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defaultThemeVersion="166925"/>
  <mc:AlternateContent xmlns:mc="http://schemas.openxmlformats.org/markup-compatibility/2006">
    <mc:Choice Requires="x15">
      <x15ac:absPath xmlns:x15ac="http://schemas.microsoft.com/office/spreadsheetml/2010/11/ac" url="/Users/jmammen/Library/Mobile Documents/com~apple~CloudDocs/ALL MY FILES/WORK/RESEARCH/2023 Consensus Model/ MSS Drafts/CURRENT MANUSCRIPT/2024 zFINAL/"/>
    </mc:Choice>
  </mc:AlternateContent>
  <xr:revisionPtr revIDLastSave="0" documentId="13_ncr:1_{413D79BF-BCC8-BC48-B413-EBEDD0373067}" xr6:coauthVersionLast="47" xr6:coauthVersionMax="47" xr10:uidLastSave="{00000000-0000-0000-0000-000000000000}"/>
  <workbookProtection workbookAlgorithmName="SHA-512" workbookHashValue="cKzD2nhXq2hVEFX3skojEemOzOj4Ue4LErw/hP+JiI9MfTSeFUfZKfkVGRG25R2T8GfDbe/BsOz5JJfXlZlejQ==" workbookSaltValue="ZbMiZnjT4b2khV2zsy0Xlw==" workbookSpinCount="100000" lockStructure="1"/>
  <bookViews>
    <workbookView xWindow="5220" yWindow="1940" windowWidth="45980" windowHeight="25200" firstSheet="8" activeTab="16" xr2:uid="{3878A575-2D73-9C4E-A876-420FA6A68347}"/>
  </bookViews>
  <sheets>
    <sheet name="SUMMARY TAB FOR &lt;3 YR" sheetId="14" r:id="rId1"/>
    <sheet name="&lt;3 years PATIENT PERSPECTIVE" sheetId="8" r:id="rId2"/>
    <sheet name="ALL DATA FULL REVIEW (0-6 YEAR)" sheetId="1" r:id="rId3"/>
    <sheet name="Abbreviations &amp; Instruments" sheetId="11" r:id="rId4"/>
    <sheet name="Key to interpret SOFT" sheetId="15" r:id="rId5"/>
    <sheet name="SOFT 1. MOVEMENT DOMAIN" sheetId="16" r:id="rId6"/>
    <sheet name="SOFT 2. COGNITIVE DOMAIN" sheetId="17" r:id="rId7"/>
    <sheet name="SOFT 3. PSYCHIATRIC DOMAIN" sheetId="18" r:id="rId8"/>
    <sheet name="SOFT 4. SENSORY DOMAIN" sheetId="19" r:id="rId9"/>
    <sheet name="SOFT 5. SLEEP DOMAIN" sheetId="20" r:id="rId10"/>
    <sheet name="SOFT 6. SPEECH DOMAIN" sheetId="21" r:id="rId11"/>
    <sheet name="SOFT 7 .DIGESTIVE DOMAIN" sheetId="22" r:id="rId12"/>
    <sheet name="SOFT 8. URINARY DOMAIN" sheetId="23" r:id="rId13"/>
    <sheet name="SOFT 9. SEXUAL DOMAIN" sheetId="24" r:id="rId14"/>
    <sheet name="SOFT 10. AUTONOMIC DOMAIN" sheetId="25" r:id="rId15"/>
    <sheet name="SOFT 11. PHYSICAL IMPACTS " sheetId="26" r:id="rId16"/>
    <sheet name="SOFT 12. PSYCHOSOCIAL IMPACTS " sheetId="27" r:id="rId17"/>
  </sheets>
  <definedNames>
    <definedName name="_xlnm._FilterDatabase" localSheetId="3" hidden="1">'Abbreviations &amp; Instruments'!$A$2:$C$42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1" i="8" l="1"/>
  <c r="Z121" i="8"/>
  <c r="AB121" i="8"/>
  <c r="AD121" i="8"/>
  <c r="AI121" i="8"/>
  <c r="AM121" i="8"/>
  <c r="BC121" i="8"/>
  <c r="BF121" i="8"/>
  <c r="BN121" i="8"/>
  <c r="BR121" i="8"/>
  <c r="BU121" i="8"/>
  <c r="BW121" i="8"/>
  <c r="BZ121" i="8"/>
  <c r="CG121" i="8"/>
  <c r="CL121" i="8"/>
  <c r="CP121" i="8"/>
  <c r="CX121" i="8"/>
  <c r="DC121" i="8"/>
  <c r="DO121" i="8"/>
  <c r="DS121" i="8"/>
  <c r="EC121" i="8"/>
  <c r="ED121" i="8"/>
  <c r="EK121" i="8"/>
  <c r="EP121" i="8"/>
  <c r="EW121" i="8"/>
  <c r="EX121" i="8"/>
  <c r="FA121" i="8"/>
  <c r="FG121" i="8"/>
  <c r="FJ121" i="8"/>
  <c r="FP121" i="8"/>
  <c r="FT121" i="8"/>
  <c r="GB121" i="8"/>
  <c r="GF121" i="8"/>
  <c r="GJ121" i="8"/>
  <c r="GM121" i="8"/>
  <c r="GU121" i="8"/>
  <c r="GV121" i="8"/>
  <c r="GY121" i="8"/>
  <c r="HH121" i="8"/>
  <c r="HO121" i="8"/>
  <c r="HP121" i="8"/>
  <c r="HT121" i="8"/>
  <c r="IB121" i="8"/>
  <c r="IA121" i="8" s="1"/>
  <c r="IL121" i="8"/>
  <c r="IK121" i="8" s="1"/>
  <c r="IV121" i="8"/>
  <c r="JH121" i="8"/>
  <c r="JM121" i="8"/>
  <c r="JQ121" i="8"/>
  <c r="KD121" i="8"/>
  <c r="KH121" i="8"/>
  <c r="KM121" i="8"/>
  <c r="KQ121" i="8"/>
  <c r="KV121" i="8"/>
  <c r="LB121" i="8"/>
  <c r="LF121" i="8"/>
  <c r="LJ121" i="8"/>
  <c r="LY121" i="8"/>
  <c r="ME121" i="8"/>
  <c r="MJ121" i="8"/>
  <c r="GB40" i="1"/>
  <c r="MW87" i="1"/>
  <c r="DR87" i="1"/>
  <c r="BN44" i="8"/>
  <c r="AG34" i="8"/>
  <c r="AG30" i="8" s="1"/>
  <c r="MJ149" i="8"/>
  <c r="ME149" i="8"/>
  <c r="LY149" i="8"/>
  <c r="LJ149" i="8"/>
  <c r="LF149" i="8"/>
  <c r="LB149" i="8"/>
  <c r="KV149" i="8"/>
  <c r="KQ149" i="8"/>
  <c r="KM149" i="8"/>
  <c r="KH149" i="8"/>
  <c r="KD149" i="8"/>
  <c r="JQ149" i="8"/>
  <c r="JM149" i="8"/>
  <c r="JH149" i="8"/>
  <c r="IV149" i="8"/>
  <c r="IL149" i="8"/>
  <c r="IK149" i="8" s="1"/>
  <c r="IB149" i="8"/>
  <c r="IA149" i="8" s="1"/>
  <c r="HT149" i="8"/>
  <c r="HP149" i="8"/>
  <c r="HO149" i="8"/>
  <c r="HH149" i="8"/>
  <c r="GY149" i="8"/>
  <c r="GV149" i="8"/>
  <c r="GU149" i="8"/>
  <c r="GM149" i="8"/>
  <c r="GJ149" i="8"/>
  <c r="GF149" i="8"/>
  <c r="GB149" i="8"/>
  <c r="FT149" i="8"/>
  <c r="FP149" i="8"/>
  <c r="FJ149" i="8"/>
  <c r="FG149" i="8"/>
  <c r="FA149" i="8"/>
  <c r="EX149" i="8"/>
  <c r="EW149" i="8"/>
  <c r="EP149" i="8"/>
  <c r="EK149" i="8"/>
  <c r="ED149" i="8"/>
  <c r="EC149" i="8"/>
  <c r="DS149" i="8"/>
  <c r="DO149" i="8"/>
  <c r="DC149" i="8"/>
  <c r="CX149" i="8"/>
  <c r="CP149" i="8"/>
  <c r="CL149" i="8"/>
  <c r="CG149" i="8"/>
  <c r="BZ149" i="8"/>
  <c r="BW149" i="8"/>
  <c r="BU149" i="8"/>
  <c r="BR149" i="8"/>
  <c r="BN149" i="8"/>
  <c r="BF149" i="8"/>
  <c r="BC149" i="8"/>
  <c r="AM149" i="8"/>
  <c r="AI149" i="8"/>
  <c r="AD149" i="8"/>
  <c r="AB149" i="8"/>
  <c r="Z149" i="8"/>
  <c r="X149" i="8"/>
  <c r="MJ145" i="8"/>
  <c r="ME145" i="8"/>
  <c r="LY145" i="8"/>
  <c r="LJ145" i="8"/>
  <c r="LF145" i="8"/>
  <c r="LB145" i="8"/>
  <c r="KV145" i="8"/>
  <c r="KQ145" i="8"/>
  <c r="KM145" i="8"/>
  <c r="KH145" i="8"/>
  <c r="KD145" i="8"/>
  <c r="JQ145" i="8"/>
  <c r="JM145" i="8"/>
  <c r="JH145" i="8"/>
  <c r="IV145" i="8"/>
  <c r="IL145" i="8"/>
  <c r="IK145" i="8" s="1"/>
  <c r="IB145" i="8"/>
  <c r="IA145" i="8" s="1"/>
  <c r="HT145" i="8"/>
  <c r="HP145" i="8"/>
  <c r="HO145" i="8"/>
  <c r="HH145" i="8"/>
  <c r="GY145" i="8"/>
  <c r="GV145" i="8"/>
  <c r="GU145" i="8"/>
  <c r="GM145" i="8"/>
  <c r="GJ145" i="8"/>
  <c r="GF145" i="8"/>
  <c r="GB145" i="8"/>
  <c r="FT145" i="8"/>
  <c r="FP145" i="8"/>
  <c r="FJ145" i="8"/>
  <c r="FG145" i="8"/>
  <c r="FA145" i="8"/>
  <c r="EX145" i="8"/>
  <c r="EW145" i="8"/>
  <c r="EP145" i="8"/>
  <c r="EK145" i="8"/>
  <c r="ED145" i="8"/>
  <c r="EC145" i="8"/>
  <c r="DS145" i="8"/>
  <c r="DO145" i="8"/>
  <c r="DC145" i="8"/>
  <c r="CX145" i="8"/>
  <c r="CP145" i="8"/>
  <c r="CL145" i="8"/>
  <c r="CG145" i="8"/>
  <c r="BZ145" i="8"/>
  <c r="BW145" i="8"/>
  <c r="BU145" i="8"/>
  <c r="BR145" i="8"/>
  <c r="BN145" i="8"/>
  <c r="BF145" i="8"/>
  <c r="BC145" i="8"/>
  <c r="AM145" i="8"/>
  <c r="AI145" i="8"/>
  <c r="AD145" i="8"/>
  <c r="AB145" i="8"/>
  <c r="Z145" i="8"/>
  <c r="X145" i="8"/>
  <c r="MJ142" i="8"/>
  <c r="ME142" i="8"/>
  <c r="LY142" i="8"/>
  <c r="LJ142" i="8"/>
  <c r="LF142" i="8"/>
  <c r="LB142" i="8"/>
  <c r="KV142" i="8"/>
  <c r="KQ142" i="8"/>
  <c r="KM142" i="8"/>
  <c r="KH142" i="8"/>
  <c r="KD142" i="8"/>
  <c r="JQ142" i="8"/>
  <c r="JM142" i="8"/>
  <c r="JH142" i="8"/>
  <c r="IV142" i="8"/>
  <c r="IL142" i="8"/>
  <c r="IK142" i="8" s="1"/>
  <c r="IB142" i="8"/>
  <c r="IA142" i="8" s="1"/>
  <c r="HT142" i="8"/>
  <c r="HP142" i="8"/>
  <c r="HO142" i="8"/>
  <c r="HH142" i="8"/>
  <c r="GY142" i="8"/>
  <c r="GV142" i="8"/>
  <c r="GU142" i="8"/>
  <c r="GM142" i="8"/>
  <c r="GJ142" i="8"/>
  <c r="GF142" i="8"/>
  <c r="GB142" i="8"/>
  <c r="FT142" i="8"/>
  <c r="FP142" i="8"/>
  <c r="FJ142" i="8"/>
  <c r="FG142" i="8"/>
  <c r="FA142" i="8"/>
  <c r="EX142" i="8"/>
  <c r="EW142" i="8"/>
  <c r="EP142" i="8"/>
  <c r="EK142" i="8"/>
  <c r="ED142" i="8"/>
  <c r="EC142" i="8"/>
  <c r="DS142" i="8"/>
  <c r="DO142" i="8"/>
  <c r="DC142" i="8"/>
  <c r="CX142" i="8"/>
  <c r="CP142" i="8"/>
  <c r="CL142" i="8"/>
  <c r="CG142" i="8"/>
  <c r="BZ142" i="8"/>
  <c r="BW142" i="8"/>
  <c r="BU142" i="8"/>
  <c r="BR142" i="8"/>
  <c r="BN142" i="8"/>
  <c r="BF142" i="8"/>
  <c r="BC142" i="8"/>
  <c r="AM142" i="8"/>
  <c r="AI142" i="8"/>
  <c r="AD142" i="8"/>
  <c r="AB142" i="8"/>
  <c r="Z142" i="8"/>
  <c r="X142" i="8"/>
  <c r="MJ133" i="8"/>
  <c r="ME133" i="8"/>
  <c r="LY133" i="8"/>
  <c r="LJ133" i="8"/>
  <c r="LF133" i="8"/>
  <c r="LB133" i="8"/>
  <c r="KV133" i="8"/>
  <c r="KQ133" i="8"/>
  <c r="KM133" i="8"/>
  <c r="KH133" i="8"/>
  <c r="KD133" i="8"/>
  <c r="JQ133" i="8"/>
  <c r="JM133" i="8"/>
  <c r="JH133" i="8"/>
  <c r="IV133" i="8"/>
  <c r="IL133" i="8"/>
  <c r="IK133" i="8" s="1"/>
  <c r="IB133" i="8"/>
  <c r="IA133" i="8" s="1"/>
  <c r="HT133" i="8"/>
  <c r="HP133" i="8"/>
  <c r="HO133" i="8"/>
  <c r="HH133" i="8"/>
  <c r="GY133" i="8"/>
  <c r="GV133" i="8"/>
  <c r="GU133" i="8"/>
  <c r="GM133" i="8"/>
  <c r="GJ133" i="8"/>
  <c r="GF133" i="8"/>
  <c r="GB133" i="8"/>
  <c r="FT133" i="8"/>
  <c r="FP133" i="8"/>
  <c r="FJ133" i="8"/>
  <c r="FG133" i="8"/>
  <c r="FA133" i="8"/>
  <c r="EX133" i="8"/>
  <c r="EW133" i="8"/>
  <c r="EP133" i="8"/>
  <c r="EK133" i="8"/>
  <c r="ED133" i="8"/>
  <c r="EC133" i="8"/>
  <c r="DS133" i="8"/>
  <c r="DO133" i="8"/>
  <c r="DC133" i="8"/>
  <c r="CX133" i="8"/>
  <c r="CP133" i="8"/>
  <c r="CL133" i="8"/>
  <c r="CG133" i="8"/>
  <c r="BZ133" i="8"/>
  <c r="BW133" i="8"/>
  <c r="BU133" i="8"/>
  <c r="BR133" i="8"/>
  <c r="BN133" i="8"/>
  <c r="BF133" i="8"/>
  <c r="BC133" i="8"/>
  <c r="AM133" i="8"/>
  <c r="AI133" i="8"/>
  <c r="AD133" i="8"/>
  <c r="AB133" i="8"/>
  <c r="Z133" i="8"/>
  <c r="X133" i="8"/>
  <c r="MJ132" i="8"/>
  <c r="ME132" i="8"/>
  <c r="LY132" i="8"/>
  <c r="LJ132" i="8"/>
  <c r="LF132" i="8"/>
  <c r="LB132" i="8"/>
  <c r="KV132" i="8"/>
  <c r="KQ132" i="8"/>
  <c r="KM132" i="8"/>
  <c r="KH132" i="8"/>
  <c r="KD132" i="8"/>
  <c r="JQ132" i="8"/>
  <c r="JM132" i="8"/>
  <c r="JH132" i="8"/>
  <c r="IV132" i="8"/>
  <c r="IS132" i="8" s="1"/>
  <c r="IL132" i="8"/>
  <c r="IK132" i="8" s="1"/>
  <c r="IB132" i="8"/>
  <c r="IA132" i="8" s="1"/>
  <c r="HT132" i="8"/>
  <c r="HP132" i="8"/>
  <c r="HO132" i="8"/>
  <c r="HH132" i="8"/>
  <c r="GY132" i="8"/>
  <c r="GV132" i="8"/>
  <c r="GU132" i="8"/>
  <c r="GM132" i="8"/>
  <c r="GJ132" i="8"/>
  <c r="GF132" i="8"/>
  <c r="GB132" i="8"/>
  <c r="FT132" i="8"/>
  <c r="FP132" i="8"/>
  <c r="FJ132" i="8"/>
  <c r="FG132" i="8"/>
  <c r="FA132" i="8"/>
  <c r="EX132" i="8"/>
  <c r="EW132" i="8"/>
  <c r="EP132" i="8"/>
  <c r="EK132" i="8"/>
  <c r="ED132" i="8"/>
  <c r="EC132" i="8"/>
  <c r="DS132" i="8"/>
  <c r="DO132" i="8"/>
  <c r="DC132" i="8"/>
  <c r="CX132" i="8"/>
  <c r="CP132" i="8"/>
  <c r="CL132" i="8"/>
  <c r="CG132" i="8"/>
  <c r="BZ132" i="8"/>
  <c r="BW132" i="8"/>
  <c r="BU132" i="8"/>
  <c r="BR132" i="8"/>
  <c r="BN132" i="8"/>
  <c r="BF132" i="8"/>
  <c r="BC132" i="8"/>
  <c r="AM132" i="8"/>
  <c r="AI132" i="8"/>
  <c r="AD132" i="8"/>
  <c r="AB132" i="8"/>
  <c r="Z132" i="8"/>
  <c r="X132" i="8"/>
  <c r="MJ125" i="8"/>
  <c r="ME125" i="8"/>
  <c r="LY125" i="8"/>
  <c r="LJ125" i="8"/>
  <c r="LF125" i="8"/>
  <c r="LB125" i="8"/>
  <c r="KV125" i="8"/>
  <c r="KQ125" i="8"/>
  <c r="KM125" i="8"/>
  <c r="KH125" i="8"/>
  <c r="KD125" i="8"/>
  <c r="JQ125" i="8"/>
  <c r="JM125" i="8"/>
  <c r="JH125" i="8"/>
  <c r="IV125" i="8"/>
  <c r="IL125" i="8"/>
  <c r="IK125" i="8" s="1"/>
  <c r="IB125" i="8"/>
  <c r="IA125" i="8" s="1"/>
  <c r="HT125" i="8"/>
  <c r="HP125" i="8"/>
  <c r="HO125" i="8"/>
  <c r="HH125" i="8"/>
  <c r="GY125" i="8"/>
  <c r="GV125" i="8"/>
  <c r="GU125" i="8"/>
  <c r="GM125" i="8"/>
  <c r="GJ125" i="8"/>
  <c r="GF125" i="8"/>
  <c r="GB125" i="8"/>
  <c r="FT125" i="8"/>
  <c r="FP125" i="8"/>
  <c r="FJ125" i="8"/>
  <c r="FG125" i="8"/>
  <c r="FA125" i="8"/>
  <c r="EX125" i="8"/>
  <c r="EW125" i="8"/>
  <c r="EP125" i="8"/>
  <c r="EK125" i="8"/>
  <c r="ED125" i="8"/>
  <c r="EC125" i="8"/>
  <c r="DS125" i="8"/>
  <c r="DO125" i="8"/>
  <c r="DC125" i="8"/>
  <c r="CX125" i="8"/>
  <c r="CP125" i="8"/>
  <c r="CL125" i="8"/>
  <c r="CG125" i="8"/>
  <c r="BZ125" i="8"/>
  <c r="BW125" i="8"/>
  <c r="BU125" i="8"/>
  <c r="BR125" i="8"/>
  <c r="BN125" i="8"/>
  <c r="BF125" i="8"/>
  <c r="BC125" i="8"/>
  <c r="AM125" i="8"/>
  <c r="AI125" i="8"/>
  <c r="AD125" i="8"/>
  <c r="AB125" i="8"/>
  <c r="Z125" i="8"/>
  <c r="X125" i="8"/>
  <c r="MJ131" i="8"/>
  <c r="ME131" i="8"/>
  <c r="LY131" i="8"/>
  <c r="LJ131" i="8"/>
  <c r="LF131" i="8"/>
  <c r="LB131" i="8"/>
  <c r="KV131" i="8"/>
  <c r="KQ131" i="8"/>
  <c r="KM131" i="8"/>
  <c r="KH131" i="8"/>
  <c r="KD131" i="8"/>
  <c r="JQ131" i="8"/>
  <c r="JM131" i="8"/>
  <c r="JH131" i="8"/>
  <c r="IV131" i="8"/>
  <c r="IL131" i="8"/>
  <c r="IK131" i="8"/>
  <c r="IB131" i="8"/>
  <c r="IA131" i="8" s="1"/>
  <c r="HT131" i="8"/>
  <c r="HP131" i="8"/>
  <c r="HO131" i="8"/>
  <c r="HH131" i="8"/>
  <c r="GY131" i="8"/>
  <c r="GV131" i="8"/>
  <c r="GU131" i="8"/>
  <c r="GM131" i="8"/>
  <c r="GJ131" i="8"/>
  <c r="GF131" i="8"/>
  <c r="GB131" i="8"/>
  <c r="FT131" i="8"/>
  <c r="FP131" i="8"/>
  <c r="FJ131" i="8"/>
  <c r="FG131" i="8"/>
  <c r="FA131" i="8"/>
  <c r="EX131" i="8"/>
  <c r="EW131" i="8"/>
  <c r="EP131" i="8"/>
  <c r="EK131" i="8"/>
  <c r="ED131" i="8"/>
  <c r="EC131" i="8"/>
  <c r="DS131" i="8"/>
  <c r="DO131" i="8"/>
  <c r="DC131" i="8"/>
  <c r="CX131" i="8"/>
  <c r="CP131" i="8"/>
  <c r="CL131" i="8"/>
  <c r="CG131" i="8"/>
  <c r="BZ131" i="8"/>
  <c r="BW131" i="8"/>
  <c r="BU131" i="8"/>
  <c r="BR131" i="8"/>
  <c r="BN131" i="8"/>
  <c r="BF131" i="8"/>
  <c r="BC131" i="8"/>
  <c r="AM131" i="8"/>
  <c r="AI131" i="8"/>
  <c r="AD131" i="8"/>
  <c r="AB131" i="8"/>
  <c r="Z131" i="8"/>
  <c r="X131" i="8"/>
  <c r="MJ126" i="8"/>
  <c r="ME126" i="8"/>
  <c r="LY126" i="8"/>
  <c r="LJ126" i="8"/>
  <c r="LF126" i="8"/>
  <c r="LB126" i="8"/>
  <c r="KV126" i="8"/>
  <c r="KQ126" i="8"/>
  <c r="KM126" i="8"/>
  <c r="KH126" i="8"/>
  <c r="KD126" i="8"/>
  <c r="JQ126" i="8"/>
  <c r="JM126" i="8"/>
  <c r="JH126" i="8"/>
  <c r="IV126" i="8"/>
  <c r="IL126" i="8"/>
  <c r="IK126" i="8" s="1"/>
  <c r="IB126" i="8"/>
  <c r="IA126" i="8" s="1"/>
  <c r="HT126" i="8"/>
  <c r="HP126" i="8"/>
  <c r="HO126" i="8"/>
  <c r="HH126" i="8"/>
  <c r="GY126" i="8"/>
  <c r="GV126" i="8"/>
  <c r="GU126" i="8"/>
  <c r="GM126" i="8"/>
  <c r="GJ126" i="8"/>
  <c r="GF126" i="8"/>
  <c r="GB126" i="8"/>
  <c r="FT126" i="8"/>
  <c r="FP126" i="8"/>
  <c r="FJ126" i="8"/>
  <c r="FG126" i="8"/>
  <c r="FA126" i="8"/>
  <c r="EX126" i="8"/>
  <c r="EW126" i="8"/>
  <c r="EP126" i="8"/>
  <c r="EK126" i="8"/>
  <c r="ED126" i="8"/>
  <c r="EC126" i="8"/>
  <c r="DS126" i="8"/>
  <c r="DO126" i="8"/>
  <c r="DC126" i="8"/>
  <c r="CX126" i="8"/>
  <c r="CP126" i="8"/>
  <c r="CL126" i="8"/>
  <c r="CG126" i="8"/>
  <c r="BZ126" i="8"/>
  <c r="BW126" i="8"/>
  <c r="BU126" i="8"/>
  <c r="BR126" i="8"/>
  <c r="BN126" i="8"/>
  <c r="BF126" i="8"/>
  <c r="BC126" i="8"/>
  <c r="AM126" i="8"/>
  <c r="AI126" i="8"/>
  <c r="AD126" i="8"/>
  <c r="AB126" i="8"/>
  <c r="Z126" i="8"/>
  <c r="X126" i="8"/>
  <c r="MJ118" i="8"/>
  <c r="ME118" i="8"/>
  <c r="LY118" i="8"/>
  <c r="LJ118" i="8"/>
  <c r="LF118" i="8"/>
  <c r="LB118" i="8"/>
  <c r="KV118" i="8"/>
  <c r="KQ118" i="8"/>
  <c r="KM118" i="8"/>
  <c r="KH118" i="8"/>
  <c r="KD118" i="8"/>
  <c r="JQ118" i="8"/>
  <c r="JM118" i="8"/>
  <c r="JH118" i="8"/>
  <c r="IV118" i="8"/>
  <c r="IL118" i="8"/>
  <c r="IK118" i="8" s="1"/>
  <c r="IB118" i="8"/>
  <c r="IA118" i="8" s="1"/>
  <c r="HT118" i="8"/>
  <c r="HP118" i="8"/>
  <c r="HO118" i="8"/>
  <c r="HH118" i="8"/>
  <c r="GY118" i="8"/>
  <c r="GV118" i="8"/>
  <c r="GU118" i="8"/>
  <c r="GM118" i="8"/>
  <c r="GJ118" i="8"/>
  <c r="GF118" i="8"/>
  <c r="GB118" i="8"/>
  <c r="FT118" i="8"/>
  <c r="FP118" i="8"/>
  <c r="FJ118" i="8"/>
  <c r="FG118" i="8"/>
  <c r="FA118" i="8"/>
  <c r="EX118" i="8"/>
  <c r="EW118" i="8"/>
  <c r="EP118" i="8"/>
  <c r="EK118" i="8"/>
  <c r="ED118" i="8"/>
  <c r="EC118" i="8"/>
  <c r="DS118" i="8"/>
  <c r="DO118" i="8"/>
  <c r="DC118" i="8"/>
  <c r="CX118" i="8"/>
  <c r="CP118" i="8"/>
  <c r="CL118" i="8"/>
  <c r="CG118" i="8"/>
  <c r="BZ118" i="8"/>
  <c r="BW118" i="8"/>
  <c r="BU118" i="8"/>
  <c r="BR118" i="8"/>
  <c r="BN118" i="8"/>
  <c r="BF118" i="8"/>
  <c r="BC118" i="8"/>
  <c r="AM118" i="8"/>
  <c r="AI118" i="8"/>
  <c r="AD118" i="8"/>
  <c r="AB118" i="8"/>
  <c r="Z118" i="8"/>
  <c r="X118" i="8"/>
  <c r="MJ116" i="8"/>
  <c r="ME116" i="8"/>
  <c r="LY116" i="8"/>
  <c r="LJ116" i="8"/>
  <c r="LF116" i="8"/>
  <c r="LB116" i="8"/>
  <c r="KV116" i="8"/>
  <c r="KQ116" i="8"/>
  <c r="KM116" i="8"/>
  <c r="KH116" i="8"/>
  <c r="KD116" i="8"/>
  <c r="JQ116" i="8"/>
  <c r="JM116" i="8"/>
  <c r="JH116" i="8"/>
  <c r="IV116" i="8"/>
  <c r="IL116" i="8"/>
  <c r="IK116" i="8" s="1"/>
  <c r="IB116" i="8"/>
  <c r="IA116" i="8" s="1"/>
  <c r="HT116" i="8"/>
  <c r="HP116" i="8"/>
  <c r="HO116" i="8"/>
  <c r="HH116" i="8"/>
  <c r="GY116" i="8"/>
  <c r="GV116" i="8"/>
  <c r="GU116" i="8"/>
  <c r="GM116" i="8"/>
  <c r="GJ116" i="8"/>
  <c r="GF116" i="8"/>
  <c r="GB116" i="8"/>
  <c r="FT116" i="8"/>
  <c r="FP116" i="8"/>
  <c r="FJ116" i="8"/>
  <c r="FG116" i="8"/>
  <c r="FA116" i="8"/>
  <c r="EX116" i="8"/>
  <c r="EW116" i="8"/>
  <c r="EP116" i="8"/>
  <c r="EK116" i="8"/>
  <c r="ED116" i="8"/>
  <c r="EC116" i="8"/>
  <c r="DS116" i="8"/>
  <c r="DO116" i="8"/>
  <c r="DC116" i="8"/>
  <c r="CX116" i="8"/>
  <c r="CP116" i="8"/>
  <c r="CL116" i="8"/>
  <c r="CG116" i="8"/>
  <c r="BZ116" i="8"/>
  <c r="BW116" i="8"/>
  <c r="BU116" i="8"/>
  <c r="BR116" i="8"/>
  <c r="BN116" i="8"/>
  <c r="BF116" i="8"/>
  <c r="BC116" i="8"/>
  <c r="AM116" i="8"/>
  <c r="AI116" i="8"/>
  <c r="AD116" i="8"/>
  <c r="AB116" i="8"/>
  <c r="Z116" i="8"/>
  <c r="X116" i="8"/>
  <c r="MJ114" i="8"/>
  <c r="ME114" i="8"/>
  <c r="LY114" i="8"/>
  <c r="LJ114" i="8"/>
  <c r="LF114" i="8"/>
  <c r="LB114" i="8"/>
  <c r="KV114" i="8"/>
  <c r="KQ114" i="8"/>
  <c r="KM114" i="8"/>
  <c r="KH114" i="8"/>
  <c r="KD114" i="8"/>
  <c r="JQ114" i="8"/>
  <c r="JM114" i="8"/>
  <c r="JH114" i="8"/>
  <c r="IV114" i="8"/>
  <c r="IL114" i="8"/>
  <c r="IK114" i="8" s="1"/>
  <c r="IB114" i="8"/>
  <c r="IA114" i="8" s="1"/>
  <c r="HT114" i="8"/>
  <c r="HP114" i="8"/>
  <c r="HO114" i="8"/>
  <c r="HH114" i="8"/>
  <c r="GY114" i="8"/>
  <c r="GV114" i="8"/>
  <c r="GU114" i="8"/>
  <c r="GM114" i="8"/>
  <c r="GJ114" i="8"/>
  <c r="GF114" i="8"/>
  <c r="GB114" i="8"/>
  <c r="FT114" i="8"/>
  <c r="FP114" i="8"/>
  <c r="FJ114" i="8"/>
  <c r="FG114" i="8"/>
  <c r="FA114" i="8"/>
  <c r="EX114" i="8"/>
  <c r="EW114" i="8"/>
  <c r="EP114" i="8"/>
  <c r="EK114" i="8"/>
  <c r="ED114" i="8"/>
  <c r="EC114" i="8"/>
  <c r="DS114" i="8"/>
  <c r="DO114" i="8"/>
  <c r="DC114" i="8"/>
  <c r="CX114" i="8"/>
  <c r="CP114" i="8"/>
  <c r="CL114" i="8"/>
  <c r="CG114" i="8"/>
  <c r="BZ114" i="8"/>
  <c r="BW114" i="8"/>
  <c r="BU114" i="8"/>
  <c r="BR114" i="8"/>
  <c r="BN114" i="8"/>
  <c r="BF114" i="8"/>
  <c r="BC114" i="8"/>
  <c r="AM114" i="8"/>
  <c r="AI114" i="8"/>
  <c r="AD114" i="8"/>
  <c r="AB114" i="8"/>
  <c r="Z114" i="8"/>
  <c r="X114" i="8"/>
  <c r="MJ113" i="8"/>
  <c r="ME113" i="8"/>
  <c r="LY113" i="8"/>
  <c r="LJ113" i="8"/>
  <c r="LF113" i="8"/>
  <c r="LB113" i="8"/>
  <c r="KV113" i="8"/>
  <c r="KQ113" i="8"/>
  <c r="KM113" i="8"/>
  <c r="KH113" i="8"/>
  <c r="KD113" i="8"/>
  <c r="JQ113" i="8"/>
  <c r="JM113" i="8"/>
  <c r="JH113" i="8"/>
  <c r="IV113" i="8"/>
  <c r="IL113" i="8"/>
  <c r="IK113" i="8" s="1"/>
  <c r="IB113" i="8"/>
  <c r="IA113" i="8" s="1"/>
  <c r="HT113" i="8"/>
  <c r="HP113" i="8"/>
  <c r="HO113" i="8"/>
  <c r="HH113" i="8"/>
  <c r="GY113" i="8"/>
  <c r="GV113" i="8"/>
  <c r="GU113" i="8"/>
  <c r="GM113" i="8"/>
  <c r="GJ113" i="8"/>
  <c r="GF113" i="8"/>
  <c r="GB113" i="8"/>
  <c r="FT113" i="8"/>
  <c r="FP113" i="8"/>
  <c r="FJ113" i="8"/>
  <c r="FG113" i="8"/>
  <c r="FA113" i="8"/>
  <c r="EX113" i="8"/>
  <c r="EW113" i="8"/>
  <c r="EP113" i="8"/>
  <c r="EK113" i="8"/>
  <c r="ED113" i="8"/>
  <c r="EC113" i="8"/>
  <c r="DS113" i="8"/>
  <c r="DO113" i="8"/>
  <c r="DC113" i="8"/>
  <c r="CX113" i="8"/>
  <c r="CP113" i="8"/>
  <c r="CL113" i="8"/>
  <c r="CG113" i="8"/>
  <c r="BZ113" i="8"/>
  <c r="BW113" i="8"/>
  <c r="BU113" i="8"/>
  <c r="BR113" i="8"/>
  <c r="BN113" i="8"/>
  <c r="BF113" i="8"/>
  <c r="BC113" i="8"/>
  <c r="AM113" i="8"/>
  <c r="AI113" i="8"/>
  <c r="AD113" i="8"/>
  <c r="AB113" i="8"/>
  <c r="Z113" i="8"/>
  <c r="X113" i="8"/>
  <c r="MJ111" i="8"/>
  <c r="ME111" i="8"/>
  <c r="LY111" i="8"/>
  <c r="LJ111" i="8"/>
  <c r="LF111" i="8"/>
  <c r="LB111" i="8"/>
  <c r="KV111" i="8"/>
  <c r="KQ111" i="8"/>
  <c r="KM111" i="8"/>
  <c r="KH111" i="8"/>
  <c r="KD111" i="8"/>
  <c r="JQ111" i="8"/>
  <c r="JM111" i="8"/>
  <c r="JH111" i="8"/>
  <c r="IV111" i="8"/>
  <c r="IL111" i="8"/>
  <c r="IK111" i="8" s="1"/>
  <c r="IB111" i="8"/>
  <c r="IA111" i="8" s="1"/>
  <c r="HT111" i="8"/>
  <c r="HP111" i="8"/>
  <c r="HO111" i="8"/>
  <c r="HH111" i="8"/>
  <c r="GY111" i="8"/>
  <c r="GV111" i="8"/>
  <c r="GU111" i="8"/>
  <c r="GM111" i="8"/>
  <c r="GJ111" i="8"/>
  <c r="GF111" i="8"/>
  <c r="GB111" i="8"/>
  <c r="FT111" i="8"/>
  <c r="FP111" i="8"/>
  <c r="FJ111" i="8"/>
  <c r="FG111" i="8"/>
  <c r="FA111" i="8"/>
  <c r="EX111" i="8"/>
  <c r="EW111" i="8"/>
  <c r="EP111" i="8"/>
  <c r="EK111" i="8"/>
  <c r="ED111" i="8"/>
  <c r="EC111" i="8"/>
  <c r="DS111" i="8"/>
  <c r="DO111" i="8"/>
  <c r="DC111" i="8"/>
  <c r="CX111" i="8"/>
  <c r="CP111" i="8"/>
  <c r="CL111" i="8"/>
  <c r="CG111" i="8"/>
  <c r="BZ111" i="8"/>
  <c r="BW111" i="8"/>
  <c r="BU111" i="8"/>
  <c r="BR111" i="8"/>
  <c r="BN111" i="8"/>
  <c r="BF111" i="8"/>
  <c r="BC111" i="8"/>
  <c r="AM111" i="8"/>
  <c r="AI111" i="8"/>
  <c r="AD111" i="8"/>
  <c r="AB111" i="8"/>
  <c r="Z111" i="8"/>
  <c r="X111" i="8"/>
  <c r="MJ108" i="8"/>
  <c r="ME108" i="8"/>
  <c r="LY108" i="8"/>
  <c r="LJ108" i="8"/>
  <c r="LF108" i="8"/>
  <c r="LB108" i="8"/>
  <c r="KV108" i="8"/>
  <c r="KQ108" i="8"/>
  <c r="KM108" i="8"/>
  <c r="KH108" i="8"/>
  <c r="KD108" i="8"/>
  <c r="JQ108" i="8"/>
  <c r="JM108" i="8"/>
  <c r="JH108" i="8"/>
  <c r="IV108" i="8"/>
  <c r="IL108" i="8"/>
  <c r="IK108" i="8" s="1"/>
  <c r="IB108" i="8"/>
  <c r="IA108" i="8" s="1"/>
  <c r="HT108" i="8"/>
  <c r="HP108" i="8"/>
  <c r="HO108" i="8"/>
  <c r="HH108" i="8"/>
  <c r="GY108" i="8"/>
  <c r="GV108" i="8"/>
  <c r="GU108" i="8"/>
  <c r="GM108" i="8"/>
  <c r="GJ108" i="8"/>
  <c r="GF108" i="8"/>
  <c r="GB108" i="8"/>
  <c r="FT108" i="8"/>
  <c r="FP108" i="8"/>
  <c r="FJ108" i="8"/>
  <c r="FG108" i="8"/>
  <c r="FA108" i="8"/>
  <c r="EX108" i="8"/>
  <c r="EW108" i="8"/>
  <c r="EP108" i="8"/>
  <c r="EK108" i="8"/>
  <c r="ED108" i="8"/>
  <c r="EC108" i="8"/>
  <c r="DS108" i="8"/>
  <c r="DO108" i="8"/>
  <c r="DC108" i="8"/>
  <c r="CX108" i="8"/>
  <c r="CP108" i="8"/>
  <c r="CL108" i="8"/>
  <c r="CG108" i="8"/>
  <c r="BZ108" i="8"/>
  <c r="BW108" i="8"/>
  <c r="BU108" i="8"/>
  <c r="BR108" i="8"/>
  <c r="BN108" i="8"/>
  <c r="BF108" i="8"/>
  <c r="BC108" i="8"/>
  <c r="AM108" i="8"/>
  <c r="AI108" i="8"/>
  <c r="AD108" i="8"/>
  <c r="AB108" i="8"/>
  <c r="Z108" i="8"/>
  <c r="X108" i="8"/>
  <c r="MJ107" i="8"/>
  <c r="ME107" i="8"/>
  <c r="LY107" i="8"/>
  <c r="LJ107" i="8"/>
  <c r="LF107" i="8"/>
  <c r="LB107" i="8"/>
  <c r="KV107" i="8"/>
  <c r="KQ107" i="8"/>
  <c r="KM107" i="8"/>
  <c r="KH107" i="8"/>
  <c r="KD107" i="8"/>
  <c r="JQ107" i="8"/>
  <c r="JM107" i="8"/>
  <c r="JH107" i="8"/>
  <c r="IV107" i="8"/>
  <c r="IL107" i="8"/>
  <c r="IK107" i="8" s="1"/>
  <c r="IB107" i="8"/>
  <c r="IA107" i="8" s="1"/>
  <c r="HT107" i="8"/>
  <c r="HP107" i="8"/>
  <c r="HO107" i="8"/>
  <c r="HH107" i="8"/>
  <c r="GY107" i="8"/>
  <c r="GV107" i="8"/>
  <c r="GU107" i="8"/>
  <c r="GM107" i="8"/>
  <c r="GJ107" i="8"/>
  <c r="GF107" i="8"/>
  <c r="GB107" i="8"/>
  <c r="FT107" i="8"/>
  <c r="FP107" i="8"/>
  <c r="FJ107" i="8"/>
  <c r="FG107" i="8"/>
  <c r="FA107" i="8"/>
  <c r="EX107" i="8"/>
  <c r="EW107" i="8"/>
  <c r="EP107" i="8"/>
  <c r="EK107" i="8"/>
  <c r="ED107" i="8"/>
  <c r="EC107" i="8"/>
  <c r="DS107" i="8"/>
  <c r="DO107" i="8"/>
  <c r="DC107" i="8"/>
  <c r="CX107" i="8"/>
  <c r="CP107" i="8"/>
  <c r="CL107" i="8"/>
  <c r="CG107" i="8"/>
  <c r="BZ107" i="8"/>
  <c r="BW107" i="8"/>
  <c r="BU107" i="8"/>
  <c r="BR107" i="8"/>
  <c r="BN107" i="8"/>
  <c r="BF107" i="8"/>
  <c r="BC107" i="8"/>
  <c r="AM107" i="8"/>
  <c r="AI107" i="8"/>
  <c r="AD107" i="8"/>
  <c r="AB107" i="8"/>
  <c r="Z107" i="8"/>
  <c r="X107" i="8"/>
  <c r="MJ106" i="8"/>
  <c r="ME106" i="8"/>
  <c r="LY106" i="8"/>
  <c r="LJ106" i="8"/>
  <c r="LF106" i="8"/>
  <c r="LB106" i="8"/>
  <c r="KV106" i="8"/>
  <c r="KQ106" i="8"/>
  <c r="KM106" i="8"/>
  <c r="KH106" i="8"/>
  <c r="KD106" i="8"/>
  <c r="JQ106" i="8"/>
  <c r="JM106" i="8"/>
  <c r="JH106" i="8"/>
  <c r="IV106" i="8"/>
  <c r="IL106" i="8"/>
  <c r="IK106" i="8" s="1"/>
  <c r="IB106" i="8"/>
  <c r="IA106" i="8" s="1"/>
  <c r="HT106" i="8"/>
  <c r="HP106" i="8"/>
  <c r="HO106" i="8"/>
  <c r="HH106" i="8"/>
  <c r="GY106" i="8"/>
  <c r="GV106" i="8"/>
  <c r="GU106" i="8"/>
  <c r="GM106" i="8"/>
  <c r="GJ106" i="8"/>
  <c r="GF106" i="8"/>
  <c r="GB106" i="8"/>
  <c r="FT106" i="8"/>
  <c r="FP106" i="8"/>
  <c r="FJ106" i="8"/>
  <c r="FG106" i="8"/>
  <c r="FA106" i="8"/>
  <c r="EX106" i="8"/>
  <c r="EW106" i="8"/>
  <c r="EP106" i="8"/>
  <c r="EK106" i="8"/>
  <c r="ED106" i="8"/>
  <c r="EC106" i="8"/>
  <c r="DS106" i="8"/>
  <c r="DO106" i="8"/>
  <c r="DC106" i="8"/>
  <c r="CX106" i="8"/>
  <c r="CP106" i="8"/>
  <c r="CL106" i="8"/>
  <c r="CG106" i="8"/>
  <c r="BZ106" i="8"/>
  <c r="BW106" i="8"/>
  <c r="BU106" i="8"/>
  <c r="BR106" i="8"/>
  <c r="BN106" i="8"/>
  <c r="BF106" i="8"/>
  <c r="BC106" i="8"/>
  <c r="AM106" i="8"/>
  <c r="AI106" i="8"/>
  <c r="AD106" i="8"/>
  <c r="AB106" i="8"/>
  <c r="Z106" i="8"/>
  <c r="X106" i="8"/>
  <c r="MJ102" i="8"/>
  <c r="ME102" i="8"/>
  <c r="LY102" i="8"/>
  <c r="LJ102" i="8"/>
  <c r="LF102" i="8"/>
  <c r="LB102" i="8"/>
  <c r="KV102" i="8"/>
  <c r="KQ102" i="8"/>
  <c r="KM102" i="8"/>
  <c r="KH102" i="8"/>
  <c r="KD102" i="8"/>
  <c r="JQ102" i="8"/>
  <c r="JM102" i="8"/>
  <c r="JH102" i="8"/>
  <c r="IV102" i="8"/>
  <c r="IL102" i="8"/>
  <c r="IK102" i="8" s="1"/>
  <c r="IB102" i="8"/>
  <c r="IA102" i="8" s="1"/>
  <c r="HT102" i="8"/>
  <c r="HP102" i="8"/>
  <c r="HO102" i="8"/>
  <c r="HH102" i="8"/>
  <c r="GY102" i="8"/>
  <c r="GV102" i="8"/>
  <c r="GU102" i="8"/>
  <c r="GM102" i="8"/>
  <c r="GJ102" i="8"/>
  <c r="GF102" i="8"/>
  <c r="GB102" i="8"/>
  <c r="FT102" i="8"/>
  <c r="FP102" i="8"/>
  <c r="FJ102" i="8"/>
  <c r="FG102" i="8"/>
  <c r="FA102" i="8"/>
  <c r="EX102" i="8"/>
  <c r="EW102" i="8"/>
  <c r="EP102" i="8"/>
  <c r="EK102" i="8"/>
  <c r="ED102" i="8"/>
  <c r="EC102" i="8"/>
  <c r="DS102" i="8"/>
  <c r="DO102" i="8"/>
  <c r="DC102" i="8"/>
  <c r="CX102" i="8"/>
  <c r="CP102" i="8"/>
  <c r="CL102" i="8"/>
  <c r="CG102" i="8"/>
  <c r="BZ102" i="8"/>
  <c r="BW102" i="8"/>
  <c r="BU102" i="8"/>
  <c r="BR102" i="8"/>
  <c r="BN102" i="8"/>
  <c r="BF102" i="8"/>
  <c r="BC102" i="8"/>
  <c r="AM102" i="8"/>
  <c r="AI102" i="8"/>
  <c r="AD102" i="8"/>
  <c r="AB102" i="8"/>
  <c r="Z102" i="8"/>
  <c r="X102" i="8"/>
  <c r="MJ99" i="8"/>
  <c r="ME99" i="8"/>
  <c r="LY99" i="8"/>
  <c r="LJ99" i="8"/>
  <c r="LF99" i="8"/>
  <c r="LB99" i="8"/>
  <c r="KV99" i="8"/>
  <c r="KQ99" i="8"/>
  <c r="KM99" i="8"/>
  <c r="KH99" i="8"/>
  <c r="KD99" i="8"/>
  <c r="JQ99" i="8"/>
  <c r="JM99" i="8"/>
  <c r="JH99" i="8"/>
  <c r="IV99" i="8"/>
  <c r="IL99" i="8"/>
  <c r="IB99" i="8"/>
  <c r="HT99" i="8"/>
  <c r="HP99" i="8"/>
  <c r="HO99" i="8"/>
  <c r="HH99" i="8"/>
  <c r="GY99" i="8"/>
  <c r="GV99" i="8"/>
  <c r="GU99" i="8"/>
  <c r="GM99" i="8"/>
  <c r="GJ99" i="8"/>
  <c r="GF99" i="8"/>
  <c r="GB99" i="8"/>
  <c r="FT99" i="8"/>
  <c r="FP99" i="8"/>
  <c r="FJ99" i="8"/>
  <c r="FG99" i="8"/>
  <c r="FA99" i="8"/>
  <c r="EX99" i="8"/>
  <c r="EW99" i="8"/>
  <c r="EP99" i="8"/>
  <c r="EK99" i="8"/>
  <c r="ED99" i="8"/>
  <c r="EC99" i="8"/>
  <c r="DS99" i="8"/>
  <c r="DO99" i="8"/>
  <c r="DC99" i="8"/>
  <c r="CX99" i="8"/>
  <c r="CP99" i="8"/>
  <c r="CL99" i="8"/>
  <c r="CG99" i="8"/>
  <c r="BZ99" i="8"/>
  <c r="BW99" i="8"/>
  <c r="BU99" i="8"/>
  <c r="BR99" i="8"/>
  <c r="BN99" i="8"/>
  <c r="BF99" i="8"/>
  <c r="BC99" i="8"/>
  <c r="AM99" i="8"/>
  <c r="AI99" i="8"/>
  <c r="AD99" i="8"/>
  <c r="AB99" i="8"/>
  <c r="Z99" i="8"/>
  <c r="X99" i="8"/>
  <c r="R97" i="8"/>
  <c r="MJ91" i="8"/>
  <c r="ME91" i="8"/>
  <c r="LY91" i="8"/>
  <c r="LJ91" i="8"/>
  <c r="LF91" i="8"/>
  <c r="LB91" i="8"/>
  <c r="KV91" i="8"/>
  <c r="KQ91" i="8"/>
  <c r="KM91" i="8"/>
  <c r="KH91" i="8"/>
  <c r="KD91" i="8"/>
  <c r="JQ91" i="8"/>
  <c r="JM91" i="8"/>
  <c r="JH91" i="8"/>
  <c r="IV91" i="8"/>
  <c r="IL91" i="8"/>
  <c r="IK91" i="8" s="1"/>
  <c r="IB91" i="8"/>
  <c r="IA91" i="8" s="1"/>
  <c r="HT91" i="8"/>
  <c r="HP91" i="8"/>
  <c r="HO91" i="8"/>
  <c r="HH91" i="8"/>
  <c r="GY91" i="8"/>
  <c r="GV91" i="8"/>
  <c r="GU91" i="8"/>
  <c r="GM91" i="8"/>
  <c r="GJ91" i="8"/>
  <c r="GF91" i="8"/>
  <c r="GB91" i="8"/>
  <c r="FT91" i="8"/>
  <c r="FP91" i="8"/>
  <c r="FJ91" i="8"/>
  <c r="FG91" i="8"/>
  <c r="FA91" i="8"/>
  <c r="EX91" i="8"/>
  <c r="EW91" i="8"/>
  <c r="EP91" i="8"/>
  <c r="EK91" i="8"/>
  <c r="ED91" i="8"/>
  <c r="EC91" i="8"/>
  <c r="DS91" i="8"/>
  <c r="DO91" i="8"/>
  <c r="DC91" i="8"/>
  <c r="CX91" i="8"/>
  <c r="CP91" i="8"/>
  <c r="CL91" i="8"/>
  <c r="CG91" i="8"/>
  <c r="BZ91" i="8"/>
  <c r="BW91" i="8"/>
  <c r="BU91" i="8"/>
  <c r="BR91" i="8"/>
  <c r="BN91" i="8"/>
  <c r="BF91" i="8"/>
  <c r="BC91" i="8"/>
  <c r="AM91" i="8"/>
  <c r="AI91" i="8"/>
  <c r="AD91" i="8"/>
  <c r="AB91" i="8"/>
  <c r="Z91" i="8"/>
  <c r="X91" i="8"/>
  <c r="MJ81" i="8"/>
  <c r="ME81" i="8"/>
  <c r="LY81" i="8"/>
  <c r="LJ81" i="8"/>
  <c r="LF81" i="8"/>
  <c r="LB81" i="8"/>
  <c r="KV81" i="8"/>
  <c r="KQ81" i="8"/>
  <c r="KM81" i="8"/>
  <c r="KH81" i="8"/>
  <c r="KD81" i="8"/>
  <c r="JQ81" i="8"/>
  <c r="JM81" i="8"/>
  <c r="JH81" i="8"/>
  <c r="IV81" i="8"/>
  <c r="IL81" i="8"/>
  <c r="IK81" i="8" s="1"/>
  <c r="IB81" i="8"/>
  <c r="IA81" i="8" s="1"/>
  <c r="HT81" i="8"/>
  <c r="HP81" i="8"/>
  <c r="HO81" i="8"/>
  <c r="HH81" i="8"/>
  <c r="GY81" i="8"/>
  <c r="GV81" i="8"/>
  <c r="GU81" i="8"/>
  <c r="GM81" i="8"/>
  <c r="GJ81" i="8"/>
  <c r="GF81" i="8"/>
  <c r="GB81" i="8"/>
  <c r="FT81" i="8"/>
  <c r="FP81" i="8"/>
  <c r="FJ81" i="8"/>
  <c r="FG81" i="8"/>
  <c r="FA81" i="8"/>
  <c r="EX81" i="8"/>
  <c r="EW81" i="8"/>
  <c r="EP81" i="8"/>
  <c r="EK81" i="8"/>
  <c r="ED81" i="8"/>
  <c r="EC81" i="8"/>
  <c r="DS81" i="8"/>
  <c r="DO81" i="8"/>
  <c r="DN81" i="8"/>
  <c r="DM81" i="8"/>
  <c r="DM6" i="8" s="1"/>
  <c r="DL81" i="8"/>
  <c r="DL6" i="8" s="1"/>
  <c r="DK81" i="8"/>
  <c r="DJ81" i="8"/>
  <c r="DI81" i="8"/>
  <c r="DH81" i="8"/>
  <c r="DH10" i="8" s="1"/>
  <c r="DG81" i="8"/>
  <c r="DF81" i="8"/>
  <c r="DF8" i="8" s="1"/>
  <c r="DE81" i="8"/>
  <c r="DD81" i="8"/>
  <c r="DD8" i="8" s="1"/>
  <c r="CX81" i="8"/>
  <c r="CP81" i="8"/>
  <c r="CL81" i="8"/>
  <c r="CG81" i="8"/>
  <c r="BZ81" i="8"/>
  <c r="BW81" i="8"/>
  <c r="BU81" i="8"/>
  <c r="BR81" i="8"/>
  <c r="BN81" i="8"/>
  <c r="BF81" i="8"/>
  <c r="BC81" i="8"/>
  <c r="AM81" i="8"/>
  <c r="AI81" i="8"/>
  <c r="AD81" i="8"/>
  <c r="AB81" i="8"/>
  <c r="Z81" i="8"/>
  <c r="X81" i="8"/>
  <c r="MJ75" i="8"/>
  <c r="ME75" i="8"/>
  <c r="LY75" i="8"/>
  <c r="LJ75" i="8"/>
  <c r="LF75" i="8"/>
  <c r="LB75" i="8"/>
  <c r="KV75" i="8"/>
  <c r="KQ75" i="8"/>
  <c r="KM75" i="8"/>
  <c r="KH75" i="8"/>
  <c r="KD75" i="8"/>
  <c r="JQ75" i="8"/>
  <c r="JM75" i="8"/>
  <c r="JH75" i="8"/>
  <c r="IV75" i="8"/>
  <c r="IL75" i="8"/>
  <c r="IK75" i="8" s="1"/>
  <c r="IB75" i="8"/>
  <c r="IA75" i="8" s="1"/>
  <c r="HT75" i="8"/>
  <c r="HP75" i="8"/>
  <c r="HO75" i="8"/>
  <c r="HH75" i="8"/>
  <c r="GY75" i="8"/>
  <c r="GV75" i="8"/>
  <c r="GU75" i="8"/>
  <c r="GM75" i="8"/>
  <c r="GJ75" i="8"/>
  <c r="GF75" i="8"/>
  <c r="GB75" i="8"/>
  <c r="FT75" i="8"/>
  <c r="FP75" i="8"/>
  <c r="FJ75" i="8"/>
  <c r="FG75" i="8"/>
  <c r="FA75" i="8"/>
  <c r="EX75" i="8"/>
  <c r="EW75" i="8"/>
  <c r="EP75" i="8"/>
  <c r="EK75" i="8"/>
  <c r="ED75" i="8"/>
  <c r="EC75" i="8"/>
  <c r="DS75" i="8"/>
  <c r="DO75" i="8"/>
  <c r="DC75" i="8"/>
  <c r="CX75" i="8"/>
  <c r="CP75" i="8"/>
  <c r="CL75" i="8"/>
  <c r="CG75" i="8"/>
  <c r="BZ75" i="8"/>
  <c r="BW75" i="8"/>
  <c r="BU75" i="8"/>
  <c r="BR75" i="8"/>
  <c r="BN75" i="8"/>
  <c r="BF75" i="8"/>
  <c r="BC75" i="8"/>
  <c r="AM75" i="8"/>
  <c r="AI75" i="8"/>
  <c r="AD75" i="8"/>
  <c r="AB75" i="8"/>
  <c r="Z75" i="8"/>
  <c r="X75" i="8"/>
  <c r="MJ71" i="8"/>
  <c r="ME71" i="8"/>
  <c r="LY71" i="8"/>
  <c r="LJ71" i="8"/>
  <c r="LF71" i="8"/>
  <c r="LB71" i="8"/>
  <c r="KV71" i="8"/>
  <c r="KQ71" i="8"/>
  <c r="KM71" i="8"/>
  <c r="KH71" i="8"/>
  <c r="KD71" i="8"/>
  <c r="JQ71" i="8"/>
  <c r="JM71" i="8"/>
  <c r="JH71" i="8"/>
  <c r="IV71" i="8"/>
  <c r="IL71" i="8"/>
  <c r="IK71" i="8" s="1"/>
  <c r="IB71" i="8"/>
  <c r="IA71" i="8" s="1"/>
  <c r="HT71" i="8"/>
  <c r="HP71" i="8"/>
  <c r="HO71" i="8"/>
  <c r="HH71" i="8"/>
  <c r="GY71" i="8"/>
  <c r="GV71" i="8"/>
  <c r="GU71" i="8"/>
  <c r="GM71" i="8"/>
  <c r="GJ71" i="8"/>
  <c r="GF71" i="8"/>
  <c r="GB71" i="8"/>
  <c r="FT71" i="8"/>
  <c r="FP71" i="8"/>
  <c r="FJ71" i="8"/>
  <c r="FG71" i="8"/>
  <c r="FA71" i="8"/>
  <c r="EY71" i="8"/>
  <c r="EX71" i="8" s="1"/>
  <c r="EP71" i="8"/>
  <c r="EK71" i="8"/>
  <c r="ED71" i="8"/>
  <c r="EC71" i="8"/>
  <c r="DS71" i="8"/>
  <c r="DR71" i="8"/>
  <c r="DR10" i="8" s="1"/>
  <c r="DQ71" i="8"/>
  <c r="DC71" i="8"/>
  <c r="DB71" i="8"/>
  <c r="DA71" i="8"/>
  <c r="DA10" i="8" s="1"/>
  <c r="CZ71" i="8"/>
  <c r="CR71" i="8"/>
  <c r="CP71" i="8" s="1"/>
  <c r="CM71" i="8"/>
  <c r="CL71" i="8" s="1"/>
  <c r="CK71" i="8"/>
  <c r="CK6" i="8" s="1"/>
  <c r="CJ71" i="8"/>
  <c r="CJ6" i="8" s="1"/>
  <c r="BZ71" i="8"/>
  <c r="BW71" i="8"/>
  <c r="BU71" i="8"/>
  <c r="BR71" i="8"/>
  <c r="BN71" i="8"/>
  <c r="BF71" i="8"/>
  <c r="BC71" i="8"/>
  <c r="AM71" i="8"/>
  <c r="AI71" i="8"/>
  <c r="AD71" i="8"/>
  <c r="AB71" i="8"/>
  <c r="Z71" i="8"/>
  <c r="X71" i="8"/>
  <c r="MJ65" i="8"/>
  <c r="ME65" i="8"/>
  <c r="LY65" i="8"/>
  <c r="LJ65" i="8"/>
  <c r="LF65" i="8"/>
  <c r="LB65" i="8"/>
  <c r="KV65" i="8"/>
  <c r="KQ65" i="8"/>
  <c r="KM65" i="8"/>
  <c r="KH65" i="8"/>
  <c r="KD65" i="8"/>
  <c r="JQ65" i="8"/>
  <c r="JM65" i="8"/>
  <c r="JH65" i="8"/>
  <c r="IV65" i="8"/>
  <c r="IL65" i="8"/>
  <c r="IK65" i="8" s="1"/>
  <c r="IB65" i="8"/>
  <c r="IA65" i="8" s="1"/>
  <c r="HT65" i="8"/>
  <c r="HP65" i="8"/>
  <c r="HO65" i="8"/>
  <c r="HH65" i="8"/>
  <c r="GY65" i="8"/>
  <c r="GV65" i="8"/>
  <c r="GU65" i="8"/>
  <c r="GM65" i="8"/>
  <c r="GJ65" i="8"/>
  <c r="GF65" i="8"/>
  <c r="GB65" i="8"/>
  <c r="FT65" i="8"/>
  <c r="FP65" i="8"/>
  <c r="FJ65" i="8"/>
  <c r="FG65" i="8"/>
  <c r="FA65" i="8"/>
  <c r="EX65" i="8"/>
  <c r="EW65" i="8"/>
  <c r="EP65" i="8"/>
  <c r="EK65" i="8"/>
  <c r="ED65" i="8"/>
  <c r="EC65" i="8"/>
  <c r="DS65" i="8"/>
  <c r="DO65" i="8"/>
  <c r="DC65" i="8"/>
  <c r="CX65" i="8"/>
  <c r="CP65" i="8"/>
  <c r="CL65" i="8"/>
  <c r="CG65" i="8"/>
  <c r="BZ65" i="8"/>
  <c r="BW65" i="8"/>
  <c r="BU65" i="8"/>
  <c r="BR65" i="8"/>
  <c r="BN65" i="8"/>
  <c r="BF65" i="8"/>
  <c r="BC65" i="8"/>
  <c r="AM65" i="8"/>
  <c r="AI65" i="8"/>
  <c r="AD65" i="8"/>
  <c r="AB65" i="8"/>
  <c r="Z65" i="8"/>
  <c r="X65" i="8"/>
  <c r="MJ63" i="8"/>
  <c r="ME63" i="8"/>
  <c r="LY63" i="8"/>
  <c r="LJ63" i="8"/>
  <c r="LF63" i="8"/>
  <c r="LB63" i="8"/>
  <c r="KV63" i="8"/>
  <c r="KQ63" i="8"/>
  <c r="KM63" i="8"/>
  <c r="KH63" i="8"/>
  <c r="KD63" i="8"/>
  <c r="JQ63" i="8"/>
  <c r="JM63" i="8"/>
  <c r="JH63" i="8"/>
  <c r="IV63" i="8"/>
  <c r="IL63" i="8"/>
  <c r="IK63" i="8" s="1"/>
  <c r="IB63" i="8"/>
  <c r="IA63" i="8" s="1"/>
  <c r="HT63" i="8"/>
  <c r="HP63" i="8"/>
  <c r="HO63" i="8"/>
  <c r="HH63" i="8"/>
  <c r="GY63" i="8"/>
  <c r="GV63" i="8"/>
  <c r="GU63" i="8"/>
  <c r="GM63" i="8"/>
  <c r="GJ63" i="8"/>
  <c r="GF63" i="8"/>
  <c r="GB63" i="8"/>
  <c r="FT63" i="8"/>
  <c r="FP63" i="8"/>
  <c r="FJ63" i="8"/>
  <c r="FG63" i="8"/>
  <c r="FA63" i="8"/>
  <c r="EX63" i="8"/>
  <c r="EW63" i="8"/>
  <c r="EP63" i="8"/>
  <c r="EK63" i="8"/>
  <c r="ED63" i="8"/>
  <c r="EC63" i="8"/>
  <c r="DS63" i="8"/>
  <c r="DO63" i="8"/>
  <c r="DC63" i="8"/>
  <c r="CX63" i="8"/>
  <c r="CP63" i="8"/>
  <c r="CL63" i="8"/>
  <c r="CG63" i="8"/>
  <c r="BZ63" i="8"/>
  <c r="BW63" i="8"/>
  <c r="BU63" i="8"/>
  <c r="BR63" i="8"/>
  <c r="BN63" i="8"/>
  <c r="BF63" i="8"/>
  <c r="BC63" i="8"/>
  <c r="AM63" i="8"/>
  <c r="AI63" i="8"/>
  <c r="AD63" i="8"/>
  <c r="AB63" i="8"/>
  <c r="Z63" i="8"/>
  <c r="X63" i="8"/>
  <c r="MJ61" i="8"/>
  <c r="ME61" i="8"/>
  <c r="LY61" i="8"/>
  <c r="LJ61" i="8"/>
  <c r="LF61" i="8"/>
  <c r="LB61" i="8"/>
  <c r="KV61" i="8"/>
  <c r="KQ61" i="8"/>
  <c r="KM61" i="8"/>
  <c r="KH61" i="8"/>
  <c r="KD61" i="8"/>
  <c r="JQ61" i="8"/>
  <c r="JM61" i="8"/>
  <c r="JH61" i="8"/>
  <c r="IV61" i="8"/>
  <c r="IL61" i="8"/>
  <c r="IK61" i="8" s="1"/>
  <c r="IB61" i="8"/>
  <c r="IA61" i="8" s="1"/>
  <c r="HT61" i="8"/>
  <c r="HP61" i="8"/>
  <c r="HO61" i="8"/>
  <c r="HH61" i="8"/>
  <c r="GY61" i="8"/>
  <c r="GV61" i="8"/>
  <c r="GU61" i="8"/>
  <c r="GM61" i="8"/>
  <c r="GJ61" i="8"/>
  <c r="GF61" i="8"/>
  <c r="GB61" i="8"/>
  <c r="FT61" i="8"/>
  <c r="FP61" i="8"/>
  <c r="FJ61" i="8"/>
  <c r="FG61" i="8"/>
  <c r="FA61" i="8"/>
  <c r="EX61" i="8"/>
  <c r="EW61" i="8"/>
  <c r="EP61" i="8"/>
  <c r="EK61" i="8"/>
  <c r="ED61" i="8"/>
  <c r="EC61" i="8"/>
  <c r="DS61" i="8"/>
  <c r="DO61" i="8"/>
  <c r="DC61" i="8"/>
  <c r="CX61" i="8"/>
  <c r="CP61" i="8"/>
  <c r="CL61" i="8"/>
  <c r="CG61" i="8"/>
  <c r="BZ61" i="8"/>
  <c r="BW61" i="8"/>
  <c r="BU61" i="8"/>
  <c r="BR61" i="8"/>
  <c r="BN61" i="8"/>
  <c r="BF61" i="8"/>
  <c r="BC61" i="8"/>
  <c r="AM61" i="8"/>
  <c r="AI61" i="8"/>
  <c r="AD61" i="8"/>
  <c r="AB61" i="8"/>
  <c r="Z61" i="8"/>
  <c r="X61" i="8"/>
  <c r="MJ59" i="8"/>
  <c r="ME59" i="8"/>
  <c r="LY59" i="8"/>
  <c r="LJ59" i="8"/>
  <c r="LF59" i="8"/>
  <c r="LB59" i="8"/>
  <c r="KV59" i="8"/>
  <c r="KQ59" i="8"/>
  <c r="KM59" i="8"/>
  <c r="KH59" i="8"/>
  <c r="KD59" i="8"/>
  <c r="JQ59" i="8"/>
  <c r="JM59" i="8"/>
  <c r="JH59" i="8"/>
  <c r="IV59" i="8"/>
  <c r="IL59" i="8"/>
  <c r="IK59" i="8" s="1"/>
  <c r="IB59" i="8"/>
  <c r="IA59" i="8" s="1"/>
  <c r="HT59" i="8"/>
  <c r="HP59" i="8"/>
  <c r="HO59" i="8"/>
  <c r="HH59" i="8"/>
  <c r="GY59" i="8"/>
  <c r="GV59" i="8"/>
  <c r="GU59" i="8"/>
  <c r="GM59" i="8"/>
  <c r="GJ59" i="8"/>
  <c r="GF59" i="8"/>
  <c r="GB59" i="8"/>
  <c r="FT59" i="8"/>
  <c r="FP59" i="8"/>
  <c r="FJ59" i="8"/>
  <c r="FG59" i="8"/>
  <c r="FA59" i="8"/>
  <c r="EX59" i="8"/>
  <c r="EW59" i="8"/>
  <c r="EP59" i="8"/>
  <c r="EK59" i="8"/>
  <c r="ED59" i="8"/>
  <c r="EC59" i="8"/>
  <c r="DS59" i="8"/>
  <c r="DO59" i="8"/>
  <c r="DC59" i="8"/>
  <c r="CX59" i="8"/>
  <c r="CP59" i="8"/>
  <c r="CL59" i="8"/>
  <c r="CG59" i="8"/>
  <c r="BZ59" i="8"/>
  <c r="BW59" i="8"/>
  <c r="BU59" i="8"/>
  <c r="BR59" i="8"/>
  <c r="BN59" i="8"/>
  <c r="BF59" i="8"/>
  <c r="BC59" i="8"/>
  <c r="AM59" i="8"/>
  <c r="AI59" i="8"/>
  <c r="AD59" i="8"/>
  <c r="AB59" i="8"/>
  <c r="Z59" i="8"/>
  <c r="X59" i="8"/>
  <c r="MJ58" i="8"/>
  <c r="ME58" i="8"/>
  <c r="LY58" i="8"/>
  <c r="LJ58" i="8"/>
  <c r="LF58" i="8"/>
  <c r="LB58" i="8"/>
  <c r="KV58" i="8"/>
  <c r="KQ58" i="8"/>
  <c r="KM58" i="8"/>
  <c r="KH58" i="8"/>
  <c r="KD58" i="8"/>
  <c r="JQ58" i="8"/>
  <c r="JM58" i="8"/>
  <c r="JH58" i="8"/>
  <c r="IV58" i="8"/>
  <c r="IL58" i="8"/>
  <c r="IK58" i="8" s="1"/>
  <c r="IB58" i="8"/>
  <c r="IA58" i="8" s="1"/>
  <c r="HT58" i="8"/>
  <c r="HP58" i="8"/>
  <c r="HO58" i="8"/>
  <c r="HH58" i="8"/>
  <c r="GY58" i="8"/>
  <c r="GV58" i="8"/>
  <c r="GU58" i="8"/>
  <c r="GM58" i="8"/>
  <c r="GJ58" i="8"/>
  <c r="GF58" i="8"/>
  <c r="GB58" i="8"/>
  <c r="FT58" i="8"/>
  <c r="FP58" i="8"/>
  <c r="FJ58" i="8"/>
  <c r="FG58" i="8"/>
  <c r="FA58" i="8"/>
  <c r="EX58" i="8"/>
  <c r="EW58" i="8"/>
  <c r="EP58" i="8"/>
  <c r="EK58" i="8"/>
  <c r="ED58" i="8"/>
  <c r="EC58" i="8"/>
  <c r="DS58" i="8"/>
  <c r="DO58" i="8"/>
  <c r="DC58" i="8"/>
  <c r="CX58" i="8"/>
  <c r="CP58" i="8"/>
  <c r="CL58" i="8"/>
  <c r="CG58" i="8"/>
  <c r="BZ58" i="8"/>
  <c r="BW58" i="8"/>
  <c r="BU58" i="8"/>
  <c r="BR58" i="8"/>
  <c r="BN58" i="8"/>
  <c r="BF58" i="8"/>
  <c r="BC58" i="8"/>
  <c r="AM58" i="8"/>
  <c r="AI58" i="8"/>
  <c r="AD58" i="8"/>
  <c r="AB58" i="8"/>
  <c r="Z58" i="8"/>
  <c r="X58" i="8"/>
  <c r="MJ56" i="8"/>
  <c r="ME56" i="8"/>
  <c r="LY56" i="8"/>
  <c r="LJ56" i="8"/>
  <c r="LF56" i="8"/>
  <c r="LB56" i="8"/>
  <c r="KV56" i="8"/>
  <c r="KQ56" i="8"/>
  <c r="KM56" i="8"/>
  <c r="KH56" i="8"/>
  <c r="KD56" i="8"/>
  <c r="JQ56" i="8"/>
  <c r="JM56" i="8"/>
  <c r="JH56" i="8"/>
  <c r="IV56" i="8"/>
  <c r="IL56" i="8"/>
  <c r="IK56" i="8" s="1"/>
  <c r="IB56" i="8"/>
  <c r="IA56" i="8" s="1"/>
  <c r="HT56" i="8"/>
  <c r="HP56" i="8"/>
  <c r="HO56" i="8"/>
  <c r="HH56" i="8"/>
  <c r="GY56" i="8"/>
  <c r="GV56" i="8"/>
  <c r="GU56" i="8"/>
  <c r="GM56" i="8"/>
  <c r="GJ56" i="8"/>
  <c r="GF56" i="8"/>
  <c r="GB56" i="8"/>
  <c r="FT56" i="8"/>
  <c r="FP56" i="8"/>
  <c r="FJ56" i="8"/>
  <c r="FG56" i="8"/>
  <c r="FA56" i="8"/>
  <c r="EX56" i="8"/>
  <c r="EW56" i="8"/>
  <c r="EP56" i="8"/>
  <c r="EK56" i="8"/>
  <c r="ED56" i="8"/>
  <c r="EC56" i="8"/>
  <c r="DS56" i="8"/>
  <c r="DO56" i="8"/>
  <c r="DC56" i="8"/>
  <c r="CX56" i="8"/>
  <c r="CP56" i="8"/>
  <c r="CL56" i="8"/>
  <c r="CG56" i="8"/>
  <c r="BZ56" i="8"/>
  <c r="BW56" i="8"/>
  <c r="BU56" i="8"/>
  <c r="BR56" i="8"/>
  <c r="BN56" i="8"/>
  <c r="BF56" i="8"/>
  <c r="BC56" i="8"/>
  <c r="AM56" i="8"/>
  <c r="AI56" i="8"/>
  <c r="AD56" i="8"/>
  <c r="AB56" i="8"/>
  <c r="Z56" i="8"/>
  <c r="X56" i="8"/>
  <c r="MJ55" i="8"/>
  <c r="ME55" i="8"/>
  <c r="LY55" i="8"/>
  <c r="LJ55" i="8"/>
  <c r="LF55" i="8"/>
  <c r="LB55" i="8"/>
  <c r="KV55" i="8"/>
  <c r="KQ55" i="8"/>
  <c r="KM55" i="8"/>
  <c r="KH55" i="8"/>
  <c r="KD55" i="8"/>
  <c r="JQ55" i="8"/>
  <c r="JM55" i="8"/>
  <c r="JH55" i="8"/>
  <c r="IV55" i="8"/>
  <c r="IL55" i="8"/>
  <c r="IK55" i="8" s="1"/>
  <c r="IB55" i="8"/>
  <c r="IA55" i="8" s="1"/>
  <c r="HT55" i="8"/>
  <c r="HP55" i="8"/>
  <c r="HO55" i="8"/>
  <c r="HH55" i="8"/>
  <c r="GY55" i="8"/>
  <c r="GV55" i="8"/>
  <c r="GU55" i="8"/>
  <c r="GM55" i="8"/>
  <c r="GJ55" i="8"/>
  <c r="GF55" i="8"/>
  <c r="GB55" i="8"/>
  <c r="FT55" i="8"/>
  <c r="FP55" i="8"/>
  <c r="FJ55" i="8"/>
  <c r="FG55" i="8"/>
  <c r="FA55" i="8"/>
  <c r="EW55" i="8"/>
  <c r="EP55" i="8"/>
  <c r="EK55" i="8"/>
  <c r="ED55" i="8"/>
  <c r="EC55" i="8"/>
  <c r="DS55" i="8"/>
  <c r="DO55" i="8"/>
  <c r="DC55" i="8"/>
  <c r="CX55" i="8"/>
  <c r="CP55" i="8"/>
  <c r="CL55" i="8"/>
  <c r="CG55" i="8"/>
  <c r="BZ55" i="8"/>
  <c r="BW55" i="8"/>
  <c r="BU55" i="8"/>
  <c r="BR55" i="8"/>
  <c r="BN55" i="8"/>
  <c r="BF55" i="8"/>
  <c r="BC55" i="8"/>
  <c r="AM55" i="8"/>
  <c r="AI55" i="8"/>
  <c r="AD55" i="8"/>
  <c r="AB55" i="8"/>
  <c r="Z55" i="8"/>
  <c r="X55" i="8"/>
  <c r="MJ52" i="8"/>
  <c r="ME52" i="8"/>
  <c r="LY52" i="8"/>
  <c r="LJ52" i="8"/>
  <c r="LF52" i="8"/>
  <c r="LB52" i="8"/>
  <c r="KV52" i="8"/>
  <c r="KM52" i="8"/>
  <c r="KH52" i="8"/>
  <c r="KD52" i="8"/>
  <c r="JQ52" i="8"/>
  <c r="JM52" i="8"/>
  <c r="JH52" i="8"/>
  <c r="IV52" i="8"/>
  <c r="IL52" i="8"/>
  <c r="IK52" i="8" s="1"/>
  <c r="IB52" i="8"/>
  <c r="IA52" i="8" s="1"/>
  <c r="HT52" i="8"/>
  <c r="HP52" i="8"/>
  <c r="HO52" i="8"/>
  <c r="HH52" i="8"/>
  <c r="GV52" i="8"/>
  <c r="GU52" i="8"/>
  <c r="GM52" i="8"/>
  <c r="GJ52" i="8"/>
  <c r="GF52" i="8"/>
  <c r="GB52" i="8"/>
  <c r="FT52" i="8"/>
  <c r="FP52" i="8"/>
  <c r="FJ52" i="8"/>
  <c r="FG52" i="8"/>
  <c r="FA52" i="8"/>
  <c r="EX52" i="8"/>
  <c r="EW52" i="8"/>
  <c r="EP52" i="8"/>
  <c r="EK52" i="8"/>
  <c r="ED52" i="8"/>
  <c r="EC52" i="8"/>
  <c r="DS52" i="8"/>
  <c r="DO52" i="8"/>
  <c r="DC52" i="8"/>
  <c r="CX52" i="8"/>
  <c r="CP52" i="8"/>
  <c r="CL52" i="8"/>
  <c r="CG52" i="8"/>
  <c r="BZ52" i="8"/>
  <c r="BW52" i="8"/>
  <c r="BU52" i="8"/>
  <c r="BR52" i="8"/>
  <c r="BN52" i="8"/>
  <c r="BF52" i="8"/>
  <c r="BC52" i="8"/>
  <c r="AM52" i="8"/>
  <c r="AI52" i="8"/>
  <c r="AD52" i="8"/>
  <c r="AB52" i="8"/>
  <c r="Z52" i="8"/>
  <c r="X52" i="8"/>
  <c r="MJ51" i="8"/>
  <c r="ME51" i="8"/>
  <c r="LY51" i="8"/>
  <c r="LJ51" i="8"/>
  <c r="LF51" i="8"/>
  <c r="LB51" i="8"/>
  <c r="KV51" i="8"/>
  <c r="KM51" i="8"/>
  <c r="KH51" i="8"/>
  <c r="KD51" i="8"/>
  <c r="JQ51" i="8"/>
  <c r="JM51" i="8"/>
  <c r="JH51" i="8"/>
  <c r="IV51" i="8"/>
  <c r="IL51" i="8"/>
  <c r="IK51" i="8" s="1"/>
  <c r="IB51" i="8"/>
  <c r="IA51" i="8" s="1"/>
  <c r="HT51" i="8"/>
  <c r="HP51" i="8"/>
  <c r="HO51" i="8"/>
  <c r="HH51" i="8"/>
  <c r="GV51" i="8"/>
  <c r="GU51" i="8"/>
  <c r="GM51" i="8"/>
  <c r="GJ51" i="8"/>
  <c r="GF51" i="8"/>
  <c r="GB51" i="8"/>
  <c r="FT51" i="8"/>
  <c r="FP51" i="8"/>
  <c r="FJ51" i="8"/>
  <c r="FG51" i="8"/>
  <c r="FA51" i="8"/>
  <c r="EX51" i="8"/>
  <c r="EW51" i="8"/>
  <c r="EP51" i="8"/>
  <c r="EK51" i="8"/>
  <c r="ED51" i="8"/>
  <c r="EC51" i="8"/>
  <c r="DS51" i="8"/>
  <c r="DO51" i="8"/>
  <c r="DC51" i="8"/>
  <c r="CX51" i="8"/>
  <c r="CP51" i="8"/>
  <c r="CL51" i="8"/>
  <c r="CG51" i="8"/>
  <c r="BZ51" i="8"/>
  <c r="BW51" i="8"/>
  <c r="BU51" i="8"/>
  <c r="BR51" i="8"/>
  <c r="BN51" i="8"/>
  <c r="BF51" i="8"/>
  <c r="BC51" i="8"/>
  <c r="AM51" i="8"/>
  <c r="AI51" i="8"/>
  <c r="AD51" i="8"/>
  <c r="AB51" i="8"/>
  <c r="Z51" i="8"/>
  <c r="X51" i="8"/>
  <c r="R50" i="8"/>
  <c r="MJ47" i="8"/>
  <c r="ME47" i="8"/>
  <c r="LY47" i="8"/>
  <c r="LJ47" i="8"/>
  <c r="LF47" i="8"/>
  <c r="LB47" i="8"/>
  <c r="KV47" i="8"/>
  <c r="KQ47" i="8"/>
  <c r="KM47" i="8"/>
  <c r="KH47" i="8"/>
  <c r="KD47" i="8"/>
  <c r="JQ47" i="8"/>
  <c r="JM47" i="8"/>
  <c r="JH47" i="8"/>
  <c r="IV47" i="8"/>
  <c r="IL47" i="8"/>
  <c r="IB47" i="8"/>
  <c r="IA47" i="8" s="1"/>
  <c r="HT47" i="8"/>
  <c r="HP47" i="8"/>
  <c r="HO47" i="8"/>
  <c r="HH47" i="8"/>
  <c r="GY47" i="8"/>
  <c r="GV47" i="8"/>
  <c r="GU47" i="8"/>
  <c r="GM47" i="8"/>
  <c r="GJ47" i="8"/>
  <c r="GF47" i="8"/>
  <c r="GB47" i="8"/>
  <c r="FT47" i="8"/>
  <c r="FP47" i="8"/>
  <c r="FJ47" i="8"/>
  <c r="FG47" i="8"/>
  <c r="FA47" i="8"/>
  <c r="EX47" i="8"/>
  <c r="EW47" i="8"/>
  <c r="EP47" i="8"/>
  <c r="EK47" i="8"/>
  <c r="ED47" i="8"/>
  <c r="EC47" i="8"/>
  <c r="DS47" i="8"/>
  <c r="DO47" i="8"/>
  <c r="DC47" i="8"/>
  <c r="CX47" i="8"/>
  <c r="CP47" i="8"/>
  <c r="CL47" i="8"/>
  <c r="CG47" i="8"/>
  <c r="BZ47" i="8"/>
  <c r="BW47" i="8"/>
  <c r="BU47" i="8"/>
  <c r="BR47" i="8"/>
  <c r="BN47" i="8"/>
  <c r="BF47" i="8"/>
  <c r="BC47" i="8"/>
  <c r="AM47" i="8"/>
  <c r="AI47" i="8"/>
  <c r="AD47" i="8"/>
  <c r="AB47" i="8"/>
  <c r="Z47" i="8"/>
  <c r="X47" i="8"/>
  <c r="MJ46" i="8"/>
  <c r="ME46" i="8"/>
  <c r="LY46" i="8"/>
  <c r="LJ46" i="8"/>
  <c r="LF46" i="8"/>
  <c r="LB46" i="8"/>
  <c r="KV46" i="8"/>
  <c r="KQ46" i="8"/>
  <c r="KM46" i="8"/>
  <c r="KH46" i="8"/>
  <c r="KD46" i="8"/>
  <c r="JQ46" i="8"/>
  <c r="JM46" i="8"/>
  <c r="JH46" i="8"/>
  <c r="IV46" i="8"/>
  <c r="IL46" i="8"/>
  <c r="IK46" i="8" s="1"/>
  <c r="IB46" i="8"/>
  <c r="IA46" i="8" s="1"/>
  <c r="HT46" i="8"/>
  <c r="HP46" i="8"/>
  <c r="HO46" i="8"/>
  <c r="HH46" i="8"/>
  <c r="GY46" i="8"/>
  <c r="GV46" i="8"/>
  <c r="GU46" i="8"/>
  <c r="GM46" i="8"/>
  <c r="GJ46" i="8"/>
  <c r="GF46" i="8"/>
  <c r="GB46" i="8"/>
  <c r="FT46" i="8"/>
  <c r="FP46" i="8"/>
  <c r="FJ46" i="8"/>
  <c r="FG46" i="8"/>
  <c r="FA46" i="8"/>
  <c r="EX46" i="8"/>
  <c r="EW46" i="8"/>
  <c r="EP46" i="8"/>
  <c r="EK46" i="8"/>
  <c r="ED46" i="8"/>
  <c r="EC46" i="8"/>
  <c r="DS46" i="8"/>
  <c r="DO46" i="8"/>
  <c r="DC46" i="8"/>
  <c r="CX46" i="8"/>
  <c r="CP46" i="8"/>
  <c r="CL46" i="8"/>
  <c r="CG46" i="8"/>
  <c r="BZ46" i="8"/>
  <c r="BW46" i="8"/>
  <c r="BU46" i="8"/>
  <c r="BR46" i="8"/>
  <c r="BN46" i="8"/>
  <c r="BF46" i="8"/>
  <c r="BC46" i="8"/>
  <c r="AM46" i="8"/>
  <c r="AI46" i="8"/>
  <c r="AD46" i="8"/>
  <c r="AB46" i="8"/>
  <c r="Z46" i="8"/>
  <c r="X46" i="8"/>
  <c r="MJ45" i="8"/>
  <c r="ME45" i="8"/>
  <c r="LY45" i="8"/>
  <c r="LJ45" i="8"/>
  <c r="LF45" i="8"/>
  <c r="LB45" i="8"/>
  <c r="KV45" i="8"/>
  <c r="KQ45" i="8"/>
  <c r="KM45" i="8"/>
  <c r="KH45" i="8"/>
  <c r="KD45" i="8"/>
  <c r="JQ45" i="8"/>
  <c r="JM45" i="8"/>
  <c r="JH45" i="8"/>
  <c r="IV45" i="8"/>
  <c r="IL45" i="8"/>
  <c r="IK45" i="8" s="1"/>
  <c r="IB45" i="8"/>
  <c r="IA45" i="8" s="1"/>
  <c r="HT45" i="8"/>
  <c r="HP45" i="8"/>
  <c r="HO45" i="8"/>
  <c r="HH45" i="8"/>
  <c r="GY45" i="8"/>
  <c r="GV45" i="8"/>
  <c r="GU45" i="8"/>
  <c r="GM45" i="8"/>
  <c r="GJ45" i="8"/>
  <c r="GF45" i="8"/>
  <c r="GB45" i="8"/>
  <c r="FT45" i="8"/>
  <c r="FP45" i="8"/>
  <c r="FJ45" i="8"/>
  <c r="FG45" i="8"/>
  <c r="FA45" i="8"/>
  <c r="EX45" i="8"/>
  <c r="EW45" i="8"/>
  <c r="EP45" i="8"/>
  <c r="EK45" i="8"/>
  <c r="ED45" i="8"/>
  <c r="EC45" i="8"/>
  <c r="DS45" i="8"/>
  <c r="DO45" i="8"/>
  <c r="DC45" i="8"/>
  <c r="CX45" i="8"/>
  <c r="CP45" i="8"/>
  <c r="CL45" i="8"/>
  <c r="CG45" i="8"/>
  <c r="BZ45" i="8"/>
  <c r="BW45" i="8"/>
  <c r="BU45" i="8"/>
  <c r="BR45" i="8"/>
  <c r="BN45" i="8"/>
  <c r="BF45" i="8"/>
  <c r="BC45" i="8"/>
  <c r="AM45" i="8"/>
  <c r="AI45" i="8"/>
  <c r="AD45" i="8"/>
  <c r="AB45" i="8"/>
  <c r="Z45" i="8"/>
  <c r="X45" i="8"/>
  <c r="MJ44" i="8"/>
  <c r="ME44" i="8"/>
  <c r="LY44" i="8"/>
  <c r="LJ44" i="8"/>
  <c r="LF44" i="8"/>
  <c r="LB44" i="8"/>
  <c r="KV44" i="8"/>
  <c r="KQ44" i="8"/>
  <c r="KM44" i="8"/>
  <c r="KH44" i="8"/>
  <c r="KD44" i="8"/>
  <c r="JQ44" i="8"/>
  <c r="JM44" i="8"/>
  <c r="JH44" i="8"/>
  <c r="IV44" i="8"/>
  <c r="IL44" i="8"/>
  <c r="IK44" i="8" s="1"/>
  <c r="IB44" i="8"/>
  <c r="IA44" i="8" s="1"/>
  <c r="HT44" i="8"/>
  <c r="HP44" i="8"/>
  <c r="HO44" i="8"/>
  <c r="HH44" i="8"/>
  <c r="GY44" i="8"/>
  <c r="GV44" i="8"/>
  <c r="GU44" i="8"/>
  <c r="GM44" i="8"/>
  <c r="GJ44" i="8"/>
  <c r="GF44" i="8"/>
  <c r="GB44" i="8"/>
  <c r="FT44" i="8"/>
  <c r="FP44" i="8"/>
  <c r="FJ44" i="8"/>
  <c r="FG44" i="8"/>
  <c r="FA44" i="8"/>
  <c r="EX44" i="8"/>
  <c r="EW44" i="8"/>
  <c r="EP44" i="8"/>
  <c r="EK44" i="8"/>
  <c r="ED44" i="8"/>
  <c r="EC44" i="8"/>
  <c r="DS44" i="8"/>
  <c r="DO44" i="8"/>
  <c r="DC44" i="8"/>
  <c r="CX44" i="8"/>
  <c r="CP44" i="8"/>
  <c r="CL44" i="8"/>
  <c r="CG44" i="8"/>
  <c r="BZ44" i="8"/>
  <c r="BW44" i="8"/>
  <c r="BU44" i="8"/>
  <c r="BR44" i="8"/>
  <c r="BF44" i="8"/>
  <c r="BC44" i="8"/>
  <c r="AM44" i="8"/>
  <c r="AI44" i="8"/>
  <c r="AD44" i="8"/>
  <c r="AB44" i="8"/>
  <c r="Z44" i="8"/>
  <c r="X44" i="8"/>
  <c r="R43" i="8"/>
  <c r="MJ39" i="8"/>
  <c r="ME39" i="8"/>
  <c r="LY39" i="8"/>
  <c r="LJ39" i="8"/>
  <c r="LF39" i="8"/>
  <c r="LB39" i="8"/>
  <c r="KV39" i="8"/>
  <c r="KQ39" i="8"/>
  <c r="KM39" i="8"/>
  <c r="KH39" i="8"/>
  <c r="KD39" i="8"/>
  <c r="JQ39" i="8"/>
  <c r="JM39" i="8"/>
  <c r="JH39" i="8"/>
  <c r="IV39" i="8"/>
  <c r="IL39" i="8"/>
  <c r="IK39" i="8" s="1"/>
  <c r="IB39" i="8"/>
  <c r="IA39" i="8" s="1"/>
  <c r="HT39" i="8"/>
  <c r="HP39" i="8"/>
  <c r="HO39" i="8"/>
  <c r="HH39" i="8"/>
  <c r="GY39" i="8"/>
  <c r="GV39" i="8"/>
  <c r="GU39" i="8"/>
  <c r="GM39" i="8"/>
  <c r="GJ39" i="8"/>
  <c r="GF39" i="8"/>
  <c r="GB39" i="8"/>
  <c r="FT39" i="8"/>
  <c r="FP39" i="8"/>
  <c r="FJ39" i="8"/>
  <c r="FG39" i="8"/>
  <c r="FA39" i="8"/>
  <c r="EX39" i="8"/>
  <c r="EW39" i="8"/>
  <c r="EP39" i="8"/>
  <c r="EK39" i="8"/>
  <c r="ED39" i="8"/>
  <c r="EC39" i="8"/>
  <c r="DS39" i="8"/>
  <c r="DO39" i="8"/>
  <c r="DC39" i="8"/>
  <c r="CX39" i="8"/>
  <c r="CP39" i="8"/>
  <c r="CL39" i="8"/>
  <c r="CG39" i="8"/>
  <c r="BZ39" i="8"/>
  <c r="BW39" i="8"/>
  <c r="BU39" i="8"/>
  <c r="BR39" i="8"/>
  <c r="BN39" i="8"/>
  <c r="BF39" i="8"/>
  <c r="BC39" i="8"/>
  <c r="AM39" i="8"/>
  <c r="AI39" i="8"/>
  <c r="AD39" i="8"/>
  <c r="AB39" i="8"/>
  <c r="Z39" i="8"/>
  <c r="X39" i="8"/>
  <c r="MZ34" i="8"/>
  <c r="MZ20" i="8" s="1"/>
  <c r="MT34" i="8"/>
  <c r="MT30" i="8" s="1"/>
  <c r="MS34" i="8"/>
  <c r="MS13" i="8" s="1"/>
  <c r="MP34" i="8"/>
  <c r="MP30" i="8" s="1"/>
  <c r="MN34" i="8"/>
  <c r="MN30" i="8" s="1"/>
  <c r="MM34" i="8"/>
  <c r="MM30" i="8" s="1"/>
  <c r="ML34" i="8"/>
  <c r="ML30" i="8" s="1"/>
  <c r="MH34" i="8"/>
  <c r="MH9" i="8" s="1"/>
  <c r="MG34" i="8"/>
  <c r="MG30" i="8" s="1"/>
  <c r="MF34" i="8"/>
  <c r="MF13" i="8" s="1"/>
  <c r="MD34" i="8"/>
  <c r="MD13" i="8" s="1"/>
  <c r="MC34" i="8"/>
  <c r="MC20" i="8" s="1"/>
  <c r="MA34" i="8"/>
  <c r="MA8" i="8" s="1"/>
  <c r="LV34" i="8"/>
  <c r="LV30" i="8" s="1"/>
  <c r="LU34" i="8"/>
  <c r="LU30" i="8" s="1"/>
  <c r="LN34" i="8"/>
  <c r="LN9" i="8" s="1"/>
  <c r="LI34" i="8"/>
  <c r="LI20" i="8" s="1"/>
  <c r="LA34" i="8"/>
  <c r="LA30" i="8" s="1"/>
  <c r="KZ34" i="8"/>
  <c r="KZ30" i="8" s="1"/>
  <c r="KY34" i="8"/>
  <c r="KY30" i="8" s="1"/>
  <c r="KX34" i="8"/>
  <c r="KX30" i="8" s="1"/>
  <c r="KS34" i="8"/>
  <c r="KS30" i="8" s="1"/>
  <c r="KR34" i="8"/>
  <c r="KR20" i="8" s="1"/>
  <c r="KP34" i="8"/>
  <c r="KP30" i="8" s="1"/>
  <c r="KO34" i="8"/>
  <c r="KO30" i="8" s="1"/>
  <c r="KN34" i="8"/>
  <c r="KN30" i="8" s="1"/>
  <c r="KK34" i="8"/>
  <c r="KK13" i="8" s="1"/>
  <c r="KJ34" i="8"/>
  <c r="KJ20" i="8" s="1"/>
  <c r="KG34" i="8"/>
  <c r="KG30" i="8" s="1"/>
  <c r="KF34" i="8"/>
  <c r="KF20" i="8" s="1"/>
  <c r="KE34" i="8"/>
  <c r="KE20" i="8" s="1"/>
  <c r="KC34" i="8"/>
  <c r="KC30" i="8" s="1"/>
  <c r="KB34" i="8"/>
  <c r="KB30" i="8" s="1"/>
  <c r="KA34" i="8"/>
  <c r="KA9" i="8" s="1"/>
  <c r="JZ34" i="8"/>
  <c r="JZ20" i="8" s="1"/>
  <c r="JU34" i="8"/>
  <c r="JU30" i="8" s="1"/>
  <c r="JS34" i="8"/>
  <c r="JS30" i="8" s="1"/>
  <c r="JR34" i="8"/>
  <c r="JR20" i="8" s="1"/>
  <c r="JM34" i="8"/>
  <c r="JJ34" i="8"/>
  <c r="JJ30" i="8" s="1"/>
  <c r="JI34" i="8"/>
  <c r="JI13" i="8" s="1"/>
  <c r="IV34" i="8"/>
  <c r="IP34" i="8"/>
  <c r="IP30" i="8" s="1"/>
  <c r="IM34" i="8"/>
  <c r="IM30" i="8" s="1"/>
  <c r="IH34" i="8"/>
  <c r="IH30" i="8" s="1"/>
  <c r="IF34" i="8"/>
  <c r="IF30" i="8" s="1"/>
  <c r="IC34" i="8"/>
  <c r="IC20" i="8" s="1"/>
  <c r="HT34" i="8"/>
  <c r="HQ34" i="8"/>
  <c r="HQ20" i="8" s="1"/>
  <c r="HH34" i="8"/>
  <c r="HC34" i="8"/>
  <c r="GY34" i="8" s="1"/>
  <c r="GV34" i="8"/>
  <c r="GQ34" i="8"/>
  <c r="GQ30" i="8" s="1"/>
  <c r="GJ34" i="8"/>
  <c r="GI34" i="8"/>
  <c r="GI30" i="8" s="1"/>
  <c r="GG34" i="8"/>
  <c r="GF34" i="8" s="1"/>
  <c r="GB34" i="8"/>
  <c r="FT34" i="8"/>
  <c r="FQ34" i="8"/>
  <c r="FO34" i="8"/>
  <c r="FO9" i="8" s="1"/>
  <c r="FK34" i="8"/>
  <c r="FK13" i="8" s="1"/>
  <c r="FH34" i="8"/>
  <c r="FH30" i="8" s="1"/>
  <c r="FC34" i="8"/>
  <c r="FC8" i="8" s="1"/>
  <c r="FB34" i="8"/>
  <c r="FB20" i="8" s="1"/>
  <c r="EY34" i="8"/>
  <c r="EX34" i="8" s="1"/>
  <c r="EP34" i="8"/>
  <c r="EL34" i="8"/>
  <c r="EL30" i="8" s="1"/>
  <c r="EJ34" i="8"/>
  <c r="EJ20" i="8" s="1"/>
  <c r="EE34" i="8"/>
  <c r="EE9" i="8" s="1"/>
  <c r="DS34" i="8"/>
  <c r="DO34" i="8"/>
  <c r="DC34" i="8"/>
  <c r="CX34" i="8"/>
  <c r="CR34" i="8"/>
  <c r="CP34" i="8" s="1"/>
  <c r="CM34" i="8"/>
  <c r="CL34" i="8" s="1"/>
  <c r="CJ34" i="8"/>
  <c r="CJ13" i="8" s="1"/>
  <c r="CH34" i="8"/>
  <c r="CH13" i="8" s="1"/>
  <c r="CD34" i="8"/>
  <c r="CD30" i="8" s="1"/>
  <c r="CC34" i="8"/>
  <c r="CC30" i="8" s="1"/>
  <c r="CB34" i="8"/>
  <c r="CB30" i="8" s="1"/>
  <c r="BY34" i="8"/>
  <c r="BY20" i="8" s="1"/>
  <c r="BU34" i="8"/>
  <c r="BT34" i="8"/>
  <c r="BT20" i="8" s="1"/>
  <c r="BS34" i="8"/>
  <c r="BS20" i="8" s="1"/>
  <c r="BO34" i="8"/>
  <c r="BO30" i="8" s="1"/>
  <c r="BM30" i="8"/>
  <c r="BL34" i="8"/>
  <c r="BL20" i="8" s="1"/>
  <c r="BJ34" i="8"/>
  <c r="BJ20" i="8" s="1"/>
  <c r="BI34" i="8"/>
  <c r="BI20" i="8" s="1"/>
  <c r="BH34" i="8"/>
  <c r="BH20" i="8" s="1"/>
  <c r="BD34" i="8"/>
  <c r="BD9" i="8" s="1"/>
  <c r="BB34" i="8"/>
  <c r="BB13" i="8" s="1"/>
  <c r="AV34" i="8"/>
  <c r="AV30" i="8" s="1"/>
  <c r="AN34" i="8"/>
  <c r="AN30" i="8" s="1"/>
  <c r="AL34" i="8"/>
  <c r="AL30" i="8" s="1"/>
  <c r="AJ34" i="8"/>
  <c r="AJ20" i="8" s="1"/>
  <c r="AE34" i="8"/>
  <c r="AC34" i="8"/>
  <c r="AC20" i="8" s="1"/>
  <c r="AA34" i="8"/>
  <c r="AA20" i="8" s="1"/>
  <c r="Y34" i="8"/>
  <c r="X34" i="8" s="1"/>
  <c r="R33" i="8"/>
  <c r="MY30" i="8"/>
  <c r="MX30" i="8"/>
  <c r="MW30" i="8"/>
  <c r="MV30" i="8"/>
  <c r="MU30" i="8"/>
  <c r="MR30" i="8"/>
  <c r="MO30" i="8"/>
  <c r="MK30" i="8"/>
  <c r="MI30" i="8"/>
  <c r="MB30" i="8"/>
  <c r="LZ30" i="8"/>
  <c r="LX30" i="8"/>
  <c r="LW30" i="8"/>
  <c r="LT30" i="8"/>
  <c r="LS30" i="8"/>
  <c r="LR30" i="8"/>
  <c r="LQ30" i="8"/>
  <c r="LP30" i="8"/>
  <c r="LO30" i="8"/>
  <c r="LM30" i="8"/>
  <c r="LL30" i="8"/>
  <c r="LK30" i="8"/>
  <c r="LH30" i="8"/>
  <c r="LG30" i="8"/>
  <c r="LE30" i="8"/>
  <c r="LD30" i="8"/>
  <c r="LC30" i="8"/>
  <c r="KW30" i="8"/>
  <c r="KT30" i="8"/>
  <c r="KL30" i="8"/>
  <c r="KI30" i="8"/>
  <c r="JY30" i="8"/>
  <c r="JX30" i="8"/>
  <c r="JW30" i="8"/>
  <c r="JV30" i="8"/>
  <c r="JT30" i="8"/>
  <c r="JN30" i="8"/>
  <c r="JL30" i="8"/>
  <c r="JK30" i="8"/>
  <c r="JG30" i="8"/>
  <c r="JE30" i="8"/>
  <c r="JD30" i="8"/>
  <c r="JC30" i="8"/>
  <c r="JA30" i="8"/>
  <c r="IX30" i="8"/>
  <c r="IW30" i="8"/>
  <c r="IU30" i="8"/>
  <c r="IT30" i="8"/>
  <c r="IR30" i="8"/>
  <c r="IQ30" i="8"/>
  <c r="IO30" i="8"/>
  <c r="IN30" i="8"/>
  <c r="IJ30" i="8"/>
  <c r="II30" i="8"/>
  <c r="IG30" i="8"/>
  <c r="IE30" i="8"/>
  <c r="ID30" i="8"/>
  <c r="HZ30" i="8"/>
  <c r="HX30" i="8"/>
  <c r="HW30" i="8"/>
  <c r="HV30" i="8"/>
  <c r="HU30" i="8"/>
  <c r="HS30" i="8"/>
  <c r="HR30" i="8"/>
  <c r="HN30" i="8"/>
  <c r="HM30" i="8"/>
  <c r="HL30" i="8"/>
  <c r="HK30" i="8"/>
  <c r="HJ30" i="8"/>
  <c r="HI30" i="8"/>
  <c r="HG30" i="8"/>
  <c r="HF30" i="8"/>
  <c r="HE30" i="8"/>
  <c r="HD30" i="8"/>
  <c r="HB30" i="8"/>
  <c r="HA30" i="8"/>
  <c r="GZ30" i="8"/>
  <c r="GX30" i="8"/>
  <c r="GW30" i="8"/>
  <c r="GT30" i="8"/>
  <c r="GL30" i="8"/>
  <c r="GR30" i="8"/>
  <c r="GP30" i="8"/>
  <c r="GO30" i="8"/>
  <c r="GN30" i="8"/>
  <c r="GK30" i="8"/>
  <c r="GE30" i="8"/>
  <c r="GD30" i="8"/>
  <c r="GC30" i="8"/>
  <c r="GA30" i="8"/>
  <c r="FY30" i="8"/>
  <c r="FX30" i="8"/>
  <c r="FW30" i="8"/>
  <c r="FV30" i="8"/>
  <c r="FU30" i="8"/>
  <c r="FS30" i="8"/>
  <c r="FM30" i="8"/>
  <c r="FL30" i="8"/>
  <c r="FI30" i="8"/>
  <c r="FF30" i="8"/>
  <c r="FD30" i="8"/>
  <c r="EZ30" i="8"/>
  <c r="EV30" i="8"/>
  <c r="EU30" i="8"/>
  <c r="ET30" i="8"/>
  <c r="ES30" i="8"/>
  <c r="ER30" i="8"/>
  <c r="EQ30" i="8"/>
  <c r="EO30" i="8"/>
  <c r="EM30" i="8"/>
  <c r="EH30" i="8"/>
  <c r="EG30" i="8"/>
  <c r="EF30" i="8"/>
  <c r="EB30" i="8"/>
  <c r="DZ30" i="8"/>
  <c r="DY30" i="8"/>
  <c r="DX30" i="8"/>
  <c r="DW30" i="8"/>
  <c r="DV30" i="8"/>
  <c r="DU30" i="8"/>
  <c r="DT30" i="8"/>
  <c r="DR30" i="8"/>
  <c r="DQ30" i="8"/>
  <c r="DP30" i="8"/>
  <c r="DN30" i="8"/>
  <c r="DM30" i="8"/>
  <c r="DL30" i="8"/>
  <c r="DK30" i="8"/>
  <c r="DJ30" i="8"/>
  <c r="DI30" i="8"/>
  <c r="DH30" i="8"/>
  <c r="DG30" i="8"/>
  <c r="DF30" i="8"/>
  <c r="DE30" i="8"/>
  <c r="DD30" i="8"/>
  <c r="DB30" i="8"/>
  <c r="DA30" i="8"/>
  <c r="CZ30" i="8"/>
  <c r="CY30" i="8"/>
  <c r="CW30" i="8"/>
  <c r="CV30" i="8"/>
  <c r="CU30" i="8"/>
  <c r="CT30" i="8"/>
  <c r="CS30" i="8"/>
  <c r="CQ30" i="8"/>
  <c r="CO30" i="8"/>
  <c r="CN30" i="8"/>
  <c r="CK30" i="8"/>
  <c r="CF30" i="8"/>
  <c r="CA30" i="8"/>
  <c r="BX30" i="8"/>
  <c r="BV30" i="8"/>
  <c r="BQ30" i="8"/>
  <c r="BP30" i="8"/>
  <c r="BG30" i="8"/>
  <c r="BE30" i="8"/>
  <c r="AZ30" i="8"/>
  <c r="AX30" i="8"/>
  <c r="AW30" i="8"/>
  <c r="AU30" i="8"/>
  <c r="AT30" i="8"/>
  <c r="AS30" i="8"/>
  <c r="AR30" i="8"/>
  <c r="AQ30" i="8"/>
  <c r="AP30" i="8"/>
  <c r="AO30" i="8"/>
  <c r="AH30" i="8"/>
  <c r="AF30" i="8"/>
  <c r="MY20" i="8"/>
  <c r="MX20" i="8"/>
  <c r="MW20" i="8"/>
  <c r="MV20" i="8"/>
  <c r="MU20" i="8"/>
  <c r="MR20" i="8"/>
  <c r="MO20" i="8"/>
  <c r="MK20" i="8"/>
  <c r="MI20" i="8"/>
  <c r="MB20" i="8"/>
  <c r="LZ20" i="8"/>
  <c r="LX20" i="8"/>
  <c r="LW20" i="8"/>
  <c r="LT20" i="8"/>
  <c r="LS20" i="8"/>
  <c r="LR20" i="8"/>
  <c r="LQ20" i="8"/>
  <c r="LP20" i="8"/>
  <c r="LO20" i="8"/>
  <c r="LM20" i="8"/>
  <c r="LL20" i="8"/>
  <c r="LK20" i="8"/>
  <c r="LH20" i="8"/>
  <c r="LG20" i="8"/>
  <c r="LE20" i="8"/>
  <c r="LD20" i="8"/>
  <c r="LC20" i="8"/>
  <c r="KW20" i="8"/>
  <c r="KT20" i="8"/>
  <c r="KL20" i="8"/>
  <c r="KI20" i="8"/>
  <c r="JY20" i="8"/>
  <c r="JX20" i="8"/>
  <c r="JW20" i="8"/>
  <c r="JV20" i="8"/>
  <c r="JT20" i="8"/>
  <c r="JN20" i="8"/>
  <c r="JL20" i="8"/>
  <c r="JK20" i="8"/>
  <c r="JG20" i="8"/>
  <c r="JE20" i="8"/>
  <c r="JD20" i="8"/>
  <c r="JC20" i="8"/>
  <c r="JA20" i="8"/>
  <c r="IX20" i="8"/>
  <c r="IW20" i="8"/>
  <c r="IU20" i="8"/>
  <c r="IT20" i="8"/>
  <c r="IR20" i="8"/>
  <c r="IQ20" i="8"/>
  <c r="IO20" i="8"/>
  <c r="IN20" i="8"/>
  <c r="IJ20" i="8"/>
  <c r="II20" i="8"/>
  <c r="IG20" i="8"/>
  <c r="IE20" i="8"/>
  <c r="ID20" i="8"/>
  <c r="HZ20" i="8"/>
  <c r="HX20" i="8"/>
  <c r="HW20" i="8"/>
  <c r="HV20" i="8"/>
  <c r="HU20" i="8"/>
  <c r="HS20" i="8"/>
  <c r="HR20" i="8"/>
  <c r="HN20" i="8"/>
  <c r="HM20" i="8"/>
  <c r="HL20" i="8"/>
  <c r="HK20" i="8"/>
  <c r="HJ20" i="8"/>
  <c r="HI20" i="8"/>
  <c r="HG20" i="8"/>
  <c r="HF20" i="8"/>
  <c r="HE20" i="8"/>
  <c r="HD20" i="8"/>
  <c r="HB20" i="8"/>
  <c r="HA20" i="8"/>
  <c r="GZ20" i="8"/>
  <c r="GX20" i="8"/>
  <c r="GW20" i="8"/>
  <c r="GT20" i="8"/>
  <c r="GL20" i="8"/>
  <c r="GR20" i="8"/>
  <c r="GP20" i="8"/>
  <c r="GO20" i="8"/>
  <c r="GN20" i="8"/>
  <c r="GK20" i="8"/>
  <c r="GE20" i="8"/>
  <c r="GD20" i="8"/>
  <c r="GC20" i="8"/>
  <c r="GA20" i="8"/>
  <c r="FY20" i="8"/>
  <c r="FX20" i="8"/>
  <c r="FW20" i="8"/>
  <c r="FV20" i="8"/>
  <c r="FU20" i="8"/>
  <c r="FS20" i="8"/>
  <c r="FM20" i="8"/>
  <c r="FL20" i="8"/>
  <c r="FI20" i="8"/>
  <c r="FF20" i="8"/>
  <c r="FD20" i="8"/>
  <c r="EZ20" i="8"/>
  <c r="EV20" i="8"/>
  <c r="EU20" i="8"/>
  <c r="ET20" i="8"/>
  <c r="ES20" i="8"/>
  <c r="ER20" i="8"/>
  <c r="EQ20" i="8"/>
  <c r="EO20" i="8"/>
  <c r="EM20" i="8"/>
  <c r="EH20" i="8"/>
  <c r="EG20" i="8"/>
  <c r="EF20" i="8"/>
  <c r="EB20" i="8"/>
  <c r="DZ20" i="8"/>
  <c r="DY20" i="8"/>
  <c r="DX20" i="8"/>
  <c r="DW20" i="8"/>
  <c r="DV20" i="8"/>
  <c r="DU20" i="8"/>
  <c r="DT20" i="8"/>
  <c r="DR20" i="8"/>
  <c r="DQ20" i="8"/>
  <c r="DP20" i="8"/>
  <c r="DN20" i="8"/>
  <c r="DM20" i="8"/>
  <c r="DL20" i="8"/>
  <c r="DK20" i="8"/>
  <c r="DJ20" i="8"/>
  <c r="DI20" i="8"/>
  <c r="DH20" i="8"/>
  <c r="DG20" i="8"/>
  <c r="DF20" i="8"/>
  <c r="DE20" i="8"/>
  <c r="DD20" i="8"/>
  <c r="DB20" i="8"/>
  <c r="DA20" i="8"/>
  <c r="CZ20" i="8"/>
  <c r="CY20" i="8"/>
  <c r="CW20" i="8"/>
  <c r="CV20" i="8"/>
  <c r="CU20" i="8"/>
  <c r="CT20" i="8"/>
  <c r="CS20" i="8"/>
  <c r="CQ20" i="8"/>
  <c r="CO20" i="8"/>
  <c r="CN20" i="8"/>
  <c r="CK20" i="8"/>
  <c r="CF20" i="8"/>
  <c r="CA20" i="8"/>
  <c r="BX20" i="8"/>
  <c r="BV20" i="8"/>
  <c r="BQ20" i="8"/>
  <c r="BP20" i="8"/>
  <c r="BG20" i="8"/>
  <c r="BE20" i="8"/>
  <c r="AZ20" i="8"/>
  <c r="AX20" i="8"/>
  <c r="AW20" i="8"/>
  <c r="AU20" i="8"/>
  <c r="AT20" i="8"/>
  <c r="AS20" i="8"/>
  <c r="AR20" i="8"/>
  <c r="AQ20" i="8"/>
  <c r="AP20" i="8"/>
  <c r="AO20" i="8"/>
  <c r="AH20" i="8"/>
  <c r="AF20" i="8"/>
  <c r="MZ15" i="8"/>
  <c r="MY15" i="8"/>
  <c r="MX15" i="8"/>
  <c r="MW15" i="8"/>
  <c r="MV15" i="8"/>
  <c r="MU15" i="8"/>
  <c r="MT15" i="8"/>
  <c r="MS15" i="8"/>
  <c r="MR15" i="8"/>
  <c r="MP15" i="8"/>
  <c r="MO15" i="8"/>
  <c r="MN15" i="8"/>
  <c r="MM15" i="8"/>
  <c r="ML15" i="8"/>
  <c r="MK15" i="8"/>
  <c r="MI15" i="8"/>
  <c r="MH15" i="8"/>
  <c r="MG15" i="8"/>
  <c r="MF15" i="8"/>
  <c r="MD15" i="8"/>
  <c r="MC15" i="8"/>
  <c r="MB15" i="8"/>
  <c r="MA15" i="8"/>
  <c r="LZ15" i="8"/>
  <c r="LX15" i="8"/>
  <c r="LW15" i="8"/>
  <c r="LV15" i="8"/>
  <c r="LU15" i="8"/>
  <c r="LT15" i="8"/>
  <c r="LS15" i="8"/>
  <c r="LR15" i="8"/>
  <c r="LQ15" i="8"/>
  <c r="LP15" i="8"/>
  <c r="LO15" i="8"/>
  <c r="LN15" i="8"/>
  <c r="LM15" i="8"/>
  <c r="LL15" i="8"/>
  <c r="LK15" i="8"/>
  <c r="LI15" i="8"/>
  <c r="LH15" i="8"/>
  <c r="LG15" i="8"/>
  <c r="LE15" i="8"/>
  <c r="LD15" i="8"/>
  <c r="LC15" i="8"/>
  <c r="LA15" i="8"/>
  <c r="KZ15" i="8"/>
  <c r="KY15" i="8"/>
  <c r="KX15" i="8"/>
  <c r="KW15" i="8"/>
  <c r="KT15" i="8"/>
  <c r="KS15" i="8"/>
  <c r="KR15" i="8"/>
  <c r="KP15" i="8"/>
  <c r="KO15" i="8"/>
  <c r="KN15" i="8"/>
  <c r="KL15" i="8"/>
  <c r="KK15" i="8"/>
  <c r="KJ15" i="8"/>
  <c r="KI15" i="8"/>
  <c r="KG15" i="8"/>
  <c r="KF15" i="8"/>
  <c r="KE15" i="8"/>
  <c r="KC15" i="8"/>
  <c r="KB15" i="8"/>
  <c r="KA15" i="8"/>
  <c r="JZ15" i="8"/>
  <c r="JY15" i="8"/>
  <c r="JX15" i="8"/>
  <c r="JW15" i="8"/>
  <c r="JV15" i="8"/>
  <c r="JU15" i="8"/>
  <c r="JT15" i="8"/>
  <c r="JS15" i="8"/>
  <c r="JR15" i="8"/>
  <c r="JN15" i="8"/>
  <c r="JL15" i="8"/>
  <c r="JK15" i="8"/>
  <c r="JJ15" i="8"/>
  <c r="JI15" i="8"/>
  <c r="JG15" i="8"/>
  <c r="JE15" i="8"/>
  <c r="JD15" i="8"/>
  <c r="JC15" i="8"/>
  <c r="JA15" i="8"/>
  <c r="IZ15" i="8"/>
  <c r="IX15" i="8"/>
  <c r="IW15" i="8"/>
  <c r="IU15" i="8"/>
  <c r="IT15" i="8"/>
  <c r="IR15" i="8"/>
  <c r="IQ15" i="8"/>
  <c r="IP15" i="8"/>
  <c r="IO15" i="8"/>
  <c r="IN15" i="8"/>
  <c r="IM15" i="8"/>
  <c r="IJ15" i="8"/>
  <c r="II15" i="8"/>
  <c r="IH15" i="8"/>
  <c r="IG15" i="8"/>
  <c r="IF15" i="8"/>
  <c r="IE15" i="8"/>
  <c r="ID15" i="8"/>
  <c r="IC15" i="8"/>
  <c r="HZ15" i="8"/>
  <c r="HX15" i="8"/>
  <c r="HW15" i="8"/>
  <c r="HV15" i="8"/>
  <c r="HU15" i="8"/>
  <c r="HS15" i="8"/>
  <c r="HR15" i="8"/>
  <c r="HQ15" i="8"/>
  <c r="HN15" i="8"/>
  <c r="HM15" i="8"/>
  <c r="HL15" i="8"/>
  <c r="HK15" i="8"/>
  <c r="HJ15" i="8"/>
  <c r="HI15" i="8"/>
  <c r="HG15" i="8"/>
  <c r="HF15" i="8"/>
  <c r="HE15" i="8"/>
  <c r="HD15" i="8"/>
  <c r="HC15" i="8"/>
  <c r="HB15" i="8"/>
  <c r="HA15" i="8"/>
  <c r="GZ15" i="8"/>
  <c r="GX15" i="8"/>
  <c r="GW15" i="8"/>
  <c r="GT15" i="8"/>
  <c r="GL15" i="8"/>
  <c r="GR15" i="8"/>
  <c r="GQ15" i="8"/>
  <c r="GP15" i="8"/>
  <c r="GO15" i="8"/>
  <c r="GN15" i="8"/>
  <c r="GK15" i="8"/>
  <c r="GI15" i="8"/>
  <c r="GG15" i="8"/>
  <c r="GE15" i="8"/>
  <c r="GD15" i="8"/>
  <c r="GC15" i="8"/>
  <c r="GA15" i="8"/>
  <c r="FY15" i="8"/>
  <c r="FX15" i="8"/>
  <c r="FW15" i="8"/>
  <c r="FV15" i="8"/>
  <c r="FU15" i="8"/>
  <c r="FS15" i="8"/>
  <c r="FQ15" i="8"/>
  <c r="FO15" i="8"/>
  <c r="FM15" i="8"/>
  <c r="FL15" i="8"/>
  <c r="FK15" i="8"/>
  <c r="FI15" i="8"/>
  <c r="FH15" i="8"/>
  <c r="FF15" i="8"/>
  <c r="FD15" i="8"/>
  <c r="FC15" i="8"/>
  <c r="FB15" i="8"/>
  <c r="EZ15" i="8"/>
  <c r="EY15" i="8"/>
  <c r="EV15" i="8"/>
  <c r="EU15" i="8"/>
  <c r="ET15" i="8"/>
  <c r="ES15" i="8"/>
  <c r="ER15" i="8"/>
  <c r="EQ15" i="8"/>
  <c r="EO15" i="8"/>
  <c r="EM15" i="8"/>
  <c r="EL15" i="8"/>
  <c r="EJ15" i="8"/>
  <c r="EH15" i="8"/>
  <c r="EG15" i="8"/>
  <c r="EF15" i="8"/>
  <c r="EE15" i="8"/>
  <c r="EB15" i="8"/>
  <c r="DZ15" i="8"/>
  <c r="DY15" i="8"/>
  <c r="DX15" i="8"/>
  <c r="DW15" i="8"/>
  <c r="DV15" i="8"/>
  <c r="DU15" i="8"/>
  <c r="DT15" i="8"/>
  <c r="DR15" i="8"/>
  <c r="DQ15" i="8"/>
  <c r="DP15" i="8"/>
  <c r="DN15" i="8"/>
  <c r="DM15" i="8"/>
  <c r="DL15" i="8"/>
  <c r="DK15" i="8"/>
  <c r="DJ15" i="8"/>
  <c r="DI15" i="8"/>
  <c r="DH15" i="8"/>
  <c r="DG15" i="8"/>
  <c r="DF15" i="8"/>
  <c r="DE15" i="8"/>
  <c r="DD15" i="8"/>
  <c r="DB15" i="8"/>
  <c r="DA15" i="8"/>
  <c r="CZ15" i="8"/>
  <c r="CY15" i="8"/>
  <c r="CW15" i="8"/>
  <c r="CV15" i="8"/>
  <c r="CU15" i="8"/>
  <c r="CT15" i="8"/>
  <c r="CS15" i="8"/>
  <c r="CR15" i="8"/>
  <c r="CQ15" i="8"/>
  <c r="CO15" i="8"/>
  <c r="CN15" i="8"/>
  <c r="CM15" i="8"/>
  <c r="CK15" i="8"/>
  <c r="CJ15" i="8"/>
  <c r="CH15" i="8"/>
  <c r="CF15" i="8"/>
  <c r="CD15" i="8"/>
  <c r="CC15" i="8"/>
  <c r="CB15" i="8"/>
  <c r="CA15" i="8"/>
  <c r="BY15" i="8"/>
  <c r="BX15" i="8"/>
  <c r="BV15" i="8"/>
  <c r="BT15" i="8"/>
  <c r="BS15" i="8"/>
  <c r="BQ15" i="8"/>
  <c r="BP15" i="8"/>
  <c r="BO15" i="8"/>
  <c r="BM15" i="8"/>
  <c r="BL15" i="8"/>
  <c r="BJ15" i="8"/>
  <c r="BI15" i="8"/>
  <c r="BH15" i="8"/>
  <c r="BG15" i="8"/>
  <c r="BE15" i="8"/>
  <c r="BD15" i="8"/>
  <c r="BB15" i="8"/>
  <c r="AZ15" i="8"/>
  <c r="AX15" i="8"/>
  <c r="AW15" i="8"/>
  <c r="AV15" i="8"/>
  <c r="AU15" i="8"/>
  <c r="AT15" i="8"/>
  <c r="AS15" i="8"/>
  <c r="AR15" i="8"/>
  <c r="AQ15" i="8"/>
  <c r="AP15" i="8"/>
  <c r="AO15" i="8"/>
  <c r="AN15" i="8"/>
  <c r="AL15" i="8"/>
  <c r="AJ15" i="8"/>
  <c r="AH15" i="8"/>
  <c r="AG15" i="8"/>
  <c r="AF15" i="8"/>
  <c r="AE15" i="8"/>
  <c r="AC15" i="8"/>
  <c r="AA15" i="8"/>
  <c r="Y15" i="8"/>
  <c r="MZ14" i="8"/>
  <c r="MY14" i="8"/>
  <c r="MX14" i="8"/>
  <c r="MW14" i="8"/>
  <c r="MV14" i="8"/>
  <c r="MU14" i="8"/>
  <c r="MT14" i="8"/>
  <c r="MS14" i="8"/>
  <c r="MR14" i="8"/>
  <c r="MP14" i="8"/>
  <c r="MO14" i="8"/>
  <c r="MN14" i="8"/>
  <c r="MM14" i="8"/>
  <c r="ML14" i="8"/>
  <c r="MK14" i="8"/>
  <c r="MI14" i="8"/>
  <c r="MH14" i="8"/>
  <c r="MG14" i="8"/>
  <c r="MF14" i="8"/>
  <c r="MD14" i="8"/>
  <c r="MC14" i="8"/>
  <c r="MB14" i="8"/>
  <c r="MA14" i="8"/>
  <c r="LZ14" i="8"/>
  <c r="LX14" i="8"/>
  <c r="LW14" i="8"/>
  <c r="LV14" i="8"/>
  <c r="LU14" i="8"/>
  <c r="LT14" i="8"/>
  <c r="LS14" i="8"/>
  <c r="LR14" i="8"/>
  <c r="LQ14" i="8"/>
  <c r="LP14" i="8"/>
  <c r="LO14" i="8"/>
  <c r="LN14" i="8"/>
  <c r="LM14" i="8"/>
  <c r="LL14" i="8"/>
  <c r="LK14" i="8"/>
  <c r="LI14" i="8"/>
  <c r="LH14" i="8"/>
  <c r="LG14" i="8"/>
  <c r="LE14" i="8"/>
  <c r="LD14" i="8"/>
  <c r="LC14" i="8"/>
  <c r="LA14" i="8"/>
  <c r="KZ14" i="8"/>
  <c r="KY14" i="8"/>
  <c r="KX14" i="8"/>
  <c r="KW14" i="8"/>
  <c r="KT14" i="8"/>
  <c r="KS14" i="8"/>
  <c r="KR14" i="8"/>
  <c r="KP14" i="8"/>
  <c r="KO14" i="8"/>
  <c r="KN14" i="8"/>
  <c r="KL14" i="8"/>
  <c r="KK14" i="8"/>
  <c r="KJ14" i="8"/>
  <c r="KI14" i="8"/>
  <c r="KG14" i="8"/>
  <c r="KF14" i="8"/>
  <c r="KE14" i="8"/>
  <c r="KC14" i="8"/>
  <c r="KB14" i="8"/>
  <c r="KA14" i="8"/>
  <c r="JZ14" i="8"/>
  <c r="JY14" i="8"/>
  <c r="JX14" i="8"/>
  <c r="JW14" i="8"/>
  <c r="JV14" i="8"/>
  <c r="JU14" i="8"/>
  <c r="JT14" i="8"/>
  <c r="JS14" i="8"/>
  <c r="JR14" i="8"/>
  <c r="JN14" i="8"/>
  <c r="JL14" i="8"/>
  <c r="JK14" i="8"/>
  <c r="JJ14" i="8"/>
  <c r="JI14" i="8"/>
  <c r="JG14" i="8"/>
  <c r="JE14" i="8"/>
  <c r="JD14" i="8"/>
  <c r="JC14" i="8"/>
  <c r="JA14" i="8"/>
  <c r="IZ14" i="8"/>
  <c r="IX14" i="8"/>
  <c r="IW14" i="8"/>
  <c r="IU14" i="8"/>
  <c r="IT14" i="8"/>
  <c r="IR14" i="8"/>
  <c r="IQ14" i="8"/>
  <c r="IP14" i="8"/>
  <c r="IO14" i="8"/>
  <c r="IN14" i="8"/>
  <c r="IM14" i="8"/>
  <c r="IJ14" i="8"/>
  <c r="II14" i="8"/>
  <c r="IH14" i="8"/>
  <c r="IG14" i="8"/>
  <c r="IF14" i="8"/>
  <c r="IE14" i="8"/>
  <c r="ID14" i="8"/>
  <c r="IC14" i="8"/>
  <c r="HZ14" i="8"/>
  <c r="HX14" i="8"/>
  <c r="HW14" i="8"/>
  <c r="HV14" i="8"/>
  <c r="HU14" i="8"/>
  <c r="HS14" i="8"/>
  <c r="HR14" i="8"/>
  <c r="HQ14" i="8"/>
  <c r="HN14" i="8"/>
  <c r="HM14" i="8"/>
  <c r="HL14" i="8"/>
  <c r="HK14" i="8"/>
  <c r="HJ14" i="8"/>
  <c r="HI14" i="8"/>
  <c r="HG14" i="8"/>
  <c r="HF14" i="8"/>
  <c r="HE14" i="8"/>
  <c r="HD14" i="8"/>
  <c r="HC14" i="8"/>
  <c r="HB14" i="8"/>
  <c r="HA14" i="8"/>
  <c r="GZ14" i="8"/>
  <c r="GX14" i="8"/>
  <c r="GW14" i="8"/>
  <c r="GT14" i="8"/>
  <c r="GL14" i="8"/>
  <c r="GR14" i="8"/>
  <c r="GQ14" i="8"/>
  <c r="GP14" i="8"/>
  <c r="GO14" i="8"/>
  <c r="GN14" i="8"/>
  <c r="GK14" i="8"/>
  <c r="GI14" i="8"/>
  <c r="GG14" i="8"/>
  <c r="GE14" i="8"/>
  <c r="GD14" i="8"/>
  <c r="GC14" i="8"/>
  <c r="GA14" i="8"/>
  <c r="FY14" i="8"/>
  <c r="FX14" i="8"/>
  <c r="FW14" i="8"/>
  <c r="FV14" i="8"/>
  <c r="FU14" i="8"/>
  <c r="FS14" i="8"/>
  <c r="FQ14" i="8"/>
  <c r="FO14" i="8"/>
  <c r="FM14" i="8"/>
  <c r="FL14" i="8"/>
  <c r="FK14" i="8"/>
  <c r="FI14" i="8"/>
  <c r="FH14" i="8"/>
  <c r="FF14" i="8"/>
  <c r="FD14" i="8"/>
  <c r="FC14" i="8"/>
  <c r="FB14" i="8"/>
  <c r="EZ14" i="8"/>
  <c r="EY14" i="8"/>
  <c r="EV14" i="8"/>
  <c r="EU14" i="8"/>
  <c r="ET14" i="8"/>
  <c r="ES14" i="8"/>
  <c r="ER14" i="8"/>
  <c r="EQ14" i="8"/>
  <c r="EO14" i="8"/>
  <c r="EM14" i="8"/>
  <c r="EL14" i="8"/>
  <c r="EJ14" i="8"/>
  <c r="EH14" i="8"/>
  <c r="EG14" i="8"/>
  <c r="EF14" i="8"/>
  <c r="EE14" i="8"/>
  <c r="EB14" i="8"/>
  <c r="DZ14" i="8"/>
  <c r="DY14" i="8"/>
  <c r="DX14" i="8"/>
  <c r="DW14" i="8"/>
  <c r="DV14" i="8"/>
  <c r="DU14" i="8"/>
  <c r="DT14" i="8"/>
  <c r="DQ14" i="8"/>
  <c r="DP14" i="8"/>
  <c r="DN14" i="8"/>
  <c r="DM14" i="8"/>
  <c r="DK14" i="8"/>
  <c r="DJ14" i="8"/>
  <c r="DI14" i="8"/>
  <c r="DG14" i="8"/>
  <c r="DE14" i="8"/>
  <c r="DB14" i="8"/>
  <c r="DA14" i="8"/>
  <c r="CZ14" i="8"/>
  <c r="CY14" i="8"/>
  <c r="CW14" i="8"/>
  <c r="CV14" i="8"/>
  <c r="CU14" i="8"/>
  <c r="CT14" i="8"/>
  <c r="CS14" i="8"/>
  <c r="CR14" i="8"/>
  <c r="CQ14" i="8"/>
  <c r="CO14" i="8"/>
  <c r="CN14" i="8"/>
  <c r="CH14" i="8"/>
  <c r="CF14" i="8"/>
  <c r="CD14" i="8"/>
  <c r="CC14" i="8"/>
  <c r="CB14" i="8"/>
  <c r="CA14" i="8"/>
  <c r="BY14" i="8"/>
  <c r="BX14" i="8"/>
  <c r="BV14" i="8"/>
  <c r="BT14" i="8"/>
  <c r="BS14" i="8"/>
  <c r="BQ14" i="8"/>
  <c r="BP14" i="8"/>
  <c r="BO14" i="8"/>
  <c r="BM14" i="8"/>
  <c r="BL14" i="8"/>
  <c r="BJ14" i="8"/>
  <c r="BI14" i="8"/>
  <c r="BH14" i="8"/>
  <c r="BG14" i="8"/>
  <c r="BE14" i="8"/>
  <c r="BD14" i="8"/>
  <c r="BB14" i="8"/>
  <c r="AZ14" i="8"/>
  <c r="AX14" i="8"/>
  <c r="AW14" i="8"/>
  <c r="AV14" i="8"/>
  <c r="AU14" i="8"/>
  <c r="AT14" i="8"/>
  <c r="AS14" i="8"/>
  <c r="AR14" i="8"/>
  <c r="AQ14" i="8"/>
  <c r="AP14" i="8"/>
  <c r="AO14" i="8"/>
  <c r="AN14" i="8"/>
  <c r="AL14" i="8"/>
  <c r="AJ14" i="8"/>
  <c r="AH14" i="8"/>
  <c r="AG14" i="8"/>
  <c r="AF14" i="8"/>
  <c r="AE14" i="8"/>
  <c r="AC14" i="8"/>
  <c r="AA14" i="8"/>
  <c r="Y14" i="8"/>
  <c r="MZ13" i="8"/>
  <c r="MY13" i="8"/>
  <c r="MX13" i="8"/>
  <c r="MW13" i="8"/>
  <c r="MV13" i="8"/>
  <c r="MU13" i="8"/>
  <c r="MR13" i="8"/>
  <c r="MO13" i="8"/>
  <c r="MN13" i="8"/>
  <c r="ML13" i="8"/>
  <c r="MK13" i="8"/>
  <c r="MI13" i="8"/>
  <c r="MG13" i="8"/>
  <c r="MB13" i="8"/>
  <c r="MA13" i="8"/>
  <c r="LZ13" i="8"/>
  <c r="LX13" i="8"/>
  <c r="LW13" i="8"/>
  <c r="LV13" i="8"/>
  <c r="LT13" i="8"/>
  <c r="LS13" i="8"/>
  <c r="LR13" i="8"/>
  <c r="LQ13" i="8"/>
  <c r="LP13" i="8"/>
  <c r="LO13" i="8"/>
  <c r="LM13" i="8"/>
  <c r="LL13" i="8"/>
  <c r="LK13" i="8"/>
  <c r="LI13" i="8"/>
  <c r="LH13" i="8"/>
  <c r="LG13" i="8"/>
  <c r="LE13" i="8"/>
  <c r="LD13" i="8"/>
  <c r="LC13" i="8"/>
  <c r="KY13" i="8"/>
  <c r="KX13" i="8"/>
  <c r="KW13" i="8"/>
  <c r="KT13" i="8"/>
  <c r="KS13" i="8"/>
  <c r="KR13" i="8"/>
  <c r="KO13" i="8"/>
  <c r="KN13" i="8"/>
  <c r="KL13" i="8"/>
  <c r="KI13" i="8"/>
  <c r="KG13" i="8"/>
  <c r="KF13" i="8"/>
  <c r="KE13" i="8"/>
  <c r="KB13" i="8"/>
  <c r="KA13" i="8"/>
  <c r="JZ13" i="8"/>
  <c r="JY13" i="8"/>
  <c r="JX13" i="8"/>
  <c r="JW13" i="8"/>
  <c r="JV13" i="8"/>
  <c r="JT13" i="8"/>
  <c r="JS13" i="8"/>
  <c r="JR13" i="8"/>
  <c r="JN13" i="8"/>
  <c r="JL13" i="8"/>
  <c r="JK13" i="8"/>
  <c r="JG13" i="8"/>
  <c r="JE13" i="8"/>
  <c r="JD13" i="8"/>
  <c r="JC13" i="8"/>
  <c r="JA13" i="8"/>
  <c r="IZ13" i="8"/>
  <c r="IX13" i="8"/>
  <c r="IW13" i="8"/>
  <c r="IU13" i="8"/>
  <c r="IT13" i="8"/>
  <c r="IR13" i="8"/>
  <c r="IQ13" i="8"/>
  <c r="IO13" i="8"/>
  <c r="IN13" i="8"/>
  <c r="IM13" i="8"/>
  <c r="IJ13" i="8"/>
  <c r="II13" i="8"/>
  <c r="IH13" i="8"/>
  <c r="IG13" i="8"/>
  <c r="IE13" i="8"/>
  <c r="ID13" i="8"/>
  <c r="IC13" i="8"/>
  <c r="HZ13" i="8"/>
  <c r="HX13" i="8"/>
  <c r="HW13" i="8"/>
  <c r="HV13" i="8"/>
  <c r="HU13" i="8"/>
  <c r="HS13" i="8"/>
  <c r="HR13" i="8"/>
  <c r="HN13" i="8"/>
  <c r="HM13" i="8"/>
  <c r="HL13" i="8"/>
  <c r="HK13" i="8"/>
  <c r="HJ13" i="8"/>
  <c r="HI13" i="8"/>
  <c r="HG13" i="8"/>
  <c r="HF13" i="8"/>
  <c r="HE13" i="8"/>
  <c r="HD13" i="8"/>
  <c r="HB13" i="8"/>
  <c r="HA13" i="8"/>
  <c r="GZ13" i="8"/>
  <c r="GX13" i="8"/>
  <c r="GW13" i="8"/>
  <c r="GT13" i="8"/>
  <c r="GL13" i="8"/>
  <c r="GR13" i="8"/>
  <c r="GQ13" i="8"/>
  <c r="GP13" i="8"/>
  <c r="GO13" i="8"/>
  <c r="GN13" i="8"/>
  <c r="GK13" i="8"/>
  <c r="GI13" i="8"/>
  <c r="GE13" i="8"/>
  <c r="GD13" i="8"/>
  <c r="GC13" i="8"/>
  <c r="GA13" i="8"/>
  <c r="FY13" i="8"/>
  <c r="FX13" i="8"/>
  <c r="FW13" i="8"/>
  <c r="FV13" i="8"/>
  <c r="FU13" i="8"/>
  <c r="FS13" i="8"/>
  <c r="FQ13" i="8"/>
  <c r="FM13" i="8"/>
  <c r="FL13" i="8"/>
  <c r="FI13" i="8"/>
  <c r="FF13" i="8"/>
  <c r="FD13" i="8"/>
  <c r="EZ13" i="8"/>
  <c r="EY13" i="8"/>
  <c r="EV13" i="8"/>
  <c r="EU13" i="8"/>
  <c r="ET13" i="8"/>
  <c r="ES13" i="8"/>
  <c r="ER13" i="8"/>
  <c r="EQ13" i="8"/>
  <c r="EO13" i="8"/>
  <c r="EM13" i="8"/>
  <c r="EH13" i="8"/>
  <c r="EG13" i="8"/>
  <c r="EF13" i="8"/>
  <c r="EB13" i="8"/>
  <c r="DZ13" i="8"/>
  <c r="DY13" i="8"/>
  <c r="DX13" i="8"/>
  <c r="DW13" i="8"/>
  <c r="DV13" i="8"/>
  <c r="DU13" i="8"/>
  <c r="DT13" i="8"/>
  <c r="DR13" i="8"/>
  <c r="DQ13" i="8"/>
  <c r="DP13" i="8"/>
  <c r="DN13" i="8"/>
  <c r="DM13" i="8"/>
  <c r="DL13" i="8"/>
  <c r="DK13" i="8"/>
  <c r="DJ13" i="8"/>
  <c r="DI13" i="8"/>
  <c r="DH13" i="8"/>
  <c r="DG13" i="8"/>
  <c r="DF13" i="8"/>
  <c r="DE13" i="8"/>
  <c r="DD13" i="8"/>
  <c r="DB13" i="8"/>
  <c r="DA13" i="8"/>
  <c r="CZ13" i="8"/>
  <c r="CY13" i="8"/>
  <c r="CW13" i="8"/>
  <c r="CV13" i="8"/>
  <c r="CU13" i="8"/>
  <c r="CT13" i="8"/>
  <c r="CS13" i="8"/>
  <c r="CR13" i="8"/>
  <c r="CQ13" i="8"/>
  <c r="CO13" i="8"/>
  <c r="CN13" i="8"/>
  <c r="CM13" i="8"/>
  <c r="CK13" i="8"/>
  <c r="CF13" i="8"/>
  <c r="CD13" i="8"/>
  <c r="CC13" i="8"/>
  <c r="CA13" i="8"/>
  <c r="BY13" i="8"/>
  <c r="BX13" i="8"/>
  <c r="BV13" i="8"/>
  <c r="BT13" i="8"/>
  <c r="BQ13" i="8"/>
  <c r="BP13" i="8"/>
  <c r="BO13" i="8"/>
  <c r="BM13" i="8"/>
  <c r="BI13" i="8"/>
  <c r="BG13" i="8"/>
  <c r="BE13" i="8"/>
  <c r="BD13" i="8"/>
  <c r="AZ13" i="8"/>
  <c r="AX13" i="8"/>
  <c r="AW13" i="8"/>
  <c r="AU13" i="8"/>
  <c r="AT13" i="8"/>
  <c r="AS13" i="8"/>
  <c r="AR13" i="8"/>
  <c r="AQ13" i="8"/>
  <c r="AP13" i="8"/>
  <c r="AO13" i="8"/>
  <c r="AN13" i="8"/>
  <c r="AL13" i="8"/>
  <c r="AH13" i="8"/>
  <c r="AG13" i="8"/>
  <c r="AF13" i="8"/>
  <c r="AC13" i="8"/>
  <c r="Y13" i="8"/>
  <c r="MZ11" i="8"/>
  <c r="MZ24" i="8" s="1"/>
  <c r="MY11" i="8"/>
  <c r="MX11" i="8"/>
  <c r="MW11" i="8"/>
  <c r="MW24" i="8" s="1"/>
  <c r="MV11" i="8"/>
  <c r="MU11" i="8"/>
  <c r="MU24" i="8" s="1"/>
  <c r="MT11" i="8"/>
  <c r="MT24" i="8" s="1"/>
  <c r="MS11" i="8"/>
  <c r="MR11" i="8"/>
  <c r="MR24" i="8" s="1"/>
  <c r="MP11" i="8"/>
  <c r="MP24" i="8" s="1"/>
  <c r="MP28" i="8" s="1"/>
  <c r="MO11" i="8"/>
  <c r="MO24" i="8" s="1"/>
  <c r="MN11" i="8"/>
  <c r="MN24" i="8" s="1"/>
  <c r="MM11" i="8"/>
  <c r="MM24" i="8" s="1"/>
  <c r="ML11" i="8"/>
  <c r="MK11" i="8"/>
  <c r="MI11" i="8"/>
  <c r="MH11" i="8"/>
  <c r="MG11" i="8"/>
  <c r="MG24" i="8" s="1"/>
  <c r="MF11" i="8"/>
  <c r="MF24" i="8" s="1"/>
  <c r="MD11" i="8"/>
  <c r="MC11" i="8"/>
  <c r="MC24" i="8" s="1"/>
  <c r="MB11" i="8"/>
  <c r="MB24" i="8" s="1"/>
  <c r="MA11" i="8"/>
  <c r="MA24" i="8" s="1"/>
  <c r="LZ11" i="8"/>
  <c r="LZ24" i="8" s="1"/>
  <c r="LX11" i="8"/>
  <c r="LX24" i="8" s="1"/>
  <c r="LW11" i="8"/>
  <c r="LV11" i="8"/>
  <c r="LU11" i="8"/>
  <c r="LT11" i="8"/>
  <c r="LS11" i="8"/>
  <c r="LS24" i="8" s="1"/>
  <c r="LR11" i="8"/>
  <c r="LR24" i="8" s="1"/>
  <c r="LQ11" i="8"/>
  <c r="LP11" i="8"/>
  <c r="LP24" i="8" s="1"/>
  <c r="LO11" i="8"/>
  <c r="LO24" i="8" s="1"/>
  <c r="LN11" i="8"/>
  <c r="LN24" i="8" s="1"/>
  <c r="LM11" i="8"/>
  <c r="LM24" i="8" s="1"/>
  <c r="LL11" i="8"/>
  <c r="LK11" i="8"/>
  <c r="LI11" i="8"/>
  <c r="LH11" i="8"/>
  <c r="LG11" i="8"/>
  <c r="LE11" i="8"/>
  <c r="LE24" i="8" s="1"/>
  <c r="LD11" i="8"/>
  <c r="LD24" i="8" s="1"/>
  <c r="LC11" i="8"/>
  <c r="LA11" i="8"/>
  <c r="LA24" i="8" s="1"/>
  <c r="KZ11" i="8"/>
  <c r="KZ24" i="8" s="1"/>
  <c r="KY11" i="8"/>
  <c r="KY24" i="8" s="1"/>
  <c r="KX11" i="8"/>
  <c r="KX24" i="8" s="1"/>
  <c r="KW11" i="8"/>
  <c r="KT11" i="8"/>
  <c r="KS11" i="8"/>
  <c r="KR11" i="8"/>
  <c r="KP11" i="8"/>
  <c r="KO11" i="8"/>
  <c r="KO24" i="8" s="1"/>
  <c r="KN11" i="8"/>
  <c r="KN24" i="8" s="1"/>
  <c r="KL11" i="8"/>
  <c r="KK11" i="8"/>
  <c r="KK24" i="8" s="1"/>
  <c r="KJ11" i="8"/>
  <c r="KJ24" i="8" s="1"/>
  <c r="KI11" i="8"/>
  <c r="KI24" i="8" s="1"/>
  <c r="KG11" i="8"/>
  <c r="KG24" i="8" s="1"/>
  <c r="KF11" i="8"/>
  <c r="KE11" i="8"/>
  <c r="KC11" i="8"/>
  <c r="KB11" i="8"/>
  <c r="KA11" i="8"/>
  <c r="JZ11" i="8"/>
  <c r="JZ24" i="8" s="1"/>
  <c r="JY11" i="8"/>
  <c r="JY24" i="8" s="1"/>
  <c r="JX11" i="8"/>
  <c r="JW11" i="8"/>
  <c r="JW24" i="8" s="1"/>
  <c r="JV11" i="8"/>
  <c r="JU11" i="8"/>
  <c r="JU24" i="8" s="1"/>
  <c r="JT11" i="8"/>
  <c r="JT24" i="8" s="1"/>
  <c r="JS11" i="8"/>
  <c r="JR11" i="8"/>
  <c r="JN11" i="8"/>
  <c r="JL11" i="8"/>
  <c r="JK11" i="8"/>
  <c r="JJ11" i="8"/>
  <c r="JJ24" i="8" s="1"/>
  <c r="JI11" i="8"/>
  <c r="JI24" i="8" s="1"/>
  <c r="JG11" i="8"/>
  <c r="JE11" i="8"/>
  <c r="JD11" i="8"/>
  <c r="JC11" i="8"/>
  <c r="JC24" i="8" s="1"/>
  <c r="JA11" i="8"/>
  <c r="JA24" i="8" s="1"/>
  <c r="IZ11" i="8"/>
  <c r="IX11" i="8"/>
  <c r="IW11" i="8"/>
  <c r="IU11" i="8"/>
  <c r="IT11" i="8"/>
  <c r="IR11" i="8"/>
  <c r="IR24" i="8" s="1"/>
  <c r="IQ11" i="8"/>
  <c r="IQ24" i="8" s="1"/>
  <c r="IP11" i="8"/>
  <c r="IO11" i="8"/>
  <c r="IN11" i="8"/>
  <c r="IM11" i="8"/>
  <c r="IM24" i="8" s="1"/>
  <c r="IJ11" i="8"/>
  <c r="IJ24" i="8" s="1"/>
  <c r="II11" i="8"/>
  <c r="IH11" i="8"/>
  <c r="IG11" i="8"/>
  <c r="IF11" i="8"/>
  <c r="IE11" i="8"/>
  <c r="ID11" i="8"/>
  <c r="IC11" i="8"/>
  <c r="HZ11" i="8"/>
  <c r="HX11" i="8"/>
  <c r="HW11" i="8"/>
  <c r="HV11" i="8"/>
  <c r="HU11" i="8"/>
  <c r="HU24" i="8" s="1"/>
  <c r="HS11" i="8"/>
  <c r="HR11" i="8"/>
  <c r="HQ11" i="8"/>
  <c r="HN11" i="8"/>
  <c r="HM11" i="8"/>
  <c r="HL11" i="8"/>
  <c r="HK11" i="8"/>
  <c r="HJ11" i="8"/>
  <c r="HI11" i="8"/>
  <c r="HG11" i="8"/>
  <c r="HF11" i="8"/>
  <c r="HE11" i="8"/>
  <c r="HD11" i="8"/>
  <c r="HC11" i="8"/>
  <c r="HB11" i="8"/>
  <c r="HA11" i="8"/>
  <c r="GZ11" i="8"/>
  <c r="GX11" i="8"/>
  <c r="GW11" i="8"/>
  <c r="GT11" i="8"/>
  <c r="GL11" i="8"/>
  <c r="GR11" i="8"/>
  <c r="GQ11" i="8"/>
  <c r="GP11" i="8"/>
  <c r="GO11" i="8"/>
  <c r="GN11" i="8"/>
  <c r="GK11" i="8"/>
  <c r="GI11" i="8"/>
  <c r="GG11" i="8"/>
  <c r="GE11" i="8"/>
  <c r="GD11" i="8"/>
  <c r="GC11" i="8"/>
  <c r="GA11" i="8"/>
  <c r="FY11" i="8"/>
  <c r="FX11" i="8"/>
  <c r="FW11" i="8"/>
  <c r="FV11" i="8"/>
  <c r="FU11" i="8"/>
  <c r="FS11" i="8"/>
  <c r="FQ11" i="8"/>
  <c r="FO11" i="8"/>
  <c r="FM11" i="8"/>
  <c r="FL11" i="8"/>
  <c r="FK11" i="8"/>
  <c r="FI11" i="8"/>
  <c r="FH11" i="8"/>
  <c r="FF11" i="8"/>
  <c r="FD11" i="8"/>
  <c r="FC11" i="8"/>
  <c r="FB11" i="8"/>
  <c r="EZ11" i="8"/>
  <c r="EY11" i="8"/>
  <c r="EV11" i="8"/>
  <c r="EU11" i="8"/>
  <c r="ET11" i="8"/>
  <c r="ES11" i="8"/>
  <c r="ER11" i="8"/>
  <c r="EQ11" i="8"/>
  <c r="EO11" i="8"/>
  <c r="EM11" i="8"/>
  <c r="EL11" i="8"/>
  <c r="EJ11" i="8"/>
  <c r="EH11" i="8"/>
  <c r="EG11" i="8"/>
  <c r="EF11" i="8"/>
  <c r="EE11" i="8"/>
  <c r="EB11" i="8"/>
  <c r="DZ11" i="8"/>
  <c r="DY11" i="8"/>
  <c r="DX11" i="8"/>
  <c r="DW11" i="8"/>
  <c r="DV11" i="8"/>
  <c r="DU11" i="8"/>
  <c r="DT11" i="8"/>
  <c r="DR11" i="8"/>
  <c r="DQ11" i="8"/>
  <c r="DP11" i="8"/>
  <c r="DN11" i="8"/>
  <c r="DM11" i="8"/>
  <c r="DL11" i="8"/>
  <c r="DK11" i="8"/>
  <c r="DJ11" i="8"/>
  <c r="DI11" i="8"/>
  <c r="DH11" i="8"/>
  <c r="DG11" i="8"/>
  <c r="DF11" i="8"/>
  <c r="DE11" i="8"/>
  <c r="DD11" i="8"/>
  <c r="DB11" i="8"/>
  <c r="DA11" i="8"/>
  <c r="CZ11" i="8"/>
  <c r="CY11" i="8"/>
  <c r="CW11" i="8"/>
  <c r="CV11" i="8"/>
  <c r="CU11" i="8"/>
  <c r="CT11" i="8"/>
  <c r="CS11" i="8"/>
  <c r="CR11" i="8"/>
  <c r="CQ11" i="8"/>
  <c r="CO11" i="8"/>
  <c r="CN11" i="8"/>
  <c r="CM11" i="8"/>
  <c r="CK11" i="8"/>
  <c r="CJ11" i="8"/>
  <c r="CH11" i="8"/>
  <c r="CF11" i="8"/>
  <c r="CD11" i="8"/>
  <c r="CC11" i="8"/>
  <c r="CB11" i="8"/>
  <c r="CA11" i="8"/>
  <c r="BY11" i="8"/>
  <c r="BX11" i="8"/>
  <c r="BV11" i="8"/>
  <c r="BT11" i="8"/>
  <c r="BS11" i="8"/>
  <c r="BQ11" i="8"/>
  <c r="BP11" i="8"/>
  <c r="BO11" i="8"/>
  <c r="BM11" i="8"/>
  <c r="BL11" i="8"/>
  <c r="BJ11" i="8"/>
  <c r="BI11" i="8"/>
  <c r="BH11" i="8"/>
  <c r="BG11" i="8"/>
  <c r="BE11" i="8"/>
  <c r="BD11" i="8"/>
  <c r="BB11" i="8"/>
  <c r="AZ11" i="8"/>
  <c r="AX11" i="8"/>
  <c r="AW11" i="8"/>
  <c r="AV11" i="8"/>
  <c r="AU11" i="8"/>
  <c r="AT11" i="8"/>
  <c r="AS11" i="8"/>
  <c r="AR11" i="8"/>
  <c r="AQ11" i="8"/>
  <c r="AP11" i="8"/>
  <c r="AO11" i="8"/>
  <c r="AN11" i="8"/>
  <c r="AL11" i="8"/>
  <c r="AJ11" i="8"/>
  <c r="AH11" i="8"/>
  <c r="AG11" i="8"/>
  <c r="AF11" i="8"/>
  <c r="AE11" i="8"/>
  <c r="AC11" i="8"/>
  <c r="AA11" i="8"/>
  <c r="Y11" i="8"/>
  <c r="MZ10" i="8"/>
  <c r="MY10" i="8"/>
  <c r="MX10" i="8"/>
  <c r="MW10" i="8"/>
  <c r="MV10" i="8"/>
  <c r="MU10" i="8"/>
  <c r="MU22" i="8" s="1"/>
  <c r="MT10" i="8"/>
  <c r="MS10" i="8"/>
  <c r="MR10" i="8"/>
  <c r="MP10" i="8"/>
  <c r="MO10" i="8"/>
  <c r="MN10" i="8"/>
  <c r="MM10" i="8"/>
  <c r="ML10" i="8"/>
  <c r="MK10" i="8"/>
  <c r="MI10" i="8"/>
  <c r="MH10" i="8"/>
  <c r="MG10" i="8"/>
  <c r="MG22" i="8" s="1"/>
  <c r="MF10" i="8"/>
  <c r="MD10" i="8"/>
  <c r="MC10" i="8"/>
  <c r="MB10" i="8"/>
  <c r="MA10" i="8"/>
  <c r="LZ10" i="8"/>
  <c r="LX10" i="8"/>
  <c r="LW10" i="8"/>
  <c r="LV10" i="8"/>
  <c r="LU10" i="8"/>
  <c r="LT10" i="8"/>
  <c r="LS10" i="8"/>
  <c r="LS22" i="8" s="1"/>
  <c r="LR10" i="8"/>
  <c r="LQ10" i="8"/>
  <c r="LP10" i="8"/>
  <c r="LO10" i="8"/>
  <c r="LN10" i="8"/>
  <c r="LM10" i="8"/>
  <c r="LL10" i="8"/>
  <c r="LK10" i="8"/>
  <c r="LI10" i="8"/>
  <c r="LH10" i="8"/>
  <c r="LG10" i="8"/>
  <c r="LE10" i="8"/>
  <c r="LE22" i="8" s="1"/>
  <c r="LD10" i="8"/>
  <c r="LC10" i="8"/>
  <c r="LA10" i="8"/>
  <c r="KZ10" i="8"/>
  <c r="KY10" i="8"/>
  <c r="KX10" i="8"/>
  <c r="KW10" i="8"/>
  <c r="KT10" i="8"/>
  <c r="KS10" i="8"/>
  <c r="KR10" i="8"/>
  <c r="KP10" i="8"/>
  <c r="KO10" i="8"/>
  <c r="KO22" i="8" s="1"/>
  <c r="KN10" i="8"/>
  <c r="KL10" i="8"/>
  <c r="KK10" i="8"/>
  <c r="KJ10" i="8"/>
  <c r="KI10" i="8"/>
  <c r="KG10" i="8"/>
  <c r="KF10" i="8"/>
  <c r="KE10" i="8"/>
  <c r="KC10" i="8"/>
  <c r="KB10" i="8"/>
  <c r="KA10" i="8"/>
  <c r="JZ10" i="8"/>
  <c r="JZ22" i="8" s="1"/>
  <c r="JY10" i="8"/>
  <c r="JX10" i="8"/>
  <c r="JW10" i="8"/>
  <c r="JV10" i="8"/>
  <c r="JU10" i="8"/>
  <c r="JT10" i="8"/>
  <c r="JS10" i="8"/>
  <c r="JR10" i="8"/>
  <c r="JN10" i="8"/>
  <c r="JL10" i="8"/>
  <c r="JK10" i="8"/>
  <c r="JJ10" i="8"/>
  <c r="JJ22" i="8" s="1"/>
  <c r="JI10" i="8"/>
  <c r="JG10" i="8"/>
  <c r="JE10" i="8"/>
  <c r="JD10" i="8"/>
  <c r="JC10" i="8"/>
  <c r="JA10" i="8"/>
  <c r="IZ10" i="8"/>
  <c r="IX10" i="8"/>
  <c r="IW10" i="8"/>
  <c r="IU10" i="8"/>
  <c r="IT10" i="8"/>
  <c r="IR10" i="8"/>
  <c r="IR22" i="8" s="1"/>
  <c r="IQ10" i="8"/>
  <c r="IP10" i="8"/>
  <c r="IO10" i="8"/>
  <c r="IN10" i="8"/>
  <c r="IM10" i="8"/>
  <c r="IJ10" i="8"/>
  <c r="II10" i="8"/>
  <c r="IH10" i="8"/>
  <c r="IG10" i="8"/>
  <c r="IF10" i="8"/>
  <c r="IE10" i="8"/>
  <c r="ID10" i="8"/>
  <c r="IC10" i="8"/>
  <c r="HZ10" i="8"/>
  <c r="HX10" i="8"/>
  <c r="HW10" i="8"/>
  <c r="HV10" i="8"/>
  <c r="HU10" i="8"/>
  <c r="HS10" i="8"/>
  <c r="HR10" i="8"/>
  <c r="HQ10" i="8"/>
  <c r="HN10" i="8"/>
  <c r="HM10" i="8"/>
  <c r="HL10" i="8"/>
  <c r="HL22" i="8" s="1"/>
  <c r="HK10" i="8"/>
  <c r="HJ10" i="8"/>
  <c r="HI10" i="8"/>
  <c r="HG10" i="8"/>
  <c r="HF10" i="8"/>
  <c r="HE10" i="8"/>
  <c r="HD10" i="8"/>
  <c r="HC10" i="8"/>
  <c r="HB10" i="8"/>
  <c r="HA10" i="8"/>
  <c r="GZ10" i="8"/>
  <c r="GX10" i="8"/>
  <c r="GX22" i="8" s="1"/>
  <c r="GW10" i="8"/>
  <c r="GT10" i="8"/>
  <c r="GL10" i="8"/>
  <c r="GR10" i="8"/>
  <c r="GQ10" i="8"/>
  <c r="GP10" i="8"/>
  <c r="GO10" i="8"/>
  <c r="GN10" i="8"/>
  <c r="GK10" i="8"/>
  <c r="GI10" i="8"/>
  <c r="GG10" i="8"/>
  <c r="GE10" i="8"/>
  <c r="GE22" i="8" s="1"/>
  <c r="GD10" i="8"/>
  <c r="GC10" i="8"/>
  <c r="GA10" i="8"/>
  <c r="FY10" i="8"/>
  <c r="FX10" i="8"/>
  <c r="FW10" i="8"/>
  <c r="FV10" i="8"/>
  <c r="FU10" i="8"/>
  <c r="FS10" i="8"/>
  <c r="FQ10" i="8"/>
  <c r="FO10" i="8"/>
  <c r="FM10" i="8"/>
  <c r="FL10" i="8"/>
  <c r="FK10" i="8"/>
  <c r="FI10" i="8"/>
  <c r="FH10" i="8"/>
  <c r="FF10" i="8"/>
  <c r="FD10" i="8"/>
  <c r="FC10" i="8"/>
  <c r="FB10" i="8"/>
  <c r="EZ10" i="8"/>
  <c r="EY10" i="8"/>
  <c r="EV10" i="8"/>
  <c r="EU10" i="8"/>
  <c r="EU22" i="8" s="1"/>
  <c r="ET10" i="8"/>
  <c r="ES10" i="8"/>
  <c r="ER10" i="8"/>
  <c r="EQ10" i="8"/>
  <c r="EO10" i="8"/>
  <c r="EM10" i="8"/>
  <c r="EL10" i="8"/>
  <c r="EJ10" i="8"/>
  <c r="EH10" i="8"/>
  <c r="EG10" i="8"/>
  <c r="EF10" i="8"/>
  <c r="EE10" i="8"/>
  <c r="EE22" i="8" s="1"/>
  <c r="EB10" i="8"/>
  <c r="DZ10" i="8"/>
  <c r="DY10" i="8"/>
  <c r="DX10" i="8"/>
  <c r="DW10" i="8"/>
  <c r="DV10" i="8"/>
  <c r="DU10" i="8"/>
  <c r="DT10" i="8"/>
  <c r="DQ10" i="8"/>
  <c r="DP10" i="8"/>
  <c r="DN10" i="8"/>
  <c r="DM10" i="8"/>
  <c r="DK10" i="8"/>
  <c r="DJ10" i="8"/>
  <c r="DI10" i="8"/>
  <c r="DG10" i="8"/>
  <c r="DE10" i="8"/>
  <c r="DB10" i="8"/>
  <c r="CZ10" i="8"/>
  <c r="CY10" i="8"/>
  <c r="CW10" i="8"/>
  <c r="CV10" i="8"/>
  <c r="CU10" i="8"/>
  <c r="CT10" i="8"/>
  <c r="CS10" i="8"/>
  <c r="CR10" i="8"/>
  <c r="CQ10" i="8"/>
  <c r="CO10" i="8"/>
  <c r="CN10" i="8"/>
  <c r="CH10" i="8"/>
  <c r="CF10" i="8"/>
  <c r="CD10" i="8"/>
  <c r="CC10" i="8"/>
  <c r="CB10" i="8"/>
  <c r="CA10" i="8"/>
  <c r="BY10" i="8"/>
  <c r="BX10" i="8"/>
  <c r="BV10" i="8"/>
  <c r="BT10" i="8"/>
  <c r="BS10" i="8"/>
  <c r="BQ10" i="8"/>
  <c r="BP10" i="8"/>
  <c r="BO10" i="8"/>
  <c r="BM10" i="8"/>
  <c r="BL10" i="8"/>
  <c r="BJ10" i="8"/>
  <c r="BI10" i="8"/>
  <c r="BH10" i="8"/>
  <c r="BG10" i="8"/>
  <c r="BE10" i="8"/>
  <c r="BD10" i="8"/>
  <c r="BB10" i="8"/>
  <c r="AZ10" i="8"/>
  <c r="AX10" i="8"/>
  <c r="AW10" i="8"/>
  <c r="AV10" i="8"/>
  <c r="AU10" i="8"/>
  <c r="AT10" i="8"/>
  <c r="AS10" i="8"/>
  <c r="AR10" i="8"/>
  <c r="AQ10" i="8"/>
  <c r="AP10" i="8"/>
  <c r="AO10" i="8"/>
  <c r="AN10" i="8"/>
  <c r="AL10" i="8"/>
  <c r="AJ10" i="8"/>
  <c r="AH10" i="8"/>
  <c r="AG10" i="8"/>
  <c r="AF10" i="8"/>
  <c r="AE10" i="8"/>
  <c r="AC10" i="8"/>
  <c r="AA10" i="8"/>
  <c r="Y10" i="8"/>
  <c r="MZ9" i="8"/>
  <c r="MY9" i="8"/>
  <c r="MX9" i="8"/>
  <c r="MW9" i="8"/>
  <c r="MV9" i="8"/>
  <c r="MU9" i="8"/>
  <c r="MR9" i="8"/>
  <c r="MP9" i="8"/>
  <c r="MO9" i="8"/>
  <c r="MN9" i="8"/>
  <c r="ML9" i="8"/>
  <c r="MK9" i="8"/>
  <c r="MI9" i="8"/>
  <c r="MB9" i="8"/>
  <c r="MA9" i="8"/>
  <c r="LZ9" i="8"/>
  <c r="LX9" i="8"/>
  <c r="LW9" i="8"/>
  <c r="LV9" i="8"/>
  <c r="LU9" i="8"/>
  <c r="LT9" i="8"/>
  <c r="LS9" i="8"/>
  <c r="LR9" i="8"/>
  <c r="LQ9" i="8"/>
  <c r="LP9" i="8"/>
  <c r="LO9" i="8"/>
  <c r="LM9" i="8"/>
  <c r="LL9" i="8"/>
  <c r="LK9" i="8"/>
  <c r="LI9" i="8"/>
  <c r="LH9" i="8"/>
  <c r="LG9" i="8"/>
  <c r="LE9" i="8"/>
  <c r="LD9" i="8"/>
  <c r="LC9" i="8"/>
  <c r="LA9" i="8"/>
  <c r="KZ9" i="8"/>
  <c r="KY9" i="8"/>
  <c r="KX9" i="8"/>
  <c r="KW9" i="8"/>
  <c r="KT9" i="8"/>
  <c r="KS9" i="8"/>
  <c r="KP9" i="8"/>
  <c r="KO9" i="8"/>
  <c r="KN9" i="8"/>
  <c r="KL9" i="8"/>
  <c r="KJ9" i="8"/>
  <c r="KI9" i="8"/>
  <c r="KG9" i="8"/>
  <c r="KF9" i="8"/>
  <c r="KE9" i="8"/>
  <c r="KC9" i="8"/>
  <c r="KB9" i="8"/>
  <c r="JY9" i="8"/>
  <c r="JX9" i="8"/>
  <c r="JW9" i="8"/>
  <c r="JV9" i="8"/>
  <c r="JT9" i="8"/>
  <c r="JS9" i="8"/>
  <c r="JR9" i="8"/>
  <c r="JN9" i="8"/>
  <c r="JL9" i="8"/>
  <c r="JK9" i="8"/>
  <c r="JG9" i="8"/>
  <c r="JE9" i="8"/>
  <c r="JD9" i="8"/>
  <c r="JC9" i="8"/>
  <c r="JA9" i="8"/>
  <c r="IZ9" i="8"/>
  <c r="IX9" i="8"/>
  <c r="IW9" i="8"/>
  <c r="IU9" i="8"/>
  <c r="IT9" i="8"/>
  <c r="IR9" i="8"/>
  <c r="IQ9" i="8"/>
  <c r="IO9" i="8"/>
  <c r="IN9" i="8"/>
  <c r="IJ9" i="8"/>
  <c r="II9" i="8"/>
  <c r="IH9" i="8"/>
  <c r="IG9" i="8"/>
  <c r="IE9" i="8"/>
  <c r="ID9" i="8"/>
  <c r="IC9" i="8"/>
  <c r="HZ9" i="8"/>
  <c r="HX9" i="8"/>
  <c r="HW9" i="8"/>
  <c r="HV9" i="8"/>
  <c r="HU9" i="8"/>
  <c r="HS9" i="8"/>
  <c r="HR9" i="8"/>
  <c r="HN9" i="8"/>
  <c r="HM9" i="8"/>
  <c r="HL9" i="8"/>
  <c r="HK9" i="8"/>
  <c r="HJ9" i="8"/>
  <c r="HI9" i="8"/>
  <c r="HG9" i="8"/>
  <c r="HF9" i="8"/>
  <c r="HE9" i="8"/>
  <c r="HD9" i="8"/>
  <c r="HB9" i="8"/>
  <c r="HA9" i="8"/>
  <c r="GZ9" i="8"/>
  <c r="GX9" i="8"/>
  <c r="GW9" i="8"/>
  <c r="GT9" i="8"/>
  <c r="GL9" i="8"/>
  <c r="GR9" i="8"/>
  <c r="GQ9" i="8"/>
  <c r="GP9" i="8"/>
  <c r="GO9" i="8"/>
  <c r="GN9" i="8"/>
  <c r="GK9" i="8"/>
  <c r="GI9" i="8"/>
  <c r="GG9" i="8"/>
  <c r="GE9" i="8"/>
  <c r="GD9" i="8"/>
  <c r="GC9" i="8"/>
  <c r="GA9" i="8"/>
  <c r="FY9" i="8"/>
  <c r="FX9" i="8"/>
  <c r="FW9" i="8"/>
  <c r="FV9" i="8"/>
  <c r="FU9" i="8"/>
  <c r="FS9" i="8"/>
  <c r="FQ9" i="8"/>
  <c r="FM9" i="8"/>
  <c r="FL9" i="8"/>
  <c r="FI9" i="8"/>
  <c r="FH9" i="8"/>
  <c r="FF9" i="8"/>
  <c r="FD9" i="8"/>
  <c r="FB9" i="8"/>
  <c r="EZ9" i="8"/>
  <c r="EY9" i="8"/>
  <c r="EV9" i="8"/>
  <c r="EU9" i="8"/>
  <c r="ET9" i="8"/>
  <c r="ES9" i="8"/>
  <c r="ER9" i="8"/>
  <c r="EQ9" i="8"/>
  <c r="EO9" i="8"/>
  <c r="EM9" i="8"/>
  <c r="EJ9" i="8"/>
  <c r="EH9" i="8"/>
  <c r="EG9" i="8"/>
  <c r="EF9" i="8"/>
  <c r="EB9" i="8"/>
  <c r="DZ9" i="8"/>
  <c r="DY9" i="8"/>
  <c r="DX9" i="8"/>
  <c r="DW9" i="8"/>
  <c r="DV9" i="8"/>
  <c r="DU9" i="8"/>
  <c r="DT9" i="8"/>
  <c r="DR9" i="8"/>
  <c r="DQ9" i="8"/>
  <c r="DP9" i="8"/>
  <c r="DN9" i="8"/>
  <c r="DM9" i="8"/>
  <c r="DL9" i="8"/>
  <c r="DK9" i="8"/>
  <c r="DJ9" i="8"/>
  <c r="DI9" i="8"/>
  <c r="DH9" i="8"/>
  <c r="DG9" i="8"/>
  <c r="DF9" i="8"/>
  <c r="DE9" i="8"/>
  <c r="DD9" i="8"/>
  <c r="DB9" i="8"/>
  <c r="DA9" i="8"/>
  <c r="CZ9" i="8"/>
  <c r="CY9" i="8"/>
  <c r="CW9" i="8"/>
  <c r="CV9" i="8"/>
  <c r="CU9" i="8"/>
  <c r="CT9" i="8"/>
  <c r="CS9" i="8"/>
  <c r="CR9" i="8"/>
  <c r="CQ9" i="8"/>
  <c r="CO9" i="8"/>
  <c r="CN9" i="8"/>
  <c r="CK9" i="8"/>
  <c r="CH9" i="8"/>
  <c r="CF9" i="8"/>
  <c r="CD9" i="8"/>
  <c r="CC9" i="8"/>
  <c r="CB9" i="8"/>
  <c r="CA9" i="8"/>
  <c r="BX9" i="8"/>
  <c r="BV9" i="8"/>
  <c r="BT9" i="8"/>
  <c r="BQ9" i="8"/>
  <c r="BP9" i="8"/>
  <c r="BO9" i="8"/>
  <c r="BI9" i="8"/>
  <c r="BH9" i="8"/>
  <c r="BG9" i="8"/>
  <c r="BE9" i="8"/>
  <c r="AZ9" i="8"/>
  <c r="AX9" i="8"/>
  <c r="AW9" i="8"/>
  <c r="AU9" i="8"/>
  <c r="AT9" i="8"/>
  <c r="AS9" i="8"/>
  <c r="AR9" i="8"/>
  <c r="AQ9" i="8"/>
  <c r="AP9" i="8"/>
  <c r="AO9" i="8"/>
  <c r="AN9" i="8"/>
  <c r="AL9" i="8"/>
  <c r="AH9" i="8"/>
  <c r="AG9" i="8"/>
  <c r="AF9" i="8"/>
  <c r="AC9" i="8"/>
  <c r="Y9" i="8"/>
  <c r="MY8" i="8"/>
  <c r="MX8" i="8"/>
  <c r="MW8" i="8"/>
  <c r="MV8" i="8"/>
  <c r="MU8" i="8"/>
  <c r="MT8" i="8"/>
  <c r="MR8" i="8"/>
  <c r="MP8" i="8"/>
  <c r="MO8" i="8"/>
  <c r="MN8" i="8"/>
  <c r="MM8" i="8"/>
  <c r="ML8" i="8"/>
  <c r="MK8" i="8"/>
  <c r="MI8" i="8"/>
  <c r="MG8" i="8"/>
  <c r="MF8" i="8"/>
  <c r="MD8" i="8"/>
  <c r="MC8" i="8"/>
  <c r="MB8" i="8"/>
  <c r="LZ8" i="8"/>
  <c r="LX8" i="8"/>
  <c r="LW8" i="8"/>
  <c r="LV8" i="8"/>
  <c r="LT8" i="8"/>
  <c r="LS8" i="8"/>
  <c r="LR8" i="8"/>
  <c r="LQ8" i="8"/>
  <c r="LP8" i="8"/>
  <c r="LO8" i="8"/>
  <c r="LM8" i="8"/>
  <c r="LL8" i="8"/>
  <c r="LK8" i="8"/>
  <c r="LI8" i="8"/>
  <c r="LH8" i="8"/>
  <c r="LG8" i="8"/>
  <c r="LE8" i="8"/>
  <c r="LD8" i="8"/>
  <c r="LC8" i="8"/>
  <c r="KZ8" i="8"/>
  <c r="KW8" i="8"/>
  <c r="KT8" i="8"/>
  <c r="KS8" i="8"/>
  <c r="KO8" i="8"/>
  <c r="KN8" i="8"/>
  <c r="KL8" i="8"/>
  <c r="KI8" i="8"/>
  <c r="KG8" i="8"/>
  <c r="KF8" i="8"/>
  <c r="KE8" i="8"/>
  <c r="KC8" i="8"/>
  <c r="KB8" i="8"/>
  <c r="JY8" i="8"/>
  <c r="JX8" i="8"/>
  <c r="JW8" i="8"/>
  <c r="JV8" i="8"/>
  <c r="JT8" i="8"/>
  <c r="JS8" i="8"/>
  <c r="JR8" i="8"/>
  <c r="JN8" i="8"/>
  <c r="JL8" i="8"/>
  <c r="JK8" i="8"/>
  <c r="JI8" i="8"/>
  <c r="JG8" i="8"/>
  <c r="JE8" i="8"/>
  <c r="JD8" i="8"/>
  <c r="JC8" i="8"/>
  <c r="JA8" i="8"/>
  <c r="IZ8" i="8"/>
  <c r="IX8" i="8"/>
  <c r="IW8" i="8"/>
  <c r="IU8" i="8"/>
  <c r="IT8" i="8"/>
  <c r="IR8" i="8"/>
  <c r="IQ8" i="8"/>
  <c r="IP8" i="8"/>
  <c r="IO8" i="8"/>
  <c r="IN8" i="8"/>
  <c r="IJ8" i="8"/>
  <c r="II8" i="8"/>
  <c r="IH8" i="8"/>
  <c r="IG8" i="8"/>
  <c r="IE8" i="8"/>
  <c r="ID8" i="8"/>
  <c r="IC8" i="8"/>
  <c r="HZ8" i="8"/>
  <c r="HX8" i="8"/>
  <c r="HW8" i="8"/>
  <c r="HV8" i="8"/>
  <c r="HU8" i="8"/>
  <c r="HS8" i="8"/>
  <c r="HR8" i="8"/>
  <c r="HN8" i="8"/>
  <c r="HM8" i="8"/>
  <c r="HL8" i="8"/>
  <c r="HK8" i="8"/>
  <c r="HJ8" i="8"/>
  <c r="HI8" i="8"/>
  <c r="HG8" i="8"/>
  <c r="HF8" i="8"/>
  <c r="HE8" i="8"/>
  <c r="HD8" i="8"/>
  <c r="HB8" i="8"/>
  <c r="HA8" i="8"/>
  <c r="GZ8" i="8"/>
  <c r="GX8" i="8"/>
  <c r="GW8" i="8"/>
  <c r="GT8" i="8"/>
  <c r="GL8" i="8"/>
  <c r="GR8" i="8"/>
  <c r="GQ8" i="8"/>
  <c r="GP8" i="8"/>
  <c r="GO8" i="8"/>
  <c r="GN8" i="8"/>
  <c r="GK8" i="8"/>
  <c r="GI8" i="8"/>
  <c r="GE8" i="8"/>
  <c r="GD8" i="8"/>
  <c r="GC8" i="8"/>
  <c r="GA8" i="8"/>
  <c r="FY8" i="8"/>
  <c r="FX8" i="8"/>
  <c r="FW8" i="8"/>
  <c r="FV8" i="8"/>
  <c r="FU8" i="8"/>
  <c r="FS8" i="8"/>
  <c r="FQ8" i="8"/>
  <c r="FM8" i="8"/>
  <c r="FL8" i="8"/>
  <c r="FK8" i="8"/>
  <c r="FI8" i="8"/>
  <c r="FH8" i="8"/>
  <c r="FF8" i="8"/>
  <c r="FD8" i="8"/>
  <c r="FB8" i="8"/>
  <c r="EZ8" i="8"/>
  <c r="EY8" i="8"/>
  <c r="EV8" i="8"/>
  <c r="EU8" i="8"/>
  <c r="ET8" i="8"/>
  <c r="ES8" i="8"/>
  <c r="ER8" i="8"/>
  <c r="EQ8" i="8"/>
  <c r="EO8" i="8"/>
  <c r="EM8" i="8"/>
  <c r="EJ8" i="8"/>
  <c r="EH8" i="8"/>
  <c r="EG8" i="8"/>
  <c r="EF8" i="8"/>
  <c r="EB8" i="8"/>
  <c r="DZ8" i="8"/>
  <c r="DY8" i="8"/>
  <c r="DX8" i="8"/>
  <c r="DW8" i="8"/>
  <c r="DV8" i="8"/>
  <c r="DU8" i="8"/>
  <c r="DT8" i="8"/>
  <c r="DR8" i="8"/>
  <c r="DQ8" i="8"/>
  <c r="DP8" i="8"/>
  <c r="DN8" i="8"/>
  <c r="DM8" i="8"/>
  <c r="DK8" i="8"/>
  <c r="DJ8" i="8"/>
  <c r="DI8" i="8"/>
  <c r="DH8" i="8"/>
  <c r="DG8" i="8"/>
  <c r="DE8" i="8"/>
  <c r="DB8" i="8"/>
  <c r="CZ8" i="8"/>
  <c r="CY8" i="8"/>
  <c r="CW8" i="8"/>
  <c r="CV8" i="8"/>
  <c r="CU8" i="8"/>
  <c r="CT8" i="8"/>
  <c r="CS8" i="8"/>
  <c r="CR8" i="8"/>
  <c r="CQ8" i="8"/>
  <c r="CO8" i="8"/>
  <c r="CN8" i="8"/>
  <c r="CK8" i="8"/>
  <c r="CH8" i="8"/>
  <c r="CF8" i="8"/>
  <c r="CC8" i="8"/>
  <c r="CA8" i="8"/>
  <c r="BX8" i="8"/>
  <c r="BV8" i="8"/>
  <c r="BT8" i="8"/>
  <c r="BQ8" i="8"/>
  <c r="BP8" i="8"/>
  <c r="BO8" i="8"/>
  <c r="BI8" i="8"/>
  <c r="BG8" i="8"/>
  <c r="BE8" i="8"/>
  <c r="BD8" i="8"/>
  <c r="AZ8" i="8"/>
  <c r="AX8" i="8"/>
  <c r="AW8" i="8"/>
  <c r="AU8" i="8"/>
  <c r="AT8" i="8"/>
  <c r="AS8" i="8"/>
  <c r="AR8" i="8"/>
  <c r="AQ8" i="8"/>
  <c r="AP8" i="8"/>
  <c r="AO8" i="8"/>
  <c r="AN8" i="8"/>
  <c r="AL8" i="8"/>
  <c r="AH8" i="8"/>
  <c r="AG8" i="8"/>
  <c r="AF8" i="8"/>
  <c r="AC8" i="8"/>
  <c r="MZ7" i="8"/>
  <c r="MY7" i="8"/>
  <c r="MX7" i="8"/>
  <c r="MW7" i="8"/>
  <c r="MV7" i="8"/>
  <c r="MU7" i="8"/>
  <c r="MT7" i="8"/>
  <c r="MS7" i="8"/>
  <c r="MR7" i="8"/>
  <c r="MP7" i="8"/>
  <c r="MO7" i="8"/>
  <c r="MN7" i="8"/>
  <c r="MM7" i="8"/>
  <c r="ML7" i="8"/>
  <c r="MK7" i="8"/>
  <c r="MI7" i="8"/>
  <c r="MH7" i="8"/>
  <c r="MG7" i="8"/>
  <c r="MF7" i="8"/>
  <c r="MD7" i="8"/>
  <c r="MC7" i="8"/>
  <c r="MB7" i="8"/>
  <c r="MA7" i="8"/>
  <c r="LZ7" i="8"/>
  <c r="LX7" i="8"/>
  <c r="LW7" i="8"/>
  <c r="LV7" i="8"/>
  <c r="LU7" i="8"/>
  <c r="LT7" i="8"/>
  <c r="LS7" i="8"/>
  <c r="LR7" i="8"/>
  <c r="LQ7" i="8"/>
  <c r="LP7" i="8"/>
  <c r="LO7" i="8"/>
  <c r="LN7" i="8"/>
  <c r="LM7" i="8"/>
  <c r="LL7" i="8"/>
  <c r="LK7" i="8"/>
  <c r="LI7" i="8"/>
  <c r="LH7" i="8"/>
  <c r="LG7" i="8"/>
  <c r="LE7" i="8"/>
  <c r="LD7" i="8"/>
  <c r="LC7" i="8"/>
  <c r="LA7" i="8"/>
  <c r="KZ7" i="8"/>
  <c r="KY7" i="8"/>
  <c r="KX7" i="8"/>
  <c r="KW7" i="8"/>
  <c r="KT7" i="8"/>
  <c r="KS7" i="8"/>
  <c r="KR7" i="8"/>
  <c r="KP7" i="8"/>
  <c r="KO7" i="8"/>
  <c r="KN7" i="8"/>
  <c r="KL7" i="8"/>
  <c r="KK7" i="8"/>
  <c r="KJ7" i="8"/>
  <c r="KI7" i="8"/>
  <c r="KG7" i="8"/>
  <c r="KF7" i="8"/>
  <c r="KE7" i="8"/>
  <c r="KC7" i="8"/>
  <c r="KB7" i="8"/>
  <c r="KA7" i="8"/>
  <c r="JZ7" i="8"/>
  <c r="JY7" i="8"/>
  <c r="JX7" i="8"/>
  <c r="JW7" i="8"/>
  <c r="JV7" i="8"/>
  <c r="JU7" i="8"/>
  <c r="JT7" i="8"/>
  <c r="JS7" i="8"/>
  <c r="JR7" i="8"/>
  <c r="JN7" i="8"/>
  <c r="JL7" i="8"/>
  <c r="JK7" i="8"/>
  <c r="JJ7" i="8"/>
  <c r="JI7" i="8"/>
  <c r="JG7" i="8"/>
  <c r="JE7" i="8"/>
  <c r="JD7" i="8"/>
  <c r="JC7" i="8"/>
  <c r="JA7" i="8"/>
  <c r="IZ7" i="8"/>
  <c r="IX7" i="8"/>
  <c r="IW7" i="8"/>
  <c r="IU7" i="8"/>
  <c r="IT7" i="8"/>
  <c r="IR7" i="8"/>
  <c r="IQ7" i="8"/>
  <c r="IP7" i="8"/>
  <c r="IO7" i="8"/>
  <c r="IN7" i="8"/>
  <c r="IM7" i="8"/>
  <c r="IJ7" i="8"/>
  <c r="II7" i="8"/>
  <c r="IH7" i="8"/>
  <c r="IG7" i="8"/>
  <c r="IF7" i="8"/>
  <c r="IE7" i="8"/>
  <c r="ID7" i="8"/>
  <c r="IC7" i="8"/>
  <c r="HZ7" i="8"/>
  <c r="HX7" i="8"/>
  <c r="HW7" i="8"/>
  <c r="HV7" i="8"/>
  <c r="HU7" i="8"/>
  <c r="HS7" i="8"/>
  <c r="HR7" i="8"/>
  <c r="HQ7" i="8"/>
  <c r="HN7" i="8"/>
  <c r="HM7" i="8"/>
  <c r="HL7" i="8"/>
  <c r="HK7" i="8"/>
  <c r="HJ7" i="8"/>
  <c r="HI7" i="8"/>
  <c r="HG7" i="8"/>
  <c r="HF7" i="8"/>
  <c r="HE7" i="8"/>
  <c r="HD7" i="8"/>
  <c r="HC7" i="8"/>
  <c r="HB7" i="8"/>
  <c r="HA7" i="8"/>
  <c r="GZ7" i="8"/>
  <c r="GX7" i="8"/>
  <c r="GW7" i="8"/>
  <c r="GT7" i="8"/>
  <c r="GL7" i="8"/>
  <c r="GR7" i="8"/>
  <c r="GQ7" i="8"/>
  <c r="GP7" i="8"/>
  <c r="GO7" i="8"/>
  <c r="GN7" i="8"/>
  <c r="GK7" i="8"/>
  <c r="GI7" i="8"/>
  <c r="GG7" i="8"/>
  <c r="GE7" i="8"/>
  <c r="GD7" i="8"/>
  <c r="GC7" i="8"/>
  <c r="GA7" i="8"/>
  <c r="FY7" i="8"/>
  <c r="FX7" i="8"/>
  <c r="FW7" i="8"/>
  <c r="FV7" i="8"/>
  <c r="FU7" i="8"/>
  <c r="FS7" i="8"/>
  <c r="FQ7" i="8"/>
  <c r="FO7" i="8"/>
  <c r="FM7" i="8"/>
  <c r="FL7" i="8"/>
  <c r="FK7" i="8"/>
  <c r="FI7" i="8"/>
  <c r="FH7" i="8"/>
  <c r="FF7" i="8"/>
  <c r="FD7" i="8"/>
  <c r="FC7" i="8"/>
  <c r="FB7" i="8"/>
  <c r="EZ7" i="8"/>
  <c r="EY7" i="8"/>
  <c r="EV7" i="8"/>
  <c r="EU7" i="8"/>
  <c r="ET7" i="8"/>
  <c r="ES7" i="8"/>
  <c r="ER7" i="8"/>
  <c r="EQ7" i="8"/>
  <c r="EO7" i="8"/>
  <c r="EM7" i="8"/>
  <c r="EL7" i="8"/>
  <c r="EJ7" i="8"/>
  <c r="EH7" i="8"/>
  <c r="EG7" i="8"/>
  <c r="EF7" i="8"/>
  <c r="EE7" i="8"/>
  <c r="EB7" i="8"/>
  <c r="DZ7" i="8"/>
  <c r="DY7" i="8"/>
  <c r="DX7" i="8"/>
  <c r="DW7" i="8"/>
  <c r="DV7" i="8"/>
  <c r="DU7" i="8"/>
  <c r="DT7" i="8"/>
  <c r="DR7" i="8"/>
  <c r="DQ7" i="8"/>
  <c r="DP7" i="8"/>
  <c r="DN7" i="8"/>
  <c r="DM7" i="8"/>
  <c r="DL7" i="8"/>
  <c r="DK7" i="8"/>
  <c r="DJ7" i="8"/>
  <c r="DI7" i="8"/>
  <c r="DH7" i="8"/>
  <c r="DG7" i="8"/>
  <c r="DF7" i="8"/>
  <c r="DE7" i="8"/>
  <c r="DD7" i="8"/>
  <c r="DB7" i="8"/>
  <c r="DA7" i="8"/>
  <c r="CZ7" i="8"/>
  <c r="CY7" i="8"/>
  <c r="CW7" i="8"/>
  <c r="CV7" i="8"/>
  <c r="CU7" i="8"/>
  <c r="CT7" i="8"/>
  <c r="CS7" i="8"/>
  <c r="CR7" i="8"/>
  <c r="CQ7" i="8"/>
  <c r="CO7" i="8"/>
  <c r="CN7" i="8"/>
  <c r="CM7" i="8"/>
  <c r="CK7" i="8"/>
  <c r="CJ7" i="8"/>
  <c r="CH7" i="8"/>
  <c r="CF7" i="8"/>
  <c r="CD7" i="8"/>
  <c r="CC7" i="8"/>
  <c r="CB7" i="8"/>
  <c r="CA7" i="8"/>
  <c r="BY7" i="8"/>
  <c r="BX7" i="8"/>
  <c r="BV7" i="8"/>
  <c r="BT7" i="8"/>
  <c r="BS7" i="8"/>
  <c r="BQ7" i="8"/>
  <c r="BP7" i="8"/>
  <c r="BO7" i="8"/>
  <c r="BM7" i="8"/>
  <c r="BL7" i="8"/>
  <c r="BJ7" i="8"/>
  <c r="BI7" i="8"/>
  <c r="BH7" i="8"/>
  <c r="BG7" i="8"/>
  <c r="BE7" i="8"/>
  <c r="BD7" i="8"/>
  <c r="BB7" i="8"/>
  <c r="AZ7" i="8"/>
  <c r="AX7" i="8"/>
  <c r="AW7" i="8"/>
  <c r="AV7" i="8"/>
  <c r="AU7" i="8"/>
  <c r="AT7" i="8"/>
  <c r="AS7" i="8"/>
  <c r="AR7" i="8"/>
  <c r="AQ7" i="8"/>
  <c r="AP7" i="8"/>
  <c r="AO7" i="8"/>
  <c r="AN7" i="8"/>
  <c r="AL7" i="8"/>
  <c r="AJ7" i="8"/>
  <c r="AH7" i="8"/>
  <c r="AG7" i="8"/>
  <c r="AF7" i="8"/>
  <c r="AE7" i="8"/>
  <c r="AC7" i="8"/>
  <c r="AA7" i="8"/>
  <c r="Y7" i="8"/>
  <c r="MZ6" i="8"/>
  <c r="MY6" i="8"/>
  <c r="MX6" i="8"/>
  <c r="MW6" i="8"/>
  <c r="MV6" i="8"/>
  <c r="MU6" i="8"/>
  <c r="MT6" i="8"/>
  <c r="MS6" i="8"/>
  <c r="MR6" i="8"/>
  <c r="MP6" i="8"/>
  <c r="MO6" i="8"/>
  <c r="MN6" i="8"/>
  <c r="MM6" i="8"/>
  <c r="ML6" i="8"/>
  <c r="MK6" i="8"/>
  <c r="MI6" i="8"/>
  <c r="MH6" i="8"/>
  <c r="MG6" i="8"/>
  <c r="MF6" i="8"/>
  <c r="MD6" i="8"/>
  <c r="MC6" i="8"/>
  <c r="MB6" i="8"/>
  <c r="MA6" i="8"/>
  <c r="LZ6" i="8"/>
  <c r="LX6" i="8"/>
  <c r="LW6" i="8"/>
  <c r="LV6" i="8"/>
  <c r="LU6" i="8"/>
  <c r="LT6" i="8"/>
  <c r="LS6" i="8"/>
  <c r="LR6" i="8"/>
  <c r="LQ6" i="8"/>
  <c r="LP6" i="8"/>
  <c r="LO6" i="8"/>
  <c r="LN6" i="8"/>
  <c r="LM6" i="8"/>
  <c r="LL6" i="8"/>
  <c r="LK6" i="8"/>
  <c r="LI6" i="8"/>
  <c r="LH6" i="8"/>
  <c r="LG6" i="8"/>
  <c r="LE6" i="8"/>
  <c r="LD6" i="8"/>
  <c r="LC6" i="8"/>
  <c r="LA6" i="8"/>
  <c r="KZ6" i="8"/>
  <c r="KY6" i="8"/>
  <c r="KX6" i="8"/>
  <c r="KW6" i="8"/>
  <c r="KT6" i="8"/>
  <c r="KS6" i="8"/>
  <c r="KR6" i="8"/>
  <c r="KP6" i="8"/>
  <c r="KO6" i="8"/>
  <c r="KN6" i="8"/>
  <c r="KL6" i="8"/>
  <c r="KK6" i="8"/>
  <c r="KJ6" i="8"/>
  <c r="KI6" i="8"/>
  <c r="KG6" i="8"/>
  <c r="KF6" i="8"/>
  <c r="KE6" i="8"/>
  <c r="KC6" i="8"/>
  <c r="KB6" i="8"/>
  <c r="KA6" i="8"/>
  <c r="JZ6" i="8"/>
  <c r="JY6" i="8"/>
  <c r="JX6" i="8"/>
  <c r="JW6" i="8"/>
  <c r="JV6" i="8"/>
  <c r="JU6" i="8"/>
  <c r="JT6" i="8"/>
  <c r="JS6" i="8"/>
  <c r="JR6" i="8"/>
  <c r="JN6" i="8"/>
  <c r="JL6" i="8"/>
  <c r="JK6" i="8"/>
  <c r="JJ6" i="8"/>
  <c r="JI6" i="8"/>
  <c r="JG6" i="8"/>
  <c r="JE6" i="8"/>
  <c r="JD6" i="8"/>
  <c r="JC6" i="8"/>
  <c r="JA6" i="8"/>
  <c r="IZ6" i="8"/>
  <c r="IX6" i="8"/>
  <c r="IW6" i="8"/>
  <c r="IU6" i="8"/>
  <c r="IT6" i="8"/>
  <c r="IR6" i="8"/>
  <c r="IQ6" i="8"/>
  <c r="IP6" i="8"/>
  <c r="IO6" i="8"/>
  <c r="IN6" i="8"/>
  <c r="IM6" i="8"/>
  <c r="IJ6" i="8"/>
  <c r="II6" i="8"/>
  <c r="IH6" i="8"/>
  <c r="IG6" i="8"/>
  <c r="IF6" i="8"/>
  <c r="IE6" i="8"/>
  <c r="ID6" i="8"/>
  <c r="IC6" i="8"/>
  <c r="HZ6" i="8"/>
  <c r="HX6" i="8"/>
  <c r="HW6" i="8"/>
  <c r="HV6" i="8"/>
  <c r="HU6" i="8"/>
  <c r="HS6" i="8"/>
  <c r="HR6" i="8"/>
  <c r="HQ6" i="8"/>
  <c r="HN6" i="8"/>
  <c r="HM6" i="8"/>
  <c r="HL6" i="8"/>
  <c r="HK6" i="8"/>
  <c r="HJ6" i="8"/>
  <c r="HI6" i="8"/>
  <c r="HG6" i="8"/>
  <c r="HF6" i="8"/>
  <c r="HE6" i="8"/>
  <c r="HD6" i="8"/>
  <c r="HC6" i="8"/>
  <c r="HB6" i="8"/>
  <c r="HA6" i="8"/>
  <c r="GZ6" i="8"/>
  <c r="GX6" i="8"/>
  <c r="GW6" i="8"/>
  <c r="GT6" i="8"/>
  <c r="GL6" i="8"/>
  <c r="GR6" i="8"/>
  <c r="GQ6" i="8"/>
  <c r="GP6" i="8"/>
  <c r="GO6" i="8"/>
  <c r="GN6" i="8"/>
  <c r="GK6" i="8"/>
  <c r="GI6" i="8"/>
  <c r="GG6" i="8"/>
  <c r="GE6" i="8"/>
  <c r="GD6" i="8"/>
  <c r="GC6" i="8"/>
  <c r="GA6" i="8"/>
  <c r="FY6" i="8"/>
  <c r="FX6" i="8"/>
  <c r="FW6" i="8"/>
  <c r="FV6" i="8"/>
  <c r="FU6" i="8"/>
  <c r="FS6" i="8"/>
  <c r="FQ6" i="8"/>
  <c r="FO6" i="8"/>
  <c r="FM6" i="8"/>
  <c r="FL6" i="8"/>
  <c r="FK6" i="8"/>
  <c r="FI6" i="8"/>
  <c r="FH6" i="8"/>
  <c r="FF6" i="8"/>
  <c r="FD6" i="8"/>
  <c r="FC6" i="8"/>
  <c r="FB6" i="8"/>
  <c r="EZ6" i="8"/>
  <c r="EY6" i="8"/>
  <c r="EV6" i="8"/>
  <c r="EU6" i="8"/>
  <c r="ET6" i="8"/>
  <c r="ES6" i="8"/>
  <c r="ER6" i="8"/>
  <c r="EQ6" i="8"/>
  <c r="EO6" i="8"/>
  <c r="EM6" i="8"/>
  <c r="EL6" i="8"/>
  <c r="EJ6" i="8"/>
  <c r="EH6" i="8"/>
  <c r="EG6" i="8"/>
  <c r="EF6" i="8"/>
  <c r="EE6" i="8"/>
  <c r="EB6" i="8"/>
  <c r="DZ6" i="8"/>
  <c r="DY6" i="8"/>
  <c r="DX6" i="8"/>
  <c r="DW6" i="8"/>
  <c r="DV6" i="8"/>
  <c r="DU6" i="8"/>
  <c r="DT6" i="8"/>
  <c r="DQ6" i="8"/>
  <c r="DP6" i="8"/>
  <c r="DN6" i="8"/>
  <c r="DK6" i="8"/>
  <c r="DJ6" i="8"/>
  <c r="DI6" i="8"/>
  <c r="DH6" i="8"/>
  <c r="DG6" i="8"/>
  <c r="DF6" i="8"/>
  <c r="DE6" i="8"/>
  <c r="DB6" i="8"/>
  <c r="CZ6" i="8"/>
  <c r="CY6" i="8"/>
  <c r="CW6" i="8"/>
  <c r="CV6" i="8"/>
  <c r="CU6" i="8"/>
  <c r="CT6" i="8"/>
  <c r="CS6" i="8"/>
  <c r="CR6" i="8"/>
  <c r="CQ6" i="8"/>
  <c r="CO6" i="8"/>
  <c r="CN6" i="8"/>
  <c r="CM6" i="8"/>
  <c r="CH6" i="8"/>
  <c r="CF6" i="8"/>
  <c r="CD6" i="8"/>
  <c r="CC6" i="8"/>
  <c r="CB6" i="8"/>
  <c r="CA6" i="8"/>
  <c r="BY6" i="8"/>
  <c r="BX6" i="8"/>
  <c r="BV6" i="8"/>
  <c r="BT6" i="8"/>
  <c r="BS6" i="8"/>
  <c r="BQ6" i="8"/>
  <c r="BP6" i="8"/>
  <c r="BO6" i="8"/>
  <c r="BM6" i="8"/>
  <c r="BL6" i="8"/>
  <c r="BJ6" i="8"/>
  <c r="BI6" i="8"/>
  <c r="BH6" i="8"/>
  <c r="BG6" i="8"/>
  <c r="BE6" i="8"/>
  <c r="BD6" i="8"/>
  <c r="BB6" i="8"/>
  <c r="AZ6" i="8"/>
  <c r="AX6" i="8"/>
  <c r="AW6" i="8"/>
  <c r="AV6" i="8"/>
  <c r="AU6" i="8"/>
  <c r="AT6" i="8"/>
  <c r="AS6" i="8"/>
  <c r="AR6" i="8"/>
  <c r="AQ6" i="8"/>
  <c r="AP6" i="8"/>
  <c r="AO6" i="8"/>
  <c r="AN6" i="8"/>
  <c r="AL6" i="8"/>
  <c r="AJ6" i="8"/>
  <c r="AH6" i="8"/>
  <c r="AG6" i="8"/>
  <c r="AF6" i="8"/>
  <c r="AE6" i="8"/>
  <c r="AC6" i="8"/>
  <c r="AA6" i="8"/>
  <c r="Y6" i="8"/>
  <c r="MZ5" i="8"/>
  <c r="MY5" i="8"/>
  <c r="MX5" i="8"/>
  <c r="MW5" i="8"/>
  <c r="MV5" i="8"/>
  <c r="MU5" i="8"/>
  <c r="MT5" i="8"/>
  <c r="MS5" i="8"/>
  <c r="MR5" i="8"/>
  <c r="MP5" i="8"/>
  <c r="MO5" i="8"/>
  <c r="MN5" i="8"/>
  <c r="MM5" i="8"/>
  <c r="ML5" i="8"/>
  <c r="MK5" i="8"/>
  <c r="MI5" i="8"/>
  <c r="MH5" i="8"/>
  <c r="MG5" i="8"/>
  <c r="MF5" i="8"/>
  <c r="MD5" i="8"/>
  <c r="MC5" i="8"/>
  <c r="MB5" i="8"/>
  <c r="MA5" i="8"/>
  <c r="LZ5" i="8"/>
  <c r="LX5" i="8"/>
  <c r="LW5" i="8"/>
  <c r="LV5" i="8"/>
  <c r="LU5" i="8"/>
  <c r="LT5" i="8"/>
  <c r="LS5" i="8"/>
  <c r="LR5" i="8"/>
  <c r="LQ5" i="8"/>
  <c r="LP5" i="8"/>
  <c r="LO5" i="8"/>
  <c r="LN5" i="8"/>
  <c r="LM5" i="8"/>
  <c r="LL5" i="8"/>
  <c r="LK5" i="8"/>
  <c r="LI5" i="8"/>
  <c r="LH5" i="8"/>
  <c r="LG5" i="8"/>
  <c r="LE5" i="8"/>
  <c r="LD5" i="8"/>
  <c r="LC5" i="8"/>
  <c r="LA5" i="8"/>
  <c r="KZ5" i="8"/>
  <c r="KY5" i="8"/>
  <c r="KX5" i="8"/>
  <c r="KW5" i="8"/>
  <c r="KT5" i="8"/>
  <c r="KS5" i="8"/>
  <c r="KR5" i="8"/>
  <c r="KP5" i="8"/>
  <c r="KO5" i="8"/>
  <c r="KN5" i="8"/>
  <c r="KL5" i="8"/>
  <c r="KK5" i="8"/>
  <c r="KJ5" i="8"/>
  <c r="KI5" i="8"/>
  <c r="KG5" i="8"/>
  <c r="KF5" i="8"/>
  <c r="KE5" i="8"/>
  <c r="KC5" i="8"/>
  <c r="KB5" i="8"/>
  <c r="KA5" i="8"/>
  <c r="JZ5" i="8"/>
  <c r="JY5" i="8"/>
  <c r="JX5" i="8"/>
  <c r="JW5" i="8"/>
  <c r="JV5" i="8"/>
  <c r="JU5" i="8"/>
  <c r="JT5" i="8"/>
  <c r="JS5" i="8"/>
  <c r="JR5" i="8"/>
  <c r="JN5" i="8"/>
  <c r="JL5" i="8"/>
  <c r="JK5" i="8"/>
  <c r="JJ5" i="8"/>
  <c r="JI5" i="8"/>
  <c r="JG5" i="8"/>
  <c r="JE5" i="8"/>
  <c r="JD5" i="8"/>
  <c r="JC5" i="8"/>
  <c r="JA5" i="8"/>
  <c r="IZ5" i="8"/>
  <c r="IX5" i="8"/>
  <c r="IW5" i="8"/>
  <c r="IU5" i="8"/>
  <c r="IT5" i="8"/>
  <c r="IR5" i="8"/>
  <c r="IQ5" i="8"/>
  <c r="IP5" i="8"/>
  <c r="IO5" i="8"/>
  <c r="IN5" i="8"/>
  <c r="IM5" i="8"/>
  <c r="IJ5" i="8"/>
  <c r="II5" i="8"/>
  <c r="IH5" i="8"/>
  <c r="IG5" i="8"/>
  <c r="IF5" i="8"/>
  <c r="IE5" i="8"/>
  <c r="ID5" i="8"/>
  <c r="IC5" i="8"/>
  <c r="HZ5" i="8"/>
  <c r="HX5" i="8"/>
  <c r="HW5" i="8"/>
  <c r="HV5" i="8"/>
  <c r="HU5" i="8"/>
  <c r="HS5" i="8"/>
  <c r="HR5" i="8"/>
  <c r="HQ5" i="8"/>
  <c r="HN5" i="8"/>
  <c r="HM5" i="8"/>
  <c r="HL5" i="8"/>
  <c r="HK5" i="8"/>
  <c r="HJ5" i="8"/>
  <c r="HI5" i="8"/>
  <c r="HG5" i="8"/>
  <c r="HF5" i="8"/>
  <c r="HE5" i="8"/>
  <c r="HD5" i="8"/>
  <c r="HC5" i="8"/>
  <c r="HB5" i="8"/>
  <c r="HA5" i="8"/>
  <c r="GZ5" i="8"/>
  <c r="GX5" i="8"/>
  <c r="GW5" i="8"/>
  <c r="GT5" i="8"/>
  <c r="GL5" i="8"/>
  <c r="GR5" i="8"/>
  <c r="GQ5" i="8"/>
  <c r="GP5" i="8"/>
  <c r="GO5" i="8"/>
  <c r="GN5" i="8"/>
  <c r="GK5" i="8"/>
  <c r="GI5" i="8"/>
  <c r="GG5" i="8"/>
  <c r="GE5" i="8"/>
  <c r="GD5" i="8"/>
  <c r="GC5" i="8"/>
  <c r="GA5" i="8"/>
  <c r="FY5" i="8"/>
  <c r="FX5" i="8"/>
  <c r="FW5" i="8"/>
  <c r="FV5" i="8"/>
  <c r="FU5" i="8"/>
  <c r="FS5" i="8"/>
  <c r="FQ5" i="8"/>
  <c r="FO5" i="8"/>
  <c r="FM5" i="8"/>
  <c r="FL5" i="8"/>
  <c r="FK5" i="8"/>
  <c r="FI5" i="8"/>
  <c r="FH5" i="8"/>
  <c r="FF5" i="8"/>
  <c r="FD5" i="8"/>
  <c r="FC5" i="8"/>
  <c r="FB5" i="8"/>
  <c r="EZ5" i="8"/>
  <c r="EY5" i="8"/>
  <c r="EV5" i="8"/>
  <c r="EU5" i="8"/>
  <c r="ET5" i="8"/>
  <c r="ES5" i="8"/>
  <c r="ER5" i="8"/>
  <c r="EQ5" i="8"/>
  <c r="EO5" i="8"/>
  <c r="EM5" i="8"/>
  <c r="EL5" i="8"/>
  <c r="EJ5" i="8"/>
  <c r="EH5" i="8"/>
  <c r="EG5" i="8"/>
  <c r="EF5" i="8"/>
  <c r="EE5" i="8"/>
  <c r="EB5" i="8"/>
  <c r="DZ5" i="8"/>
  <c r="DY5" i="8"/>
  <c r="DX5" i="8"/>
  <c r="DW5" i="8"/>
  <c r="DV5" i="8"/>
  <c r="DU5" i="8"/>
  <c r="DT5" i="8"/>
  <c r="DR5" i="8"/>
  <c r="DQ5" i="8"/>
  <c r="DP5" i="8"/>
  <c r="DN5" i="8"/>
  <c r="DM5" i="8"/>
  <c r="DL5" i="8"/>
  <c r="DK5" i="8"/>
  <c r="DJ5" i="8"/>
  <c r="DI5" i="8"/>
  <c r="DH5" i="8"/>
  <c r="DG5" i="8"/>
  <c r="DF5" i="8"/>
  <c r="DE5" i="8"/>
  <c r="DD5" i="8"/>
  <c r="DB5" i="8"/>
  <c r="DA5" i="8"/>
  <c r="CZ5" i="8"/>
  <c r="CY5" i="8"/>
  <c r="CW5" i="8"/>
  <c r="CV5" i="8"/>
  <c r="CU5" i="8"/>
  <c r="CT5" i="8"/>
  <c r="CS5" i="8"/>
  <c r="CR5" i="8"/>
  <c r="CQ5" i="8"/>
  <c r="CO5" i="8"/>
  <c r="CN5" i="8"/>
  <c r="CM5" i="8"/>
  <c r="CK5" i="8"/>
  <c r="CJ5" i="8"/>
  <c r="CH5" i="8"/>
  <c r="CF5" i="8"/>
  <c r="CD5" i="8"/>
  <c r="CC5" i="8"/>
  <c r="CB5" i="8"/>
  <c r="CA5" i="8"/>
  <c r="BY5" i="8"/>
  <c r="BX5" i="8"/>
  <c r="BV5" i="8"/>
  <c r="BT5" i="8"/>
  <c r="BS5" i="8"/>
  <c r="BQ5" i="8"/>
  <c r="BP5" i="8"/>
  <c r="BO5" i="8"/>
  <c r="BM5" i="8"/>
  <c r="BL5" i="8"/>
  <c r="BJ5" i="8"/>
  <c r="BI5" i="8"/>
  <c r="BH5" i="8"/>
  <c r="BG5" i="8"/>
  <c r="BE5" i="8"/>
  <c r="BD5" i="8"/>
  <c r="BB5" i="8"/>
  <c r="AZ5" i="8"/>
  <c r="AX5" i="8"/>
  <c r="AW5" i="8"/>
  <c r="AV5" i="8"/>
  <c r="AU5" i="8"/>
  <c r="AT5" i="8"/>
  <c r="AS5" i="8"/>
  <c r="AR5" i="8"/>
  <c r="AQ5" i="8"/>
  <c r="AP5" i="8"/>
  <c r="AO5" i="8"/>
  <c r="AN5" i="8"/>
  <c r="AL5" i="8"/>
  <c r="AJ5" i="8"/>
  <c r="AH5" i="8"/>
  <c r="AG5" i="8"/>
  <c r="AF5" i="8"/>
  <c r="AE5" i="8"/>
  <c r="AC5" i="8"/>
  <c r="AA5" i="8"/>
  <c r="Y5" i="8"/>
  <c r="MZ4" i="8"/>
  <c r="MY4" i="8"/>
  <c r="MX4" i="8"/>
  <c r="MW4" i="8"/>
  <c r="MV4" i="8"/>
  <c r="MU4" i="8"/>
  <c r="MT4" i="8"/>
  <c r="MS4" i="8"/>
  <c r="MR4" i="8"/>
  <c r="MP4" i="8"/>
  <c r="MO4" i="8"/>
  <c r="MN4" i="8"/>
  <c r="MM4" i="8"/>
  <c r="ML4" i="8"/>
  <c r="MK4" i="8"/>
  <c r="MI4" i="8"/>
  <c r="MH4" i="8"/>
  <c r="MG4" i="8"/>
  <c r="MF4" i="8"/>
  <c r="MD4" i="8"/>
  <c r="MC4" i="8"/>
  <c r="MB4" i="8"/>
  <c r="MA4" i="8"/>
  <c r="LZ4" i="8"/>
  <c r="LX4" i="8"/>
  <c r="LW4" i="8"/>
  <c r="LV4" i="8"/>
  <c r="LU4" i="8"/>
  <c r="LT4" i="8"/>
  <c r="LS4" i="8"/>
  <c r="LR4" i="8"/>
  <c r="LQ4" i="8"/>
  <c r="LP4" i="8"/>
  <c r="LO4" i="8"/>
  <c r="LN4" i="8"/>
  <c r="LM4" i="8"/>
  <c r="LL4" i="8"/>
  <c r="LK4" i="8"/>
  <c r="LI4" i="8"/>
  <c r="LH4" i="8"/>
  <c r="LG4" i="8"/>
  <c r="LE4" i="8"/>
  <c r="LD4" i="8"/>
  <c r="LC4" i="8"/>
  <c r="LA4" i="8"/>
  <c r="KZ4" i="8"/>
  <c r="KY4" i="8"/>
  <c r="KX4" i="8"/>
  <c r="KW4" i="8"/>
  <c r="KT4" i="8"/>
  <c r="KS4" i="8"/>
  <c r="KR4" i="8"/>
  <c r="KP4" i="8"/>
  <c r="KO4" i="8"/>
  <c r="KN4" i="8"/>
  <c r="KL4" i="8"/>
  <c r="KK4" i="8"/>
  <c r="KJ4" i="8"/>
  <c r="KI4" i="8"/>
  <c r="KG4" i="8"/>
  <c r="KF4" i="8"/>
  <c r="KE4" i="8"/>
  <c r="KC4" i="8"/>
  <c r="KB4" i="8"/>
  <c r="KA4" i="8"/>
  <c r="JZ4" i="8"/>
  <c r="JY4" i="8"/>
  <c r="JX4" i="8"/>
  <c r="JW4" i="8"/>
  <c r="JV4" i="8"/>
  <c r="JU4" i="8"/>
  <c r="JT4" i="8"/>
  <c r="JS4" i="8"/>
  <c r="JR4" i="8"/>
  <c r="JN4" i="8"/>
  <c r="JL4" i="8"/>
  <c r="JK4" i="8"/>
  <c r="JJ4" i="8"/>
  <c r="JI4" i="8"/>
  <c r="JG4" i="8"/>
  <c r="JE4" i="8"/>
  <c r="JD4" i="8"/>
  <c r="JC4" i="8"/>
  <c r="JA4" i="8"/>
  <c r="IZ4" i="8"/>
  <c r="IX4" i="8"/>
  <c r="IW4" i="8"/>
  <c r="IU4" i="8"/>
  <c r="IT4" i="8"/>
  <c r="IR4" i="8"/>
  <c r="IQ4" i="8"/>
  <c r="IP4" i="8"/>
  <c r="IO4" i="8"/>
  <c r="IN4" i="8"/>
  <c r="IM4" i="8"/>
  <c r="IJ4" i="8"/>
  <c r="II4" i="8"/>
  <c r="IH4" i="8"/>
  <c r="IG4" i="8"/>
  <c r="IF4" i="8"/>
  <c r="IE4" i="8"/>
  <c r="ID4" i="8"/>
  <c r="IC4" i="8"/>
  <c r="HZ4" i="8"/>
  <c r="HX4" i="8"/>
  <c r="HW4" i="8"/>
  <c r="HV4" i="8"/>
  <c r="HU4" i="8"/>
  <c r="HS4" i="8"/>
  <c r="HR4" i="8"/>
  <c r="HQ4" i="8"/>
  <c r="HN4" i="8"/>
  <c r="HM4" i="8"/>
  <c r="HL4" i="8"/>
  <c r="HK4" i="8"/>
  <c r="HJ4" i="8"/>
  <c r="HI4" i="8"/>
  <c r="HG4" i="8"/>
  <c r="HF4" i="8"/>
  <c r="HE4" i="8"/>
  <c r="HD4" i="8"/>
  <c r="HC4" i="8"/>
  <c r="HB4" i="8"/>
  <c r="HA4" i="8"/>
  <c r="GZ4" i="8"/>
  <c r="GX4" i="8"/>
  <c r="GW4" i="8"/>
  <c r="GT4" i="8"/>
  <c r="GL4" i="8"/>
  <c r="GR4" i="8"/>
  <c r="GQ4" i="8"/>
  <c r="GP4" i="8"/>
  <c r="GO4" i="8"/>
  <c r="GN4" i="8"/>
  <c r="GK4" i="8"/>
  <c r="GI4" i="8"/>
  <c r="GG4" i="8"/>
  <c r="GE4" i="8"/>
  <c r="GD4" i="8"/>
  <c r="GC4" i="8"/>
  <c r="GA4" i="8"/>
  <c r="FY4" i="8"/>
  <c r="FX4" i="8"/>
  <c r="FW4" i="8"/>
  <c r="FV4" i="8"/>
  <c r="FU4" i="8"/>
  <c r="FS4" i="8"/>
  <c r="FQ4" i="8"/>
  <c r="FO4" i="8"/>
  <c r="FM4" i="8"/>
  <c r="FL4" i="8"/>
  <c r="FK4" i="8"/>
  <c r="FI4" i="8"/>
  <c r="FH4" i="8"/>
  <c r="FF4" i="8"/>
  <c r="FD4" i="8"/>
  <c r="FC4" i="8"/>
  <c r="FB4" i="8"/>
  <c r="EZ4" i="8"/>
  <c r="EY4" i="8"/>
  <c r="EV4" i="8"/>
  <c r="EU4" i="8"/>
  <c r="ET4" i="8"/>
  <c r="ES4" i="8"/>
  <c r="ER4" i="8"/>
  <c r="EQ4" i="8"/>
  <c r="EO4" i="8"/>
  <c r="EM4" i="8"/>
  <c r="EL4" i="8"/>
  <c r="EJ4" i="8"/>
  <c r="EH4" i="8"/>
  <c r="EG4" i="8"/>
  <c r="EF4" i="8"/>
  <c r="EE4" i="8"/>
  <c r="EB4" i="8"/>
  <c r="DZ4" i="8"/>
  <c r="DY4" i="8"/>
  <c r="DX4" i="8"/>
  <c r="DW4" i="8"/>
  <c r="DV4" i="8"/>
  <c r="DU4" i="8"/>
  <c r="DT4" i="8"/>
  <c r="DQ4" i="8"/>
  <c r="DP4" i="8"/>
  <c r="DN4" i="8"/>
  <c r="DM4" i="8"/>
  <c r="DK4" i="8"/>
  <c r="DJ4" i="8"/>
  <c r="DI4" i="8"/>
  <c r="DH4" i="8"/>
  <c r="DG4" i="8"/>
  <c r="DE4" i="8"/>
  <c r="DB4" i="8"/>
  <c r="CZ4" i="8"/>
  <c r="CY4" i="8"/>
  <c r="CW4" i="8"/>
  <c r="CV4" i="8"/>
  <c r="CU4" i="8"/>
  <c r="CT4" i="8"/>
  <c r="CS4" i="8"/>
  <c r="CR4" i="8"/>
  <c r="CQ4" i="8"/>
  <c r="CO4" i="8"/>
  <c r="CN4" i="8"/>
  <c r="CJ4" i="8"/>
  <c r="CH4" i="8"/>
  <c r="CF4" i="8"/>
  <c r="CD4" i="8"/>
  <c r="CC4" i="8"/>
  <c r="CB4" i="8"/>
  <c r="CA4" i="8"/>
  <c r="BY4" i="8"/>
  <c r="BX4" i="8"/>
  <c r="BV4" i="8"/>
  <c r="BT4" i="8"/>
  <c r="BS4" i="8"/>
  <c r="BQ4" i="8"/>
  <c r="BP4" i="8"/>
  <c r="BO4" i="8"/>
  <c r="BM4" i="8"/>
  <c r="BL4" i="8"/>
  <c r="BJ4" i="8"/>
  <c r="BI4" i="8"/>
  <c r="BH4" i="8"/>
  <c r="BG4" i="8"/>
  <c r="BE4" i="8"/>
  <c r="BD4" i="8"/>
  <c r="BB4" i="8"/>
  <c r="AZ4" i="8"/>
  <c r="AX4" i="8"/>
  <c r="AW4" i="8"/>
  <c r="AV4" i="8"/>
  <c r="AU4" i="8"/>
  <c r="AT4" i="8"/>
  <c r="AS4" i="8"/>
  <c r="AR4" i="8"/>
  <c r="AQ4" i="8"/>
  <c r="AP4" i="8"/>
  <c r="AO4" i="8"/>
  <c r="AN4" i="8"/>
  <c r="AL4" i="8"/>
  <c r="AJ4" i="8"/>
  <c r="AH4" i="8"/>
  <c r="AG4" i="8"/>
  <c r="AF4" i="8"/>
  <c r="AE4" i="8"/>
  <c r="AC4" i="8"/>
  <c r="AA4" i="8"/>
  <c r="Y4" i="8"/>
  <c r="CX160" i="1"/>
  <c r="CX149" i="1"/>
  <c r="CX145" i="1"/>
  <c r="CX142" i="1"/>
  <c r="CX138" i="1"/>
  <c r="CX133" i="1"/>
  <c r="CX132" i="1"/>
  <c r="CX125" i="1"/>
  <c r="CX131" i="1"/>
  <c r="CX130" i="1"/>
  <c r="CX129" i="1"/>
  <c r="CX128" i="1"/>
  <c r="CX127" i="1"/>
  <c r="CX126" i="1"/>
  <c r="CX123" i="1"/>
  <c r="CX122" i="1"/>
  <c r="CX121" i="1"/>
  <c r="CX120" i="1"/>
  <c r="CX119" i="1"/>
  <c r="CX118" i="1"/>
  <c r="CX117" i="1"/>
  <c r="CX116" i="1"/>
  <c r="CX114" i="1"/>
  <c r="CX113" i="1"/>
  <c r="CX112" i="1"/>
  <c r="CX111" i="1"/>
  <c r="CX110" i="1"/>
  <c r="CX109" i="1"/>
  <c r="CX108" i="1"/>
  <c r="CX107" i="1"/>
  <c r="CX106" i="1"/>
  <c r="CX102" i="1"/>
  <c r="CX101" i="1"/>
  <c r="CX100" i="1"/>
  <c r="CX99" i="1"/>
  <c r="CX98" i="1"/>
  <c r="CX115" i="1"/>
  <c r="CX105" i="1"/>
  <c r="CX124" i="1"/>
  <c r="CX91" i="1"/>
  <c r="CX87" i="1"/>
  <c r="CX81" i="1"/>
  <c r="CX75" i="1"/>
  <c r="CX66" i="1"/>
  <c r="CX65" i="1"/>
  <c r="CX64" i="1"/>
  <c r="CX63" i="1"/>
  <c r="CX62" i="1"/>
  <c r="CX61" i="1"/>
  <c r="CX60" i="1"/>
  <c r="CX59" i="1"/>
  <c r="CX58" i="1"/>
  <c r="CX57" i="1"/>
  <c r="CX56" i="1"/>
  <c r="CX55" i="1"/>
  <c r="CX52" i="1"/>
  <c r="CX51" i="1"/>
  <c r="CX47" i="1"/>
  <c r="CX46" i="1"/>
  <c r="CX45" i="1"/>
  <c r="CX44" i="1"/>
  <c r="CX40" i="1"/>
  <c r="CX39" i="1"/>
  <c r="CX34" i="1"/>
  <c r="LY160" i="1"/>
  <c r="LY149" i="1"/>
  <c r="LY145" i="1"/>
  <c r="LY142" i="1"/>
  <c r="LY138" i="1"/>
  <c r="LY133" i="1"/>
  <c r="LY132" i="1"/>
  <c r="LY125" i="1"/>
  <c r="LY131" i="1"/>
  <c r="LY130" i="1"/>
  <c r="LY129" i="1"/>
  <c r="LY128" i="1"/>
  <c r="LY127" i="1"/>
  <c r="LY126" i="1"/>
  <c r="LY123" i="1"/>
  <c r="LY122" i="1"/>
  <c r="LY121" i="1"/>
  <c r="LY120" i="1"/>
  <c r="LY119" i="1"/>
  <c r="LY118" i="1"/>
  <c r="LY117" i="1"/>
  <c r="LY116" i="1"/>
  <c r="LY114" i="1"/>
  <c r="LY113" i="1"/>
  <c r="LY112" i="1"/>
  <c r="LY111" i="1"/>
  <c r="LY110" i="1"/>
  <c r="LY109" i="1"/>
  <c r="LY108" i="1"/>
  <c r="LY107" i="1"/>
  <c r="LY106" i="1"/>
  <c r="LY102" i="1"/>
  <c r="LY101" i="1"/>
  <c r="LY100" i="1"/>
  <c r="LY99" i="1"/>
  <c r="LY98" i="1"/>
  <c r="LY115" i="1"/>
  <c r="LY105" i="1"/>
  <c r="LY124" i="1"/>
  <c r="LY91" i="1"/>
  <c r="LY87" i="1"/>
  <c r="LY81" i="1"/>
  <c r="LY75" i="1"/>
  <c r="LY71" i="1"/>
  <c r="LY66" i="1"/>
  <c r="LY65" i="1"/>
  <c r="LY64" i="1"/>
  <c r="LY63" i="1"/>
  <c r="LY62" i="1"/>
  <c r="LY61" i="1"/>
  <c r="LY60" i="1"/>
  <c r="LY59" i="1"/>
  <c r="LY58" i="1"/>
  <c r="LY57" i="1"/>
  <c r="LY56" i="1"/>
  <c r="LY55" i="1"/>
  <c r="LY52" i="1"/>
  <c r="LY51" i="1"/>
  <c r="LY47" i="1"/>
  <c r="LY46" i="1"/>
  <c r="LY45" i="1"/>
  <c r="LY44" i="1"/>
  <c r="LY40" i="1"/>
  <c r="LY39" i="1"/>
  <c r="LF160" i="1"/>
  <c r="LF149" i="1"/>
  <c r="LF145" i="1"/>
  <c r="LF142" i="1"/>
  <c r="LF138" i="1"/>
  <c r="LF133" i="1"/>
  <c r="LF132" i="1"/>
  <c r="LF125" i="1"/>
  <c r="LF131" i="1"/>
  <c r="LF130" i="1"/>
  <c r="LF129" i="1"/>
  <c r="LF128" i="1"/>
  <c r="LF127" i="1"/>
  <c r="LF126" i="1"/>
  <c r="LF123" i="1"/>
  <c r="LF122" i="1"/>
  <c r="LF121" i="1"/>
  <c r="LF120" i="1"/>
  <c r="LF119" i="1"/>
  <c r="LF118" i="1"/>
  <c r="LF117" i="1"/>
  <c r="LF116" i="1"/>
  <c r="LF114" i="1"/>
  <c r="LF113" i="1"/>
  <c r="LF112" i="1"/>
  <c r="LF111" i="1"/>
  <c r="LF110" i="1"/>
  <c r="LF109" i="1"/>
  <c r="LF108" i="1"/>
  <c r="LF107" i="1"/>
  <c r="LF106" i="1"/>
  <c r="LF102" i="1"/>
  <c r="LF101" i="1"/>
  <c r="LF100" i="1"/>
  <c r="LF99" i="1"/>
  <c r="LF98" i="1"/>
  <c r="LF115" i="1"/>
  <c r="LF105" i="1"/>
  <c r="LF124" i="1"/>
  <c r="LF91" i="1"/>
  <c r="LF87" i="1"/>
  <c r="LF81" i="1"/>
  <c r="LF75" i="1"/>
  <c r="LF71" i="1"/>
  <c r="LF66" i="1"/>
  <c r="LF65" i="1"/>
  <c r="LF64" i="1"/>
  <c r="LF63" i="1"/>
  <c r="LF62" i="1"/>
  <c r="LF61" i="1"/>
  <c r="LF60" i="1"/>
  <c r="LF59" i="1"/>
  <c r="LF58" i="1"/>
  <c r="LF57" i="1"/>
  <c r="LF56" i="1"/>
  <c r="LF55" i="1"/>
  <c r="LF52" i="1"/>
  <c r="LF51" i="1"/>
  <c r="LF47" i="1"/>
  <c r="LF46" i="1"/>
  <c r="LF45" i="1"/>
  <c r="LF44" i="1"/>
  <c r="LF40" i="1"/>
  <c r="LF39" i="1"/>
  <c r="IL160" i="1"/>
  <c r="IK160" i="1" s="1"/>
  <c r="IL149" i="1"/>
  <c r="IK149" i="1" s="1"/>
  <c r="IL145" i="1"/>
  <c r="IK145" i="1" s="1"/>
  <c r="IL142" i="1"/>
  <c r="IK142" i="1" s="1"/>
  <c r="IL138" i="1"/>
  <c r="IK138" i="1" s="1"/>
  <c r="IL133" i="1"/>
  <c r="IK133" i="1" s="1"/>
  <c r="IL132" i="1"/>
  <c r="IK132" i="1" s="1"/>
  <c r="IL125" i="1"/>
  <c r="IL131" i="1"/>
  <c r="IK131" i="1" s="1"/>
  <c r="IL130" i="1"/>
  <c r="IK130" i="1" s="1"/>
  <c r="IL129" i="1"/>
  <c r="IK129" i="1" s="1"/>
  <c r="IL128" i="1"/>
  <c r="IK128" i="1" s="1"/>
  <c r="IL127" i="1"/>
  <c r="IK127" i="1" s="1"/>
  <c r="IL126" i="1"/>
  <c r="IK126" i="1" s="1"/>
  <c r="IL123" i="1"/>
  <c r="IK123" i="1" s="1"/>
  <c r="IL122" i="1"/>
  <c r="IK122" i="1" s="1"/>
  <c r="IL121" i="1"/>
  <c r="IK121" i="1" s="1"/>
  <c r="IL120" i="1"/>
  <c r="IK120" i="1" s="1"/>
  <c r="IL119" i="1"/>
  <c r="IK119" i="1" s="1"/>
  <c r="IL118" i="1"/>
  <c r="IK118" i="1" s="1"/>
  <c r="IL117" i="1"/>
  <c r="IK117" i="1" s="1"/>
  <c r="IL116" i="1"/>
  <c r="IK116" i="1" s="1"/>
  <c r="IL114" i="1"/>
  <c r="IK114" i="1" s="1"/>
  <c r="IL113" i="1"/>
  <c r="IK113" i="1" s="1"/>
  <c r="IL112" i="1"/>
  <c r="IK112" i="1" s="1"/>
  <c r="IL111" i="1"/>
  <c r="IK111" i="1" s="1"/>
  <c r="IL110" i="1"/>
  <c r="IK110" i="1" s="1"/>
  <c r="IL109" i="1"/>
  <c r="IK109" i="1" s="1"/>
  <c r="IL108" i="1"/>
  <c r="IK108" i="1" s="1"/>
  <c r="IL107" i="1"/>
  <c r="IK107" i="1" s="1"/>
  <c r="IL106" i="1"/>
  <c r="IK106" i="1" s="1"/>
  <c r="IK125" i="1"/>
  <c r="IL102" i="1"/>
  <c r="IK102" i="1" s="1"/>
  <c r="IL101" i="1"/>
  <c r="IK101" i="1" s="1"/>
  <c r="IL100" i="1"/>
  <c r="IK100" i="1" s="1"/>
  <c r="IL99" i="1"/>
  <c r="IK99" i="1" s="1"/>
  <c r="IL98" i="1"/>
  <c r="IK98" i="1" s="1"/>
  <c r="IL115" i="1"/>
  <c r="IK115" i="1" s="1"/>
  <c r="IL105" i="1"/>
  <c r="IK105" i="1" s="1"/>
  <c r="IL124" i="1"/>
  <c r="IK124" i="1" s="1"/>
  <c r="IL91" i="1"/>
  <c r="IK91" i="1" s="1"/>
  <c r="IL87" i="1"/>
  <c r="IL75" i="1"/>
  <c r="IK75" i="1" s="1"/>
  <c r="IL71" i="1"/>
  <c r="IK71" i="1" s="1"/>
  <c r="IL66" i="1"/>
  <c r="IK66" i="1" s="1"/>
  <c r="IL65" i="1"/>
  <c r="IK65" i="1" s="1"/>
  <c r="IL64" i="1"/>
  <c r="IK64" i="1" s="1"/>
  <c r="IL63" i="1"/>
  <c r="IK63" i="1" s="1"/>
  <c r="IL62" i="1"/>
  <c r="IK62" i="1" s="1"/>
  <c r="IL61" i="1"/>
  <c r="IK61" i="1" s="1"/>
  <c r="IL60" i="1"/>
  <c r="IK60" i="1" s="1"/>
  <c r="IL59" i="1"/>
  <c r="IK59" i="1" s="1"/>
  <c r="IL58" i="1"/>
  <c r="IK58" i="1" s="1"/>
  <c r="IL57" i="1"/>
  <c r="IK57" i="1" s="1"/>
  <c r="IL56" i="1"/>
  <c r="IK56" i="1" s="1"/>
  <c r="IL55" i="1"/>
  <c r="IK55" i="1" s="1"/>
  <c r="IL52" i="1"/>
  <c r="IK52" i="1" s="1"/>
  <c r="IL51" i="1"/>
  <c r="IK51" i="1" s="1"/>
  <c r="IL47" i="1"/>
  <c r="IK47" i="1" s="1"/>
  <c r="IL46" i="1"/>
  <c r="IK46" i="1" s="1"/>
  <c r="IL45" i="1"/>
  <c r="IK45" i="1" s="1"/>
  <c r="IL44" i="1"/>
  <c r="IK44" i="1" s="1"/>
  <c r="IL40" i="1"/>
  <c r="IK40" i="1" s="1"/>
  <c r="IL39" i="1"/>
  <c r="IK39" i="1" s="1"/>
  <c r="IA123" i="1"/>
  <c r="HT160" i="1"/>
  <c r="HT149" i="1"/>
  <c r="HT145" i="1"/>
  <c r="HT142" i="1"/>
  <c r="HT138" i="1"/>
  <c r="HT133" i="1"/>
  <c r="HT132" i="1"/>
  <c r="HT125" i="1"/>
  <c r="HT131" i="1"/>
  <c r="HT130" i="1"/>
  <c r="HT129" i="1"/>
  <c r="HT128" i="1"/>
  <c r="HT127" i="1"/>
  <c r="HT126" i="1"/>
  <c r="HT123" i="1"/>
  <c r="HT122" i="1"/>
  <c r="HT121" i="1"/>
  <c r="HT120" i="1"/>
  <c r="HT119" i="1"/>
  <c r="HT118" i="1"/>
  <c r="HT117" i="1"/>
  <c r="HT116" i="1"/>
  <c r="HT114" i="1"/>
  <c r="HT113" i="1"/>
  <c r="HT112" i="1"/>
  <c r="HT111" i="1"/>
  <c r="HT110" i="1"/>
  <c r="HT109" i="1"/>
  <c r="HT108" i="1"/>
  <c r="HT107" i="1"/>
  <c r="HT106" i="1"/>
  <c r="HT102" i="1"/>
  <c r="HT101" i="1"/>
  <c r="HT100" i="1"/>
  <c r="HT99" i="1"/>
  <c r="HT98" i="1"/>
  <c r="HT115" i="1"/>
  <c r="HT105" i="1"/>
  <c r="HT124" i="1"/>
  <c r="HT91" i="1"/>
  <c r="HT87" i="1"/>
  <c r="HT81" i="1"/>
  <c r="HT75" i="1"/>
  <c r="HT71" i="1"/>
  <c r="HT66" i="1"/>
  <c r="HT56" i="1"/>
  <c r="HT65" i="1"/>
  <c r="HT64" i="1"/>
  <c r="HT63" i="1"/>
  <c r="HT62" i="1"/>
  <c r="HT61" i="1"/>
  <c r="HT60" i="1"/>
  <c r="HT59" i="1"/>
  <c r="HT58" i="1"/>
  <c r="HT57" i="1"/>
  <c r="HT55" i="1"/>
  <c r="HT52" i="1"/>
  <c r="HT51" i="1"/>
  <c r="HT47" i="1"/>
  <c r="HT46" i="1"/>
  <c r="HT45" i="1"/>
  <c r="HT44" i="1"/>
  <c r="HT40" i="1"/>
  <c r="HT39" i="1"/>
  <c r="HT34" i="1"/>
  <c r="HP160" i="1"/>
  <c r="HP149" i="1"/>
  <c r="HP145" i="1"/>
  <c r="HP142" i="1"/>
  <c r="HP138" i="1"/>
  <c r="HP133" i="1"/>
  <c r="HP132" i="1"/>
  <c r="HP125" i="1"/>
  <c r="HP131" i="1"/>
  <c r="HP130" i="1"/>
  <c r="HP129" i="1"/>
  <c r="HP128" i="1"/>
  <c r="HP127" i="1"/>
  <c r="HP126" i="1"/>
  <c r="HP123" i="1"/>
  <c r="HP122" i="1"/>
  <c r="HP121" i="1"/>
  <c r="HP120" i="1"/>
  <c r="HP119" i="1"/>
  <c r="HP118" i="1"/>
  <c r="HP117" i="1"/>
  <c r="HP116" i="1"/>
  <c r="HP114" i="1"/>
  <c r="HP113" i="1"/>
  <c r="HP112" i="1"/>
  <c r="HP111" i="1"/>
  <c r="HP110" i="1"/>
  <c r="HP109" i="1"/>
  <c r="HP108" i="1"/>
  <c r="HP107" i="1"/>
  <c r="HP106" i="1"/>
  <c r="HP102" i="1"/>
  <c r="HP101" i="1"/>
  <c r="HP100" i="1"/>
  <c r="HP99" i="1"/>
  <c r="HP98" i="1"/>
  <c r="HP115" i="1"/>
  <c r="HP105" i="1"/>
  <c r="HP124" i="1"/>
  <c r="HP91" i="1"/>
  <c r="HP75" i="1"/>
  <c r="HP71" i="1"/>
  <c r="HP65" i="1"/>
  <c r="HP64" i="1"/>
  <c r="HP63" i="1"/>
  <c r="HP62" i="1"/>
  <c r="HP61" i="1"/>
  <c r="HP60" i="1"/>
  <c r="HP59" i="1"/>
  <c r="HP58" i="1"/>
  <c r="HP57" i="1"/>
  <c r="HP56" i="1"/>
  <c r="HP55" i="1"/>
  <c r="HP52" i="1"/>
  <c r="HP51" i="1"/>
  <c r="HP47" i="1"/>
  <c r="HP46" i="1"/>
  <c r="HP45" i="1"/>
  <c r="HP44" i="1"/>
  <c r="HP40" i="1"/>
  <c r="HP39" i="1"/>
  <c r="GY160" i="1"/>
  <c r="GY149" i="1"/>
  <c r="GY145" i="1"/>
  <c r="GY142" i="1"/>
  <c r="GY138" i="1"/>
  <c r="GY133" i="1"/>
  <c r="GY132" i="1"/>
  <c r="GY125" i="1"/>
  <c r="GY131" i="1"/>
  <c r="GY130" i="1"/>
  <c r="GY129" i="1"/>
  <c r="GY128" i="1"/>
  <c r="GY127" i="1"/>
  <c r="GY126" i="1"/>
  <c r="GY123" i="1"/>
  <c r="GY122" i="1"/>
  <c r="GY121" i="1"/>
  <c r="GY120" i="1"/>
  <c r="GY119" i="1"/>
  <c r="GY118" i="1"/>
  <c r="GY117" i="1"/>
  <c r="GY116" i="1"/>
  <c r="GY114" i="1"/>
  <c r="GY113" i="1"/>
  <c r="GY112" i="1"/>
  <c r="GY111" i="1"/>
  <c r="GY110" i="1"/>
  <c r="GY109" i="1"/>
  <c r="GY108" i="1"/>
  <c r="GY107" i="1"/>
  <c r="GY106" i="1"/>
  <c r="GY102" i="1"/>
  <c r="GY101" i="1"/>
  <c r="GY100" i="1"/>
  <c r="GY99" i="1"/>
  <c r="GY98" i="1"/>
  <c r="GY115" i="1"/>
  <c r="GY105" i="1"/>
  <c r="GY124" i="1"/>
  <c r="GY91" i="1"/>
  <c r="GY75" i="1"/>
  <c r="GY71" i="1"/>
  <c r="GY66" i="1"/>
  <c r="GY65" i="1"/>
  <c r="GY64" i="1"/>
  <c r="GY63" i="1"/>
  <c r="GY62" i="1"/>
  <c r="GY61" i="1"/>
  <c r="GY60" i="1"/>
  <c r="GY59" i="1"/>
  <c r="GY58" i="1"/>
  <c r="GY57" i="1"/>
  <c r="GY56" i="1"/>
  <c r="GY55" i="1"/>
  <c r="GY47" i="1"/>
  <c r="GY46" i="1"/>
  <c r="GY45" i="1"/>
  <c r="GY44" i="1"/>
  <c r="GY40" i="1"/>
  <c r="GY39" i="1"/>
  <c r="GV160" i="1"/>
  <c r="GV149" i="1"/>
  <c r="GV145" i="1"/>
  <c r="GV142" i="1"/>
  <c r="GV138" i="1"/>
  <c r="GV133" i="1"/>
  <c r="GV132" i="1"/>
  <c r="GV125" i="1"/>
  <c r="GV131" i="1"/>
  <c r="GV130" i="1"/>
  <c r="GV129" i="1"/>
  <c r="GV128" i="1"/>
  <c r="GV127" i="1"/>
  <c r="GV126" i="1"/>
  <c r="GV123" i="1"/>
  <c r="GV122" i="1"/>
  <c r="GV121" i="1"/>
  <c r="GV120" i="1"/>
  <c r="GV119" i="1"/>
  <c r="GV118" i="1"/>
  <c r="GV117" i="1"/>
  <c r="GV116" i="1"/>
  <c r="GV114" i="1"/>
  <c r="GV113" i="1"/>
  <c r="GV112" i="1"/>
  <c r="GV111" i="1"/>
  <c r="GV110" i="1"/>
  <c r="GV109" i="1"/>
  <c r="GV108" i="1"/>
  <c r="GV107" i="1"/>
  <c r="GV106" i="1"/>
  <c r="GV102" i="1"/>
  <c r="GV101" i="1"/>
  <c r="GV100" i="1"/>
  <c r="GV99" i="1"/>
  <c r="GV98" i="1"/>
  <c r="GV115" i="1"/>
  <c r="GV105" i="1"/>
  <c r="GV124" i="1"/>
  <c r="GV91" i="1"/>
  <c r="GV75" i="1"/>
  <c r="GV71" i="1"/>
  <c r="GV66" i="1"/>
  <c r="GV65" i="1"/>
  <c r="GV64" i="1"/>
  <c r="GV63" i="1"/>
  <c r="GV62" i="1"/>
  <c r="GV61" i="1"/>
  <c r="GV60" i="1"/>
  <c r="GV59" i="1"/>
  <c r="GV58" i="1"/>
  <c r="GV57" i="1"/>
  <c r="GV56" i="1"/>
  <c r="GV55" i="1"/>
  <c r="GV52" i="1"/>
  <c r="GV51" i="1"/>
  <c r="GV47" i="1"/>
  <c r="GV46" i="1"/>
  <c r="GV45" i="1"/>
  <c r="GV44" i="1"/>
  <c r="GV40" i="1"/>
  <c r="GV39" i="1"/>
  <c r="GV34" i="1"/>
  <c r="DS34" i="1"/>
  <c r="DO34" i="1"/>
  <c r="DC160" i="1"/>
  <c r="DC149" i="1"/>
  <c r="DC145" i="1"/>
  <c r="DC142" i="1"/>
  <c r="DC138" i="1"/>
  <c r="DC133" i="1"/>
  <c r="DC132" i="1"/>
  <c r="DC125" i="1"/>
  <c r="DC131" i="1"/>
  <c r="DC130" i="1"/>
  <c r="DC129" i="1"/>
  <c r="DC128" i="1"/>
  <c r="DC127" i="1"/>
  <c r="DC126" i="1"/>
  <c r="DC123" i="1"/>
  <c r="DC122" i="1"/>
  <c r="DC121" i="1"/>
  <c r="DC120" i="1"/>
  <c r="DC119" i="1"/>
  <c r="DC118" i="1"/>
  <c r="DC117" i="1"/>
  <c r="DC116" i="1"/>
  <c r="DC114" i="1"/>
  <c r="DC113" i="1"/>
  <c r="DC112" i="1"/>
  <c r="DC111" i="1"/>
  <c r="DC110" i="1"/>
  <c r="DC109" i="1"/>
  <c r="DC108" i="1"/>
  <c r="DC107" i="1"/>
  <c r="DC106" i="1"/>
  <c r="DC102" i="1"/>
  <c r="DC101" i="1"/>
  <c r="DC100" i="1"/>
  <c r="DC99" i="1"/>
  <c r="DC98" i="1"/>
  <c r="DC115" i="1"/>
  <c r="DC105" i="1"/>
  <c r="DC124" i="1"/>
  <c r="DC91" i="1"/>
  <c r="DC75" i="1"/>
  <c r="DC71" i="1"/>
  <c r="DC66" i="1"/>
  <c r="DC65" i="1"/>
  <c r="DC64" i="1"/>
  <c r="DC63" i="1"/>
  <c r="DC62" i="1"/>
  <c r="DC61" i="1"/>
  <c r="DC60" i="1"/>
  <c r="DC59" i="1"/>
  <c r="DC58" i="1"/>
  <c r="DC57" i="1"/>
  <c r="DC56" i="1"/>
  <c r="DC55" i="1"/>
  <c r="DC52" i="1"/>
  <c r="DC51" i="1"/>
  <c r="DC47" i="1"/>
  <c r="DC46" i="1"/>
  <c r="DC45" i="1"/>
  <c r="DC44" i="1"/>
  <c r="DC40" i="1"/>
  <c r="DC39" i="1"/>
  <c r="DC34" i="1"/>
  <c r="GF149" i="1"/>
  <c r="GF145" i="1"/>
  <c r="GF142" i="1"/>
  <c r="GF138" i="1"/>
  <c r="GF133" i="1"/>
  <c r="GF132" i="1"/>
  <c r="GF125" i="1"/>
  <c r="GF131" i="1"/>
  <c r="GF130" i="1"/>
  <c r="GF129" i="1"/>
  <c r="GF128" i="1"/>
  <c r="GF127" i="1"/>
  <c r="GF126" i="1"/>
  <c r="GF123" i="1"/>
  <c r="GF122" i="1"/>
  <c r="GF121" i="1"/>
  <c r="GF120" i="1"/>
  <c r="GF119" i="1"/>
  <c r="GF118" i="1"/>
  <c r="GF117" i="1"/>
  <c r="GF116" i="1"/>
  <c r="GF114" i="1"/>
  <c r="GF113" i="1"/>
  <c r="GF112" i="1"/>
  <c r="GF111" i="1"/>
  <c r="GF110" i="1"/>
  <c r="GF109" i="1"/>
  <c r="GF108" i="1"/>
  <c r="GF107" i="1"/>
  <c r="GF106" i="1"/>
  <c r="GF102" i="1"/>
  <c r="GF101" i="1"/>
  <c r="GF100" i="1"/>
  <c r="GF99" i="1"/>
  <c r="GF98" i="1"/>
  <c r="GF115" i="1"/>
  <c r="GF105" i="1"/>
  <c r="GF124" i="1"/>
  <c r="GF91" i="1"/>
  <c r="GF75" i="1"/>
  <c r="GF71" i="1"/>
  <c r="GF66" i="1"/>
  <c r="GF65" i="1"/>
  <c r="GF64" i="1"/>
  <c r="GF63" i="1"/>
  <c r="GF62" i="1"/>
  <c r="GF61" i="1"/>
  <c r="GF60" i="1"/>
  <c r="GF59" i="1"/>
  <c r="GF58" i="1"/>
  <c r="GF57" i="1"/>
  <c r="GF56" i="1"/>
  <c r="GF55" i="1"/>
  <c r="GF52" i="1"/>
  <c r="GF51" i="1"/>
  <c r="GF47" i="1"/>
  <c r="GF46" i="1"/>
  <c r="GF45" i="1"/>
  <c r="GF44" i="1"/>
  <c r="GF40" i="1"/>
  <c r="GF39" i="1"/>
  <c r="FT160" i="1"/>
  <c r="FT149" i="1"/>
  <c r="FT145" i="1"/>
  <c r="FT142" i="1"/>
  <c r="FT138" i="1"/>
  <c r="FT133" i="1"/>
  <c r="FT132" i="1"/>
  <c r="FT125" i="1"/>
  <c r="FT131" i="1"/>
  <c r="FT130" i="1"/>
  <c r="FT129" i="1"/>
  <c r="FT128" i="1"/>
  <c r="FT127" i="1"/>
  <c r="FT126" i="1"/>
  <c r="FT123" i="1"/>
  <c r="FT122" i="1"/>
  <c r="FT121" i="1"/>
  <c r="FT120" i="1"/>
  <c r="FT119" i="1"/>
  <c r="FT118" i="1"/>
  <c r="FT117" i="1"/>
  <c r="FT116" i="1"/>
  <c r="FT114" i="1"/>
  <c r="FT113" i="1"/>
  <c r="FT112" i="1"/>
  <c r="FT111" i="1"/>
  <c r="FT110" i="1"/>
  <c r="FT109" i="1"/>
  <c r="FT108" i="1"/>
  <c r="FT107" i="1"/>
  <c r="FT106" i="1"/>
  <c r="FT102" i="1"/>
  <c r="FT101" i="1"/>
  <c r="FT100" i="1"/>
  <c r="FT99" i="1"/>
  <c r="FT98" i="1"/>
  <c r="FT115" i="1"/>
  <c r="FT105" i="1"/>
  <c r="FT124" i="1"/>
  <c r="FJ87" i="1"/>
  <c r="FT87" i="1"/>
  <c r="FT91" i="1"/>
  <c r="FT81" i="1"/>
  <c r="FT75" i="1"/>
  <c r="FT71" i="1"/>
  <c r="FT66" i="1"/>
  <c r="FT65" i="1"/>
  <c r="FT64" i="1"/>
  <c r="FT63" i="1"/>
  <c r="FT62" i="1"/>
  <c r="FT61" i="1"/>
  <c r="FT60" i="1"/>
  <c r="FT59" i="1"/>
  <c r="FT58" i="1"/>
  <c r="FT57" i="1"/>
  <c r="FT56" i="1"/>
  <c r="FT55" i="1"/>
  <c r="FT52" i="1"/>
  <c r="FT51" i="1"/>
  <c r="FT47" i="1"/>
  <c r="FT46" i="1"/>
  <c r="FT45" i="1"/>
  <c r="FT44" i="1"/>
  <c r="FT40" i="1"/>
  <c r="FT39" i="1"/>
  <c r="FT34" i="1"/>
  <c r="FJ160" i="1"/>
  <c r="FJ149" i="1"/>
  <c r="FJ145" i="1"/>
  <c r="FJ142" i="1"/>
  <c r="FJ138" i="1"/>
  <c r="FJ133" i="1"/>
  <c r="FJ132" i="1"/>
  <c r="FJ125" i="1"/>
  <c r="FJ131" i="1"/>
  <c r="FJ130" i="1"/>
  <c r="FJ129" i="1"/>
  <c r="FJ128" i="1"/>
  <c r="FJ127" i="1"/>
  <c r="FJ126" i="1"/>
  <c r="FJ123" i="1"/>
  <c r="FJ122" i="1"/>
  <c r="FJ121" i="1"/>
  <c r="FJ120" i="1"/>
  <c r="FJ119" i="1"/>
  <c r="FJ118" i="1"/>
  <c r="FJ117" i="1"/>
  <c r="FJ116" i="1"/>
  <c r="FJ114" i="1"/>
  <c r="FJ113" i="1"/>
  <c r="FJ112" i="1"/>
  <c r="FJ111" i="1"/>
  <c r="FJ110" i="1"/>
  <c r="FJ109" i="1"/>
  <c r="FJ108" i="1"/>
  <c r="FJ107" i="1"/>
  <c r="FJ106" i="1"/>
  <c r="FJ102" i="1"/>
  <c r="FJ101" i="1"/>
  <c r="FJ100" i="1"/>
  <c r="FJ99" i="1"/>
  <c r="FJ98" i="1"/>
  <c r="FJ115" i="1"/>
  <c r="FJ105" i="1"/>
  <c r="FJ124" i="1"/>
  <c r="FJ91" i="1"/>
  <c r="FJ81" i="1"/>
  <c r="FJ75" i="1"/>
  <c r="FJ71" i="1"/>
  <c r="FJ66" i="1"/>
  <c r="FJ65" i="1"/>
  <c r="FJ64" i="1"/>
  <c r="FJ63" i="1"/>
  <c r="FJ62" i="1"/>
  <c r="FJ61" i="1"/>
  <c r="FJ60" i="1"/>
  <c r="FJ59" i="1"/>
  <c r="FJ58" i="1"/>
  <c r="FJ57" i="1"/>
  <c r="FJ56" i="1"/>
  <c r="FJ55" i="1"/>
  <c r="FJ52" i="1"/>
  <c r="FJ51" i="1"/>
  <c r="FJ47" i="1"/>
  <c r="FJ46" i="1"/>
  <c r="FJ45" i="1"/>
  <c r="FJ44" i="1"/>
  <c r="FJ40" i="1"/>
  <c r="FJ39" i="1"/>
  <c r="FA160" i="1"/>
  <c r="FA149" i="1"/>
  <c r="FA145" i="1"/>
  <c r="FA142" i="1"/>
  <c r="FA138" i="1"/>
  <c r="FA133" i="1"/>
  <c r="FA132" i="1"/>
  <c r="FA125" i="1"/>
  <c r="FA131" i="1"/>
  <c r="FA130" i="1"/>
  <c r="FA129" i="1"/>
  <c r="FA128" i="1"/>
  <c r="FA127" i="1"/>
  <c r="FA126" i="1"/>
  <c r="FA123" i="1"/>
  <c r="FA122" i="1"/>
  <c r="FA121" i="1"/>
  <c r="FA120" i="1"/>
  <c r="FA119" i="1"/>
  <c r="FA118" i="1"/>
  <c r="FA117" i="1"/>
  <c r="FA116" i="1"/>
  <c r="FA114" i="1"/>
  <c r="FA113" i="1"/>
  <c r="FA112" i="1"/>
  <c r="FA111" i="1"/>
  <c r="FA110" i="1"/>
  <c r="FA109" i="1"/>
  <c r="FA108" i="1"/>
  <c r="FA107" i="1"/>
  <c r="FA106" i="1"/>
  <c r="FA102" i="1"/>
  <c r="FA101" i="1"/>
  <c r="FA100" i="1"/>
  <c r="FA99" i="1"/>
  <c r="FA98" i="1"/>
  <c r="FA115" i="1"/>
  <c r="FA105" i="1"/>
  <c r="FA124" i="1"/>
  <c r="FA91" i="1"/>
  <c r="FA81" i="1"/>
  <c r="FA75" i="1"/>
  <c r="FA71" i="1"/>
  <c r="FA65" i="1"/>
  <c r="FA64" i="1"/>
  <c r="FA63" i="1"/>
  <c r="FA62" i="1"/>
  <c r="FA61" i="1"/>
  <c r="FA60" i="1"/>
  <c r="FA59" i="1"/>
  <c r="FA58" i="1"/>
  <c r="FA57" i="1"/>
  <c r="FA56" i="1"/>
  <c r="FA55" i="1"/>
  <c r="FA52" i="1"/>
  <c r="FA51" i="1"/>
  <c r="FA47" i="1"/>
  <c r="FA46" i="1"/>
  <c r="FA45" i="1"/>
  <c r="FA44" i="1"/>
  <c r="FA40" i="1"/>
  <c r="FA39" i="1"/>
  <c r="FG160" i="1"/>
  <c r="FG149" i="1"/>
  <c r="FG145" i="1"/>
  <c r="FG142" i="1"/>
  <c r="FG138" i="1"/>
  <c r="FG133" i="1"/>
  <c r="FG132" i="1"/>
  <c r="FG125" i="1"/>
  <c r="FG131" i="1"/>
  <c r="FG130" i="1"/>
  <c r="FG129" i="1"/>
  <c r="FG128" i="1"/>
  <c r="FG127" i="1"/>
  <c r="FG126" i="1"/>
  <c r="FG123" i="1"/>
  <c r="FG122" i="1"/>
  <c r="FG121" i="1"/>
  <c r="FG120" i="1"/>
  <c r="FG119" i="1"/>
  <c r="FG118" i="1"/>
  <c r="FG117" i="1"/>
  <c r="FG116" i="1"/>
  <c r="FG114" i="1"/>
  <c r="FG113" i="1"/>
  <c r="FG112" i="1"/>
  <c r="FG111" i="1"/>
  <c r="FG110" i="1"/>
  <c r="FG109" i="1"/>
  <c r="FG108" i="1"/>
  <c r="FG107" i="1"/>
  <c r="FG106" i="1"/>
  <c r="FG102" i="1"/>
  <c r="FG101" i="1"/>
  <c r="FG100" i="1"/>
  <c r="FG99" i="1"/>
  <c r="FG98" i="1"/>
  <c r="FG115" i="1"/>
  <c r="FG105" i="1"/>
  <c r="FG124" i="1"/>
  <c r="FG87" i="1"/>
  <c r="FG91" i="1"/>
  <c r="FG81" i="1"/>
  <c r="FG75" i="1"/>
  <c r="FG71" i="1"/>
  <c r="FG66" i="1"/>
  <c r="FG65" i="1"/>
  <c r="FG64" i="1"/>
  <c r="FG63" i="1"/>
  <c r="FG62" i="1"/>
  <c r="FG61" i="1"/>
  <c r="FG60" i="1"/>
  <c r="FG59" i="1"/>
  <c r="FG58" i="1"/>
  <c r="FG57" i="1"/>
  <c r="FG56" i="1"/>
  <c r="FG55" i="1"/>
  <c r="FG52" i="1"/>
  <c r="FG51" i="1"/>
  <c r="FG47" i="1"/>
  <c r="FG46" i="1"/>
  <c r="FG45" i="1"/>
  <c r="FG44" i="1"/>
  <c r="FG40" i="1"/>
  <c r="FG39" i="1"/>
  <c r="EX160" i="1"/>
  <c r="EX149" i="1"/>
  <c r="EX145" i="1"/>
  <c r="EX142" i="1"/>
  <c r="EX138" i="1"/>
  <c r="EX133" i="1"/>
  <c r="EX132" i="1"/>
  <c r="EX125" i="1"/>
  <c r="EX131" i="1"/>
  <c r="EX130" i="1"/>
  <c r="EX129" i="1"/>
  <c r="EX128" i="1"/>
  <c r="EX127" i="1"/>
  <c r="EX126" i="1"/>
  <c r="EX123" i="1"/>
  <c r="EX122" i="1"/>
  <c r="EX121" i="1"/>
  <c r="EX120" i="1"/>
  <c r="EX119" i="1"/>
  <c r="EX118" i="1"/>
  <c r="EX117" i="1"/>
  <c r="EX116" i="1"/>
  <c r="EX114" i="1"/>
  <c r="EX113" i="1"/>
  <c r="EX112" i="1"/>
  <c r="EX111" i="1"/>
  <c r="EX110" i="1"/>
  <c r="EX109" i="1"/>
  <c r="EX108" i="1"/>
  <c r="EX107" i="1"/>
  <c r="EX106" i="1"/>
  <c r="EX102" i="1"/>
  <c r="EX101" i="1"/>
  <c r="EX100" i="1"/>
  <c r="EX99" i="1"/>
  <c r="EX98" i="1"/>
  <c r="EX115" i="1"/>
  <c r="EX105" i="1"/>
  <c r="EX124" i="1"/>
  <c r="EX91" i="1"/>
  <c r="EX75" i="1"/>
  <c r="EX66" i="1"/>
  <c r="EX65" i="1"/>
  <c r="EX64" i="1"/>
  <c r="EX63" i="1"/>
  <c r="EX62" i="1"/>
  <c r="EX61" i="1"/>
  <c r="EX60" i="1"/>
  <c r="EX59" i="1"/>
  <c r="EX58" i="1"/>
  <c r="EX57" i="1"/>
  <c r="EX56" i="1"/>
  <c r="EX52" i="1"/>
  <c r="EX51" i="1"/>
  <c r="EX47" i="1"/>
  <c r="EX46" i="1"/>
  <c r="EX45" i="1"/>
  <c r="EX44" i="1"/>
  <c r="EX40" i="1"/>
  <c r="EX39" i="1"/>
  <c r="EK160" i="1"/>
  <c r="EK149" i="1"/>
  <c r="EK145" i="1"/>
  <c r="EK142" i="1"/>
  <c r="EK138" i="1"/>
  <c r="EK133" i="1"/>
  <c r="EK132" i="1"/>
  <c r="EK125" i="1"/>
  <c r="EK131" i="1"/>
  <c r="EK130" i="1"/>
  <c r="EK129" i="1"/>
  <c r="EK128" i="1"/>
  <c r="EK127" i="1"/>
  <c r="EK126" i="1"/>
  <c r="EK123" i="1"/>
  <c r="EK122" i="1"/>
  <c r="EK121" i="1"/>
  <c r="EK120" i="1"/>
  <c r="EK119" i="1"/>
  <c r="EK118" i="1"/>
  <c r="EK117" i="1"/>
  <c r="EK116" i="1"/>
  <c r="EK114" i="1"/>
  <c r="EK113" i="1"/>
  <c r="EK112" i="1"/>
  <c r="EK111" i="1"/>
  <c r="EK110" i="1"/>
  <c r="EK109" i="1"/>
  <c r="EK108" i="1"/>
  <c r="EK107" i="1"/>
  <c r="EK106" i="1"/>
  <c r="EK102" i="1"/>
  <c r="EK101" i="1"/>
  <c r="EK100" i="1"/>
  <c r="EK99" i="1"/>
  <c r="EK98" i="1"/>
  <c r="EK115" i="1"/>
  <c r="EK105" i="1"/>
  <c r="EK124" i="1"/>
  <c r="ED87" i="1"/>
  <c r="EK91" i="1"/>
  <c r="EK87" i="1"/>
  <c r="EK75" i="1"/>
  <c r="EK71" i="1"/>
  <c r="EK66" i="1"/>
  <c r="EK65" i="1"/>
  <c r="EK64" i="1"/>
  <c r="EK63" i="1"/>
  <c r="EK62" i="1"/>
  <c r="EK61" i="1"/>
  <c r="EK60" i="1"/>
  <c r="EK59" i="1"/>
  <c r="EK58" i="1"/>
  <c r="EK57" i="1"/>
  <c r="EK56" i="1"/>
  <c r="EK55" i="1"/>
  <c r="EK52" i="1"/>
  <c r="EK51" i="1"/>
  <c r="EK47" i="1"/>
  <c r="EK46" i="1"/>
  <c r="EK45" i="1"/>
  <c r="EK44" i="1"/>
  <c r="EK40" i="1"/>
  <c r="EK39" i="1"/>
  <c r="ED160" i="1"/>
  <c r="ED149" i="1"/>
  <c r="ED145" i="1"/>
  <c r="ED142" i="1"/>
  <c r="ED138" i="1"/>
  <c r="ED133" i="1"/>
  <c r="ED132" i="1"/>
  <c r="ED125" i="1"/>
  <c r="ED131" i="1"/>
  <c r="ED130" i="1"/>
  <c r="ED129" i="1"/>
  <c r="ED128" i="1"/>
  <c r="ED127" i="1"/>
  <c r="ED126" i="1"/>
  <c r="ED123" i="1"/>
  <c r="ED122" i="1"/>
  <c r="ED121" i="1"/>
  <c r="ED120" i="1"/>
  <c r="ED119" i="1"/>
  <c r="ED118" i="1"/>
  <c r="ED117" i="1"/>
  <c r="ED116" i="1"/>
  <c r="ED114" i="1"/>
  <c r="ED113" i="1"/>
  <c r="ED112" i="1"/>
  <c r="ED111" i="1"/>
  <c r="ED110" i="1"/>
  <c r="ED109" i="1"/>
  <c r="ED108" i="1"/>
  <c r="ED107" i="1"/>
  <c r="ED106" i="1"/>
  <c r="ED102" i="1"/>
  <c r="ED101" i="1"/>
  <c r="ED100" i="1"/>
  <c r="ED99" i="1"/>
  <c r="ED98" i="1"/>
  <c r="ED115" i="1"/>
  <c r="ED105" i="1"/>
  <c r="ED124" i="1"/>
  <c r="ED91" i="1"/>
  <c r="ED81" i="1"/>
  <c r="ED75" i="1"/>
  <c r="ED71" i="1"/>
  <c r="ED66" i="1"/>
  <c r="ED65" i="1"/>
  <c r="ED64" i="1"/>
  <c r="ED63" i="1"/>
  <c r="ED62" i="1"/>
  <c r="ED61" i="1"/>
  <c r="ED60" i="1"/>
  <c r="ED59" i="1"/>
  <c r="ED58" i="1"/>
  <c r="ED57" i="1"/>
  <c r="ED56" i="1"/>
  <c r="ED55" i="1"/>
  <c r="ED52" i="1"/>
  <c r="ED51" i="1"/>
  <c r="ED47" i="1"/>
  <c r="ED46" i="1"/>
  <c r="ED45" i="1"/>
  <c r="ED44" i="1"/>
  <c r="ED40" i="1"/>
  <c r="ED39" i="1"/>
  <c r="CP160" i="1"/>
  <c r="CP149" i="1"/>
  <c r="CP145" i="1"/>
  <c r="CP142" i="1"/>
  <c r="CP138" i="1"/>
  <c r="CP133" i="1"/>
  <c r="CP132" i="1"/>
  <c r="CP125" i="1"/>
  <c r="CP131" i="1"/>
  <c r="CP130" i="1"/>
  <c r="CP129" i="1"/>
  <c r="CP128" i="1"/>
  <c r="CP127" i="1"/>
  <c r="CP126" i="1"/>
  <c r="CP123" i="1"/>
  <c r="CP122" i="1"/>
  <c r="CP121" i="1"/>
  <c r="CP120" i="1"/>
  <c r="CP119" i="1"/>
  <c r="CP118" i="1"/>
  <c r="CP117" i="1"/>
  <c r="CP116" i="1"/>
  <c r="CP114" i="1"/>
  <c r="CP113" i="1"/>
  <c r="CP112" i="1"/>
  <c r="CP111" i="1"/>
  <c r="CP110" i="1"/>
  <c r="CP109" i="1"/>
  <c r="CP108" i="1"/>
  <c r="CP107" i="1"/>
  <c r="CP106" i="1"/>
  <c r="CP102" i="1"/>
  <c r="CP101" i="1"/>
  <c r="CP100" i="1"/>
  <c r="CP99" i="1"/>
  <c r="CP98" i="1"/>
  <c r="CP115" i="1"/>
  <c r="CP105" i="1"/>
  <c r="CP124" i="1"/>
  <c r="CP91" i="1"/>
  <c r="CP75" i="1"/>
  <c r="CP65" i="1"/>
  <c r="CP64" i="1"/>
  <c r="CP63" i="1"/>
  <c r="CP62" i="1"/>
  <c r="CP61" i="1"/>
  <c r="CP60" i="1"/>
  <c r="CP59" i="1"/>
  <c r="CP58" i="1"/>
  <c r="CP57" i="1"/>
  <c r="CP56" i="1"/>
  <c r="CP55" i="1"/>
  <c r="CP52" i="1"/>
  <c r="CP51" i="1"/>
  <c r="CP47" i="1"/>
  <c r="CP46" i="1"/>
  <c r="CP45" i="1"/>
  <c r="CP44" i="1"/>
  <c r="CP40" i="1"/>
  <c r="CP39" i="1"/>
  <c r="CL160" i="1"/>
  <c r="CL149" i="1"/>
  <c r="CL145" i="1"/>
  <c r="CL142" i="1"/>
  <c r="CL138" i="1"/>
  <c r="CL133" i="1"/>
  <c r="CL132" i="1"/>
  <c r="CL125" i="1"/>
  <c r="CL131" i="1"/>
  <c r="CL130" i="1"/>
  <c r="CL129" i="1"/>
  <c r="CL128" i="1"/>
  <c r="CL127" i="1"/>
  <c r="CL126" i="1"/>
  <c r="CL123" i="1"/>
  <c r="CL122" i="1"/>
  <c r="CL121" i="1"/>
  <c r="CL120" i="1"/>
  <c r="CL119" i="1"/>
  <c r="CL118" i="1"/>
  <c r="CL117" i="1"/>
  <c r="CL116" i="1"/>
  <c r="CL114" i="1"/>
  <c r="CL113" i="1"/>
  <c r="CL112" i="1"/>
  <c r="CL111" i="1"/>
  <c r="CL110" i="1"/>
  <c r="CL109" i="1"/>
  <c r="CL108" i="1"/>
  <c r="CL107" i="1"/>
  <c r="CL106" i="1"/>
  <c r="CL102" i="1"/>
  <c r="CL101" i="1"/>
  <c r="CL100" i="1"/>
  <c r="CL99" i="1"/>
  <c r="CL98" i="1"/>
  <c r="CL115" i="1"/>
  <c r="CL105" i="1"/>
  <c r="CL124" i="1"/>
  <c r="CL91" i="1"/>
  <c r="CL75" i="1"/>
  <c r="CL66" i="1"/>
  <c r="CL65" i="1"/>
  <c r="CL64" i="1"/>
  <c r="CL63" i="1"/>
  <c r="CL62" i="1"/>
  <c r="CL61" i="1"/>
  <c r="CL60" i="1"/>
  <c r="CL59" i="1"/>
  <c r="CL58" i="1"/>
  <c r="CL57" i="1"/>
  <c r="CL56" i="1"/>
  <c r="CL55" i="1"/>
  <c r="CL52" i="1"/>
  <c r="CL51" i="1"/>
  <c r="CL47" i="1"/>
  <c r="CL46" i="1"/>
  <c r="CL45" i="1"/>
  <c r="CL44" i="1"/>
  <c r="CL40" i="1"/>
  <c r="CL39" i="1"/>
  <c r="AM160" i="1"/>
  <c r="AM149" i="1"/>
  <c r="AM145" i="1"/>
  <c r="AM142" i="1"/>
  <c r="AM138" i="1"/>
  <c r="AM133" i="1"/>
  <c r="AM132" i="1"/>
  <c r="AM125" i="1"/>
  <c r="AM131" i="1"/>
  <c r="AM130" i="1"/>
  <c r="AM129" i="1"/>
  <c r="AM128" i="1"/>
  <c r="AM127" i="1"/>
  <c r="AM126" i="1"/>
  <c r="AM123" i="1"/>
  <c r="AM122" i="1"/>
  <c r="AM121" i="1"/>
  <c r="AM120" i="1"/>
  <c r="AM119" i="1"/>
  <c r="AM118" i="1"/>
  <c r="AM117" i="1"/>
  <c r="AM116" i="1"/>
  <c r="AM114" i="1"/>
  <c r="AM113" i="1"/>
  <c r="AM112" i="1"/>
  <c r="AM111" i="1"/>
  <c r="AM110" i="1"/>
  <c r="AM109" i="1"/>
  <c r="AM108" i="1"/>
  <c r="AM107" i="1"/>
  <c r="AM106" i="1"/>
  <c r="AM102" i="1"/>
  <c r="AM101" i="1"/>
  <c r="AM100" i="1"/>
  <c r="AM99" i="1"/>
  <c r="AM98" i="1"/>
  <c r="AM115" i="1"/>
  <c r="AM105" i="1"/>
  <c r="AM124" i="1"/>
  <c r="AM91" i="1"/>
  <c r="AM75" i="1"/>
  <c r="AM71" i="1"/>
  <c r="AM66" i="1"/>
  <c r="AM65" i="1"/>
  <c r="AM64" i="1"/>
  <c r="AM63" i="1"/>
  <c r="AM62" i="1"/>
  <c r="AM61" i="1"/>
  <c r="AM60" i="1"/>
  <c r="AM59" i="1"/>
  <c r="AM58" i="1"/>
  <c r="AM57" i="1"/>
  <c r="AM56" i="1"/>
  <c r="AM55" i="1"/>
  <c r="AM52" i="1"/>
  <c r="AM51" i="1"/>
  <c r="AM47" i="1"/>
  <c r="AM46" i="1"/>
  <c r="AM45" i="1"/>
  <c r="AM44" i="1"/>
  <c r="AM40" i="1"/>
  <c r="AM39" i="1"/>
  <c r="LB160" i="1"/>
  <c r="LB149" i="1"/>
  <c r="LB145" i="1"/>
  <c r="LB142" i="1"/>
  <c r="LB138" i="1"/>
  <c r="LB133" i="1"/>
  <c r="LB132" i="1"/>
  <c r="LB125" i="1"/>
  <c r="LB131" i="1"/>
  <c r="LB130" i="1"/>
  <c r="LB129" i="1"/>
  <c r="LB128" i="1"/>
  <c r="LB127" i="1"/>
  <c r="LB126" i="1"/>
  <c r="LB123" i="1"/>
  <c r="LB122" i="1"/>
  <c r="LB121" i="1"/>
  <c r="LB120" i="1"/>
  <c r="LB119" i="1"/>
  <c r="LB118" i="1"/>
  <c r="LB117" i="1"/>
  <c r="LB116" i="1"/>
  <c r="LB114" i="1"/>
  <c r="LB113" i="1"/>
  <c r="LB112" i="1"/>
  <c r="LB111" i="1"/>
  <c r="LB110" i="1"/>
  <c r="LB109" i="1"/>
  <c r="LB108" i="1"/>
  <c r="LB107" i="1"/>
  <c r="LB106" i="1"/>
  <c r="LB102" i="1"/>
  <c r="LB101" i="1"/>
  <c r="LB100" i="1"/>
  <c r="LB99" i="1"/>
  <c r="LB98" i="1"/>
  <c r="LB115" i="1"/>
  <c r="LB105" i="1"/>
  <c r="LB124" i="1"/>
  <c r="LB87" i="1"/>
  <c r="JM160" i="1"/>
  <c r="JM149" i="1"/>
  <c r="JM145" i="1"/>
  <c r="JM142" i="1"/>
  <c r="JM138" i="1"/>
  <c r="JM133" i="1"/>
  <c r="JM132" i="1"/>
  <c r="JM125" i="1"/>
  <c r="JM131" i="1"/>
  <c r="JM130" i="1"/>
  <c r="JM129" i="1"/>
  <c r="JM128" i="1"/>
  <c r="JM127" i="1"/>
  <c r="JM126" i="1"/>
  <c r="JM123" i="1"/>
  <c r="JM122" i="1"/>
  <c r="JM121" i="1"/>
  <c r="JM120" i="1"/>
  <c r="JM119" i="1"/>
  <c r="JM118" i="1"/>
  <c r="JM117" i="1"/>
  <c r="JM116" i="1"/>
  <c r="JM114" i="1"/>
  <c r="JM113" i="1"/>
  <c r="JM112" i="1"/>
  <c r="JM111" i="1"/>
  <c r="JM110" i="1"/>
  <c r="JM109" i="1"/>
  <c r="JM108" i="1"/>
  <c r="JM107" i="1"/>
  <c r="JM106" i="1"/>
  <c r="JM102" i="1"/>
  <c r="JM101" i="1"/>
  <c r="JM100" i="1"/>
  <c r="JM99" i="1"/>
  <c r="JM98" i="1"/>
  <c r="JM115" i="1"/>
  <c r="JM105" i="1"/>
  <c r="JM124" i="1"/>
  <c r="JM91" i="1"/>
  <c r="JM87" i="1"/>
  <c r="JM81" i="1"/>
  <c r="JM75" i="1"/>
  <c r="JM71" i="1"/>
  <c r="JM66" i="1"/>
  <c r="JM65" i="1"/>
  <c r="JM64" i="1"/>
  <c r="JM63" i="1"/>
  <c r="JM62" i="1"/>
  <c r="JM61" i="1"/>
  <c r="JM60" i="1"/>
  <c r="JM59" i="1"/>
  <c r="JM58" i="1"/>
  <c r="JM57" i="1"/>
  <c r="JM56" i="1"/>
  <c r="JM55" i="1"/>
  <c r="JM52" i="1"/>
  <c r="JM51" i="1"/>
  <c r="JM47" i="1"/>
  <c r="JM46" i="1"/>
  <c r="JM45" i="1"/>
  <c r="JM44" i="1"/>
  <c r="JM40" i="1"/>
  <c r="JM39" i="1"/>
  <c r="JM34" i="1"/>
  <c r="BU160" i="1"/>
  <c r="BU149" i="1"/>
  <c r="BU145" i="1"/>
  <c r="BU142" i="1"/>
  <c r="BU138" i="1"/>
  <c r="BU133" i="1"/>
  <c r="BU132" i="1"/>
  <c r="BU125" i="1"/>
  <c r="BU131" i="1"/>
  <c r="BU130" i="1"/>
  <c r="BU129" i="1"/>
  <c r="BU128" i="1"/>
  <c r="BU127" i="1"/>
  <c r="BU126" i="1"/>
  <c r="BU123" i="1"/>
  <c r="BU122" i="1"/>
  <c r="BU121" i="1"/>
  <c r="BU120" i="1"/>
  <c r="BU119" i="1"/>
  <c r="BU118" i="1"/>
  <c r="BU117" i="1"/>
  <c r="BU116" i="1"/>
  <c r="BU114" i="1"/>
  <c r="BU113" i="1"/>
  <c r="BU112" i="1"/>
  <c r="BU111" i="1"/>
  <c r="BU110" i="1"/>
  <c r="BU109" i="1"/>
  <c r="BU108" i="1"/>
  <c r="BU107" i="1"/>
  <c r="BU106" i="1"/>
  <c r="BU102" i="1"/>
  <c r="BU101" i="1"/>
  <c r="BU100" i="1"/>
  <c r="BU99" i="1"/>
  <c r="BU98" i="1"/>
  <c r="BU115" i="1"/>
  <c r="BU105" i="1"/>
  <c r="BU124" i="1"/>
  <c r="BU91" i="1"/>
  <c r="BU87" i="1"/>
  <c r="BU81" i="1"/>
  <c r="BU75" i="1"/>
  <c r="BU71" i="1"/>
  <c r="BU66" i="1"/>
  <c r="BU65" i="1"/>
  <c r="BU64" i="1"/>
  <c r="BU63" i="1"/>
  <c r="BU62" i="1"/>
  <c r="BU61" i="1"/>
  <c r="BU60" i="1"/>
  <c r="BU59" i="1"/>
  <c r="BU58" i="1"/>
  <c r="BU57" i="1"/>
  <c r="BU56" i="1"/>
  <c r="BU55" i="1"/>
  <c r="BU52" i="1"/>
  <c r="BU51" i="1"/>
  <c r="BU47" i="1"/>
  <c r="BU46" i="1"/>
  <c r="BU45" i="1"/>
  <c r="BU44" i="1"/>
  <c r="BU40" i="1"/>
  <c r="BU39" i="1"/>
  <c r="BU34" i="1"/>
  <c r="MZ15" i="1"/>
  <c r="MZ14" i="1"/>
  <c r="MZ11" i="1"/>
  <c r="MZ10" i="1"/>
  <c r="MZ7" i="1"/>
  <c r="MZ6" i="1"/>
  <c r="MZ5" i="1"/>
  <c r="MZ4" i="1"/>
  <c r="MY20" i="1"/>
  <c r="MY15" i="1"/>
  <c r="MY14" i="1"/>
  <c r="MY13" i="1"/>
  <c r="MY11" i="1"/>
  <c r="MY10" i="1"/>
  <c r="MY9" i="1"/>
  <c r="MY8" i="1"/>
  <c r="MY7" i="1"/>
  <c r="MY6" i="1"/>
  <c r="MY5" i="1"/>
  <c r="MY4" i="1"/>
  <c r="MX20" i="1"/>
  <c r="MX15" i="1"/>
  <c r="MX14" i="1"/>
  <c r="MX13" i="1"/>
  <c r="MX11" i="1"/>
  <c r="MX10" i="1"/>
  <c r="MX9" i="1"/>
  <c r="MX8" i="1"/>
  <c r="MX7" i="1"/>
  <c r="MX6" i="1"/>
  <c r="MX5" i="1"/>
  <c r="MX4" i="1"/>
  <c r="MW20" i="1"/>
  <c r="MW15" i="1"/>
  <c r="MW13" i="1"/>
  <c r="MW11" i="1"/>
  <c r="MW9" i="1"/>
  <c r="MW7" i="1"/>
  <c r="MW5" i="1"/>
  <c r="MV20" i="1"/>
  <c r="MV15" i="1"/>
  <c r="MV14" i="1"/>
  <c r="MV13" i="1"/>
  <c r="MV11" i="1"/>
  <c r="MV10" i="1"/>
  <c r="MV9" i="1"/>
  <c r="MV8" i="1"/>
  <c r="MV7" i="1"/>
  <c r="MV6" i="1"/>
  <c r="MV5" i="1"/>
  <c r="MV4" i="1"/>
  <c r="MU20" i="1"/>
  <c r="MU15" i="1"/>
  <c r="MU14" i="1"/>
  <c r="MU13" i="1"/>
  <c r="MU11" i="1"/>
  <c r="MU10" i="1"/>
  <c r="MU9" i="1"/>
  <c r="MU8" i="1"/>
  <c r="MU7" i="1"/>
  <c r="MU6" i="1"/>
  <c r="MU5" i="1"/>
  <c r="MU4" i="1"/>
  <c r="MT15" i="1"/>
  <c r="MT14" i="1"/>
  <c r="MT11" i="1"/>
  <c r="MT10" i="1"/>
  <c r="MT7" i="1"/>
  <c r="MT6" i="1"/>
  <c r="MT5" i="1"/>
  <c r="MT4" i="1"/>
  <c r="MS15" i="1"/>
  <c r="MS14" i="1"/>
  <c r="MS11" i="1"/>
  <c r="MS10" i="1"/>
  <c r="MS7" i="1"/>
  <c r="MS6" i="1"/>
  <c r="MS5" i="1"/>
  <c r="MS4" i="1"/>
  <c r="MR20" i="1"/>
  <c r="MR15" i="1"/>
  <c r="MR13" i="1"/>
  <c r="MR11" i="1"/>
  <c r="MR9" i="1"/>
  <c r="MR7" i="1"/>
  <c r="MR5" i="1"/>
  <c r="MP15" i="1"/>
  <c r="MP11" i="1"/>
  <c r="MP7" i="1"/>
  <c r="MP5" i="1"/>
  <c r="MO20" i="1"/>
  <c r="MO15" i="1"/>
  <c r="MO14" i="1"/>
  <c r="MO13" i="1"/>
  <c r="MO11" i="1"/>
  <c r="MO10" i="1"/>
  <c r="MO9" i="1"/>
  <c r="MO8" i="1"/>
  <c r="MO7" i="1"/>
  <c r="MO6" i="1"/>
  <c r="MO5" i="1"/>
  <c r="MO4" i="1"/>
  <c r="MN15" i="1"/>
  <c r="MN14" i="1"/>
  <c r="MN11" i="1"/>
  <c r="MN10" i="1"/>
  <c r="MN7" i="1"/>
  <c r="MN6" i="1"/>
  <c r="MN5" i="1"/>
  <c r="MN4" i="1"/>
  <c r="MM15" i="1"/>
  <c r="MM14" i="1"/>
  <c r="MM11" i="1"/>
  <c r="MM10" i="1"/>
  <c r="MM7" i="1"/>
  <c r="MM6" i="1"/>
  <c r="MM5" i="1"/>
  <c r="MM4" i="1"/>
  <c r="ML15" i="1"/>
  <c r="ML14" i="1"/>
  <c r="ML11" i="1"/>
  <c r="ML10" i="1"/>
  <c r="ML7" i="1"/>
  <c r="ML6" i="1"/>
  <c r="ML5" i="1"/>
  <c r="ML4" i="1"/>
  <c r="MK20" i="1"/>
  <c r="MK15" i="1"/>
  <c r="MK14" i="1"/>
  <c r="MK13" i="1"/>
  <c r="MK11" i="1"/>
  <c r="MK10" i="1"/>
  <c r="MK9" i="1"/>
  <c r="MK8" i="1"/>
  <c r="MK7" i="1"/>
  <c r="MK6" i="1"/>
  <c r="MK5" i="1"/>
  <c r="MK4" i="1"/>
  <c r="MI20" i="1"/>
  <c r="MI15" i="1"/>
  <c r="MI14" i="1"/>
  <c r="MI13" i="1"/>
  <c r="MI11" i="1"/>
  <c r="MI10" i="1"/>
  <c r="MI9" i="1"/>
  <c r="MI8" i="1"/>
  <c r="MI7" i="1"/>
  <c r="MI6" i="1"/>
  <c r="MI5" i="1"/>
  <c r="MI4" i="1"/>
  <c r="MH15" i="1"/>
  <c r="MH14" i="1"/>
  <c r="MH11" i="1"/>
  <c r="MH10" i="1"/>
  <c r="MH7" i="1"/>
  <c r="MH6" i="1"/>
  <c r="MH5" i="1"/>
  <c r="MH4" i="1"/>
  <c r="MG15" i="1"/>
  <c r="MG14" i="1"/>
  <c r="MG11" i="1"/>
  <c r="MG10" i="1"/>
  <c r="MG7" i="1"/>
  <c r="MG6" i="1"/>
  <c r="MG5" i="1"/>
  <c r="MG4" i="1"/>
  <c r="MF15" i="1"/>
  <c r="MF14" i="1"/>
  <c r="MF11" i="1"/>
  <c r="MF10" i="1"/>
  <c r="MF7" i="1"/>
  <c r="MF6" i="1"/>
  <c r="MF5" i="1"/>
  <c r="MF4" i="1"/>
  <c r="MD15" i="1"/>
  <c r="MD14" i="1"/>
  <c r="MD11" i="1"/>
  <c r="MD10" i="1"/>
  <c r="MD7" i="1"/>
  <c r="MD6" i="1"/>
  <c r="MD5" i="1"/>
  <c r="MD4" i="1"/>
  <c r="MC15" i="1"/>
  <c r="MC14" i="1"/>
  <c r="MC11" i="1"/>
  <c r="MC10" i="1"/>
  <c r="MC7" i="1"/>
  <c r="MC6" i="1"/>
  <c r="MC5" i="1"/>
  <c r="MC4" i="1"/>
  <c r="MB20" i="1"/>
  <c r="MB15" i="1"/>
  <c r="MB14" i="1"/>
  <c r="MB13" i="1"/>
  <c r="MB11" i="1"/>
  <c r="MB10" i="1"/>
  <c r="MB9" i="1"/>
  <c r="MB8" i="1"/>
  <c r="MB7" i="1"/>
  <c r="MB6" i="1"/>
  <c r="MB5" i="1"/>
  <c r="MB4" i="1"/>
  <c r="MA15" i="1"/>
  <c r="MA14" i="1"/>
  <c r="MA11" i="1"/>
  <c r="MA10" i="1"/>
  <c r="MA7" i="1"/>
  <c r="MA6" i="1"/>
  <c r="MA5" i="1"/>
  <c r="MA4" i="1"/>
  <c r="LZ20" i="1"/>
  <c r="LZ15" i="1"/>
  <c r="LZ14" i="1"/>
  <c r="LZ13" i="1"/>
  <c r="LZ11" i="1"/>
  <c r="LZ10" i="1"/>
  <c r="LZ9" i="1"/>
  <c r="LZ8" i="1"/>
  <c r="LZ7" i="1"/>
  <c r="LZ6" i="1"/>
  <c r="LZ5" i="1"/>
  <c r="LZ4" i="1"/>
  <c r="LX20" i="1"/>
  <c r="LX15" i="1"/>
  <c r="LX14" i="1"/>
  <c r="LX13" i="1"/>
  <c r="LX11" i="1"/>
  <c r="LX10" i="1"/>
  <c r="LX9" i="1"/>
  <c r="LX8" i="1"/>
  <c r="LX7" i="1"/>
  <c r="LX6" i="1"/>
  <c r="LX5" i="1"/>
  <c r="LX4" i="1"/>
  <c r="LW20" i="1"/>
  <c r="LW15" i="1"/>
  <c r="LW14" i="1"/>
  <c r="LW13" i="1"/>
  <c r="LW11" i="1"/>
  <c r="LW10" i="1"/>
  <c r="LW9" i="1"/>
  <c r="LW8" i="1"/>
  <c r="LW7" i="1"/>
  <c r="LW6" i="1"/>
  <c r="LW5" i="1"/>
  <c r="LW4" i="1"/>
  <c r="LV15" i="1"/>
  <c r="LV14" i="1"/>
  <c r="LV11" i="1"/>
  <c r="LV10" i="1"/>
  <c r="LV7" i="1"/>
  <c r="LV6" i="1"/>
  <c r="LV5" i="1"/>
  <c r="LV4" i="1"/>
  <c r="LU15" i="1"/>
  <c r="LU14" i="1"/>
  <c r="LU11" i="1"/>
  <c r="LU10" i="1"/>
  <c r="LU7" i="1"/>
  <c r="LU6" i="1"/>
  <c r="LU5" i="1"/>
  <c r="LU4" i="1"/>
  <c r="LT20" i="1"/>
  <c r="LT15" i="1"/>
  <c r="LT14" i="1"/>
  <c r="LT13" i="1"/>
  <c r="LT11" i="1"/>
  <c r="LT10" i="1"/>
  <c r="LT9" i="1"/>
  <c r="LT8" i="1"/>
  <c r="LT7" i="1"/>
  <c r="LT6" i="1"/>
  <c r="LT5" i="1"/>
  <c r="LT4" i="1"/>
  <c r="LS20" i="1"/>
  <c r="LS15" i="1"/>
  <c r="LS14" i="1"/>
  <c r="LS13" i="1"/>
  <c r="LS11" i="1"/>
  <c r="LS10" i="1"/>
  <c r="LS9" i="1"/>
  <c r="LS8" i="1"/>
  <c r="LS7" i="1"/>
  <c r="LS6" i="1"/>
  <c r="LS5" i="1"/>
  <c r="LS4" i="1"/>
  <c r="LR20" i="1"/>
  <c r="LR15" i="1"/>
  <c r="LR14" i="1"/>
  <c r="LR13" i="1"/>
  <c r="LR11" i="1"/>
  <c r="LR10" i="1"/>
  <c r="LR9" i="1"/>
  <c r="LR8" i="1"/>
  <c r="LR7" i="1"/>
  <c r="LR6" i="1"/>
  <c r="LR5" i="1"/>
  <c r="LR4" i="1"/>
  <c r="LQ20" i="1"/>
  <c r="LQ15" i="1"/>
  <c r="LQ14" i="1"/>
  <c r="LQ13" i="1"/>
  <c r="LQ11" i="1"/>
  <c r="LQ10" i="1"/>
  <c r="LQ9" i="1"/>
  <c r="LQ8" i="1"/>
  <c r="LQ7" i="1"/>
  <c r="LQ6" i="1"/>
  <c r="LQ5" i="1"/>
  <c r="LQ4" i="1"/>
  <c r="LP20" i="1"/>
  <c r="LP15" i="1"/>
  <c r="LP14" i="1"/>
  <c r="LP13" i="1"/>
  <c r="LP11" i="1"/>
  <c r="LP10" i="1"/>
  <c r="LP9" i="1"/>
  <c r="LP8" i="1"/>
  <c r="LP7" i="1"/>
  <c r="LP6" i="1"/>
  <c r="LP5" i="1"/>
  <c r="LP4" i="1"/>
  <c r="LO20" i="1"/>
  <c r="LO15" i="1"/>
  <c r="LO14" i="1"/>
  <c r="LO13" i="1"/>
  <c r="LO11" i="1"/>
  <c r="LO10" i="1"/>
  <c r="LO9" i="1"/>
  <c r="LO8" i="1"/>
  <c r="LO7" i="1"/>
  <c r="LO6" i="1"/>
  <c r="LO5" i="1"/>
  <c r="LO4" i="1"/>
  <c r="LN15" i="1"/>
  <c r="LN14" i="1"/>
  <c r="LN11" i="1"/>
  <c r="LN10" i="1"/>
  <c r="LN7" i="1"/>
  <c r="LN6" i="1"/>
  <c r="LN5" i="1"/>
  <c r="LN4" i="1"/>
  <c r="LM20" i="1"/>
  <c r="LM15" i="1"/>
  <c r="LM14" i="1"/>
  <c r="LM13" i="1"/>
  <c r="LM11" i="1"/>
  <c r="LM10" i="1"/>
  <c r="LM9" i="1"/>
  <c r="LM8" i="1"/>
  <c r="LM7" i="1"/>
  <c r="LM6" i="1"/>
  <c r="LM5" i="1"/>
  <c r="LM4" i="1"/>
  <c r="LL20" i="1"/>
  <c r="LL15" i="1"/>
  <c r="LL14" i="1"/>
  <c r="LL13" i="1"/>
  <c r="LL11" i="1"/>
  <c r="LL10" i="1"/>
  <c r="LL9" i="1"/>
  <c r="LL8" i="1"/>
  <c r="LL7" i="1"/>
  <c r="LL6" i="1"/>
  <c r="LL5" i="1"/>
  <c r="LL4" i="1"/>
  <c r="LK20" i="1"/>
  <c r="LK15" i="1"/>
  <c r="LK14" i="1"/>
  <c r="LK13" i="1"/>
  <c r="LK11" i="1"/>
  <c r="LK10" i="1"/>
  <c r="LK9" i="1"/>
  <c r="LK8" i="1"/>
  <c r="LK7" i="1"/>
  <c r="LK6" i="1"/>
  <c r="LK5" i="1"/>
  <c r="LK4" i="1"/>
  <c r="LI15" i="1"/>
  <c r="LI14" i="1"/>
  <c r="LI11" i="1"/>
  <c r="LI10" i="1"/>
  <c r="LI7" i="1"/>
  <c r="LI6" i="1"/>
  <c r="LI5" i="1"/>
  <c r="LI4" i="1"/>
  <c r="LH20" i="1"/>
  <c r="LH15" i="1"/>
  <c r="LH14" i="1"/>
  <c r="LH13" i="1"/>
  <c r="LH11" i="1"/>
  <c r="LH10" i="1"/>
  <c r="LH9" i="1"/>
  <c r="LH8" i="1"/>
  <c r="LH7" i="1"/>
  <c r="LH6" i="1"/>
  <c r="LH5" i="1"/>
  <c r="LH4" i="1"/>
  <c r="LG20" i="1"/>
  <c r="LG15" i="1"/>
  <c r="LG14" i="1"/>
  <c r="LG13" i="1"/>
  <c r="LG11" i="1"/>
  <c r="LG10" i="1"/>
  <c r="LG9" i="1"/>
  <c r="LG8" i="1"/>
  <c r="LG7" i="1"/>
  <c r="LG6" i="1"/>
  <c r="LG5" i="1"/>
  <c r="LG4" i="1"/>
  <c r="LE20" i="1"/>
  <c r="LE15" i="1"/>
  <c r="LE14" i="1"/>
  <c r="LE13" i="1"/>
  <c r="LE11" i="1"/>
  <c r="LE10" i="1"/>
  <c r="LE9" i="1"/>
  <c r="LE8" i="1"/>
  <c r="LE7" i="1"/>
  <c r="LE6" i="1"/>
  <c r="LE5" i="1"/>
  <c r="LE4" i="1"/>
  <c r="LD20" i="1"/>
  <c r="LD15" i="1"/>
  <c r="LD14" i="1"/>
  <c r="LD13" i="1"/>
  <c r="LD11" i="1"/>
  <c r="LD10" i="1"/>
  <c r="LD9" i="1"/>
  <c r="LD8" i="1"/>
  <c r="LD7" i="1"/>
  <c r="LD6" i="1"/>
  <c r="LD5" i="1"/>
  <c r="LD4" i="1"/>
  <c r="LC20" i="1"/>
  <c r="LC15" i="1"/>
  <c r="LC14" i="1"/>
  <c r="LC13" i="1"/>
  <c r="LC11" i="1"/>
  <c r="LC10" i="1"/>
  <c r="LC9" i="1"/>
  <c r="LC8" i="1"/>
  <c r="LC7" i="1"/>
  <c r="LC6" i="1"/>
  <c r="LC5" i="1"/>
  <c r="LC4" i="1"/>
  <c r="LA15" i="1"/>
  <c r="LA14" i="1"/>
  <c r="LA11" i="1"/>
  <c r="LA10" i="1"/>
  <c r="LA7" i="1"/>
  <c r="LA6" i="1"/>
  <c r="LA5" i="1"/>
  <c r="LA4" i="1"/>
  <c r="KZ15" i="1"/>
  <c r="KZ14" i="1"/>
  <c r="KZ11" i="1"/>
  <c r="KZ10" i="1"/>
  <c r="KZ7" i="1"/>
  <c r="KZ6" i="1"/>
  <c r="KZ5" i="1"/>
  <c r="KZ4" i="1"/>
  <c r="KY15" i="1"/>
  <c r="KY14" i="1"/>
  <c r="KY11" i="1"/>
  <c r="KY10" i="1"/>
  <c r="KY7" i="1"/>
  <c r="KY6" i="1"/>
  <c r="KY5" i="1"/>
  <c r="KY4" i="1"/>
  <c r="KX15" i="1"/>
  <c r="KX14" i="1"/>
  <c r="KX11" i="1"/>
  <c r="KX10" i="1"/>
  <c r="KX7" i="1"/>
  <c r="KX6" i="1"/>
  <c r="KX5" i="1"/>
  <c r="KX4" i="1"/>
  <c r="KW20" i="1"/>
  <c r="KW15" i="1"/>
  <c r="KW14" i="1"/>
  <c r="KW13" i="1"/>
  <c r="KW11" i="1"/>
  <c r="KW10" i="1"/>
  <c r="KW9" i="1"/>
  <c r="KW8" i="1"/>
  <c r="KW7" i="1"/>
  <c r="KW6" i="1"/>
  <c r="KW5" i="1"/>
  <c r="KW4" i="1"/>
  <c r="KT20" i="1"/>
  <c r="KT15" i="1"/>
  <c r="KT14" i="1"/>
  <c r="KT13" i="1"/>
  <c r="KT11" i="1"/>
  <c r="KT10" i="1"/>
  <c r="KT9" i="1"/>
  <c r="KT8" i="1"/>
  <c r="KT7" i="1"/>
  <c r="KT6" i="1"/>
  <c r="KT5" i="1"/>
  <c r="KT4" i="1"/>
  <c r="KS15" i="1"/>
  <c r="KS14" i="1"/>
  <c r="KS11" i="1"/>
  <c r="KS10" i="1"/>
  <c r="KS7" i="1"/>
  <c r="KS6" i="1"/>
  <c r="KS5" i="1"/>
  <c r="KS4" i="1"/>
  <c r="KR15" i="1"/>
  <c r="KR14" i="1"/>
  <c r="KR11" i="1"/>
  <c r="KR10" i="1"/>
  <c r="KR7" i="1"/>
  <c r="KR6" i="1"/>
  <c r="KR5" i="1"/>
  <c r="KR4" i="1"/>
  <c r="KP15" i="1"/>
  <c r="KP11" i="1"/>
  <c r="KP7" i="1"/>
  <c r="KP5" i="1"/>
  <c r="KO15" i="1"/>
  <c r="KO11" i="1"/>
  <c r="KO7" i="1"/>
  <c r="KO5" i="1"/>
  <c r="KN15" i="1"/>
  <c r="KN11" i="1"/>
  <c r="KN7" i="1"/>
  <c r="KN5" i="1"/>
  <c r="KL20" i="1"/>
  <c r="KL15" i="1"/>
  <c r="KL14" i="1"/>
  <c r="KL13" i="1"/>
  <c r="KL11" i="1"/>
  <c r="KL10" i="1"/>
  <c r="KL9" i="1"/>
  <c r="KL8" i="1"/>
  <c r="KL7" i="1"/>
  <c r="KL6" i="1"/>
  <c r="KL5" i="1"/>
  <c r="KL4" i="1"/>
  <c r="KK15" i="1"/>
  <c r="KK14" i="1"/>
  <c r="KK11" i="1"/>
  <c r="KK10" i="1"/>
  <c r="KK7" i="1"/>
  <c r="KK6" i="1"/>
  <c r="KK5" i="1"/>
  <c r="KK4" i="1"/>
  <c r="KJ15" i="1"/>
  <c r="KJ14" i="1"/>
  <c r="KJ11" i="1"/>
  <c r="KJ10" i="1"/>
  <c r="KJ7" i="1"/>
  <c r="KJ6" i="1"/>
  <c r="KJ5" i="1"/>
  <c r="KJ4" i="1"/>
  <c r="KI20" i="1"/>
  <c r="KI15" i="1"/>
  <c r="KI14" i="1"/>
  <c r="KI13" i="1"/>
  <c r="KI11" i="1"/>
  <c r="KI10" i="1"/>
  <c r="KI9" i="1"/>
  <c r="KI8" i="1"/>
  <c r="KI7" i="1"/>
  <c r="KI6" i="1"/>
  <c r="KI5" i="1"/>
  <c r="KI4" i="1"/>
  <c r="KG15" i="1"/>
  <c r="KG14" i="1"/>
  <c r="KG11" i="1"/>
  <c r="KG10" i="1"/>
  <c r="KG7" i="1"/>
  <c r="KG6" i="1"/>
  <c r="KG5" i="1"/>
  <c r="KG4" i="1"/>
  <c r="KF15" i="1"/>
  <c r="KF14" i="1"/>
  <c r="KF11" i="1"/>
  <c r="KF10" i="1"/>
  <c r="KF7" i="1"/>
  <c r="KF6" i="1"/>
  <c r="KF5" i="1"/>
  <c r="KF4" i="1"/>
  <c r="KE15" i="1"/>
  <c r="KE14" i="1"/>
  <c r="KE11" i="1"/>
  <c r="KE10" i="1"/>
  <c r="KE7" i="1"/>
  <c r="KE6" i="1"/>
  <c r="KE5" i="1"/>
  <c r="KE4" i="1"/>
  <c r="KC15" i="1"/>
  <c r="KC14" i="1"/>
  <c r="KC11" i="1"/>
  <c r="KC10" i="1"/>
  <c r="KC7" i="1"/>
  <c r="KC6" i="1"/>
  <c r="KC5" i="1"/>
  <c r="KC4" i="1"/>
  <c r="KB15" i="1"/>
  <c r="KB14" i="1"/>
  <c r="KB11" i="1"/>
  <c r="KB10" i="1"/>
  <c r="KB7" i="1"/>
  <c r="KB6" i="1"/>
  <c r="KB5" i="1"/>
  <c r="KB4" i="1"/>
  <c r="KA15" i="1"/>
  <c r="KA14" i="1"/>
  <c r="KA11" i="1"/>
  <c r="KA10" i="1"/>
  <c r="KA7" i="1"/>
  <c r="KA6" i="1"/>
  <c r="KA5" i="1"/>
  <c r="KA4" i="1"/>
  <c r="JZ15" i="1"/>
  <c r="JZ11" i="1"/>
  <c r="JZ7" i="1"/>
  <c r="JZ5" i="1"/>
  <c r="JY20" i="1"/>
  <c r="JY15" i="1"/>
  <c r="JY14" i="1"/>
  <c r="JY13" i="1"/>
  <c r="JY11" i="1"/>
  <c r="JY10" i="1"/>
  <c r="JY9" i="1"/>
  <c r="JY8" i="1"/>
  <c r="JY7" i="1"/>
  <c r="JY6" i="1"/>
  <c r="JY5" i="1"/>
  <c r="JY4" i="1"/>
  <c r="JX20" i="1"/>
  <c r="JX15" i="1"/>
  <c r="JX14" i="1"/>
  <c r="JX13" i="1"/>
  <c r="JX11" i="1"/>
  <c r="JX10" i="1"/>
  <c r="JX9" i="1"/>
  <c r="JX8" i="1"/>
  <c r="JX7" i="1"/>
  <c r="JX6" i="1"/>
  <c r="JX5" i="1"/>
  <c r="JX4" i="1"/>
  <c r="JW20" i="1"/>
  <c r="JW15" i="1"/>
  <c r="JW14" i="1"/>
  <c r="JW13" i="1"/>
  <c r="JW11" i="1"/>
  <c r="JW10" i="1"/>
  <c r="JW9" i="1"/>
  <c r="JW8" i="1"/>
  <c r="JW7" i="1"/>
  <c r="JW6" i="1"/>
  <c r="JW5" i="1"/>
  <c r="JW4" i="1"/>
  <c r="JV20" i="1"/>
  <c r="JV15" i="1"/>
  <c r="JV14" i="1"/>
  <c r="JV13" i="1"/>
  <c r="JV11" i="1"/>
  <c r="JV10" i="1"/>
  <c r="JV9" i="1"/>
  <c r="JV8" i="1"/>
  <c r="JV7" i="1"/>
  <c r="JV6" i="1"/>
  <c r="JV5" i="1"/>
  <c r="JV4" i="1"/>
  <c r="JU15" i="1"/>
  <c r="JU14" i="1"/>
  <c r="JU11" i="1"/>
  <c r="JU10" i="1"/>
  <c r="JU7" i="1"/>
  <c r="JU6" i="1"/>
  <c r="JU5" i="1"/>
  <c r="JU4" i="1"/>
  <c r="JT20" i="1"/>
  <c r="JT15" i="1"/>
  <c r="JT13" i="1"/>
  <c r="JT11" i="1"/>
  <c r="JT9" i="1"/>
  <c r="JT7" i="1"/>
  <c r="JT5" i="1"/>
  <c r="JS15" i="1"/>
  <c r="JS11" i="1"/>
  <c r="JS7" i="1"/>
  <c r="JS5" i="1"/>
  <c r="JR15" i="1"/>
  <c r="JR14" i="1"/>
  <c r="JR11" i="1"/>
  <c r="JR10" i="1"/>
  <c r="JR7" i="1"/>
  <c r="JR6" i="1"/>
  <c r="JR5" i="1"/>
  <c r="JR4" i="1"/>
  <c r="JN20" i="1"/>
  <c r="JN15" i="1"/>
  <c r="JN14" i="1"/>
  <c r="JN13" i="1"/>
  <c r="JN11" i="1"/>
  <c r="JN10" i="1"/>
  <c r="JN9" i="1"/>
  <c r="JN8" i="1"/>
  <c r="JN7" i="1"/>
  <c r="JN6" i="1"/>
  <c r="JN5" i="1"/>
  <c r="JN4" i="1"/>
  <c r="JL20" i="1"/>
  <c r="JL15" i="1"/>
  <c r="JL14" i="1"/>
  <c r="JL13" i="1"/>
  <c r="JL11" i="1"/>
  <c r="JL10" i="1"/>
  <c r="JL9" i="1"/>
  <c r="JL8" i="1"/>
  <c r="JL7" i="1"/>
  <c r="JL6" i="1"/>
  <c r="JL5" i="1"/>
  <c r="JL4" i="1"/>
  <c r="JK20" i="1"/>
  <c r="JK15" i="1"/>
  <c r="JK14" i="1"/>
  <c r="JK13" i="1"/>
  <c r="JK11" i="1"/>
  <c r="JK10" i="1"/>
  <c r="JK9" i="1"/>
  <c r="JK8" i="1"/>
  <c r="JK7" i="1"/>
  <c r="JK6" i="1"/>
  <c r="JK5" i="1"/>
  <c r="JK4" i="1"/>
  <c r="JJ15" i="1"/>
  <c r="JJ11" i="1"/>
  <c r="JJ7" i="1"/>
  <c r="JJ5" i="1"/>
  <c r="JI15" i="1"/>
  <c r="JI14" i="1"/>
  <c r="JI11" i="1"/>
  <c r="JI10" i="1"/>
  <c r="JI7" i="1"/>
  <c r="JI6" i="1"/>
  <c r="JI5" i="1"/>
  <c r="JI4" i="1"/>
  <c r="JG20" i="1"/>
  <c r="JG15" i="1"/>
  <c r="JG14" i="1"/>
  <c r="JG13" i="1"/>
  <c r="JG11" i="1"/>
  <c r="JG10" i="1"/>
  <c r="JG9" i="1"/>
  <c r="JG8" i="1"/>
  <c r="JG7" i="1"/>
  <c r="JG6" i="1"/>
  <c r="JG5" i="1"/>
  <c r="JG4" i="1"/>
  <c r="JE20" i="1"/>
  <c r="JE15" i="1"/>
  <c r="JE14" i="1"/>
  <c r="JE13" i="1"/>
  <c r="JE11" i="1"/>
  <c r="JE10" i="1"/>
  <c r="JE9" i="1"/>
  <c r="JE8" i="1"/>
  <c r="JE7" i="1"/>
  <c r="JE6" i="1"/>
  <c r="JE5" i="1"/>
  <c r="JE4" i="1"/>
  <c r="JD20" i="1"/>
  <c r="JD15" i="1"/>
  <c r="JD14" i="1"/>
  <c r="JD13" i="1"/>
  <c r="JD11" i="1"/>
  <c r="JD10" i="1"/>
  <c r="JD9" i="1"/>
  <c r="JD8" i="1"/>
  <c r="JD7" i="1"/>
  <c r="JD6" i="1"/>
  <c r="JD5" i="1"/>
  <c r="JD4" i="1"/>
  <c r="JC20" i="1"/>
  <c r="JC15" i="1"/>
  <c r="JC14" i="1"/>
  <c r="JC13" i="1"/>
  <c r="JC11" i="1"/>
  <c r="JC10" i="1"/>
  <c r="JC9" i="1"/>
  <c r="JC8" i="1"/>
  <c r="JC7" i="1"/>
  <c r="JC6" i="1"/>
  <c r="JC5" i="1"/>
  <c r="JC4" i="1"/>
  <c r="JA20" i="1"/>
  <c r="JA15" i="1"/>
  <c r="JA14" i="1"/>
  <c r="JA13" i="1"/>
  <c r="JA11" i="1"/>
  <c r="JA10" i="1"/>
  <c r="JA9" i="1"/>
  <c r="JA8" i="1"/>
  <c r="JA7" i="1"/>
  <c r="JA6" i="1"/>
  <c r="JA5" i="1"/>
  <c r="JA4" i="1"/>
  <c r="IZ15" i="1"/>
  <c r="IZ11" i="1"/>
  <c r="IZ7" i="1"/>
  <c r="IZ5" i="1"/>
  <c r="IX20" i="1"/>
  <c r="IX15" i="1"/>
  <c r="IX14" i="1"/>
  <c r="IX13" i="1"/>
  <c r="IX11" i="1"/>
  <c r="IX10" i="1"/>
  <c r="IX9" i="1"/>
  <c r="IX8" i="1"/>
  <c r="IX7" i="1"/>
  <c r="IX6" i="1"/>
  <c r="IX5" i="1"/>
  <c r="IX4" i="1"/>
  <c r="IW20" i="1"/>
  <c r="IW15" i="1"/>
  <c r="IW14" i="1"/>
  <c r="IW13" i="1"/>
  <c r="IW11" i="1"/>
  <c r="IW10" i="1"/>
  <c r="IW9" i="1"/>
  <c r="IW8" i="1"/>
  <c r="IW7" i="1"/>
  <c r="IW6" i="1"/>
  <c r="IW5" i="1"/>
  <c r="IW4" i="1"/>
  <c r="IU20" i="1"/>
  <c r="IU15" i="1"/>
  <c r="IU14" i="1"/>
  <c r="IU13" i="1"/>
  <c r="IU11" i="1"/>
  <c r="IU10" i="1"/>
  <c r="IU9" i="1"/>
  <c r="IU8" i="1"/>
  <c r="IU7" i="1"/>
  <c r="IU6" i="1"/>
  <c r="IU5" i="1"/>
  <c r="IU4" i="1"/>
  <c r="IT20" i="1"/>
  <c r="IT15" i="1"/>
  <c r="IT13" i="1"/>
  <c r="IT11" i="1"/>
  <c r="IT9" i="1"/>
  <c r="IT7" i="1"/>
  <c r="IT5" i="1"/>
  <c r="IR20" i="1"/>
  <c r="IR15" i="1"/>
  <c r="IR14" i="1"/>
  <c r="IR13" i="1"/>
  <c r="IR11" i="1"/>
  <c r="IR10" i="1"/>
  <c r="IR9" i="1"/>
  <c r="IR8" i="1"/>
  <c r="IR7" i="1"/>
  <c r="IR6" i="1"/>
  <c r="IR5" i="1"/>
  <c r="IR4" i="1"/>
  <c r="IQ20" i="1"/>
  <c r="IQ15" i="1"/>
  <c r="IQ14" i="1"/>
  <c r="IQ13" i="1"/>
  <c r="IQ11" i="1"/>
  <c r="IQ10" i="1"/>
  <c r="IQ9" i="1"/>
  <c r="IQ8" i="1"/>
  <c r="IQ7" i="1"/>
  <c r="IQ6" i="1"/>
  <c r="IQ5" i="1"/>
  <c r="IQ4" i="1"/>
  <c r="IP15" i="1"/>
  <c r="IP14" i="1"/>
  <c r="IP11" i="1"/>
  <c r="IP10" i="1"/>
  <c r="IP7" i="1"/>
  <c r="IP6" i="1"/>
  <c r="IP5" i="1"/>
  <c r="IP4" i="1"/>
  <c r="IO20" i="1"/>
  <c r="IO15" i="1"/>
  <c r="IO14" i="1"/>
  <c r="IO13" i="1"/>
  <c r="IO11" i="1"/>
  <c r="IO10" i="1"/>
  <c r="IO9" i="1"/>
  <c r="IO8" i="1"/>
  <c r="IO7" i="1"/>
  <c r="IO6" i="1"/>
  <c r="IO5" i="1"/>
  <c r="IO4" i="1"/>
  <c r="IN20" i="1"/>
  <c r="IN15" i="1"/>
  <c r="IN14" i="1"/>
  <c r="IN13" i="1"/>
  <c r="IN11" i="1"/>
  <c r="IN10" i="1"/>
  <c r="IN9" i="1"/>
  <c r="IN8" i="1"/>
  <c r="IN7" i="1"/>
  <c r="IN6" i="1"/>
  <c r="IN5" i="1"/>
  <c r="IN4" i="1"/>
  <c r="IM15" i="1"/>
  <c r="IM11" i="1"/>
  <c r="IM7" i="1"/>
  <c r="IM5" i="1"/>
  <c r="IJ20" i="1"/>
  <c r="IJ15" i="1"/>
  <c r="IJ14" i="1"/>
  <c r="IJ13" i="1"/>
  <c r="IJ11" i="1"/>
  <c r="IJ10" i="1"/>
  <c r="IJ9" i="1"/>
  <c r="IJ8" i="1"/>
  <c r="IJ7" i="1"/>
  <c r="IJ6" i="1"/>
  <c r="IJ5" i="1"/>
  <c r="IJ4" i="1"/>
  <c r="II20" i="1"/>
  <c r="II15" i="1"/>
  <c r="II14" i="1"/>
  <c r="II13" i="1"/>
  <c r="II11" i="1"/>
  <c r="II10" i="1"/>
  <c r="II9" i="1"/>
  <c r="II8" i="1"/>
  <c r="II7" i="1"/>
  <c r="II6" i="1"/>
  <c r="II5" i="1"/>
  <c r="II4" i="1"/>
  <c r="IH15" i="1"/>
  <c r="IH14" i="1"/>
  <c r="IH11" i="1"/>
  <c r="IH10" i="1"/>
  <c r="IH7" i="1"/>
  <c r="IH6" i="1"/>
  <c r="IH5" i="1"/>
  <c r="IH4" i="1"/>
  <c r="IG20" i="1"/>
  <c r="IG15" i="1"/>
  <c r="IG14" i="1"/>
  <c r="IG13" i="1"/>
  <c r="IG11" i="1"/>
  <c r="IG10" i="1"/>
  <c r="IG9" i="1"/>
  <c r="IG8" i="1"/>
  <c r="IG7" i="1"/>
  <c r="IG6" i="1"/>
  <c r="IG5" i="1"/>
  <c r="IG4" i="1"/>
  <c r="IF15" i="1"/>
  <c r="IF14" i="1"/>
  <c r="IF11" i="1"/>
  <c r="IF10" i="1"/>
  <c r="IF7" i="1"/>
  <c r="IF6" i="1"/>
  <c r="IF5" i="1"/>
  <c r="IF4" i="1"/>
  <c r="IE20" i="1"/>
  <c r="IE15" i="1"/>
  <c r="IE14" i="1"/>
  <c r="IE13" i="1"/>
  <c r="IE11" i="1"/>
  <c r="IE10" i="1"/>
  <c r="IE9" i="1"/>
  <c r="IE8" i="1"/>
  <c r="IE7" i="1"/>
  <c r="IE6" i="1"/>
  <c r="IE5" i="1"/>
  <c r="IE4" i="1"/>
  <c r="ID20" i="1"/>
  <c r="ID15" i="1"/>
  <c r="ID14" i="1"/>
  <c r="ID13" i="1"/>
  <c r="ID11" i="1"/>
  <c r="ID10" i="1"/>
  <c r="ID9" i="1"/>
  <c r="ID8" i="1"/>
  <c r="ID7" i="1"/>
  <c r="ID6" i="1"/>
  <c r="ID5" i="1"/>
  <c r="ID4" i="1"/>
  <c r="IC15" i="1"/>
  <c r="IC11" i="1"/>
  <c r="IC7" i="1"/>
  <c r="IC5" i="1"/>
  <c r="HZ20" i="1"/>
  <c r="HZ15" i="1"/>
  <c r="HZ14" i="1"/>
  <c r="HZ13" i="1"/>
  <c r="HZ11" i="1"/>
  <c r="HZ10" i="1"/>
  <c r="HZ9" i="1"/>
  <c r="HZ8" i="1"/>
  <c r="HZ7" i="1"/>
  <c r="HZ6" i="1"/>
  <c r="HZ5" i="1"/>
  <c r="HZ4" i="1"/>
  <c r="HX20" i="1"/>
  <c r="HX15" i="1"/>
  <c r="HX14" i="1"/>
  <c r="HX13" i="1"/>
  <c r="HX11" i="1"/>
  <c r="HX10" i="1"/>
  <c r="HX9" i="1"/>
  <c r="HX8" i="1"/>
  <c r="HX7" i="1"/>
  <c r="HX6" i="1"/>
  <c r="HX5" i="1"/>
  <c r="HX4" i="1"/>
  <c r="HW20" i="1"/>
  <c r="HW15" i="1"/>
  <c r="HW14" i="1"/>
  <c r="HW13" i="1"/>
  <c r="HW11" i="1"/>
  <c r="HW10" i="1"/>
  <c r="HW9" i="1"/>
  <c r="HW8" i="1"/>
  <c r="HW7" i="1"/>
  <c r="HW6" i="1"/>
  <c r="HW5" i="1"/>
  <c r="HW4" i="1"/>
  <c r="HV20" i="1"/>
  <c r="HV15" i="1"/>
  <c r="HV14" i="1"/>
  <c r="HV13" i="1"/>
  <c r="HV11" i="1"/>
  <c r="HV10" i="1"/>
  <c r="HV9" i="1"/>
  <c r="HV8" i="1"/>
  <c r="HV7" i="1"/>
  <c r="HV6" i="1"/>
  <c r="HV5" i="1"/>
  <c r="HV4" i="1"/>
  <c r="HU20" i="1"/>
  <c r="HU15" i="1"/>
  <c r="HU14" i="1"/>
  <c r="HU13" i="1"/>
  <c r="HU11" i="1"/>
  <c r="HU10" i="1"/>
  <c r="HU9" i="1"/>
  <c r="HU8" i="1"/>
  <c r="HU7" i="1"/>
  <c r="HU6" i="1"/>
  <c r="HU5" i="1"/>
  <c r="HU4" i="1"/>
  <c r="HS20" i="1"/>
  <c r="HS15" i="1"/>
  <c r="HS14" i="1"/>
  <c r="HS13" i="1"/>
  <c r="HS11" i="1"/>
  <c r="HS10" i="1"/>
  <c r="HS9" i="1"/>
  <c r="HS8" i="1"/>
  <c r="HS7" i="1"/>
  <c r="HS6" i="1"/>
  <c r="HS5" i="1"/>
  <c r="HS4" i="1"/>
  <c r="HR20" i="1"/>
  <c r="HR15" i="1"/>
  <c r="HR14" i="1"/>
  <c r="HR13" i="1"/>
  <c r="HR11" i="1"/>
  <c r="HR10" i="1"/>
  <c r="HR9" i="1"/>
  <c r="HR8" i="1"/>
  <c r="HR7" i="1"/>
  <c r="HR6" i="1"/>
  <c r="HR5" i="1"/>
  <c r="HR4" i="1"/>
  <c r="HQ15" i="1"/>
  <c r="HQ11" i="1"/>
  <c r="HQ7" i="1"/>
  <c r="HQ5" i="1"/>
  <c r="HN20" i="1"/>
  <c r="HN15" i="1"/>
  <c r="HN14" i="1"/>
  <c r="HN13" i="1"/>
  <c r="HN11" i="1"/>
  <c r="HN10" i="1"/>
  <c r="HN9" i="1"/>
  <c r="HN8" i="1"/>
  <c r="HN7" i="1"/>
  <c r="HN6" i="1"/>
  <c r="HN5" i="1"/>
  <c r="HN4" i="1"/>
  <c r="HM20" i="1"/>
  <c r="HM15" i="1"/>
  <c r="HM14" i="1"/>
  <c r="HM13" i="1"/>
  <c r="HM11" i="1"/>
  <c r="HM10" i="1"/>
  <c r="HM9" i="1"/>
  <c r="HM8" i="1"/>
  <c r="HM7" i="1"/>
  <c r="HM6" i="1"/>
  <c r="HM5" i="1"/>
  <c r="HM4" i="1"/>
  <c r="HL20" i="1"/>
  <c r="HL15" i="1"/>
  <c r="HL14" i="1"/>
  <c r="HL13" i="1"/>
  <c r="HL11" i="1"/>
  <c r="HL10" i="1"/>
  <c r="HL9" i="1"/>
  <c r="HL8" i="1"/>
  <c r="HL7" i="1"/>
  <c r="HL6" i="1"/>
  <c r="HL5" i="1"/>
  <c r="HL4" i="1"/>
  <c r="HK20" i="1"/>
  <c r="HK15" i="1"/>
  <c r="HK14" i="1"/>
  <c r="HK13" i="1"/>
  <c r="HK11" i="1"/>
  <c r="HK10" i="1"/>
  <c r="HK9" i="1"/>
  <c r="HK8" i="1"/>
  <c r="HK7" i="1"/>
  <c r="HK6" i="1"/>
  <c r="HK5" i="1"/>
  <c r="HK4" i="1"/>
  <c r="HJ20" i="1"/>
  <c r="HJ15" i="1"/>
  <c r="HJ14" i="1"/>
  <c r="HJ13" i="1"/>
  <c r="HJ11" i="1"/>
  <c r="HJ10" i="1"/>
  <c r="HJ9" i="1"/>
  <c r="HJ8" i="1"/>
  <c r="HJ7" i="1"/>
  <c r="HJ6" i="1"/>
  <c r="HJ5" i="1"/>
  <c r="HJ4" i="1"/>
  <c r="HI20" i="1"/>
  <c r="HI15" i="1"/>
  <c r="HI14" i="1"/>
  <c r="HI13" i="1"/>
  <c r="HI11" i="1"/>
  <c r="HI10" i="1"/>
  <c r="HI9" i="1"/>
  <c r="HI8" i="1"/>
  <c r="HI7" i="1"/>
  <c r="HI6" i="1"/>
  <c r="HI5" i="1"/>
  <c r="HI4" i="1"/>
  <c r="HG20" i="1"/>
  <c r="HG15" i="1"/>
  <c r="HG14" i="1"/>
  <c r="HG13" i="1"/>
  <c r="HG11" i="1"/>
  <c r="HG10" i="1"/>
  <c r="HG9" i="1"/>
  <c r="HG8" i="1"/>
  <c r="HG7" i="1"/>
  <c r="HG6" i="1"/>
  <c r="HG5" i="1"/>
  <c r="HG4" i="1"/>
  <c r="HF20" i="1"/>
  <c r="HF15" i="1"/>
  <c r="HF14" i="1"/>
  <c r="HF13" i="1"/>
  <c r="HF11" i="1"/>
  <c r="HF10" i="1"/>
  <c r="HF9" i="1"/>
  <c r="HF8" i="1"/>
  <c r="HF7" i="1"/>
  <c r="HF6" i="1"/>
  <c r="HF5" i="1"/>
  <c r="HF4" i="1"/>
  <c r="HE20" i="1"/>
  <c r="HE15" i="1"/>
  <c r="HE14" i="1"/>
  <c r="HE13" i="1"/>
  <c r="HE11" i="1"/>
  <c r="HE10" i="1"/>
  <c r="HE9" i="1"/>
  <c r="HE8" i="1"/>
  <c r="HE7" i="1"/>
  <c r="HE6" i="1"/>
  <c r="HE5" i="1"/>
  <c r="HE4" i="1"/>
  <c r="HD20" i="1"/>
  <c r="HD15" i="1"/>
  <c r="HD14" i="1"/>
  <c r="HD13" i="1"/>
  <c r="HD11" i="1"/>
  <c r="HD10" i="1"/>
  <c r="HD9" i="1"/>
  <c r="HD8" i="1"/>
  <c r="HD7" i="1"/>
  <c r="HD6" i="1"/>
  <c r="HD5" i="1"/>
  <c r="HD4" i="1"/>
  <c r="HC15" i="1"/>
  <c r="HC11" i="1"/>
  <c r="HC7" i="1"/>
  <c r="HC5" i="1"/>
  <c r="HB20" i="1"/>
  <c r="HB15" i="1"/>
  <c r="HB14" i="1"/>
  <c r="HB13" i="1"/>
  <c r="HB11" i="1"/>
  <c r="HB10" i="1"/>
  <c r="HB9" i="1"/>
  <c r="HB8" i="1"/>
  <c r="HB7" i="1"/>
  <c r="HB6" i="1"/>
  <c r="HB5" i="1"/>
  <c r="HB4" i="1"/>
  <c r="HA20" i="1"/>
  <c r="HA15" i="1"/>
  <c r="HA13" i="1"/>
  <c r="HA11" i="1"/>
  <c r="HA9" i="1"/>
  <c r="HA7" i="1"/>
  <c r="HA5" i="1"/>
  <c r="GZ20" i="1"/>
  <c r="GZ15" i="1"/>
  <c r="GZ14" i="1"/>
  <c r="GZ13" i="1"/>
  <c r="GZ11" i="1"/>
  <c r="GZ10" i="1"/>
  <c r="GZ9" i="1"/>
  <c r="GZ8" i="1"/>
  <c r="GZ7" i="1"/>
  <c r="GZ6" i="1"/>
  <c r="GZ5" i="1"/>
  <c r="GZ4" i="1"/>
  <c r="GX20" i="1"/>
  <c r="GX15" i="1"/>
  <c r="GX14" i="1"/>
  <c r="GX13" i="1"/>
  <c r="GX11" i="1"/>
  <c r="GX10" i="1"/>
  <c r="GX9" i="1"/>
  <c r="GX8" i="1"/>
  <c r="GX7" i="1"/>
  <c r="GX6" i="1"/>
  <c r="GX5" i="1"/>
  <c r="GX4" i="1"/>
  <c r="GW20" i="1"/>
  <c r="GW15" i="1"/>
  <c r="GW13" i="1"/>
  <c r="GW11" i="1"/>
  <c r="GW9" i="1"/>
  <c r="GW7" i="1"/>
  <c r="GW5" i="1"/>
  <c r="GT20" i="1"/>
  <c r="GT15" i="1"/>
  <c r="GT14" i="1"/>
  <c r="GT13" i="1"/>
  <c r="GT11" i="1"/>
  <c r="GT10" i="1"/>
  <c r="GT9" i="1"/>
  <c r="GT8" i="1"/>
  <c r="GT7" i="1"/>
  <c r="GT6" i="1"/>
  <c r="GT5" i="1"/>
  <c r="GT4" i="1"/>
  <c r="GL20" i="1"/>
  <c r="GL15" i="1"/>
  <c r="GL14" i="1"/>
  <c r="GL13" i="1"/>
  <c r="GL11" i="1"/>
  <c r="GL10" i="1"/>
  <c r="GL9" i="1"/>
  <c r="GL8" i="1"/>
  <c r="GL7" i="1"/>
  <c r="GL6" i="1"/>
  <c r="GL5" i="1"/>
  <c r="GL4" i="1"/>
  <c r="GR20" i="1"/>
  <c r="GR15" i="1"/>
  <c r="GR14" i="1"/>
  <c r="GR13" i="1"/>
  <c r="GR11" i="1"/>
  <c r="GR10" i="1"/>
  <c r="GR9" i="1"/>
  <c r="GR8" i="1"/>
  <c r="GR7" i="1"/>
  <c r="GR6" i="1"/>
  <c r="GR5" i="1"/>
  <c r="GR4" i="1"/>
  <c r="GQ15" i="1"/>
  <c r="GQ14" i="1"/>
  <c r="GQ11" i="1"/>
  <c r="GQ10" i="1"/>
  <c r="GQ7" i="1"/>
  <c r="GQ6" i="1"/>
  <c r="GQ5" i="1"/>
  <c r="GQ4" i="1"/>
  <c r="GP20" i="1"/>
  <c r="GP15" i="1"/>
  <c r="GP14" i="1"/>
  <c r="GP13" i="1"/>
  <c r="GP11" i="1"/>
  <c r="GP10" i="1"/>
  <c r="GP9" i="1"/>
  <c r="GP8" i="1"/>
  <c r="GP7" i="1"/>
  <c r="GP6" i="1"/>
  <c r="GP5" i="1"/>
  <c r="GP4" i="1"/>
  <c r="GO20" i="1"/>
  <c r="GO15" i="1"/>
  <c r="GO14" i="1"/>
  <c r="GO13" i="1"/>
  <c r="GO11" i="1"/>
  <c r="GO10" i="1"/>
  <c r="GO9" i="1"/>
  <c r="GO8" i="1"/>
  <c r="GO7" i="1"/>
  <c r="GO6" i="1"/>
  <c r="GO5" i="1"/>
  <c r="GO4" i="1"/>
  <c r="GN20" i="1"/>
  <c r="GN15" i="1"/>
  <c r="GN14" i="1"/>
  <c r="GN13" i="1"/>
  <c r="GN11" i="1"/>
  <c r="GN10" i="1"/>
  <c r="GN9" i="1"/>
  <c r="GN8" i="1"/>
  <c r="GN7" i="1"/>
  <c r="GN6" i="1"/>
  <c r="GN5" i="1"/>
  <c r="GN4" i="1"/>
  <c r="GK20" i="1"/>
  <c r="GK15" i="1"/>
  <c r="GK14" i="1"/>
  <c r="GK13" i="1"/>
  <c r="GK11" i="1"/>
  <c r="GK10" i="1"/>
  <c r="GK9" i="1"/>
  <c r="GK8" i="1"/>
  <c r="GK7" i="1"/>
  <c r="GK6" i="1"/>
  <c r="GK5" i="1"/>
  <c r="GK4" i="1"/>
  <c r="GI15" i="1"/>
  <c r="GI11" i="1"/>
  <c r="GI7" i="1"/>
  <c r="GI5" i="1"/>
  <c r="GG15" i="1"/>
  <c r="GG11" i="1"/>
  <c r="GG7" i="1"/>
  <c r="GG5" i="1"/>
  <c r="GE20" i="1"/>
  <c r="GE15" i="1"/>
  <c r="GE14" i="1"/>
  <c r="GE13" i="1"/>
  <c r="GE11" i="1"/>
  <c r="GE10" i="1"/>
  <c r="GE9" i="1"/>
  <c r="GE8" i="1"/>
  <c r="GE7" i="1"/>
  <c r="GE6" i="1"/>
  <c r="GE5" i="1"/>
  <c r="GE4" i="1"/>
  <c r="GD20" i="1"/>
  <c r="GD15" i="1"/>
  <c r="GD14" i="1"/>
  <c r="GD13" i="1"/>
  <c r="GD11" i="1"/>
  <c r="GD10" i="1"/>
  <c r="GD9" i="1"/>
  <c r="GD8" i="1"/>
  <c r="GD7" i="1"/>
  <c r="GD6" i="1"/>
  <c r="GD5" i="1"/>
  <c r="GD4" i="1"/>
  <c r="GC20" i="1"/>
  <c r="GC15" i="1"/>
  <c r="GC13" i="1"/>
  <c r="GC11" i="1"/>
  <c r="GC9" i="1"/>
  <c r="GC7" i="1"/>
  <c r="GC5" i="1"/>
  <c r="GA20" i="1"/>
  <c r="GA15" i="1"/>
  <c r="GA14" i="1"/>
  <c r="GA13" i="1"/>
  <c r="GA11" i="1"/>
  <c r="GA10" i="1"/>
  <c r="GA9" i="1"/>
  <c r="GA8" i="1"/>
  <c r="GA7" i="1"/>
  <c r="GA6" i="1"/>
  <c r="GA5" i="1"/>
  <c r="GA4" i="1"/>
  <c r="FY20" i="1"/>
  <c r="FY15" i="1"/>
  <c r="FY14" i="1"/>
  <c r="FY13" i="1"/>
  <c r="FY11" i="1"/>
  <c r="FY10" i="1"/>
  <c r="FY9" i="1"/>
  <c r="FY8" i="1"/>
  <c r="FY7" i="1"/>
  <c r="FY6" i="1"/>
  <c r="FY5" i="1"/>
  <c r="FY4" i="1"/>
  <c r="FX20" i="1"/>
  <c r="FX15" i="1"/>
  <c r="FX14" i="1"/>
  <c r="FX13" i="1"/>
  <c r="FX11" i="1"/>
  <c r="FX10" i="1"/>
  <c r="FX9" i="1"/>
  <c r="FX8" i="1"/>
  <c r="FX7" i="1"/>
  <c r="FX6" i="1"/>
  <c r="FX5" i="1"/>
  <c r="FX4" i="1"/>
  <c r="FW20" i="1"/>
  <c r="FW15" i="1"/>
  <c r="FW14" i="1"/>
  <c r="FW13" i="1"/>
  <c r="FW11" i="1"/>
  <c r="FW10" i="1"/>
  <c r="FW9" i="1"/>
  <c r="FW8" i="1"/>
  <c r="FW7" i="1"/>
  <c r="FW6" i="1"/>
  <c r="FW5" i="1"/>
  <c r="FW4" i="1"/>
  <c r="FV20" i="1"/>
  <c r="FV15" i="1"/>
  <c r="FV14" i="1"/>
  <c r="FV13" i="1"/>
  <c r="FV11" i="1"/>
  <c r="FV10" i="1"/>
  <c r="FV9" i="1"/>
  <c r="FV8" i="1"/>
  <c r="FV7" i="1"/>
  <c r="FV6" i="1"/>
  <c r="FV5" i="1"/>
  <c r="FV4" i="1"/>
  <c r="FU20" i="1"/>
  <c r="FU15" i="1"/>
  <c r="FU14" i="1"/>
  <c r="FU13" i="1"/>
  <c r="FU11" i="1"/>
  <c r="FU10" i="1"/>
  <c r="FU9" i="1"/>
  <c r="FU8" i="1"/>
  <c r="FU7" i="1"/>
  <c r="FU6" i="1"/>
  <c r="FU5" i="1"/>
  <c r="FU4" i="1"/>
  <c r="FS20" i="1"/>
  <c r="FS15" i="1"/>
  <c r="FS13" i="1"/>
  <c r="FS11" i="1"/>
  <c r="FS9" i="1"/>
  <c r="FS7" i="1"/>
  <c r="FS5" i="1"/>
  <c r="FQ15" i="1"/>
  <c r="FQ11" i="1"/>
  <c r="FQ7" i="1"/>
  <c r="FQ5" i="1"/>
  <c r="FO15" i="1"/>
  <c r="FO14" i="1"/>
  <c r="FO11" i="1"/>
  <c r="FO10" i="1"/>
  <c r="FO7" i="1"/>
  <c r="FO6" i="1"/>
  <c r="FO5" i="1"/>
  <c r="FO4" i="1"/>
  <c r="FM20" i="1"/>
  <c r="FM15" i="1"/>
  <c r="FM14" i="1"/>
  <c r="FM13" i="1"/>
  <c r="FM11" i="1"/>
  <c r="FM10" i="1"/>
  <c r="FM9" i="1"/>
  <c r="FM8" i="1"/>
  <c r="FM7" i="1"/>
  <c r="FM6" i="1"/>
  <c r="FM5" i="1"/>
  <c r="FM4" i="1"/>
  <c r="FL20" i="1"/>
  <c r="FL15" i="1"/>
  <c r="FL14" i="1"/>
  <c r="FL13" i="1"/>
  <c r="FL11" i="1"/>
  <c r="FL10" i="1"/>
  <c r="FL9" i="1"/>
  <c r="FL8" i="1"/>
  <c r="FL7" i="1"/>
  <c r="FL6" i="1"/>
  <c r="FL5" i="1"/>
  <c r="FL4" i="1"/>
  <c r="FK15" i="1"/>
  <c r="FK14" i="1"/>
  <c r="FK11" i="1"/>
  <c r="FK10" i="1"/>
  <c r="FK7" i="1"/>
  <c r="FK6" i="1"/>
  <c r="FK5" i="1"/>
  <c r="FK4" i="1"/>
  <c r="FI20" i="1"/>
  <c r="FI15" i="1"/>
  <c r="FI14" i="1"/>
  <c r="FI13" i="1"/>
  <c r="FI11" i="1"/>
  <c r="FI10" i="1"/>
  <c r="FI9" i="1"/>
  <c r="FI8" i="1"/>
  <c r="FI7" i="1"/>
  <c r="FI6" i="1"/>
  <c r="FI5" i="1"/>
  <c r="FI4" i="1"/>
  <c r="FH15" i="1"/>
  <c r="FH14" i="1"/>
  <c r="FH11" i="1"/>
  <c r="FH10" i="1"/>
  <c r="FH7" i="1"/>
  <c r="FH6" i="1"/>
  <c r="FH5" i="1"/>
  <c r="FH4" i="1"/>
  <c r="FF20" i="1"/>
  <c r="FF15" i="1"/>
  <c r="FF14" i="1"/>
  <c r="FF13" i="1"/>
  <c r="FF11" i="1"/>
  <c r="FF10" i="1"/>
  <c r="FF9" i="1"/>
  <c r="FF8" i="1"/>
  <c r="FF7" i="1"/>
  <c r="FF6" i="1"/>
  <c r="FF5" i="1"/>
  <c r="FF4" i="1"/>
  <c r="FD20" i="1"/>
  <c r="FD15" i="1"/>
  <c r="FD14" i="1"/>
  <c r="FD13" i="1"/>
  <c r="FD11" i="1"/>
  <c r="FD10" i="1"/>
  <c r="FD9" i="1"/>
  <c r="FD8" i="1"/>
  <c r="FD7" i="1"/>
  <c r="FD6" i="1"/>
  <c r="FD5" i="1"/>
  <c r="FD4" i="1"/>
  <c r="FC15" i="1"/>
  <c r="FC14" i="1"/>
  <c r="FC11" i="1"/>
  <c r="FC10" i="1"/>
  <c r="FC7" i="1"/>
  <c r="FC6" i="1"/>
  <c r="FC5" i="1"/>
  <c r="FC4" i="1"/>
  <c r="FB15" i="1"/>
  <c r="FB11" i="1"/>
  <c r="FB7" i="1"/>
  <c r="FB5" i="1"/>
  <c r="EZ20" i="1"/>
  <c r="EZ15" i="1"/>
  <c r="EZ14" i="1"/>
  <c r="EZ13" i="1"/>
  <c r="EZ11" i="1"/>
  <c r="EZ10" i="1"/>
  <c r="EZ9" i="1"/>
  <c r="EZ8" i="1"/>
  <c r="EZ7" i="1"/>
  <c r="EZ6" i="1"/>
  <c r="EZ5" i="1"/>
  <c r="EZ4" i="1"/>
  <c r="EY15" i="1"/>
  <c r="EY11" i="1"/>
  <c r="EY7" i="1"/>
  <c r="EY5" i="1"/>
  <c r="EV20" i="1"/>
  <c r="EV15" i="1"/>
  <c r="EV14" i="1"/>
  <c r="EV13" i="1"/>
  <c r="EV11" i="1"/>
  <c r="EV10" i="1"/>
  <c r="EV9" i="1"/>
  <c r="EV8" i="1"/>
  <c r="EV7" i="1"/>
  <c r="EV6" i="1"/>
  <c r="EV5" i="1"/>
  <c r="EV4" i="1"/>
  <c r="EU20" i="1"/>
  <c r="EU15" i="1"/>
  <c r="EU14" i="1"/>
  <c r="EU13" i="1"/>
  <c r="EU11" i="1"/>
  <c r="EU10" i="1"/>
  <c r="EU9" i="1"/>
  <c r="EU8" i="1"/>
  <c r="EU7" i="1"/>
  <c r="EU6" i="1"/>
  <c r="EU5" i="1"/>
  <c r="EU4" i="1"/>
  <c r="ET20" i="1"/>
  <c r="ET15" i="1"/>
  <c r="ET14" i="1"/>
  <c r="ET13" i="1"/>
  <c r="ET11" i="1"/>
  <c r="ET10" i="1"/>
  <c r="ET9" i="1"/>
  <c r="ET8" i="1"/>
  <c r="ET7" i="1"/>
  <c r="ET6" i="1"/>
  <c r="ET5" i="1"/>
  <c r="ET4" i="1"/>
  <c r="ES20" i="1"/>
  <c r="ES15" i="1"/>
  <c r="ES14" i="1"/>
  <c r="ES13" i="1"/>
  <c r="ES11" i="1"/>
  <c r="ES10" i="1"/>
  <c r="ES9" i="1"/>
  <c r="ES8" i="1"/>
  <c r="ES7" i="1"/>
  <c r="ES6" i="1"/>
  <c r="ES5" i="1"/>
  <c r="ES4" i="1"/>
  <c r="ER20" i="1"/>
  <c r="ER15" i="1"/>
  <c r="ER14" i="1"/>
  <c r="ER13" i="1"/>
  <c r="ER11" i="1"/>
  <c r="ER10" i="1"/>
  <c r="ER9" i="1"/>
  <c r="ER8" i="1"/>
  <c r="ER7" i="1"/>
  <c r="ER6" i="1"/>
  <c r="ER5" i="1"/>
  <c r="ER4" i="1"/>
  <c r="EQ20" i="1"/>
  <c r="EQ15" i="1"/>
  <c r="EQ14" i="1"/>
  <c r="EQ13" i="1"/>
  <c r="EQ11" i="1"/>
  <c r="EQ10" i="1"/>
  <c r="EQ9" i="1"/>
  <c r="EQ8" i="1"/>
  <c r="EQ7" i="1"/>
  <c r="EQ6" i="1"/>
  <c r="EQ5" i="1"/>
  <c r="EQ4" i="1"/>
  <c r="EO20" i="1"/>
  <c r="EO15" i="1"/>
  <c r="EO14" i="1"/>
  <c r="EO13" i="1"/>
  <c r="EO11" i="1"/>
  <c r="EO10" i="1"/>
  <c r="EO9" i="1"/>
  <c r="EO8" i="1"/>
  <c r="EO7" i="1"/>
  <c r="EO6" i="1"/>
  <c r="EO5" i="1"/>
  <c r="EO4" i="1"/>
  <c r="EM20" i="1"/>
  <c r="EM15" i="1"/>
  <c r="EM14" i="1"/>
  <c r="EM13" i="1"/>
  <c r="EM11" i="1"/>
  <c r="EM10" i="1"/>
  <c r="EM9" i="1"/>
  <c r="EM8" i="1"/>
  <c r="EM7" i="1"/>
  <c r="EM6" i="1"/>
  <c r="EM5" i="1"/>
  <c r="EM4" i="1"/>
  <c r="EL15" i="1"/>
  <c r="EL11" i="1"/>
  <c r="EL7" i="1"/>
  <c r="EL5" i="1"/>
  <c r="EJ15" i="1"/>
  <c r="EJ14" i="1"/>
  <c r="EJ11" i="1"/>
  <c r="EJ10" i="1"/>
  <c r="EJ7" i="1"/>
  <c r="EJ6" i="1"/>
  <c r="EJ5" i="1"/>
  <c r="EJ4" i="1"/>
  <c r="EH20" i="1"/>
  <c r="EH15" i="1"/>
  <c r="EH14" i="1"/>
  <c r="EH13" i="1"/>
  <c r="EH11" i="1"/>
  <c r="EH10" i="1"/>
  <c r="EH9" i="1"/>
  <c r="EH8" i="1"/>
  <c r="EH7" i="1"/>
  <c r="EH6" i="1"/>
  <c r="EH5" i="1"/>
  <c r="EH4" i="1"/>
  <c r="EG20" i="1"/>
  <c r="EG15" i="1"/>
  <c r="EG14" i="1"/>
  <c r="EG13" i="1"/>
  <c r="EG11" i="1"/>
  <c r="EG10" i="1"/>
  <c r="EG9" i="1"/>
  <c r="EG8" i="1"/>
  <c r="EG7" i="1"/>
  <c r="EG6" i="1"/>
  <c r="EG5" i="1"/>
  <c r="EG4" i="1"/>
  <c r="EF20" i="1"/>
  <c r="EF15" i="1"/>
  <c r="EF14" i="1"/>
  <c r="EF13" i="1"/>
  <c r="EF11" i="1"/>
  <c r="EF10" i="1"/>
  <c r="EF9" i="1"/>
  <c r="EF8" i="1"/>
  <c r="EF7" i="1"/>
  <c r="EF6" i="1"/>
  <c r="EF5" i="1"/>
  <c r="EF4" i="1"/>
  <c r="EE15" i="1"/>
  <c r="EE14" i="1"/>
  <c r="EE11" i="1"/>
  <c r="EE10" i="1"/>
  <c r="EE7" i="1"/>
  <c r="EE6" i="1"/>
  <c r="EE5" i="1"/>
  <c r="EE4" i="1"/>
  <c r="EB20" i="1"/>
  <c r="EB15" i="1"/>
  <c r="EB13" i="1"/>
  <c r="EB11" i="1"/>
  <c r="EB9" i="1"/>
  <c r="EB7" i="1"/>
  <c r="EB5" i="1"/>
  <c r="DZ20" i="1"/>
  <c r="DZ15" i="1"/>
  <c r="DZ14" i="1"/>
  <c r="DZ13" i="1"/>
  <c r="DZ11" i="1"/>
  <c r="DZ10" i="1"/>
  <c r="DZ9" i="1"/>
  <c r="DZ8" i="1"/>
  <c r="DZ7" i="1"/>
  <c r="DZ6" i="1"/>
  <c r="DZ5" i="1"/>
  <c r="DZ4" i="1"/>
  <c r="DY20" i="1"/>
  <c r="DY15" i="1"/>
  <c r="DY14" i="1"/>
  <c r="DY13" i="1"/>
  <c r="DY11" i="1"/>
  <c r="DY10" i="1"/>
  <c r="DY9" i="1"/>
  <c r="DY8" i="1"/>
  <c r="DY7" i="1"/>
  <c r="DY6" i="1"/>
  <c r="DY5" i="1"/>
  <c r="DY4" i="1"/>
  <c r="DX20" i="1"/>
  <c r="DX15" i="1"/>
  <c r="DX14" i="1"/>
  <c r="DX13" i="1"/>
  <c r="DX11" i="1"/>
  <c r="DX10" i="1"/>
  <c r="DX9" i="1"/>
  <c r="DX8" i="1"/>
  <c r="DX7" i="1"/>
  <c r="DX6" i="1"/>
  <c r="DX5" i="1"/>
  <c r="DX4" i="1"/>
  <c r="DW20" i="1"/>
  <c r="DW15" i="1"/>
  <c r="DW14" i="1"/>
  <c r="DW13" i="1"/>
  <c r="DW11" i="1"/>
  <c r="DW10" i="1"/>
  <c r="DW9" i="1"/>
  <c r="DW8" i="1"/>
  <c r="DW7" i="1"/>
  <c r="DW6" i="1"/>
  <c r="DW5" i="1"/>
  <c r="DW4" i="1"/>
  <c r="DV20" i="1"/>
  <c r="DV15" i="1"/>
  <c r="DV14" i="1"/>
  <c r="DV13" i="1"/>
  <c r="DV11" i="1"/>
  <c r="DV10" i="1"/>
  <c r="DV9" i="1"/>
  <c r="DV8" i="1"/>
  <c r="DV7" i="1"/>
  <c r="DV6" i="1"/>
  <c r="DV5" i="1"/>
  <c r="DV4" i="1"/>
  <c r="DU20" i="1"/>
  <c r="DU15" i="1"/>
  <c r="DU14" i="1"/>
  <c r="DU13" i="1"/>
  <c r="DU11" i="1"/>
  <c r="DU10" i="1"/>
  <c r="DU9" i="1"/>
  <c r="DU8" i="1"/>
  <c r="DU7" i="1"/>
  <c r="DU6" i="1"/>
  <c r="DU5" i="1"/>
  <c r="DU4" i="1"/>
  <c r="DT20" i="1"/>
  <c r="DT15" i="1"/>
  <c r="DT14" i="1"/>
  <c r="DT13" i="1"/>
  <c r="DT11" i="1"/>
  <c r="DT10" i="1"/>
  <c r="DT9" i="1"/>
  <c r="DT8" i="1"/>
  <c r="DT7" i="1"/>
  <c r="DT6" i="1"/>
  <c r="DT5" i="1"/>
  <c r="DT4" i="1"/>
  <c r="DR20" i="1"/>
  <c r="DR15" i="1"/>
  <c r="DR13" i="1"/>
  <c r="DR11" i="1"/>
  <c r="DR9" i="1"/>
  <c r="DR7" i="1"/>
  <c r="DR5" i="1"/>
  <c r="DQ20" i="1"/>
  <c r="DQ15" i="1"/>
  <c r="DQ13" i="1"/>
  <c r="DQ11" i="1"/>
  <c r="DQ9" i="1"/>
  <c r="DQ7" i="1"/>
  <c r="DQ5" i="1"/>
  <c r="DP20" i="1"/>
  <c r="DP15" i="1"/>
  <c r="DP14" i="1"/>
  <c r="DP13" i="1"/>
  <c r="DP11" i="1"/>
  <c r="DP10" i="1"/>
  <c r="DP9" i="1"/>
  <c r="DP8" i="1"/>
  <c r="DP7" i="1"/>
  <c r="DP6" i="1"/>
  <c r="DP5" i="1"/>
  <c r="DP4" i="1"/>
  <c r="DN20" i="1"/>
  <c r="DN15" i="1"/>
  <c r="DN13" i="1"/>
  <c r="DN11" i="1"/>
  <c r="DN9" i="1"/>
  <c r="DN7" i="1"/>
  <c r="DN5" i="1"/>
  <c r="DM20" i="1"/>
  <c r="DM15" i="1"/>
  <c r="DM13" i="1"/>
  <c r="DM11" i="1"/>
  <c r="DM9" i="1"/>
  <c r="DM7" i="1"/>
  <c r="DM5" i="1"/>
  <c r="DL20" i="1"/>
  <c r="DL15" i="1"/>
  <c r="DL13" i="1"/>
  <c r="DL11" i="1"/>
  <c r="DL9" i="1"/>
  <c r="DL7" i="1"/>
  <c r="DL5" i="1"/>
  <c r="DK20" i="1"/>
  <c r="DK15" i="1"/>
  <c r="DK13" i="1"/>
  <c r="DK11" i="1"/>
  <c r="DK9" i="1"/>
  <c r="DK7" i="1"/>
  <c r="DK5" i="1"/>
  <c r="DJ20" i="1"/>
  <c r="DJ15" i="1"/>
  <c r="DJ13" i="1"/>
  <c r="DJ11" i="1"/>
  <c r="DJ9" i="1"/>
  <c r="DJ7" i="1"/>
  <c r="DJ5" i="1"/>
  <c r="DI20" i="1"/>
  <c r="DI15" i="1"/>
  <c r="DI13" i="1"/>
  <c r="DI11" i="1"/>
  <c r="DI9" i="1"/>
  <c r="DI7" i="1"/>
  <c r="DI5" i="1"/>
  <c r="DH20" i="1"/>
  <c r="DH15" i="1"/>
  <c r="DH13" i="1"/>
  <c r="DH11" i="1"/>
  <c r="DH9" i="1"/>
  <c r="DH7" i="1"/>
  <c r="DH5" i="1"/>
  <c r="DG20" i="1"/>
  <c r="DG15" i="1"/>
  <c r="DG13" i="1"/>
  <c r="DG11" i="1"/>
  <c r="DG9" i="1"/>
  <c r="DG7" i="1"/>
  <c r="DG5" i="1"/>
  <c r="DF20" i="1"/>
  <c r="DF15" i="1"/>
  <c r="DF13" i="1"/>
  <c r="DF11" i="1"/>
  <c r="DF9" i="1"/>
  <c r="DF7" i="1"/>
  <c r="DF5" i="1"/>
  <c r="DE20" i="1"/>
  <c r="DE15" i="1"/>
  <c r="DE13" i="1"/>
  <c r="DE11" i="1"/>
  <c r="DE9" i="1"/>
  <c r="DE7" i="1"/>
  <c r="DE5" i="1"/>
  <c r="DD20" i="1"/>
  <c r="DD15" i="1"/>
  <c r="DD13" i="1"/>
  <c r="DD11" i="1"/>
  <c r="DD9" i="1"/>
  <c r="DD7" i="1"/>
  <c r="DD5" i="1"/>
  <c r="DB20" i="1"/>
  <c r="DB15" i="1"/>
  <c r="DB13" i="1"/>
  <c r="DB11" i="1"/>
  <c r="DB9" i="1"/>
  <c r="DB7" i="1"/>
  <c r="DB5" i="1"/>
  <c r="DA20" i="1"/>
  <c r="DA15" i="1"/>
  <c r="DA13" i="1"/>
  <c r="DA11" i="1"/>
  <c r="DA9" i="1"/>
  <c r="DA7" i="1"/>
  <c r="DA5" i="1"/>
  <c r="CZ20" i="1"/>
  <c r="CZ15" i="1"/>
  <c r="CZ13" i="1"/>
  <c r="CZ11" i="1"/>
  <c r="CZ9" i="1"/>
  <c r="CZ7" i="1"/>
  <c r="CZ5" i="1"/>
  <c r="CY20" i="1"/>
  <c r="CY15" i="1"/>
  <c r="CY14" i="1"/>
  <c r="CY13" i="1"/>
  <c r="CY11" i="1"/>
  <c r="CY10" i="1"/>
  <c r="CY9" i="1"/>
  <c r="CY8" i="1"/>
  <c r="CY7" i="1"/>
  <c r="CY6" i="1"/>
  <c r="CY5" i="1"/>
  <c r="CY4" i="1"/>
  <c r="CW20" i="1"/>
  <c r="CW15" i="1"/>
  <c r="CW14" i="1"/>
  <c r="CW13" i="1"/>
  <c r="CW11" i="1"/>
  <c r="CW10" i="1"/>
  <c r="CW9" i="1"/>
  <c r="CW8" i="1"/>
  <c r="CW7" i="1"/>
  <c r="CW6" i="1"/>
  <c r="CW5" i="1"/>
  <c r="CW4" i="1"/>
  <c r="CV20" i="1"/>
  <c r="CV15" i="1"/>
  <c r="CV14" i="1"/>
  <c r="CV13" i="1"/>
  <c r="CV11" i="1"/>
  <c r="CV10" i="1"/>
  <c r="CV9" i="1"/>
  <c r="CV8" i="1"/>
  <c r="CV7" i="1"/>
  <c r="CV6" i="1"/>
  <c r="CV5" i="1"/>
  <c r="CV4" i="1"/>
  <c r="CU20" i="1"/>
  <c r="CU15" i="1"/>
  <c r="CU14" i="1"/>
  <c r="CU13" i="1"/>
  <c r="CU11" i="1"/>
  <c r="CU10" i="1"/>
  <c r="CU9" i="1"/>
  <c r="CU8" i="1"/>
  <c r="CU7" i="1"/>
  <c r="CU6" i="1"/>
  <c r="CU5" i="1"/>
  <c r="CU4" i="1"/>
  <c r="CT20" i="1"/>
  <c r="CT15" i="1"/>
  <c r="CT14" i="1"/>
  <c r="CT13" i="1"/>
  <c r="CT11" i="1"/>
  <c r="CT10" i="1"/>
  <c r="CT9" i="1"/>
  <c r="CT8" i="1"/>
  <c r="CT7" i="1"/>
  <c r="CT6" i="1"/>
  <c r="CT5" i="1"/>
  <c r="CT4" i="1"/>
  <c r="CS20" i="1"/>
  <c r="CS15" i="1"/>
  <c r="CS14" i="1"/>
  <c r="CS13" i="1"/>
  <c r="CS11" i="1"/>
  <c r="CS10" i="1"/>
  <c r="CS9" i="1"/>
  <c r="CS8" i="1"/>
  <c r="CS7" i="1"/>
  <c r="CS6" i="1"/>
  <c r="CS5" i="1"/>
  <c r="CS4" i="1"/>
  <c r="CR15" i="1"/>
  <c r="CR11" i="1"/>
  <c r="CR7" i="1"/>
  <c r="CR5" i="1"/>
  <c r="CQ20" i="1"/>
  <c r="CQ15" i="1"/>
  <c r="CQ14" i="1"/>
  <c r="CQ13" i="1"/>
  <c r="CQ11" i="1"/>
  <c r="CQ10" i="1"/>
  <c r="CQ9" i="1"/>
  <c r="CQ8" i="1"/>
  <c r="CQ7" i="1"/>
  <c r="CQ6" i="1"/>
  <c r="CQ5" i="1"/>
  <c r="CQ4" i="1"/>
  <c r="CO20" i="1"/>
  <c r="CO15" i="1"/>
  <c r="CO14" i="1"/>
  <c r="CO13" i="1"/>
  <c r="CO11" i="1"/>
  <c r="CO10" i="1"/>
  <c r="CO9" i="1"/>
  <c r="CO8" i="1"/>
  <c r="CO7" i="1"/>
  <c r="CO6" i="1"/>
  <c r="CO5" i="1"/>
  <c r="CO4" i="1"/>
  <c r="CN20" i="1"/>
  <c r="CN15" i="1"/>
  <c r="CN14" i="1"/>
  <c r="CN13" i="1"/>
  <c r="CN11" i="1"/>
  <c r="CN10" i="1"/>
  <c r="CN9" i="1"/>
  <c r="CN8" i="1"/>
  <c r="CN7" i="1"/>
  <c r="CN6" i="1"/>
  <c r="CN5" i="1"/>
  <c r="CN4" i="1"/>
  <c r="CM15" i="1"/>
  <c r="CM11" i="1"/>
  <c r="CM7" i="1"/>
  <c r="CM5" i="1"/>
  <c r="CK20" i="1"/>
  <c r="CK15" i="1"/>
  <c r="CK13" i="1"/>
  <c r="CK11" i="1"/>
  <c r="CK9" i="1"/>
  <c r="CK7" i="1"/>
  <c r="CK5" i="1"/>
  <c r="CJ15" i="1"/>
  <c r="CJ11" i="1"/>
  <c r="CJ7" i="1"/>
  <c r="CJ5" i="1"/>
  <c r="CH15" i="1"/>
  <c r="CH14" i="1"/>
  <c r="CH11" i="1"/>
  <c r="CH10" i="1"/>
  <c r="CH7" i="1"/>
  <c r="CH6" i="1"/>
  <c r="CH5" i="1"/>
  <c r="CH4" i="1"/>
  <c r="CF20" i="1"/>
  <c r="CF15" i="1"/>
  <c r="CF14" i="1"/>
  <c r="CF13" i="1"/>
  <c r="CF11" i="1"/>
  <c r="CF10" i="1"/>
  <c r="CF9" i="1"/>
  <c r="CF8" i="1"/>
  <c r="CF7" i="1"/>
  <c r="CF6" i="1"/>
  <c r="CF5" i="1"/>
  <c r="CF4" i="1"/>
  <c r="CD15" i="1"/>
  <c r="CD14" i="1"/>
  <c r="CD11" i="1"/>
  <c r="CD10" i="1"/>
  <c r="CD7" i="1"/>
  <c r="CD6" i="1"/>
  <c r="CD5" i="1"/>
  <c r="CD4" i="1"/>
  <c r="CC15" i="1"/>
  <c r="CC14" i="1"/>
  <c r="CC11" i="1"/>
  <c r="CC10" i="1"/>
  <c r="CC7" i="1"/>
  <c r="CC6" i="1"/>
  <c r="CC5" i="1"/>
  <c r="CC4" i="1"/>
  <c r="CB15" i="1"/>
  <c r="CB14" i="1"/>
  <c r="CB11" i="1"/>
  <c r="CB10" i="1"/>
  <c r="CB7" i="1"/>
  <c r="CB6" i="1"/>
  <c r="CB5" i="1"/>
  <c r="CB4" i="1"/>
  <c r="CA20" i="1"/>
  <c r="CA15" i="1"/>
  <c r="CA14" i="1"/>
  <c r="CA13" i="1"/>
  <c r="CA11" i="1"/>
  <c r="CA10" i="1"/>
  <c r="CA9" i="1"/>
  <c r="CA8" i="1"/>
  <c r="CA7" i="1"/>
  <c r="CA6" i="1"/>
  <c r="CA5" i="1"/>
  <c r="CA4" i="1"/>
  <c r="BY15" i="1"/>
  <c r="BY14" i="1"/>
  <c r="BY11" i="1"/>
  <c r="BY10" i="1"/>
  <c r="BY7" i="1"/>
  <c r="BY6" i="1"/>
  <c r="BY5" i="1"/>
  <c r="BY4" i="1"/>
  <c r="BX20" i="1"/>
  <c r="BX15" i="1"/>
  <c r="BX14" i="1"/>
  <c r="BX13" i="1"/>
  <c r="BX11" i="1"/>
  <c r="BX10" i="1"/>
  <c r="BX9" i="1"/>
  <c r="BX8" i="1"/>
  <c r="BX7" i="1"/>
  <c r="BX6" i="1"/>
  <c r="BX5" i="1"/>
  <c r="BX4" i="1"/>
  <c r="BV20" i="1"/>
  <c r="BV15" i="1"/>
  <c r="BV14" i="1"/>
  <c r="BV13" i="1"/>
  <c r="BV11" i="1"/>
  <c r="BV10" i="1"/>
  <c r="BV9" i="1"/>
  <c r="BV8" i="1"/>
  <c r="BV7" i="1"/>
  <c r="BV6" i="1"/>
  <c r="BV5" i="1"/>
  <c r="BV4" i="1"/>
  <c r="BT15" i="1"/>
  <c r="BT14" i="1"/>
  <c r="BT11" i="1"/>
  <c r="BT10" i="1"/>
  <c r="BT7" i="1"/>
  <c r="BT6" i="1"/>
  <c r="BT5" i="1"/>
  <c r="BT4" i="1"/>
  <c r="BS15" i="1"/>
  <c r="BS14" i="1"/>
  <c r="BS11" i="1"/>
  <c r="BS10" i="1"/>
  <c r="BS7" i="1"/>
  <c r="BS6" i="1"/>
  <c r="BS5" i="1"/>
  <c r="BS4" i="1"/>
  <c r="BQ20" i="1"/>
  <c r="BQ15" i="1"/>
  <c r="BQ14" i="1"/>
  <c r="BQ13" i="1"/>
  <c r="BQ11" i="1"/>
  <c r="BQ10" i="1"/>
  <c r="BQ9" i="1"/>
  <c r="BQ8" i="1"/>
  <c r="BQ7" i="1"/>
  <c r="BQ6" i="1"/>
  <c r="BQ5" i="1"/>
  <c r="BQ4" i="1"/>
  <c r="BP20" i="1"/>
  <c r="BP15" i="1"/>
  <c r="BP14" i="1"/>
  <c r="BP13" i="1"/>
  <c r="BP11" i="1"/>
  <c r="BP10" i="1"/>
  <c r="BP9" i="1"/>
  <c r="BP8" i="1"/>
  <c r="BP7" i="1"/>
  <c r="BP6" i="1"/>
  <c r="BP5" i="1"/>
  <c r="BP4" i="1"/>
  <c r="BO15" i="1"/>
  <c r="BO14" i="1"/>
  <c r="BO11" i="1"/>
  <c r="BO10" i="1"/>
  <c r="BO7" i="1"/>
  <c r="BO6" i="1"/>
  <c r="BO5" i="1"/>
  <c r="BO4" i="1"/>
  <c r="BM15" i="1"/>
  <c r="BM14" i="1"/>
  <c r="BM11" i="1"/>
  <c r="BM10" i="1"/>
  <c r="BM7" i="1"/>
  <c r="BM6" i="1"/>
  <c r="BM5" i="1"/>
  <c r="BM4" i="1"/>
  <c r="BL15" i="1"/>
  <c r="BL11" i="1"/>
  <c r="BL7" i="1"/>
  <c r="BL5" i="1"/>
  <c r="BJ15" i="1"/>
  <c r="BJ14" i="1"/>
  <c r="BJ11" i="1"/>
  <c r="BJ10" i="1"/>
  <c r="BJ7" i="1"/>
  <c r="BJ6" i="1"/>
  <c r="BJ5" i="1"/>
  <c r="BJ4" i="1"/>
  <c r="BI15" i="1"/>
  <c r="BI11" i="1"/>
  <c r="BI7" i="1"/>
  <c r="BI5" i="1"/>
  <c r="BH15" i="1"/>
  <c r="BH14" i="1"/>
  <c r="BH11" i="1"/>
  <c r="BH10" i="1"/>
  <c r="BH7" i="1"/>
  <c r="BH6" i="1"/>
  <c r="BH5" i="1"/>
  <c r="BH4" i="1"/>
  <c r="BG20" i="1"/>
  <c r="BG15" i="1"/>
  <c r="BG14" i="1"/>
  <c r="BG13" i="1"/>
  <c r="BG11" i="1"/>
  <c r="BG10" i="1"/>
  <c r="BG9" i="1"/>
  <c r="BG8" i="1"/>
  <c r="BG7" i="1"/>
  <c r="BG6" i="1"/>
  <c r="BG5" i="1"/>
  <c r="BG4" i="1"/>
  <c r="BE20" i="1"/>
  <c r="BE15" i="1"/>
  <c r="BE14" i="1"/>
  <c r="BE13" i="1"/>
  <c r="BE11" i="1"/>
  <c r="BE10" i="1"/>
  <c r="BE9" i="1"/>
  <c r="BE8" i="1"/>
  <c r="BE7" i="1"/>
  <c r="BE6" i="1"/>
  <c r="BE5" i="1"/>
  <c r="BE4" i="1"/>
  <c r="BD15" i="1"/>
  <c r="BD11" i="1"/>
  <c r="BD7" i="1"/>
  <c r="BD5" i="1"/>
  <c r="BB15" i="1"/>
  <c r="BB11" i="1"/>
  <c r="BB7" i="1"/>
  <c r="BB5" i="1"/>
  <c r="AZ20" i="1"/>
  <c r="AZ15" i="1"/>
  <c r="AZ14" i="1"/>
  <c r="AZ13" i="1"/>
  <c r="AZ11" i="1"/>
  <c r="AZ10" i="1"/>
  <c r="AZ9" i="1"/>
  <c r="AZ8" i="1"/>
  <c r="AZ7" i="1"/>
  <c r="AZ6" i="1"/>
  <c r="AZ5" i="1"/>
  <c r="AZ4" i="1"/>
  <c r="AX20" i="1"/>
  <c r="AX15" i="1"/>
  <c r="AX14" i="1"/>
  <c r="AX13" i="1"/>
  <c r="AX11" i="1"/>
  <c r="AX10" i="1"/>
  <c r="AX9" i="1"/>
  <c r="AX8" i="1"/>
  <c r="AX7" i="1"/>
  <c r="AX6" i="1"/>
  <c r="AX5" i="1"/>
  <c r="AX4" i="1"/>
  <c r="AW20" i="1"/>
  <c r="AW15" i="1"/>
  <c r="AW14" i="1"/>
  <c r="AW13" i="1"/>
  <c r="AW11" i="1"/>
  <c r="AW10" i="1"/>
  <c r="AW9" i="1"/>
  <c r="AW8" i="1"/>
  <c r="AW7" i="1"/>
  <c r="AW6" i="1"/>
  <c r="AW5" i="1"/>
  <c r="AW4" i="1"/>
  <c r="AV15" i="1"/>
  <c r="AV11" i="1"/>
  <c r="AV7" i="1"/>
  <c r="AV5" i="1"/>
  <c r="AU20" i="1"/>
  <c r="AU15" i="1"/>
  <c r="AU14" i="1"/>
  <c r="AU13" i="1"/>
  <c r="AU11" i="1"/>
  <c r="AU10" i="1"/>
  <c r="AU9" i="1"/>
  <c r="AU8" i="1"/>
  <c r="AU7" i="1"/>
  <c r="AU6" i="1"/>
  <c r="AU5" i="1"/>
  <c r="AU4" i="1"/>
  <c r="AT20" i="1"/>
  <c r="AT15" i="1"/>
  <c r="AT14" i="1"/>
  <c r="AT13" i="1"/>
  <c r="AT11" i="1"/>
  <c r="AT10" i="1"/>
  <c r="AT9" i="1"/>
  <c r="AT8" i="1"/>
  <c r="AT7" i="1"/>
  <c r="AT6" i="1"/>
  <c r="AT5" i="1"/>
  <c r="AT4" i="1"/>
  <c r="AS20" i="1"/>
  <c r="AS15" i="1"/>
  <c r="AS14" i="1"/>
  <c r="AS13" i="1"/>
  <c r="AS11" i="1"/>
  <c r="AS10" i="1"/>
  <c r="AS9" i="1"/>
  <c r="AS8" i="1"/>
  <c r="AS7" i="1"/>
  <c r="AS6" i="1"/>
  <c r="AS5" i="1"/>
  <c r="AS4" i="1"/>
  <c r="AR20" i="1"/>
  <c r="AR15" i="1"/>
  <c r="AR14" i="1"/>
  <c r="AR13" i="1"/>
  <c r="AR11" i="1"/>
  <c r="AR10" i="1"/>
  <c r="AR9" i="1"/>
  <c r="AR8" i="1"/>
  <c r="AR7" i="1"/>
  <c r="AR6" i="1"/>
  <c r="AR5" i="1"/>
  <c r="AR4" i="1"/>
  <c r="AQ20" i="1"/>
  <c r="AQ15" i="1"/>
  <c r="AQ14" i="1"/>
  <c r="AQ13" i="1"/>
  <c r="AQ11" i="1"/>
  <c r="AQ10" i="1"/>
  <c r="AQ9" i="1"/>
  <c r="AQ8" i="1"/>
  <c r="AQ7" i="1"/>
  <c r="AQ6" i="1"/>
  <c r="AQ5" i="1"/>
  <c r="AQ4" i="1"/>
  <c r="AP20" i="1"/>
  <c r="AP15" i="1"/>
  <c r="AP14" i="1"/>
  <c r="AP13" i="1"/>
  <c r="AP11" i="1"/>
  <c r="AP10" i="1"/>
  <c r="AP9" i="1"/>
  <c r="AP8" i="1"/>
  <c r="AP7" i="1"/>
  <c r="AP6" i="1"/>
  <c r="AP5" i="1"/>
  <c r="AP4" i="1"/>
  <c r="AO20" i="1"/>
  <c r="AO15" i="1"/>
  <c r="AO14" i="1"/>
  <c r="AO13" i="1"/>
  <c r="AO11" i="1"/>
  <c r="AO10" i="1"/>
  <c r="AO9" i="1"/>
  <c r="AO8" i="1"/>
  <c r="AO7" i="1"/>
  <c r="AO6" i="1"/>
  <c r="AO5" i="1"/>
  <c r="AO4" i="1"/>
  <c r="AN15" i="1"/>
  <c r="AN14" i="1"/>
  <c r="AN11" i="1"/>
  <c r="AN10" i="1"/>
  <c r="AN7" i="1"/>
  <c r="AN6" i="1"/>
  <c r="AN5" i="1"/>
  <c r="AN4" i="1"/>
  <c r="AL15" i="1"/>
  <c r="AL14" i="1"/>
  <c r="AL11" i="1"/>
  <c r="AL10" i="1"/>
  <c r="AL7" i="1"/>
  <c r="AL6" i="1"/>
  <c r="AL5" i="1"/>
  <c r="AL4" i="1"/>
  <c r="AJ15" i="1"/>
  <c r="AJ11" i="1"/>
  <c r="AJ7" i="1"/>
  <c r="AJ5" i="1"/>
  <c r="AH20" i="1"/>
  <c r="AH15" i="1"/>
  <c r="AH14" i="1"/>
  <c r="AH13" i="1"/>
  <c r="AH11" i="1"/>
  <c r="AH10" i="1"/>
  <c r="AH9" i="1"/>
  <c r="AH8" i="1"/>
  <c r="AH7" i="1"/>
  <c r="AH6" i="1"/>
  <c r="AH5" i="1"/>
  <c r="AH4" i="1"/>
  <c r="AG20" i="1"/>
  <c r="AG15" i="1"/>
  <c r="AG14" i="1"/>
  <c r="AG13" i="1"/>
  <c r="AG11" i="1"/>
  <c r="AG10" i="1"/>
  <c r="AG9" i="1"/>
  <c r="AG8" i="1"/>
  <c r="AG7" i="1"/>
  <c r="AG6" i="1"/>
  <c r="AG5" i="1"/>
  <c r="AG4" i="1"/>
  <c r="AF20" i="1"/>
  <c r="AF15" i="1"/>
  <c r="AF14" i="1"/>
  <c r="AF13" i="1"/>
  <c r="AF11" i="1"/>
  <c r="AF10" i="1"/>
  <c r="AF9" i="1"/>
  <c r="AF8" i="1"/>
  <c r="AF7" i="1"/>
  <c r="AF6" i="1"/>
  <c r="AF5" i="1"/>
  <c r="AF4" i="1"/>
  <c r="AE15" i="1"/>
  <c r="AE11" i="1"/>
  <c r="AE7" i="1"/>
  <c r="AE5" i="1"/>
  <c r="AC15" i="1"/>
  <c r="AC14" i="1"/>
  <c r="AC11" i="1"/>
  <c r="AC10" i="1"/>
  <c r="AC7" i="1"/>
  <c r="AC6" i="1"/>
  <c r="AC5" i="1"/>
  <c r="AC4" i="1"/>
  <c r="AA15" i="1"/>
  <c r="AA14" i="1"/>
  <c r="AA11" i="1"/>
  <c r="AA10" i="1"/>
  <c r="AA7" i="1"/>
  <c r="AA6" i="1"/>
  <c r="AA5" i="1"/>
  <c r="AA4" i="1"/>
  <c r="Y15" i="1"/>
  <c r="AB160" i="1"/>
  <c r="Z160" i="1"/>
  <c r="X160" i="1"/>
  <c r="X149" i="1"/>
  <c r="Z149" i="1"/>
  <c r="AB149" i="1"/>
  <c r="AB145" i="1"/>
  <c r="Z145" i="1"/>
  <c r="X145" i="1"/>
  <c r="X142" i="1"/>
  <c r="Z142" i="1"/>
  <c r="AB142" i="1"/>
  <c r="AB138" i="1"/>
  <c r="Z138" i="1"/>
  <c r="X138" i="1"/>
  <c r="AB133" i="1"/>
  <c r="Z133" i="1"/>
  <c r="X133" i="1"/>
  <c r="AB132" i="1"/>
  <c r="AB125" i="1"/>
  <c r="AB131" i="1"/>
  <c r="AB130" i="1"/>
  <c r="AB129" i="1"/>
  <c r="AB128" i="1"/>
  <c r="AB127" i="1"/>
  <c r="AB126" i="1"/>
  <c r="AB123" i="1"/>
  <c r="AB122" i="1"/>
  <c r="AB121" i="1"/>
  <c r="AB120" i="1"/>
  <c r="AB119" i="1"/>
  <c r="AB118" i="1"/>
  <c r="AB117" i="1"/>
  <c r="AB116" i="1"/>
  <c r="AB114" i="1"/>
  <c r="AB113" i="1"/>
  <c r="AB112" i="1"/>
  <c r="AB111" i="1"/>
  <c r="AB110" i="1"/>
  <c r="AB109" i="1"/>
  <c r="AB108" i="1"/>
  <c r="AB107" i="1"/>
  <c r="AB106" i="1"/>
  <c r="Z132" i="1"/>
  <c r="Z125" i="1"/>
  <c r="Z131" i="1"/>
  <c r="Z130" i="1"/>
  <c r="Z129" i="1"/>
  <c r="Z128" i="1"/>
  <c r="Z127" i="1"/>
  <c r="Z126" i="1"/>
  <c r="Z123" i="1"/>
  <c r="Z122" i="1"/>
  <c r="Z121" i="1"/>
  <c r="Z120" i="1"/>
  <c r="Z119" i="1"/>
  <c r="Z118" i="1"/>
  <c r="Z117" i="1"/>
  <c r="Z116" i="1"/>
  <c r="Z114" i="1"/>
  <c r="Z113" i="1"/>
  <c r="Z112" i="1"/>
  <c r="Z111" i="1"/>
  <c r="Z110" i="1"/>
  <c r="Z109" i="1"/>
  <c r="Z108" i="1"/>
  <c r="Z107" i="1"/>
  <c r="Z106" i="1"/>
  <c r="X132" i="1"/>
  <c r="X125" i="1"/>
  <c r="X131" i="1"/>
  <c r="X130" i="1"/>
  <c r="X129" i="1"/>
  <c r="X128" i="1"/>
  <c r="X127" i="1"/>
  <c r="X126" i="1"/>
  <c r="X123" i="1"/>
  <c r="X122" i="1"/>
  <c r="X121" i="1"/>
  <c r="X120" i="1"/>
  <c r="X119" i="1"/>
  <c r="X118" i="1"/>
  <c r="X117" i="1"/>
  <c r="X116" i="1"/>
  <c r="X114" i="1"/>
  <c r="X113" i="1"/>
  <c r="X112" i="1"/>
  <c r="X111" i="1"/>
  <c r="X110" i="1"/>
  <c r="X109" i="1"/>
  <c r="X108" i="1"/>
  <c r="X107" i="1"/>
  <c r="X106" i="1"/>
  <c r="AB102" i="1"/>
  <c r="AB101" i="1"/>
  <c r="AB100" i="1"/>
  <c r="AB99" i="1"/>
  <c r="AB98" i="1"/>
  <c r="AB115" i="1"/>
  <c r="AB105" i="1"/>
  <c r="AB124" i="1"/>
  <c r="Z102" i="1"/>
  <c r="Z101" i="1"/>
  <c r="Z100" i="1"/>
  <c r="Z99" i="1"/>
  <c r="Z98" i="1"/>
  <c r="Z115" i="1"/>
  <c r="Z105" i="1"/>
  <c r="Z124" i="1"/>
  <c r="X102" i="1"/>
  <c r="X101" i="1"/>
  <c r="X100" i="1"/>
  <c r="X99" i="1"/>
  <c r="X98" i="1"/>
  <c r="X115" i="1"/>
  <c r="X105" i="1"/>
  <c r="X124" i="1"/>
  <c r="AB91" i="1"/>
  <c r="Z91" i="1"/>
  <c r="X91" i="1"/>
  <c r="AB87" i="1"/>
  <c r="Z87" i="1"/>
  <c r="X87" i="1"/>
  <c r="AB81" i="1"/>
  <c r="Z81" i="1"/>
  <c r="AB75" i="1"/>
  <c r="Z75" i="1"/>
  <c r="X75" i="1"/>
  <c r="AB71" i="1"/>
  <c r="Z71" i="1"/>
  <c r="X71" i="1"/>
  <c r="AB66" i="1"/>
  <c r="AB65" i="1"/>
  <c r="AB64" i="1"/>
  <c r="AB63" i="1"/>
  <c r="AB62" i="1"/>
  <c r="AB61" i="1"/>
  <c r="AB60" i="1"/>
  <c r="AB59" i="1"/>
  <c r="AB58" i="1"/>
  <c r="AB57" i="1"/>
  <c r="AB56" i="1"/>
  <c r="AB55" i="1"/>
  <c r="Z66" i="1"/>
  <c r="Z65" i="1"/>
  <c r="Z64" i="1"/>
  <c r="Z63" i="1"/>
  <c r="Z62" i="1"/>
  <c r="Z61" i="1"/>
  <c r="Z60" i="1"/>
  <c r="Z59" i="1"/>
  <c r="Z58" i="1"/>
  <c r="Z57" i="1"/>
  <c r="Z56" i="1"/>
  <c r="Z55" i="1"/>
  <c r="X66" i="1"/>
  <c r="X65" i="1"/>
  <c r="X64" i="1"/>
  <c r="X63" i="1"/>
  <c r="X62" i="1"/>
  <c r="X61" i="1"/>
  <c r="X60" i="1"/>
  <c r="X59" i="1"/>
  <c r="X58" i="1"/>
  <c r="X57" i="1"/>
  <c r="X56" i="1"/>
  <c r="X55" i="1"/>
  <c r="AB40" i="1"/>
  <c r="AB39" i="1"/>
  <c r="Z40" i="1"/>
  <c r="Z39" i="1"/>
  <c r="AB47" i="1"/>
  <c r="AB46" i="1"/>
  <c r="AB45" i="1"/>
  <c r="AB44" i="1"/>
  <c r="Z47" i="1"/>
  <c r="Z46" i="1"/>
  <c r="Z45" i="1"/>
  <c r="Z44" i="1"/>
  <c r="AB52" i="1"/>
  <c r="AB51" i="1"/>
  <c r="Z52" i="1"/>
  <c r="Z51" i="1"/>
  <c r="X52" i="1"/>
  <c r="X51" i="1"/>
  <c r="X47" i="1"/>
  <c r="X46" i="1"/>
  <c r="X45" i="1"/>
  <c r="X44" i="1"/>
  <c r="X40" i="1"/>
  <c r="X39" i="1"/>
  <c r="LB91" i="1"/>
  <c r="LB81" i="1"/>
  <c r="LB75" i="1"/>
  <c r="LB71" i="1"/>
  <c r="LB66" i="1"/>
  <c r="LB65" i="1"/>
  <c r="LB64" i="1"/>
  <c r="LB63" i="1"/>
  <c r="LB62" i="1"/>
  <c r="LB61" i="1"/>
  <c r="LB60" i="1"/>
  <c r="LB59" i="1"/>
  <c r="LB58" i="1"/>
  <c r="LB57" i="1"/>
  <c r="LB56" i="1"/>
  <c r="LB55" i="1"/>
  <c r="LB52" i="1"/>
  <c r="LB51" i="1"/>
  <c r="LB47" i="1"/>
  <c r="LB46" i="1"/>
  <c r="LB45" i="1"/>
  <c r="LB44" i="1"/>
  <c r="LB40" i="1"/>
  <c r="LB39" i="1"/>
  <c r="IV160" i="1"/>
  <c r="IV149" i="1"/>
  <c r="IV145" i="1"/>
  <c r="IV142" i="1"/>
  <c r="IV138" i="1"/>
  <c r="IV133" i="1"/>
  <c r="IV132" i="1"/>
  <c r="IV125" i="1"/>
  <c r="IV131" i="1"/>
  <c r="IV130" i="1"/>
  <c r="IV129" i="1"/>
  <c r="IV128" i="1"/>
  <c r="IV127" i="1"/>
  <c r="IV126" i="1"/>
  <c r="IV123" i="1"/>
  <c r="IV122" i="1"/>
  <c r="IV121" i="1"/>
  <c r="IV120" i="1"/>
  <c r="IV119" i="1"/>
  <c r="IV118" i="1"/>
  <c r="IV117" i="1"/>
  <c r="IV116" i="1"/>
  <c r="IV114" i="1"/>
  <c r="IV113" i="1"/>
  <c r="IV112" i="1"/>
  <c r="IV111" i="1"/>
  <c r="IV110" i="1"/>
  <c r="IV109" i="1"/>
  <c r="IV108" i="1"/>
  <c r="IV107" i="1"/>
  <c r="IV106" i="1"/>
  <c r="IV102" i="1"/>
  <c r="IV101" i="1"/>
  <c r="IV100" i="1"/>
  <c r="IV99" i="1"/>
  <c r="IV98" i="1"/>
  <c r="IV115" i="1"/>
  <c r="IV105" i="1"/>
  <c r="IV124" i="1"/>
  <c r="IV91" i="1"/>
  <c r="IV87" i="1"/>
  <c r="IV75" i="1"/>
  <c r="IV71" i="1"/>
  <c r="IV66" i="1"/>
  <c r="IV65" i="1"/>
  <c r="IV64" i="1"/>
  <c r="IV63" i="1"/>
  <c r="IV62" i="1"/>
  <c r="IV61" i="1"/>
  <c r="IV60" i="1"/>
  <c r="IV59" i="1"/>
  <c r="IV58" i="1"/>
  <c r="IV57" i="1"/>
  <c r="IV56" i="1"/>
  <c r="IV55" i="1"/>
  <c r="IV52" i="1"/>
  <c r="IV51" i="1"/>
  <c r="IV47" i="1"/>
  <c r="IV46" i="1"/>
  <c r="IV45" i="1"/>
  <c r="IV44" i="1"/>
  <c r="IV40" i="1"/>
  <c r="IV39" i="1"/>
  <c r="HO160" i="1"/>
  <c r="HO149" i="1"/>
  <c r="HO145" i="1"/>
  <c r="HO142" i="1"/>
  <c r="HO138" i="1"/>
  <c r="HO133" i="1"/>
  <c r="HO132" i="1"/>
  <c r="HO125" i="1"/>
  <c r="HO131" i="1"/>
  <c r="HO130" i="1"/>
  <c r="HO129" i="1"/>
  <c r="HO128" i="1"/>
  <c r="HO127" i="1"/>
  <c r="HO126" i="1"/>
  <c r="HO123" i="1"/>
  <c r="HO122" i="1"/>
  <c r="HO121" i="1"/>
  <c r="HO120" i="1"/>
  <c r="HO119" i="1"/>
  <c r="HO118" i="1"/>
  <c r="HO117" i="1"/>
  <c r="HO116" i="1"/>
  <c r="HO114" i="1"/>
  <c r="HO113" i="1"/>
  <c r="HO112" i="1"/>
  <c r="HO111" i="1"/>
  <c r="HO110" i="1"/>
  <c r="HO109" i="1"/>
  <c r="HO108" i="1"/>
  <c r="HO107" i="1"/>
  <c r="HO106" i="1"/>
  <c r="HO102" i="1"/>
  <c r="HO101" i="1"/>
  <c r="HO100" i="1"/>
  <c r="HO99" i="1"/>
  <c r="HO98" i="1"/>
  <c r="HO115" i="1"/>
  <c r="HO105" i="1"/>
  <c r="HO124" i="1"/>
  <c r="HO91" i="1"/>
  <c r="HO75" i="1"/>
  <c r="HO71" i="1"/>
  <c r="HO65" i="1"/>
  <c r="HO64" i="1"/>
  <c r="HO63" i="1"/>
  <c r="HO62" i="1"/>
  <c r="HO61" i="1"/>
  <c r="HO60" i="1"/>
  <c r="HO59" i="1"/>
  <c r="HO58" i="1"/>
  <c r="HO57" i="1"/>
  <c r="HO56" i="1"/>
  <c r="HO55" i="1"/>
  <c r="HO52" i="1"/>
  <c r="HO51" i="1"/>
  <c r="HO47" i="1"/>
  <c r="HO46" i="1"/>
  <c r="HO45" i="1"/>
  <c r="HO44" i="1"/>
  <c r="HO40" i="1"/>
  <c r="HO39" i="1"/>
  <c r="GU160" i="1"/>
  <c r="GU149" i="1"/>
  <c r="GU145" i="1"/>
  <c r="GU142" i="1"/>
  <c r="GU138" i="1"/>
  <c r="GU133" i="1"/>
  <c r="GU132" i="1"/>
  <c r="GU125" i="1"/>
  <c r="GU131" i="1"/>
  <c r="GU130" i="1"/>
  <c r="GU129" i="1"/>
  <c r="GU128" i="1"/>
  <c r="GU127" i="1"/>
  <c r="GU126" i="1"/>
  <c r="GU123" i="1"/>
  <c r="GU122" i="1"/>
  <c r="GU121" i="1"/>
  <c r="GU120" i="1"/>
  <c r="GU119" i="1"/>
  <c r="GU118" i="1"/>
  <c r="GU117" i="1"/>
  <c r="GU116" i="1"/>
  <c r="GU114" i="1"/>
  <c r="GU113" i="1"/>
  <c r="GU112" i="1"/>
  <c r="GU111" i="1"/>
  <c r="GU110" i="1"/>
  <c r="GU109" i="1"/>
  <c r="GU108" i="1"/>
  <c r="GU107" i="1"/>
  <c r="GU106" i="1"/>
  <c r="GU102" i="1"/>
  <c r="GU101" i="1"/>
  <c r="GU100" i="1"/>
  <c r="GU99" i="1"/>
  <c r="GU98" i="1"/>
  <c r="GU115" i="1"/>
  <c r="GU105" i="1"/>
  <c r="GU124" i="1"/>
  <c r="GU91" i="1"/>
  <c r="GU75" i="1"/>
  <c r="GU71" i="1"/>
  <c r="GU66" i="1"/>
  <c r="GU65" i="1"/>
  <c r="GU64" i="1"/>
  <c r="GU63" i="1"/>
  <c r="GU62" i="1"/>
  <c r="GU61" i="1"/>
  <c r="GU60" i="1"/>
  <c r="GU59" i="1"/>
  <c r="GU58" i="1"/>
  <c r="GU57" i="1"/>
  <c r="GU56" i="1"/>
  <c r="GU55" i="1"/>
  <c r="GU52" i="1"/>
  <c r="GU51" i="1"/>
  <c r="GU40" i="1"/>
  <c r="GU47" i="1"/>
  <c r="GU46" i="1"/>
  <c r="GU45" i="1"/>
  <c r="GU44" i="1"/>
  <c r="GU39" i="1"/>
  <c r="FP160" i="1"/>
  <c r="FP149" i="1"/>
  <c r="FP145" i="1"/>
  <c r="FP142" i="1"/>
  <c r="FP138" i="1"/>
  <c r="FP133" i="1"/>
  <c r="FP132" i="1"/>
  <c r="FP125" i="1"/>
  <c r="FP131" i="1"/>
  <c r="FP130" i="1"/>
  <c r="FP129" i="1"/>
  <c r="FP128" i="1"/>
  <c r="FP127" i="1"/>
  <c r="FP126" i="1"/>
  <c r="FP123" i="1"/>
  <c r="FP122" i="1"/>
  <c r="FP121" i="1"/>
  <c r="FP120" i="1"/>
  <c r="FP119" i="1"/>
  <c r="FP118" i="1"/>
  <c r="FP117" i="1"/>
  <c r="FP116" i="1"/>
  <c r="FP114" i="1"/>
  <c r="FP113" i="1"/>
  <c r="FP112" i="1"/>
  <c r="FP111" i="1"/>
  <c r="FP110" i="1"/>
  <c r="FP109" i="1"/>
  <c r="FP108" i="1"/>
  <c r="FP107" i="1"/>
  <c r="FP106" i="1"/>
  <c r="FP102" i="1"/>
  <c r="FP101" i="1"/>
  <c r="FP100" i="1"/>
  <c r="FP99" i="1"/>
  <c r="FP98" i="1"/>
  <c r="FP115" i="1"/>
  <c r="FP105" i="1"/>
  <c r="FP124" i="1"/>
  <c r="FP91" i="1"/>
  <c r="FP75" i="1"/>
  <c r="FP71" i="1"/>
  <c r="FP65" i="1"/>
  <c r="FP64" i="1"/>
  <c r="FP63" i="1"/>
  <c r="FP62" i="1"/>
  <c r="FP61" i="1"/>
  <c r="FP60" i="1"/>
  <c r="FP59" i="1"/>
  <c r="FP58" i="1"/>
  <c r="FP57" i="1"/>
  <c r="FP56" i="1"/>
  <c r="FP55" i="1"/>
  <c r="FP52" i="1"/>
  <c r="FP51" i="1"/>
  <c r="FP47" i="1"/>
  <c r="FP46" i="1"/>
  <c r="FP45" i="1"/>
  <c r="FP44" i="1"/>
  <c r="FP40" i="1"/>
  <c r="FN40" i="1" s="1"/>
  <c r="FP39" i="1"/>
  <c r="EW160" i="1"/>
  <c r="EW149" i="1"/>
  <c r="EW145" i="1"/>
  <c r="EW142" i="1"/>
  <c r="EW138" i="1"/>
  <c r="EW133" i="1"/>
  <c r="EW132" i="1"/>
  <c r="EW125" i="1"/>
  <c r="EW131" i="1"/>
  <c r="EW130" i="1"/>
  <c r="EW129" i="1"/>
  <c r="EW128" i="1"/>
  <c r="EW127" i="1"/>
  <c r="EW126" i="1"/>
  <c r="EW123" i="1"/>
  <c r="EW122" i="1"/>
  <c r="EW121" i="1"/>
  <c r="EW120" i="1"/>
  <c r="EW119" i="1"/>
  <c r="EW118" i="1"/>
  <c r="EW117" i="1"/>
  <c r="EW116" i="1"/>
  <c r="EW114" i="1"/>
  <c r="EW113" i="1"/>
  <c r="EW112" i="1"/>
  <c r="EW111" i="1"/>
  <c r="EW110" i="1"/>
  <c r="EW109" i="1"/>
  <c r="EW108" i="1"/>
  <c r="EW107" i="1"/>
  <c r="EW106" i="1"/>
  <c r="EW102" i="1"/>
  <c r="EW101" i="1"/>
  <c r="EW100" i="1"/>
  <c r="EW99" i="1"/>
  <c r="EW98" i="1"/>
  <c r="EW115" i="1"/>
  <c r="EW105" i="1"/>
  <c r="EW124" i="1"/>
  <c r="EW91" i="1"/>
  <c r="EW75" i="1"/>
  <c r="EW65" i="1"/>
  <c r="EW64" i="1"/>
  <c r="EW63" i="1"/>
  <c r="EW62" i="1"/>
  <c r="EW61" i="1"/>
  <c r="EW60" i="1"/>
  <c r="EW59" i="1"/>
  <c r="EW58" i="1"/>
  <c r="EW57" i="1"/>
  <c r="EW56" i="1"/>
  <c r="EW55" i="1"/>
  <c r="EW52" i="1"/>
  <c r="EW51" i="1"/>
  <c r="EW47" i="1"/>
  <c r="EW46" i="1"/>
  <c r="EW45" i="1"/>
  <c r="EW44" i="1"/>
  <c r="EW40" i="1"/>
  <c r="EW39" i="1"/>
  <c r="EC160" i="1"/>
  <c r="EC149" i="1"/>
  <c r="EC145" i="1"/>
  <c r="EC142" i="1"/>
  <c r="EC138" i="1"/>
  <c r="EC133" i="1"/>
  <c r="EC132" i="1"/>
  <c r="EC125" i="1"/>
  <c r="EC131" i="1"/>
  <c r="EC130" i="1"/>
  <c r="EC129" i="1"/>
  <c r="EC128" i="1"/>
  <c r="EC127" i="1"/>
  <c r="EC126" i="1"/>
  <c r="EC123" i="1"/>
  <c r="EC122" i="1"/>
  <c r="EC121" i="1"/>
  <c r="EC120" i="1"/>
  <c r="EC119" i="1"/>
  <c r="EC118" i="1"/>
  <c r="EC117" i="1"/>
  <c r="EC116" i="1"/>
  <c r="EC114" i="1"/>
  <c r="EC113" i="1"/>
  <c r="EC112" i="1"/>
  <c r="EC111" i="1"/>
  <c r="EC110" i="1"/>
  <c r="EC109" i="1"/>
  <c r="EC108" i="1"/>
  <c r="EC107" i="1"/>
  <c r="EC106" i="1"/>
  <c r="EC102" i="1"/>
  <c r="EC101" i="1"/>
  <c r="EC100" i="1"/>
  <c r="EC99" i="1"/>
  <c r="EC98" i="1"/>
  <c r="EC115" i="1"/>
  <c r="EC105" i="1"/>
  <c r="EC124" i="1"/>
  <c r="EC91" i="1"/>
  <c r="EC87" i="1"/>
  <c r="EC75" i="1"/>
  <c r="EC71" i="1"/>
  <c r="EC66" i="1"/>
  <c r="EC65" i="1"/>
  <c r="EC64" i="1"/>
  <c r="EC63" i="1"/>
  <c r="EC62" i="1"/>
  <c r="EC61" i="1"/>
  <c r="EC60" i="1"/>
  <c r="EC59" i="1"/>
  <c r="EC58" i="1"/>
  <c r="EC57" i="1"/>
  <c r="EC56" i="1"/>
  <c r="EC55" i="1"/>
  <c r="EC52" i="1"/>
  <c r="EC51" i="1"/>
  <c r="EC47" i="1"/>
  <c r="EC46" i="1"/>
  <c r="EC45" i="1"/>
  <c r="EC44" i="1"/>
  <c r="EC40" i="1"/>
  <c r="EC39" i="1"/>
  <c r="CG160" i="1"/>
  <c r="CG149" i="1"/>
  <c r="CG145" i="1"/>
  <c r="CG142" i="1"/>
  <c r="CG138" i="1"/>
  <c r="CG133" i="1"/>
  <c r="CG132" i="1"/>
  <c r="CG125" i="1"/>
  <c r="CG131" i="1"/>
  <c r="CG130" i="1"/>
  <c r="CG129" i="1"/>
  <c r="CG128" i="1"/>
  <c r="CG127" i="1"/>
  <c r="CG126" i="1"/>
  <c r="CG123" i="1"/>
  <c r="CG122" i="1"/>
  <c r="CG121" i="1"/>
  <c r="CG120" i="1"/>
  <c r="CG119" i="1"/>
  <c r="CG118" i="1"/>
  <c r="CG117" i="1"/>
  <c r="CG116" i="1"/>
  <c r="CG114" i="1"/>
  <c r="CG113" i="1"/>
  <c r="CG112" i="1"/>
  <c r="CG111" i="1"/>
  <c r="CG110" i="1"/>
  <c r="CG109" i="1"/>
  <c r="CG108" i="1"/>
  <c r="CG107" i="1"/>
  <c r="CG106" i="1"/>
  <c r="CG102" i="1"/>
  <c r="CG101" i="1"/>
  <c r="CG100" i="1"/>
  <c r="CG99" i="1"/>
  <c r="CG98" i="1"/>
  <c r="CG115" i="1"/>
  <c r="CG105" i="1"/>
  <c r="CG124" i="1"/>
  <c r="CG91" i="1"/>
  <c r="CG75" i="1"/>
  <c r="CG65" i="1"/>
  <c r="CG64" i="1"/>
  <c r="CG63" i="1"/>
  <c r="CG62" i="1"/>
  <c r="CG61" i="1"/>
  <c r="CG60" i="1"/>
  <c r="CG59" i="1"/>
  <c r="CG58" i="1"/>
  <c r="CG57" i="1"/>
  <c r="CG56" i="1"/>
  <c r="CG55" i="1"/>
  <c r="CG52" i="1"/>
  <c r="CG51" i="1"/>
  <c r="CG47" i="1"/>
  <c r="CG46" i="1"/>
  <c r="CG45" i="1"/>
  <c r="CG44" i="1"/>
  <c r="CG40" i="1"/>
  <c r="CG39" i="1"/>
  <c r="AI160" i="1"/>
  <c r="AI149" i="1"/>
  <c r="AI145" i="1"/>
  <c r="AI142" i="1"/>
  <c r="AI138" i="1"/>
  <c r="AI133" i="1"/>
  <c r="AI132" i="1"/>
  <c r="AI125" i="1"/>
  <c r="AI131" i="1"/>
  <c r="AI130" i="1"/>
  <c r="AI129" i="1"/>
  <c r="AI128" i="1"/>
  <c r="AI127" i="1"/>
  <c r="AI126" i="1"/>
  <c r="AI123" i="1"/>
  <c r="AI122" i="1"/>
  <c r="AI121" i="1"/>
  <c r="AI120" i="1"/>
  <c r="AI119" i="1"/>
  <c r="AI118" i="1"/>
  <c r="AI117" i="1"/>
  <c r="AI116" i="1"/>
  <c r="AI114" i="1"/>
  <c r="AI113" i="1"/>
  <c r="AI112" i="1"/>
  <c r="AI111" i="1"/>
  <c r="AI110" i="1"/>
  <c r="AI109" i="1"/>
  <c r="AI108" i="1"/>
  <c r="AI107" i="1"/>
  <c r="AI106" i="1"/>
  <c r="AI102" i="1"/>
  <c r="AI101" i="1"/>
  <c r="AI100" i="1"/>
  <c r="AI99" i="1"/>
  <c r="AI98" i="1"/>
  <c r="AI115" i="1"/>
  <c r="AI105" i="1"/>
  <c r="AI124" i="1"/>
  <c r="AI91" i="1"/>
  <c r="AI75" i="1"/>
  <c r="AI71" i="1"/>
  <c r="AI66" i="1"/>
  <c r="AI65" i="1"/>
  <c r="AI64" i="1"/>
  <c r="AI63" i="1"/>
  <c r="AI62" i="1"/>
  <c r="AI61" i="1"/>
  <c r="AI60" i="1"/>
  <c r="AI59" i="1"/>
  <c r="AI58" i="1"/>
  <c r="AI57" i="1"/>
  <c r="AI56" i="1"/>
  <c r="AI55" i="1"/>
  <c r="AI52" i="1"/>
  <c r="AI51" i="1"/>
  <c r="AI47" i="1"/>
  <c r="AI46" i="1"/>
  <c r="AI45" i="1"/>
  <c r="AI44" i="1"/>
  <c r="AI40" i="1"/>
  <c r="AI39" i="1"/>
  <c r="MJ160" i="1"/>
  <c r="MJ149" i="1"/>
  <c r="MJ145" i="1"/>
  <c r="MJ142" i="1"/>
  <c r="MJ138" i="1"/>
  <c r="MJ133" i="1"/>
  <c r="MJ132" i="1"/>
  <c r="MJ125" i="1"/>
  <c r="MJ131" i="1"/>
  <c r="MJ130" i="1"/>
  <c r="MJ129" i="1"/>
  <c r="MJ128" i="1"/>
  <c r="MJ127" i="1"/>
  <c r="MJ126" i="1"/>
  <c r="MJ123" i="1"/>
  <c r="MJ122" i="1"/>
  <c r="MJ121" i="1"/>
  <c r="MJ120" i="1"/>
  <c r="MJ119" i="1"/>
  <c r="MJ118" i="1"/>
  <c r="MJ117" i="1"/>
  <c r="MJ116" i="1"/>
  <c r="MJ114" i="1"/>
  <c r="MJ113" i="1"/>
  <c r="MJ112" i="1"/>
  <c r="MJ111" i="1"/>
  <c r="MJ110" i="1"/>
  <c r="MJ109" i="1"/>
  <c r="MJ108" i="1"/>
  <c r="MJ107" i="1"/>
  <c r="MJ106" i="1"/>
  <c r="MJ102" i="1"/>
  <c r="MJ101" i="1"/>
  <c r="MJ100" i="1"/>
  <c r="MJ99" i="1"/>
  <c r="MJ98" i="1"/>
  <c r="MJ115" i="1"/>
  <c r="MJ105" i="1"/>
  <c r="MJ124" i="1"/>
  <c r="MJ91" i="1"/>
  <c r="MJ75" i="1"/>
  <c r="MJ71" i="1"/>
  <c r="MJ66" i="1"/>
  <c r="MJ65" i="1"/>
  <c r="MJ64" i="1"/>
  <c r="MJ63" i="1"/>
  <c r="MJ62" i="1"/>
  <c r="MJ61" i="1"/>
  <c r="MJ60" i="1"/>
  <c r="MJ59" i="1"/>
  <c r="MJ58" i="1"/>
  <c r="MJ57" i="1"/>
  <c r="MJ56" i="1"/>
  <c r="MJ55" i="1"/>
  <c r="MJ52" i="1"/>
  <c r="MJ51" i="1"/>
  <c r="MJ47" i="1"/>
  <c r="MJ46" i="1"/>
  <c r="MJ45" i="1"/>
  <c r="MJ44" i="1"/>
  <c r="MJ40" i="1"/>
  <c r="MJ39" i="1"/>
  <c r="ME160" i="1"/>
  <c r="ME149" i="1"/>
  <c r="ME145" i="1"/>
  <c r="ME142" i="1"/>
  <c r="ME138" i="1"/>
  <c r="ME133" i="1"/>
  <c r="ME132" i="1"/>
  <c r="ME125" i="1"/>
  <c r="ME131" i="1"/>
  <c r="ME130" i="1"/>
  <c r="ME129" i="1"/>
  <c r="ME128" i="1"/>
  <c r="ME127" i="1"/>
  <c r="ME126" i="1"/>
  <c r="ME123" i="1"/>
  <c r="ME122" i="1"/>
  <c r="ME121" i="1"/>
  <c r="ME120" i="1"/>
  <c r="ME119" i="1"/>
  <c r="ME118" i="1"/>
  <c r="ME117" i="1"/>
  <c r="ME116" i="1"/>
  <c r="ME114" i="1"/>
  <c r="ME113" i="1"/>
  <c r="ME112" i="1"/>
  <c r="ME111" i="1"/>
  <c r="ME110" i="1"/>
  <c r="ME109" i="1"/>
  <c r="ME108" i="1"/>
  <c r="ME107" i="1"/>
  <c r="ME106" i="1"/>
  <c r="ME102" i="1"/>
  <c r="ME101" i="1"/>
  <c r="ME100" i="1"/>
  <c r="ME99" i="1"/>
  <c r="ME98" i="1"/>
  <c r="ME115" i="1"/>
  <c r="ME105" i="1"/>
  <c r="ME124" i="1"/>
  <c r="ME91" i="1"/>
  <c r="ME87" i="1"/>
  <c r="ME81" i="1"/>
  <c r="ME75" i="1"/>
  <c r="ME71" i="1"/>
  <c r="ME66" i="1"/>
  <c r="ME65" i="1"/>
  <c r="ME64" i="1"/>
  <c r="ME63" i="1"/>
  <c r="ME62" i="1"/>
  <c r="ME61" i="1"/>
  <c r="ME60" i="1"/>
  <c r="ME59" i="1"/>
  <c r="ME58" i="1"/>
  <c r="ME57" i="1"/>
  <c r="ME56" i="1"/>
  <c r="ME55" i="1"/>
  <c r="ME52" i="1"/>
  <c r="ME51" i="1"/>
  <c r="ME47" i="1"/>
  <c r="ME46" i="1"/>
  <c r="ME45" i="1"/>
  <c r="ME44" i="1"/>
  <c r="ME40" i="1"/>
  <c r="ME39" i="1"/>
  <c r="LJ160" i="1"/>
  <c r="LJ149" i="1"/>
  <c r="LJ145" i="1"/>
  <c r="LJ142" i="1"/>
  <c r="LJ138" i="1"/>
  <c r="LJ133" i="1"/>
  <c r="LJ132" i="1"/>
  <c r="LJ125" i="1"/>
  <c r="LJ131" i="1"/>
  <c r="LJ130" i="1"/>
  <c r="LJ129" i="1"/>
  <c r="LJ128" i="1"/>
  <c r="LJ127" i="1"/>
  <c r="LJ126" i="1"/>
  <c r="LJ123" i="1"/>
  <c r="LJ122" i="1"/>
  <c r="LJ121" i="1"/>
  <c r="LJ120" i="1"/>
  <c r="LJ119" i="1"/>
  <c r="LJ118" i="1"/>
  <c r="LJ117" i="1"/>
  <c r="LJ116" i="1"/>
  <c r="LJ114" i="1"/>
  <c r="LJ113" i="1"/>
  <c r="LJ112" i="1"/>
  <c r="LJ111" i="1"/>
  <c r="LJ110" i="1"/>
  <c r="LJ109" i="1"/>
  <c r="LJ108" i="1"/>
  <c r="LJ107" i="1"/>
  <c r="LJ106" i="1"/>
  <c r="LJ102" i="1"/>
  <c r="LJ101" i="1"/>
  <c r="LJ100" i="1"/>
  <c r="LJ99" i="1"/>
  <c r="LJ98" i="1"/>
  <c r="LJ115" i="1"/>
  <c r="LJ105" i="1"/>
  <c r="LJ124" i="1"/>
  <c r="LJ91" i="1"/>
  <c r="LJ87" i="1"/>
  <c r="LJ81" i="1"/>
  <c r="LJ75" i="1"/>
  <c r="LJ71" i="1"/>
  <c r="LJ66" i="1"/>
  <c r="LJ65" i="1"/>
  <c r="LJ64" i="1"/>
  <c r="LJ63" i="1"/>
  <c r="LJ62" i="1"/>
  <c r="LJ61" i="1"/>
  <c r="LJ60" i="1"/>
  <c r="LJ59" i="1"/>
  <c r="LJ58" i="1"/>
  <c r="LJ57" i="1"/>
  <c r="LJ56" i="1"/>
  <c r="LJ55" i="1"/>
  <c r="LJ52" i="1"/>
  <c r="LJ51" i="1"/>
  <c r="LJ47" i="1"/>
  <c r="LJ46" i="1"/>
  <c r="LJ45" i="1"/>
  <c r="LJ44" i="1"/>
  <c r="LJ40" i="1"/>
  <c r="LJ39" i="1"/>
  <c r="KV160" i="1"/>
  <c r="KV149" i="1"/>
  <c r="KV145" i="1"/>
  <c r="KV142" i="1"/>
  <c r="KV138" i="1"/>
  <c r="KV133" i="1"/>
  <c r="KV132" i="1"/>
  <c r="KV125" i="1"/>
  <c r="KV131" i="1"/>
  <c r="KV130" i="1"/>
  <c r="KV129" i="1"/>
  <c r="KV128" i="1"/>
  <c r="KV127" i="1"/>
  <c r="KV126" i="1"/>
  <c r="KV123" i="1"/>
  <c r="KV122" i="1"/>
  <c r="KV121" i="1"/>
  <c r="KV120" i="1"/>
  <c r="KV119" i="1"/>
  <c r="KV118" i="1"/>
  <c r="KV117" i="1"/>
  <c r="KV116" i="1"/>
  <c r="KV114" i="1"/>
  <c r="KV113" i="1"/>
  <c r="KV112" i="1"/>
  <c r="KV111" i="1"/>
  <c r="KV110" i="1"/>
  <c r="KV109" i="1"/>
  <c r="KV108" i="1"/>
  <c r="KV107" i="1"/>
  <c r="KV106" i="1"/>
  <c r="KV102" i="1"/>
  <c r="KV101" i="1"/>
  <c r="KV100" i="1"/>
  <c r="KV99" i="1"/>
  <c r="KV98" i="1"/>
  <c r="KV115" i="1"/>
  <c r="KV105" i="1"/>
  <c r="KV124" i="1"/>
  <c r="KV91" i="1"/>
  <c r="KV87" i="1"/>
  <c r="KV81" i="1"/>
  <c r="KV75" i="1"/>
  <c r="KV71" i="1"/>
  <c r="KV66" i="1"/>
  <c r="KV65" i="1"/>
  <c r="KV64" i="1"/>
  <c r="KV63" i="1"/>
  <c r="KV62" i="1"/>
  <c r="KV61" i="1"/>
  <c r="KV60" i="1"/>
  <c r="KV59" i="1"/>
  <c r="KV58" i="1"/>
  <c r="KV57" i="1"/>
  <c r="KV56" i="1"/>
  <c r="KV55" i="1"/>
  <c r="KV52" i="1"/>
  <c r="KV51" i="1"/>
  <c r="KV47" i="1"/>
  <c r="KV46" i="1"/>
  <c r="KV45" i="1"/>
  <c r="KV44" i="1"/>
  <c r="KV40" i="1"/>
  <c r="KV39" i="1"/>
  <c r="MK30" i="1"/>
  <c r="LZ30" i="1"/>
  <c r="HC24" i="1" l="1"/>
  <c r="HC28" i="1" s="1"/>
  <c r="JJ24" i="1"/>
  <c r="KC13" i="8"/>
  <c r="GG8" i="8"/>
  <c r="EJ13" i="8"/>
  <c r="IM8" i="8"/>
  <c r="GG13" i="8"/>
  <c r="BB8" i="8"/>
  <c r="CB13" i="8"/>
  <c r="DR6" i="8"/>
  <c r="IM9" i="8"/>
  <c r="MX12" i="8"/>
  <c r="DW19" i="8"/>
  <c r="ES19" i="8"/>
  <c r="KO12" i="8"/>
  <c r="IM20" i="8"/>
  <c r="BJ9" i="8"/>
  <c r="KK9" i="8"/>
  <c r="BJ13" i="8"/>
  <c r="DL8" i="8"/>
  <c r="KJ8" i="8"/>
  <c r="LU8" i="8"/>
  <c r="BL9" i="8"/>
  <c r="BL13" i="8"/>
  <c r="DL4" i="8"/>
  <c r="HC8" i="8"/>
  <c r="AA9" i="8"/>
  <c r="CM9" i="8"/>
  <c r="HC9" i="8"/>
  <c r="DL10" i="8"/>
  <c r="AA13" i="8"/>
  <c r="HC13" i="8"/>
  <c r="HC18" i="8" s="1"/>
  <c r="LU13" i="8"/>
  <c r="LU12" i="8" s="1"/>
  <c r="DL14" i="8"/>
  <c r="DL12" i="8" s="1"/>
  <c r="DL16" i="8" s="1"/>
  <c r="BL8" i="8"/>
  <c r="CM8" i="8"/>
  <c r="LN8" i="8"/>
  <c r="FC9" i="8"/>
  <c r="FB13" i="8"/>
  <c r="FC13" i="8"/>
  <c r="JJ13" i="8"/>
  <c r="CK14" i="8"/>
  <c r="MS8" i="8"/>
  <c r="AA8" i="8"/>
  <c r="CK10" i="8"/>
  <c r="LN13" i="8"/>
  <c r="CM14" i="8"/>
  <c r="CM12" i="8" s="1"/>
  <c r="CM4" i="8"/>
  <c r="CM10" i="8"/>
  <c r="CK4" i="8"/>
  <c r="Y8" i="8"/>
  <c r="IW18" i="1"/>
  <c r="IX18" i="1"/>
  <c r="MU12" i="8"/>
  <c r="LE12" i="8"/>
  <c r="LS12" i="8"/>
  <c r="JZ12" i="8"/>
  <c r="IR12" i="8"/>
  <c r="FY19" i="8"/>
  <c r="CP8" i="8"/>
  <c r="JM8" i="8"/>
  <c r="EP8" i="8"/>
  <c r="MG12" i="8"/>
  <c r="CH20" i="8"/>
  <c r="CH19" i="8" s="1"/>
  <c r="IS126" i="8"/>
  <c r="BE12" i="1"/>
  <c r="KI22" i="1"/>
  <c r="DD6" i="8"/>
  <c r="EH22" i="8"/>
  <c r="HQ22" i="8"/>
  <c r="LV22" i="8"/>
  <c r="BS8" i="8"/>
  <c r="FS22" i="8"/>
  <c r="IW22" i="8"/>
  <c r="IW27" i="8" s="1"/>
  <c r="LI22" i="8"/>
  <c r="DA4" i="8"/>
  <c r="BS9" i="8"/>
  <c r="KE24" i="8"/>
  <c r="KT24" i="8"/>
  <c r="KT28" i="8" s="1"/>
  <c r="LK24" i="8"/>
  <c r="LW24" i="8"/>
  <c r="ML24" i="8"/>
  <c r="MY24" i="8"/>
  <c r="BP19" i="8"/>
  <c r="JT19" i="8"/>
  <c r="DD4" i="8"/>
  <c r="AJ9" i="8"/>
  <c r="CV19" i="8"/>
  <c r="DJ19" i="8"/>
  <c r="GL19" i="8"/>
  <c r="FO8" i="8"/>
  <c r="FO13" i="8"/>
  <c r="FO12" i="8" s="1"/>
  <c r="DD14" i="8"/>
  <c r="IE19" i="8"/>
  <c r="DA6" i="8"/>
  <c r="DA8" i="8"/>
  <c r="JU13" i="8"/>
  <c r="CF19" i="8"/>
  <c r="CZ19" i="8"/>
  <c r="EB19" i="8"/>
  <c r="MO19" i="8"/>
  <c r="LQ19" i="8"/>
  <c r="MU19" i="8"/>
  <c r="EZ22" i="8"/>
  <c r="IG22" i="8"/>
  <c r="IG21" i="8" s="1"/>
  <c r="MX22" i="8"/>
  <c r="MC9" i="8"/>
  <c r="AJ13" i="8"/>
  <c r="JG19" i="8"/>
  <c r="HB22" i="8"/>
  <c r="HB27" i="8" s="1"/>
  <c r="KS22" i="8"/>
  <c r="BS13" i="8"/>
  <c r="AJ8" i="8"/>
  <c r="JU9" i="8"/>
  <c r="MZ18" i="8"/>
  <c r="MZ26" i="8" s="1"/>
  <c r="AP22" i="8"/>
  <c r="BE22" i="8"/>
  <c r="BV22" i="8"/>
  <c r="CO22" i="8"/>
  <c r="DD10" i="8"/>
  <c r="KP13" i="8"/>
  <c r="KP12" i="8" s="1"/>
  <c r="MR12" i="8"/>
  <c r="AF19" i="8"/>
  <c r="HD19" i="8"/>
  <c r="JK19" i="8"/>
  <c r="JI30" i="8"/>
  <c r="JU8" i="8"/>
  <c r="GK22" i="8"/>
  <c r="KC22" i="8"/>
  <c r="MK22" i="8"/>
  <c r="KP8" i="8"/>
  <c r="KR24" i="8"/>
  <c r="LH24" i="8"/>
  <c r="LU24" i="8"/>
  <c r="MI24" i="8"/>
  <c r="AG20" i="8"/>
  <c r="EO19" i="8"/>
  <c r="HE19" i="8"/>
  <c r="IQ19" i="8"/>
  <c r="BK121" i="8"/>
  <c r="FB30" i="8"/>
  <c r="KA30" i="8"/>
  <c r="HX12" i="8"/>
  <c r="KY20" i="8"/>
  <c r="HT18" i="8"/>
  <c r="HT17" i="8" s="1"/>
  <c r="EK24" i="8"/>
  <c r="EK23" i="8" s="1"/>
  <c r="GH102" i="8"/>
  <c r="JX22" i="8"/>
  <c r="LC22" i="8"/>
  <c r="MD22" i="8"/>
  <c r="AF24" i="8"/>
  <c r="AF23" i="8" s="1"/>
  <c r="BL24" i="8"/>
  <c r="DH24" i="8"/>
  <c r="EM24" i="8"/>
  <c r="FW24" i="8"/>
  <c r="HE24" i="8"/>
  <c r="HZ22" i="8"/>
  <c r="JG22" i="8"/>
  <c r="KL22" i="8"/>
  <c r="LQ22" i="8"/>
  <c r="MS22" i="8"/>
  <c r="AU24" i="8"/>
  <c r="CC24" i="8"/>
  <c r="CC23" i="8" s="1"/>
  <c r="CT24" i="8"/>
  <c r="DV24" i="8"/>
  <c r="FD24" i="8"/>
  <c r="GP24" i="8"/>
  <c r="HT8" i="8"/>
  <c r="GV8" i="8"/>
  <c r="X24" i="8"/>
  <c r="X23" i="8" s="1"/>
  <c r="DN22" i="8"/>
  <c r="AX24" i="8"/>
  <c r="BP24" i="8"/>
  <c r="CH24" i="8"/>
  <c r="CW24" i="8"/>
  <c r="DK24" i="8"/>
  <c r="DY24" i="8"/>
  <c r="ER24" i="8"/>
  <c r="FI24" i="8"/>
  <c r="GA24" i="8"/>
  <c r="GL24" i="8"/>
  <c r="HI24" i="8"/>
  <c r="HX24" i="8"/>
  <c r="IO24" i="8"/>
  <c r="JE24" i="8"/>
  <c r="IS114" i="8"/>
  <c r="GZ22" i="8"/>
  <c r="GZ27" i="8" s="1"/>
  <c r="KA22" i="8"/>
  <c r="MH22" i="8"/>
  <c r="MM9" i="8"/>
  <c r="MM13" i="8"/>
  <c r="DH14" i="8"/>
  <c r="DH12" i="8" s="1"/>
  <c r="DH16" i="8" s="1"/>
  <c r="FW12" i="8"/>
  <c r="GP12" i="8"/>
  <c r="GP16" i="8" s="1"/>
  <c r="GP25" i="8" s="1"/>
  <c r="HE12" i="8"/>
  <c r="JU20" i="8"/>
  <c r="LY24" i="8"/>
  <c r="LY23" i="8" s="1"/>
  <c r="EA121" i="8"/>
  <c r="BH13" i="8"/>
  <c r="BH12" i="8" s="1"/>
  <c r="DC24" i="8"/>
  <c r="DC23" i="8" s="1"/>
  <c r="KU132" i="8"/>
  <c r="BW24" i="8"/>
  <c r="BW23" i="8" s="1"/>
  <c r="GV24" i="8"/>
  <c r="GV23" i="8" s="1"/>
  <c r="CG24" i="8"/>
  <c r="CG23" i="8" s="1"/>
  <c r="MW12" i="8"/>
  <c r="KA20" i="8"/>
  <c r="GH81" i="8"/>
  <c r="BK131" i="8"/>
  <c r="GH132" i="8"/>
  <c r="GH126" i="8"/>
  <c r="IS131" i="8"/>
  <c r="HM22" i="8"/>
  <c r="KP22" i="8"/>
  <c r="AJ24" i="8"/>
  <c r="DR4" i="8"/>
  <c r="MD24" i="8"/>
  <c r="MS24" i="8"/>
  <c r="EU12" i="8"/>
  <c r="GI12" i="8"/>
  <c r="MI12" i="8"/>
  <c r="DR14" i="8"/>
  <c r="DR22" i="8" s="1"/>
  <c r="BD20" i="8"/>
  <c r="BD19" i="8" s="1"/>
  <c r="MM20" i="8"/>
  <c r="MM19" i="8" s="1"/>
  <c r="GS47" i="8"/>
  <c r="GG22" i="8"/>
  <c r="IT22" i="8"/>
  <c r="LT22" i="8"/>
  <c r="BH8" i="8"/>
  <c r="CD8" i="8"/>
  <c r="AL20" i="8"/>
  <c r="AL19" i="8" s="1"/>
  <c r="BJ19" i="8"/>
  <c r="KJ19" i="8"/>
  <c r="LG22" i="8"/>
  <c r="LG21" i="8" s="1"/>
  <c r="MV22" i="8"/>
  <c r="DN12" i="8"/>
  <c r="KL12" i="8"/>
  <c r="KX20" i="8"/>
  <c r="AA19" i="8"/>
  <c r="BL19" i="8"/>
  <c r="CR20" i="8"/>
  <c r="FN44" i="8"/>
  <c r="MJ22" i="8"/>
  <c r="MJ21" i="8" s="1"/>
  <c r="ME24" i="8"/>
  <c r="ME23" i="8" s="1"/>
  <c r="JP113" i="8"/>
  <c r="IS121" i="8"/>
  <c r="BK102" i="8"/>
  <c r="JP126" i="8"/>
  <c r="AR22" i="8"/>
  <c r="AR27" i="8" s="1"/>
  <c r="BH22" i="8"/>
  <c r="BH27" i="8" s="1"/>
  <c r="BY22" i="8"/>
  <c r="ML20" i="8"/>
  <c r="GM22" i="8"/>
  <c r="GM21" i="8" s="1"/>
  <c r="FN133" i="8"/>
  <c r="BK149" i="8"/>
  <c r="ET12" i="8"/>
  <c r="GH149" i="8"/>
  <c r="GK12" i="8"/>
  <c r="GX12" i="8"/>
  <c r="GX16" i="8" s="1"/>
  <c r="CD20" i="8"/>
  <c r="KZ20" i="8"/>
  <c r="KZ19" i="8" s="1"/>
  <c r="BK44" i="8"/>
  <c r="FN121" i="8"/>
  <c r="KJ30" i="8"/>
  <c r="BZ24" i="8"/>
  <c r="BZ23" i="8" s="1"/>
  <c r="EW24" i="8"/>
  <c r="EW23" i="8" s="1"/>
  <c r="EG12" i="8"/>
  <c r="KN12" i="8"/>
  <c r="IJ12" i="8"/>
  <c r="JT12" i="8"/>
  <c r="BH30" i="8"/>
  <c r="IC19" i="8"/>
  <c r="GH55" i="8"/>
  <c r="KG18" i="8"/>
  <c r="DM22" i="8"/>
  <c r="EB22" i="8"/>
  <c r="EB27" i="8" s="1"/>
  <c r="ET22" i="8"/>
  <c r="GD22" i="8"/>
  <c r="GW22" i="8"/>
  <c r="HK22" i="8"/>
  <c r="IC22" i="8"/>
  <c r="IQ22" i="8"/>
  <c r="JI22" i="8"/>
  <c r="JI27" i="8" s="1"/>
  <c r="JY22" i="8"/>
  <c r="KN22" i="8"/>
  <c r="LD22" i="8"/>
  <c r="LR22" i="8"/>
  <c r="MF22" i="8"/>
  <c r="MT22" i="8"/>
  <c r="AG24" i="8"/>
  <c r="AV24" i="8"/>
  <c r="BM24" i="8"/>
  <c r="CD24" i="8"/>
  <c r="CU24" i="8"/>
  <c r="DI24" i="8"/>
  <c r="DI28" i="8" s="1"/>
  <c r="DW24" i="8"/>
  <c r="EO24" i="8"/>
  <c r="FF24" i="8"/>
  <c r="FX24" i="8"/>
  <c r="GQ24" i="8"/>
  <c r="HF24" i="8"/>
  <c r="HV24" i="8"/>
  <c r="JX12" i="8"/>
  <c r="LH12" i="8"/>
  <c r="DI12" i="8"/>
  <c r="DW12" i="8"/>
  <c r="DW16" i="8" s="1"/>
  <c r="DW29" i="8" s="1"/>
  <c r="MO12" i="8"/>
  <c r="MO16" i="8" s="1"/>
  <c r="MO29" i="8" s="1"/>
  <c r="IG12" i="8"/>
  <c r="AO19" i="8"/>
  <c r="BJ30" i="8"/>
  <c r="CR30" i="8"/>
  <c r="JZ19" i="8"/>
  <c r="BK58" i="8"/>
  <c r="JS18" i="8"/>
  <c r="KI18" i="8"/>
  <c r="CZ22" i="8"/>
  <c r="JG12" i="8"/>
  <c r="JG16" i="8" s="1"/>
  <c r="JY12" i="8"/>
  <c r="LI12" i="8"/>
  <c r="LV12" i="8"/>
  <c r="CU12" i="8"/>
  <c r="CN19" i="8"/>
  <c r="FC20" i="8"/>
  <c r="FC19" i="8" s="1"/>
  <c r="JC19" i="8"/>
  <c r="JY19" i="8"/>
  <c r="LG19" i="8"/>
  <c r="BL30" i="8"/>
  <c r="BY19" i="8"/>
  <c r="KQ24" i="8"/>
  <c r="KQ23" i="8" s="1"/>
  <c r="LF24" i="8"/>
  <c r="LF23" i="8" s="1"/>
  <c r="LJ24" i="8"/>
  <c r="LJ23" i="8" s="1"/>
  <c r="JT18" i="8"/>
  <c r="MX18" i="8"/>
  <c r="AN22" i="8"/>
  <c r="AN27" i="8" s="1"/>
  <c r="BB22" i="8"/>
  <c r="BS22" i="8"/>
  <c r="DA22" i="8"/>
  <c r="DP22" i="8"/>
  <c r="EF22" i="8"/>
  <c r="EV22" i="8"/>
  <c r="EV27" i="8" s="1"/>
  <c r="FO22" i="8"/>
  <c r="AO12" i="8"/>
  <c r="AO16" i="8" s="1"/>
  <c r="KR12" i="8"/>
  <c r="AQ19" i="8"/>
  <c r="CO19" i="8"/>
  <c r="HN19" i="8"/>
  <c r="IJ19" i="8"/>
  <c r="KA19" i="8"/>
  <c r="IL34" i="8"/>
  <c r="IK34" i="8" s="1"/>
  <c r="LY22" i="8"/>
  <c r="LY21" i="8" s="1"/>
  <c r="EW71" i="8"/>
  <c r="HP24" i="8"/>
  <c r="HP23" i="8" s="1"/>
  <c r="JP121" i="8"/>
  <c r="IH18" i="8"/>
  <c r="MI18" i="8"/>
  <c r="MY18" i="8"/>
  <c r="MY26" i="8" s="1"/>
  <c r="AO22" i="8"/>
  <c r="BD22" i="8"/>
  <c r="BD21" i="8" s="1"/>
  <c r="BT22" i="8"/>
  <c r="CN22" i="8"/>
  <c r="DB22" i="8"/>
  <c r="DQ22" i="8"/>
  <c r="DQ27" i="8" s="1"/>
  <c r="EG22" i="8"/>
  <c r="EY22" i="8"/>
  <c r="EY27" i="8" s="1"/>
  <c r="FQ22" i="8"/>
  <c r="GI22" i="8"/>
  <c r="GI27" i="8" s="1"/>
  <c r="HA22" i="8"/>
  <c r="HN22" i="8"/>
  <c r="IU22" i="8"/>
  <c r="KB22" i="8"/>
  <c r="KR22" i="8"/>
  <c r="LH22" i="8"/>
  <c r="LU22" i="8"/>
  <c r="MI22" i="8"/>
  <c r="MW22" i="8"/>
  <c r="DL24" i="8"/>
  <c r="DL23" i="8" s="1"/>
  <c r="DZ24" i="8"/>
  <c r="ES24" i="8"/>
  <c r="FK24" i="8"/>
  <c r="GC24" i="8"/>
  <c r="GT24" i="8"/>
  <c r="HJ24" i="8"/>
  <c r="HZ24" i="8"/>
  <c r="IP24" i="8"/>
  <c r="JG24" i="8"/>
  <c r="JX24" i="8"/>
  <c r="JX28" i="8" s="1"/>
  <c r="KL24" i="8"/>
  <c r="LC24" i="8"/>
  <c r="LC28" i="8" s="1"/>
  <c r="LQ24" i="8"/>
  <c r="BO20" i="8"/>
  <c r="BO19" i="8" s="1"/>
  <c r="IM19" i="8"/>
  <c r="KI19" i="8"/>
  <c r="JP71" i="8"/>
  <c r="GH108" i="8"/>
  <c r="EA111" i="8"/>
  <c r="GH111" i="8"/>
  <c r="GU24" i="8"/>
  <c r="GU23" i="8" s="1"/>
  <c r="FN149" i="8"/>
  <c r="CO12" i="1"/>
  <c r="CF12" i="1"/>
  <c r="GQ22" i="1"/>
  <c r="HB22" i="1"/>
  <c r="HQ24" i="1"/>
  <c r="HQ28" i="1" s="1"/>
  <c r="MU18" i="1"/>
  <c r="MV18" i="1"/>
  <c r="FF12" i="1"/>
  <c r="FF16" i="1" s="1"/>
  <c r="FF25" i="1" s="1"/>
  <c r="FL18" i="1"/>
  <c r="IQ18" i="1"/>
  <c r="IQ26" i="1" s="1"/>
  <c r="IR18" i="1"/>
  <c r="MT24" i="1"/>
  <c r="DA24" i="1"/>
  <c r="DA28" i="1" s="1"/>
  <c r="DI18" i="1"/>
  <c r="DI26" i="1" s="1"/>
  <c r="DN24" i="1"/>
  <c r="DP12" i="1"/>
  <c r="FI18" i="1"/>
  <c r="BG24" i="1"/>
  <c r="GQ20" i="8"/>
  <c r="AC30" i="8"/>
  <c r="GC19" i="8"/>
  <c r="BI19" i="8"/>
  <c r="GM34" i="8"/>
  <c r="GM8" i="8" s="1"/>
  <c r="DC18" i="8"/>
  <c r="DC17" i="8" s="1"/>
  <c r="IS75" i="8"/>
  <c r="JP133" i="8"/>
  <c r="W71" i="8"/>
  <c r="IS71" i="8"/>
  <c r="GH75" i="8"/>
  <c r="BN34" i="8"/>
  <c r="BN18" i="8" s="1"/>
  <c r="BN17" i="8" s="1"/>
  <c r="BV12" i="8"/>
  <c r="CN12" i="8"/>
  <c r="CN16" i="8" s="1"/>
  <c r="DP12" i="8"/>
  <c r="EF12" i="8"/>
  <c r="EV12" i="8"/>
  <c r="EV16" i="8" s="1"/>
  <c r="EV29" i="8" s="1"/>
  <c r="GZ12" i="8"/>
  <c r="GZ16" i="8" s="1"/>
  <c r="CM20" i="8"/>
  <c r="CM19" i="8" s="1"/>
  <c r="GH71" i="8"/>
  <c r="KU126" i="8"/>
  <c r="HU12" i="8"/>
  <c r="JA12" i="8"/>
  <c r="CO12" i="8"/>
  <c r="DD12" i="8"/>
  <c r="DQ12" i="8"/>
  <c r="GH39" i="8"/>
  <c r="GH47" i="8"/>
  <c r="IS47" i="8"/>
  <c r="BK51" i="8"/>
  <c r="IS51" i="8"/>
  <c r="EP22" i="8"/>
  <c r="EP21" i="8" s="1"/>
  <c r="JP52" i="8"/>
  <c r="AB22" i="8"/>
  <c r="AB21" i="8" s="1"/>
  <c r="KM22" i="8"/>
  <c r="KM21" i="8" s="1"/>
  <c r="AD22" i="8"/>
  <c r="AD21" i="8" s="1"/>
  <c r="BK114" i="8"/>
  <c r="JA18" i="8"/>
  <c r="JA26" i="8" s="1"/>
  <c r="EH12" i="8"/>
  <c r="EZ12" i="8"/>
  <c r="EZ16" i="8" s="1"/>
  <c r="EZ29" i="8" s="1"/>
  <c r="FS12" i="8"/>
  <c r="FS16" i="8" s="1"/>
  <c r="FS25" i="8" s="1"/>
  <c r="HB12" i="8"/>
  <c r="MK12" i="8"/>
  <c r="MK16" i="8" s="1"/>
  <c r="GJ8" i="8"/>
  <c r="KQ22" i="8"/>
  <c r="KQ21" i="8" s="1"/>
  <c r="GK18" i="8"/>
  <c r="GK26" i="8" s="1"/>
  <c r="HV12" i="8"/>
  <c r="HV16" i="8" s="1"/>
  <c r="JC12" i="8"/>
  <c r="KI12" i="8"/>
  <c r="CQ12" i="8"/>
  <c r="DA18" i="8"/>
  <c r="DN18" i="8"/>
  <c r="DN26" i="8" s="1"/>
  <c r="EF18" i="8"/>
  <c r="EY18" i="8"/>
  <c r="FU18" i="8"/>
  <c r="HS18" i="8"/>
  <c r="IJ18" i="8"/>
  <c r="JC18" i="8"/>
  <c r="JC26" i="8" s="1"/>
  <c r="LE18" i="8"/>
  <c r="LS18" i="8"/>
  <c r="ML18" i="8"/>
  <c r="ML26" i="8" s="1"/>
  <c r="Y22" i="8"/>
  <c r="AQ22" i="8"/>
  <c r="BG22" i="8"/>
  <c r="BX22" i="8"/>
  <c r="CQ22" i="8"/>
  <c r="DE22" i="8"/>
  <c r="DE21" i="8" s="1"/>
  <c r="GH44" i="8"/>
  <c r="JP51" i="8"/>
  <c r="Z22" i="8"/>
  <c r="Z21" i="8" s="1"/>
  <c r="FN55" i="8"/>
  <c r="FN58" i="8"/>
  <c r="FN59" i="8"/>
  <c r="AM24" i="8"/>
  <c r="AM23" i="8" s="1"/>
  <c r="FP24" i="8"/>
  <c r="FP23" i="8" s="1"/>
  <c r="BC24" i="8"/>
  <c r="BC23" i="8" s="1"/>
  <c r="GH113" i="8"/>
  <c r="GS121" i="8"/>
  <c r="FS18" i="8"/>
  <c r="FS26" i="8" s="1"/>
  <c r="DB18" i="8"/>
  <c r="HU18" i="8"/>
  <c r="IB24" i="8"/>
  <c r="IB23" i="8" s="1"/>
  <c r="AI24" i="8"/>
  <c r="AI23" i="8" s="1"/>
  <c r="EV18" i="8"/>
  <c r="HR18" i="8"/>
  <c r="FV18" i="8"/>
  <c r="FV17" i="8" s="1"/>
  <c r="EH18" i="8"/>
  <c r="EH26" i="8" s="1"/>
  <c r="GP18" i="8"/>
  <c r="HI12" i="8"/>
  <c r="HI16" i="8" s="1"/>
  <c r="GB18" i="8"/>
  <c r="GY8" i="8"/>
  <c r="JP46" i="8"/>
  <c r="BZ22" i="8"/>
  <c r="BZ21" i="8" s="1"/>
  <c r="GV22" i="8"/>
  <c r="GV21" i="8" s="1"/>
  <c r="LB22" i="8"/>
  <c r="LB21" i="8" s="1"/>
  <c r="BF24" i="8"/>
  <c r="BF23" i="8" s="1"/>
  <c r="DS8" i="8"/>
  <c r="GB24" i="8"/>
  <c r="GB23" i="8" s="1"/>
  <c r="IL24" i="8"/>
  <c r="IL23" i="8" s="1"/>
  <c r="EC24" i="8"/>
  <c r="EC23" i="8" s="1"/>
  <c r="GH116" i="8"/>
  <c r="IS142" i="8"/>
  <c r="CE121" i="8"/>
  <c r="CN18" i="8"/>
  <c r="EZ18" i="8"/>
  <c r="AA22" i="8"/>
  <c r="DD18" i="8"/>
  <c r="FW18" i="8"/>
  <c r="GA12" i="8"/>
  <c r="GA16" i="8" s="1"/>
  <c r="BV18" i="8"/>
  <c r="BV26" i="8" s="1"/>
  <c r="CQ18" i="8"/>
  <c r="CQ17" i="8" s="1"/>
  <c r="DE18" i="8"/>
  <c r="DE26" i="8" s="1"/>
  <c r="DR18" i="8"/>
  <c r="BS30" i="8"/>
  <c r="GF18" i="8"/>
  <c r="GF17" i="8" s="1"/>
  <c r="HH18" i="8"/>
  <c r="HH17" i="8" s="1"/>
  <c r="CE46" i="8"/>
  <c r="HH22" i="8"/>
  <c r="HH21" i="8" s="1"/>
  <c r="HT22" i="8"/>
  <c r="HT21" i="8" s="1"/>
  <c r="GH61" i="8"/>
  <c r="DO71" i="8"/>
  <c r="DO8" i="8" s="1"/>
  <c r="BK91" i="8"/>
  <c r="GF24" i="8"/>
  <c r="GF23" i="8" s="1"/>
  <c r="GH133" i="8"/>
  <c r="IS149" i="8"/>
  <c r="HB18" i="8"/>
  <c r="DP18" i="8"/>
  <c r="DP17" i="8" s="1"/>
  <c r="HD18" i="8"/>
  <c r="HD26" i="8" s="1"/>
  <c r="LT18" i="8"/>
  <c r="CO18" i="8"/>
  <c r="FB18" i="8"/>
  <c r="FB26" i="8" s="1"/>
  <c r="HV18" i="8"/>
  <c r="BE18" i="8"/>
  <c r="BE26" i="8" s="1"/>
  <c r="ER12" i="8"/>
  <c r="JJ20" i="8"/>
  <c r="JJ19" i="8" s="1"/>
  <c r="CP18" i="8"/>
  <c r="HO22" i="8"/>
  <c r="HO21" i="8" s="1"/>
  <c r="LJ22" i="8"/>
  <c r="LJ21" i="8" s="1"/>
  <c r="GH56" i="8"/>
  <c r="GH59" i="8"/>
  <c r="BR24" i="8"/>
  <c r="BR23" i="8" s="1"/>
  <c r="ED24" i="8"/>
  <c r="ED23" i="8" s="1"/>
  <c r="JH24" i="8"/>
  <c r="JH23" i="8" s="1"/>
  <c r="IS102" i="8"/>
  <c r="GM24" i="8"/>
  <c r="GM23" i="8" s="1"/>
  <c r="EP24" i="8"/>
  <c r="EP23" i="8" s="1"/>
  <c r="II18" i="8"/>
  <c r="MK18" i="8"/>
  <c r="MK17" i="8" s="1"/>
  <c r="EG18" i="8"/>
  <c r="EG17" i="8" s="1"/>
  <c r="GO18" i="8"/>
  <c r="DQ18" i="8"/>
  <c r="HE18" i="8"/>
  <c r="HE26" i="8" s="1"/>
  <c r="GL12" i="8"/>
  <c r="KW24" i="8"/>
  <c r="LL24" i="8"/>
  <c r="GE12" i="8"/>
  <c r="HL12" i="8"/>
  <c r="MZ30" i="8"/>
  <c r="GJ18" i="8"/>
  <c r="CX18" i="8"/>
  <c r="CX17" i="8" s="1"/>
  <c r="FN75" i="8"/>
  <c r="ME22" i="8"/>
  <c r="ME21" i="8" s="1"/>
  <c r="KH24" i="8"/>
  <c r="KH23" i="8" s="1"/>
  <c r="JP149" i="8"/>
  <c r="KU121" i="8"/>
  <c r="GJ24" i="8"/>
  <c r="W121" i="8"/>
  <c r="GC24" i="1"/>
  <c r="GC28" i="1" s="1"/>
  <c r="HD24" i="1"/>
  <c r="HD28" i="1" s="1"/>
  <c r="BY22" i="1"/>
  <c r="EE22" i="1"/>
  <c r="EG12" i="1"/>
  <c r="EH12" i="1"/>
  <c r="KN24" i="1"/>
  <c r="KN28" i="1" s="1"/>
  <c r="IG24" i="1"/>
  <c r="IG28" i="1" s="1"/>
  <c r="IM24" i="1"/>
  <c r="AS18" i="1"/>
  <c r="AS26" i="1" s="1"/>
  <c r="BM22" i="1"/>
  <c r="BM27" i="1" s="1"/>
  <c r="BX12" i="1"/>
  <c r="CJ24" i="1"/>
  <c r="CJ28" i="1" s="1"/>
  <c r="FD18" i="1"/>
  <c r="FD26" i="1" s="1"/>
  <c r="FV18" i="1"/>
  <c r="FX12" i="1"/>
  <c r="FY12" i="1"/>
  <c r="GA12" i="1"/>
  <c r="AP22" i="1"/>
  <c r="AP27" i="1" s="1"/>
  <c r="AQ22" i="1"/>
  <c r="AQ27" i="1" s="1"/>
  <c r="GO22" i="1"/>
  <c r="GO27" i="1" s="1"/>
  <c r="GP22" i="1"/>
  <c r="JN18" i="1"/>
  <c r="JN26" i="1" s="1"/>
  <c r="LE22" i="1"/>
  <c r="JN22" i="1"/>
  <c r="JN27" i="1" s="1"/>
  <c r="KR24" i="1"/>
  <c r="KR28" i="1" s="1"/>
  <c r="LC24" i="1"/>
  <c r="LC28" i="1" s="1"/>
  <c r="LE24" i="1"/>
  <c r="DV22" i="1"/>
  <c r="MM24" i="1"/>
  <c r="MP24" i="1"/>
  <c r="FT8" i="8"/>
  <c r="AH24" i="8"/>
  <c r="AW24" i="8"/>
  <c r="BO24" i="8"/>
  <c r="CF24" i="8"/>
  <c r="CF28" i="8" s="1"/>
  <c r="CV24" i="8"/>
  <c r="CV28" i="8" s="1"/>
  <c r="DJ24" i="8"/>
  <c r="DX24" i="8"/>
  <c r="DX28" i="8" s="1"/>
  <c r="EQ24" i="8"/>
  <c r="EQ28" i="8" s="1"/>
  <c r="FH24" i="8"/>
  <c r="FH28" i="8" s="1"/>
  <c r="FY24" i="8"/>
  <c r="FY28" i="8" s="1"/>
  <c r="GR24" i="8"/>
  <c r="GR28" i="8" s="1"/>
  <c r="HG24" i="8"/>
  <c r="HW24" i="8"/>
  <c r="HW23" i="8" s="1"/>
  <c r="IN24" i="8"/>
  <c r="JD24" i="8"/>
  <c r="JV24" i="8"/>
  <c r="LB24" i="8"/>
  <c r="LB23" i="8" s="1"/>
  <c r="BN24" i="8"/>
  <c r="BN23" i="8" s="1"/>
  <c r="IV24" i="8"/>
  <c r="IV23" i="8" s="1"/>
  <c r="EB24" i="8"/>
  <c r="ET24" i="8"/>
  <c r="ET28" i="8" s="1"/>
  <c r="FL24" i="8"/>
  <c r="GD24" i="8"/>
  <c r="GW24" i="8"/>
  <c r="HK24" i="8"/>
  <c r="IC24" i="8"/>
  <c r="EX24" i="8"/>
  <c r="EX23" i="8" s="1"/>
  <c r="GH121" i="8"/>
  <c r="CY24" i="8"/>
  <c r="CY28" i="8" s="1"/>
  <c r="EU16" i="8"/>
  <c r="EU25" i="8" s="1"/>
  <c r="AP12" i="8"/>
  <c r="AP16" i="8" s="1"/>
  <c r="AP29" i="8" s="1"/>
  <c r="HZ12" i="8"/>
  <c r="KV24" i="8"/>
  <c r="KV23" i="8" s="1"/>
  <c r="EQ12" i="8"/>
  <c r="KB12" i="8"/>
  <c r="KB16" i="8" s="1"/>
  <c r="CY12" i="8"/>
  <c r="CY16" i="8" s="1"/>
  <c r="DZ12" i="8"/>
  <c r="BQ24" i="8"/>
  <c r="BQ28" i="8" s="1"/>
  <c r="CJ24" i="8"/>
  <c r="CJ28" i="8" s="1"/>
  <c r="AN24" i="8"/>
  <c r="AN28" i="8" s="1"/>
  <c r="CK24" i="8"/>
  <c r="CK23" i="8" s="1"/>
  <c r="AF12" i="8"/>
  <c r="AU12" i="8"/>
  <c r="AU16" i="8" s="1"/>
  <c r="AZ24" i="8"/>
  <c r="AZ28" i="8" s="1"/>
  <c r="BG12" i="8"/>
  <c r="IQ12" i="8"/>
  <c r="BS24" i="8"/>
  <c r="DM24" i="8"/>
  <c r="DM28" i="8" s="1"/>
  <c r="GD12" i="8"/>
  <c r="HK12" i="8"/>
  <c r="GJ23" i="8"/>
  <c r="AL24" i="8"/>
  <c r="AL28" i="8" s="1"/>
  <c r="BB24" i="8"/>
  <c r="BB28" i="8" s="1"/>
  <c r="CZ24" i="8"/>
  <c r="CZ28" i="8" s="1"/>
  <c r="ES12" i="8"/>
  <c r="ES16" i="8" s="1"/>
  <c r="IZ18" i="8"/>
  <c r="IZ26" i="8" s="1"/>
  <c r="GN18" i="8"/>
  <c r="GN26" i="8" s="1"/>
  <c r="IU22" i="1"/>
  <c r="IU27" i="1" s="1"/>
  <c r="IW22" i="1"/>
  <c r="IX22" i="1"/>
  <c r="FD22" i="1"/>
  <c r="FD27" i="1" s="1"/>
  <c r="MU24" i="1"/>
  <c r="MV24" i="1"/>
  <c r="MV28" i="1" s="1"/>
  <c r="AW18" i="1"/>
  <c r="AX18" i="1"/>
  <c r="AZ18" i="1"/>
  <c r="BG12" i="1"/>
  <c r="CK24" i="1"/>
  <c r="CK28" i="1" s="1"/>
  <c r="DI24" i="1"/>
  <c r="DI28" i="1" s="1"/>
  <c r="DR18" i="1"/>
  <c r="DR26" i="1" s="1"/>
  <c r="IC24" i="1"/>
  <c r="AU24" i="1"/>
  <c r="AU28" i="1" s="1"/>
  <c r="HM24" i="1"/>
  <c r="HM28" i="1" s="1"/>
  <c r="II24" i="1"/>
  <c r="II28" i="1" s="1"/>
  <c r="IJ24" i="1"/>
  <c r="IQ24" i="1"/>
  <c r="IR24" i="1"/>
  <c r="FK24" i="1"/>
  <c r="GC18" i="1"/>
  <c r="EH24" i="1"/>
  <c r="EH28" i="1" s="1"/>
  <c r="EM24" i="1"/>
  <c r="EO24" i="1"/>
  <c r="EO28" i="1" s="1"/>
  <c r="EU24" i="1"/>
  <c r="EV24" i="1"/>
  <c r="EV28" i="1" s="1"/>
  <c r="FI22" i="1"/>
  <c r="AE24" i="1"/>
  <c r="AE28" i="1" s="1"/>
  <c r="BY24" i="1"/>
  <c r="CD24" i="1"/>
  <c r="CD28" i="1" s="1"/>
  <c r="DQ18" i="1"/>
  <c r="DQ26" i="1" s="1"/>
  <c r="JE22" i="8"/>
  <c r="JE21" i="8" s="1"/>
  <c r="JW22" i="8"/>
  <c r="KK22" i="8"/>
  <c r="KK27" i="8" s="1"/>
  <c r="LA22" i="8"/>
  <c r="LP22" i="8"/>
  <c r="MC22" i="8"/>
  <c r="MC21" i="8" s="1"/>
  <c r="AE24" i="8"/>
  <c r="AE23" i="8" s="1"/>
  <c r="AT24" i="8"/>
  <c r="AT23" i="8" s="1"/>
  <c r="BJ24" i="8"/>
  <c r="BJ28" i="8" s="1"/>
  <c r="CB24" i="8"/>
  <c r="CB23" i="8" s="1"/>
  <c r="CS24" i="8"/>
  <c r="DG24" i="8"/>
  <c r="DU24" i="8"/>
  <c r="DU28" i="8" s="1"/>
  <c r="EL24" i="8"/>
  <c r="EL28" i="8" s="1"/>
  <c r="FC24" i="8"/>
  <c r="FC23" i="8" s="1"/>
  <c r="FV24" i="8"/>
  <c r="FV28" i="8" s="1"/>
  <c r="GO24" i="8"/>
  <c r="HD24" i="8"/>
  <c r="HD23" i="8" s="1"/>
  <c r="HS24" i="8"/>
  <c r="HS23" i="8" s="1"/>
  <c r="II24" i="8"/>
  <c r="II28" i="8" s="1"/>
  <c r="IZ24" i="8"/>
  <c r="IZ28" i="8" s="1"/>
  <c r="JS24" i="8"/>
  <c r="JS23" i="8" s="1"/>
  <c r="KF24" i="8"/>
  <c r="KF28" i="8" s="1"/>
  <c r="GY18" i="8"/>
  <c r="GY17" i="8" s="1"/>
  <c r="GG20" i="8"/>
  <c r="GG19" i="8" s="1"/>
  <c r="MG20" i="8"/>
  <c r="MG19" i="8" s="1"/>
  <c r="BT19" i="8"/>
  <c r="BC22" i="8"/>
  <c r="BC21" i="8" s="1"/>
  <c r="FT22" i="8"/>
  <c r="FT21" i="8" s="1"/>
  <c r="CE56" i="8"/>
  <c r="DC81" i="8"/>
  <c r="CE81" i="8" s="1"/>
  <c r="HT24" i="8"/>
  <c r="HT23" i="8" s="1"/>
  <c r="JP132" i="8"/>
  <c r="GS133" i="8"/>
  <c r="JP142" i="8"/>
  <c r="MR22" i="8"/>
  <c r="IF8" i="8"/>
  <c r="AV9" i="8"/>
  <c r="MW18" i="8"/>
  <c r="MW26" i="8" s="1"/>
  <c r="AL22" i="8"/>
  <c r="AL27" i="8" s="1"/>
  <c r="AZ22" i="8"/>
  <c r="AZ27" i="8" s="1"/>
  <c r="BQ22" i="8"/>
  <c r="BQ21" i="8" s="1"/>
  <c r="CJ10" i="8"/>
  <c r="CY22" i="8"/>
  <c r="CY27" i="8" s="1"/>
  <c r="DL22" i="8"/>
  <c r="DL21" i="8" s="1"/>
  <c r="DZ22" i="8"/>
  <c r="DZ27" i="8" s="1"/>
  <c r="ES22" i="8"/>
  <c r="ES27" i="8" s="1"/>
  <c r="DE12" i="8"/>
  <c r="JW12" i="8"/>
  <c r="JW16" i="8" s="1"/>
  <c r="LG12" i="8"/>
  <c r="LG16" i="8" s="1"/>
  <c r="LT12" i="8"/>
  <c r="LT16" i="8" s="1"/>
  <c r="DF14" i="8"/>
  <c r="DF12" i="8" s="1"/>
  <c r="DF16" i="8" s="1"/>
  <c r="MY12" i="8"/>
  <c r="MY16" i="8" s="1"/>
  <c r="DA12" i="8"/>
  <c r="CC20" i="8"/>
  <c r="CC19" i="8" s="1"/>
  <c r="GI20" i="8"/>
  <c r="GI19" i="8" s="1"/>
  <c r="HA19" i="8"/>
  <c r="IH20" i="8"/>
  <c r="IH19" i="8" s="1"/>
  <c r="JA19" i="8"/>
  <c r="JU19" i="8"/>
  <c r="MI19" i="8"/>
  <c r="BI30" i="8"/>
  <c r="CH30" i="8"/>
  <c r="EY30" i="8"/>
  <c r="DS18" i="8"/>
  <c r="DS17" i="8" s="1"/>
  <c r="FT18" i="8"/>
  <c r="FT17" i="8" s="1"/>
  <c r="MC19" i="8"/>
  <c r="JP39" i="8"/>
  <c r="GH45" i="8"/>
  <c r="BK46" i="8"/>
  <c r="KD22" i="8"/>
  <c r="KD21" i="8" s="1"/>
  <c r="EX22" i="8"/>
  <c r="EX21" i="8" s="1"/>
  <c r="DO24" i="8"/>
  <c r="DO23" i="8" s="1"/>
  <c r="FT24" i="8"/>
  <c r="FT23" i="8" s="1"/>
  <c r="IA99" i="8"/>
  <c r="IA24" i="8" s="1"/>
  <c r="IA23" i="8" s="1"/>
  <c r="FN113" i="8"/>
  <c r="FN126" i="8"/>
  <c r="GS142" i="8"/>
  <c r="BX12" i="8"/>
  <c r="BX16" i="8" s="1"/>
  <c r="EP18" i="8"/>
  <c r="EP17" i="8" s="1"/>
  <c r="BR22" i="8"/>
  <c r="BR21" i="8" s="1"/>
  <c r="GH51" i="8"/>
  <c r="W58" i="8"/>
  <c r="CP22" i="8"/>
  <c r="CP21" i="8" s="1"/>
  <c r="FG22" i="8"/>
  <c r="FG21" i="8" s="1"/>
  <c r="KH22" i="8"/>
  <c r="KH21" i="8" s="1"/>
  <c r="FA22" i="8"/>
  <c r="FA21" i="8" s="1"/>
  <c r="BK75" i="8"/>
  <c r="GH91" i="8"/>
  <c r="IK99" i="8"/>
  <c r="IS113" i="8"/>
  <c r="GH114" i="8"/>
  <c r="KU125" i="8"/>
  <c r="FN132" i="8"/>
  <c r="JX18" i="8"/>
  <c r="JX17" i="8" s="1"/>
  <c r="DS24" i="8"/>
  <c r="DS23" i="8" s="1"/>
  <c r="CE65" i="8"/>
  <c r="CL8" i="8"/>
  <c r="FN102" i="8"/>
  <c r="KU118" i="8"/>
  <c r="CO16" i="8"/>
  <c r="CO29" i="8" s="1"/>
  <c r="JA16" i="8"/>
  <c r="JA25" i="8" s="1"/>
  <c r="BX18" i="8"/>
  <c r="BX26" i="8" s="1"/>
  <c r="EJ18" i="8"/>
  <c r="EJ26" i="8" s="1"/>
  <c r="FC18" i="8"/>
  <c r="FC26" i="8" s="1"/>
  <c r="FX18" i="8"/>
  <c r="FX17" i="8" s="1"/>
  <c r="HF18" i="8"/>
  <c r="HF26" i="8" s="1"/>
  <c r="FI12" i="8"/>
  <c r="FI16" i="8" s="1"/>
  <c r="KA12" i="8"/>
  <c r="KS12" i="8"/>
  <c r="EY20" i="8"/>
  <c r="EY19" i="8" s="1"/>
  <c r="JZ30" i="8"/>
  <c r="W47" i="8"/>
  <c r="BW22" i="8"/>
  <c r="BW21" i="8" s="1"/>
  <c r="KU52" i="8"/>
  <c r="AM22" i="8"/>
  <c r="AM21" i="8" s="1"/>
  <c r="W75" i="8"/>
  <c r="EA102" i="8"/>
  <c r="GH106" i="8"/>
  <c r="GH107" i="8"/>
  <c r="W149" i="8"/>
  <c r="FX12" i="8"/>
  <c r="FX16" i="8" s="1"/>
  <c r="BG18" i="8"/>
  <c r="BG26" i="8" s="1"/>
  <c r="DT18" i="8"/>
  <c r="DT26" i="8" s="1"/>
  <c r="CL18" i="8"/>
  <c r="CL17" i="8" s="1"/>
  <c r="FN145" i="8"/>
  <c r="EE8" i="8"/>
  <c r="KR9" i="8"/>
  <c r="KR18" i="8" s="1"/>
  <c r="LH18" i="8"/>
  <c r="LH26" i="8" s="1"/>
  <c r="LU18" i="8"/>
  <c r="LU26" i="8" s="1"/>
  <c r="MN18" i="8"/>
  <c r="MN26" i="8" s="1"/>
  <c r="DF10" i="8"/>
  <c r="KC12" i="8"/>
  <c r="KC16" i="8" s="1"/>
  <c r="KC29" i="8" s="1"/>
  <c r="CJ14" i="8"/>
  <c r="CJ12" i="8" s="1"/>
  <c r="GJ22" i="8"/>
  <c r="GJ21" i="8" s="1"/>
  <c r="GG30" i="8"/>
  <c r="Z34" i="8"/>
  <c r="DO18" i="8"/>
  <c r="DO17" i="8" s="1"/>
  <c r="JM24" i="8"/>
  <c r="JM23" i="8" s="1"/>
  <c r="MJ24" i="8"/>
  <c r="MJ23" i="8" s="1"/>
  <c r="IS106" i="8"/>
  <c r="GS107" i="8"/>
  <c r="EA116" i="8"/>
  <c r="HF12" i="8"/>
  <c r="HF16" i="8" s="1"/>
  <c r="BY8" i="8"/>
  <c r="GZ24" i="8"/>
  <c r="GZ23" i="8" s="1"/>
  <c r="HM24" i="8"/>
  <c r="HM28" i="8" s="1"/>
  <c r="IE24" i="8"/>
  <c r="IE28" i="8" s="1"/>
  <c r="IT24" i="8"/>
  <c r="IT28" i="8" s="1"/>
  <c r="KA24" i="8"/>
  <c r="KA28" i="8" s="1"/>
  <c r="KP24" i="8"/>
  <c r="KP28" i="8" s="1"/>
  <c r="LG24" i="8"/>
  <c r="LG28" i="8" s="1"/>
  <c r="LT24" i="8"/>
  <c r="LT28" i="8" s="1"/>
  <c r="MH24" i="8"/>
  <c r="MH28" i="8" s="1"/>
  <c r="AV13" i="8"/>
  <c r="HM12" i="8"/>
  <c r="HM16" i="8" s="1"/>
  <c r="IF13" i="8"/>
  <c r="IF12" i="8" s="1"/>
  <c r="IW12" i="8"/>
  <c r="IW16" i="8" s="1"/>
  <c r="IW29" i="8" s="1"/>
  <c r="GV18" i="8"/>
  <c r="GV17" i="8" s="1"/>
  <c r="FP22" i="8"/>
  <c r="FP21" i="8" s="1"/>
  <c r="BK63" i="8"/>
  <c r="JQ24" i="8"/>
  <c r="JQ23" i="8" s="1"/>
  <c r="GS126" i="8"/>
  <c r="BK125" i="8"/>
  <c r="DF4" i="8"/>
  <c r="CK12" i="8"/>
  <c r="CK16" i="8" s="1"/>
  <c r="CZ12" i="8"/>
  <c r="CZ16" i="8" s="1"/>
  <c r="DM12" i="8"/>
  <c r="DM16" i="8" s="1"/>
  <c r="EB12" i="8"/>
  <c r="EB16" i="8" s="1"/>
  <c r="HN12" i="8"/>
  <c r="HN16" i="8" s="1"/>
  <c r="LP12" i="8"/>
  <c r="LP16" i="8" s="1"/>
  <c r="LH19" i="8"/>
  <c r="AT19" i="8"/>
  <c r="KL19" i="8"/>
  <c r="LZ19" i="8"/>
  <c r="BK39" i="8"/>
  <c r="HP22" i="8"/>
  <c r="HP21" i="8" s="1"/>
  <c r="KU51" i="8"/>
  <c r="IS55" i="8"/>
  <c r="GH63" i="8"/>
  <c r="BK65" i="8"/>
  <c r="GS75" i="8"/>
  <c r="AB24" i="8"/>
  <c r="AB23" i="8" s="1"/>
  <c r="CL24" i="8"/>
  <c r="CL23" i="8" s="1"/>
  <c r="FA24" i="8"/>
  <c r="FA23" i="8" s="1"/>
  <c r="HH24" i="8"/>
  <c r="HH23" i="8" s="1"/>
  <c r="KD24" i="8"/>
  <c r="KD23" i="8" s="1"/>
  <c r="Z24" i="8"/>
  <c r="Z23" i="8" s="1"/>
  <c r="GY24" i="8"/>
  <c r="GY23" i="8" s="1"/>
  <c r="W113" i="8"/>
  <c r="CE118" i="8"/>
  <c r="KU149" i="8"/>
  <c r="DF18" i="8"/>
  <c r="DF26" i="8" s="1"/>
  <c r="KW18" i="8"/>
  <c r="KW26" i="8" s="1"/>
  <c r="IG24" i="8"/>
  <c r="IG28" i="8" s="1"/>
  <c r="IW24" i="8"/>
  <c r="IW28" i="8" s="1"/>
  <c r="JN24" i="8"/>
  <c r="JN28" i="8" s="1"/>
  <c r="KC24" i="8"/>
  <c r="KC28" i="8" s="1"/>
  <c r="KS24" i="8"/>
  <c r="KS28" i="8" s="1"/>
  <c r="LI24" i="8"/>
  <c r="LI23" i="8" s="1"/>
  <c r="LV24" i="8"/>
  <c r="LV28" i="8" s="1"/>
  <c r="MK24" i="8"/>
  <c r="MK28" i="8" s="1"/>
  <c r="MX24" i="8"/>
  <c r="MX28" i="8" s="1"/>
  <c r="EE13" i="8"/>
  <c r="EE12" i="8" s="1"/>
  <c r="LC12" i="8"/>
  <c r="LQ12" i="8"/>
  <c r="LQ16" i="8" s="1"/>
  <c r="EQ19" i="8"/>
  <c r="KO20" i="8"/>
  <c r="KO19" i="8" s="1"/>
  <c r="AD34" i="8"/>
  <c r="AD18" i="8" s="1"/>
  <c r="AD17" i="8" s="1"/>
  <c r="JM18" i="8"/>
  <c r="JM17" i="8" s="1"/>
  <c r="AI22" i="8"/>
  <c r="AI21" i="8" s="1"/>
  <c r="FJ22" i="8"/>
  <c r="FJ21" i="8" s="1"/>
  <c r="LF22" i="8"/>
  <c r="LF21" i="8" s="1"/>
  <c r="IS52" i="8"/>
  <c r="CE75" i="8"/>
  <c r="AD24" i="8"/>
  <c r="AD23" i="8" s="1"/>
  <c r="CP24" i="8"/>
  <c r="CP23" i="8" s="1"/>
  <c r="FG24" i="8"/>
  <c r="FG23" i="8" s="1"/>
  <c r="HO24" i="8"/>
  <c r="HO23" i="8" s="1"/>
  <c r="CE106" i="8"/>
  <c r="CE126" i="8"/>
  <c r="GS132" i="8"/>
  <c r="BY9" i="8"/>
  <c r="BY18" i="8" s="1"/>
  <c r="BY26" i="8" s="1"/>
  <c r="JZ9" i="8"/>
  <c r="JZ18" i="8" s="1"/>
  <c r="JK24" i="8"/>
  <c r="JK28" i="8" s="1"/>
  <c r="JZ8" i="8"/>
  <c r="JZ16" i="8" s="1"/>
  <c r="KR8" i="8"/>
  <c r="KR16" i="8" s="1"/>
  <c r="IF9" i="8"/>
  <c r="KX18" i="8"/>
  <c r="KX17" i="8" s="1"/>
  <c r="LD12" i="8"/>
  <c r="LD16" i="8" s="1"/>
  <c r="LR12" i="8"/>
  <c r="LR16" i="8" s="1"/>
  <c r="CS19" i="8"/>
  <c r="DG19" i="8"/>
  <c r="DU19" i="8"/>
  <c r="IF20" i="8"/>
  <c r="IF19" i="8" s="1"/>
  <c r="JS20" i="8"/>
  <c r="JS19" i="8" s="1"/>
  <c r="KP20" i="8"/>
  <c r="KP19" i="8" s="1"/>
  <c r="MF20" i="8"/>
  <c r="MF19" i="8" s="1"/>
  <c r="AJ19" i="8"/>
  <c r="BS19" i="8"/>
  <c r="HQ19" i="8"/>
  <c r="EA58" i="8"/>
  <c r="GH58" i="8"/>
  <c r="IS58" i="8"/>
  <c r="FN81" i="8"/>
  <c r="CX24" i="8"/>
  <c r="CX23" i="8" s="1"/>
  <c r="FJ24" i="8"/>
  <c r="FJ23" i="8" s="1"/>
  <c r="KM24" i="8"/>
  <c r="KM23" i="8" s="1"/>
  <c r="BK133" i="8"/>
  <c r="GH142" i="8"/>
  <c r="FG24" i="1"/>
  <c r="IT18" i="1"/>
  <c r="IT26" i="1" s="1"/>
  <c r="AC24" i="1"/>
  <c r="CT22" i="1"/>
  <c r="CT27" i="1" s="1"/>
  <c r="CU22" i="1"/>
  <c r="CU27" i="1" s="1"/>
  <c r="DA18" i="1"/>
  <c r="DA26" i="1" s="1"/>
  <c r="DP24" i="1"/>
  <c r="DT18" i="1"/>
  <c r="DU18" i="1"/>
  <c r="DU26" i="1" s="1"/>
  <c r="DV18" i="1"/>
  <c r="DV26" i="1" s="1"/>
  <c r="DY18" i="1"/>
  <c r="DY26" i="1" s="1"/>
  <c r="GK18" i="1"/>
  <c r="GK26" i="1" s="1"/>
  <c r="GP18" i="1"/>
  <c r="GP26" i="1" s="1"/>
  <c r="AL22" i="1"/>
  <c r="AL27" i="1" s="1"/>
  <c r="AW22" i="1"/>
  <c r="AW27" i="1" s="1"/>
  <c r="AX22" i="1"/>
  <c r="AZ22" i="1"/>
  <c r="AZ27" i="1" s="1"/>
  <c r="CF18" i="1"/>
  <c r="CF26" i="1" s="1"/>
  <c r="CH22" i="1"/>
  <c r="CH27" i="1" s="1"/>
  <c r="CN18" i="1"/>
  <c r="CN26" i="1" s="1"/>
  <c r="DD24" i="1"/>
  <c r="GX18" i="1"/>
  <c r="GX26" i="1" s="1"/>
  <c r="HK22" i="1"/>
  <c r="HL22" i="1"/>
  <c r="HL27" i="1" s="1"/>
  <c r="HM22" i="1"/>
  <c r="HM27" i="1" s="1"/>
  <c r="HN22" i="1"/>
  <c r="HN27" i="1" s="1"/>
  <c r="II22" i="1"/>
  <c r="II27" i="1" s="1"/>
  <c r="IQ22" i="1"/>
  <c r="IQ27" i="1" s="1"/>
  <c r="KX22" i="1"/>
  <c r="KX27" i="1" s="1"/>
  <c r="LA22" i="1"/>
  <c r="LA27" i="1" s="1"/>
  <c r="AL24" i="1"/>
  <c r="AL28" i="1" s="1"/>
  <c r="AX24" i="1"/>
  <c r="AZ24" i="1"/>
  <c r="AZ28" i="1" s="1"/>
  <c r="BI24" i="1"/>
  <c r="BI28" i="1" s="1"/>
  <c r="BL24" i="1"/>
  <c r="BL28" i="1" s="1"/>
  <c r="FK22" i="1"/>
  <c r="FK27" i="1" s="1"/>
  <c r="HJ18" i="1"/>
  <c r="AP12" i="1"/>
  <c r="AP16" i="1" s="1"/>
  <c r="AP25" i="1" s="1"/>
  <c r="LW24" i="1"/>
  <c r="LW28" i="1" s="1"/>
  <c r="DF24" i="1"/>
  <c r="DF28" i="1" s="1"/>
  <c r="JU22" i="1"/>
  <c r="KJ22" i="1"/>
  <c r="KJ27" i="1" s="1"/>
  <c r="KZ22" i="1"/>
  <c r="AP18" i="1"/>
  <c r="AP26" i="1" s="1"/>
  <c r="BO22" i="1"/>
  <c r="BO27" i="1" s="1"/>
  <c r="BX22" i="1"/>
  <c r="BX27" i="1" s="1"/>
  <c r="GW24" i="1"/>
  <c r="GW28" i="1" s="1"/>
  <c r="IH24" i="1"/>
  <c r="IH28" i="1" s="1"/>
  <c r="JU24" i="1"/>
  <c r="JU28" i="1" s="1"/>
  <c r="KI18" i="1"/>
  <c r="KI26" i="1" s="1"/>
  <c r="LL18" i="1"/>
  <c r="LL26" i="1" s="1"/>
  <c r="LM18" i="1"/>
  <c r="MZ24" i="1"/>
  <c r="MZ28" i="1" s="1"/>
  <c r="AO18" i="1"/>
  <c r="AO26" i="1" s="1"/>
  <c r="AQ18" i="1"/>
  <c r="AJ24" i="1"/>
  <c r="AJ28" i="1" s="1"/>
  <c r="DJ24" i="1"/>
  <c r="DJ28" i="1" s="1"/>
  <c r="IN18" i="1"/>
  <c r="FX24" i="1"/>
  <c r="FX28" i="1" s="1"/>
  <c r="FY24" i="1"/>
  <c r="FY28" i="1" s="1"/>
  <c r="GA24" i="1"/>
  <c r="LQ12" i="1"/>
  <c r="LQ16" i="1" s="1"/>
  <c r="LQ25" i="1" s="1"/>
  <c r="LS12" i="1"/>
  <c r="LS16" i="1" s="1"/>
  <c r="LS25" i="1" s="1"/>
  <c r="LT12" i="1"/>
  <c r="LT16" i="1" s="1"/>
  <c r="LT25" i="1" s="1"/>
  <c r="KJ24" i="1"/>
  <c r="EY24" i="1"/>
  <c r="EY28" i="1" s="1"/>
  <c r="LK22" i="1"/>
  <c r="LL22" i="1"/>
  <c r="LL27" i="1" s="1"/>
  <c r="LM22" i="1"/>
  <c r="LM27" i="1" s="1"/>
  <c r="FJ22" i="1"/>
  <c r="FT24" i="1"/>
  <c r="CX18" i="1"/>
  <c r="LZ24" i="1"/>
  <c r="MK24" i="1"/>
  <c r="MK28" i="1" s="1"/>
  <c r="MO24" i="1"/>
  <c r="MO28" i="1" s="1"/>
  <c r="HT18" i="1"/>
  <c r="IX24" i="1"/>
  <c r="IX28" i="1" s="1"/>
  <c r="AX12" i="1"/>
  <c r="AX16" i="1" s="1"/>
  <c r="AX25" i="1" s="1"/>
  <c r="BS24" i="1"/>
  <c r="BS28" i="1" s="1"/>
  <c r="CA22" i="1"/>
  <c r="CA27" i="1" s="1"/>
  <c r="CF22" i="1"/>
  <c r="CF27" i="1" s="1"/>
  <c r="CH24" i="1"/>
  <c r="CH28" i="1" s="1"/>
  <c r="CO22" i="1"/>
  <c r="CO27" i="1" s="1"/>
  <c r="CQ18" i="1"/>
  <c r="CQ26" i="1" s="1"/>
  <c r="DZ12" i="1"/>
  <c r="DZ16" i="1" s="1"/>
  <c r="DZ25" i="1" s="1"/>
  <c r="EJ24" i="1"/>
  <c r="EJ28" i="1" s="1"/>
  <c r="EO18" i="1"/>
  <c r="ER18" i="1"/>
  <c r="ER26" i="1" s="1"/>
  <c r="ES18" i="1"/>
  <c r="ES26" i="1" s="1"/>
  <c r="EV18" i="1"/>
  <c r="FL22" i="1"/>
  <c r="GN24" i="1"/>
  <c r="GN28" i="1" s="1"/>
  <c r="GO24" i="1"/>
  <c r="HA24" i="1"/>
  <c r="HA28" i="1" s="1"/>
  <c r="IF24" i="1"/>
  <c r="IF28" i="1" s="1"/>
  <c r="JT24" i="1"/>
  <c r="JT28" i="1" s="1"/>
  <c r="KI12" i="1"/>
  <c r="KY22" i="1"/>
  <c r="KY27" i="1" s="1"/>
  <c r="LF24" i="1"/>
  <c r="LY24" i="1"/>
  <c r="KI24" i="1"/>
  <c r="BQ18" i="1"/>
  <c r="BQ26" i="1" s="1"/>
  <c r="CA24" i="1"/>
  <c r="CA28" i="1" s="1"/>
  <c r="CF24" i="1"/>
  <c r="CF28" i="1" s="1"/>
  <c r="CO24" i="1"/>
  <c r="CO28" i="1" s="1"/>
  <c r="CQ22" i="1"/>
  <c r="CQ27" i="1" s="1"/>
  <c r="DY12" i="1"/>
  <c r="DY16" i="1" s="1"/>
  <c r="DY25" i="1" s="1"/>
  <c r="EQ22" i="1"/>
  <c r="ER22" i="1"/>
  <c r="ER27" i="1" s="1"/>
  <c r="EV22" i="1"/>
  <c r="EV27" i="1" s="1"/>
  <c r="FB24" i="1"/>
  <c r="FB28" i="1" s="1"/>
  <c r="FL24" i="1"/>
  <c r="FL28" i="1" s="1"/>
  <c r="GO12" i="1"/>
  <c r="GO16" i="1" s="1"/>
  <c r="GO25" i="1" s="1"/>
  <c r="HN18" i="1"/>
  <c r="JI24" i="1"/>
  <c r="JI28" i="1" s="1"/>
  <c r="JK18" i="1"/>
  <c r="MN24" i="1"/>
  <c r="MN28" i="1" s="1"/>
  <c r="MU22" i="1"/>
  <c r="MU27" i="1" s="1"/>
  <c r="MV22" i="1"/>
  <c r="FA24" i="1"/>
  <c r="HT24" i="1"/>
  <c r="KU105" i="1"/>
  <c r="KU111" i="1"/>
  <c r="KU149" i="1"/>
  <c r="AC22" i="1"/>
  <c r="AP24" i="1"/>
  <c r="AP28" i="1" s="1"/>
  <c r="BO24" i="1"/>
  <c r="BO28" i="1" s="1"/>
  <c r="DJ18" i="1"/>
  <c r="DJ26" i="1" s="1"/>
  <c r="DQ24" i="1"/>
  <c r="HI12" i="1"/>
  <c r="HI16" i="1" s="1"/>
  <c r="HI25" i="1" s="1"/>
  <c r="LE18" i="1"/>
  <c r="LE26" i="1" s="1"/>
  <c r="FG22" i="1"/>
  <c r="AF18" i="1"/>
  <c r="AF26" i="1" s="1"/>
  <c r="AG18" i="1"/>
  <c r="AG26" i="1" s="1"/>
  <c r="AH18" i="1"/>
  <c r="AH26" i="1" s="1"/>
  <c r="AQ24" i="1"/>
  <c r="AQ28" i="1" s="1"/>
  <c r="AU18" i="1"/>
  <c r="AU26" i="1" s="1"/>
  <c r="CW22" i="1"/>
  <c r="CW27" i="1" s="1"/>
  <c r="CY22" i="1"/>
  <c r="DP16" i="1"/>
  <c r="DP25" i="1" s="1"/>
  <c r="EL24" i="1"/>
  <c r="EL28" i="1" s="1"/>
  <c r="II12" i="1"/>
  <c r="II16" i="1" s="1"/>
  <c r="II25" i="1" s="1"/>
  <c r="JV18" i="1"/>
  <c r="JV26" i="1" s="1"/>
  <c r="JW18" i="1"/>
  <c r="JW26" i="1" s="1"/>
  <c r="JX18" i="1"/>
  <c r="JX26" i="1" s="1"/>
  <c r="KK24" i="1"/>
  <c r="KK28" i="1" s="1"/>
  <c r="LA24" i="1"/>
  <c r="LA28" i="1" s="1"/>
  <c r="LQ18" i="1"/>
  <c r="LQ26" i="1" s="1"/>
  <c r="LR18" i="1"/>
  <c r="LR26" i="1" s="1"/>
  <c r="LT18" i="1"/>
  <c r="LT26" i="1" s="1"/>
  <c r="MC24" i="1"/>
  <c r="MC28" i="1" s="1"/>
  <c r="MG24" i="1"/>
  <c r="MG28" i="1" s="1"/>
  <c r="LF22" i="1"/>
  <c r="KU40" i="1"/>
  <c r="AG22" i="1"/>
  <c r="AG27" i="1" s="1"/>
  <c r="AQ12" i="1"/>
  <c r="AQ16" i="1" s="1"/>
  <c r="AQ25" i="1" s="1"/>
  <c r="BJ24" i="1"/>
  <c r="BJ28" i="1" s="1"/>
  <c r="CW24" i="1"/>
  <c r="CW28" i="1" s="1"/>
  <c r="DE24" i="1"/>
  <c r="DE28" i="1" s="1"/>
  <c r="DL18" i="1"/>
  <c r="DL26" i="1" s="1"/>
  <c r="DP18" i="1"/>
  <c r="DP26" i="1" s="1"/>
  <c r="EB18" i="1"/>
  <c r="EB26" i="1" s="1"/>
  <c r="GR18" i="1"/>
  <c r="GR26" i="1" s="1"/>
  <c r="GL18" i="1"/>
  <c r="GL26" i="1" s="1"/>
  <c r="HI24" i="1"/>
  <c r="HI28" i="1" s="1"/>
  <c r="HR18" i="1"/>
  <c r="HR26" i="1" s="1"/>
  <c r="HS18" i="1"/>
  <c r="HS26" i="1" s="1"/>
  <c r="HX18" i="1"/>
  <c r="HX26" i="1" s="1"/>
  <c r="HZ18" i="1"/>
  <c r="HZ26" i="1" s="1"/>
  <c r="JD24" i="1"/>
  <c r="JD28" i="1" s="1"/>
  <c r="JV22" i="1"/>
  <c r="JV27" i="1" s="1"/>
  <c r="LQ22" i="1"/>
  <c r="LQ27" i="1" s="1"/>
  <c r="LR22" i="1"/>
  <c r="LR27" i="1" s="1"/>
  <c r="MB22" i="1"/>
  <c r="MB27" i="1" s="1"/>
  <c r="FJ24" i="1"/>
  <c r="HP24" i="1"/>
  <c r="HT22" i="1"/>
  <c r="AU12" i="1"/>
  <c r="AU16" i="1" s="1"/>
  <c r="AU25" i="1" s="1"/>
  <c r="KU145" i="1"/>
  <c r="AT22" i="1"/>
  <c r="AT27" i="1" s="1"/>
  <c r="BH24" i="1"/>
  <c r="BH28" i="1" s="1"/>
  <c r="CU24" i="1"/>
  <c r="CU28" i="1" s="1"/>
  <c r="AG24" i="1"/>
  <c r="AG28" i="1" s="1"/>
  <c r="BB24" i="1"/>
  <c r="BB28" i="1" s="1"/>
  <c r="BE24" i="1"/>
  <c r="BE28" i="1" s="1"/>
  <c r="CT12" i="1"/>
  <c r="CT16" i="1" s="1"/>
  <c r="CT25" i="1" s="1"/>
  <c r="CU12" i="1"/>
  <c r="CU16" i="1" s="1"/>
  <c r="CU25" i="1" s="1"/>
  <c r="DP22" i="1"/>
  <c r="DP27" i="1" s="1"/>
  <c r="EB24" i="1"/>
  <c r="EB28" i="1" s="1"/>
  <c r="HV22" i="1"/>
  <c r="HV27" i="1" s="1"/>
  <c r="HW22" i="1"/>
  <c r="HW27" i="1" s="1"/>
  <c r="HX22" i="1"/>
  <c r="HX27" i="1" s="1"/>
  <c r="HZ22" i="1"/>
  <c r="HZ27" i="1" s="1"/>
  <c r="IZ24" i="1"/>
  <c r="IZ28" i="1" s="1"/>
  <c r="JV24" i="1"/>
  <c r="JV28" i="1" s="1"/>
  <c r="JW24" i="1"/>
  <c r="JW28" i="1" s="1"/>
  <c r="JX24" i="1"/>
  <c r="JX28" i="1" s="1"/>
  <c r="JY24" i="1"/>
  <c r="JY28" i="1" s="1"/>
  <c r="LP24" i="1"/>
  <c r="LP28" i="1" s="1"/>
  <c r="LQ24" i="1"/>
  <c r="LQ28" i="1" s="1"/>
  <c r="LR24" i="1"/>
  <c r="LR28" i="1" s="1"/>
  <c r="EX24" i="1"/>
  <c r="FT18" i="1"/>
  <c r="GV24" i="1"/>
  <c r="GY24" i="1"/>
  <c r="HW12" i="8"/>
  <c r="BY12" i="8"/>
  <c r="FY12" i="8"/>
  <c r="FY16" i="8" s="1"/>
  <c r="GR12" i="8"/>
  <c r="GR16" i="8" s="1"/>
  <c r="HG12" i="8"/>
  <c r="HG16" i="8" s="1"/>
  <c r="CT12" i="8"/>
  <c r="CT16" i="8" s="1"/>
  <c r="DV12" i="8"/>
  <c r="DV16" i="8" s="1"/>
  <c r="EM12" i="8"/>
  <c r="EM16" i="8" s="1"/>
  <c r="FD12" i="8"/>
  <c r="FD16" i="8" s="1"/>
  <c r="LM12" i="8"/>
  <c r="LM16" i="8" s="1"/>
  <c r="LZ12" i="8"/>
  <c r="LZ16" i="8" s="1"/>
  <c r="AQ12" i="8"/>
  <c r="AQ16" i="8" s="1"/>
  <c r="EM18" i="8"/>
  <c r="DJ12" i="8"/>
  <c r="DJ16" i="8" s="1"/>
  <c r="AO18" i="8"/>
  <c r="FD18" i="8"/>
  <c r="FD26" i="8" s="1"/>
  <c r="MX16" i="8"/>
  <c r="MX25" i="8" s="1"/>
  <c r="AP18" i="8"/>
  <c r="AP17" i="8" s="1"/>
  <c r="BH18" i="8"/>
  <c r="BH26" i="8" s="1"/>
  <c r="CA18" i="8"/>
  <c r="CA26" i="8" s="1"/>
  <c r="CW12" i="8"/>
  <c r="CW16" i="8" s="1"/>
  <c r="DK12" i="8"/>
  <c r="DK16" i="8" s="1"/>
  <c r="DY12" i="8"/>
  <c r="DY16" i="8" s="1"/>
  <c r="IU12" i="8"/>
  <c r="IU16" i="8" s="1"/>
  <c r="FF12" i="8"/>
  <c r="LG18" i="8"/>
  <c r="GK16" i="8"/>
  <c r="GK25" i="8" s="1"/>
  <c r="AQ18" i="8"/>
  <c r="AQ17" i="8" s="1"/>
  <c r="BI18" i="8"/>
  <c r="BI26" i="8" s="1"/>
  <c r="CB18" i="8"/>
  <c r="CB26" i="8" s="1"/>
  <c r="BO12" i="8"/>
  <c r="BO16" i="8" s="1"/>
  <c r="CF12" i="8"/>
  <c r="CF16" i="8" s="1"/>
  <c r="LO12" i="8"/>
  <c r="LO16" i="8" s="1"/>
  <c r="MB12" i="8"/>
  <c r="MB16" i="8" s="1"/>
  <c r="AR12" i="8"/>
  <c r="AR16" i="8" s="1"/>
  <c r="JG18" i="8"/>
  <c r="JG17" i="8" s="1"/>
  <c r="Y18" i="8"/>
  <c r="AR18" i="8"/>
  <c r="AR26" i="8" s="1"/>
  <c r="BJ18" i="8"/>
  <c r="BJ26" i="8" s="1"/>
  <c r="CC18" i="8"/>
  <c r="CC26" i="8" s="1"/>
  <c r="AH12" i="8"/>
  <c r="AH16" i="8" s="1"/>
  <c r="AW12" i="8"/>
  <c r="AW16" i="8" s="1"/>
  <c r="BP12" i="8"/>
  <c r="BP16" i="8" s="1"/>
  <c r="EO12" i="8"/>
  <c r="EO16" i="8" s="1"/>
  <c r="DX12" i="8"/>
  <c r="DX16" i="8" s="1"/>
  <c r="AA18" i="8"/>
  <c r="AA26" i="8" s="1"/>
  <c r="AS18" i="8"/>
  <c r="BL18" i="8"/>
  <c r="GE18" i="8"/>
  <c r="GX18" i="8"/>
  <c r="GX26" i="8" s="1"/>
  <c r="HL18" i="8"/>
  <c r="HL26" i="8" s="1"/>
  <c r="IE18" i="8"/>
  <c r="IE26" i="8" s="1"/>
  <c r="IU18" i="8"/>
  <c r="IU26" i="8" s="1"/>
  <c r="JR18" i="8"/>
  <c r="JR26" i="8" s="1"/>
  <c r="KF18" i="8"/>
  <c r="KF17" i="8" s="1"/>
  <c r="LL18" i="8"/>
  <c r="LL26" i="8" s="1"/>
  <c r="LX18" i="8"/>
  <c r="LX26" i="8" s="1"/>
  <c r="MO22" i="8"/>
  <c r="MO21" i="8" s="1"/>
  <c r="HQ24" i="8"/>
  <c r="HQ28" i="8" s="1"/>
  <c r="CV12" i="8"/>
  <c r="CV16" i="8" s="1"/>
  <c r="AC18" i="8"/>
  <c r="AC26" i="8" s="1"/>
  <c r="AT18" i="8"/>
  <c r="AT26" i="8" s="1"/>
  <c r="FM18" i="8"/>
  <c r="FM26" i="8" s="1"/>
  <c r="GZ18" i="8"/>
  <c r="GZ26" i="8" s="1"/>
  <c r="HM18" i="8"/>
  <c r="HM26" i="8" s="1"/>
  <c r="IW18" i="8"/>
  <c r="IW26" i="8" s="1"/>
  <c r="LM18" i="8"/>
  <c r="LM26" i="8" s="1"/>
  <c r="LZ18" i="8"/>
  <c r="LZ17" i="8" s="1"/>
  <c r="MU18" i="8"/>
  <c r="MU17" i="8" s="1"/>
  <c r="AH22" i="8"/>
  <c r="AW22" i="8"/>
  <c r="BO22" i="8"/>
  <c r="BO27" i="8" s="1"/>
  <c r="CF22" i="8"/>
  <c r="CF27" i="8" s="1"/>
  <c r="CV22" i="8"/>
  <c r="CV27" i="8" s="1"/>
  <c r="DJ22" i="8"/>
  <c r="DJ21" i="8" s="1"/>
  <c r="DX22" i="8"/>
  <c r="DX27" i="8" s="1"/>
  <c r="EQ22" i="8"/>
  <c r="EQ27" i="8" s="1"/>
  <c r="FH22" i="8"/>
  <c r="FH21" i="8" s="1"/>
  <c r="FY22" i="8"/>
  <c r="FY21" i="8" s="1"/>
  <c r="GR22" i="8"/>
  <c r="GR27" i="8" s="1"/>
  <c r="HG22" i="8"/>
  <c r="HG27" i="8" s="1"/>
  <c r="HW22" i="8"/>
  <c r="JD22" i="8"/>
  <c r="JV22" i="8"/>
  <c r="JV27" i="8" s="1"/>
  <c r="KJ22" i="8"/>
  <c r="KJ27" i="8" s="1"/>
  <c r="KZ22" i="8"/>
  <c r="KZ27" i="8" s="1"/>
  <c r="LO22" i="8"/>
  <c r="LO27" i="8" s="1"/>
  <c r="MB22" i="8"/>
  <c r="MB27" i="8" s="1"/>
  <c r="MP22" i="8"/>
  <c r="MP27" i="8" s="1"/>
  <c r="AC24" i="8"/>
  <c r="AC23" i="8" s="1"/>
  <c r="AS24" i="8"/>
  <c r="AS23" i="8" s="1"/>
  <c r="BI24" i="8"/>
  <c r="BI28" i="8" s="1"/>
  <c r="CA24" i="8"/>
  <c r="CA28" i="8" s="1"/>
  <c r="CR24" i="8"/>
  <c r="CR23" i="8" s="1"/>
  <c r="DF24" i="8"/>
  <c r="DF28" i="8" s="1"/>
  <c r="DT24" i="8"/>
  <c r="DT28" i="8" s="1"/>
  <c r="EJ24" i="8"/>
  <c r="EJ28" i="8" s="1"/>
  <c r="FB24" i="8"/>
  <c r="FB23" i="8" s="1"/>
  <c r="FU24" i="8"/>
  <c r="FU28" i="8" s="1"/>
  <c r="GN24" i="8"/>
  <c r="GN28" i="8" s="1"/>
  <c r="HC24" i="8"/>
  <c r="HC28" i="8" s="1"/>
  <c r="HR24" i="8"/>
  <c r="HR28" i="8" s="1"/>
  <c r="IH24" i="8"/>
  <c r="IH28" i="8" s="1"/>
  <c r="IX24" i="8"/>
  <c r="AF18" i="8"/>
  <c r="AF26" i="8" s="1"/>
  <c r="AU18" i="8"/>
  <c r="EU18" i="8"/>
  <c r="EU26" i="8" s="1"/>
  <c r="FQ18" i="8"/>
  <c r="FQ26" i="8" s="1"/>
  <c r="GI18" i="8"/>
  <c r="GI26" i="8" s="1"/>
  <c r="HA18" i="8"/>
  <c r="HA26" i="8" s="1"/>
  <c r="HN18" i="8"/>
  <c r="HN26" i="8" s="1"/>
  <c r="IG18" i="8"/>
  <c r="IG17" i="8" s="1"/>
  <c r="IX18" i="8"/>
  <c r="IX26" i="8" s="1"/>
  <c r="MV18" i="8"/>
  <c r="MV17" i="8" s="1"/>
  <c r="AJ22" i="8"/>
  <c r="AJ27" i="8" s="1"/>
  <c r="AX22" i="8"/>
  <c r="AX27" i="8" s="1"/>
  <c r="BP22" i="8"/>
  <c r="BP21" i="8" s="1"/>
  <c r="CH22" i="8"/>
  <c r="CW22" i="8"/>
  <c r="DK22" i="8"/>
  <c r="DK27" i="8" s="1"/>
  <c r="DY22" i="8"/>
  <c r="DY27" i="8" s="1"/>
  <c r="ER22" i="8"/>
  <c r="ER27" i="8" s="1"/>
  <c r="FI22" i="8"/>
  <c r="FI27" i="8" s="1"/>
  <c r="GA22" i="8"/>
  <c r="GA27" i="8" s="1"/>
  <c r="GL22" i="8"/>
  <c r="GL21" i="8" s="1"/>
  <c r="HI22" i="8"/>
  <c r="HI27" i="8" s="1"/>
  <c r="HX22" i="8"/>
  <c r="HX27" i="8" s="1"/>
  <c r="JD12" i="8"/>
  <c r="AS12" i="8"/>
  <c r="AS16" i="8" s="1"/>
  <c r="CA12" i="8"/>
  <c r="CA16" i="8" s="1"/>
  <c r="DT12" i="8"/>
  <c r="DT16" i="8" s="1"/>
  <c r="FU12" i="8"/>
  <c r="FU16" i="8" s="1"/>
  <c r="GN12" i="8"/>
  <c r="GN16" i="8" s="1"/>
  <c r="HR12" i="8"/>
  <c r="HR16" i="8" s="1"/>
  <c r="IX12" i="8"/>
  <c r="IX16" i="8" s="1"/>
  <c r="KT12" i="8"/>
  <c r="KT16" i="8" s="1"/>
  <c r="LK12" i="8"/>
  <c r="LK16" i="8" s="1"/>
  <c r="LW12" i="8"/>
  <c r="LW16" i="8" s="1"/>
  <c r="FN71" i="8"/>
  <c r="JP75" i="8"/>
  <c r="KU108" i="8"/>
  <c r="CE111" i="8"/>
  <c r="JP114" i="8"/>
  <c r="JE12" i="8"/>
  <c r="JE16" i="8" s="1"/>
  <c r="AT12" i="8"/>
  <c r="AT16" i="8" s="1"/>
  <c r="CS12" i="8"/>
  <c r="CS16" i="8" s="1"/>
  <c r="DG12" i="8"/>
  <c r="DG16" i="8" s="1"/>
  <c r="DU12" i="8"/>
  <c r="DU16" i="8" s="1"/>
  <c r="FV12" i="8"/>
  <c r="GO12" i="8"/>
  <c r="GO16" i="8" s="1"/>
  <c r="HD12" i="8"/>
  <c r="HD16" i="8" s="1"/>
  <c r="HS12" i="8"/>
  <c r="HS16" i="8" s="1"/>
  <c r="II12" i="8"/>
  <c r="II16" i="8" s="1"/>
  <c r="KW12" i="8"/>
  <c r="KW16" i="8" s="1"/>
  <c r="LL12" i="8"/>
  <c r="LL16" i="8" s="1"/>
  <c r="LX12" i="8"/>
  <c r="LX16" i="8" s="1"/>
  <c r="BE12" i="8"/>
  <c r="BE16" i="8" s="1"/>
  <c r="DB12" i="8"/>
  <c r="DB16" i="8" s="1"/>
  <c r="MV12" i="8"/>
  <c r="MV16" i="8" s="1"/>
  <c r="AX19" i="8"/>
  <c r="AN20" i="8"/>
  <c r="AN19" i="8" s="1"/>
  <c r="CB20" i="8"/>
  <c r="CB19" i="8" s="1"/>
  <c r="CT19" i="8"/>
  <c r="DH19" i="8"/>
  <c r="FH20" i="8"/>
  <c r="FH19" i="8" s="1"/>
  <c r="KG20" i="8"/>
  <c r="KG19" i="8" s="1"/>
  <c r="FN39" i="8"/>
  <c r="CE44" i="8"/>
  <c r="JP44" i="8"/>
  <c r="GH46" i="8"/>
  <c r="IS46" i="8"/>
  <c r="IK47" i="8"/>
  <c r="IK18" i="8" s="1"/>
  <c r="IK17" i="8" s="1"/>
  <c r="FN52" i="8"/>
  <c r="EA61" i="8"/>
  <c r="KU61" i="8"/>
  <c r="HH8" i="8"/>
  <c r="JP99" i="8"/>
  <c r="KU107" i="8"/>
  <c r="FN111" i="8"/>
  <c r="GS114" i="8"/>
  <c r="W116" i="8"/>
  <c r="CE116" i="8"/>
  <c r="IS118" i="8"/>
  <c r="FN131" i="8"/>
  <c r="IS133" i="8"/>
  <c r="BK142" i="8"/>
  <c r="EA142" i="8"/>
  <c r="GS149" i="8"/>
  <c r="FO18" i="8"/>
  <c r="FO26" i="8" s="1"/>
  <c r="KK12" i="8"/>
  <c r="JP45" i="8"/>
  <c r="BK107" i="8"/>
  <c r="EA107" i="8"/>
  <c r="KU142" i="8"/>
  <c r="FO30" i="8"/>
  <c r="ED34" i="8"/>
  <c r="ED18" i="8" s="1"/>
  <c r="ED17" i="8" s="1"/>
  <c r="FP34" i="8"/>
  <c r="FN34" i="8" s="1"/>
  <c r="JQ34" i="8"/>
  <c r="KM34" i="8"/>
  <c r="LJ34" i="8"/>
  <c r="LJ8" i="8" s="1"/>
  <c r="DS22" i="8"/>
  <c r="DS21" i="8" s="1"/>
  <c r="BK55" i="8"/>
  <c r="FN56" i="8"/>
  <c r="JP58" i="8"/>
  <c r="IS59" i="8"/>
  <c r="IS61" i="8"/>
  <c r="KU63" i="8"/>
  <c r="JP81" i="8"/>
  <c r="IS107" i="8"/>
  <c r="W118" i="8"/>
  <c r="FN125" i="8"/>
  <c r="BK145" i="8"/>
  <c r="GH145" i="8"/>
  <c r="BB12" i="8"/>
  <c r="BB16" i="8" s="1"/>
  <c r="MS12" i="8"/>
  <c r="MS16" i="8" s="1"/>
  <c r="BK126" i="8"/>
  <c r="KU131" i="8"/>
  <c r="CE133" i="8"/>
  <c r="KU145" i="8"/>
  <c r="FO20" i="8"/>
  <c r="FO19" i="8" s="1"/>
  <c r="KN20" i="8"/>
  <c r="KN19" i="8" s="1"/>
  <c r="LU20" i="8"/>
  <c r="LU19" i="8" s="1"/>
  <c r="LE19" i="8"/>
  <c r="BD18" i="8"/>
  <c r="BD26" i="8" s="1"/>
  <c r="EJ19" i="8"/>
  <c r="BK56" i="8"/>
  <c r="IS63" i="8"/>
  <c r="GH65" i="8"/>
  <c r="GS71" i="8"/>
  <c r="IA22" i="8"/>
  <c r="IA21" i="8" s="1"/>
  <c r="FN99" i="8"/>
  <c r="JP102" i="8"/>
  <c r="JP106" i="8"/>
  <c r="W107" i="8"/>
  <c r="IS108" i="8"/>
  <c r="KU111" i="8"/>
  <c r="CE114" i="8"/>
  <c r="JP118" i="8"/>
  <c r="W126" i="8"/>
  <c r="GH131" i="8"/>
  <c r="BK132" i="8"/>
  <c r="EA132" i="8"/>
  <c r="EA149" i="8"/>
  <c r="MN20" i="8"/>
  <c r="MN19" i="8" s="1"/>
  <c r="X18" i="8"/>
  <c r="X17" i="8" s="1"/>
  <c r="BH19" i="8"/>
  <c r="MZ19" i="8"/>
  <c r="IS39" i="8"/>
  <c r="FN45" i="8"/>
  <c r="BK52" i="8"/>
  <c r="KU56" i="8"/>
  <c r="W59" i="8"/>
  <c r="KU65" i="8"/>
  <c r="GB8" i="8"/>
  <c r="IK22" i="8"/>
  <c r="IK21" i="8" s="1"/>
  <c r="KU91" i="8"/>
  <c r="GS106" i="8"/>
  <c r="KU116" i="8"/>
  <c r="W142" i="8"/>
  <c r="IS145" i="8"/>
  <c r="EE20" i="8"/>
  <c r="EE19" i="8" s="1"/>
  <c r="EE30" i="8"/>
  <c r="LN30" i="8"/>
  <c r="CH12" i="8"/>
  <c r="CH16" i="8" s="1"/>
  <c r="KA18" i="8"/>
  <c r="KA26" i="8" s="1"/>
  <c r="KQ34" i="8"/>
  <c r="KU45" i="8"/>
  <c r="GH52" i="8"/>
  <c r="KU58" i="8"/>
  <c r="CE61" i="8"/>
  <c r="W63" i="8"/>
  <c r="EA65" i="8"/>
  <c r="EA81" i="8"/>
  <c r="EC22" i="8"/>
  <c r="EC21" i="8" s="1"/>
  <c r="GF22" i="8"/>
  <c r="GF21" i="8" s="1"/>
  <c r="IL22" i="8"/>
  <c r="IL21" i="8" s="1"/>
  <c r="CE99" i="8"/>
  <c r="JP107" i="8"/>
  <c r="W108" i="8"/>
  <c r="IS111" i="8"/>
  <c r="BK113" i="8"/>
  <c r="EA114" i="8"/>
  <c r="FN116" i="8"/>
  <c r="EA131" i="8"/>
  <c r="GS131" i="8"/>
  <c r="GH125" i="8"/>
  <c r="IS125" i="8"/>
  <c r="GS145" i="8"/>
  <c r="FM12" i="8"/>
  <c r="FM16" i="8" s="1"/>
  <c r="ID12" i="8"/>
  <c r="ID16" i="8" s="1"/>
  <c r="ID29" i="8" s="1"/>
  <c r="MP20" i="8"/>
  <c r="MP19" i="8" s="1"/>
  <c r="EX8" i="8"/>
  <c r="KR19" i="8"/>
  <c r="MD12" i="8"/>
  <c r="MD16" i="8" s="1"/>
  <c r="W45" i="8"/>
  <c r="CE45" i="8"/>
  <c r="JP55" i="8"/>
  <c r="IS65" i="8"/>
  <c r="BK71" i="8"/>
  <c r="ED22" i="8"/>
  <c r="ED21" i="8" s="1"/>
  <c r="IV22" i="8"/>
  <c r="IV21" i="8" s="1"/>
  <c r="BK99" i="8"/>
  <c r="EA99" i="8"/>
  <c r="KU99" i="8"/>
  <c r="W106" i="8"/>
  <c r="GS111" i="8"/>
  <c r="JP145" i="8"/>
  <c r="CS18" i="8"/>
  <c r="CS26" i="8" s="1"/>
  <c r="DG18" i="8"/>
  <c r="DG26" i="8" s="1"/>
  <c r="DU18" i="8"/>
  <c r="DU26" i="8" s="1"/>
  <c r="EO18" i="8"/>
  <c r="EO26" i="8" s="1"/>
  <c r="FF18" i="8"/>
  <c r="FF26" i="8" s="1"/>
  <c r="IQ18" i="8"/>
  <c r="IQ26" i="8" s="1"/>
  <c r="JK18" i="8"/>
  <c r="JK26" i="8" s="1"/>
  <c r="KB18" i="8"/>
  <c r="KB26" i="8" s="1"/>
  <c r="GX24" i="8"/>
  <c r="GX28" i="8" s="1"/>
  <c r="HL24" i="8"/>
  <c r="HL28" i="8" s="1"/>
  <c r="ID24" i="8"/>
  <c r="ID28" i="8" s="1"/>
  <c r="AJ12" i="8"/>
  <c r="AJ16" i="8" s="1"/>
  <c r="AX12" i="8"/>
  <c r="AX16" i="8" s="1"/>
  <c r="BQ12" i="8"/>
  <c r="BQ16" i="8" s="1"/>
  <c r="GG12" i="8"/>
  <c r="GG16" i="8" s="1"/>
  <c r="GG25" i="8" s="1"/>
  <c r="IE12" i="8"/>
  <c r="IE16" i="8" s="1"/>
  <c r="IE29" i="8" s="1"/>
  <c r="IT12" i="8"/>
  <c r="IT16" i="8" s="1"/>
  <c r="JK12" i="8"/>
  <c r="JK16" i="8" s="1"/>
  <c r="FW19" i="8"/>
  <c r="GP19" i="8"/>
  <c r="HF19" i="8"/>
  <c r="LM19" i="8"/>
  <c r="MA20" i="8"/>
  <c r="MA19" i="8" s="1"/>
  <c r="BN22" i="8"/>
  <c r="BN21" i="8" s="1"/>
  <c r="AB34" i="8"/>
  <c r="MF12" i="8"/>
  <c r="MF16" i="8" s="1"/>
  <c r="GS39" i="8"/>
  <c r="EA44" i="8"/>
  <c r="KU44" i="8"/>
  <c r="BK45" i="8"/>
  <c r="EA45" i="8"/>
  <c r="FN46" i="8"/>
  <c r="FN47" i="8"/>
  <c r="W52" i="8"/>
  <c r="EA56" i="8"/>
  <c r="GS56" i="8"/>
  <c r="JP61" i="8"/>
  <c r="GS65" i="8"/>
  <c r="BK81" i="8"/>
  <c r="IS81" i="8"/>
  <c r="EK22" i="8"/>
  <c r="EK21" i="8" s="1"/>
  <c r="JH22" i="8"/>
  <c r="JH21" i="8" s="1"/>
  <c r="GH99" i="8"/>
  <c r="KU102" i="8"/>
  <c r="FN106" i="8"/>
  <c r="JP111" i="8"/>
  <c r="GS113" i="8"/>
  <c r="BK116" i="8"/>
  <c r="FN118" i="8"/>
  <c r="JP131" i="8"/>
  <c r="EA125" i="8"/>
  <c r="GS125" i="8"/>
  <c r="CE142" i="8"/>
  <c r="CT18" i="8"/>
  <c r="CT26" i="8" s="1"/>
  <c r="DH18" i="8"/>
  <c r="DH26" i="8" s="1"/>
  <c r="DV18" i="8"/>
  <c r="DV26" i="8" s="1"/>
  <c r="GC18" i="8"/>
  <c r="GC26" i="8" s="1"/>
  <c r="IC18" i="8"/>
  <c r="IC26" i="8" s="1"/>
  <c r="IR18" i="8"/>
  <c r="IR26" i="8" s="1"/>
  <c r="JL18" i="8"/>
  <c r="JL17" i="8" s="1"/>
  <c r="KC18" i="8"/>
  <c r="KC26" i="8" s="1"/>
  <c r="KS18" i="8"/>
  <c r="KS26" i="8" s="1"/>
  <c r="LI18" i="8"/>
  <c r="LI17" i="8" s="1"/>
  <c r="LV18" i="8"/>
  <c r="LV17" i="8" s="1"/>
  <c r="MO18" i="8"/>
  <c r="MO26" i="8" s="1"/>
  <c r="AL12" i="8"/>
  <c r="AL16" i="8" s="1"/>
  <c r="AZ12" i="8"/>
  <c r="AZ16" i="8" s="1"/>
  <c r="BS12" i="8"/>
  <c r="BS16" i="8" s="1"/>
  <c r="EY12" i="8"/>
  <c r="EY16" i="8" s="1"/>
  <c r="FQ12" i="8"/>
  <c r="FQ16" i="8" s="1"/>
  <c r="FQ29" i="8" s="1"/>
  <c r="HA12" i="8"/>
  <c r="HA16" i="8" s="1"/>
  <c r="JL12" i="8"/>
  <c r="JL16" i="8" s="1"/>
  <c r="DQ19" i="8"/>
  <c r="FX19" i="8"/>
  <c r="GQ19" i="8"/>
  <c r="JI20" i="8"/>
  <c r="JI19" i="8" s="1"/>
  <c r="KX19" i="8"/>
  <c r="LN20" i="8"/>
  <c r="LN19" i="8" s="1"/>
  <c r="Y30" i="8"/>
  <c r="AC19" i="8"/>
  <c r="GM18" i="8"/>
  <c r="GM17" i="8" s="1"/>
  <c r="KE19" i="8"/>
  <c r="CE39" i="8"/>
  <c r="R31" i="8"/>
  <c r="FN61" i="8"/>
  <c r="CE63" i="8"/>
  <c r="JP65" i="8"/>
  <c r="GU22" i="8"/>
  <c r="GU21" i="8" s="1"/>
  <c r="JM22" i="8"/>
  <c r="JM21" i="8" s="1"/>
  <c r="IS99" i="8"/>
  <c r="CE113" i="8"/>
  <c r="W114" i="8"/>
  <c r="IS116" i="8"/>
  <c r="EA118" i="8"/>
  <c r="W131" i="8"/>
  <c r="JP125" i="8"/>
  <c r="FN142" i="8"/>
  <c r="EA145" i="8"/>
  <c r="CU18" i="8"/>
  <c r="CU26" i="8" s="1"/>
  <c r="DI18" i="8"/>
  <c r="DI17" i="8" s="1"/>
  <c r="DW18" i="8"/>
  <c r="DW26" i="8" s="1"/>
  <c r="ID18" i="8"/>
  <c r="ID26" i="8" s="1"/>
  <c r="IT18" i="8"/>
  <c r="IT17" i="8" s="1"/>
  <c r="JN18" i="8"/>
  <c r="JN26" i="8" s="1"/>
  <c r="KE18" i="8"/>
  <c r="KE26" i="8" s="1"/>
  <c r="KT18" i="8"/>
  <c r="KT26" i="8" s="1"/>
  <c r="LK18" i="8"/>
  <c r="LK26" i="8" s="1"/>
  <c r="LW18" i="8"/>
  <c r="LW26" i="8" s="1"/>
  <c r="KG22" i="8"/>
  <c r="KG27" i="8" s="1"/>
  <c r="MN22" i="8"/>
  <c r="MN27" i="8" s="1"/>
  <c r="HN24" i="8"/>
  <c r="HN23" i="8" s="1"/>
  <c r="IF24" i="8"/>
  <c r="IF28" i="8" s="1"/>
  <c r="IU24" i="8"/>
  <c r="IU28" i="8" s="1"/>
  <c r="JL24" i="8"/>
  <c r="JL28" i="8" s="1"/>
  <c r="KB24" i="8"/>
  <c r="KB28" i="8" s="1"/>
  <c r="AN12" i="8"/>
  <c r="AN16" i="8" s="1"/>
  <c r="BT12" i="8"/>
  <c r="BT16" i="8" s="1"/>
  <c r="JV12" i="8"/>
  <c r="JV16" i="8" s="1"/>
  <c r="JN12" i="8"/>
  <c r="JN16" i="8" s="1"/>
  <c r="JN25" i="8" s="1"/>
  <c r="HI19" i="8"/>
  <c r="FD19" i="8"/>
  <c r="KY19" i="8"/>
  <c r="KV22" i="8"/>
  <c r="KV21" i="8" s="1"/>
  <c r="AA30" i="8"/>
  <c r="FG34" i="8"/>
  <c r="FG8" i="8" s="1"/>
  <c r="KF19" i="8"/>
  <c r="IS44" i="8"/>
  <c r="W56" i="8"/>
  <c r="JP56" i="8"/>
  <c r="FN63" i="8"/>
  <c r="GS81" i="8"/>
  <c r="EW22" i="8"/>
  <c r="EW21" i="8" s="1"/>
  <c r="JP91" i="8"/>
  <c r="GS99" i="8"/>
  <c r="FN108" i="8"/>
  <c r="KU114" i="8"/>
  <c r="BK118" i="8"/>
  <c r="GH118" i="8"/>
  <c r="CE131" i="8"/>
  <c r="CE145" i="8"/>
  <c r="CR18" i="8"/>
  <c r="CR26" i="8" s="1"/>
  <c r="JK12" i="1"/>
  <c r="JK16" i="1" s="1"/>
  <c r="JK25" i="1" s="1"/>
  <c r="JI22" i="1"/>
  <c r="JI27" i="1" s="1"/>
  <c r="IP22" i="1"/>
  <c r="IP27" i="1" s="1"/>
  <c r="IJ22" i="1"/>
  <c r="IJ27" i="1" s="1"/>
  <c r="IJ12" i="1"/>
  <c r="IJ16" i="1" s="1"/>
  <c r="IJ25" i="1" s="1"/>
  <c r="HS12" i="1"/>
  <c r="HS16" i="1" s="1"/>
  <c r="HS25" i="1" s="1"/>
  <c r="GT22" i="1"/>
  <c r="GT27" i="1" s="1"/>
  <c r="GD22" i="1"/>
  <c r="GD27" i="1" s="1"/>
  <c r="FT22" i="1"/>
  <c r="BP12" i="1"/>
  <c r="BP16" i="1" s="1"/>
  <c r="BP25" i="1" s="1"/>
  <c r="MV24" i="8"/>
  <c r="MV23" i="8" s="1"/>
  <c r="JR24" i="8"/>
  <c r="JR23" i="8" s="1"/>
  <c r="JN22" i="8"/>
  <c r="JN27" i="8" s="1"/>
  <c r="JL22" i="8"/>
  <c r="JL27" i="8" s="1"/>
  <c r="JK22" i="8"/>
  <c r="JK21" i="8" s="1"/>
  <c r="JJ12" i="8"/>
  <c r="JI12" i="8"/>
  <c r="JI16" i="8" s="1"/>
  <c r="IR16" i="8"/>
  <c r="IR29" i="8" s="1"/>
  <c r="IP22" i="8"/>
  <c r="IP21" i="8" s="1"/>
  <c r="IO12" i="8"/>
  <c r="IO16" i="8" s="1"/>
  <c r="IO22" i="8"/>
  <c r="IO21" i="8" s="1"/>
  <c r="IN12" i="8"/>
  <c r="IN16" i="8" s="1"/>
  <c r="IN22" i="8"/>
  <c r="IN27" i="8" s="1"/>
  <c r="IL8" i="8"/>
  <c r="IG16" i="8"/>
  <c r="IG29" i="8" s="1"/>
  <c r="IF22" i="8"/>
  <c r="IF27" i="8" s="1"/>
  <c r="IE22" i="8"/>
  <c r="IE21" i="8" s="1"/>
  <c r="ID22" i="8"/>
  <c r="ID27" i="8" s="1"/>
  <c r="IB22" i="8"/>
  <c r="IB21" i="8" s="1"/>
  <c r="IC12" i="8"/>
  <c r="IC16" i="8" s="1"/>
  <c r="HJ12" i="8"/>
  <c r="HJ16" i="8" s="1"/>
  <c r="HJ22" i="8"/>
  <c r="HJ27" i="8" s="1"/>
  <c r="GW12" i="8"/>
  <c r="GW16" i="8" s="1"/>
  <c r="GT12" i="8"/>
  <c r="GT16" i="8" s="1"/>
  <c r="GT22" i="8"/>
  <c r="GT27" i="8" s="1"/>
  <c r="GF8" i="8"/>
  <c r="GC12" i="8"/>
  <c r="GC16" i="8" s="1"/>
  <c r="GC22" i="8"/>
  <c r="GC21" i="8" s="1"/>
  <c r="GB22" i="8"/>
  <c r="GB21" i="8" s="1"/>
  <c r="FN91" i="8"/>
  <c r="FM22" i="8"/>
  <c r="FM27" i="8" s="1"/>
  <c r="FL22" i="8"/>
  <c r="FL27" i="8" s="1"/>
  <c r="FL12" i="8"/>
  <c r="FL16" i="8" s="1"/>
  <c r="FK12" i="8"/>
  <c r="FK16" i="8" s="1"/>
  <c r="FK29" i="8" s="1"/>
  <c r="FK22" i="8"/>
  <c r="FK27" i="8" s="1"/>
  <c r="CM22" i="8"/>
  <c r="CM27" i="8" s="1"/>
  <c r="CE91" i="8"/>
  <c r="W91" i="8"/>
  <c r="BF22" i="8"/>
  <c r="BF21" i="8" s="1"/>
  <c r="BN8" i="8"/>
  <c r="AG18" i="8"/>
  <c r="AG26" i="8" s="1"/>
  <c r="AG12" i="8"/>
  <c r="AG16" i="8" s="1"/>
  <c r="AE20" i="8"/>
  <c r="AE19" i="8" s="1"/>
  <c r="EL20" i="8"/>
  <c r="EL19" i="8" s="1"/>
  <c r="MH30" i="8"/>
  <c r="HQ9" i="8"/>
  <c r="MH13" i="8"/>
  <c r="MH12" i="8" s="1"/>
  <c r="AP19" i="8"/>
  <c r="BQ19" i="8"/>
  <c r="CY19" i="8"/>
  <c r="DV19" i="8"/>
  <c r="ER19" i="8"/>
  <c r="GA19" i="8"/>
  <c r="HG19" i="8"/>
  <c r="ID19" i="8"/>
  <c r="LP19" i="8"/>
  <c r="AV20" i="8"/>
  <c r="AV19" i="8" s="1"/>
  <c r="BM20" i="8"/>
  <c r="CD19" i="8"/>
  <c r="CU19" i="8"/>
  <c r="DI19" i="8"/>
  <c r="FF19" i="8"/>
  <c r="GR19" i="8"/>
  <c r="JD19" i="8"/>
  <c r="LO19" i="8"/>
  <c r="KK30" i="8"/>
  <c r="BZ34" i="8"/>
  <c r="EC34" i="8"/>
  <c r="LY34" i="8"/>
  <c r="EX18" i="8"/>
  <c r="EX17" i="8" s="1"/>
  <c r="CJ8" i="8"/>
  <c r="AE9" i="8"/>
  <c r="EL9" i="8"/>
  <c r="HQ13" i="8"/>
  <c r="HQ12" i="8" s="1"/>
  <c r="KK20" i="8"/>
  <c r="KK19" i="8" s="1"/>
  <c r="LA20" i="8"/>
  <c r="LA19" i="8" s="1"/>
  <c r="CJ30" i="8"/>
  <c r="KV34" i="8"/>
  <c r="AU19" i="8"/>
  <c r="DA19" i="8"/>
  <c r="DX19" i="8"/>
  <c r="ET19" i="8"/>
  <c r="GD19" i="8"/>
  <c r="HK19" i="8"/>
  <c r="IN19" i="8"/>
  <c r="JL19" i="8"/>
  <c r="LR19" i="8"/>
  <c r="MR19" i="8"/>
  <c r="CW19" i="8"/>
  <c r="HJ19" i="8"/>
  <c r="IP20" i="8"/>
  <c r="IP19" i="8" s="1"/>
  <c r="JX19" i="8"/>
  <c r="MD20" i="8"/>
  <c r="MD19" i="8" s="1"/>
  <c r="MS20" i="8"/>
  <c r="MS19" i="8" s="1"/>
  <c r="HQ30" i="8"/>
  <c r="JH34" i="8"/>
  <c r="IS34" i="8" s="1"/>
  <c r="ME34" i="8"/>
  <c r="BM9" i="8"/>
  <c r="BM18" i="8" s="1"/>
  <c r="BM26" i="8" s="1"/>
  <c r="CD18" i="8"/>
  <c r="CD17" i="8" s="1"/>
  <c r="GQ18" i="8"/>
  <c r="GQ26" i="8" s="1"/>
  <c r="IM18" i="8"/>
  <c r="IM26" i="8" s="1"/>
  <c r="JU18" i="8"/>
  <c r="KY18" i="8"/>
  <c r="KY26" i="8" s="1"/>
  <c r="LN18" i="8"/>
  <c r="LN26" i="8" s="1"/>
  <c r="MA18" i="8"/>
  <c r="MA26" i="8" s="1"/>
  <c r="AE13" i="8"/>
  <c r="AE12" i="8" s="1"/>
  <c r="EL13" i="8"/>
  <c r="EL12" i="8" s="1"/>
  <c r="BV19" i="8"/>
  <c r="DB19" i="8"/>
  <c r="DY19" i="8"/>
  <c r="EU19" i="8"/>
  <c r="GE19" i="8"/>
  <c r="HL19" i="8"/>
  <c r="IO19" i="8"/>
  <c r="JV19" i="8"/>
  <c r="LS19" i="8"/>
  <c r="CJ20" i="8"/>
  <c r="CJ19" i="8" s="1"/>
  <c r="DL19" i="8"/>
  <c r="MT20" i="8"/>
  <c r="MT19" i="8" s="1"/>
  <c r="HC30" i="8"/>
  <c r="BF34" i="8"/>
  <c r="HO34" i="8"/>
  <c r="AE8" i="8"/>
  <c r="EL8" i="8"/>
  <c r="HQ8" i="8"/>
  <c r="LV16" i="8"/>
  <c r="LV25" i="8" s="1"/>
  <c r="MH8" i="8"/>
  <c r="AW19" i="8"/>
  <c r="BX19" i="8"/>
  <c r="DD19" i="8"/>
  <c r="DZ19" i="8"/>
  <c r="EV19" i="8"/>
  <c r="HM19" i="8"/>
  <c r="JW19" i="8"/>
  <c r="LT19" i="8"/>
  <c r="BB20" i="8"/>
  <c r="BB19" i="8" s="1"/>
  <c r="AE30" i="8"/>
  <c r="KR30" i="8"/>
  <c r="MA30" i="8"/>
  <c r="MS30" i="8"/>
  <c r="EK34" i="8"/>
  <c r="HP34" i="8"/>
  <c r="KH34" i="8"/>
  <c r="BJ8" i="8"/>
  <c r="JJ8" i="8"/>
  <c r="KK8" i="8"/>
  <c r="KX8" i="8"/>
  <c r="CJ9" i="8"/>
  <c r="CJ18" i="8" s="1"/>
  <c r="FK9" i="8"/>
  <c r="FK18" i="8" s="1"/>
  <c r="IP9" i="8"/>
  <c r="MD9" i="8"/>
  <c r="MD18" i="8" s="1"/>
  <c r="MS9" i="8"/>
  <c r="MS18" i="8" s="1"/>
  <c r="FH13" i="8"/>
  <c r="FH12" i="8" s="1"/>
  <c r="FH16" i="8" s="1"/>
  <c r="KJ13" i="8"/>
  <c r="KJ12" i="8" s="1"/>
  <c r="KJ16" i="8" s="1"/>
  <c r="KZ13" i="8"/>
  <c r="KZ12" i="8" s="1"/>
  <c r="KZ16" i="8" s="1"/>
  <c r="MP13" i="8"/>
  <c r="MP12" i="8" s="1"/>
  <c r="MP16" i="8" s="1"/>
  <c r="AC12" i="8"/>
  <c r="AC16" i="8" s="1"/>
  <c r="BI12" i="8"/>
  <c r="BI16" i="8" s="1"/>
  <c r="CR12" i="8"/>
  <c r="CR16" i="8" s="1"/>
  <c r="EJ12" i="8"/>
  <c r="EJ16" i="8" s="1"/>
  <c r="FB12" i="8"/>
  <c r="FB16" i="8" s="1"/>
  <c r="HC12" i="8"/>
  <c r="HC16" i="8" s="1"/>
  <c r="IH12" i="8"/>
  <c r="IH16" i="8" s="1"/>
  <c r="JR12" i="8"/>
  <c r="JR16" i="8" s="1"/>
  <c r="KE12" i="8"/>
  <c r="KE16" i="8" s="1"/>
  <c r="ML12" i="8"/>
  <c r="ML16" i="8" s="1"/>
  <c r="BD12" i="8"/>
  <c r="BD16" i="8" s="1"/>
  <c r="GJ17" i="8"/>
  <c r="CP17" i="8"/>
  <c r="GB17" i="8"/>
  <c r="IV18" i="8"/>
  <c r="IV17" i="8" s="1"/>
  <c r="AG19" i="8"/>
  <c r="AZ19" i="8"/>
  <c r="DK19" i="8"/>
  <c r="FI19" i="8"/>
  <c r="GT19" i="8"/>
  <c r="HU19" i="8"/>
  <c r="IR19" i="8"/>
  <c r="MB19" i="8"/>
  <c r="MV19" i="8"/>
  <c r="FQ20" i="8"/>
  <c r="FQ19" i="8" s="1"/>
  <c r="KB20" i="8"/>
  <c r="KB19" i="8" s="1"/>
  <c r="MW19" i="8"/>
  <c r="EJ30" i="8"/>
  <c r="MC30" i="8"/>
  <c r="MJ34" i="8"/>
  <c r="AV8" i="8"/>
  <c r="IV8" i="8"/>
  <c r="KY8" i="8"/>
  <c r="BB9" i="8"/>
  <c r="BB18" i="8" s="1"/>
  <c r="JI9" i="8"/>
  <c r="JI18" i="8" s="1"/>
  <c r="MF9" i="8"/>
  <c r="MF18" i="8" s="1"/>
  <c r="MT9" i="8"/>
  <c r="LA13" i="8"/>
  <c r="LA12" i="8" s="1"/>
  <c r="MC13" i="8"/>
  <c r="MC12" i="8" s="1"/>
  <c r="MC16" i="8" s="1"/>
  <c r="BJ12" i="8"/>
  <c r="CB12" i="8"/>
  <c r="FC12" i="8"/>
  <c r="FC16" i="8" s="1"/>
  <c r="IZ12" i="8"/>
  <c r="IZ16" i="8" s="1"/>
  <c r="JS12" i="8"/>
  <c r="JS16" i="8" s="1"/>
  <c r="KF12" i="8"/>
  <c r="KF16" i="8" s="1"/>
  <c r="MM12" i="8"/>
  <c r="MM16" i="8" s="1"/>
  <c r="MZ12" i="8"/>
  <c r="AH19" i="8"/>
  <c r="DM19" i="8"/>
  <c r="EF19" i="8"/>
  <c r="FL19" i="8"/>
  <c r="GW19" i="8"/>
  <c r="HV19" i="8"/>
  <c r="IT19" i="8"/>
  <c r="LC19" i="8"/>
  <c r="Y20" i="8"/>
  <c r="Y19" i="8" s="1"/>
  <c r="BG19" i="8"/>
  <c r="FS19" i="8"/>
  <c r="GK19" i="8"/>
  <c r="HB19" i="8"/>
  <c r="IG19" i="8"/>
  <c r="IW19" i="8"/>
  <c r="JN19" i="8"/>
  <c r="KC20" i="8"/>
  <c r="KC19" i="8" s="1"/>
  <c r="KS20" i="8"/>
  <c r="KS19" i="8" s="1"/>
  <c r="LI19" i="8"/>
  <c r="LV20" i="8"/>
  <c r="LV19" i="8" s="1"/>
  <c r="MK19" i="8"/>
  <c r="MX19" i="8"/>
  <c r="BB30" i="8"/>
  <c r="KE30" i="8"/>
  <c r="MD30" i="8"/>
  <c r="MH20" i="8"/>
  <c r="MH19" i="8" s="1"/>
  <c r="BM8" i="8"/>
  <c r="CB8" i="8"/>
  <c r="BT18" i="8"/>
  <c r="BT26" i="8" s="1"/>
  <c r="CM18" i="8"/>
  <c r="CM26" i="8" s="1"/>
  <c r="JJ9" i="8"/>
  <c r="JJ18" i="8" s="1"/>
  <c r="JJ26" i="8" s="1"/>
  <c r="KO18" i="8"/>
  <c r="KO26" i="8" s="1"/>
  <c r="MG9" i="8"/>
  <c r="MG18" i="8" s="1"/>
  <c r="MG26" i="8" s="1"/>
  <c r="IP13" i="8"/>
  <c r="IP12" i="8" s="1"/>
  <c r="IP16" i="8" s="1"/>
  <c r="BL12" i="8"/>
  <c r="BL16" i="8" s="1"/>
  <c r="CC12" i="8"/>
  <c r="CC16" i="8" s="1"/>
  <c r="KG12" i="8"/>
  <c r="KG16" i="8" s="1"/>
  <c r="KX12" i="8"/>
  <c r="MN12" i="8"/>
  <c r="MN16" i="8" s="1"/>
  <c r="Y12" i="8"/>
  <c r="Y16" i="8" s="1"/>
  <c r="CK19" i="8"/>
  <c r="DN19" i="8"/>
  <c r="EG19" i="8"/>
  <c r="FM19" i="8"/>
  <c r="GX19" i="8"/>
  <c r="HW19" i="8"/>
  <c r="IU19" i="8"/>
  <c r="LD19" i="8"/>
  <c r="AR19" i="8"/>
  <c r="CQ19" i="8"/>
  <c r="DE19" i="8"/>
  <c r="DR19" i="8"/>
  <c r="EH19" i="8"/>
  <c r="EZ19" i="8"/>
  <c r="FU19" i="8"/>
  <c r="GN19" i="8"/>
  <c r="HC20" i="8"/>
  <c r="HC19" i="8" s="1"/>
  <c r="HR19" i="8"/>
  <c r="IX19" i="8"/>
  <c r="JR19" i="8"/>
  <c r="KT19" i="8"/>
  <c r="LK19" i="8"/>
  <c r="LW19" i="8"/>
  <c r="ML19" i="8"/>
  <c r="MY19" i="8"/>
  <c r="KF30" i="8"/>
  <c r="MF30" i="8"/>
  <c r="AM34" i="8"/>
  <c r="X8" i="8"/>
  <c r="KA8" i="8"/>
  <c r="LA8" i="8"/>
  <c r="MZ8" i="8"/>
  <c r="GG18" i="8"/>
  <c r="GG26" i="8" s="1"/>
  <c r="KP18" i="8"/>
  <c r="KP26" i="8" s="1"/>
  <c r="MT13" i="8"/>
  <c r="MT12" i="8" s="1"/>
  <c r="MT16" i="8" s="1"/>
  <c r="BM12" i="8"/>
  <c r="CD12" i="8"/>
  <c r="CD16" i="8" s="1"/>
  <c r="GQ12" i="8"/>
  <c r="GQ16" i="8" s="1"/>
  <c r="IM12" i="8"/>
  <c r="IM16" i="8" s="1"/>
  <c r="JU12" i="8"/>
  <c r="KY12" i="8"/>
  <c r="LN12" i="8"/>
  <c r="LN16" i="8" s="1"/>
  <c r="MA12" i="8"/>
  <c r="MA16" i="8" s="1"/>
  <c r="AA12" i="8"/>
  <c r="AA16" i="8" s="1"/>
  <c r="BE19" i="8"/>
  <c r="DP19" i="8"/>
  <c r="EM19" i="8"/>
  <c r="GZ19" i="8"/>
  <c r="HX19" i="8"/>
  <c r="JE19" i="8"/>
  <c r="AS19" i="8"/>
  <c r="CA19" i="8"/>
  <c r="CR19" i="8"/>
  <c r="DF19" i="8"/>
  <c r="DT19" i="8"/>
  <c r="FB19" i="8"/>
  <c r="FV19" i="8"/>
  <c r="GO19" i="8"/>
  <c r="HS19" i="8"/>
  <c r="II19" i="8"/>
  <c r="IZ20" i="8"/>
  <c r="IZ19" i="8" s="1"/>
  <c r="KW19" i="8"/>
  <c r="LL19" i="8"/>
  <c r="LX19" i="8"/>
  <c r="JR30" i="8"/>
  <c r="DB26" i="8"/>
  <c r="DB17" i="8"/>
  <c r="EF26" i="8"/>
  <c r="EF17" i="8"/>
  <c r="LG26" i="8"/>
  <c r="LG17" i="8"/>
  <c r="BP27" i="8"/>
  <c r="CW27" i="8"/>
  <c r="CW21" i="8"/>
  <c r="LP27" i="8"/>
  <c r="LP21" i="8"/>
  <c r="MR27" i="8"/>
  <c r="MR21" i="8"/>
  <c r="CS28" i="8"/>
  <c r="CS23" i="8"/>
  <c r="DU23" i="8"/>
  <c r="FC28" i="8"/>
  <c r="GO28" i="8"/>
  <c r="GO23" i="8"/>
  <c r="LL28" i="8"/>
  <c r="LL23" i="8"/>
  <c r="MM28" i="8"/>
  <c r="MM23" i="8"/>
  <c r="DZ16" i="8"/>
  <c r="HB16" i="8"/>
  <c r="JC16" i="8"/>
  <c r="LC16" i="8"/>
  <c r="Y26" i="8"/>
  <c r="Y17" i="8"/>
  <c r="CO26" i="8"/>
  <c r="CO17" i="8"/>
  <c r="DD26" i="8"/>
  <c r="DD17" i="8"/>
  <c r="DQ26" i="8"/>
  <c r="DQ17" i="8"/>
  <c r="EG26" i="8"/>
  <c r="EY26" i="8"/>
  <c r="EY17" i="8"/>
  <c r="MI26" i="8"/>
  <c r="MI17" i="8"/>
  <c r="BQ27" i="8"/>
  <c r="DL27" i="8"/>
  <c r="HZ27" i="8"/>
  <c r="HZ21" i="8"/>
  <c r="JG27" i="8"/>
  <c r="JG21" i="8"/>
  <c r="JX27" i="8"/>
  <c r="JX21" i="8"/>
  <c r="KL27" i="8"/>
  <c r="KL21" i="8"/>
  <c r="LC27" i="8"/>
  <c r="LC21" i="8"/>
  <c r="LQ27" i="8"/>
  <c r="LQ21" i="8"/>
  <c r="MD27" i="8"/>
  <c r="MD21" i="8"/>
  <c r="MS27" i="8"/>
  <c r="MS21" i="8"/>
  <c r="AF28" i="8"/>
  <c r="AU28" i="8"/>
  <c r="AU23" i="8"/>
  <c r="BL28" i="8"/>
  <c r="BL23" i="8"/>
  <c r="CT28" i="8"/>
  <c r="CT23" i="8"/>
  <c r="DH23" i="8"/>
  <c r="DH28" i="8"/>
  <c r="DV28" i="8"/>
  <c r="DV23" i="8"/>
  <c r="EM28" i="8"/>
  <c r="EM23" i="8"/>
  <c r="FD28" i="8"/>
  <c r="FD23" i="8"/>
  <c r="FW28" i="8"/>
  <c r="FW23" i="8"/>
  <c r="GP28" i="8"/>
  <c r="GP23" i="8"/>
  <c r="HE28" i="8"/>
  <c r="HE23" i="8"/>
  <c r="HU28" i="8"/>
  <c r="HU23" i="8"/>
  <c r="IJ28" i="8"/>
  <c r="IJ23" i="8"/>
  <c r="JA28" i="8"/>
  <c r="JA23" i="8"/>
  <c r="JT28" i="8"/>
  <c r="JT23" i="8"/>
  <c r="KG28" i="8"/>
  <c r="KG23" i="8"/>
  <c r="KX28" i="8"/>
  <c r="KX23" i="8"/>
  <c r="LM28" i="8"/>
  <c r="LM23" i="8"/>
  <c r="LZ28" i="8"/>
  <c r="LZ23" i="8"/>
  <c r="MN28" i="8"/>
  <c r="MN23" i="8"/>
  <c r="CQ16" i="8"/>
  <c r="JD16" i="8"/>
  <c r="CQ26" i="8"/>
  <c r="DR26" i="8"/>
  <c r="DR17" i="8"/>
  <c r="EZ26" i="8"/>
  <c r="EZ17" i="8"/>
  <c r="HB26" i="8"/>
  <c r="HB17" i="8"/>
  <c r="MK26" i="8"/>
  <c r="MX26" i="8"/>
  <c r="MX17" i="8"/>
  <c r="AN21" i="8"/>
  <c r="BB27" i="8"/>
  <c r="BB21" i="8"/>
  <c r="BS27" i="8"/>
  <c r="BS21" i="8"/>
  <c r="CZ27" i="8"/>
  <c r="CZ21" i="8"/>
  <c r="DM27" i="8"/>
  <c r="DM21" i="8"/>
  <c r="EB21" i="8"/>
  <c r="ET27" i="8"/>
  <c r="ET21" i="8"/>
  <c r="GD27" i="8"/>
  <c r="GD21" i="8"/>
  <c r="GW27" i="8"/>
  <c r="GW21" i="8"/>
  <c r="HK27" i="8"/>
  <c r="HK21" i="8"/>
  <c r="IC27" i="8"/>
  <c r="IC21" i="8"/>
  <c r="IQ27" i="8"/>
  <c r="IQ21" i="8"/>
  <c r="JY27" i="8"/>
  <c r="JY21" i="8"/>
  <c r="KN27" i="8"/>
  <c r="KN21" i="8"/>
  <c r="LD27" i="8"/>
  <c r="LD21" i="8"/>
  <c r="LR27" i="8"/>
  <c r="LR21" i="8"/>
  <c r="MF27" i="8"/>
  <c r="MF21" i="8"/>
  <c r="MT27" i="8"/>
  <c r="MT21" i="8"/>
  <c r="AG28" i="8"/>
  <c r="AG23" i="8"/>
  <c r="AV28" i="8"/>
  <c r="AV23" i="8"/>
  <c r="BM28" i="8"/>
  <c r="BM23" i="8"/>
  <c r="CD28" i="8"/>
  <c r="CD23" i="8"/>
  <c r="CU28" i="8"/>
  <c r="CU23" i="8"/>
  <c r="DW28" i="8"/>
  <c r="DW23" i="8"/>
  <c r="EO28" i="8"/>
  <c r="EO23" i="8"/>
  <c r="FF28" i="8"/>
  <c r="FF23" i="8"/>
  <c r="FX28" i="8"/>
  <c r="FX23" i="8"/>
  <c r="GQ28" i="8"/>
  <c r="GQ23" i="8"/>
  <c r="HF28" i="8"/>
  <c r="HF23" i="8"/>
  <c r="HV28" i="8"/>
  <c r="HV23" i="8"/>
  <c r="IM28" i="8"/>
  <c r="IM23" i="8"/>
  <c r="JC28" i="8"/>
  <c r="JC23" i="8"/>
  <c r="JU28" i="8"/>
  <c r="JU23" i="8"/>
  <c r="KI28" i="8"/>
  <c r="KI23" i="8"/>
  <c r="KY28" i="8"/>
  <c r="KY23" i="8"/>
  <c r="LN28" i="8"/>
  <c r="LN23" i="8"/>
  <c r="MA28" i="8"/>
  <c r="MA23" i="8"/>
  <c r="MO28" i="8"/>
  <c r="MO23" i="8"/>
  <c r="DD16" i="8"/>
  <c r="DP16" i="8"/>
  <c r="IQ16" i="8"/>
  <c r="JT16" i="8"/>
  <c r="LE16" i="8"/>
  <c r="AS26" i="8"/>
  <c r="AS17" i="8"/>
  <c r="EJ17" i="8"/>
  <c r="ML17" i="8"/>
  <c r="DE16" i="8"/>
  <c r="DQ16" i="8"/>
  <c r="FF16" i="8"/>
  <c r="HE16" i="8"/>
  <c r="KS16" i="8"/>
  <c r="BJ17" i="8"/>
  <c r="GO26" i="8"/>
  <c r="GO17" i="8"/>
  <c r="JS26" i="8"/>
  <c r="JS17" i="8"/>
  <c r="BV27" i="8"/>
  <c r="BV21" i="8"/>
  <c r="IT27" i="8"/>
  <c r="IT21" i="8"/>
  <c r="LG27" i="8"/>
  <c r="AU26" i="8"/>
  <c r="AU17" i="8"/>
  <c r="GP26" i="8"/>
  <c r="GP17" i="8"/>
  <c r="JT26" i="8"/>
  <c r="JT17" i="8"/>
  <c r="IU27" i="8"/>
  <c r="IU21" i="8"/>
  <c r="LH27" i="8"/>
  <c r="LH21" i="8"/>
  <c r="CU16" i="8"/>
  <c r="EF16" i="8"/>
  <c r="ET16" i="8"/>
  <c r="FV16" i="8"/>
  <c r="GI16" i="8"/>
  <c r="KI16" i="8"/>
  <c r="LI16" i="8"/>
  <c r="KI26" i="8"/>
  <c r="KI17" i="8"/>
  <c r="LI27" i="8"/>
  <c r="LI21" i="8"/>
  <c r="JY28" i="8"/>
  <c r="JY23" i="8"/>
  <c r="AF16" i="8"/>
  <c r="BG16" i="8"/>
  <c r="EG16" i="8"/>
  <c r="EU29" i="8"/>
  <c r="FW16" i="8"/>
  <c r="CV18" i="8"/>
  <c r="DJ18" i="8"/>
  <c r="FY18" i="8"/>
  <c r="IN18" i="8"/>
  <c r="JD18" i="8"/>
  <c r="GN22" i="8"/>
  <c r="HR22" i="8"/>
  <c r="BV16" i="8"/>
  <c r="DI16" i="8"/>
  <c r="EH16" i="8"/>
  <c r="HU16" i="8"/>
  <c r="IJ16" i="8"/>
  <c r="CH18" i="8"/>
  <c r="CW18" i="8"/>
  <c r="DK18" i="8"/>
  <c r="DY18" i="8"/>
  <c r="GA18" i="8"/>
  <c r="IO18" i="8"/>
  <c r="JE18" i="8"/>
  <c r="JW18" i="8"/>
  <c r="KK18" i="8"/>
  <c r="MR18" i="8"/>
  <c r="GO22" i="8"/>
  <c r="HS22" i="8"/>
  <c r="KF22" i="8"/>
  <c r="JX26" i="8"/>
  <c r="MI28" i="8"/>
  <c r="MI23" i="8"/>
  <c r="BS18" i="8"/>
  <c r="CK18" i="8"/>
  <c r="FL18" i="8"/>
  <c r="AO26" i="8"/>
  <c r="AO17" i="8"/>
  <c r="DA26" i="8"/>
  <c r="DA17" i="8"/>
  <c r="GE26" i="8"/>
  <c r="GE17" i="8"/>
  <c r="LE26" i="8"/>
  <c r="LE17" i="8"/>
  <c r="LS26" i="8"/>
  <c r="LS17" i="8"/>
  <c r="AH27" i="8"/>
  <c r="AH21" i="8"/>
  <c r="AW27" i="8"/>
  <c r="AW21" i="8"/>
  <c r="BO21" i="8"/>
  <c r="HW27" i="8"/>
  <c r="HW21" i="8"/>
  <c r="JD27" i="8"/>
  <c r="JD21" i="8"/>
  <c r="DT23" i="8"/>
  <c r="IX28" i="8"/>
  <c r="IX23" i="8"/>
  <c r="KE28" i="8"/>
  <c r="KE23" i="8"/>
  <c r="LK28" i="8"/>
  <c r="LK23" i="8"/>
  <c r="LW28" i="8"/>
  <c r="LW23" i="8"/>
  <c r="ML28" i="8"/>
  <c r="ML23" i="8"/>
  <c r="MY28" i="8"/>
  <c r="MY23" i="8"/>
  <c r="CN26" i="8"/>
  <c r="CN17" i="8"/>
  <c r="EV26" i="8"/>
  <c r="EV17" i="8"/>
  <c r="LT26" i="8"/>
  <c r="LT17" i="8"/>
  <c r="CH27" i="8"/>
  <c r="CH21" i="8"/>
  <c r="JW27" i="8"/>
  <c r="JW21" i="8"/>
  <c r="LA27" i="8"/>
  <c r="LA21" i="8"/>
  <c r="AE28" i="8"/>
  <c r="CB28" i="8"/>
  <c r="DG28" i="8"/>
  <c r="DG23" i="8"/>
  <c r="KW23" i="8"/>
  <c r="KW28" i="8"/>
  <c r="LX28" i="8"/>
  <c r="LX23" i="8"/>
  <c r="MZ28" i="8"/>
  <c r="MZ23" i="8"/>
  <c r="GL16" i="8"/>
  <c r="KO16" i="8"/>
  <c r="AN18" i="8"/>
  <c r="CZ18" i="8"/>
  <c r="DM18" i="8"/>
  <c r="EB18" i="8"/>
  <c r="ET18" i="8"/>
  <c r="GD18" i="8"/>
  <c r="GW18" i="8"/>
  <c r="HK18" i="8"/>
  <c r="JY18" i="8"/>
  <c r="KN18" i="8"/>
  <c r="LD18" i="8"/>
  <c r="LR18" i="8"/>
  <c r="AG22" i="8"/>
  <c r="AV22" i="8"/>
  <c r="BM22" i="8"/>
  <c r="CD22" i="8"/>
  <c r="CU22" i="8"/>
  <c r="DI22" i="8"/>
  <c r="DW22" i="8"/>
  <c r="EO22" i="8"/>
  <c r="FF22" i="8"/>
  <c r="FX22" i="8"/>
  <c r="GQ22" i="8"/>
  <c r="HF22" i="8"/>
  <c r="HV22" i="8"/>
  <c r="IM22" i="8"/>
  <c r="JC22" i="8"/>
  <c r="JU22" i="8"/>
  <c r="KI22" i="8"/>
  <c r="KY22" i="8"/>
  <c r="LN22" i="8"/>
  <c r="MA22" i="8"/>
  <c r="AA24" i="8"/>
  <c r="AR24" i="8"/>
  <c r="BH24" i="8"/>
  <c r="BY24" i="8"/>
  <c r="CQ24" i="8"/>
  <c r="DE24" i="8"/>
  <c r="DR24" i="8"/>
  <c r="EH24" i="8"/>
  <c r="EZ24" i="8"/>
  <c r="FS24" i="8"/>
  <c r="GK24" i="8"/>
  <c r="HB24" i="8"/>
  <c r="HQ23" i="8"/>
  <c r="AR21" i="8"/>
  <c r="GI21" i="8"/>
  <c r="HD17" i="8"/>
  <c r="HE17" i="8"/>
  <c r="BH21" i="8"/>
  <c r="CE59" i="8"/>
  <c r="CL22" i="8"/>
  <c r="CL21" i="8" s="1"/>
  <c r="GS59" i="8"/>
  <c r="GY22" i="8"/>
  <c r="GY21" i="8" s="1"/>
  <c r="JP59" i="8"/>
  <c r="JQ22" i="8"/>
  <c r="JQ21" i="8" s="1"/>
  <c r="W61" i="8"/>
  <c r="X22" i="8"/>
  <c r="X21" i="8" s="1"/>
  <c r="FJ34" i="8"/>
  <c r="FK30" i="8"/>
  <c r="FK20" i="8"/>
  <c r="FK19" i="8" s="1"/>
  <c r="FU26" i="8"/>
  <c r="FU17" i="8"/>
  <c r="HR26" i="8"/>
  <c r="HR17" i="8"/>
  <c r="IH26" i="8"/>
  <c r="IH17" i="8"/>
  <c r="AO27" i="8"/>
  <c r="AO21" i="8"/>
  <c r="BT27" i="8"/>
  <c r="BT21" i="8"/>
  <c r="DA27" i="8"/>
  <c r="DA21" i="8"/>
  <c r="DN27" i="8"/>
  <c r="DN21" i="8"/>
  <c r="EE27" i="8"/>
  <c r="EE21" i="8"/>
  <c r="EU27" i="8"/>
  <c r="EU21" i="8"/>
  <c r="GE21" i="8"/>
  <c r="GE27" i="8"/>
  <c r="GX27" i="8"/>
  <c r="GX21" i="8"/>
  <c r="HL27" i="8"/>
  <c r="HL21" i="8"/>
  <c r="IR27" i="8"/>
  <c r="IR21" i="8"/>
  <c r="JJ27" i="8"/>
  <c r="JJ21" i="8"/>
  <c r="JZ27" i="8"/>
  <c r="JZ21" i="8"/>
  <c r="KO21" i="8"/>
  <c r="KO27" i="8"/>
  <c r="LE27" i="8"/>
  <c r="LE21" i="8"/>
  <c r="LS27" i="8"/>
  <c r="LS21" i="8"/>
  <c r="MG27" i="8"/>
  <c r="MG21" i="8"/>
  <c r="MU27" i="8"/>
  <c r="MU21" i="8"/>
  <c r="AH28" i="8"/>
  <c r="AH23" i="8"/>
  <c r="AW28" i="8"/>
  <c r="AW23" i="8"/>
  <c r="BO28" i="8"/>
  <c r="BO23" i="8"/>
  <c r="CV23" i="8"/>
  <c r="DJ28" i="8"/>
  <c r="DJ23" i="8"/>
  <c r="FY23" i="8"/>
  <c r="HG28" i="8"/>
  <c r="HG23" i="8"/>
  <c r="HW28" i="8"/>
  <c r="IN28" i="8"/>
  <c r="IN23" i="8"/>
  <c r="JD28" i="8"/>
  <c r="JD23" i="8"/>
  <c r="JV28" i="8"/>
  <c r="JV23" i="8"/>
  <c r="KJ28" i="8"/>
  <c r="KJ23" i="8"/>
  <c r="KZ28" i="8"/>
  <c r="KZ23" i="8"/>
  <c r="LO28" i="8"/>
  <c r="LO23" i="8"/>
  <c r="MB28" i="8"/>
  <c r="MB23" i="8"/>
  <c r="CS17" i="8"/>
  <c r="HB21" i="8"/>
  <c r="LS16" i="8"/>
  <c r="MR16" i="8"/>
  <c r="HS26" i="8"/>
  <c r="HS17" i="8"/>
  <c r="II26" i="8"/>
  <c r="II17" i="8"/>
  <c r="AP27" i="8"/>
  <c r="AP21" i="8"/>
  <c r="BE27" i="8"/>
  <c r="BE21" i="8"/>
  <c r="CN27" i="8"/>
  <c r="CN21" i="8"/>
  <c r="DB27" i="8"/>
  <c r="DB21" i="8"/>
  <c r="DP27" i="8"/>
  <c r="DP21" i="8"/>
  <c r="EF27" i="8"/>
  <c r="EF21" i="8"/>
  <c r="FO27" i="8"/>
  <c r="FO21" i="8"/>
  <c r="GG27" i="8"/>
  <c r="GG21" i="8"/>
  <c r="GZ21" i="8"/>
  <c r="HM27" i="8"/>
  <c r="HM21" i="8"/>
  <c r="KA27" i="8"/>
  <c r="KA21" i="8"/>
  <c r="KP21" i="8"/>
  <c r="KP27" i="8"/>
  <c r="LT27" i="8"/>
  <c r="LT21" i="8"/>
  <c r="MH27" i="8"/>
  <c r="MH21" i="8"/>
  <c r="MV27" i="8"/>
  <c r="MV21" i="8"/>
  <c r="AJ28" i="8"/>
  <c r="AJ23" i="8"/>
  <c r="AX28" i="8"/>
  <c r="AX23" i="8"/>
  <c r="BP28" i="8"/>
  <c r="BP23" i="8"/>
  <c r="CH28" i="8"/>
  <c r="CH23" i="8"/>
  <c r="CW28" i="8"/>
  <c r="CW23" i="8"/>
  <c r="DK28" i="8"/>
  <c r="DK23" i="8"/>
  <c r="DY28" i="8"/>
  <c r="DY23" i="8"/>
  <c r="ER28" i="8"/>
  <c r="ER23" i="8"/>
  <c r="FI28" i="8"/>
  <c r="FI23" i="8"/>
  <c r="GA23" i="8"/>
  <c r="GA28" i="8"/>
  <c r="GL28" i="8"/>
  <c r="GL23" i="8"/>
  <c r="HI28" i="8"/>
  <c r="HI23" i="8"/>
  <c r="HX23" i="8"/>
  <c r="HX28" i="8"/>
  <c r="IO28" i="8"/>
  <c r="IO23" i="8"/>
  <c r="JE28" i="8"/>
  <c r="JE23" i="8"/>
  <c r="JW28" i="8"/>
  <c r="JW23" i="8"/>
  <c r="KK23" i="8"/>
  <c r="KK28" i="8"/>
  <c r="LA28" i="8"/>
  <c r="LA23" i="8"/>
  <c r="LP28" i="8"/>
  <c r="LP23" i="8"/>
  <c r="MC28" i="8"/>
  <c r="MC23" i="8"/>
  <c r="MR28" i="8"/>
  <c r="MR23" i="8"/>
  <c r="CT17" i="8"/>
  <c r="IW21" i="8"/>
  <c r="DN16" i="8"/>
  <c r="HK16" i="8"/>
  <c r="HW16" i="8"/>
  <c r="JX16" i="8"/>
  <c r="LH16" i="8"/>
  <c r="BL26" i="8"/>
  <c r="BL17" i="8"/>
  <c r="EM26" i="8"/>
  <c r="EM17" i="8"/>
  <c r="FW26" i="8"/>
  <c r="FW17" i="8"/>
  <c r="HU26" i="8"/>
  <c r="HU17" i="8"/>
  <c r="IJ26" i="8"/>
  <c r="IJ17" i="8"/>
  <c r="KG17" i="8"/>
  <c r="KG26" i="8"/>
  <c r="Y27" i="8"/>
  <c r="Y21" i="8"/>
  <c r="AQ27" i="8"/>
  <c r="AQ21" i="8"/>
  <c r="BG27" i="8"/>
  <c r="BG21" i="8"/>
  <c r="BX27" i="8"/>
  <c r="BX21" i="8"/>
  <c r="CO27" i="8"/>
  <c r="CO21" i="8"/>
  <c r="EG27" i="8"/>
  <c r="EG21" i="8"/>
  <c r="FQ27" i="8"/>
  <c r="FQ21" i="8"/>
  <c r="HA27" i="8"/>
  <c r="HA21" i="8"/>
  <c r="HN27" i="8"/>
  <c r="HN21" i="8"/>
  <c r="KB27" i="8"/>
  <c r="KB21" i="8"/>
  <c r="KR27" i="8"/>
  <c r="KR21" i="8"/>
  <c r="LU27" i="8"/>
  <c r="LU21" i="8"/>
  <c r="MI27" i="8"/>
  <c r="MI21" i="8"/>
  <c r="MW27" i="8"/>
  <c r="MW21" i="8"/>
  <c r="CY23" i="8"/>
  <c r="DZ23" i="8"/>
  <c r="DZ28" i="8"/>
  <c r="ES23" i="8"/>
  <c r="ES28" i="8"/>
  <c r="FK28" i="8"/>
  <c r="FK23" i="8"/>
  <c r="GC23" i="8"/>
  <c r="GC28" i="8"/>
  <c r="GT28" i="8"/>
  <c r="GT23" i="8"/>
  <c r="HJ28" i="8"/>
  <c r="HJ23" i="8"/>
  <c r="HZ28" i="8"/>
  <c r="HZ23" i="8"/>
  <c r="IP28" i="8"/>
  <c r="IP23" i="8"/>
  <c r="JG28" i="8"/>
  <c r="JG23" i="8"/>
  <c r="KL23" i="8"/>
  <c r="KL28" i="8"/>
  <c r="LQ28" i="8"/>
  <c r="LQ23" i="8"/>
  <c r="MD28" i="8"/>
  <c r="MD23" i="8"/>
  <c r="MS28" i="8"/>
  <c r="MS23" i="8"/>
  <c r="IZ17" i="8"/>
  <c r="FV26" i="8"/>
  <c r="HL16" i="8"/>
  <c r="HX16" i="8"/>
  <c r="JY16" i="8"/>
  <c r="MG16" i="8"/>
  <c r="HF17" i="8"/>
  <c r="HV26" i="8"/>
  <c r="HV17" i="8"/>
  <c r="JU26" i="8"/>
  <c r="JU17" i="8"/>
  <c r="AA27" i="8"/>
  <c r="AA21" i="8"/>
  <c r="BY27" i="8"/>
  <c r="BY21" i="8"/>
  <c r="CQ27" i="8"/>
  <c r="CQ21" i="8"/>
  <c r="EH27" i="8"/>
  <c r="EH21" i="8"/>
  <c r="EZ21" i="8"/>
  <c r="EZ27" i="8"/>
  <c r="FS27" i="8"/>
  <c r="FS21" i="8"/>
  <c r="GK27" i="8"/>
  <c r="GK21" i="8"/>
  <c r="HQ27" i="8"/>
  <c r="HQ21" i="8"/>
  <c r="KC21" i="8"/>
  <c r="KC27" i="8"/>
  <c r="KS27" i="8"/>
  <c r="KS21" i="8"/>
  <c r="LV27" i="8"/>
  <c r="LV21" i="8"/>
  <c r="MK21" i="8"/>
  <c r="MK27" i="8"/>
  <c r="MX27" i="8"/>
  <c r="MX21" i="8"/>
  <c r="BB23" i="8"/>
  <c r="BS28" i="8"/>
  <c r="BS23" i="8"/>
  <c r="CK28" i="8"/>
  <c r="EB28" i="8"/>
  <c r="EB23" i="8"/>
  <c r="FL28" i="8"/>
  <c r="FL23" i="8"/>
  <c r="GD28" i="8"/>
  <c r="GD23" i="8"/>
  <c r="GW28" i="8"/>
  <c r="GW23" i="8"/>
  <c r="HK28" i="8"/>
  <c r="HK23" i="8"/>
  <c r="IC28" i="8"/>
  <c r="IC23" i="8"/>
  <c r="IQ28" i="8"/>
  <c r="IQ23" i="8"/>
  <c r="JI28" i="8"/>
  <c r="JI23" i="8"/>
  <c r="KN28" i="8"/>
  <c r="KN23" i="8"/>
  <c r="LD28" i="8"/>
  <c r="LD23" i="8"/>
  <c r="LR28" i="8"/>
  <c r="LR23" i="8"/>
  <c r="MF28" i="8"/>
  <c r="MF23" i="8"/>
  <c r="MT28" i="8"/>
  <c r="MT23" i="8"/>
  <c r="MP23" i="8"/>
  <c r="HZ16" i="8"/>
  <c r="KL16" i="8"/>
  <c r="MU16" i="8"/>
  <c r="AH18" i="8"/>
  <c r="AW18" i="8"/>
  <c r="BO18" i="8"/>
  <c r="CF18" i="8"/>
  <c r="DX18" i="8"/>
  <c r="EQ18" i="8"/>
  <c r="GR18" i="8"/>
  <c r="HG18" i="8"/>
  <c r="HW18" i="8"/>
  <c r="JV18" i="8"/>
  <c r="LO18" i="8"/>
  <c r="MB18" i="8"/>
  <c r="AC22" i="8"/>
  <c r="AS22" i="8"/>
  <c r="BI22" i="8"/>
  <c r="CA22" i="8"/>
  <c r="CR22" i="8"/>
  <c r="DT22" i="8"/>
  <c r="EJ22" i="8"/>
  <c r="FB22" i="8"/>
  <c r="FU22" i="8"/>
  <c r="HC22" i="8"/>
  <c r="IH22" i="8"/>
  <c r="IX22" i="8"/>
  <c r="JR22" i="8"/>
  <c r="KE22" i="8"/>
  <c r="KT22" i="8"/>
  <c r="LK22" i="8"/>
  <c r="LW22" i="8"/>
  <c r="ML22" i="8"/>
  <c r="MY22" i="8"/>
  <c r="AO24" i="8"/>
  <c r="BD24" i="8"/>
  <c r="BT24" i="8"/>
  <c r="CM24" i="8"/>
  <c r="DA24" i="8"/>
  <c r="DN24" i="8"/>
  <c r="EE24" i="8"/>
  <c r="EU24" i="8"/>
  <c r="FM24" i="8"/>
  <c r="GE24" i="8"/>
  <c r="IR28" i="8"/>
  <c r="IR23" i="8"/>
  <c r="JJ28" i="8"/>
  <c r="JJ23" i="8"/>
  <c r="JZ28" i="8"/>
  <c r="JZ23" i="8"/>
  <c r="KO28" i="8"/>
  <c r="KO23" i="8"/>
  <c r="LE28" i="8"/>
  <c r="LE23" i="8"/>
  <c r="LS28" i="8"/>
  <c r="LS23" i="8"/>
  <c r="MG28" i="8"/>
  <c r="MG23" i="8"/>
  <c r="MU23" i="8"/>
  <c r="MU28" i="8"/>
  <c r="JC17" i="8"/>
  <c r="EQ16" i="8"/>
  <c r="GD16" i="8"/>
  <c r="MI16" i="8"/>
  <c r="AJ18" i="8"/>
  <c r="AX18" i="8"/>
  <c r="BP18" i="8"/>
  <c r="ER18" i="8"/>
  <c r="FI18" i="8"/>
  <c r="GL18" i="8"/>
  <c r="HI18" i="8"/>
  <c r="HX18" i="8"/>
  <c r="LP18" i="8"/>
  <c r="AE22" i="8"/>
  <c r="AT22" i="8"/>
  <c r="BJ22" i="8"/>
  <c r="CB22" i="8"/>
  <c r="CS22" i="8"/>
  <c r="DG22" i="8"/>
  <c r="DU22" i="8"/>
  <c r="EL22" i="8"/>
  <c r="FC22" i="8"/>
  <c r="FV22" i="8"/>
  <c r="HD22" i="8"/>
  <c r="II22" i="8"/>
  <c r="IZ22" i="8"/>
  <c r="JS22" i="8"/>
  <c r="KW22" i="8"/>
  <c r="LL22" i="8"/>
  <c r="LX22" i="8"/>
  <c r="MM22" i="8"/>
  <c r="MZ22" i="8"/>
  <c r="AP24" i="8"/>
  <c r="BE24" i="8"/>
  <c r="BV24" i="8"/>
  <c r="CN24" i="8"/>
  <c r="DB24" i="8"/>
  <c r="DP24" i="8"/>
  <c r="EF24" i="8"/>
  <c r="EV24" i="8"/>
  <c r="FO24" i="8"/>
  <c r="GG24" i="8"/>
  <c r="MY17" i="8"/>
  <c r="ER16" i="8"/>
  <c r="GE16" i="8"/>
  <c r="KN16" i="8"/>
  <c r="MW16" i="8"/>
  <c r="AL18" i="8"/>
  <c r="AZ18" i="8"/>
  <c r="BQ18" i="8"/>
  <c r="CY18" i="8"/>
  <c r="DL18" i="8"/>
  <c r="DZ18" i="8"/>
  <c r="ES18" i="8"/>
  <c r="GT18" i="8"/>
  <c r="HJ18" i="8"/>
  <c r="HZ18" i="8"/>
  <c r="KL18" i="8"/>
  <c r="LC18" i="8"/>
  <c r="LQ18" i="8"/>
  <c r="AF22" i="8"/>
  <c r="AU22" i="8"/>
  <c r="BL22" i="8"/>
  <c r="CC22" i="8"/>
  <c r="CT22" i="8"/>
  <c r="DH22" i="8"/>
  <c r="DV22" i="8"/>
  <c r="EM22" i="8"/>
  <c r="FD22" i="8"/>
  <c r="FW22" i="8"/>
  <c r="GP22" i="8"/>
  <c r="HE22" i="8"/>
  <c r="HU22" i="8"/>
  <c r="IJ22" i="8"/>
  <c r="JA22" i="8"/>
  <c r="JT22" i="8"/>
  <c r="KX22" i="8"/>
  <c r="LM22" i="8"/>
  <c r="LZ22" i="8"/>
  <c r="Y24" i="8"/>
  <c r="AQ24" i="8"/>
  <c r="BG24" i="8"/>
  <c r="BX24" i="8"/>
  <c r="CO24" i="8"/>
  <c r="DD24" i="8"/>
  <c r="DQ24" i="8"/>
  <c r="EG24" i="8"/>
  <c r="EY24" i="8"/>
  <c r="FQ24" i="8"/>
  <c r="GI24" i="8"/>
  <c r="HA24" i="8"/>
  <c r="KR28" i="8"/>
  <c r="KR23" i="8"/>
  <c r="LH23" i="8"/>
  <c r="LH28" i="8"/>
  <c r="LU28" i="8"/>
  <c r="LU23" i="8"/>
  <c r="MW28" i="8"/>
  <c r="MW23" i="8"/>
  <c r="IG27" i="8"/>
  <c r="AI34" i="8"/>
  <c r="AJ30" i="8"/>
  <c r="IB34" i="8"/>
  <c r="IC30" i="8"/>
  <c r="FA34" i="8"/>
  <c r="EW34" i="8"/>
  <c r="FC30" i="8"/>
  <c r="KU75" i="8"/>
  <c r="CX71" i="8"/>
  <c r="CG71" i="8"/>
  <c r="FQ30" i="8"/>
  <c r="IZ30" i="8"/>
  <c r="GU34" i="8"/>
  <c r="GS44" i="8"/>
  <c r="GS55" i="8"/>
  <c r="IS56" i="8"/>
  <c r="CM30" i="8"/>
  <c r="CG34" i="8"/>
  <c r="EA46" i="8"/>
  <c r="BT30" i="8"/>
  <c r="BR34" i="8"/>
  <c r="EA39" i="8"/>
  <c r="KU39" i="8"/>
  <c r="W51" i="8"/>
  <c r="BC34" i="8"/>
  <c r="BD30" i="8"/>
  <c r="BW34" i="8"/>
  <c r="BY30" i="8"/>
  <c r="W46" i="8"/>
  <c r="KU47" i="8"/>
  <c r="FN51" i="8"/>
  <c r="BK61" i="8"/>
  <c r="FN107" i="8"/>
  <c r="W39" i="8"/>
  <c r="GS46" i="8"/>
  <c r="LI30" i="8"/>
  <c r="LF34" i="8"/>
  <c r="LB34" i="8"/>
  <c r="BK47" i="8"/>
  <c r="EA47" i="8"/>
  <c r="CE52" i="8"/>
  <c r="CE55" i="8"/>
  <c r="EA75" i="8"/>
  <c r="EA91" i="8"/>
  <c r="GS91" i="8"/>
  <c r="EA113" i="8"/>
  <c r="W132" i="8"/>
  <c r="EA51" i="8"/>
  <c r="BK108" i="8"/>
  <c r="EA108" i="8"/>
  <c r="W145" i="8"/>
  <c r="KD34" i="8"/>
  <c r="IS45" i="8"/>
  <c r="CE47" i="8"/>
  <c r="GS61" i="8"/>
  <c r="EA63" i="8"/>
  <c r="KU81" i="8"/>
  <c r="W99" i="8"/>
  <c r="GS45" i="8"/>
  <c r="JP47" i="8"/>
  <c r="EA52" i="8"/>
  <c r="BK59" i="8"/>
  <c r="EA59" i="8"/>
  <c r="FN65" i="8"/>
  <c r="KU71" i="8"/>
  <c r="W102" i="8"/>
  <c r="CE107" i="8"/>
  <c r="BK111" i="8"/>
  <c r="KU46" i="8"/>
  <c r="EA55" i="8"/>
  <c r="CE58" i="8"/>
  <c r="W81" i="8"/>
  <c r="BK106" i="8"/>
  <c r="EA106" i="8"/>
  <c r="W125" i="8"/>
  <c r="W44" i="8"/>
  <c r="KU55" i="8"/>
  <c r="GS58" i="8"/>
  <c r="KU59" i="8"/>
  <c r="EA71" i="8"/>
  <c r="CE102" i="8"/>
  <c r="KU106" i="8"/>
  <c r="GS116" i="8"/>
  <c r="CE125" i="8"/>
  <c r="EA133" i="8"/>
  <c r="CE149" i="8"/>
  <c r="GH34" i="8"/>
  <c r="GS102" i="8"/>
  <c r="CE108" i="8"/>
  <c r="GS108" i="8"/>
  <c r="JP108" i="8"/>
  <c r="W111" i="8"/>
  <c r="JP116" i="8"/>
  <c r="CE132" i="8"/>
  <c r="CE51" i="8"/>
  <c r="W55" i="8"/>
  <c r="GS63" i="8"/>
  <c r="JP63" i="8"/>
  <c r="W65" i="8"/>
  <c r="IS91" i="8"/>
  <c r="KU113" i="8"/>
  <c r="FN114" i="8"/>
  <c r="GS118" i="8"/>
  <c r="EA126" i="8"/>
  <c r="W133" i="8"/>
  <c r="KU133" i="8"/>
  <c r="CX24" i="1"/>
  <c r="IR26" i="1"/>
  <c r="FV26" i="1"/>
  <c r="HJ26" i="1"/>
  <c r="AB22" i="1"/>
  <c r="BE22" i="1"/>
  <c r="BE27" i="1" s="1"/>
  <c r="BG18" i="1"/>
  <c r="BH22" i="1"/>
  <c r="BH27" i="1" s="1"/>
  <c r="BQ24" i="1"/>
  <c r="BQ28" i="1" s="1"/>
  <c r="CS12" i="1"/>
  <c r="CS16" i="1" s="1"/>
  <c r="CS25" i="1" s="1"/>
  <c r="CV18" i="1"/>
  <c r="FF24" i="1"/>
  <c r="FF28" i="1" s="1"/>
  <c r="GA22" i="1"/>
  <c r="GA27" i="1" s="1"/>
  <c r="HG12" i="1"/>
  <c r="HG16" i="1" s="1"/>
  <c r="HG25" i="1" s="1"/>
  <c r="HJ22" i="1"/>
  <c r="HJ27" i="1" s="1"/>
  <c r="HL18" i="1"/>
  <c r="HL26" i="1" s="1"/>
  <c r="ID22" i="1"/>
  <c r="ID27" i="1" s="1"/>
  <c r="IE22" i="1"/>
  <c r="IE27" i="1" s="1"/>
  <c r="KK22" i="1"/>
  <c r="KK27" i="1" s="1"/>
  <c r="KL12" i="1"/>
  <c r="KL16" i="1" s="1"/>
  <c r="KL25" i="1" s="1"/>
  <c r="LI24" i="1"/>
  <c r="LI28" i="1" s="1"/>
  <c r="LL12" i="1"/>
  <c r="LL16" i="1" s="1"/>
  <c r="LL25" i="1" s="1"/>
  <c r="MK22" i="1"/>
  <c r="MK27" i="1" s="1"/>
  <c r="MR18" i="1"/>
  <c r="MR26" i="1" s="1"/>
  <c r="GV18" i="1"/>
  <c r="MR24" i="1"/>
  <c r="MR28" i="1" s="1"/>
  <c r="KX24" i="1"/>
  <c r="KX28" i="1" s="1"/>
  <c r="LC12" i="1"/>
  <c r="LC16" i="1" s="1"/>
  <c r="LC25" i="1" s="1"/>
  <c r="LZ12" i="1"/>
  <c r="LZ16" i="1" s="1"/>
  <c r="LZ25" i="1" s="1"/>
  <c r="MD22" i="1"/>
  <c r="MD27" i="1" s="1"/>
  <c r="MK12" i="1"/>
  <c r="MK16" i="1" s="1"/>
  <c r="MK25" i="1" s="1"/>
  <c r="FT8" i="1"/>
  <c r="HT8" i="1"/>
  <c r="AM24" i="1"/>
  <c r="KB24" i="1"/>
  <c r="KB28" i="1" s="1"/>
  <c r="KP24" i="1"/>
  <c r="KP28" i="1" s="1"/>
  <c r="EF22" i="1"/>
  <c r="EF27" i="1" s="1"/>
  <c r="LD24" i="1"/>
  <c r="LD28" i="1" s="1"/>
  <c r="LH24" i="1"/>
  <c r="LH28" i="1" s="1"/>
  <c r="MD24" i="1"/>
  <c r="MD28" i="1" s="1"/>
  <c r="MT22" i="1"/>
  <c r="MT27" i="1" s="1"/>
  <c r="MV12" i="1"/>
  <c r="MV16" i="1" s="1"/>
  <c r="MV25" i="1" s="1"/>
  <c r="CV22" i="1"/>
  <c r="CV27" i="1" s="1"/>
  <c r="JV12" i="1"/>
  <c r="JV16" i="1" s="1"/>
  <c r="JV25" i="1" s="1"/>
  <c r="KZ24" i="1"/>
  <c r="KZ28" i="1" s="1"/>
  <c r="MC22" i="1"/>
  <c r="MC27" i="1" s="1"/>
  <c r="MM22" i="1"/>
  <c r="MM27" i="1" s="1"/>
  <c r="KU60" i="1"/>
  <c r="CK18" i="1"/>
  <c r="Z24" i="1"/>
  <c r="BM24" i="1"/>
  <c r="BM28" i="1" s="1"/>
  <c r="CN12" i="1"/>
  <c r="CN16" i="1" s="1"/>
  <c r="CN25" i="1" s="1"/>
  <c r="EV12" i="1"/>
  <c r="EV16" i="1" s="1"/>
  <c r="EV25" i="1" s="1"/>
  <c r="LP12" i="1"/>
  <c r="LP16" i="1" s="1"/>
  <c r="LP25" i="1" s="1"/>
  <c r="KU127" i="1"/>
  <c r="BG22" i="1"/>
  <c r="BG27" i="1" s="1"/>
  <c r="DZ18" i="1"/>
  <c r="AO22" i="1"/>
  <c r="AO27" i="1" s="1"/>
  <c r="AV24" i="1"/>
  <c r="AV28" i="1" s="1"/>
  <c r="AH24" i="1"/>
  <c r="AH28" i="1" s="1"/>
  <c r="AT24" i="1"/>
  <c r="AT28" i="1" s="1"/>
  <c r="BV12" i="1"/>
  <c r="BV16" i="1" s="1"/>
  <c r="BV25" i="1" s="1"/>
  <c r="CT18" i="1"/>
  <c r="CZ18" i="1"/>
  <c r="CZ26" i="1" s="1"/>
  <c r="DF18" i="1"/>
  <c r="DF26" i="1" s="1"/>
  <c r="DK24" i="1"/>
  <c r="DK28" i="1" s="1"/>
  <c r="DR24" i="1"/>
  <c r="DR28" i="1" s="1"/>
  <c r="DY24" i="1"/>
  <c r="DY28" i="1" s="1"/>
  <c r="DZ22" i="1"/>
  <c r="DZ27" i="1" s="1"/>
  <c r="FI24" i="1"/>
  <c r="FI28" i="1" s="1"/>
  <c r="HD18" i="1"/>
  <c r="HD26" i="1" s="1"/>
  <c r="HE18" i="1"/>
  <c r="HI18" i="1"/>
  <c r="HW24" i="1"/>
  <c r="HW28" i="1" s="1"/>
  <c r="HX24" i="1"/>
  <c r="HX28" i="1" s="1"/>
  <c r="HZ24" i="1"/>
  <c r="HZ28" i="1" s="1"/>
  <c r="IG22" i="1"/>
  <c r="IG27" i="1" s="1"/>
  <c r="IO18" i="1"/>
  <c r="IP24" i="1"/>
  <c r="IP28" i="1" s="1"/>
  <c r="JK22" i="1"/>
  <c r="JK27" i="1" s="1"/>
  <c r="LR12" i="1"/>
  <c r="LR16" i="1" s="1"/>
  <c r="LR25" i="1" s="1"/>
  <c r="MB24" i="1"/>
  <c r="MB28" i="1" s="1"/>
  <c r="MS22" i="1"/>
  <c r="MS27" i="1" s="1"/>
  <c r="CA18" i="1"/>
  <c r="BV22" i="1"/>
  <c r="BV27" i="1" s="1"/>
  <c r="CQ24" i="1"/>
  <c r="CQ28" i="1" s="1"/>
  <c r="CU18" i="1"/>
  <c r="DZ24" i="1"/>
  <c r="DZ28" i="1" s="1"/>
  <c r="FD24" i="1"/>
  <c r="FD28" i="1" s="1"/>
  <c r="FH22" i="1"/>
  <c r="FH27" i="1" s="1"/>
  <c r="GX22" i="1"/>
  <c r="GX27" i="1" s="1"/>
  <c r="HD22" i="1"/>
  <c r="HD27" i="1" s="1"/>
  <c r="HG22" i="1"/>
  <c r="HG27" i="1" s="1"/>
  <c r="HI22" i="1"/>
  <c r="HI27" i="1" s="1"/>
  <c r="HW12" i="1"/>
  <c r="HW16" i="1" s="1"/>
  <c r="HW25" i="1" s="1"/>
  <c r="IF22" i="1"/>
  <c r="IF27" i="1" s="1"/>
  <c r="IN22" i="1"/>
  <c r="IN27" i="1" s="1"/>
  <c r="IO22" i="1"/>
  <c r="IO27" i="1" s="1"/>
  <c r="IR22" i="1"/>
  <c r="IR27" i="1" s="1"/>
  <c r="JG24" i="1"/>
  <c r="JG28" i="1" s="1"/>
  <c r="JK24" i="1"/>
  <c r="JK28" i="1" s="1"/>
  <c r="JR24" i="1"/>
  <c r="JR28" i="1" s="1"/>
  <c r="KG22" i="1"/>
  <c r="KG27" i="1" s="1"/>
  <c r="KL22" i="1"/>
  <c r="KL27" i="1" s="1"/>
  <c r="KY24" i="1"/>
  <c r="KY28" i="1" s="1"/>
  <c r="LK24" i="1"/>
  <c r="LK28" i="1" s="1"/>
  <c r="LL24" i="1"/>
  <c r="LL28" i="1" s="1"/>
  <c r="LM24" i="1"/>
  <c r="LM28" i="1" s="1"/>
  <c r="LN24" i="1"/>
  <c r="LN28" i="1" s="1"/>
  <c r="MA22" i="1"/>
  <c r="MA27" i="1" s="1"/>
  <c r="MB12" i="1"/>
  <c r="MB16" i="1" s="1"/>
  <c r="MB25" i="1" s="1"/>
  <c r="ML22" i="1"/>
  <c r="ML27" i="1" s="1"/>
  <c r="MS24" i="1"/>
  <c r="MS28" i="1" s="1"/>
  <c r="IE24" i="1"/>
  <c r="IE28" i="1" s="1"/>
  <c r="DL24" i="1"/>
  <c r="DL28" i="1" s="1"/>
  <c r="AU22" i="1"/>
  <c r="AU27" i="1" s="1"/>
  <c r="BX18" i="1"/>
  <c r="Z22" i="1"/>
  <c r="BE18" i="1"/>
  <c r="BG16" i="1"/>
  <c r="BG25" i="1" s="1"/>
  <c r="BQ22" i="1"/>
  <c r="BQ27" i="1" s="1"/>
  <c r="CS24" i="1"/>
  <c r="CS28" i="1" s="1"/>
  <c r="CT24" i="1"/>
  <c r="CT28" i="1" s="1"/>
  <c r="FC22" i="1"/>
  <c r="FC27" i="1" s="1"/>
  <c r="FF22" i="1"/>
  <c r="FF27" i="1" s="1"/>
  <c r="FH24" i="1"/>
  <c r="FH28" i="1" s="1"/>
  <c r="FY18" i="1"/>
  <c r="GA18" i="1"/>
  <c r="HE24" i="1"/>
  <c r="HE28" i="1" s="1"/>
  <c r="HF24" i="1"/>
  <c r="HF28" i="1" s="1"/>
  <c r="HG24" i="1"/>
  <c r="HG28" i="1" s="1"/>
  <c r="IG12" i="1"/>
  <c r="IG16" i="1" s="1"/>
  <c r="IG25" i="1" s="1"/>
  <c r="IO24" i="1"/>
  <c r="IO28" i="1" s="1"/>
  <c r="IR12" i="1"/>
  <c r="IR16" i="1" s="1"/>
  <c r="IR25" i="1" s="1"/>
  <c r="KL24" i="1"/>
  <c r="KL28" i="1" s="1"/>
  <c r="LI22" i="1"/>
  <c r="LI27" i="1" s="1"/>
  <c r="LM12" i="1"/>
  <c r="LM16" i="1" s="1"/>
  <c r="LM25" i="1" s="1"/>
  <c r="LW22" i="1"/>
  <c r="LW27" i="1" s="1"/>
  <c r="MA24" i="1"/>
  <c r="MA28" i="1" s="1"/>
  <c r="ML24" i="1"/>
  <c r="ML28" i="1" s="1"/>
  <c r="KU39" i="1"/>
  <c r="KU91" i="1"/>
  <c r="KU109" i="1"/>
  <c r="KU122" i="1"/>
  <c r="BV24" i="1"/>
  <c r="BV28" i="1" s="1"/>
  <c r="CA12" i="1"/>
  <c r="CA16" i="1" s="1"/>
  <c r="CA25" i="1" s="1"/>
  <c r="BT22" i="1"/>
  <c r="BT27" i="1" s="1"/>
  <c r="AX26" i="1"/>
  <c r="BT24" i="1"/>
  <c r="BT28" i="1" s="1"/>
  <c r="KU46" i="1"/>
  <c r="AT12" i="1"/>
  <c r="AT16" i="1" s="1"/>
  <c r="AT25" i="1" s="1"/>
  <c r="AT18" i="1"/>
  <c r="KU129" i="1"/>
  <c r="KU65" i="1"/>
  <c r="ET12" i="1"/>
  <c r="ET16" i="1" s="1"/>
  <c r="ET25" i="1" s="1"/>
  <c r="ET18" i="1"/>
  <c r="KU113" i="1"/>
  <c r="KU52" i="1"/>
  <c r="BP18" i="1"/>
  <c r="AQ26" i="1"/>
  <c r="KU64" i="1"/>
  <c r="KU100" i="1"/>
  <c r="KU66" i="1"/>
  <c r="AA22" i="1"/>
  <c r="AA27" i="1" s="1"/>
  <c r="BG28" i="1"/>
  <c r="KU47" i="1"/>
  <c r="KU51" i="1"/>
  <c r="KU131" i="1"/>
  <c r="AA24" i="1"/>
  <c r="AA28" i="1" s="1"/>
  <c r="AO24" i="1"/>
  <c r="DX18" i="1"/>
  <c r="DX26" i="1" s="1"/>
  <c r="DX12" i="1"/>
  <c r="DX16" i="1" s="1"/>
  <c r="DX25" i="1" s="1"/>
  <c r="KU99" i="1"/>
  <c r="KU130" i="1"/>
  <c r="KU101" i="1"/>
  <c r="AB24" i="1"/>
  <c r="AO12" i="1"/>
  <c r="AO16" i="1" s="1"/>
  <c r="AO25" i="1" s="1"/>
  <c r="EF12" i="1"/>
  <c r="EF16" i="1" s="1"/>
  <c r="EF25" i="1" s="1"/>
  <c r="EU12" i="1"/>
  <c r="EU16" i="1" s="1"/>
  <c r="EU25" i="1" s="1"/>
  <c r="AZ26" i="1"/>
  <c r="CQ12" i="1"/>
  <c r="CQ16" i="1" s="1"/>
  <c r="CQ25" i="1" s="1"/>
  <c r="EM22" i="1"/>
  <c r="EM27" i="1" s="1"/>
  <c r="EO22" i="1"/>
  <c r="EO27" i="1" s="1"/>
  <c r="AW12" i="1"/>
  <c r="AW16" i="1" s="1"/>
  <c r="AW25" i="1" s="1"/>
  <c r="EM12" i="1"/>
  <c r="EM16" i="1" s="1"/>
  <c r="EM25" i="1" s="1"/>
  <c r="EO12" i="1"/>
  <c r="EO16" i="1" s="1"/>
  <c r="EO25" i="1" s="1"/>
  <c r="DB18" i="1"/>
  <c r="DM24" i="1"/>
  <c r="DM28" i="1" s="1"/>
  <c r="KU118" i="1"/>
  <c r="KU75" i="1"/>
  <c r="KU106" i="1"/>
  <c r="KU119" i="1"/>
  <c r="KU132" i="1"/>
  <c r="AF12" i="1"/>
  <c r="AF16" i="1" s="1"/>
  <c r="AF25" i="1" s="1"/>
  <c r="AG12" i="1"/>
  <c r="AG16" i="1" s="1"/>
  <c r="AG25" i="1" s="1"/>
  <c r="AH22" i="1"/>
  <c r="AH27" i="1" s="1"/>
  <c r="AR22" i="1"/>
  <c r="AS22" i="1"/>
  <c r="CV24" i="1"/>
  <c r="CV28" i="1" s="1"/>
  <c r="KU102" i="1"/>
  <c r="KU107" i="1"/>
  <c r="KU120" i="1"/>
  <c r="KU133" i="1"/>
  <c r="AI24" i="1"/>
  <c r="AF22" i="1"/>
  <c r="AF27" i="1" s="1"/>
  <c r="AN22" i="1"/>
  <c r="AN27" i="1" s="1"/>
  <c r="AR24" i="1"/>
  <c r="AR28" i="1" s="1"/>
  <c r="AS24" i="1"/>
  <c r="AS28" i="1" s="1"/>
  <c r="AZ12" i="1"/>
  <c r="AZ16" i="1" s="1"/>
  <c r="AZ25" i="1" s="1"/>
  <c r="BE16" i="1"/>
  <c r="BE25" i="1" s="1"/>
  <c r="BP22" i="1"/>
  <c r="CF16" i="1"/>
  <c r="CF25" i="1" s="1"/>
  <c r="CN22" i="1"/>
  <c r="CV12" i="1"/>
  <c r="CV16" i="1" s="1"/>
  <c r="CV25" i="1" s="1"/>
  <c r="DE18" i="1"/>
  <c r="DH18" i="1"/>
  <c r="EU18" i="1"/>
  <c r="KU125" i="1"/>
  <c r="KU138" i="1"/>
  <c r="X24" i="1"/>
  <c r="AF24" i="1"/>
  <c r="AF28" i="1" s="1"/>
  <c r="AH12" i="1"/>
  <c r="AH16" i="1" s="1"/>
  <c r="AH25" i="1" s="1"/>
  <c r="AN24" i="1"/>
  <c r="AN28" i="1" s="1"/>
  <c r="AR12" i="1"/>
  <c r="AR16" i="1" s="1"/>
  <c r="AR25" i="1" s="1"/>
  <c r="AS12" i="1"/>
  <c r="AS16" i="1" s="1"/>
  <c r="AS25" i="1" s="1"/>
  <c r="BD24" i="1"/>
  <c r="BD28" i="1" s="1"/>
  <c r="BP24" i="1"/>
  <c r="CD22" i="1"/>
  <c r="CD27" i="1" s="1"/>
  <c r="CN24" i="1"/>
  <c r="CN28" i="1" s="1"/>
  <c r="CO18" i="1"/>
  <c r="EJ22" i="1"/>
  <c r="EJ27" i="1" s="1"/>
  <c r="EU22" i="1"/>
  <c r="EU27" i="1" s="1"/>
  <c r="FY22" i="1"/>
  <c r="FY27" i="1" s="1"/>
  <c r="HU12" i="1"/>
  <c r="HU16" i="1" s="1"/>
  <c r="HU25" i="1" s="1"/>
  <c r="HU18" i="1"/>
  <c r="HV24" i="1"/>
  <c r="HV28" i="1" s="1"/>
  <c r="JD12" i="1"/>
  <c r="JD16" i="1" s="1"/>
  <c r="JD25" i="1" s="1"/>
  <c r="JE12" i="1"/>
  <c r="JE16" i="1" s="1"/>
  <c r="JE25" i="1" s="1"/>
  <c r="JG12" i="1"/>
  <c r="JG16" i="1" s="1"/>
  <c r="JG25" i="1" s="1"/>
  <c r="KT12" i="1"/>
  <c r="KT16" i="1" s="1"/>
  <c r="KT25" i="1" s="1"/>
  <c r="KW12" i="1"/>
  <c r="KW16" i="1" s="1"/>
  <c r="KW25" i="1" s="1"/>
  <c r="KW18" i="1"/>
  <c r="IR28" i="1"/>
  <c r="LE27" i="1"/>
  <c r="LE28" i="1"/>
  <c r="LE12" i="1"/>
  <c r="LE16" i="1" s="1"/>
  <c r="LE25" i="1" s="1"/>
  <c r="BQ12" i="1"/>
  <c r="BQ16" i="1" s="1"/>
  <c r="BQ25" i="1" s="1"/>
  <c r="CB22" i="1"/>
  <c r="CB27" i="1" s="1"/>
  <c r="CW12" i="1"/>
  <c r="CW16" i="1" s="1"/>
  <c r="CW25" i="1" s="1"/>
  <c r="CY24" i="1"/>
  <c r="CY28" i="1" s="1"/>
  <c r="DT22" i="1"/>
  <c r="DT27" i="1" s="1"/>
  <c r="DU22" i="1"/>
  <c r="DU27" i="1" s="1"/>
  <c r="EZ18" i="1"/>
  <c r="FI12" i="1"/>
  <c r="FI16" i="1" s="1"/>
  <c r="FI25" i="1" s="1"/>
  <c r="FL12" i="1"/>
  <c r="FL16" i="1" s="1"/>
  <c r="FL25" i="1" s="1"/>
  <c r="FM22" i="1"/>
  <c r="FM27" i="1" s="1"/>
  <c r="FO22" i="1"/>
  <c r="FO27" i="1" s="1"/>
  <c r="GD24" i="1"/>
  <c r="GD28" i="1" s="1"/>
  <c r="GE22" i="1"/>
  <c r="GE27" i="1" s="1"/>
  <c r="GI24" i="1"/>
  <c r="GI28" i="1" s="1"/>
  <c r="IJ18" i="1"/>
  <c r="IJ26" i="1" s="1"/>
  <c r="BJ22" i="1"/>
  <c r="BJ27" i="1" s="1"/>
  <c r="BS22" i="1"/>
  <c r="CB24" i="1"/>
  <c r="CC22" i="1"/>
  <c r="CC27" i="1" s="1"/>
  <c r="CY12" i="1"/>
  <c r="CY16" i="1" s="1"/>
  <c r="CY25" i="1" s="1"/>
  <c r="CZ24" i="1"/>
  <c r="CZ28" i="1" s="1"/>
  <c r="DK18" i="1"/>
  <c r="DK26" i="1" s="1"/>
  <c r="DT24" i="1"/>
  <c r="DT28" i="1" s="1"/>
  <c r="DU24" i="1"/>
  <c r="DU28" i="1" s="1"/>
  <c r="EZ22" i="1"/>
  <c r="EZ27" i="1" s="1"/>
  <c r="FM24" i="1"/>
  <c r="FM28" i="1" s="1"/>
  <c r="FO24" i="1"/>
  <c r="FO28" i="1" s="1"/>
  <c r="FQ24" i="1"/>
  <c r="FQ28" i="1" s="1"/>
  <c r="GD12" i="1"/>
  <c r="GD16" i="1" s="1"/>
  <c r="GD25" i="1" s="1"/>
  <c r="GE24" i="1"/>
  <c r="GE28" i="1" s="1"/>
  <c r="GK22" i="1"/>
  <c r="GN18" i="1"/>
  <c r="GN26" i="1" s="1"/>
  <c r="GO18" i="1"/>
  <c r="GO26" i="1" s="1"/>
  <c r="CC24" i="1"/>
  <c r="CM24" i="1"/>
  <c r="CM28" i="1" s="1"/>
  <c r="DT12" i="1"/>
  <c r="DT16" i="1" s="1"/>
  <c r="DT25" i="1" s="1"/>
  <c r="DU12" i="1"/>
  <c r="DU16" i="1" s="1"/>
  <c r="DU25" i="1" s="1"/>
  <c r="EF18" i="1"/>
  <c r="EF26" i="1" s="1"/>
  <c r="EQ18" i="1"/>
  <c r="EZ24" i="1"/>
  <c r="EZ28" i="1" s="1"/>
  <c r="FM12" i="1"/>
  <c r="FM16" i="1" s="1"/>
  <c r="FM25" i="1" s="1"/>
  <c r="FS24" i="1"/>
  <c r="FS28" i="1" s="1"/>
  <c r="FU18" i="1"/>
  <c r="FU26" i="1" s="1"/>
  <c r="GK24" i="1"/>
  <c r="GK28" i="1" s="1"/>
  <c r="GN22" i="1"/>
  <c r="GN27" i="1" s="1"/>
  <c r="JN12" i="1"/>
  <c r="JN16" i="1" s="1"/>
  <c r="JN25" i="1" s="1"/>
  <c r="JN24" i="1"/>
  <c r="JN28" i="1" s="1"/>
  <c r="BX16" i="1"/>
  <c r="BX25" i="1" s="1"/>
  <c r="EG16" i="1"/>
  <c r="EG25" i="1" s="1"/>
  <c r="EH16" i="1"/>
  <c r="EH25" i="1" s="1"/>
  <c r="EZ12" i="1"/>
  <c r="EZ16" i="1" s="1"/>
  <c r="EZ25" i="1" s="1"/>
  <c r="GK12" i="1"/>
  <c r="GK16" i="1" s="1"/>
  <c r="GK25" i="1" s="1"/>
  <c r="DG18" i="1"/>
  <c r="DG26" i="1" s="1"/>
  <c r="DV24" i="1"/>
  <c r="DV28" i="1" s="1"/>
  <c r="DW22" i="1"/>
  <c r="DW27" i="1" s="1"/>
  <c r="DX22" i="1"/>
  <c r="DX27" i="1" s="1"/>
  <c r="EE24" i="1"/>
  <c r="EF24" i="1"/>
  <c r="EF28" i="1" s="1"/>
  <c r="EG18" i="1"/>
  <c r="EG26" i="1" s="1"/>
  <c r="EH18" i="1"/>
  <c r="EH26" i="1" s="1"/>
  <c r="EQ24" i="1"/>
  <c r="EQ28" i="1" s="1"/>
  <c r="ER24" i="1"/>
  <c r="ER28" i="1" s="1"/>
  <c r="ES22" i="1"/>
  <c r="ES27" i="1" s="1"/>
  <c r="FC24" i="1"/>
  <c r="FC28" i="1" s="1"/>
  <c r="FU24" i="1"/>
  <c r="FU28" i="1" s="1"/>
  <c r="FV24" i="1"/>
  <c r="FV28" i="1" s="1"/>
  <c r="FW22" i="1"/>
  <c r="FW27" i="1" s="1"/>
  <c r="FX18" i="1"/>
  <c r="GN12" i="1"/>
  <c r="GN16" i="1" s="1"/>
  <c r="GN25" i="1" s="1"/>
  <c r="GP24" i="1"/>
  <c r="GP28" i="1" s="1"/>
  <c r="HB24" i="1"/>
  <c r="HB28" i="1" s="1"/>
  <c r="HJ12" i="1"/>
  <c r="HJ16" i="1" s="1"/>
  <c r="HJ25" i="1" s="1"/>
  <c r="HK24" i="1"/>
  <c r="HK28" i="1" s="1"/>
  <c r="HL24" i="1"/>
  <c r="HL28" i="1" s="1"/>
  <c r="KG24" i="1"/>
  <c r="CR24" i="1"/>
  <c r="CR28" i="1" s="1"/>
  <c r="CS18" i="1"/>
  <c r="DM18" i="1"/>
  <c r="DM26" i="1" s="1"/>
  <c r="DV12" i="1"/>
  <c r="DV16" i="1" s="1"/>
  <c r="DV25" i="1" s="1"/>
  <c r="DW24" i="1"/>
  <c r="DW28" i="1" s="1"/>
  <c r="DX24" i="1"/>
  <c r="DX28" i="1" s="1"/>
  <c r="EG22" i="1"/>
  <c r="EH22" i="1"/>
  <c r="EH27" i="1" s="1"/>
  <c r="EQ12" i="1"/>
  <c r="EQ16" i="1" s="1"/>
  <c r="EQ25" i="1" s="1"/>
  <c r="ER12" i="1"/>
  <c r="ER16" i="1" s="1"/>
  <c r="ER25" i="1" s="1"/>
  <c r="ES24" i="1"/>
  <c r="ES28" i="1" s="1"/>
  <c r="ET22" i="1"/>
  <c r="ET27" i="1" s="1"/>
  <c r="FD12" i="1"/>
  <c r="FD16" i="1" s="1"/>
  <c r="FD25" i="1" s="1"/>
  <c r="FU12" i="1"/>
  <c r="FU16" i="1" s="1"/>
  <c r="FU25" i="1" s="1"/>
  <c r="FV12" i="1"/>
  <c r="FV16" i="1" s="1"/>
  <c r="FV25" i="1" s="1"/>
  <c r="FW24" i="1"/>
  <c r="FW28" i="1" s="1"/>
  <c r="FX22" i="1"/>
  <c r="FX27" i="1" s="1"/>
  <c r="FY16" i="1"/>
  <c r="FY25" i="1" s="1"/>
  <c r="GP12" i="1"/>
  <c r="GP16" i="1" s="1"/>
  <c r="GP25" i="1" s="1"/>
  <c r="GR24" i="1"/>
  <c r="GR28" i="1" s="1"/>
  <c r="GL24" i="1"/>
  <c r="GL28" i="1" s="1"/>
  <c r="GT24" i="1"/>
  <c r="GT28" i="1" s="1"/>
  <c r="GZ12" i="1"/>
  <c r="GZ16" i="1" s="1"/>
  <c r="GZ25" i="1" s="1"/>
  <c r="HB12" i="1"/>
  <c r="HB16" i="1" s="1"/>
  <c r="HB25" i="1" s="1"/>
  <c r="HK12" i="1"/>
  <c r="HK16" i="1" s="1"/>
  <c r="HK25" i="1" s="1"/>
  <c r="HL12" i="1"/>
  <c r="HL16" i="1" s="1"/>
  <c r="HL25" i="1" s="1"/>
  <c r="HV18" i="1"/>
  <c r="HW18" i="1"/>
  <c r="HW26" i="1" s="1"/>
  <c r="JG22" i="1"/>
  <c r="JG27" i="1" s="1"/>
  <c r="JS24" i="1"/>
  <c r="JS28" i="1" s="1"/>
  <c r="BV18" i="1"/>
  <c r="BV26" i="1" s="1"/>
  <c r="BX24" i="1"/>
  <c r="BX28" i="1" s="1"/>
  <c r="CO16" i="1"/>
  <c r="CO25" i="1" s="1"/>
  <c r="CS22" i="1"/>
  <c r="CS27" i="1" s="1"/>
  <c r="DB24" i="1"/>
  <c r="DG24" i="1"/>
  <c r="DG28" i="1" s="1"/>
  <c r="DH24" i="1"/>
  <c r="DH28" i="1" s="1"/>
  <c r="DW12" i="1"/>
  <c r="DW16" i="1" s="1"/>
  <c r="DW25" i="1" s="1"/>
  <c r="DY22" i="1"/>
  <c r="DY27" i="1" s="1"/>
  <c r="EG24" i="1"/>
  <c r="EG28" i="1" s="1"/>
  <c r="EM18" i="1"/>
  <c r="EM26" i="1" s="1"/>
  <c r="ES12" i="1"/>
  <c r="ES16" i="1" s="1"/>
  <c r="ES25" i="1" s="1"/>
  <c r="ET24" i="1"/>
  <c r="FF18" i="1"/>
  <c r="FF26" i="1" s="1"/>
  <c r="FS18" i="1"/>
  <c r="FW12" i="1"/>
  <c r="FW16" i="1" s="1"/>
  <c r="FW25" i="1" s="1"/>
  <c r="GA16" i="1"/>
  <c r="GA25" i="1" s="1"/>
  <c r="HR12" i="1"/>
  <c r="HR16" i="1" s="1"/>
  <c r="HR25" i="1" s="1"/>
  <c r="HU24" i="1"/>
  <c r="HU28" i="1" s="1"/>
  <c r="JE24" i="1"/>
  <c r="KT24" i="1"/>
  <c r="KT28" i="1" s="1"/>
  <c r="KW24" i="1"/>
  <c r="LM26" i="1"/>
  <c r="LG12" i="1"/>
  <c r="LG16" i="1" s="1"/>
  <c r="LG25" i="1" s="1"/>
  <c r="LH12" i="1"/>
  <c r="LH16" i="1" s="1"/>
  <c r="LH25" i="1" s="1"/>
  <c r="LO24" i="1"/>
  <c r="LO28" i="1" s="1"/>
  <c r="LP22" i="1"/>
  <c r="LP27" i="1" s="1"/>
  <c r="MN22" i="1"/>
  <c r="MN27" i="1" s="1"/>
  <c r="LO12" i="1"/>
  <c r="LO16" i="1" s="1"/>
  <c r="LO25" i="1" s="1"/>
  <c r="MI12" i="1"/>
  <c r="MI16" i="1" s="1"/>
  <c r="MI25" i="1" s="1"/>
  <c r="MO12" i="1"/>
  <c r="MO16" i="1" s="1"/>
  <c r="MO25" i="1" s="1"/>
  <c r="LH18" i="1"/>
  <c r="HM12" i="1"/>
  <c r="HM16" i="1" s="1"/>
  <c r="HM25" i="1" s="1"/>
  <c r="HV12" i="1"/>
  <c r="HV16" i="1" s="1"/>
  <c r="HV25" i="1" s="1"/>
  <c r="IO12" i="1"/>
  <c r="IO16" i="1" s="1"/>
  <c r="IO25" i="1" s="1"/>
  <c r="LK12" i="1"/>
  <c r="LK16" i="1" s="1"/>
  <c r="LK25" i="1" s="1"/>
  <c r="IN24" i="1"/>
  <c r="IN28" i="1" s="1"/>
  <c r="MI18" i="1"/>
  <c r="GD18" i="1"/>
  <c r="HE22" i="1"/>
  <c r="HE27" i="1" s="1"/>
  <c r="HF22" i="1"/>
  <c r="HF27" i="1" s="1"/>
  <c r="HG18" i="1"/>
  <c r="HG26" i="1" s="1"/>
  <c r="HN24" i="1"/>
  <c r="HN28" i="1" s="1"/>
  <c r="HX12" i="1"/>
  <c r="HX16" i="1" s="1"/>
  <c r="HX25" i="1" s="1"/>
  <c r="HZ12" i="1"/>
  <c r="HZ16" i="1" s="1"/>
  <c r="HZ25" i="1" s="1"/>
  <c r="ID24" i="1"/>
  <c r="ID28" i="1" s="1"/>
  <c r="IQ12" i="1"/>
  <c r="IQ16" i="1" s="1"/>
  <c r="IQ25" i="1" s="1"/>
  <c r="IT24" i="1"/>
  <c r="IT28" i="1" s="1"/>
  <c r="IU24" i="1"/>
  <c r="IU28" i="1" s="1"/>
  <c r="IW24" i="1"/>
  <c r="IW28" i="1" s="1"/>
  <c r="JL22" i="1"/>
  <c r="JL27" i="1" s="1"/>
  <c r="JW22" i="1"/>
  <c r="JX22" i="1"/>
  <c r="JX27" i="1" s="1"/>
  <c r="JY22" i="1"/>
  <c r="LC18" i="1"/>
  <c r="LS22" i="1"/>
  <c r="LS27" i="1" s="1"/>
  <c r="LZ18" i="1"/>
  <c r="CL24" i="1"/>
  <c r="GQ24" i="1"/>
  <c r="GQ28" i="1" s="1"/>
  <c r="HD12" i="1"/>
  <c r="HD16" i="1" s="1"/>
  <c r="HD25" i="1" s="1"/>
  <c r="HN12" i="1"/>
  <c r="HN16" i="1" s="1"/>
  <c r="HN25" i="1" s="1"/>
  <c r="ID12" i="1"/>
  <c r="ID16" i="1" s="1"/>
  <c r="ID25" i="1" s="1"/>
  <c r="IE12" i="1"/>
  <c r="IE16" i="1" s="1"/>
  <c r="IE25" i="1" s="1"/>
  <c r="IU12" i="1"/>
  <c r="IU16" i="1" s="1"/>
  <c r="IU25" i="1" s="1"/>
  <c r="IW12" i="1"/>
  <c r="IW16" i="1" s="1"/>
  <c r="IW25" i="1" s="1"/>
  <c r="IX12" i="1"/>
  <c r="IX16" i="1" s="1"/>
  <c r="IX25" i="1" s="1"/>
  <c r="JL24" i="1"/>
  <c r="JL28" i="1" s="1"/>
  <c r="LC22" i="1"/>
  <c r="LS24" i="1"/>
  <c r="LS28" i="1" s="1"/>
  <c r="LT22" i="1"/>
  <c r="LT27" i="1" s="1"/>
  <c r="MX12" i="1"/>
  <c r="MX16" i="1" s="1"/>
  <c r="MX25" i="1" s="1"/>
  <c r="MY12" i="1"/>
  <c r="MY16" i="1" s="1"/>
  <c r="MY25" i="1" s="1"/>
  <c r="GR22" i="1"/>
  <c r="GR27" i="1" s="1"/>
  <c r="GL22" i="1"/>
  <c r="GL27" i="1" s="1"/>
  <c r="HE12" i="1"/>
  <c r="HE16" i="1" s="1"/>
  <c r="HE25" i="1" s="1"/>
  <c r="HF12" i="1"/>
  <c r="HF16" i="1" s="1"/>
  <c r="HF25" i="1" s="1"/>
  <c r="JL12" i="1"/>
  <c r="JL16" i="1" s="1"/>
  <c r="JL25" i="1" s="1"/>
  <c r="JW12" i="1"/>
  <c r="JW16" i="1" s="1"/>
  <c r="JW25" i="1" s="1"/>
  <c r="JX12" i="1"/>
  <c r="JX16" i="1" s="1"/>
  <c r="JX25" i="1" s="1"/>
  <c r="JY12" i="1"/>
  <c r="JY16" i="1" s="1"/>
  <c r="JY25" i="1" s="1"/>
  <c r="JZ24" i="1"/>
  <c r="JZ28" i="1" s="1"/>
  <c r="KA22" i="1"/>
  <c r="KB22" i="1"/>
  <c r="KB27" i="1" s="1"/>
  <c r="KO24" i="1"/>
  <c r="KO28" i="1" s="1"/>
  <c r="LD18" i="1"/>
  <c r="LD26" i="1" s="1"/>
  <c r="LN22" i="1"/>
  <c r="LN27" i="1" s="1"/>
  <c r="LT24" i="1"/>
  <c r="LT28" i="1" s="1"/>
  <c r="LU22" i="1"/>
  <c r="LU27" i="1" s="1"/>
  <c r="IH22" i="1"/>
  <c r="JA22" i="1"/>
  <c r="JC22" i="1"/>
  <c r="JC27" i="1" s="1"/>
  <c r="JD18" i="1"/>
  <c r="KA24" i="1"/>
  <c r="KA28" i="1" s="1"/>
  <c r="KC22" i="1"/>
  <c r="KC27" i="1" s="1"/>
  <c r="KE22" i="1"/>
  <c r="KE27" i="1" s="1"/>
  <c r="KF22" i="1"/>
  <c r="KF27" i="1" s="1"/>
  <c r="KR22" i="1"/>
  <c r="KR27" i="1" s="1"/>
  <c r="LD22" i="1"/>
  <c r="LD27" i="1" s="1"/>
  <c r="LG18" i="1"/>
  <c r="LS18" i="1"/>
  <c r="LS26" i="1" s="1"/>
  <c r="LU24" i="1"/>
  <c r="LU28" i="1" s="1"/>
  <c r="FU22" i="1"/>
  <c r="FU27" i="1" s="1"/>
  <c r="FV22" i="1"/>
  <c r="FV27" i="1" s="1"/>
  <c r="FX16" i="1"/>
  <c r="FX25" i="1" s="1"/>
  <c r="GE12" i="1"/>
  <c r="GE16" i="1" s="1"/>
  <c r="GE25" i="1" s="1"/>
  <c r="GG24" i="1"/>
  <c r="GG28" i="1" s="1"/>
  <c r="GR12" i="1"/>
  <c r="GR16" i="1" s="1"/>
  <c r="GR25" i="1" s="1"/>
  <c r="GL12" i="1"/>
  <c r="GL16" i="1" s="1"/>
  <c r="GL25" i="1" s="1"/>
  <c r="GT12" i="1"/>
  <c r="GT16" i="1" s="1"/>
  <c r="GT25" i="1" s="1"/>
  <c r="GX24" i="1"/>
  <c r="GX28" i="1" s="1"/>
  <c r="GZ22" i="1"/>
  <c r="GZ27" i="1" s="1"/>
  <c r="HA18" i="1"/>
  <c r="HA26" i="1" s="1"/>
  <c r="HJ24" i="1"/>
  <c r="HJ28" i="1" s="1"/>
  <c r="HR22" i="1"/>
  <c r="HR27" i="1" s="1"/>
  <c r="HS22" i="1"/>
  <c r="HS27" i="1" s="1"/>
  <c r="JA24" i="1"/>
  <c r="JC24" i="1"/>
  <c r="JC28" i="1" s="1"/>
  <c r="JD22" i="1"/>
  <c r="JD27" i="1" s="1"/>
  <c r="KC24" i="1"/>
  <c r="KC28" i="1" s="1"/>
  <c r="KE24" i="1"/>
  <c r="KE28" i="1" s="1"/>
  <c r="KF24" i="1"/>
  <c r="KF28" i="1" s="1"/>
  <c r="KS22" i="1"/>
  <c r="LG22" i="1"/>
  <c r="LH22" i="1"/>
  <c r="LH27" i="1" s="1"/>
  <c r="LV22" i="1"/>
  <c r="LV27" i="1" s="1"/>
  <c r="GX12" i="1"/>
  <c r="GX16" i="1" s="1"/>
  <c r="GX25" i="1" s="1"/>
  <c r="GZ24" i="1"/>
  <c r="GZ28" i="1" s="1"/>
  <c r="HR24" i="1"/>
  <c r="HR28" i="1" s="1"/>
  <c r="HS24" i="1"/>
  <c r="HS28" i="1" s="1"/>
  <c r="HU22" i="1"/>
  <c r="HU27" i="1" s="1"/>
  <c r="II18" i="1"/>
  <c r="II26" i="1" s="1"/>
  <c r="JA12" i="1"/>
  <c r="JA16" i="1" s="1"/>
  <c r="JA25" i="1" s="1"/>
  <c r="JC12" i="1"/>
  <c r="JC16" i="1" s="1"/>
  <c r="JC25" i="1" s="1"/>
  <c r="JE22" i="1"/>
  <c r="JG18" i="1"/>
  <c r="JG26" i="1" s="1"/>
  <c r="JR22" i="1"/>
  <c r="JT18" i="1"/>
  <c r="KI16" i="1"/>
  <c r="KI25" i="1" s="1"/>
  <c r="KS24" i="1"/>
  <c r="KS28" i="1" s="1"/>
  <c r="KT22" i="1"/>
  <c r="KT27" i="1" s="1"/>
  <c r="KW22" i="1"/>
  <c r="KW27" i="1" s="1"/>
  <c r="LD12" i="1"/>
  <c r="LD16" i="1" s="1"/>
  <c r="LD25" i="1" s="1"/>
  <c r="LG24" i="1"/>
  <c r="LG28" i="1" s="1"/>
  <c r="LO22" i="1"/>
  <c r="LP18" i="1"/>
  <c r="LV24" i="1"/>
  <c r="LV28" i="1" s="1"/>
  <c r="LW18" i="1"/>
  <c r="LW12" i="1"/>
  <c r="LW16" i="1" s="1"/>
  <c r="LW25" i="1" s="1"/>
  <c r="LX24" i="1"/>
  <c r="LX28" i="1" s="1"/>
  <c r="MI22" i="1"/>
  <c r="MI27" i="1" s="1"/>
  <c r="MO22" i="1"/>
  <c r="MO27" i="1" s="1"/>
  <c r="KU124" i="1"/>
  <c r="LX12" i="1"/>
  <c r="LX16" i="1" s="1"/>
  <c r="LX25" i="1" s="1"/>
  <c r="LZ22" i="1"/>
  <c r="MI24" i="1"/>
  <c r="MK18" i="1"/>
  <c r="MK26" i="1" s="1"/>
  <c r="KU121" i="1"/>
  <c r="LY22" i="1"/>
  <c r="KU71" i="1"/>
  <c r="KU55" i="1"/>
  <c r="KU108" i="1"/>
  <c r="KU114" i="1"/>
  <c r="KU142" i="1"/>
  <c r="MF22" i="1"/>
  <c r="MG22" i="1"/>
  <c r="MG27" i="1" s="1"/>
  <c r="MU12" i="1"/>
  <c r="MU16" i="1" s="1"/>
  <c r="MU25" i="1" s="1"/>
  <c r="MX18" i="1"/>
  <c r="MX26" i="1" s="1"/>
  <c r="KU116" i="1"/>
  <c r="MF24" i="1"/>
  <c r="MF28" i="1" s="1"/>
  <c r="MH22" i="1"/>
  <c r="MH27" i="1" s="1"/>
  <c r="MX22" i="1"/>
  <c r="MX27" i="1" s="1"/>
  <c r="MY22" i="1"/>
  <c r="MY27" i="1" s="1"/>
  <c r="KU117" i="1"/>
  <c r="KU44" i="1"/>
  <c r="KU61" i="1"/>
  <c r="LX22" i="1"/>
  <c r="LX27" i="1" s="1"/>
  <c r="MH24" i="1"/>
  <c r="MH28" i="1" s="1"/>
  <c r="MW24" i="1"/>
  <c r="MW28" i="1" s="1"/>
  <c r="MX24" i="1"/>
  <c r="MX28" i="1" s="1"/>
  <c r="MY24" i="1"/>
  <c r="MY28" i="1" s="1"/>
  <c r="MZ22" i="1"/>
  <c r="MZ27" i="1" s="1"/>
  <c r="KU59" i="1"/>
  <c r="KU62" i="1"/>
  <c r="KU160" i="1"/>
  <c r="KU128" i="1"/>
  <c r="KU110" i="1"/>
  <c r="KU123" i="1"/>
  <c r="KU126" i="1"/>
  <c r="KU112" i="1"/>
  <c r="KU115" i="1"/>
  <c r="KU98" i="1"/>
  <c r="KU56" i="1"/>
  <c r="KU57" i="1"/>
  <c r="KU58" i="1"/>
  <c r="KU63" i="1"/>
  <c r="KU45" i="1"/>
  <c r="IK24" i="1"/>
  <c r="CP24" i="1"/>
  <c r="MY18" i="1"/>
  <c r="MW18" i="1"/>
  <c r="MV26" i="1"/>
  <c r="MV27" i="1"/>
  <c r="MU26" i="1"/>
  <c r="MU28" i="1"/>
  <c r="MT28" i="1"/>
  <c r="MP28" i="1"/>
  <c r="MO18" i="1"/>
  <c r="MM28" i="1"/>
  <c r="MB18" i="1"/>
  <c r="LZ28" i="1"/>
  <c r="LX18" i="1"/>
  <c r="LO18" i="1"/>
  <c r="LK27" i="1"/>
  <c r="LK18" i="1"/>
  <c r="KZ27" i="1"/>
  <c r="KT18" i="1"/>
  <c r="KL18" i="1"/>
  <c r="KJ28" i="1"/>
  <c r="KI27" i="1"/>
  <c r="KI28" i="1"/>
  <c r="JY18" i="1"/>
  <c r="JU27" i="1"/>
  <c r="JL18" i="1"/>
  <c r="JK26" i="1"/>
  <c r="JJ28" i="1"/>
  <c r="JE18" i="1"/>
  <c r="JC18" i="1"/>
  <c r="JA18" i="1"/>
  <c r="IX26" i="1"/>
  <c r="IX27" i="1"/>
  <c r="IW26" i="1"/>
  <c r="IW27" i="1"/>
  <c r="IU18" i="1"/>
  <c r="IQ28" i="1"/>
  <c r="IN26" i="1"/>
  <c r="IN12" i="1"/>
  <c r="IN16" i="1" s="1"/>
  <c r="IN25" i="1" s="1"/>
  <c r="IM28" i="1"/>
  <c r="IJ28" i="1"/>
  <c r="IG18" i="1"/>
  <c r="IE18" i="1"/>
  <c r="ID18" i="1"/>
  <c r="IC28" i="1"/>
  <c r="HN26" i="1"/>
  <c r="HM18" i="1"/>
  <c r="HK27" i="1"/>
  <c r="HK18" i="1"/>
  <c r="HF18" i="1"/>
  <c r="HB27" i="1"/>
  <c r="HB18" i="1"/>
  <c r="GZ18" i="1"/>
  <c r="GW18" i="1"/>
  <c r="GT18" i="1"/>
  <c r="GQ27" i="1"/>
  <c r="GP27" i="1"/>
  <c r="GO28" i="1"/>
  <c r="GE18" i="1"/>
  <c r="GC26" i="1"/>
  <c r="GA28" i="1"/>
  <c r="FW18" i="1"/>
  <c r="FM18" i="1"/>
  <c r="FL26" i="1"/>
  <c r="FL27" i="1"/>
  <c r="FK28" i="1"/>
  <c r="FI26" i="1"/>
  <c r="FI27" i="1"/>
  <c r="EV26" i="1"/>
  <c r="EU28" i="1"/>
  <c r="EQ27" i="1"/>
  <c r="EO26" i="1"/>
  <c r="EM28" i="1"/>
  <c r="EE27" i="1"/>
  <c r="DW18" i="1"/>
  <c r="DV27" i="1"/>
  <c r="DT26" i="1"/>
  <c r="DQ28" i="1"/>
  <c r="DP28" i="1"/>
  <c r="DN28" i="1"/>
  <c r="DN18" i="1"/>
  <c r="DD28" i="1"/>
  <c r="DD18" i="1"/>
  <c r="CY27" i="1"/>
  <c r="CY18" i="1"/>
  <c r="CW18" i="1"/>
  <c r="BY27" i="1"/>
  <c r="BY28" i="1"/>
  <c r="AX27" i="1"/>
  <c r="AX28" i="1"/>
  <c r="AW26" i="1"/>
  <c r="AW24" i="1"/>
  <c r="AS27" i="1"/>
  <c r="AR18" i="1"/>
  <c r="AC27" i="1"/>
  <c r="AC28" i="1"/>
  <c r="MM18" i="8" l="1"/>
  <c r="MM26" i="8" s="1"/>
  <c r="CK22" i="8"/>
  <c r="CK27" i="8" s="1"/>
  <c r="LU16" i="8"/>
  <c r="GX17" i="8"/>
  <c r="KA16" i="8"/>
  <c r="AR17" i="8"/>
  <c r="KK21" i="8"/>
  <c r="HM23" i="8"/>
  <c r="CZ23" i="8"/>
  <c r="GN17" i="8"/>
  <c r="AL21" i="8"/>
  <c r="EQ23" i="8"/>
  <c r="FV23" i="8"/>
  <c r="DN17" i="8"/>
  <c r="GC17" i="8"/>
  <c r="KX26" i="8"/>
  <c r="MW17" i="8"/>
  <c r="DF17" i="8"/>
  <c r="DA16" i="8"/>
  <c r="HC26" i="8"/>
  <c r="HC17" i="8"/>
  <c r="AZ21" i="8"/>
  <c r="IE23" i="8"/>
  <c r="HS28" i="8"/>
  <c r="ED8" i="8"/>
  <c r="DM23" i="8"/>
  <c r="BQ23" i="8"/>
  <c r="CF23" i="8"/>
  <c r="FB17" i="8"/>
  <c r="JS28" i="8"/>
  <c r="GK17" i="8"/>
  <c r="HD28" i="8"/>
  <c r="FH27" i="8"/>
  <c r="KP16" i="8"/>
  <c r="KP25" i="8" s="1"/>
  <c r="DD22" i="8"/>
  <c r="LZ26" i="8"/>
  <c r="AL23" i="8"/>
  <c r="HR23" i="8"/>
  <c r="LX17" i="8"/>
  <c r="KF23" i="8"/>
  <c r="MU26" i="8"/>
  <c r="BD17" i="8"/>
  <c r="AF17" i="8"/>
  <c r="LG23" i="8"/>
  <c r="MN17" i="8"/>
  <c r="JE27" i="8"/>
  <c r="CM16" i="8"/>
  <c r="CM29" i="8" s="1"/>
  <c r="EL23" i="8"/>
  <c r="MV26" i="8"/>
  <c r="DE17" i="8"/>
  <c r="JK23" i="8"/>
  <c r="FX26" i="8"/>
  <c r="HC23" i="8"/>
  <c r="DZ21" i="8"/>
  <c r="CJ23" i="8"/>
  <c r="FY27" i="8"/>
  <c r="LH17" i="8"/>
  <c r="JA17" i="8"/>
  <c r="FH23" i="8"/>
  <c r="BD27" i="8"/>
  <c r="IT23" i="8"/>
  <c r="BE17" i="8"/>
  <c r="CY21" i="8"/>
  <c r="ET23" i="8"/>
  <c r="AN23" i="8"/>
  <c r="IU23" i="8"/>
  <c r="IO27" i="8"/>
  <c r="EQ21" i="8"/>
  <c r="KB17" i="8"/>
  <c r="BV17" i="8"/>
  <c r="AV18" i="8"/>
  <c r="AV26" i="8" s="1"/>
  <c r="BH16" i="8"/>
  <c r="FK21" i="8"/>
  <c r="LT23" i="8"/>
  <c r="DE27" i="8"/>
  <c r="DL28" i="8"/>
  <c r="DP26" i="8"/>
  <c r="JV21" i="8"/>
  <c r="AZ23" i="8"/>
  <c r="JU16" i="8"/>
  <c r="LU17" i="8"/>
  <c r="FM21" i="8"/>
  <c r="EV21" i="8"/>
  <c r="JN23" i="8"/>
  <c r="KT23" i="8"/>
  <c r="KP23" i="8"/>
  <c r="LC23" i="8"/>
  <c r="EY21" i="8"/>
  <c r="GR23" i="8"/>
  <c r="EU17" i="8"/>
  <c r="CC28" i="8"/>
  <c r="HJ21" i="8"/>
  <c r="FG18" i="8"/>
  <c r="FG17" i="8" s="1"/>
  <c r="EE16" i="8"/>
  <c r="EE29" i="8" s="1"/>
  <c r="MZ17" i="8"/>
  <c r="IW23" i="8"/>
  <c r="GK29" i="8"/>
  <c r="MM17" i="8"/>
  <c r="FS17" i="8"/>
  <c r="GZ17" i="8"/>
  <c r="MB21" i="8"/>
  <c r="KA23" i="8"/>
  <c r="MP18" i="8"/>
  <c r="HN17" i="8"/>
  <c r="FO16" i="8"/>
  <c r="FO25" i="8" s="1"/>
  <c r="BY16" i="8"/>
  <c r="BY25" i="8" s="1"/>
  <c r="LA18" i="8"/>
  <c r="IG23" i="8"/>
  <c r="DI23" i="8"/>
  <c r="JI21" i="8"/>
  <c r="ES21" i="8"/>
  <c r="IF23" i="8"/>
  <c r="FC17" i="8"/>
  <c r="MK25" i="8"/>
  <c r="MK29" i="8"/>
  <c r="IN21" i="8"/>
  <c r="JR28" i="8"/>
  <c r="MO27" i="8"/>
  <c r="JG26" i="8"/>
  <c r="IW17" i="8"/>
  <c r="AT28" i="8"/>
  <c r="GL27" i="8"/>
  <c r="IK8" i="8"/>
  <c r="JN21" i="8"/>
  <c r="MX23" i="8"/>
  <c r="CM17" i="8"/>
  <c r="LM17" i="8"/>
  <c r="AJ21" i="8"/>
  <c r="CO25" i="8"/>
  <c r="KT17" i="8"/>
  <c r="HI21" i="8"/>
  <c r="IR17" i="8"/>
  <c r="JL26" i="8"/>
  <c r="LN17" i="8"/>
  <c r="MK23" i="8"/>
  <c r="BI23" i="8"/>
  <c r="KE17" i="8"/>
  <c r="CR17" i="8"/>
  <c r="HG21" i="8"/>
  <c r="FS29" i="8"/>
  <c r="GZ28" i="8"/>
  <c r="II23" i="8"/>
  <c r="AC28" i="8"/>
  <c r="IZ23" i="8"/>
  <c r="BJ23" i="8"/>
  <c r="HX21" i="8"/>
  <c r="IT26" i="8"/>
  <c r="IL18" i="8"/>
  <c r="IL17" i="8" s="1"/>
  <c r="IX17" i="8"/>
  <c r="MC27" i="8"/>
  <c r="AX21" i="8"/>
  <c r="GR21" i="8"/>
  <c r="JN29" i="8"/>
  <c r="DF22" i="8"/>
  <c r="DF21" i="8" s="1"/>
  <c r="GZ25" i="8"/>
  <c r="GZ29" i="8"/>
  <c r="DR27" i="8"/>
  <c r="DR21" i="8"/>
  <c r="JZ26" i="8"/>
  <c r="JZ17" i="8"/>
  <c r="CN29" i="8"/>
  <c r="CN25" i="8"/>
  <c r="DL29" i="8"/>
  <c r="DL25" i="8"/>
  <c r="JL23" i="8"/>
  <c r="KF26" i="8"/>
  <c r="AD8" i="8"/>
  <c r="HN28" i="8"/>
  <c r="ID21" i="8"/>
  <c r="JX23" i="8"/>
  <c r="CC17" i="8"/>
  <c r="AC17" i="8"/>
  <c r="HL17" i="8"/>
  <c r="FD17" i="8"/>
  <c r="MP21" i="8"/>
  <c r="EV25" i="8"/>
  <c r="EH17" i="8"/>
  <c r="MH16" i="8"/>
  <c r="MH25" i="8" s="1"/>
  <c r="DR12" i="8"/>
  <c r="DR16" i="8" s="1"/>
  <c r="DR29" i="8" s="1"/>
  <c r="MC18" i="8"/>
  <c r="DQ21" i="8"/>
  <c r="LV29" i="8"/>
  <c r="CK21" i="8"/>
  <c r="LI26" i="8"/>
  <c r="JK17" i="8"/>
  <c r="AQ26" i="8"/>
  <c r="AP26" i="8"/>
  <c r="AV12" i="8"/>
  <c r="AV16" i="8" s="1"/>
  <c r="DX23" i="8"/>
  <c r="KC23" i="8"/>
  <c r="MX29" i="8"/>
  <c r="MH23" i="8"/>
  <c r="DI26" i="8"/>
  <c r="FL21" i="8"/>
  <c r="IG26" i="8"/>
  <c r="JA29" i="8"/>
  <c r="DO22" i="8"/>
  <c r="DO21" i="8" s="1"/>
  <c r="IF16" i="8"/>
  <c r="IF29" i="8" s="1"/>
  <c r="AO29" i="8"/>
  <c r="AO25" i="8"/>
  <c r="IK24" i="8"/>
  <c r="IK23" i="8" s="1"/>
  <c r="HA17" i="8"/>
  <c r="W34" i="8"/>
  <c r="W18" i="8" s="1"/>
  <c r="W17" i="8" s="1"/>
  <c r="JL21" i="8"/>
  <c r="JR17" i="8"/>
  <c r="LV23" i="8"/>
  <c r="GN23" i="8"/>
  <c r="AP25" i="8"/>
  <c r="BX17" i="8"/>
  <c r="EO17" i="8"/>
  <c r="DU17" i="8"/>
  <c r="GI17" i="8"/>
  <c r="IF21" i="8"/>
  <c r="LI28" i="8"/>
  <c r="KY17" i="8"/>
  <c r="BG17" i="8"/>
  <c r="KZ18" i="8"/>
  <c r="KZ26" i="8" s="1"/>
  <c r="CB17" i="8"/>
  <c r="AE16" i="8"/>
  <c r="AE25" i="8" s="1"/>
  <c r="IE27" i="8"/>
  <c r="DT17" i="8"/>
  <c r="KS23" i="8"/>
  <c r="DJ27" i="8"/>
  <c r="MO17" i="8"/>
  <c r="KO17" i="8"/>
  <c r="IE25" i="8"/>
  <c r="LV26" i="8"/>
  <c r="DG17" i="8"/>
  <c r="GC27" i="8"/>
  <c r="IF18" i="8"/>
  <c r="IF17" i="8" s="1"/>
  <c r="HV29" i="8"/>
  <c r="HV25" i="8"/>
  <c r="DJ25" i="8"/>
  <c r="DJ29" i="8"/>
  <c r="KR26" i="8"/>
  <c r="KR17" i="8"/>
  <c r="GA21" i="8"/>
  <c r="FB28" i="8"/>
  <c r="CV21" i="8"/>
  <c r="BT17" i="8"/>
  <c r="LL17" i="8"/>
  <c r="AT17" i="8"/>
  <c r="BY17" i="8"/>
  <c r="GQ17" i="8"/>
  <c r="EA24" i="8"/>
  <c r="EA23" i="8" s="1"/>
  <c r="BK22" i="8"/>
  <c r="BK21" i="8" s="1"/>
  <c r="KZ21" i="8"/>
  <c r="KS17" i="8"/>
  <c r="FQ17" i="8"/>
  <c r="BK24" i="8"/>
  <c r="BK23" i="8" s="1"/>
  <c r="FF17" i="8"/>
  <c r="DK21" i="8"/>
  <c r="IE17" i="8"/>
  <c r="EJ23" i="8"/>
  <c r="CF21" i="8"/>
  <c r="FM17" i="8"/>
  <c r="CU17" i="8"/>
  <c r="KW17" i="8"/>
  <c r="BH17" i="8"/>
  <c r="CJ22" i="8"/>
  <c r="KJ21" i="8"/>
  <c r="IQ17" i="8"/>
  <c r="MN21" i="8"/>
  <c r="KC17" i="8"/>
  <c r="KA17" i="8"/>
  <c r="GS24" i="8"/>
  <c r="GS23" i="8" s="1"/>
  <c r="JK27" i="8"/>
  <c r="CM21" i="8"/>
  <c r="CA17" i="8"/>
  <c r="HM17" i="8"/>
  <c r="IU17" i="8"/>
  <c r="FI21" i="8"/>
  <c r="KC25" i="8"/>
  <c r="MT18" i="8"/>
  <c r="MT26" i="8" s="1"/>
  <c r="CD26" i="8"/>
  <c r="KG21" i="8"/>
  <c r="IG25" i="8"/>
  <c r="GG29" i="8"/>
  <c r="LK17" i="8"/>
  <c r="KK16" i="8"/>
  <c r="EA34" i="8"/>
  <c r="EA18" i="8" s="1"/>
  <c r="EA17" i="8" s="1"/>
  <c r="LW17" i="8"/>
  <c r="DY21" i="8"/>
  <c r="JJ16" i="8"/>
  <c r="DV25" i="8"/>
  <c r="DV29" i="8"/>
  <c r="MY29" i="8"/>
  <c r="MY25" i="8"/>
  <c r="HL23" i="8"/>
  <c r="AS28" i="8"/>
  <c r="GX23" i="8"/>
  <c r="IH23" i="8"/>
  <c r="AU29" i="8"/>
  <c r="AU25" i="8"/>
  <c r="AW25" i="8"/>
  <c r="AW29" i="8"/>
  <c r="CM25" i="8"/>
  <c r="ID23" i="8"/>
  <c r="DF23" i="8"/>
  <c r="GP29" i="8"/>
  <c r="MV28" i="8"/>
  <c r="CR28" i="8"/>
  <c r="EZ25" i="8"/>
  <c r="MO25" i="8"/>
  <c r="CA23" i="8"/>
  <c r="EY29" i="8"/>
  <c r="EY25" i="8"/>
  <c r="LL25" i="8"/>
  <c r="LL29" i="8"/>
  <c r="LZ25" i="8"/>
  <c r="LZ29" i="8"/>
  <c r="AH29" i="8"/>
  <c r="AH25" i="8"/>
  <c r="DK25" i="8"/>
  <c r="DK29" i="8"/>
  <c r="LM25" i="8"/>
  <c r="LM29" i="8"/>
  <c r="EM25" i="8"/>
  <c r="EM29" i="8"/>
  <c r="CZ25" i="8"/>
  <c r="CZ29" i="8"/>
  <c r="GO25" i="8"/>
  <c r="GO29" i="8"/>
  <c r="KU22" i="8"/>
  <c r="KU21" i="8" s="1"/>
  <c r="FK25" i="8"/>
  <c r="IR25" i="8"/>
  <c r="EE18" i="8"/>
  <c r="DC22" i="8"/>
  <c r="DC21" i="8" s="1"/>
  <c r="DC8" i="8"/>
  <c r="GH22" i="8"/>
  <c r="GH21" i="8" s="1"/>
  <c r="Z18" i="8"/>
  <c r="Z17" i="8" s="1"/>
  <c r="Z8" i="8"/>
  <c r="KU34" i="8"/>
  <c r="KU18" i="8" s="1"/>
  <c r="KU17" i="8" s="1"/>
  <c r="GG17" i="8"/>
  <c r="DW17" i="8"/>
  <c r="JN17" i="8"/>
  <c r="ID25" i="8"/>
  <c r="IW25" i="8"/>
  <c r="FO17" i="8"/>
  <c r="LA16" i="8"/>
  <c r="LA25" i="8" s="1"/>
  <c r="FH18" i="8"/>
  <c r="FH26" i="8" s="1"/>
  <c r="KX16" i="8"/>
  <c r="KX25" i="8" s="1"/>
  <c r="KU24" i="8"/>
  <c r="KU23" i="8" s="1"/>
  <c r="KB23" i="8"/>
  <c r="FU23" i="8"/>
  <c r="LO21" i="8"/>
  <c r="DX21" i="8"/>
  <c r="DW25" i="8"/>
  <c r="DV17" i="8"/>
  <c r="IM17" i="8"/>
  <c r="ER21" i="8"/>
  <c r="KP17" i="8"/>
  <c r="KJ18" i="8"/>
  <c r="KJ17" i="8" s="1"/>
  <c r="MA17" i="8"/>
  <c r="DH17" i="8"/>
  <c r="BI17" i="8"/>
  <c r="AA17" i="8"/>
  <c r="GT21" i="8"/>
  <c r="LJ18" i="8"/>
  <c r="LJ17" i="8" s="1"/>
  <c r="IC17" i="8"/>
  <c r="CJ16" i="8"/>
  <c r="CJ29" i="8" s="1"/>
  <c r="GN29" i="8"/>
  <c r="GN25" i="8"/>
  <c r="LN25" i="8"/>
  <c r="LN29" i="8"/>
  <c r="LX29" i="8"/>
  <c r="LX25" i="8"/>
  <c r="AL29" i="8"/>
  <c r="AL25" i="8"/>
  <c r="DX29" i="8"/>
  <c r="DX25" i="8"/>
  <c r="BI29" i="8"/>
  <c r="BI25" i="8"/>
  <c r="AX29" i="8"/>
  <c r="AX25" i="8"/>
  <c r="LO29" i="8"/>
  <c r="LO25" i="8"/>
  <c r="JS29" i="8"/>
  <c r="JS25" i="8"/>
  <c r="HA29" i="8"/>
  <c r="HA25" i="8"/>
  <c r="AJ29" i="8"/>
  <c r="AJ25" i="8"/>
  <c r="IX29" i="8"/>
  <c r="IX25" i="8"/>
  <c r="AB18" i="8"/>
  <c r="AB17" i="8" s="1"/>
  <c r="AB8" i="8"/>
  <c r="IS24" i="8"/>
  <c r="IS23" i="8" s="1"/>
  <c r="FQ25" i="8"/>
  <c r="JJ17" i="8"/>
  <c r="GH24" i="8"/>
  <c r="GH23" i="8" s="1"/>
  <c r="IP27" i="8"/>
  <c r="MZ16" i="8"/>
  <c r="EL18" i="8"/>
  <c r="KM18" i="8"/>
  <c r="KM17" i="8" s="1"/>
  <c r="KM8" i="8"/>
  <c r="MG17" i="8"/>
  <c r="AE18" i="8"/>
  <c r="KQ18" i="8"/>
  <c r="KQ17" i="8" s="1"/>
  <c r="KQ8" i="8"/>
  <c r="JQ18" i="8"/>
  <c r="JQ17" i="8" s="1"/>
  <c r="JQ8" i="8"/>
  <c r="AG17" i="8"/>
  <c r="MH18" i="8"/>
  <c r="FP18" i="8"/>
  <c r="FP17" i="8" s="1"/>
  <c r="FP8" i="8"/>
  <c r="ID17" i="8"/>
  <c r="BM16" i="8"/>
  <c r="BM29" i="8" s="1"/>
  <c r="BM17" i="8"/>
  <c r="HC29" i="8"/>
  <c r="HC25" i="8"/>
  <c r="EJ29" i="8"/>
  <c r="EJ25" i="8"/>
  <c r="MM29" i="8"/>
  <c r="MM25" i="8"/>
  <c r="KF25" i="8"/>
  <c r="KF29" i="8"/>
  <c r="MA29" i="8"/>
  <c r="MA25" i="8"/>
  <c r="IZ25" i="8"/>
  <c r="IZ29" i="8"/>
  <c r="FC25" i="8"/>
  <c r="FC29" i="8"/>
  <c r="ML29" i="8"/>
  <c r="ML25" i="8"/>
  <c r="KE29" i="8"/>
  <c r="KE25" i="8"/>
  <c r="IM29" i="8"/>
  <c r="IM25" i="8"/>
  <c r="BL25" i="8"/>
  <c r="BL29" i="8"/>
  <c r="KH8" i="8"/>
  <c r="KH18" i="8"/>
  <c r="KH17" i="8" s="1"/>
  <c r="HP8" i="8"/>
  <c r="HP18" i="8"/>
  <c r="HP17" i="8" s="1"/>
  <c r="HO8" i="8"/>
  <c r="HO18" i="8"/>
  <c r="HO17" i="8" s="1"/>
  <c r="AM18" i="8"/>
  <c r="AM17" i="8" s="1"/>
  <c r="AM8" i="8"/>
  <c r="EK8" i="8"/>
  <c r="EK18" i="8"/>
  <c r="EK17" i="8" s="1"/>
  <c r="BF18" i="8"/>
  <c r="BF17" i="8" s="1"/>
  <c r="BF8" i="8"/>
  <c r="MJ8" i="8"/>
  <c r="MJ18" i="8"/>
  <c r="MJ17" i="8" s="1"/>
  <c r="IP18" i="8"/>
  <c r="KV8" i="8"/>
  <c r="KV18" i="8"/>
  <c r="KV17" i="8" s="1"/>
  <c r="LY18" i="8"/>
  <c r="LY17" i="8" s="1"/>
  <c r="LY8" i="8"/>
  <c r="EC8" i="8"/>
  <c r="EC18" i="8"/>
  <c r="EC17" i="8" s="1"/>
  <c r="BK34" i="8"/>
  <c r="BK18" i="8" s="1"/>
  <c r="BK17" i="8" s="1"/>
  <c r="HQ16" i="8"/>
  <c r="ME18" i="8"/>
  <c r="ME17" i="8" s="1"/>
  <c r="ME8" i="8"/>
  <c r="BZ8" i="8"/>
  <c r="BZ18" i="8"/>
  <c r="BZ17" i="8" s="1"/>
  <c r="KY16" i="8"/>
  <c r="EL16" i="8"/>
  <c r="JH18" i="8"/>
  <c r="JH17" i="8" s="1"/>
  <c r="JH8" i="8"/>
  <c r="CB16" i="8"/>
  <c r="BJ16" i="8"/>
  <c r="HQ18" i="8"/>
  <c r="FN22" i="8"/>
  <c r="FN21" i="8" s="1"/>
  <c r="CE71" i="8"/>
  <c r="CE22" i="8" s="1"/>
  <c r="CE21" i="8" s="1"/>
  <c r="CG22" i="8"/>
  <c r="CG21" i="8" s="1"/>
  <c r="EG28" i="8"/>
  <c r="EG23" i="8"/>
  <c r="JA27" i="8"/>
  <c r="JA21" i="8"/>
  <c r="BL27" i="8"/>
  <c r="BL21" i="8"/>
  <c r="ES26" i="8"/>
  <c r="ES17" i="8"/>
  <c r="GR29" i="8"/>
  <c r="GR25" i="8"/>
  <c r="MM27" i="8"/>
  <c r="MM21" i="8"/>
  <c r="DG27" i="8"/>
  <c r="DG21" i="8"/>
  <c r="FI26" i="8"/>
  <c r="FI17" i="8"/>
  <c r="EE28" i="8"/>
  <c r="EE23" i="8"/>
  <c r="KE27" i="8"/>
  <c r="KE21" i="8"/>
  <c r="BI27" i="8"/>
  <c r="BI21" i="8"/>
  <c r="EQ26" i="8"/>
  <c r="EQ17" i="8"/>
  <c r="GC29" i="8"/>
  <c r="GC25" i="8"/>
  <c r="JL29" i="8"/>
  <c r="JL25" i="8"/>
  <c r="MS29" i="8"/>
  <c r="MS25" i="8"/>
  <c r="HJ29" i="8"/>
  <c r="HJ25" i="8"/>
  <c r="BY28" i="8"/>
  <c r="BY23" i="8"/>
  <c r="HF21" i="8"/>
  <c r="HF27" i="8"/>
  <c r="DM26" i="8"/>
  <c r="DM17" i="8"/>
  <c r="MR26" i="8"/>
  <c r="MR17" i="8"/>
  <c r="DI29" i="8"/>
  <c r="DI25" i="8"/>
  <c r="FY26" i="8"/>
  <c r="FY17" i="8"/>
  <c r="DT29" i="8"/>
  <c r="DT25" i="8"/>
  <c r="EF29" i="8"/>
  <c r="EF25" i="8"/>
  <c r="HF29" i="8"/>
  <c r="HF25" i="8"/>
  <c r="LQ29" i="8"/>
  <c r="LQ25" i="8"/>
  <c r="JR29" i="8"/>
  <c r="JR25" i="8"/>
  <c r="CX22" i="8"/>
  <c r="CX21" i="8" s="1"/>
  <c r="CX8" i="8"/>
  <c r="DQ28" i="8"/>
  <c r="DQ23" i="8"/>
  <c r="IJ27" i="8"/>
  <c r="IJ21" i="8"/>
  <c r="AU27" i="8"/>
  <c r="AU21" i="8"/>
  <c r="DZ26" i="8"/>
  <c r="DZ17" i="8"/>
  <c r="GE29" i="8"/>
  <c r="GE25" i="8"/>
  <c r="GG28" i="8"/>
  <c r="GG23" i="8"/>
  <c r="LX27" i="8"/>
  <c r="LX21" i="8"/>
  <c r="CS27" i="8"/>
  <c r="CS21" i="8"/>
  <c r="ER26" i="8"/>
  <c r="ER17" i="8"/>
  <c r="DN28" i="8"/>
  <c r="DN23" i="8"/>
  <c r="JR21" i="8"/>
  <c r="JR27" i="8"/>
  <c r="AS27" i="8"/>
  <c r="AS21" i="8"/>
  <c r="DX26" i="8"/>
  <c r="DX17" i="8"/>
  <c r="EB29" i="8"/>
  <c r="EB25" i="8"/>
  <c r="HX29" i="8"/>
  <c r="HX25" i="8"/>
  <c r="MF29" i="8"/>
  <c r="MF25" i="8"/>
  <c r="GX29" i="8"/>
  <c r="GX25" i="8"/>
  <c r="BH28" i="8"/>
  <c r="BH23" i="8"/>
  <c r="GQ27" i="8"/>
  <c r="GQ21" i="8"/>
  <c r="MF26" i="8"/>
  <c r="MF17" i="8"/>
  <c r="CZ26" i="8"/>
  <c r="CZ17" i="8"/>
  <c r="KK26" i="8"/>
  <c r="KK17" i="8"/>
  <c r="IJ25" i="8"/>
  <c r="IJ29" i="8"/>
  <c r="CW29" i="8"/>
  <c r="CW25" i="8"/>
  <c r="DJ26" i="8"/>
  <c r="DJ17" i="8"/>
  <c r="DH25" i="8"/>
  <c r="DH29" i="8"/>
  <c r="DG29" i="8"/>
  <c r="DG25" i="8"/>
  <c r="GT29" i="8"/>
  <c r="GT25" i="8"/>
  <c r="LD29" i="8"/>
  <c r="LD25" i="8"/>
  <c r="JC29" i="8"/>
  <c r="JC25" i="8"/>
  <c r="GH18" i="8"/>
  <c r="GH17" i="8" s="1"/>
  <c r="GH8" i="8"/>
  <c r="IS8" i="8"/>
  <c r="CE34" i="8"/>
  <c r="CG8" i="8"/>
  <c r="CG18" i="8"/>
  <c r="CG17" i="8" s="1"/>
  <c r="DD28" i="8"/>
  <c r="DD23" i="8"/>
  <c r="HU27" i="8"/>
  <c r="HU21" i="8"/>
  <c r="AF27" i="8"/>
  <c r="AF21" i="8"/>
  <c r="DL26" i="8"/>
  <c r="DL17" i="8"/>
  <c r="ER25" i="8"/>
  <c r="ER29" i="8"/>
  <c r="FO28" i="8"/>
  <c r="FO23" i="8"/>
  <c r="LL27" i="8"/>
  <c r="LL21" i="8"/>
  <c r="CB21" i="8"/>
  <c r="CB27" i="8"/>
  <c r="BP26" i="8"/>
  <c r="BP17" i="8"/>
  <c r="DA28" i="8"/>
  <c r="DA23" i="8"/>
  <c r="IX27" i="8"/>
  <c r="IX21" i="8"/>
  <c r="AC27" i="8"/>
  <c r="AC21" i="8"/>
  <c r="CF26" i="8"/>
  <c r="CF17" i="8"/>
  <c r="HL29" i="8"/>
  <c r="HL25" i="8"/>
  <c r="LT29" i="8"/>
  <c r="LT25" i="8"/>
  <c r="FY29" i="8"/>
  <c r="FY25" i="8"/>
  <c r="MP29" i="8"/>
  <c r="MP25" i="8"/>
  <c r="FJ18" i="8"/>
  <c r="FJ17" i="8" s="1"/>
  <c r="FJ8" i="8"/>
  <c r="AR28" i="8"/>
  <c r="AR23" i="8"/>
  <c r="FX27" i="8"/>
  <c r="FX21" i="8"/>
  <c r="LR26" i="8"/>
  <c r="LR17" i="8"/>
  <c r="BB26" i="8"/>
  <c r="BB17" i="8"/>
  <c r="JW26" i="8"/>
  <c r="JW17" i="8"/>
  <c r="HU25" i="8"/>
  <c r="HU29" i="8"/>
  <c r="CK29" i="8"/>
  <c r="CK25" i="8"/>
  <c r="CV26" i="8"/>
  <c r="CV17" i="8"/>
  <c r="CV29" i="8"/>
  <c r="CV25" i="8"/>
  <c r="CU29" i="8"/>
  <c r="CU25" i="8"/>
  <c r="FU29" i="8"/>
  <c r="FU25" i="8"/>
  <c r="HE25" i="8"/>
  <c r="HE29" i="8"/>
  <c r="AC29" i="8"/>
  <c r="AC25" i="8"/>
  <c r="HD29" i="8"/>
  <c r="HD25" i="8"/>
  <c r="HB29" i="8"/>
  <c r="HB25" i="8"/>
  <c r="W8" i="8"/>
  <c r="CO28" i="8"/>
  <c r="CO23" i="8"/>
  <c r="HE21" i="8"/>
  <c r="HE27" i="8"/>
  <c r="MS26" i="8"/>
  <c r="MS17" i="8"/>
  <c r="CY26" i="8"/>
  <c r="CY17" i="8"/>
  <c r="BT25" i="8"/>
  <c r="BT29" i="8"/>
  <c r="EV23" i="8"/>
  <c r="EV28" i="8"/>
  <c r="KW27" i="8"/>
  <c r="KW21" i="8"/>
  <c r="BJ27" i="8"/>
  <c r="BJ21" i="8"/>
  <c r="AX26" i="8"/>
  <c r="AX17" i="8"/>
  <c r="CM28" i="8"/>
  <c r="CM23" i="8"/>
  <c r="IH27" i="8"/>
  <c r="IH21" i="8"/>
  <c r="MP26" i="8"/>
  <c r="MP17" i="8"/>
  <c r="LH29" i="8"/>
  <c r="LH25" i="8"/>
  <c r="FL29" i="8"/>
  <c r="FL25" i="8"/>
  <c r="MD29" i="8"/>
  <c r="MD25" i="8"/>
  <c r="AA28" i="8"/>
  <c r="AA23" i="8"/>
  <c r="FF27" i="8"/>
  <c r="FF21" i="8"/>
  <c r="LD26" i="8"/>
  <c r="LD17" i="8"/>
  <c r="AN26" i="8"/>
  <c r="AN17" i="8"/>
  <c r="FL26" i="8"/>
  <c r="FL17" i="8"/>
  <c r="JE17" i="8"/>
  <c r="JE26" i="8"/>
  <c r="HI25" i="8"/>
  <c r="HI29" i="8"/>
  <c r="BV29" i="8"/>
  <c r="BV25" i="8"/>
  <c r="LI29" i="8"/>
  <c r="LI25" i="8"/>
  <c r="CH29" i="8"/>
  <c r="CH25" i="8"/>
  <c r="ES29" i="8"/>
  <c r="ES25" i="8"/>
  <c r="GQ29" i="8"/>
  <c r="GQ25" i="8"/>
  <c r="KD18" i="8"/>
  <c r="KD17" i="8" s="1"/>
  <c r="KD8" i="8"/>
  <c r="BW18" i="8"/>
  <c r="BW17" i="8" s="1"/>
  <c r="BW8" i="8"/>
  <c r="IS22" i="8"/>
  <c r="IS21" i="8" s="1"/>
  <c r="BX28" i="8"/>
  <c r="BX23" i="8"/>
  <c r="GP27" i="8"/>
  <c r="GP21" i="8"/>
  <c r="MD26" i="8"/>
  <c r="MD17" i="8"/>
  <c r="BQ26" i="8"/>
  <c r="BQ17" i="8"/>
  <c r="EF28" i="8"/>
  <c r="EF23" i="8"/>
  <c r="JS27" i="8"/>
  <c r="JS21" i="8"/>
  <c r="AT27" i="8"/>
  <c r="AT21" i="8"/>
  <c r="AJ26" i="8"/>
  <c r="AJ17" i="8"/>
  <c r="BT28" i="8"/>
  <c r="BT23" i="8"/>
  <c r="HC27" i="8"/>
  <c r="HC21" i="8"/>
  <c r="MB26" i="8"/>
  <c r="MB17" i="8"/>
  <c r="AW26" i="8"/>
  <c r="AW17" i="8"/>
  <c r="KJ29" i="8"/>
  <c r="KJ25" i="8"/>
  <c r="DY29" i="8"/>
  <c r="DY25" i="8"/>
  <c r="LR29" i="8"/>
  <c r="LR25" i="8"/>
  <c r="HB28" i="8"/>
  <c r="HB23" i="8"/>
  <c r="MA21" i="8"/>
  <c r="MA27" i="8"/>
  <c r="EO27" i="8"/>
  <c r="EO21" i="8"/>
  <c r="KN26" i="8"/>
  <c r="KN17" i="8"/>
  <c r="CK26" i="8"/>
  <c r="CK17" i="8"/>
  <c r="IO26" i="8"/>
  <c r="IO17" i="8"/>
  <c r="GW29" i="8"/>
  <c r="GW25" i="8"/>
  <c r="BH29" i="8"/>
  <c r="BH25" i="8"/>
  <c r="BG29" i="8"/>
  <c r="BG25" i="8"/>
  <c r="KI29" i="8"/>
  <c r="KI25" i="8"/>
  <c r="AR29" i="8"/>
  <c r="AR25" i="8"/>
  <c r="KS29" i="8"/>
  <c r="KS25" i="8"/>
  <c r="CQ29" i="8"/>
  <c r="CQ25" i="8"/>
  <c r="FB29" i="8"/>
  <c r="FB25" i="8"/>
  <c r="LB18" i="8"/>
  <c r="LB17" i="8" s="1"/>
  <c r="LB8" i="8"/>
  <c r="GS22" i="8"/>
  <c r="GS21" i="8" s="1"/>
  <c r="EW18" i="8"/>
  <c r="EW17" i="8" s="1"/>
  <c r="EW8" i="8"/>
  <c r="BG28" i="8"/>
  <c r="BG23" i="8"/>
  <c r="FW27" i="8"/>
  <c r="FW21" i="8"/>
  <c r="LQ26" i="8"/>
  <c r="LQ17" i="8"/>
  <c r="AZ26" i="8"/>
  <c r="AZ17" i="8"/>
  <c r="DP28" i="8"/>
  <c r="DP23" i="8"/>
  <c r="IZ27" i="8"/>
  <c r="IZ21" i="8"/>
  <c r="AE27" i="8"/>
  <c r="AE21" i="8"/>
  <c r="MV29" i="8"/>
  <c r="MV25" i="8"/>
  <c r="BD28" i="8"/>
  <c r="BD23" i="8"/>
  <c r="FU27" i="8"/>
  <c r="FU21" i="8"/>
  <c r="LO26" i="8"/>
  <c r="LO17" i="8"/>
  <c r="AH26" i="8"/>
  <c r="AH17" i="8"/>
  <c r="JX29" i="8"/>
  <c r="JX25" i="8"/>
  <c r="DM29" i="8"/>
  <c r="DM25" i="8"/>
  <c r="JV29" i="8"/>
  <c r="JV25" i="8"/>
  <c r="GK28" i="8"/>
  <c r="GK23" i="8"/>
  <c r="LN21" i="8"/>
  <c r="LN27" i="8"/>
  <c r="DW27" i="8"/>
  <c r="DW21" i="8"/>
  <c r="JY26" i="8"/>
  <c r="JY17" i="8"/>
  <c r="KO29" i="8"/>
  <c r="KO25" i="8"/>
  <c r="BS26" i="8"/>
  <c r="BS17" i="8"/>
  <c r="GA26" i="8"/>
  <c r="GA17" i="8"/>
  <c r="AT25" i="8"/>
  <c r="AT29" i="8"/>
  <c r="KW25" i="8"/>
  <c r="KW29" i="8"/>
  <c r="AS29" i="8"/>
  <c r="AS25" i="8"/>
  <c r="IH29" i="8"/>
  <c r="IH25" i="8"/>
  <c r="KG25" i="8"/>
  <c r="KG29" i="8"/>
  <c r="FF29" i="8"/>
  <c r="FF25" i="8"/>
  <c r="LE25" i="8"/>
  <c r="LE29" i="8"/>
  <c r="FD25" i="8"/>
  <c r="FD29" i="8"/>
  <c r="EO29" i="8"/>
  <c r="EO25" i="8"/>
  <c r="LF18" i="8"/>
  <c r="LF17" i="8" s="1"/>
  <c r="LF8" i="8"/>
  <c r="BC18" i="8"/>
  <c r="BC17" i="8" s="1"/>
  <c r="BC8" i="8"/>
  <c r="FA18" i="8"/>
  <c r="FA17" i="8" s="1"/>
  <c r="FA8" i="8"/>
  <c r="AQ28" i="8"/>
  <c r="AQ23" i="8"/>
  <c r="FD27" i="8"/>
  <c r="FD21" i="8"/>
  <c r="LC26" i="8"/>
  <c r="LC17" i="8"/>
  <c r="AL26" i="8"/>
  <c r="AL17" i="8"/>
  <c r="DB28" i="8"/>
  <c r="DB23" i="8"/>
  <c r="II27" i="8"/>
  <c r="II21" i="8"/>
  <c r="MC26" i="8"/>
  <c r="MC17" i="8"/>
  <c r="MI29" i="8"/>
  <c r="MI25" i="8"/>
  <c r="AO28" i="8"/>
  <c r="AO23" i="8"/>
  <c r="FB21" i="8"/>
  <c r="FB27" i="8"/>
  <c r="MU29" i="8"/>
  <c r="MU25" i="8"/>
  <c r="JK25" i="8"/>
  <c r="JK29" i="8"/>
  <c r="MR29" i="8"/>
  <c r="MR25" i="8"/>
  <c r="JI29" i="8"/>
  <c r="JI25" i="8"/>
  <c r="FS28" i="8"/>
  <c r="FS23" i="8"/>
  <c r="KY27" i="8"/>
  <c r="KY21" i="8"/>
  <c r="DI27" i="8"/>
  <c r="DI21" i="8"/>
  <c r="JI17" i="8"/>
  <c r="JI26" i="8"/>
  <c r="IO29" i="8"/>
  <c r="IO25" i="8"/>
  <c r="CJ26" i="8"/>
  <c r="CJ17" i="8"/>
  <c r="DY26" i="8"/>
  <c r="DY17" i="8"/>
  <c r="AG29" i="8"/>
  <c r="AG25" i="8"/>
  <c r="II25" i="8"/>
  <c r="II29" i="8"/>
  <c r="AF25" i="8"/>
  <c r="AF29" i="8"/>
  <c r="HS25" i="8"/>
  <c r="HS29" i="8"/>
  <c r="DF29" i="8"/>
  <c r="DF25" i="8"/>
  <c r="JU29" i="8"/>
  <c r="JU25" i="8"/>
  <c r="DQ29" i="8"/>
  <c r="DQ25" i="8"/>
  <c r="KR29" i="8"/>
  <c r="KR25" i="8"/>
  <c r="DP29" i="8"/>
  <c r="DP25" i="8"/>
  <c r="JD29" i="8"/>
  <c r="JD25" i="8"/>
  <c r="MN25" i="8"/>
  <c r="MN29" i="8"/>
  <c r="DZ29" i="8"/>
  <c r="DZ25" i="8"/>
  <c r="EA22" i="8"/>
  <c r="EA21" i="8" s="1"/>
  <c r="W22" i="8"/>
  <c r="W21" i="8" s="1"/>
  <c r="GS34" i="8"/>
  <c r="GU18" i="8"/>
  <c r="GU17" i="8" s="1"/>
  <c r="GU8" i="8"/>
  <c r="Y28" i="8"/>
  <c r="Y23" i="8"/>
  <c r="EM27" i="8"/>
  <c r="EM21" i="8"/>
  <c r="KL26" i="8"/>
  <c r="KL17" i="8"/>
  <c r="MW29" i="8"/>
  <c r="MW25" i="8"/>
  <c r="CN28" i="8"/>
  <c r="CN23" i="8"/>
  <c r="HD27" i="8"/>
  <c r="HD21" i="8"/>
  <c r="LP26" i="8"/>
  <c r="LP17" i="8"/>
  <c r="KA29" i="8"/>
  <c r="KA25" i="8"/>
  <c r="MY21" i="8"/>
  <c r="MY27" i="8"/>
  <c r="EJ27" i="8"/>
  <c r="EJ21" i="8"/>
  <c r="JV26" i="8"/>
  <c r="JV17" i="8"/>
  <c r="MT29" i="8"/>
  <c r="MT25" i="8"/>
  <c r="HW29" i="8"/>
  <c r="HW25" i="8"/>
  <c r="LS29" i="8"/>
  <c r="LS25" i="8"/>
  <c r="IT25" i="8"/>
  <c r="IT29" i="8"/>
  <c r="EZ23" i="8"/>
  <c r="EZ28" i="8"/>
  <c r="KI27" i="8"/>
  <c r="KI21" i="8"/>
  <c r="CU27" i="8"/>
  <c r="CU21" i="8"/>
  <c r="HK26" i="8"/>
  <c r="HK17" i="8"/>
  <c r="IC29" i="8"/>
  <c r="IC25" i="8"/>
  <c r="DK26" i="8"/>
  <c r="DK17" i="8"/>
  <c r="FX29" i="8"/>
  <c r="FX25" i="8"/>
  <c r="HR27" i="8"/>
  <c r="HR21" i="8"/>
  <c r="FW25" i="8"/>
  <c r="FW29" i="8"/>
  <c r="HG25" i="8"/>
  <c r="HG29" i="8"/>
  <c r="CT25" i="8"/>
  <c r="CT29" i="8"/>
  <c r="JG25" i="8"/>
  <c r="JG29" i="8"/>
  <c r="DE29" i="8"/>
  <c r="DE25" i="8"/>
  <c r="DD29" i="8"/>
  <c r="DD25" i="8"/>
  <c r="IP29" i="8"/>
  <c r="IP25" i="8"/>
  <c r="BB25" i="8"/>
  <c r="BB29" i="8"/>
  <c r="MB25" i="8"/>
  <c r="MB29" i="8"/>
  <c r="DB29" i="8"/>
  <c r="DB25" i="8"/>
  <c r="CE24" i="8"/>
  <c r="CE23" i="8" s="1"/>
  <c r="FN18" i="8"/>
  <c r="FN17" i="8" s="1"/>
  <c r="FN8" i="8"/>
  <c r="IA34" i="8"/>
  <c r="IB8" i="8"/>
  <c r="IB18" i="8"/>
  <c r="IB17" i="8" s="1"/>
  <c r="HA23" i="8"/>
  <c r="HA28" i="8"/>
  <c r="LZ21" i="8"/>
  <c r="LZ27" i="8"/>
  <c r="DV21" i="8"/>
  <c r="DV27" i="8"/>
  <c r="HZ26" i="8"/>
  <c r="HZ17" i="8"/>
  <c r="KZ29" i="8"/>
  <c r="KZ25" i="8"/>
  <c r="BV28" i="8"/>
  <c r="BV23" i="8"/>
  <c r="FV27" i="8"/>
  <c r="FV21" i="8"/>
  <c r="LA26" i="8"/>
  <c r="LA17" i="8"/>
  <c r="HN29" i="8"/>
  <c r="HN25" i="8"/>
  <c r="ML21" i="8"/>
  <c r="ML27" i="8"/>
  <c r="DT27" i="8"/>
  <c r="DT21" i="8"/>
  <c r="HW26" i="8"/>
  <c r="HW17" i="8"/>
  <c r="KL29" i="8"/>
  <c r="KL25" i="8"/>
  <c r="MG29" i="8"/>
  <c r="MG25" i="8"/>
  <c r="HK29" i="8"/>
  <c r="HK25" i="8"/>
  <c r="LG25" i="8"/>
  <c r="LG29" i="8"/>
  <c r="JP22" i="8"/>
  <c r="JP21" i="8" s="1"/>
  <c r="EH28" i="8"/>
  <c r="EH23" i="8"/>
  <c r="JU27" i="8"/>
  <c r="JU21" i="8"/>
  <c r="CD27" i="8"/>
  <c r="CD21" i="8"/>
  <c r="GW26" i="8"/>
  <c r="GW17" i="8"/>
  <c r="GL29" i="8"/>
  <c r="GL25" i="8"/>
  <c r="CY29" i="8"/>
  <c r="CY25" i="8"/>
  <c r="CW26" i="8"/>
  <c r="CW17" i="8"/>
  <c r="GN27" i="8"/>
  <c r="GN21" i="8"/>
  <c r="FI25" i="8"/>
  <c r="FI29" i="8"/>
  <c r="GI29" i="8"/>
  <c r="GI25" i="8"/>
  <c r="KT29" i="8"/>
  <c r="KT25" i="8"/>
  <c r="CF29" i="8"/>
  <c r="CF25" i="8"/>
  <c r="CS25" i="8"/>
  <c r="CS29" i="8"/>
  <c r="CR29" i="8"/>
  <c r="CR25" i="8"/>
  <c r="AN29" i="8"/>
  <c r="AN25" i="8"/>
  <c r="LP29" i="8"/>
  <c r="LP25" i="8"/>
  <c r="CA29" i="8"/>
  <c r="CA25" i="8"/>
  <c r="W24" i="8"/>
  <c r="W23" i="8" s="1"/>
  <c r="JP34" i="8"/>
  <c r="GI28" i="8"/>
  <c r="GI23" i="8"/>
  <c r="LM21" i="8"/>
  <c r="LM27" i="8"/>
  <c r="DH27" i="8"/>
  <c r="DH21" i="8"/>
  <c r="HJ26" i="8"/>
  <c r="HJ17" i="8"/>
  <c r="KN29" i="8"/>
  <c r="KN25" i="8"/>
  <c r="BE28" i="8"/>
  <c r="BE23" i="8"/>
  <c r="FC27" i="8"/>
  <c r="FC21" i="8"/>
  <c r="HX26" i="8"/>
  <c r="HX17" i="8"/>
  <c r="GD29" i="8"/>
  <c r="GD25" i="8"/>
  <c r="GE23" i="8"/>
  <c r="GE28" i="8"/>
  <c r="LW27" i="8"/>
  <c r="LW21" i="8"/>
  <c r="HG26" i="8"/>
  <c r="HG17" i="8"/>
  <c r="JZ29" i="8"/>
  <c r="JZ25" i="8"/>
  <c r="LU29" i="8"/>
  <c r="LU25" i="8"/>
  <c r="GA29" i="8"/>
  <c r="GA25" i="8"/>
  <c r="JW25" i="8"/>
  <c r="JW29" i="8"/>
  <c r="DR28" i="8"/>
  <c r="DR23" i="8"/>
  <c r="JC27" i="8"/>
  <c r="JC21" i="8"/>
  <c r="BM27" i="8"/>
  <c r="BM21" i="8"/>
  <c r="GD26" i="8"/>
  <c r="GD17" i="8"/>
  <c r="KF27" i="8"/>
  <c r="KF21" i="8"/>
  <c r="CH26" i="8"/>
  <c r="CH17" i="8"/>
  <c r="KJ26" i="8"/>
  <c r="FV25" i="8"/>
  <c r="FV29" i="8"/>
  <c r="BQ25" i="8"/>
  <c r="BQ29" i="8"/>
  <c r="CD29" i="8"/>
  <c r="CD25" i="8"/>
  <c r="JT25" i="8"/>
  <c r="JT29" i="8"/>
  <c r="CC25" i="8"/>
  <c r="CC29" i="8"/>
  <c r="AA29" i="8"/>
  <c r="AA25" i="8"/>
  <c r="LC29" i="8"/>
  <c r="LC25" i="8"/>
  <c r="JP24" i="8"/>
  <c r="JP23" i="8" s="1"/>
  <c r="FN24" i="8"/>
  <c r="FN23" i="8" s="1"/>
  <c r="BR18" i="8"/>
  <c r="BR17" i="8" s="1"/>
  <c r="BR8" i="8"/>
  <c r="FQ28" i="8"/>
  <c r="FQ23" i="8"/>
  <c r="KX27" i="8"/>
  <c r="KX21" i="8"/>
  <c r="CT27" i="8"/>
  <c r="CT21" i="8"/>
  <c r="GT26" i="8"/>
  <c r="GT17" i="8"/>
  <c r="KB29" i="8"/>
  <c r="KB25" i="8"/>
  <c r="AP28" i="8"/>
  <c r="AP23" i="8"/>
  <c r="EL27" i="8"/>
  <c r="EL21" i="8"/>
  <c r="HI26" i="8"/>
  <c r="HI17" i="8"/>
  <c r="EQ29" i="8"/>
  <c r="EQ25" i="8"/>
  <c r="FM28" i="8"/>
  <c r="FM23" i="8"/>
  <c r="LK27" i="8"/>
  <c r="LK21" i="8"/>
  <c r="CR27" i="8"/>
  <c r="CR21" i="8"/>
  <c r="GR26" i="8"/>
  <c r="GR17" i="8"/>
  <c r="HZ29" i="8"/>
  <c r="HZ25" i="8"/>
  <c r="KK29" i="8"/>
  <c r="KK25" i="8"/>
  <c r="FM29" i="8"/>
  <c r="FM25" i="8"/>
  <c r="JJ25" i="8"/>
  <c r="JJ29" i="8"/>
  <c r="DE28" i="8"/>
  <c r="DE23" i="8"/>
  <c r="IM27" i="8"/>
  <c r="IM21" i="8"/>
  <c r="AV27" i="8"/>
  <c r="AV21" i="8"/>
  <c r="ET26" i="8"/>
  <c r="ET17" i="8"/>
  <c r="DA29" i="8"/>
  <c r="DA25" i="8"/>
  <c r="HS27" i="8"/>
  <c r="HS21" i="8"/>
  <c r="LW29" i="8"/>
  <c r="LW25" i="8"/>
  <c r="EH29" i="8"/>
  <c r="EH25" i="8"/>
  <c r="JD26" i="8"/>
  <c r="JD17" i="8"/>
  <c r="FH25" i="8"/>
  <c r="FH29" i="8"/>
  <c r="BE29" i="8"/>
  <c r="BE25" i="8"/>
  <c r="BP25" i="8"/>
  <c r="BP29" i="8"/>
  <c r="JE29" i="8"/>
  <c r="JE25" i="8"/>
  <c r="BO29" i="8"/>
  <c r="BO25" i="8"/>
  <c r="AZ29" i="8"/>
  <c r="AZ25" i="8"/>
  <c r="BO26" i="8"/>
  <c r="BO17" i="8"/>
  <c r="AI18" i="8"/>
  <c r="AI17" i="8" s="1"/>
  <c r="AI8" i="8"/>
  <c r="EY28" i="8"/>
  <c r="EY23" i="8"/>
  <c r="JT27" i="8"/>
  <c r="JT21" i="8"/>
  <c r="CC27" i="8"/>
  <c r="CC21" i="8"/>
  <c r="FK26" i="8"/>
  <c r="FK17" i="8"/>
  <c r="IN29" i="8"/>
  <c r="IN25" i="8"/>
  <c r="MZ27" i="8"/>
  <c r="MZ21" i="8"/>
  <c r="DU27" i="8"/>
  <c r="DU21" i="8"/>
  <c r="GL26" i="8"/>
  <c r="GL17" i="8"/>
  <c r="BS25" i="8"/>
  <c r="BS29" i="8"/>
  <c r="EU28" i="8"/>
  <c r="EU23" i="8"/>
  <c r="KT27" i="8"/>
  <c r="KT21" i="8"/>
  <c r="CA27" i="8"/>
  <c r="CA21" i="8"/>
  <c r="HM29" i="8"/>
  <c r="HM25" i="8"/>
  <c r="JY29" i="8"/>
  <c r="JY25" i="8"/>
  <c r="DN29" i="8"/>
  <c r="DN25" i="8"/>
  <c r="IU29" i="8"/>
  <c r="IU25" i="8"/>
  <c r="IS18" i="8"/>
  <c r="IS17" i="8" s="1"/>
  <c r="CQ23" i="8"/>
  <c r="CQ28" i="8"/>
  <c r="HV27" i="8"/>
  <c r="HV21" i="8"/>
  <c r="AG27" i="8"/>
  <c r="AG21" i="8"/>
  <c r="EB26" i="8"/>
  <c r="EB17" i="8"/>
  <c r="BX29" i="8"/>
  <c r="BX25" i="8"/>
  <c r="GO27" i="8"/>
  <c r="GO21" i="8"/>
  <c r="LK29" i="8"/>
  <c r="LK25" i="8"/>
  <c r="DU25" i="8"/>
  <c r="DU29" i="8"/>
  <c r="IN26" i="8"/>
  <c r="IN17" i="8"/>
  <c r="EG29" i="8"/>
  <c r="EG25" i="8"/>
  <c r="ET29" i="8"/>
  <c r="ET25" i="8"/>
  <c r="HR29" i="8"/>
  <c r="HR25" i="8"/>
  <c r="AQ29" i="8"/>
  <c r="AQ25" i="8"/>
  <c r="BD29" i="8"/>
  <c r="BD25" i="8"/>
  <c r="IQ29" i="8"/>
  <c r="IQ25" i="8"/>
  <c r="MC29" i="8"/>
  <c r="MC25" i="8"/>
  <c r="Y29" i="8"/>
  <c r="Y25" i="8"/>
  <c r="HV26" i="1"/>
  <c r="DZ26" i="1"/>
  <c r="BE26" i="1"/>
  <c r="CA26" i="1"/>
  <c r="CT26" i="1"/>
  <c r="BX26" i="1"/>
  <c r="CK26" i="1"/>
  <c r="KW26" i="1"/>
  <c r="FY26" i="1"/>
  <c r="CV26" i="1"/>
  <c r="CO26" i="1"/>
  <c r="HI26" i="1"/>
  <c r="GA26" i="1"/>
  <c r="BP26" i="1"/>
  <c r="FX26" i="1"/>
  <c r="LC26" i="1"/>
  <c r="EU26" i="1"/>
  <c r="DB26" i="1"/>
  <c r="LP26" i="1"/>
  <c r="GD26" i="1"/>
  <c r="IO26" i="1"/>
  <c r="BG26" i="1"/>
  <c r="EZ26" i="1"/>
  <c r="HE26" i="1"/>
  <c r="HU26" i="1"/>
  <c r="DH26" i="1"/>
  <c r="CU26" i="1"/>
  <c r="CS26" i="1"/>
  <c r="LG27" i="1"/>
  <c r="MI26" i="1"/>
  <c r="BP28" i="1"/>
  <c r="CB28" i="1"/>
  <c r="CC28" i="1"/>
  <c r="KS27" i="1"/>
  <c r="LW26" i="1"/>
  <c r="JR27" i="1"/>
  <c r="LH26" i="1"/>
  <c r="MI28" i="1"/>
  <c r="LZ27" i="1"/>
  <c r="JE27" i="1"/>
  <c r="JD26" i="1"/>
  <c r="KA27" i="1"/>
  <c r="JY27" i="1"/>
  <c r="KG28" i="1"/>
  <c r="EQ26" i="1"/>
  <c r="AO28" i="1"/>
  <c r="ET26" i="1"/>
  <c r="LO27" i="1"/>
  <c r="KW28" i="1"/>
  <c r="GK27" i="1"/>
  <c r="EE28" i="1"/>
  <c r="MF27" i="1"/>
  <c r="LG26" i="1"/>
  <c r="JA27" i="1"/>
  <c r="JW27" i="1"/>
  <c r="LC27" i="1"/>
  <c r="JT26" i="1"/>
  <c r="DB28" i="1"/>
  <c r="JA28" i="1"/>
  <c r="IH27" i="1"/>
  <c r="JE28" i="1"/>
  <c r="EG27" i="1"/>
  <c r="BS27" i="1"/>
  <c r="ET28" i="1"/>
  <c r="CN27" i="1"/>
  <c r="AR27" i="1"/>
  <c r="FS26" i="1"/>
  <c r="BP27" i="1"/>
  <c r="LZ26" i="1"/>
  <c r="AT26" i="1"/>
  <c r="KU24" i="1"/>
  <c r="DE26" i="1"/>
  <c r="MY26" i="1"/>
  <c r="MW26" i="1"/>
  <c r="MO26" i="1"/>
  <c r="MB26" i="1"/>
  <c r="LX26" i="1"/>
  <c r="LO26" i="1"/>
  <c r="LK26" i="1"/>
  <c r="KT26" i="1"/>
  <c r="KL26" i="1"/>
  <c r="JY26" i="1"/>
  <c r="JL26" i="1"/>
  <c r="JE26" i="1"/>
  <c r="JC26" i="1"/>
  <c r="JA26" i="1"/>
  <c r="IU26" i="1"/>
  <c r="IG26" i="1"/>
  <c r="IE26" i="1"/>
  <c r="ID26" i="1"/>
  <c r="HM26" i="1"/>
  <c r="HK26" i="1"/>
  <c r="HF26" i="1"/>
  <c r="HB26" i="1"/>
  <c r="GZ26" i="1"/>
  <c r="GW26" i="1"/>
  <c r="GT26" i="1"/>
  <c r="GE26" i="1"/>
  <c r="FW26" i="1"/>
  <c r="FM26" i="1"/>
  <c r="DW26" i="1"/>
  <c r="DN26" i="1"/>
  <c r="DD26" i="1"/>
  <c r="CY26" i="1"/>
  <c r="CW26" i="1"/>
  <c r="AW28" i="1"/>
  <c r="AR26" i="1"/>
  <c r="MK29" i="1"/>
  <c r="LZ29" i="1"/>
  <c r="KP29" i="8" l="1"/>
  <c r="LA29" i="8"/>
  <c r="DD27" i="8"/>
  <c r="DD21" i="8"/>
  <c r="FH17" i="8"/>
  <c r="AV17" i="8"/>
  <c r="KZ17" i="8"/>
  <c r="FO29" i="8"/>
  <c r="MT17" i="8"/>
  <c r="DR25" i="8"/>
  <c r="BY29" i="8"/>
  <c r="MH29" i="8"/>
  <c r="DF27" i="8"/>
  <c r="EE25" i="8"/>
  <c r="AE29" i="8"/>
  <c r="IF25" i="8"/>
  <c r="EA8" i="8"/>
  <c r="KU8" i="8"/>
  <c r="IF26" i="8"/>
  <c r="CJ27" i="8"/>
  <c r="CJ21" i="8"/>
  <c r="KX29" i="8"/>
  <c r="EE26" i="8"/>
  <c r="EE17" i="8"/>
  <c r="CJ25" i="8"/>
  <c r="BM25" i="8"/>
  <c r="EL26" i="8"/>
  <c r="EL17" i="8"/>
  <c r="MZ25" i="8"/>
  <c r="MZ29" i="8"/>
  <c r="MH26" i="8"/>
  <c r="MH17" i="8"/>
  <c r="AE26" i="8"/>
  <c r="AE17" i="8"/>
  <c r="BK8" i="8"/>
  <c r="HQ29" i="8"/>
  <c r="HQ25" i="8"/>
  <c r="HQ26" i="8"/>
  <c r="HQ17" i="8"/>
  <c r="BJ29" i="8"/>
  <c r="BJ25" i="8"/>
  <c r="CB25" i="8"/>
  <c r="CB29" i="8"/>
  <c r="AV29" i="8"/>
  <c r="AV25" i="8"/>
  <c r="EL25" i="8"/>
  <c r="EL29" i="8"/>
  <c r="KY29" i="8"/>
  <c r="KY25" i="8"/>
  <c r="IP26" i="8"/>
  <c r="IP17" i="8"/>
  <c r="IA8" i="8"/>
  <c r="IA18" i="8"/>
  <c r="IA17" i="8" s="1"/>
  <c r="JP18" i="8"/>
  <c r="JP17" i="8" s="1"/>
  <c r="JP8" i="8"/>
  <c r="GS18" i="8"/>
  <c r="GS17" i="8" s="1"/>
  <c r="GS8" i="8"/>
  <c r="CE18" i="8"/>
  <c r="CE17" i="8" s="1"/>
  <c r="CE8" i="8"/>
  <c r="KQ44" i="1"/>
  <c r="KQ160" i="1"/>
  <c r="KQ149" i="1"/>
  <c r="KQ145" i="1"/>
  <c r="KQ142" i="1"/>
  <c r="KQ138" i="1"/>
  <c r="KQ133" i="1"/>
  <c r="KQ132" i="1"/>
  <c r="KQ125" i="1"/>
  <c r="KQ131" i="1"/>
  <c r="KQ130" i="1"/>
  <c r="KQ129" i="1"/>
  <c r="KQ128" i="1"/>
  <c r="KQ127" i="1"/>
  <c r="KQ126" i="1"/>
  <c r="KQ123" i="1"/>
  <c r="KQ122" i="1"/>
  <c r="KQ121" i="1"/>
  <c r="KQ120" i="1"/>
  <c r="KQ119" i="1"/>
  <c r="KQ118" i="1"/>
  <c r="KQ117" i="1"/>
  <c r="KQ116" i="1"/>
  <c r="KQ114" i="1"/>
  <c r="KQ113" i="1"/>
  <c r="KQ112" i="1"/>
  <c r="KQ111" i="1"/>
  <c r="KQ110" i="1"/>
  <c r="KQ109" i="1"/>
  <c r="KQ108" i="1"/>
  <c r="KQ107" i="1"/>
  <c r="KQ106" i="1"/>
  <c r="KQ102" i="1"/>
  <c r="KQ101" i="1"/>
  <c r="KQ100" i="1"/>
  <c r="KQ99" i="1"/>
  <c r="KQ98" i="1"/>
  <c r="KQ115" i="1"/>
  <c r="KQ105" i="1"/>
  <c r="KQ124" i="1"/>
  <c r="KQ91" i="1"/>
  <c r="KQ87" i="1"/>
  <c r="KQ81" i="1"/>
  <c r="KQ75" i="1"/>
  <c r="KQ71" i="1"/>
  <c r="KQ66" i="1"/>
  <c r="KQ65" i="1"/>
  <c r="KQ64" i="1"/>
  <c r="KQ63" i="1"/>
  <c r="KQ62" i="1"/>
  <c r="KQ61" i="1"/>
  <c r="KQ60" i="1"/>
  <c r="KQ59" i="1"/>
  <c r="KQ58" i="1"/>
  <c r="KQ57" i="1"/>
  <c r="KQ56" i="1"/>
  <c r="KQ55" i="1"/>
  <c r="KQ47" i="1"/>
  <c r="KQ46" i="1"/>
  <c r="KQ45" i="1"/>
  <c r="KQ40" i="1"/>
  <c r="KQ39" i="1"/>
  <c r="KM160" i="1"/>
  <c r="KM149" i="1"/>
  <c r="KM145" i="1"/>
  <c r="KM142" i="1"/>
  <c r="KM138" i="1"/>
  <c r="KM133" i="1"/>
  <c r="KM132" i="1"/>
  <c r="KM125" i="1"/>
  <c r="KM131" i="1"/>
  <c r="KM130" i="1"/>
  <c r="KM129" i="1"/>
  <c r="KM128" i="1"/>
  <c r="KM127" i="1"/>
  <c r="KM126" i="1"/>
  <c r="KM123" i="1"/>
  <c r="KM122" i="1"/>
  <c r="KM121" i="1"/>
  <c r="KM120" i="1"/>
  <c r="KM119" i="1"/>
  <c r="KM118" i="1"/>
  <c r="KM117" i="1"/>
  <c r="KM116" i="1"/>
  <c r="KM114" i="1"/>
  <c r="KM113" i="1"/>
  <c r="KM112" i="1"/>
  <c r="KM111" i="1"/>
  <c r="KM110" i="1"/>
  <c r="KM109" i="1"/>
  <c r="KM108" i="1"/>
  <c r="KM107" i="1"/>
  <c r="KM106" i="1"/>
  <c r="KM102" i="1"/>
  <c r="KM101" i="1"/>
  <c r="KM100" i="1"/>
  <c r="KM99" i="1"/>
  <c r="KM98" i="1"/>
  <c r="KM115" i="1"/>
  <c r="KM105" i="1"/>
  <c r="KM124" i="1"/>
  <c r="KM91" i="1"/>
  <c r="KM75" i="1"/>
  <c r="KM71" i="1"/>
  <c r="KM66" i="1"/>
  <c r="KM65" i="1"/>
  <c r="KM64" i="1"/>
  <c r="KM63" i="1"/>
  <c r="KM62" i="1"/>
  <c r="KM61" i="1"/>
  <c r="KM60" i="1"/>
  <c r="KM59" i="1"/>
  <c r="KM58" i="1"/>
  <c r="KM57" i="1"/>
  <c r="KM56" i="1"/>
  <c r="KM55" i="1"/>
  <c r="KM52" i="1"/>
  <c r="KM51" i="1"/>
  <c r="KM47" i="1"/>
  <c r="KM46" i="1"/>
  <c r="KM45" i="1"/>
  <c r="KM44" i="1"/>
  <c r="KM40" i="1"/>
  <c r="KM39" i="1"/>
  <c r="KH160" i="1"/>
  <c r="KH149" i="1"/>
  <c r="KH145" i="1"/>
  <c r="KH142" i="1"/>
  <c r="KH138" i="1"/>
  <c r="KH133" i="1"/>
  <c r="KH132" i="1"/>
  <c r="KH125" i="1"/>
  <c r="KH131" i="1"/>
  <c r="KH130" i="1"/>
  <c r="KH129" i="1"/>
  <c r="KH128" i="1"/>
  <c r="KH127" i="1"/>
  <c r="KH126" i="1"/>
  <c r="KH123" i="1"/>
  <c r="KH122" i="1"/>
  <c r="KH121" i="1"/>
  <c r="KH120" i="1"/>
  <c r="KH119" i="1"/>
  <c r="KH118" i="1"/>
  <c r="KH117" i="1"/>
  <c r="KH116" i="1"/>
  <c r="KH114" i="1"/>
  <c r="KH113" i="1"/>
  <c r="KH112" i="1"/>
  <c r="KH111" i="1"/>
  <c r="KH110" i="1"/>
  <c r="KH109" i="1"/>
  <c r="KH108" i="1"/>
  <c r="KH107" i="1"/>
  <c r="KH106" i="1"/>
  <c r="KH102" i="1"/>
  <c r="KH101" i="1"/>
  <c r="KH100" i="1"/>
  <c r="KH99" i="1"/>
  <c r="KH98" i="1"/>
  <c r="KH115" i="1"/>
  <c r="KH105" i="1"/>
  <c r="KH124" i="1"/>
  <c r="KH91" i="1"/>
  <c r="KH87" i="1"/>
  <c r="KH81" i="1"/>
  <c r="KH75" i="1"/>
  <c r="KH71" i="1"/>
  <c r="KH66" i="1"/>
  <c r="KH65" i="1"/>
  <c r="KH64" i="1"/>
  <c r="KH63" i="1"/>
  <c r="KH62" i="1"/>
  <c r="KH61" i="1"/>
  <c r="KH60" i="1"/>
  <c r="KH59" i="1"/>
  <c r="KH58" i="1"/>
  <c r="KH57" i="1"/>
  <c r="KH56" i="1"/>
  <c r="KH55" i="1"/>
  <c r="KH52" i="1"/>
  <c r="KH51" i="1"/>
  <c r="KH47" i="1"/>
  <c r="KH46" i="1"/>
  <c r="KH45" i="1"/>
  <c r="KH44" i="1"/>
  <c r="KH40" i="1"/>
  <c r="KH39" i="1"/>
  <c r="KI30" i="1"/>
  <c r="KD160" i="1"/>
  <c r="KD149" i="1"/>
  <c r="KD145" i="1"/>
  <c r="KD142" i="1"/>
  <c r="KD138" i="1"/>
  <c r="KD133" i="1"/>
  <c r="KD132" i="1"/>
  <c r="KD125" i="1"/>
  <c r="KD131" i="1"/>
  <c r="KD130" i="1"/>
  <c r="KD129" i="1"/>
  <c r="KD128" i="1"/>
  <c r="KD127" i="1"/>
  <c r="KD126" i="1"/>
  <c r="KD123" i="1"/>
  <c r="KD122" i="1"/>
  <c r="KD121" i="1"/>
  <c r="KD120" i="1"/>
  <c r="KD119" i="1"/>
  <c r="KD118" i="1"/>
  <c r="KD117" i="1"/>
  <c r="KD116" i="1"/>
  <c r="KD114" i="1"/>
  <c r="KD113" i="1"/>
  <c r="KD112" i="1"/>
  <c r="KD111" i="1"/>
  <c r="KD110" i="1"/>
  <c r="KD109" i="1"/>
  <c r="KD108" i="1"/>
  <c r="KD107" i="1"/>
  <c r="KD106" i="1"/>
  <c r="KD102" i="1"/>
  <c r="KD101" i="1"/>
  <c r="KD100" i="1"/>
  <c r="KD99" i="1"/>
  <c r="KD98" i="1"/>
  <c r="KD115" i="1"/>
  <c r="KD105" i="1"/>
  <c r="KD124" i="1"/>
  <c r="KD91" i="1"/>
  <c r="KD87" i="1"/>
  <c r="KD81" i="1"/>
  <c r="KD75" i="1"/>
  <c r="KD71" i="1"/>
  <c r="KD66" i="1"/>
  <c r="KD65" i="1"/>
  <c r="KD64" i="1"/>
  <c r="KD63" i="1"/>
  <c r="KD62" i="1"/>
  <c r="KD61" i="1"/>
  <c r="KD60" i="1"/>
  <c r="KD59" i="1"/>
  <c r="KD58" i="1"/>
  <c r="KD57" i="1"/>
  <c r="KD56" i="1"/>
  <c r="KD55" i="1"/>
  <c r="KD52" i="1"/>
  <c r="KD51" i="1"/>
  <c r="KD47" i="1"/>
  <c r="KD46" i="1"/>
  <c r="KD45" i="1"/>
  <c r="KD44" i="1"/>
  <c r="KD40" i="1"/>
  <c r="KD39" i="1"/>
  <c r="JQ160" i="1"/>
  <c r="JQ149" i="1"/>
  <c r="JQ145" i="1"/>
  <c r="JQ142" i="1"/>
  <c r="JQ138" i="1"/>
  <c r="JQ133" i="1"/>
  <c r="JQ132" i="1"/>
  <c r="JQ125" i="1"/>
  <c r="JQ131" i="1"/>
  <c r="JQ130" i="1"/>
  <c r="JQ129" i="1"/>
  <c r="JQ128" i="1"/>
  <c r="JQ127" i="1"/>
  <c r="JQ126" i="1"/>
  <c r="JQ123" i="1"/>
  <c r="JQ122" i="1"/>
  <c r="JQ121" i="1"/>
  <c r="JQ120" i="1"/>
  <c r="JQ119" i="1"/>
  <c r="JQ118" i="1"/>
  <c r="JQ117" i="1"/>
  <c r="JQ116" i="1"/>
  <c r="JQ114" i="1"/>
  <c r="JQ113" i="1"/>
  <c r="JQ112" i="1"/>
  <c r="JQ111" i="1"/>
  <c r="JQ110" i="1"/>
  <c r="JQ109" i="1"/>
  <c r="JQ108" i="1"/>
  <c r="JQ107" i="1"/>
  <c r="JQ106" i="1"/>
  <c r="JQ102" i="1"/>
  <c r="JQ101" i="1"/>
  <c r="JQ100" i="1"/>
  <c r="JQ99" i="1"/>
  <c r="JQ98" i="1"/>
  <c r="JQ115" i="1"/>
  <c r="JQ105" i="1"/>
  <c r="JQ124" i="1"/>
  <c r="JQ91" i="1"/>
  <c r="JQ75" i="1"/>
  <c r="JQ71" i="1"/>
  <c r="JQ66" i="1"/>
  <c r="JQ65" i="1"/>
  <c r="JQ64" i="1"/>
  <c r="JQ63" i="1"/>
  <c r="JQ62" i="1"/>
  <c r="JQ61" i="1"/>
  <c r="JQ60" i="1"/>
  <c r="JQ59" i="1"/>
  <c r="JQ58" i="1"/>
  <c r="JQ57" i="1"/>
  <c r="JQ56" i="1"/>
  <c r="JQ55" i="1"/>
  <c r="JQ52" i="1"/>
  <c r="JQ51" i="1"/>
  <c r="JQ47" i="1"/>
  <c r="JQ46" i="1"/>
  <c r="JQ45" i="1"/>
  <c r="JQ44" i="1"/>
  <c r="JQ40" i="1"/>
  <c r="JQ39" i="1"/>
  <c r="JH160" i="1"/>
  <c r="IS160" i="1" s="1"/>
  <c r="JH149" i="1"/>
  <c r="IS149" i="1" s="1"/>
  <c r="JH145" i="1"/>
  <c r="IS145" i="1" s="1"/>
  <c r="JH142" i="1"/>
  <c r="IS142" i="1" s="1"/>
  <c r="JH138" i="1"/>
  <c r="IS138" i="1" s="1"/>
  <c r="JH133" i="1"/>
  <c r="IS133" i="1" s="1"/>
  <c r="JH132" i="1"/>
  <c r="IS132" i="1" s="1"/>
  <c r="JH125" i="1"/>
  <c r="IS125" i="1" s="1"/>
  <c r="JH131" i="1"/>
  <c r="IS131" i="1" s="1"/>
  <c r="JH130" i="1"/>
  <c r="IS130" i="1" s="1"/>
  <c r="JH129" i="1"/>
  <c r="IS129" i="1" s="1"/>
  <c r="JH128" i="1"/>
  <c r="IS128" i="1" s="1"/>
  <c r="JH127" i="1"/>
  <c r="IS127" i="1" s="1"/>
  <c r="JH126" i="1"/>
  <c r="IS126" i="1" s="1"/>
  <c r="JH123" i="1"/>
  <c r="IS123" i="1" s="1"/>
  <c r="JH122" i="1"/>
  <c r="IS122" i="1" s="1"/>
  <c r="JH121" i="1"/>
  <c r="IS121" i="1" s="1"/>
  <c r="JH120" i="1"/>
  <c r="IS120" i="1" s="1"/>
  <c r="JH119" i="1"/>
  <c r="IS119" i="1" s="1"/>
  <c r="JH118" i="1"/>
  <c r="IS118" i="1" s="1"/>
  <c r="JH117" i="1"/>
  <c r="IS117" i="1" s="1"/>
  <c r="JH116" i="1"/>
  <c r="IS116" i="1" s="1"/>
  <c r="JH114" i="1"/>
  <c r="IS114" i="1" s="1"/>
  <c r="JH113" i="1"/>
  <c r="IS113" i="1" s="1"/>
  <c r="JH112" i="1"/>
  <c r="IS112" i="1" s="1"/>
  <c r="JH111" i="1"/>
  <c r="IS111" i="1" s="1"/>
  <c r="JH110" i="1"/>
  <c r="IS110" i="1" s="1"/>
  <c r="JH109" i="1"/>
  <c r="IS109" i="1" s="1"/>
  <c r="JH108" i="1"/>
  <c r="IS108" i="1" s="1"/>
  <c r="JH107" i="1"/>
  <c r="IS107" i="1" s="1"/>
  <c r="JH106" i="1"/>
  <c r="IS106" i="1" s="1"/>
  <c r="JH102" i="1"/>
  <c r="IS102" i="1" s="1"/>
  <c r="JH101" i="1"/>
  <c r="IS101" i="1" s="1"/>
  <c r="JH100" i="1"/>
  <c r="IS100" i="1" s="1"/>
  <c r="JH99" i="1"/>
  <c r="IS99" i="1" s="1"/>
  <c r="JH98" i="1"/>
  <c r="IS98" i="1" s="1"/>
  <c r="JH115" i="1"/>
  <c r="IS115" i="1" s="1"/>
  <c r="JH105" i="1"/>
  <c r="IS105" i="1" s="1"/>
  <c r="JH124" i="1"/>
  <c r="IS124" i="1" s="1"/>
  <c r="JH91" i="1"/>
  <c r="IS91" i="1" s="1"/>
  <c r="JH81" i="1"/>
  <c r="JH75" i="1"/>
  <c r="IS75" i="1" s="1"/>
  <c r="JH71" i="1"/>
  <c r="IS71" i="1" s="1"/>
  <c r="JH66" i="1"/>
  <c r="IS66" i="1" s="1"/>
  <c r="JH65" i="1"/>
  <c r="IS65" i="1" s="1"/>
  <c r="JH64" i="1"/>
  <c r="IS64" i="1" s="1"/>
  <c r="JH63" i="1"/>
  <c r="IS63" i="1" s="1"/>
  <c r="JH62" i="1"/>
  <c r="IS62" i="1" s="1"/>
  <c r="JH61" i="1"/>
  <c r="IS61" i="1" s="1"/>
  <c r="JH60" i="1"/>
  <c r="IS60" i="1" s="1"/>
  <c r="JH59" i="1"/>
  <c r="IS59" i="1" s="1"/>
  <c r="JH58" i="1"/>
  <c r="IS58" i="1" s="1"/>
  <c r="JH57" i="1"/>
  <c r="IS57" i="1" s="1"/>
  <c r="JH56" i="1"/>
  <c r="IS56" i="1" s="1"/>
  <c r="JH55" i="1"/>
  <c r="IS55" i="1" s="1"/>
  <c r="JH52" i="1"/>
  <c r="IS52" i="1" s="1"/>
  <c r="JH51" i="1"/>
  <c r="IS51" i="1" s="1"/>
  <c r="JH47" i="1"/>
  <c r="IS47" i="1" s="1"/>
  <c r="JH46" i="1"/>
  <c r="IS46" i="1" s="1"/>
  <c r="JH45" i="1"/>
  <c r="IS45" i="1" s="1"/>
  <c r="JH44" i="1"/>
  <c r="IS44" i="1" s="1"/>
  <c r="JH40" i="1"/>
  <c r="IS40" i="1" s="1"/>
  <c r="JH39" i="1"/>
  <c r="IS39" i="1" s="1"/>
  <c r="IB160" i="1"/>
  <c r="IA160" i="1" s="1"/>
  <c r="IB149" i="1"/>
  <c r="IA149" i="1" s="1"/>
  <c r="IB145" i="1"/>
  <c r="IA145" i="1" s="1"/>
  <c r="IB142" i="1"/>
  <c r="IA142" i="1" s="1"/>
  <c r="IB138" i="1"/>
  <c r="IA138" i="1" s="1"/>
  <c r="IB133" i="1"/>
  <c r="IA133" i="1" s="1"/>
  <c r="IB132" i="1"/>
  <c r="IA132" i="1" s="1"/>
  <c r="IB125" i="1"/>
  <c r="IA125" i="1" s="1"/>
  <c r="IB131" i="1"/>
  <c r="IA131" i="1" s="1"/>
  <c r="IB130" i="1"/>
  <c r="IA130" i="1" s="1"/>
  <c r="IB129" i="1"/>
  <c r="IA129" i="1" s="1"/>
  <c r="IB128" i="1"/>
  <c r="IA128" i="1" s="1"/>
  <c r="IB127" i="1"/>
  <c r="IA127" i="1" s="1"/>
  <c r="IB126" i="1"/>
  <c r="IA126" i="1" s="1"/>
  <c r="IB122" i="1"/>
  <c r="IA122" i="1" s="1"/>
  <c r="IB121" i="1"/>
  <c r="IA121" i="1" s="1"/>
  <c r="IB120" i="1"/>
  <c r="IA120" i="1" s="1"/>
  <c r="IB119" i="1"/>
  <c r="IA119" i="1" s="1"/>
  <c r="IB118" i="1"/>
  <c r="IA118" i="1" s="1"/>
  <c r="IB117" i="1"/>
  <c r="IA117" i="1" s="1"/>
  <c r="IB116" i="1"/>
  <c r="IA116" i="1" s="1"/>
  <c r="IB114" i="1"/>
  <c r="IA114" i="1" s="1"/>
  <c r="IB113" i="1"/>
  <c r="IA113" i="1" s="1"/>
  <c r="IB112" i="1"/>
  <c r="IA112" i="1" s="1"/>
  <c r="IB111" i="1"/>
  <c r="IA111" i="1" s="1"/>
  <c r="IB110" i="1"/>
  <c r="IA110" i="1" s="1"/>
  <c r="IB109" i="1"/>
  <c r="IA109" i="1" s="1"/>
  <c r="IB108" i="1"/>
  <c r="IA108" i="1" s="1"/>
  <c r="IB107" i="1"/>
  <c r="IA107" i="1" s="1"/>
  <c r="IB106" i="1"/>
  <c r="IA106" i="1" s="1"/>
  <c r="IB102" i="1"/>
  <c r="IA102" i="1" s="1"/>
  <c r="IB101" i="1"/>
  <c r="IA101" i="1" s="1"/>
  <c r="IB100" i="1"/>
  <c r="IA100" i="1" s="1"/>
  <c r="IB99" i="1"/>
  <c r="IA99" i="1" s="1"/>
  <c r="IB98" i="1"/>
  <c r="IA98" i="1" s="1"/>
  <c r="IB115" i="1"/>
  <c r="IA115" i="1" s="1"/>
  <c r="IB105" i="1"/>
  <c r="IA105" i="1" s="1"/>
  <c r="IB124" i="1"/>
  <c r="IA124" i="1" s="1"/>
  <c r="IB91" i="1"/>
  <c r="IA91" i="1" s="1"/>
  <c r="IB75" i="1"/>
  <c r="IA75" i="1" s="1"/>
  <c r="IB71" i="1"/>
  <c r="IA71" i="1" s="1"/>
  <c r="IB66" i="1"/>
  <c r="IA66" i="1" s="1"/>
  <c r="IB65" i="1"/>
  <c r="IA65" i="1" s="1"/>
  <c r="IB64" i="1"/>
  <c r="IA64" i="1" s="1"/>
  <c r="IB63" i="1"/>
  <c r="IA63" i="1" s="1"/>
  <c r="IB62" i="1"/>
  <c r="IA62" i="1" s="1"/>
  <c r="IB61" i="1"/>
  <c r="IA61" i="1" s="1"/>
  <c r="IB60" i="1"/>
  <c r="IA60" i="1" s="1"/>
  <c r="IB59" i="1"/>
  <c r="IA59" i="1" s="1"/>
  <c r="IB58" i="1"/>
  <c r="IA58" i="1" s="1"/>
  <c r="IB57" i="1"/>
  <c r="IA57" i="1" s="1"/>
  <c r="IB56" i="1"/>
  <c r="IA56" i="1" s="1"/>
  <c r="IB55" i="1"/>
  <c r="IA55" i="1" s="1"/>
  <c r="IB52" i="1"/>
  <c r="IA52" i="1" s="1"/>
  <c r="IB51" i="1"/>
  <c r="IA51" i="1" s="1"/>
  <c r="IB47" i="1"/>
  <c r="IA47" i="1" s="1"/>
  <c r="IB46" i="1"/>
  <c r="IA46" i="1" s="1"/>
  <c r="IB45" i="1"/>
  <c r="IA45" i="1" s="1"/>
  <c r="IB44" i="1"/>
  <c r="IA44" i="1" s="1"/>
  <c r="IB40" i="1"/>
  <c r="IA40" i="1" s="1"/>
  <c r="IB39" i="1"/>
  <c r="IA39" i="1" s="1"/>
  <c r="HH160" i="1"/>
  <c r="GS160" i="1" s="1"/>
  <c r="HH149" i="1"/>
  <c r="GS149" i="1" s="1"/>
  <c r="HH145" i="1"/>
  <c r="GS145" i="1" s="1"/>
  <c r="HH142" i="1"/>
  <c r="GS142" i="1" s="1"/>
  <c r="HH138" i="1"/>
  <c r="GS138" i="1" s="1"/>
  <c r="HH133" i="1"/>
  <c r="GS133" i="1" s="1"/>
  <c r="HH132" i="1"/>
  <c r="GS132" i="1" s="1"/>
  <c r="HH125" i="1"/>
  <c r="GS125" i="1" s="1"/>
  <c r="HH131" i="1"/>
  <c r="GS131" i="1" s="1"/>
  <c r="HH130" i="1"/>
  <c r="GS130" i="1" s="1"/>
  <c r="HH129" i="1"/>
  <c r="GS129" i="1" s="1"/>
  <c r="HH128" i="1"/>
  <c r="GS128" i="1" s="1"/>
  <c r="HH127" i="1"/>
  <c r="GS127" i="1" s="1"/>
  <c r="HH126" i="1"/>
  <c r="GS126" i="1" s="1"/>
  <c r="HH123" i="1"/>
  <c r="GS123" i="1" s="1"/>
  <c r="HH122" i="1"/>
  <c r="GS122" i="1" s="1"/>
  <c r="HH121" i="1"/>
  <c r="GS121" i="1" s="1"/>
  <c r="HH120" i="1"/>
  <c r="GS120" i="1" s="1"/>
  <c r="HH119" i="1"/>
  <c r="GS119" i="1" s="1"/>
  <c r="HH118" i="1"/>
  <c r="GS118" i="1" s="1"/>
  <c r="HH117" i="1"/>
  <c r="GS117" i="1" s="1"/>
  <c r="HH116" i="1"/>
  <c r="GS116" i="1" s="1"/>
  <c r="HH114" i="1"/>
  <c r="GS114" i="1" s="1"/>
  <c r="HH113" i="1"/>
  <c r="GS113" i="1" s="1"/>
  <c r="HH112" i="1"/>
  <c r="GS112" i="1" s="1"/>
  <c r="HH111" i="1"/>
  <c r="GS111" i="1" s="1"/>
  <c r="HH110" i="1"/>
  <c r="GS110" i="1" s="1"/>
  <c r="HH109" i="1"/>
  <c r="GS109" i="1" s="1"/>
  <c r="HH108" i="1"/>
  <c r="GS108" i="1" s="1"/>
  <c r="HH107" i="1"/>
  <c r="GS107" i="1" s="1"/>
  <c r="HH106" i="1"/>
  <c r="GS106" i="1" s="1"/>
  <c r="HH102" i="1"/>
  <c r="GS102" i="1" s="1"/>
  <c r="HH101" i="1"/>
  <c r="GS101" i="1" s="1"/>
  <c r="HH100" i="1"/>
  <c r="GS100" i="1" s="1"/>
  <c r="HH99" i="1"/>
  <c r="GS99" i="1" s="1"/>
  <c r="HH98" i="1"/>
  <c r="GS98" i="1" s="1"/>
  <c r="HH115" i="1"/>
  <c r="GS115" i="1" s="1"/>
  <c r="HH105" i="1"/>
  <c r="GS105" i="1" s="1"/>
  <c r="HH124" i="1"/>
  <c r="GS124" i="1" s="1"/>
  <c r="HH91" i="1"/>
  <c r="GS91" i="1" s="1"/>
  <c r="HH87" i="1"/>
  <c r="HH81" i="1"/>
  <c r="HH75" i="1"/>
  <c r="GS75" i="1" s="1"/>
  <c r="HH71" i="1"/>
  <c r="GS71" i="1" s="1"/>
  <c r="HH66" i="1"/>
  <c r="HH65" i="1"/>
  <c r="GS65" i="1" s="1"/>
  <c r="HH64" i="1"/>
  <c r="GS64" i="1" s="1"/>
  <c r="HH63" i="1"/>
  <c r="GS63" i="1" s="1"/>
  <c r="HH62" i="1"/>
  <c r="GS62" i="1" s="1"/>
  <c r="HH61" i="1"/>
  <c r="GS61" i="1" s="1"/>
  <c r="HH60" i="1"/>
  <c r="GS60" i="1" s="1"/>
  <c r="HH59" i="1"/>
  <c r="GS59" i="1" s="1"/>
  <c r="HH58" i="1"/>
  <c r="GS58" i="1" s="1"/>
  <c r="HH57" i="1"/>
  <c r="GS57" i="1" s="1"/>
  <c r="HH56" i="1"/>
  <c r="GS56" i="1" s="1"/>
  <c r="HH55" i="1"/>
  <c r="GS55" i="1" s="1"/>
  <c r="HH52" i="1"/>
  <c r="HH51" i="1"/>
  <c r="HH47" i="1"/>
  <c r="GS47" i="1" s="1"/>
  <c r="HH46" i="1"/>
  <c r="GS46" i="1" s="1"/>
  <c r="HH45" i="1"/>
  <c r="GS45" i="1" s="1"/>
  <c r="HH44" i="1"/>
  <c r="GS44" i="1" s="1"/>
  <c r="HH40" i="1"/>
  <c r="GS40" i="1" s="1"/>
  <c r="HH39" i="1"/>
  <c r="GS39" i="1" s="1"/>
  <c r="HH34" i="1"/>
  <c r="GJ160" i="1"/>
  <c r="GJ149" i="1"/>
  <c r="GJ145" i="1"/>
  <c r="GJ142" i="1"/>
  <c r="GJ138" i="1"/>
  <c r="GJ133" i="1"/>
  <c r="GJ132" i="1"/>
  <c r="GJ125" i="1"/>
  <c r="GJ131" i="1"/>
  <c r="GJ130" i="1"/>
  <c r="GJ129" i="1"/>
  <c r="GJ128" i="1"/>
  <c r="GJ127" i="1"/>
  <c r="GJ126" i="1"/>
  <c r="GJ123" i="1"/>
  <c r="GJ122" i="1"/>
  <c r="GJ121" i="1"/>
  <c r="GJ120" i="1"/>
  <c r="GJ119" i="1"/>
  <c r="GJ118" i="1"/>
  <c r="GJ117" i="1"/>
  <c r="GJ116" i="1"/>
  <c r="GJ114" i="1"/>
  <c r="GJ113" i="1"/>
  <c r="GJ112" i="1"/>
  <c r="GJ111" i="1"/>
  <c r="GJ110" i="1"/>
  <c r="GJ109" i="1"/>
  <c r="GJ108" i="1"/>
  <c r="GJ107" i="1"/>
  <c r="GJ106" i="1"/>
  <c r="GJ102" i="1"/>
  <c r="GJ101" i="1"/>
  <c r="GJ100" i="1"/>
  <c r="GJ99" i="1"/>
  <c r="GJ98" i="1"/>
  <c r="GJ115" i="1"/>
  <c r="GJ105" i="1"/>
  <c r="GJ124" i="1"/>
  <c r="GJ91" i="1"/>
  <c r="GJ87" i="1"/>
  <c r="GJ81" i="1"/>
  <c r="GJ75" i="1"/>
  <c r="GJ71" i="1"/>
  <c r="GJ66" i="1"/>
  <c r="GJ65" i="1"/>
  <c r="GJ64" i="1"/>
  <c r="GJ63" i="1"/>
  <c r="GJ62" i="1"/>
  <c r="GJ61" i="1"/>
  <c r="GJ60" i="1"/>
  <c r="GJ59" i="1"/>
  <c r="GJ58" i="1"/>
  <c r="GJ57" i="1"/>
  <c r="GJ56" i="1"/>
  <c r="GJ55" i="1"/>
  <c r="GJ52" i="1"/>
  <c r="GJ51" i="1"/>
  <c r="GJ47" i="1"/>
  <c r="GJ46" i="1"/>
  <c r="GJ45" i="1"/>
  <c r="GJ44" i="1"/>
  <c r="GJ40" i="1"/>
  <c r="GJ39" i="1"/>
  <c r="GJ34" i="1"/>
  <c r="GM160" i="1"/>
  <c r="GM149" i="1"/>
  <c r="GM145" i="1"/>
  <c r="GM142" i="1"/>
  <c r="GM138" i="1"/>
  <c r="GM133" i="1"/>
  <c r="GM132" i="1"/>
  <c r="GM125" i="1"/>
  <c r="GM131" i="1"/>
  <c r="GM130" i="1"/>
  <c r="GM129" i="1"/>
  <c r="GM128" i="1"/>
  <c r="GM127" i="1"/>
  <c r="GM126" i="1"/>
  <c r="GM123" i="1"/>
  <c r="GM122" i="1"/>
  <c r="GM121" i="1"/>
  <c r="GM120" i="1"/>
  <c r="GM119" i="1"/>
  <c r="GM118" i="1"/>
  <c r="GM117" i="1"/>
  <c r="GM116" i="1"/>
  <c r="GM114" i="1"/>
  <c r="GM113" i="1"/>
  <c r="GM112" i="1"/>
  <c r="GM111" i="1"/>
  <c r="GM110" i="1"/>
  <c r="GM109" i="1"/>
  <c r="GM108" i="1"/>
  <c r="GM107" i="1"/>
  <c r="GM106" i="1"/>
  <c r="GM102" i="1"/>
  <c r="GM101" i="1"/>
  <c r="GM100" i="1"/>
  <c r="GM99" i="1"/>
  <c r="GM98" i="1"/>
  <c r="GM115" i="1"/>
  <c r="GM105" i="1"/>
  <c r="GM124" i="1"/>
  <c r="GM91" i="1"/>
  <c r="GM87" i="1"/>
  <c r="GM81" i="1"/>
  <c r="GM75" i="1"/>
  <c r="GM71" i="1"/>
  <c r="GM66" i="1"/>
  <c r="GM65" i="1"/>
  <c r="GM64" i="1"/>
  <c r="GM63" i="1"/>
  <c r="GM62" i="1"/>
  <c r="GM61" i="1"/>
  <c r="GM60" i="1"/>
  <c r="GM59" i="1"/>
  <c r="GM58" i="1"/>
  <c r="GM57" i="1"/>
  <c r="GM56" i="1"/>
  <c r="GM55" i="1"/>
  <c r="GM52" i="1"/>
  <c r="GM51" i="1"/>
  <c r="GM47" i="1"/>
  <c r="GM46" i="1"/>
  <c r="GM45" i="1"/>
  <c r="GM44" i="1"/>
  <c r="GM40" i="1"/>
  <c r="GM39" i="1"/>
  <c r="GB160" i="1"/>
  <c r="FN160" i="1" s="1"/>
  <c r="GB149" i="1"/>
  <c r="FN149" i="1" s="1"/>
  <c r="GB145" i="1"/>
  <c r="FN145" i="1" s="1"/>
  <c r="GB142" i="1"/>
  <c r="FN142" i="1" s="1"/>
  <c r="GB138" i="1"/>
  <c r="FN138" i="1" s="1"/>
  <c r="GB133" i="1"/>
  <c r="FN133" i="1" s="1"/>
  <c r="GB132" i="1"/>
  <c r="FN132" i="1" s="1"/>
  <c r="GB125" i="1"/>
  <c r="FN125" i="1" s="1"/>
  <c r="GB131" i="1"/>
  <c r="FN131" i="1" s="1"/>
  <c r="GB130" i="1"/>
  <c r="FN130" i="1" s="1"/>
  <c r="GB129" i="1"/>
  <c r="FN129" i="1" s="1"/>
  <c r="GB128" i="1"/>
  <c r="FN128" i="1" s="1"/>
  <c r="GB127" i="1"/>
  <c r="FN127" i="1" s="1"/>
  <c r="GB126" i="1"/>
  <c r="FN126" i="1" s="1"/>
  <c r="GB123" i="1"/>
  <c r="FN123" i="1" s="1"/>
  <c r="GB122" i="1"/>
  <c r="FN122" i="1" s="1"/>
  <c r="GB121" i="1"/>
  <c r="FN121" i="1" s="1"/>
  <c r="GB120" i="1"/>
  <c r="FN120" i="1" s="1"/>
  <c r="GB119" i="1"/>
  <c r="FN119" i="1" s="1"/>
  <c r="GB118" i="1"/>
  <c r="FN118" i="1" s="1"/>
  <c r="GB117" i="1"/>
  <c r="FN117" i="1" s="1"/>
  <c r="GB116" i="1"/>
  <c r="FN116" i="1" s="1"/>
  <c r="GB114" i="1"/>
  <c r="FN114" i="1" s="1"/>
  <c r="GB113" i="1"/>
  <c r="FN113" i="1" s="1"/>
  <c r="GB112" i="1"/>
  <c r="FN112" i="1" s="1"/>
  <c r="GB111" i="1"/>
  <c r="FN111" i="1" s="1"/>
  <c r="GB110" i="1"/>
  <c r="FN110" i="1" s="1"/>
  <c r="GB109" i="1"/>
  <c r="FN109" i="1" s="1"/>
  <c r="GB108" i="1"/>
  <c r="FN108" i="1" s="1"/>
  <c r="GB107" i="1"/>
  <c r="FN107" i="1" s="1"/>
  <c r="GB106" i="1"/>
  <c r="FN106" i="1" s="1"/>
  <c r="GB102" i="1"/>
  <c r="FN102" i="1" s="1"/>
  <c r="GB101" i="1"/>
  <c r="FN101" i="1" s="1"/>
  <c r="GB100" i="1"/>
  <c r="FN100" i="1" s="1"/>
  <c r="GB99" i="1"/>
  <c r="FN99" i="1" s="1"/>
  <c r="GB98" i="1"/>
  <c r="FN98" i="1" s="1"/>
  <c r="GB115" i="1"/>
  <c r="FN115" i="1" s="1"/>
  <c r="GB105" i="1"/>
  <c r="FN105" i="1" s="1"/>
  <c r="GB124" i="1"/>
  <c r="FN124" i="1" s="1"/>
  <c r="GB91" i="1"/>
  <c r="FN91" i="1" s="1"/>
  <c r="GB87" i="1"/>
  <c r="GB75" i="1"/>
  <c r="FN75" i="1" s="1"/>
  <c r="GB71" i="1"/>
  <c r="FN71" i="1" s="1"/>
  <c r="GB66" i="1"/>
  <c r="GB65" i="1"/>
  <c r="FN65" i="1" s="1"/>
  <c r="GB64" i="1"/>
  <c r="FN64" i="1" s="1"/>
  <c r="GB63" i="1"/>
  <c r="FN63" i="1" s="1"/>
  <c r="GB62" i="1"/>
  <c r="FN62" i="1" s="1"/>
  <c r="GB61" i="1"/>
  <c r="FN61" i="1" s="1"/>
  <c r="GB60" i="1"/>
  <c r="FN60" i="1" s="1"/>
  <c r="GB59" i="1"/>
  <c r="FN59" i="1" s="1"/>
  <c r="GB58" i="1"/>
  <c r="FN58" i="1" s="1"/>
  <c r="GB57" i="1"/>
  <c r="FN57" i="1" s="1"/>
  <c r="GB56" i="1"/>
  <c r="FN56" i="1" s="1"/>
  <c r="GB55" i="1"/>
  <c r="FN55" i="1" s="1"/>
  <c r="GB52" i="1"/>
  <c r="FN52" i="1" s="1"/>
  <c r="GB51" i="1"/>
  <c r="FN51" i="1" s="1"/>
  <c r="GB47" i="1"/>
  <c r="FN47" i="1" s="1"/>
  <c r="GB46" i="1"/>
  <c r="FN46" i="1" s="1"/>
  <c r="GB45" i="1"/>
  <c r="FN45" i="1" s="1"/>
  <c r="GB44" i="1"/>
  <c r="FN44" i="1" s="1"/>
  <c r="GB39" i="1"/>
  <c r="FN39" i="1" s="1"/>
  <c r="GB34" i="1"/>
  <c r="MY30" i="1"/>
  <c r="MX30" i="1"/>
  <c r="MW30" i="1"/>
  <c r="MV30" i="1"/>
  <c r="MU30" i="1"/>
  <c r="MR30" i="1"/>
  <c r="MO30" i="1"/>
  <c r="MI30" i="1"/>
  <c r="MB30" i="1"/>
  <c r="LX30" i="1"/>
  <c r="LW30" i="1"/>
  <c r="LT30" i="1"/>
  <c r="LS30" i="1"/>
  <c r="LR30" i="1"/>
  <c r="LQ30" i="1"/>
  <c r="LP30" i="1"/>
  <c r="LO30" i="1"/>
  <c r="LM30" i="1"/>
  <c r="LL30" i="1"/>
  <c r="LH30" i="1"/>
  <c r="LG30" i="1"/>
  <c r="LE30" i="1"/>
  <c r="LD30" i="1"/>
  <c r="LC30" i="1"/>
  <c r="KT30" i="1"/>
  <c r="KL30" i="1"/>
  <c r="JY30" i="1"/>
  <c r="JX30" i="1"/>
  <c r="JW30" i="1"/>
  <c r="JV30" i="1"/>
  <c r="JT30" i="1"/>
  <c r="JN30" i="1"/>
  <c r="JL30" i="1"/>
  <c r="JK30" i="1"/>
  <c r="JG30" i="1"/>
  <c r="JE30" i="1"/>
  <c r="JD30" i="1"/>
  <c r="JC30" i="1"/>
  <c r="JA30" i="1"/>
  <c r="IX30" i="1"/>
  <c r="IW30" i="1"/>
  <c r="IU30" i="1"/>
  <c r="IT30" i="1"/>
  <c r="IR30" i="1"/>
  <c r="IQ30" i="1"/>
  <c r="IO30" i="1"/>
  <c r="IN30" i="1"/>
  <c r="IJ30" i="1"/>
  <c r="II30" i="1"/>
  <c r="IG30" i="1"/>
  <c r="IE30" i="1"/>
  <c r="ID30" i="1"/>
  <c r="HZ30" i="1"/>
  <c r="HX30" i="1"/>
  <c r="HW30" i="1"/>
  <c r="HV30" i="1"/>
  <c r="HU30" i="1"/>
  <c r="HS30" i="1"/>
  <c r="HR30" i="1"/>
  <c r="HN30" i="1"/>
  <c r="HM30" i="1"/>
  <c r="HL30" i="1"/>
  <c r="HK30" i="1"/>
  <c r="HJ30" i="1"/>
  <c r="HI30" i="1"/>
  <c r="HG30" i="1"/>
  <c r="HF30" i="1"/>
  <c r="HE30" i="1"/>
  <c r="HD30" i="1"/>
  <c r="HB30" i="1"/>
  <c r="HA30" i="1"/>
  <c r="GZ30" i="1"/>
  <c r="GX30" i="1"/>
  <c r="GW30" i="1"/>
  <c r="GT30" i="1"/>
  <c r="GL30" i="1"/>
  <c r="GR30" i="1"/>
  <c r="GP30" i="1"/>
  <c r="GO30" i="1"/>
  <c r="GN30" i="1"/>
  <c r="GK30" i="1"/>
  <c r="GE30" i="1"/>
  <c r="GD30" i="1"/>
  <c r="GC30" i="1"/>
  <c r="GA30" i="1"/>
  <c r="FY30" i="1"/>
  <c r="FX30" i="1"/>
  <c r="FW30" i="1"/>
  <c r="FV30" i="1"/>
  <c r="FU30" i="1"/>
  <c r="FS30" i="1"/>
  <c r="FM30" i="1"/>
  <c r="FL30" i="1"/>
  <c r="FI30" i="1"/>
  <c r="FF30" i="1"/>
  <c r="FD30" i="1"/>
  <c r="EZ30" i="1"/>
  <c r="EV30" i="1"/>
  <c r="EU30" i="1"/>
  <c r="ET30" i="1"/>
  <c r="ES30" i="1"/>
  <c r="ER30" i="1"/>
  <c r="EQ30" i="1"/>
  <c r="EO30" i="1"/>
  <c r="EM30" i="1"/>
  <c r="EH30" i="1"/>
  <c r="EG30" i="1"/>
  <c r="EF30" i="1"/>
  <c r="EB30" i="1"/>
  <c r="DZ30" i="1"/>
  <c r="DY30" i="1"/>
  <c r="DX30" i="1"/>
  <c r="DW30" i="1"/>
  <c r="DV30" i="1"/>
  <c r="DU30" i="1"/>
  <c r="DT30" i="1"/>
  <c r="DR30" i="1"/>
  <c r="DQ30" i="1"/>
  <c r="DP30" i="1"/>
  <c r="DN30" i="1"/>
  <c r="DM30" i="1"/>
  <c r="DL30" i="1"/>
  <c r="DK30" i="1"/>
  <c r="DJ30" i="1"/>
  <c r="DI30" i="1"/>
  <c r="DH30" i="1"/>
  <c r="DG30" i="1"/>
  <c r="DF30" i="1"/>
  <c r="DE30" i="1"/>
  <c r="DD30" i="1"/>
  <c r="DB30" i="1"/>
  <c r="DA30" i="1"/>
  <c r="CZ30" i="1"/>
  <c r="CY30" i="1"/>
  <c r="CW30" i="1"/>
  <c r="CV30" i="1"/>
  <c r="CU30" i="1"/>
  <c r="CT30" i="1"/>
  <c r="CS30" i="1"/>
  <c r="CQ30" i="1"/>
  <c r="CO30" i="1"/>
  <c r="CN30" i="1"/>
  <c r="CK30" i="1"/>
  <c r="CF30" i="1"/>
  <c r="CA30" i="1"/>
  <c r="BX30" i="1"/>
  <c r="BV30" i="1"/>
  <c r="BQ30" i="1"/>
  <c r="BP30" i="1"/>
  <c r="BG30" i="1"/>
  <c r="BE30" i="1"/>
  <c r="AZ30" i="1"/>
  <c r="AX30" i="1"/>
  <c r="AW30" i="1"/>
  <c r="AU30" i="1"/>
  <c r="AT30" i="1"/>
  <c r="AS30" i="1"/>
  <c r="AR30" i="1"/>
  <c r="AQ30" i="1"/>
  <c r="AP30" i="1"/>
  <c r="AO30" i="1"/>
  <c r="AH30" i="1"/>
  <c r="AG30" i="1"/>
  <c r="AF30" i="1"/>
  <c r="EK24" i="1"/>
  <c r="ED24" i="1"/>
  <c r="ED22" i="1"/>
  <c r="EP160" i="1"/>
  <c r="EA160" i="1" s="1"/>
  <c r="EP149" i="1"/>
  <c r="EA149" i="1" s="1"/>
  <c r="EP145" i="1"/>
  <c r="EA145" i="1" s="1"/>
  <c r="EP142" i="1"/>
  <c r="EA142" i="1" s="1"/>
  <c r="EP138" i="1"/>
  <c r="EA138" i="1" s="1"/>
  <c r="EP133" i="1"/>
  <c r="EA133" i="1" s="1"/>
  <c r="EP132" i="1"/>
  <c r="EA132" i="1" s="1"/>
  <c r="EP125" i="1"/>
  <c r="EA125" i="1" s="1"/>
  <c r="EP131" i="1"/>
  <c r="EA131" i="1" s="1"/>
  <c r="EP130" i="1"/>
  <c r="EA130" i="1" s="1"/>
  <c r="EP129" i="1"/>
  <c r="EA129" i="1" s="1"/>
  <c r="EP128" i="1"/>
  <c r="EA128" i="1" s="1"/>
  <c r="EP127" i="1"/>
  <c r="EA127" i="1" s="1"/>
  <c r="EP126" i="1"/>
  <c r="EA126" i="1" s="1"/>
  <c r="EP123" i="1"/>
  <c r="EA123" i="1" s="1"/>
  <c r="EP122" i="1"/>
  <c r="EA122" i="1" s="1"/>
  <c r="EP121" i="1"/>
  <c r="EA121" i="1" s="1"/>
  <c r="EP120" i="1"/>
  <c r="EA120" i="1" s="1"/>
  <c r="EP119" i="1"/>
  <c r="EA119" i="1" s="1"/>
  <c r="EP118" i="1"/>
  <c r="EA118" i="1" s="1"/>
  <c r="EP117" i="1"/>
  <c r="EA117" i="1" s="1"/>
  <c r="EP116" i="1"/>
  <c r="EA116" i="1" s="1"/>
  <c r="EP114" i="1"/>
  <c r="EA114" i="1" s="1"/>
  <c r="EP113" i="1"/>
  <c r="EA113" i="1" s="1"/>
  <c r="EP112" i="1"/>
  <c r="EA112" i="1" s="1"/>
  <c r="EP111" i="1"/>
  <c r="EA111" i="1" s="1"/>
  <c r="EP110" i="1"/>
  <c r="EA110" i="1" s="1"/>
  <c r="EP109" i="1"/>
  <c r="EA109" i="1" s="1"/>
  <c r="EP108" i="1"/>
  <c r="EA108" i="1" s="1"/>
  <c r="EP107" i="1"/>
  <c r="EA107" i="1" s="1"/>
  <c r="EP106" i="1"/>
  <c r="EA106" i="1" s="1"/>
  <c r="EP102" i="1"/>
  <c r="EA102" i="1" s="1"/>
  <c r="EP101" i="1"/>
  <c r="EA101" i="1" s="1"/>
  <c r="EP100" i="1"/>
  <c r="EA100" i="1" s="1"/>
  <c r="EP99" i="1"/>
  <c r="EA99" i="1" s="1"/>
  <c r="EP98" i="1"/>
  <c r="EA98" i="1" s="1"/>
  <c r="EP115" i="1"/>
  <c r="EA115" i="1" s="1"/>
  <c r="EP105" i="1"/>
  <c r="EA105" i="1" s="1"/>
  <c r="EP124" i="1"/>
  <c r="EP91" i="1"/>
  <c r="EA91" i="1" s="1"/>
  <c r="EP87" i="1"/>
  <c r="EP81" i="1"/>
  <c r="EP75" i="1"/>
  <c r="EA75" i="1" s="1"/>
  <c r="EP71" i="1"/>
  <c r="EP66" i="1"/>
  <c r="EP65" i="1"/>
  <c r="EA65" i="1" s="1"/>
  <c r="EP64" i="1"/>
  <c r="EA64" i="1" s="1"/>
  <c r="EP63" i="1"/>
  <c r="EA63" i="1" s="1"/>
  <c r="EP62" i="1"/>
  <c r="EA62" i="1" s="1"/>
  <c r="EP61" i="1"/>
  <c r="EA61" i="1" s="1"/>
  <c r="EP60" i="1"/>
  <c r="EA60" i="1" s="1"/>
  <c r="EP59" i="1"/>
  <c r="EA59" i="1" s="1"/>
  <c r="EP58" i="1"/>
  <c r="EA58" i="1" s="1"/>
  <c r="EP57" i="1"/>
  <c r="EA57" i="1" s="1"/>
  <c r="EP56" i="1"/>
  <c r="EA56" i="1" s="1"/>
  <c r="EP55" i="1"/>
  <c r="EA55" i="1" s="1"/>
  <c r="EP52" i="1"/>
  <c r="EA52" i="1" s="1"/>
  <c r="EP51" i="1"/>
  <c r="EP47" i="1"/>
  <c r="EA47" i="1" s="1"/>
  <c r="EP46" i="1"/>
  <c r="EA46" i="1" s="1"/>
  <c r="EP45" i="1"/>
  <c r="EA45" i="1" s="1"/>
  <c r="EP44" i="1"/>
  <c r="EA44" i="1" s="1"/>
  <c r="EP40" i="1"/>
  <c r="EA40" i="1" s="1"/>
  <c r="EP39" i="1"/>
  <c r="EA39" i="1" s="1"/>
  <c r="EP34" i="1"/>
  <c r="MJ24" i="1"/>
  <c r="ME24" i="1"/>
  <c r="ME22" i="1"/>
  <c r="LJ24" i="1"/>
  <c r="LJ22" i="1"/>
  <c r="LB24" i="1"/>
  <c r="LB22" i="1"/>
  <c r="KV24" i="1"/>
  <c r="KV22" i="1"/>
  <c r="JM24" i="1"/>
  <c r="JM22" i="1"/>
  <c r="JM18" i="1"/>
  <c r="JM8" i="1"/>
  <c r="GF24" i="1"/>
  <c r="DO160" i="1"/>
  <c r="DO149" i="1"/>
  <c r="DO145" i="1"/>
  <c r="DO142" i="1"/>
  <c r="DO138" i="1"/>
  <c r="DO133" i="1"/>
  <c r="DO132" i="1"/>
  <c r="DO125" i="1"/>
  <c r="DO131" i="1"/>
  <c r="DO130" i="1"/>
  <c r="DO129" i="1"/>
  <c r="DO128" i="1"/>
  <c r="DO127" i="1"/>
  <c r="DO126" i="1"/>
  <c r="DO123" i="1"/>
  <c r="DO122" i="1"/>
  <c r="DO121" i="1"/>
  <c r="DO120" i="1"/>
  <c r="DO119" i="1"/>
  <c r="DO118" i="1"/>
  <c r="DO117" i="1"/>
  <c r="DO116" i="1"/>
  <c r="DO114" i="1"/>
  <c r="DO113" i="1"/>
  <c r="DO112" i="1"/>
  <c r="DO111" i="1"/>
  <c r="DO110" i="1"/>
  <c r="DO109" i="1"/>
  <c r="DO108" i="1"/>
  <c r="DO107" i="1"/>
  <c r="DO106" i="1"/>
  <c r="DO102" i="1"/>
  <c r="DO101" i="1"/>
  <c r="DO100" i="1"/>
  <c r="DO99" i="1"/>
  <c r="DO98" i="1"/>
  <c r="DO115" i="1"/>
  <c r="DO105" i="1"/>
  <c r="DO124" i="1"/>
  <c r="DS142" i="1"/>
  <c r="DS160" i="1"/>
  <c r="DS149" i="1"/>
  <c r="DS145" i="1"/>
  <c r="DS138" i="1"/>
  <c r="DS133" i="1"/>
  <c r="DS132" i="1"/>
  <c r="DS125" i="1"/>
  <c r="DS131" i="1"/>
  <c r="DS130" i="1"/>
  <c r="DS129" i="1"/>
  <c r="DS128" i="1"/>
  <c r="DS127" i="1"/>
  <c r="DS126" i="1"/>
  <c r="DS123" i="1"/>
  <c r="DS122" i="1"/>
  <c r="DS121" i="1"/>
  <c r="DS120" i="1"/>
  <c r="DS119" i="1"/>
  <c r="DS118" i="1"/>
  <c r="DS117" i="1"/>
  <c r="DS116" i="1"/>
  <c r="DS114" i="1"/>
  <c r="DS113" i="1"/>
  <c r="DS112" i="1"/>
  <c r="DS111" i="1"/>
  <c r="DS110" i="1"/>
  <c r="DS109" i="1"/>
  <c r="DS108" i="1"/>
  <c r="DS107" i="1"/>
  <c r="DS106" i="1"/>
  <c r="DS102" i="1"/>
  <c r="DS101" i="1"/>
  <c r="DS100" i="1"/>
  <c r="DS99" i="1"/>
  <c r="DS98" i="1"/>
  <c r="DS115" i="1"/>
  <c r="DS105" i="1"/>
  <c r="DS124" i="1"/>
  <c r="DS91" i="1"/>
  <c r="DS87" i="1"/>
  <c r="DS81" i="1"/>
  <c r="DS75" i="1"/>
  <c r="DS71" i="1"/>
  <c r="DS66" i="1"/>
  <c r="DS56" i="1"/>
  <c r="DS65" i="1"/>
  <c r="DS64" i="1"/>
  <c r="DS63" i="1"/>
  <c r="DS62" i="1"/>
  <c r="DS61" i="1"/>
  <c r="DS60" i="1"/>
  <c r="DS59" i="1"/>
  <c r="DS58" i="1"/>
  <c r="DS57" i="1"/>
  <c r="DS55" i="1"/>
  <c r="DS52" i="1"/>
  <c r="DS51" i="1"/>
  <c r="DS47" i="1"/>
  <c r="DS46" i="1"/>
  <c r="DS45" i="1"/>
  <c r="DS44" i="1"/>
  <c r="DS40" i="1"/>
  <c r="DS39" i="1"/>
  <c r="DO91" i="1"/>
  <c r="DO87" i="1"/>
  <c r="DO81" i="1"/>
  <c r="DO75" i="1"/>
  <c r="DO40" i="1"/>
  <c r="DO39" i="1"/>
  <c r="DO66" i="1"/>
  <c r="DO65" i="1"/>
  <c r="DO64" i="1"/>
  <c r="DO63" i="1"/>
  <c r="DO62" i="1"/>
  <c r="DO61" i="1"/>
  <c r="DO60" i="1"/>
  <c r="DO59" i="1"/>
  <c r="DO58" i="1"/>
  <c r="DO57" i="1"/>
  <c r="DO56" i="1"/>
  <c r="DO55" i="1"/>
  <c r="DO52" i="1"/>
  <c r="DO51" i="1"/>
  <c r="DO47" i="1"/>
  <c r="DO46" i="1"/>
  <c r="DO45" i="1"/>
  <c r="DO44" i="1"/>
  <c r="BN160" i="1"/>
  <c r="BN149" i="1"/>
  <c r="BN145" i="1"/>
  <c r="BN142" i="1"/>
  <c r="BN138" i="1"/>
  <c r="BN133" i="1"/>
  <c r="BN132" i="1"/>
  <c r="BN125" i="1"/>
  <c r="BN131" i="1"/>
  <c r="BN130" i="1"/>
  <c r="BN129" i="1"/>
  <c r="BN128" i="1"/>
  <c r="BN127" i="1"/>
  <c r="BN126" i="1"/>
  <c r="BN123" i="1"/>
  <c r="BN122" i="1"/>
  <c r="BN121" i="1"/>
  <c r="BN120" i="1"/>
  <c r="BN119" i="1"/>
  <c r="BN118" i="1"/>
  <c r="BN117" i="1"/>
  <c r="BN116" i="1"/>
  <c r="BN114" i="1"/>
  <c r="BN113" i="1"/>
  <c r="BN112" i="1"/>
  <c r="BN111" i="1"/>
  <c r="BN110" i="1"/>
  <c r="BN109" i="1"/>
  <c r="BN108" i="1"/>
  <c r="BN107" i="1"/>
  <c r="BN106" i="1"/>
  <c r="BN102" i="1"/>
  <c r="BN101" i="1"/>
  <c r="BN100" i="1"/>
  <c r="BN99" i="1"/>
  <c r="BN98" i="1"/>
  <c r="BN115" i="1"/>
  <c r="BN105" i="1"/>
  <c r="BN124" i="1"/>
  <c r="BN91" i="1"/>
  <c r="BN87" i="1"/>
  <c r="BN81" i="1"/>
  <c r="BN75" i="1"/>
  <c r="BN71" i="1"/>
  <c r="BN66" i="1"/>
  <c r="BN65" i="1"/>
  <c r="BN64" i="1"/>
  <c r="BN63" i="1"/>
  <c r="BN62" i="1"/>
  <c r="BN61" i="1"/>
  <c r="BN60" i="1"/>
  <c r="BN59" i="1"/>
  <c r="BN58" i="1"/>
  <c r="BN57" i="1"/>
  <c r="BN56" i="1"/>
  <c r="BN55" i="1"/>
  <c r="BN52" i="1"/>
  <c r="BN51" i="1"/>
  <c r="BN47" i="1"/>
  <c r="BN46" i="1"/>
  <c r="BN45" i="1"/>
  <c r="BN44" i="1"/>
  <c r="BN40" i="1"/>
  <c r="BN39" i="1"/>
  <c r="BR39" i="1"/>
  <c r="BR40" i="1"/>
  <c r="BR47" i="1"/>
  <c r="BR46" i="1"/>
  <c r="BR45" i="1"/>
  <c r="BR44" i="1"/>
  <c r="BR52" i="1"/>
  <c r="BR51" i="1"/>
  <c r="BR65" i="1"/>
  <c r="BR64" i="1"/>
  <c r="BR63" i="1"/>
  <c r="BR62" i="1"/>
  <c r="BR61" i="1"/>
  <c r="BR60" i="1"/>
  <c r="BR59" i="1"/>
  <c r="BR58" i="1"/>
  <c r="BR57" i="1"/>
  <c r="BR56" i="1"/>
  <c r="BR55" i="1"/>
  <c r="BR66" i="1"/>
  <c r="BR71" i="1"/>
  <c r="BR75" i="1"/>
  <c r="BR81" i="1"/>
  <c r="BR87" i="1"/>
  <c r="BR91" i="1"/>
  <c r="BR102" i="1"/>
  <c r="BR101" i="1"/>
  <c r="BR100" i="1"/>
  <c r="BR99" i="1"/>
  <c r="BR98" i="1"/>
  <c r="BR115" i="1"/>
  <c r="BR105" i="1"/>
  <c r="BR124" i="1"/>
  <c r="BR132" i="1"/>
  <c r="BR125" i="1"/>
  <c r="BR131" i="1"/>
  <c r="BR130" i="1"/>
  <c r="BR129" i="1"/>
  <c r="BR128" i="1"/>
  <c r="BR127" i="1"/>
  <c r="BR126" i="1"/>
  <c r="BR123" i="1"/>
  <c r="BR122" i="1"/>
  <c r="BR121" i="1"/>
  <c r="BR120" i="1"/>
  <c r="BR119" i="1"/>
  <c r="BR118" i="1"/>
  <c r="BR117" i="1"/>
  <c r="BR116" i="1"/>
  <c r="BR114" i="1"/>
  <c r="BR113" i="1"/>
  <c r="BR112" i="1"/>
  <c r="BR111" i="1"/>
  <c r="BR110" i="1"/>
  <c r="BR109" i="1"/>
  <c r="BR108" i="1"/>
  <c r="BR107" i="1"/>
  <c r="BR106" i="1"/>
  <c r="BR133" i="1"/>
  <c r="BR138" i="1"/>
  <c r="BR142" i="1"/>
  <c r="BR145" i="1"/>
  <c r="BR149" i="1"/>
  <c r="BR160" i="1"/>
  <c r="BW160" i="1"/>
  <c r="BW149" i="1"/>
  <c r="BW145" i="1"/>
  <c r="BW142" i="1"/>
  <c r="BW138" i="1"/>
  <c r="BW133" i="1"/>
  <c r="BW132" i="1"/>
  <c r="BW125" i="1"/>
  <c r="BW131" i="1"/>
  <c r="BW130" i="1"/>
  <c r="BW129" i="1"/>
  <c r="BW128" i="1"/>
  <c r="BW127" i="1"/>
  <c r="BW126" i="1"/>
  <c r="BW123" i="1"/>
  <c r="BW122" i="1"/>
  <c r="BW121" i="1"/>
  <c r="BW120" i="1"/>
  <c r="BW119" i="1"/>
  <c r="BW118" i="1"/>
  <c r="BW117" i="1"/>
  <c r="BW116" i="1"/>
  <c r="BW114" i="1"/>
  <c r="BW113" i="1"/>
  <c r="BW112" i="1"/>
  <c r="BW111" i="1"/>
  <c r="BW110" i="1"/>
  <c r="BW109" i="1"/>
  <c r="BW108" i="1"/>
  <c r="BW107" i="1"/>
  <c r="BW106" i="1"/>
  <c r="BW102" i="1"/>
  <c r="BW101" i="1"/>
  <c r="BW100" i="1"/>
  <c r="BW99" i="1"/>
  <c r="BW98" i="1"/>
  <c r="BW115" i="1"/>
  <c r="BW105" i="1"/>
  <c r="BW124" i="1"/>
  <c r="BW91" i="1"/>
  <c r="BW87" i="1"/>
  <c r="BW81" i="1"/>
  <c r="BW75" i="1"/>
  <c r="BW71" i="1"/>
  <c r="BW66" i="1"/>
  <c r="BW65" i="1"/>
  <c r="BW64" i="1"/>
  <c r="BW63" i="1"/>
  <c r="BW62" i="1"/>
  <c r="BW61" i="1"/>
  <c r="BW60" i="1"/>
  <c r="BW59" i="1"/>
  <c r="BW58" i="1"/>
  <c r="BW57" i="1"/>
  <c r="BW56" i="1"/>
  <c r="BW55" i="1"/>
  <c r="BW52" i="1"/>
  <c r="BW51" i="1"/>
  <c r="BW47" i="1"/>
  <c r="BW46" i="1"/>
  <c r="BW45" i="1"/>
  <c r="BW44" i="1"/>
  <c r="BW40" i="1"/>
  <c r="BW39" i="1"/>
  <c r="BZ160" i="1"/>
  <c r="BZ149" i="1"/>
  <c r="BZ145" i="1"/>
  <c r="BZ142" i="1"/>
  <c r="BZ138" i="1"/>
  <c r="BZ133" i="1"/>
  <c r="BZ132" i="1"/>
  <c r="BZ125" i="1"/>
  <c r="BZ131" i="1"/>
  <c r="BZ130" i="1"/>
  <c r="BZ129" i="1"/>
  <c r="BZ128" i="1"/>
  <c r="BZ127" i="1"/>
  <c r="BZ126" i="1"/>
  <c r="BZ123" i="1"/>
  <c r="BZ122" i="1"/>
  <c r="BZ121" i="1"/>
  <c r="BZ120" i="1"/>
  <c r="BZ119" i="1"/>
  <c r="BZ118" i="1"/>
  <c r="BZ117" i="1"/>
  <c r="BZ116" i="1"/>
  <c r="BZ114" i="1"/>
  <c r="BZ113" i="1"/>
  <c r="BZ112" i="1"/>
  <c r="BZ111" i="1"/>
  <c r="BZ110" i="1"/>
  <c r="BZ109" i="1"/>
  <c r="BZ108" i="1"/>
  <c r="BZ107" i="1"/>
  <c r="BZ106" i="1"/>
  <c r="BZ102" i="1"/>
  <c r="BZ101" i="1"/>
  <c r="BZ100" i="1"/>
  <c r="BZ99" i="1"/>
  <c r="BZ98" i="1"/>
  <c r="BZ115" i="1"/>
  <c r="BZ105" i="1"/>
  <c r="BZ124" i="1"/>
  <c r="BZ91" i="1"/>
  <c r="BZ87" i="1"/>
  <c r="BZ81" i="1"/>
  <c r="BZ75" i="1"/>
  <c r="BZ71" i="1"/>
  <c r="BZ66" i="1"/>
  <c r="BZ65" i="1"/>
  <c r="BZ64" i="1"/>
  <c r="BZ63" i="1"/>
  <c r="BZ62" i="1"/>
  <c r="BZ61" i="1"/>
  <c r="BZ60" i="1"/>
  <c r="BZ59" i="1"/>
  <c r="BZ58" i="1"/>
  <c r="BZ57" i="1"/>
  <c r="BZ56" i="1"/>
  <c r="BZ55" i="1"/>
  <c r="BZ52" i="1"/>
  <c r="BZ51" i="1"/>
  <c r="BZ47" i="1"/>
  <c r="BZ46" i="1"/>
  <c r="BZ45" i="1"/>
  <c r="BZ44" i="1"/>
  <c r="BZ40" i="1"/>
  <c r="BZ39" i="1"/>
  <c r="AD160" i="1"/>
  <c r="AD149" i="1"/>
  <c r="AD145" i="1"/>
  <c r="AD142" i="1"/>
  <c r="AD138" i="1"/>
  <c r="AD133" i="1"/>
  <c r="AD132" i="1"/>
  <c r="AD125" i="1"/>
  <c r="AD131" i="1"/>
  <c r="AD130" i="1"/>
  <c r="AD129" i="1"/>
  <c r="AD128" i="1"/>
  <c r="AD127" i="1"/>
  <c r="AD126" i="1"/>
  <c r="AD123" i="1"/>
  <c r="AD122" i="1"/>
  <c r="AD121" i="1"/>
  <c r="AD120" i="1"/>
  <c r="AD119" i="1"/>
  <c r="AD118" i="1"/>
  <c r="AD117" i="1"/>
  <c r="AD116" i="1"/>
  <c r="AD114" i="1"/>
  <c r="AD113" i="1"/>
  <c r="AD112" i="1"/>
  <c r="AD111" i="1"/>
  <c r="AD110" i="1"/>
  <c r="AD109" i="1"/>
  <c r="AD108" i="1"/>
  <c r="AD107" i="1"/>
  <c r="AD106" i="1"/>
  <c r="AD102" i="1"/>
  <c r="AD101" i="1"/>
  <c r="AD100" i="1"/>
  <c r="AD99" i="1"/>
  <c r="AD98" i="1"/>
  <c r="AD115" i="1"/>
  <c r="AD105" i="1"/>
  <c r="AD124" i="1"/>
  <c r="AD91" i="1"/>
  <c r="AD87" i="1"/>
  <c r="AD75" i="1"/>
  <c r="AD71" i="1"/>
  <c r="AD66" i="1"/>
  <c r="AD65" i="1"/>
  <c r="AD64" i="1"/>
  <c r="AD63" i="1"/>
  <c r="AD62" i="1"/>
  <c r="AD61" i="1"/>
  <c r="AD60" i="1"/>
  <c r="AD59" i="1"/>
  <c r="AD58" i="1"/>
  <c r="AD57" i="1"/>
  <c r="AD56" i="1"/>
  <c r="AD55" i="1"/>
  <c r="AD52" i="1"/>
  <c r="AD51" i="1"/>
  <c r="AD47" i="1"/>
  <c r="AD46" i="1"/>
  <c r="AD45" i="1"/>
  <c r="AD44" i="1"/>
  <c r="AD40" i="1"/>
  <c r="AD39" i="1"/>
  <c r="BF160" i="1"/>
  <c r="BF149" i="1"/>
  <c r="BF145" i="1"/>
  <c r="BF142" i="1"/>
  <c r="BF138" i="1"/>
  <c r="BF133" i="1"/>
  <c r="BF132" i="1"/>
  <c r="BF125" i="1"/>
  <c r="BF131" i="1"/>
  <c r="BF130" i="1"/>
  <c r="BF129" i="1"/>
  <c r="BF128" i="1"/>
  <c r="BF127" i="1"/>
  <c r="BF126" i="1"/>
  <c r="BF123" i="1"/>
  <c r="BF122" i="1"/>
  <c r="BF121" i="1"/>
  <c r="BF120" i="1"/>
  <c r="BF119" i="1"/>
  <c r="BF118" i="1"/>
  <c r="BF117" i="1"/>
  <c r="BF116" i="1"/>
  <c r="BF114" i="1"/>
  <c r="BF113" i="1"/>
  <c r="BF112" i="1"/>
  <c r="BF111" i="1"/>
  <c r="BF110" i="1"/>
  <c r="BF109" i="1"/>
  <c r="BF108" i="1"/>
  <c r="BF107" i="1"/>
  <c r="BF106" i="1"/>
  <c r="BF102" i="1"/>
  <c r="BF101" i="1"/>
  <c r="BF100" i="1"/>
  <c r="BF99" i="1"/>
  <c r="BF98" i="1"/>
  <c r="BF115" i="1"/>
  <c r="BF105" i="1"/>
  <c r="BF124" i="1"/>
  <c r="BF91" i="1"/>
  <c r="BF75" i="1"/>
  <c r="BF71" i="1"/>
  <c r="BF66" i="1"/>
  <c r="BF65" i="1"/>
  <c r="BF64" i="1"/>
  <c r="BF63" i="1"/>
  <c r="BF62" i="1"/>
  <c r="BF61" i="1"/>
  <c r="BF60" i="1"/>
  <c r="BF59" i="1"/>
  <c r="BF58" i="1"/>
  <c r="BF57" i="1"/>
  <c r="BF56" i="1"/>
  <c r="BF55" i="1"/>
  <c r="BF47" i="1"/>
  <c r="BF46" i="1"/>
  <c r="BF45" i="1"/>
  <c r="BF52" i="1"/>
  <c r="BC51" i="1"/>
  <c r="BF51" i="1"/>
  <c r="BF40" i="1"/>
  <c r="BF39" i="1"/>
  <c r="BF44" i="1"/>
  <c r="BC160" i="1"/>
  <c r="BC149" i="1"/>
  <c r="BC145" i="1"/>
  <c r="BC142" i="1"/>
  <c r="BC138" i="1"/>
  <c r="BC133" i="1"/>
  <c r="BC132" i="1"/>
  <c r="BC125" i="1"/>
  <c r="BC131" i="1"/>
  <c r="BC130" i="1"/>
  <c r="BC129" i="1"/>
  <c r="BC128" i="1"/>
  <c r="BC127" i="1"/>
  <c r="BC126" i="1"/>
  <c r="BC123" i="1"/>
  <c r="BC122" i="1"/>
  <c r="BC121" i="1"/>
  <c r="BC120" i="1"/>
  <c r="BC119" i="1"/>
  <c r="BC118" i="1"/>
  <c r="BC117" i="1"/>
  <c r="BC116" i="1"/>
  <c r="BC114" i="1"/>
  <c r="BC113" i="1"/>
  <c r="BC112" i="1"/>
  <c r="BC111" i="1"/>
  <c r="BC110" i="1"/>
  <c r="BC109" i="1"/>
  <c r="BC108" i="1"/>
  <c r="BC107" i="1"/>
  <c r="BC106" i="1"/>
  <c r="BC102" i="1"/>
  <c r="BC101" i="1"/>
  <c r="BC100" i="1"/>
  <c r="BC99" i="1"/>
  <c r="BC98" i="1"/>
  <c r="BC115" i="1"/>
  <c r="BC105" i="1"/>
  <c r="BC124" i="1"/>
  <c r="BC91" i="1"/>
  <c r="BC81" i="1"/>
  <c r="BC75" i="1"/>
  <c r="BC71" i="1"/>
  <c r="BC66" i="1"/>
  <c r="BC65" i="1"/>
  <c r="BC64" i="1"/>
  <c r="BC63" i="1"/>
  <c r="BC62" i="1"/>
  <c r="BC61" i="1"/>
  <c r="BC60" i="1"/>
  <c r="BC59" i="1"/>
  <c r="BC58" i="1"/>
  <c r="BC57" i="1"/>
  <c r="BC56" i="1"/>
  <c r="BC55" i="1"/>
  <c r="BC52" i="1"/>
  <c r="BC47" i="1"/>
  <c r="BC46" i="1"/>
  <c r="BC45" i="1"/>
  <c r="BC44" i="1"/>
  <c r="BC40" i="1"/>
  <c r="BC39" i="1"/>
  <c r="Y11" i="1"/>
  <c r="Y24" i="1" s="1"/>
  <c r="Y7" i="1"/>
  <c r="CE61" i="1" l="1"/>
  <c r="CE52" i="1"/>
  <c r="GH47" i="1"/>
  <c r="GH64" i="1"/>
  <c r="GH99" i="1"/>
  <c r="GH114" i="1"/>
  <c r="GH129" i="1"/>
  <c r="CE55" i="1"/>
  <c r="CE57" i="1"/>
  <c r="CE75" i="1"/>
  <c r="CE60" i="1"/>
  <c r="CE91" i="1"/>
  <c r="W109" i="1"/>
  <c r="W142" i="1"/>
  <c r="CE124" i="1"/>
  <c r="CE110" i="1"/>
  <c r="CE123" i="1"/>
  <c r="CE145" i="1"/>
  <c r="GH51" i="1"/>
  <c r="GH65" i="1"/>
  <c r="GH100" i="1"/>
  <c r="GH116" i="1"/>
  <c r="GH130" i="1"/>
  <c r="GS24" i="1"/>
  <c r="JP47" i="1"/>
  <c r="JP64" i="1"/>
  <c r="JP101" i="1"/>
  <c r="JP117" i="1"/>
  <c r="JP131" i="1"/>
  <c r="W123" i="1"/>
  <c r="CE105" i="1"/>
  <c r="CE111" i="1"/>
  <c r="CE126" i="1"/>
  <c r="CE149" i="1"/>
  <c r="GH52" i="1"/>
  <c r="GH66" i="1"/>
  <c r="GH101" i="1"/>
  <c r="GH117" i="1"/>
  <c r="GH131" i="1"/>
  <c r="JP51" i="1"/>
  <c r="JP65" i="1"/>
  <c r="JP102" i="1"/>
  <c r="JP118" i="1"/>
  <c r="JP125" i="1"/>
  <c r="W91" i="1"/>
  <c r="CE39" i="1"/>
  <c r="GH55" i="1"/>
  <c r="GH71" i="1"/>
  <c r="GH102" i="1"/>
  <c r="GH118" i="1"/>
  <c r="GH125" i="1"/>
  <c r="JP52" i="1"/>
  <c r="JP66" i="1"/>
  <c r="JP106" i="1"/>
  <c r="JP119" i="1"/>
  <c r="JP132" i="1"/>
  <c r="W122" i="1"/>
  <c r="W110" i="1"/>
  <c r="CE40" i="1"/>
  <c r="W58" i="1"/>
  <c r="W124" i="1"/>
  <c r="CE58" i="1"/>
  <c r="W145" i="1"/>
  <c r="W59" i="1"/>
  <c r="CE63" i="1"/>
  <c r="W105" i="1"/>
  <c r="CE127" i="1"/>
  <c r="W160" i="1"/>
  <c r="CE98" i="1"/>
  <c r="CE113" i="1"/>
  <c r="CE128" i="1"/>
  <c r="GH56" i="1"/>
  <c r="GH75" i="1"/>
  <c r="GH106" i="1"/>
  <c r="GH119" i="1"/>
  <c r="GH132" i="1"/>
  <c r="JP55" i="1"/>
  <c r="JP71" i="1"/>
  <c r="JP107" i="1"/>
  <c r="JP120" i="1"/>
  <c r="JP133" i="1"/>
  <c r="W39" i="1"/>
  <c r="W149" i="1"/>
  <c r="CE160" i="1"/>
  <c r="W40" i="1"/>
  <c r="W60" i="1"/>
  <c r="CE112" i="1"/>
  <c r="CE115" i="1"/>
  <c r="W115" i="1"/>
  <c r="W111" i="1"/>
  <c r="W127" i="1"/>
  <c r="CE44" i="1"/>
  <c r="W126" i="1"/>
  <c r="W44" i="1"/>
  <c r="W112" i="1"/>
  <c r="CE45" i="1"/>
  <c r="CE62" i="1"/>
  <c r="BK119" i="1"/>
  <c r="BK57" i="1"/>
  <c r="CE56" i="1"/>
  <c r="BK55" i="1"/>
  <c r="BK71" i="1"/>
  <c r="BK102" i="1"/>
  <c r="BK118" i="1"/>
  <c r="BK125" i="1"/>
  <c r="CE51" i="1"/>
  <c r="CE65" i="1"/>
  <c r="JP46" i="1"/>
  <c r="JP63" i="1"/>
  <c r="JP100" i="1"/>
  <c r="JP116" i="1"/>
  <c r="JP130" i="1"/>
  <c r="BK56" i="1"/>
  <c r="BK120" i="1"/>
  <c r="W113" i="1"/>
  <c r="BK91" i="1"/>
  <c r="CE99" i="1"/>
  <c r="W46" i="1"/>
  <c r="W129" i="1"/>
  <c r="BK40" i="1"/>
  <c r="BK60" i="1"/>
  <c r="BK124" i="1"/>
  <c r="BK110" i="1"/>
  <c r="BK123" i="1"/>
  <c r="BK145" i="1"/>
  <c r="CE100" i="1"/>
  <c r="CE116" i="1"/>
  <c r="CE130" i="1"/>
  <c r="GH57" i="1"/>
  <c r="GH107" i="1"/>
  <c r="GH120" i="1"/>
  <c r="GH133" i="1"/>
  <c r="IS24" i="1"/>
  <c r="JP56" i="1"/>
  <c r="JP75" i="1"/>
  <c r="JP108" i="1"/>
  <c r="JP121" i="1"/>
  <c r="JP138" i="1"/>
  <c r="BK133" i="1"/>
  <c r="BK108" i="1"/>
  <c r="IA24" i="1"/>
  <c r="CE129" i="1"/>
  <c r="W130" i="1"/>
  <c r="BK44" i="1"/>
  <c r="BK61" i="1"/>
  <c r="BK105" i="1"/>
  <c r="BK111" i="1"/>
  <c r="BK126" i="1"/>
  <c r="BK149" i="1"/>
  <c r="CE59" i="1"/>
  <c r="CE101" i="1"/>
  <c r="CE117" i="1"/>
  <c r="CE131" i="1"/>
  <c r="GH58" i="1"/>
  <c r="GH108" i="1"/>
  <c r="GH121" i="1"/>
  <c r="GH138" i="1"/>
  <c r="JP57" i="1"/>
  <c r="JP91" i="1"/>
  <c r="JP109" i="1"/>
  <c r="JP122" i="1"/>
  <c r="JP142" i="1"/>
  <c r="BK132" i="1"/>
  <c r="BK58" i="1"/>
  <c r="BK109" i="1"/>
  <c r="W65" i="1"/>
  <c r="BK62" i="1"/>
  <c r="BK115" i="1"/>
  <c r="CE102" i="1"/>
  <c r="CE118" i="1"/>
  <c r="CE125" i="1"/>
  <c r="GH39" i="1"/>
  <c r="GH59" i="1"/>
  <c r="GH91" i="1"/>
  <c r="GH109" i="1"/>
  <c r="GH122" i="1"/>
  <c r="GH142" i="1"/>
  <c r="JP58" i="1"/>
  <c r="JP124" i="1"/>
  <c r="JP110" i="1"/>
  <c r="JP123" i="1"/>
  <c r="JP145" i="1"/>
  <c r="EP18" i="1"/>
  <c r="EP8" i="1"/>
  <c r="W128" i="1"/>
  <c r="BK59" i="1"/>
  <c r="W116" i="1"/>
  <c r="EP22" i="1"/>
  <c r="EA51" i="1"/>
  <c r="GH40" i="1"/>
  <c r="GH60" i="1"/>
  <c r="GH124" i="1"/>
  <c r="GH110" i="1"/>
  <c r="GH123" i="1"/>
  <c r="GH145" i="1"/>
  <c r="JP39" i="1"/>
  <c r="JP59" i="1"/>
  <c r="JP105" i="1"/>
  <c r="JP111" i="1"/>
  <c r="JP126" i="1"/>
  <c r="JP149" i="1"/>
  <c r="BK75" i="1"/>
  <c r="W61" i="1"/>
  <c r="EP24" i="1"/>
  <c r="EA124" i="1"/>
  <c r="EA24" i="1" s="1"/>
  <c r="W62" i="1"/>
  <c r="BK122" i="1"/>
  <c r="W114" i="1"/>
  <c r="W64" i="1"/>
  <c r="W51" i="1"/>
  <c r="W131" i="1"/>
  <c r="BK112" i="1"/>
  <c r="W52" i="1"/>
  <c r="W102" i="1"/>
  <c r="BK63" i="1"/>
  <c r="BK113" i="1"/>
  <c r="CE119" i="1"/>
  <c r="W55" i="1"/>
  <c r="W71" i="1"/>
  <c r="W106" i="1"/>
  <c r="W119" i="1"/>
  <c r="W132" i="1"/>
  <c r="BK47" i="1"/>
  <c r="BK64" i="1"/>
  <c r="BK99" i="1"/>
  <c r="BK114" i="1"/>
  <c r="BK129" i="1"/>
  <c r="CE107" i="1"/>
  <c r="CE120" i="1"/>
  <c r="CE133" i="1"/>
  <c r="GH44" i="1"/>
  <c r="GH61" i="1"/>
  <c r="GH105" i="1"/>
  <c r="GH111" i="1"/>
  <c r="GH126" i="1"/>
  <c r="GH149" i="1"/>
  <c r="JP40" i="1"/>
  <c r="JP60" i="1"/>
  <c r="JP115" i="1"/>
  <c r="JP112" i="1"/>
  <c r="JP127" i="1"/>
  <c r="JP160" i="1"/>
  <c r="BK106" i="1"/>
  <c r="BK138" i="1"/>
  <c r="W98" i="1"/>
  <c r="CE114" i="1"/>
  <c r="W99" i="1"/>
  <c r="W100" i="1"/>
  <c r="W101" i="1"/>
  <c r="BK45" i="1"/>
  <c r="BK160" i="1"/>
  <c r="W125" i="1"/>
  <c r="BK98" i="1"/>
  <c r="BK128" i="1"/>
  <c r="CE106" i="1"/>
  <c r="W56" i="1"/>
  <c r="W75" i="1"/>
  <c r="W107" i="1"/>
  <c r="W120" i="1"/>
  <c r="W133" i="1"/>
  <c r="BK51" i="1"/>
  <c r="BK65" i="1"/>
  <c r="BK100" i="1"/>
  <c r="BK116" i="1"/>
  <c r="BK130" i="1"/>
  <c r="CE46" i="1"/>
  <c r="CE108" i="1"/>
  <c r="CE121" i="1"/>
  <c r="CE138" i="1"/>
  <c r="GH45" i="1"/>
  <c r="GH62" i="1"/>
  <c r="GH115" i="1"/>
  <c r="GH112" i="1"/>
  <c r="GH127" i="1"/>
  <c r="GH160" i="1"/>
  <c r="JP44" i="1"/>
  <c r="JP61" i="1"/>
  <c r="JP98" i="1"/>
  <c r="JP113" i="1"/>
  <c r="JP128" i="1"/>
  <c r="BK107" i="1"/>
  <c r="BK121" i="1"/>
  <c r="W45" i="1"/>
  <c r="BK39" i="1"/>
  <c r="BK142" i="1"/>
  <c r="W63" i="1"/>
  <c r="W47" i="1"/>
  <c r="W117" i="1"/>
  <c r="BK127" i="1"/>
  <c r="W66" i="1"/>
  <c r="W118" i="1"/>
  <c r="BK46" i="1"/>
  <c r="CE132" i="1"/>
  <c r="W57" i="1"/>
  <c r="W108" i="1"/>
  <c r="W121" i="1"/>
  <c r="W138" i="1"/>
  <c r="BK52" i="1"/>
  <c r="BK66" i="1"/>
  <c r="BK101" i="1"/>
  <c r="BK117" i="1"/>
  <c r="BK131" i="1"/>
  <c r="CE47" i="1"/>
  <c r="CE64" i="1"/>
  <c r="CE109" i="1"/>
  <c r="CE122" i="1"/>
  <c r="CE142" i="1"/>
  <c r="GH46" i="1"/>
  <c r="GH63" i="1"/>
  <c r="GH98" i="1"/>
  <c r="GH113" i="1"/>
  <c r="GH128" i="1"/>
  <c r="JP45" i="1"/>
  <c r="JP62" i="1"/>
  <c r="JP99" i="1"/>
  <c r="JP114" i="1"/>
  <c r="JP129" i="1"/>
  <c r="KQ22" i="1"/>
  <c r="KQ24" i="1"/>
  <c r="KM24" i="1"/>
  <c r="KH24" i="1"/>
  <c r="KH22" i="1"/>
  <c r="KD24" i="1"/>
  <c r="KD22" i="1"/>
  <c r="HH22" i="1"/>
  <c r="HH18" i="1"/>
  <c r="GJ22" i="1"/>
  <c r="GJ24" i="1"/>
  <c r="GM22" i="1"/>
  <c r="GJ18" i="1"/>
  <c r="GB18" i="1"/>
  <c r="GU24" i="1"/>
  <c r="JQ24" i="1"/>
  <c r="JH24" i="1"/>
  <c r="IV24" i="1"/>
  <c r="IL24" i="1"/>
  <c r="IB24" i="1"/>
  <c r="HO24" i="1"/>
  <c r="HH24" i="1"/>
  <c r="HH8" i="1"/>
  <c r="GJ8" i="1"/>
  <c r="GM24" i="1"/>
  <c r="GB24" i="1"/>
  <c r="DS22" i="1"/>
  <c r="DS18" i="1"/>
  <c r="EW24" i="1"/>
  <c r="BW24" i="1"/>
  <c r="DO18" i="1"/>
  <c r="BF24" i="1"/>
  <c r="BN22" i="1"/>
  <c r="BW22" i="1"/>
  <c r="BC24" i="1"/>
  <c r="FP24" i="1"/>
  <c r="AD24" i="1"/>
  <c r="BR22" i="1"/>
  <c r="BN24" i="1"/>
  <c r="BZ22" i="1"/>
  <c r="BZ24" i="1"/>
  <c r="BR24" i="1"/>
  <c r="CG24" i="1"/>
  <c r="DO24" i="1"/>
  <c r="EC24" i="1"/>
  <c r="DS24" i="1"/>
  <c r="DS8" i="1"/>
  <c r="CF29" i="1"/>
  <c r="LO29" i="1"/>
  <c r="JK29" i="1"/>
  <c r="LL29" i="1"/>
  <c r="LM29" i="1"/>
  <c r="EO29" i="1"/>
  <c r="CT29" i="1"/>
  <c r="DW29" i="1"/>
  <c r="JW29" i="1"/>
  <c r="CU29" i="1"/>
  <c r="LC29" i="1"/>
  <c r="EQ29" i="1"/>
  <c r="CV29" i="1"/>
  <c r="EZ29" i="1"/>
  <c r="GZ29" i="1"/>
  <c r="IJ29" i="1"/>
  <c r="AH29" i="1"/>
  <c r="DU29" i="1"/>
  <c r="LR29" i="1"/>
  <c r="HQ66" i="1"/>
  <c r="FS66" i="1"/>
  <c r="FB66" i="1"/>
  <c r="EB66" i="1"/>
  <c r="CR66" i="1"/>
  <c r="CJ66" i="1"/>
  <c r="CK71" i="1"/>
  <c r="CJ71" i="1"/>
  <c r="CR71" i="1"/>
  <c r="CP71" i="1" s="1"/>
  <c r="CM71" i="1"/>
  <c r="DB71" i="1"/>
  <c r="DA71" i="1"/>
  <c r="CZ71" i="1"/>
  <c r="DR71" i="1"/>
  <c r="DQ71" i="1"/>
  <c r="EY71" i="1"/>
  <c r="MP87" i="1"/>
  <c r="MJ87" i="1" s="1"/>
  <c r="KU87" i="1" s="1"/>
  <c r="KP87" i="1"/>
  <c r="KO87" i="1"/>
  <c r="KN87" i="1"/>
  <c r="JZ87" i="1"/>
  <c r="JT87" i="1"/>
  <c r="JS87" i="1"/>
  <c r="JJ87" i="1"/>
  <c r="IT87" i="1"/>
  <c r="IC87" i="1"/>
  <c r="IB87" i="1" s="1"/>
  <c r="IA87" i="1" s="1"/>
  <c r="HQ87" i="1"/>
  <c r="HC87" i="1"/>
  <c r="HA87" i="1"/>
  <c r="GW87" i="1"/>
  <c r="GI87" i="1"/>
  <c r="GH87" i="1" s="1"/>
  <c r="GG87" i="1"/>
  <c r="GF87" i="1" s="1"/>
  <c r="FQ87" i="1"/>
  <c r="FB87" i="1"/>
  <c r="FA87" i="1" s="1"/>
  <c r="EY87" i="1"/>
  <c r="DL87" i="1"/>
  <c r="DK87" i="1"/>
  <c r="DJ87" i="1"/>
  <c r="DI87" i="1"/>
  <c r="DH87" i="1"/>
  <c r="DG87" i="1"/>
  <c r="DF87" i="1"/>
  <c r="DE87" i="1"/>
  <c r="CR87" i="1"/>
  <c r="CP87" i="1" s="1"/>
  <c r="CM87" i="1"/>
  <c r="CL87" i="1" s="1"/>
  <c r="CJ87" i="1"/>
  <c r="BL87" i="1"/>
  <c r="BI87" i="1"/>
  <c r="BF87" i="1" s="1"/>
  <c r="BD87" i="1"/>
  <c r="AV87" i="1"/>
  <c r="AM87" i="1" s="1"/>
  <c r="AJ87" i="1"/>
  <c r="MW81" i="1"/>
  <c r="MR81" i="1"/>
  <c r="MP81" i="1"/>
  <c r="KP81" i="1"/>
  <c r="KO81" i="1"/>
  <c r="KN81" i="1"/>
  <c r="JZ81" i="1"/>
  <c r="JT81" i="1"/>
  <c r="JS81" i="1"/>
  <c r="IZ81" i="1"/>
  <c r="IM81" i="1"/>
  <c r="IC81" i="1"/>
  <c r="HQ81" i="1"/>
  <c r="HC81" i="1"/>
  <c r="GW81" i="1"/>
  <c r="GI81" i="1"/>
  <c r="GG81" i="1"/>
  <c r="GC81" i="1"/>
  <c r="EY81" i="1"/>
  <c r="EL81" i="1"/>
  <c r="DN81" i="1"/>
  <c r="DM81" i="1"/>
  <c r="DL81" i="1"/>
  <c r="DK81" i="1"/>
  <c r="DJ81" i="1"/>
  <c r="DI81" i="1"/>
  <c r="DH81" i="1"/>
  <c r="DG81" i="1"/>
  <c r="DF81" i="1"/>
  <c r="DE81" i="1"/>
  <c r="DD81" i="1"/>
  <c r="CR81" i="1"/>
  <c r="CP81" i="1" s="1"/>
  <c r="CM81" i="1"/>
  <c r="BL81" i="1"/>
  <c r="BI81" i="1"/>
  <c r="BB81" i="1"/>
  <c r="AV81" i="1"/>
  <c r="AJ81" i="1"/>
  <c r="AE81" i="1"/>
  <c r="Y81" i="1"/>
  <c r="Y5" i="1"/>
  <c r="CG87" i="1" l="1"/>
  <c r="CX71" i="1"/>
  <c r="AI87" i="1"/>
  <c r="W24" i="1"/>
  <c r="FA66" i="1"/>
  <c r="FA22" i="1" s="1"/>
  <c r="FB14" i="1"/>
  <c r="FB10" i="1"/>
  <c r="FB6" i="1"/>
  <c r="EW66" i="1"/>
  <c r="EA66" i="1" s="1"/>
  <c r="FB4" i="1"/>
  <c r="IT4" i="1"/>
  <c r="IT14" i="1"/>
  <c r="IT12" i="1" s="1"/>
  <c r="IT10" i="1"/>
  <c r="IT6" i="1"/>
  <c r="IT8" i="1"/>
  <c r="DQ6" i="1"/>
  <c r="DQ4" i="1"/>
  <c r="DQ14" i="1"/>
  <c r="DQ12" i="1" s="1"/>
  <c r="DQ8" i="1"/>
  <c r="DQ10" i="1"/>
  <c r="IL81" i="1"/>
  <c r="IK81" i="1" s="1"/>
  <c r="IK22" i="1" s="1"/>
  <c r="IM6" i="1"/>
  <c r="IM4" i="1"/>
  <c r="IM14" i="1"/>
  <c r="IM10" i="1"/>
  <c r="FS14" i="1"/>
  <c r="FS12" i="1" s="1"/>
  <c r="FS10" i="1"/>
  <c r="FS4" i="1"/>
  <c r="FP66" i="1"/>
  <c r="FN66" i="1" s="1"/>
  <c r="FS8" i="1"/>
  <c r="FS6" i="1"/>
  <c r="BC87" i="1"/>
  <c r="BC22" i="1" s="1"/>
  <c r="BD10" i="1"/>
  <c r="BD6" i="1"/>
  <c r="BD4" i="1"/>
  <c r="BD14" i="1"/>
  <c r="JS10" i="1"/>
  <c r="JS6" i="1"/>
  <c r="JS4" i="1"/>
  <c r="JS14" i="1"/>
  <c r="DK14" i="1"/>
  <c r="DK12" i="1" s="1"/>
  <c r="DK10" i="1"/>
  <c r="DK8" i="1"/>
  <c r="DK6" i="1"/>
  <c r="DK4" i="1"/>
  <c r="BK81" i="1"/>
  <c r="BK22" i="1" s="1"/>
  <c r="BL14" i="1"/>
  <c r="BL10" i="1"/>
  <c r="BL6" i="1"/>
  <c r="BL4" i="1"/>
  <c r="HP87" i="1"/>
  <c r="HO87" i="1"/>
  <c r="IZ14" i="1"/>
  <c r="IZ10" i="1"/>
  <c r="IZ6" i="1"/>
  <c r="IZ4" i="1"/>
  <c r="IV81" i="1"/>
  <c r="IS81" i="1" s="1"/>
  <c r="IS22" i="1" s="1"/>
  <c r="JH87" i="1"/>
  <c r="JH22" i="1" s="1"/>
  <c r="JJ4" i="1"/>
  <c r="JJ14" i="1"/>
  <c r="JJ10" i="1"/>
  <c r="JJ6" i="1"/>
  <c r="CE24" i="1"/>
  <c r="DC81" i="1"/>
  <c r="DD8" i="1"/>
  <c r="DD6" i="1"/>
  <c r="DD4" i="1"/>
  <c r="DD14" i="1"/>
  <c r="DD12" i="1" s="1"/>
  <c r="DD10" i="1"/>
  <c r="JZ14" i="1"/>
  <c r="JZ10" i="1"/>
  <c r="JZ6" i="1"/>
  <c r="JZ4" i="1"/>
  <c r="IB81" i="1"/>
  <c r="IA81" i="1" s="1"/>
  <c r="IA22" i="1" s="1"/>
  <c r="IC4" i="1"/>
  <c r="IC14" i="1"/>
  <c r="IC10" i="1"/>
  <c r="IC6" i="1"/>
  <c r="DN6" i="1"/>
  <c r="DN4" i="1"/>
  <c r="DN14" i="1"/>
  <c r="DN12" i="1" s="1"/>
  <c r="DN10" i="1"/>
  <c r="DN8" i="1"/>
  <c r="DA4" i="1"/>
  <c r="DA14" i="1"/>
  <c r="DA12" i="1" s="1"/>
  <c r="DA10" i="1"/>
  <c r="DA8" i="1"/>
  <c r="DA6" i="1"/>
  <c r="EK81" i="1"/>
  <c r="EK22" i="1" s="1"/>
  <c r="EL6" i="1"/>
  <c r="EL4" i="1"/>
  <c r="EL14" i="1"/>
  <c r="EL10" i="1"/>
  <c r="EC81" i="1"/>
  <c r="EX81" i="1"/>
  <c r="EW81" i="1"/>
  <c r="FQ4" i="1"/>
  <c r="FQ14" i="1"/>
  <c r="FQ10" i="1"/>
  <c r="FQ6" i="1"/>
  <c r="FP87" i="1"/>
  <c r="FN87" i="1" s="1"/>
  <c r="DF14" i="1"/>
  <c r="DF12" i="1" s="1"/>
  <c r="DF10" i="1"/>
  <c r="DF8" i="1"/>
  <c r="DF6" i="1"/>
  <c r="DF4" i="1"/>
  <c r="CG71" i="1"/>
  <c r="BB10" i="1"/>
  <c r="BB6" i="1"/>
  <c r="BB4" i="1"/>
  <c r="BB14" i="1"/>
  <c r="DR6" i="1"/>
  <c r="DR4" i="1"/>
  <c r="DR14" i="1"/>
  <c r="DR12" i="1" s="1"/>
  <c r="DR8" i="1"/>
  <c r="DR10" i="1"/>
  <c r="CZ4" i="1"/>
  <c r="CZ14" i="1"/>
  <c r="CZ12" i="1" s="1"/>
  <c r="CZ10" i="1"/>
  <c r="CZ8" i="1"/>
  <c r="CZ6" i="1"/>
  <c r="CL81" i="1"/>
  <c r="CG81" i="1"/>
  <c r="DB10" i="1"/>
  <c r="DB8" i="1"/>
  <c r="DB6" i="1"/>
  <c r="DB14" i="1"/>
  <c r="DB12" i="1" s="1"/>
  <c r="DB4" i="1"/>
  <c r="BK24" i="1"/>
  <c r="BF81" i="1"/>
  <c r="BF22" i="1" s="1"/>
  <c r="BI6" i="1"/>
  <c r="BI4" i="1"/>
  <c r="BI14" i="1"/>
  <c r="BI10" i="1"/>
  <c r="EX87" i="1"/>
  <c r="EW87" i="1"/>
  <c r="EA87" i="1" s="1"/>
  <c r="GC6" i="1"/>
  <c r="GC4" i="1"/>
  <c r="GC14" i="1"/>
  <c r="GC12" i="1" s="1"/>
  <c r="GC10" i="1"/>
  <c r="FP81" i="1"/>
  <c r="GC8" i="1"/>
  <c r="KO14" i="1"/>
  <c r="KO10" i="1"/>
  <c r="KO6" i="1"/>
  <c r="KO4" i="1"/>
  <c r="GH81" i="1"/>
  <c r="GI10" i="1"/>
  <c r="GI6" i="1"/>
  <c r="GI14" i="1"/>
  <c r="GI4" i="1"/>
  <c r="KP14" i="1"/>
  <c r="KP10" i="1"/>
  <c r="KP6" i="1"/>
  <c r="KP4" i="1"/>
  <c r="AD81" i="1"/>
  <c r="AD22" i="1" s="1"/>
  <c r="AE6" i="1"/>
  <c r="AE4" i="1"/>
  <c r="AE14" i="1"/>
  <c r="AE10" i="1"/>
  <c r="DH10" i="1"/>
  <c r="DH8" i="1"/>
  <c r="DH6" i="1"/>
  <c r="DH14" i="1"/>
  <c r="DH12" i="1" s="1"/>
  <c r="DH4" i="1"/>
  <c r="GV81" i="1"/>
  <c r="GW14" i="1"/>
  <c r="GW12" i="1" s="1"/>
  <c r="GW10" i="1"/>
  <c r="GW8" i="1"/>
  <c r="GW6" i="1"/>
  <c r="GW4" i="1"/>
  <c r="GU81" i="1"/>
  <c r="MP14" i="1"/>
  <c r="MP10" i="1"/>
  <c r="MP6" i="1"/>
  <c r="MP4" i="1"/>
  <c r="MJ81" i="1"/>
  <c r="GV87" i="1"/>
  <c r="GU87" i="1"/>
  <c r="CJ10" i="1"/>
  <c r="CJ6" i="1"/>
  <c r="CG66" i="1"/>
  <c r="CJ4" i="1"/>
  <c r="CJ14" i="1"/>
  <c r="JP24" i="1"/>
  <c r="JT8" i="1"/>
  <c r="JT6" i="1"/>
  <c r="JT4" i="1"/>
  <c r="JT14" i="1"/>
  <c r="JT12" i="1" s="1"/>
  <c r="JT10" i="1"/>
  <c r="CL71" i="1"/>
  <c r="CL22" i="1" s="1"/>
  <c r="CM10" i="1"/>
  <c r="CM6" i="1"/>
  <c r="CM4" i="1"/>
  <c r="CM14" i="1"/>
  <c r="KN4" i="1"/>
  <c r="KN14" i="1"/>
  <c r="KN10" i="1"/>
  <c r="KN6" i="1"/>
  <c r="GF81" i="1"/>
  <c r="GF22" i="1" s="1"/>
  <c r="GG14" i="1"/>
  <c r="GG10" i="1"/>
  <c r="GG4" i="1"/>
  <c r="GG6" i="1"/>
  <c r="X81" i="1"/>
  <c r="Y14" i="1"/>
  <c r="CK8" i="1"/>
  <c r="CK6" i="1"/>
  <c r="CK4" i="1"/>
  <c r="CK10" i="1"/>
  <c r="CK14" i="1"/>
  <c r="CK12" i="1" s="1"/>
  <c r="DI10" i="1"/>
  <c r="DI8" i="1"/>
  <c r="DI6" i="1"/>
  <c r="DI4" i="1"/>
  <c r="DI14" i="1"/>
  <c r="DI12" i="1" s="1"/>
  <c r="CP66" i="1"/>
  <c r="CP22" i="1" s="1"/>
  <c r="CR6" i="1"/>
  <c r="CR4" i="1"/>
  <c r="CR10" i="1"/>
  <c r="CR14" i="1"/>
  <c r="DL14" i="1"/>
  <c r="DL12" i="1" s="1"/>
  <c r="DL10" i="1"/>
  <c r="DL8" i="1"/>
  <c r="DL6" i="1"/>
  <c r="DL4" i="1"/>
  <c r="DM10" i="1"/>
  <c r="DM8" i="1"/>
  <c r="DM6" i="1"/>
  <c r="DM4" i="1"/>
  <c r="DM14" i="1"/>
  <c r="DM12" i="1" s="1"/>
  <c r="HP66" i="1"/>
  <c r="HQ14" i="1"/>
  <c r="HQ10" i="1"/>
  <c r="HQ6" i="1"/>
  <c r="HQ4" i="1"/>
  <c r="HO66" i="1"/>
  <c r="DE8" i="1"/>
  <c r="DE6" i="1"/>
  <c r="DE4" i="1"/>
  <c r="DE14" i="1"/>
  <c r="DE12" i="1" s="1"/>
  <c r="DE10" i="1"/>
  <c r="DG10" i="1"/>
  <c r="DG8" i="1"/>
  <c r="DG6" i="1"/>
  <c r="DG14" i="1"/>
  <c r="DG12" i="1" s="1"/>
  <c r="DG4" i="1"/>
  <c r="DC87" i="1"/>
  <c r="CE87" i="1" s="1"/>
  <c r="AJ6" i="1"/>
  <c r="AJ14" i="1"/>
  <c r="AJ10" i="1"/>
  <c r="AJ4" i="1"/>
  <c r="AI81" i="1"/>
  <c r="AI22" i="1" s="1"/>
  <c r="GY81" i="1"/>
  <c r="HC6" i="1"/>
  <c r="HC4" i="1"/>
  <c r="HC14" i="1"/>
  <c r="HC10" i="1"/>
  <c r="MR14" i="1"/>
  <c r="MR12" i="1" s="1"/>
  <c r="MR10" i="1"/>
  <c r="MR8" i="1"/>
  <c r="MR6" i="1"/>
  <c r="MR4" i="1"/>
  <c r="GY87" i="1"/>
  <c r="HA10" i="1"/>
  <c r="HA6" i="1"/>
  <c r="HA14" i="1"/>
  <c r="HA12" i="1" s="1"/>
  <c r="HA8" i="1"/>
  <c r="HA4" i="1"/>
  <c r="AM81" i="1"/>
  <c r="AM22" i="1" s="1"/>
  <c r="AV10" i="1"/>
  <c r="AV6" i="1"/>
  <c r="AV14" i="1"/>
  <c r="AV4" i="1"/>
  <c r="DJ6" i="1"/>
  <c r="DJ4" i="1"/>
  <c r="DJ14" i="1"/>
  <c r="DJ12" i="1" s="1"/>
  <c r="DJ8" i="1"/>
  <c r="DJ10" i="1"/>
  <c r="HP81" i="1"/>
  <c r="HO81" i="1"/>
  <c r="MW10" i="1"/>
  <c r="MW14" i="1"/>
  <c r="MW12" i="1" s="1"/>
  <c r="MW8" i="1"/>
  <c r="MW6" i="1"/>
  <c r="MW4" i="1"/>
  <c r="EX71" i="1"/>
  <c r="EX22" i="1" s="1"/>
  <c r="EY4" i="1"/>
  <c r="EY14" i="1"/>
  <c r="EY10" i="1"/>
  <c r="EY6" i="1"/>
  <c r="EW71" i="1"/>
  <c r="EB4" i="1"/>
  <c r="EB14" i="1"/>
  <c r="EB12" i="1" s="1"/>
  <c r="EB10" i="1"/>
  <c r="EB6" i="1"/>
  <c r="EB8" i="1"/>
  <c r="JG29" i="1"/>
  <c r="IB22" i="1"/>
  <c r="KM81" i="1"/>
  <c r="KM87" i="1"/>
  <c r="KI29" i="1"/>
  <c r="IG29" i="1"/>
  <c r="CQ29" i="1"/>
  <c r="FX29" i="1"/>
  <c r="CO29" i="1"/>
  <c r="JQ87" i="1"/>
  <c r="BE29" i="1"/>
  <c r="LW29" i="1"/>
  <c r="ET29" i="1"/>
  <c r="AZ29" i="1"/>
  <c r="JQ81" i="1"/>
  <c r="GB81" i="1"/>
  <c r="GH24" i="1"/>
  <c r="FI29" i="1"/>
  <c r="DO71" i="1"/>
  <c r="CS29" i="1"/>
  <c r="DC24" i="1"/>
  <c r="DC18" i="1"/>
  <c r="AX29" i="1"/>
  <c r="FN24" i="1"/>
  <c r="FY29" i="1"/>
  <c r="II29" i="1"/>
  <c r="JL29" i="1"/>
  <c r="JC29" i="1"/>
  <c r="AS29" i="1"/>
  <c r="AT29" i="1"/>
  <c r="ID29" i="1"/>
  <c r="BG29" i="1"/>
  <c r="HD29" i="1"/>
  <c r="MU29" i="1"/>
  <c r="AU29" i="1"/>
  <c r="HJ29" i="1"/>
  <c r="FD29" i="1"/>
  <c r="HK29" i="1"/>
  <c r="DZ29" i="1"/>
  <c r="GL29" i="1"/>
  <c r="AQ29" i="1"/>
  <c r="FM29" i="1"/>
  <c r="AF29" i="1"/>
  <c r="CW29" i="1"/>
  <c r="CY29" i="1"/>
  <c r="HS29" i="1"/>
  <c r="HU29" i="1"/>
  <c r="JD29" i="1"/>
  <c r="BQ29" i="1"/>
  <c r="JV29" i="1"/>
  <c r="AG29" i="1"/>
  <c r="ES29" i="1"/>
  <c r="HX29" i="1"/>
  <c r="IW29" i="1"/>
  <c r="JX29" i="1"/>
  <c r="AR29" i="1"/>
  <c r="EV29" i="1"/>
  <c r="LE29" i="1"/>
  <c r="HM29" i="1"/>
  <c r="LD29" i="1"/>
  <c r="DT29" i="1"/>
  <c r="LG29" i="1"/>
  <c r="GT29" i="1"/>
  <c r="KL29" i="1"/>
  <c r="BP29" i="1"/>
  <c r="GP29" i="1"/>
  <c r="BX29" i="1"/>
  <c r="Y28" i="1"/>
  <c r="AO29" i="1"/>
  <c r="AP29" i="1"/>
  <c r="Y6" i="1"/>
  <c r="Y10" i="1"/>
  <c r="Y4" i="1"/>
  <c r="MZ34" i="1"/>
  <c r="MT34" i="1"/>
  <c r="MS34" i="1"/>
  <c r="MP34" i="1"/>
  <c r="MN34" i="1"/>
  <c r="MM34" i="1"/>
  <c r="ML34" i="1"/>
  <c r="MH34" i="1"/>
  <c r="KZ34" i="1"/>
  <c r="MG34" i="1"/>
  <c r="MF34" i="1"/>
  <c r="MD34" i="1"/>
  <c r="MC34" i="1"/>
  <c r="MA34" i="1"/>
  <c r="LV34" i="1"/>
  <c r="LU34" i="1"/>
  <c r="LN34" i="1"/>
  <c r="LK30" i="1"/>
  <c r="LI34" i="1"/>
  <c r="LA34" i="1"/>
  <c r="KY34" i="1"/>
  <c r="KX34" i="1"/>
  <c r="KW30" i="1"/>
  <c r="KS34" i="1"/>
  <c r="KR34" i="1"/>
  <c r="KP34" i="1"/>
  <c r="KO34" i="1"/>
  <c r="KN34" i="1"/>
  <c r="KK34" i="1"/>
  <c r="KJ34" i="1"/>
  <c r="KG34" i="1"/>
  <c r="KF34" i="1"/>
  <c r="KE34" i="1"/>
  <c r="KC34" i="1"/>
  <c r="KB34" i="1"/>
  <c r="KA34" i="1"/>
  <c r="JZ34" i="1"/>
  <c r="JU34" i="1"/>
  <c r="JS34" i="1"/>
  <c r="JR34" i="1"/>
  <c r="JJ34" i="1"/>
  <c r="JI34" i="1"/>
  <c r="IZ34" i="1"/>
  <c r="IP34" i="1"/>
  <c r="IM34" i="1"/>
  <c r="IH34" i="1"/>
  <c r="IF34" i="1"/>
  <c r="IC34" i="1"/>
  <c r="HQ34" i="1"/>
  <c r="HC34" i="1"/>
  <c r="GQ34" i="1"/>
  <c r="GI34" i="1"/>
  <c r="GG34" i="1"/>
  <c r="FQ34" i="1"/>
  <c r="FO34" i="1"/>
  <c r="FK34" i="1"/>
  <c r="FH34" i="1"/>
  <c r="FC34" i="1"/>
  <c r="FB34" i="1"/>
  <c r="EY34" i="1"/>
  <c r="EL34" i="1"/>
  <c r="EJ34" i="1"/>
  <c r="EE34" i="1"/>
  <c r="CR34" i="1"/>
  <c r="CM34" i="1"/>
  <c r="CJ34" i="1"/>
  <c r="CH34" i="1"/>
  <c r="CD34" i="1"/>
  <c r="CC34" i="1"/>
  <c r="CB34" i="1"/>
  <c r="BY34" i="1"/>
  <c r="BT34" i="1"/>
  <c r="BS34" i="1"/>
  <c r="BO34" i="1"/>
  <c r="BJ34" i="1"/>
  <c r="BI34" i="1"/>
  <c r="BM34" i="1"/>
  <c r="BL34" i="1"/>
  <c r="BH34" i="1"/>
  <c r="BD34" i="1"/>
  <c r="BB34" i="1"/>
  <c r="AV34" i="1"/>
  <c r="AN34" i="1"/>
  <c r="AL34" i="1"/>
  <c r="AJ34" i="1"/>
  <c r="AE34" i="1"/>
  <c r="AC34" i="1"/>
  <c r="AA34" i="1"/>
  <c r="Y34" i="1"/>
  <c r="MP22" i="1" l="1"/>
  <c r="DK22" i="1"/>
  <c r="DJ22" i="1"/>
  <c r="DE22" i="1"/>
  <c r="JZ22" i="1"/>
  <c r="CZ16" i="1"/>
  <c r="CZ25" i="1" s="1"/>
  <c r="DH16" i="1"/>
  <c r="DH25" i="1" s="1"/>
  <c r="IL22" i="1"/>
  <c r="DN16" i="1"/>
  <c r="DN25" i="1" s="1"/>
  <c r="CK22" i="1"/>
  <c r="HO22" i="1"/>
  <c r="EA71" i="1"/>
  <c r="HP22" i="1"/>
  <c r="AJ22" i="1"/>
  <c r="AJ27" i="1" s="1"/>
  <c r="AE22" i="1"/>
  <c r="AE27" i="1" s="1"/>
  <c r="GY22" i="1"/>
  <c r="BI22" i="1"/>
  <c r="BI27" i="1" s="1"/>
  <c r="DA22" i="1"/>
  <c r="CX8" i="1"/>
  <c r="CX22" i="1"/>
  <c r="BL22" i="1"/>
  <c r="DL22" i="1"/>
  <c r="DL27" i="1" s="1"/>
  <c r="DR22" i="1"/>
  <c r="DR27" i="1" s="1"/>
  <c r="DF16" i="1"/>
  <c r="DF25" i="1" s="1"/>
  <c r="DD16" i="1"/>
  <c r="DD25" i="1" s="1"/>
  <c r="DR16" i="1"/>
  <c r="DR25" i="1" s="1"/>
  <c r="DF22" i="1"/>
  <c r="DF27" i="1" s="1"/>
  <c r="EY22" i="1"/>
  <c r="EY27" i="1" s="1"/>
  <c r="DJ16" i="1"/>
  <c r="DJ25" i="1" s="1"/>
  <c r="FQ22" i="1"/>
  <c r="FQ27" i="1" s="1"/>
  <c r="DA16" i="1"/>
  <c r="DA25" i="1" s="1"/>
  <c r="CK16" i="1"/>
  <c r="CK25" i="1" s="1"/>
  <c r="FS16" i="1"/>
  <c r="FS25" i="1" s="1"/>
  <c r="CR22" i="1"/>
  <c r="JS22" i="1"/>
  <c r="JS27" i="1" s="1"/>
  <c r="IT22" i="1"/>
  <c r="IT27" i="1" s="1"/>
  <c r="FP22" i="1"/>
  <c r="CZ22" i="1"/>
  <c r="DH22" i="1"/>
  <c r="DH27" i="1" s="1"/>
  <c r="DG22" i="1"/>
  <c r="DG27" i="1" s="1"/>
  <c r="GV8" i="1"/>
  <c r="GV22" i="1"/>
  <c r="EA81" i="1"/>
  <c r="DN22" i="1"/>
  <c r="DG16" i="1"/>
  <c r="DG25" i="1" s="1"/>
  <c r="DI16" i="1"/>
  <c r="DI25" i="1" s="1"/>
  <c r="EB22" i="1"/>
  <c r="MW16" i="1"/>
  <c r="MW25" i="1" s="1"/>
  <c r="MR22" i="1"/>
  <c r="DL16" i="1"/>
  <c r="DL25" i="1" s="1"/>
  <c r="EL22" i="1"/>
  <c r="EL27" i="1" s="1"/>
  <c r="DD22" i="1"/>
  <c r="DD27" i="1" s="1"/>
  <c r="LA30" i="1"/>
  <c r="LA20" i="1"/>
  <c r="LA13" i="1"/>
  <c r="LA12" i="1" s="1"/>
  <c r="LA9" i="1"/>
  <c r="LA8" i="1"/>
  <c r="CH30" i="1"/>
  <c r="CG34" i="1"/>
  <c r="CH9" i="1"/>
  <c r="CH8" i="1"/>
  <c r="CH20" i="1"/>
  <c r="CH13" i="1"/>
  <c r="CH12" i="1" s="1"/>
  <c r="AV30" i="1"/>
  <c r="AV13" i="1"/>
  <c r="AV12" i="1" s="1"/>
  <c r="AV9" i="1"/>
  <c r="AV8" i="1"/>
  <c r="AV20" i="1"/>
  <c r="CB30" i="1"/>
  <c r="CB20" i="1"/>
  <c r="CB13" i="1"/>
  <c r="CB9" i="1"/>
  <c r="CB8" i="1"/>
  <c r="FC30" i="1"/>
  <c r="FC13" i="1"/>
  <c r="FC12" i="1" s="1"/>
  <c r="FC9" i="1"/>
  <c r="FC8" i="1"/>
  <c r="FC20" i="1"/>
  <c r="IH30" i="1"/>
  <c r="IH13" i="1"/>
  <c r="IH12" i="1" s="1"/>
  <c r="IH9" i="1"/>
  <c r="IH8" i="1"/>
  <c r="IH20" i="1"/>
  <c r="KC30" i="1"/>
  <c r="KC13" i="1"/>
  <c r="KC12" i="1" s="1"/>
  <c r="KC9" i="1"/>
  <c r="KC8" i="1"/>
  <c r="KC20" i="1"/>
  <c r="KX30" i="1"/>
  <c r="KX9" i="1"/>
  <c r="KX8" i="1"/>
  <c r="KX20" i="1"/>
  <c r="KX13" i="1"/>
  <c r="KX12" i="1" s="1"/>
  <c r="KV34" i="1"/>
  <c r="MG30" i="1"/>
  <c r="MG13" i="1"/>
  <c r="MG12" i="1" s="1"/>
  <c r="MG9" i="1"/>
  <c r="MG8" i="1"/>
  <c r="MG20" i="1"/>
  <c r="HA16" i="1"/>
  <c r="HA25" i="1" s="1"/>
  <c r="CE71" i="1"/>
  <c r="JJ22" i="1"/>
  <c r="IT16" i="1"/>
  <c r="IT25" i="1" s="1"/>
  <c r="IM22" i="1"/>
  <c r="KF30" i="1"/>
  <c r="KF13" i="1"/>
  <c r="KF12" i="1" s="1"/>
  <c r="KF9" i="1"/>
  <c r="KF8" i="1"/>
  <c r="KF20" i="1"/>
  <c r="BB30" i="1"/>
  <c r="BB13" i="1"/>
  <c r="BB12" i="1" s="1"/>
  <c r="BB9" i="1"/>
  <c r="BB8" i="1"/>
  <c r="BB20" i="1"/>
  <c r="KZ30" i="1"/>
  <c r="KZ20" i="1"/>
  <c r="KZ13" i="1"/>
  <c r="KZ12" i="1" s="1"/>
  <c r="KZ9" i="1"/>
  <c r="KZ8" i="1"/>
  <c r="IP30" i="1"/>
  <c r="IP20" i="1"/>
  <c r="IP13" i="1"/>
  <c r="IP12" i="1" s="1"/>
  <c r="IP8" i="1"/>
  <c r="IP9" i="1"/>
  <c r="DE27" i="1"/>
  <c r="IZ13" i="1"/>
  <c r="IZ12" i="1" s="1"/>
  <c r="IZ9" i="1"/>
  <c r="IZ8" i="1"/>
  <c r="IZ20" i="1"/>
  <c r="IV34" i="1"/>
  <c r="KJ8" i="1"/>
  <c r="KJ20" i="1"/>
  <c r="KJ13" i="1"/>
  <c r="KJ12" i="1" s="1"/>
  <c r="KJ9" i="1"/>
  <c r="CM30" i="1"/>
  <c r="CL34" i="1"/>
  <c r="CM13" i="1"/>
  <c r="CM12" i="1" s="1"/>
  <c r="CM9" i="1"/>
  <c r="CM8" i="1"/>
  <c r="CM20" i="1"/>
  <c r="KK30" i="1"/>
  <c r="KK20" i="1"/>
  <c r="KK13" i="1"/>
  <c r="KK12" i="1" s="1"/>
  <c r="KK9" i="1"/>
  <c r="KK8" i="1"/>
  <c r="DM22" i="1"/>
  <c r="CM22" i="1"/>
  <c r="CE66" i="1"/>
  <c r="DB22" i="1"/>
  <c r="BD22" i="1"/>
  <c r="MP27" i="1"/>
  <c r="BH30" i="1"/>
  <c r="BH13" i="1"/>
  <c r="BH12" i="1" s="1"/>
  <c r="BH9" i="1"/>
  <c r="BH8" i="1"/>
  <c r="BH20" i="1"/>
  <c r="LI30" i="1"/>
  <c r="LF34" i="1"/>
  <c r="LI8" i="1"/>
  <c r="LI20" i="1"/>
  <c r="LI13" i="1"/>
  <c r="LI12" i="1" s="1"/>
  <c r="LI9" i="1"/>
  <c r="LB34" i="1"/>
  <c r="FQ20" i="1"/>
  <c r="FQ13" i="1"/>
  <c r="FQ12" i="1" s="1"/>
  <c r="FQ9" i="1"/>
  <c r="FQ8" i="1"/>
  <c r="FP34" i="1"/>
  <c r="W81" i="1"/>
  <c r="W22" i="1" s="1"/>
  <c r="X22" i="1"/>
  <c r="BM30" i="1"/>
  <c r="BM20" i="1"/>
  <c r="BM13" i="1"/>
  <c r="BM12" i="1" s="1"/>
  <c r="BM9" i="1"/>
  <c r="BM8" i="1"/>
  <c r="JJ30" i="1"/>
  <c r="JJ20" i="1"/>
  <c r="JJ13" i="1"/>
  <c r="JJ12" i="1" s="1"/>
  <c r="JJ9" i="1"/>
  <c r="JJ8" i="1"/>
  <c r="MN30" i="1"/>
  <c r="MN20" i="1"/>
  <c r="MN9" i="1"/>
  <c r="MN8" i="1"/>
  <c r="MN13" i="1"/>
  <c r="MN12" i="1" s="1"/>
  <c r="AA30" i="1"/>
  <c r="AA9" i="1"/>
  <c r="AA8" i="1"/>
  <c r="AA13" i="1"/>
  <c r="AA12" i="1" s="1"/>
  <c r="Z34" i="1"/>
  <c r="AA20" i="1"/>
  <c r="BI30" i="1"/>
  <c r="BI20" i="1"/>
  <c r="BI13" i="1"/>
  <c r="BI12" i="1" s="1"/>
  <c r="BI9" i="1"/>
  <c r="BI8" i="1"/>
  <c r="CR30" i="1"/>
  <c r="CP34" i="1"/>
  <c r="CR13" i="1"/>
  <c r="CR12" i="1" s="1"/>
  <c r="CR9" i="1"/>
  <c r="CR8" i="1"/>
  <c r="CR20" i="1"/>
  <c r="GI30" i="1"/>
  <c r="GI20" i="1"/>
  <c r="GI13" i="1"/>
  <c r="GI12" i="1" s="1"/>
  <c r="GI9" i="1"/>
  <c r="GI8" i="1"/>
  <c r="JR9" i="1"/>
  <c r="JR8" i="1"/>
  <c r="JR20" i="1"/>
  <c r="JR13" i="1"/>
  <c r="JR12" i="1" s="1"/>
  <c r="KN20" i="1"/>
  <c r="KN13" i="1"/>
  <c r="KN12" i="1" s="1"/>
  <c r="KN9" i="1"/>
  <c r="KN8" i="1"/>
  <c r="LU30" i="1"/>
  <c r="LU13" i="1"/>
  <c r="LU12" i="1" s="1"/>
  <c r="LU9" i="1"/>
  <c r="LU8" i="1"/>
  <c r="LU20" i="1"/>
  <c r="MP30" i="1"/>
  <c r="MP20" i="1"/>
  <c r="MP9" i="1"/>
  <c r="MP8" i="1"/>
  <c r="MP13" i="1"/>
  <c r="MP12" i="1" s="1"/>
  <c r="EW22" i="1"/>
  <c r="EB16" i="1"/>
  <c r="EB25" i="1" s="1"/>
  <c r="DE16" i="1"/>
  <c r="DE25" i="1" s="1"/>
  <c r="GW16" i="1"/>
  <c r="GW25" i="1" s="1"/>
  <c r="CE81" i="1"/>
  <c r="DQ22" i="1"/>
  <c r="KY30" i="1"/>
  <c r="KY8" i="1"/>
  <c r="KY20" i="1"/>
  <c r="KY13" i="1"/>
  <c r="KY12" i="1" s="1"/>
  <c r="KY9" i="1"/>
  <c r="BL27" i="1"/>
  <c r="KG30" i="1"/>
  <c r="KG9" i="1"/>
  <c r="KG8" i="1"/>
  <c r="KG20" i="1"/>
  <c r="KG13" i="1"/>
  <c r="KG12" i="1" s="1"/>
  <c r="Y9" i="1"/>
  <c r="Y13" i="1"/>
  <c r="Y12" i="1" s="1"/>
  <c r="X34" i="1"/>
  <c r="Y8" i="1"/>
  <c r="GG30" i="1"/>
  <c r="GF34" i="1"/>
  <c r="GG8" i="1"/>
  <c r="GG20" i="1"/>
  <c r="GG13" i="1"/>
  <c r="GG12" i="1" s="1"/>
  <c r="GG9" i="1"/>
  <c r="LN30" i="1"/>
  <c r="LN13" i="1"/>
  <c r="LN12" i="1" s="1"/>
  <c r="LN9" i="1"/>
  <c r="LN8" i="1"/>
  <c r="LN20" i="1"/>
  <c r="LJ34" i="1"/>
  <c r="LJ8" i="1" s="1"/>
  <c r="AC30" i="1"/>
  <c r="AC9" i="1"/>
  <c r="AC8" i="1"/>
  <c r="AB34" i="1"/>
  <c r="AC20" i="1"/>
  <c r="AC13" i="1"/>
  <c r="AC12" i="1" s="1"/>
  <c r="BJ30" i="1"/>
  <c r="BJ13" i="1"/>
  <c r="BJ12" i="1" s="1"/>
  <c r="BJ9" i="1"/>
  <c r="BJ20" i="1"/>
  <c r="BJ8" i="1"/>
  <c r="EE30" i="1"/>
  <c r="ED34" i="1"/>
  <c r="EE13" i="1"/>
  <c r="EE12" i="1" s="1"/>
  <c r="EE9" i="1"/>
  <c r="EE8" i="1"/>
  <c r="EE20" i="1"/>
  <c r="EC34" i="1"/>
  <c r="GQ13" i="1"/>
  <c r="GQ12" i="1" s="1"/>
  <c r="GQ9" i="1"/>
  <c r="GQ8" i="1"/>
  <c r="GQ20" i="1"/>
  <c r="JS30" i="1"/>
  <c r="JS9" i="1"/>
  <c r="JS8" i="1"/>
  <c r="JS20" i="1"/>
  <c r="JS13" i="1"/>
  <c r="JS12" i="1" s="1"/>
  <c r="KO30" i="1"/>
  <c r="KO13" i="1"/>
  <c r="KO12" i="1" s="1"/>
  <c r="KO9" i="1"/>
  <c r="KO8" i="1"/>
  <c r="KO20" i="1"/>
  <c r="LV30" i="1"/>
  <c r="LV13" i="1"/>
  <c r="LV12" i="1" s="1"/>
  <c r="LV9" i="1"/>
  <c r="LV8" i="1"/>
  <c r="LV20" i="1"/>
  <c r="MS30" i="1"/>
  <c r="MS13" i="1"/>
  <c r="MS12" i="1" s="1"/>
  <c r="MS9" i="1"/>
  <c r="MS8" i="1"/>
  <c r="MS20" i="1"/>
  <c r="MR16" i="1"/>
  <c r="MR25" i="1" s="1"/>
  <c r="GS66" i="1"/>
  <c r="GG22" i="1"/>
  <c r="JT22" i="1"/>
  <c r="CJ22" i="1"/>
  <c r="GW22" i="1"/>
  <c r="KO22" i="1"/>
  <c r="EC22" i="1"/>
  <c r="IC22" i="1"/>
  <c r="IZ22" i="1"/>
  <c r="DK16" i="1"/>
  <c r="DK25" i="1" s="1"/>
  <c r="DQ16" i="1"/>
  <c r="DQ25" i="1" s="1"/>
  <c r="KE13" i="1"/>
  <c r="KE12" i="1" s="1"/>
  <c r="KE9" i="1"/>
  <c r="KE8" i="1"/>
  <c r="KE20" i="1"/>
  <c r="DJ27" i="1"/>
  <c r="FO20" i="1"/>
  <c r="FO13" i="1"/>
  <c r="FO12" i="1" s="1"/>
  <c r="FO9" i="1"/>
  <c r="FO8" i="1"/>
  <c r="JI8" i="1"/>
  <c r="JI20" i="1"/>
  <c r="JI13" i="1"/>
  <c r="JI12" i="1" s="1"/>
  <c r="JI9" i="1"/>
  <c r="MA30" i="1"/>
  <c r="MA20" i="1"/>
  <c r="LY34" i="1"/>
  <c r="MA8" i="1"/>
  <c r="MA13" i="1"/>
  <c r="MA12" i="1" s="1"/>
  <c r="MA9" i="1"/>
  <c r="EB27" i="1"/>
  <c r="MR27" i="1"/>
  <c r="GS87" i="1"/>
  <c r="DK27" i="1"/>
  <c r="FB22" i="1"/>
  <c r="CD30" i="1"/>
  <c r="CD9" i="1"/>
  <c r="CD8" i="1"/>
  <c r="CD20" i="1"/>
  <c r="CD13" i="1"/>
  <c r="CD12" i="1" s="1"/>
  <c r="MH30" i="1"/>
  <c r="MH9" i="1"/>
  <c r="MH13" i="1"/>
  <c r="MH12" i="1" s="1"/>
  <c r="MH8" i="1"/>
  <c r="MH20" i="1"/>
  <c r="JZ27" i="1"/>
  <c r="ML30" i="1"/>
  <c r="ML20" i="1"/>
  <c r="ML8" i="1"/>
  <c r="ML13" i="1"/>
  <c r="ML12" i="1" s="1"/>
  <c r="ML9" i="1"/>
  <c r="MJ34" i="1"/>
  <c r="MJ18" i="1" s="1"/>
  <c r="GI22" i="1"/>
  <c r="CJ30" i="1"/>
  <c r="CJ8" i="1"/>
  <c r="CJ20" i="1"/>
  <c r="CJ9" i="1"/>
  <c r="CJ13" i="1"/>
  <c r="CJ12" i="1" s="1"/>
  <c r="MM30" i="1"/>
  <c r="MM20" i="1"/>
  <c r="MM8" i="1"/>
  <c r="MM13" i="1"/>
  <c r="MM12" i="1" s="1"/>
  <c r="MM9" i="1"/>
  <c r="DB16" i="1"/>
  <c r="DB25" i="1" s="1"/>
  <c r="BO20" i="1"/>
  <c r="BO13" i="1"/>
  <c r="BO12" i="1" s="1"/>
  <c r="BO9" i="1"/>
  <c r="BO8" i="1"/>
  <c r="GY34" i="1"/>
  <c r="HC20" i="1"/>
  <c r="HC13" i="1"/>
  <c r="HC12" i="1" s="1"/>
  <c r="HC9" i="1"/>
  <c r="HC8" i="1"/>
  <c r="GU34" i="1"/>
  <c r="MT30" i="1"/>
  <c r="MT13" i="1"/>
  <c r="MT12" i="1" s="1"/>
  <c r="MT20" i="1"/>
  <c r="MT9" i="1"/>
  <c r="MT8" i="1"/>
  <c r="EL30" i="1"/>
  <c r="EK34" i="1"/>
  <c r="EL9" i="1"/>
  <c r="EL8" i="1"/>
  <c r="EL20" i="1"/>
  <c r="EL13" i="1"/>
  <c r="EL12" i="1" s="1"/>
  <c r="JZ30" i="1"/>
  <c r="JZ13" i="1"/>
  <c r="JZ12" i="1" s="1"/>
  <c r="JZ9" i="1"/>
  <c r="JZ8" i="1"/>
  <c r="JZ20" i="1"/>
  <c r="MC30" i="1"/>
  <c r="MC8" i="1"/>
  <c r="MC20" i="1"/>
  <c r="MC13" i="1"/>
  <c r="MC12" i="1" s="1"/>
  <c r="MC9" i="1"/>
  <c r="AV22" i="1"/>
  <c r="DI22" i="1"/>
  <c r="GC16" i="1"/>
  <c r="GC25" i="1" s="1"/>
  <c r="IV22" i="1"/>
  <c r="FH30" i="1"/>
  <c r="FG34" i="1"/>
  <c r="FH8" i="1"/>
  <c r="FH20" i="1"/>
  <c r="FH13" i="1"/>
  <c r="FH12" i="1" s="1"/>
  <c r="FH9" i="1"/>
  <c r="IL34" i="1"/>
  <c r="IK34" i="1" s="1"/>
  <c r="IM8" i="1"/>
  <c r="IM20" i="1"/>
  <c r="IM13" i="1"/>
  <c r="IM12" i="1" s="1"/>
  <c r="IM9" i="1"/>
  <c r="FK30" i="1"/>
  <c r="FJ34" i="1"/>
  <c r="FK20" i="1"/>
  <c r="FK13" i="1"/>
  <c r="FK12" i="1" s="1"/>
  <c r="FK9" i="1"/>
  <c r="FK8" i="1"/>
  <c r="HA22" i="1"/>
  <c r="BL30" i="1"/>
  <c r="BL9" i="1"/>
  <c r="BL8" i="1"/>
  <c r="BL20" i="1"/>
  <c r="BL13" i="1"/>
  <c r="BL12" i="1" s="1"/>
  <c r="DM16" i="1"/>
  <c r="DM25" i="1" s="1"/>
  <c r="AE20" i="1"/>
  <c r="AE8" i="1"/>
  <c r="AE13" i="1"/>
  <c r="AE12" i="1" s="1"/>
  <c r="AE9" i="1"/>
  <c r="KP30" i="1"/>
  <c r="KP13" i="1"/>
  <c r="KP12" i="1" s="1"/>
  <c r="KP9" i="1"/>
  <c r="KP8" i="1"/>
  <c r="KP20" i="1"/>
  <c r="BS30" i="1"/>
  <c r="BS9" i="1"/>
  <c r="BS8" i="1"/>
  <c r="BS20" i="1"/>
  <c r="BS13" i="1"/>
  <c r="BS12" i="1" s="1"/>
  <c r="AL30" i="1"/>
  <c r="AL13" i="1"/>
  <c r="AL12" i="1" s="1"/>
  <c r="AL9" i="1"/>
  <c r="AL8" i="1"/>
  <c r="AL20" i="1"/>
  <c r="BT30" i="1"/>
  <c r="BT13" i="1"/>
  <c r="BT12" i="1" s="1"/>
  <c r="BT9" i="1"/>
  <c r="BT8" i="1"/>
  <c r="BT20" i="1"/>
  <c r="EY30" i="1"/>
  <c r="EX34" i="1"/>
  <c r="EY20" i="1"/>
  <c r="EY13" i="1"/>
  <c r="EY12" i="1" s="1"/>
  <c r="EY9" i="1"/>
  <c r="EY8" i="1"/>
  <c r="EW34" i="1"/>
  <c r="IC20" i="1"/>
  <c r="IC13" i="1"/>
  <c r="IC12" i="1" s="1"/>
  <c r="IC9" i="1"/>
  <c r="IC8" i="1"/>
  <c r="KA30" i="1"/>
  <c r="KA13" i="1"/>
  <c r="KA12" i="1" s="1"/>
  <c r="KA9" i="1"/>
  <c r="KA8" i="1"/>
  <c r="KA20" i="1"/>
  <c r="KS30" i="1"/>
  <c r="KS9" i="1"/>
  <c r="KS8" i="1"/>
  <c r="KS20" i="1"/>
  <c r="KS13" i="1"/>
  <c r="KS12" i="1" s="1"/>
  <c r="MD30" i="1"/>
  <c r="MD13" i="1"/>
  <c r="MD12" i="1" s="1"/>
  <c r="MD20" i="1"/>
  <c r="MD8" i="1"/>
  <c r="MD9" i="1"/>
  <c r="JP81" i="1"/>
  <c r="JP22" i="1" s="1"/>
  <c r="MW22" i="1"/>
  <c r="HC22" i="1"/>
  <c r="HQ22" i="1"/>
  <c r="KU81" i="1"/>
  <c r="KU22" i="1" s="1"/>
  <c r="MJ22" i="1"/>
  <c r="KP22" i="1"/>
  <c r="FN81" i="1"/>
  <c r="FN22" i="1" s="1"/>
  <c r="CZ27" i="1"/>
  <c r="BB22" i="1"/>
  <c r="DA27" i="1"/>
  <c r="CC30" i="1"/>
  <c r="CC13" i="1"/>
  <c r="CC12" i="1" s="1"/>
  <c r="CC9" i="1"/>
  <c r="CC8" i="1"/>
  <c r="CC20" i="1"/>
  <c r="CR27" i="1"/>
  <c r="BD8" i="1"/>
  <c r="BD20" i="1"/>
  <c r="BD9" i="1"/>
  <c r="BD13" i="1"/>
  <c r="BD12" i="1" s="1"/>
  <c r="DN27" i="1"/>
  <c r="GS81" i="1"/>
  <c r="EJ30" i="1"/>
  <c r="EJ9" i="1"/>
  <c r="EJ8" i="1"/>
  <c r="EJ20" i="1"/>
  <c r="EJ13" i="1"/>
  <c r="EJ12" i="1" s="1"/>
  <c r="JU30" i="1"/>
  <c r="JU8" i="1"/>
  <c r="JU20" i="1"/>
  <c r="JU13" i="1"/>
  <c r="JU12" i="1" s="1"/>
  <c r="JU9" i="1"/>
  <c r="AJ30" i="1"/>
  <c r="AJ9" i="1"/>
  <c r="AI34" i="1"/>
  <c r="AJ8" i="1"/>
  <c r="AJ20" i="1"/>
  <c r="AJ13" i="1"/>
  <c r="AJ12" i="1" s="1"/>
  <c r="HQ13" i="1"/>
  <c r="HQ9" i="1"/>
  <c r="HP34" i="1"/>
  <c r="HQ8" i="1"/>
  <c r="HQ20" i="1"/>
  <c r="HO34" i="1"/>
  <c r="KR13" i="1"/>
  <c r="KR12" i="1" s="1"/>
  <c r="KR9" i="1"/>
  <c r="KR8" i="1"/>
  <c r="KR20" i="1"/>
  <c r="MZ30" i="1"/>
  <c r="MZ9" i="1"/>
  <c r="MZ8" i="1"/>
  <c r="MZ20" i="1"/>
  <c r="MZ13" i="1"/>
  <c r="MZ12" i="1" s="1"/>
  <c r="AN30" i="1"/>
  <c r="AM34" i="1"/>
  <c r="AN9" i="1"/>
  <c r="AN8" i="1"/>
  <c r="AN13" i="1"/>
  <c r="AN12" i="1" s="1"/>
  <c r="AN20" i="1"/>
  <c r="BY9" i="1"/>
  <c r="BY20" i="1"/>
  <c r="BY8" i="1"/>
  <c r="BY13" i="1"/>
  <c r="BY12" i="1" s="1"/>
  <c r="FB30" i="1"/>
  <c r="FA34" i="1"/>
  <c r="FB13" i="1"/>
  <c r="FB12" i="1" s="1"/>
  <c r="FB9" i="1"/>
  <c r="FB20" i="1"/>
  <c r="FB8" i="1"/>
  <c r="IF30" i="1"/>
  <c r="IF20" i="1"/>
  <c r="IF13" i="1"/>
  <c r="IF12" i="1" s="1"/>
  <c r="IF9" i="1"/>
  <c r="IF8" i="1"/>
  <c r="KB30" i="1"/>
  <c r="KB13" i="1"/>
  <c r="KB12" i="1" s="1"/>
  <c r="KB9" i="1"/>
  <c r="KB8" i="1"/>
  <c r="KB20" i="1"/>
  <c r="MF30" i="1"/>
  <c r="MF13" i="1"/>
  <c r="MF12" i="1" s="1"/>
  <c r="MF9" i="1"/>
  <c r="MF8" i="1"/>
  <c r="MF20" i="1"/>
  <c r="ME34" i="1"/>
  <c r="CK27" i="1"/>
  <c r="KN22" i="1"/>
  <c r="JT16" i="1"/>
  <c r="JT25" i="1" s="1"/>
  <c r="GC22" i="1"/>
  <c r="FS22" i="1"/>
  <c r="KH34" i="1"/>
  <c r="KH18" i="1" s="1"/>
  <c r="KR30" i="1"/>
  <c r="KQ34" i="1"/>
  <c r="JQ22" i="1"/>
  <c r="AW29" i="1"/>
  <c r="KM22" i="1"/>
  <c r="IE29" i="1"/>
  <c r="KN30" i="1"/>
  <c r="KM34" i="1"/>
  <c r="MV29" i="1"/>
  <c r="KJ30" i="1"/>
  <c r="KE30" i="1"/>
  <c r="KD34" i="1"/>
  <c r="IM30" i="1"/>
  <c r="DO22" i="1"/>
  <c r="BC34" i="1"/>
  <c r="BC18" i="1" s="1"/>
  <c r="BD30" i="1"/>
  <c r="GB8" i="1"/>
  <c r="GB22" i="1"/>
  <c r="FO30" i="1"/>
  <c r="FQ30" i="1"/>
  <c r="AD34" i="1"/>
  <c r="AD18" i="1" s="1"/>
  <c r="AE30" i="1"/>
  <c r="GQ30" i="1"/>
  <c r="GM34" i="1"/>
  <c r="GH34" i="1" s="1"/>
  <c r="JR30" i="1"/>
  <c r="JQ34" i="1"/>
  <c r="BN34" i="1"/>
  <c r="BN18" i="1" s="1"/>
  <c r="BO30" i="1"/>
  <c r="HC30" i="1"/>
  <c r="HQ30" i="1"/>
  <c r="Y30" i="1"/>
  <c r="JI30" i="1"/>
  <c r="JH34" i="1"/>
  <c r="IC30" i="1"/>
  <c r="IB34" i="1"/>
  <c r="IA34" i="1" s="1"/>
  <c r="BW34" i="1"/>
  <c r="BW18" i="1" s="1"/>
  <c r="BY30" i="1"/>
  <c r="GU22" i="1"/>
  <c r="IZ30" i="1"/>
  <c r="BZ34" i="1"/>
  <c r="BZ8" i="1" s="1"/>
  <c r="CG18" i="1"/>
  <c r="DO8" i="1"/>
  <c r="MJ8" i="1"/>
  <c r="DC22" i="1"/>
  <c r="CG22" i="1"/>
  <c r="DC8" i="1"/>
  <c r="MI29" i="1"/>
  <c r="BR34" i="1"/>
  <c r="DY29" i="1"/>
  <c r="BF34" i="1"/>
  <c r="GA29" i="1"/>
  <c r="HR29" i="1"/>
  <c r="CN29" i="1"/>
  <c r="BV29" i="1"/>
  <c r="JN29" i="1"/>
  <c r="MX29" i="1"/>
  <c r="FU29" i="1"/>
  <c r="EM29" i="1"/>
  <c r="IQ29" i="1"/>
  <c r="HL29" i="1"/>
  <c r="IU29" i="1"/>
  <c r="EF29" i="1"/>
  <c r="GK29" i="1"/>
  <c r="GX29" i="1"/>
  <c r="EH29" i="1"/>
  <c r="HI29" i="1"/>
  <c r="JY29" i="1"/>
  <c r="MO29" i="1"/>
  <c r="DV29" i="1"/>
  <c r="LS29" i="1"/>
  <c r="LQ29" i="1"/>
  <c r="IO29" i="1"/>
  <c r="HW29" i="1"/>
  <c r="JE29" i="1"/>
  <c r="JA29" i="1"/>
  <c r="LT29" i="1"/>
  <c r="HV29" i="1"/>
  <c r="FL29" i="1"/>
  <c r="FV29" i="1"/>
  <c r="MB29" i="1"/>
  <c r="EG29" i="1"/>
  <c r="HZ29" i="1"/>
  <c r="LX29" i="1"/>
  <c r="LP29" i="1"/>
  <c r="DX29" i="1"/>
  <c r="FW29" i="1"/>
  <c r="Y22" i="1"/>
  <c r="Y27" i="1" s="1"/>
  <c r="HG29" i="1"/>
  <c r="MY29" i="1"/>
  <c r="EU29" i="1"/>
  <c r="IX29" i="1"/>
  <c r="GR29" i="1"/>
  <c r="GO29" i="1"/>
  <c r="GD29" i="1"/>
  <c r="CA29" i="1"/>
  <c r="HF29" i="1"/>
  <c r="GE29" i="1"/>
  <c r="FF29" i="1"/>
  <c r="DP29" i="1"/>
  <c r="GN29" i="1"/>
  <c r="IN29" i="1"/>
  <c r="ER29" i="1"/>
  <c r="LH29" i="1"/>
  <c r="KT29" i="1"/>
  <c r="IR29" i="1"/>
  <c r="HN29" i="1"/>
  <c r="HE29" i="1"/>
  <c r="HB29" i="1"/>
  <c r="Y20" i="1"/>
  <c r="R164" i="1"/>
  <c r="R97" i="1"/>
  <c r="BK23" i="1" s="1"/>
  <c r="R50" i="1"/>
  <c r="R43" i="1"/>
  <c r="R33" i="1"/>
  <c r="KZ16" i="1" l="1"/>
  <c r="KZ25" i="1" s="1"/>
  <c r="EE16" i="1"/>
  <c r="EE25" i="1" s="1"/>
  <c r="FN34" i="1"/>
  <c r="AN16" i="1"/>
  <c r="AN25" i="1" s="1"/>
  <c r="MT16" i="1"/>
  <c r="MT25" i="1" s="1"/>
  <c r="AE21" i="1"/>
  <c r="MF18" i="1"/>
  <c r="IZ16" i="1"/>
  <c r="IZ25" i="1" s="1"/>
  <c r="MF16" i="1"/>
  <c r="MF25" i="1" s="1"/>
  <c r="AC16" i="1"/>
  <c r="AC25" i="1" s="1"/>
  <c r="BO16" i="1"/>
  <c r="BO25" i="1" s="1"/>
  <c r="MS16" i="1"/>
  <c r="MS25" i="1" s="1"/>
  <c r="FO16" i="1"/>
  <c r="FO25" i="1" s="1"/>
  <c r="MD16" i="1"/>
  <c r="MD25" i="1" s="1"/>
  <c r="LI18" i="1"/>
  <c r="LI17" i="1" s="1"/>
  <c r="BO18" i="1"/>
  <c r="BO26" i="1" s="1"/>
  <c r="JP34" i="1"/>
  <c r="JP18" i="1" s="1"/>
  <c r="JP17" i="1" s="1"/>
  <c r="FB16" i="1"/>
  <c r="FB25" i="1" s="1"/>
  <c r="BM16" i="1"/>
  <c r="BM25" i="1" s="1"/>
  <c r="BT18" i="1"/>
  <c r="BT26" i="1" s="1"/>
  <c r="BM18" i="1"/>
  <c r="BM26" i="1" s="1"/>
  <c r="KB16" i="1"/>
  <c r="KB25" i="1" s="1"/>
  <c r="KB18" i="1"/>
  <c r="KB17" i="1" s="1"/>
  <c r="KP16" i="1"/>
  <c r="KP25" i="1" s="1"/>
  <c r="KO16" i="1"/>
  <c r="KO25" i="1" s="1"/>
  <c r="FC16" i="1"/>
  <c r="FC25" i="1" s="1"/>
  <c r="IP16" i="1"/>
  <c r="IP25" i="1" s="1"/>
  <c r="FC18" i="1"/>
  <c r="AJ18" i="1"/>
  <c r="AJ17" i="1" s="1"/>
  <c r="JZ16" i="1"/>
  <c r="JZ25" i="1" s="1"/>
  <c r="JU18" i="1"/>
  <c r="JU17" i="1" s="1"/>
  <c r="BS19" i="1"/>
  <c r="AV16" i="1"/>
  <c r="AV25" i="1" s="1"/>
  <c r="EA22" i="1"/>
  <c r="MF17" i="1"/>
  <c r="IF18" i="1"/>
  <c r="IF17" i="1" s="1"/>
  <c r="CC18" i="1"/>
  <c r="CC17" i="1" s="1"/>
  <c r="FK18" i="1"/>
  <c r="FK17" i="1" s="1"/>
  <c r="GI16" i="1"/>
  <c r="GI25" i="1" s="1"/>
  <c r="BB16" i="1"/>
  <c r="BB25" i="1" s="1"/>
  <c r="IP18" i="1"/>
  <c r="IP17" i="1" s="1"/>
  <c r="BB18" i="1"/>
  <c r="BB17" i="1" s="1"/>
  <c r="AV18" i="1"/>
  <c r="AV17" i="1" s="1"/>
  <c r="BN17" i="1"/>
  <c r="IC16" i="1"/>
  <c r="IC25" i="1" s="1"/>
  <c r="BT16" i="1"/>
  <c r="BT25" i="1" s="1"/>
  <c r="JZ18" i="1"/>
  <c r="JZ17" i="1" s="1"/>
  <c r="MJ17" i="1"/>
  <c r="FO18" i="1"/>
  <c r="FO17" i="1" s="1"/>
  <c r="AE19" i="1"/>
  <c r="IC18" i="1"/>
  <c r="BO17" i="1"/>
  <c r="BC17" i="1"/>
  <c r="CH18" i="1"/>
  <c r="CH17" i="1" s="1"/>
  <c r="BW17" i="1"/>
  <c r="CC16" i="1"/>
  <c r="CC25" i="1" s="1"/>
  <c r="FH18" i="1"/>
  <c r="FH17" i="1" s="1"/>
  <c r="EL18" i="1"/>
  <c r="EL17" i="1" s="1"/>
  <c r="JZ21" i="1"/>
  <c r="BI16" i="1"/>
  <c r="BI25" i="1" s="1"/>
  <c r="LA16" i="1"/>
  <c r="LA25" i="1" s="1"/>
  <c r="JI16" i="1"/>
  <c r="JI25" i="1" s="1"/>
  <c r="GY18" i="1"/>
  <c r="GY17" i="1" s="1"/>
  <c r="GY8" i="1"/>
  <c r="MP16" i="1"/>
  <c r="MP25" i="1" s="1"/>
  <c r="CR18" i="1"/>
  <c r="CR17" i="1" s="1"/>
  <c r="AA16" i="1"/>
  <c r="AA25" i="1" s="1"/>
  <c r="GY21" i="1"/>
  <c r="MP18" i="1"/>
  <c r="MP17" i="1" s="1"/>
  <c r="AA18" i="1"/>
  <c r="AA17" i="1" s="1"/>
  <c r="EX21" i="1"/>
  <c r="KR16" i="1"/>
  <c r="KR25" i="1" s="1"/>
  <c r="KH17" i="1"/>
  <c r="FB18" i="1"/>
  <c r="FB17" i="1" s="1"/>
  <c r="CZ21" i="1"/>
  <c r="BS16" i="1"/>
  <c r="BS25" i="1" s="1"/>
  <c r="FJ18" i="1"/>
  <c r="FJ17" i="1" s="1"/>
  <c r="FJ8" i="1"/>
  <c r="FG18" i="1"/>
  <c r="FG17" i="1" s="1"/>
  <c r="FG8" i="1"/>
  <c r="MT18" i="1"/>
  <c r="MT17" i="1" s="1"/>
  <c r="KY16" i="1"/>
  <c r="KY25" i="1" s="1"/>
  <c r="CM16" i="1"/>
  <c r="CM25" i="1" s="1"/>
  <c r="FA21" i="1"/>
  <c r="BS18" i="1"/>
  <c r="BS17" i="1" s="1"/>
  <c r="MH16" i="1"/>
  <c r="MH25" i="1" s="1"/>
  <c r="KE18" i="1"/>
  <c r="KE17" i="1" s="1"/>
  <c r="GS22" i="1"/>
  <c r="GS21" i="1" s="1"/>
  <c r="KO19" i="1"/>
  <c r="GQ18" i="1"/>
  <c r="GQ17" i="1" s="1"/>
  <c r="DF21" i="1"/>
  <c r="HP21" i="1"/>
  <c r="HP18" i="1"/>
  <c r="HP17" i="1" s="1"/>
  <c r="HP8" i="1"/>
  <c r="KR18" i="1"/>
  <c r="KR17" i="1" s="1"/>
  <c r="EX18" i="1"/>
  <c r="EX17" i="1" s="1"/>
  <c r="EX8" i="1"/>
  <c r="BD16" i="1"/>
  <c r="BD25" i="1" s="1"/>
  <c r="IC17" i="1"/>
  <c r="AD17" i="1"/>
  <c r="IM18" i="1"/>
  <c r="IM17" i="1" s="1"/>
  <c r="MM18" i="1"/>
  <c r="MM17" i="1" s="1"/>
  <c r="ML18" i="1"/>
  <c r="ML17" i="1" s="1"/>
  <c r="MH18" i="1"/>
  <c r="MH17" i="1" s="1"/>
  <c r="EB21" i="1"/>
  <c r="KO18" i="1"/>
  <c r="KO17" i="1" s="1"/>
  <c r="GG18" i="1"/>
  <c r="GG17" i="1" s="1"/>
  <c r="LF18" i="1"/>
  <c r="LF17" i="1" s="1"/>
  <c r="LF8" i="1"/>
  <c r="LA18" i="1"/>
  <c r="LA17" i="1" s="1"/>
  <c r="KI17" i="1"/>
  <c r="HN17" i="1"/>
  <c r="AQ17" i="1"/>
  <c r="GL17" i="1"/>
  <c r="IW17" i="1"/>
  <c r="FT17" i="1"/>
  <c r="JK17" i="1"/>
  <c r="AF17" i="1"/>
  <c r="HR17" i="1"/>
  <c r="IX17" i="1"/>
  <c r="DY17" i="1"/>
  <c r="MU17" i="1"/>
  <c r="AG17" i="1"/>
  <c r="HS17" i="1"/>
  <c r="AO17" i="1"/>
  <c r="CN17" i="1"/>
  <c r="DI17" i="1"/>
  <c r="LQ17" i="1"/>
  <c r="MV17" i="1"/>
  <c r="AH17" i="1"/>
  <c r="HX17" i="1"/>
  <c r="GC17" i="1"/>
  <c r="FL17" i="1"/>
  <c r="DQ17" i="1"/>
  <c r="AU17" i="1"/>
  <c r="HZ17" i="1"/>
  <c r="DT17" i="1"/>
  <c r="FI17" i="1"/>
  <c r="IT17" i="1"/>
  <c r="AS17" i="1"/>
  <c r="DR17" i="1"/>
  <c r="EO17" i="1"/>
  <c r="IQ17" i="1"/>
  <c r="LE17" i="1"/>
  <c r="JV17" i="1"/>
  <c r="DU17" i="1"/>
  <c r="DA17" i="1"/>
  <c r="CX17" i="1"/>
  <c r="JW17" i="1"/>
  <c r="AW17" i="1"/>
  <c r="HJ17" i="1"/>
  <c r="GX17" i="1"/>
  <c r="AP17" i="1"/>
  <c r="ER17" i="1"/>
  <c r="IR17" i="1"/>
  <c r="JX17" i="1"/>
  <c r="AX17" i="1"/>
  <c r="LR17" i="1"/>
  <c r="AZ17" i="1"/>
  <c r="CF17" i="1"/>
  <c r="CQ17" i="1"/>
  <c r="ES17" i="1"/>
  <c r="DL17" i="1"/>
  <c r="GK17" i="1"/>
  <c r="DV17" i="1"/>
  <c r="DJ17" i="1"/>
  <c r="JN17" i="1"/>
  <c r="EV17" i="1"/>
  <c r="DP17" i="1"/>
  <c r="LT17" i="1"/>
  <c r="FV17" i="1"/>
  <c r="LL17" i="1"/>
  <c r="FD17" i="1"/>
  <c r="BQ17" i="1"/>
  <c r="HT17" i="1"/>
  <c r="GR17" i="1"/>
  <c r="IN17" i="1"/>
  <c r="LM17" i="1"/>
  <c r="GP17" i="1"/>
  <c r="EB17" i="1"/>
  <c r="HG17" i="1"/>
  <c r="GT17" i="1"/>
  <c r="JD17" i="1"/>
  <c r="EU17" i="1"/>
  <c r="GN17" i="1"/>
  <c r="DH17" i="1"/>
  <c r="GE17" i="1"/>
  <c r="CA17" i="1"/>
  <c r="CY17" i="1"/>
  <c r="MW17" i="1"/>
  <c r="FY17" i="1"/>
  <c r="LH17" i="1"/>
  <c r="JT17" i="1"/>
  <c r="DG17" i="1"/>
  <c r="MX17" i="1"/>
  <c r="LD17" i="1"/>
  <c r="DD17" i="1"/>
  <c r="EF17" i="1"/>
  <c r="EZ17" i="1"/>
  <c r="MO17" i="1"/>
  <c r="DN17" i="1"/>
  <c r="LG17" i="1"/>
  <c r="CZ17" i="1"/>
  <c r="HU17" i="1"/>
  <c r="HV17" i="1"/>
  <c r="BE17" i="1"/>
  <c r="CK17" i="1"/>
  <c r="FS17" i="1"/>
  <c r="IJ17" i="1"/>
  <c r="ID17" i="1"/>
  <c r="ET17" i="1"/>
  <c r="GZ17" i="1"/>
  <c r="DZ17" i="1"/>
  <c r="II17" i="1"/>
  <c r="MI17" i="1"/>
  <c r="MK17" i="1"/>
  <c r="FF17" i="1"/>
  <c r="BG17" i="1"/>
  <c r="JA17" i="1"/>
  <c r="EM17" i="1"/>
  <c r="IU17" i="1"/>
  <c r="DK17" i="1"/>
  <c r="FX17" i="1"/>
  <c r="DW17" i="1"/>
  <c r="GO17" i="1"/>
  <c r="FW17" i="1"/>
  <c r="MR17" i="1"/>
  <c r="FU17" i="1"/>
  <c r="LO17" i="1"/>
  <c r="DB17" i="1"/>
  <c r="IO17" i="1"/>
  <c r="JC17" i="1"/>
  <c r="HF17" i="1"/>
  <c r="HM17" i="1"/>
  <c r="BP17" i="1"/>
  <c r="HL17" i="1"/>
  <c r="GW17" i="1"/>
  <c r="DF17" i="1"/>
  <c r="MY17" i="1"/>
  <c r="HW17" i="1"/>
  <c r="JL17" i="1"/>
  <c r="EG17" i="1"/>
  <c r="LX17" i="1"/>
  <c r="HI17" i="1"/>
  <c r="HK17" i="1"/>
  <c r="DE17" i="1"/>
  <c r="BV17" i="1"/>
  <c r="GV17" i="1"/>
  <c r="CO17" i="1"/>
  <c r="CU17" i="1"/>
  <c r="JY17" i="1"/>
  <c r="AR17" i="1"/>
  <c r="GA17" i="1"/>
  <c r="FM17" i="1"/>
  <c r="KL17" i="1"/>
  <c r="CT17" i="1"/>
  <c r="LZ17" i="1"/>
  <c r="HB17" i="1"/>
  <c r="LS17" i="1"/>
  <c r="CW17" i="1"/>
  <c r="CS17" i="1"/>
  <c r="CV17" i="1"/>
  <c r="DX17" i="1"/>
  <c r="EH17" i="1"/>
  <c r="IE17" i="1"/>
  <c r="AT17" i="1"/>
  <c r="KW17" i="1"/>
  <c r="JE17" i="1"/>
  <c r="LP17" i="1"/>
  <c r="LC17" i="1"/>
  <c r="LK17" i="1"/>
  <c r="HD17" i="1"/>
  <c r="EQ17" i="1"/>
  <c r="IG17" i="1"/>
  <c r="MB17" i="1"/>
  <c r="LW17" i="1"/>
  <c r="JG17" i="1"/>
  <c r="BX17" i="1"/>
  <c r="HA17" i="1"/>
  <c r="DM17" i="1"/>
  <c r="HE17" i="1"/>
  <c r="KT17" i="1"/>
  <c r="GD17" i="1"/>
  <c r="JM17" i="1"/>
  <c r="HH17" i="1"/>
  <c r="DO17" i="1"/>
  <c r="DS17" i="1"/>
  <c r="GB17" i="1"/>
  <c r="GJ17" i="1"/>
  <c r="EP17" i="1"/>
  <c r="FA18" i="1"/>
  <c r="FA17" i="1" s="1"/>
  <c r="FA8" i="1"/>
  <c r="EX23" i="1"/>
  <c r="HT23" i="1"/>
  <c r="GV23" i="1"/>
  <c r="GY23" i="1"/>
  <c r="FJ23" i="1"/>
  <c r="LF23" i="1"/>
  <c r="FT23" i="1"/>
  <c r="FG23" i="1"/>
  <c r="HP23" i="1"/>
  <c r="FA23" i="1"/>
  <c r="LJ18" i="1"/>
  <c r="LJ17" i="1" s="1"/>
  <c r="BY16" i="1"/>
  <c r="BY25" i="1" s="1"/>
  <c r="MZ18" i="1"/>
  <c r="MZ17" i="1" s="1"/>
  <c r="MM16" i="1"/>
  <c r="MM25" i="1" s="1"/>
  <c r="ML16" i="1"/>
  <c r="ML25" i="1" s="1"/>
  <c r="MA18" i="1"/>
  <c r="MA17" i="1" s="1"/>
  <c r="MS18" i="1"/>
  <c r="MS17" i="1" s="1"/>
  <c r="GV21" i="1"/>
  <c r="AE16" i="1"/>
  <c r="AE25" i="1" s="1"/>
  <c r="DD21" i="1"/>
  <c r="LF21" i="1"/>
  <c r="FG21" i="1"/>
  <c r="FT21" i="1"/>
  <c r="FJ21" i="1"/>
  <c r="HT21" i="1"/>
  <c r="BY19" i="1"/>
  <c r="AJ19" i="1"/>
  <c r="EJ16" i="1"/>
  <c r="EJ25" i="1" s="1"/>
  <c r="EY16" i="1"/>
  <c r="EY25" i="1" s="1"/>
  <c r="AL16" i="1"/>
  <c r="AL25" i="1" s="1"/>
  <c r="IM16" i="1"/>
  <c r="IM25" i="1" s="1"/>
  <c r="KK16" i="1"/>
  <c r="KK25" i="1" s="1"/>
  <c r="FC17" i="1"/>
  <c r="MZ16" i="1"/>
  <c r="MZ25" i="1" s="1"/>
  <c r="CG17" i="1"/>
  <c r="BY18" i="1"/>
  <c r="BY17" i="1" s="1"/>
  <c r="AJ16" i="1"/>
  <c r="AJ25" i="1" s="1"/>
  <c r="EJ18" i="1"/>
  <c r="EJ17" i="1" s="1"/>
  <c r="EY18" i="1"/>
  <c r="EY17" i="1" s="1"/>
  <c r="AL18" i="1"/>
  <c r="AL17" i="1" s="1"/>
  <c r="MC18" i="1"/>
  <c r="MC17" i="1" s="1"/>
  <c r="EL16" i="1"/>
  <c r="EL25" i="1" s="1"/>
  <c r="KK18" i="1"/>
  <c r="KK17" i="1" s="1"/>
  <c r="KC16" i="1"/>
  <c r="KC25" i="1" s="1"/>
  <c r="DC17" i="1"/>
  <c r="ME18" i="1"/>
  <c r="ME17" i="1" s="1"/>
  <c r="ME8" i="1"/>
  <c r="KY19" i="1"/>
  <c r="HC19" i="1"/>
  <c r="MP19" i="1"/>
  <c r="AN19" i="1"/>
  <c r="IF16" i="1"/>
  <c r="IF25" i="1" s="1"/>
  <c r="EJ19" i="1"/>
  <c r="CR21" i="1"/>
  <c r="MD18" i="1"/>
  <c r="MD17" i="1" s="1"/>
  <c r="KA18" i="1"/>
  <c r="KA17" i="1" s="1"/>
  <c r="FK16" i="1"/>
  <c r="FK25" i="1" s="1"/>
  <c r="IK18" i="1"/>
  <c r="IK17" i="1" s="1"/>
  <c r="IK8" i="1"/>
  <c r="AV27" i="1"/>
  <c r="AV21" i="1"/>
  <c r="EL19" i="1"/>
  <c r="HC18" i="1"/>
  <c r="HC17" i="1" s="1"/>
  <c r="MM19" i="1"/>
  <c r="ML19" i="1"/>
  <c r="MR21" i="1"/>
  <c r="JI19" i="1"/>
  <c r="KE16" i="1"/>
  <c r="KE25" i="1" s="1"/>
  <c r="GG27" i="1"/>
  <c r="GG21" i="1"/>
  <c r="GQ16" i="1"/>
  <c r="GQ25" i="1" s="1"/>
  <c r="BJ18" i="1"/>
  <c r="BJ17" i="1" s="1"/>
  <c r="LN18" i="1"/>
  <c r="LN17" i="1" s="1"/>
  <c r="KN19" i="1"/>
  <c r="CR16" i="1"/>
  <c r="CR25" i="1" s="1"/>
  <c r="JJ19" i="1"/>
  <c r="FQ18" i="1"/>
  <c r="FQ17" i="1" s="1"/>
  <c r="BH18" i="1"/>
  <c r="BH17" i="1" s="1"/>
  <c r="DM21" i="1"/>
  <c r="DM27" i="1"/>
  <c r="CL18" i="1"/>
  <c r="CL17" i="1" s="1"/>
  <c r="CL8" i="1"/>
  <c r="DE21" i="1"/>
  <c r="KZ19" i="1"/>
  <c r="CR26" i="1"/>
  <c r="AJ21" i="1"/>
  <c r="IH19" i="1"/>
  <c r="CB18" i="1"/>
  <c r="CB17" i="1" s="1"/>
  <c r="CB12" i="1"/>
  <c r="CB16" i="1" s="1"/>
  <c r="CB25" i="1" s="1"/>
  <c r="CE34" i="1"/>
  <c r="MD19" i="1"/>
  <c r="FQ19" i="1"/>
  <c r="CP21" i="1"/>
  <c r="EY21" i="1"/>
  <c r="BB19" i="1"/>
  <c r="IM21" i="1"/>
  <c r="IM27" i="1"/>
  <c r="KU34" i="1"/>
  <c r="IH16" i="1"/>
  <c r="IH25" i="1" s="1"/>
  <c r="CB19" i="1"/>
  <c r="JR16" i="1"/>
  <c r="JR25" i="1" s="1"/>
  <c r="CP18" i="1"/>
  <c r="CP17" i="1" s="1"/>
  <c r="CP8" i="1"/>
  <c r="LB8" i="1"/>
  <c r="LB18" i="1"/>
  <c r="LB17" i="1" s="1"/>
  <c r="MP21" i="1"/>
  <c r="KJ18" i="1"/>
  <c r="KJ17" i="1" s="1"/>
  <c r="JS21" i="1"/>
  <c r="IH18" i="1"/>
  <c r="IH17" i="1" s="1"/>
  <c r="IT21" i="1"/>
  <c r="EE19" i="1"/>
  <c r="KX19" i="1"/>
  <c r="AV19" i="1"/>
  <c r="EL26" i="1"/>
  <c r="CJ19" i="1"/>
  <c r="MA26" i="1"/>
  <c r="AI21" i="1"/>
  <c r="KP19" i="1"/>
  <c r="BL16" i="1"/>
  <c r="BL25" i="1" s="1"/>
  <c r="CJ16" i="1"/>
  <c r="CJ25" i="1" s="1"/>
  <c r="DR21" i="1"/>
  <c r="IZ27" i="1"/>
  <c r="IZ21" i="1"/>
  <c r="AB18" i="1"/>
  <c r="AB17" i="1" s="1"/>
  <c r="AB8" i="1"/>
  <c r="GG19" i="1"/>
  <c r="KG16" i="1"/>
  <c r="KG25" i="1" s="1"/>
  <c r="MN16" i="1"/>
  <c r="MN25" i="1" s="1"/>
  <c r="BM19" i="1"/>
  <c r="IK21" i="1"/>
  <c r="KJ19" i="1"/>
  <c r="KX16" i="1"/>
  <c r="KX25" i="1" s="1"/>
  <c r="BK21" i="1"/>
  <c r="IF19" i="1"/>
  <c r="FH19" i="1"/>
  <c r="EK18" i="1"/>
  <c r="EK17" i="1" s="1"/>
  <c r="EK8" i="1"/>
  <c r="EA34" i="1"/>
  <c r="KP27" i="1"/>
  <c r="KP21" i="1"/>
  <c r="BL19" i="1"/>
  <c r="AC19" i="1"/>
  <c r="BS23" i="1"/>
  <c r="AH23" i="1"/>
  <c r="CT23" i="1"/>
  <c r="MM23" i="1"/>
  <c r="MG23" i="1"/>
  <c r="MD23" i="1"/>
  <c r="LN23" i="1"/>
  <c r="LD23" i="1"/>
  <c r="KN23" i="1"/>
  <c r="KB23" i="1"/>
  <c r="JS23" i="1"/>
  <c r="JJ23" i="1"/>
  <c r="IZ23" i="1"/>
  <c r="IO23" i="1"/>
  <c r="HQ23" i="1"/>
  <c r="GT23" i="1"/>
  <c r="GG23" i="1"/>
  <c r="FU23" i="1"/>
  <c r="FL23" i="1"/>
  <c r="FI23" i="1"/>
  <c r="FB23" i="1"/>
  <c r="DU23" i="1"/>
  <c r="DI23" i="1"/>
  <c r="CV23" i="1"/>
  <c r="CJ23" i="1"/>
  <c r="AS23" i="1"/>
  <c r="AM23" i="1"/>
  <c r="MR23" i="1"/>
  <c r="LH23" i="1"/>
  <c r="JC23" i="1"/>
  <c r="II23" i="1"/>
  <c r="IF23" i="1"/>
  <c r="HS23" i="1"/>
  <c r="GR23" i="1"/>
  <c r="FO23" i="1"/>
  <c r="FD23" i="1"/>
  <c r="DW23" i="1"/>
  <c r="CZ23" i="1"/>
  <c r="CN23" i="1"/>
  <c r="BL23" i="1"/>
  <c r="AG23" i="1"/>
  <c r="AZ23" i="1"/>
  <c r="AC23" i="1"/>
  <c r="Z23" i="1"/>
  <c r="BI23" i="1"/>
  <c r="MV23" i="1"/>
  <c r="MT23" i="1"/>
  <c r="MA23" i="1"/>
  <c r="LM23" i="1"/>
  <c r="LK23" i="1"/>
  <c r="KZ23" i="1"/>
  <c r="KX23" i="1"/>
  <c r="IM23" i="1"/>
  <c r="HL23" i="1"/>
  <c r="HF23" i="1"/>
  <c r="HD23" i="1"/>
  <c r="FY23" i="1"/>
  <c r="FH23" i="1"/>
  <c r="DN23" i="1"/>
  <c r="CU23" i="1"/>
  <c r="CR23" i="1"/>
  <c r="AV23" i="1"/>
  <c r="CX23" i="1"/>
  <c r="LP23" i="1"/>
  <c r="KP23" i="1"/>
  <c r="JU23" i="1"/>
  <c r="IU23" i="1"/>
  <c r="IQ23" i="1"/>
  <c r="BG23" i="1"/>
  <c r="MX23" i="1"/>
  <c r="MC23" i="1"/>
  <c r="LW23" i="1"/>
  <c r="KS23" i="1"/>
  <c r="KL23" i="1"/>
  <c r="JY23" i="1"/>
  <c r="MZ23" i="1"/>
  <c r="ML23" i="1"/>
  <c r="LT23" i="1"/>
  <c r="LR23" i="1"/>
  <c r="JW23" i="1"/>
  <c r="IX23" i="1"/>
  <c r="IH23" i="1"/>
  <c r="IE23" i="1"/>
  <c r="MS23" i="1"/>
  <c r="MN23" i="1"/>
  <c r="LZ23" i="1"/>
  <c r="LC23" i="1"/>
  <c r="KA23" i="1"/>
  <c r="JI23" i="1"/>
  <c r="DA23" i="1"/>
  <c r="KR23" i="1"/>
  <c r="GC23" i="1"/>
  <c r="EY23" i="1"/>
  <c r="DJ23" i="1"/>
  <c r="DG23" i="1"/>
  <c r="CO23" i="1"/>
  <c r="BT23" i="1"/>
  <c r="BM23" i="1"/>
  <c r="AA23" i="1"/>
  <c r="AT23" i="1"/>
  <c r="LA23" i="1"/>
  <c r="HZ23" i="1"/>
  <c r="DT23" i="1"/>
  <c r="MW23" i="1"/>
  <c r="LO23" i="1"/>
  <c r="JD23" i="1"/>
  <c r="EL23" i="1"/>
  <c r="HX23" i="1"/>
  <c r="BH23" i="1"/>
  <c r="AN23" i="1"/>
  <c r="AU23" i="1"/>
  <c r="DQ23" i="1"/>
  <c r="MY23" i="1"/>
  <c r="MK23" i="1"/>
  <c r="IW23" i="1"/>
  <c r="IJ23" i="1"/>
  <c r="HW23" i="1"/>
  <c r="HC23" i="1"/>
  <c r="GE23" i="1"/>
  <c r="FX23" i="1"/>
  <c r="EM23" i="1"/>
  <c r="DM23" i="1"/>
  <c r="CY23" i="1"/>
  <c r="CH23" i="1"/>
  <c r="AP23" i="1"/>
  <c r="AF23" i="1"/>
  <c r="IN23" i="1"/>
  <c r="EG23" i="1"/>
  <c r="HR23" i="1"/>
  <c r="EZ23" i="1"/>
  <c r="GL23" i="1"/>
  <c r="FV23" i="1"/>
  <c r="BB23" i="1"/>
  <c r="LQ23" i="1"/>
  <c r="LI23" i="1"/>
  <c r="KK23" i="1"/>
  <c r="JG23" i="1"/>
  <c r="HI23" i="1"/>
  <c r="GK23" i="1"/>
  <c r="FK23" i="1"/>
  <c r="EQ23" i="1"/>
  <c r="DY23" i="1"/>
  <c r="CS23" i="1"/>
  <c r="BE23" i="1"/>
  <c r="AX23" i="1"/>
  <c r="GZ23" i="1"/>
  <c r="DL23" i="1"/>
  <c r="BV23" i="1"/>
  <c r="LL23" i="1"/>
  <c r="JR23" i="1"/>
  <c r="HU23" i="1"/>
  <c r="EU23" i="1"/>
  <c r="BO23" i="1"/>
  <c r="AQ23" i="1"/>
  <c r="JX23" i="1"/>
  <c r="JT23" i="1"/>
  <c r="DF23" i="1"/>
  <c r="CW23" i="1"/>
  <c r="BJ23" i="1"/>
  <c r="HJ23" i="1"/>
  <c r="LY23" i="1"/>
  <c r="DR23" i="1"/>
  <c r="DK23" i="1"/>
  <c r="BY23" i="1"/>
  <c r="KC23" i="1"/>
  <c r="AL23" i="1"/>
  <c r="MU23" i="1"/>
  <c r="LX23" i="1"/>
  <c r="HN23" i="1"/>
  <c r="HK23" i="1"/>
  <c r="GO23" i="1"/>
  <c r="GA23" i="1"/>
  <c r="FF23" i="1"/>
  <c r="EV23" i="1"/>
  <c r="ES23" i="1"/>
  <c r="EH23" i="1"/>
  <c r="CF23" i="1"/>
  <c r="BD23" i="1"/>
  <c r="AE23" i="1"/>
  <c r="AR23" i="1"/>
  <c r="IG23" i="1"/>
  <c r="ER23" i="1"/>
  <c r="MO23" i="1"/>
  <c r="CQ23" i="1"/>
  <c r="IR23" i="1"/>
  <c r="MH23" i="1"/>
  <c r="KJ23" i="1"/>
  <c r="IP23" i="1"/>
  <c r="ID23" i="1"/>
  <c r="HE23" i="1"/>
  <c r="HB23" i="1"/>
  <c r="FS23" i="1"/>
  <c r="FM23" i="1"/>
  <c r="DV23" i="1"/>
  <c r="DP23" i="1"/>
  <c r="DH23" i="1"/>
  <c r="CA23" i="1"/>
  <c r="MB23" i="1"/>
  <c r="LE23" i="1"/>
  <c r="KY23" i="1"/>
  <c r="HM23" i="1"/>
  <c r="EO23" i="1"/>
  <c r="IT23" i="1"/>
  <c r="FC23" i="1"/>
  <c r="DD23" i="1"/>
  <c r="MP23" i="1"/>
  <c r="LG23" i="1"/>
  <c r="KT23" i="1"/>
  <c r="JK23" i="1"/>
  <c r="GX23" i="1"/>
  <c r="GQ23" i="1"/>
  <c r="GI23" i="1"/>
  <c r="EB23" i="1"/>
  <c r="DX23" i="1"/>
  <c r="DE23" i="1"/>
  <c r="CD23" i="1"/>
  <c r="BQ23" i="1"/>
  <c r="HG23" i="1"/>
  <c r="FQ23" i="1"/>
  <c r="DZ23" i="1"/>
  <c r="IC23" i="1"/>
  <c r="CK23" i="1"/>
  <c r="MF23" i="1"/>
  <c r="KI23" i="1"/>
  <c r="JV23" i="1"/>
  <c r="JN23" i="1"/>
  <c r="HA23" i="1"/>
  <c r="GW23" i="1"/>
  <c r="GN23" i="1"/>
  <c r="EJ23" i="1"/>
  <c r="BX23" i="1"/>
  <c r="AJ23" i="1"/>
  <c r="LV23" i="1"/>
  <c r="GP23" i="1"/>
  <c r="EF23" i="1"/>
  <c r="AO23" i="1"/>
  <c r="AB23" i="1"/>
  <c r="AW23" i="1"/>
  <c r="EE23" i="1"/>
  <c r="KO23" i="1"/>
  <c r="CC23" i="1"/>
  <c r="JZ23" i="1"/>
  <c r="FW23" i="1"/>
  <c r="KG23" i="1"/>
  <c r="X23" i="1"/>
  <c r="CB23" i="1"/>
  <c r="JE23" i="1"/>
  <c r="IK23" i="1"/>
  <c r="CM23" i="1"/>
  <c r="LS23" i="1"/>
  <c r="HV23" i="1"/>
  <c r="KE23" i="1"/>
  <c r="GD23" i="1"/>
  <c r="LU23" i="1"/>
  <c r="CP23" i="1"/>
  <c r="JL23" i="1"/>
  <c r="KF23" i="1"/>
  <c r="CL23" i="1"/>
  <c r="DB23" i="1"/>
  <c r="JA23" i="1"/>
  <c r="KW23" i="1"/>
  <c r="ET23" i="1"/>
  <c r="BP23" i="1"/>
  <c r="MI23" i="1"/>
  <c r="AI23" i="1"/>
  <c r="KU23" i="1"/>
  <c r="GS23" i="1"/>
  <c r="W23" i="1"/>
  <c r="EA23" i="1"/>
  <c r="EP23" i="1"/>
  <c r="IA23" i="1"/>
  <c r="IS23" i="1"/>
  <c r="KU21" i="1"/>
  <c r="KS19" i="1"/>
  <c r="IC19" i="1"/>
  <c r="BL18" i="1"/>
  <c r="BL17" i="1" s="1"/>
  <c r="JZ19" i="1"/>
  <c r="DH21" i="1"/>
  <c r="FB27" i="1"/>
  <c r="FB21" i="1"/>
  <c r="MA16" i="1"/>
  <c r="MA25" i="1" s="1"/>
  <c r="IC27" i="1"/>
  <c r="IC21" i="1"/>
  <c r="EE18" i="1"/>
  <c r="EE17" i="1" s="1"/>
  <c r="GG16" i="1"/>
  <c r="GG25" i="1" s="1"/>
  <c r="KG18" i="1"/>
  <c r="KG17" i="1" s="1"/>
  <c r="LU18" i="1"/>
  <c r="LU17" i="1" s="1"/>
  <c r="GI18" i="1"/>
  <c r="GI17" i="1" s="1"/>
  <c r="BI18" i="1"/>
  <c r="BI17" i="1" s="1"/>
  <c r="MN18" i="1"/>
  <c r="MN17" i="1" s="1"/>
  <c r="LI19" i="1"/>
  <c r="BD27" i="1"/>
  <c r="BD21" i="1"/>
  <c r="KK19" i="1"/>
  <c r="KJ16" i="1"/>
  <c r="KJ25" i="1" s="1"/>
  <c r="JJ21" i="1"/>
  <c r="JJ27" i="1"/>
  <c r="KX18" i="1"/>
  <c r="KX17" i="1" s="1"/>
  <c r="FC19" i="1"/>
  <c r="CD19" i="1"/>
  <c r="FK19" i="1"/>
  <c r="MC19" i="1"/>
  <c r="KG19" i="1"/>
  <c r="JR18" i="1"/>
  <c r="JR17" i="1" s="1"/>
  <c r="LI26" i="1"/>
  <c r="AM18" i="1"/>
  <c r="AM17" i="1" s="1"/>
  <c r="AM8" i="1"/>
  <c r="HQ19" i="1"/>
  <c r="DN21" i="1"/>
  <c r="CE23" i="1"/>
  <c r="HQ27" i="1"/>
  <c r="HQ21" i="1"/>
  <c r="KS16" i="1"/>
  <c r="KS25" i="1" s="1"/>
  <c r="AL19" i="1"/>
  <c r="KP18" i="1"/>
  <c r="KP17" i="1" s="1"/>
  <c r="BK34" i="1"/>
  <c r="DG21" i="1"/>
  <c r="MT19" i="1"/>
  <c r="BO19" i="1"/>
  <c r="GI27" i="1"/>
  <c r="GI21" i="1"/>
  <c r="DK21" i="1"/>
  <c r="LY8" i="1"/>
  <c r="LY18" i="1"/>
  <c r="LY17" i="1" s="1"/>
  <c r="JS19" i="1"/>
  <c r="AC18" i="1"/>
  <c r="AC17" i="1" s="1"/>
  <c r="GF8" i="1"/>
  <c r="GF18" i="1"/>
  <c r="GF17" i="1" s="1"/>
  <c r="CL21" i="1"/>
  <c r="LU16" i="1"/>
  <c r="LU25" i="1" s="1"/>
  <c r="MN19" i="1"/>
  <c r="IS21" i="1"/>
  <c r="LI16" i="1"/>
  <c r="LI25" i="1" s="1"/>
  <c r="DB27" i="1"/>
  <c r="DB21" i="1"/>
  <c r="IS34" i="1"/>
  <c r="IP19" i="1"/>
  <c r="MO19" i="1"/>
  <c r="IQ19" i="1"/>
  <c r="LL19" i="1"/>
  <c r="LE19" i="1"/>
  <c r="IN19" i="1"/>
  <c r="LO19" i="1"/>
  <c r="LX19" i="1"/>
  <c r="GD19" i="1"/>
  <c r="DZ19" i="1"/>
  <c r="DJ19" i="1"/>
  <c r="DE19" i="1"/>
  <c r="CY19" i="1"/>
  <c r="GA19" i="1"/>
  <c r="CT19" i="1"/>
  <c r="LD19" i="1"/>
  <c r="ET19" i="1"/>
  <c r="EM19" i="1"/>
  <c r="HU19" i="1"/>
  <c r="AU19" i="1"/>
  <c r="FW19" i="1"/>
  <c r="AX19" i="1"/>
  <c r="DB19" i="1"/>
  <c r="CU19" i="1"/>
  <c r="FS19" i="1"/>
  <c r="DA19" i="1"/>
  <c r="AW19" i="1"/>
  <c r="AT19" i="1"/>
  <c r="JC19" i="1"/>
  <c r="EH19" i="1"/>
  <c r="BQ19" i="1"/>
  <c r="AO19" i="1"/>
  <c r="DU19" i="1"/>
  <c r="CN19" i="1"/>
  <c r="HS19" i="1"/>
  <c r="AS19" i="1"/>
  <c r="DF19" i="1"/>
  <c r="AH19" i="1"/>
  <c r="EQ19" i="1"/>
  <c r="BP19" i="1"/>
  <c r="GT19" i="1"/>
  <c r="EB19" i="1"/>
  <c r="GP19" i="1"/>
  <c r="HX19" i="1"/>
  <c r="CV19" i="1"/>
  <c r="DN19" i="1"/>
  <c r="MY19" i="1"/>
  <c r="MR19" i="1"/>
  <c r="GK19" i="1"/>
  <c r="JX19" i="1"/>
  <c r="AG19" i="1"/>
  <c r="DG19" i="1"/>
  <c r="HJ19" i="1"/>
  <c r="HN19" i="1"/>
  <c r="JD19" i="1"/>
  <c r="HZ19" i="1"/>
  <c r="FF19" i="1"/>
  <c r="DP19" i="1"/>
  <c r="II19" i="1"/>
  <c r="IJ19" i="1"/>
  <c r="LZ19" i="1"/>
  <c r="HW19" i="1"/>
  <c r="HD19" i="1"/>
  <c r="LR19" i="1"/>
  <c r="HL19" i="1"/>
  <c r="BG19" i="1"/>
  <c r="JE19" i="1"/>
  <c r="CZ19" i="1"/>
  <c r="GW19" i="1"/>
  <c r="MB19" i="1"/>
  <c r="AF19" i="1"/>
  <c r="BV19" i="1"/>
  <c r="HM19" i="1"/>
  <c r="FU19" i="1"/>
  <c r="DH19" i="1"/>
  <c r="DI19" i="1"/>
  <c r="HI19" i="1"/>
  <c r="JG19" i="1"/>
  <c r="MI19" i="1"/>
  <c r="JK19" i="1"/>
  <c r="MW19" i="1"/>
  <c r="DL19" i="1"/>
  <c r="CK19" i="1"/>
  <c r="JA19" i="1"/>
  <c r="CQ19" i="1"/>
  <c r="LQ19" i="1"/>
  <c r="FI19" i="1"/>
  <c r="DR19" i="1"/>
  <c r="EV19" i="1"/>
  <c r="DT19" i="1"/>
  <c r="JV19" i="1"/>
  <c r="MX19" i="1"/>
  <c r="CS19" i="1"/>
  <c r="EO19" i="1"/>
  <c r="LC19" i="1"/>
  <c r="IX19" i="1"/>
  <c r="IO19" i="1"/>
  <c r="FM19" i="1"/>
  <c r="HF19" i="1"/>
  <c r="LS19" i="1"/>
  <c r="JT19" i="1"/>
  <c r="GO19" i="1"/>
  <c r="ID19" i="1"/>
  <c r="ER19" i="1"/>
  <c r="DK19" i="1"/>
  <c r="EG19" i="1"/>
  <c r="BE19" i="1"/>
  <c r="GE19" i="1"/>
  <c r="FX19" i="1"/>
  <c r="LM19" i="1"/>
  <c r="GC19" i="1"/>
  <c r="HG19" i="1"/>
  <c r="LW19" i="1"/>
  <c r="KW19" i="1"/>
  <c r="IE19" i="1"/>
  <c r="MU19" i="1"/>
  <c r="AR19" i="1"/>
  <c r="GX19" i="1"/>
  <c r="IG19" i="1"/>
  <c r="GL19" i="1"/>
  <c r="DW19" i="1"/>
  <c r="HB19" i="1"/>
  <c r="DQ19" i="1"/>
  <c r="KL19" i="1"/>
  <c r="MK19" i="1"/>
  <c r="EF19" i="1"/>
  <c r="CA19" i="1"/>
  <c r="BX19" i="1"/>
  <c r="FY19" i="1"/>
  <c r="JL19" i="1"/>
  <c r="IW19" i="1"/>
  <c r="DM19" i="1"/>
  <c r="IT19" i="1"/>
  <c r="AQ19" i="1"/>
  <c r="EU19" i="1"/>
  <c r="CF19" i="1"/>
  <c r="JY19" i="1"/>
  <c r="LT19" i="1"/>
  <c r="KT19" i="1"/>
  <c r="MV19" i="1"/>
  <c r="HR19" i="1"/>
  <c r="AZ19" i="1"/>
  <c r="DV19" i="1"/>
  <c r="JN19" i="1"/>
  <c r="HK19" i="1"/>
  <c r="ES19" i="1"/>
  <c r="DY19" i="1"/>
  <c r="CO19" i="1"/>
  <c r="LP19" i="1"/>
  <c r="JW19" i="1"/>
  <c r="FV19" i="1"/>
  <c r="GZ19" i="1"/>
  <c r="DD19" i="1"/>
  <c r="CW19" i="1"/>
  <c r="EZ19" i="1"/>
  <c r="LG19" i="1"/>
  <c r="HV19" i="1"/>
  <c r="KI19" i="1"/>
  <c r="HE19" i="1"/>
  <c r="GN19" i="1"/>
  <c r="LH19" i="1"/>
  <c r="DX19" i="1"/>
  <c r="FL19" i="1"/>
  <c r="FD19" i="1"/>
  <c r="GR19" i="1"/>
  <c r="HA19" i="1"/>
  <c r="LK19" i="1"/>
  <c r="AP19" i="1"/>
  <c r="IR19" i="1"/>
  <c r="IU19" i="1"/>
  <c r="BT19" i="1"/>
  <c r="CD16" i="1"/>
  <c r="CD25" i="1" s="1"/>
  <c r="MS19" i="1"/>
  <c r="MF26" i="1"/>
  <c r="CC26" i="1"/>
  <c r="IC26" i="1"/>
  <c r="DQ27" i="1"/>
  <c r="DQ21" i="1"/>
  <c r="JU19" i="1"/>
  <c r="HC21" i="1"/>
  <c r="HC27" i="1"/>
  <c r="KS18" i="1"/>
  <c r="KS17" i="1" s="1"/>
  <c r="JZ26" i="1"/>
  <c r="MH19" i="1"/>
  <c r="MA19" i="1"/>
  <c r="FO19" i="1"/>
  <c r="KO27" i="1"/>
  <c r="KO21" i="1"/>
  <c r="LV19" i="1"/>
  <c r="JS16" i="1"/>
  <c r="JS25" i="1" s="1"/>
  <c r="ED18" i="1"/>
  <c r="ED17" i="1" s="1"/>
  <c r="ED8" i="1"/>
  <c r="BL21" i="1"/>
  <c r="GI19" i="1"/>
  <c r="BI19" i="1"/>
  <c r="X21" i="1"/>
  <c r="BI21" i="1"/>
  <c r="CM19" i="1"/>
  <c r="IZ19" i="1"/>
  <c r="KC19" i="1"/>
  <c r="FC26" i="1"/>
  <c r="FK26" i="1"/>
  <c r="KR19" i="1"/>
  <c r="Z21" i="1"/>
  <c r="MT21" i="1"/>
  <c r="MA21" i="1"/>
  <c r="LK21" i="1"/>
  <c r="KZ21" i="1"/>
  <c r="KX21" i="1"/>
  <c r="KE21" i="1"/>
  <c r="II21" i="1"/>
  <c r="HL21" i="1"/>
  <c r="HF21" i="1"/>
  <c r="FD21" i="1"/>
  <c r="AG21" i="1"/>
  <c r="AC21" i="1"/>
  <c r="MV21" i="1"/>
  <c r="MI21" i="1"/>
  <c r="LW21" i="1"/>
  <c r="KJ21" i="1"/>
  <c r="IU21" i="1"/>
  <c r="HV21" i="1"/>
  <c r="HD21" i="1"/>
  <c r="GX21" i="1"/>
  <c r="DY21" i="1"/>
  <c r="AZ21" i="1"/>
  <c r="BG21" i="1"/>
  <c r="CV21" i="1"/>
  <c r="MC21" i="1"/>
  <c r="KL21" i="1"/>
  <c r="JU21" i="1"/>
  <c r="HX21" i="1"/>
  <c r="EV21" i="1"/>
  <c r="CH21" i="1"/>
  <c r="BY21" i="1"/>
  <c r="BV21" i="1"/>
  <c r="BQ21" i="1"/>
  <c r="BE21" i="1"/>
  <c r="AO21" i="1"/>
  <c r="CU21" i="1"/>
  <c r="BO21" i="1"/>
  <c r="IN21" i="1"/>
  <c r="IE21" i="1"/>
  <c r="AB21" i="1"/>
  <c r="IQ21" i="1"/>
  <c r="MZ21" i="1"/>
  <c r="MS21" i="1"/>
  <c r="MN21" i="1"/>
  <c r="ML21" i="1"/>
  <c r="LR21" i="1"/>
  <c r="LM21" i="1"/>
  <c r="KW21" i="1"/>
  <c r="IX21" i="1"/>
  <c r="MH21" i="1"/>
  <c r="KF21" i="1"/>
  <c r="JI21" i="1"/>
  <c r="IP21" i="1"/>
  <c r="MU21" i="1"/>
  <c r="MB21" i="1"/>
  <c r="LV21" i="1"/>
  <c r="KC21" i="1"/>
  <c r="IJ21" i="1"/>
  <c r="LU21" i="1"/>
  <c r="LQ21" i="1"/>
  <c r="LI21" i="1"/>
  <c r="KK21" i="1"/>
  <c r="HW21" i="1"/>
  <c r="FX21" i="1"/>
  <c r="FO21" i="1"/>
  <c r="FK21" i="1"/>
  <c r="EQ21" i="1"/>
  <c r="EF21" i="1"/>
  <c r="AX21" i="1"/>
  <c r="AP21" i="1"/>
  <c r="BX21" i="1"/>
  <c r="FM21" i="1"/>
  <c r="AW21" i="1"/>
  <c r="MO21" i="1"/>
  <c r="KI21" i="1"/>
  <c r="EJ21" i="1"/>
  <c r="CQ21" i="1"/>
  <c r="IF21" i="1"/>
  <c r="FL21" i="1"/>
  <c r="AQ21" i="1"/>
  <c r="LA21" i="1"/>
  <c r="KG21" i="1"/>
  <c r="HZ21" i="1"/>
  <c r="HS21" i="1"/>
  <c r="HI21" i="1"/>
  <c r="GZ21" i="1"/>
  <c r="GT21" i="1"/>
  <c r="GR21" i="1"/>
  <c r="DT21" i="1"/>
  <c r="HB21" i="1"/>
  <c r="EH21" i="1"/>
  <c r="DV21" i="1"/>
  <c r="HM21" i="1"/>
  <c r="FV21" i="1"/>
  <c r="ER21" i="1"/>
  <c r="DU21" i="1"/>
  <c r="JC21" i="1"/>
  <c r="HJ21" i="1"/>
  <c r="BT21" i="1"/>
  <c r="LX21" i="1"/>
  <c r="HK21" i="1"/>
  <c r="GA21" i="1"/>
  <c r="FU21" i="1"/>
  <c r="FF21" i="1"/>
  <c r="ES21" i="1"/>
  <c r="EE21" i="1"/>
  <c r="CO21" i="1"/>
  <c r="BJ21" i="1"/>
  <c r="ID21" i="1"/>
  <c r="HE21" i="1"/>
  <c r="AS21" i="1"/>
  <c r="AA21" i="1"/>
  <c r="MD21" i="1"/>
  <c r="JG21" i="1"/>
  <c r="FW21" i="1"/>
  <c r="DP21" i="1"/>
  <c r="CF21" i="1"/>
  <c r="CA21" i="1"/>
  <c r="AH21" i="1"/>
  <c r="AN21" i="1"/>
  <c r="LN21" i="1"/>
  <c r="JN21" i="1"/>
  <c r="CB21" i="1"/>
  <c r="LS21" i="1"/>
  <c r="KT21" i="1"/>
  <c r="GQ21" i="1"/>
  <c r="DX21" i="1"/>
  <c r="CS21" i="1"/>
  <c r="KY21" i="1"/>
  <c r="AU21" i="1"/>
  <c r="GN21" i="1"/>
  <c r="LD21" i="1"/>
  <c r="FH21" i="1"/>
  <c r="MM21" i="1"/>
  <c r="LL21" i="1"/>
  <c r="JK21" i="1"/>
  <c r="HN21" i="1"/>
  <c r="GO21" i="1"/>
  <c r="GL21" i="1"/>
  <c r="MG21" i="1"/>
  <c r="CC21" i="1"/>
  <c r="DW21" i="1"/>
  <c r="BH21" i="1"/>
  <c r="JD21" i="1"/>
  <c r="IG21" i="1"/>
  <c r="HU21" i="1"/>
  <c r="HR21" i="1"/>
  <c r="HG21" i="1"/>
  <c r="GD21" i="1"/>
  <c r="FI21" i="1"/>
  <c r="EZ21" i="1"/>
  <c r="EU21" i="1"/>
  <c r="CW21" i="1"/>
  <c r="LE21" i="1"/>
  <c r="IO21" i="1"/>
  <c r="DZ21" i="1"/>
  <c r="AL21" i="1"/>
  <c r="CX21" i="1"/>
  <c r="MY21" i="1"/>
  <c r="MK21" i="1"/>
  <c r="KR21" i="1"/>
  <c r="IW21" i="1"/>
  <c r="IR21" i="1"/>
  <c r="GP21" i="1"/>
  <c r="GE21" i="1"/>
  <c r="ET21" i="1"/>
  <c r="CY21" i="1"/>
  <c r="BM21" i="1"/>
  <c r="AT21" i="1"/>
  <c r="AF21" i="1"/>
  <c r="FC21" i="1"/>
  <c r="JV21" i="1"/>
  <c r="CT21" i="1"/>
  <c r="EM21" i="1"/>
  <c r="JE21" i="1"/>
  <c r="GK21" i="1"/>
  <c r="MX21" i="1"/>
  <c r="BP21" i="1"/>
  <c r="JA21" i="1"/>
  <c r="JL21" i="1"/>
  <c r="JR21" i="1"/>
  <c r="LC21" i="1"/>
  <c r="BS21" i="1"/>
  <c r="EO21" i="1"/>
  <c r="LY21" i="1"/>
  <c r="IH21" i="1"/>
  <c r="JW21" i="1"/>
  <c r="KB21" i="1"/>
  <c r="LP21" i="1"/>
  <c r="CD21" i="1"/>
  <c r="MF21" i="1"/>
  <c r="LT21" i="1"/>
  <c r="EG21" i="1"/>
  <c r="LH21" i="1"/>
  <c r="CN21" i="1"/>
  <c r="AR21" i="1"/>
  <c r="KA21" i="1"/>
  <c r="LG21" i="1"/>
  <c r="LZ21" i="1"/>
  <c r="KS21" i="1"/>
  <c r="FY21" i="1"/>
  <c r="JY21" i="1"/>
  <c r="LO21" i="1"/>
  <c r="JX21" i="1"/>
  <c r="EP21" i="1"/>
  <c r="MC16" i="1"/>
  <c r="MC25" i="1" s="1"/>
  <c r="CD18" i="1"/>
  <c r="CD17" i="1" s="1"/>
  <c r="EC18" i="1"/>
  <c r="EC17" i="1" s="1"/>
  <c r="FB19" i="1"/>
  <c r="KH8" i="1"/>
  <c r="FS27" i="1"/>
  <c r="FS21" i="1"/>
  <c r="GC27" i="1"/>
  <c r="GC21" i="1"/>
  <c r="KV8" i="1"/>
  <c r="JU16" i="1"/>
  <c r="JU25" i="1" s="1"/>
  <c r="BD18" i="1"/>
  <c r="BD17" i="1" s="1"/>
  <c r="AM21" i="1"/>
  <c r="HA27" i="1"/>
  <c r="HA21" i="1"/>
  <c r="DI27" i="1"/>
  <c r="DI21" i="1"/>
  <c r="ML26" i="1"/>
  <c r="DJ21" i="1"/>
  <c r="GW21" i="1"/>
  <c r="GW27" i="1"/>
  <c r="LV16" i="1"/>
  <c r="LV25" i="1" s="1"/>
  <c r="JS18" i="1"/>
  <c r="JS17" i="1" s="1"/>
  <c r="KN16" i="1"/>
  <c r="KN25" i="1" s="1"/>
  <c r="JJ16" i="1"/>
  <c r="JJ25" i="1" s="1"/>
  <c r="W21" i="1"/>
  <c r="KF19" i="1"/>
  <c r="MG19" i="1"/>
  <c r="LA19" i="1"/>
  <c r="CC19" i="1"/>
  <c r="CJ18" i="1"/>
  <c r="CJ17" i="1" s="1"/>
  <c r="GG26" i="1"/>
  <c r="KR26" i="1"/>
  <c r="FH16" i="1"/>
  <c r="FH25" i="1" s="1"/>
  <c r="LU19" i="1"/>
  <c r="IA18" i="1"/>
  <c r="IA17" i="1" s="1"/>
  <c r="IA8" i="1"/>
  <c r="AN18" i="1"/>
  <c r="AN17" i="1" s="1"/>
  <c r="KB19" i="1"/>
  <c r="IA21" i="1"/>
  <c r="KV18" i="1"/>
  <c r="KV17" i="1" s="1"/>
  <c r="KN27" i="1"/>
  <c r="KN21" i="1"/>
  <c r="MZ19" i="1"/>
  <c r="BD19" i="1"/>
  <c r="DA21" i="1"/>
  <c r="MW27" i="1"/>
  <c r="MW21" i="1"/>
  <c r="KA19" i="1"/>
  <c r="AE18" i="1"/>
  <c r="AE17" i="1" s="1"/>
  <c r="EL21" i="1"/>
  <c r="IM19" i="1"/>
  <c r="GS34" i="1"/>
  <c r="FQ21" i="1"/>
  <c r="JI18" i="1"/>
  <c r="JI17" i="1" s="1"/>
  <c r="CJ27" i="1"/>
  <c r="CJ21" i="1"/>
  <c r="LV18" i="1"/>
  <c r="LV17" i="1" s="1"/>
  <c r="BJ16" i="1"/>
  <c r="BJ25" i="1" s="1"/>
  <c r="LN19" i="1"/>
  <c r="W34" i="1"/>
  <c r="X18" i="1"/>
  <c r="X17" i="1" s="1"/>
  <c r="X8" i="1"/>
  <c r="JP23" i="1"/>
  <c r="KN18" i="1"/>
  <c r="KN17" i="1" s="1"/>
  <c r="AA19" i="1"/>
  <c r="JJ18" i="1"/>
  <c r="JJ17" i="1" s="1"/>
  <c r="BH19" i="1"/>
  <c r="CE22" i="1"/>
  <c r="CE21" i="1" s="1"/>
  <c r="CM18" i="1"/>
  <c r="CM17" i="1" s="1"/>
  <c r="IZ18" i="1"/>
  <c r="IZ17" i="1" s="1"/>
  <c r="KZ18" i="1"/>
  <c r="KZ17" i="1" s="1"/>
  <c r="KF16" i="1"/>
  <c r="KF25" i="1" s="1"/>
  <c r="MG16" i="1"/>
  <c r="MG25" i="1" s="1"/>
  <c r="KC18" i="1"/>
  <c r="KC17" i="1" s="1"/>
  <c r="CH19" i="1"/>
  <c r="MF19" i="1"/>
  <c r="EJ26" i="1"/>
  <c r="JR19" i="1"/>
  <c r="AI8" i="1"/>
  <c r="AI18" i="1"/>
  <c r="AI17" i="1" s="1"/>
  <c r="BS26" i="1"/>
  <c r="CK21" i="1"/>
  <c r="HQ18" i="1"/>
  <c r="HQ17" i="1" s="1"/>
  <c r="HQ12" i="1"/>
  <c r="HQ16" i="1" s="1"/>
  <c r="HQ25" i="1" s="1"/>
  <c r="BB21" i="1"/>
  <c r="BB27" i="1"/>
  <c r="JP21" i="1"/>
  <c r="KA16" i="1"/>
  <c r="KA25" i="1" s="1"/>
  <c r="EY19" i="1"/>
  <c r="DL21" i="1"/>
  <c r="HC16" i="1"/>
  <c r="HC25" i="1" s="1"/>
  <c r="KE19" i="1"/>
  <c r="JT27" i="1"/>
  <c r="JT21" i="1"/>
  <c r="GQ19" i="1"/>
  <c r="BJ19" i="1"/>
  <c r="LN16" i="1"/>
  <c r="LN25" i="1" s="1"/>
  <c r="Y18" i="1"/>
  <c r="Y17" i="1" s="1"/>
  <c r="KY18" i="1"/>
  <c r="KY17" i="1" s="1"/>
  <c r="CR19" i="1"/>
  <c r="Z8" i="1"/>
  <c r="Z18" i="1"/>
  <c r="Z17" i="1" s="1"/>
  <c r="FQ16" i="1"/>
  <c r="FQ25" i="1" s="1"/>
  <c r="BH16" i="1"/>
  <c r="BH25" i="1" s="1"/>
  <c r="CM27" i="1"/>
  <c r="CM21" i="1"/>
  <c r="KF18" i="1"/>
  <c r="KF17" i="1" s="1"/>
  <c r="MG18" i="1"/>
  <c r="MG17" i="1" s="1"/>
  <c r="CH16" i="1"/>
  <c r="CH25" i="1" s="1"/>
  <c r="EA21" i="1"/>
  <c r="KQ23" i="1"/>
  <c r="KQ18" i="1"/>
  <c r="KQ17" i="1" s="1"/>
  <c r="KQ8" i="1"/>
  <c r="KM18" i="1"/>
  <c r="KM17" i="1" s="1"/>
  <c r="KM8" i="1"/>
  <c r="GU23" i="1"/>
  <c r="BZ18" i="1"/>
  <c r="BZ17" i="1" s="1"/>
  <c r="CG8" i="1"/>
  <c r="KD18" i="1"/>
  <c r="KD17" i="1" s="1"/>
  <c r="KD8" i="1"/>
  <c r="BC8" i="1"/>
  <c r="FP8" i="1"/>
  <c r="DG29" i="1"/>
  <c r="BN8" i="1"/>
  <c r="FN8" i="1"/>
  <c r="FN18" i="1"/>
  <c r="FN17" i="1" s="1"/>
  <c r="IV18" i="1"/>
  <c r="IV17" i="1" s="1"/>
  <c r="IV8" i="1"/>
  <c r="HO8" i="1"/>
  <c r="HO18" i="1"/>
  <c r="HO17" i="1" s="1"/>
  <c r="GU21" i="1"/>
  <c r="GH22" i="1"/>
  <c r="GH21" i="1" s="1"/>
  <c r="GU8" i="1"/>
  <c r="GU18" i="1"/>
  <c r="GU17" i="1" s="1"/>
  <c r="FP18" i="1"/>
  <c r="FP17" i="1" s="1"/>
  <c r="IB18" i="1"/>
  <c r="IB17" i="1" s="1"/>
  <c r="IB8" i="1"/>
  <c r="JQ18" i="1"/>
  <c r="JQ17" i="1" s="1"/>
  <c r="JQ8" i="1"/>
  <c r="AD8" i="1"/>
  <c r="JH18" i="1"/>
  <c r="JH17" i="1" s="1"/>
  <c r="JH8" i="1"/>
  <c r="GM8" i="1"/>
  <c r="GM18" i="1"/>
  <c r="GM17" i="1" s="1"/>
  <c r="BW8" i="1"/>
  <c r="IL18" i="1"/>
  <c r="IL17" i="1" s="1"/>
  <c r="IL8" i="1"/>
  <c r="KM21" i="1"/>
  <c r="HO21" i="1"/>
  <c r="LB21" i="1"/>
  <c r="KQ21" i="1"/>
  <c r="KH21" i="1"/>
  <c r="GB21" i="1"/>
  <c r="ME21" i="1"/>
  <c r="GM21" i="1"/>
  <c r="IV21" i="1"/>
  <c r="JQ21" i="1"/>
  <c r="GJ21" i="1"/>
  <c r="LJ21" i="1"/>
  <c r="HH21" i="1"/>
  <c r="IL21" i="1"/>
  <c r="GF21" i="1"/>
  <c r="JM21" i="1"/>
  <c r="IB21" i="1"/>
  <c r="MJ21" i="1"/>
  <c r="EK21" i="1"/>
  <c r="JH21" i="1"/>
  <c r="KV21" i="1"/>
  <c r="KD21" i="1"/>
  <c r="ED21" i="1"/>
  <c r="EW21" i="1"/>
  <c r="GF23" i="1"/>
  <c r="GB23" i="1"/>
  <c r="IL23" i="1"/>
  <c r="IB23" i="1"/>
  <c r="LJ23" i="1"/>
  <c r="MJ23" i="1"/>
  <c r="KH23" i="1"/>
  <c r="GJ23" i="1"/>
  <c r="LB23" i="1"/>
  <c r="JM23" i="1"/>
  <c r="GM23" i="1"/>
  <c r="KD23" i="1"/>
  <c r="JH23" i="1"/>
  <c r="HO23" i="1"/>
  <c r="EW23" i="1"/>
  <c r="HH23" i="1"/>
  <c r="JQ23" i="1"/>
  <c r="EK23" i="1"/>
  <c r="ED23" i="1"/>
  <c r="ME23" i="1"/>
  <c r="KM23" i="1"/>
  <c r="KV23" i="1"/>
  <c r="IV23" i="1"/>
  <c r="FP23" i="1"/>
  <c r="EW18" i="1"/>
  <c r="EW17" i="1" s="1"/>
  <c r="EW8" i="1"/>
  <c r="FP21" i="1"/>
  <c r="EC8" i="1"/>
  <c r="R31" i="1"/>
  <c r="BW21" i="1"/>
  <c r="BR21" i="1"/>
  <c r="DS21" i="1"/>
  <c r="BZ21" i="1"/>
  <c r="BN21" i="1"/>
  <c r="EC21" i="1"/>
  <c r="AD21" i="1"/>
  <c r="BF21" i="1"/>
  <c r="FN21" i="1"/>
  <c r="BC21" i="1"/>
  <c r="AD23" i="1"/>
  <c r="CG23" i="1"/>
  <c r="BC23" i="1"/>
  <c r="BF23" i="1"/>
  <c r="DO23" i="1"/>
  <c r="BN23" i="1"/>
  <c r="BW23" i="1"/>
  <c r="BZ23" i="1"/>
  <c r="BR23" i="1"/>
  <c r="EC23" i="1"/>
  <c r="GH23" i="1"/>
  <c r="DS23" i="1"/>
  <c r="FN23" i="1"/>
  <c r="BF18" i="1"/>
  <c r="BF17" i="1" s="1"/>
  <c r="BF8" i="1"/>
  <c r="HA29" i="1"/>
  <c r="CG21" i="1"/>
  <c r="BR18" i="1"/>
  <c r="BR17" i="1" s="1"/>
  <c r="BR8" i="1"/>
  <c r="DO21" i="1"/>
  <c r="DN29" i="1"/>
  <c r="DB29" i="1"/>
  <c r="DC21" i="1"/>
  <c r="DC23" i="1"/>
  <c r="MW29" i="1"/>
  <c r="DE29" i="1"/>
  <c r="Y23" i="1"/>
  <c r="DD29" i="1"/>
  <c r="Y19" i="1"/>
  <c r="CK29" i="1"/>
  <c r="DK29" i="1"/>
  <c r="Y21" i="1"/>
  <c r="Y16" i="1"/>
  <c r="AL26" i="1" l="1"/>
  <c r="KO26" i="1"/>
  <c r="MP26" i="1"/>
  <c r="MC26" i="1"/>
  <c r="MT26" i="1"/>
  <c r="KB26" i="1"/>
  <c r="IF26" i="1"/>
  <c r="AJ26" i="1"/>
  <c r="FO26" i="1"/>
  <c r="BT17" i="1"/>
  <c r="MM26" i="1"/>
  <c r="JP8" i="1"/>
  <c r="EY26" i="1"/>
  <c r="KE26" i="1"/>
  <c r="IP26" i="1"/>
  <c r="FB26" i="1"/>
  <c r="BB26" i="1"/>
  <c r="IM26" i="1"/>
  <c r="BM17" i="1"/>
  <c r="JU26" i="1"/>
  <c r="AV26" i="1"/>
  <c r="FH26" i="1"/>
  <c r="KK26" i="1"/>
  <c r="CH26" i="1"/>
  <c r="MH26" i="1"/>
  <c r="GQ26" i="1"/>
  <c r="MS26" i="1"/>
  <c r="BY26" i="1"/>
  <c r="LA26" i="1"/>
  <c r="MZ26" i="1"/>
  <c r="AA26" i="1"/>
  <c r="KU8" i="1"/>
  <c r="KU18" i="1"/>
  <c r="KU17" i="1" s="1"/>
  <c r="CB26" i="1"/>
  <c r="MD26" i="1"/>
  <c r="KN26" i="1"/>
  <c r="BK18" i="1"/>
  <c r="BK17" i="1" s="1"/>
  <c r="BK8" i="1"/>
  <c r="KJ26" i="1"/>
  <c r="BH26" i="1"/>
  <c r="KP26" i="1"/>
  <c r="EA18" i="1"/>
  <c r="EA17" i="1" s="1"/>
  <c r="EA8" i="1"/>
  <c r="FQ26" i="1"/>
  <c r="HQ26" i="1"/>
  <c r="AE26" i="1"/>
  <c r="JS26" i="1"/>
  <c r="JR26" i="1"/>
  <c r="MN26" i="1"/>
  <c r="HC26" i="1"/>
  <c r="KF26" i="1"/>
  <c r="W18" i="1"/>
  <c r="W17" i="1" s="1"/>
  <c r="W8" i="1"/>
  <c r="IS18" i="1"/>
  <c r="IS17" i="1" s="1"/>
  <c r="IS8" i="1"/>
  <c r="BI26" i="1"/>
  <c r="GS18" i="1"/>
  <c r="GS17" i="1" s="1"/>
  <c r="GS8" i="1"/>
  <c r="KC26" i="1"/>
  <c r="KZ26" i="1"/>
  <c r="CJ26" i="1"/>
  <c r="GI26" i="1"/>
  <c r="LN26" i="1"/>
  <c r="MG26" i="1"/>
  <c r="AC26" i="1"/>
  <c r="LU26" i="1"/>
  <c r="BJ26" i="1"/>
  <c r="AN26" i="1"/>
  <c r="CM26" i="1"/>
  <c r="LV26" i="1"/>
  <c r="CD26" i="1"/>
  <c r="KS26" i="1"/>
  <c r="KX26" i="1"/>
  <c r="KG26" i="1"/>
  <c r="BL26" i="1"/>
  <c r="IZ26" i="1"/>
  <c r="KY26" i="1"/>
  <c r="BD26" i="1"/>
  <c r="EE26" i="1"/>
  <c r="CE18" i="1"/>
  <c r="CE17" i="1" s="1"/>
  <c r="CE8" i="1"/>
  <c r="JJ26" i="1"/>
  <c r="JI26" i="1"/>
  <c r="IH26" i="1"/>
  <c r="KA26" i="1"/>
  <c r="CZ29" i="1"/>
  <c r="DJ29" i="1"/>
  <c r="DF29" i="1"/>
  <c r="DI29" i="1"/>
  <c r="MR29" i="1"/>
  <c r="Y25" i="1"/>
  <c r="FO29" i="1"/>
  <c r="KS29" i="1"/>
  <c r="AL29" i="1"/>
  <c r="Y26" i="1"/>
  <c r="FK29" i="1"/>
  <c r="GI29" i="1"/>
  <c r="KA29" i="1"/>
  <c r="JJ29" i="1"/>
  <c r="DR29" i="1"/>
  <c r="DM29" i="1"/>
  <c r="DQ29" i="1"/>
  <c r="IC29" i="1"/>
  <c r="JT29" i="1"/>
  <c r="IM29" i="1"/>
  <c r="FS29" i="1"/>
  <c r="IT29" i="1"/>
  <c r="KF29" i="1"/>
  <c r="KG29" i="1"/>
  <c r="AJ29" i="1"/>
  <c r="FC29" i="1"/>
  <c r="JU29" i="1"/>
  <c r="KW29" i="1"/>
  <c r="GG29" i="1"/>
  <c r="EE29" i="1"/>
  <c r="DL29" i="1"/>
  <c r="CJ29" i="1"/>
  <c r="HQ29" i="1"/>
  <c r="Y29" i="1"/>
  <c r="GC29" i="1"/>
  <c r="DA29" i="1"/>
  <c r="EB29" i="1"/>
  <c r="MF29" i="1"/>
  <c r="KO29" i="1"/>
  <c r="DH29" i="1"/>
  <c r="BB29" i="1"/>
  <c r="GW29" i="1"/>
  <c r="MT29" i="1" l="1"/>
  <c r="CM29" i="1"/>
  <c r="LU29" i="1"/>
  <c r="EY29" i="1"/>
  <c r="AA29" i="1"/>
  <c r="BM29" i="1"/>
  <c r="GH8" i="1"/>
  <c r="GH18" i="1"/>
  <c r="GH17" i="1" s="1"/>
  <c r="IF29" i="1"/>
  <c r="JS29" i="1"/>
  <c r="CH29" i="1"/>
  <c r="EL29" i="1"/>
  <c r="LN29" i="1"/>
  <c r="KJ29" i="1"/>
  <c r="BO29" i="1"/>
  <c r="AN29" i="1"/>
  <c r="ML29" i="1"/>
  <c r="KB29" i="1"/>
  <c r="BS29" i="1"/>
  <c r="MN29" i="1"/>
  <c r="MS29" i="1"/>
  <c r="KP29" i="1"/>
  <c r="MH29" i="1"/>
  <c r="IZ29" i="1"/>
  <c r="GQ29" i="1"/>
  <c r="KK29" i="1"/>
  <c r="MG29" i="1"/>
  <c r="AC29" i="1"/>
  <c r="LI29" i="1"/>
  <c r="KY29" i="1"/>
  <c r="IP29" i="1"/>
  <c r="BH29" i="1"/>
  <c r="MZ29" i="1"/>
  <c r="MA29" i="1"/>
  <c r="BJ29" i="1"/>
  <c r="CC29" i="1"/>
  <c r="FH29" i="1"/>
  <c r="MD29" i="1"/>
  <c r="KX29" i="1"/>
  <c r="KN29" i="1"/>
  <c r="BD29" i="1"/>
  <c r="JR29" i="1"/>
  <c r="KZ29" i="1"/>
  <c r="JZ29" i="1"/>
  <c r="BI29" i="1"/>
  <c r="AE29" i="1"/>
  <c r="MC29" i="1"/>
  <c r="BY29" i="1"/>
  <c r="FB29" i="1"/>
  <c r="MM29" i="1"/>
  <c r="KC29" i="1"/>
  <c r="EJ29" i="1"/>
  <c r="HC29" i="1"/>
  <c r="FQ29" i="1"/>
  <c r="CR29" i="1"/>
  <c r="LK29" i="1"/>
  <c r="JI29" i="1"/>
  <c r="MP29" i="1"/>
  <c r="KE29" i="1"/>
  <c r="LV29" i="1"/>
  <c r="BL29" i="1"/>
  <c r="IH29" i="1"/>
  <c r="CD29" i="1"/>
  <c r="AV29" i="1"/>
  <c r="BT29" i="1"/>
  <c r="CB29" i="1"/>
  <c r="LA29" i="1"/>
  <c r="KR29" i="1"/>
</calcChain>
</file>

<file path=xl/sharedStrings.xml><?xml version="1.0" encoding="utf-8"?>
<sst xmlns="http://schemas.openxmlformats.org/spreadsheetml/2006/main" count="8300" uniqueCount="2295">
  <si>
    <t>Author</t>
  </si>
  <si>
    <t>Year</t>
  </si>
  <si>
    <t>Country</t>
  </si>
  <si>
    <t>Design</t>
  </si>
  <si>
    <t>PD DX criteria</t>
  </si>
  <si>
    <t>Early PD 
(N)</t>
  </si>
  <si>
    <t>Sex 
(M)</t>
  </si>
  <si>
    <t>White</t>
  </si>
  <si>
    <t xml:space="preserve"> Age 
(SD)
[Range]</t>
  </si>
  <si>
    <t>Cohort</t>
  </si>
  <si>
    <t>Comparison
 Group</t>
  </si>
  <si>
    <t>PD Dx 
Years
(SD)
[Range]</t>
  </si>
  <si>
    <t>H&amp;Y
(SD)</t>
  </si>
  <si>
    <t>UPDRS III 
(SD)</t>
  </si>
  <si>
    <t xml:space="preserve">
PD Rx (%) </t>
  </si>
  <si>
    <t>LEDD</t>
  </si>
  <si>
    <t>Tier</t>
  </si>
  <si>
    <t>Instruments</t>
  </si>
  <si>
    <t>Perspective</t>
  </si>
  <si>
    <t>Source</t>
  </si>
  <si>
    <t>N=</t>
  </si>
  <si>
    <t>Politis, et al.</t>
  </si>
  <si>
    <t>UK</t>
  </si>
  <si>
    <t>Prospective</t>
  </si>
  <si>
    <t>UKBBC</t>
  </si>
  <si>
    <t>-</t>
  </si>
  <si>
    <t>65.3 (10.4)</t>
  </si>
  <si>
    <t>ePD</t>
  </si>
  <si>
    <t>later PD</t>
  </si>
  <si>
    <t>&lt;6</t>
  </si>
  <si>
    <t>2 [1-3]</t>
  </si>
  <si>
    <t>402 (204)</t>
  </si>
  <si>
    <t>Clinical interview? (not clearly stated)</t>
  </si>
  <si>
    <t>PwP</t>
  </si>
  <si>
    <t xml:space="preserve">Port, et al. </t>
  </si>
  <si>
    <t>Qualitative</t>
  </si>
  <si>
    <t>self reported</t>
  </si>
  <si>
    <t>PwP and CG</t>
  </si>
  <si>
    <t>&lt;2</t>
  </si>
  <si>
    <t>ns</t>
  </si>
  <si>
    <t>Tier 1</t>
  </si>
  <si>
    <t>Online survey of most bothersome symptoms</t>
  </si>
  <si>
    <t>Parkinson's UK</t>
  </si>
  <si>
    <t>Caregiver</t>
  </si>
  <si>
    <t>USA</t>
  </si>
  <si>
    <t>?</t>
  </si>
  <si>
    <t>none</t>
  </si>
  <si>
    <t>1.8 (0.6)</t>
  </si>
  <si>
    <t>Cognitive interview, symptom mapping</t>
  </si>
  <si>
    <t>WATCH-PD qualitative study</t>
  </si>
  <si>
    <t>Fox Insight</t>
  </si>
  <si>
    <t>64.6 (10.2)</t>
  </si>
  <si>
    <t>PD &lt;2 year duration</t>
  </si>
  <si>
    <t>0.9 (0.6)</t>
  </si>
  <si>
    <t>PD-PROP online survey of most bothersome symptoms</t>
  </si>
  <si>
    <t>PwP - most bothersome</t>
  </si>
  <si>
    <t>Fox Insight - PD PROP</t>
  </si>
  <si>
    <t>Cognitive interview, symptom mapping, survey</t>
  </si>
  <si>
    <t>Morel, et al.</t>
  </si>
  <si>
    <t>Multinational</t>
  </si>
  <si>
    <t>61 (10.4)</t>
  </si>
  <si>
    <t>PwP and caregivers &lt;2 yrs dx</t>
  </si>
  <si>
    <t>&lt;2 years</t>
  </si>
  <si>
    <t>Cognitive interview</t>
  </si>
  <si>
    <t>Staunton, et al.</t>
  </si>
  <si>
    <t>65.1 (9.47)</t>
  </si>
  <si>
    <t>PwP and caregivers</t>
  </si>
  <si>
    <t>0.9 (0.5)</t>
  </si>
  <si>
    <t>1.2 (0.4)</t>
  </si>
  <si>
    <t>PwP, Partners</t>
  </si>
  <si>
    <t>Roche</t>
  </si>
  <si>
    <t>Mestre, et al.</t>
  </si>
  <si>
    <t xml:space="preserve"> in press</t>
  </si>
  <si>
    <t>Canada</t>
  </si>
  <si>
    <t>67.7 (5)</t>
  </si>
  <si>
    <t>Prodromal PD</t>
  </si>
  <si>
    <t>1.2 0(.7)</t>
  </si>
  <si>
    <t>Focus groups, follow up survey</t>
  </si>
  <si>
    <t>PPMI interview study</t>
  </si>
  <si>
    <t>Erro, Picillo et al.</t>
  </si>
  <si>
    <t>Italy</t>
  </si>
  <si>
    <t>Obs</t>
  </si>
  <si>
    <t>57.6 (8.5)</t>
  </si>
  <si>
    <t>ePD (baseline cohort)</t>
  </si>
  <si>
    <t>1 (0.5)</t>
  </si>
  <si>
    <t>16.2 (7.4)</t>
  </si>
  <si>
    <t>Tier 2</t>
  </si>
  <si>
    <t>NMSQuest, UPDRS III</t>
  </si>
  <si>
    <t>Clinician, CG, Patient</t>
  </si>
  <si>
    <t>Original</t>
  </si>
  <si>
    <t xml:space="preserve">Picillo, et al. </t>
  </si>
  <si>
    <t>60.6 (9.3)</t>
  </si>
  <si>
    <t>ePD - male cohort</t>
  </si>
  <si>
    <t>M/F</t>
  </si>
  <si>
    <t>1 (0.8)</t>
  </si>
  <si>
    <t>16.7 (8.1)</t>
  </si>
  <si>
    <t>UPDRS III, NMSQuest</t>
  </si>
  <si>
    <t>Patient</t>
  </si>
  <si>
    <t>60.4 (8.5)</t>
  </si>
  <si>
    <t>ePD - female cohort</t>
  </si>
  <si>
    <t>0.92 (0.8)</t>
  </si>
  <si>
    <t>16.6 (8.4)</t>
  </si>
  <si>
    <t>Sung, et al.</t>
  </si>
  <si>
    <t>Korea</t>
  </si>
  <si>
    <t>67.1 (10.3)</t>
  </si>
  <si>
    <t>ePD (all)</t>
  </si>
  <si>
    <t>1.2 (.78)</t>
  </si>
  <si>
    <t>1.6 (0.4)</t>
  </si>
  <si>
    <t>14.4 (10.6)</t>
  </si>
  <si>
    <t>SE, UPDRS</t>
  </si>
  <si>
    <t>Patient, Clinician</t>
  </si>
  <si>
    <t>Yang, et al.</t>
  </si>
  <si>
    <t>64 (8.5)</t>
  </si>
  <si>
    <t>de novo PD</t>
  </si>
  <si>
    <t>1.6 (0.9)</t>
  </si>
  <si>
    <t>2 (0.7)</t>
  </si>
  <si>
    <t>SS</t>
  </si>
  <si>
    <t>Clinician, Patient</t>
  </si>
  <si>
    <t>Wu,Guo,  et al.</t>
  </si>
  <si>
    <t>China</t>
  </si>
  <si>
    <t>Cross sectional</t>
  </si>
  <si>
    <t>58.4 (10.9)</t>
  </si>
  <si>
    <t>HC</t>
  </si>
  <si>
    <t>2.1 (1.3)</t>
  </si>
  <si>
    <t>1.9 (0.5)</t>
  </si>
  <si>
    <t>22.3 (10.3)</t>
  </si>
  <si>
    <t>219 (167)</t>
  </si>
  <si>
    <t>MDS-UPDRS, NMSQuest, HADRS, HADS, ACE-R, MMSE, PDQ-39</t>
  </si>
  <si>
    <t>Stankovic, et al.</t>
  </si>
  <si>
    <t>Serbia</t>
  </si>
  <si>
    <t>Longitudinal</t>
  </si>
  <si>
    <t>61.5 (9.6)</t>
  </si>
  <si>
    <t>de novo PD (baseline cohort)</t>
  </si>
  <si>
    <t>HC, later PD</t>
  </si>
  <si>
    <t>16.0 (4.6)</t>
  </si>
  <si>
    <t>216 (200)</t>
  </si>
  <si>
    <t>SCOPA-AUT, MDS-UPDRS, ACE-R, MMSE, HADRS, HARS, ARS</t>
  </si>
  <si>
    <t>Bhidayarsiri, et al.</t>
  </si>
  <si>
    <t>Thailand</t>
  </si>
  <si>
    <t>Survey</t>
  </si>
  <si>
    <t>68 (10.8)</t>
  </si>
  <si>
    <t>1</t>
  </si>
  <si>
    <t>Parkinson’s Disease Patients’ Concerns (PDPC Survey) - Thai</t>
  </si>
  <si>
    <t>Santos-Garcia, et al.</t>
  </si>
  <si>
    <t>Spain</t>
  </si>
  <si>
    <t>62 (9.1)</t>
  </si>
  <si>
    <t>ePD without motor fluctuation</t>
  </si>
  <si>
    <t>2.6 (1.5)</t>
  </si>
  <si>
    <t>1.7 (0.5)</t>
  </si>
  <si>
    <t>19.6 (9.8)</t>
  </si>
  <si>
    <t>419 (315)</t>
  </si>
  <si>
    <t>BDI, VAFS, VAS-Pain, PD-CRS, FOG, PDSS, NMSS, NPI, QUIP, UPDRS, EUROHIS-QOL8, SE</t>
  </si>
  <si>
    <t>COPPADIS</t>
  </si>
  <si>
    <t>Siciliano, et al.</t>
  </si>
  <si>
    <t>MDS</t>
  </si>
  <si>
    <t>64.5 (7.8)</t>
  </si>
  <si>
    <t>21 (8.8)</t>
  </si>
  <si>
    <t>N/A</t>
  </si>
  <si>
    <t>BDI, ESS, PFS, AES, MoCA, MDS-UPDRS, PAS, MCST, BLOT, TMT, Digit span</t>
  </si>
  <si>
    <t>Wu, Mu, et al.</t>
  </si>
  <si>
    <t>PD Phenotype</t>
  </si>
  <si>
    <t>3.3 (1.2)</t>
  </si>
  <si>
    <t>1.9 (03.5)</t>
  </si>
  <si>
    <t>22.3 (1.3)</t>
  </si>
  <si>
    <t>NMSQuest, HADS, HARS, ACE-R, MMSE, PDQ-39, MDS-UPDRS</t>
  </si>
  <si>
    <t>Sichuan University</t>
  </si>
  <si>
    <t>Tosin, et al.</t>
  </si>
  <si>
    <t>Secondary</t>
  </si>
  <si>
    <t>62.4 (9)</t>
  </si>
  <si>
    <t>0.8 (0.7)</t>
  </si>
  <si>
    <t>2 [0-3]</t>
  </si>
  <si>
    <t>25.4 (10.4)</t>
  </si>
  <si>
    <t>MDS-UPDRS</t>
  </si>
  <si>
    <t>STEADY-PD</t>
  </si>
  <si>
    <t>Malek, et al.</t>
  </si>
  <si>
    <t>66.1 (9.2)</t>
  </si>
  <si>
    <t>ePD - H&amp;Y stage 1</t>
  </si>
  <si>
    <t>1.2 (0.9)</t>
  </si>
  <si>
    <t>16.8 (8.8)</t>
  </si>
  <si>
    <t>264 (208)</t>
  </si>
  <si>
    <t>ESS, LADS, MoCA, PDQ-39, NMSS, UPSIT, SCOPA-AUT, MDS-UPDRS</t>
  </si>
  <si>
    <t>Tracking PD Study</t>
  </si>
  <si>
    <t>Song, et al.</t>
  </si>
  <si>
    <t>59.4 (10.6)</t>
  </si>
  <si>
    <t>de novo PD - male cohort</t>
  </si>
  <si>
    <t>1.75 (1.3)</t>
  </si>
  <si>
    <t>1.6 (1.5)</t>
  </si>
  <si>
    <t>16.8 (9.5)</t>
  </si>
  <si>
    <t>ADAS-Cog, CES-D, MMSE, PSQI, UPDRS</t>
  </si>
  <si>
    <t>Chinese PSG</t>
  </si>
  <si>
    <t>59.8 (10.2)</t>
  </si>
  <si>
    <t>de novo PD - female cohort</t>
  </si>
  <si>
    <t>2.16 (2.4)</t>
  </si>
  <si>
    <t>1.6 (0.6)</t>
  </si>
  <si>
    <t>16.7 (9.7)</t>
  </si>
  <si>
    <t>Zhang, et al.</t>
  </si>
  <si>
    <t>60.6 (10.7)</t>
  </si>
  <si>
    <t>ePD (untreated cohort)</t>
  </si>
  <si>
    <t>Rx group</t>
  </si>
  <si>
    <t>1.9 (1.8)</t>
  </si>
  <si>
    <t>16.8 (9.6)</t>
  </si>
  <si>
    <t>CES-D, PSQI, ADAS-Cog, UPDRS</t>
  </si>
  <si>
    <t>Durcan, et al.</t>
  </si>
  <si>
    <t>66.4 (10.4)</t>
  </si>
  <si>
    <t>Gender</t>
  </si>
  <si>
    <t>0.5 (0.3-0.7)</t>
  </si>
  <si>
    <t>26.9 (12.1)</t>
  </si>
  <si>
    <t>203 (138)</t>
  </si>
  <si>
    <t>GDS, MDS-UPDRS, MMSE, MoCA, NMSQuest</t>
  </si>
  <si>
    <t>ICICLE-PD</t>
  </si>
  <si>
    <t>Dlay, et al.</t>
  </si>
  <si>
    <t>66.2 (10.1)</t>
  </si>
  <si>
    <t>0.5 (0.4)</t>
  </si>
  <si>
    <t>1.9 (0.7)</t>
  </si>
  <si>
    <t>190.4 (159.9)</t>
  </si>
  <si>
    <t>190 (160)</t>
  </si>
  <si>
    <t>PDQ-39, MDS-UPDRS, NPI, NPI-D, GDS, MoCA</t>
  </si>
  <si>
    <t>Naisby, et al.</t>
  </si>
  <si>
    <t>67 (10.4)</t>
  </si>
  <si>
    <t>20%&gt;2</t>
  </si>
  <si>
    <t>27 (12.1)</t>
  </si>
  <si>
    <t>178 (148)</t>
  </si>
  <si>
    <t>Tholfsen, et al.</t>
  </si>
  <si>
    <t>Norway</t>
  </si>
  <si>
    <t>67.5 (9.2 )</t>
  </si>
  <si>
    <t>26.1 (13.1)</t>
  </si>
  <si>
    <t>ESS, MADRS, MMSE, PDSS, PIGD, UPDRS</t>
  </si>
  <si>
    <t>Norwegian ParkWest</t>
  </si>
  <si>
    <t>Ongre, et al.</t>
  </si>
  <si>
    <t>67.3 (9.3)</t>
  </si>
  <si>
    <t>de novo PD (all)</t>
  </si>
  <si>
    <t>1.9 (0.62)</t>
  </si>
  <si>
    <t>22.8 (10.8)</t>
  </si>
  <si>
    <t>FSS, ESS, PDSS, MMSE, UPDRS, SAS</t>
  </si>
  <si>
    <t>Muller, et al.</t>
  </si>
  <si>
    <t>ePD cohort taking DA</t>
  </si>
  <si>
    <t>2.4 (1.5)</t>
  </si>
  <si>
    <t>2 (0.6)</t>
  </si>
  <si>
    <t>24.1 (10.5)</t>
  </si>
  <si>
    <t>UPDRS III, MDS-UPDRS</t>
  </si>
  <si>
    <t>ePD cohort prior to DA</t>
  </si>
  <si>
    <t>2.1 (1.5)</t>
  </si>
  <si>
    <t>19.8 (13.3)</t>
  </si>
  <si>
    <t>Szewczyk-Krolikowski, et al.</t>
  </si>
  <si>
    <t>England</t>
  </si>
  <si>
    <t>incident PD - male cohort</t>
  </si>
  <si>
    <t>1.7 (1.6)</t>
  </si>
  <si>
    <t>95%&lt;3</t>
  </si>
  <si>
    <t>27.7 (11.2)</t>
  </si>
  <si>
    <t>Purdue Pegboard, UPDRS I-IV, Flamingo Test, CGIC, TUG</t>
  </si>
  <si>
    <t>OPDC</t>
  </si>
  <si>
    <t>65.7 (9.9)</t>
  </si>
  <si>
    <t>incident PD - female cohort</t>
  </si>
  <si>
    <t>1.8 (2.2)</t>
  </si>
  <si>
    <t>88%&lt;3</t>
  </si>
  <si>
    <t>25.9 (11)</t>
  </si>
  <si>
    <t>Baig, et al.</t>
  </si>
  <si>
    <t>67.7 (9.5)</t>
  </si>
  <si>
    <t>1.3 (1)</t>
  </si>
  <si>
    <t>92.5%&lt;3</t>
  </si>
  <si>
    <t>26.4 (11)</t>
  </si>
  <si>
    <t>BDI, LADS, HAAS CQ, RBDSQ, NINDS PD tool, MDS-UPDRS, Flamingo Test, SE, EQ-5D</t>
  </si>
  <si>
    <t>67 (9.2)</t>
  </si>
  <si>
    <t>ICB</t>
  </si>
  <si>
    <t>1 [0.4-2.4]</t>
  </si>
  <si>
    <t>92%≤2</t>
  </si>
  <si>
    <t>26.4 (10.7)</t>
  </si>
  <si>
    <t>321 (193)</t>
  </si>
  <si>
    <t>MDS-UPDRS, QUIP, RBDSQ, PICS</t>
  </si>
  <si>
    <t xml:space="preserve">Rolinski, et al. </t>
  </si>
  <si>
    <t>67.5 (9.4)</t>
  </si>
  <si>
    <t>ePD + RBD cohort</t>
  </si>
  <si>
    <t>RBD/non-RBD</t>
  </si>
  <si>
    <t>1.6 (1)</t>
  </si>
  <si>
    <t>1.9 (.05)</t>
  </si>
  <si>
    <t>26.8 (10.6)</t>
  </si>
  <si>
    <t>BDI, CGIC, MMSE, MoCA, Flamingo Test, Purdue Pegboard, QUIP, RBD, TUG, UPDRS, ESS</t>
  </si>
  <si>
    <t>PD-Discovery</t>
  </si>
  <si>
    <t>67.9 (9.5)</t>
  </si>
  <si>
    <t>ePD non RBD cohort</t>
  </si>
  <si>
    <t>1.4 (1)</t>
  </si>
  <si>
    <t>26.9(11.2)</t>
  </si>
  <si>
    <t>Simuni, et al.</t>
  </si>
  <si>
    <t>PPMI</t>
  </si>
  <si>
    <t>61.7 (9.7)</t>
  </si>
  <si>
    <t>.5 (.5)</t>
  </si>
  <si>
    <t>1.6 (0.5)</t>
  </si>
  <si>
    <t>20.4 (9)</t>
  </si>
  <si>
    <t>SCOPA-AUT, MoCA, STAI, ESS, RBDSQ, QUIP, UPSIT, MDS-UPDRS, GDS</t>
  </si>
  <si>
    <t>Martinez-Ramirez, et al.</t>
  </si>
  <si>
    <t>61.6 (9.7)</t>
  </si>
  <si>
    <t>SCOPA&gt;10</t>
  </si>
  <si>
    <t>0.6 (0.6)</t>
  </si>
  <si>
    <t>20.9 (8.9)</t>
  </si>
  <si>
    <t>ESS, GDS, MDS-UPDRS, MoCA, QUIP, RBDSQ, UPSIT, SCOPA-AUT</t>
  </si>
  <si>
    <t>Pan, et al.</t>
  </si>
  <si>
    <t>Chinese</t>
  </si>
  <si>
    <t>60.9 (6.5)</t>
  </si>
  <si>
    <t>22.9 (10.7)</t>
  </si>
  <si>
    <t>Tier 3</t>
  </si>
  <si>
    <t>CDT, VFT, AVLT, LMT, HVOT, CCI, MMSE, MoCA, HADS, HARS, NMSQuest, UPDRS</t>
  </si>
  <si>
    <t>Clinician</t>
  </si>
  <si>
    <t>Nanjing Medical University</t>
  </si>
  <si>
    <t>Bega, Luo et al.</t>
  </si>
  <si>
    <t>US/Canada</t>
  </si>
  <si>
    <t>61.8 (9.6)</t>
  </si>
  <si>
    <t>1.5 (1.1)</t>
  </si>
  <si>
    <t>17.8 (8.4)</t>
  </si>
  <si>
    <t>368 (229)</t>
  </si>
  <si>
    <t>PDQ-39, SCOPA, EQ-5D, UPDRS, SDMT</t>
  </si>
  <si>
    <t>NET-PD LS1</t>
  </si>
  <si>
    <t>67.2 (9.6)</t>
  </si>
  <si>
    <t>HC, RBD group</t>
  </si>
  <si>
    <t>1.3 [0.1 -3.5]</t>
  </si>
  <si>
    <t>93%≤2</t>
  </si>
  <si>
    <t>26.4 (10.8)</t>
  </si>
  <si>
    <t>Big 5, MoCA, BDI, LADS, RBDSQ, ESS, MDS-UPDRS, QUIP</t>
  </si>
  <si>
    <t>Roggendorf, et al.</t>
  </si>
  <si>
    <t>Germany</t>
  </si>
  <si>
    <t>65 (5.0)</t>
  </si>
  <si>
    <t>ePD - H&amp;Y1</t>
  </si>
  <si>
    <t>HC; later PD</t>
  </si>
  <si>
    <t>1.5 (1.2)</t>
  </si>
  <si>
    <t>10 (5)</t>
  </si>
  <si>
    <t>Actigraphy, UPDRS III</t>
  </si>
  <si>
    <t>DHT</t>
  </si>
  <si>
    <t>Diederich, et al.</t>
  </si>
  <si>
    <t>65.5 (11.6)</t>
  </si>
  <si>
    <t>1.9 (0.3)</t>
  </si>
  <si>
    <t>2 (.5)</t>
  </si>
  <si>
    <t>Polysomnography</t>
  </si>
  <si>
    <t>Lee, Kim et al.</t>
  </si>
  <si>
    <t>67.7 (8.96)</t>
  </si>
  <si>
    <t>atypiclal PD</t>
  </si>
  <si>
    <t>1.5 (1.3)</t>
  </si>
  <si>
    <t>2.21 (0.48)</t>
  </si>
  <si>
    <t>25.8 (10.4)</t>
  </si>
  <si>
    <t>Video observation</t>
  </si>
  <si>
    <t>Clinician Observer</t>
  </si>
  <si>
    <t>Oh, et al.</t>
  </si>
  <si>
    <t>68 (10.9)</t>
  </si>
  <si>
    <t>RLS/no-RLS</t>
  </si>
  <si>
    <t>1.8 (0.8)</t>
  </si>
  <si>
    <t>1.7 (0.8)</t>
  </si>
  <si>
    <t>25.2 (18.5)</t>
  </si>
  <si>
    <t>IRLSSG, UPDRS</t>
  </si>
  <si>
    <t>Pellicano, et al.</t>
  </si>
  <si>
    <t>63.6 (8)</t>
  </si>
  <si>
    <t>ePD (R sided PD cohort)</t>
  </si>
  <si>
    <t>0.9 (0.9)</t>
  </si>
  <si>
    <t>15.1 (8.9)</t>
  </si>
  <si>
    <t>ARS, BDI, HADRS, HARS, UPDRS, VF, WCST-SF, SCWT, Rey's Recall</t>
  </si>
  <si>
    <t>63 (10.7)</t>
  </si>
  <si>
    <t>ePD (L sided PD cohort)</t>
  </si>
  <si>
    <t>1.1 (0.8)</t>
  </si>
  <si>
    <t>1.5 (0.5)</t>
  </si>
  <si>
    <t>15.1 (8.3)</t>
  </si>
  <si>
    <t>Santangelo, et al.</t>
  </si>
  <si>
    <t>61.6 (8.6)</t>
  </si>
  <si>
    <t>1.8 (0.5)</t>
  </si>
  <si>
    <t>13.8 (6.9)</t>
  </si>
  <si>
    <t>BLOT, CAT, UPDRS, TMT, AES</t>
  </si>
  <si>
    <t>Zucco, et al.</t>
  </si>
  <si>
    <t>65.3 (4.8)</t>
  </si>
  <si>
    <t>2.25 (ns)</t>
  </si>
  <si>
    <t>1-1.5</t>
  </si>
  <si>
    <t>None</t>
  </si>
  <si>
    <t xml:space="preserve"> Observer</t>
  </si>
  <si>
    <t>Adwani, et al.</t>
  </si>
  <si>
    <t>India</t>
  </si>
  <si>
    <t>52.2 (8)</t>
  </si>
  <si>
    <t>laterality; HC</t>
  </si>
  <si>
    <t>2.3 (1.3)</t>
  </si>
  <si>
    <t>15.1 (7.1)</t>
  </si>
  <si>
    <t>NIMHANS, MMSE, UPDRS III</t>
  </si>
  <si>
    <t>Isais-Millan, et al.</t>
  </si>
  <si>
    <t>Mexico</t>
  </si>
  <si>
    <t>57.8 (10)</t>
  </si>
  <si>
    <t>1.8 (1.3)</t>
  </si>
  <si>
    <t>2.4 (0.8)</t>
  </si>
  <si>
    <t>27 (12.9)</t>
  </si>
  <si>
    <t>LARS, MDS-UPDRS, MoCA, DEX-Sp, HADS, QUIP, BPRS</t>
  </si>
  <si>
    <t>Moreau, et al.</t>
  </si>
  <si>
    <t>France</t>
  </si>
  <si>
    <t>62.5 (7.9)</t>
  </si>
  <si>
    <t>1.3 (1.0)</t>
  </si>
  <si>
    <t>19.4 (8.1)</t>
  </si>
  <si>
    <t>371 (132)</t>
  </si>
  <si>
    <t>BECD, HARS, MADRS, MDS-UPDRS, MMSE, MoCA</t>
  </si>
  <si>
    <t>Podgorny, et al.</t>
  </si>
  <si>
    <t>63 [42-78]</t>
  </si>
  <si>
    <t>.9 [0-4]</t>
  </si>
  <si>
    <t>UENS</t>
  </si>
  <si>
    <t>Schindlbeck, et al.</t>
  </si>
  <si>
    <t>66.4 (12.3)</t>
  </si>
  <si>
    <t>1.8 (0.9)</t>
  </si>
  <si>
    <t>2.1 (0.6)</t>
  </si>
  <si>
    <t>27.4 (9.8)</t>
  </si>
  <si>
    <t>UPDRS, NMSQuest, MMSE, BDI, SF-36, mTCNS</t>
  </si>
  <si>
    <t>61.4 (9.6)</t>
  </si>
  <si>
    <t>16 (4.7)</t>
  </si>
  <si>
    <t>ACE-R, HARS, HADRS, MDS-UPDRS, NPI, SCOPA-PC</t>
  </si>
  <si>
    <t>1 (0.16)</t>
  </si>
  <si>
    <t>≤2</t>
  </si>
  <si>
    <t>19.2 (2.6)</t>
  </si>
  <si>
    <t>&gt;50</t>
  </si>
  <si>
    <t>HARS, HADS, UPDRS III, NMSS</t>
  </si>
  <si>
    <t>Mollenhauer, et al.</t>
  </si>
  <si>
    <t>64.5 (9.8)</t>
  </si>
  <si>
    <t>&lt;.5</t>
  </si>
  <si>
    <t>22.8 (12)</t>
  </si>
  <si>
    <t>MDS-UPDRS, GDS, NMSQuest, MMSE, PDQ-39</t>
  </si>
  <si>
    <t>Yoo, et al.</t>
  </si>
  <si>
    <t>70.1 (8.9)</t>
  </si>
  <si>
    <t>MCI groups</t>
  </si>
  <si>
    <t>1 (1.5)</t>
  </si>
  <si>
    <t>1.5 (1)</t>
  </si>
  <si>
    <t>16.2 (9.3)</t>
  </si>
  <si>
    <t>UPDRS, MADRS, PDQ-39, NMSS</t>
  </si>
  <si>
    <t>Luxembourg</t>
  </si>
  <si>
    <t>64.2 (11.6)</t>
  </si>
  <si>
    <t>&lt;3</t>
  </si>
  <si>
    <t>9.2 (5.2)</t>
  </si>
  <si>
    <t xml:space="preserve">177 (276) </t>
  </si>
  <si>
    <t>FAB, BDI, SCOPA-AUT, MMSE, UPDRS, UPSIT, BADS, VOSP, NMSQuest, TMT, PDSS</t>
  </si>
  <si>
    <t>Fagerberg, et al.</t>
  </si>
  <si>
    <t>60.8 (8.3)</t>
  </si>
  <si>
    <t>3.1 (1.8)</t>
  </si>
  <si>
    <t>2 (0.2)</t>
  </si>
  <si>
    <t xml:space="preserve">527 (253) </t>
  </si>
  <si>
    <t>None, Observation</t>
  </si>
  <si>
    <t>Kwon, et al.</t>
  </si>
  <si>
    <t>72.3 (9.5)</t>
  </si>
  <si>
    <t>dizziness</t>
  </si>
  <si>
    <t>2.2 (1.4)</t>
  </si>
  <si>
    <t>2.1 (0.4)</t>
  </si>
  <si>
    <t>26.3 (8)</t>
  </si>
  <si>
    <t>178 (262)</t>
  </si>
  <si>
    <t>MoCA, BDI, PFS, BAI, UPDRS</t>
  </si>
  <si>
    <t>Moguel-Cobos, et al.</t>
  </si>
  <si>
    <t>67.2 (9.2)</t>
  </si>
  <si>
    <t>&lt;5</t>
  </si>
  <si>
    <t>LSAS, UPDRS</t>
  </si>
  <si>
    <t>Baschieri, Sambati et al.</t>
  </si>
  <si>
    <t>(+)DaTScan</t>
  </si>
  <si>
    <t>61 (9)</t>
  </si>
  <si>
    <t>1.6 (.8)</t>
  </si>
  <si>
    <t>1.4 (0.5)</t>
  </si>
  <si>
    <t>15 (7)</t>
  </si>
  <si>
    <t>205 [36-640]</t>
  </si>
  <si>
    <t>SCOPA-AUT, CRT, UPDRS III</t>
  </si>
  <si>
    <t>Kim, et al.</t>
  </si>
  <si>
    <t>64.1 (9.3)</t>
  </si>
  <si>
    <t>2 (2)</t>
  </si>
  <si>
    <t>1.9 (0.6)</t>
  </si>
  <si>
    <t>11.6 (8.5)</t>
  </si>
  <si>
    <t>BDI, BAI, RBDSQ, PDSS, MMSE, SCOPA-AUT, NPI, NMSS</t>
  </si>
  <si>
    <t>Eriksson, et al.</t>
  </si>
  <si>
    <t>Sweden</t>
  </si>
  <si>
    <t>63.5 (9.5)</t>
  </si>
  <si>
    <t>1.6 (0.8)</t>
  </si>
  <si>
    <t>17.3 (10.5)</t>
  </si>
  <si>
    <t>545 (307)</t>
  </si>
  <si>
    <t>Emotion Survey, BDI, FAB, MoCA, MDS-UPDRS III</t>
  </si>
  <si>
    <t>Marković, et al.</t>
  </si>
  <si>
    <t>59 (9.8)</t>
  </si>
  <si>
    <t>15.2 (4.3)</t>
  </si>
  <si>
    <t>131 (190)</t>
  </si>
  <si>
    <t>UPDRS, DHT, HARS, HADS, STROOP, AES, ACE-R, MMSE, TMT, BNT, RAVLT, Digit span, Hooper</t>
  </si>
  <si>
    <t>Meira, et al.</t>
  </si>
  <si>
    <t>58.8 (9.14)</t>
  </si>
  <si>
    <t>24.9 (9.7)</t>
  </si>
  <si>
    <t>BDI, AES, ASBPD, MATTIS, QUIP, PDQ-39, MDS-UPDRS</t>
  </si>
  <si>
    <t>Skrabal, et al.</t>
  </si>
  <si>
    <t>Czech</t>
  </si>
  <si>
    <t>61.8 (11.6)</t>
  </si>
  <si>
    <t>1.1 (1.5)</t>
  </si>
  <si>
    <t>22.5 (11.8)</t>
  </si>
  <si>
    <t>MDS-UPDRS, Audio recordings</t>
  </si>
  <si>
    <t>Choi, et al.</t>
  </si>
  <si>
    <t>67.4 (9.5)</t>
  </si>
  <si>
    <t>1.5 (1.5)</t>
  </si>
  <si>
    <t>21.1 (10)</t>
  </si>
  <si>
    <t>BAI, BDI, AES, PDQ-39, NMSS, MMSE, UPDRS</t>
  </si>
  <si>
    <t>Adams, et al.</t>
  </si>
  <si>
    <t>Study</t>
  </si>
  <si>
    <t>63.3 (9.4)</t>
  </si>
  <si>
    <t>0.8 (0.6)</t>
  </si>
  <si>
    <t>24.1 (10.2)</t>
  </si>
  <si>
    <t>DHT, DaTscan, MoCA, MMSE, MDS-UPDRS, ESS, GDS, RBDSQ, SCOPA-AUT, PDQ-39</t>
  </si>
  <si>
    <t>WATCH-PD</t>
  </si>
  <si>
    <t>Picillo, et al.</t>
  </si>
  <si>
    <t>M/F, Age</t>
  </si>
  <si>
    <t xml:space="preserve"> ≤ 2</t>
  </si>
  <si>
    <t>UPDRS, MMSE, PDQ-39, EQ-VAS, HADS, HARS</t>
  </si>
  <si>
    <t>PRIAMO</t>
  </si>
  <si>
    <t>Zhou, et al.</t>
  </si>
  <si>
    <t>64.5 (8.1)</t>
  </si>
  <si>
    <t>1 [0.5-2]</t>
  </si>
  <si>
    <t>50%≤2</t>
  </si>
  <si>
    <t>19 (13-29)</t>
  </si>
  <si>
    <t>Video observation, SS, MoCA, MDS-UPDRS, HADS, MMSE, TETRAS, RBDSQ, NMSQuest</t>
  </si>
  <si>
    <t>Shanghai University</t>
  </si>
  <si>
    <t>Tveiten, et al.</t>
  </si>
  <si>
    <t>67.9 (9.1)</t>
  </si>
  <si>
    <t>ePD baseline cohort</t>
  </si>
  <si>
    <t>later PD; Rx group</t>
  </si>
  <si>
    <t>2.3 (1.9)</t>
  </si>
  <si>
    <t>22.4 (10.8)</t>
  </si>
  <si>
    <t>SE, UPDRS III, PIGD</t>
  </si>
  <si>
    <t>66.5 (8.9)</t>
  </si>
  <si>
    <t>incident PD - baseline cohort</t>
  </si>
  <si>
    <t>incident</t>
  </si>
  <si>
    <t>21.4 (9.4)</t>
  </si>
  <si>
    <t>ESS, MMSE, MADRS, UPDRS</t>
  </si>
  <si>
    <t>Larsen, et al.</t>
  </si>
  <si>
    <t>67.8 (9.3)</t>
  </si>
  <si>
    <t>23.3 (11.3)</t>
  </si>
  <si>
    <t>MADRS, UPDRS, MMSE, SE, CCI</t>
  </si>
  <si>
    <t>2013a</t>
  </si>
  <si>
    <t>67.7 (9.3)</t>
  </si>
  <si>
    <t>23.2 (11.1)</t>
  </si>
  <si>
    <t>ESS, FSS, MADRS, MMSE, SAS, SF-36, UPDRS I-IV</t>
  </si>
  <si>
    <t>Jeancolas, et al.</t>
  </si>
  <si>
    <t>63.8 (9.3)</t>
  </si>
  <si>
    <t>HC, RBD group, M/F</t>
  </si>
  <si>
    <t>2.5 (1.4)</t>
  </si>
  <si>
    <t>2 (0.1)</t>
  </si>
  <si>
    <t>34.2 (7.1)</t>
  </si>
  <si>
    <t>412 (297)</t>
  </si>
  <si>
    <t>Audio recordings</t>
  </si>
  <si>
    <t>ICEBERG</t>
  </si>
  <si>
    <t>63.7 (9.3)</t>
  </si>
  <si>
    <t>2.7 (1.5)</t>
  </si>
  <si>
    <t>2 (0)</t>
  </si>
  <si>
    <t>29.5 (5.8)</t>
  </si>
  <si>
    <t>351 (189)</t>
  </si>
  <si>
    <t>Lord, et al.</t>
  </si>
  <si>
    <t>67 (10.5)</t>
  </si>
  <si>
    <t>1.9 (0.63)</t>
  </si>
  <si>
    <t>25.4 (11.1)</t>
  </si>
  <si>
    <t>GDS, MMSE, UPDRS III</t>
  </si>
  <si>
    <t>Morris, et al.</t>
  </si>
  <si>
    <t>66.1 (9.9)</t>
  </si>
  <si>
    <t>1.9 (0.64)</t>
  </si>
  <si>
    <t>25 (10.4)</t>
  </si>
  <si>
    <t>172 (129)</t>
  </si>
  <si>
    <t>NART, FOG, GDS, MMSE, MDS-UPDRS</t>
  </si>
  <si>
    <t>Huang, et al.</t>
  </si>
  <si>
    <t>Singaporte</t>
  </si>
  <si>
    <t>NINDS</t>
  </si>
  <si>
    <t>64.5 (9)</t>
  </si>
  <si>
    <t>0.4 (0.3)</t>
  </si>
  <si>
    <t>21.3 (10.1)</t>
  </si>
  <si>
    <t>210.6 (152.3)</t>
  </si>
  <si>
    <t>MDS-UPDRS, HADS, HARS, NMSS, PSQI, RBDSQ, FSS</t>
  </si>
  <si>
    <t>PALS</t>
  </si>
  <si>
    <t>Chua, et al.</t>
  </si>
  <si>
    <t>Singapore</t>
  </si>
  <si>
    <t>66.7 [60-72]</t>
  </si>
  <si>
    <t>1 [0.8-1.5]</t>
  </si>
  <si>
    <t>18 [14-25]</t>
  </si>
  <si>
    <t>[50-375]</t>
  </si>
  <si>
    <t>AES, ADAS-Cog, FFT, BNT, WAIS, WMS, RBANS, ROCF, MoCA, MMSE, MDS-UPDRS, BLOT, HADS, GDS</t>
  </si>
  <si>
    <t>Koh, et al.</t>
  </si>
  <si>
    <t>66 (9.1)</t>
  </si>
  <si>
    <t>1.9 (0.4)</t>
  </si>
  <si>
    <t>20.3 (9.7)</t>
  </si>
  <si>
    <t>227 (179)</t>
  </si>
  <si>
    <t>Liu, et al.</t>
  </si>
  <si>
    <t>62.1 (9.8)</t>
  </si>
  <si>
    <t>0.5 (0.5)</t>
  </si>
  <si>
    <t>21 (9)</t>
  </si>
  <si>
    <t>ESS, MoCA, QUIP, RBDSQ, GDS, SCOPA, DaTscan, UPDRS</t>
  </si>
  <si>
    <t>60.6 (9.6)</t>
  </si>
  <si>
    <t>20.3 (8.4)</t>
  </si>
  <si>
    <t>ESS, MDS-UPDRS, SE, MoCA, GDS, STAI, QUIP, RBDSQ, DaTscan</t>
  </si>
  <si>
    <t>Amara, et al.</t>
  </si>
  <si>
    <t>ESS, MDS-UPDRS, SE, MoCA, GDS, STAI, QUIP, RBDSQ, DaTscan, SCOPA</t>
  </si>
  <si>
    <t>Labelle, et al.</t>
  </si>
  <si>
    <t>Latent class</t>
  </si>
  <si>
    <t>HVLT, BLOT, SDMT, MDS-UPDRS, CSF biomarkers, ESS, GDS, SCOPA, UPSIT</t>
  </si>
  <si>
    <t>Serra, et al.</t>
  </si>
  <si>
    <t>SCOPA-AUT, MoCA, DaTscan</t>
  </si>
  <si>
    <t>63.6 (9.8)</t>
  </si>
  <si>
    <t>ePD (Y2 cohort)</t>
  </si>
  <si>
    <t>2.6 (0.6)</t>
  </si>
  <si>
    <t>n</t>
  </si>
  <si>
    <t>PASE, MDS-UPDRS</t>
  </si>
  <si>
    <t>Dijkstra, et al.</t>
  </si>
  <si>
    <t>ESS, GDS, MDS-UPDRS, MoCA, QUIP, RBDSQ, UPSIT, SCOPA-AUT, STAI</t>
  </si>
  <si>
    <t>Hemphill, et al.</t>
  </si>
  <si>
    <t>61 (9.7)</t>
  </si>
  <si>
    <t>20 (9.2)</t>
  </si>
  <si>
    <t>LNS, BLOT, SDMT, HVLT, MoCA, MDS-UPDRS III, GDS</t>
  </si>
  <si>
    <t>Ou, Hou, Liu et al.</t>
  </si>
  <si>
    <t>57.7 (10.8)</t>
  </si>
  <si>
    <t>22 (14)</t>
  </si>
  <si>
    <t>144 (185)</t>
  </si>
  <si>
    <t>MoCA, FAB, HADS, HARS, FSS, UPDRS</t>
  </si>
  <si>
    <t>Ou, Lin et al.</t>
  </si>
  <si>
    <t>58.1 (10.7)</t>
  </si>
  <si>
    <t>1.5 (0.8)</t>
  </si>
  <si>
    <t>23.3 (10.6)</t>
  </si>
  <si>
    <t>152 (188)</t>
  </si>
  <si>
    <t>MoCA, FAB, HADS, HARS, FSS, UPDRS, LARS</t>
  </si>
  <si>
    <t>Paracha, et al.</t>
  </si>
  <si>
    <t>64.9 (9.7)</t>
  </si>
  <si>
    <t>ePD (Fox Insight cohort)</t>
  </si>
  <si>
    <t>HC; PPMI</t>
  </si>
  <si>
    <t>1.4 (1.1)</t>
  </si>
  <si>
    <t xml:space="preserve">Open response </t>
  </si>
  <si>
    <t>HC; Fox Insight</t>
  </si>
  <si>
    <t>SCOPA-AUT, UPSIT, MDS-UPDRS, RBDSQ</t>
  </si>
  <si>
    <t>EXCLUDED</t>
  </si>
  <si>
    <t>Erro, Vitale et al.</t>
  </si>
  <si>
    <t>15.3 (7.4)</t>
  </si>
  <si>
    <t>X</t>
  </si>
  <si>
    <t>FAB, HADS, MMSE, NMSQuest, UPDRS III</t>
  </si>
  <si>
    <t>Khoo, et al.</t>
  </si>
  <si>
    <t>66.6 (10.3)</t>
  </si>
  <si>
    <t>2 (0.67)</t>
  </si>
  <si>
    <t>27.3 (12.1)</t>
  </si>
  <si>
    <t>GDS, MMSE, MoCA, UPDRS I-IV</t>
  </si>
  <si>
    <t xml:space="preserve">Clinician, Pt? </t>
  </si>
  <si>
    <t>1.8 (0.4)</t>
  </si>
  <si>
    <t>16.7 (8.4)</t>
  </si>
  <si>
    <t>+</t>
  </si>
  <si>
    <t>de La Riva, et al.</t>
  </si>
  <si>
    <t>62.4 (9.7)</t>
  </si>
  <si>
    <t>6.5 (6.5)</t>
  </si>
  <si>
    <t>1 [1-2]</t>
  </si>
  <si>
    <t>ESS, GDS, MDS-UPDRS, MoCA, PIGD, QUIP, RBD, STAI, UPSIT</t>
  </si>
  <si>
    <t>Duncan, et al.</t>
  </si>
  <si>
    <t>66.5 (10.3)</t>
  </si>
  <si>
    <t>2 (0.64)</t>
  </si>
  <si>
    <t>27.1 (12)</t>
  </si>
  <si>
    <t>ESS, GDS, MMSE, MoCA, NMSQuest, PDQ-39, PIGD, PSQI, MDS-UPDRS</t>
  </si>
  <si>
    <t>Frandsen, et al.</t>
  </si>
  <si>
    <t>Turkey</t>
  </si>
  <si>
    <t>.</t>
  </si>
  <si>
    <t>Hanoglu, et al.</t>
  </si>
  <si>
    <t>59.6 (7.0)</t>
  </si>
  <si>
    <t>AVLT, BFR, BLOT, MMSE, SCWT, UPDRS</t>
  </si>
  <si>
    <t>Lawson, et al.</t>
  </si>
  <si>
    <t>&gt;5.3</t>
  </si>
  <si>
    <t>CANTAB, CDR, MMSE, MoCA, PDQ-39, MDS-UPDRS III, GDS, NART, NPI-D</t>
  </si>
  <si>
    <t>Pt</t>
  </si>
  <si>
    <t>Lee, Chang et al.</t>
  </si>
  <si>
    <t>Taiwan</t>
  </si>
  <si>
    <t>Mahajan, et al.</t>
  </si>
  <si>
    <t>62.9 (9.74)</t>
  </si>
  <si>
    <t>Bega, Kim, et al.</t>
  </si>
  <si>
    <t>1.7 (1.1)</t>
  </si>
  <si>
    <t>Hong, et al.</t>
  </si>
  <si>
    <t>&gt;3 (3)</t>
  </si>
  <si>
    <t>Lieberman, et al.</t>
  </si>
  <si>
    <t>&gt;4.2 (0.7)</t>
  </si>
  <si>
    <t>Louter, et al.</t>
  </si>
  <si>
    <t>&gt;4</t>
  </si>
  <si>
    <t>Zis, et al.</t>
  </si>
  <si>
    <t>3.7 (1.1)</t>
  </si>
  <si>
    <t>Bjornestad, et al.</t>
  </si>
  <si>
    <t>0.13 (0.13)</t>
  </si>
  <si>
    <t>Defazio, et al.</t>
  </si>
  <si>
    <t>6 (4)</t>
  </si>
  <si>
    <t>Fullard, et al.</t>
  </si>
  <si>
    <t>Lamont, et al.</t>
  </si>
  <si>
    <t>5.0 (8.3)</t>
  </si>
  <si>
    <t>Olszewska, et al.</t>
  </si>
  <si>
    <t>&gt;5</t>
  </si>
  <si>
    <t>Eisinger, et al.</t>
  </si>
  <si>
    <t>Retro</t>
  </si>
  <si>
    <t>1,2</t>
  </si>
  <si>
    <t>Fereshtehnejad, et al.</t>
  </si>
  <si>
    <t>Hindle, et al.</t>
  </si>
  <si>
    <t>1.4 [94%≤2]</t>
  </si>
  <si>
    <t>21.5 (10.39)</t>
  </si>
  <si>
    <t>487 (382)</t>
  </si>
  <si>
    <t>Kluger, et al.</t>
  </si>
  <si>
    <t>67.9 (9.3)</t>
  </si>
  <si>
    <t>PD-US/PD-NUS; later PD</t>
  </si>
  <si>
    <t>&gt;4.5 (0.2)</t>
  </si>
  <si>
    <t>18.7 (0.5)</t>
  </si>
  <si>
    <t>Toomsoo, et al.</t>
  </si>
  <si>
    <t>Estonia</t>
  </si>
  <si>
    <t>6.1 (5.2)</t>
  </si>
  <si>
    <t>Barrett, et al.</t>
  </si>
  <si>
    <t>Guan, et al.</t>
  </si>
  <si>
    <t>4.4 (4.3)</t>
  </si>
  <si>
    <t>Hughes, et al.</t>
  </si>
  <si>
    <t>HPFS</t>
  </si>
  <si>
    <t>Kandaswamy, et al.</t>
  </si>
  <si>
    <t>Clinical</t>
  </si>
  <si>
    <t>51.8 ( 8.4)</t>
  </si>
  <si>
    <t>2.0 (0.7)</t>
  </si>
  <si>
    <t>Park, et al.</t>
  </si>
  <si>
    <t>Middle onset PD</t>
  </si>
  <si>
    <t>Late onset PD</t>
  </si>
  <si>
    <t>1.2 (.9)</t>
  </si>
  <si>
    <t>Wu, et al.</t>
  </si>
  <si>
    <t>8.8 (5.1)</t>
  </si>
  <si>
    <t>Chahine, et al.</t>
  </si>
  <si>
    <t>63.6 (8.7)</t>
  </si>
  <si>
    <t>0.7 ((0.3)</t>
  </si>
  <si>
    <t>31.1 (10.2)</t>
  </si>
  <si>
    <t>Li, et al.</t>
  </si>
  <si>
    <t>3.7 (2.6)</t>
  </si>
  <si>
    <t>Ma, et al.</t>
  </si>
  <si>
    <t>12.1 (4.6)</t>
  </si>
  <si>
    <t>Gelb</t>
  </si>
  <si>
    <t>Interview</t>
  </si>
  <si>
    <t>Romosan, et al.</t>
  </si>
  <si>
    <t>H&amp;Y 1-3</t>
  </si>
  <si>
    <t>Ryu, et al.</t>
  </si>
  <si>
    <t>69.3 (0.7)</t>
  </si>
  <si>
    <t>Impulsivity</t>
  </si>
  <si>
    <t>0.9 (1.5)</t>
  </si>
  <si>
    <t>17.5 (10.6)</t>
  </si>
  <si>
    <t>Stuart, et al.</t>
  </si>
  <si>
    <t>67.9 (8.2)</t>
  </si>
  <si>
    <t>Mills, et al.</t>
  </si>
  <si>
    <t>61.8 (9.1)</t>
  </si>
  <si>
    <t>17.2 (6.8)</t>
  </si>
  <si>
    <t>STEADY-PD III</t>
  </si>
  <si>
    <t>58.2 (10.5)</t>
  </si>
  <si>
    <t>Baraldi, Avazino et al.</t>
  </si>
  <si>
    <t>BDI, Digit span, Corsi span, ToM-EAT, APACS, RMeT, PD-CRS, MoCA, UPDRS, STROOP</t>
  </si>
  <si>
    <t>Kwon, Lee et al.</t>
  </si>
  <si>
    <t>70.1 (9.2)</t>
  </si>
  <si>
    <t>1.9 (1.3)</t>
  </si>
  <si>
    <t>Kwon, Park et al.</t>
  </si>
  <si>
    <t>Liguori, et al.</t>
  </si>
  <si>
    <t>65.4 (8.7)</t>
  </si>
  <si>
    <t>2.84 (1.25)</t>
  </si>
  <si>
    <t>23.6 (8.4)</t>
  </si>
  <si>
    <t>Ng, et al.</t>
  </si>
  <si>
    <t>64.5 (8.2)</t>
  </si>
  <si>
    <t>Ou, Hou, Wei  et al.</t>
  </si>
  <si>
    <t>57.6 (11.1)</t>
  </si>
  <si>
    <t>1.5 (0.9)</t>
  </si>
  <si>
    <t>129 (175)</t>
  </si>
  <si>
    <t>Julio, et al.</t>
  </si>
  <si>
    <t>3 (3)</t>
  </si>
  <si>
    <t>1.25 (1)</t>
  </si>
  <si>
    <t>22.5 (13)</t>
  </si>
  <si>
    <t>1.9 (1.45)</t>
  </si>
  <si>
    <t>2.2 (0.4)</t>
  </si>
  <si>
    <t>23.3 (8.9)</t>
  </si>
  <si>
    <t>139 (218)</t>
  </si>
  <si>
    <t>DaTscan, MRI</t>
  </si>
  <si>
    <t>HC, Prodromal PD</t>
  </si>
  <si>
    <t>Martinez-Nunez, et al.</t>
  </si>
  <si>
    <t>later PD, M/F</t>
  </si>
  <si>
    <t>Skjaerbaek, et al.</t>
  </si>
  <si>
    <t>9 (4)</t>
  </si>
  <si>
    <t>MDS-UPDRS, MoCA, SS, ROME III, MDT-PD, RBDSQ</t>
  </si>
  <si>
    <t>Szymkowicz, et al.</t>
  </si>
  <si>
    <t>Zolfaghari, et al.</t>
  </si>
  <si>
    <t>Meng, et al.</t>
  </si>
  <si>
    <t>4.9 (3.7)</t>
  </si>
  <si>
    <t>Chao, et al.</t>
  </si>
  <si>
    <t>Turner, et al.</t>
  </si>
  <si>
    <t>HC, MCI group</t>
  </si>
  <si>
    <t>STIFFNESS</t>
  </si>
  <si>
    <t>TREMOR</t>
  </si>
  <si>
    <t>INVOLUNTARY MOVEMENT</t>
  </si>
  <si>
    <t>MEMORY</t>
  </si>
  <si>
    <t>EXECUTIVE FUNCTION</t>
  </si>
  <si>
    <t>LANGUAGE</t>
  </si>
  <si>
    <t>VISUAL SPATIAL</t>
  </si>
  <si>
    <t>ATTENTION &amp; PROCESSING</t>
  </si>
  <si>
    <t>MOOD &amp; AFFECT</t>
  </si>
  <si>
    <t>PSYCHOSIS</t>
  </si>
  <si>
    <t>PERSONALITY CHANGES</t>
  </si>
  <si>
    <t>FIVE SENSES</t>
  </si>
  <si>
    <t>OTHER SENSATIONS</t>
  </si>
  <si>
    <t>SLEEP DISTURBANCES</t>
  </si>
  <si>
    <t>DAYTIME SLEEPINESS</t>
  </si>
  <si>
    <t>SPEECH CHANGES</t>
  </si>
  <si>
    <t>VOICE CHANGES</t>
  </si>
  <si>
    <t>MOUTH &amp; THROAT</t>
  </si>
  <si>
    <t>STOMACH</t>
  </si>
  <si>
    <t xml:space="preserve">BOWEL </t>
  </si>
  <si>
    <t>URINARY DYSFUNCTION</t>
  </si>
  <si>
    <t>SEXUAL DYSFUNCTION</t>
  </si>
  <si>
    <t>SYMPTOMS</t>
  </si>
  <si>
    <t>FUNCTIONAL IMPACTS</t>
  </si>
  <si>
    <t>MOBILITY</t>
  </si>
  <si>
    <t>PHYSICAL COMFORT</t>
  </si>
  <si>
    <t>SELF-CARE</t>
  </si>
  <si>
    <t>SAFETY</t>
  </si>
  <si>
    <t>SELF-CONCEPT</t>
  </si>
  <si>
    <t>COPING</t>
  </si>
  <si>
    <t>INTERPERSONAL INTERACTIONS</t>
  </si>
  <si>
    <t>ROLES AND RESPONSIBILITIES</t>
  </si>
  <si>
    <t>CONTEXTUAL FACTORS</t>
  </si>
  <si>
    <t>Dystonia, cramping, spasms</t>
  </si>
  <si>
    <t>Flat affect/Facial expression/movements/masked face</t>
  </si>
  <si>
    <t>Oculomotor changes (incl. blinking, pupilomotor)</t>
  </si>
  <si>
    <t>Tremor</t>
  </si>
  <si>
    <t>Gait changes</t>
  </si>
  <si>
    <t>16*</t>
  </si>
  <si>
    <t>Balance &amp; postural instability</t>
  </si>
  <si>
    <t>Altered arm swing</t>
  </si>
  <si>
    <t>Motor - Altered arm swing</t>
  </si>
  <si>
    <t>Posture changes</t>
  </si>
  <si>
    <t>Postural changes / stooped</t>
  </si>
  <si>
    <t>Altered balance</t>
  </si>
  <si>
    <t>Cognitive - Attention</t>
  </si>
  <si>
    <t>Cognitive - Concentrating</t>
  </si>
  <si>
    <t>2x</t>
  </si>
  <si>
    <t>1.9x</t>
  </si>
  <si>
    <t>2.7x</t>
  </si>
  <si>
    <t>Visual spatial</t>
  </si>
  <si>
    <t>Cognitive - Mental alertness/fog</t>
  </si>
  <si>
    <t>Word finding/language</t>
  </si>
  <si>
    <t>Executive function</t>
  </si>
  <si>
    <t>Forgetting to do things</t>
  </si>
  <si>
    <t>Memory</t>
  </si>
  <si>
    <t>Difficulty finding way</t>
  </si>
  <si>
    <t>Visual memory</t>
  </si>
  <si>
    <t>Cognitive - slower thinking</t>
  </si>
  <si>
    <t>Dementia</t>
  </si>
  <si>
    <t>Cognitive changes/MCI</t>
  </si>
  <si>
    <t>APATHY</t>
  </si>
  <si>
    <t>EMOTIONAL LABILITY</t>
  </si>
  <si>
    <t>2.3x</t>
  </si>
  <si>
    <t>4.2x</t>
  </si>
  <si>
    <t>3.1x</t>
  </si>
  <si>
    <t>4.6x</t>
  </si>
  <si>
    <t>1.8x</t>
  </si>
  <si>
    <t>Neuropsych - Mood changes</t>
  </si>
  <si>
    <t>21-</t>
  </si>
  <si>
    <t>DIAGNOSTIC CLASSIFICATION - ICD</t>
  </si>
  <si>
    <t>Irritability</t>
  </si>
  <si>
    <t xml:space="preserve"> Euphoria</t>
  </si>
  <si>
    <t>Agitation</t>
  </si>
  <si>
    <t>Depression</t>
  </si>
  <si>
    <t>low or flat mood</t>
  </si>
  <si>
    <t>Feeling of sadness</t>
  </si>
  <si>
    <t>Loss of pleasure</t>
  </si>
  <si>
    <t>DEPRESSED MOOD</t>
  </si>
  <si>
    <t>DIAGNOSTIC CLASSIFICATION: Depression</t>
  </si>
  <si>
    <t>ANXIOUS MOOD</t>
  </si>
  <si>
    <t>Negative feelings  &amp; emotions</t>
  </si>
  <si>
    <t>Apathy</t>
  </si>
  <si>
    <t>Loss of interest</t>
  </si>
  <si>
    <t>Death &amp; suicidal thoughts</t>
  </si>
  <si>
    <t>Panic</t>
  </si>
  <si>
    <t>Anxiety</t>
  </si>
  <si>
    <t>Neuroticism</t>
  </si>
  <si>
    <t>Disinhibition</t>
  </si>
  <si>
    <t>Emotion recognition accuracy</t>
  </si>
  <si>
    <t>Low novelty seeking</t>
  </si>
  <si>
    <t>Reward dependence</t>
  </si>
  <si>
    <t xml:space="preserve"> Persistence</t>
  </si>
  <si>
    <t>Social phobia</t>
  </si>
  <si>
    <t>Pseudobulbar affect</t>
  </si>
  <si>
    <t>DIAGNOSTIC CLASSIFICATION - Seasonal affective disorder</t>
  </si>
  <si>
    <t>Psychosis</t>
  </si>
  <si>
    <t>Delusions</t>
  </si>
  <si>
    <t>Hallucinations</t>
  </si>
  <si>
    <t>DIAGNOSTIC CLASSIFICATION - subsyndromal ICD</t>
  </si>
  <si>
    <t>Neuropsychiatric symptoms (NOS)</t>
  </si>
  <si>
    <t>GI - Chewing</t>
  </si>
  <si>
    <t>GI - Dysphagia</t>
  </si>
  <si>
    <t>GI - Eating - Choking</t>
  </si>
  <si>
    <t>GI - Eating - Globus</t>
  </si>
  <si>
    <t>GI - Eating - pain during swallow</t>
  </si>
  <si>
    <t>GI - esophageal transit time</t>
  </si>
  <si>
    <t xml:space="preserve">GI - Impaired swallowing </t>
  </si>
  <si>
    <t>7.4x</t>
  </si>
  <si>
    <t>8.4x</t>
  </si>
  <si>
    <t>6.5x</t>
  </si>
  <si>
    <t>3.7x</t>
  </si>
  <si>
    <t>SALIVA CONTROL</t>
  </si>
  <si>
    <t>CHEWING &amp; SWALLOWING</t>
  </si>
  <si>
    <t>Drooling/Sialorrhea/saliva control</t>
  </si>
  <si>
    <t>Dry mouth</t>
  </si>
  <si>
    <t>GI - Eating - Problems (NOS)</t>
  </si>
  <si>
    <t>GI - Eating - Early satiety</t>
  </si>
  <si>
    <t>GI - abdominal pain</t>
  </si>
  <si>
    <t>GI - Bloating/Fullness</t>
  </si>
  <si>
    <t>2.1x</t>
  </si>
  <si>
    <t>GI - Nausea &amp; Vomiting</t>
  </si>
  <si>
    <t>GI - Eating - Acid reflux &amp; GERD</t>
  </si>
  <si>
    <t>Appetite changes</t>
  </si>
  <si>
    <t>GI - (General dysfunction NOS)</t>
  </si>
  <si>
    <t>GI - loose stool/diarrhea</t>
  </si>
  <si>
    <t>GI - constipation</t>
  </si>
  <si>
    <t>GI - anal sphincter control</t>
  </si>
  <si>
    <t>GI - Bowl emptying</t>
  </si>
  <si>
    <t>GI - Bowel urgency</t>
  </si>
  <si>
    <t>GI - straining during BM</t>
  </si>
  <si>
    <t>GI - Tenesmus</t>
  </si>
  <si>
    <t>GI - incontinence</t>
  </si>
  <si>
    <t>2.4x</t>
  </si>
  <si>
    <t>1.4x</t>
  </si>
  <si>
    <t>1.1x</t>
  </si>
  <si>
    <t>CONSTIPATION</t>
  </si>
  <si>
    <t>BOWEL EMPTYING</t>
  </si>
  <si>
    <t>DIARRHEA</t>
  </si>
  <si>
    <t>GU - incomplete voiding</t>
  </si>
  <si>
    <t>GU - Nocturia</t>
  </si>
  <si>
    <t>GU - Urinary Dysfunction</t>
  </si>
  <si>
    <t>GU - Urinary frequency</t>
  </si>
  <si>
    <t>GU - Urinary Incontinence</t>
  </si>
  <si>
    <t>GU - Urinary Urgency</t>
  </si>
  <si>
    <t>GU - Urinary infections</t>
  </si>
  <si>
    <t>GU - Weak urine stream</t>
  </si>
  <si>
    <t>1.5x</t>
  </si>
  <si>
    <t>3.2x</t>
  </si>
  <si>
    <t>0.99x</t>
  </si>
  <si>
    <t>Sexual - anorgasmia</t>
  </si>
  <si>
    <t>Sexual - dysfunction</t>
  </si>
  <si>
    <t>Sexual - Ejaculatory dysfunction (M)</t>
  </si>
  <si>
    <t>Sexual - erectile dysfunction</t>
  </si>
  <si>
    <t>Sexual - Impaired libido</t>
  </si>
  <si>
    <t>Sexual - Vaginal dryness (F)</t>
  </si>
  <si>
    <t>12.4x</t>
  </si>
  <si>
    <t>5.2x</t>
  </si>
  <si>
    <t>1.3x</t>
  </si>
  <si>
    <t>Sleep disturbances</t>
  </si>
  <si>
    <t>0.8x</t>
  </si>
  <si>
    <t>6.2x</t>
  </si>
  <si>
    <t>2.6x</t>
  </si>
  <si>
    <t>0.9x</t>
  </si>
  <si>
    <t>1.6x</t>
  </si>
  <si>
    <t>1.2x</t>
  </si>
  <si>
    <t>SLEEP QUALITY</t>
  </si>
  <si>
    <t>INSOMNIA (FALLING AND STAYING ASLEEP)</t>
  </si>
  <si>
    <t>SLEEP WALKING</t>
  </si>
  <si>
    <t>Speech - Prosodic impairment (monotone)</t>
  </si>
  <si>
    <t>Speech - Quiet voice</t>
  </si>
  <si>
    <t>Speech changes/problems</t>
  </si>
  <si>
    <t>Speech - voice quality</t>
  </si>
  <si>
    <t>Speech- verbal fluency</t>
  </si>
  <si>
    <t>Speech - Articulation (incl. slurring, rhythmic abilities)</t>
  </si>
  <si>
    <t>9.5x</t>
  </si>
  <si>
    <t>16.6x</t>
  </si>
  <si>
    <t>Symmetrical symptom onset</t>
  </si>
  <si>
    <t>Medication dose failure/delayed on</t>
  </si>
  <si>
    <t>Taste</t>
  </si>
  <si>
    <t>Smell</t>
  </si>
  <si>
    <t>Touch sensation</t>
  </si>
  <si>
    <t>VISION</t>
  </si>
  <si>
    <t>Vision</t>
  </si>
  <si>
    <t>Hearing</t>
  </si>
  <si>
    <t>3.4x</t>
  </si>
  <si>
    <t>Pain</t>
  </si>
  <si>
    <t>Fatigue - Mental</t>
  </si>
  <si>
    <t>Fatigue - Physical</t>
  </si>
  <si>
    <t>TASTE</t>
  </si>
  <si>
    <t>SMELL</t>
  </si>
  <si>
    <t>HEARING</t>
  </si>
  <si>
    <t>TOUCH</t>
  </si>
  <si>
    <t>Internal tremor</t>
  </si>
  <si>
    <t>Vibratory sense*</t>
  </si>
  <si>
    <t>Thermoregulation</t>
  </si>
  <si>
    <t>3x</t>
  </si>
  <si>
    <t>Restless leg</t>
  </si>
  <si>
    <t>Dykinesia</t>
  </si>
  <si>
    <t>Twitching</t>
  </si>
  <si>
    <t>Sensory changes NOS</t>
  </si>
  <si>
    <t>Light sensitivity</t>
  </si>
  <si>
    <t>Diplopia</t>
  </si>
  <si>
    <t>Dry eyes</t>
  </si>
  <si>
    <t>Muscle weakness</t>
  </si>
  <si>
    <t>PAIN</t>
  </si>
  <si>
    <t>FATIGUE AND LACK OF ENERGY</t>
  </si>
  <si>
    <t>BREATHLESSNESS</t>
  </si>
  <si>
    <t>WEAKNESS</t>
  </si>
  <si>
    <t>TEMPERATURE CONTROL</t>
  </si>
  <si>
    <t>Sweating/hyperhidrosis</t>
  </si>
  <si>
    <t>Swelling (extremities)</t>
  </si>
  <si>
    <t>Peripheral neuropathy</t>
  </si>
  <si>
    <t>Numbness</t>
  </si>
  <si>
    <t>Tingling</t>
  </si>
  <si>
    <t>Temperature sensation</t>
  </si>
  <si>
    <t>CARDIOVASCULAR SYMPTOMS</t>
  </si>
  <si>
    <t>LIGHTHEADED, DIZZY, FAINTING</t>
  </si>
  <si>
    <t>SWEATING</t>
  </si>
  <si>
    <t>ANS - Autonomic symptoms NOS</t>
  </si>
  <si>
    <t>ANS - Cardiovascular symptoms</t>
  </si>
  <si>
    <t>2.5x</t>
  </si>
  <si>
    <t>ANS - lack of &lt; in nocturnal BP</t>
  </si>
  <si>
    <t>HYPOTENSION</t>
  </si>
  <si>
    <t>HYPERTENSION</t>
  </si>
  <si>
    <t>LOWER EXTREMITY SWELLING</t>
  </si>
  <si>
    <t>ANS - Nocturnal hypertention</t>
  </si>
  <si>
    <t>ANS - Blood pressure</t>
  </si>
  <si>
    <t>ANS - Orthostatic symptoms</t>
  </si>
  <si>
    <t>ANS - orthstatic hypotension</t>
  </si>
  <si>
    <t>ANS - supine hypertension</t>
  </si>
  <si>
    <t>Dizziness</t>
  </si>
  <si>
    <t>Lightheadedness</t>
  </si>
  <si>
    <t>Syncope</t>
  </si>
  <si>
    <t>Lightheaded w/prolonged standing</t>
  </si>
  <si>
    <t>Getting out of bed/chair/car</t>
  </si>
  <si>
    <t>Turning in bed</t>
  </si>
  <si>
    <t>Standing</t>
  </si>
  <si>
    <t>Kneeling/bending</t>
  </si>
  <si>
    <t>Climbing stairs</t>
  </si>
  <si>
    <t>Lifting/holding/carrying</t>
  </si>
  <si>
    <t>Gripping and opening</t>
  </si>
  <si>
    <t>Handwriting</t>
  </si>
  <si>
    <t>Using a computer</t>
  </si>
  <si>
    <t>Using smartphone/tablet</t>
  </si>
  <si>
    <t>Playing musical instrument</t>
  </si>
  <si>
    <t>House work/home maintenance/garden</t>
  </si>
  <si>
    <t>Exercise/activity/sports</t>
  </si>
  <si>
    <t>Longer to do things/Functional slowness</t>
  </si>
  <si>
    <t>Cooking/Meal prep</t>
  </si>
  <si>
    <t>Hobbies/leisure</t>
  </si>
  <si>
    <t>Tripping &amp; Falling</t>
  </si>
  <si>
    <t>8.7x</t>
  </si>
  <si>
    <t>5.1x</t>
  </si>
  <si>
    <t>Loss of things you enjoy</t>
  </si>
  <si>
    <t>Making positive changes to take control of disease</t>
  </si>
  <si>
    <t>Finding ways to compensate</t>
  </si>
  <si>
    <t>Nocturnal motor symptoms</t>
  </si>
  <si>
    <t>Motor fluctuations</t>
  </si>
  <si>
    <t>Energy intake</t>
  </si>
  <si>
    <t>"Off" periods</t>
  </si>
  <si>
    <t>Medication side effects</t>
  </si>
  <si>
    <t>SELF EFFICACY</t>
  </si>
  <si>
    <t>Travel/Driving</t>
  </si>
  <si>
    <t>Spiritual and Religious Activities</t>
  </si>
  <si>
    <t>Sense of helplessness</t>
  </si>
  <si>
    <t>Stress, distress, overwhelmed</t>
  </si>
  <si>
    <t xml:space="preserve">Significant Covariates </t>
  </si>
  <si>
    <t>Non significant covariates</t>
  </si>
  <si>
    <t>Synopsis</t>
  </si>
  <si>
    <t>Comments</t>
  </si>
  <si>
    <t>Aim was to investigate the preva- lence of the most troublesome MS and NMS in PD as perceived by patients by asking them to rank the top- three most troublesome symptoms and/or conditions that have affected their quality of life in the last 6 months.  Early PD defined as &lt;6yr since diagnosis.</t>
  </si>
  <si>
    <t>Study reports findings from an anonymous online survey that asked participants to identify up to three aspects of the condition they would most like to see improvement in (most bothersome symptoms).  Recruited from Parkinson’s UK Research Support Network; self identified PD.</t>
  </si>
  <si>
    <t>Study reports data from Fox Insight database on most bothersome symptoms of early PD identified through online survey (PD-PROP)</t>
  </si>
  <si>
    <t>Patient-centered, multistage qualitative study was designed to inform the development of a conceptual model of PD in recently diagnosed individuals (within 2 years of diagnosis, H&amp;Y stage 1–2)</t>
  </si>
  <si>
    <t>anxiety and depression listed as impact, merged dizzy/lightheaded, walking twice, handwriting vs handwriting tasks</t>
  </si>
  <si>
    <t>Aimed to identify symptom concepts of interest in early PD (&lt;1yr diagnosis) versus prodromal PD to support development of a novel PRO, using literature reviews and focus group interviews</t>
  </si>
  <si>
    <t>DA Rx</t>
  </si>
  <si>
    <r>
      <t xml:space="preserve">Evaluted non-motor symptoms in N=91 from </t>
    </r>
    <r>
      <rPr>
        <u/>
        <sz val="12"/>
        <color theme="1"/>
        <rFont val="Calibri Light (Headings)"/>
      </rPr>
      <t>baseline</t>
    </r>
    <r>
      <rPr>
        <sz val="12"/>
        <color theme="1"/>
        <rFont val="Calibri Light"/>
        <family val="2"/>
        <scheme val="major"/>
      </rPr>
      <t xml:space="preserve"> and after 2 years after dopaminergic therapy</t>
    </r>
  </si>
  <si>
    <t xml:space="preserve"> - </t>
  </si>
  <si>
    <t>Study investigated the frequency of gastrointestinal symptoms in patients with PD &lt;3yrs; n=14 H&amp;Y stage 1, n=20 stage 1.5, and n=20 stage 2</t>
  </si>
  <si>
    <t>Gender, age, disease duration, LEDD,  H&amp;Y stage</t>
  </si>
  <si>
    <t>Study investigated the existence of different subgroups of nonmotor manifestations (insomnia, orthostatic dizziness, depression, excessive daytime sleepiness, urinary symptom, memory disturbance, and dream-enactment behavior) in early PD by using unsupervised hierarchical cluster analysis (HCA); mean LEDD 150 (SD= 231)</t>
  </si>
  <si>
    <t>phenotype</t>
  </si>
  <si>
    <t>Aimed to explore the differences in NMS and QOL between TD and PIGD phenotypes, the impact of NMS on the QOL of PD patients with different phenotypes and the determinants of poor QOL for TD and PIGD phenotypes - early PD defined asH&amp;Y  1–2.5, and &lt;5 years duration</t>
  </si>
  <si>
    <t>none stated</t>
  </si>
  <si>
    <t>Aim of  study was to define prevalence, severity, evolution and predictors of dysautonomia symptoms in a cohort of PD patients re- cruited at the Hoehn and Yahr stage 1, that was prospectively followed for three years.</t>
  </si>
  <si>
    <t>lightheaded, syncope,  labeled as CV symptoms; Sweating, cold/hot labeled as thermoregulatory; Light sensitivity labeled as pupillomotor dysfunction</t>
  </si>
  <si>
    <t>Study aimed to explore patient’s greatest concerns about a range of factors, such as their overall feeling of happiness, the impact of adverse events, and issues regarding palliative care and assistive devices, in addition to motor symptoms and NMS. Much of data is blended for stages</t>
  </si>
  <si>
    <t>motor fluctions, dykinesias, VOG, PDQ, EUROHIS-QOL-8, PDSS, BDI, NMSS, PD-CRS, UPDRS, NPI, ADLS</t>
  </si>
  <si>
    <t>QUIPS, VAFS, VAFS-Pain</t>
  </si>
  <si>
    <t>aim was to analyze how motor complications are related to NMS in a population of patients with PD. To test our hypothe- sis, similar analyses were carried out in a subgroup of patients with early PD (≤5 years of disease duration)</t>
  </si>
  <si>
    <t>BDI, PAS, ESS, AES as predictor of fatigue severity (PFS)</t>
  </si>
  <si>
    <t>UPDRS, PD Rx, age at onset, disease duration, gender, education, PIGD, MCI</t>
  </si>
  <si>
    <t>Study aimed at investigating the course of fatigue in a consecutive sample of de novo drug-naïve patients with PD (&lt;2 years sx onset), and at systematically searching for baseline motor and nonmotor predictors of fatigue severity over time</t>
  </si>
  <si>
    <t>aim of this study is to determine characteristics of non-mo- tor symptoms (NMS) in early Parkinson’s dis- ease (PD) with olfactory deficits and to analyze the feasibility of diagnosing PD based on olfac- tory deficits</t>
  </si>
  <si>
    <t>fatigue classified with sleep domain; RLS classified with sleep; has odd classifications - double vision is a perceptual problem, as is delusion; pain tast, smell with, sweating are misc</t>
  </si>
  <si>
    <t>aimed to explore the utility of assessing ES impacting the daily experi- ences of patients with early PD, as measured by the Non-Motor (Part IB) and Motor (Part II) Experiences of Daily Living subscales of MDS-UPDRS</t>
  </si>
  <si>
    <t>Depression, RBD, Sleepiness, Motor subtype, sex, age, disease duration</t>
  </si>
  <si>
    <t>Study explored the prevalence, range, and severity of auto- nomic symptoms in a cohort of cases recently diagnosed with PD. We also examined the extent to which cases with unusual or atypical features exhibited differences in autonomic function from those without such features.</t>
  </si>
  <si>
    <t>Age; disease duration</t>
  </si>
  <si>
    <t>Study reported a cross-sectional study to investigate gender differences on motor and non- motor symptoms in de novo early Chinese PD patients, to better understand PD gender specific manifestations</t>
  </si>
  <si>
    <t>Treatment status (LED), sleep, depression, constipation, fatigue</t>
  </si>
  <si>
    <t>Study describes distribution of NMS in Chinese PD patients with and without antiparkinsonian treatment and to investigate the effects of medications on NMS</t>
  </si>
  <si>
    <t>Phenotype sig for age, LED, GDS; gender sig - weight, sexual dysfunction, forgetfulness, anxiety</t>
  </si>
  <si>
    <t>Aimed to explore the frequency and time of onset of NMS before motor symptoms (pNMS) and the role of gender on pNMS experienced</t>
  </si>
  <si>
    <t>Hyposmia listed under GI, Falls under CV, RLS under sleep, Misc= diplopia, sweating, pain</t>
  </si>
  <si>
    <t>MoCA significant as covariate for CG distress, CG distress sig with QoL</t>
  </si>
  <si>
    <t>Sex, age, MDS-UPDRS, MoCA</t>
  </si>
  <si>
    <t>Sought to identify the frequency and progression of NPS over time in newly diagnosed PD cases compared to age-matched controls and to determine predictors of NPS severity and QoL; assessed mediation "on"</t>
  </si>
  <si>
    <t>Pain diagnoses no sig difference (LBP, arthritis, MSK conditions, osteoporosis, joint replacement, fracture)</t>
  </si>
  <si>
    <t>Explored prevalence of unexplained pain in newly diagnosed PD v age matched controls and progression over time.  Early = H&amp;Y range 0-4 with 20% sample stage 3</t>
  </si>
  <si>
    <t>Rx, MADRS, MMSE, PDSS disease duration</t>
  </si>
  <si>
    <t>Aim of this study was to examine the frequency, development, and associated covariates for different types of insomnia complaints in a cohort of originally drug- naive patients with incident PD during their first 5 years of treatment in the Norwegian ParkWest study.</t>
  </si>
  <si>
    <t>Age, gender, UPDRS, MMSE, Sleep (PDSS, ESS) and depression (MADRS) non * fatigue</t>
  </si>
  <si>
    <t>Aim was to investigate the development of central fati- gue, both mental and physical, as measured by the Fatigue Severity Scale (FSS), in a community-based population of de novo, initially drug-na!ıve PD patients during the first year after diagnosis</t>
  </si>
  <si>
    <t>Age; gender, age at Dx, disease duration</t>
  </si>
  <si>
    <t>Study aimed to delineate effects of age and gender on the phenotype in an incident cohort of incident PD patients and healthy controls; included patients who were thought by the clinician to have a &gt;90% likelihood of PD</t>
  </si>
  <si>
    <t>This study assesses the frequency and impact of NMS in a large, population-ascertained cohort of early PD subjects, an at-risk population of first-degree relatives, and unaffected controls</t>
  </si>
  <si>
    <t>Aimed to explore: What is the distribution and severity of PD-ICBs, and how does this vary over time? What is the expected prevalence of PD-ICBs? Fi- nally, which clinical factors are associated with PD-ICBs?</t>
  </si>
  <si>
    <t>Age; Sex; Disease duration; Smoking</t>
  </si>
  <si>
    <t>Study evaluated 475 patients with PD within 3.5 years of diagnosis for the presence of probable RBD</t>
  </si>
  <si>
    <t>PD duration, gender, MDS-UPDRS, PIGD, t-tau</t>
  </si>
  <si>
    <t>To examine the baseline prevalence and longitudinal evolution in non-motor symptoms (NMs) in a prospective cohort of, at baseline, patients with de novo parkinson’s disease (pD) compared with healthy controls (hc).</t>
  </si>
  <si>
    <t>SCOPA-AUT score &gt;10</t>
  </si>
  <si>
    <t>Study compared demographic and clinical variables in patients with high and low autonomic dysfunction scores in early PD from PPMI (&lt;2yrs duration); "off" meds</t>
  </si>
  <si>
    <t>HADS, HARS, NMSQ, STROOP, DST, SCWT, VFT * MCI</t>
  </si>
  <si>
    <t>CDT, TMT, AVLT, BLOT, BNT non sig for MCI</t>
  </si>
  <si>
    <t xml:space="preserve">Study aims to: (1) investigate the prevalence of subjective cognitive complaints and MCI  in early PD patients (newly diagnosed, untreated) </t>
  </si>
  <si>
    <t>Aim was to prospectively characterize the relationship between depressive symptoms and measures of disease progression in a large sample of patients with early, medically treated PD</t>
  </si>
  <si>
    <t>age, gender, mood, RBD, smoking</t>
  </si>
  <si>
    <t>Investigated: (1) Does the personality of PD patients differ from controls in the early and pre-motor stages? (2) Can one explain differing patterns in addiction prone behaviours, such as smoking, caffeine and alcohol consumption in PD, by different personality profiles?</t>
  </si>
  <si>
    <t>H&amp;Y, treadmill velocity</t>
  </si>
  <si>
    <r>
      <t>Observational trial of PD vs control; 40 PwPD with H&amp;Y 1-2 (</t>
    </r>
    <r>
      <rPr>
        <u/>
        <sz val="12"/>
        <color theme="1"/>
        <rFont val="Calibri Light (Headings)"/>
      </rPr>
      <t>20 early PD</t>
    </r>
    <r>
      <rPr>
        <sz val="12"/>
        <color theme="1"/>
        <rFont val="Calibri Light"/>
        <family val="2"/>
        <scheme val="major"/>
      </rPr>
      <t xml:space="preserve"> = H&amp;Y 1; disease duration: 1.5 ± 1.2 years) Study sought ultrasound-based motion analysis and treadmill actigraphy to determine to what extent different components of arm swing abnormalities discriminate between patients and controls, and what impact treadmill speed has on arm swing asymmetry.</t>
    </r>
  </si>
  <si>
    <t>Age</t>
  </si>
  <si>
    <r>
      <t xml:space="preserve">Observational study of </t>
    </r>
    <r>
      <rPr>
        <sz val="12"/>
        <color theme="1"/>
        <rFont val="Calibri Light (Headings)"/>
      </rPr>
      <t xml:space="preserve">33 early IPD </t>
    </r>
    <r>
      <rPr>
        <sz val="12"/>
        <color theme="1"/>
        <rFont val="Calibri Light"/>
        <family val="2"/>
        <scheme val="major"/>
      </rPr>
      <t xml:space="preserve">(disease duration &lt;3 years) vs controls used PSG to search for REM sleep atonia and objective sleep changes </t>
    </r>
  </si>
  <si>
    <t>Study performed a detailed clinical analysis of posture and gait in early PD (H&amp;Y&lt;3; &lt;5 yrs onset Sx; N=56) vs. atypical PD (N=20)</t>
  </si>
  <si>
    <t>RLS</t>
  </si>
  <si>
    <t>Study evaluated assessed whether the presence of RLS was related to Orthostatic hypotension (OH), supine hypertension (SH), and noc- turnal hypertension (NH) between two groups of patients with PD + RLS and PD without RLS</t>
  </si>
  <si>
    <t>we investigated the prevalence and severity of neuropsychiatric and cognitive alterations in a cohort of drug-naïve PD patients, divided into two groups according to the body side of onset of motor symptoms.</t>
  </si>
  <si>
    <t>Study evaluated (i) the presence and clinical evolution of apathy in the very early stages of the disease; (ii) relationships between cognitive impairment at baseline and eventual development of apathy.</t>
  </si>
  <si>
    <t>Aimed to assess if  asymmetry in olfactory functioning could be found in early stage PD patients, with right-sided motor symptoms</t>
  </si>
  <si>
    <t>laterality, medication type</t>
  </si>
  <si>
    <t>Study was conducted to determine the cognitive profile of patients with early PD versus HC and laterality</t>
  </si>
  <si>
    <t>Aimed to determine the prevalence of neuropsychiatric disorders in treatment naïve subjects with newly diagnosed PD</t>
  </si>
  <si>
    <t>Gender, phenotype, duration of PD</t>
  </si>
  <si>
    <t>Prospectively enrolled 66 consecutively early-stage PD patients (including 39 de novo, drug-naïve patients) in a clinical, functional and QoL assessment of upper axial signs (i.e. dysarthria, swallowing and breathing)</t>
  </si>
  <si>
    <t>Aimed to determine if PN is a feature of PD prior to the institution of treatment</t>
  </si>
  <si>
    <t>H&amp;Y stage</t>
  </si>
  <si>
    <t>UPDRS III, disease duration, laterality, cognitive function, depression</t>
  </si>
  <si>
    <t>studied the presence of somatosensory symptoms and peripheral nerve function in drug naive patients with PD as well as age-matched healthy controls.  Somatosensory symptoms were present in 25 % of the patients in HY stage 1.0 (n=4),66.7%inHYstage1.5(n=6),76.9%inHY stage2.0(n=13),72.7%</t>
  </si>
  <si>
    <t>MCI, RBD</t>
  </si>
  <si>
    <t>Study aimed to estimate the prev- alence and correlates of NPS in a cohort of consecutive patients with PD who were recruited in the initial motor stage of the disease (H&amp;Y 1)</t>
  </si>
  <si>
    <t>Age of onset; FOG, PD Rx; Mood, education, age, urban/rural</t>
  </si>
  <si>
    <t xml:space="preserve"> Attempted to investigate the risk factors for FOG in the early stage of PD</t>
  </si>
  <si>
    <t>Scales scores: MDS UPDRS, PDQ, NMSQ, BP, Biomarkers</t>
  </si>
  <si>
    <t>Aimed to explore which risk factors at baseline of different modalities are associ- ated with motor and cognitive progression of the disease during the 48-month follow-up - not generally reporting symptom frequencies</t>
  </si>
  <si>
    <t>Focused on sig correlations between scales</t>
  </si>
  <si>
    <t>Study explored if trouble concentrating during orthostasis was related to blood pressure changes in head-up tilt testing. In addition, we investigated the influence of trouble concentrating during orthostasis on other non-motor symptoms and health-related quality of life in patients with de novo PD</t>
  </si>
  <si>
    <t>Aimed to  analyse when and how NMS are linked together at early stage of the disease (64 IPD patients with ≤3 years of disease duration)</t>
  </si>
  <si>
    <t>disease duration</t>
  </si>
  <si>
    <t>MoCA significant for dizziness</t>
  </si>
  <si>
    <t>other instruments non significant</t>
  </si>
  <si>
    <t>Aimed to investigate clinical features and risk factors of dizziness in patients with early PD, defined as &lt; 5 years</t>
  </si>
  <si>
    <t>UPDRS * LSAS</t>
  </si>
  <si>
    <t>aim was to determine the relationship of SAD symptoms and PD and the relationship between motor disability and clinical degree of social anxiety in patients with PD with early (less than 5 years) diagnosis</t>
  </si>
  <si>
    <t>Aims were: (1) to evaluate the occurrence of NOH and objectively characterize cardiovascular autonomic function by means of cardio- vascular reflex tests (CRTs) in a cohort of PD patients prospectively followed up from early stage; (2) to assess orthostatic symptoms</t>
  </si>
  <si>
    <t>Study sought to investigate the possibility that iron content in various brain regions may be associated with various non-motor symptoms (NMSs) in early-stage PD (def &lt;4 yrs duration)</t>
  </si>
  <si>
    <t>none stated for symptoms</t>
  </si>
  <si>
    <t>Gender non sig for emotion recognition accuracy</t>
  </si>
  <si>
    <t>Study aimed to obtain a broader and more clinically anchored view of emotion processing in PD, hypothesized that PD patients are less accurate than HCs at emotion recognition</t>
  </si>
  <si>
    <t>depression * gait</t>
  </si>
  <si>
    <t>Aim was to analyse changes in gait parameters in patients with early PD at the stage of hemiparkinsonism over 1 year of follow up, taking into account overt clinical asymmetry of motor features.</t>
  </si>
  <si>
    <t>MDS UPDRS, QoL, depression, anxiety, apathy * harm avoidance</t>
  </si>
  <si>
    <t xml:space="preserve">Aimed to investigate personality in de novo PD patients and explore its relationship with neuropsy- chiatric and motor symptoms. </t>
  </si>
  <si>
    <t>MDS UPDRS * phonation</t>
  </si>
  <si>
    <t>PIGD, MDS UPDRS not* articulation</t>
  </si>
  <si>
    <t>The purpose of this study is to investigate vowel articulation in iRBD and early-stage PD patients compared to healthy controls in order (i) to verify the prospect of using measurement of vowel articulation as a biomarker for the detection of prodromal PD and (ii) to investigate the relationship between articulation measures and the degree of motor and smell dysfunction.</t>
  </si>
  <si>
    <t>BDI, BAI, AES, NMSS, PDQ-8 * apathy</t>
  </si>
  <si>
    <t>MMSE non * apathy</t>
  </si>
  <si>
    <t>The aim of this study was to describe the prevalence of apathy in patients with early PD (Hoehn–Yahr (mHY) stages 1 to 3, and a disease duration ≤5 years) and to investigate the clinical determinants of apathy and its impact on HRQoL.  Compared scores on established instruments between people with and wirthout apathy in PD</t>
  </si>
  <si>
    <t>sex*speech</t>
  </si>
  <si>
    <t>Study aimed to determine the specific disease features these digital tools can detect, whether the measures differed between individuals with early PD and age-matched controls, and how well the digital measures correlated with traditional ones</t>
  </si>
  <si>
    <t>Gender, apathy, memory, L-dopa * constipation</t>
  </si>
  <si>
    <t>other NMS non sig constipation</t>
  </si>
  <si>
    <t>Aimed to explore the relationship between the presence of prodromal consti- pation and disease phenotype in the early stages (H&amp;Y 2 or less) considering the impact of sex and age</t>
  </si>
  <si>
    <t xml:space="preserve"> adjusting for age, sex, UPDRS III, MoCA, only disease duration * oculomotor changes</t>
  </si>
  <si>
    <t>sex, UPDRS, MoCA, Age non * saccadic latency</t>
  </si>
  <si>
    <t>The current study aims to (1) establish whether ocular impairment is present in early PD before the introduction of any medication, relative to HCs and ET patients; (2) analyze the association between oculomotor performance and clinical features in PD</t>
  </si>
  <si>
    <t>Dopamine agonists, Levodopa, UPDRS II &amp; III</t>
  </si>
  <si>
    <t>PIGD score</t>
  </si>
  <si>
    <t>Aimed to examine the frequency, development, associated co- variates, and risk factors of EDS in a cohort of originally drug-naive patients with incident PD and during the first 5 years on medication</t>
  </si>
  <si>
    <t>gender, pain, UPDRS, MMSE</t>
  </si>
  <si>
    <t>Aimed to to examine the importance of PD-specific and PD-nonspecific risk factors in the etiology of depression in PD</t>
  </si>
  <si>
    <t>Quality of life</t>
  </si>
  <si>
    <t>Age, gender non sig for speech impairments</t>
  </si>
  <si>
    <t>aimed to characterize speech impairments in a large database of French patients with early PD and iRBD, focusing on the effect of sex</t>
  </si>
  <si>
    <t>Examined association between depressive symptomatology and gait in early PD (N=122) vs healthy control (N=184); PD pt on DA were optimally medicated at time of evaluation; Levodopa equivalents 169.1 (SD=128.2)</t>
  </si>
  <si>
    <t>Age, Depression, LED, gender, literacy</t>
  </si>
  <si>
    <t>Study  utilized a comprehensive battery of gait and cognitive characteristics to determine (i) if gait can predict cognitive decline in early PD, (ii) if gait characteristics are global or specific predictors, and (iii) if gait is more sensitive than cognition in predicting cogni- tive decline.  83% H&amp;Y 1-2</t>
  </si>
  <si>
    <t xml:space="preserve"> to examine the association between serum uric acid level and motor subtypes, as well as non-motor symptoms in early PD patients &lt; 2 yrs duration</t>
  </si>
  <si>
    <t>HADS, GDS, AES sig for subjective cognitive complaints/MCI</t>
  </si>
  <si>
    <t>Study aimed to: (1) determine the prevalence of subjective cognitive complaints in early PD, (2) examine the implications of SCC in early PD, in the context of their underlying cognitive status, and affective symptoms of anxiety, depression and apathy.  Reports total scores on scales, not individual items or symptom frequencies.</t>
  </si>
  <si>
    <t>Aimed to examine the relationship between sleep quality and other non-motor symptoms at baseline, and to determine if poor sleep quality influences the evolution of other non-motor symptoms over time in an early PD cohort (&lt;1 yr dx, &lt;2yr motor sx).  Compared baseline scores between sleep groups, no control.</t>
  </si>
  <si>
    <t>Study examined potential sex difference in the presence of NMS and identified patterns of NMS that could best differentiate patients with early PD from healthy controls</t>
  </si>
  <si>
    <t>Sleepiness (ESS+)</t>
  </si>
  <si>
    <t>Aimed to systematically explore prevalence, clinical, and for the first time biological correlates of EDS in a large group of subjects with early untreated PD compared with HCs</t>
  </si>
  <si>
    <t>sleepiness (ESS+), RBD</t>
  </si>
  <si>
    <t>Aimed to better characterise the epidemiological, clinical and biological factors associated with EDS in PD by investigating its incidence and longitudinal prevalence among participants with PD and HC in the PPMI cohort</t>
  </si>
  <si>
    <t>(1) demographic factors, (2) diagnostic and motor features, (3) non-motor symptoms noted above, and (4) biomarker data</t>
  </si>
  <si>
    <t>Aimed to identify latent classes of individuals with self- segregating patterns of performance on an abbreviated cognitive assessment</t>
  </si>
  <si>
    <t>Age, sex, cognition,  overactive bladder, constipation, depression, anxiety</t>
  </si>
  <si>
    <t>Aim was to evaluate the burden of bladder and bowel symptoms in early PD using data from the Parkinson’s Progression Markers Initiative (PPMI)</t>
  </si>
  <si>
    <t>Evaluated Longitudinal changes in physical activity in early PD and healthy controls (HC) from PPMI Year 2</t>
  </si>
  <si>
    <t>Study investigated the frequency of subjective difficulties with turning in bed in patients with de novo PD and patients at-risk in PPMI study</t>
  </si>
  <si>
    <t>Age x duration x depression * memory and verbal fluency</t>
  </si>
  <si>
    <t>Study aimed to examine the longitudinal association between depressive symptoms and cognitive decline as a function of age among individuals with PD</t>
  </si>
  <si>
    <t>sleep disorders, anxiety, disease duration, LEDD, and UPDRS *  fatigue</t>
  </si>
  <si>
    <t>MoCA, RBD, Depression, non sig association fatigue</t>
  </si>
  <si>
    <t>Study aimed to recruit and follow a cohort of early PD patients over 3 years to determine the prevalence, evolution, associated factors, and predictors for risk of fatigue in early PD duration &lt; 3 years</t>
  </si>
  <si>
    <t>Gender, duration, H&amp;Y, severity of MS and NMS (UPDRS), depression (HADS), attention (MoCA) * apathy (LARS)</t>
  </si>
  <si>
    <t>LEDD, other MoCA, HARS non sign w/Apathy</t>
  </si>
  <si>
    <t>Study investigated patients with early-stage PD, who underwent a 4-years follow-up to determine the prevalence, evolution, associated factors, and risk factors of apathy in patients with PD &lt;3years duration</t>
  </si>
  <si>
    <t>Aimed to compare the prevalence and incidence of NMS between people with early PD versus non-PD using data from longitudi- nal and methodologically distinct studies. (PPMI v Fox Insight)</t>
  </si>
  <si>
    <t>Phenotype</t>
  </si>
  <si>
    <t xml:space="preserve"> EXCLUDED - DUPLICATE OF Erro, Picillo et al. 2013</t>
  </si>
  <si>
    <t>Phenotype, MDS UPDRS II</t>
  </si>
  <si>
    <r>
      <t xml:space="preserve">EXCLUDED  - NOT EARLY PD  Evaluated the range and frequency of NMS in patients with newly diagnosed </t>
    </r>
    <r>
      <rPr>
        <sz val="12"/>
        <color theme="1"/>
        <rFont val="Calibri Light (Headings)"/>
      </rPr>
      <t>early PD</t>
    </r>
    <r>
      <rPr>
        <sz val="12"/>
        <color theme="1"/>
        <rFont val="Calibri Light"/>
        <family val="2"/>
        <scheme val="major"/>
      </rPr>
      <t xml:space="preserve"> (N=159) vs. health controls (N=99)</t>
    </r>
  </si>
  <si>
    <r>
      <t xml:space="preserve">Age, PIGD phenotype, </t>
    </r>
    <r>
      <rPr>
        <b/>
        <u/>
        <sz val="12"/>
        <color theme="1"/>
        <rFont val="Calibri Light (Headings)"/>
      </rPr>
      <t>NOT</t>
    </r>
    <r>
      <rPr>
        <sz val="12"/>
        <color theme="1"/>
        <rFont val="Calibri Light"/>
        <family val="2"/>
        <scheme val="major"/>
      </rPr>
      <t xml:space="preserve"> UPDRS III</t>
    </r>
  </si>
  <si>
    <t>EXCLUDED - NO DISCRETE DATA ON SYMPTOMS</t>
  </si>
  <si>
    <t>UPDRS motor score, UPSIT score, RBD+, Age, Male sex</t>
  </si>
  <si>
    <t>EXCLUDED  - NOT EARLY PD</t>
  </si>
  <si>
    <t>THIS DUPLICATES KHOOS BUT REPORTS SLIGHTLY DIFFERENTLY - COMPARING TO HRQOL</t>
  </si>
  <si>
    <t>EXCLUDED - evaluated the total early and prediagnostic morbidities in the 3 years before a hospital contact leading to a diagnosis of Parkinson’s disease.  Does not report symptoms.</t>
  </si>
  <si>
    <t>EXCLUDED - NO INDIVIDUAL SYMPTOMS REPORTED.  Compared patterns of cognitive dysfunction between patients with IPD and controls. Then, in the same group, we evaluated whether cognitive func- tions related with olfactory dysfunction have a different pattern related to early cholinergic impairmen</t>
  </si>
  <si>
    <t>EXCLUDED - NOT EARLY PD.  Studied the impact of varying severities of cognitive impairment on QoL in a cohort of non-demented patients with early PD (N=219) vs. healthy control (N=99)</t>
  </si>
  <si>
    <t>Study evaluated ability of the Pill questionaire to discriminate between ADL limitation in people with PD, no specific symptoms reported, not specific to early PD</t>
  </si>
  <si>
    <t>EXCLUDED - Study evaluated relationship between RBD and severity of motor findings in de novo PD from PPMI with abnormal DaTscan.  No discrete symptoms data - lumping "motor symptoms" as mild to severe and correlating with RBD</t>
  </si>
  <si>
    <t xml:space="preserve">EXCLUDED - NO SYMPTOM FREQUENCIES REPORTED. Aimed to test the hypothesis that daily administration of creatine (10 gm/day) is more effective than placebo in slowing clinical decline in PD at 5 yearsEXCLU </t>
  </si>
  <si>
    <t>EXCLUDED - NOT EARLY PD.  Studyevaluated the association between olfactory dysfunction and emotional dysfunction in Korean patients with PD - "early group defined as &lt;5 years</t>
  </si>
  <si>
    <t>EXCLUDED - NOT EARLY PD.</t>
  </si>
  <si>
    <t>EXCLUDED - NO DISCRETE DATA ON SYMPTOMS - MEAN DISEASE DURATION &gt;4 YEARS</t>
  </si>
  <si>
    <t>EXCLUDED - NO DISCRETE DATA ON SYMPTOMS - MEAN DISEASE DURATION &gt;3.7 YEARS</t>
  </si>
  <si>
    <t>EXCLUDED - DOES NOT REPORT DISCRETE SYMPTOMS.  Prospectively assessed the frequency, risk factors, and prognosis of independence loss and institution- alization over 5 years in a large, population- based, and clinically well-characterized incident PD cohort and well-matched normal controls.</t>
  </si>
  <si>
    <t>EXCLUDED - NOT EARLY PD; aimed to determine the level of disability expe- rienced by patients with different voice disorders</t>
  </si>
  <si>
    <t>EXCLUDED - NOT EARLY PD;  examined the factors associated with participation in moderate and high intensity ambulatory activity in people with mild to moderate PD</t>
  </si>
  <si>
    <t>EXCLUDED -  NOT EARLY PD; case study</t>
  </si>
  <si>
    <t>EXCLUDED - DOES NOT REPORT SPECIFIC SYMTPOMS.  Aim was to discover distinct motor subtypes in PD, and to apply these subtypes to longitudinal motor assessment data to look for shift in category over time</t>
  </si>
  <si>
    <t>EXCLUDED - DOES NOT REPORT SPECIFIC SYMTPOMS.  Reports clusters of phenotypes by scores on instruments</t>
  </si>
  <si>
    <t>EXCLUDED - DOES NOT REPORT SPECIFIC SYMTPOMS.  Study aimed to examine the extent to which lifelong cognitive lifestyle (cognitive reserve)  is associated with performance on executive function tasks in people with PD without dementia</t>
  </si>
  <si>
    <t>EXCLUDED - DOES NOT REPORT SPECIFIC SYMTPOMS. Aimed to evaluate the potential association of multiple domains of cognition with fatigue in a large cohort of non-depressed patients with early PD.  Reports correlations between measures.</t>
  </si>
  <si>
    <t>EXCLUED - NOT EARLY PD.  Goals were to evaluate whether urinary dysfunc-tion (i) associates with other NMS and (ii) is a marker of higher motor and cognitive disability as well as lower quality of life. Results of a detailed semi-structured interview focused on a variety of urinary symptoms (US) are reported.</t>
  </si>
  <si>
    <t>EXCLUDED - NOT EARLY PD.  Aims: to describe the prevalence and severity of depressive symptoms in PD, as well as to analyze pos- sible associations between BR echogenicity and depressive symptoms in an Estonian sample of patients with PD compared to age- and educa- tion-matched healthy (non-PD) controls.</t>
  </si>
  <si>
    <t>EXCLUDED - NOT REPORTING SYMPTOMS.  Aims were to investigate the characteristics of the Movement Disorders Society–Unified Parkinson Disease Rating Scale (MDS-UPDRS) Part 1 hallucinations and delusions item in a longitudinal PD cohort, to verify baseline clinical risk factors for future psychotic symptoms in a de novo PD cohort, and to evaluate the relationship between baseline Ch4 density (a proxy measure for NBM volume) and future psychotic symptoms in PD.</t>
  </si>
  <si>
    <t>EXCLUDED - NOT EARLY PD.  to explore the particular features of early PD patients without constipation</t>
  </si>
  <si>
    <t>EXCLUDED - NO INDICATOR OF PD DURATION OR DISEASE SEVERITY.  Nested case–control study among participants in the Health Professionals Follow-up Study (HPFS) to assess cross-sectional associations between non-motor features and prevalent PD</t>
  </si>
  <si>
    <t>EXCLUDED - DOES NOT REPORT SYMTPOMS.  Aim  was 1) to quantitatively assess hand dysfunction in patients with PD and FHD and to screen them from healthy controls (HCs) and 2) to grade the severity of the disease in patients with PD and FHD.</t>
  </si>
  <si>
    <t>EXCLUDED - NO SYMPTOM FREQUENCIES.  investigated the whole pattern of motor and nonmotor features and the symptoms that affected QoL of drug-naïve LOPD patients and compared them to those with YOPD or middle-onset PD (MOPD); early stage of PD  defined as disease duration &lt;4 years</t>
  </si>
  <si>
    <t>EXCLUDED - NOT EARLY PD.  assessed associations between circa- dian rest-activity rhythms and multidomain cognitive function in PD, using analytical techniques to reveal the unique association of rest-activity rhythms with cognition independent of sleep</t>
  </si>
  <si>
    <t>disease duration, gender, Tremor, PIGD, SCOPA, SBR, ESS, SE</t>
  </si>
  <si>
    <t>EXCLUDED - DOES NOT REPORT SYMPTOM FREQUENCIES.  Aims were to examine whether baseline measures and their 1-year change predict longer-term progression in early PD in the PPMI  cohort</t>
  </si>
  <si>
    <t>EXCLUDED - NO SYMPTOM FREQUENCIES.  Focused on comparing measures scores between phenotypes.  Study utilized the baseline data of a cohort with early PD to examine the severity of non- motor symptoms among different motor subtypes and to examine the associations between non-motor symp- toms and QoL</t>
  </si>
  <si>
    <t>Functional dependency</t>
  </si>
  <si>
    <t>EXCLUDED - DOES NOT REPORT SYMPTOM FREQUENCIES.  REPORTS SCORES ON SCALES ONLY.  Aim of this study was  to investigate the association between non- motor symptoms and the risk of functional dependency in patients with early PD</t>
  </si>
  <si>
    <t>EXCLUDED - NOT EARLY PD.  The purpose of this study is to assess visual functions including color discrimination, stereopsis function, visual illusion or hallucination in iRBD patients as compared with PD with RBD in comparison with healthy controls.</t>
  </si>
  <si>
    <t>EXCLUDED - NOT EARLY PD, NO SYMPTOM FREQUENCIES; PD DURATION &lt;5, H&amp;Y 1-3</t>
  </si>
  <si>
    <t>EXCLUDED - NOT EARLY PD.  24- month longitudinal prospective analysis aims to demonstrate that the presence of active sexual life is associated with disease progression</t>
  </si>
  <si>
    <t>EXCLUDED - NOT EARLY PD.  The study aimed to measure affective ToM abilities and cognitive performance in a sample of PD patients, to explore the link between affective ToM abilities and cognitive status, and to examine the impact of PD on affective ToM through the mediator effect of cognitive performance.</t>
  </si>
  <si>
    <t>EXCLUDED - DOES NOT REPORT SYMPTOM FREQUENCIES.   Aimed to test if impulsivity in the de novo state affects various clinical aspects of motor and non- motor features and quality of life (QOL) in early PD</t>
  </si>
  <si>
    <t>EXCLUDED - DOES NOT REPORT SYMPTOM FREQUENCIES.  study aimed to (1) evaluate baseline differences in pro-saccadic metrics between those with early PD and healthy age-matched adults; and (2) assess the ability of pro-saccades recorded at baseline to predict subsequent cognitive decline over 4.5 years.</t>
  </si>
  <si>
    <t xml:space="preserve"> EXCLUDED - DOES NOT REPORT SYMPTOM FREQUENCIES.  ONLY CORRELATIONS BETWEEN SCALES.  Aimed to determine a) which MoCA domain deficits were associated with subjective impairment as assessed by the Neuro-QoL cognitive domains and b) if the cognitive Neuro-QoL domains were predictive of the development of PD-MCI in a longitudinal follow-up</t>
  </si>
  <si>
    <t>EXCLUDED - DOES NOT REPORT SYMPTOM FREQUENCIES.  Aimed  to investigate the effect of depression on cognitive functions in patients with PD by comparing PD with mild cognitive impairment (MCI) and PD without MCI</t>
  </si>
  <si>
    <t>EXCLUDED - DOES NOT REPORT SYMPTOM FREQUENCIES. Reports and compares scores on scales.</t>
  </si>
  <si>
    <t>UPDRS III, H&amp;Y, BAI, PFS, SCOPA-AUT  GI score * TD to PIGD</t>
  </si>
  <si>
    <t>LEDD, comorbidities, BMI dissease duration, age, gender, depression (BDI) non sig TD to PIGD phenotype</t>
  </si>
  <si>
    <t>EXCLUDED - NO SYMPTOM FREQUENCIES ONLY SCORES ON SCALES AS COMPARED BETWEEN TD AND PIGD.  Study aimed to investigate the detailed differences of various NMS between TD and PIGD types of patients with early PD</t>
  </si>
  <si>
    <t>EXCLUDED - NO SYMPTOM FREQUENCIES ONLY SCORES ON SCALES AS COMPARED BETWEEN "Fallers" AND "non-fallers".  Study sought to investigate the association between fall-related risk factors and various NMSs especially in patients with early PD</t>
  </si>
  <si>
    <t>EXCLUDED - NO SYMPTOM FREQUENCIES, ONLY MEAN/RANGE ON SCALES.  Aimed to characterize the influence of non-motor impairments on walking kine- matics in early stages PD patients; H&amp;Y 2 or less in Rx "ON" state</t>
  </si>
  <si>
    <t>EXCLUDED - NOT EARLY PD.  Aimed to assess visual functions including color discrimination, stereopsis function, visual illusion or hallucination in iRBD patients as compared with PD with RBD in comparison with healthy controls</t>
  </si>
  <si>
    <t>EXCLUDED -  NO SYMPTOM FREQUENCIES.  Aimed to investigate the relationship between baseline physical activity and multiple domains: motor, non-motor, and quality of life in early PD patients over a period of 1 year; early PD dx &lt;1 year, motor symptoms &lt; 2 years</t>
  </si>
  <si>
    <t>EXCLUDED - UNABLE TO EXTRACT SYMPTOM FREQUENCIES BASED ON REPORTING APPROACH.  Study examined patients with early PD who underwent a 3-year follow-up to determine the longitudinal evolution of NMS</t>
  </si>
  <si>
    <t>EXCLUDED - NO SYMPTOMS REPORTED.  Study hypothesized that hypo- smia-dominant and dysautonomia-dominant PD may have different clinical features and patterns of nigros- triatal degeneration. Thus, we grouped drug-na ̈ıve patients with PD based on the presence of hyposmia and dysautonomia and comparatively analyzed their clinical, neuropsychological, and neuropsychiatric features and patterns of nigrostriatal dopaminergic degeneration</t>
  </si>
  <si>
    <t>EXCLUDED - NO SYMPTOMS REPORTED.  Study aim was to further validate the EcoKitchen task and the IAFAI as reliable tools to assess the functional impact of executive defi- cits in basal ganglia disorders comparing PD to HD</t>
  </si>
  <si>
    <t>EXCLUDED - NO SYMPTOM FREQUENCIES ON CORRELATIONS BETWEEN MEASURES.   Aimed to investigate the detailed association between the diszziness and clinical characteristics of patients with early stages of PD</t>
  </si>
  <si>
    <t>EXCLUDED - NO SYMPTOM FREQUENCIES. examined the associations of sleep disorders with depressive symptoms in patients from the Parkinson’s Progression Markers Initiative (PPMI) database, by using cross-sectional and longitudinal analyses</t>
  </si>
  <si>
    <t>EXCLUDED - NO SYMPTOM FREQUENCIES REPORTED. Study aimed to assess the effect of smell deficiency on apathy risk in early PD from PPMI</t>
  </si>
  <si>
    <t>EXCLUDED - NO SYMPTOM FREQUENCIES, ONLY SCORES ON SCALES</t>
  </si>
  <si>
    <t>XC</t>
  </si>
  <si>
    <t>EXCLUDED - NOT EARLY PD.  Study aimed to investigate esophageal dysfunction in early moderate PD using scintigraphy and to examine potential correlations among subjective symptoms and objective markers of autonomic dysfunction including esophageal and colonic dysfunction</t>
  </si>
  <si>
    <t>depression, apathy * global cognition</t>
  </si>
  <si>
    <t>EXCLUDED - NO SYMPTOM FREQUENCIES, MEDIATATION MODEL</t>
  </si>
  <si>
    <t>EXCLUDED - NO SYMPTOM FREQUENCIES, ONLY SCORES ON SCALES AS LOW/MED/HIGH SELF REPORTER.  This study analyzed data from individuals with early PD participating in two large studies: the Parkinson’s Progression Marker Initiative (PPMI) obser- vational clinical study and the phase II clinical trial PASADENA, to gain a better understanding of potential differences between patients’ self-reports and clinical motor examinations</t>
  </si>
  <si>
    <t>Cognitive decline (MoCA) and MCI * depression; depression *  semantic fluency, SDMT, HVTT, recognition descrimination and recall, BLOT</t>
  </si>
  <si>
    <t>LNS non * depression</t>
  </si>
  <si>
    <t>EXCLUDED - NO SPECIFIC SYMPTOMS REPORTED.  PPMI study aimed to (i) confirm longitudinal relationships between neuropsych symptoms and cognitive decline in this longitudinal cohort and (ii) evaluate the influence of different NPS on cognitive domains over time</t>
  </si>
  <si>
    <t>EXCLUDED - DOES NOT REPORT ANY SYMPTOM FREQUENCIES BUT ASSESSES RELEVANCE OF PRO ITEMS TO PWP. Study aimed to develop novel PRO instruments that accurately reflect the lived experience of early-stage Parkinson’s for use in future clinical trials involving people with the condition (PD sample mixed and include early and mid PD.</t>
  </si>
  <si>
    <t>EXCLUDED - ARTICLE IN CHINESE WITH NO ENGLISH TRANSLATION AVAILABLE</t>
  </si>
  <si>
    <t>EXCLUDED - NO SYMPTOMS REPORTED</t>
  </si>
  <si>
    <t>Accidental self-injury</t>
  </si>
  <si>
    <t xml:space="preserve"> Sense that PD limits what you can do</t>
  </si>
  <si>
    <t>Decreased Self confidence</t>
  </si>
  <si>
    <t xml:space="preserve">Embarrassment/self-conscious </t>
  </si>
  <si>
    <t>Feeling stigmatized</t>
  </si>
  <si>
    <t>Altered self-concept</t>
  </si>
  <si>
    <t>Frustration/Anger</t>
  </si>
  <si>
    <t>Increased fear</t>
  </si>
  <si>
    <t>Concealing diagnosis</t>
  </si>
  <si>
    <t>Denial</t>
  </si>
  <si>
    <t>Avoidance</t>
  </si>
  <si>
    <t xml:space="preserve"> Fear of falling</t>
  </si>
  <si>
    <t>Fear of future</t>
  </si>
  <si>
    <t>Annoyance/bothered</t>
  </si>
  <si>
    <t>Preoccupation with disease</t>
  </si>
  <si>
    <t>Living with uncertainty</t>
  </si>
  <si>
    <t>Taking care of pets</t>
  </si>
  <si>
    <t>Impact on job/career/profession</t>
  </si>
  <si>
    <t>Relationships with others (friends, family, colleagues)</t>
  </si>
  <si>
    <t>Others perceptions and reactions</t>
  </si>
  <si>
    <t>Communication</t>
  </si>
  <si>
    <t>Loneliness/isolation</t>
  </si>
  <si>
    <t>Financial impact/paying bills</t>
  </si>
  <si>
    <t>WEIGHTED ROW</t>
  </si>
  <si>
    <t>60.5 (9)</t>
  </si>
  <si>
    <r>
      <t>Study reports a prospective assessment of gender-related differences in the spectrum of NMS before (</t>
    </r>
    <r>
      <rPr>
        <i/>
        <u/>
        <sz val="8"/>
        <color rgb="FFFF0000"/>
        <rFont val="Calibri Light (Headings)"/>
      </rPr>
      <t>baseline</t>
    </r>
    <r>
      <rPr>
        <i/>
        <sz val="8"/>
        <color rgb="FFFF0000"/>
        <rFont val="Calibri Light"/>
        <family val="2"/>
        <scheme val="major"/>
      </rPr>
      <t>) and after starting dopaminergic therapy (2-year follow-up) in a large cohort of newly diagnosed PD patients</t>
    </r>
  </si>
  <si>
    <t xml:space="preserve">Gender </t>
  </si>
  <si>
    <t>Study reports a prospective assessment of gender-related differences in the spectrum of NMS before (baseline) and after starting dopaminergic therapy (2-year follow-up) in a large cohort of newly diagnosed PD patients</t>
  </si>
  <si>
    <t>59.6 (10.4)</t>
  </si>
  <si>
    <t>1.8(1.8)</t>
  </si>
  <si>
    <t>1.6 (1.2)</t>
  </si>
  <si>
    <r>
      <t xml:space="preserve">Investigated autonomic symptoms in </t>
    </r>
    <r>
      <rPr>
        <i/>
        <u/>
        <sz val="8"/>
        <color rgb="FFFF0000"/>
        <rFont val="Calibri Light (Headings)"/>
      </rPr>
      <t>early PD without DA (N=31)</t>
    </r>
    <r>
      <rPr>
        <i/>
        <sz val="8"/>
        <color rgb="FFFF0000"/>
        <rFont val="Calibri Light"/>
        <family val="2"/>
        <scheme val="major"/>
      </rPr>
      <t xml:space="preserve"> vs early PD taking DA (N=140) at </t>
    </r>
    <r>
      <rPr>
        <i/>
        <u/>
        <sz val="8"/>
        <color rgb="FFFF0000"/>
        <rFont val="Calibri Light (Headings)"/>
      </rPr>
      <t>baseline</t>
    </r>
    <r>
      <rPr>
        <i/>
        <sz val="8"/>
        <color rgb="FFFF0000"/>
        <rFont val="Calibri Light"/>
        <family val="2"/>
        <scheme val="major"/>
      </rPr>
      <t xml:space="preserve"> and 12 months later</t>
    </r>
  </si>
  <si>
    <t>23.1 (11.1)</t>
  </si>
  <si>
    <t>Investigated autonomic symptoms in early PD without DA (N=31) vs early PD taking DA (N=140) at baseline and 12 months later</t>
  </si>
  <si>
    <t>65.9 (9.5)</t>
  </si>
  <si>
    <t>incident PD cohort - all</t>
  </si>
  <si>
    <t>1.7 (1.8)</t>
  </si>
  <si>
    <t>27 (11.2)</t>
  </si>
  <si>
    <t>67.7 (9.4)</t>
  </si>
  <si>
    <t>26.8 (10.9)</t>
  </si>
  <si>
    <t>63.7 (9.0)</t>
  </si>
  <si>
    <t>Mammen, Tyo, et al.</t>
  </si>
  <si>
    <t>Mammen, Speck et al.</t>
  </si>
  <si>
    <t>Family and caregivers</t>
  </si>
  <si>
    <t>Feeling unwell</t>
  </si>
  <si>
    <t>Difficulty relaxing</t>
  </si>
  <si>
    <t>Dressing</t>
  </si>
  <si>
    <t>Personal hygiene/self-care</t>
  </si>
  <si>
    <t>Eating tasks</t>
  </si>
  <si>
    <t>Doing shopping</t>
  </si>
  <si>
    <t>Social life</t>
  </si>
  <si>
    <t>Frequency and severity of symptoms</t>
  </si>
  <si>
    <t>Most dominant/obvious issues</t>
  </si>
  <si>
    <t>Secondary data analysis of Parkinson's UK survey data to identify the aspects of PD (symptoms or impacts) that are most important across different stages of disease</t>
  </si>
  <si>
    <t>Fine motor/dexterity</t>
  </si>
  <si>
    <t>SLOW MOVEMENTS</t>
  </si>
  <si>
    <t>Stiffness/Rigidity/Tightness</t>
  </si>
  <si>
    <t>Shuffling</t>
  </si>
  <si>
    <t>Dragging feet</t>
  </si>
  <si>
    <t>Short step</t>
  </si>
  <si>
    <t>Altered stance</t>
  </si>
  <si>
    <t>Altered turning</t>
  </si>
  <si>
    <t>Double support time</t>
  </si>
  <si>
    <t>Staggering</t>
  </si>
  <si>
    <t>Freezing</t>
  </si>
  <si>
    <t>Slow velocity</t>
  </si>
  <si>
    <t>Increased velocity</t>
  </si>
  <si>
    <t>Ability to multitask/disorganized</t>
  </si>
  <si>
    <t>Personality changes</t>
  </si>
  <si>
    <t>Impulsive behaviors</t>
  </si>
  <si>
    <t>Medication use compulsion</t>
  </si>
  <si>
    <t>Buying compulsion</t>
  </si>
  <si>
    <t>Eating compulsion</t>
  </si>
  <si>
    <t>Sexual compulsion</t>
  </si>
  <si>
    <t>Punding compulsion</t>
  </si>
  <si>
    <t>Gambling compulsion</t>
  </si>
  <si>
    <t>Walkabout compulsion</t>
  </si>
  <si>
    <t>Hobbyism compulsion</t>
  </si>
  <si>
    <t>Smell hallucination</t>
  </si>
  <si>
    <t>Headache</t>
  </si>
  <si>
    <t>Dyspnea</t>
  </si>
  <si>
    <t>Heaviness</t>
  </si>
  <si>
    <t>Heat intolerance</t>
  </si>
  <si>
    <t>Cold intolerance</t>
  </si>
  <si>
    <t xml:space="preserve">Altered sleep (domain) </t>
  </si>
  <si>
    <t>Sleep Quality</t>
  </si>
  <si>
    <t>Insomnia</t>
  </si>
  <si>
    <t>Trouble falling asleep</t>
  </si>
  <si>
    <t>Trouble staying asleep</t>
  </si>
  <si>
    <t>Early morning awaking</t>
  </si>
  <si>
    <t>Sleep duration &amp; efficiency</t>
  </si>
  <si>
    <t>Sleep walking/parasomnia</t>
  </si>
  <si>
    <t>RSBD</t>
  </si>
  <si>
    <t>Vivid dreams</t>
  </si>
  <si>
    <t>Unpleasant dreams</t>
  </si>
  <si>
    <t>Daytime sleepiness</t>
  </si>
  <si>
    <t>Diagnostic - Dopamine Dysregulation Syndrome</t>
  </si>
  <si>
    <t>Increased physical discomfort</t>
  </si>
  <si>
    <t>Everything takes more effort</t>
  </si>
  <si>
    <t>Having to plan around PD</t>
  </si>
  <si>
    <t>NA</t>
  </si>
  <si>
    <t>SICHUAN UNIVERSITY SAMPLE</t>
  </si>
  <si>
    <t>PPMI SAMPLE</t>
  </si>
  <si>
    <t>2.6 (1.4)</t>
  </si>
  <si>
    <t>32.4 (7.0)</t>
  </si>
  <si>
    <t>389 (263)</t>
  </si>
  <si>
    <t>PALS SAMPLE</t>
  </si>
  <si>
    <t>ICICLE-PD SAMPLE</t>
  </si>
  <si>
    <t>ICEBERG SAMPLE</t>
  </si>
  <si>
    <t>NORWEGIAN PARKWEST SAMPLE</t>
  </si>
  <si>
    <t>63 (9.4)</t>
  </si>
  <si>
    <t>1(.9)</t>
  </si>
  <si>
    <t>1.6(0.5)</t>
  </si>
  <si>
    <t>15.1 (8.6)</t>
  </si>
  <si>
    <t>PD-DISCOVERY SAMPLE</t>
  </si>
  <si>
    <t>OPDC SAMPLE</t>
  </si>
  <si>
    <t>CHINESE PSG SAMPLE</t>
  </si>
  <si>
    <t>PARKINSON'S UK</t>
  </si>
  <si>
    <t>age, disease duration, role (family vs. PwP)</t>
  </si>
  <si>
    <t>Phonation</t>
  </si>
  <si>
    <t>Voice changes (NOS)</t>
  </si>
  <si>
    <t>ePD (PPMI cohort)</t>
  </si>
  <si>
    <t>%Tier 1</t>
  </si>
  <si>
    <t>%Tier 2</t>
  </si>
  <si>
    <t>%Tier 3</t>
  </si>
  <si>
    <t>#Tier 1</t>
  </si>
  <si>
    <t>#Tier 2</t>
  </si>
  <si>
    <t>#Tier 3</t>
  </si>
  <si>
    <t>total Unique sample studies</t>
  </si>
  <si>
    <r>
      <t xml:space="preserve">PwP </t>
    </r>
    <r>
      <rPr>
        <i/>
        <u/>
        <sz val="10"/>
        <color theme="1"/>
        <rFont val="Calibri Light (Headings)"/>
      </rPr>
      <t>and</t>
    </r>
    <r>
      <rPr>
        <i/>
        <sz val="10"/>
        <color theme="1"/>
        <rFont val="Calibri Light"/>
        <family val="2"/>
        <scheme val="major"/>
      </rPr>
      <t xml:space="preserve"> CG</t>
    </r>
  </si>
  <si>
    <t>Mean pevalence across samples (%)</t>
  </si>
  <si>
    <t>The total number of studies with a unique sample that reported whether the symptom or impact with present or not.</t>
  </si>
  <si>
    <t xml:space="preserve">The total number of Tier 1 studies with a unique sample that reported whether the symptom or impact with present or not.																		</t>
  </si>
  <si>
    <t xml:space="preserve">The total number of Tier 2 studies with a unique sample that reported whether the symptom or impact with present or not.																		</t>
  </si>
  <si>
    <t xml:space="preserve">The total number of Tier 3 studies with a unique sample that reported whether the symptom or impact with present or not.																		</t>
  </si>
  <si>
    <t>The number of studies that reported a symptom was not present or was not statistically different from a normative population</t>
  </si>
  <si>
    <t>Number in Tier 1</t>
  </si>
  <si>
    <t>Number in Tier 2</t>
  </si>
  <si>
    <t>Number in Tier 3</t>
  </si>
  <si>
    <t xml:space="preserve"># Unique Sample Studies reporting </t>
  </si>
  <si>
    <r>
      <t xml:space="preserve">The </t>
    </r>
    <r>
      <rPr>
        <b/>
        <u/>
        <sz val="11"/>
        <color theme="1"/>
        <rFont val="Calibri (Body)"/>
      </rPr>
      <t>percent</t>
    </r>
    <r>
      <rPr>
        <b/>
        <sz val="11"/>
        <color theme="1"/>
        <rFont val="Calibri"/>
        <family val="2"/>
        <scheme val="minor"/>
      </rPr>
      <t xml:space="preserve"> (%) of  Tier 1A sources that indicate a symptom is actively amoun the most bothersome aspects of early PD based on PwP and family report (does not indicate the prevalance of the symptom as above)</t>
    </r>
  </si>
  <si>
    <r>
      <t xml:space="preserve">The </t>
    </r>
    <r>
      <rPr>
        <u/>
        <sz val="9"/>
        <color theme="1"/>
        <rFont val="Calibri (Body)"/>
      </rPr>
      <t>number</t>
    </r>
    <r>
      <rPr>
        <sz val="9"/>
        <color theme="1"/>
        <rFont val="Calibri"/>
        <family val="2"/>
        <scheme val="minor"/>
      </rPr>
      <t xml:space="preserve"> of all Tier 1 sources that indicate that the symptom/impact is present in an early PD population based on unrestricted PwP or family member report																		</t>
    </r>
  </si>
  <si>
    <r>
      <t xml:space="preserve">The </t>
    </r>
    <r>
      <rPr>
        <b/>
        <u/>
        <sz val="11"/>
        <color theme="1"/>
        <rFont val="Calibri (Body)"/>
      </rPr>
      <t>percent</t>
    </r>
    <r>
      <rPr>
        <b/>
        <sz val="11"/>
        <color theme="1"/>
        <rFont val="Calibri"/>
        <family val="2"/>
        <scheme val="minor"/>
      </rPr>
      <t xml:space="preserve"> (%) of all Tier 1 sources that indicate that the symptom/impact is present in an early PD population based on unrestricted PwP and family  report</t>
    </r>
  </si>
  <si>
    <t>The percent (%) of all Tier 3 sources that indicate that the symptom/impact is present in an early PD population based on clinician obseration or report without patient or family perspective.</t>
  </si>
  <si>
    <t>The percent (%) of all Tier 2 sources that indicate that the symptom/impact is present in an early PD population based on a mixture of clinician and some patient/family report via standardized measures (restricted report).</t>
  </si>
  <si>
    <r>
      <t xml:space="preserve">The </t>
    </r>
    <r>
      <rPr>
        <u/>
        <sz val="8"/>
        <color theme="1"/>
        <rFont val="Calibri (Body)"/>
      </rPr>
      <t>number</t>
    </r>
    <r>
      <rPr>
        <sz val="8"/>
        <color theme="1"/>
        <rFont val="Calibri"/>
        <family val="2"/>
        <scheme val="minor"/>
      </rPr>
      <t xml:space="preserve"> of all Tier 2 sources that indicate that the symptom/impact is present in an early PD population based on a mixture of clinician and some patient/family report via standardized measures (restricted report).																		</t>
    </r>
  </si>
  <si>
    <r>
      <t xml:space="preserve">The </t>
    </r>
    <r>
      <rPr>
        <u/>
        <sz val="8"/>
        <color theme="1"/>
        <rFont val="Calibri (Body)"/>
      </rPr>
      <t>number</t>
    </r>
    <r>
      <rPr>
        <sz val="8"/>
        <color theme="1"/>
        <rFont val="Calibri"/>
        <family val="2"/>
        <scheme val="minor"/>
      </rPr>
      <t xml:space="preserve"> of all Tier 3 sources that indicate that the symptom/impact is present in an early PD population based on clinician obseration or report without patient or family perspective.																		</t>
    </r>
  </si>
  <si>
    <t>Tier 2 (#/N)</t>
  </si>
  <si>
    <t>Tier 3 (#/N)</t>
  </si>
  <si>
    <r>
      <t xml:space="preserve">The </t>
    </r>
    <r>
      <rPr>
        <u/>
        <sz val="9"/>
        <color theme="1"/>
        <rFont val="Calibri Light (Headings)"/>
      </rPr>
      <t>number</t>
    </r>
    <r>
      <rPr>
        <sz val="9"/>
        <color theme="1"/>
        <rFont val="Calibri Light"/>
        <family val="2"/>
        <scheme val="major"/>
      </rPr>
      <t xml:space="preserve"> of  Tier 1A sources that indicate a symptom is actively among the most bothersome aspects of early PD based on PwP self report (does not indicate the prevalance of the symptom as above)																		</t>
    </r>
  </si>
  <si>
    <t>Percent agreement in sources measuring concept</t>
  </si>
  <si>
    <t>Percent of Tier 1</t>
  </si>
  <si>
    <t>Percent of Tier 2</t>
  </si>
  <si>
    <t>Percent of Teir 3</t>
  </si>
  <si>
    <t>The extent to which all sources agree that the symptom is present in early PD, expressed as a percentage.</t>
  </si>
  <si>
    <t>% agreement Tier 1</t>
  </si>
  <si>
    <t>% agreement Tier 2</t>
  </si>
  <si>
    <t>% agreement Tier 3</t>
  </si>
  <si>
    <t>(All measured less disconfirming)</t>
  </si>
  <si>
    <t>Total number of sources confirming</t>
  </si>
  <si>
    <t>Mobility</t>
  </si>
  <si>
    <t>Strength of Evidence (SOE)</t>
  </si>
  <si>
    <t>Relative strength of evidence is indicated by a weighting system in which the total number of studies that have confirmed a symptoms is present/bothersome is multiplied by the average frequency of that symptom to highlight greater evidence in a more commonly occuring symptom/impacts.  This can be understood to mean that there is a lot of evidence that this is a substantial issue in early PD.  Items with lower SOE scores may be equally important, but may have less evidence to support their selection.</t>
  </si>
  <si>
    <t>Loss of coordination</t>
  </si>
  <si>
    <t>Slow movement (Bradykinesia)</t>
  </si>
  <si>
    <t>Decreased ROM</t>
  </si>
  <si>
    <t>Walking &amp; Balance (measured as composite)</t>
  </si>
  <si>
    <t>IMPORTANT ACTIVITIES</t>
  </si>
  <si>
    <t>INDEPENDENCE</t>
  </si>
  <si>
    <t>FINE MOTOR</t>
  </si>
  <si>
    <t>LOSS OF COORDINATION</t>
  </si>
  <si>
    <t>% of Tier 2 Sources - present</t>
  </si>
  <si>
    <t>% of Tier 3 Sources  - Present</t>
  </si>
  <si>
    <t>Mean prevalence in Tier 1B  samples</t>
  </si>
  <si>
    <t>Mean prevalence in Tier 2 sa,mples</t>
  </si>
  <si>
    <t>Mean prevalence in Tier 3 samples</t>
  </si>
  <si>
    <t>Tier 1 All (#/7 unique sample studies)</t>
  </si>
  <si>
    <t>Tier 1A (#/4 unique sample studies)</t>
  </si>
  <si>
    <t xml:space="preserve">#  Unique sample studies disconfirming </t>
  </si>
  <si>
    <t>Mean prevalence across unique samples (%)</t>
  </si>
  <si>
    <t>Fatigue (general)</t>
  </si>
  <si>
    <t>COI</t>
  </si>
  <si>
    <t>CAT</t>
  </si>
  <si>
    <t>DOM</t>
  </si>
  <si>
    <t>EXP</t>
  </si>
  <si>
    <t xml:space="preserve">Frequencey (%) reported as  bothersome in early stage PD  (Tier 1A) </t>
  </si>
  <si>
    <t>% of Tier 1A/B Sources  - Present in early PD</t>
  </si>
  <si>
    <t>% of Tier 1A Sources -  Bothersome in early PD</t>
  </si>
  <si>
    <t>TIER 3:  Predominantly Clinician or Observer Reported Outcomes</t>
  </si>
  <si>
    <t>TIER 2:  Predominantly Patient Reported outcomes (Restricted data collection)</t>
  </si>
  <si>
    <t xml:space="preserve">TIER 1A - Frequency reported as most bothersome aspects by Patients (Unrestricted) </t>
  </si>
  <si>
    <t>TIER 1B - Prevalence of symptoms and impacts reported by Patients (Unrestricted)</t>
  </si>
  <si>
    <t>EFFORT OF LIVING</t>
  </si>
  <si>
    <t>Weight change (?)</t>
  </si>
  <si>
    <t>Work of living</t>
  </si>
  <si>
    <t>Taking care of family</t>
  </si>
  <si>
    <t>WALKING, BALANCE, &amp; POSTURE</t>
  </si>
  <si>
    <t>Altered coping</t>
  </si>
  <si>
    <t>Interpersonal interactions (all)</t>
  </si>
  <si>
    <t>Pleasurable activities</t>
  </si>
  <si>
    <t>Independence/greater dependence on others</t>
  </si>
  <si>
    <r>
      <t xml:space="preserve"> Sought to review treatment effects of different RX on motor symptoms in early, untreated PD patients, with assessment at </t>
    </r>
    <r>
      <rPr>
        <i/>
        <u/>
        <sz val="10"/>
        <color theme="1"/>
        <rFont val="Calibri Light (Headings)"/>
      </rPr>
      <t>baseline</t>
    </r>
    <r>
      <rPr>
        <i/>
        <sz val="10"/>
        <color theme="1"/>
        <rFont val="Calibri Light (Headings)"/>
      </rPr>
      <t xml:space="preserve"> (prior to Rx)</t>
    </r>
    <r>
      <rPr>
        <i/>
        <sz val="10"/>
        <color theme="1"/>
        <rFont val="Calibri Light"/>
        <family val="2"/>
        <scheme val="major"/>
      </rPr>
      <t xml:space="preserve"> and every 6 months</t>
    </r>
  </si>
  <si>
    <r>
      <t xml:space="preserve">Examined impact of motor- and non-motor symptoms on HRQoL in </t>
    </r>
    <r>
      <rPr>
        <i/>
        <u/>
        <sz val="10"/>
        <color theme="1"/>
        <rFont val="Calibri Light (Headings)"/>
      </rPr>
      <t>early PD</t>
    </r>
    <r>
      <rPr>
        <i/>
        <sz val="10"/>
        <color theme="1"/>
        <rFont val="Calibri Light"/>
        <family val="2"/>
        <scheme val="major"/>
      </rPr>
      <t xml:space="preserve"> (prior to DA) and 3 years (later PD) in clinical "on"</t>
    </r>
  </si>
  <si>
    <r>
      <rPr>
        <b/>
        <i/>
        <sz val="10"/>
        <color rgb="FFFF0000"/>
        <rFont val="Calibri (Body)"/>
      </rPr>
      <t>CONFIDENTIAL</t>
    </r>
    <r>
      <rPr>
        <i/>
        <sz val="10"/>
        <color theme="1"/>
        <rFont val="Calibri"/>
        <family val="2"/>
        <scheme val="minor"/>
      </rPr>
      <t xml:space="preserve">
Note:  Cells with no values or errors resulting from division by "0" are colored with solid grey.  To view error - turn off conditional formatting rule for cells with errors.
Organization follows the Consensus Conceptual Model of Early PD, with Domains show in dark blue, Categories within each Domain shown in yellow, Concepts within each Category show in light blue, and other items in white.
Task Force Working Members:  
Mammen, JR, (co-Chair)
Adams, JL, (co-Chair)
Mangrum, R, 
Xiao, Y, 
Simuni, TS,
Stebbins, G,
Stephenson, D,
Mestre, T,
Morel, T,
Davies, E,
Bale, C,
Marras, C,
Swanson, M
Patient/Family Advisory Members:</t>
    </r>
    <r>
      <rPr>
        <sz val="10"/>
        <color theme="1"/>
        <rFont val="Calibri"/>
        <family val="2"/>
        <scheme val="minor"/>
      </rPr>
      <t xml:space="preserve">
</t>
    </r>
    <r>
      <rPr>
        <i/>
        <sz val="10"/>
        <color theme="1"/>
        <rFont val="Calibri"/>
        <family val="2"/>
        <scheme val="minor"/>
      </rPr>
      <t xml:space="preserve">
</t>
    </r>
  </si>
  <si>
    <t>BEHAVIORS</t>
  </si>
  <si>
    <t>MOVEMENT DOMAIN</t>
  </si>
  <si>
    <t>COGNITIVE  DOMAIN</t>
  </si>
  <si>
    <t>PSYCHIATRIC DOMAIN</t>
  </si>
  <si>
    <t>SENSORY  DOMAIN</t>
  </si>
  <si>
    <t>SLEEP  DOMAIN</t>
  </si>
  <si>
    <t>SPEECH &amp; VOICE  DOMAIN</t>
  </si>
  <si>
    <t>DIGESTIVE SYSTEM  DOMAIN</t>
  </si>
  <si>
    <t>URINARY  DOMAIN</t>
  </si>
  <si>
    <t>SEXUAL  DOMAIN</t>
  </si>
  <si>
    <t>AUTONOMIC NERVOUS SYSTEM  DOMAIN</t>
  </si>
  <si>
    <t>PHYSICAL FUNCTIONING  DOMAIN</t>
  </si>
  <si>
    <t>PSYCHOSOCIAL FUNCTIONING  DOMAIN</t>
  </si>
  <si>
    <r>
      <rPr>
        <b/>
        <sz val="13"/>
        <color rgb="FF0070C0"/>
        <rFont val="Calibri (Body)"/>
      </rPr>
      <t xml:space="preserve">
This XL file shows coding presence for all symptoms and impacts in all studies reporting symptoms or impacts of "early PD" for the years 2013-2023.</t>
    </r>
    <r>
      <rPr>
        <b/>
        <u/>
        <sz val="13"/>
        <color theme="1"/>
        <rFont val="Calibri (Body)"/>
      </rPr>
      <t xml:space="preserve">
DEFINITION OF EARLY PD: </t>
    </r>
    <r>
      <rPr>
        <sz val="13"/>
        <color theme="1"/>
        <rFont val="Calibri (Body)"/>
      </rPr>
      <t xml:space="preserve">Defined by the source.  Generally less than 5-6 years.  (Next tab shows &lt;3 yrs only)
</t>
    </r>
    <r>
      <rPr>
        <b/>
        <u/>
        <sz val="13"/>
        <color theme="1"/>
        <rFont val="Calibri (Body)"/>
      </rPr>
      <t xml:space="preserve">
CODING APPROACH:</t>
    </r>
    <r>
      <rPr>
        <sz val="13"/>
        <color theme="1"/>
        <rFont val="Calibri (Body)"/>
      </rPr>
      <t xml:space="preserve">  Where listed, </t>
    </r>
    <r>
      <rPr>
        <u/>
        <sz val="13"/>
        <color theme="1"/>
        <rFont val="Calibri (Body)"/>
      </rPr>
      <t>frequencies</t>
    </r>
    <r>
      <rPr>
        <sz val="13"/>
        <color theme="1"/>
        <rFont val="Calibri (Body)"/>
      </rPr>
      <t xml:space="preserve"> within the study sample are reported.  Where no frequencies were reported, concepts are indicated as having been reported present (+) or absent (-) in the study sample, with bold/underline indicating a </t>
    </r>
    <r>
      <rPr>
        <i/>
        <sz val="13"/>
        <color theme="1"/>
        <rFont val="Calibri (Body)"/>
      </rPr>
      <t>statistically significant difference</t>
    </r>
    <r>
      <rPr>
        <sz val="13"/>
        <color theme="1"/>
        <rFont val="Calibri (Body)"/>
      </rPr>
      <t xml:space="preserve"> from the comparison group, if reported.
</t>
    </r>
    <r>
      <rPr>
        <b/>
        <u/>
        <sz val="13"/>
        <color theme="1"/>
        <rFont val="Calibri (Body)"/>
      </rPr>
      <t xml:space="preserve">
PREVALENCE IN EARLY PD:</t>
    </r>
    <r>
      <rPr>
        <sz val="13"/>
        <color theme="1"/>
        <rFont val="Calibri (Body)"/>
      </rPr>
      <t xml:space="preserve">  Average frequencies and counts were calculated for the </t>
    </r>
    <r>
      <rPr>
        <b/>
        <sz val="13"/>
        <color theme="1"/>
        <rFont val="Calibri (Body)"/>
      </rPr>
      <t>PRESENCE</t>
    </r>
    <r>
      <rPr>
        <sz val="13"/>
        <color theme="1"/>
        <rFont val="Calibri (Body)"/>
      </rPr>
      <t xml:space="preserve"> of a concept (Tiers 1B, 2 and 3) at this stage of disease. 
</t>
    </r>
    <r>
      <rPr>
        <b/>
        <u/>
        <sz val="13"/>
        <color theme="1"/>
        <rFont val="Calibri (Body)"/>
      </rPr>
      <t>RELATIVE IMPORTANCE IN EARLY PD</t>
    </r>
    <r>
      <rPr>
        <b/>
        <sz val="13"/>
        <color theme="1"/>
        <rFont val="Calibri (Body)"/>
      </rPr>
      <t xml:space="preserve"> (IF PRESENT): </t>
    </r>
    <r>
      <rPr>
        <sz val="13"/>
        <color theme="1"/>
        <rFont val="Calibri (Body)"/>
      </rPr>
      <t xml:space="preserve"> Frequencies and counts were calculated in sources that reported </t>
    </r>
    <r>
      <rPr>
        <b/>
        <sz val="13"/>
        <color theme="1"/>
        <rFont val="Calibri (Body)"/>
      </rPr>
      <t>MOST BOTHERSOME</t>
    </r>
    <r>
      <rPr>
        <sz val="13"/>
        <color theme="1"/>
        <rFont val="Calibri (Body)"/>
      </rPr>
      <t xml:space="preserve"> symptoms/impacts (Tier 1A).  
</t>
    </r>
    <r>
      <rPr>
        <b/>
        <u/>
        <sz val="13"/>
        <color theme="1"/>
        <rFont val="Calibri (Body)"/>
      </rPr>
      <t>DISCONFIRMING EVIDENCE</t>
    </r>
    <r>
      <rPr>
        <b/>
        <sz val="13"/>
        <color theme="1"/>
        <rFont val="Calibri (Body)"/>
      </rPr>
      <t xml:space="preserve">: </t>
    </r>
    <r>
      <rPr>
        <sz val="13"/>
        <color theme="1"/>
        <rFont val="Calibri (Body)"/>
      </rPr>
      <t xml:space="preserve"> Disconfirming sources/findings were reported, and percent agreement between sources to assess for consistency in findings.</t>
    </r>
    <r>
      <rPr>
        <u/>
        <sz val="13"/>
        <color theme="1"/>
        <rFont val="Calibri (Body)"/>
      </rPr>
      <t xml:space="preserve">
</t>
    </r>
    <r>
      <rPr>
        <b/>
        <u/>
        <sz val="13"/>
        <color theme="1"/>
        <rFont val="Calibri (Body)"/>
      </rPr>
      <t xml:space="preserve">
WEIGHTING SYSTEM</t>
    </r>
    <r>
      <rPr>
        <sz val="13"/>
        <color theme="1"/>
        <rFont val="Calibri"/>
        <family val="2"/>
        <scheme val="minor"/>
      </rPr>
      <t xml:space="preserve">:  Studies reporting symptoms and impacts from the same sample  have been grouped and findings pooled to avoid biasing outcomes towards a single sample.
</t>
    </r>
    <r>
      <rPr>
        <b/>
        <i/>
        <u/>
        <sz val="13"/>
        <color theme="1"/>
        <rFont val="Calibri (Body)"/>
      </rPr>
      <t xml:space="preserve"> - WITHIN STUDY</t>
    </r>
    <r>
      <rPr>
        <b/>
        <u/>
        <sz val="13"/>
        <color theme="1"/>
        <rFont val="Calibri (Body)"/>
      </rPr>
      <t>:</t>
    </r>
    <r>
      <rPr>
        <sz val="13"/>
        <color theme="1"/>
        <rFont val="Calibri"/>
        <family val="2"/>
        <scheme val="minor"/>
      </rPr>
      <t xml:space="preserve">  Multiple cohorts within a study (e.g., male/female) are shown in red text, italicized, indented, and have been recalculated based on relative cohort sample size to create a weighted mean for the finings within that study. 
</t>
    </r>
    <r>
      <rPr>
        <b/>
        <i/>
        <u/>
        <sz val="13"/>
        <color theme="1"/>
        <rFont val="Calibri (Body)"/>
      </rPr>
      <t xml:space="preserve"> - ACROSS STUDIES</t>
    </r>
    <r>
      <rPr>
        <b/>
        <u/>
        <sz val="13"/>
        <color theme="1"/>
        <rFont val="Calibri (Body)"/>
      </rPr>
      <t xml:space="preserve">: </t>
    </r>
    <r>
      <rPr>
        <sz val="13"/>
        <color theme="1"/>
        <rFont val="Calibri"/>
        <family val="2"/>
        <scheme val="minor"/>
      </rPr>
      <t xml:space="preserve"> Weighted means for recurrent findings by multiple studies from the same sample have been calculated by calculating the average frequency for any given finding across all studies from the sample sample (e.g., PPMI studies).  Weighted multi-study weighting is shown in gray weighted rows, so that all pooled findings from related  studies are counted once in the outcomes.
</t>
    </r>
    <r>
      <rPr>
        <b/>
        <u/>
        <sz val="13"/>
        <color theme="1"/>
        <rFont val="Calibri (Body)"/>
      </rPr>
      <t xml:space="preserve">SUMMATIVE COLUMNS </t>
    </r>
    <r>
      <rPr>
        <sz val="13"/>
        <color theme="1"/>
        <rFont val="Calibri"/>
        <family val="2"/>
        <scheme val="minor"/>
      </rPr>
      <t>- (YELLOW/DARK BLUE/DARK GREY) - These columns synthesize data across discrete concepts to determine the number of sources indicating PRESESENCE of a symtpom or impact within a specific category of the conceptual model.  These are CATEGORY LEVEL and do not present frequencies within samples.  In some instances, where warranted, a similar metric has been provided for concepts that have multiple specific health experiences (e.g., gait changes) that have been used to measure the concept.  Counts for these colums is in (#), and any number greater than 0 indicates that concepts within that category were present within the given study (Row) or group of sample sample studies.</t>
    </r>
  </si>
  <si>
    <t xml:space="preserve">
This XL file shows coding presence for all symptoms and impacts in all studies reporting symptoms or impacts of "early PD" for the years 2013-2023.
DEFINITION OF EARLY PD: Defined by the source.  Generally less than 5-6 years.  (Next tab shows &lt;3 yrs only)
CODING APPROACH:  Where listed, frequencies within the study sample are reported.  Where no frequencies were reported, concepts are indicated as having been reported present (+) or absent (-) in the study sample, with bold/underline indicating a statistically significant difference from the comparison group, if reported.
PREVALENCE IN EARLY PD:  Average frequencies and counts were calculated for the PRESENCE of a concept (Tiers 1B, 2 and 3) at this stage of disease. 
RELATIVE IMPORTANCE IN EARLY PD (IF PRESENT):  Frequencies and counts were calculated in sources that reported MOST BOTHERSOME symptoms/impacts (Tier 1A).  
DISCONFIRMING EVIDENCE:  Disconfirming sources/findings were reported, and percent agreement between sources to assess for consistency in findings.
WEIGHTING SYSTEM:  Studies reporting symptoms and impacts from the same sample  have been grouped and findings pooled to avoid biasing outcomes towards a single sample.
 - WITHIN STUDY:  Multiple cohorts within a study (e.g., male/female) are shown in red text, italicized, indented, and have been recalculated based on relative cohort sample size to create a weighted mean for the finings within that study. 
 - ACROSS STUDIES:  Weighted means for recurrent findings by multiple studies from the same sample have been calculated by calculating the average frequency for any given finding across all studies from the sample sample (e.g., PPMI studies).  Weighted multi-study weighting is shown in gray weighted rows, so that all pooled findings from related  studies are counted once in the outcomes.
SUMMATIVE COLUMNS - (YELLOW/DARK BLUE/DARK GREY) - These columns synthesize data across discrete concepts to determine the number of sources indicating PRESESENCE of a symtpom or impact within a specific category of the conceptual model.  These are CATEGORY LEVEL and do not present frequencies within samples.  In some instances, where warranted, a similar metric has been provided for concepts that have multiple specific health experiences (e.g., gait changes) that have been used to measure the concept.  Counts for these colums is in (#), and any number greater than 0 indicates that concepts within that category were present within the given study (Row) or group of sample sample studies.</t>
  </si>
  <si>
    <t>Mean prevalence in Tier 2 samples</t>
  </si>
  <si>
    <t xml:space="preserve"># Unique Sample Studies reporting on symptom </t>
  </si>
  <si>
    <t># Unique 
Tier 2</t>
  </si>
  <si>
    <t># Unique
Tier 1</t>
  </si>
  <si>
    <t># Unique 
Tier 3</t>
  </si>
  <si>
    <t># Disconfirming
Tier 1</t>
  </si>
  <si>
    <t># Disconfirming 
Tier 2</t>
  </si>
  <si>
    <t># Disconfirming 
Tier 3</t>
  </si>
  <si>
    <t>Actual number of unique sources confirming</t>
  </si>
  <si>
    <t>% of Tier 1A/B Sources indicating symptom is Present in early PD</t>
  </si>
  <si>
    <t>% of Tier 1A Sources indicating symptom is  Bothersome in early PD</t>
  </si>
  <si>
    <t>Tier 1A (#/3 unique sample studies)</t>
  </si>
  <si>
    <t>% of Tier 2 Sources reporting symptom is present</t>
  </si>
  <si>
    <t>% of Tier 3 Sources  reporting symptom is Present</t>
  </si>
  <si>
    <t>Tier 1 - All 
(#/N unique sample studies)</t>
  </si>
  <si>
    <t>Percent agreement across all sources measuring concept</t>
  </si>
  <si>
    <t>Percentage of People reporting the the symptom or impact is bothersome at this stage of disease</t>
  </si>
  <si>
    <r>
      <t xml:space="preserve">The </t>
    </r>
    <r>
      <rPr>
        <b/>
        <u/>
        <sz val="14"/>
        <color theme="1"/>
        <rFont val="Calibri (Body)"/>
      </rPr>
      <t>percent</t>
    </r>
    <r>
      <rPr>
        <b/>
        <sz val="14"/>
        <color theme="1"/>
        <rFont val="Calibri"/>
        <family val="2"/>
        <scheme val="minor"/>
      </rPr>
      <t xml:space="preserve"> (%) of all Tier 1 sources that indicate that the symptom/impact is present in an early PD population based on unrestricted PwP and family  report</t>
    </r>
  </si>
  <si>
    <r>
      <t xml:space="preserve">The </t>
    </r>
    <r>
      <rPr>
        <u/>
        <sz val="14"/>
        <color theme="1"/>
        <rFont val="Calibri (Body)"/>
      </rPr>
      <t>number</t>
    </r>
    <r>
      <rPr>
        <sz val="14"/>
        <color theme="1"/>
        <rFont val="Calibri"/>
        <family val="2"/>
        <scheme val="minor"/>
      </rPr>
      <t xml:space="preserve"> of all Tier 1 sources that indicate that the symptom/impact is present in an early PD population based on unrestricted PwP or family member report																		</t>
    </r>
  </si>
  <si>
    <r>
      <t xml:space="preserve">The </t>
    </r>
    <r>
      <rPr>
        <b/>
        <u/>
        <sz val="14"/>
        <color theme="1"/>
        <rFont val="Calibri (Body)"/>
      </rPr>
      <t>percent</t>
    </r>
    <r>
      <rPr>
        <b/>
        <sz val="14"/>
        <color theme="1"/>
        <rFont val="Calibri"/>
        <family val="2"/>
        <scheme val="minor"/>
      </rPr>
      <t xml:space="preserve"> (%) of  Tier 1A sources that indicate a symptom is actively amoun the most bothersome aspects of early PD based on PwP and family report (does not indicate the prevalance of the symptom as above)</t>
    </r>
  </si>
  <si>
    <r>
      <t xml:space="preserve">The </t>
    </r>
    <r>
      <rPr>
        <u/>
        <sz val="14"/>
        <color theme="1"/>
        <rFont val="Calibri Light (Headings)"/>
      </rPr>
      <t>number</t>
    </r>
    <r>
      <rPr>
        <sz val="14"/>
        <color theme="1"/>
        <rFont val="Calibri Light"/>
        <family val="2"/>
        <scheme val="major"/>
      </rPr>
      <t xml:space="preserve"> of  Tier 1A sources that indicate a symptom is actively among the most bothersome aspects of early PD based on PwP self report (does not indicate the prevalance of the symptom as above)																		</t>
    </r>
  </si>
  <si>
    <r>
      <t xml:space="preserve">The </t>
    </r>
    <r>
      <rPr>
        <u/>
        <sz val="14"/>
        <color theme="1"/>
        <rFont val="Calibri (Body)"/>
      </rPr>
      <t>number</t>
    </r>
    <r>
      <rPr>
        <sz val="14"/>
        <color theme="1"/>
        <rFont val="Calibri"/>
        <family val="2"/>
        <scheme val="minor"/>
      </rPr>
      <t xml:space="preserve"> of all Tier 2 sources that indicate that the symptom/impact is present in an early PD population based on a mixture of clinician and some patient/family report via standardized measures (restricted report).																		</t>
    </r>
  </si>
  <si>
    <r>
      <t xml:space="preserve">The </t>
    </r>
    <r>
      <rPr>
        <u/>
        <sz val="14"/>
        <color theme="1"/>
        <rFont val="Calibri (Body)"/>
      </rPr>
      <t>number</t>
    </r>
    <r>
      <rPr>
        <sz val="14"/>
        <color theme="1"/>
        <rFont val="Calibri"/>
        <family val="2"/>
        <scheme val="minor"/>
      </rPr>
      <t xml:space="preserve"> of all Tier 3 sources that indicate that the symptom/impact is present in an early PD population based on clinician obseration or report without patient or family perspective.																		</t>
    </r>
  </si>
  <si>
    <r>
      <t xml:space="preserve">Strength of Evidence (SOE)
</t>
    </r>
    <r>
      <rPr>
        <b/>
        <i/>
        <sz val="14"/>
        <color rgb="FFFF0000"/>
        <rFont val="Calibri Light (Headings)"/>
      </rPr>
      <t>Artifical score</t>
    </r>
    <r>
      <rPr>
        <b/>
        <sz val="14"/>
        <color theme="1"/>
        <rFont val="Calibri Light"/>
        <family val="2"/>
        <scheme val="major"/>
      </rPr>
      <t xml:space="preserve">
</t>
    </r>
    <r>
      <rPr>
        <sz val="14"/>
        <color theme="1"/>
        <rFont val="Calibri Light"/>
        <family val="2"/>
        <scheme val="major"/>
      </rPr>
      <t xml:space="preserve">Higher score and darker color indicates greater evidence and/or higher prevalence in early PD
</t>
    </r>
    <r>
      <rPr>
        <i/>
        <sz val="11"/>
        <color theme="1"/>
        <rFont val="Calibri Light (Headings)"/>
      </rPr>
      <t>(see footnotes)</t>
    </r>
  </si>
  <si>
    <t>#Tier 1 - Qualitative, unrestricted reporting approach</t>
  </si>
  <si>
    <t>#Tier 2 - Patient Reported Outcomes (quantitative, restricted)</t>
  </si>
  <si>
    <t>#Tier 3 - Clinician and Observer reported outcomes (quantitative, restricted)</t>
  </si>
  <si>
    <t>FOOTNOTES.</t>
  </si>
  <si>
    <t xml:space="preserve">CONFIDENTIAL
Note:  Cells with no values or errors resulting from division by "0" are colored with solid grey.  To view error - turn off conditional formatting rule for cells with errors.
Organization follows the Consensus Conceptual Model of Early PD, with Domains show in dark blue, Categories within each Domain shown in yellow, Concepts within each Category show in light blue, and other items in white.
Task Force Working Members:  
Mammen, JR, (co-Chair)
Adams, JL, (co-Chair)
Mangrum, R, 
Xiao, Y, 
Simuni, TS,
Stebbins, G,
Redmond, C.,
Stephenson, D,
Mestre, T,
Morel, T,
Davies, E,
Bale, C,
Marras, C,
Swanson, M
Patient/Family Advisory Members:
</t>
  </si>
  <si>
    <t>ACE-R</t>
  </si>
  <si>
    <t>Addenbrookeʼs Cognitive Examination–Revised</t>
  </si>
  <si>
    <t>Chinese Parkinson Study Group</t>
  </si>
  <si>
    <t>Actigraphy</t>
  </si>
  <si>
    <t>ADAS-Cog</t>
  </si>
  <si>
    <t xml:space="preserve">Alzheimer’s Disease Assessment Scale-Cognitive </t>
  </si>
  <si>
    <t xml:space="preserve">Health Professionals Follow-up Study </t>
  </si>
  <si>
    <t>AE</t>
  </si>
  <si>
    <t>Incidence of Cognitive Impairment in Cohorts with Longitudinal Evaluation in Parkinon's Disease Study</t>
  </si>
  <si>
    <t>AES</t>
  </si>
  <si>
    <t>Apathy Evaluation Scale</t>
  </si>
  <si>
    <t>APACS</t>
  </si>
  <si>
    <t>Assessment of Pragmatic Abilities and Cognitive Substrates</t>
  </si>
  <si>
    <t>ARS</t>
  </si>
  <si>
    <t>Apathy Rating Scale</t>
  </si>
  <si>
    <t>Oxford Parkinson Disease Center Cohort</t>
  </si>
  <si>
    <t>AVLT</t>
  </si>
  <si>
    <t>Auditory Verbal Learning Test</t>
  </si>
  <si>
    <t>Early Parkinson's Disease Longitudinal Singapore</t>
  </si>
  <si>
    <t>Auditory Verbal Learning Test (AVLT)</t>
  </si>
  <si>
    <t>BADS</t>
  </si>
  <si>
    <t>Behavioural Assessment of the Dysexec- utive Syndrome (BADS)</t>
  </si>
  <si>
    <t>Prodromal Parkinson's Markers Initiative</t>
  </si>
  <si>
    <t>BAI</t>
  </si>
  <si>
    <t>BecK Anxiety Inventory</t>
  </si>
  <si>
    <t>Parkinson Disease Non-motor Symptoms Study</t>
  </si>
  <si>
    <t>BDI</t>
  </si>
  <si>
    <t>Beck Depression Inventory</t>
  </si>
  <si>
    <t>Tracking Parkinson's Study</t>
  </si>
  <si>
    <t>BECD</t>
  </si>
  <si>
    <t>French battery of clinical evaluation of the dysarthria</t>
  </si>
  <si>
    <t>Parallel Group Study of Isradipine as a Disease Modifying Agent in Subjects With Early Parkinson Disease (STEADY-PD III)</t>
  </si>
  <si>
    <t>BFR</t>
  </si>
  <si>
    <t>Benton’s face recognition test</t>
  </si>
  <si>
    <t>Big 5</t>
  </si>
  <si>
    <t>Big Five Inventory</t>
  </si>
  <si>
    <t>BoProPark</t>
  </si>
  <si>
    <t>BLOT</t>
  </si>
  <si>
    <t>Benton Judgment Line Orientation Test</t>
  </si>
  <si>
    <t>Sichuan University 4 year prospective cohort study</t>
  </si>
  <si>
    <t>BNT</t>
  </si>
  <si>
    <t>Boston Naming Test</t>
  </si>
  <si>
    <t>BPRS</t>
  </si>
  <si>
    <t>Brief Psychiatric Rating Scale</t>
  </si>
  <si>
    <t>Cohort Study to Identify Predictor Factors of Onset and Progression of Parkinson's Disease</t>
  </si>
  <si>
    <t>CANTAB</t>
  </si>
  <si>
    <t>Cambridge Neuropsychological Test Automated Battery</t>
  </si>
  <si>
    <t>Safety, Tolerability, and Efficacy Assessment of Isradipine for PD</t>
  </si>
  <si>
    <t>Constructional Apraxia Test</t>
  </si>
  <si>
    <t>CCI</t>
  </si>
  <si>
    <t>Charlson comorbidity index</t>
  </si>
  <si>
    <t>Wearable Assessment in The Clinic and at Home in PD - NCT03681015</t>
  </si>
  <si>
    <t>Cognitive Complaints Interview (CCI</t>
  </si>
  <si>
    <t>CDR</t>
  </si>
  <si>
    <t>Cognitive Drug Research battery</t>
  </si>
  <si>
    <t>CDT</t>
  </si>
  <si>
    <t>Clock drawing test</t>
  </si>
  <si>
    <t>CES-D</t>
  </si>
  <si>
    <t>Center for Epidemiological Studies Depression Scales</t>
  </si>
  <si>
    <t>CGIC</t>
  </si>
  <si>
    <t>Clinical Global Impression of Change (CGIC) Scale</t>
  </si>
  <si>
    <t>Corsi span</t>
  </si>
  <si>
    <t>Corsi Span</t>
  </si>
  <si>
    <t>CRT</t>
  </si>
  <si>
    <t>Cardiovascular reflex tests (CRTs)</t>
  </si>
  <si>
    <t>CSF biomarkers</t>
  </si>
  <si>
    <t>Cerebral spinal Fluid biomarkers</t>
  </si>
  <si>
    <t>DaTscan</t>
  </si>
  <si>
    <t>DEX-Sp</t>
  </si>
  <si>
    <t>Dys-executive questionnaire</t>
  </si>
  <si>
    <t>Digital health technology</t>
  </si>
  <si>
    <t>Digit span</t>
  </si>
  <si>
    <t>Digit Span Test</t>
  </si>
  <si>
    <t>Emotion Survey</t>
  </si>
  <si>
    <t>Emotion Survey (EU Emotion Stimulus Video Set)</t>
  </si>
  <si>
    <t>EQ-5D</t>
  </si>
  <si>
    <t>EuroQol-5 Dimension Questionnaire</t>
  </si>
  <si>
    <t>EQ-VAS</t>
  </si>
  <si>
    <t>EuroQol visual analogue scale</t>
  </si>
  <si>
    <t>ESS</t>
  </si>
  <si>
    <t>Epworth Sleepiness scale</t>
  </si>
  <si>
    <t>EUROHIS-QOL8</t>
  </si>
  <si>
    <t>FAB</t>
  </si>
  <si>
    <t>Frontal Assessment Battery</t>
  </si>
  <si>
    <t>FFT</t>
  </si>
  <si>
    <t>Fruit Fluency tests</t>
  </si>
  <si>
    <t>Flamingo Test</t>
  </si>
  <si>
    <t>FOG</t>
  </si>
  <si>
    <t>Freezing of Gait Questionnaire</t>
  </si>
  <si>
    <t>FSS</t>
  </si>
  <si>
    <t>Fatigue Severity Scale</t>
  </si>
  <si>
    <t>GDS</t>
  </si>
  <si>
    <t>Geriatric Depression Scale</t>
  </si>
  <si>
    <t>HAAS CQ</t>
  </si>
  <si>
    <t>Honolulu-Asia Ageing Study Constipation Questionnaire</t>
  </si>
  <si>
    <t>HADRS</t>
  </si>
  <si>
    <t>Hamilton Depression Rating Scale</t>
  </si>
  <si>
    <t>HADS</t>
  </si>
  <si>
    <t>Hosptial Anxiety Depression Scale</t>
  </si>
  <si>
    <t>HARS</t>
  </si>
  <si>
    <t>Hamilton Anxiety Rating Scale</t>
  </si>
  <si>
    <t>Hooper</t>
  </si>
  <si>
    <t>Hooper’s test of visual organization</t>
  </si>
  <si>
    <t>HVLT</t>
  </si>
  <si>
    <t xml:space="preserve">Hopkins Verbal Learning Test </t>
  </si>
  <si>
    <t>HVOT</t>
  </si>
  <si>
    <t>Hooper Visual Organization Test (HVOT)</t>
  </si>
  <si>
    <t>Interview with Patient</t>
  </si>
  <si>
    <t>IRLSSG</t>
  </si>
  <si>
    <t>International Restless Legs Syndrome Study Group (IRLSSG) diagnostic criteria</t>
  </si>
  <si>
    <t>LADS</t>
  </si>
  <si>
    <t>Leed's Anxiety and Depression Scale</t>
  </si>
  <si>
    <t>LARS</t>
  </si>
  <si>
    <t>Lille Apathy Rating Scale</t>
  </si>
  <si>
    <t>LMT</t>
  </si>
  <si>
    <t xml:space="preserve">Logical Memory Test </t>
  </si>
  <si>
    <t>LSAS</t>
  </si>
  <si>
    <t>Liebowitz Social Anxiety Scale (LSAS)</t>
  </si>
  <si>
    <t>MADRS</t>
  </si>
  <si>
    <t>Montgomery and Assberg Depression Rating scale</t>
  </si>
  <si>
    <t>MCST</t>
  </si>
  <si>
    <t>Modified Card Sorting Test</t>
  </si>
  <si>
    <t>Movement Disorder Society sponsored UPDRS</t>
  </si>
  <si>
    <t>MDS-UPDRS I</t>
  </si>
  <si>
    <t>MDS-UPDRS II</t>
  </si>
  <si>
    <t>MDS-UPDRS III</t>
  </si>
  <si>
    <t>MDS-UPDRS-IV</t>
  </si>
  <si>
    <t>MINI</t>
  </si>
  <si>
    <t>Mini International Neuropsychiatric Inventory</t>
  </si>
  <si>
    <t>MMSE</t>
  </si>
  <si>
    <t>Mini Mental State Examination</t>
  </si>
  <si>
    <t>MoCA</t>
  </si>
  <si>
    <t>Montreal Cognitive Assessment</t>
  </si>
  <si>
    <t>MRI</t>
  </si>
  <si>
    <t>brain magnetic resonance imagi</t>
  </si>
  <si>
    <t>mRS</t>
  </si>
  <si>
    <t>Modified Rankin Scale</t>
  </si>
  <si>
    <t>mTCNS</t>
  </si>
  <si>
    <t>Toronto Clinical Neuropathy Score</t>
  </si>
  <si>
    <t>NART</t>
  </si>
  <si>
    <t xml:space="preserve">National Adult Reading Test </t>
  </si>
  <si>
    <t>National Adult Reading Test</t>
  </si>
  <si>
    <t>NIMHANS</t>
  </si>
  <si>
    <t>National Institute of National Health and Neurosciences neuropsychological battery</t>
  </si>
  <si>
    <t>NINDS PD tool</t>
  </si>
  <si>
    <t>National Institute of Neurological Disorders and Stroke [NINDS] Parkinson’s tool</t>
  </si>
  <si>
    <t>NMSQuest</t>
  </si>
  <si>
    <t>Non Motor Symtpoms Questionnaire</t>
  </si>
  <si>
    <t>NMSS</t>
  </si>
  <si>
    <t>Non Motor Symtpoms Scale</t>
  </si>
  <si>
    <t>NPI</t>
  </si>
  <si>
    <t>Neuropsychiatric Inventory</t>
  </si>
  <si>
    <t>NPI-D</t>
  </si>
  <si>
    <t>Neuropsychiatric Inventory Caregiver Distress (NPI-D)</t>
  </si>
  <si>
    <t>Observation</t>
  </si>
  <si>
    <t>PAS</t>
  </si>
  <si>
    <t>Parkinson Anxiety Scale</t>
  </si>
  <si>
    <t>PASE</t>
  </si>
  <si>
    <t>Physical Activity Scale of the Elderly</t>
  </si>
  <si>
    <t>PD-CRS</t>
  </si>
  <si>
    <t>Parkinson’s Disease Cognitive Rating Scale</t>
  </si>
  <si>
    <t>PDQ-39</t>
  </si>
  <si>
    <t>Parkinson's Disease Qualityof Life Questionnaire</t>
  </si>
  <si>
    <t>PDSS</t>
  </si>
  <si>
    <t>Parkinons' Disease Sleep scale</t>
  </si>
  <si>
    <t>PFS</t>
  </si>
  <si>
    <t>Parkinson’s disease fatigue scale</t>
  </si>
  <si>
    <t>PICS</t>
  </si>
  <si>
    <t>Parkinson’s Impulse- Control Scale</t>
  </si>
  <si>
    <t>PIGD</t>
  </si>
  <si>
    <t>Postural Instability and Gait Disturbance Phenotype</t>
  </si>
  <si>
    <t>PSQI</t>
  </si>
  <si>
    <t>Pittsburgh Sleep Quality Index</t>
  </si>
  <si>
    <t>Purdue Pegboard</t>
  </si>
  <si>
    <t>QUIP</t>
  </si>
  <si>
    <t>Questionnaire for Impulsive-Compulsive Disorders in Parkinson's</t>
  </si>
  <si>
    <t>RAVLT</t>
  </si>
  <si>
    <t>RAVLT Ray’s auditory verbal learning test</t>
  </si>
  <si>
    <t>RBANS</t>
  </si>
  <si>
    <t>Repeatable Battery for the Assessment of Neuropsychological Status (RBANS)</t>
  </si>
  <si>
    <t>RBDSQ</t>
  </si>
  <si>
    <t>REM Sleep Behavior Disorder questionnaire</t>
  </si>
  <si>
    <t>Rey's Recall</t>
  </si>
  <si>
    <t>Rey's 15 word test (immediate and delayed recall)</t>
  </si>
  <si>
    <t>RMeT</t>
  </si>
  <si>
    <t xml:space="preserve">Reading the Mind in the Eyes test </t>
  </si>
  <si>
    <t>ROCF</t>
  </si>
  <si>
    <t>Rey-Osterreith Complex Figure</t>
  </si>
  <si>
    <t>SAS</t>
  </si>
  <si>
    <t>Starkstein Apathy scale</t>
  </si>
  <si>
    <t>SCOPA</t>
  </si>
  <si>
    <t xml:space="preserve"> Scales for Outcomes in Parkinson’s-Cognition</t>
  </si>
  <si>
    <t>SCOPA-AUT</t>
  </si>
  <si>
    <t xml:space="preserve">Scale for Outcomes in Parkinson’s disease for Autonomic Symptoms </t>
  </si>
  <si>
    <t>SCOPA-PC</t>
  </si>
  <si>
    <t>Scales for Outcomes in Parkinson’s Disease–Psychiatric Complications.</t>
  </si>
  <si>
    <t>SCWT</t>
  </si>
  <si>
    <t xml:space="preserve">Stroop Color Word Test </t>
  </si>
  <si>
    <t>SDMT</t>
  </si>
  <si>
    <t xml:space="preserve">Symbol Digit Modalities Test </t>
  </si>
  <si>
    <t>SE</t>
  </si>
  <si>
    <t>Schwab and England Activities of Daily Living scale</t>
  </si>
  <si>
    <t>SF-36</t>
  </si>
  <si>
    <t>Short-form Health Survey (HRQoL)</t>
  </si>
  <si>
    <t>Sniffin Stick</t>
  </si>
  <si>
    <t>STAI</t>
  </si>
  <si>
    <t>Stait-Trait Anxiety Assessment</t>
  </si>
  <si>
    <t>STROOP</t>
  </si>
  <si>
    <t>TFC</t>
  </si>
  <si>
    <t>Total Function Capacity</t>
  </si>
  <si>
    <t>TMT</t>
  </si>
  <si>
    <t xml:space="preserve"> Trail Making Test </t>
  </si>
  <si>
    <t>ToM-EAT</t>
  </si>
  <si>
    <t>Theory of Mind Emotion Attribution Test</t>
  </si>
  <si>
    <t>TUG</t>
  </si>
  <si>
    <t>Timed up and Go</t>
  </si>
  <si>
    <t xml:space="preserve">Utah Early Neu- ropathy Scale </t>
  </si>
  <si>
    <t>UPDRS</t>
  </si>
  <si>
    <t>UPDRS I</t>
  </si>
  <si>
    <t>UPDRS I-IV</t>
  </si>
  <si>
    <t>Universal Parkinson's Disease Rating Scale (pre-MDS)</t>
  </si>
  <si>
    <t>UPDRS II</t>
  </si>
  <si>
    <t>UPDRS III</t>
  </si>
  <si>
    <t>UPDRS IV</t>
  </si>
  <si>
    <t>UPSIT</t>
  </si>
  <si>
    <t>University of Pennsylvania Smell Identification Test</t>
  </si>
  <si>
    <t>VAFS</t>
  </si>
  <si>
    <t>Visual Analog Fatigue Scale</t>
  </si>
  <si>
    <t>VAS-Pain</t>
  </si>
  <si>
    <t>Visual Analog Scale-Pain</t>
  </si>
  <si>
    <t>VF</t>
  </si>
  <si>
    <t>Verbal fluency tests</t>
  </si>
  <si>
    <t>VFT</t>
  </si>
  <si>
    <t>Verbal Fluence Test (VFT)</t>
  </si>
  <si>
    <t>VOSP</t>
  </si>
  <si>
    <t>Visual Object and Space Perception Battery (VOSP)</t>
  </si>
  <si>
    <t>WAIS</t>
  </si>
  <si>
    <t>Wechsler Adult Intelligence Scale 4th Edition (WAIS-IV)</t>
  </si>
  <si>
    <t>WCST-SF</t>
  </si>
  <si>
    <t>Wisconsin Card Sorting Test short form</t>
  </si>
  <si>
    <t>WMS</t>
  </si>
  <si>
    <t>Wechsler Memory Scale 4th Edition (WMS-IV)</t>
  </si>
  <si>
    <t>ROME III</t>
  </si>
  <si>
    <t>Functional Constipation Questionnaire</t>
  </si>
  <si>
    <t>MDT-PD</t>
  </si>
  <si>
    <t>Munich dysphagia test-Parkinson’s dis- ease</t>
  </si>
  <si>
    <t>TETRAS</t>
  </si>
  <si>
    <t>Tremor Research Group Essential Tremor Rating Scale (TETRAS)</t>
  </si>
  <si>
    <t>LNS</t>
  </si>
  <si>
    <t>Letter Number Sequencing</t>
  </si>
  <si>
    <t>ASBPD</t>
  </si>
  <si>
    <t>Ardouin Scale of Behavior in Parkinson’s Dis- ease</t>
  </si>
  <si>
    <t>MATTIS</t>
  </si>
  <si>
    <t>Demential rating scale</t>
  </si>
  <si>
    <t>% agreement 
Tier 1</t>
  </si>
  <si>
    <t>% agreement
 Tier 2</t>
  </si>
  <si>
    <t>% agreement
 Tier 3</t>
  </si>
  <si>
    <t>Mean prevalence (%)
across unique samples 
(% ALL TIERS)</t>
  </si>
  <si>
    <t xml:space="preserve">Mean percent (%) of participants
reporting COI is bothersome 
in early stage PD 
 (Tier 1A) </t>
  </si>
  <si>
    <t>Visual spatial/Depth perception</t>
  </si>
  <si>
    <t>Visual spatial/depth perception</t>
  </si>
  <si>
    <t>DATA</t>
  </si>
  <si>
    <t>STATS</t>
  </si>
  <si>
    <t>Refer to footnotes</t>
  </si>
  <si>
    <t>FOOTNOTES</t>
  </si>
  <si>
    <t>FULL NAME OF INSTRUMENT USED</t>
  </si>
  <si>
    <t>Qualitative or mixed methods focused on patient voice and without limitation on type of symptoms or impacts assessed</t>
  </si>
  <si>
    <t>Patient reported outcomes - generally quantitative and with restriction to type of information collected, reflecting the patient perspective</t>
  </si>
  <si>
    <t>Clinician or observer reported outcomes - reflecting the observer perspective</t>
  </si>
  <si>
    <t>Excluded studies</t>
  </si>
  <si>
    <t xml:space="preserve">STUDY SOURCE OR SAMPLE </t>
  </si>
  <si>
    <t>EXPLANATION</t>
  </si>
  <si>
    <t>ABBREVIATIONS/SOURCE</t>
  </si>
  <si>
    <t>TIER</t>
  </si>
  <si>
    <t>ABBREVIATIONS/INSTRUMENT</t>
  </si>
  <si>
    <t xml:space="preserve">Altered sleep (NOS) </t>
  </si>
  <si>
    <t>Sleep disturbances (NOS)</t>
  </si>
  <si>
    <t>Speech changes/problems (NOS)</t>
  </si>
  <si>
    <t>GU - Urinary Dysfunction NOS</t>
  </si>
  <si>
    <t>Table 1.  Key to interpreting Grade and Level of evidence</t>
  </si>
  <si>
    <t>% Studies</t>
  </si>
  <si>
    <t>75-100%</t>
  </si>
  <si>
    <t>50-74%</t>
  </si>
  <si>
    <t>25-49%</t>
  </si>
  <si>
    <t>1-24%</t>
  </si>
  <si>
    <t>Missing</t>
  </si>
  <si>
    <t>Grade</t>
  </si>
  <si>
    <t>A</t>
  </si>
  <si>
    <t>B</t>
  </si>
  <si>
    <t>C</t>
  </si>
  <si>
    <t>D</t>
  </si>
  <si>
    <t>Tier 2 &amp; 3</t>
  </si>
  <si>
    <t>Level</t>
  </si>
  <si>
    <t>x</t>
  </si>
  <si>
    <t>Category/Concept</t>
  </si>
  <si>
    <t>Coherence in Measurement &amp; Classification</t>
  </si>
  <si>
    <t>Adequacy of Data</t>
  </si>
  <si>
    <t>Relevance of Concept</t>
  </si>
  <si>
    <t>Tier 1
Grade</t>
  </si>
  <si>
    <t>Tier 2 &amp; 3
Level</t>
  </si>
  <si>
    <t>Bothersome</t>
  </si>
  <si>
    <t>Prevalence</t>
  </si>
  <si>
    <t>Concerns</t>
  </si>
  <si>
    <t>Explanation</t>
  </si>
  <si>
    <t>6 Studies (%)</t>
  </si>
  <si>
    <t>13 Studies (%)</t>
  </si>
  <si>
    <t>18 Studies  (%)</t>
  </si>
  <si>
    <t>mean %</t>
  </si>
  <si>
    <t>[Range]</t>
  </si>
  <si>
    <t>SLOW MOVEMENT</t>
  </si>
  <si>
    <t>No concerns; One Tier 3 study disconfirming presence in early PD</t>
  </si>
  <si>
    <t>A +</t>
  </si>
  <si>
    <t xml:space="preserve">4 - </t>
  </si>
  <si>
    <t>[5-83%]</t>
  </si>
  <si>
    <t>Concept cateogy</t>
  </si>
  <si>
    <t>Moderate</t>
  </si>
  <si>
    <t>Variably reported and may confound fine motor with gross motor</t>
  </si>
  <si>
    <t>[5-23%]</t>
  </si>
  <si>
    <t>Concept category</t>
  </si>
  <si>
    <t>No concerns; No disconfirming evidence</t>
  </si>
  <si>
    <t>[71-95%]</t>
  </si>
  <si>
    <t>Stiffness/Rigidity</t>
  </si>
  <si>
    <t>Minor</t>
  </si>
  <si>
    <t>Variable terminology (stiff, tight, rigid); No disconfirming evidence</t>
  </si>
  <si>
    <t>[50-69%]</t>
  </si>
  <si>
    <t>Inconsistent classification as symptom vs. impact; Limited evidence</t>
  </si>
  <si>
    <t>[5-28%]</t>
  </si>
  <si>
    <t>[13-27%]</t>
  </si>
  <si>
    <t>Encompasses blinking and pupilomotor control; Definitions needed</t>
  </si>
  <si>
    <t>WALKING, BALANCE &amp; POSTURE</t>
  </si>
  <si>
    <t>[30-75%]</t>
  </si>
  <si>
    <t>[7-66%]</t>
  </si>
  <si>
    <t>Variable approaches to measurement and multiple subconcepts limits synthesis</t>
  </si>
  <si>
    <t>[40-86%]</t>
  </si>
  <si>
    <t>UA</t>
  </si>
  <si>
    <t>Limited evidence in early PD &lt;3 years</t>
  </si>
  <si>
    <t>No evidence in early PD &lt;3YSD</t>
  </si>
  <si>
    <t>Limited evidence in early PD &lt;3YSD</t>
  </si>
  <si>
    <t>[4-16%]</t>
  </si>
  <si>
    <t>Altered arm Swing</t>
  </si>
  <si>
    <t>[38-71%]</t>
  </si>
  <si>
    <t>Postural changes</t>
  </si>
  <si>
    <t>[42-100%]</t>
  </si>
  <si>
    <t>Sense of internal tremor</t>
  </si>
  <si>
    <t>Sometimes confounded with "vibratory" sense</t>
  </si>
  <si>
    <t>[8-9%]</t>
  </si>
  <si>
    <t>OTHER INVOLUNTARY MOVEMENT</t>
  </si>
  <si>
    <t>Proposed concept category</t>
  </si>
  <si>
    <t>Cramping/spasm</t>
  </si>
  <si>
    <t>Variable terminology (cramping, spasms, dystonia); No disconfirming evidence</t>
  </si>
  <si>
    <t>[20-41%]</t>
  </si>
  <si>
    <t>Restless legs</t>
  </si>
  <si>
    <t>Inconsistent classification as MS vs. NMS; One Tier 1 source disconfirming</t>
  </si>
  <si>
    <t>B -</t>
  </si>
  <si>
    <t>[0-38%]</t>
  </si>
  <si>
    <t>Inconsistent terminology (twitching, jerking); no disconfirming evidence</t>
  </si>
  <si>
    <t>Dyskinesias</t>
  </si>
  <si>
    <t>Severe</t>
  </si>
  <si>
    <t>Inconsistent and disconfirming evidence all Tiers</t>
  </si>
  <si>
    <t>4 -</t>
  </si>
  <si>
    <t>[0-2%]</t>
  </si>
  <si>
    <t>[17-65%]</t>
  </si>
  <si>
    <t>Limited evidence; No disconfirming evidence</t>
  </si>
  <si>
    <r>
      <t xml:space="preserve">One large Tier 1 study found no evidence of </t>
    </r>
    <r>
      <rPr>
        <sz val="9"/>
        <color theme="1"/>
        <rFont val="Calibri Light (Headings)"/>
      </rPr>
      <t>bothersomeness</t>
    </r>
    <r>
      <rPr>
        <sz val="9"/>
        <color theme="1"/>
        <rFont val="Calibri Light"/>
        <family val="2"/>
        <scheme val="major"/>
      </rPr>
      <t xml:space="preserve"> at early stage</t>
    </r>
  </si>
  <si>
    <t>A -</t>
  </si>
  <si>
    <t>[19-65%]</t>
  </si>
  <si>
    <t>Limited evidence; One Tier 1 study disconfirming presence in early PD &lt;3YSD</t>
  </si>
  <si>
    <t>D -</t>
  </si>
  <si>
    <t>Limited evidence; no disconfirming evidence</t>
  </si>
  <si>
    <t>No disconfirming evidence</t>
  </si>
  <si>
    <t>[24-25%]</t>
  </si>
  <si>
    <t>[14-63%]</t>
  </si>
  <si>
    <t>Slower thinking</t>
  </si>
  <si>
    <t>[30-53%]</t>
  </si>
  <si>
    <t>[8-40%]</t>
  </si>
  <si>
    <t>DIAGNOSTIC CLASSIFICATION</t>
  </si>
  <si>
    <t>Mild cognitive impairment</t>
  </si>
  <si>
    <t>No disconfirming evidence, unclear if clinical classification or self-report</t>
  </si>
  <si>
    <t>[25-35%]</t>
  </si>
  <si>
    <t xml:space="preserve">No evidence supporting presence in PD &lt;3YSD; Disconfirming evidence in Tier 2 </t>
  </si>
  <si>
    <t>x -</t>
  </si>
  <si>
    <t>Expert proposed concept category</t>
  </si>
  <si>
    <t>[35-59%]</t>
  </si>
  <si>
    <t>One study Tier 3 disconfirming presence in early PD &lt;3YSD</t>
  </si>
  <si>
    <t>3 -</t>
  </si>
  <si>
    <t>[5-58%]</t>
  </si>
  <si>
    <t>Appears to overlap with concept of apathy</t>
  </si>
  <si>
    <t>[14-35%]</t>
  </si>
  <si>
    <t>One study Tier 3 disconfirming elevated presence in early PD &lt;3YSD</t>
  </si>
  <si>
    <t>[12-74%]</t>
  </si>
  <si>
    <t>Minimal evidence in early PD &lt;3YSD</t>
  </si>
  <si>
    <t>Unclear if clinical diagnosis or symptoms of depressed mood</t>
  </si>
  <si>
    <t>[10-59%]</t>
  </si>
  <si>
    <t>Low or flat mood</t>
  </si>
  <si>
    <t>Patient panel strongly advocates to retain concept as distinct from depression</t>
  </si>
  <si>
    <t>[19-38%]</t>
  </si>
  <si>
    <t>Feelings of sadness</t>
  </si>
  <si>
    <t>Potential overlap with depression/depressed mood; Not reported in PD &lt;3YSD</t>
  </si>
  <si>
    <t>Negative feelings/emotions</t>
  </si>
  <si>
    <t>Emotional lability</t>
  </si>
  <si>
    <t>New</t>
  </si>
  <si>
    <t xml:space="preserve">Category suggested by patient panel </t>
  </si>
  <si>
    <t xml:space="preserve"> Pseudobulbar affect</t>
  </si>
  <si>
    <t>No supporting evidence in early PD; One study disconfirming in Tier 1</t>
  </si>
  <si>
    <t>X -</t>
  </si>
  <si>
    <t>Patient panel advocates for inclusion as a symptom</t>
  </si>
  <si>
    <t>[1-18%]</t>
  </si>
  <si>
    <t>Euphoria</t>
  </si>
  <si>
    <t>Limited evidence; One Tier 3 study disconfirming presence in early PD &lt;3YSD</t>
  </si>
  <si>
    <t>[12-13%]</t>
  </si>
  <si>
    <t xml:space="preserve">One Tier 1 study disconfirming presence in PD &lt;3YSD; Very limited evidence  </t>
  </si>
  <si>
    <t>Very limited evidence in early PD &lt;3YSD</t>
  </si>
  <si>
    <t>Subsyndromal ICD</t>
  </si>
  <si>
    <t>Diagnostic classification: Minimal evidence in early PD &lt;3YSD</t>
  </si>
  <si>
    <t>ICD</t>
  </si>
  <si>
    <t>Concern for overlap with perseveration; No evidence early PD &lt;3YSD</t>
  </si>
  <si>
    <t>Disinhibitions</t>
  </si>
  <si>
    <t>Ambiguity in what is being measured</t>
  </si>
  <si>
    <t>[5-11%]</t>
  </si>
  <si>
    <t>Very limited data</t>
  </si>
  <si>
    <t>[2-27%]</t>
  </si>
  <si>
    <t>Double vision</t>
  </si>
  <si>
    <t>Limited data; One Tier 1 study disconfirming presence in early PD &lt;3YSD</t>
  </si>
  <si>
    <t>[3-7%]</t>
  </si>
  <si>
    <t>Limited data</t>
  </si>
  <si>
    <t>Strong evidence all Tiers</t>
  </si>
  <si>
    <t>[16-50%]</t>
  </si>
  <si>
    <t>Inconsistent use in terminology for touch subconcepts</t>
  </si>
  <si>
    <t>[1-29%]</t>
  </si>
  <si>
    <t xml:space="preserve"> Peripheral neuropathy (diagnosis) used interchangeably with numbness</t>
  </si>
  <si>
    <t>[15-38%]</t>
  </si>
  <si>
    <t>Vibratory sense colloquially confounded with tremor</t>
  </si>
  <si>
    <t xml:space="preserve"> Peripheral neuropathy (diagnosis) used interchageably with numbness</t>
  </si>
  <si>
    <t xml:space="preserve">No evidence in early PD &lt;3YSD; One Tier 1 study disconfirming; Inconsistent terms </t>
  </si>
  <si>
    <t>Often reported as merged concept numbness/tingling</t>
  </si>
  <si>
    <t>[11-15%]</t>
  </si>
  <si>
    <t>Pain (general)</t>
  </si>
  <si>
    <t>Non-specific - unclear what "pain" encompasses</t>
  </si>
  <si>
    <t>[8-59%]</t>
  </si>
  <si>
    <t>Headaches</t>
  </si>
  <si>
    <t>Fatigue/lack of energy</t>
  </si>
  <si>
    <t xml:space="preserve">Often reported as tired/fatigued; one Tier 3 study disconfirming </t>
  </si>
  <si>
    <t>[20-76%]</t>
  </si>
  <si>
    <t>Physical fatigue</t>
  </si>
  <si>
    <t>[33-35%]</t>
  </si>
  <si>
    <t>Mental fatigue</t>
  </si>
  <si>
    <t>[1-8%]</t>
  </si>
  <si>
    <t>Breathlessness (dyspnea)</t>
  </si>
  <si>
    <t>No evidence supporting presence in early PD &lt;3yrs; Disconfirming evidence in Tier 1</t>
  </si>
  <si>
    <t>[15-27%]</t>
  </si>
  <si>
    <t>Confused with thermoregulation (autonomic); One Tier 1 study disconfirming</t>
  </si>
  <si>
    <t>C -</t>
  </si>
  <si>
    <t>[3-57%]</t>
  </si>
  <si>
    <t>No Tier 1 evidence; very limited data</t>
  </si>
  <si>
    <t>Inconsistent terms; One Tier 3  study disconfirming elevated presence in early PD</t>
  </si>
  <si>
    <t>2 -</t>
  </si>
  <si>
    <t>[13-69%]</t>
  </si>
  <si>
    <t>Limited evidence</t>
  </si>
  <si>
    <t>Strong evidence for presence in early PD &lt;3YSD</t>
  </si>
  <si>
    <t>[5-59%]</t>
  </si>
  <si>
    <t>No issues</t>
  </si>
  <si>
    <t>Early morning awakening</t>
  </si>
  <si>
    <t>No evidence in early PD; One Tier 1 study disconfirming presence in early PD &lt;3YSD</t>
  </si>
  <si>
    <t>One Tier 3 study disconfirming; Unclear terminology; Needs definitions</t>
  </si>
  <si>
    <t>Sleep walking</t>
  </si>
  <si>
    <t>May encompass multiple experiences</t>
  </si>
  <si>
    <t>[11-39%]</t>
  </si>
  <si>
    <t>Unclear if different from RSBD</t>
  </si>
  <si>
    <t>[7-31%]</t>
  </si>
  <si>
    <t>May or may not be component of RBSD; unclear category</t>
  </si>
  <si>
    <t>Unclear what level of sleepiness consistitutes excessive daytime sleepiness</t>
  </si>
  <si>
    <t>[3-54%]</t>
  </si>
  <si>
    <t>One Tier 1 study disconfirming presence in early PD &lt;3YSD</t>
  </si>
  <si>
    <t>[6-38%]</t>
  </si>
  <si>
    <t>Unclear definition of term; May overlap with cognitive word finding</t>
  </si>
  <si>
    <t>Monotone (Prosodic impairment)</t>
  </si>
  <si>
    <t>[6-31%]</t>
  </si>
  <si>
    <t>Quiet voice</t>
  </si>
  <si>
    <t>[2-79%]</t>
  </si>
  <si>
    <t>Important to retain per patient panel; Distinct from other voice changes</t>
  </si>
  <si>
    <t>[6-49%]</t>
  </si>
  <si>
    <t>MOUTH &amp; THROAT SYMPTOMS</t>
  </si>
  <si>
    <t>Saliva control</t>
  </si>
  <si>
    <t>Proposed concept</t>
  </si>
  <si>
    <t>Drooling</t>
  </si>
  <si>
    <t>One Tier 1 study disconfirming presence in early PD &lt;3 YSD</t>
  </si>
  <si>
    <t>[13-49%]</t>
  </si>
  <si>
    <t xml:space="preserve">C - </t>
  </si>
  <si>
    <t>Chewing &amp; Swallowing</t>
  </si>
  <si>
    <t>Double barrelled; Unclear if experienced separably by PwP</t>
  </si>
  <si>
    <t>Chewing</t>
  </si>
  <si>
    <t>[14-30%]</t>
  </si>
  <si>
    <t>Sensory perception of obstruction; Not patient oriented</t>
  </si>
  <si>
    <t>Dysphagia</t>
  </si>
  <si>
    <t>Diagnostic classification may comprise multiple experiences; Not patient oriented</t>
  </si>
  <si>
    <t>[7-21%]</t>
  </si>
  <si>
    <t>Impaired swallowing</t>
  </si>
  <si>
    <t>No disconfirming evidence; Overlap with choking</t>
  </si>
  <si>
    <t>[1-35%]</t>
  </si>
  <si>
    <t>Choking</t>
  </si>
  <si>
    <t>One Tier 1 study disconfirming presence in early PD &lt;3YSD; Overlap with swallowing</t>
  </si>
  <si>
    <t xml:space="preserve">D - </t>
  </si>
  <si>
    <t>[13-28%]</t>
  </si>
  <si>
    <t>Pain during swallow</t>
  </si>
  <si>
    <t>Not patient oriented</t>
  </si>
  <si>
    <t>Eating problems NOS</t>
  </si>
  <si>
    <t>Unclear definition and use; May comprise multiple experiences</t>
  </si>
  <si>
    <t>STOMACH SYMPTOMS</t>
  </si>
  <si>
    <t>Acid reflux/heartburn</t>
  </si>
  <si>
    <t>Early fullness (saiety)</t>
  </si>
  <si>
    <t>Unclear definition of concept</t>
  </si>
  <si>
    <t>[5-21%]</t>
  </si>
  <si>
    <t>Nausea &amp; Vomiting</t>
  </si>
  <si>
    <t>Double barreled; One Tier 1 study disconfirming in early PD; Measure separately</t>
  </si>
  <si>
    <t>[2-11%]</t>
  </si>
  <si>
    <t>Bloating/fullness</t>
  </si>
  <si>
    <t>May overlap with early saiety/fullness; Two Tier 1 studies disconfirming in early PD</t>
  </si>
  <si>
    <t>[5-15%]</t>
  </si>
  <si>
    <t>BOWEL SYMPTOMS</t>
  </si>
  <si>
    <t>Constipation</t>
  </si>
  <si>
    <t>[10-46%]</t>
  </si>
  <si>
    <t xml:space="preserve">Tenesmus </t>
  </si>
  <si>
    <t>Limited evidence; No disconfirming evidence; Not patient oriented</t>
  </si>
  <si>
    <t>Straining during BM</t>
  </si>
  <si>
    <t>Limited evidence; No disconfirming evidence; may overlap with constipation</t>
  </si>
  <si>
    <t>[29-55%]</t>
  </si>
  <si>
    <t>Problems with bowel emptying</t>
  </si>
  <si>
    <t>[6-17%]</t>
  </si>
  <si>
    <t>Bowel urgency</t>
  </si>
  <si>
    <t xml:space="preserve">X - </t>
  </si>
  <si>
    <t>Bowel incontinence</t>
  </si>
  <si>
    <t>Inconsistent and disconfirming evidence in all Tiers for early PD &lt;3YSD</t>
  </si>
  <si>
    <t>[1-7%]</t>
  </si>
  <si>
    <t>Diarrhea</t>
  </si>
  <si>
    <t>General GI dysfuntion</t>
  </si>
  <si>
    <t>Non-specific; Comprises many diverse symptom experiences</t>
  </si>
  <si>
    <t>[17-81%]</t>
  </si>
  <si>
    <t>Composite concept may include multiple experiences</t>
  </si>
  <si>
    <t>[17-97%]</t>
  </si>
  <si>
    <t>Urinary frequency</t>
  </si>
  <si>
    <t>Appears to be individually defined; Not clearly defined</t>
  </si>
  <si>
    <t>[26-80%]</t>
  </si>
  <si>
    <t>Urinary urgency</t>
  </si>
  <si>
    <t>[14-69%]</t>
  </si>
  <si>
    <t>Nocturia</t>
  </si>
  <si>
    <t>One Tier 3 study disconfirming presence in early PD &lt;3 YSD; Not clearly defined</t>
  </si>
  <si>
    <t>[17-87%]</t>
  </si>
  <si>
    <t>Incomplete voiding</t>
  </si>
  <si>
    <t>No evidence in early PD &lt;3 YSD</t>
  </si>
  <si>
    <t>[17-40%]</t>
  </si>
  <si>
    <t>Urinary incontinence</t>
  </si>
  <si>
    <t>[2-35%]</t>
  </si>
  <si>
    <t>Urinary infections</t>
  </si>
  <si>
    <t>Weak urine stream</t>
  </si>
  <si>
    <t>[39-41%]</t>
  </si>
  <si>
    <t>Concept category; comprises multiple concepts and experiences</t>
  </si>
  <si>
    <t>[3-62%]</t>
  </si>
  <si>
    <t>Anorgasmia</t>
  </si>
  <si>
    <t>[6-62%]</t>
  </si>
  <si>
    <t>Ejaculatory dysfunction</t>
  </si>
  <si>
    <t>[25-42%]</t>
  </si>
  <si>
    <t>Erectile dysfunction (Male)</t>
  </si>
  <si>
    <t>[36-52%]</t>
  </si>
  <si>
    <t>Impaired libido</t>
  </si>
  <si>
    <t>One Tier 2 study disconfirming presence in early PD &lt;3 YSD</t>
  </si>
  <si>
    <t>[1-10%]</t>
  </si>
  <si>
    <t>Vaginal dryness (Female)</t>
  </si>
  <si>
    <t>[6-53%]</t>
  </si>
  <si>
    <t>Blood pressure regulation</t>
  </si>
  <si>
    <t>Limted evidence; no disconfirming evidence</t>
  </si>
  <si>
    <t>Hypotension</t>
  </si>
  <si>
    <t>Thresholds not provided in sources</t>
  </si>
  <si>
    <t>Orthostatic hypotension</t>
  </si>
  <si>
    <t>Contextual variation of hypotension; Not patient oriented term</t>
  </si>
  <si>
    <t>Orthostatic symptoms</t>
  </si>
  <si>
    <t>Presumed symptoms; unclear defintion in sources; Not patient oriented term</t>
  </si>
  <si>
    <t>[16-19%</t>
  </si>
  <si>
    <t>Hypertension</t>
  </si>
  <si>
    <t>Thresholds  not provided in sources; no evidence in early PD &lt;3YSD</t>
  </si>
  <si>
    <t>Supine hypertension</t>
  </si>
  <si>
    <t>Contextual variation of hypertension; Not patient oriented term</t>
  </si>
  <si>
    <t>Nocturnal hypertension</t>
  </si>
  <si>
    <t>Change in nocturnal BP</t>
  </si>
  <si>
    <t>Lower extremity swelling</t>
  </si>
  <si>
    <t>Unclear if correctly categorized; One Tier 1 study disconfirming in early PD &lt;3YSD</t>
  </si>
  <si>
    <t>[9-14%]</t>
  </si>
  <si>
    <t>May overlap with lightheadedness from patient perspective</t>
  </si>
  <si>
    <t>[13-23%]</t>
  </si>
  <si>
    <t>May overlap with dizziness from patient perspective</t>
  </si>
  <si>
    <t>A+</t>
  </si>
  <si>
    <t>[3-31%]</t>
  </si>
  <si>
    <t>Lightheadedness with long standing</t>
  </si>
  <si>
    <t>Contextual variation of lightheadedness</t>
  </si>
  <si>
    <t>[12-15%]</t>
  </si>
  <si>
    <t>Fainting/Syncope</t>
  </si>
  <si>
    <t>[1-3%]</t>
  </si>
  <si>
    <t>SWEATING/HYPERHIDROSIS</t>
  </si>
  <si>
    <t>[3-28%]</t>
  </si>
  <si>
    <t>AUTONOMIC SYMPTOMS NOS</t>
  </si>
  <si>
    <t>Comprises many diverse concepts; unclear what is being measured</t>
  </si>
  <si>
    <t>[51-88%]</t>
  </si>
  <si>
    <t>[13-34%]</t>
  </si>
  <si>
    <t>[13-58%]</t>
  </si>
  <si>
    <t>Encompasses getting to standing position and maintaining standing</t>
  </si>
  <si>
    <t>[16-26%]</t>
  </si>
  <si>
    <t>Composite concept encompassing two activities</t>
  </si>
  <si>
    <t>[5-25%]</t>
  </si>
  <si>
    <t>Composite concept encompassing several activities</t>
  </si>
  <si>
    <t>[9-42%]</t>
  </si>
  <si>
    <t>Composite concept; One Tier 1 study disconfirming presence in early PD &lt;3YSD</t>
  </si>
  <si>
    <t>[8=40%]</t>
  </si>
  <si>
    <t>[51-95%]</t>
  </si>
  <si>
    <t>Composite:  Includes keyboard and mouse/trackpad use</t>
  </si>
  <si>
    <t>[34-69%]</t>
  </si>
  <si>
    <t>Exercise/sports</t>
  </si>
  <si>
    <t>Includes range of activities</t>
  </si>
  <si>
    <t>50-66%]</t>
  </si>
  <si>
    <t>Patient panel proposed category to capture increased work of daily living</t>
  </si>
  <si>
    <t>Functional slowness</t>
  </si>
  <si>
    <t>Variable terminology including "Longer to do things"</t>
  </si>
  <si>
    <t>[5-51%]</t>
  </si>
  <si>
    <t>Component of concept category effort of living; limited evidence</t>
  </si>
  <si>
    <t>[11-19%]</t>
  </si>
  <si>
    <t>Patient panel recommendation to identify specific aspects of dressing</t>
  </si>
  <si>
    <t>[10-41%]</t>
  </si>
  <si>
    <t>Encompasses range of specific experiences</t>
  </si>
  <si>
    <t>[5-38%]</t>
  </si>
  <si>
    <t>[28-71%]</t>
  </si>
  <si>
    <t>Double barrelled; Two Tier 2 studies disconfirming presence in early PD &lt;3YSD</t>
  </si>
  <si>
    <t>[10-27%]</t>
  </si>
  <si>
    <t>Weight change</t>
  </si>
  <si>
    <t>Unclear best categorical or domain fit for concept</t>
  </si>
  <si>
    <t>[4-15%]</t>
  </si>
  <si>
    <t>Patient panel proposed concept category</t>
  </si>
  <si>
    <t>Cooking/meal preparation</t>
  </si>
  <si>
    <t xml:space="preserve">Important aspect of indepence per patient panel </t>
  </si>
  <si>
    <t>Shopping</t>
  </si>
  <si>
    <t xml:space="preserve">Important aspect of indepence per patient panel; Limited research </t>
  </si>
  <si>
    <t>Housework/home maintenance</t>
  </si>
  <si>
    <t xml:space="preserve">Important aspect of indepence per patient panel; Includes gardening </t>
  </si>
  <si>
    <t>[32-43%]</t>
  </si>
  <si>
    <t>Travel/driving</t>
  </si>
  <si>
    <t>[18-53%]</t>
  </si>
  <si>
    <t>Concept category; May comprise multiple aspects or specific experiences</t>
  </si>
  <si>
    <t>[26-72%]</t>
  </si>
  <si>
    <t>Embarassment/self-conscious</t>
  </si>
  <si>
    <t>May have overlap with concept of stigma</t>
  </si>
  <si>
    <t>[43-63%]</t>
  </si>
  <si>
    <t>May have overlap with embarassment/self-conscious; Limited research</t>
  </si>
  <si>
    <t>Self-efficacy</t>
  </si>
  <si>
    <t>Proposed concept encompassing several aspects of perceived ability to manage</t>
  </si>
  <si>
    <t>Limited research</t>
  </si>
  <si>
    <t>[11-25%]</t>
  </si>
  <si>
    <t>Sense PD limits what you can do</t>
  </si>
  <si>
    <t>Limited research: Unclear what constitutes preoccupation; definitions needed</t>
  </si>
  <si>
    <t>[23-59%]</t>
  </si>
  <si>
    <t>May encompass different specific experiences; definitions needed</t>
  </si>
  <si>
    <t>[27-59%]</t>
  </si>
  <si>
    <t>Fear of falling</t>
  </si>
  <si>
    <t>May overlap with fear of future</t>
  </si>
  <si>
    <t>Fear of the future</t>
  </si>
  <si>
    <t>May overlap with fear of falling</t>
  </si>
  <si>
    <t>Unclear in reference to what; definitions needed</t>
  </si>
  <si>
    <t>May overlap with Frustration/anger; definitions needed</t>
  </si>
  <si>
    <t>May overlap with Annoyance/bothered; definitions needed</t>
  </si>
  <si>
    <t>[20-27%]</t>
  </si>
  <si>
    <t>Stress/distress</t>
  </si>
  <si>
    <t>[14-44%]</t>
  </si>
  <si>
    <t>Limited research; Patient panel recommendation to include positive impacts</t>
  </si>
  <si>
    <t>Positive changes to take control</t>
  </si>
  <si>
    <t>Relationships with others</t>
  </si>
  <si>
    <t>Variably includes family, friends, co-workers</t>
  </si>
  <si>
    <t>[30-66%]</t>
  </si>
  <si>
    <t>Others perceptions/reactions</t>
  </si>
  <si>
    <t>Ambigous concept; Needs definition</t>
  </si>
  <si>
    <t>May included written or spoken; Needs definition</t>
  </si>
  <si>
    <t>[19-75%]</t>
  </si>
  <si>
    <t>No concerns</t>
  </si>
  <si>
    <t>[16-31%]</t>
  </si>
  <si>
    <t>ROLES &amp; RESPONSIBILITIES</t>
  </si>
  <si>
    <t>Limited research; No disconfirming evidence</t>
  </si>
  <si>
    <t>[40-72%]</t>
  </si>
  <si>
    <t>One Tier 1 study disconfiming presence in early PD</t>
  </si>
  <si>
    <t>Very limited research; may overlap with other concepts in category</t>
  </si>
  <si>
    <t>Very limited research</t>
  </si>
  <si>
    <t>Playing an instrument</t>
  </si>
  <si>
    <t>Limited research; may overlap with other concepts in category</t>
  </si>
  <si>
    <t>Spiritual/Religious activities</t>
  </si>
  <si>
    <t>May overlap with other concepts in category</t>
  </si>
  <si>
    <t>[34-86%]</t>
  </si>
  <si>
    <t>Cognitive interview, symptom mapping, focus group</t>
  </si>
  <si>
    <t>UCB, Parkinson's UK; Parkinson's Foundation</t>
  </si>
  <si>
    <t>Lerner et. al</t>
  </si>
  <si>
    <t>pre-pub</t>
  </si>
  <si>
    <t>UCB, Parkinson's UK, Parkinson's Foundation</t>
  </si>
  <si>
    <t>Michael J Fox Foundation for Parkinson's Fox Insight Study</t>
  </si>
  <si>
    <t>COhort of Patients with PArkinson's DIsease in Spain</t>
  </si>
  <si>
    <t xml:space="preserve"> Bologna motor and non-motor prospective study on parkinsonism</t>
  </si>
  <si>
    <t>NCT00449865</t>
  </si>
  <si>
    <t>Original research not from larger study cohort</t>
  </si>
  <si>
    <t>VISUOSPATIAL</t>
  </si>
  <si>
    <t>Concept category - composite concept blending walking and balance</t>
  </si>
  <si>
    <t>Concept category encompassing different aspects of memory</t>
  </si>
  <si>
    <t>Concept category aligning with state of science</t>
  </si>
  <si>
    <t>Concept category encompassing different visuospatial abilities</t>
  </si>
  <si>
    <t>Unclear what is being measured in many study reports</t>
  </si>
  <si>
    <t>Trouble learning</t>
  </si>
  <si>
    <t xml:space="preserve">Concept category; Unclear how concept is being measured </t>
  </si>
  <si>
    <t xml:space="preserve">Medication use </t>
  </si>
  <si>
    <t xml:space="preserve">Buying </t>
  </si>
  <si>
    <t>Eating</t>
  </si>
  <si>
    <t xml:space="preserve">Sexual </t>
  </si>
  <si>
    <t xml:space="preserve">Punding </t>
  </si>
  <si>
    <t xml:space="preserve">Gambling </t>
  </si>
  <si>
    <t xml:space="preserve">Walkabout </t>
  </si>
  <si>
    <t xml:space="preserve">Hobbyism </t>
  </si>
  <si>
    <t>Impulsive-compulsive behaviors</t>
  </si>
  <si>
    <t>Decreased goal directed behavior</t>
  </si>
  <si>
    <t>Excessive worrying</t>
  </si>
  <si>
    <t>Expert proposed concept; missing evidence in early PD</t>
  </si>
  <si>
    <t>Expert proposed concept; Missing evidence in early PD</t>
  </si>
  <si>
    <t>Minor psychosis</t>
  </si>
  <si>
    <t>Concept category; No disconfirming evidence</t>
  </si>
  <si>
    <t>Ref#</t>
  </si>
  <si>
    <t>in review</t>
  </si>
  <si>
    <t>Lerner et al.</t>
  </si>
  <si>
    <t>Muller, Assmus, Herlofson et al.</t>
  </si>
  <si>
    <t>Muller, Assmus, Larsen et al.</t>
  </si>
  <si>
    <t>Tieve, et al.</t>
  </si>
  <si>
    <t>EXCLUDED - NO DISCRETE DATA ON SYMPTOMS - provides single initial onset symptom only in N=15</t>
  </si>
  <si>
    <r>
      <rPr>
        <b/>
        <i/>
        <sz val="8.5"/>
        <color theme="1"/>
        <rFont val="Calibri Light"/>
        <family val="2"/>
        <scheme val="major"/>
      </rPr>
      <t>Notes</t>
    </r>
    <r>
      <rPr>
        <i/>
        <sz val="8.5"/>
        <color theme="1"/>
        <rFont val="Calibri Light"/>
        <family val="2"/>
        <scheme val="major"/>
      </rPr>
      <t xml:space="preserve">.  PD= Parkinson's disease; UA=Unable to assess due to limited data; YSD=Years since diagnosis of Parkinson's disease; </t>
    </r>
    <r>
      <rPr>
        <b/>
        <i/>
        <u/>
        <sz val="8.5"/>
        <color theme="1"/>
        <rFont val="Calibri Light (Headings)"/>
      </rPr>
      <t>Tier 1 Grade</t>
    </r>
    <r>
      <rPr>
        <i/>
        <sz val="8.5"/>
        <color theme="1"/>
        <rFont val="Calibri Light"/>
        <family val="2"/>
        <scheme val="major"/>
      </rPr>
      <t xml:space="preserve"> A+=100% (Green), A=75-99% (Green), B=50-74% (Yellow), C=25-49% (Orange), D=1-24% (Gray), X=No studies supporting presence in early PD (Black);  </t>
    </r>
    <r>
      <rPr>
        <b/>
        <i/>
        <u/>
        <sz val="8.5"/>
        <color theme="1"/>
        <rFont val="Calibri Light (Headings)"/>
      </rPr>
      <t>Tier 2 &amp; 3 Level</t>
    </r>
    <r>
      <rPr>
        <i/>
        <sz val="8.5"/>
        <color theme="1"/>
        <rFont val="Calibri Light"/>
        <family val="2"/>
        <scheme val="major"/>
      </rPr>
      <t xml:space="preserve"> 1=75-100% (Green), 2=50-74% (Yellow), 3=25-49% (Orange), 4=1-24% (Gray), x=No Tier 2 or 3 studies supporting presence in early PD (Black).  Minus sign "-" in Grade or Level indicates presence of disconfirming evidence.  Color coding is used for visual identification of concepts with greater supporting evidence in Grade and Level.  For bothersomeness and prevalence, darker colors indicate higher average frequency in studies reporting.</t>
    </r>
  </si>
  <si>
    <r>
      <rPr>
        <i/>
        <sz val="8"/>
        <color theme="1"/>
        <rFont val="Calibri-Light"/>
      </rPr>
      <t>Notes.</t>
    </r>
    <r>
      <rPr>
        <sz val="8"/>
        <color theme="1"/>
        <rFont val="Calibri-Light"/>
      </rPr>
      <t xml:space="preserve">  Grade and level are based on the percent of studies in each tier that support a concept as being present in early stage PD (&lt;3 years from diagnosis).  It does not indicate the prevalence or relative bothersomeness.  Concepts with low grade and and level may be understudied important concepts, particularly if any evidence for bothersomeness or higher prevalence.</t>
    </r>
  </si>
  <si>
    <t>Grade A+ indicates unanimous agreement in Tier 1 sources (100%).  Addition of minus sign "-" to Grade or Level indicates the presence of disconfirming evidence in that category.</t>
  </si>
  <si>
    <t>Impaired memory</t>
  </si>
  <si>
    <t>impaired ability to multitask</t>
  </si>
  <si>
    <t>Difficulty word finding</t>
  </si>
  <si>
    <t>Impaired depth perception</t>
  </si>
  <si>
    <t xml:space="preserve">Impaired attention </t>
  </si>
  <si>
    <t>Impaired concentration</t>
  </si>
  <si>
    <t>Impaired mental alertness (fog)</t>
  </si>
  <si>
    <t>Impaired visual Memory</t>
  </si>
  <si>
    <t>Decreased mental flexibility</t>
  </si>
  <si>
    <t>Slowed movements</t>
  </si>
  <si>
    <t>Altered fine motor dexterity</t>
  </si>
  <si>
    <t>Decreased range of motion</t>
  </si>
  <si>
    <t>Decreased facial expression</t>
  </si>
  <si>
    <t>Impaired eye movements</t>
  </si>
  <si>
    <t>Impaired balance</t>
  </si>
  <si>
    <t>Altered stride length</t>
  </si>
  <si>
    <t>Altered double support time</t>
  </si>
  <si>
    <t>Altered gait velocity</t>
  </si>
  <si>
    <t>Anxious mood</t>
  </si>
  <si>
    <t>Depressed mood</t>
  </si>
  <si>
    <t>Suicidal ideation/thoughts of death</t>
  </si>
  <si>
    <t>Excessive persistence</t>
  </si>
  <si>
    <t>Reward seeking behavior</t>
  </si>
  <si>
    <t>Impaired emotion recognition</t>
  </si>
  <si>
    <t>Altered taste</t>
  </si>
  <si>
    <t>Altered smell</t>
  </si>
  <si>
    <t>Impaired hearing</t>
  </si>
  <si>
    <t>Impaired sensation</t>
  </si>
  <si>
    <t>Impaired sensation in hands/feet</t>
  </si>
  <si>
    <t>Impaired vibratory sense</t>
  </si>
  <si>
    <t>Impaired temperature sensation</t>
  </si>
  <si>
    <t>Impaired body temperature control</t>
  </si>
  <si>
    <t>Reduced sleep quality</t>
  </si>
  <si>
    <t>Difficulty falling asleep</t>
  </si>
  <si>
    <t>Difficulty staying asleep</t>
  </si>
  <si>
    <t>Altered sleep duration and efficiency</t>
  </si>
  <si>
    <t>REM Sleep Behavior Disorder (RBD)</t>
  </si>
  <si>
    <t>Impaired articulation</t>
  </si>
  <si>
    <t>Impaired verbal fluency</t>
  </si>
  <si>
    <t>Impaired phonation</t>
  </si>
  <si>
    <t>Altered voice quality</t>
  </si>
  <si>
    <t>Globus sensation</t>
  </si>
  <si>
    <t>Altered esophageal transit time</t>
  </si>
  <si>
    <t>Abdominal pain</t>
  </si>
  <si>
    <t>Impaired anal sphincter control</t>
  </si>
  <si>
    <t>Going up or down stairs</t>
  </si>
  <si>
    <t>EFFORT OF DAILY LIVING</t>
  </si>
  <si>
    <t>Increased effort to do things</t>
  </si>
  <si>
    <t>Decreased self-confidence</t>
  </si>
  <si>
    <t>Frustration/anger</t>
  </si>
  <si>
    <t>Impact on Job/profession</t>
  </si>
  <si>
    <t>Hobbies &amp; liesure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</si>
</sst>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9"/>
    <numFmt numFmtId="165" formatCode="#\ ??/31"/>
    <numFmt numFmtId="166" formatCode="#\ ??/58"/>
    <numFmt numFmtId="167" formatCode="\(#\)"/>
    <numFmt numFmtId="168" formatCode="\(0%\)"/>
  </numFmts>
  <fonts count="158">
    <font>
      <sz val="12"/>
      <color theme="1"/>
      <name val="Calibri"/>
      <family val="2"/>
      <scheme val="minor"/>
    </font>
    <font>
      <sz val="12"/>
      <color theme="1"/>
      <name val="Calibri-Light"/>
      <family val="2"/>
    </font>
    <font>
      <sz val="12"/>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2"/>
      <color theme="0"/>
      <name val="Calibri"/>
      <family val="2"/>
      <scheme val="minor"/>
    </font>
    <font>
      <b/>
      <sz val="13"/>
      <color theme="3"/>
      <name val="Calibri Light"/>
      <family val="2"/>
      <scheme val="major"/>
    </font>
    <font>
      <b/>
      <sz val="12"/>
      <color theme="1"/>
      <name val="Calibri Light"/>
      <family val="2"/>
      <scheme val="major"/>
    </font>
    <font>
      <sz val="8"/>
      <color rgb="FF7030A0"/>
      <name val="Calibri Light"/>
      <family val="2"/>
      <scheme val="major"/>
    </font>
    <font>
      <sz val="8"/>
      <color rgb="FF7030A0"/>
      <name val="Calibri"/>
      <family val="2"/>
      <scheme val="minor"/>
    </font>
    <font>
      <sz val="8"/>
      <color theme="4" tint="-0.249977111117893"/>
      <name val="Calibri"/>
      <family val="2"/>
      <scheme val="minor"/>
    </font>
    <font>
      <sz val="8"/>
      <color rgb="FFC00000"/>
      <name val="Calibri"/>
      <family val="2"/>
      <scheme val="minor"/>
    </font>
    <font>
      <b/>
      <sz val="10"/>
      <color theme="1"/>
      <name val="Calibri Light"/>
      <family val="2"/>
      <scheme val="major"/>
    </font>
    <font>
      <sz val="10"/>
      <color theme="1"/>
      <name val="Calibri Light"/>
      <family val="2"/>
      <scheme val="major"/>
    </font>
    <font>
      <b/>
      <sz val="11"/>
      <color theme="1"/>
      <name val="Calibri Light"/>
      <family val="2"/>
      <scheme val="major"/>
    </font>
    <font>
      <b/>
      <sz val="11"/>
      <color theme="1"/>
      <name val="Calibri"/>
      <family val="2"/>
      <scheme val="minor"/>
    </font>
    <font>
      <sz val="5"/>
      <color theme="1"/>
      <name val="Calibri Light"/>
      <family val="2"/>
      <scheme val="major"/>
    </font>
    <font>
      <b/>
      <sz val="10"/>
      <color theme="1"/>
      <name val="Calibri"/>
      <family val="2"/>
      <scheme val="minor"/>
    </font>
    <font>
      <sz val="9"/>
      <color theme="1"/>
      <name val="Calibri Light"/>
      <family val="2"/>
      <scheme val="major"/>
    </font>
    <font>
      <sz val="9"/>
      <color theme="1"/>
      <name val="Calibri"/>
      <family val="2"/>
      <scheme val="minor"/>
    </font>
    <font>
      <sz val="8"/>
      <color theme="1"/>
      <name val="Calibri Light"/>
      <family val="2"/>
      <scheme val="major"/>
    </font>
    <font>
      <sz val="8"/>
      <color theme="1"/>
      <name val="Calibri"/>
      <family val="2"/>
      <scheme val="minor"/>
    </font>
    <font>
      <b/>
      <sz val="8"/>
      <color theme="1"/>
      <name val="Calibri Light"/>
      <family val="2"/>
      <scheme val="major"/>
    </font>
    <font>
      <sz val="16"/>
      <color theme="0"/>
      <name val="Calibri"/>
      <family val="2"/>
      <scheme val="minor"/>
    </font>
    <font>
      <sz val="12"/>
      <color theme="1"/>
      <name val="Calibri Light"/>
      <family val="2"/>
      <scheme val="major"/>
    </font>
    <font>
      <u/>
      <sz val="12"/>
      <color theme="1"/>
      <name val="Calibri Light (Headings)"/>
    </font>
    <font>
      <sz val="12"/>
      <color rgb="FF000000"/>
      <name val="Calibri Light"/>
      <family val="2"/>
      <scheme val="major"/>
    </font>
    <font>
      <sz val="10"/>
      <color theme="1"/>
      <name val="Calibri"/>
      <family val="2"/>
      <scheme val="minor"/>
    </font>
    <font>
      <b/>
      <u/>
      <sz val="12"/>
      <color theme="1"/>
      <name val="Calibri Light"/>
      <family val="2"/>
      <scheme val="major"/>
    </font>
    <font>
      <b/>
      <sz val="15"/>
      <color theme="0"/>
      <name val="Calibri"/>
      <family val="2"/>
      <scheme val="minor"/>
    </font>
    <font>
      <sz val="8"/>
      <color theme="0"/>
      <name val="Calibri"/>
      <family val="2"/>
      <scheme val="minor"/>
    </font>
    <font>
      <b/>
      <sz val="10"/>
      <color theme="0"/>
      <name val="Calibri"/>
      <family val="2"/>
      <scheme val="minor"/>
    </font>
    <font>
      <sz val="10"/>
      <color theme="0"/>
      <name val="Calibri"/>
      <family val="2"/>
      <scheme val="minor"/>
    </font>
    <font>
      <b/>
      <sz val="11"/>
      <color theme="0"/>
      <name val="Calibri"/>
      <family val="2"/>
      <scheme val="minor"/>
    </font>
    <font>
      <sz val="5"/>
      <color theme="0"/>
      <name val="Calibri"/>
      <family val="2"/>
      <scheme val="minor"/>
    </font>
    <font>
      <b/>
      <sz val="16"/>
      <color theme="0"/>
      <name val="Calibri"/>
      <family val="2"/>
      <scheme val="minor"/>
    </font>
    <font>
      <b/>
      <sz val="16"/>
      <color theme="1"/>
      <name val="Calibri"/>
      <family val="2"/>
      <scheme val="minor"/>
    </font>
    <font>
      <b/>
      <u/>
      <sz val="12"/>
      <color rgb="FFFFFF00"/>
      <name val="Calibri Light"/>
      <family val="2"/>
      <scheme val="major"/>
    </font>
    <font>
      <b/>
      <i/>
      <sz val="13"/>
      <color theme="3"/>
      <name val="Calibri"/>
      <family val="2"/>
      <scheme val="minor"/>
    </font>
    <font>
      <i/>
      <sz val="13"/>
      <color theme="3"/>
      <name val="Calibri"/>
      <family val="2"/>
      <scheme val="minor"/>
    </font>
    <font>
      <sz val="12"/>
      <color theme="1"/>
      <name val="Calibri Light (Headings)"/>
    </font>
    <font>
      <b/>
      <u/>
      <sz val="12"/>
      <color theme="1"/>
      <name val="Calibri Light (Headings)"/>
    </font>
    <font>
      <b/>
      <sz val="14"/>
      <color theme="3"/>
      <name val="Calibri"/>
      <family val="2"/>
      <scheme val="minor"/>
    </font>
    <font>
      <b/>
      <i/>
      <sz val="14"/>
      <color theme="3"/>
      <name val="Calibri"/>
      <family val="2"/>
      <scheme val="minor"/>
    </font>
    <font>
      <b/>
      <sz val="14"/>
      <color theme="3"/>
      <name val="Calibri"/>
      <family val="2"/>
    </font>
    <font>
      <b/>
      <sz val="12"/>
      <color rgb="FF000000"/>
      <name val="Calibri Light"/>
      <family val="2"/>
      <scheme val="major"/>
    </font>
    <font>
      <i/>
      <sz val="8"/>
      <color rgb="FFFF0000"/>
      <name val="Calibri Light"/>
      <family val="2"/>
      <scheme val="major"/>
    </font>
    <font>
      <i/>
      <sz val="8"/>
      <color rgb="FFFF0000"/>
      <name val="Calibri"/>
      <family val="2"/>
      <scheme val="minor"/>
    </font>
    <font>
      <b/>
      <i/>
      <sz val="8"/>
      <color rgb="FFFF0000"/>
      <name val="Calibri"/>
      <family val="2"/>
      <scheme val="minor"/>
    </font>
    <font>
      <b/>
      <i/>
      <u/>
      <sz val="8"/>
      <color rgb="FFFF0000"/>
      <name val="Calibri Light"/>
      <family val="2"/>
      <scheme val="major"/>
    </font>
    <font>
      <i/>
      <u/>
      <sz val="8"/>
      <color rgb="FFFF0000"/>
      <name val="Calibri Light (Headings)"/>
    </font>
    <font>
      <sz val="16"/>
      <color theme="1"/>
      <name val="Calibri"/>
      <family val="2"/>
      <scheme val="minor"/>
    </font>
    <font>
      <i/>
      <sz val="12"/>
      <color theme="1"/>
      <name val="Calibri Light"/>
      <family val="2"/>
      <scheme val="major"/>
    </font>
    <font>
      <b/>
      <i/>
      <sz val="12"/>
      <color theme="1"/>
      <name val="Calibri"/>
      <family val="2"/>
      <scheme val="minor"/>
    </font>
    <font>
      <b/>
      <sz val="12"/>
      <color theme="0"/>
      <name val="Calibri"/>
      <family val="2"/>
      <scheme val="minor"/>
    </font>
    <font>
      <i/>
      <sz val="10"/>
      <color theme="1"/>
      <name val="Calibri Light"/>
      <family val="2"/>
      <scheme val="major"/>
    </font>
    <font>
      <i/>
      <u/>
      <sz val="10"/>
      <color theme="1"/>
      <name val="Calibri Light (Headings)"/>
    </font>
    <font>
      <i/>
      <sz val="10"/>
      <color theme="0"/>
      <name val="Calibri"/>
      <family val="2"/>
      <scheme val="minor"/>
    </font>
    <font>
      <b/>
      <i/>
      <sz val="10"/>
      <color theme="0"/>
      <name val="Calibri"/>
      <family val="2"/>
      <scheme val="minor"/>
    </font>
    <font>
      <b/>
      <i/>
      <sz val="10"/>
      <color theme="1"/>
      <name val="Calibri"/>
      <family val="2"/>
      <scheme val="minor"/>
    </font>
    <font>
      <i/>
      <sz val="10"/>
      <color theme="1"/>
      <name val="Calibri"/>
      <family val="2"/>
      <scheme val="minor"/>
    </font>
    <font>
      <b/>
      <i/>
      <u/>
      <sz val="10"/>
      <color theme="1"/>
      <name val="Calibri Light"/>
      <family val="2"/>
      <scheme val="major"/>
    </font>
    <font>
      <sz val="11"/>
      <color theme="1"/>
      <name val="Calibri Light"/>
      <family val="2"/>
      <scheme val="major"/>
    </font>
    <font>
      <sz val="11"/>
      <color theme="1"/>
      <name val="Calibri"/>
      <family val="2"/>
      <scheme val="minor"/>
    </font>
    <font>
      <sz val="11"/>
      <color theme="0"/>
      <name val="Calibri"/>
      <family val="2"/>
      <scheme val="minor"/>
    </font>
    <font>
      <sz val="10"/>
      <color rgb="FF000000"/>
      <name val="Calibri Light"/>
      <family val="2"/>
      <scheme val="major"/>
    </font>
    <font>
      <b/>
      <u/>
      <sz val="10"/>
      <color theme="1"/>
      <name val="Calibri Light"/>
      <family val="2"/>
      <scheme val="major"/>
    </font>
    <font>
      <sz val="10"/>
      <color theme="4" tint="-0.249977111117893"/>
      <name val="Calibri"/>
      <family val="2"/>
      <scheme val="minor"/>
    </font>
    <font>
      <u/>
      <sz val="9"/>
      <color theme="1"/>
      <name val="Calibri (Body)"/>
    </font>
    <font>
      <b/>
      <u/>
      <sz val="11"/>
      <color theme="1"/>
      <name val="Calibri (Body)"/>
    </font>
    <font>
      <u/>
      <sz val="9"/>
      <color theme="1"/>
      <name val="Calibri Light (Headings)"/>
    </font>
    <font>
      <sz val="10"/>
      <color rgb="FFC00000"/>
      <name val="Calibri"/>
      <family val="2"/>
      <scheme val="minor"/>
    </font>
    <font>
      <u/>
      <sz val="8"/>
      <color theme="1"/>
      <name val="Calibri (Body)"/>
    </font>
    <font>
      <b/>
      <sz val="8"/>
      <color theme="0"/>
      <name val="Calibri"/>
      <family val="2"/>
      <scheme val="minor"/>
    </font>
    <font>
      <b/>
      <sz val="8"/>
      <color theme="1"/>
      <name val="Calibri"/>
      <family val="2"/>
      <scheme val="minor"/>
    </font>
    <font>
      <b/>
      <sz val="10"/>
      <color theme="0" tint="-0.14999847407452621"/>
      <name val="Calibri"/>
      <family val="2"/>
      <scheme val="minor"/>
    </font>
    <font>
      <b/>
      <i/>
      <sz val="10"/>
      <color rgb="FFFF0000"/>
      <name val="Calibri (Body)"/>
    </font>
    <font>
      <b/>
      <sz val="14"/>
      <color theme="0"/>
      <name val="Calibri"/>
      <family val="2"/>
      <scheme val="minor"/>
    </font>
    <font>
      <sz val="14"/>
      <color theme="0" tint="-0.14999847407452621"/>
      <name val="Calibri"/>
      <family val="2"/>
      <scheme val="minor"/>
    </font>
    <font>
      <b/>
      <sz val="14"/>
      <color theme="1"/>
      <name val="Calibri"/>
      <family val="2"/>
      <scheme val="minor"/>
    </font>
    <font>
      <b/>
      <sz val="12"/>
      <color theme="1"/>
      <name val="Calibri"/>
      <family val="2"/>
      <scheme val="minor"/>
    </font>
    <font>
      <sz val="13"/>
      <color theme="1"/>
      <name val="Calibri"/>
      <family val="2"/>
      <scheme val="minor"/>
    </font>
    <font>
      <b/>
      <sz val="13"/>
      <color rgb="FF0070C0"/>
      <name val="Calibri (Body)"/>
    </font>
    <font>
      <b/>
      <u/>
      <sz val="13"/>
      <color theme="1"/>
      <name val="Calibri (Body)"/>
    </font>
    <font>
      <sz val="13"/>
      <color theme="1"/>
      <name val="Calibri (Body)"/>
    </font>
    <font>
      <u/>
      <sz val="13"/>
      <color theme="1"/>
      <name val="Calibri (Body)"/>
    </font>
    <font>
      <i/>
      <sz val="13"/>
      <color theme="1"/>
      <name val="Calibri (Body)"/>
    </font>
    <font>
      <b/>
      <sz val="13"/>
      <color theme="1"/>
      <name val="Calibri (Body)"/>
    </font>
    <font>
      <b/>
      <i/>
      <u/>
      <sz val="13"/>
      <color theme="1"/>
      <name val="Calibri (Body)"/>
    </font>
    <font>
      <b/>
      <i/>
      <sz val="8"/>
      <color theme="0"/>
      <name val="Calibri"/>
      <family val="2"/>
      <scheme val="minor"/>
    </font>
    <font>
      <sz val="12"/>
      <color theme="0" tint="-0.34998626667073579"/>
      <name val="Calibri"/>
      <family val="2"/>
      <scheme val="minor"/>
    </font>
    <font>
      <b/>
      <sz val="12"/>
      <color theme="0" tint="-0.14999847407452621"/>
      <name val="Calibri"/>
      <family val="2"/>
      <scheme val="minor"/>
    </font>
    <font>
      <b/>
      <sz val="14"/>
      <color theme="1"/>
      <name val="Calibri Light"/>
      <family val="2"/>
      <scheme val="major"/>
    </font>
    <font>
      <sz val="14"/>
      <color theme="1"/>
      <name val="Calibri Light"/>
      <family val="2"/>
      <scheme val="major"/>
    </font>
    <font>
      <b/>
      <sz val="14"/>
      <color theme="0" tint="-0.14999847407452621"/>
      <name val="Calibri"/>
      <family val="2"/>
      <scheme val="minor"/>
    </font>
    <font>
      <b/>
      <sz val="14"/>
      <color theme="0" tint="-0.14999847407452621"/>
      <name val="Calibri Light"/>
      <family val="2"/>
      <scheme val="major"/>
    </font>
    <font>
      <b/>
      <sz val="14"/>
      <color theme="0"/>
      <name val="Calibri Light"/>
      <family val="2"/>
      <scheme val="major"/>
    </font>
    <font>
      <sz val="14"/>
      <color theme="0"/>
      <name val="Calibri Light"/>
      <family val="2"/>
      <scheme val="major"/>
    </font>
    <font>
      <sz val="20"/>
      <color theme="0"/>
      <name val="Calibri"/>
      <family val="2"/>
      <scheme val="minor"/>
    </font>
    <font>
      <sz val="20"/>
      <color theme="1"/>
      <name val="Calibri"/>
      <family val="2"/>
      <scheme val="minor"/>
    </font>
    <font>
      <b/>
      <sz val="20"/>
      <color theme="0"/>
      <name val="Calibri"/>
      <family val="2"/>
      <scheme val="minor"/>
    </font>
    <font>
      <b/>
      <i/>
      <sz val="10"/>
      <color theme="0" tint="-0.14999847407452621"/>
      <name val="Calibri"/>
      <family val="2"/>
      <scheme val="minor"/>
    </font>
    <font>
      <b/>
      <i/>
      <sz val="12"/>
      <color rgb="FFFF0000"/>
      <name val="Calibri"/>
      <family val="2"/>
      <scheme val="minor"/>
    </font>
    <font>
      <i/>
      <sz val="10"/>
      <color theme="0" tint="-0.14999847407452621"/>
      <name val="Calibri"/>
      <family val="2"/>
      <scheme val="minor"/>
    </font>
    <font>
      <b/>
      <sz val="12"/>
      <color rgb="FFD9D9D9"/>
      <name val="Calibri"/>
      <family val="2"/>
      <scheme val="minor"/>
    </font>
    <font>
      <b/>
      <i/>
      <sz val="8"/>
      <color theme="0" tint="-0.14999847407452621"/>
      <name val="Calibri"/>
      <family val="2"/>
      <scheme val="minor"/>
    </font>
    <font>
      <b/>
      <i/>
      <sz val="8"/>
      <color theme="1"/>
      <name val="Calibri"/>
      <family val="2"/>
      <scheme val="minor"/>
    </font>
    <font>
      <i/>
      <sz val="10"/>
      <color rgb="FF000000"/>
      <name val="Calibri Light"/>
      <family val="2"/>
      <scheme val="major"/>
    </font>
    <font>
      <b/>
      <i/>
      <sz val="10"/>
      <color theme="1"/>
      <name val="Calibri Light"/>
      <family val="2"/>
      <scheme val="major"/>
    </font>
    <font>
      <i/>
      <sz val="10"/>
      <color theme="1"/>
      <name val="Calibri Light (Headings)"/>
    </font>
    <font>
      <b/>
      <i/>
      <u/>
      <sz val="10"/>
      <color theme="1"/>
      <name val="Calibri"/>
      <family val="2"/>
      <scheme val="minor"/>
    </font>
    <font>
      <b/>
      <sz val="12"/>
      <color theme="4" tint="0.39997558519241921"/>
      <name val="Calibri"/>
      <family val="2"/>
      <scheme val="minor"/>
    </font>
    <font>
      <b/>
      <i/>
      <sz val="10"/>
      <color theme="4" tint="0.39997558519241921"/>
      <name val="Calibri"/>
      <family val="2"/>
      <scheme val="minor"/>
    </font>
    <font>
      <b/>
      <i/>
      <sz val="8"/>
      <color theme="4" tint="0.39997558519241921"/>
      <name val="Calibri"/>
      <family val="2"/>
      <scheme val="minor"/>
    </font>
    <font>
      <b/>
      <sz val="10"/>
      <color theme="4" tint="0.39997558519241921"/>
      <name val="Calibri"/>
      <family val="2"/>
      <scheme val="minor"/>
    </font>
    <font>
      <i/>
      <sz val="10"/>
      <color theme="0" tint="-0.34998626667073579"/>
      <name val="Calibri"/>
      <family val="2"/>
      <scheme val="minor"/>
    </font>
    <font>
      <i/>
      <sz val="8"/>
      <color theme="0" tint="-0.34998626667073579"/>
      <name val="Calibri"/>
      <family val="2"/>
      <scheme val="minor"/>
    </font>
    <font>
      <sz val="10"/>
      <color theme="0" tint="-0.34998626667073579"/>
      <name val="Calibri"/>
      <family val="2"/>
      <scheme val="minor"/>
    </font>
    <font>
      <b/>
      <sz val="12"/>
      <color rgb="FF0070C0"/>
      <name val="Calibri"/>
      <family val="2"/>
      <scheme val="minor"/>
    </font>
    <font>
      <sz val="12"/>
      <color rgb="FFC00000"/>
      <name val="Calibri"/>
      <family val="2"/>
      <scheme val="minor"/>
    </font>
    <font>
      <i/>
      <sz val="12"/>
      <color theme="1"/>
      <name val="Calibri"/>
      <family val="2"/>
      <scheme val="minor"/>
    </font>
    <font>
      <sz val="12"/>
      <color rgb="FF7030A0"/>
      <name val="Calibri"/>
      <family val="2"/>
      <scheme val="minor"/>
    </font>
    <font>
      <sz val="12"/>
      <color theme="4" tint="-0.249977111117893"/>
      <name val="Calibri"/>
      <family val="2"/>
      <scheme val="minor"/>
    </font>
    <font>
      <sz val="14"/>
      <color theme="0"/>
      <name val="Calibri"/>
      <family val="2"/>
      <scheme val="minor"/>
    </font>
    <font>
      <sz val="36"/>
      <color theme="0"/>
      <name val="Calibri"/>
      <family val="2"/>
      <scheme val="minor"/>
    </font>
    <font>
      <sz val="14"/>
      <color theme="1"/>
      <name val="Calibri"/>
      <family val="2"/>
      <scheme val="minor"/>
    </font>
    <font>
      <sz val="14"/>
      <color rgb="FF7030A0"/>
      <name val="Calibri"/>
      <family val="2"/>
      <scheme val="minor"/>
    </font>
    <font>
      <sz val="14"/>
      <color theme="4" tint="-0.249977111117893"/>
      <name val="Calibri"/>
      <family val="2"/>
      <scheme val="minor"/>
    </font>
    <font>
      <sz val="14"/>
      <color rgb="FFC00000"/>
      <name val="Calibri"/>
      <family val="2"/>
      <scheme val="minor"/>
    </font>
    <font>
      <b/>
      <u/>
      <sz val="14"/>
      <color theme="1"/>
      <name val="Calibri (Body)"/>
    </font>
    <font>
      <u/>
      <sz val="14"/>
      <color theme="1"/>
      <name val="Calibri (Body)"/>
    </font>
    <font>
      <u/>
      <sz val="14"/>
      <color theme="1"/>
      <name val="Calibri Light (Headings)"/>
    </font>
    <font>
      <b/>
      <i/>
      <sz val="14"/>
      <color rgb="FFFF0000"/>
      <name val="Calibri Light (Headings)"/>
    </font>
    <font>
      <i/>
      <sz val="11"/>
      <color theme="1"/>
      <name val="Calibri Light (Headings)"/>
    </font>
    <font>
      <b/>
      <sz val="12"/>
      <color theme="4" tint="-0.249977111117893"/>
      <name val="Calibri"/>
      <family val="2"/>
      <scheme val="minor"/>
    </font>
    <font>
      <sz val="48"/>
      <color theme="0"/>
      <name val="Calibri"/>
      <family val="2"/>
      <scheme val="minor"/>
    </font>
    <font>
      <sz val="18"/>
      <color theme="1"/>
      <name val="Calibri"/>
      <family val="2"/>
      <scheme val="minor"/>
    </font>
    <font>
      <sz val="24"/>
      <color theme="1"/>
      <name val="Calibri"/>
      <family val="2"/>
      <scheme val="minor"/>
    </font>
    <font>
      <sz val="14"/>
      <color theme="1"/>
      <name val="Calibri-Light"/>
      <family val="2"/>
    </font>
    <font>
      <b/>
      <i/>
      <sz val="14"/>
      <color theme="1"/>
      <name val="Calibri-Light"/>
    </font>
    <font>
      <b/>
      <sz val="14"/>
      <color theme="1"/>
      <name val="Calibri-Light"/>
    </font>
    <font>
      <b/>
      <sz val="14"/>
      <color theme="0"/>
      <name val="Calibri-Light"/>
    </font>
    <font>
      <i/>
      <sz val="9"/>
      <color theme="1"/>
      <name val="Calibri Light"/>
      <family val="2"/>
      <scheme val="major"/>
    </font>
    <font>
      <i/>
      <sz val="9"/>
      <color rgb="FF000000"/>
      <name val="Calibri Light"/>
      <family val="2"/>
      <scheme val="major"/>
    </font>
    <font>
      <b/>
      <i/>
      <sz val="9"/>
      <color theme="0"/>
      <name val="Calibri Light"/>
      <family val="2"/>
      <scheme val="major"/>
    </font>
    <font>
      <b/>
      <sz val="9"/>
      <color rgb="FF000000"/>
      <name val="Calibri Light"/>
      <family val="2"/>
      <scheme val="major"/>
    </font>
    <font>
      <b/>
      <sz val="9"/>
      <color theme="1"/>
      <name val="Calibri Light"/>
      <family val="2"/>
      <scheme val="major"/>
    </font>
    <font>
      <sz val="9"/>
      <color rgb="FF000000"/>
      <name val="Calibri Light"/>
      <family val="2"/>
      <scheme val="major"/>
    </font>
    <font>
      <b/>
      <sz val="9"/>
      <color theme="0"/>
      <name val="Calibri Light"/>
      <family val="2"/>
      <scheme val="major"/>
    </font>
    <font>
      <i/>
      <sz val="8.5"/>
      <color theme="1"/>
      <name val="Calibri Light"/>
      <family val="2"/>
      <scheme val="major"/>
    </font>
    <font>
      <b/>
      <i/>
      <sz val="8.5"/>
      <color theme="1"/>
      <name val="Calibri Light"/>
      <family val="2"/>
      <scheme val="major"/>
    </font>
    <font>
      <b/>
      <i/>
      <u/>
      <sz val="8.5"/>
      <color theme="1"/>
      <name val="Calibri Light (Headings)"/>
    </font>
    <font>
      <i/>
      <sz val="8.5"/>
      <color theme="1"/>
      <name val="Calibri-Light"/>
      <family val="2"/>
    </font>
    <font>
      <sz val="9"/>
      <color theme="1"/>
      <name val="Calibri Light (Headings)"/>
    </font>
    <font>
      <sz val="9"/>
      <color rgb="FFFF0000"/>
      <name val="Calibri Light"/>
      <family val="2"/>
      <scheme val="major"/>
    </font>
    <font>
      <sz val="8"/>
      <color theme="1"/>
      <name val="Calibri-Light"/>
    </font>
    <font>
      <i/>
      <sz val="8"/>
      <color theme="1"/>
      <name val="Calibri-Light"/>
    </font>
  </fonts>
  <fills count="43">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FF7E79"/>
        <bgColor indexed="64"/>
      </patternFill>
    </fill>
    <fill>
      <patternFill patternType="solid">
        <fgColor rgb="FF92D050"/>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0000"/>
        <bgColor indexed="64"/>
      </patternFill>
    </fill>
    <fill>
      <patternFill patternType="solid">
        <fgColor rgb="FF7030A0"/>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8" tint="-0.499984740745262"/>
        <bgColor indexed="64"/>
      </patternFill>
    </fill>
    <fill>
      <patternFill patternType="gray0625"/>
    </fill>
    <fill>
      <patternFill patternType="gray0625">
        <bgColor theme="4" tint="-0.499984740745262"/>
      </patternFill>
    </fill>
    <fill>
      <patternFill patternType="gray0625">
        <bgColor theme="8" tint="-0.249977111117893"/>
      </patternFill>
    </fill>
    <fill>
      <patternFill patternType="gray0625">
        <bgColor theme="7" tint="0.79998168889431442"/>
      </patternFill>
    </fill>
    <fill>
      <patternFill patternType="gray0625">
        <bgColor theme="0" tint="-0.499984740745262"/>
      </patternFill>
    </fill>
    <fill>
      <patternFill patternType="gray0625">
        <bgColor theme="8" tint="-0.499984740745262"/>
      </patternFill>
    </fill>
    <fill>
      <patternFill patternType="gray0625">
        <bgColor theme="8" tint="0.79998168889431442"/>
      </patternFill>
    </fill>
    <fill>
      <patternFill patternType="gray0625">
        <bgColor theme="5" tint="0.79998168889431442"/>
      </patternFill>
    </fill>
    <fill>
      <patternFill patternType="gray0625">
        <bgColor theme="9" tint="0.79998168889431442"/>
      </patternFill>
    </fill>
    <fill>
      <patternFill patternType="gray0625">
        <bgColor theme="0"/>
      </patternFill>
    </fill>
    <fill>
      <patternFill patternType="gray0625">
        <bgColor rgb="FFB9B6F7"/>
      </patternFill>
    </fill>
    <fill>
      <patternFill patternType="gray0625">
        <bgColor rgb="FFFF0000"/>
      </patternFill>
    </fill>
    <fill>
      <patternFill patternType="solid">
        <fgColor theme="1"/>
        <bgColor indexed="64"/>
      </patternFill>
    </fill>
    <fill>
      <patternFill patternType="gray0625">
        <bgColor theme="1"/>
      </patternFill>
    </fill>
    <fill>
      <patternFill patternType="solid">
        <fgColor theme="1"/>
        <bgColor rgb="FF000000"/>
      </patternFill>
    </fill>
    <fill>
      <patternFill patternType="solid">
        <fgColor theme="5" tint="0.59999389629810485"/>
        <bgColor indexed="64"/>
      </patternFill>
    </fill>
    <fill>
      <patternFill patternType="gray0625">
        <bgColor theme="2"/>
      </patternFill>
    </fill>
    <fill>
      <patternFill patternType="solid">
        <fgColor theme="2"/>
        <bgColor rgb="FF000000"/>
      </patternFill>
    </fill>
    <fill>
      <patternFill patternType="solid">
        <fgColor theme="4" tint="-0.249977111117893"/>
        <bgColor indexed="64"/>
      </patternFill>
    </fill>
    <fill>
      <patternFill patternType="solid">
        <fgColor rgb="FFFFFD78"/>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EB6A55"/>
        <bgColor indexed="64"/>
      </patternFill>
    </fill>
    <fill>
      <patternFill patternType="solid">
        <fgColor rgb="FF008BC0"/>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style="medium">
        <color indexed="64"/>
      </top>
      <bottom style="medium">
        <color indexed="64"/>
      </bottom>
      <diagonal/>
    </border>
    <border>
      <left/>
      <right/>
      <top style="dotted">
        <color theme="1"/>
      </top>
      <bottom/>
      <diagonal/>
    </border>
    <border>
      <left style="medium">
        <color indexed="64"/>
      </left>
      <right style="medium">
        <color indexed="64"/>
      </right>
      <top style="medium">
        <color indexed="64"/>
      </top>
      <bottom/>
      <diagonal/>
    </border>
    <border>
      <left/>
      <right/>
      <top/>
      <bottom style="dashed">
        <color indexed="64"/>
      </bottom>
      <diagonal/>
    </border>
    <border>
      <left style="thick">
        <color theme="1"/>
      </left>
      <right/>
      <top/>
      <bottom/>
      <diagonal/>
    </border>
    <border>
      <left/>
      <right/>
      <top style="dashed">
        <color theme="1"/>
      </top>
      <bottom/>
      <diagonal/>
    </border>
    <border>
      <left/>
      <right/>
      <top style="thin">
        <color theme="1"/>
      </top>
      <bottom/>
      <diagonal/>
    </border>
    <border>
      <left/>
      <right/>
      <top style="dashed">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ck">
        <color indexed="64"/>
      </left>
      <right/>
      <top/>
      <bottom/>
      <diagonal/>
    </border>
    <border>
      <left style="thick">
        <color indexed="64"/>
      </left>
      <right/>
      <top style="medium">
        <color indexed="64"/>
      </top>
      <bottom/>
      <diagonal/>
    </border>
    <border>
      <left style="thick">
        <color indexed="64"/>
      </left>
      <right/>
      <top/>
      <bottom style="medium">
        <color indexed="64"/>
      </bottom>
      <diagonal/>
    </border>
    <border>
      <left style="thick">
        <color indexed="64"/>
      </left>
      <right/>
      <top style="dashed">
        <color indexed="64"/>
      </top>
      <bottom/>
      <diagonal/>
    </border>
    <border>
      <left style="thick">
        <color indexed="64"/>
      </left>
      <right/>
      <top style="dashed">
        <color theme="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dashed">
        <color indexed="64"/>
      </left>
      <right/>
      <top/>
      <bottom/>
      <diagonal/>
    </border>
    <border>
      <left style="dashed">
        <color indexed="64"/>
      </left>
      <right/>
      <top/>
      <bottom style="thin">
        <color indexed="64"/>
      </bottom>
      <diagonal/>
    </border>
    <border>
      <left/>
      <right/>
      <top style="thin">
        <color indexed="64"/>
      </top>
      <bottom/>
      <diagonal/>
    </border>
    <border>
      <left style="dashed">
        <color indexed="64"/>
      </left>
      <right/>
      <top style="thin">
        <color indexed="64"/>
      </top>
      <bottom/>
      <diagonal/>
    </border>
    <border>
      <left/>
      <right/>
      <top style="dotted">
        <color indexed="64"/>
      </top>
      <bottom/>
      <diagonal/>
    </border>
    <border>
      <left style="dashed">
        <color indexed="64"/>
      </left>
      <right/>
      <top style="dotted">
        <color indexed="64"/>
      </top>
      <bottom/>
      <diagonal/>
    </border>
    <border>
      <left/>
      <right style="dashed">
        <color indexed="64"/>
      </right>
      <top/>
      <bottom/>
      <diagonal/>
    </border>
    <border>
      <left/>
      <right/>
      <top/>
      <bottom style="hair">
        <color indexed="64"/>
      </bottom>
      <diagonal/>
    </border>
    <border>
      <left style="dashed">
        <color indexed="64"/>
      </left>
      <right/>
      <top/>
      <bottom style="hair">
        <color indexed="64"/>
      </bottom>
      <diagonal/>
    </border>
    <border>
      <left/>
      <right/>
      <top style="dotted">
        <color indexed="64"/>
      </top>
      <bottom style="thin">
        <color indexed="64"/>
      </bottom>
      <diagonal/>
    </border>
    <border>
      <left style="dashed">
        <color indexed="64"/>
      </left>
      <right/>
      <top style="dotted">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thin">
        <color indexed="64"/>
      </bottom>
      <diagonal/>
    </border>
    <border>
      <left/>
      <right/>
      <top style="dotted">
        <color indexed="64"/>
      </top>
      <bottom style="hair">
        <color indexed="64"/>
      </bottom>
      <diagonal/>
    </border>
    <border>
      <left style="dashed">
        <color indexed="64"/>
      </left>
      <right/>
      <top style="dotted">
        <color indexed="64"/>
      </top>
      <bottom style="hair">
        <color indexed="64"/>
      </bottom>
      <diagonal/>
    </border>
    <border>
      <left/>
      <right/>
      <top/>
      <bottom style="dotted">
        <color indexed="64"/>
      </bottom>
      <diagonal/>
    </border>
    <border>
      <left style="dashed">
        <color indexed="64"/>
      </left>
      <right/>
      <top/>
      <bottom style="dotted">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dashed">
        <color indexed="64"/>
      </top>
      <bottom/>
      <diagonal/>
    </border>
    <border>
      <left/>
      <right style="thin">
        <color indexed="64"/>
      </right>
      <top style="dashed">
        <color theme="1"/>
      </top>
      <bottom/>
      <diagonal/>
    </border>
  </borders>
  <cellStyleXfs count="7">
    <xf numFmtId="0" fontId="0" fillId="0" borderId="0"/>
    <xf numFmtId="9" fontId="2"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1" fillId="0" borderId="0"/>
    <xf numFmtId="9" fontId="1" fillId="0" borderId="0" applyFont="0" applyFill="0" applyBorder="0" applyAlignment="0" applyProtection="0"/>
  </cellStyleXfs>
  <cellXfs count="1314">
    <xf numFmtId="0" fontId="0" fillId="0" borderId="0" xfId="0"/>
    <xf numFmtId="0" fontId="4" fillId="2" borderId="0" xfId="3" applyFill="1" applyBorder="1" applyAlignment="1">
      <alignment horizontal="center"/>
    </xf>
    <xf numFmtId="0" fontId="25" fillId="0" borderId="0" xfId="0" applyFont="1" applyAlignment="1">
      <alignment horizontal="center"/>
    </xf>
    <xf numFmtId="0" fontId="25" fillId="0" borderId="7" xfId="0" applyFont="1" applyBorder="1" applyAlignment="1">
      <alignment horizontal="center"/>
    </xf>
    <xf numFmtId="0" fontId="25" fillId="3" borderId="0" xfId="0" applyFont="1" applyFill="1" applyAlignment="1">
      <alignment horizontal="center"/>
    </xf>
    <xf numFmtId="0" fontId="4" fillId="2" borderId="0" xfId="3" applyFill="1" applyBorder="1" applyAlignment="1">
      <alignment horizontal="center" textRotation="90"/>
    </xf>
    <xf numFmtId="1" fontId="9" fillId="4" borderId="0" xfId="1" applyNumberFormat="1" applyFont="1" applyFill="1" applyBorder="1" applyAlignment="1">
      <alignment horizontal="center" vertical="center"/>
    </xf>
    <xf numFmtId="0" fontId="39" fillId="2" borderId="0" xfId="3" applyFont="1" applyFill="1" applyBorder="1" applyAlignment="1">
      <alignment horizontal="center" textRotation="90"/>
    </xf>
    <xf numFmtId="0" fontId="39" fillId="0" borderId="0" xfId="3" applyFont="1" applyFill="1" applyBorder="1" applyAlignment="1">
      <alignment horizontal="center" textRotation="90"/>
    </xf>
    <xf numFmtId="0" fontId="4" fillId="0" borderId="0" xfId="3" applyFill="1" applyBorder="1" applyAlignment="1">
      <alignment horizontal="center" textRotation="90"/>
    </xf>
    <xf numFmtId="0" fontId="40" fillId="0" borderId="0" xfId="3" applyFont="1" applyFill="1" applyBorder="1" applyAlignment="1">
      <alignment horizontal="center" textRotation="90"/>
    </xf>
    <xf numFmtId="0" fontId="0" fillId="13" borderId="0" xfId="0" applyFill="1"/>
    <xf numFmtId="0" fontId="43" fillId="2" borderId="0" xfId="3" applyFont="1" applyFill="1" applyBorder="1" applyAlignment="1">
      <alignment horizontal="center" textRotation="90"/>
    </xf>
    <xf numFmtId="0" fontId="44" fillId="0" borderId="0" xfId="3" applyFont="1" applyFill="1" applyBorder="1" applyAlignment="1">
      <alignment horizontal="center" textRotation="90"/>
    </xf>
    <xf numFmtId="0" fontId="45" fillId="2" borderId="0" xfId="3" applyFont="1" applyFill="1" applyBorder="1" applyAlignment="1">
      <alignment horizontal="center" textRotation="90"/>
    </xf>
    <xf numFmtId="0" fontId="25" fillId="7" borderId="0" xfId="0" applyFont="1" applyFill="1" applyAlignment="1">
      <alignment horizontal="center"/>
    </xf>
    <xf numFmtId="1" fontId="49" fillId="9" borderId="0" xfId="0" applyNumberFormat="1" applyFont="1" applyFill="1" applyAlignment="1">
      <alignment horizontal="center"/>
    </xf>
    <xf numFmtId="0" fontId="39" fillId="4" borderId="0" xfId="3" applyFont="1" applyFill="1" applyBorder="1" applyAlignment="1">
      <alignment horizontal="center" textRotation="90"/>
    </xf>
    <xf numFmtId="0" fontId="25" fillId="7" borderId="9" xfId="0" applyFont="1" applyFill="1" applyBorder="1" applyAlignment="1">
      <alignment horizontal="center"/>
    </xf>
    <xf numFmtId="0" fontId="6" fillId="0" borderId="0" xfId="0" applyFont="1"/>
    <xf numFmtId="0" fontId="0" fillId="7" borderId="0" xfId="0" applyFill="1"/>
    <xf numFmtId="9" fontId="21" fillId="4" borderId="0" xfId="1" applyFont="1" applyFill="1" applyBorder="1" applyAlignment="1">
      <alignment horizontal="center"/>
    </xf>
    <xf numFmtId="0" fontId="0" fillId="0" borderId="4" xfId="0" applyBorder="1" applyAlignment="1">
      <alignment horizontal="center"/>
    </xf>
    <xf numFmtId="0" fontId="8" fillId="7" borderId="0" xfId="0" applyFont="1" applyFill="1" applyAlignment="1">
      <alignment horizontal="left"/>
    </xf>
    <xf numFmtId="0" fontId="25" fillId="7" borderId="0" xfId="0" applyFont="1" applyFill="1" applyAlignment="1">
      <alignment horizontal="left"/>
    </xf>
    <xf numFmtId="0" fontId="25" fillId="7" borderId="0" xfId="0" applyFont="1" applyFill="1" applyAlignment="1">
      <alignment horizontal="right"/>
    </xf>
    <xf numFmtId="9" fontId="25" fillId="7" borderId="0" xfId="1" applyFont="1" applyFill="1" applyBorder="1" applyAlignment="1">
      <alignment horizontal="right"/>
    </xf>
    <xf numFmtId="9" fontId="25" fillId="7" borderId="0" xfId="1" applyFont="1" applyFill="1" applyBorder="1" applyAlignment="1">
      <alignment horizontal="center"/>
    </xf>
    <xf numFmtId="49" fontId="25" fillId="7" borderId="0" xfId="0" applyNumberFormat="1" applyFont="1" applyFill="1" applyAlignment="1">
      <alignment horizontal="center"/>
    </xf>
    <xf numFmtId="0" fontId="8" fillId="7" borderId="0" xfId="0" applyFont="1" applyFill="1" applyAlignment="1">
      <alignment horizontal="left" wrapText="1"/>
    </xf>
    <xf numFmtId="0" fontId="25" fillId="7" borderId="0" xfId="0" applyFont="1" applyFill="1" applyAlignment="1">
      <alignment horizontal="left" wrapText="1"/>
    </xf>
    <xf numFmtId="1" fontId="25" fillId="7" borderId="0" xfId="0" applyNumberFormat="1" applyFont="1" applyFill="1" applyAlignment="1">
      <alignment horizontal="center"/>
    </xf>
    <xf numFmtId="1" fontId="29" fillId="7" borderId="0" xfId="0" applyNumberFormat="1" applyFont="1" applyFill="1" applyAlignment="1">
      <alignment horizontal="center"/>
    </xf>
    <xf numFmtId="1" fontId="53" fillId="0" borderId="5" xfId="0" applyNumberFormat="1" applyFont="1" applyBorder="1" applyAlignment="1">
      <alignment horizontal="center"/>
    </xf>
    <xf numFmtId="0" fontId="25" fillId="0" borderId="0" xfId="0" applyFont="1" applyAlignment="1">
      <alignment horizontal="left"/>
    </xf>
    <xf numFmtId="0" fontId="25" fillId="0" borderId="0" xfId="0" applyFont="1" applyAlignment="1">
      <alignment horizontal="right"/>
    </xf>
    <xf numFmtId="9" fontId="25" fillId="0" borderId="0" xfId="1" applyFont="1" applyFill="1" applyBorder="1" applyAlignment="1">
      <alignment horizontal="right"/>
    </xf>
    <xf numFmtId="9" fontId="25" fillId="0" borderId="0" xfId="1" applyFont="1" applyFill="1" applyBorder="1" applyAlignment="1">
      <alignment horizontal="center"/>
    </xf>
    <xf numFmtId="49" fontId="25" fillId="0" borderId="0" xfId="0" applyNumberFormat="1" applyFont="1" applyAlignment="1">
      <alignment horizontal="center"/>
    </xf>
    <xf numFmtId="0" fontId="25" fillId="0" borderId="0" xfId="0" applyFont="1" applyAlignment="1">
      <alignment horizontal="left" wrapText="1"/>
    </xf>
    <xf numFmtId="1" fontId="25" fillId="0" borderId="0" xfId="0" applyNumberFormat="1" applyFont="1" applyAlignment="1">
      <alignment horizontal="center"/>
    </xf>
    <xf numFmtId="1" fontId="29" fillId="0" borderId="0" xfId="0" applyNumberFormat="1" applyFont="1" applyAlignment="1">
      <alignment horizontal="center"/>
    </xf>
    <xf numFmtId="9" fontId="25" fillId="0" borderId="0" xfId="1" applyFont="1" applyBorder="1" applyAlignment="1">
      <alignment horizontal="right"/>
    </xf>
    <xf numFmtId="9" fontId="25" fillId="0" borderId="0" xfId="1" applyFont="1" applyBorder="1" applyAlignment="1">
      <alignment horizontal="center"/>
    </xf>
    <xf numFmtId="0" fontId="6" fillId="13" borderId="0" xfId="0" applyFont="1" applyFill="1"/>
    <xf numFmtId="1" fontId="25" fillId="3" borderId="0" xfId="0" applyNumberFormat="1" applyFont="1" applyFill="1" applyAlignment="1">
      <alignment horizontal="center"/>
    </xf>
    <xf numFmtId="0" fontId="25" fillId="14" borderId="0" xfId="0" applyFont="1" applyFill="1" applyAlignment="1">
      <alignment horizontal="center"/>
    </xf>
    <xf numFmtId="0" fontId="0" fillId="0" borderId="10" xfId="0" applyBorder="1"/>
    <xf numFmtId="9" fontId="25" fillId="4" borderId="0" xfId="1" applyFont="1" applyFill="1" applyBorder="1" applyAlignment="1">
      <alignment horizontal="right"/>
    </xf>
    <xf numFmtId="9" fontId="25" fillId="4" borderId="0" xfId="1" applyFont="1" applyFill="1" applyBorder="1" applyAlignment="1">
      <alignment horizontal="center"/>
    </xf>
    <xf numFmtId="0" fontId="27" fillId="0" borderId="0" xfId="0" applyFont="1"/>
    <xf numFmtId="0" fontId="27" fillId="0" borderId="0" xfId="0" applyFont="1" applyAlignment="1">
      <alignment horizontal="center"/>
    </xf>
    <xf numFmtId="0" fontId="27" fillId="0" borderId="0" xfId="0" applyFont="1" applyAlignment="1">
      <alignment horizontal="left"/>
    </xf>
    <xf numFmtId="0" fontId="25" fillId="8" borderId="0" xfId="0" applyFont="1" applyFill="1" applyAlignment="1">
      <alignment horizontal="left"/>
    </xf>
    <xf numFmtId="0" fontId="27" fillId="4" borderId="0" xfId="0" applyFont="1" applyFill="1"/>
    <xf numFmtId="0" fontId="25" fillId="0" borderId="0" xfId="0" applyFont="1"/>
    <xf numFmtId="0" fontId="27" fillId="0" borderId="7" xfId="0" applyFont="1" applyBorder="1"/>
    <xf numFmtId="0" fontId="27" fillId="0" borderId="7" xfId="0" applyFont="1" applyBorder="1" applyAlignment="1">
      <alignment horizontal="center"/>
    </xf>
    <xf numFmtId="0" fontId="25" fillId="0" borderId="7" xfId="0" applyFont="1" applyBorder="1" applyAlignment="1">
      <alignment horizontal="left"/>
    </xf>
    <xf numFmtId="0" fontId="25" fillId="0" borderId="7" xfId="0" applyFont="1" applyBorder="1" applyAlignment="1">
      <alignment horizontal="right"/>
    </xf>
    <xf numFmtId="9" fontId="25" fillId="0" borderId="7" xfId="1" applyFont="1" applyBorder="1" applyAlignment="1">
      <alignment horizontal="right"/>
    </xf>
    <xf numFmtId="9" fontId="25" fillId="0" borderId="7" xfId="1" applyFont="1" applyBorder="1" applyAlignment="1">
      <alignment horizontal="center"/>
    </xf>
    <xf numFmtId="0" fontId="27" fillId="0" borderId="7" xfId="0" applyFont="1" applyBorder="1" applyAlignment="1">
      <alignment horizontal="left"/>
    </xf>
    <xf numFmtId="0" fontId="25" fillId="0" borderId="7" xfId="0" applyFont="1" applyBorder="1" applyAlignment="1">
      <alignment horizontal="left" wrapText="1"/>
    </xf>
    <xf numFmtId="1" fontId="25" fillId="0" borderId="7" xfId="0" applyNumberFormat="1" applyFont="1" applyBorder="1" applyAlignment="1">
      <alignment horizontal="center"/>
    </xf>
    <xf numFmtId="0" fontId="6" fillId="13" borderId="7" xfId="0" applyFont="1" applyFill="1" applyBorder="1"/>
    <xf numFmtId="0" fontId="0" fillId="0" borderId="7" xfId="0" applyBorder="1"/>
    <xf numFmtId="1" fontId="29" fillId="0" borderId="7" xfId="0" applyNumberFormat="1" applyFont="1" applyBorder="1" applyAlignment="1">
      <alignment horizontal="center"/>
    </xf>
    <xf numFmtId="0" fontId="27" fillId="7" borderId="0" xfId="0" applyFont="1" applyFill="1" applyAlignment="1">
      <alignment horizontal="left"/>
    </xf>
    <xf numFmtId="0" fontId="46" fillId="7" borderId="0" xfId="0" applyFont="1" applyFill="1" applyAlignment="1">
      <alignment horizontal="center"/>
    </xf>
    <xf numFmtId="1" fontId="25" fillId="13" borderId="0" xfId="0" applyNumberFormat="1" applyFont="1" applyFill="1" applyAlignment="1">
      <alignment horizontal="center"/>
    </xf>
    <xf numFmtId="0" fontId="25" fillId="11" borderId="0" xfId="0" applyFont="1" applyFill="1" applyAlignment="1">
      <alignment horizontal="left"/>
    </xf>
    <xf numFmtId="16" fontId="25" fillId="0" borderId="0" xfId="0" applyNumberFormat="1" applyFont="1" applyAlignment="1">
      <alignment horizontal="center"/>
    </xf>
    <xf numFmtId="1" fontId="38" fillId="0" borderId="0" xfId="0" applyNumberFormat="1" applyFont="1" applyAlignment="1">
      <alignment horizontal="center"/>
    </xf>
    <xf numFmtId="0" fontId="0" fillId="7" borderId="9" xfId="0" applyFill="1" applyBorder="1"/>
    <xf numFmtId="0" fontId="25" fillId="7" borderId="9" xfId="0" applyFont="1" applyFill="1" applyBorder="1" applyAlignment="1">
      <alignment horizontal="left"/>
    </xf>
    <xf numFmtId="0" fontId="25" fillId="7" borderId="9" xfId="0" applyFont="1" applyFill="1" applyBorder="1" applyAlignment="1">
      <alignment horizontal="right"/>
    </xf>
    <xf numFmtId="9" fontId="25" fillId="7" borderId="9" xfId="1" applyFont="1" applyFill="1" applyBorder="1" applyAlignment="1">
      <alignment horizontal="right"/>
    </xf>
    <xf numFmtId="9" fontId="25" fillId="7" borderId="9" xfId="1" applyFont="1" applyFill="1" applyBorder="1" applyAlignment="1">
      <alignment horizontal="center"/>
    </xf>
    <xf numFmtId="0" fontId="27" fillId="7" borderId="9" xfId="0" applyFont="1" applyFill="1" applyBorder="1" applyAlignment="1">
      <alignment horizontal="left"/>
    </xf>
    <xf numFmtId="0" fontId="46" fillId="7" borderId="9" xfId="0" applyFont="1" applyFill="1" applyBorder="1" applyAlignment="1">
      <alignment horizontal="center"/>
    </xf>
    <xf numFmtId="0" fontId="25" fillId="7" borderId="9" xfId="0" applyFont="1" applyFill="1" applyBorder="1" applyAlignment="1">
      <alignment horizontal="left" wrapText="1"/>
    </xf>
    <xf numFmtId="1" fontId="25" fillId="7" borderId="9" xfId="0" applyNumberFormat="1" applyFont="1" applyFill="1" applyBorder="1" applyAlignment="1">
      <alignment horizontal="center"/>
    </xf>
    <xf numFmtId="1" fontId="29" fillId="7" borderId="9" xfId="0" applyNumberFormat="1" applyFont="1" applyFill="1" applyBorder="1" applyAlignment="1">
      <alignment horizontal="center"/>
    </xf>
    <xf numFmtId="0" fontId="24" fillId="12" borderId="0" xfId="0" applyFont="1" applyFill="1"/>
    <xf numFmtId="0" fontId="24" fillId="12" borderId="0" xfId="0" applyFont="1" applyFill="1" applyAlignment="1">
      <alignment horizontal="left"/>
    </xf>
    <xf numFmtId="0" fontId="24" fillId="12" borderId="0" xfId="0" applyFont="1" applyFill="1" applyAlignment="1">
      <alignment horizontal="right"/>
    </xf>
    <xf numFmtId="0" fontId="24" fillId="12" borderId="0" xfId="0" applyFont="1" applyFill="1" applyAlignment="1">
      <alignment horizontal="center"/>
    </xf>
    <xf numFmtId="0" fontId="25" fillId="3" borderId="0" xfId="0" applyFont="1" applyFill="1"/>
    <xf numFmtId="0" fontId="27" fillId="3" borderId="0" xfId="0" applyFont="1" applyFill="1" applyAlignment="1">
      <alignment horizontal="center"/>
    </xf>
    <xf numFmtId="0" fontId="25" fillId="3" borderId="0" xfId="0" applyFont="1" applyFill="1" applyAlignment="1">
      <alignment horizontal="left"/>
    </xf>
    <xf numFmtId="0" fontId="25" fillId="3" borderId="0" xfId="0" applyFont="1" applyFill="1" applyAlignment="1">
      <alignment horizontal="right"/>
    </xf>
    <xf numFmtId="9" fontId="25" fillId="3" borderId="0" xfId="1" applyFont="1" applyFill="1" applyBorder="1" applyAlignment="1">
      <alignment horizontal="right"/>
    </xf>
    <xf numFmtId="9" fontId="25" fillId="3" borderId="0" xfId="1" applyFont="1" applyFill="1" applyBorder="1" applyAlignment="1">
      <alignment horizontal="center"/>
    </xf>
    <xf numFmtId="0" fontId="25" fillId="3" borderId="0" xfId="0" applyFont="1" applyFill="1" applyAlignment="1">
      <alignment horizontal="left" wrapText="1"/>
    </xf>
    <xf numFmtId="0" fontId="27" fillId="3" borderId="0" xfId="0" applyFont="1" applyFill="1"/>
    <xf numFmtId="0" fontId="27" fillId="3" borderId="0" xfId="0" applyFont="1" applyFill="1" applyAlignment="1">
      <alignment horizontal="left"/>
    </xf>
    <xf numFmtId="16" fontId="25" fillId="3" borderId="0" xfId="0" applyNumberFormat="1" applyFont="1" applyFill="1" applyAlignment="1">
      <alignment horizontal="center"/>
    </xf>
    <xf numFmtId="0" fontId="64" fillId="13" borderId="0" xfId="0" applyFont="1" applyFill="1"/>
    <xf numFmtId="0" fontId="64" fillId="0" borderId="0" xfId="0" applyFont="1"/>
    <xf numFmtId="0" fontId="28" fillId="0" borderId="0" xfId="0" applyFont="1"/>
    <xf numFmtId="1" fontId="55" fillId="3" borderId="0" xfId="3" applyNumberFormat="1" applyFont="1" applyFill="1" applyBorder="1" applyAlignment="1">
      <alignment horizontal="center" vertical="center"/>
    </xf>
    <xf numFmtId="1" fontId="17" fillId="4" borderId="0" xfId="1" applyNumberFormat="1" applyFont="1" applyFill="1" applyBorder="1" applyAlignment="1">
      <alignment horizontal="center"/>
    </xf>
    <xf numFmtId="9" fontId="63" fillId="4" borderId="0" xfId="1" applyFont="1" applyFill="1" applyBorder="1" applyAlignment="1">
      <alignment horizontal="center"/>
    </xf>
    <xf numFmtId="0" fontId="30" fillId="13" borderId="0" xfId="2" applyFont="1" applyFill="1" applyBorder="1" applyAlignment="1">
      <alignment horizontal="center" textRotation="90"/>
    </xf>
    <xf numFmtId="0" fontId="45" fillId="2" borderId="0" xfId="4" applyFont="1" applyFill="1" applyBorder="1" applyAlignment="1">
      <alignment horizontal="center" textRotation="90"/>
    </xf>
    <xf numFmtId="0" fontId="43" fillId="2" borderId="0" xfId="4" applyFont="1" applyFill="1" applyBorder="1" applyAlignment="1">
      <alignment horizontal="center" textRotation="90"/>
    </xf>
    <xf numFmtId="1" fontId="31" fillId="13" borderId="0" xfId="0" applyNumberFormat="1" applyFont="1" applyFill="1" applyAlignment="1">
      <alignment horizontal="center" vertical="center"/>
    </xf>
    <xf numFmtId="0" fontId="33" fillId="13" borderId="0" xfId="0" applyFont="1" applyFill="1" applyAlignment="1">
      <alignment horizontal="center" vertical="center"/>
    </xf>
    <xf numFmtId="0" fontId="68" fillId="0" borderId="0" xfId="0" applyFont="1" applyAlignment="1">
      <alignment horizontal="center" vertical="center"/>
    </xf>
    <xf numFmtId="0" fontId="28" fillId="7" borderId="0" xfId="0" applyFont="1" applyFill="1"/>
    <xf numFmtId="0" fontId="11" fillId="0" borderId="0" xfId="0" applyFont="1" applyAlignment="1">
      <alignment horizontal="center" vertical="center"/>
    </xf>
    <xf numFmtId="0" fontId="31" fillId="13" borderId="0" xfId="0" applyFont="1" applyFill="1" applyAlignment="1">
      <alignment horizontal="center" vertical="center"/>
    </xf>
    <xf numFmtId="1" fontId="12" fillId="0" borderId="0" xfId="0" applyNumberFormat="1" applyFont="1" applyAlignment="1">
      <alignment horizontal="center" vertical="center"/>
    </xf>
    <xf numFmtId="0" fontId="31" fillId="13" borderId="0" xfId="0" applyFont="1" applyFill="1" applyAlignment="1">
      <alignment horizontal="center"/>
    </xf>
    <xf numFmtId="1" fontId="12" fillId="0" borderId="0" xfId="0" applyNumberFormat="1" applyFont="1" applyAlignment="1">
      <alignment horizontal="center"/>
    </xf>
    <xf numFmtId="0" fontId="64" fillId="7" borderId="0" xfId="0" applyFont="1" applyFill="1"/>
    <xf numFmtId="1" fontId="35" fillId="13" borderId="0" xfId="0" applyNumberFormat="1" applyFont="1" applyFill="1" applyAlignment="1">
      <alignment horizontal="center"/>
    </xf>
    <xf numFmtId="1" fontId="0" fillId="7" borderId="0" xfId="0" applyNumberFormat="1" applyFill="1"/>
    <xf numFmtId="1" fontId="0" fillId="0" borderId="0" xfId="0" applyNumberFormat="1"/>
    <xf numFmtId="9" fontId="16" fillId="0" borderId="0" xfId="1" applyFont="1" applyBorder="1" applyAlignment="1">
      <alignment horizontal="center"/>
    </xf>
    <xf numFmtId="164" fontId="34" fillId="13" borderId="0" xfId="0" applyNumberFormat="1" applyFont="1" applyFill="1" applyAlignment="1">
      <alignment horizontal="center"/>
    </xf>
    <xf numFmtId="0" fontId="16" fillId="7" borderId="0" xfId="0" applyFont="1" applyFill="1"/>
    <xf numFmtId="0" fontId="16" fillId="0" borderId="0" xfId="0" applyFont="1"/>
    <xf numFmtId="0" fontId="65" fillId="13" borderId="0" xfId="0" applyFont="1" applyFill="1" applyAlignment="1">
      <alignment horizontal="center"/>
    </xf>
    <xf numFmtId="165" fontId="31" fillId="13" borderId="0" xfId="0" applyNumberFormat="1" applyFont="1" applyFill="1" applyAlignment="1">
      <alignment horizontal="center"/>
    </xf>
    <xf numFmtId="0" fontId="22" fillId="7" borderId="0" xfId="0" applyFont="1" applyFill="1"/>
    <xf numFmtId="0" fontId="22" fillId="0" borderId="0" xfId="0" applyFont="1"/>
    <xf numFmtId="166" fontId="31" fillId="13" borderId="0" xfId="0" applyNumberFormat="1" applyFont="1" applyFill="1" applyAlignment="1">
      <alignment horizontal="center"/>
    </xf>
    <xf numFmtId="0" fontId="37" fillId="9" borderId="0" xfId="0" applyFont="1" applyFill="1" applyAlignment="1">
      <alignment horizontal="center" textRotation="90"/>
    </xf>
    <xf numFmtId="0" fontId="0" fillId="0" borderId="0" xfId="0" applyAlignment="1">
      <alignment horizontal="center" textRotation="90"/>
    </xf>
    <xf numFmtId="0" fontId="55" fillId="15" borderId="0" xfId="3" applyFont="1" applyFill="1" applyBorder="1" applyAlignment="1">
      <alignment horizontal="left" vertical="center"/>
    </xf>
    <xf numFmtId="0" fontId="6" fillId="13" borderId="0" xfId="0" applyFont="1" applyFill="1" applyAlignment="1">
      <alignment horizontal="center" vertical="center"/>
    </xf>
    <xf numFmtId="0" fontId="6" fillId="7" borderId="0" xfId="0" applyFont="1" applyFill="1"/>
    <xf numFmtId="1" fontId="10" fillId="0" borderId="0" xfId="0" applyNumberFormat="1" applyFont="1" applyAlignment="1">
      <alignment horizontal="left" vertical="center" indent="2"/>
    </xf>
    <xf numFmtId="0" fontId="68" fillId="10" borderId="0" xfId="0" applyFont="1" applyFill="1" applyAlignment="1">
      <alignment horizontal="left" vertical="center"/>
    </xf>
    <xf numFmtId="0" fontId="11" fillId="0" borderId="0" xfId="0" applyFont="1" applyAlignment="1">
      <alignment horizontal="left" vertical="center" indent="2"/>
    </xf>
    <xf numFmtId="0" fontId="72" fillId="11" borderId="0" xfId="0" applyFont="1" applyFill="1" applyAlignment="1">
      <alignment horizontal="left" vertical="center"/>
    </xf>
    <xf numFmtId="0" fontId="12" fillId="0" borderId="0" xfId="0" applyFont="1" applyAlignment="1">
      <alignment horizontal="left" vertical="center" indent="2"/>
    </xf>
    <xf numFmtId="1" fontId="20" fillId="0" borderId="0" xfId="0" applyNumberFormat="1" applyFont="1" applyAlignment="1">
      <alignment horizontal="left" vertical="center" indent="2"/>
    </xf>
    <xf numFmtId="164" fontId="16" fillId="6" borderId="0" xfId="0" applyNumberFormat="1" applyFont="1" applyFill="1" applyAlignment="1">
      <alignment horizontal="left" vertical="center"/>
    </xf>
    <xf numFmtId="165" fontId="22" fillId="0" borderId="0" xfId="0" applyNumberFormat="1" applyFont="1" applyAlignment="1">
      <alignment horizontal="left" vertical="center" indent="2"/>
    </xf>
    <xf numFmtId="1" fontId="21" fillId="4" borderId="0" xfId="1" applyNumberFormat="1" applyFont="1" applyFill="1" applyBorder="1" applyAlignment="1">
      <alignment horizontal="center"/>
    </xf>
    <xf numFmtId="166" fontId="22" fillId="0" borderId="0" xfId="0" applyNumberFormat="1" applyFont="1" applyAlignment="1">
      <alignment horizontal="left" vertical="center" indent="2"/>
    </xf>
    <xf numFmtId="0" fontId="64" fillId="7" borderId="0" xfId="0" applyFont="1" applyFill="1" applyAlignment="1">
      <alignment horizontal="left" vertical="center"/>
    </xf>
    <xf numFmtId="0" fontId="22" fillId="0" borderId="0" xfId="0" applyFont="1" applyAlignment="1">
      <alignment horizontal="left" vertical="center" indent="2"/>
    </xf>
    <xf numFmtId="0" fontId="23" fillId="0" borderId="0" xfId="0" applyFont="1" applyAlignment="1">
      <alignment horizontal="left" vertical="center" wrapText="1"/>
    </xf>
    <xf numFmtId="9" fontId="23" fillId="0" borderId="0" xfId="1" applyFont="1" applyFill="1" applyBorder="1" applyAlignment="1">
      <alignment horizontal="center"/>
    </xf>
    <xf numFmtId="0" fontId="4" fillId="7" borderId="0" xfId="3" applyFill="1" applyBorder="1" applyAlignment="1">
      <alignment horizontal="center"/>
    </xf>
    <xf numFmtId="0" fontId="4" fillId="7" borderId="0" xfId="3" applyFill="1" applyBorder="1" applyAlignment="1">
      <alignment horizontal="center" wrapText="1"/>
    </xf>
    <xf numFmtId="9" fontId="4" fillId="7" borderId="0" xfId="1" applyFont="1" applyFill="1" applyBorder="1" applyAlignment="1">
      <alignment horizontal="center" wrapText="1"/>
    </xf>
    <xf numFmtId="0" fontId="7" fillId="7" borderId="0" xfId="3" applyFont="1" applyFill="1" applyBorder="1" applyAlignment="1">
      <alignment horizontal="center"/>
    </xf>
    <xf numFmtId="0" fontId="24" fillId="16" borderId="0" xfId="0" applyFont="1" applyFill="1" applyAlignment="1">
      <alignment horizontal="center" textRotation="90"/>
    </xf>
    <xf numFmtId="0" fontId="24" fillId="16" borderId="0" xfId="0" applyFont="1" applyFill="1"/>
    <xf numFmtId="0" fontId="33" fillId="16" borderId="0" xfId="0" applyFont="1" applyFill="1"/>
    <xf numFmtId="0" fontId="65" fillId="16" borderId="0" xfId="0" applyFont="1" applyFill="1"/>
    <xf numFmtId="1" fontId="24" fillId="16" borderId="0" xfId="0" applyNumberFormat="1" applyFont="1" applyFill="1"/>
    <xf numFmtId="0" fontId="34" fillId="16" borderId="0" xfId="0" applyFont="1" applyFill="1"/>
    <xf numFmtId="0" fontId="31" fillId="16" borderId="0" xfId="0" applyFont="1" applyFill="1"/>
    <xf numFmtId="0" fontId="52" fillId="16" borderId="0" xfId="0" applyFont="1" applyFill="1"/>
    <xf numFmtId="0" fontId="64" fillId="16" borderId="0" xfId="0" applyFont="1" applyFill="1"/>
    <xf numFmtId="0" fontId="0" fillId="16" borderId="0" xfId="0" applyFill="1"/>
    <xf numFmtId="0" fontId="36" fillId="17" borderId="0" xfId="0" applyFont="1" applyFill="1" applyAlignment="1">
      <alignment horizontal="center" textRotation="90"/>
    </xf>
    <xf numFmtId="0" fontId="36" fillId="17" borderId="0" xfId="0" applyFont="1" applyFill="1"/>
    <xf numFmtId="0" fontId="32" fillId="17" borderId="0" xfId="0" applyFont="1" applyFill="1"/>
    <xf numFmtId="0" fontId="34" fillId="17" borderId="0" xfId="0" applyFont="1" applyFill="1"/>
    <xf numFmtId="1" fontId="36" fillId="17" borderId="0" xfId="0" applyNumberFormat="1" applyFont="1" applyFill="1"/>
    <xf numFmtId="0" fontId="74" fillId="17" borderId="0" xfId="0" applyFont="1" applyFill="1"/>
    <xf numFmtId="0" fontId="0" fillId="17" borderId="0" xfId="0" applyFill="1"/>
    <xf numFmtId="0" fontId="37" fillId="17" borderId="0" xfId="0" applyFont="1" applyFill="1"/>
    <xf numFmtId="0" fontId="16" fillId="17" borderId="0" xfId="0" applyFont="1" applyFill="1"/>
    <xf numFmtId="0" fontId="24" fillId="7" borderId="0" xfId="0" applyFont="1" applyFill="1"/>
    <xf numFmtId="0" fontId="36" fillId="7" borderId="0" xfId="0" applyFont="1" applyFill="1"/>
    <xf numFmtId="1" fontId="13" fillId="7" borderId="0" xfId="0" applyNumberFormat="1" applyFont="1" applyFill="1" applyAlignment="1">
      <alignment horizontal="center"/>
    </xf>
    <xf numFmtId="0" fontId="64"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horizontal="left" vertical="center" indent="3"/>
    </xf>
    <xf numFmtId="1" fontId="64" fillId="0" borderId="0" xfId="0" applyNumberFormat="1" applyFont="1" applyAlignment="1">
      <alignment horizontal="center"/>
    </xf>
    <xf numFmtId="0" fontId="64" fillId="13" borderId="0" xfId="0" applyFont="1" applyFill="1" applyAlignment="1">
      <alignment horizontal="center"/>
    </xf>
    <xf numFmtId="1" fontId="60" fillId="9" borderId="0" xfId="0" applyNumberFormat="1" applyFont="1" applyFill="1" applyAlignment="1">
      <alignment horizontal="center"/>
    </xf>
    <xf numFmtId="0" fontId="0" fillId="9" borderId="0" xfId="0" applyFill="1"/>
    <xf numFmtId="1" fontId="72" fillId="0" borderId="0" xfId="0" applyNumberFormat="1" applyFont="1" applyAlignment="1">
      <alignment horizontal="center" vertical="center"/>
    </xf>
    <xf numFmtId="0" fontId="0" fillId="7" borderId="11" xfId="0" applyFill="1" applyBorder="1"/>
    <xf numFmtId="0" fontId="25" fillId="7" borderId="11" xfId="0" applyFont="1" applyFill="1" applyBorder="1" applyAlignment="1">
      <alignment horizontal="left"/>
    </xf>
    <xf numFmtId="0" fontId="25" fillId="7" borderId="11" xfId="0" applyFont="1" applyFill="1" applyBorder="1" applyAlignment="1">
      <alignment horizontal="right"/>
    </xf>
    <xf numFmtId="9" fontId="25" fillId="7" borderId="11" xfId="1" applyFont="1" applyFill="1" applyBorder="1" applyAlignment="1">
      <alignment horizontal="right"/>
    </xf>
    <xf numFmtId="9" fontId="25" fillId="7" borderId="11" xfId="1" applyFont="1" applyFill="1" applyBorder="1" applyAlignment="1">
      <alignment horizontal="center"/>
    </xf>
    <xf numFmtId="0" fontId="25" fillId="7" borderId="11" xfId="0" applyFont="1" applyFill="1" applyBorder="1" applyAlignment="1">
      <alignment horizontal="center"/>
    </xf>
    <xf numFmtId="0" fontId="27" fillId="7" borderId="11" xfId="0" applyFont="1" applyFill="1" applyBorder="1" applyAlignment="1">
      <alignment horizontal="left"/>
    </xf>
    <xf numFmtId="0" fontId="46" fillId="7" borderId="11" xfId="0" applyFont="1" applyFill="1" applyBorder="1" applyAlignment="1">
      <alignment horizontal="center"/>
    </xf>
    <xf numFmtId="0" fontId="25" fillId="7" borderId="11" xfId="0" applyFont="1" applyFill="1" applyBorder="1" applyAlignment="1">
      <alignment horizontal="left" wrapText="1"/>
    </xf>
    <xf numFmtId="1" fontId="25" fillId="7" borderId="11" xfId="0" applyNumberFormat="1" applyFont="1" applyFill="1" applyBorder="1" applyAlignment="1">
      <alignment horizontal="center"/>
    </xf>
    <xf numFmtId="9" fontId="16" fillId="9" borderId="0" xfId="1" applyFont="1" applyFill="1" applyAlignment="1">
      <alignment horizontal="center"/>
    </xf>
    <xf numFmtId="0" fontId="64" fillId="13" borderId="0" xfId="0" applyFont="1" applyFill="1" applyAlignment="1">
      <alignment horizontal="center" vertical="center"/>
    </xf>
    <xf numFmtId="0" fontId="34" fillId="13" borderId="0" xfId="0" applyFont="1" applyFill="1" applyAlignment="1">
      <alignment horizontal="center" vertical="center"/>
    </xf>
    <xf numFmtId="0" fontId="0" fillId="13" borderId="0" xfId="0" applyFill="1" applyAlignment="1">
      <alignment horizontal="center" vertical="center"/>
    </xf>
    <xf numFmtId="167" fontId="37" fillId="9" borderId="0" xfId="0" applyNumberFormat="1" applyFont="1" applyFill="1" applyAlignment="1">
      <alignment horizontal="center" textRotation="90"/>
    </xf>
    <xf numFmtId="167" fontId="37" fillId="9" borderId="0" xfId="0" applyNumberFormat="1" applyFont="1" applyFill="1" applyAlignment="1">
      <alignment horizontal="center"/>
    </xf>
    <xf numFmtId="167" fontId="52" fillId="9" borderId="0" xfId="0" applyNumberFormat="1" applyFont="1" applyFill="1" applyAlignment="1">
      <alignment horizontal="center"/>
    </xf>
    <xf numFmtId="0" fontId="47" fillId="19" borderId="0" xfId="0" applyFont="1" applyFill="1" applyAlignment="1">
      <alignment horizontal="left" indent="4"/>
    </xf>
    <xf numFmtId="0" fontId="47" fillId="19" borderId="0" xfId="0" applyFont="1" applyFill="1" applyAlignment="1">
      <alignment horizontal="left"/>
    </xf>
    <xf numFmtId="0" fontId="47" fillId="19" borderId="0" xfId="0" applyFont="1" applyFill="1" applyAlignment="1">
      <alignment horizontal="center"/>
    </xf>
    <xf numFmtId="9" fontId="47" fillId="19" borderId="0" xfId="1" applyFont="1" applyFill="1" applyBorder="1" applyAlignment="1">
      <alignment horizontal="center"/>
    </xf>
    <xf numFmtId="9" fontId="47" fillId="19" borderId="0" xfId="1" applyFont="1" applyFill="1" applyBorder="1" applyAlignment="1">
      <alignment horizontal="left"/>
    </xf>
    <xf numFmtId="9" fontId="47" fillId="19" borderId="0" xfId="1" applyFont="1" applyFill="1" applyBorder="1" applyAlignment="1"/>
    <xf numFmtId="0" fontId="47" fillId="19" borderId="0" xfId="0" applyFont="1" applyFill="1" applyAlignment="1">
      <alignment horizontal="left" wrapText="1"/>
    </xf>
    <xf numFmtId="0" fontId="48" fillId="20" borderId="0" xfId="0" applyFont="1" applyFill="1" applyAlignment="1">
      <alignment horizontal="left"/>
    </xf>
    <xf numFmtId="0" fontId="49" fillId="21" borderId="8" xfId="0" applyFont="1" applyFill="1" applyBorder="1" applyAlignment="1">
      <alignment horizontal="center"/>
    </xf>
    <xf numFmtId="1" fontId="49" fillId="22" borderId="0" xfId="0" applyNumberFormat="1" applyFont="1" applyFill="1" applyAlignment="1">
      <alignment horizontal="center"/>
    </xf>
    <xf numFmtId="1" fontId="47" fillId="19" borderId="0" xfId="0" applyNumberFormat="1" applyFont="1" applyFill="1" applyAlignment="1">
      <alignment horizontal="center"/>
    </xf>
    <xf numFmtId="0" fontId="49" fillId="22" borderId="0" xfId="0" applyFont="1" applyFill="1" applyAlignment="1">
      <alignment horizontal="center"/>
    </xf>
    <xf numFmtId="0" fontId="48" fillId="23" borderId="0" xfId="0" applyFont="1" applyFill="1" applyAlignment="1">
      <alignment horizontal="center"/>
    </xf>
    <xf numFmtId="0" fontId="48" fillId="19" borderId="0" xfId="0" applyFont="1" applyFill="1" applyAlignment="1">
      <alignment horizontal="center"/>
    </xf>
    <xf numFmtId="0" fontId="49" fillId="21" borderId="0" xfId="0" applyFont="1" applyFill="1" applyAlignment="1">
      <alignment horizontal="center"/>
    </xf>
    <xf numFmtId="0" fontId="48" fillId="19" borderId="0" xfId="0" applyFont="1" applyFill="1" applyAlignment="1">
      <alignment horizontal="left"/>
    </xf>
    <xf numFmtId="0" fontId="47" fillId="19" borderId="0" xfId="0" applyFont="1" applyFill="1"/>
    <xf numFmtId="0" fontId="47" fillId="19" borderId="0" xfId="0" applyFont="1" applyFill="1" applyAlignment="1">
      <alignment wrapText="1"/>
    </xf>
    <xf numFmtId="1" fontId="47" fillId="19" borderId="0" xfId="0" applyNumberFormat="1" applyFont="1" applyFill="1" applyAlignment="1">
      <alignment horizontal="left"/>
    </xf>
    <xf numFmtId="1" fontId="50" fillId="19" borderId="0" xfId="0" applyNumberFormat="1" applyFont="1" applyFill="1" applyAlignment="1">
      <alignment horizontal="left"/>
    </xf>
    <xf numFmtId="1" fontId="50" fillId="19" borderId="0" xfId="0" applyNumberFormat="1" applyFont="1" applyFill="1" applyAlignment="1">
      <alignment horizontal="center"/>
    </xf>
    <xf numFmtId="0" fontId="47" fillId="19" borderId="0" xfId="0" applyFont="1" applyFill="1" applyAlignment="1">
      <alignment horizontal="right"/>
    </xf>
    <xf numFmtId="9" fontId="47" fillId="19" borderId="0" xfId="1" applyFont="1" applyFill="1" applyBorder="1" applyAlignment="1">
      <alignment horizontal="right"/>
    </xf>
    <xf numFmtId="0" fontId="48" fillId="19" borderId="0" xfId="0" applyFont="1" applyFill="1"/>
    <xf numFmtId="0" fontId="56" fillId="19" borderId="5" xfId="0" applyFont="1" applyFill="1" applyBorder="1" applyAlignment="1">
      <alignment horizontal="center"/>
    </xf>
    <xf numFmtId="0" fontId="56" fillId="19" borderId="5" xfId="0" applyFont="1" applyFill="1" applyBorder="1" applyAlignment="1">
      <alignment horizontal="left"/>
    </xf>
    <xf numFmtId="0" fontId="56" fillId="19" borderId="5" xfId="0" applyFont="1" applyFill="1" applyBorder="1" applyAlignment="1">
      <alignment horizontal="right"/>
    </xf>
    <xf numFmtId="9" fontId="56" fillId="19" borderId="5" xfId="1" applyFont="1" applyFill="1" applyBorder="1" applyAlignment="1">
      <alignment horizontal="right"/>
    </xf>
    <xf numFmtId="9" fontId="56" fillId="19" borderId="5" xfId="1" applyFont="1" applyFill="1" applyBorder="1" applyAlignment="1">
      <alignment horizontal="center"/>
    </xf>
    <xf numFmtId="49" fontId="56" fillId="19" borderId="5" xfId="0" applyNumberFormat="1" applyFont="1" applyFill="1" applyBorder="1" applyAlignment="1">
      <alignment horizontal="center"/>
    </xf>
    <xf numFmtId="0" fontId="56" fillId="19" borderId="5" xfId="0" applyFont="1" applyFill="1" applyBorder="1" applyAlignment="1">
      <alignment horizontal="left" wrapText="1"/>
    </xf>
    <xf numFmtId="0" fontId="58" fillId="20" borderId="0" xfId="0" applyFont="1" applyFill="1"/>
    <xf numFmtId="0" fontId="59" fillId="21" borderId="8" xfId="0" applyFont="1" applyFill="1" applyBorder="1"/>
    <xf numFmtId="1" fontId="60" fillId="22" borderId="0" xfId="0" applyNumberFormat="1" applyFont="1" applyFill="1" applyAlignment="1">
      <alignment horizontal="center"/>
    </xf>
    <xf numFmtId="1" fontId="56" fillId="19" borderId="5" xfId="0" applyNumberFormat="1" applyFont="1" applyFill="1" applyBorder="1" applyAlignment="1">
      <alignment horizontal="center"/>
    </xf>
    <xf numFmtId="0" fontId="60" fillId="22" borderId="0" xfId="0" applyFont="1" applyFill="1"/>
    <xf numFmtId="0" fontId="58" fillId="23" borderId="0" xfId="0" applyFont="1" applyFill="1"/>
    <xf numFmtId="0" fontId="61" fillId="22" borderId="0" xfId="0" applyFont="1" applyFill="1"/>
    <xf numFmtId="1" fontId="62" fillId="19" borderId="5" xfId="0" applyNumberFormat="1" applyFont="1" applyFill="1" applyBorder="1" applyAlignment="1">
      <alignment horizontal="center"/>
    </xf>
    <xf numFmtId="1" fontId="56" fillId="19" borderId="0" xfId="0" applyNumberFormat="1" applyFont="1" applyFill="1" applyAlignment="1">
      <alignment horizontal="center"/>
    </xf>
    <xf numFmtId="0" fontId="59" fillId="21" borderId="0" xfId="0" applyFont="1" applyFill="1"/>
    <xf numFmtId="0" fontId="61" fillId="19" borderId="0" xfId="0" applyFont="1" applyFill="1"/>
    <xf numFmtId="0" fontId="56" fillId="19" borderId="0" xfId="0" applyFont="1" applyFill="1" applyAlignment="1">
      <alignment horizontal="left" indent="2"/>
    </xf>
    <xf numFmtId="0" fontId="56" fillId="19" borderId="0" xfId="0" applyFont="1" applyFill="1" applyAlignment="1">
      <alignment horizontal="center"/>
    </xf>
    <xf numFmtId="0" fontId="56" fillId="19" borderId="0" xfId="0" applyFont="1" applyFill="1" applyAlignment="1">
      <alignment horizontal="left"/>
    </xf>
    <xf numFmtId="0" fontId="56" fillId="19" borderId="0" xfId="0" applyFont="1" applyFill="1" applyAlignment="1">
      <alignment horizontal="right"/>
    </xf>
    <xf numFmtId="9" fontId="56" fillId="19" borderId="0" xfId="1" applyFont="1" applyFill="1" applyBorder="1" applyAlignment="1">
      <alignment horizontal="right"/>
    </xf>
    <xf numFmtId="9" fontId="56" fillId="19" borderId="0" xfId="1" applyFont="1" applyFill="1" applyBorder="1" applyAlignment="1">
      <alignment horizontal="center"/>
    </xf>
    <xf numFmtId="49" fontId="56" fillId="19" borderId="0" xfId="0" applyNumberFormat="1" applyFont="1" applyFill="1" applyAlignment="1">
      <alignment horizontal="center"/>
    </xf>
    <xf numFmtId="0" fontId="56" fillId="19" borderId="0" xfId="0" applyFont="1" applyFill="1" applyAlignment="1">
      <alignment horizontal="left" wrapText="1"/>
    </xf>
    <xf numFmtId="1" fontId="62" fillId="19" borderId="0" xfId="0" applyNumberFormat="1" applyFont="1" applyFill="1" applyAlignment="1">
      <alignment horizontal="center"/>
    </xf>
    <xf numFmtId="0" fontId="49" fillId="22" borderId="0" xfId="0" applyFont="1" applyFill="1" applyAlignment="1">
      <alignment horizontal="left"/>
    </xf>
    <xf numFmtId="0" fontId="48" fillId="23" borderId="0" xfId="0" applyFont="1" applyFill="1" applyAlignment="1">
      <alignment horizontal="left"/>
    </xf>
    <xf numFmtId="0" fontId="47" fillId="25" borderId="0" xfId="0" applyFont="1" applyFill="1" applyAlignment="1">
      <alignment horizontal="left"/>
    </xf>
    <xf numFmtId="0" fontId="48" fillId="20" borderId="0" xfId="0" applyFont="1" applyFill="1"/>
    <xf numFmtId="0" fontId="49" fillId="21" borderId="8" xfId="0" applyFont="1" applyFill="1" applyBorder="1"/>
    <xf numFmtId="0" fontId="49" fillId="22" borderId="0" xfId="0" applyFont="1" applyFill="1"/>
    <xf numFmtId="0" fontId="48" fillId="23" borderId="0" xfId="0" applyFont="1" applyFill="1"/>
    <xf numFmtId="0" fontId="49" fillId="21" borderId="0" xfId="0" applyFont="1" applyFill="1"/>
    <xf numFmtId="0" fontId="47" fillId="26" borderId="0" xfId="0" applyFont="1" applyFill="1" applyAlignment="1">
      <alignment horizontal="left"/>
    </xf>
    <xf numFmtId="0" fontId="47" fillId="27" borderId="0" xfId="0" applyFont="1" applyFill="1" applyAlignment="1">
      <alignment horizontal="left"/>
    </xf>
    <xf numFmtId="0" fontId="47" fillId="19" borderId="7" xfId="0" applyFont="1" applyFill="1" applyBorder="1" applyAlignment="1">
      <alignment horizontal="center"/>
    </xf>
    <xf numFmtId="0" fontId="47" fillId="19" borderId="7" xfId="0" applyFont="1" applyFill="1" applyBorder="1" applyAlignment="1">
      <alignment horizontal="left"/>
    </xf>
    <xf numFmtId="0" fontId="47" fillId="19" borderId="7" xfId="0" applyFont="1" applyFill="1" applyBorder="1" applyAlignment="1">
      <alignment horizontal="right"/>
    </xf>
    <xf numFmtId="9" fontId="47" fillId="19" borderId="7" xfId="1" applyFont="1" applyFill="1" applyBorder="1" applyAlignment="1">
      <alignment horizontal="right"/>
    </xf>
    <xf numFmtId="9" fontId="47" fillId="19" borderId="7" xfId="1" applyFont="1" applyFill="1" applyBorder="1" applyAlignment="1">
      <alignment horizontal="center"/>
    </xf>
    <xf numFmtId="0" fontId="47" fillId="19" borderId="7" xfId="0" applyFont="1" applyFill="1" applyBorder="1" applyAlignment="1">
      <alignment horizontal="left" wrapText="1"/>
    </xf>
    <xf numFmtId="1" fontId="47" fillId="19" borderId="7" xfId="0" applyNumberFormat="1" applyFont="1" applyFill="1" applyBorder="1" applyAlignment="1">
      <alignment horizontal="center"/>
    </xf>
    <xf numFmtId="0" fontId="48" fillId="23" borderId="7" xfId="0" applyFont="1" applyFill="1" applyBorder="1"/>
    <xf numFmtId="0" fontId="48" fillId="19" borderId="7" xfId="0" applyFont="1" applyFill="1" applyBorder="1"/>
    <xf numFmtId="1" fontId="50" fillId="19" borderId="7" xfId="0" applyNumberFormat="1" applyFont="1" applyFill="1" applyBorder="1" applyAlignment="1">
      <alignment horizontal="center"/>
    </xf>
    <xf numFmtId="0" fontId="47" fillId="22" borderId="0" xfId="0" applyFont="1" applyFill="1" applyAlignment="1">
      <alignment horizontal="left"/>
    </xf>
    <xf numFmtId="0" fontId="24" fillId="7" borderId="11" xfId="0" applyFont="1" applyFill="1" applyBorder="1"/>
    <xf numFmtId="0" fontId="6" fillId="7" borderId="11" xfId="0" applyFont="1" applyFill="1" applyBorder="1"/>
    <xf numFmtId="0" fontId="36" fillId="7" borderId="11" xfId="0" applyFont="1" applyFill="1" applyBorder="1"/>
    <xf numFmtId="0" fontId="24" fillId="7" borderId="9" xfId="0" applyFont="1" applyFill="1" applyBorder="1"/>
    <xf numFmtId="0" fontId="6" fillId="7" borderId="9" xfId="0" applyFont="1" applyFill="1" applyBorder="1"/>
    <xf numFmtId="0" fontId="36" fillId="7" borderId="9" xfId="0" applyFont="1" applyFill="1" applyBorder="1"/>
    <xf numFmtId="167" fontId="81" fillId="9" borderId="0" xfId="0" applyNumberFormat="1" applyFont="1" applyFill="1" applyAlignment="1">
      <alignment horizontal="center"/>
    </xf>
    <xf numFmtId="167" fontId="75" fillId="9" borderId="0" xfId="0" applyNumberFormat="1" applyFont="1" applyFill="1" applyAlignment="1">
      <alignment horizontal="center"/>
    </xf>
    <xf numFmtId="0" fontId="47" fillId="19" borderId="0" xfId="0" applyFont="1" applyFill="1" applyAlignment="1">
      <alignment horizontal="left" indent="2"/>
    </xf>
    <xf numFmtId="0" fontId="66" fillId="19" borderId="0" xfId="0" applyFont="1" applyFill="1" applyAlignment="1">
      <alignment horizontal="center"/>
    </xf>
    <xf numFmtId="0" fontId="14" fillId="19" borderId="0" xfId="0" applyFont="1" applyFill="1" applyAlignment="1">
      <alignment horizontal="left"/>
    </xf>
    <xf numFmtId="0" fontId="14" fillId="19" borderId="0" xfId="0" applyFont="1" applyFill="1" applyAlignment="1">
      <alignment horizontal="right"/>
    </xf>
    <xf numFmtId="9" fontId="14" fillId="19" borderId="0" xfId="1" applyFont="1" applyFill="1" applyBorder="1" applyAlignment="1">
      <alignment horizontal="right"/>
    </xf>
    <xf numFmtId="9" fontId="14" fillId="19" borderId="0" xfId="1" applyFont="1" applyFill="1" applyBorder="1" applyAlignment="1">
      <alignment horizontal="center"/>
    </xf>
    <xf numFmtId="0" fontId="14" fillId="19" borderId="0" xfId="0" applyFont="1" applyFill="1" applyAlignment="1">
      <alignment horizontal="center"/>
    </xf>
    <xf numFmtId="0" fontId="66" fillId="19" borderId="0" xfId="0" applyFont="1" applyFill="1" applyAlignment="1">
      <alignment horizontal="left"/>
    </xf>
    <xf numFmtId="0" fontId="14" fillId="19" borderId="0" xfId="0" applyFont="1" applyFill="1" applyAlignment="1">
      <alignment horizontal="left" wrapText="1"/>
    </xf>
    <xf numFmtId="0" fontId="33" fillId="20" borderId="0" xfId="0" applyFont="1" applyFill="1"/>
    <xf numFmtId="0" fontId="32" fillId="21" borderId="8" xfId="0" applyFont="1" applyFill="1" applyBorder="1"/>
    <xf numFmtId="1" fontId="18" fillId="22" borderId="0" xfId="0" applyNumberFormat="1" applyFont="1" applyFill="1" applyAlignment="1">
      <alignment horizontal="center"/>
    </xf>
    <xf numFmtId="1" fontId="14" fillId="19" borderId="0" xfId="0" applyNumberFormat="1" applyFont="1" applyFill="1" applyAlignment="1">
      <alignment horizontal="center"/>
    </xf>
    <xf numFmtId="0" fontId="18" fillId="22" borderId="0" xfId="0" applyFont="1" applyFill="1"/>
    <xf numFmtId="0" fontId="33" fillId="23" borderId="0" xfId="0" applyFont="1" applyFill="1"/>
    <xf numFmtId="0" fontId="28" fillId="19" borderId="0" xfId="0" applyFont="1" applyFill="1"/>
    <xf numFmtId="0" fontId="32" fillId="21" borderId="0" xfId="0" applyFont="1" applyFill="1"/>
    <xf numFmtId="0" fontId="14" fillId="22" borderId="0" xfId="0" applyFont="1" applyFill="1" applyAlignment="1">
      <alignment horizontal="left"/>
    </xf>
    <xf numFmtId="1" fontId="67" fillId="19" borderId="0" xfId="0" applyNumberFormat="1" applyFont="1" applyFill="1" applyAlignment="1">
      <alignment horizontal="center"/>
    </xf>
    <xf numFmtId="0" fontId="66" fillId="19" borderId="7" xfId="0" applyFont="1" applyFill="1" applyBorder="1" applyAlignment="1">
      <alignment horizontal="center"/>
    </xf>
    <xf numFmtId="0" fontId="14" fillId="19" borderId="7" xfId="0" applyFont="1" applyFill="1" applyBorder="1" applyAlignment="1">
      <alignment horizontal="left"/>
    </xf>
    <xf numFmtId="0" fontId="14" fillId="19" borderId="7" xfId="0" applyFont="1" applyFill="1" applyBorder="1" applyAlignment="1">
      <alignment horizontal="right"/>
    </xf>
    <xf numFmtId="9" fontId="14" fillId="19" borderId="7" xfId="1" applyFont="1" applyFill="1" applyBorder="1" applyAlignment="1">
      <alignment horizontal="right"/>
    </xf>
    <xf numFmtId="9" fontId="14" fillId="19" borderId="7" xfId="1" applyFont="1" applyFill="1" applyBorder="1" applyAlignment="1">
      <alignment horizontal="center"/>
    </xf>
    <xf numFmtId="0" fontId="14" fillId="19" borderId="7" xfId="0" applyFont="1" applyFill="1" applyBorder="1" applyAlignment="1">
      <alignment horizontal="center"/>
    </xf>
    <xf numFmtId="0" fontId="66" fillId="19" borderId="7" xfId="0" applyFont="1" applyFill="1" applyBorder="1" applyAlignment="1">
      <alignment horizontal="left"/>
    </xf>
    <xf numFmtId="0" fontId="14" fillId="19" borderId="7" xfId="0" applyFont="1" applyFill="1" applyBorder="1" applyAlignment="1">
      <alignment horizontal="left" wrapText="1"/>
    </xf>
    <xf numFmtId="0" fontId="14" fillId="22" borderId="7" xfId="0" applyFont="1" applyFill="1" applyBorder="1" applyAlignment="1">
      <alignment horizontal="left"/>
    </xf>
    <xf numFmtId="1" fontId="14" fillId="19" borderId="7" xfId="0" applyNumberFormat="1" applyFont="1" applyFill="1" applyBorder="1" applyAlignment="1">
      <alignment horizontal="center"/>
    </xf>
    <xf numFmtId="0" fontId="33" fillId="23" borderId="7" xfId="0" applyFont="1" applyFill="1" applyBorder="1"/>
    <xf numFmtId="0" fontId="28" fillId="19" borderId="7" xfId="0" applyFont="1" applyFill="1" applyBorder="1"/>
    <xf numFmtId="1" fontId="67" fillId="19" borderId="7" xfId="0" applyNumberFormat="1" applyFont="1" applyFill="1" applyBorder="1" applyAlignment="1">
      <alignment horizontal="center"/>
    </xf>
    <xf numFmtId="0" fontId="14" fillId="25" borderId="0" xfId="0" applyFont="1" applyFill="1" applyAlignment="1">
      <alignment horizontal="left"/>
    </xf>
    <xf numFmtId="0" fontId="14" fillId="26" borderId="7" xfId="0" applyFont="1" applyFill="1" applyBorder="1" applyAlignment="1">
      <alignment horizontal="left"/>
    </xf>
    <xf numFmtId="1" fontId="25" fillId="19" borderId="0" xfId="0" applyNumberFormat="1" applyFont="1" applyFill="1" applyAlignment="1">
      <alignment horizontal="center"/>
    </xf>
    <xf numFmtId="0" fontId="6" fillId="23" borderId="0" xfId="0" applyFont="1" applyFill="1"/>
    <xf numFmtId="1" fontId="29" fillId="19" borderId="0" xfId="0" applyNumberFormat="1" applyFont="1" applyFill="1" applyAlignment="1">
      <alignment horizontal="center"/>
    </xf>
    <xf numFmtId="0" fontId="0" fillId="19" borderId="0" xfId="0" applyFill="1"/>
    <xf numFmtId="0" fontId="14" fillId="19" borderId="0" xfId="0" applyFont="1" applyFill="1" applyAlignment="1">
      <alignment horizontal="left" indent="2"/>
    </xf>
    <xf numFmtId="0" fontId="14" fillId="30" borderId="0" xfId="0" applyFont="1" applyFill="1" applyAlignment="1">
      <alignment horizontal="center"/>
    </xf>
    <xf numFmtId="0" fontId="28" fillId="20" borderId="0" xfId="0" applyFont="1" applyFill="1"/>
    <xf numFmtId="0" fontId="18" fillId="21" borderId="8" xfId="0" applyFont="1" applyFill="1" applyBorder="1"/>
    <xf numFmtId="0" fontId="28" fillId="23" borderId="0" xfId="0" applyFont="1" applyFill="1"/>
    <xf numFmtId="0" fontId="18" fillId="21" borderId="0" xfId="0" applyFont="1" applyFill="1"/>
    <xf numFmtId="0" fontId="14" fillId="26" borderId="0" xfId="0" applyFont="1" applyFill="1" applyAlignment="1">
      <alignment horizontal="left"/>
    </xf>
    <xf numFmtId="0" fontId="14" fillId="27" borderId="0" xfId="0" applyFont="1" applyFill="1" applyAlignment="1">
      <alignment horizontal="left"/>
    </xf>
    <xf numFmtId="0" fontId="14" fillId="30" borderId="7" xfId="0" applyFont="1" applyFill="1" applyBorder="1" applyAlignment="1">
      <alignment horizontal="center"/>
    </xf>
    <xf numFmtId="0" fontId="14" fillId="27" borderId="7" xfId="0" applyFont="1" applyFill="1" applyBorder="1" applyAlignment="1">
      <alignment horizontal="left"/>
    </xf>
    <xf numFmtId="167" fontId="60" fillId="22" borderId="0" xfId="0" applyNumberFormat="1" applyFont="1" applyFill="1"/>
    <xf numFmtId="167" fontId="49" fillId="22" borderId="0" xfId="0" applyNumberFormat="1" applyFont="1" applyFill="1" applyAlignment="1">
      <alignment horizontal="left"/>
    </xf>
    <xf numFmtId="167" fontId="18" fillId="22" borderId="0" xfId="0" applyNumberFormat="1" applyFont="1" applyFill="1"/>
    <xf numFmtId="167" fontId="49" fillId="22" borderId="0" xfId="0" applyNumberFormat="1" applyFont="1" applyFill="1" applyAlignment="1">
      <alignment horizontal="center"/>
    </xf>
    <xf numFmtId="167" fontId="49" fillId="22" borderId="0" xfId="0" applyNumberFormat="1" applyFont="1" applyFill="1"/>
    <xf numFmtId="167" fontId="0" fillId="9" borderId="0" xfId="0" applyNumberFormat="1" applyFill="1"/>
    <xf numFmtId="168" fontId="16" fillId="9" borderId="0" xfId="1" applyNumberFormat="1" applyFont="1" applyFill="1" applyAlignment="1">
      <alignment horizontal="center"/>
    </xf>
    <xf numFmtId="0" fontId="6" fillId="17" borderId="0" xfId="0" applyFont="1" applyFill="1"/>
    <xf numFmtId="0" fontId="16" fillId="5" borderId="0" xfId="0" applyFont="1" applyFill="1" applyAlignment="1">
      <alignment horizontal="center" vertical="center"/>
    </xf>
    <xf numFmtId="0" fontId="65" fillId="16" borderId="0" xfId="0" applyFont="1" applyFill="1" applyAlignment="1">
      <alignment horizontal="center" vertical="center"/>
    </xf>
    <xf numFmtId="0" fontId="34" fillId="17" borderId="0" xfId="0" applyFont="1" applyFill="1" applyAlignment="1">
      <alignment horizontal="center" vertical="center"/>
    </xf>
    <xf numFmtId="9" fontId="15" fillId="4" borderId="0" xfId="1" applyFont="1" applyFill="1" applyBorder="1" applyAlignment="1">
      <alignment horizontal="center" vertical="center"/>
    </xf>
    <xf numFmtId="0" fontId="64" fillId="7" borderId="0" xfId="0" applyFont="1" applyFill="1" applyAlignment="1">
      <alignment horizontal="center" vertical="center"/>
    </xf>
    <xf numFmtId="0" fontId="64" fillId="0" borderId="0" xfId="0" applyFont="1" applyAlignment="1">
      <alignment horizontal="center" vertical="center"/>
    </xf>
    <xf numFmtId="9" fontId="16" fillId="9" borderId="0" xfId="1" applyFont="1" applyFill="1" applyAlignment="1">
      <alignment horizontal="center" vertical="center"/>
    </xf>
    <xf numFmtId="168" fontId="16" fillId="9" borderId="0" xfId="1" applyNumberFormat="1" applyFont="1" applyFill="1" applyAlignment="1">
      <alignment horizontal="center" vertical="center"/>
    </xf>
    <xf numFmtId="0" fontId="58" fillId="23" borderId="0" xfId="0" applyFont="1" applyFill="1" applyAlignment="1">
      <alignment horizontal="center" vertical="center"/>
    </xf>
    <xf numFmtId="0" fontId="48" fillId="23" borderId="0" xfId="0" applyFont="1" applyFill="1" applyAlignment="1">
      <alignment horizontal="center" vertical="center"/>
    </xf>
    <xf numFmtId="0" fontId="6" fillId="7" borderId="0" xfId="0" applyFont="1" applyFill="1" applyAlignment="1">
      <alignment horizontal="center" vertical="center"/>
    </xf>
    <xf numFmtId="0" fontId="28" fillId="23" borderId="0" xfId="0" applyFont="1" applyFill="1" applyAlignment="1">
      <alignment horizontal="center" vertical="center"/>
    </xf>
    <xf numFmtId="0" fontId="33" fillId="23" borderId="7" xfId="0" applyFont="1" applyFill="1" applyBorder="1" applyAlignment="1">
      <alignment horizontal="center" vertical="center"/>
    </xf>
    <xf numFmtId="0" fontId="33" fillId="23" borderId="0" xfId="0" applyFont="1" applyFill="1" applyAlignment="1">
      <alignment horizontal="center" vertical="center"/>
    </xf>
    <xf numFmtId="0" fontId="6" fillId="23" borderId="0" xfId="0" applyFont="1" applyFill="1" applyAlignment="1">
      <alignment horizontal="center" vertical="center"/>
    </xf>
    <xf numFmtId="0" fontId="48" fillId="23" borderId="7" xfId="0" applyFont="1" applyFill="1" applyBorder="1" applyAlignment="1">
      <alignment horizontal="center" vertical="center"/>
    </xf>
    <xf numFmtId="167" fontId="91" fillId="13" borderId="0" xfId="0" applyNumberFormat="1" applyFont="1" applyFill="1" applyAlignment="1">
      <alignment horizontal="center" vertical="center"/>
    </xf>
    <xf numFmtId="167" fontId="37" fillId="13" borderId="0" xfId="0" applyNumberFormat="1" applyFont="1" applyFill="1" applyAlignment="1">
      <alignment horizontal="center"/>
    </xf>
    <xf numFmtId="167" fontId="36" fillId="13" borderId="0" xfId="0" applyNumberFormat="1" applyFont="1" applyFill="1" applyAlignment="1">
      <alignment horizontal="center"/>
    </xf>
    <xf numFmtId="167" fontId="74" fillId="13" borderId="0" xfId="0" applyNumberFormat="1" applyFont="1" applyFill="1" applyAlignment="1">
      <alignment horizontal="center"/>
    </xf>
    <xf numFmtId="168" fontId="34" fillId="13" borderId="0" xfId="1" applyNumberFormat="1" applyFont="1" applyFill="1" applyBorder="1" applyAlignment="1">
      <alignment horizontal="center"/>
    </xf>
    <xf numFmtId="0" fontId="0" fillId="17" borderId="16" xfId="0" applyFill="1" applyBorder="1"/>
    <xf numFmtId="0" fontId="36" fillId="17" borderId="16" xfId="0" applyFont="1" applyFill="1" applyBorder="1" applyAlignment="1">
      <alignment horizontal="center" textRotation="90"/>
    </xf>
    <xf numFmtId="167" fontId="36" fillId="17" borderId="16" xfId="0" applyNumberFormat="1" applyFont="1" applyFill="1" applyBorder="1" applyAlignment="1">
      <alignment horizontal="center"/>
    </xf>
    <xf numFmtId="168" fontId="34" fillId="17" borderId="16" xfId="1" applyNumberFormat="1" applyFont="1" applyFill="1" applyBorder="1" applyAlignment="1">
      <alignment horizontal="center" vertical="center"/>
    </xf>
    <xf numFmtId="167" fontId="74" fillId="17" borderId="16" xfId="0" applyNumberFormat="1" applyFont="1" applyFill="1" applyBorder="1" applyAlignment="1">
      <alignment horizontal="center"/>
    </xf>
    <xf numFmtId="168" fontId="34" fillId="17" borderId="16" xfId="1" applyNumberFormat="1" applyFont="1" applyFill="1" applyBorder="1" applyAlignment="1">
      <alignment horizontal="center"/>
    </xf>
    <xf numFmtId="0" fontId="36" fillId="17" borderId="16" xfId="0" applyFont="1" applyFill="1" applyBorder="1"/>
    <xf numFmtId="0" fontId="58" fillId="21" borderId="16" xfId="0" applyFont="1" applyFill="1" applyBorder="1"/>
    <xf numFmtId="0" fontId="49" fillId="21" borderId="16" xfId="0" applyFont="1" applyFill="1" applyBorder="1" applyAlignment="1">
      <alignment horizontal="center"/>
    </xf>
    <xf numFmtId="0" fontId="36" fillId="7" borderId="16" xfId="0" applyFont="1" applyFill="1" applyBorder="1"/>
    <xf numFmtId="0" fontId="18" fillId="21" borderId="16" xfId="0" applyFont="1" applyFill="1" applyBorder="1"/>
    <xf numFmtId="0" fontId="32" fillId="21" borderId="16" xfId="0" applyFont="1" applyFill="1" applyBorder="1"/>
    <xf numFmtId="0" fontId="49" fillId="21" borderId="16" xfId="0" applyFont="1" applyFill="1" applyBorder="1"/>
    <xf numFmtId="0" fontId="16" fillId="21" borderId="16" xfId="0" applyFont="1" applyFill="1" applyBorder="1"/>
    <xf numFmtId="0" fontId="59" fillId="21" borderId="16" xfId="0" applyFont="1" applyFill="1" applyBorder="1"/>
    <xf numFmtId="0" fontId="6" fillId="17" borderId="16" xfId="0" applyFont="1" applyFill="1" applyBorder="1"/>
    <xf numFmtId="0" fontId="90" fillId="21" borderId="16" xfId="0" applyFont="1" applyFill="1" applyBorder="1" applyAlignment="1">
      <alignment horizontal="center"/>
    </xf>
    <xf numFmtId="0" fontId="90" fillId="21" borderId="16" xfId="0" applyFont="1" applyFill="1" applyBorder="1"/>
    <xf numFmtId="0" fontId="34" fillId="21" borderId="16" xfId="0" applyFont="1" applyFill="1" applyBorder="1"/>
    <xf numFmtId="0" fontId="90" fillId="21" borderId="16" xfId="0" applyFont="1" applyFill="1" applyBorder="1" applyAlignment="1">
      <alignment horizontal="left"/>
    </xf>
    <xf numFmtId="0" fontId="34" fillId="17" borderId="16" xfId="0" applyFont="1" applyFill="1" applyBorder="1"/>
    <xf numFmtId="0" fontId="49" fillId="21" borderId="16" xfId="0" applyFont="1" applyFill="1" applyBorder="1" applyAlignment="1">
      <alignment horizontal="left"/>
    </xf>
    <xf numFmtId="0" fontId="24" fillId="31" borderId="0" xfId="0" applyFont="1" applyFill="1"/>
    <xf numFmtId="0" fontId="36" fillId="31" borderId="16" xfId="0" applyFont="1" applyFill="1" applyBorder="1"/>
    <xf numFmtId="0" fontId="36" fillId="31" borderId="0" xfId="0" applyFont="1" applyFill="1"/>
    <xf numFmtId="0" fontId="0" fillId="31" borderId="0" xfId="0" applyFill="1"/>
    <xf numFmtId="0" fontId="93" fillId="0" borderId="12" xfId="0" applyFont="1" applyBorder="1" applyAlignment="1">
      <alignment horizontal="left" vertical="center" wrapText="1"/>
    </xf>
    <xf numFmtId="0" fontId="79" fillId="16" borderId="13" xfId="0" applyFont="1" applyFill="1" applyBorder="1" applyAlignment="1">
      <alignment horizontal="center" vertical="center"/>
    </xf>
    <xf numFmtId="0" fontId="95" fillId="17" borderId="17" xfId="0" applyFont="1" applyFill="1" applyBorder="1" applyAlignment="1">
      <alignment horizontal="center" vertical="center"/>
    </xf>
    <xf numFmtId="167" fontId="80" fillId="9" borderId="13" xfId="0" applyNumberFormat="1" applyFont="1" applyFill="1" applyBorder="1" applyAlignment="1">
      <alignment horizontal="center" vertical="center"/>
    </xf>
    <xf numFmtId="1" fontId="96" fillId="0" borderId="13" xfId="0" applyNumberFormat="1" applyFont="1" applyBorder="1" applyAlignment="1">
      <alignment horizontal="center" vertical="center"/>
    </xf>
    <xf numFmtId="1" fontId="79" fillId="13" borderId="13" xfId="0" applyNumberFormat="1" applyFont="1" applyFill="1" applyBorder="1" applyAlignment="1">
      <alignment horizontal="center" vertical="center"/>
    </xf>
    <xf numFmtId="167" fontId="78" fillId="17" borderId="17" xfId="0" applyNumberFormat="1" applyFont="1" applyFill="1" applyBorder="1" applyAlignment="1">
      <alignment horizontal="center" vertical="center"/>
    </xf>
    <xf numFmtId="167" fontId="80" fillId="13" borderId="13" xfId="0" applyNumberFormat="1" applyFont="1" applyFill="1" applyBorder="1" applyAlignment="1">
      <alignment horizontal="center" vertical="center"/>
    </xf>
    <xf numFmtId="0" fontId="95" fillId="17" borderId="13" xfId="0" applyFont="1" applyFill="1" applyBorder="1" applyAlignment="1">
      <alignment horizontal="center" vertical="center"/>
    </xf>
    <xf numFmtId="0" fontId="79" fillId="0" borderId="13" xfId="0" applyFont="1" applyBorder="1" applyAlignment="1">
      <alignment horizontal="center" vertical="center"/>
    </xf>
    <xf numFmtId="0" fontId="97" fillId="15" borderId="14" xfId="0" applyFont="1" applyFill="1" applyBorder="1" applyAlignment="1">
      <alignment horizontal="left" vertical="center" wrapText="1"/>
    </xf>
    <xf numFmtId="0" fontId="79" fillId="16" borderId="15" xfId="0" applyFont="1" applyFill="1" applyBorder="1" applyAlignment="1">
      <alignment horizontal="center" vertical="center"/>
    </xf>
    <xf numFmtId="0" fontId="95" fillId="17" borderId="18" xfId="0" applyFont="1" applyFill="1" applyBorder="1" applyAlignment="1">
      <alignment horizontal="center" vertical="center"/>
    </xf>
    <xf numFmtId="167" fontId="80" fillId="9" borderId="15" xfId="0" applyNumberFormat="1" applyFont="1" applyFill="1" applyBorder="1" applyAlignment="1">
      <alignment horizontal="center" vertical="center"/>
    </xf>
    <xf numFmtId="9" fontId="96" fillId="0" borderId="15" xfId="1" applyFont="1" applyBorder="1" applyAlignment="1">
      <alignment horizontal="center" vertical="center"/>
    </xf>
    <xf numFmtId="1" fontId="79" fillId="13" borderId="15" xfId="0" applyNumberFormat="1" applyFont="1" applyFill="1" applyBorder="1" applyAlignment="1">
      <alignment horizontal="center" vertical="center"/>
    </xf>
    <xf numFmtId="167" fontId="78" fillId="17" borderId="18" xfId="0" applyNumberFormat="1" applyFont="1" applyFill="1" applyBorder="1" applyAlignment="1">
      <alignment horizontal="center" vertical="center"/>
    </xf>
    <xf numFmtId="167" fontId="80" fillId="13" borderId="15" xfId="0" applyNumberFormat="1" applyFont="1" applyFill="1" applyBorder="1" applyAlignment="1">
      <alignment horizontal="center" vertical="center"/>
    </xf>
    <xf numFmtId="0" fontId="95" fillId="17" borderId="15" xfId="0" applyFont="1" applyFill="1" applyBorder="1" applyAlignment="1">
      <alignment horizontal="center" vertical="center"/>
    </xf>
    <xf numFmtId="0" fontId="79" fillId="0" borderId="15" xfId="0" applyFont="1" applyBorder="1" applyAlignment="1">
      <alignment horizontal="center" vertical="center"/>
    </xf>
    <xf numFmtId="0" fontId="13" fillId="31" borderId="22" xfId="0" applyFont="1" applyFill="1" applyBorder="1" applyAlignment="1">
      <alignment horizontal="center"/>
    </xf>
    <xf numFmtId="0" fontId="13" fillId="31" borderId="22" xfId="0" applyFont="1" applyFill="1" applyBorder="1" applyAlignment="1">
      <alignment horizontal="left"/>
    </xf>
    <xf numFmtId="0" fontId="13" fillId="31" borderId="22" xfId="0" applyFont="1" applyFill="1" applyBorder="1" applyAlignment="1">
      <alignment horizontal="right"/>
    </xf>
    <xf numFmtId="9" fontId="13" fillId="31" borderId="22" xfId="1" applyFont="1" applyFill="1" applyBorder="1" applyAlignment="1">
      <alignment horizontal="right"/>
    </xf>
    <xf numFmtId="9" fontId="13" fillId="31" borderId="22" xfId="1" applyFont="1" applyFill="1" applyBorder="1" applyAlignment="1">
      <alignment horizontal="center"/>
    </xf>
    <xf numFmtId="0" fontId="0" fillId="31" borderId="22" xfId="0" applyFill="1" applyBorder="1" applyAlignment="1">
      <alignment horizontal="center"/>
    </xf>
    <xf numFmtId="0" fontId="13" fillId="31" borderId="22" xfId="0" applyFont="1" applyFill="1" applyBorder="1" applyAlignment="1">
      <alignment horizontal="center" wrapText="1"/>
    </xf>
    <xf numFmtId="0" fontId="13" fillId="31" borderId="22" xfId="0" applyFont="1" applyFill="1" applyBorder="1" applyAlignment="1">
      <alignment horizontal="left" wrapText="1"/>
    </xf>
    <xf numFmtId="0" fontId="14" fillId="31" borderId="22" xfId="0" applyFont="1" applyFill="1" applyBorder="1" applyAlignment="1">
      <alignment horizontal="center" vertical="center" wrapText="1"/>
    </xf>
    <xf numFmtId="0" fontId="24" fillId="31" borderId="22" xfId="0" applyFont="1" applyFill="1" applyBorder="1"/>
    <xf numFmtId="0" fontId="36" fillId="31" borderId="23" xfId="0" applyFont="1" applyFill="1" applyBorder="1"/>
    <xf numFmtId="1" fontId="13" fillId="31" borderId="22" xfId="0" applyNumberFormat="1" applyFont="1" applyFill="1" applyBorder="1" applyAlignment="1">
      <alignment horizontal="center"/>
    </xf>
    <xf numFmtId="0" fontId="36" fillId="31" borderId="22" xfId="0" applyFont="1" applyFill="1" applyBorder="1"/>
    <xf numFmtId="0" fontId="0" fillId="31" borderId="22" xfId="0" applyFill="1" applyBorder="1"/>
    <xf numFmtId="0" fontId="0" fillId="18" borderId="16" xfId="0" applyFill="1" applyBorder="1"/>
    <xf numFmtId="0" fontId="36" fillId="18" borderId="16" xfId="0" applyFont="1" applyFill="1" applyBorder="1" applyAlignment="1">
      <alignment horizontal="center" textRotation="90"/>
    </xf>
    <xf numFmtId="0" fontId="36" fillId="18" borderId="16" xfId="0" applyFont="1" applyFill="1" applyBorder="1"/>
    <xf numFmtId="0" fontId="32" fillId="18" borderId="16" xfId="0" applyFont="1" applyFill="1" applyBorder="1"/>
    <xf numFmtId="0" fontId="16" fillId="18" borderId="16" xfId="0" applyFont="1" applyFill="1" applyBorder="1"/>
    <xf numFmtId="0" fontId="34" fillId="18" borderId="16" xfId="0" applyFont="1" applyFill="1" applyBorder="1" applyAlignment="1">
      <alignment horizontal="center" vertical="center"/>
    </xf>
    <xf numFmtId="1" fontId="36" fillId="18" borderId="16" xfId="0" applyNumberFormat="1" applyFont="1" applyFill="1" applyBorder="1"/>
    <xf numFmtId="0" fontId="34" fillId="18" borderId="16" xfId="0" applyFont="1" applyFill="1" applyBorder="1"/>
    <xf numFmtId="0" fontId="74" fillId="18" borderId="16" xfId="0" applyFont="1" applyFill="1" applyBorder="1"/>
    <xf numFmtId="0" fontId="95" fillId="18" borderId="17" xfId="0" applyFont="1" applyFill="1" applyBorder="1" applyAlignment="1">
      <alignment horizontal="center" vertical="center"/>
    </xf>
    <xf numFmtId="0" fontId="95" fillId="18" borderId="18" xfId="0" applyFont="1" applyFill="1" applyBorder="1" applyAlignment="1">
      <alignment horizontal="center" vertical="center"/>
    </xf>
    <xf numFmtId="0" fontId="59" fillId="24" borderId="16" xfId="0" applyFont="1" applyFill="1" applyBorder="1"/>
    <xf numFmtId="0" fontId="49" fillId="24" borderId="16" xfId="0" applyFont="1" applyFill="1" applyBorder="1" applyAlignment="1">
      <alignment horizontal="center"/>
    </xf>
    <xf numFmtId="0" fontId="18" fillId="24" borderId="16" xfId="0" applyFont="1" applyFill="1" applyBorder="1"/>
    <xf numFmtId="0" fontId="32" fillId="24" borderId="16" xfId="0" applyFont="1" applyFill="1" applyBorder="1"/>
    <xf numFmtId="0" fontId="49" fillId="24" borderId="16" xfId="0" applyFont="1" applyFill="1" applyBorder="1"/>
    <xf numFmtId="1" fontId="14" fillId="28" borderId="0" xfId="0" applyNumberFormat="1" applyFont="1" applyFill="1" applyAlignment="1">
      <alignment horizontal="center"/>
    </xf>
    <xf numFmtId="1" fontId="14" fillId="28" borderId="7" xfId="0" applyNumberFormat="1" applyFont="1" applyFill="1" applyBorder="1" applyAlignment="1">
      <alignment horizontal="center"/>
    </xf>
    <xf numFmtId="1" fontId="47" fillId="28" borderId="0" xfId="0" applyNumberFormat="1" applyFont="1" applyFill="1" applyAlignment="1">
      <alignment horizontal="center"/>
    </xf>
    <xf numFmtId="1" fontId="25" fillId="28" borderId="0" xfId="0" applyNumberFormat="1" applyFont="1" applyFill="1" applyAlignment="1">
      <alignment horizontal="center"/>
    </xf>
    <xf numFmtId="1" fontId="25" fillId="4" borderId="0" xfId="0" applyNumberFormat="1" applyFont="1" applyFill="1" applyAlignment="1">
      <alignment horizontal="center"/>
    </xf>
    <xf numFmtId="1" fontId="29" fillId="4" borderId="0" xfId="0" applyNumberFormat="1" applyFont="1" applyFill="1" applyAlignment="1">
      <alignment horizontal="center"/>
    </xf>
    <xf numFmtId="0" fontId="27" fillId="31" borderId="0" xfId="0" applyFont="1" applyFill="1"/>
    <xf numFmtId="0" fontId="27" fillId="31" borderId="0" xfId="0" applyFont="1" applyFill="1" applyAlignment="1">
      <alignment horizontal="center"/>
    </xf>
    <xf numFmtId="0" fontId="25" fillId="31" borderId="0" xfId="0" applyFont="1" applyFill="1" applyAlignment="1">
      <alignment horizontal="left"/>
    </xf>
    <xf numFmtId="0" fontId="25" fillId="31" borderId="0" xfId="0" applyFont="1" applyFill="1" applyAlignment="1">
      <alignment horizontal="right"/>
    </xf>
    <xf numFmtId="9" fontId="25" fillId="31" borderId="0" xfId="1" applyFont="1" applyFill="1" applyBorder="1" applyAlignment="1">
      <alignment horizontal="right"/>
    </xf>
    <xf numFmtId="9" fontId="25" fillId="31" borderId="0" xfId="1" applyFont="1" applyFill="1" applyBorder="1" applyAlignment="1">
      <alignment horizontal="center"/>
    </xf>
    <xf numFmtId="0" fontId="25" fillId="31" borderId="0" xfId="0" applyFont="1" applyFill="1" applyAlignment="1">
      <alignment horizontal="center"/>
    </xf>
    <xf numFmtId="0" fontId="27" fillId="31" borderId="0" xfId="0" applyFont="1" applyFill="1" applyAlignment="1">
      <alignment horizontal="left"/>
    </xf>
    <xf numFmtId="0" fontId="25" fillId="31" borderId="0" xfId="0" applyFont="1" applyFill="1" applyAlignment="1">
      <alignment horizontal="left" wrapText="1"/>
    </xf>
    <xf numFmtId="1" fontId="25" fillId="31" borderId="0" xfId="0" applyNumberFormat="1" applyFont="1" applyFill="1" applyAlignment="1">
      <alignment horizontal="center"/>
    </xf>
    <xf numFmtId="0" fontId="6" fillId="31" borderId="0" xfId="0" applyFont="1" applyFill="1"/>
    <xf numFmtId="0" fontId="6" fillId="31" borderId="0" xfId="0" applyFont="1" applyFill="1" applyAlignment="1">
      <alignment horizontal="center" vertical="center"/>
    </xf>
    <xf numFmtId="0" fontId="27" fillId="32" borderId="0" xfId="0" applyFont="1" applyFill="1"/>
    <xf numFmtId="0" fontId="27" fillId="32" borderId="0" xfId="0" applyFont="1" applyFill="1" applyAlignment="1">
      <alignment horizontal="center"/>
    </xf>
    <xf numFmtId="0" fontId="25" fillId="32" borderId="0" xfId="0" applyFont="1" applyFill="1" applyAlignment="1">
      <alignment horizontal="left"/>
    </xf>
    <xf numFmtId="0" fontId="25" fillId="32" borderId="0" xfId="0" applyFont="1" applyFill="1" applyAlignment="1">
      <alignment horizontal="right"/>
    </xf>
    <xf numFmtId="9" fontId="25" fillId="32" borderId="0" xfId="1" applyFont="1" applyFill="1" applyBorder="1" applyAlignment="1">
      <alignment horizontal="right"/>
    </xf>
    <xf numFmtId="9" fontId="25" fillId="32" borderId="0" xfId="1" applyFont="1" applyFill="1" applyBorder="1" applyAlignment="1">
      <alignment horizontal="center"/>
    </xf>
    <xf numFmtId="0" fontId="25" fillId="32" borderId="0" xfId="0" applyFont="1" applyFill="1" applyAlignment="1">
      <alignment horizontal="center"/>
    </xf>
    <xf numFmtId="0" fontId="27" fillId="32" borderId="0" xfId="0" applyFont="1" applyFill="1" applyAlignment="1">
      <alignment horizontal="left"/>
    </xf>
    <xf numFmtId="0" fontId="25" fillId="32" borderId="0" xfId="0" applyFont="1" applyFill="1" applyAlignment="1">
      <alignment horizontal="left" wrapText="1"/>
    </xf>
    <xf numFmtId="0" fontId="24" fillId="32" borderId="0" xfId="0" applyFont="1" applyFill="1"/>
    <xf numFmtId="1" fontId="25" fillId="32" borderId="0" xfId="0" applyNumberFormat="1" applyFont="1" applyFill="1" applyAlignment="1">
      <alignment horizontal="center"/>
    </xf>
    <xf numFmtId="0" fontId="6" fillId="32" borderId="0" xfId="0" applyFont="1" applyFill="1"/>
    <xf numFmtId="1" fontId="29" fillId="32" borderId="0" xfId="0" applyNumberFormat="1" applyFont="1" applyFill="1" applyAlignment="1">
      <alignment horizontal="center"/>
    </xf>
    <xf numFmtId="0" fontId="0" fillId="32" borderId="0" xfId="0" applyFill="1"/>
    <xf numFmtId="0" fontId="6" fillId="32" borderId="0" xfId="0" applyFont="1" applyFill="1" applyAlignment="1">
      <alignment horizontal="center" vertical="center"/>
    </xf>
    <xf numFmtId="0" fontId="36" fillId="32" borderId="0" xfId="0" applyFont="1" applyFill="1"/>
    <xf numFmtId="49" fontId="25" fillId="31" borderId="0" xfId="0" applyNumberFormat="1" applyFont="1" applyFill="1" applyAlignment="1">
      <alignment horizontal="center"/>
    </xf>
    <xf numFmtId="1" fontId="29" fillId="31" borderId="0" xfId="0" applyNumberFormat="1" applyFont="1" applyFill="1" applyAlignment="1">
      <alignment horizontal="center"/>
    </xf>
    <xf numFmtId="167" fontId="91" fillId="31" borderId="0" xfId="0" applyNumberFormat="1" applyFont="1" applyFill="1" applyAlignment="1">
      <alignment horizontal="center" vertical="center"/>
    </xf>
    <xf numFmtId="0" fontId="82" fillId="31" borderId="0" xfId="0" applyFont="1" applyFill="1" applyAlignment="1">
      <alignment horizontal="left" vertical="top" wrapText="1" indent="3"/>
    </xf>
    <xf numFmtId="0" fontId="82" fillId="31" borderId="0" xfId="0" applyFont="1" applyFill="1" applyAlignment="1">
      <alignment horizontal="left" vertical="top" indent="3"/>
    </xf>
    <xf numFmtId="0" fontId="24" fillId="31" borderId="0" xfId="0" applyFont="1" applyFill="1" applyAlignment="1">
      <alignment horizontal="center" textRotation="90"/>
    </xf>
    <xf numFmtId="0" fontId="36" fillId="31" borderId="16" xfId="0" applyFont="1" applyFill="1" applyBorder="1" applyAlignment="1">
      <alignment horizontal="center" textRotation="90"/>
    </xf>
    <xf numFmtId="0" fontId="37" fillId="31" borderId="0" xfId="0" applyFont="1" applyFill="1" applyAlignment="1">
      <alignment horizontal="center" textRotation="90"/>
    </xf>
    <xf numFmtId="0" fontId="4" fillId="31" borderId="0" xfId="3" applyFill="1" applyBorder="1" applyAlignment="1">
      <alignment horizontal="center" textRotation="90"/>
    </xf>
    <xf numFmtId="167" fontId="37" fillId="31" borderId="0" xfId="0" applyNumberFormat="1" applyFont="1" applyFill="1" applyAlignment="1">
      <alignment horizontal="center" textRotation="90"/>
    </xf>
    <xf numFmtId="0" fontId="30" fillId="31" borderId="0" xfId="2" applyFont="1" applyFill="1" applyBorder="1" applyAlignment="1">
      <alignment horizontal="center" textRotation="90"/>
    </xf>
    <xf numFmtId="0" fontId="39" fillId="31" borderId="0" xfId="3" applyFont="1" applyFill="1" applyBorder="1" applyAlignment="1">
      <alignment horizontal="center" textRotation="90"/>
    </xf>
    <xf numFmtId="0" fontId="40" fillId="31" borderId="0" xfId="3" applyFont="1" applyFill="1" applyBorder="1" applyAlignment="1">
      <alignment horizontal="center" textRotation="90"/>
    </xf>
    <xf numFmtId="0" fontId="45" fillId="31" borderId="0" xfId="3" applyFont="1" applyFill="1" applyBorder="1" applyAlignment="1">
      <alignment horizontal="center" textRotation="90"/>
    </xf>
    <xf numFmtId="0" fontId="45" fillId="31" borderId="0" xfId="4" applyFont="1" applyFill="1" applyBorder="1" applyAlignment="1">
      <alignment horizontal="center" textRotation="90"/>
    </xf>
    <xf numFmtId="0" fontId="43" fillId="31" borderId="0" xfId="3" applyFont="1" applyFill="1" applyBorder="1" applyAlignment="1">
      <alignment horizontal="center" textRotation="90"/>
    </xf>
    <xf numFmtId="0" fontId="43" fillId="31" borderId="0" xfId="4" applyFont="1" applyFill="1" applyBorder="1" applyAlignment="1">
      <alignment horizontal="center" textRotation="90"/>
    </xf>
    <xf numFmtId="0" fontId="36" fillId="31" borderId="0" xfId="0" applyFont="1" applyFill="1" applyAlignment="1">
      <alignment horizontal="center" textRotation="90"/>
    </xf>
    <xf numFmtId="0" fontId="44" fillId="31" borderId="0" xfId="3" applyFont="1" applyFill="1" applyBorder="1" applyAlignment="1">
      <alignment horizontal="center" textRotation="90"/>
    </xf>
    <xf numFmtId="0" fontId="4" fillId="31" borderId="0" xfId="3" applyFill="1" applyBorder="1" applyAlignment="1">
      <alignment horizontal="center"/>
    </xf>
    <xf numFmtId="0" fontId="0" fillId="31" borderId="0" xfId="0" applyFill="1" applyAlignment="1">
      <alignment horizontal="center" textRotation="90"/>
    </xf>
    <xf numFmtId="0" fontId="101" fillId="17" borderId="16" xfId="0" applyFont="1" applyFill="1" applyBorder="1"/>
    <xf numFmtId="0" fontId="101" fillId="17" borderId="0" xfId="0" applyFont="1" applyFill="1"/>
    <xf numFmtId="0" fontId="100" fillId="4" borderId="6" xfId="0" applyFont="1" applyFill="1" applyBorder="1" applyAlignment="1">
      <alignment horizontal="center"/>
    </xf>
    <xf numFmtId="0" fontId="100" fillId="4" borderId="4" xfId="0" applyFont="1" applyFill="1" applyBorder="1" applyAlignment="1">
      <alignment horizontal="center"/>
    </xf>
    <xf numFmtId="0" fontId="43" fillId="34" borderId="0" xfId="3" applyFont="1" applyFill="1" applyBorder="1" applyAlignment="1">
      <alignment horizontal="center" textRotation="90"/>
    </xf>
    <xf numFmtId="167" fontId="102" fillId="22" borderId="0" xfId="0" applyNumberFormat="1" applyFont="1" applyFill="1" applyAlignment="1">
      <alignment horizontal="center"/>
    </xf>
    <xf numFmtId="167" fontId="76" fillId="22" borderId="0" xfId="0" applyNumberFormat="1" applyFont="1" applyFill="1" applyAlignment="1">
      <alignment horizontal="center"/>
    </xf>
    <xf numFmtId="0" fontId="28" fillId="22" borderId="0" xfId="0" applyFont="1" applyFill="1"/>
    <xf numFmtId="0" fontId="60" fillId="21" borderId="16" xfId="0" applyFont="1" applyFill="1" applyBorder="1"/>
    <xf numFmtId="0" fontId="61" fillId="23" borderId="0" xfId="0" applyFont="1" applyFill="1"/>
    <xf numFmtId="0" fontId="61" fillId="23" borderId="0" xfId="0" applyFont="1" applyFill="1" applyAlignment="1">
      <alignment horizontal="center" vertical="center"/>
    </xf>
    <xf numFmtId="0" fontId="60" fillId="24" borderId="16" xfId="0" applyFont="1" applyFill="1" applyBorder="1"/>
    <xf numFmtId="0" fontId="34" fillId="31" borderId="16" xfId="0" applyFont="1" applyFill="1" applyBorder="1"/>
    <xf numFmtId="0" fontId="34" fillId="7" borderId="16" xfId="0" applyFont="1" applyFill="1" applyBorder="1"/>
    <xf numFmtId="0" fontId="34" fillId="32" borderId="16" xfId="0" applyFont="1" applyFill="1" applyBorder="1"/>
    <xf numFmtId="0" fontId="64" fillId="9" borderId="0" xfId="0" applyFont="1" applyFill="1"/>
    <xf numFmtId="0" fontId="64" fillId="17" borderId="16" xfId="0" applyFont="1" applyFill="1" applyBorder="1"/>
    <xf numFmtId="167" fontId="64" fillId="9" borderId="0" xfId="0" applyNumberFormat="1" applyFont="1" applyFill="1"/>
    <xf numFmtId="167" fontId="64" fillId="9" borderId="0" xfId="0" applyNumberFormat="1" applyFont="1" applyFill="1" applyAlignment="1">
      <alignment horizontal="center"/>
    </xf>
    <xf numFmtId="0" fontId="65" fillId="17" borderId="16" xfId="0" applyFont="1" applyFill="1" applyBorder="1"/>
    <xf numFmtId="0" fontId="64" fillId="18" borderId="16" xfId="0" applyFont="1" applyFill="1" applyBorder="1"/>
    <xf numFmtId="1" fontId="81" fillId="9" borderId="0" xfId="0" applyNumberFormat="1" applyFont="1" applyFill="1" applyAlignment="1">
      <alignment horizontal="center"/>
    </xf>
    <xf numFmtId="0" fontId="55" fillId="17" borderId="16" xfId="0" applyFont="1" applyFill="1" applyBorder="1"/>
    <xf numFmtId="167" fontId="92" fillId="9" borderId="0" xfId="0" applyNumberFormat="1" applyFont="1" applyFill="1" applyAlignment="1">
      <alignment horizontal="center"/>
    </xf>
    <xf numFmtId="0" fontId="81" fillId="9" borderId="0" xfId="0" applyFont="1" applyFill="1"/>
    <xf numFmtId="167" fontId="55" fillId="17" borderId="16" xfId="0" applyNumberFormat="1" applyFont="1" applyFill="1" applyBorder="1" applyAlignment="1">
      <alignment horizontal="center"/>
    </xf>
    <xf numFmtId="0" fontId="55" fillId="18" borderId="16" xfId="0" applyFont="1" applyFill="1" applyBorder="1"/>
    <xf numFmtId="0" fontId="55" fillId="31" borderId="16" xfId="0" applyFont="1" applyFill="1" applyBorder="1"/>
    <xf numFmtId="167" fontId="92" fillId="31" borderId="0" xfId="0" applyNumberFormat="1" applyFont="1" applyFill="1" applyAlignment="1">
      <alignment horizontal="center"/>
    </xf>
    <xf numFmtId="1" fontId="81" fillId="31" borderId="0" xfId="0" applyNumberFormat="1" applyFont="1" applyFill="1" applyAlignment="1">
      <alignment horizontal="center"/>
    </xf>
    <xf numFmtId="0" fontId="81" fillId="31" borderId="0" xfId="0" applyFont="1" applyFill="1"/>
    <xf numFmtId="167" fontId="55" fillId="31" borderId="16" xfId="0" applyNumberFormat="1" applyFont="1" applyFill="1" applyBorder="1" applyAlignment="1">
      <alignment horizontal="center"/>
    </xf>
    <xf numFmtId="0" fontId="55" fillId="7" borderId="16" xfId="0" applyFont="1" applyFill="1" applyBorder="1"/>
    <xf numFmtId="1" fontId="81" fillId="7" borderId="0" xfId="0" applyNumberFormat="1" applyFont="1" applyFill="1" applyAlignment="1">
      <alignment horizontal="center"/>
    </xf>
    <xf numFmtId="167" fontId="81" fillId="7" borderId="0" xfId="0" applyNumberFormat="1" applyFont="1" applyFill="1"/>
    <xf numFmtId="167" fontId="92" fillId="7" borderId="0" xfId="0" applyNumberFormat="1" applyFont="1" applyFill="1" applyAlignment="1">
      <alignment horizontal="center"/>
    </xf>
    <xf numFmtId="0" fontId="81" fillId="7" borderId="0" xfId="0" applyFont="1" applyFill="1"/>
    <xf numFmtId="1" fontId="103" fillId="22" borderId="0" xfId="0" applyNumberFormat="1" applyFont="1" applyFill="1" applyAlignment="1">
      <alignment horizontal="center"/>
    </xf>
    <xf numFmtId="0" fontId="81" fillId="18" borderId="16" xfId="0" applyFont="1" applyFill="1" applyBorder="1"/>
    <xf numFmtId="0" fontId="81" fillId="21" borderId="16" xfId="0" applyFont="1" applyFill="1" applyBorder="1"/>
    <xf numFmtId="1" fontId="81" fillId="22" borderId="0" xfId="0" applyNumberFormat="1" applyFont="1" applyFill="1" applyAlignment="1">
      <alignment horizontal="center"/>
    </xf>
    <xf numFmtId="167" fontId="81" fillId="22" borderId="0" xfId="0" applyNumberFormat="1" applyFont="1" applyFill="1"/>
    <xf numFmtId="167" fontId="92" fillId="22" borderId="0" xfId="0" applyNumberFormat="1" applyFont="1" applyFill="1" applyAlignment="1">
      <alignment horizontal="center"/>
    </xf>
    <xf numFmtId="0" fontId="0" fillId="23" borderId="0" xfId="0" applyFill="1"/>
    <xf numFmtId="0" fontId="0" fillId="23" borderId="0" xfId="0" applyFill="1" applyAlignment="1">
      <alignment horizontal="center" vertical="center"/>
    </xf>
    <xf numFmtId="0" fontId="81" fillId="22" borderId="0" xfId="0" applyFont="1" applyFill="1"/>
    <xf numFmtId="0" fontId="55" fillId="21" borderId="16" xfId="0" applyFont="1" applyFill="1" applyBorder="1"/>
    <xf numFmtId="0" fontId="81" fillId="24" borderId="16" xfId="0" applyFont="1" applyFill="1" applyBorder="1"/>
    <xf numFmtId="0" fontId="55" fillId="24" borderId="16" xfId="0" applyFont="1" applyFill="1" applyBorder="1"/>
    <xf numFmtId="0" fontId="55" fillId="7" borderId="19" xfId="0" applyFont="1" applyFill="1" applyBorder="1"/>
    <xf numFmtId="0" fontId="55" fillId="32" borderId="16" xfId="0" applyFont="1" applyFill="1" applyBorder="1"/>
    <xf numFmtId="1" fontId="81" fillId="32" borderId="0" xfId="0" applyNumberFormat="1" applyFont="1" applyFill="1" applyAlignment="1">
      <alignment horizontal="center"/>
    </xf>
    <xf numFmtId="1" fontId="54" fillId="32" borderId="0" xfId="0" applyNumberFormat="1" applyFont="1" applyFill="1" applyAlignment="1">
      <alignment horizontal="center"/>
    </xf>
    <xf numFmtId="167" fontId="81" fillId="32" borderId="0" xfId="0" applyNumberFormat="1" applyFont="1" applyFill="1"/>
    <xf numFmtId="167" fontId="92" fillId="32" borderId="0" xfId="0" applyNumberFormat="1" applyFont="1" applyFill="1" applyAlignment="1">
      <alignment horizontal="center"/>
    </xf>
    <xf numFmtId="0" fontId="81" fillId="32" borderId="0" xfId="0" applyFont="1" applyFill="1"/>
    <xf numFmtId="1" fontId="54" fillId="7" borderId="0" xfId="0" applyNumberFormat="1" applyFont="1" applyFill="1" applyAlignment="1">
      <alignment horizontal="center"/>
    </xf>
    <xf numFmtId="0" fontId="55" fillId="7" borderId="20" xfId="0" applyFont="1" applyFill="1" applyBorder="1"/>
    <xf numFmtId="0" fontId="81" fillId="7" borderId="9" xfId="0" applyFont="1" applyFill="1" applyBorder="1"/>
    <xf numFmtId="167" fontId="81" fillId="31" borderId="0" xfId="0" applyNumberFormat="1" applyFont="1" applyFill="1"/>
    <xf numFmtId="0" fontId="6" fillId="12" borderId="0" xfId="0" applyFont="1" applyFill="1" applyAlignment="1">
      <alignment horizontal="center"/>
    </xf>
    <xf numFmtId="0" fontId="6" fillId="12" borderId="0" xfId="0" applyFont="1" applyFill="1"/>
    <xf numFmtId="167" fontId="81" fillId="9" borderId="0" xfId="0" applyNumberFormat="1" applyFont="1" applyFill="1"/>
    <xf numFmtId="167" fontId="0" fillId="9" borderId="0" xfId="0" applyNumberFormat="1" applyFill="1" applyAlignment="1">
      <alignment horizontal="center"/>
    </xf>
    <xf numFmtId="167" fontId="104" fillId="22" borderId="0" xfId="0" applyNumberFormat="1" applyFont="1" applyFill="1" applyAlignment="1">
      <alignment horizontal="center"/>
    </xf>
    <xf numFmtId="167" fontId="81" fillId="31" borderId="22" xfId="0" applyNumberFormat="1" applyFont="1" applyFill="1" applyBorder="1" applyAlignment="1">
      <alignment horizontal="center"/>
    </xf>
    <xf numFmtId="1" fontId="8" fillId="31" borderId="22" xfId="0" applyNumberFormat="1" applyFont="1" applyFill="1" applyBorder="1" applyAlignment="1">
      <alignment horizontal="center"/>
    </xf>
    <xf numFmtId="0" fontId="81" fillId="31" borderId="22" xfId="0" applyFont="1" applyFill="1" applyBorder="1" applyAlignment="1">
      <alignment horizontal="center"/>
    </xf>
    <xf numFmtId="1" fontId="6" fillId="31" borderId="22" xfId="0" applyNumberFormat="1" applyFont="1" applyFill="1" applyBorder="1" applyAlignment="1">
      <alignment horizontal="center"/>
    </xf>
    <xf numFmtId="0" fontId="55" fillId="31" borderId="23" xfId="0" applyFont="1" applyFill="1" applyBorder="1"/>
    <xf numFmtId="167" fontId="55" fillId="31" borderId="23" xfId="0" applyNumberFormat="1" applyFont="1" applyFill="1" applyBorder="1" applyAlignment="1">
      <alignment horizontal="center"/>
    </xf>
    <xf numFmtId="0" fontId="55" fillId="31" borderId="22" xfId="0" applyFont="1" applyFill="1" applyBorder="1"/>
    <xf numFmtId="0" fontId="81" fillId="7" borderId="0" xfId="0" applyFont="1" applyFill="1" applyAlignment="1">
      <alignment horizontal="center"/>
    </xf>
    <xf numFmtId="1" fontId="8" fillId="7" borderId="0" xfId="0" applyNumberFormat="1" applyFont="1" applyFill="1" applyAlignment="1">
      <alignment horizontal="center"/>
    </xf>
    <xf numFmtId="167" fontId="81" fillId="7" borderId="0" xfId="0" applyNumberFormat="1" applyFont="1" applyFill="1" applyAlignment="1">
      <alignment horizontal="center"/>
    </xf>
    <xf numFmtId="1" fontId="6" fillId="7" borderId="0" xfId="0" applyNumberFormat="1" applyFont="1" applyFill="1" applyAlignment="1">
      <alignment horizontal="center"/>
    </xf>
    <xf numFmtId="1" fontId="6" fillId="7" borderId="0" xfId="0" applyNumberFormat="1" applyFont="1" applyFill="1" applyAlignment="1">
      <alignment horizontal="center" vertical="center"/>
    </xf>
    <xf numFmtId="0" fontId="55" fillId="7" borderId="8" xfId="0" applyFont="1" applyFill="1" applyBorder="1"/>
    <xf numFmtId="0" fontId="55" fillId="17" borderId="8" xfId="0" applyFont="1" applyFill="1" applyBorder="1"/>
    <xf numFmtId="167" fontId="105" fillId="33" borderId="0" xfId="0" applyNumberFormat="1" applyFont="1" applyFill="1" applyAlignment="1">
      <alignment horizontal="center"/>
    </xf>
    <xf numFmtId="0" fontId="55" fillId="31" borderId="8" xfId="0" applyFont="1" applyFill="1" applyBorder="1"/>
    <xf numFmtId="0" fontId="81" fillId="21" borderId="8" xfId="0" applyFont="1" applyFill="1" applyBorder="1"/>
    <xf numFmtId="0" fontId="55" fillId="21" borderId="8" xfId="0" applyFont="1" applyFill="1" applyBorder="1"/>
    <xf numFmtId="0" fontId="55" fillId="32" borderId="8" xfId="0" applyFont="1" applyFill="1" applyBorder="1"/>
    <xf numFmtId="1" fontId="75" fillId="22" borderId="0" xfId="0" applyNumberFormat="1" applyFont="1" applyFill="1" applyAlignment="1">
      <alignment horizontal="center"/>
    </xf>
    <xf numFmtId="167" fontId="106" fillId="22" borderId="0" xfId="0" applyNumberFormat="1" applyFont="1" applyFill="1" applyAlignment="1">
      <alignment horizontal="center"/>
    </xf>
    <xf numFmtId="0" fontId="66" fillId="19" borderId="0" xfId="0" applyFont="1" applyFill="1" applyAlignment="1">
      <alignment horizontal="left" indent="2"/>
    </xf>
    <xf numFmtId="1" fontId="75" fillId="9" borderId="0" xfId="0" applyNumberFormat="1" applyFont="1" applyFill="1" applyAlignment="1">
      <alignment horizontal="center"/>
    </xf>
    <xf numFmtId="1" fontId="107" fillId="9" borderId="0" xfId="0" applyNumberFormat="1" applyFont="1" applyFill="1" applyAlignment="1">
      <alignment horizontal="center"/>
    </xf>
    <xf numFmtId="0" fontId="22" fillId="22" borderId="0" xfId="0" applyFont="1" applyFill="1"/>
    <xf numFmtId="16" fontId="56" fillId="19" borderId="0" xfId="0" applyNumberFormat="1" applyFont="1" applyFill="1" applyAlignment="1">
      <alignment horizontal="center"/>
    </xf>
    <xf numFmtId="0" fontId="56" fillId="22" borderId="0" xfId="0" applyFont="1" applyFill="1" applyAlignment="1">
      <alignment horizontal="left"/>
    </xf>
    <xf numFmtId="0" fontId="61" fillId="20" borderId="0" xfId="0" applyFont="1" applyFill="1"/>
    <xf numFmtId="0" fontId="60" fillId="21" borderId="8" xfId="0" applyFont="1" applyFill="1" applyBorder="1"/>
    <xf numFmtId="0" fontId="60" fillId="21" borderId="0" xfId="0" applyFont="1" applyFill="1"/>
    <xf numFmtId="0" fontId="108" fillId="19" borderId="0" xfId="0" applyFont="1" applyFill="1" applyAlignment="1">
      <alignment horizontal="center"/>
    </xf>
    <xf numFmtId="0" fontId="108" fillId="19" borderId="0" xfId="0" applyFont="1" applyFill="1" applyAlignment="1">
      <alignment horizontal="left"/>
    </xf>
    <xf numFmtId="1" fontId="109" fillId="19" borderId="0" xfId="0" applyNumberFormat="1" applyFont="1" applyFill="1" applyAlignment="1">
      <alignment horizontal="center"/>
    </xf>
    <xf numFmtId="0" fontId="56" fillId="30" borderId="0" xfId="0" applyFont="1" applyFill="1" applyAlignment="1">
      <alignment horizontal="center"/>
    </xf>
    <xf numFmtId="0" fontId="56" fillId="27" borderId="0" xfId="0" applyFont="1" applyFill="1" applyAlignment="1">
      <alignment horizontal="left"/>
    </xf>
    <xf numFmtId="1" fontId="56" fillId="28" borderId="0" xfId="0" applyNumberFormat="1" applyFont="1" applyFill="1" applyAlignment="1">
      <alignment horizontal="center"/>
    </xf>
    <xf numFmtId="0" fontId="56" fillId="29" borderId="0" xfId="0" applyFont="1" applyFill="1" applyAlignment="1">
      <alignment horizontal="left"/>
    </xf>
    <xf numFmtId="0" fontId="108" fillId="28" borderId="0" xfId="0" applyFont="1" applyFill="1" applyAlignment="1">
      <alignment horizontal="left"/>
    </xf>
    <xf numFmtId="0" fontId="56" fillId="25" borderId="0" xfId="0" applyFont="1" applyFill="1" applyAlignment="1">
      <alignment horizontal="left"/>
    </xf>
    <xf numFmtId="0" fontId="111" fillId="22" borderId="0" xfId="0" applyFont="1" applyFill="1"/>
    <xf numFmtId="0" fontId="99" fillId="17" borderId="0" xfId="0" applyFont="1" applyFill="1"/>
    <xf numFmtId="0" fontId="99" fillId="17" borderId="0" xfId="0" applyFont="1" applyFill="1" applyAlignment="1">
      <alignment horizontal="left"/>
    </xf>
    <xf numFmtId="0" fontId="99" fillId="17" borderId="0" xfId="0" applyFont="1" applyFill="1" applyAlignment="1">
      <alignment horizontal="right"/>
    </xf>
    <xf numFmtId="0" fontId="99" fillId="17" borderId="0" xfId="0" applyFont="1" applyFill="1" applyAlignment="1">
      <alignment horizontal="center"/>
    </xf>
    <xf numFmtId="1" fontId="81" fillId="17" borderId="0" xfId="0" applyNumberFormat="1" applyFont="1" applyFill="1" applyAlignment="1">
      <alignment horizontal="center"/>
    </xf>
    <xf numFmtId="0" fontId="6" fillId="17" borderId="0" xfId="0" applyFont="1" applyFill="1" applyAlignment="1">
      <alignment horizontal="center"/>
    </xf>
    <xf numFmtId="1" fontId="54" fillId="17" borderId="0" xfId="0" applyNumberFormat="1" applyFont="1" applyFill="1" applyAlignment="1">
      <alignment horizontal="center"/>
    </xf>
    <xf numFmtId="167" fontId="81" fillId="17" borderId="0" xfId="0" applyNumberFormat="1" applyFont="1" applyFill="1"/>
    <xf numFmtId="167" fontId="92" fillId="17" borderId="0" xfId="0" applyNumberFormat="1" applyFont="1" applyFill="1" applyAlignment="1">
      <alignment horizontal="center"/>
    </xf>
    <xf numFmtId="0" fontId="6" fillId="17" borderId="0" xfId="0" applyFont="1" applyFill="1" applyAlignment="1">
      <alignment horizontal="center" vertical="center"/>
    </xf>
    <xf numFmtId="0" fontId="81" fillId="17" borderId="0" xfId="0" applyFont="1" applyFill="1"/>
    <xf numFmtId="0" fontId="100" fillId="17" borderId="0" xfId="0" applyFont="1" applyFill="1"/>
    <xf numFmtId="0" fontId="81" fillId="17" borderId="0" xfId="0" applyFont="1" applyFill="1" applyAlignment="1">
      <alignment horizontal="center"/>
    </xf>
    <xf numFmtId="0" fontId="112" fillId="17" borderId="16" xfId="0" applyFont="1" applyFill="1" applyBorder="1"/>
    <xf numFmtId="0" fontId="113" fillId="21" borderId="16" xfId="0" applyFont="1" applyFill="1" applyBorder="1"/>
    <xf numFmtId="167" fontId="112" fillId="31" borderId="16" xfId="0" applyNumberFormat="1" applyFont="1" applyFill="1" applyBorder="1" applyAlignment="1">
      <alignment horizontal="center"/>
    </xf>
    <xf numFmtId="0" fontId="112" fillId="7" borderId="16" xfId="0" applyFont="1" applyFill="1" applyBorder="1"/>
    <xf numFmtId="0" fontId="114" fillId="21" borderId="16" xfId="0" applyFont="1" applyFill="1" applyBorder="1" applyAlignment="1">
      <alignment horizontal="center"/>
    </xf>
    <xf numFmtId="0" fontId="115" fillId="21" borderId="16" xfId="0" applyFont="1" applyFill="1" applyBorder="1"/>
    <xf numFmtId="0" fontId="112" fillId="21" borderId="16" xfId="0" applyFont="1" applyFill="1" applyBorder="1"/>
    <xf numFmtId="0" fontId="114" fillId="21" borderId="16" xfId="0" applyFont="1" applyFill="1" applyBorder="1"/>
    <xf numFmtId="0" fontId="112" fillId="32" borderId="16" xfId="0" applyFont="1" applyFill="1" applyBorder="1"/>
    <xf numFmtId="0" fontId="112" fillId="31" borderId="16" xfId="0" applyFont="1" applyFill="1" applyBorder="1"/>
    <xf numFmtId="167" fontId="0" fillId="17" borderId="16" xfId="0" applyNumberFormat="1" applyFill="1" applyBorder="1"/>
    <xf numFmtId="167" fontId="36" fillId="17" borderId="16" xfId="0" applyNumberFormat="1" applyFont="1" applyFill="1" applyBorder="1" applyAlignment="1">
      <alignment horizontal="center" textRotation="90"/>
    </xf>
    <xf numFmtId="167" fontId="36" fillId="31" borderId="16" xfId="0" applyNumberFormat="1" applyFont="1" applyFill="1" applyBorder="1" applyAlignment="1">
      <alignment horizontal="center" textRotation="90"/>
    </xf>
    <xf numFmtId="167" fontId="95" fillId="17" borderId="17" xfId="0" applyNumberFormat="1" applyFont="1" applyFill="1" applyBorder="1" applyAlignment="1">
      <alignment horizontal="center" vertical="center"/>
    </xf>
    <xf numFmtId="167" fontId="95" fillId="17" borderId="18" xfId="0" applyNumberFormat="1" applyFont="1" applyFill="1" applyBorder="1" applyAlignment="1">
      <alignment horizontal="center" vertical="center"/>
    </xf>
    <xf numFmtId="167" fontId="55" fillId="31" borderId="23" xfId="0" applyNumberFormat="1" applyFont="1" applyFill="1" applyBorder="1"/>
    <xf numFmtId="167" fontId="55" fillId="7" borderId="16" xfId="0" applyNumberFormat="1" applyFont="1" applyFill="1" applyBorder="1"/>
    <xf numFmtId="167" fontId="55" fillId="17" borderId="16" xfId="0" applyNumberFormat="1" applyFont="1" applyFill="1" applyBorder="1"/>
    <xf numFmtId="167" fontId="59" fillId="21" borderId="16" xfId="0" applyNumberFormat="1" applyFont="1" applyFill="1" applyBorder="1"/>
    <xf numFmtId="167" fontId="55" fillId="31" borderId="16" xfId="0" applyNumberFormat="1" applyFont="1" applyFill="1" applyBorder="1"/>
    <xf numFmtId="167" fontId="49" fillId="21" borderId="16" xfId="0" applyNumberFormat="1" applyFont="1" applyFill="1" applyBorder="1" applyAlignment="1">
      <alignment horizontal="left"/>
    </xf>
    <xf numFmtId="167" fontId="18" fillId="21" borderId="16" xfId="0" applyNumberFormat="1" applyFont="1" applyFill="1" applyBorder="1"/>
    <xf numFmtId="167" fontId="49" fillId="21" borderId="16" xfId="0" applyNumberFormat="1" applyFont="1" applyFill="1" applyBorder="1" applyAlignment="1">
      <alignment horizontal="center"/>
    </xf>
    <xf numFmtId="167" fontId="32" fillId="21" borderId="16" xfId="0" applyNumberFormat="1" applyFont="1" applyFill="1" applyBorder="1"/>
    <xf numFmtId="167" fontId="55" fillId="21" borderId="16" xfId="0" applyNumberFormat="1" applyFont="1" applyFill="1" applyBorder="1"/>
    <xf numFmtId="167" fontId="81" fillId="21" borderId="16" xfId="0" applyNumberFormat="1" applyFont="1" applyFill="1" applyBorder="1"/>
    <xf numFmtId="167" fontId="49" fillId="21" borderId="16" xfId="0" applyNumberFormat="1" applyFont="1" applyFill="1" applyBorder="1"/>
    <xf numFmtId="167" fontId="55" fillId="32" borderId="16" xfId="0" applyNumberFormat="1" applyFont="1" applyFill="1" applyBorder="1"/>
    <xf numFmtId="167" fontId="60" fillId="21" borderId="16" xfId="0" applyNumberFormat="1" applyFont="1" applyFill="1" applyBorder="1"/>
    <xf numFmtId="167" fontId="64" fillId="17" borderId="16" xfId="0" applyNumberFormat="1" applyFont="1" applyFill="1" applyBorder="1"/>
    <xf numFmtId="167" fontId="52" fillId="13" borderId="0" xfId="0" applyNumberFormat="1" applyFont="1" applyFill="1" applyAlignment="1">
      <alignment horizontal="center" vertical="center"/>
    </xf>
    <xf numFmtId="167" fontId="36" fillId="13" borderId="0" xfId="2" applyNumberFormat="1" applyFont="1" applyFill="1" applyBorder="1" applyAlignment="1">
      <alignment horizontal="center" textRotation="90"/>
    </xf>
    <xf numFmtId="167" fontId="36" fillId="31" borderId="0" xfId="2" applyNumberFormat="1" applyFont="1" applyFill="1" applyBorder="1" applyAlignment="1">
      <alignment horizontal="center" textRotation="90"/>
    </xf>
    <xf numFmtId="167" fontId="79" fillId="13" borderId="13" xfId="0" applyNumberFormat="1" applyFont="1" applyFill="1" applyBorder="1" applyAlignment="1">
      <alignment horizontal="center" vertical="center"/>
    </xf>
    <xf numFmtId="167" fontId="79" fillId="13" borderId="15" xfId="0" applyNumberFormat="1" applyFont="1" applyFill="1" applyBorder="1" applyAlignment="1">
      <alignment horizontal="center" vertical="center"/>
    </xf>
    <xf numFmtId="167" fontId="6" fillId="31" borderId="22" xfId="0" applyNumberFormat="1" applyFont="1" applyFill="1" applyBorder="1" applyAlignment="1">
      <alignment horizontal="center" vertical="center"/>
    </xf>
    <xf numFmtId="167" fontId="6" fillId="7" borderId="0" xfId="0" applyNumberFormat="1" applyFont="1" applyFill="1" applyAlignment="1">
      <alignment horizontal="center" vertical="center"/>
    </xf>
    <xf numFmtId="167" fontId="6" fillId="17" borderId="0" xfId="0" applyNumberFormat="1" applyFont="1" applyFill="1" applyAlignment="1">
      <alignment horizontal="center" vertical="center"/>
    </xf>
    <xf numFmtId="167" fontId="6" fillId="13" borderId="0" xfId="0" applyNumberFormat="1" applyFont="1" applyFill="1" applyAlignment="1">
      <alignment horizontal="center" vertical="center"/>
    </xf>
    <xf numFmtId="167" fontId="0" fillId="13" borderId="0" xfId="0" applyNumberFormat="1" applyFill="1" applyAlignment="1">
      <alignment horizontal="center" vertical="center"/>
    </xf>
    <xf numFmtId="167" fontId="64" fillId="13" borderId="0" xfId="0" applyNumberFormat="1" applyFont="1" applyFill="1" applyAlignment="1">
      <alignment horizontal="center" vertical="center"/>
    </xf>
    <xf numFmtId="168" fontId="34" fillId="13" borderId="0" xfId="1" applyNumberFormat="1" applyFont="1" applyFill="1" applyAlignment="1">
      <alignment horizontal="center" vertical="center"/>
    </xf>
    <xf numFmtId="168" fontId="34" fillId="13" borderId="0" xfId="1" applyNumberFormat="1" applyFont="1" applyFill="1" applyAlignment="1">
      <alignment horizontal="center"/>
    </xf>
    <xf numFmtId="167" fontId="116" fillId="23" borderId="0" xfId="0" applyNumberFormat="1" applyFont="1" applyFill="1" applyAlignment="1">
      <alignment horizontal="center" vertical="center"/>
    </xf>
    <xf numFmtId="167" fontId="91" fillId="7" borderId="0" xfId="0" applyNumberFormat="1" applyFont="1" applyFill="1" applyAlignment="1">
      <alignment horizontal="center" vertical="center"/>
    </xf>
    <xf numFmtId="167" fontId="91" fillId="17" borderId="0" xfId="0" applyNumberFormat="1" applyFont="1" applyFill="1" applyAlignment="1">
      <alignment horizontal="center" vertical="center"/>
    </xf>
    <xf numFmtId="167" fontId="117" fillId="23" borderId="0" xfId="0" applyNumberFormat="1" applyFont="1" applyFill="1" applyAlignment="1">
      <alignment horizontal="center" vertical="center"/>
    </xf>
    <xf numFmtId="167" fontId="118" fillId="23" borderId="0" xfId="0" applyNumberFormat="1" applyFont="1" applyFill="1" applyAlignment="1">
      <alignment horizontal="center" vertical="center"/>
    </xf>
    <xf numFmtId="167" fontId="118" fillId="23" borderId="7" xfId="0" applyNumberFormat="1" applyFont="1" applyFill="1" applyBorder="1" applyAlignment="1">
      <alignment horizontal="center" vertical="center"/>
    </xf>
    <xf numFmtId="167" fontId="91" fillId="23" borderId="0" xfId="0" applyNumberFormat="1" applyFont="1" applyFill="1" applyAlignment="1">
      <alignment horizontal="center" vertical="center"/>
    </xf>
    <xf numFmtId="167" fontId="91" fillId="32" borderId="0" xfId="0" applyNumberFormat="1" applyFont="1" applyFill="1" applyAlignment="1">
      <alignment horizontal="center" vertical="center"/>
    </xf>
    <xf numFmtId="167" fontId="117" fillId="23" borderId="7" xfId="0" applyNumberFormat="1" applyFont="1" applyFill="1" applyBorder="1" applyAlignment="1">
      <alignment horizontal="center" vertical="center"/>
    </xf>
    <xf numFmtId="167" fontId="119" fillId="17" borderId="16" xfId="0" applyNumberFormat="1" applyFont="1" applyFill="1" applyBorder="1" applyAlignment="1">
      <alignment horizontal="center"/>
    </xf>
    <xf numFmtId="1" fontId="109" fillId="28" borderId="0" xfId="0" applyNumberFormat="1" applyFont="1" applyFill="1" applyAlignment="1">
      <alignment horizontal="center"/>
    </xf>
    <xf numFmtId="167" fontId="119" fillId="7" borderId="16" xfId="0" applyNumberFormat="1" applyFont="1" applyFill="1" applyBorder="1" applyAlignment="1">
      <alignment horizontal="center"/>
    </xf>
    <xf numFmtId="0" fontId="108" fillId="35" borderId="0" xfId="0" applyFont="1" applyFill="1" applyAlignment="1">
      <alignment horizontal="center"/>
    </xf>
    <xf numFmtId="0" fontId="56" fillId="35" borderId="0" xfId="0" applyFont="1" applyFill="1" applyAlignment="1">
      <alignment horizontal="left"/>
    </xf>
    <xf numFmtId="0" fontId="56" fillId="35" borderId="0" xfId="0" applyFont="1" applyFill="1" applyAlignment="1">
      <alignment horizontal="right"/>
    </xf>
    <xf numFmtId="9" fontId="56" fillId="35" borderId="0" xfId="1" applyFont="1" applyFill="1" applyBorder="1" applyAlignment="1">
      <alignment horizontal="right"/>
    </xf>
    <xf numFmtId="9" fontId="56" fillId="35" borderId="0" xfId="1" applyFont="1" applyFill="1" applyBorder="1" applyAlignment="1">
      <alignment horizontal="center"/>
    </xf>
    <xf numFmtId="0" fontId="56" fillId="35" borderId="0" xfId="0" applyFont="1" applyFill="1" applyAlignment="1">
      <alignment horizontal="center"/>
    </xf>
    <xf numFmtId="0" fontId="108" fillId="35" borderId="0" xfId="0" applyFont="1" applyFill="1" applyAlignment="1">
      <alignment horizontal="left"/>
    </xf>
    <xf numFmtId="0" fontId="56" fillId="35" borderId="0" xfId="0" applyFont="1" applyFill="1" applyAlignment="1">
      <alignment horizontal="left" wrapText="1"/>
    </xf>
    <xf numFmtId="0" fontId="58" fillId="35" borderId="0" xfId="0" applyFont="1" applyFill="1"/>
    <xf numFmtId="0" fontId="59" fillId="35" borderId="16" xfId="0" applyFont="1" applyFill="1" applyBorder="1"/>
    <xf numFmtId="1" fontId="60" fillId="35" borderId="0" xfId="0" applyNumberFormat="1" applyFont="1" applyFill="1" applyAlignment="1">
      <alignment horizontal="center"/>
    </xf>
    <xf numFmtId="1" fontId="56" fillId="35" borderId="0" xfId="0" applyNumberFormat="1" applyFont="1" applyFill="1" applyAlignment="1">
      <alignment horizontal="center"/>
    </xf>
    <xf numFmtId="0" fontId="28" fillId="35" borderId="0" xfId="0" applyFont="1" applyFill="1"/>
    <xf numFmtId="167" fontId="60" fillId="35" borderId="0" xfId="0" applyNumberFormat="1" applyFont="1" applyFill="1"/>
    <xf numFmtId="167" fontId="102" fillId="35" borderId="0" xfId="0" applyNumberFormat="1" applyFont="1" applyFill="1" applyAlignment="1">
      <alignment horizontal="center"/>
    </xf>
    <xf numFmtId="167" fontId="116" fillId="35" borderId="0" xfId="0" applyNumberFormat="1" applyFont="1" applyFill="1" applyAlignment="1">
      <alignment horizontal="center" vertical="center"/>
    </xf>
    <xf numFmtId="0" fontId="60" fillId="35" borderId="0" xfId="0" applyFont="1" applyFill="1"/>
    <xf numFmtId="167" fontId="59" fillId="35" borderId="16" xfId="0" applyNumberFormat="1" applyFont="1" applyFill="1" applyBorder="1"/>
    <xf numFmtId="0" fontId="61" fillId="35" borderId="0" xfId="0" applyFont="1" applyFill="1"/>
    <xf numFmtId="1" fontId="62" fillId="35" borderId="0" xfId="0" applyNumberFormat="1" applyFont="1" applyFill="1" applyAlignment="1">
      <alignment horizontal="center"/>
    </xf>
    <xf numFmtId="0" fontId="58" fillId="35" borderId="0" xfId="0" applyFont="1" applyFill="1" applyAlignment="1">
      <alignment horizontal="center" vertical="center"/>
    </xf>
    <xf numFmtId="0" fontId="113" fillId="35" borderId="16" xfId="0" applyFont="1" applyFill="1" applyBorder="1"/>
    <xf numFmtId="0" fontId="59" fillId="35" borderId="8" xfId="0" applyFont="1" applyFill="1" applyBorder="1"/>
    <xf numFmtId="0" fontId="59" fillId="35" borderId="0" xfId="0" applyFont="1" applyFill="1"/>
    <xf numFmtId="0" fontId="27" fillId="7" borderId="0" xfId="0" applyFont="1" applyFill="1"/>
    <xf numFmtId="0" fontId="27" fillId="7" borderId="0" xfId="0" applyFont="1" applyFill="1" applyAlignment="1">
      <alignment horizontal="center"/>
    </xf>
    <xf numFmtId="16" fontId="25" fillId="7" borderId="0" xfId="0" applyNumberFormat="1" applyFont="1" applyFill="1" applyAlignment="1">
      <alignment horizontal="center"/>
    </xf>
    <xf numFmtId="1" fontId="109" fillId="35" borderId="0" xfId="0" applyNumberFormat="1" applyFont="1" applyFill="1" applyAlignment="1">
      <alignment horizontal="center"/>
    </xf>
    <xf numFmtId="167" fontId="92" fillId="35" borderId="0" xfId="0" applyNumberFormat="1" applyFont="1" applyFill="1" applyAlignment="1">
      <alignment horizontal="center"/>
    </xf>
    <xf numFmtId="1" fontId="25" fillId="35" borderId="0" xfId="0" applyNumberFormat="1" applyFont="1" applyFill="1" applyAlignment="1">
      <alignment horizontal="center"/>
    </xf>
    <xf numFmtId="167" fontId="91" fillId="35" borderId="0" xfId="0" applyNumberFormat="1" applyFont="1" applyFill="1" applyAlignment="1">
      <alignment horizontal="center" vertical="center"/>
    </xf>
    <xf numFmtId="0" fontId="0" fillId="35" borderId="0" xfId="0" applyFill="1"/>
    <xf numFmtId="0" fontId="55" fillId="35" borderId="16" xfId="0" applyFont="1" applyFill="1" applyBorder="1"/>
    <xf numFmtId="0" fontId="14" fillId="35" borderId="0" xfId="0" applyFont="1" applyFill="1" applyAlignment="1">
      <alignment horizontal="left" indent="2"/>
    </xf>
    <xf numFmtId="0" fontId="14" fillId="35" borderId="0" xfId="0" applyFont="1" applyFill="1" applyAlignment="1">
      <alignment horizontal="center"/>
    </xf>
    <xf numFmtId="0" fontId="14" fillId="35" borderId="0" xfId="0" applyFont="1" applyFill="1" applyAlignment="1">
      <alignment horizontal="left"/>
    </xf>
    <xf numFmtId="0" fontId="14" fillId="35" borderId="0" xfId="0" applyFont="1" applyFill="1" applyAlignment="1">
      <alignment horizontal="right"/>
    </xf>
    <xf numFmtId="9" fontId="14" fillId="35" borderId="0" xfId="1" applyFont="1" applyFill="1" applyBorder="1" applyAlignment="1">
      <alignment horizontal="right"/>
    </xf>
    <xf numFmtId="9" fontId="14" fillId="35" borderId="0" xfId="1" applyFont="1" applyFill="1" applyBorder="1" applyAlignment="1">
      <alignment horizontal="center"/>
    </xf>
    <xf numFmtId="0" fontId="14" fillId="35" borderId="0" xfId="0" applyFont="1" applyFill="1" applyAlignment="1">
      <alignment horizontal="left" wrapText="1"/>
    </xf>
    <xf numFmtId="0" fontId="18" fillId="35" borderId="16" xfId="0" applyFont="1" applyFill="1" applyBorder="1"/>
    <xf numFmtId="1" fontId="18" fillId="35" borderId="0" xfId="0" applyNumberFormat="1" applyFont="1" applyFill="1" applyAlignment="1">
      <alignment horizontal="center"/>
    </xf>
    <xf numFmtId="1" fontId="14" fillId="35" borderId="0" xfId="0" applyNumberFormat="1" applyFont="1" applyFill="1" applyAlignment="1">
      <alignment horizontal="center"/>
    </xf>
    <xf numFmtId="167" fontId="18" fillId="35" borderId="0" xfId="0" applyNumberFormat="1" applyFont="1" applyFill="1"/>
    <xf numFmtId="167" fontId="76" fillId="35" borderId="0" xfId="0" applyNumberFormat="1" applyFont="1" applyFill="1" applyAlignment="1">
      <alignment horizontal="center"/>
    </xf>
    <xf numFmtId="167" fontId="118" fillId="35" borderId="0" xfId="0" applyNumberFormat="1" applyFont="1" applyFill="1" applyAlignment="1">
      <alignment horizontal="center" vertical="center"/>
    </xf>
    <xf numFmtId="0" fontId="18" fillId="35" borderId="0" xfId="0" applyFont="1" applyFill="1"/>
    <xf numFmtId="167" fontId="18" fillId="35" borderId="16" xfId="0" applyNumberFormat="1" applyFont="1" applyFill="1" applyBorder="1"/>
    <xf numFmtId="0" fontId="32" fillId="35" borderId="16" xfId="0" applyFont="1" applyFill="1" applyBorder="1"/>
    <xf numFmtId="0" fontId="28" fillId="35" borderId="0" xfId="0" applyFont="1" applyFill="1" applyAlignment="1">
      <alignment horizontal="center" vertical="center"/>
    </xf>
    <xf numFmtId="0" fontId="115" fillId="35" borderId="16" xfId="0" applyFont="1" applyFill="1" applyBorder="1"/>
    <xf numFmtId="0" fontId="18" fillId="35" borderId="8" xfId="0" applyFont="1" applyFill="1" applyBorder="1"/>
    <xf numFmtId="0" fontId="47" fillId="35" borderId="0" xfId="0" applyFont="1" applyFill="1" applyAlignment="1">
      <alignment horizontal="left" indent="4"/>
    </xf>
    <xf numFmtId="0" fontId="47" fillId="35" borderId="0" xfId="0" applyFont="1" applyFill="1" applyAlignment="1">
      <alignment horizontal="center"/>
    </xf>
    <xf numFmtId="0" fontId="47" fillId="35" borderId="0" xfId="0" applyFont="1" applyFill="1" applyAlignment="1">
      <alignment horizontal="left"/>
    </xf>
    <xf numFmtId="0" fontId="47" fillId="35" borderId="0" xfId="0" applyFont="1" applyFill="1" applyAlignment="1">
      <alignment horizontal="right"/>
    </xf>
    <xf numFmtId="9" fontId="47" fillId="35" borderId="0" xfId="1" applyFont="1" applyFill="1" applyBorder="1" applyAlignment="1">
      <alignment horizontal="right"/>
    </xf>
    <xf numFmtId="9" fontId="47" fillId="35" borderId="0" xfId="1" applyFont="1" applyFill="1" applyBorder="1" applyAlignment="1">
      <alignment horizontal="center"/>
    </xf>
    <xf numFmtId="0" fontId="47" fillId="35" borderId="0" xfId="0" applyFont="1" applyFill="1" applyAlignment="1">
      <alignment horizontal="left" wrapText="1"/>
    </xf>
    <xf numFmtId="0" fontId="48" fillId="35" borderId="0" xfId="0" applyFont="1" applyFill="1"/>
    <xf numFmtId="0" fontId="49" fillId="35" borderId="16" xfId="0" applyFont="1" applyFill="1" applyBorder="1"/>
    <xf numFmtId="1" fontId="49" fillId="35" borderId="0" xfId="0" applyNumberFormat="1" applyFont="1" applyFill="1" applyAlignment="1">
      <alignment horizontal="center"/>
    </xf>
    <xf numFmtId="1" fontId="47" fillId="35" borderId="0" xfId="0" applyNumberFormat="1" applyFont="1" applyFill="1" applyAlignment="1">
      <alignment horizontal="center"/>
    </xf>
    <xf numFmtId="1" fontId="75" fillId="35" borderId="0" xfId="0" applyNumberFormat="1" applyFont="1" applyFill="1" applyAlignment="1">
      <alignment horizontal="center"/>
    </xf>
    <xf numFmtId="167" fontId="49" fillId="35" borderId="0" xfId="0" applyNumberFormat="1" applyFont="1" applyFill="1"/>
    <xf numFmtId="167" fontId="106" fillId="35" borderId="0" xfId="0" applyNumberFormat="1" applyFont="1" applyFill="1" applyAlignment="1">
      <alignment horizontal="center"/>
    </xf>
    <xf numFmtId="167" fontId="117" fillId="35" borderId="0" xfId="0" applyNumberFormat="1" applyFont="1" applyFill="1" applyAlignment="1">
      <alignment horizontal="center" vertical="center"/>
    </xf>
    <xf numFmtId="0" fontId="49" fillId="35" borderId="0" xfId="0" applyFont="1" applyFill="1"/>
    <xf numFmtId="167" fontId="49" fillId="35" borderId="16" xfId="0" applyNumberFormat="1" applyFont="1" applyFill="1" applyBorder="1"/>
    <xf numFmtId="0" fontId="90" fillId="35" borderId="16" xfId="0" applyFont="1" applyFill="1" applyBorder="1"/>
    <xf numFmtId="0" fontId="48" fillId="35" borderId="0" xfId="0" applyFont="1" applyFill="1" applyAlignment="1">
      <alignment horizontal="center" vertical="center"/>
    </xf>
    <xf numFmtId="0" fontId="114" fillId="35" borderId="16" xfId="0" applyFont="1" applyFill="1" applyBorder="1"/>
    <xf numFmtId="0" fontId="49" fillId="35" borderId="8" xfId="0" applyFont="1" applyFill="1" applyBorder="1"/>
    <xf numFmtId="0" fontId="66" fillId="35" borderId="0" xfId="0" applyFont="1" applyFill="1" applyAlignment="1">
      <alignment horizontal="center"/>
    </xf>
    <xf numFmtId="0" fontId="66" fillId="35" borderId="0" xfId="0" applyFont="1" applyFill="1" applyAlignment="1">
      <alignment horizontal="left"/>
    </xf>
    <xf numFmtId="0" fontId="33" fillId="35" borderId="0" xfId="0" applyFont="1" applyFill="1"/>
    <xf numFmtId="167" fontId="32" fillId="35" borderId="16" xfId="0" applyNumberFormat="1" applyFont="1" applyFill="1" applyBorder="1"/>
    <xf numFmtId="1" fontId="67" fillId="35" borderId="0" xfId="0" applyNumberFormat="1" applyFont="1" applyFill="1" applyAlignment="1">
      <alignment horizontal="center"/>
    </xf>
    <xf numFmtId="0" fontId="33" fillId="35" borderId="0" xfId="0" applyFont="1" applyFill="1" applyAlignment="1">
      <alignment horizontal="center" vertical="center"/>
    </xf>
    <xf numFmtId="0" fontId="32" fillId="35" borderId="8" xfId="0" applyFont="1" applyFill="1" applyBorder="1"/>
    <xf numFmtId="0" fontId="32" fillId="35" borderId="0" xfId="0" applyFont="1" applyFill="1"/>
    <xf numFmtId="0" fontId="66" fillId="35" borderId="7" xfId="0" applyFont="1" applyFill="1" applyBorder="1" applyAlignment="1">
      <alignment horizontal="center"/>
    </xf>
    <xf numFmtId="0" fontId="14" fillId="35" borderId="7" xfId="0" applyFont="1" applyFill="1" applyBorder="1" applyAlignment="1">
      <alignment horizontal="left"/>
    </xf>
    <xf numFmtId="0" fontId="14" fillId="35" borderId="7" xfId="0" applyFont="1" applyFill="1" applyBorder="1" applyAlignment="1">
      <alignment horizontal="right"/>
    </xf>
    <xf numFmtId="9" fontId="14" fillId="35" borderId="7" xfId="1" applyFont="1" applyFill="1" applyBorder="1" applyAlignment="1">
      <alignment horizontal="right"/>
    </xf>
    <xf numFmtId="9" fontId="14" fillId="35" borderId="7" xfId="1" applyFont="1" applyFill="1" applyBorder="1" applyAlignment="1">
      <alignment horizontal="center"/>
    </xf>
    <xf numFmtId="0" fontId="14" fillId="35" borderId="7" xfId="0" applyFont="1" applyFill="1" applyBorder="1" applyAlignment="1">
      <alignment horizontal="center"/>
    </xf>
    <xf numFmtId="0" fontId="66" fillId="35" borderId="7" xfId="0" applyFont="1" applyFill="1" applyBorder="1" applyAlignment="1">
      <alignment horizontal="left"/>
    </xf>
    <xf numFmtId="0" fontId="14" fillId="35" borderId="7" xfId="0" applyFont="1" applyFill="1" applyBorder="1" applyAlignment="1">
      <alignment horizontal="left" wrapText="1"/>
    </xf>
    <xf numFmtId="1" fontId="14" fillId="35" borderId="7" xfId="0" applyNumberFormat="1" applyFont="1" applyFill="1" applyBorder="1" applyAlignment="1">
      <alignment horizontal="center"/>
    </xf>
    <xf numFmtId="0" fontId="33" fillId="35" borderId="7" xfId="0" applyFont="1" applyFill="1" applyBorder="1"/>
    <xf numFmtId="167" fontId="118" fillId="35" borderId="7" xfId="0" applyNumberFormat="1" applyFont="1" applyFill="1" applyBorder="1" applyAlignment="1">
      <alignment horizontal="center" vertical="center"/>
    </xf>
    <xf numFmtId="0" fontId="28" fillId="35" borderId="7" xfId="0" applyFont="1" applyFill="1" applyBorder="1"/>
    <xf numFmtId="0" fontId="33" fillId="35" borderId="7" xfId="0" applyFont="1" applyFill="1" applyBorder="1" applyAlignment="1">
      <alignment horizontal="center" vertical="center"/>
    </xf>
    <xf numFmtId="0" fontId="16" fillId="35" borderId="16" xfId="0" applyFont="1" applyFill="1" applyBorder="1"/>
    <xf numFmtId="1" fontId="81" fillId="35" borderId="0" xfId="0" applyNumberFormat="1" applyFont="1" applyFill="1" applyAlignment="1">
      <alignment horizontal="center"/>
    </xf>
    <xf numFmtId="1" fontId="103" fillId="35" borderId="0" xfId="0" applyNumberFormat="1" applyFont="1" applyFill="1" applyAlignment="1">
      <alignment horizontal="center"/>
    </xf>
    <xf numFmtId="167" fontId="81" fillId="35" borderId="0" xfId="0" applyNumberFormat="1" applyFont="1" applyFill="1"/>
    <xf numFmtId="0" fontId="81" fillId="35" borderId="0" xfId="0" applyFont="1" applyFill="1"/>
    <xf numFmtId="167" fontId="81" fillId="35" borderId="16" xfId="0" applyNumberFormat="1" applyFont="1" applyFill="1" applyBorder="1"/>
    <xf numFmtId="0" fontId="81" fillId="35" borderId="16" xfId="0" applyFont="1" applyFill="1" applyBorder="1"/>
    <xf numFmtId="0" fontId="0" fillId="35" borderId="0" xfId="0" applyFill="1" applyAlignment="1">
      <alignment horizontal="center" vertical="center"/>
    </xf>
    <xf numFmtId="0" fontId="112" fillId="35" borderId="16" xfId="0" applyFont="1" applyFill="1" applyBorder="1"/>
    <xf numFmtId="0" fontId="81" fillId="35" borderId="8" xfId="0" applyFont="1" applyFill="1" applyBorder="1"/>
    <xf numFmtId="9" fontId="47" fillId="35" borderId="0" xfId="1" applyFont="1" applyFill="1" applyBorder="1" applyAlignment="1">
      <alignment horizontal="left"/>
    </xf>
    <xf numFmtId="9" fontId="47" fillId="35" borderId="0" xfId="1" applyFont="1" applyFill="1" applyBorder="1" applyAlignment="1"/>
    <xf numFmtId="0" fontId="48" fillId="35" borderId="0" xfId="0" applyFont="1" applyFill="1" applyAlignment="1">
      <alignment horizontal="left"/>
    </xf>
    <xf numFmtId="0" fontId="49" fillId="35" borderId="16" xfId="0" applyFont="1" applyFill="1" applyBorder="1" applyAlignment="1">
      <alignment horizontal="center"/>
    </xf>
    <xf numFmtId="167" fontId="49" fillId="35" borderId="0" xfId="0" applyNumberFormat="1" applyFont="1" applyFill="1" applyAlignment="1">
      <alignment horizontal="center"/>
    </xf>
    <xf numFmtId="0" fontId="48" fillId="35" borderId="0" xfId="0" applyFont="1" applyFill="1" applyAlignment="1">
      <alignment horizontal="center"/>
    </xf>
    <xf numFmtId="0" fontId="49" fillId="35" borderId="0" xfId="0" applyFont="1" applyFill="1" applyAlignment="1">
      <alignment horizontal="center"/>
    </xf>
    <xf numFmtId="167" fontId="49" fillId="35" borderId="16" xfId="0" applyNumberFormat="1" applyFont="1" applyFill="1" applyBorder="1" applyAlignment="1">
      <alignment horizontal="center"/>
    </xf>
    <xf numFmtId="0" fontId="90" fillId="35" borderId="16" xfId="0" applyFont="1" applyFill="1" applyBorder="1" applyAlignment="1">
      <alignment horizontal="center"/>
    </xf>
    <xf numFmtId="0" fontId="114" fillId="35" borderId="16" xfId="0" applyFont="1" applyFill="1" applyBorder="1" applyAlignment="1">
      <alignment horizontal="center"/>
    </xf>
    <xf numFmtId="0" fontId="49" fillId="35" borderId="8" xfId="0" applyFont="1" applyFill="1" applyBorder="1" applyAlignment="1">
      <alignment horizontal="center"/>
    </xf>
    <xf numFmtId="0" fontId="25" fillId="7" borderId="0" xfId="0" applyFont="1" applyFill="1"/>
    <xf numFmtId="0" fontId="52" fillId="7" borderId="0" xfId="0" applyFont="1" applyFill="1"/>
    <xf numFmtId="0" fontId="81" fillId="7" borderId="16" xfId="0" applyFont="1" applyFill="1" applyBorder="1"/>
    <xf numFmtId="0" fontId="37" fillId="7" borderId="0" xfId="0" applyFont="1" applyFill="1"/>
    <xf numFmtId="167" fontId="105" fillId="36" borderId="0" xfId="0" applyNumberFormat="1" applyFont="1" applyFill="1" applyAlignment="1">
      <alignment horizontal="center"/>
    </xf>
    <xf numFmtId="0" fontId="0" fillId="7" borderId="10" xfId="0" applyFill="1" applyBorder="1"/>
    <xf numFmtId="0" fontId="56" fillId="35" borderId="0" xfId="0" applyFont="1" applyFill="1" applyAlignment="1">
      <alignment horizontal="left" indent="2"/>
    </xf>
    <xf numFmtId="0" fontId="60" fillId="35" borderId="16" xfId="0" applyFont="1" applyFill="1" applyBorder="1"/>
    <xf numFmtId="167" fontId="60" fillId="35" borderId="16" xfId="0" applyNumberFormat="1" applyFont="1" applyFill="1" applyBorder="1"/>
    <xf numFmtId="0" fontId="61" fillId="35" borderId="0" xfId="0" applyFont="1" applyFill="1" applyAlignment="1">
      <alignment horizontal="center" vertical="center"/>
    </xf>
    <xf numFmtId="0" fontId="60" fillId="35" borderId="8" xfId="0" applyFont="1" applyFill="1" applyBorder="1"/>
    <xf numFmtId="0" fontId="22" fillId="35" borderId="0" xfId="0" applyFont="1" applyFill="1"/>
    <xf numFmtId="1" fontId="50" fillId="35" borderId="0" xfId="0" applyNumberFormat="1" applyFont="1" applyFill="1" applyAlignment="1">
      <alignment horizontal="center"/>
    </xf>
    <xf numFmtId="0" fontId="47" fillId="35" borderId="7" xfId="0" applyFont="1" applyFill="1" applyBorder="1" applyAlignment="1">
      <alignment horizontal="center"/>
    </xf>
    <xf numFmtId="0" fontId="47" fillId="35" borderId="7" xfId="0" applyFont="1" applyFill="1" applyBorder="1" applyAlignment="1">
      <alignment horizontal="left"/>
    </xf>
    <xf numFmtId="0" fontId="47" fillId="35" borderId="7" xfId="0" applyFont="1" applyFill="1" applyBorder="1" applyAlignment="1">
      <alignment horizontal="right"/>
    </xf>
    <xf numFmtId="9" fontId="47" fillId="35" borderId="7" xfId="1" applyFont="1" applyFill="1" applyBorder="1" applyAlignment="1">
      <alignment horizontal="right"/>
    </xf>
    <xf numFmtId="9" fontId="47" fillId="35" borderId="7" xfId="1" applyFont="1" applyFill="1" applyBorder="1" applyAlignment="1">
      <alignment horizontal="center"/>
    </xf>
    <xf numFmtId="0" fontId="47" fillId="35" borderId="7" xfId="0" applyFont="1" applyFill="1" applyBorder="1" applyAlignment="1">
      <alignment horizontal="left" wrapText="1"/>
    </xf>
    <xf numFmtId="1" fontId="47" fillId="35" borderId="7" xfId="0" applyNumberFormat="1" applyFont="1" applyFill="1" applyBorder="1" applyAlignment="1">
      <alignment horizontal="center"/>
    </xf>
    <xf numFmtId="0" fontId="48" fillId="35" borderId="7" xfId="0" applyFont="1" applyFill="1" applyBorder="1"/>
    <xf numFmtId="167" fontId="117" fillId="35" borderId="7" xfId="0" applyNumberFormat="1" applyFont="1" applyFill="1" applyBorder="1" applyAlignment="1">
      <alignment horizontal="center" vertical="center"/>
    </xf>
    <xf numFmtId="0" fontId="48" fillId="35" borderId="7" xfId="0" applyFont="1" applyFill="1" applyBorder="1" applyAlignment="1">
      <alignment horizontal="center" vertical="center"/>
    </xf>
    <xf numFmtId="1" fontId="50" fillId="35" borderId="7" xfId="0" applyNumberFormat="1" applyFont="1" applyFill="1" applyBorder="1" applyAlignment="1">
      <alignment horizontal="center"/>
    </xf>
    <xf numFmtId="0" fontId="24" fillId="16" borderId="0" xfId="0" applyFont="1" applyFill="1" applyAlignment="1">
      <alignment vertical="center"/>
    </xf>
    <xf numFmtId="0" fontId="36" fillId="17" borderId="16" xfId="0" applyFont="1" applyFill="1" applyBorder="1" applyAlignment="1">
      <alignment vertical="center"/>
    </xf>
    <xf numFmtId="0" fontId="37" fillId="9" borderId="0" xfId="0" applyFont="1" applyFill="1" applyAlignment="1">
      <alignment vertical="center"/>
    </xf>
    <xf numFmtId="0" fontId="4" fillId="2" borderId="0" xfId="3" applyFill="1" applyBorder="1" applyAlignment="1">
      <alignment vertical="center"/>
    </xf>
    <xf numFmtId="167" fontId="37" fillId="9" borderId="0" xfId="0" applyNumberFormat="1" applyFont="1" applyFill="1" applyAlignment="1">
      <alignment vertical="center"/>
    </xf>
    <xf numFmtId="0" fontId="30" fillId="13" borderId="0" xfId="2" applyFont="1" applyFill="1" applyBorder="1" applyAlignment="1">
      <alignment vertical="center"/>
    </xf>
    <xf numFmtId="167" fontId="36" fillId="13" borderId="0" xfId="2" applyNumberFormat="1" applyFont="1" applyFill="1" applyBorder="1" applyAlignment="1">
      <alignment vertical="center"/>
    </xf>
    <xf numFmtId="0" fontId="39" fillId="2" borderId="0" xfId="3" applyFont="1" applyFill="1" applyBorder="1" applyAlignment="1">
      <alignment vertical="center"/>
    </xf>
    <xf numFmtId="167" fontId="36" fillId="17" borderId="16" xfId="0" applyNumberFormat="1" applyFont="1" applyFill="1" applyBorder="1" applyAlignment="1">
      <alignment vertical="center"/>
    </xf>
    <xf numFmtId="0" fontId="4" fillId="0" borderId="0" xfId="3" applyFill="1" applyBorder="1" applyAlignment="1">
      <alignment vertical="center"/>
    </xf>
    <xf numFmtId="0" fontId="39" fillId="0" borderId="0" xfId="3" applyFont="1" applyFill="1" applyBorder="1" applyAlignment="1">
      <alignment vertical="center"/>
    </xf>
    <xf numFmtId="0" fontId="39" fillId="4" borderId="0" xfId="3" applyFont="1" applyFill="1" applyBorder="1" applyAlignment="1">
      <alignment vertical="center"/>
    </xf>
    <xf numFmtId="0" fontId="40" fillId="0" borderId="0" xfId="3" applyFont="1" applyFill="1" applyBorder="1" applyAlignment="1">
      <alignment vertical="center"/>
    </xf>
    <xf numFmtId="0" fontId="36" fillId="18" borderId="16" xfId="0" applyFont="1" applyFill="1" applyBorder="1" applyAlignment="1">
      <alignment vertical="center"/>
    </xf>
    <xf numFmtId="0" fontId="45" fillId="2" borderId="0" xfId="3" applyFont="1" applyFill="1" applyBorder="1" applyAlignment="1">
      <alignment vertical="center"/>
    </xf>
    <xf numFmtId="0" fontId="45" fillId="2" borderId="0" xfId="4" applyFont="1" applyFill="1" applyBorder="1" applyAlignment="1">
      <alignment vertical="center"/>
    </xf>
    <xf numFmtId="0" fontId="43" fillId="2" borderId="0" xfId="3" applyFont="1" applyFill="1" applyBorder="1" applyAlignment="1">
      <alignment vertical="center"/>
    </xf>
    <xf numFmtId="0" fontId="43" fillId="2" borderId="0" xfId="4" applyFont="1" applyFill="1" applyBorder="1" applyAlignment="1">
      <alignment vertical="center"/>
    </xf>
    <xf numFmtId="0" fontId="43" fillId="34" borderId="0" xfId="3" applyFont="1" applyFill="1" applyBorder="1" applyAlignment="1">
      <alignment vertical="center"/>
    </xf>
    <xf numFmtId="0" fontId="36" fillId="17" borderId="0" xfId="0" applyFont="1" applyFill="1" applyAlignment="1">
      <alignment vertical="center"/>
    </xf>
    <xf numFmtId="0" fontId="44" fillId="0" borderId="0" xfId="3" applyFont="1" applyFill="1" applyBorder="1" applyAlignment="1">
      <alignment vertical="center"/>
    </xf>
    <xf numFmtId="0" fontId="24" fillId="16" borderId="0" xfId="0" applyFont="1" applyFill="1" applyAlignment="1">
      <alignment wrapText="1"/>
    </xf>
    <xf numFmtId="0" fontId="64" fillId="16" borderId="0" xfId="0" applyFont="1" applyFill="1" applyAlignment="1">
      <alignment wrapText="1"/>
    </xf>
    <xf numFmtId="1" fontId="24" fillId="16" borderId="0" xfId="0" applyNumberFormat="1" applyFont="1" applyFill="1" applyAlignment="1">
      <alignment wrapText="1"/>
    </xf>
    <xf numFmtId="0" fontId="65" fillId="16" borderId="0" xfId="0" applyFont="1" applyFill="1" applyAlignment="1">
      <alignment wrapText="1"/>
    </xf>
    <xf numFmtId="0" fontId="31" fillId="16" borderId="0" xfId="0" applyFont="1" applyFill="1" applyAlignment="1">
      <alignment wrapText="1"/>
    </xf>
    <xf numFmtId="0" fontId="121" fillId="31" borderId="0" xfId="0" applyFont="1" applyFill="1" applyAlignment="1">
      <alignment horizontal="center" vertical="top" wrapText="1"/>
    </xf>
    <xf numFmtId="1" fontId="122" fillId="0" borderId="0" xfId="0" applyNumberFormat="1" applyFont="1" applyAlignment="1">
      <alignment horizontal="center" vertical="center" wrapText="1"/>
    </xf>
    <xf numFmtId="0" fontId="123" fillId="0" borderId="0" xfId="0" applyFont="1" applyAlignment="1">
      <alignment horizontal="center" vertical="center" wrapText="1"/>
    </xf>
    <xf numFmtId="0" fontId="120" fillId="0" borderId="0" xfId="0" applyFon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0" fontId="0" fillId="7" borderId="0" xfId="0" applyFill="1" applyAlignment="1">
      <alignment horizontal="center" vertical="center" wrapText="1"/>
    </xf>
    <xf numFmtId="165" fontId="0" fillId="0" borderId="0" xfId="0" applyNumberFormat="1" applyAlignment="1">
      <alignment horizontal="center" vertical="center" wrapText="1"/>
    </xf>
    <xf numFmtId="166" fontId="0" fillId="0" borderId="0" xfId="0" applyNumberFormat="1" applyAlignment="1">
      <alignment horizontal="center" vertical="center" wrapText="1"/>
    </xf>
    <xf numFmtId="0" fontId="8" fillId="0" borderId="0" xfId="0" applyFont="1" applyAlignment="1">
      <alignment horizontal="center" vertical="center" wrapText="1"/>
    </xf>
    <xf numFmtId="167" fontId="36" fillId="17" borderId="0" xfId="0" applyNumberFormat="1" applyFont="1" applyFill="1" applyAlignment="1">
      <alignment horizontal="center"/>
    </xf>
    <xf numFmtId="0" fontId="36" fillId="18" borderId="0" xfId="0" applyFont="1" applyFill="1"/>
    <xf numFmtId="0" fontId="79" fillId="16" borderId="24" xfId="0" applyFont="1" applyFill="1" applyBorder="1" applyAlignment="1">
      <alignment horizontal="center" vertical="center" wrapText="1"/>
    </xf>
    <xf numFmtId="0" fontId="95" fillId="17" borderId="24" xfId="0" applyFont="1" applyFill="1" applyBorder="1" applyAlignment="1">
      <alignment horizontal="center" vertical="center"/>
    </xf>
    <xf numFmtId="167" fontId="80" fillId="9" borderId="24" xfId="0" applyNumberFormat="1" applyFont="1" applyFill="1" applyBorder="1" applyAlignment="1">
      <alignment horizontal="center" vertical="center"/>
    </xf>
    <xf numFmtId="1" fontId="96" fillId="0" borderId="24" xfId="0" applyNumberFormat="1" applyFont="1" applyBorder="1" applyAlignment="1">
      <alignment horizontal="center" vertical="center"/>
    </xf>
    <xf numFmtId="1" fontId="79" fillId="13" borderId="24" xfId="0" applyNumberFormat="1" applyFont="1" applyFill="1" applyBorder="1" applyAlignment="1">
      <alignment horizontal="center" vertical="center"/>
    </xf>
    <xf numFmtId="167" fontId="79" fillId="13" borderId="24" xfId="0" applyNumberFormat="1" applyFont="1" applyFill="1" applyBorder="1" applyAlignment="1">
      <alignment horizontal="center" vertical="center"/>
    </xf>
    <xf numFmtId="167" fontId="95" fillId="17" borderId="24" xfId="0" applyNumberFormat="1" applyFont="1" applyFill="1" applyBorder="1" applyAlignment="1">
      <alignment horizontal="center" vertical="center"/>
    </xf>
    <xf numFmtId="167" fontId="78" fillId="17" borderId="24" xfId="0" applyNumberFormat="1" applyFont="1" applyFill="1" applyBorder="1" applyAlignment="1">
      <alignment horizontal="center" vertical="center"/>
    </xf>
    <xf numFmtId="167" fontId="80" fillId="13" borderId="24" xfId="0" applyNumberFormat="1" applyFont="1" applyFill="1" applyBorder="1" applyAlignment="1">
      <alignment horizontal="center" vertical="center"/>
    </xf>
    <xf numFmtId="0" fontId="95" fillId="18" borderId="24" xfId="0" applyFont="1" applyFill="1" applyBorder="1" applyAlignment="1">
      <alignment horizontal="center" vertical="center"/>
    </xf>
    <xf numFmtId="167" fontId="36" fillId="17" borderId="26" xfId="0" applyNumberFormat="1" applyFont="1" applyFill="1" applyBorder="1" applyAlignment="1">
      <alignment horizontal="center"/>
    </xf>
    <xf numFmtId="167" fontId="37" fillId="9" borderId="26" xfId="0" applyNumberFormat="1" applyFont="1" applyFill="1" applyBorder="1" applyAlignment="1">
      <alignment horizontal="center"/>
    </xf>
    <xf numFmtId="0" fontId="6" fillId="13" borderId="26" xfId="0" applyFont="1" applyFill="1" applyBorder="1" applyAlignment="1">
      <alignment horizontal="center" vertical="center"/>
    </xf>
    <xf numFmtId="167" fontId="36" fillId="13" borderId="26" xfId="0" applyNumberFormat="1" applyFont="1" applyFill="1" applyBorder="1" applyAlignment="1">
      <alignment horizontal="center"/>
    </xf>
    <xf numFmtId="0" fontId="79" fillId="16" borderId="26" xfId="0" applyFont="1" applyFill="1" applyBorder="1" applyAlignment="1">
      <alignment horizontal="center" vertical="center" wrapText="1"/>
    </xf>
    <xf numFmtId="0" fontId="95" fillId="17" borderId="26" xfId="0" applyFont="1" applyFill="1" applyBorder="1" applyAlignment="1">
      <alignment horizontal="center" vertical="center"/>
    </xf>
    <xf numFmtId="167" fontId="80" fillId="9" borderId="26" xfId="0" applyNumberFormat="1" applyFont="1" applyFill="1" applyBorder="1" applyAlignment="1">
      <alignment horizontal="center" vertical="center"/>
    </xf>
    <xf numFmtId="9" fontId="96" fillId="0" borderId="26" xfId="1" applyFont="1" applyBorder="1" applyAlignment="1">
      <alignment horizontal="center" vertical="center"/>
    </xf>
    <xf numFmtId="1" fontId="79" fillId="13" borderId="26" xfId="0" applyNumberFormat="1" applyFont="1" applyFill="1" applyBorder="1" applyAlignment="1">
      <alignment horizontal="center" vertical="center"/>
    </xf>
    <xf numFmtId="167" fontId="79" fillId="13" borderId="26" xfId="0" applyNumberFormat="1" applyFont="1" applyFill="1" applyBorder="1" applyAlignment="1">
      <alignment horizontal="center" vertical="center"/>
    </xf>
    <xf numFmtId="167" fontId="95" fillId="17" borderId="26" xfId="0" applyNumberFormat="1" applyFont="1" applyFill="1" applyBorder="1" applyAlignment="1">
      <alignment horizontal="center" vertical="center"/>
    </xf>
    <xf numFmtId="167" fontId="78" fillId="17" borderId="26" xfId="0" applyNumberFormat="1" applyFont="1" applyFill="1" applyBorder="1" applyAlignment="1">
      <alignment horizontal="center" vertical="center"/>
    </xf>
    <xf numFmtId="167" fontId="80" fillId="13" borderId="26" xfId="0" applyNumberFormat="1" applyFont="1" applyFill="1" applyBorder="1" applyAlignment="1">
      <alignment horizontal="center" vertical="center"/>
    </xf>
    <xf numFmtId="0" fontId="95" fillId="18" borderId="26" xfId="0" applyFont="1" applyFill="1" applyBorder="1" applyAlignment="1">
      <alignment horizontal="center" vertical="center"/>
    </xf>
    <xf numFmtId="0" fontId="125" fillId="31" borderId="0" xfId="0" applyFont="1" applyFill="1" applyAlignment="1">
      <alignment vertical="center"/>
    </xf>
    <xf numFmtId="0" fontId="78" fillId="15" borderId="0" xfId="3" applyFont="1" applyFill="1" applyBorder="1" applyAlignment="1">
      <alignment horizontal="left" vertical="center" wrapText="1"/>
    </xf>
    <xf numFmtId="0" fontId="126" fillId="0" borderId="0" xfId="0" applyFont="1" applyAlignment="1">
      <alignment wrapText="1"/>
    </xf>
    <xf numFmtId="1" fontId="127" fillId="0" borderId="0" xfId="0" applyNumberFormat="1" applyFont="1" applyAlignment="1">
      <alignment horizontal="left" vertical="center" wrapText="1"/>
    </xf>
    <xf numFmtId="0" fontId="128" fillId="10" borderId="0" xfId="0" applyFont="1" applyFill="1" applyAlignment="1">
      <alignment horizontal="left" vertical="center" wrapText="1"/>
    </xf>
    <xf numFmtId="0" fontId="128" fillId="0" borderId="0" xfId="0" applyFont="1" applyAlignment="1">
      <alignment horizontal="left" vertical="center" wrapText="1"/>
    </xf>
    <xf numFmtId="0" fontId="129" fillId="11" borderId="0" xfId="0" applyFont="1" applyFill="1" applyAlignment="1">
      <alignment horizontal="left" vertical="center" wrapText="1"/>
    </xf>
    <xf numFmtId="0" fontId="129" fillId="0" borderId="0" xfId="0" applyFont="1" applyAlignment="1">
      <alignment horizontal="left" vertical="center" wrapText="1"/>
    </xf>
    <xf numFmtId="0" fontId="126" fillId="0" borderId="0" xfId="0" applyFont="1" applyAlignment="1">
      <alignment vertical="center" wrapText="1"/>
    </xf>
    <xf numFmtId="0" fontId="126" fillId="0" borderId="0" xfId="0" applyFont="1" applyAlignment="1">
      <alignment horizontal="left" vertical="center" wrapText="1"/>
    </xf>
    <xf numFmtId="0" fontId="80" fillId="5" borderId="0" xfId="0" applyFont="1" applyFill="1" applyAlignment="1">
      <alignment horizontal="center" vertical="center" wrapText="1"/>
    </xf>
    <xf numFmtId="1" fontId="126" fillId="0" borderId="0" xfId="0" applyNumberFormat="1" applyFont="1" applyAlignment="1">
      <alignment horizontal="left" vertical="center" wrapText="1"/>
    </xf>
    <xf numFmtId="164" fontId="80" fillId="6" borderId="0" xfId="0" applyNumberFormat="1" applyFont="1" applyFill="1" applyAlignment="1">
      <alignment horizontal="left" vertical="center" wrapText="1"/>
    </xf>
    <xf numFmtId="0" fontId="126" fillId="7" borderId="0" xfId="0" applyFont="1" applyFill="1" applyAlignment="1">
      <alignment horizontal="left" vertical="center" wrapText="1"/>
    </xf>
    <xf numFmtId="165" fontId="126" fillId="0" borderId="0" xfId="0" applyNumberFormat="1" applyFont="1" applyAlignment="1">
      <alignment horizontal="left" vertical="center" wrapText="1"/>
    </xf>
    <xf numFmtId="166" fontId="126" fillId="0" borderId="0" xfId="0" applyNumberFormat="1" applyFont="1" applyAlignment="1">
      <alignment horizontal="left" vertical="center" wrapText="1"/>
    </xf>
    <xf numFmtId="0" fontId="93" fillId="0" borderId="0" xfId="0" applyFont="1" applyAlignment="1">
      <alignment horizontal="left" vertical="center" wrapText="1"/>
    </xf>
    <xf numFmtId="0" fontId="93" fillId="0" borderId="24" xfId="0" applyFont="1" applyBorder="1" applyAlignment="1">
      <alignment horizontal="center" vertical="center" wrapText="1"/>
    </xf>
    <xf numFmtId="0" fontId="97" fillId="15" borderId="26" xfId="0" applyFont="1" applyFill="1" applyBorder="1" applyAlignment="1">
      <alignment horizontal="center" vertical="center" wrapText="1"/>
    </xf>
    <xf numFmtId="0" fontId="78" fillId="37" borderId="25" xfId="3" applyFont="1" applyFill="1" applyBorder="1" applyAlignment="1">
      <alignment horizontal="center" vertical="center" wrapText="1"/>
    </xf>
    <xf numFmtId="0" fontId="124" fillId="16" borderId="25" xfId="0" applyFont="1" applyFill="1" applyBorder="1" applyAlignment="1">
      <alignment wrapText="1"/>
    </xf>
    <xf numFmtId="167" fontId="78" fillId="17" borderId="25" xfId="0" applyNumberFormat="1" applyFont="1" applyFill="1" applyBorder="1" applyAlignment="1">
      <alignment horizontal="center"/>
    </xf>
    <xf numFmtId="167" fontId="80" fillId="9" borderId="25" xfId="0" applyNumberFormat="1" applyFont="1" applyFill="1" applyBorder="1" applyAlignment="1">
      <alignment horizontal="center"/>
    </xf>
    <xf numFmtId="1" fontId="78" fillId="3" borderId="25" xfId="3" applyNumberFormat="1" applyFont="1" applyFill="1" applyBorder="1" applyAlignment="1">
      <alignment horizontal="center" vertical="center"/>
    </xf>
    <xf numFmtId="0" fontId="124" fillId="13" borderId="25" xfId="0" applyFont="1" applyFill="1" applyBorder="1" applyAlignment="1">
      <alignment horizontal="center" vertical="center"/>
    </xf>
    <xf numFmtId="167" fontId="78" fillId="13" borderId="25" xfId="0" applyNumberFormat="1" applyFont="1" applyFill="1" applyBorder="1" applyAlignment="1">
      <alignment horizontal="center"/>
    </xf>
    <xf numFmtId="167" fontId="80" fillId="13" borderId="25" xfId="0" applyNumberFormat="1" applyFont="1" applyFill="1" applyBorder="1" applyAlignment="1">
      <alignment horizontal="center"/>
    </xf>
    <xf numFmtId="0" fontId="78" fillId="18" borderId="25" xfId="0" applyFont="1" applyFill="1" applyBorder="1"/>
    <xf numFmtId="0" fontId="78" fillId="17" borderId="25" xfId="0" applyFont="1" applyFill="1" applyBorder="1"/>
    <xf numFmtId="0" fontId="135" fillId="10" borderId="26" xfId="0" applyFont="1" applyFill="1" applyBorder="1" applyAlignment="1">
      <alignment horizontal="center" vertical="center" wrapText="1"/>
    </xf>
    <xf numFmtId="0" fontId="33" fillId="16" borderId="26" xfId="0" applyFont="1" applyFill="1" applyBorder="1" applyAlignment="1">
      <alignment wrapText="1"/>
    </xf>
    <xf numFmtId="0" fontId="68" fillId="0" borderId="26" xfId="0" applyFont="1" applyBorder="1" applyAlignment="1">
      <alignment horizontal="center" vertical="center"/>
    </xf>
    <xf numFmtId="0" fontId="33" fillId="13" borderId="26" xfId="0" applyFont="1" applyFill="1" applyBorder="1" applyAlignment="1">
      <alignment horizontal="center" vertical="center"/>
    </xf>
    <xf numFmtId="0" fontId="32" fillId="18" borderId="26" xfId="0" applyFont="1" applyFill="1" applyBorder="1"/>
    <xf numFmtId="0" fontId="32" fillId="17" borderId="26" xfId="0" applyFont="1" applyFill="1" applyBorder="1"/>
    <xf numFmtId="0" fontId="120" fillId="11" borderId="26" xfId="0" applyFont="1" applyFill="1" applyBorder="1" applyAlignment="1">
      <alignment horizontal="center" vertical="center" wrapText="1"/>
    </xf>
    <xf numFmtId="167" fontId="74" fillId="17" borderId="0" xfId="0" applyNumberFormat="1" applyFont="1" applyFill="1" applyAlignment="1">
      <alignment horizontal="center"/>
    </xf>
    <xf numFmtId="1" fontId="36" fillId="18" borderId="0" xfId="0" applyNumberFormat="1" applyFont="1" applyFill="1"/>
    <xf numFmtId="0" fontId="80" fillId="5" borderId="26" xfId="0" applyFont="1" applyFill="1" applyBorder="1" applyAlignment="1">
      <alignment horizontal="center" vertical="center" wrapText="1"/>
    </xf>
    <xf numFmtId="0" fontId="124" fillId="16" borderId="26" xfId="0" applyFont="1" applyFill="1" applyBorder="1" applyAlignment="1">
      <alignment horizontal="center" vertical="center" wrapText="1"/>
    </xf>
    <xf numFmtId="168" fontId="78" fillId="17" borderId="26" xfId="1" applyNumberFormat="1" applyFont="1" applyFill="1" applyBorder="1" applyAlignment="1">
      <alignment horizontal="center" vertical="center"/>
    </xf>
    <xf numFmtId="168" fontId="80" fillId="9" borderId="26" xfId="1" applyNumberFormat="1" applyFont="1" applyFill="1" applyBorder="1" applyAlignment="1">
      <alignment horizontal="center" vertical="center"/>
    </xf>
    <xf numFmtId="9" fontId="93" fillId="4" borderId="26" xfId="1" applyFont="1" applyFill="1" applyBorder="1" applyAlignment="1">
      <alignment horizontal="center" vertical="center"/>
    </xf>
    <xf numFmtId="0" fontId="78" fillId="13" borderId="26" xfId="0" applyFont="1" applyFill="1" applyBorder="1" applyAlignment="1">
      <alignment horizontal="center" vertical="center"/>
    </xf>
    <xf numFmtId="168" fontId="78" fillId="13" borderId="26" xfId="1" applyNumberFormat="1" applyFont="1" applyFill="1" applyBorder="1" applyAlignment="1">
      <alignment horizontal="center" vertical="center"/>
    </xf>
    <xf numFmtId="9" fontId="80" fillId="9" borderId="26" xfId="1" applyFont="1" applyFill="1" applyBorder="1" applyAlignment="1">
      <alignment horizontal="center" vertical="center"/>
    </xf>
    <xf numFmtId="0" fontId="78" fillId="18" borderId="26" xfId="0" applyFont="1" applyFill="1" applyBorder="1" applyAlignment="1">
      <alignment horizontal="center" vertical="center"/>
    </xf>
    <xf numFmtId="0" fontId="78" fillId="17" borderId="26" xfId="0" applyFont="1" applyFill="1" applyBorder="1" applyAlignment="1">
      <alignment horizontal="center" vertical="center"/>
    </xf>
    <xf numFmtId="164" fontId="80" fillId="6" borderId="26" xfId="0" applyNumberFormat="1" applyFont="1" applyFill="1" applyBorder="1" applyAlignment="1">
      <alignment horizontal="center" vertical="center" wrapText="1"/>
    </xf>
    <xf numFmtId="0" fontId="78" fillId="16" borderId="26" xfId="0" applyFont="1" applyFill="1" applyBorder="1" applyAlignment="1">
      <alignment wrapText="1"/>
    </xf>
    <xf numFmtId="167" fontId="78" fillId="17" borderId="26" xfId="0" applyNumberFormat="1" applyFont="1" applyFill="1" applyBorder="1" applyAlignment="1">
      <alignment horizontal="center"/>
    </xf>
    <xf numFmtId="167" fontId="80" fillId="9" borderId="26" xfId="0" applyNumberFormat="1" applyFont="1" applyFill="1" applyBorder="1" applyAlignment="1">
      <alignment horizontal="center"/>
    </xf>
    <xf numFmtId="9" fontId="80" fillId="0" borderId="26" xfId="1" applyFont="1" applyBorder="1" applyAlignment="1">
      <alignment horizontal="center"/>
    </xf>
    <xf numFmtId="164" fontId="78" fillId="13" borderId="26" xfId="0" applyNumberFormat="1" applyFont="1" applyFill="1" applyBorder="1" applyAlignment="1">
      <alignment horizontal="center"/>
    </xf>
    <xf numFmtId="167" fontId="78" fillId="13" borderId="26" xfId="0" applyNumberFormat="1" applyFont="1" applyFill="1" applyBorder="1" applyAlignment="1">
      <alignment horizontal="center"/>
    </xf>
    <xf numFmtId="0" fontId="78" fillId="18" borderId="26" xfId="0" applyFont="1" applyFill="1" applyBorder="1"/>
    <xf numFmtId="0" fontId="78" fillId="17" borderId="26" xfId="0" applyFont="1" applyFill="1" applyBorder="1"/>
    <xf numFmtId="0" fontId="6" fillId="16" borderId="0" xfId="0" applyFont="1" applyFill="1" applyAlignment="1">
      <alignment wrapText="1"/>
    </xf>
    <xf numFmtId="9" fontId="8" fillId="0" borderId="0" xfId="1" applyFont="1" applyFill="1" applyBorder="1" applyAlignment="1">
      <alignment horizontal="center"/>
    </xf>
    <xf numFmtId="0" fontId="6" fillId="13" borderId="0" xfId="0" applyFont="1" applyFill="1" applyAlignment="1">
      <alignment horizontal="center"/>
    </xf>
    <xf numFmtId="167" fontId="55" fillId="13" borderId="0" xfId="0" applyNumberFormat="1" applyFont="1" applyFill="1" applyAlignment="1">
      <alignment horizontal="center"/>
    </xf>
    <xf numFmtId="167" fontId="81" fillId="13" borderId="0" xfId="0" applyNumberFormat="1" applyFont="1" applyFill="1" applyAlignment="1">
      <alignment horizontal="center"/>
    </xf>
    <xf numFmtId="0" fontId="55" fillId="17" borderId="0" xfId="0" applyFont="1" applyFill="1"/>
    <xf numFmtId="0" fontId="6" fillId="16" borderId="26" xfId="0" applyFont="1" applyFill="1" applyBorder="1" applyAlignment="1">
      <alignment wrapText="1"/>
    </xf>
    <xf numFmtId="167" fontId="55" fillId="17" borderId="26" xfId="0" applyNumberFormat="1" applyFont="1" applyFill="1" applyBorder="1" applyAlignment="1">
      <alignment horizontal="center"/>
    </xf>
    <xf numFmtId="167" fontId="81" fillId="9" borderId="26" xfId="0" applyNumberFormat="1" applyFont="1" applyFill="1" applyBorder="1" applyAlignment="1">
      <alignment horizontal="center"/>
    </xf>
    <xf numFmtId="1" fontId="120" fillId="0" borderId="26" xfId="0" applyNumberFormat="1" applyFont="1" applyBorder="1" applyAlignment="1">
      <alignment horizontal="center" vertical="center"/>
    </xf>
    <xf numFmtId="167" fontId="55" fillId="13" borderId="26" xfId="0" applyNumberFormat="1" applyFont="1" applyFill="1" applyBorder="1" applyAlignment="1">
      <alignment horizontal="center"/>
    </xf>
    <xf numFmtId="0" fontId="55" fillId="18" borderId="26" xfId="0" applyFont="1" applyFill="1" applyBorder="1"/>
    <xf numFmtId="0" fontId="55" fillId="17" borderId="26" xfId="0" applyFont="1" applyFill="1" applyBorder="1"/>
    <xf numFmtId="0" fontId="0" fillId="9" borderId="27" xfId="0" applyFill="1" applyBorder="1"/>
    <xf numFmtId="0" fontId="0" fillId="0" borderId="27" xfId="0" applyBorder="1"/>
    <xf numFmtId="0" fontId="79" fillId="0" borderId="0" xfId="0" applyFont="1" applyAlignment="1">
      <alignment horizontal="center" vertical="center"/>
    </xf>
    <xf numFmtId="168" fontId="34" fillId="17" borderId="0" xfId="1" applyNumberFormat="1" applyFont="1" applyFill="1" applyBorder="1" applyAlignment="1">
      <alignment horizontal="center"/>
    </xf>
    <xf numFmtId="0" fontId="0" fillId="0" borderId="0" xfId="0" applyAlignment="1">
      <alignment horizontal="center"/>
    </xf>
    <xf numFmtId="167" fontId="55" fillId="17" borderId="0" xfId="0" applyNumberFormat="1" applyFont="1" applyFill="1" applyAlignment="1">
      <alignment horizontal="center"/>
    </xf>
    <xf numFmtId="0" fontId="61" fillId="0" borderId="21" xfId="0" applyFont="1" applyBorder="1" applyAlignment="1">
      <alignment vertical="center" wrapText="1"/>
    </xf>
    <xf numFmtId="0" fontId="0" fillId="0" borderId="22" xfId="0" applyBorder="1"/>
    <xf numFmtId="0" fontId="98" fillId="15" borderId="15" xfId="0" applyFont="1" applyFill="1" applyBorder="1" applyAlignment="1">
      <alignment vertical="center" wrapText="1"/>
    </xf>
    <xf numFmtId="0" fontId="126" fillId="7" borderId="0" xfId="0" applyFont="1" applyFill="1" applyAlignment="1">
      <alignment vertical="center" wrapText="1"/>
    </xf>
    <xf numFmtId="165" fontId="126" fillId="0" borderId="0" xfId="0" applyNumberFormat="1" applyFont="1" applyAlignment="1">
      <alignment vertical="center" wrapText="1"/>
    </xf>
    <xf numFmtId="166" fontId="126" fillId="0" borderId="0" xfId="0" applyNumberFormat="1" applyFont="1" applyAlignment="1">
      <alignment vertical="center" wrapText="1"/>
    </xf>
    <xf numFmtId="0" fontId="93" fillId="0" borderId="0" xfId="0" applyFont="1" applyAlignment="1">
      <alignment vertical="center" wrapText="1"/>
    </xf>
    <xf numFmtId="1" fontId="126" fillId="0" borderId="0" xfId="0" applyNumberFormat="1" applyFont="1" applyAlignment="1">
      <alignment vertical="center" wrapText="1"/>
    </xf>
    <xf numFmtId="164" fontId="80" fillId="6" borderId="0" xfId="0" applyNumberFormat="1" applyFont="1" applyFill="1" applyAlignment="1">
      <alignment vertical="center" wrapText="1"/>
    </xf>
    <xf numFmtId="0" fontId="94" fillId="0" borderId="13" xfId="0" applyFont="1" applyBorder="1" applyAlignment="1">
      <alignment vertical="center" wrapText="1"/>
    </xf>
    <xf numFmtId="0" fontId="128" fillId="10" borderId="0" xfId="0" applyFont="1" applyFill="1" applyAlignment="1">
      <alignment vertical="center" wrapText="1"/>
    </xf>
    <xf numFmtId="0" fontId="0" fillId="0" borderId="22" xfId="0" applyBorder="1" applyAlignment="1">
      <alignment vertical="top" wrapText="1"/>
    </xf>
    <xf numFmtId="0" fontId="78" fillId="15" borderId="0" xfId="3" applyFont="1" applyFill="1" applyBorder="1" applyAlignment="1">
      <alignment vertical="center" wrapText="1"/>
    </xf>
    <xf numFmtId="1" fontId="127" fillId="0" borderId="0" xfId="0" applyNumberFormat="1" applyFont="1" applyAlignment="1">
      <alignment vertical="center" wrapText="1"/>
    </xf>
    <xf numFmtId="1" fontId="94" fillId="0" borderId="0" xfId="0" applyNumberFormat="1" applyFont="1" applyAlignment="1">
      <alignment wrapText="1"/>
    </xf>
    <xf numFmtId="0" fontId="128" fillId="0" borderId="0" xfId="0" applyFont="1" applyAlignment="1">
      <alignment vertical="center" wrapText="1"/>
    </xf>
    <xf numFmtId="0" fontId="129" fillId="11" borderId="0" xfId="0" applyFont="1" applyFill="1" applyAlignment="1">
      <alignment vertical="center" wrapText="1"/>
    </xf>
    <xf numFmtId="0" fontId="129" fillId="0" borderId="0" xfId="0" applyFont="1" applyAlignment="1">
      <alignment vertical="center" wrapText="1"/>
    </xf>
    <xf numFmtId="0" fontId="80" fillId="5" borderId="0" xfId="0" applyFont="1" applyFill="1" applyAlignment="1">
      <alignment vertical="center" wrapText="1"/>
    </xf>
    <xf numFmtId="167" fontId="0" fillId="0" borderId="22" xfId="0" applyNumberFormat="1" applyBorder="1"/>
    <xf numFmtId="167" fontId="52" fillId="0" borderId="22" xfId="0" applyNumberFormat="1" applyFont="1" applyBorder="1" applyAlignment="1">
      <alignment horizontal="center"/>
    </xf>
    <xf numFmtId="167" fontId="52" fillId="0" borderId="22" xfId="0" applyNumberFormat="1" applyFont="1" applyBorder="1" applyAlignment="1">
      <alignment horizontal="center" vertical="center"/>
    </xf>
    <xf numFmtId="0" fontId="6" fillId="0" borderId="22" xfId="0" applyFont="1" applyBorder="1"/>
    <xf numFmtId="0" fontId="0" fillId="0" borderId="22" xfId="0" applyBorder="1" applyAlignment="1">
      <alignment horizontal="center" vertical="center"/>
    </xf>
    <xf numFmtId="0" fontId="82" fillId="0" borderId="22" xfId="0" applyFont="1" applyBorder="1" applyAlignment="1">
      <alignment vertical="top" wrapText="1"/>
    </xf>
    <xf numFmtId="0" fontId="136" fillId="31" borderId="0" xfId="0" applyFont="1" applyFill="1" applyAlignment="1">
      <alignment horizontal="left" vertical="top" wrapText="1"/>
    </xf>
    <xf numFmtId="0" fontId="138" fillId="0" borderId="0" xfId="0" applyFont="1" applyAlignment="1">
      <alignment horizontal="left"/>
    </xf>
    <xf numFmtId="0" fontId="137" fillId="0" borderId="0" xfId="0" applyFont="1" applyAlignment="1">
      <alignment horizontal="left"/>
    </xf>
    <xf numFmtId="0" fontId="79" fillId="31" borderId="0" xfId="0" applyFont="1" applyFill="1" applyAlignment="1">
      <alignment horizontal="center" vertical="center"/>
    </xf>
    <xf numFmtId="0" fontId="28" fillId="31" borderId="0" xfId="0" applyFont="1" applyFill="1"/>
    <xf numFmtId="0" fontId="64" fillId="31" borderId="0" xfId="0" applyFont="1" applyFill="1"/>
    <xf numFmtId="0" fontId="64" fillId="31" borderId="0" xfId="0" applyFont="1" applyFill="1" applyAlignment="1">
      <alignment horizontal="center" vertical="center"/>
    </xf>
    <xf numFmtId="1" fontId="0" fillId="31" borderId="0" xfId="0" applyNumberFormat="1" applyFill="1"/>
    <xf numFmtId="0" fontId="16" fillId="31" borderId="0" xfId="0" applyFont="1" applyFill="1"/>
    <xf numFmtId="0" fontId="22" fillId="31" borderId="0" xfId="0" applyFont="1" applyFill="1"/>
    <xf numFmtId="0" fontId="0" fillId="31" borderId="22" xfId="0" applyFill="1" applyBorder="1" applyAlignment="1">
      <alignment vertical="top" wrapText="1"/>
    </xf>
    <xf numFmtId="0" fontId="6" fillId="31" borderId="27" xfId="0" applyFont="1" applyFill="1" applyBorder="1"/>
    <xf numFmtId="0" fontId="6" fillId="31" borderId="28" xfId="0" applyFont="1" applyFill="1" applyBorder="1"/>
    <xf numFmtId="0" fontId="0" fillId="9" borderId="28" xfId="0" applyFill="1" applyBorder="1"/>
    <xf numFmtId="0" fontId="6" fillId="31" borderId="29" xfId="0" applyFont="1" applyFill="1" applyBorder="1" applyAlignment="1">
      <alignment vertical="center"/>
    </xf>
    <xf numFmtId="0" fontId="0" fillId="2" borderId="29" xfId="0" applyFill="1" applyBorder="1" applyAlignment="1">
      <alignment vertical="center"/>
    </xf>
    <xf numFmtId="0" fontId="6" fillId="31" borderId="28" xfId="0" applyFont="1" applyFill="1" applyBorder="1" applyAlignment="1">
      <alignment wrapText="1"/>
    </xf>
    <xf numFmtId="0" fontId="0" fillId="0" borderId="28" xfId="0" applyBorder="1" applyAlignment="1">
      <alignment wrapText="1"/>
    </xf>
    <xf numFmtId="0" fontId="6" fillId="31" borderId="29" xfId="0" applyFont="1" applyFill="1" applyBorder="1"/>
    <xf numFmtId="0" fontId="0" fillId="34" borderId="29" xfId="0" applyFill="1" applyBorder="1"/>
    <xf numFmtId="0" fontId="6" fillId="31" borderId="0" xfId="0" applyFont="1" applyFill="1" applyAlignment="1">
      <alignment wrapText="1"/>
    </xf>
    <xf numFmtId="0" fontId="0" fillId="31" borderId="0" xfId="0" applyFill="1" applyAlignment="1">
      <alignment wrapText="1"/>
    </xf>
    <xf numFmtId="0" fontId="0" fillId="0" borderId="28" xfId="0" applyBorder="1"/>
    <xf numFmtId="0" fontId="0" fillId="0" borderId="29" xfId="0" applyBorder="1"/>
    <xf numFmtId="0" fontId="139" fillId="0" borderId="0" xfId="5" applyFont="1"/>
    <xf numFmtId="0" fontId="1" fillId="0" borderId="30" xfId="5" applyBorder="1"/>
    <xf numFmtId="0" fontId="140" fillId="0" borderId="30" xfId="5" applyFont="1" applyBorder="1" applyAlignment="1">
      <alignment horizontal="center"/>
    </xf>
    <xf numFmtId="0" fontId="141" fillId="0" borderId="30" xfId="5" applyFont="1" applyBorder="1" applyAlignment="1">
      <alignment horizontal="center"/>
    </xf>
    <xf numFmtId="9" fontId="141" fillId="0" borderId="30" xfId="5" applyNumberFormat="1" applyFont="1" applyBorder="1" applyAlignment="1">
      <alignment horizontal="center"/>
    </xf>
    <xf numFmtId="0" fontId="1" fillId="0" borderId="0" xfId="5"/>
    <xf numFmtId="0" fontId="141" fillId="0" borderId="0" xfId="5" applyFont="1" applyAlignment="1">
      <alignment horizontal="left"/>
    </xf>
    <xf numFmtId="0" fontId="140" fillId="0" borderId="0" xfId="5" applyFont="1" applyAlignment="1">
      <alignment horizontal="center"/>
    </xf>
    <xf numFmtId="0" fontId="141" fillId="6" borderId="0" xfId="5" applyFont="1" applyFill="1" applyAlignment="1">
      <alignment horizontal="center"/>
    </xf>
    <xf numFmtId="0" fontId="141" fillId="38" borderId="0" xfId="5" applyFont="1" applyFill="1" applyAlignment="1">
      <alignment horizontal="center"/>
    </xf>
    <xf numFmtId="0" fontId="141" fillId="39" borderId="0" xfId="5" applyFont="1" applyFill="1" applyAlignment="1">
      <alignment horizontal="center"/>
    </xf>
    <xf numFmtId="0" fontId="141" fillId="40" borderId="0" xfId="5" applyFont="1" applyFill="1" applyAlignment="1">
      <alignment horizontal="center"/>
    </xf>
    <xf numFmtId="0" fontId="142" fillId="31" borderId="0" xfId="5" applyFont="1" applyFill="1" applyAlignment="1">
      <alignment horizontal="center"/>
    </xf>
    <xf numFmtId="0" fontId="141" fillId="0" borderId="30" xfId="5" applyFont="1" applyBorder="1" applyAlignment="1">
      <alignment horizontal="left"/>
    </xf>
    <xf numFmtId="0" fontId="141" fillId="6" borderId="30" xfId="5" applyFont="1" applyFill="1" applyBorder="1" applyAlignment="1">
      <alignment horizontal="center"/>
    </xf>
    <xf numFmtId="0" fontId="141" fillId="38" borderId="30" xfId="5" applyFont="1" applyFill="1" applyBorder="1" applyAlignment="1">
      <alignment horizontal="center"/>
    </xf>
    <xf numFmtId="0" fontId="141" fillId="39" borderId="30" xfId="5" applyFont="1" applyFill="1" applyBorder="1" applyAlignment="1">
      <alignment horizontal="center"/>
    </xf>
    <xf numFmtId="0" fontId="141" fillId="40" borderId="30" xfId="5" applyFont="1" applyFill="1" applyBorder="1" applyAlignment="1">
      <alignment horizontal="center"/>
    </xf>
    <xf numFmtId="0" fontId="142" fillId="31" borderId="30" xfId="5" applyFont="1" applyFill="1" applyBorder="1" applyAlignment="1">
      <alignment horizontal="center"/>
    </xf>
    <xf numFmtId="0" fontId="93" fillId="0" borderId="30" xfId="5" applyFont="1" applyBorder="1" applyAlignment="1">
      <alignment horizontal="center" vertical="center" wrapText="1"/>
    </xf>
    <xf numFmtId="0" fontId="94" fillId="0" borderId="30" xfId="5" applyFont="1" applyBorder="1" applyAlignment="1">
      <alignment horizontal="center"/>
    </xf>
    <xf numFmtId="0" fontId="19" fillId="0" borderId="0" xfId="5" applyFont="1" applyAlignment="1">
      <alignment vertical="center" wrapText="1"/>
    </xf>
    <xf numFmtId="0" fontId="19" fillId="7" borderId="31" xfId="5" applyFont="1" applyFill="1" applyBorder="1" applyAlignment="1">
      <alignment horizontal="center" vertical="center" wrapText="1"/>
    </xf>
    <xf numFmtId="0" fontId="144" fillId="0" borderId="0" xfId="5" applyFont="1" applyAlignment="1">
      <alignment horizontal="center" vertical="center" wrapText="1"/>
    </xf>
    <xf numFmtId="9" fontId="145" fillId="41" borderId="31" xfId="6" applyFont="1" applyFill="1" applyBorder="1" applyAlignment="1">
      <alignment horizontal="center" vertical="center" wrapText="1"/>
    </xf>
    <xf numFmtId="0" fontId="145" fillId="42" borderId="0" xfId="5" applyFont="1" applyFill="1" applyAlignment="1">
      <alignment horizontal="center" vertical="center" wrapText="1"/>
    </xf>
    <xf numFmtId="0" fontId="19" fillId="0" borderId="0" xfId="5" applyFont="1"/>
    <xf numFmtId="0" fontId="19" fillId="0" borderId="0" xfId="5" applyFont="1" applyAlignment="1">
      <alignment horizontal="center" vertical="center" wrapText="1"/>
    </xf>
    <xf numFmtId="9" fontId="145" fillId="42" borderId="0" xfId="6" applyFont="1" applyFill="1" applyAlignment="1">
      <alignment horizontal="center" vertical="center" wrapText="1"/>
    </xf>
    <xf numFmtId="0" fontId="146" fillId="0" borderId="33" xfId="5" applyFont="1" applyBorder="1" applyAlignment="1">
      <alignment vertical="center" wrapText="1"/>
    </xf>
    <xf numFmtId="0" fontId="19" fillId="7" borderId="34" xfId="5" applyFont="1" applyFill="1" applyBorder="1" applyAlignment="1">
      <alignment horizontal="center" vertical="center" wrapText="1"/>
    </xf>
    <xf numFmtId="0" fontId="19" fillId="0" borderId="33" xfId="5" applyFont="1" applyBorder="1" applyAlignment="1">
      <alignment vertical="center" wrapText="1"/>
    </xf>
    <xf numFmtId="0" fontId="147" fillId="0" borderId="34" xfId="5" applyFont="1" applyBorder="1" applyAlignment="1">
      <alignment horizontal="center" vertical="center" wrapText="1"/>
    </xf>
    <xf numFmtId="0" fontId="147" fillId="0" borderId="33" xfId="5" applyFont="1" applyBorder="1" applyAlignment="1">
      <alignment horizontal="center" vertical="center" wrapText="1"/>
    </xf>
    <xf numFmtId="0" fontId="19" fillId="0" borderId="33" xfId="5" applyFont="1" applyBorder="1" applyAlignment="1">
      <alignment horizontal="center" vertical="center" wrapText="1"/>
    </xf>
    <xf numFmtId="9" fontId="147" fillId="0" borderId="34" xfId="6" applyFont="1" applyBorder="1" applyAlignment="1">
      <alignment horizontal="center" vertical="center" wrapText="1"/>
    </xf>
    <xf numFmtId="9" fontId="147" fillId="0" borderId="33" xfId="6" applyFont="1" applyBorder="1" applyAlignment="1">
      <alignment horizontal="center" vertical="center" wrapText="1"/>
    </xf>
    <xf numFmtId="0" fontId="19" fillId="0" borderId="33" xfId="5" applyFont="1" applyBorder="1" applyAlignment="1">
      <alignment horizontal="center" vertical="center"/>
    </xf>
    <xf numFmtId="0" fontId="19" fillId="0" borderId="33" xfId="5" applyFont="1" applyBorder="1"/>
    <xf numFmtId="0" fontId="19" fillId="0" borderId="0" xfId="5" applyFont="1" applyAlignment="1">
      <alignment horizontal="left" vertical="center" wrapText="1" indent="1"/>
    </xf>
    <xf numFmtId="0" fontId="146" fillId="6" borderId="31" xfId="5" applyFont="1" applyFill="1" applyBorder="1" applyAlignment="1">
      <alignment horizontal="center" vertical="center" wrapText="1"/>
    </xf>
    <xf numFmtId="0" fontId="147" fillId="40" borderId="0" xfId="5" applyFont="1" applyFill="1" applyAlignment="1">
      <alignment horizontal="center" vertical="center" wrapText="1"/>
    </xf>
    <xf numFmtId="9" fontId="148" fillId="0" borderId="0" xfId="5" applyNumberFormat="1" applyFont="1" applyAlignment="1">
      <alignment horizontal="center" vertical="center" wrapText="1"/>
    </xf>
    <xf numFmtId="0" fontId="148" fillId="0" borderId="0" xfId="5" applyFont="1" applyAlignment="1">
      <alignment horizontal="center" vertical="center" wrapText="1"/>
    </xf>
    <xf numFmtId="9" fontId="147" fillId="0" borderId="31" xfId="6" applyFont="1" applyBorder="1" applyAlignment="1">
      <alignment horizontal="center" vertical="center" wrapText="1"/>
    </xf>
    <xf numFmtId="9" fontId="147" fillId="0" borderId="0" xfId="6" applyFont="1" applyAlignment="1">
      <alignment horizontal="center" vertical="center" wrapText="1"/>
    </xf>
    <xf numFmtId="0" fontId="19" fillId="0" borderId="0" xfId="5" applyFont="1" applyAlignment="1">
      <alignment horizontal="center" vertical="center"/>
    </xf>
    <xf numFmtId="0" fontId="146" fillId="0" borderId="35" xfId="5" applyFont="1" applyBorder="1" applyAlignment="1">
      <alignment vertical="center" wrapText="1"/>
    </xf>
    <xf numFmtId="0" fontId="19" fillId="7" borderId="36" xfId="5" applyFont="1" applyFill="1" applyBorder="1" applyAlignment="1">
      <alignment horizontal="center" vertical="center" wrapText="1"/>
    </xf>
    <xf numFmtId="0" fontId="19" fillId="0" borderId="35" xfId="5" applyFont="1" applyBorder="1" applyAlignment="1">
      <alignment vertical="center" wrapText="1"/>
    </xf>
    <xf numFmtId="0" fontId="147" fillId="0" borderId="36" xfId="5" applyFont="1" applyBorder="1" applyAlignment="1">
      <alignment horizontal="center" vertical="center" wrapText="1"/>
    </xf>
    <xf numFmtId="0" fontId="147" fillId="0" borderId="35" xfId="5" applyFont="1" applyBorder="1" applyAlignment="1">
      <alignment horizontal="center" vertical="center" wrapText="1"/>
    </xf>
    <xf numFmtId="0" fontId="19" fillId="0" borderId="35" xfId="5" applyFont="1" applyBorder="1" applyAlignment="1">
      <alignment horizontal="center" vertical="center" wrapText="1"/>
    </xf>
    <xf numFmtId="9" fontId="147" fillId="0" borderId="36" xfId="6" applyFont="1" applyBorder="1" applyAlignment="1">
      <alignment horizontal="center" vertical="center" wrapText="1"/>
    </xf>
    <xf numFmtId="9" fontId="147" fillId="0" borderId="35" xfId="6" applyFont="1" applyBorder="1" applyAlignment="1">
      <alignment horizontal="center" vertical="center" wrapText="1"/>
    </xf>
    <xf numFmtId="0" fontId="19" fillId="0" borderId="35" xfId="5" applyFont="1" applyBorder="1" applyAlignment="1">
      <alignment horizontal="center" vertical="center"/>
    </xf>
    <xf numFmtId="0" fontId="19" fillId="0" borderId="35" xfId="5" applyFont="1" applyBorder="1"/>
    <xf numFmtId="0" fontId="147" fillId="38" borderId="31" xfId="5" applyFont="1" applyFill="1" applyBorder="1" applyAlignment="1">
      <alignment horizontal="center" vertical="center" wrapText="1"/>
    </xf>
    <xf numFmtId="0" fontId="149" fillId="31" borderId="0" xfId="5" applyFont="1" applyFill="1" applyAlignment="1">
      <alignment horizontal="center" vertical="center" wrapText="1"/>
    </xf>
    <xf numFmtId="0" fontId="147" fillId="40" borderId="31" xfId="5" applyFont="1" applyFill="1" applyBorder="1" applyAlignment="1">
      <alignment horizontal="center" vertical="center" wrapText="1"/>
    </xf>
    <xf numFmtId="9" fontId="19" fillId="0" borderId="0" xfId="6" applyFont="1" applyAlignment="1">
      <alignment horizontal="center" vertical="center" wrapText="1"/>
    </xf>
    <xf numFmtId="0" fontId="147" fillId="38" borderId="36" xfId="5" applyFont="1" applyFill="1" applyBorder="1" applyAlignment="1">
      <alignment horizontal="center" vertical="center" wrapText="1"/>
    </xf>
    <xf numFmtId="0" fontId="147" fillId="40" borderId="35" xfId="5" applyFont="1" applyFill="1" applyBorder="1" applyAlignment="1">
      <alignment horizontal="center" vertical="center" wrapText="1"/>
    </xf>
    <xf numFmtId="9" fontId="148" fillId="0" borderId="35" xfId="5" applyNumberFormat="1" applyFont="1" applyBorder="1" applyAlignment="1">
      <alignment horizontal="center" vertical="center" wrapText="1"/>
    </xf>
    <xf numFmtId="0" fontId="148" fillId="0" borderId="35" xfId="5" applyFont="1" applyBorder="1" applyAlignment="1">
      <alignment horizontal="center" vertical="center" wrapText="1"/>
    </xf>
    <xf numFmtId="9" fontId="146" fillId="0" borderId="36" xfId="6" applyFont="1" applyBorder="1" applyAlignment="1">
      <alignment horizontal="center" vertical="center" wrapText="1"/>
    </xf>
    <xf numFmtId="9" fontId="146" fillId="0" borderId="35" xfId="6" applyFont="1" applyBorder="1" applyAlignment="1">
      <alignment horizontal="center" vertical="center" wrapText="1"/>
    </xf>
    <xf numFmtId="0" fontId="143" fillId="0" borderId="0" xfId="5" applyFont="1" applyAlignment="1">
      <alignment horizontal="left" vertical="center" wrapText="1" indent="2"/>
    </xf>
    <xf numFmtId="0" fontId="149" fillId="31" borderId="31" xfId="5" applyFont="1" applyFill="1" applyBorder="1" applyAlignment="1">
      <alignment horizontal="center" vertical="center" wrapText="1"/>
    </xf>
    <xf numFmtId="0" fontId="147" fillId="39" borderId="31" xfId="5" applyFont="1" applyFill="1" applyBorder="1" applyAlignment="1">
      <alignment horizontal="center" vertical="center" wrapText="1"/>
    </xf>
    <xf numFmtId="0" fontId="147" fillId="38" borderId="0" xfId="5" applyFont="1" applyFill="1" applyAlignment="1">
      <alignment horizontal="center" vertical="center" wrapText="1"/>
    </xf>
    <xf numFmtId="0" fontId="147" fillId="6" borderId="31" xfId="5" applyFont="1" applyFill="1" applyBorder="1" applyAlignment="1">
      <alignment horizontal="center" vertical="center" wrapText="1"/>
    </xf>
    <xf numFmtId="9" fontId="19" fillId="0" borderId="0" xfId="5" applyNumberFormat="1" applyFont="1" applyAlignment="1">
      <alignment horizontal="center" vertical="center" wrapText="1"/>
    </xf>
    <xf numFmtId="0" fontId="19" fillId="0" borderId="30" xfId="5" applyFont="1" applyBorder="1" applyAlignment="1">
      <alignment horizontal="left" vertical="center" wrapText="1" indent="1"/>
    </xf>
    <xf numFmtId="0" fontId="19" fillId="7" borderId="32" xfId="5" applyFont="1" applyFill="1" applyBorder="1" applyAlignment="1">
      <alignment horizontal="center" vertical="center" wrapText="1"/>
    </xf>
    <xf numFmtId="0" fontId="19" fillId="0" borderId="30" xfId="5" applyFont="1" applyBorder="1" applyAlignment="1">
      <alignment vertical="center" wrapText="1"/>
    </xf>
    <xf numFmtId="0" fontId="147" fillId="38" borderId="32" xfId="5" applyFont="1" applyFill="1" applyBorder="1" applyAlignment="1">
      <alignment horizontal="center" vertical="center" wrapText="1"/>
    </xf>
    <xf numFmtId="9" fontId="19" fillId="0" borderId="30" xfId="5" applyNumberFormat="1" applyFont="1" applyBorder="1" applyAlignment="1">
      <alignment horizontal="center" vertical="center" wrapText="1"/>
    </xf>
    <xf numFmtId="0" fontId="19" fillId="0" borderId="30" xfId="5" applyFont="1" applyBorder="1" applyAlignment="1">
      <alignment horizontal="center" vertical="center" wrapText="1"/>
    </xf>
    <xf numFmtId="9" fontId="147" fillId="0" borderId="32" xfId="6" applyFont="1" applyBorder="1" applyAlignment="1">
      <alignment horizontal="center" vertical="center" wrapText="1"/>
    </xf>
    <xf numFmtId="9" fontId="147" fillId="0" borderId="30" xfId="6" applyFont="1" applyBorder="1" applyAlignment="1">
      <alignment horizontal="center" vertical="center" wrapText="1"/>
    </xf>
    <xf numFmtId="0" fontId="19" fillId="0" borderId="30" xfId="5" applyFont="1" applyBorder="1" applyAlignment="1">
      <alignment horizontal="center" vertical="center"/>
    </xf>
    <xf numFmtId="0" fontId="19" fillId="0" borderId="30" xfId="5" applyFont="1" applyBorder="1"/>
    <xf numFmtId="0" fontId="153" fillId="0" borderId="0" xfId="5" applyFont="1"/>
    <xf numFmtId="0" fontId="19" fillId="7" borderId="31" xfId="5" applyFont="1" applyFill="1" applyBorder="1" applyAlignment="1">
      <alignment horizontal="center" vertical="center"/>
    </xf>
    <xf numFmtId="0" fontId="147" fillId="0" borderId="31" xfId="5" applyFont="1" applyBorder="1"/>
    <xf numFmtId="0" fontId="147" fillId="0" borderId="0" xfId="5" applyFont="1"/>
    <xf numFmtId="9" fontId="19" fillId="0" borderId="31" xfId="6" applyFont="1" applyBorder="1"/>
    <xf numFmtId="9" fontId="19" fillId="0" borderId="0" xfId="6" applyFont="1"/>
    <xf numFmtId="9" fontId="144" fillId="0" borderId="0" xfId="6" applyFont="1" applyFill="1" applyAlignment="1">
      <alignment horizontal="center" vertical="center" wrapText="1"/>
    </xf>
    <xf numFmtId="9" fontId="19" fillId="0" borderId="33" xfId="6" applyFont="1" applyFill="1" applyBorder="1" applyAlignment="1">
      <alignment horizontal="center" vertical="center" wrapText="1"/>
    </xf>
    <xf numFmtId="0" fontId="147" fillId="39" borderId="0" xfId="5" applyFont="1" applyFill="1" applyAlignment="1">
      <alignment horizontal="center" vertical="center" wrapText="1"/>
    </xf>
    <xf numFmtId="9" fontId="19" fillId="0" borderId="0" xfId="6" applyFont="1" applyFill="1" applyAlignment="1">
      <alignment horizontal="center" vertical="center" wrapText="1"/>
    </xf>
    <xf numFmtId="9" fontId="19" fillId="0" borderId="35" xfId="6" applyFont="1" applyFill="1" applyBorder="1" applyAlignment="1">
      <alignment horizontal="center" vertical="center" wrapText="1"/>
    </xf>
    <xf numFmtId="0" fontId="146" fillId="40" borderId="31" xfId="5" applyFont="1" applyFill="1" applyBorder="1" applyAlignment="1">
      <alignment horizontal="center" vertical="center" wrapText="1"/>
    </xf>
    <xf numFmtId="9" fontId="148" fillId="0" borderId="0" xfId="6" applyFont="1" applyFill="1" applyAlignment="1">
      <alignment horizontal="center" vertical="center" wrapText="1"/>
    </xf>
    <xf numFmtId="9" fontId="148" fillId="0" borderId="35" xfId="6" applyFont="1" applyFill="1" applyBorder="1" applyAlignment="1">
      <alignment horizontal="center" vertical="center" wrapText="1"/>
    </xf>
    <xf numFmtId="0" fontId="146" fillId="38" borderId="31" xfId="5" applyFont="1" applyFill="1" applyBorder="1" applyAlignment="1">
      <alignment horizontal="center" vertical="center" wrapText="1"/>
    </xf>
    <xf numFmtId="0" fontId="19" fillId="0" borderId="37" xfId="5" applyFont="1" applyBorder="1" applyAlignment="1">
      <alignment horizontal="left" vertical="center" wrapText="1" indent="1"/>
    </xf>
    <xf numFmtId="0" fontId="19" fillId="7" borderId="0" xfId="5" applyFont="1" applyFill="1" applyAlignment="1">
      <alignment horizontal="center" vertical="center" wrapText="1"/>
    </xf>
    <xf numFmtId="9" fontId="148" fillId="0" borderId="0" xfId="6" applyFont="1" applyFill="1" applyBorder="1" applyAlignment="1">
      <alignment horizontal="center" vertical="center" wrapText="1"/>
    </xf>
    <xf numFmtId="9" fontId="147" fillId="0" borderId="0" xfId="6" applyFont="1" applyBorder="1" applyAlignment="1">
      <alignment horizontal="center" vertical="center" wrapText="1"/>
    </xf>
    <xf numFmtId="0" fontId="147" fillId="0" borderId="0" xfId="5" applyFont="1" applyAlignment="1">
      <alignment horizontal="left" vertical="center" wrapText="1"/>
    </xf>
    <xf numFmtId="0" fontId="147" fillId="0" borderId="31" xfId="5" applyFont="1" applyBorder="1" applyAlignment="1">
      <alignment horizontal="center" vertical="center" wrapText="1"/>
    </xf>
    <xf numFmtId="0" fontId="149" fillId="0" borderId="0" xfId="5" applyFont="1" applyAlignment="1">
      <alignment horizontal="center" vertical="center" wrapText="1"/>
    </xf>
    <xf numFmtId="0" fontId="149" fillId="31" borderId="32" xfId="5" applyFont="1" applyFill="1" applyBorder="1" applyAlignment="1">
      <alignment horizontal="center" vertical="center" wrapText="1"/>
    </xf>
    <xf numFmtId="0" fontId="149" fillId="31" borderId="30" xfId="5" applyFont="1" applyFill="1" applyBorder="1" applyAlignment="1">
      <alignment horizontal="center" vertical="center" wrapText="1"/>
    </xf>
    <xf numFmtId="9" fontId="148" fillId="0" borderId="30" xfId="6" applyFont="1" applyFill="1" applyBorder="1" applyAlignment="1">
      <alignment horizontal="center" vertical="center" wrapText="1"/>
    </xf>
    <xf numFmtId="9" fontId="19" fillId="0" borderId="0" xfId="6" applyFont="1" applyFill="1"/>
    <xf numFmtId="9" fontId="144" fillId="0" borderId="0" xfId="6" applyFont="1" applyAlignment="1">
      <alignment horizontal="center" vertical="center" wrapText="1"/>
    </xf>
    <xf numFmtId="0" fontId="148" fillId="0" borderId="0" xfId="5" applyFont="1" applyAlignment="1">
      <alignment horizontal="left" vertical="center" wrapText="1" indent="1"/>
    </xf>
    <xf numFmtId="9" fontId="19" fillId="0" borderId="0" xfId="6" applyFont="1" applyBorder="1" applyAlignment="1">
      <alignment horizontal="center" vertical="center" wrapText="1"/>
    </xf>
    <xf numFmtId="0" fontId="147" fillId="4" borderId="31" xfId="5" applyFont="1" applyFill="1" applyBorder="1" applyAlignment="1">
      <alignment horizontal="center" vertical="center" wrapText="1"/>
    </xf>
    <xf numFmtId="0" fontId="147" fillId="4" borderId="0" xfId="5" applyFont="1" applyFill="1" applyAlignment="1">
      <alignment horizontal="center" vertical="center" wrapText="1"/>
    </xf>
    <xf numFmtId="9" fontId="19" fillId="4" borderId="0" xfId="6" applyFont="1" applyFill="1" applyAlignment="1">
      <alignment horizontal="center" vertical="center" wrapText="1"/>
    </xf>
    <xf numFmtId="9" fontId="19" fillId="0" borderId="35" xfId="6" applyFont="1" applyBorder="1" applyAlignment="1">
      <alignment horizontal="center" vertical="center" wrapText="1"/>
    </xf>
    <xf numFmtId="0" fontId="149" fillId="4" borderId="36" xfId="5" applyFont="1" applyFill="1" applyBorder="1" applyAlignment="1">
      <alignment horizontal="center" vertical="center" wrapText="1"/>
    </xf>
    <xf numFmtId="0" fontId="149" fillId="4" borderId="35" xfId="5" applyFont="1" applyFill="1" applyBorder="1" applyAlignment="1">
      <alignment horizontal="center" vertical="center" wrapText="1"/>
    </xf>
    <xf numFmtId="9" fontId="19" fillId="4" borderId="35" xfId="6" applyFont="1" applyFill="1" applyBorder="1" applyAlignment="1">
      <alignment horizontal="center" vertical="center" wrapText="1"/>
    </xf>
    <xf numFmtId="9" fontId="147" fillId="4" borderId="36" xfId="6" applyFont="1" applyFill="1" applyBorder="1" applyAlignment="1">
      <alignment horizontal="center" vertical="center" wrapText="1"/>
    </xf>
    <xf numFmtId="9" fontId="147" fillId="4" borderId="35" xfId="6" applyFont="1" applyFill="1" applyBorder="1" applyAlignment="1">
      <alignment horizontal="center" vertical="center" wrapText="1"/>
    </xf>
    <xf numFmtId="0" fontId="19" fillId="4" borderId="35" xfId="5" applyFont="1" applyFill="1" applyBorder="1" applyAlignment="1">
      <alignment horizontal="center" vertical="center"/>
    </xf>
    <xf numFmtId="0" fontId="143" fillId="0" borderId="38" xfId="5" applyFont="1" applyBorder="1" applyAlignment="1">
      <alignment horizontal="left" vertical="center" wrapText="1" indent="2"/>
    </xf>
    <xf numFmtId="0" fontId="19" fillId="7" borderId="39" xfId="5" applyFont="1" applyFill="1" applyBorder="1" applyAlignment="1">
      <alignment horizontal="center" vertical="center" wrapText="1"/>
    </xf>
    <xf numFmtId="0" fontId="19" fillId="0" borderId="38" xfId="5" applyFont="1" applyBorder="1" applyAlignment="1">
      <alignment vertical="center" wrapText="1"/>
    </xf>
    <xf numFmtId="0" fontId="147" fillId="40" borderId="39" xfId="5" applyFont="1" applyFill="1" applyBorder="1" applyAlignment="1">
      <alignment horizontal="center" vertical="center" wrapText="1"/>
    </xf>
    <xf numFmtId="0" fontId="147" fillId="40" borderId="38" xfId="5" applyFont="1" applyFill="1" applyBorder="1" applyAlignment="1">
      <alignment horizontal="center" vertical="center" wrapText="1"/>
    </xf>
    <xf numFmtId="9" fontId="19" fillId="0" borderId="38" xfId="6" applyFont="1" applyBorder="1" applyAlignment="1">
      <alignment horizontal="center" vertical="center" wrapText="1"/>
    </xf>
    <xf numFmtId="9" fontId="147" fillId="0" borderId="39" xfId="6" applyFont="1" applyBorder="1" applyAlignment="1">
      <alignment horizontal="center" vertical="center" wrapText="1"/>
    </xf>
    <xf numFmtId="9" fontId="147" fillId="0" borderId="38" xfId="6" applyFont="1" applyBorder="1" applyAlignment="1">
      <alignment horizontal="center" vertical="center" wrapText="1"/>
    </xf>
    <xf numFmtId="0" fontId="19" fillId="0" borderId="38" xfId="5" applyFont="1" applyBorder="1" applyAlignment="1">
      <alignment horizontal="center" vertical="center"/>
    </xf>
    <xf numFmtId="0" fontId="19" fillId="0" borderId="38" xfId="5" applyFont="1" applyBorder="1"/>
    <xf numFmtId="0" fontId="146" fillId="0" borderId="0" xfId="5" applyFont="1" applyAlignment="1">
      <alignment vertical="center" wrapText="1"/>
    </xf>
    <xf numFmtId="9" fontId="19" fillId="4" borderId="0" xfId="6" applyFont="1" applyFill="1" applyBorder="1" applyAlignment="1">
      <alignment horizontal="center" vertical="center" wrapText="1"/>
    </xf>
    <xf numFmtId="9" fontId="147" fillId="4" borderId="31" xfId="6" applyFont="1" applyFill="1" applyBorder="1" applyAlignment="1">
      <alignment horizontal="center" vertical="center" wrapText="1"/>
    </xf>
    <xf numFmtId="9" fontId="147" fillId="4" borderId="0" xfId="6" applyFont="1" applyFill="1" applyBorder="1" applyAlignment="1">
      <alignment horizontal="center" vertical="center" wrapText="1"/>
    </xf>
    <xf numFmtId="0" fontId="19" fillId="4" borderId="0" xfId="5" applyFont="1" applyFill="1" applyAlignment="1">
      <alignment horizontal="center" vertical="center"/>
    </xf>
    <xf numFmtId="0" fontId="143" fillId="0" borderId="30" xfId="5" applyFont="1" applyBorder="1" applyAlignment="1">
      <alignment horizontal="left" vertical="center" wrapText="1" indent="2"/>
    </xf>
    <xf numFmtId="0" fontId="19" fillId="7" borderId="32" xfId="5" applyFont="1" applyFill="1" applyBorder="1" applyAlignment="1">
      <alignment horizontal="center" vertical="center"/>
    </xf>
    <xf numFmtId="9" fontId="19" fillId="0" borderId="30" xfId="6" applyFont="1" applyBorder="1" applyAlignment="1">
      <alignment horizontal="center" vertical="center" wrapText="1"/>
    </xf>
    <xf numFmtId="0" fontId="145" fillId="41" borderId="31" xfId="5" applyFont="1" applyFill="1" applyBorder="1" applyAlignment="1">
      <alignment horizontal="center" vertical="center" wrapText="1"/>
    </xf>
    <xf numFmtId="9" fontId="19" fillId="0" borderId="33" xfId="6" applyFont="1" applyBorder="1" applyAlignment="1">
      <alignment horizontal="center" vertical="center" wrapText="1"/>
    </xf>
    <xf numFmtId="9" fontId="147" fillId="0" borderId="31" xfId="5" applyNumberFormat="1" applyFont="1" applyBorder="1" applyAlignment="1">
      <alignment horizontal="center" vertical="center" wrapText="1"/>
    </xf>
    <xf numFmtId="9" fontId="147" fillId="0" borderId="0" xfId="5" applyNumberFormat="1" applyFont="1" applyAlignment="1">
      <alignment horizontal="center" vertical="center" wrapText="1"/>
    </xf>
    <xf numFmtId="9" fontId="148" fillId="0" borderId="0" xfId="6" applyFont="1" applyAlignment="1">
      <alignment horizontal="center" vertical="center" wrapText="1"/>
    </xf>
    <xf numFmtId="0" fontId="146" fillId="39" borderId="31" xfId="5" applyFont="1" applyFill="1" applyBorder="1" applyAlignment="1">
      <alignment horizontal="center" vertical="center" wrapText="1"/>
    </xf>
    <xf numFmtId="16" fontId="19" fillId="0" borderId="0" xfId="5" applyNumberFormat="1" applyFont="1" applyAlignment="1">
      <alignment horizontal="center" vertical="center"/>
    </xf>
    <xf numFmtId="0" fontId="147" fillId="40" borderId="30" xfId="5" applyFont="1" applyFill="1" applyBorder="1" applyAlignment="1">
      <alignment horizontal="center" vertical="center" wrapText="1"/>
    </xf>
    <xf numFmtId="9" fontId="147" fillId="0" borderId="32" xfId="5" applyNumberFormat="1" applyFont="1" applyBorder="1" applyAlignment="1">
      <alignment horizontal="center" vertical="center" wrapText="1"/>
    </xf>
    <xf numFmtId="9" fontId="147" fillId="0" borderId="30" xfId="5" applyNumberFormat="1" applyFont="1" applyBorder="1" applyAlignment="1">
      <alignment horizontal="center" vertical="center" wrapText="1"/>
    </xf>
    <xf numFmtId="0" fontId="19" fillId="0" borderId="31" xfId="5" applyFont="1" applyBorder="1"/>
    <xf numFmtId="9" fontId="144" fillId="0" borderId="30" xfId="6" applyFont="1" applyBorder="1" applyAlignment="1">
      <alignment horizontal="center" vertical="center" wrapText="1"/>
    </xf>
    <xf numFmtId="9" fontId="145" fillId="41" borderId="32" xfId="6" applyFont="1" applyFill="1" applyBorder="1" applyAlignment="1">
      <alignment horizontal="center" vertical="center" wrapText="1"/>
    </xf>
    <xf numFmtId="9" fontId="145" fillId="42" borderId="30" xfId="6" applyFont="1" applyFill="1" applyBorder="1" applyAlignment="1">
      <alignment horizontal="center" vertical="center" wrapText="1"/>
    </xf>
    <xf numFmtId="0" fontId="145" fillId="42" borderId="30" xfId="5" applyFont="1" applyFill="1" applyBorder="1" applyAlignment="1">
      <alignment horizontal="center" vertical="center" wrapText="1"/>
    </xf>
    <xf numFmtId="0" fontId="147" fillId="6" borderId="34" xfId="5" applyFont="1" applyFill="1" applyBorder="1" applyAlignment="1">
      <alignment horizontal="center" vertical="center" wrapText="1"/>
    </xf>
    <xf numFmtId="0" fontId="147" fillId="38" borderId="33" xfId="5" applyFont="1" applyFill="1" applyBorder="1" applyAlignment="1">
      <alignment horizontal="center" vertical="center" wrapText="1"/>
    </xf>
    <xf numFmtId="0" fontId="147" fillId="4" borderId="36" xfId="5" applyFont="1" applyFill="1" applyBorder="1" applyAlignment="1">
      <alignment horizontal="center" vertical="center" wrapText="1"/>
    </xf>
    <xf numFmtId="0" fontId="147" fillId="4" borderId="35" xfId="5" applyFont="1" applyFill="1" applyBorder="1" applyAlignment="1">
      <alignment horizontal="center" vertical="center" wrapText="1"/>
    </xf>
    <xf numFmtId="0" fontId="146" fillId="0" borderId="40" xfId="5" applyFont="1" applyBorder="1" applyAlignment="1">
      <alignment vertical="center" wrapText="1"/>
    </xf>
    <xf numFmtId="0" fontId="19" fillId="7" borderId="41" xfId="5" applyFont="1" applyFill="1" applyBorder="1" applyAlignment="1">
      <alignment horizontal="center" vertical="center" wrapText="1"/>
    </xf>
    <xf numFmtId="0" fontId="19" fillId="0" borderId="40" xfId="5" applyFont="1" applyBorder="1" applyAlignment="1">
      <alignment vertical="center" wrapText="1"/>
    </xf>
    <xf numFmtId="0" fontId="147" fillId="6" borderId="41" xfId="5" applyFont="1" applyFill="1" applyBorder="1" applyAlignment="1">
      <alignment horizontal="center" vertical="center" wrapText="1"/>
    </xf>
    <xf numFmtId="0" fontId="147" fillId="40" borderId="40" xfId="5" applyFont="1" applyFill="1" applyBorder="1" applyAlignment="1">
      <alignment horizontal="center" vertical="center" wrapText="1"/>
    </xf>
    <xf numFmtId="9" fontId="19" fillId="0" borderId="40" xfId="6" applyFont="1" applyBorder="1" applyAlignment="1">
      <alignment horizontal="center" vertical="center" wrapText="1"/>
    </xf>
    <xf numFmtId="9" fontId="147" fillId="0" borderId="41" xfId="6" applyFont="1" applyBorder="1" applyAlignment="1">
      <alignment horizontal="center" vertical="center" wrapText="1"/>
    </xf>
    <xf numFmtId="9" fontId="147" fillId="0" borderId="40" xfId="6" applyFont="1" applyBorder="1" applyAlignment="1">
      <alignment horizontal="center" vertical="center" wrapText="1"/>
    </xf>
    <xf numFmtId="0" fontId="19" fillId="0" borderId="40" xfId="5" applyFont="1" applyBorder="1" applyAlignment="1">
      <alignment horizontal="center" vertical="center"/>
    </xf>
    <xf numFmtId="0" fontId="19" fillId="0" borderId="40" xfId="5" applyFont="1" applyBorder="1"/>
    <xf numFmtId="0" fontId="148" fillId="0" borderId="33" xfId="5" applyFont="1" applyBorder="1" applyAlignment="1">
      <alignment vertical="center" wrapText="1"/>
    </xf>
    <xf numFmtId="0" fontId="147" fillId="40" borderId="33" xfId="5" applyFont="1" applyFill="1" applyBorder="1" applyAlignment="1">
      <alignment horizontal="center" vertical="center" wrapText="1"/>
    </xf>
    <xf numFmtId="0" fontId="148" fillId="0" borderId="35" xfId="5" applyFont="1" applyBorder="1" applyAlignment="1">
      <alignment vertical="center" wrapText="1"/>
    </xf>
    <xf numFmtId="0" fontId="149" fillId="31" borderId="35" xfId="5" applyFont="1" applyFill="1" applyBorder="1" applyAlignment="1">
      <alignment horizontal="center" vertical="center" wrapText="1"/>
    </xf>
    <xf numFmtId="9" fontId="148" fillId="0" borderId="30" xfId="6" applyFont="1" applyBorder="1" applyAlignment="1">
      <alignment horizontal="center" vertical="center" wrapText="1"/>
    </xf>
    <xf numFmtId="0" fontId="147" fillId="0" borderId="0" xfId="5" applyFont="1" applyAlignment="1">
      <alignment horizontal="center" vertical="center" wrapText="1"/>
    </xf>
    <xf numFmtId="0" fontId="147" fillId="6" borderId="0" xfId="5" applyFont="1" applyFill="1" applyAlignment="1">
      <alignment horizontal="center" vertical="center" wrapText="1"/>
    </xf>
    <xf numFmtId="0" fontId="155" fillId="7" borderId="31" xfId="5" applyFont="1" applyFill="1" applyBorder="1" applyAlignment="1">
      <alignment horizontal="center" vertical="center" wrapText="1"/>
    </xf>
    <xf numFmtId="0" fontId="19" fillId="0" borderId="38" xfId="5" applyFont="1" applyBorder="1" applyAlignment="1">
      <alignment horizontal="left" vertical="center" wrapText="1" indent="1"/>
    </xf>
    <xf numFmtId="0" fontId="149" fillId="31" borderId="39" xfId="5" applyFont="1" applyFill="1" applyBorder="1" applyAlignment="1">
      <alignment horizontal="center" vertical="center" wrapText="1"/>
    </xf>
    <xf numFmtId="0" fontId="19" fillId="0" borderId="42" xfId="5" applyFont="1" applyBorder="1" applyAlignment="1">
      <alignment vertical="center"/>
    </xf>
    <xf numFmtId="0" fontId="19" fillId="7" borderId="43" xfId="5" applyFont="1" applyFill="1" applyBorder="1" applyAlignment="1">
      <alignment horizontal="center" vertical="center"/>
    </xf>
    <xf numFmtId="0" fontId="149" fillId="31" borderId="43" xfId="5" applyFont="1" applyFill="1" applyBorder="1" applyAlignment="1">
      <alignment horizontal="center" vertical="center"/>
    </xf>
    <xf numFmtId="0" fontId="147" fillId="40" borderId="42" xfId="5" applyFont="1" applyFill="1" applyBorder="1" applyAlignment="1">
      <alignment horizontal="center" vertical="center"/>
    </xf>
    <xf numFmtId="9" fontId="19" fillId="0" borderId="42" xfId="6" applyFont="1" applyBorder="1" applyAlignment="1">
      <alignment horizontal="center" vertical="center" wrapText="1"/>
    </xf>
    <xf numFmtId="9" fontId="19" fillId="0" borderId="42" xfId="6" applyFont="1" applyBorder="1" applyAlignment="1">
      <alignment horizontal="center" vertical="center"/>
    </xf>
    <xf numFmtId="9" fontId="147" fillId="0" borderId="43" xfId="6" applyFont="1" applyBorder="1" applyAlignment="1">
      <alignment horizontal="center" vertical="center" wrapText="1"/>
    </xf>
    <xf numFmtId="9" fontId="147" fillId="0" borderId="42" xfId="6" applyFont="1" applyBorder="1" applyAlignment="1">
      <alignment horizontal="center" vertical="center" wrapText="1"/>
    </xf>
    <xf numFmtId="0" fontId="19" fillId="0" borderId="42" xfId="5" applyFont="1" applyBorder="1" applyAlignment="1">
      <alignment horizontal="center" vertical="center"/>
    </xf>
    <xf numFmtId="0" fontId="147" fillId="39" borderId="33" xfId="5" applyFont="1" applyFill="1" applyBorder="1" applyAlignment="1">
      <alignment horizontal="center" vertical="center" wrapText="1"/>
    </xf>
    <xf numFmtId="0" fontId="149" fillId="31" borderId="34" xfId="5" applyFont="1" applyFill="1" applyBorder="1" applyAlignment="1">
      <alignment horizontal="center" vertical="center" wrapText="1"/>
    </xf>
    <xf numFmtId="0" fontId="143" fillId="0" borderId="0" xfId="5" applyFont="1" applyAlignment="1">
      <alignment horizontal="left" vertical="center" wrapText="1" indent="3"/>
    </xf>
    <xf numFmtId="9" fontId="148" fillId="0" borderId="35" xfId="6" applyFont="1" applyBorder="1" applyAlignment="1">
      <alignment horizontal="center" vertical="center" wrapText="1"/>
    </xf>
    <xf numFmtId="0" fontId="148" fillId="0" borderId="44" xfId="5" applyFont="1" applyBorder="1" applyAlignment="1">
      <alignment vertical="center" wrapText="1"/>
    </xf>
    <xf numFmtId="0" fontId="19" fillId="7" borderId="45" xfId="5" applyFont="1" applyFill="1" applyBorder="1" applyAlignment="1">
      <alignment horizontal="center" vertical="center" wrapText="1"/>
    </xf>
    <xf numFmtId="0" fontId="19" fillId="0" borderId="44" xfId="5" applyFont="1" applyBorder="1" applyAlignment="1">
      <alignment vertical="center" wrapText="1"/>
    </xf>
    <xf numFmtId="0" fontId="147" fillId="40" borderId="45" xfId="5" applyFont="1" applyFill="1" applyBorder="1" applyAlignment="1">
      <alignment horizontal="center" vertical="center" wrapText="1"/>
    </xf>
    <xf numFmtId="0" fontId="147" fillId="39" borderId="44" xfId="5" applyFont="1" applyFill="1" applyBorder="1" applyAlignment="1">
      <alignment horizontal="center" vertical="center" wrapText="1"/>
    </xf>
    <xf numFmtId="9" fontId="19" fillId="0" borderId="44" xfId="6" applyFont="1" applyBorder="1" applyAlignment="1">
      <alignment horizontal="center" vertical="center" wrapText="1"/>
    </xf>
    <xf numFmtId="9" fontId="147" fillId="0" borderId="45" xfId="6" applyFont="1" applyBorder="1" applyAlignment="1">
      <alignment horizontal="center" vertical="center" wrapText="1"/>
    </xf>
    <xf numFmtId="9" fontId="147" fillId="0" borderId="44" xfId="6" applyFont="1" applyBorder="1" applyAlignment="1">
      <alignment horizontal="center" vertical="center" wrapText="1"/>
    </xf>
    <xf numFmtId="0" fontId="19" fillId="0" borderId="44" xfId="5" applyFont="1" applyBorder="1" applyAlignment="1">
      <alignment horizontal="center" vertical="center"/>
    </xf>
    <xf numFmtId="0" fontId="19" fillId="0" borderId="44" xfId="5" applyFont="1" applyBorder="1"/>
    <xf numFmtId="0" fontId="148" fillId="0" borderId="0" xfId="5" applyFont="1" applyAlignment="1">
      <alignment vertical="center" wrapText="1"/>
    </xf>
    <xf numFmtId="9" fontId="148" fillId="0" borderId="0" xfId="6" applyFont="1" applyBorder="1" applyAlignment="1">
      <alignment horizontal="center" vertical="center" wrapText="1"/>
    </xf>
    <xf numFmtId="9" fontId="146" fillId="0" borderId="31" xfId="6" applyFont="1" applyBorder="1" applyAlignment="1">
      <alignment horizontal="center" vertical="center" wrapText="1"/>
    </xf>
    <xf numFmtId="9" fontId="146" fillId="0" borderId="0" xfId="6" applyFont="1" applyBorder="1" applyAlignment="1">
      <alignment horizontal="center" vertical="center" wrapText="1"/>
    </xf>
    <xf numFmtId="0" fontId="148" fillId="0" borderId="35" xfId="5" applyFont="1" applyBorder="1" applyAlignment="1">
      <alignment horizontal="left" vertical="center" wrapText="1"/>
    </xf>
    <xf numFmtId="0" fontId="147" fillId="39" borderId="36" xfId="5" applyFont="1" applyFill="1" applyBorder="1" applyAlignment="1">
      <alignment horizontal="center" vertical="center" wrapText="1"/>
    </xf>
    <xf numFmtId="0" fontId="19" fillId="0" borderId="46" xfId="5" applyFont="1" applyBorder="1" applyAlignment="1">
      <alignment horizontal="left" vertical="center" wrapText="1" indent="1"/>
    </xf>
    <xf numFmtId="0" fontId="19" fillId="7" borderId="47" xfId="5" applyFont="1" applyFill="1" applyBorder="1" applyAlignment="1">
      <alignment horizontal="center" vertical="center" wrapText="1"/>
    </xf>
    <xf numFmtId="0" fontId="19" fillId="0" borderId="46" xfId="5" applyFont="1" applyBorder="1" applyAlignment="1">
      <alignment vertical="center" wrapText="1"/>
    </xf>
    <xf numFmtId="0" fontId="147" fillId="40" borderId="47" xfId="5" applyFont="1" applyFill="1" applyBorder="1" applyAlignment="1">
      <alignment horizontal="center" vertical="center" wrapText="1"/>
    </xf>
    <xf numFmtId="0" fontId="149" fillId="31" borderId="46" xfId="5" applyFont="1" applyFill="1" applyBorder="1" applyAlignment="1">
      <alignment horizontal="center" vertical="center" wrapText="1"/>
    </xf>
    <xf numFmtId="9" fontId="19" fillId="0" borderId="46" xfId="6" applyFont="1" applyBorder="1" applyAlignment="1">
      <alignment horizontal="center" vertical="center" wrapText="1"/>
    </xf>
    <xf numFmtId="9" fontId="147" fillId="0" borderId="47" xfId="6" applyFont="1" applyBorder="1" applyAlignment="1">
      <alignment horizontal="center" vertical="center" wrapText="1"/>
    </xf>
    <xf numFmtId="9" fontId="147" fillId="0" borderId="46" xfId="5" applyNumberFormat="1" applyFont="1" applyBorder="1" applyAlignment="1">
      <alignment horizontal="center" vertical="center" wrapText="1"/>
    </xf>
    <xf numFmtId="0" fontId="19" fillId="0" borderId="46" xfId="5" applyFont="1" applyBorder="1" applyAlignment="1">
      <alignment horizontal="center" vertical="center"/>
    </xf>
    <xf numFmtId="0" fontId="19" fillId="0" borderId="0" xfId="5" applyFont="1" applyAlignment="1">
      <alignment horizontal="left" vertical="center" wrapText="1"/>
    </xf>
    <xf numFmtId="0" fontId="146" fillId="39" borderId="47" xfId="5" applyFont="1" applyFill="1" applyBorder="1" applyAlignment="1">
      <alignment horizontal="center" vertical="center" wrapText="1"/>
    </xf>
    <xf numFmtId="9" fontId="148" fillId="0" borderId="46" xfId="6" applyFont="1" applyBorder="1" applyAlignment="1">
      <alignment horizontal="center" vertical="center" wrapText="1"/>
    </xf>
    <xf numFmtId="0" fontId="19" fillId="0" borderId="46" xfId="5" applyFont="1" applyBorder="1"/>
    <xf numFmtId="0" fontId="147" fillId="39" borderId="32" xfId="5" applyFont="1" applyFill="1" applyBorder="1" applyAlignment="1">
      <alignment horizontal="center" vertical="center" wrapText="1"/>
    </xf>
    <xf numFmtId="0" fontId="147" fillId="38" borderId="34" xfId="5" applyFont="1" applyFill="1" applyBorder="1" applyAlignment="1">
      <alignment horizontal="center" vertical="center" wrapText="1"/>
    </xf>
    <xf numFmtId="0" fontId="149" fillId="31" borderId="33" xfId="5" applyFont="1" applyFill="1" applyBorder="1" applyAlignment="1">
      <alignment horizontal="center" vertical="center" wrapText="1"/>
    </xf>
    <xf numFmtId="0" fontId="147" fillId="40" borderId="36" xfId="5" applyFont="1" applyFill="1" applyBorder="1" applyAlignment="1">
      <alignment horizontal="center" vertical="center" wrapText="1"/>
    </xf>
    <xf numFmtId="0" fontId="147" fillId="6" borderId="32" xfId="5" applyFont="1" applyFill="1" applyBorder="1" applyAlignment="1">
      <alignment horizontal="center" vertical="center" wrapText="1"/>
    </xf>
    <xf numFmtId="167" fontId="81" fillId="17" borderId="16" xfId="0" applyNumberFormat="1" applyFont="1" applyFill="1" applyBorder="1" applyAlignment="1">
      <alignment horizontal="center"/>
    </xf>
    <xf numFmtId="0" fontId="39" fillId="2" borderId="0" xfId="3" applyFont="1" applyFill="1" applyBorder="1" applyAlignment="1">
      <alignment horizontal="left" vertical="center" indent="1"/>
    </xf>
    <xf numFmtId="0" fontId="93" fillId="0" borderId="13" xfId="0" applyFont="1" applyBorder="1" applyAlignment="1">
      <alignment horizontal="left" vertical="center" wrapText="1"/>
    </xf>
    <xf numFmtId="0" fontId="97" fillId="15" borderId="15" xfId="0" applyFont="1" applyFill="1" applyBorder="1" applyAlignment="1">
      <alignment horizontal="left" vertical="center" wrapText="1"/>
    </xf>
    <xf numFmtId="0" fontId="136" fillId="31" borderId="22" xfId="0" applyFont="1" applyFill="1" applyBorder="1" applyAlignment="1">
      <alignment horizontal="left" vertical="center" wrapText="1"/>
    </xf>
    <xf numFmtId="0" fontId="56" fillId="19" borderId="5" xfId="0" applyFont="1" applyFill="1" applyBorder="1" applyAlignment="1">
      <alignment horizontal="left" indent="2"/>
    </xf>
    <xf numFmtId="0" fontId="46" fillId="7" borderId="0" xfId="0" applyFont="1" applyFill="1"/>
    <xf numFmtId="0" fontId="66" fillId="35" borderId="7" xfId="0" applyFont="1" applyFill="1" applyBorder="1" applyAlignment="1">
      <alignment horizontal="left" indent="2"/>
    </xf>
    <xf numFmtId="0" fontId="66" fillId="28" borderId="7" xfId="0" applyFont="1" applyFill="1" applyBorder="1" applyAlignment="1">
      <alignment horizontal="left" indent="2"/>
    </xf>
    <xf numFmtId="0" fontId="46" fillId="7" borderId="11" xfId="0" applyFont="1" applyFill="1" applyBorder="1"/>
    <xf numFmtId="0" fontId="66" fillId="35" borderId="0" xfId="0" applyFont="1" applyFill="1" applyAlignment="1">
      <alignment horizontal="left" indent="2"/>
    </xf>
    <xf numFmtId="0" fontId="66" fillId="19" borderId="7" xfId="0" applyFont="1" applyFill="1" applyBorder="1" applyAlignment="1">
      <alignment horizontal="left" indent="2"/>
    </xf>
    <xf numFmtId="0" fontId="46" fillId="7" borderId="9" xfId="0" applyFont="1" applyFill="1" applyBorder="1"/>
    <xf numFmtId="0" fontId="108" fillId="35" borderId="0" xfId="0" applyFont="1" applyFill="1" applyAlignment="1">
      <alignment horizontal="left" indent="2"/>
    </xf>
    <xf numFmtId="0" fontId="108" fillId="19" borderId="0" xfId="0" applyFont="1" applyFill="1" applyAlignment="1">
      <alignment horizontal="left" indent="2"/>
    </xf>
    <xf numFmtId="0" fontId="47" fillId="35" borderId="7" xfId="0" applyFont="1" applyFill="1" applyBorder="1" applyAlignment="1">
      <alignment horizontal="left" indent="4"/>
    </xf>
    <xf numFmtId="0" fontId="108" fillId="28" borderId="0" xfId="0" applyFont="1" applyFill="1" applyAlignment="1">
      <alignment horizontal="left" indent="2"/>
    </xf>
    <xf numFmtId="0" fontId="125" fillId="31" borderId="22" xfId="0" applyFont="1" applyFill="1" applyBorder="1" applyAlignment="1">
      <alignment horizontal="left" vertical="center" wrapText="1"/>
    </xf>
    <xf numFmtId="0" fontId="61" fillId="0" borderId="22" xfId="0" applyFont="1" applyBorder="1" applyAlignment="1">
      <alignment horizontal="left" vertical="top" wrapText="1"/>
    </xf>
    <xf numFmtId="0" fontId="0" fillId="0" borderId="48" xfId="0" applyBorder="1"/>
    <xf numFmtId="0" fontId="0" fillId="0" borderId="48" xfId="0" applyBorder="1" applyAlignment="1">
      <alignment horizontal="center" textRotation="90"/>
    </xf>
    <xf numFmtId="0" fontId="0" fillId="31" borderId="48" xfId="0" applyFill="1" applyBorder="1" applyAlignment="1">
      <alignment horizontal="center" textRotation="90"/>
    </xf>
    <xf numFmtId="0" fontId="6" fillId="31" borderId="48" xfId="0" applyFont="1" applyFill="1" applyBorder="1"/>
    <xf numFmtId="0" fontId="0" fillId="31" borderId="48" xfId="0" applyFill="1" applyBorder="1"/>
    <xf numFmtId="0" fontId="28" fillId="31" borderId="48" xfId="0" applyFont="1" applyFill="1" applyBorder="1"/>
    <xf numFmtId="0" fontId="64" fillId="31" borderId="48" xfId="0" applyFont="1" applyFill="1" applyBorder="1"/>
    <xf numFmtId="0" fontId="64" fillId="31" borderId="48" xfId="0" applyFont="1" applyFill="1" applyBorder="1" applyAlignment="1">
      <alignment horizontal="center" vertical="center"/>
    </xf>
    <xf numFmtId="1" fontId="0" fillId="31" borderId="48" xfId="0" applyNumberFormat="1" applyFill="1" applyBorder="1"/>
    <xf numFmtId="0" fontId="16" fillId="31" borderId="48" xfId="0" applyFont="1" applyFill="1" applyBorder="1"/>
    <xf numFmtId="0" fontId="22" fillId="31" borderId="48" xfId="0" applyFont="1" applyFill="1" applyBorder="1"/>
    <xf numFmtId="0" fontId="79" fillId="31" borderId="49" xfId="0" applyFont="1" applyFill="1" applyBorder="1" applyAlignment="1">
      <alignment horizontal="center" vertical="center"/>
    </xf>
    <xf numFmtId="0" fontId="79" fillId="31" borderId="50" xfId="0" applyFont="1" applyFill="1" applyBorder="1" applyAlignment="1">
      <alignment horizontal="center" vertical="center"/>
    </xf>
    <xf numFmtId="0" fontId="0" fillId="31" borderId="51" xfId="0" applyFill="1" applyBorder="1"/>
    <xf numFmtId="0" fontId="0" fillId="7" borderId="48" xfId="0" applyFill="1" applyBorder="1"/>
    <xf numFmtId="0" fontId="0" fillId="0" borderId="51" xfId="0" applyBorder="1"/>
    <xf numFmtId="0" fontId="47" fillId="19" borderId="7" xfId="0" applyFont="1" applyFill="1" applyBorder="1" applyAlignment="1">
      <alignment horizontal="left" indent="4"/>
    </xf>
    <xf numFmtId="0" fontId="0" fillId="0" borderId="48" xfId="0" applyBorder="1" applyAlignment="1">
      <alignment horizontal="center"/>
    </xf>
    <xf numFmtId="0" fontId="6" fillId="31" borderId="48" xfId="0" applyFont="1" applyFill="1" applyBorder="1" applyAlignment="1">
      <alignment horizontal="center"/>
    </xf>
    <xf numFmtId="0" fontId="0" fillId="31" borderId="48" xfId="0" applyFill="1" applyBorder="1" applyAlignment="1">
      <alignment horizontal="center"/>
    </xf>
    <xf numFmtId="0" fontId="28" fillId="31" borderId="48" xfId="0" applyFont="1" applyFill="1" applyBorder="1" applyAlignment="1">
      <alignment horizontal="center"/>
    </xf>
    <xf numFmtId="0" fontId="64" fillId="31" borderId="48" xfId="0" applyFont="1" applyFill="1" applyBorder="1" applyAlignment="1">
      <alignment horizontal="center"/>
    </xf>
    <xf numFmtId="1" fontId="0" fillId="31" borderId="48" xfId="0" applyNumberFormat="1" applyFill="1" applyBorder="1" applyAlignment="1">
      <alignment horizontal="center"/>
    </xf>
    <xf numFmtId="0" fontId="16" fillId="31" borderId="48" xfId="0" applyFont="1" applyFill="1" applyBorder="1" applyAlignment="1">
      <alignment horizontal="center"/>
    </xf>
    <xf numFmtId="0" fontId="22" fillId="31" borderId="48" xfId="0" applyFont="1" applyFill="1" applyBorder="1" applyAlignment="1">
      <alignment horizontal="center"/>
    </xf>
    <xf numFmtId="0" fontId="0" fillId="31" borderId="51" xfId="0" applyFill="1" applyBorder="1" applyAlignment="1">
      <alignment horizontal="center"/>
    </xf>
    <xf numFmtId="0" fontId="0" fillId="7" borderId="48" xfId="0" applyFill="1" applyBorder="1" applyAlignment="1">
      <alignment horizontal="center"/>
    </xf>
    <xf numFmtId="0" fontId="99" fillId="17" borderId="48" xfId="0" applyFont="1" applyFill="1" applyBorder="1" applyAlignment="1">
      <alignment horizontal="center"/>
    </xf>
    <xf numFmtId="0" fontId="61" fillId="19" borderId="48" xfId="0" applyFont="1" applyFill="1" applyBorder="1" applyAlignment="1">
      <alignment horizontal="center"/>
    </xf>
    <xf numFmtId="0" fontId="48" fillId="19" borderId="48" xfId="0" applyFont="1" applyFill="1" applyBorder="1" applyAlignment="1">
      <alignment horizontal="center"/>
    </xf>
    <xf numFmtId="0" fontId="28" fillId="19" borderId="48" xfId="0" applyFont="1" applyFill="1" applyBorder="1" applyAlignment="1">
      <alignment horizontal="center"/>
    </xf>
    <xf numFmtId="0" fontId="0" fillId="7" borderId="52" xfId="0" applyFill="1" applyBorder="1" applyAlignment="1">
      <alignment horizontal="center"/>
    </xf>
    <xf numFmtId="0" fontId="0" fillId="32" borderId="48" xfId="0" applyFill="1" applyBorder="1" applyAlignment="1">
      <alignment horizontal="center"/>
    </xf>
    <xf numFmtId="0" fontId="0" fillId="7" borderId="53" xfId="0" applyFill="1" applyBorder="1" applyAlignment="1">
      <alignment horizontal="center"/>
    </xf>
    <xf numFmtId="0" fontId="0" fillId="0" borderId="51" xfId="0" applyBorder="1" applyAlignment="1">
      <alignment horizontal="center"/>
    </xf>
    <xf numFmtId="0" fontId="156" fillId="0" borderId="0" xfId="5" applyFont="1"/>
    <xf numFmtId="164" fontId="80" fillId="6" borderId="0" xfId="0" applyNumberFormat="1" applyFont="1" applyFill="1" applyAlignment="1">
      <alignment horizontal="left" vertical="center" wrapText="1"/>
    </xf>
    <xf numFmtId="1" fontId="94" fillId="0" borderId="0" xfId="0" applyNumberFormat="1" applyFont="1" applyAlignment="1">
      <alignment horizontal="left" wrapText="1"/>
    </xf>
    <xf numFmtId="0" fontId="78" fillId="15" borderId="0" xfId="3" applyFont="1" applyFill="1" applyBorder="1" applyAlignment="1">
      <alignment horizontal="left" vertical="center" wrapText="1"/>
    </xf>
    <xf numFmtId="1" fontId="127" fillId="0" borderId="0" xfId="0" applyNumberFormat="1" applyFont="1" applyAlignment="1">
      <alignment horizontal="left" vertical="center" wrapText="1"/>
    </xf>
    <xf numFmtId="0" fontId="128" fillId="10" borderId="0" xfId="0" applyFont="1" applyFill="1" applyAlignment="1">
      <alignment horizontal="left" vertical="center" wrapText="1"/>
    </xf>
    <xf numFmtId="0" fontId="128" fillId="0" borderId="0" xfId="0" applyFont="1" applyAlignment="1">
      <alignment horizontal="left" vertical="center" wrapText="1"/>
    </xf>
    <xf numFmtId="0" fontId="129" fillId="11" borderId="0" xfId="0" applyFont="1" applyFill="1" applyAlignment="1">
      <alignment horizontal="left" vertical="center" wrapText="1"/>
    </xf>
    <xf numFmtId="0" fontId="129" fillId="0" borderId="0" xfId="0" applyFont="1" applyAlignment="1">
      <alignment horizontal="left" vertical="center" wrapText="1"/>
    </xf>
    <xf numFmtId="0" fontId="98" fillId="15" borderId="15" xfId="0" applyFont="1" applyFill="1" applyBorder="1" applyAlignment="1">
      <alignment horizontal="left" vertical="center" wrapText="1"/>
    </xf>
    <xf numFmtId="0" fontId="0" fillId="0" borderId="22" xfId="0" applyBorder="1" applyAlignment="1">
      <alignment horizontal="left" vertical="top" wrapText="1"/>
    </xf>
    <xf numFmtId="0" fontId="126" fillId="0" borderId="0" xfId="0" applyFont="1" applyAlignment="1">
      <alignment horizontal="left" vertical="center" wrapText="1"/>
    </xf>
    <xf numFmtId="0" fontId="80" fillId="5" borderId="0" xfId="0" applyFont="1" applyFill="1" applyAlignment="1">
      <alignment horizontal="left" vertical="center" wrapText="1"/>
    </xf>
    <xf numFmtId="1" fontId="126" fillId="0" borderId="0" xfId="0" applyNumberFormat="1" applyFont="1" applyAlignment="1">
      <alignment horizontal="left" vertical="center" wrapText="1"/>
    </xf>
    <xf numFmtId="0" fontId="126" fillId="7" borderId="0" xfId="0" applyFont="1" applyFill="1" applyAlignment="1">
      <alignment horizontal="left" vertical="center" wrapText="1"/>
    </xf>
    <xf numFmtId="165" fontId="126" fillId="0" borderId="0" xfId="0" applyNumberFormat="1" applyFont="1" applyAlignment="1">
      <alignment horizontal="left" vertical="center" wrapText="1"/>
    </xf>
    <xf numFmtId="166" fontId="126" fillId="0" borderId="0" xfId="0" applyNumberFormat="1" applyFont="1" applyAlignment="1">
      <alignment horizontal="left" vertical="center" wrapText="1"/>
    </xf>
    <xf numFmtId="0" fontId="93" fillId="0" borderId="0" xfId="0" applyFont="1" applyAlignment="1">
      <alignment horizontal="left" vertical="center" wrapText="1"/>
    </xf>
    <xf numFmtId="0" fontId="126" fillId="0" borderId="15" xfId="0" applyFont="1" applyBorder="1" applyAlignment="1">
      <alignment horizontal="left" vertical="center" wrapText="1"/>
    </xf>
    <xf numFmtId="0" fontId="94" fillId="0" borderId="13" xfId="0" applyFont="1" applyBorder="1" applyAlignment="1">
      <alignment horizontal="left" vertical="center" wrapText="1"/>
    </xf>
    <xf numFmtId="164" fontId="16" fillId="6" borderId="0" xfId="0" applyNumberFormat="1" applyFont="1" applyFill="1" applyAlignment="1">
      <alignment horizontal="left" vertical="center" indent="3"/>
    </xf>
    <xf numFmtId="1" fontId="19" fillId="0" borderId="0" xfId="0" applyNumberFormat="1" applyFont="1" applyAlignment="1">
      <alignment horizontal="left" indent="3"/>
    </xf>
    <xf numFmtId="0" fontId="22" fillId="0" borderId="0" xfId="0" applyFont="1" applyAlignment="1">
      <alignment horizontal="left" vertical="center" indent="3"/>
    </xf>
    <xf numFmtId="0" fontId="98" fillId="15" borderId="15" xfId="0" applyFont="1" applyFill="1" applyBorder="1" applyAlignment="1">
      <alignment horizontal="center" vertical="center" wrapText="1"/>
    </xf>
    <xf numFmtId="165" fontId="22" fillId="0" borderId="0" xfId="0" applyNumberFormat="1" applyFont="1" applyAlignment="1">
      <alignment horizontal="left" vertical="center" indent="3"/>
    </xf>
    <xf numFmtId="0" fontId="64" fillId="7" borderId="0" xfId="0" applyFont="1" applyFill="1" applyAlignment="1">
      <alignment horizontal="left" vertical="center" indent="3"/>
    </xf>
    <xf numFmtId="166" fontId="22" fillId="0" borderId="0" xfId="0" applyNumberFormat="1" applyFont="1" applyAlignment="1">
      <alignment horizontal="left" vertical="center" indent="3"/>
    </xf>
    <xf numFmtId="0" fontId="23" fillId="0" borderId="0" xfId="0" applyFont="1" applyAlignment="1">
      <alignment horizontal="left" vertical="center" wrapText="1" indent="3"/>
    </xf>
    <xf numFmtId="0" fontId="68" fillId="10" borderId="0" xfId="0" applyFont="1" applyFill="1" applyAlignment="1">
      <alignment horizontal="left" vertical="center" indent="3"/>
    </xf>
    <xf numFmtId="0" fontId="82" fillId="0" borderId="22" xfId="0" applyFont="1" applyBorder="1" applyAlignment="1">
      <alignment horizontal="left" vertical="top" wrapText="1"/>
    </xf>
    <xf numFmtId="0" fontId="55" fillId="15" borderId="0" xfId="3" applyFont="1" applyFill="1" applyBorder="1" applyAlignment="1">
      <alignment horizontal="left" vertical="center" indent="3"/>
    </xf>
    <xf numFmtId="1" fontId="10" fillId="0" borderId="0" xfId="0" applyNumberFormat="1" applyFont="1" applyAlignment="1">
      <alignment horizontal="left" vertical="center" indent="3"/>
    </xf>
    <xf numFmtId="0" fontId="11" fillId="0" borderId="0" xfId="0" applyFont="1" applyAlignment="1">
      <alignment horizontal="left" vertical="center" indent="3"/>
    </xf>
    <xf numFmtId="0" fontId="72" fillId="11" borderId="0" xfId="0" applyFont="1" applyFill="1" applyAlignment="1">
      <alignment horizontal="left" vertical="center" indent="3"/>
    </xf>
    <xf numFmtId="0" fontId="12" fillId="0" borderId="0" xfId="0" applyFont="1" applyAlignment="1">
      <alignment horizontal="left" vertical="center" indent="3"/>
    </xf>
    <xf numFmtId="0" fontId="16" fillId="5" borderId="0" xfId="0" applyFont="1" applyFill="1" applyAlignment="1">
      <alignment horizontal="center" vertical="center"/>
    </xf>
    <xf numFmtId="1" fontId="20" fillId="0" borderId="0" xfId="0" applyNumberFormat="1" applyFont="1" applyAlignment="1">
      <alignment horizontal="left" vertical="center" indent="3"/>
    </xf>
    <xf numFmtId="0" fontId="82" fillId="0" borderId="22" xfId="0" applyFont="1" applyBorder="1" applyAlignment="1">
      <alignment horizontal="left" vertical="top" wrapText="1" indent="3"/>
    </xf>
    <xf numFmtId="0" fontId="82" fillId="0" borderId="22" xfId="0" applyFont="1" applyBorder="1" applyAlignment="1">
      <alignment horizontal="left" vertical="top" indent="3"/>
    </xf>
    <xf numFmtId="0" fontId="156" fillId="0" borderId="0" xfId="5" applyFont="1" applyAlignment="1">
      <alignment horizontal="left" vertical="top" wrapText="1"/>
    </xf>
    <xf numFmtId="0" fontId="156" fillId="0" borderId="0" xfId="5" applyFont="1" applyAlignment="1">
      <alignment horizontal="left" wrapText="1"/>
    </xf>
    <xf numFmtId="0" fontId="150" fillId="0" borderId="33" xfId="5" applyFont="1" applyBorder="1" applyAlignment="1">
      <alignment horizontal="left" vertical="center" wrapText="1"/>
    </xf>
    <xf numFmtId="0" fontId="93" fillId="0" borderId="30" xfId="5" applyFont="1" applyBorder="1" applyAlignment="1">
      <alignment horizontal="center" vertical="center" wrapText="1"/>
    </xf>
    <xf numFmtId="0" fontId="143" fillId="0" borderId="31" xfId="5" applyFont="1" applyBorder="1" applyAlignment="1">
      <alignment horizontal="center" vertical="center" wrapText="1"/>
    </xf>
    <xf numFmtId="0" fontId="143" fillId="0" borderId="32" xfId="5" applyFont="1" applyBorder="1" applyAlignment="1">
      <alignment horizontal="center" vertical="center" wrapText="1"/>
    </xf>
    <xf numFmtId="0" fontId="143" fillId="0" borderId="0" xfId="5" applyFont="1" applyAlignment="1">
      <alignment horizontal="center" vertical="center" wrapText="1"/>
    </xf>
    <xf numFmtId="0" fontId="143" fillId="0" borderId="30" xfId="5" applyFont="1" applyBorder="1" applyAlignment="1">
      <alignment horizontal="center" vertical="center" wrapText="1"/>
    </xf>
    <xf numFmtId="0" fontId="145" fillId="42" borderId="0" xfId="5" applyFont="1" applyFill="1" applyAlignment="1">
      <alignment horizontal="center" vertical="center" wrapText="1"/>
    </xf>
  </cellXfs>
  <cellStyles count="7">
    <cellStyle name="Heading 1" xfId="2" builtinId="16"/>
    <cellStyle name="Heading 2" xfId="3" builtinId="17"/>
    <cellStyle name="Heading 3" xfId="4" builtinId="18"/>
    <cellStyle name="Normal" xfId="0" builtinId="0"/>
    <cellStyle name="Normal 2" xfId="5" xr:uid="{E69C2A77-1D48-754F-A1FB-AF6DD99F9B50}"/>
    <cellStyle name="Percent" xfId="1" builtinId="5"/>
    <cellStyle name="Percent 2" xfId="6" xr:uid="{8606FB3B-CDB9-644A-B362-6FD2656FA617}"/>
  </cellStyles>
  <dxfs count="71">
    <dxf>
      <font>
        <color rgb="FFC00000"/>
      </font>
    </dxf>
    <dxf>
      <font>
        <color rgb="FFC00000"/>
      </font>
    </dxf>
    <dxf>
      <font>
        <color rgb="FFC00000"/>
      </font>
    </dxf>
    <dxf>
      <fill>
        <patternFill>
          <bgColor rgb="FFF48F8B"/>
        </patternFill>
      </fill>
    </dxf>
    <dxf>
      <font>
        <color theme="2"/>
      </font>
      <fill>
        <patternFill patternType="solid">
          <fgColor auto="1"/>
          <bgColor theme="2"/>
        </patternFill>
      </fill>
    </dxf>
    <dxf>
      <font>
        <color rgb="FFC00000"/>
      </font>
    </dxf>
    <dxf>
      <font>
        <color theme="2"/>
      </font>
      <fill>
        <patternFill patternType="solid">
          <fgColor auto="1"/>
          <bgColor theme="2"/>
        </patternFill>
      </fill>
    </dxf>
    <dxf>
      <fill>
        <patternFill>
          <bgColor rgb="FFF48F8B"/>
        </patternFill>
      </fill>
    </dxf>
    <dxf>
      <fill>
        <patternFill>
          <bgColor rgb="FFF48F8B"/>
        </patternFill>
      </fill>
    </dxf>
    <dxf>
      <font>
        <color theme="2"/>
      </font>
      <fill>
        <patternFill patternType="solid">
          <fgColor auto="1"/>
          <bgColor theme="2"/>
        </patternFill>
      </fill>
    </dxf>
    <dxf>
      <fill>
        <patternFill>
          <bgColor theme="0" tint="-0.24994659260841701"/>
        </patternFill>
      </fill>
    </dxf>
    <dxf>
      <fill>
        <patternFill>
          <bgColor theme="0" tint="-0.24994659260841701"/>
        </patternFill>
      </fill>
    </dxf>
    <dxf>
      <fill>
        <patternFill>
          <bgColor rgb="FFF48F8B"/>
        </patternFill>
      </fill>
    </dxf>
    <dxf>
      <font>
        <color theme="2"/>
      </font>
      <fill>
        <patternFill>
          <bgColor theme="2"/>
        </patternFill>
      </fill>
    </dxf>
    <dxf>
      <font>
        <color theme="2"/>
      </font>
      <fill>
        <patternFill patternType="solid">
          <fgColor auto="1"/>
          <bgColor theme="2"/>
        </patternFill>
      </fill>
    </dxf>
    <dxf>
      <fill>
        <patternFill>
          <bgColor rgb="FFF48F8B"/>
        </patternFill>
      </fill>
    </dxf>
    <dxf>
      <fill>
        <patternFill>
          <bgColor theme="0" tint="-0.24994659260841701"/>
        </patternFill>
      </fill>
    </dxf>
    <dxf>
      <font>
        <color theme="2"/>
      </font>
      <fill>
        <patternFill>
          <bgColor theme="2"/>
        </patternFill>
      </fill>
    </dxf>
    <dxf>
      <fill>
        <patternFill>
          <bgColor theme="0" tint="-0.24994659260841701"/>
        </patternFill>
      </fill>
    </dxf>
    <dxf>
      <fill>
        <patternFill>
          <bgColor theme="0" tint="-0.24994659260841701"/>
        </patternFill>
      </fill>
    </dxf>
    <dxf>
      <font>
        <color theme="2"/>
      </font>
    </dxf>
    <dxf>
      <font>
        <color theme="2"/>
      </font>
    </dxf>
    <dxf>
      <font>
        <color theme="2"/>
      </font>
    </dxf>
    <dxf>
      <font>
        <color theme="2"/>
      </font>
    </dxf>
    <dxf>
      <font>
        <color theme="2"/>
      </font>
      <fill>
        <patternFill patternType="solid">
          <fgColor auto="1"/>
          <bgColor theme="2"/>
        </patternFill>
      </fill>
    </dxf>
    <dxf>
      <font>
        <color theme="2"/>
      </font>
    </dxf>
    <dxf>
      <font>
        <color theme="2"/>
      </font>
    </dxf>
    <dxf>
      <font>
        <color theme="2"/>
      </font>
    </dxf>
    <dxf>
      <font>
        <color theme="2"/>
      </font>
    </dxf>
    <dxf>
      <font>
        <color theme="2"/>
      </font>
      <fill>
        <patternFill>
          <bgColor theme="2"/>
        </patternFill>
      </fill>
    </dxf>
    <dxf>
      <font>
        <color theme="2"/>
      </font>
      <fill>
        <patternFill>
          <bgColor theme="2"/>
        </patternFill>
      </fill>
    </dxf>
    <dxf>
      <font>
        <color rgb="FFC00000"/>
      </font>
    </dxf>
    <dxf>
      <font>
        <color rgb="FFC00000"/>
      </font>
    </dxf>
    <dxf>
      <font>
        <color rgb="FFC00000"/>
      </font>
    </dxf>
    <dxf>
      <font>
        <color theme="2"/>
      </font>
      <fill>
        <patternFill patternType="solid">
          <fgColor auto="1"/>
          <bgColor theme="2"/>
        </patternFill>
      </fill>
    </dxf>
    <dxf>
      <font>
        <color rgb="FFC00000"/>
      </font>
    </dxf>
    <dxf>
      <font>
        <color theme="2"/>
      </font>
      <fill>
        <patternFill patternType="solid">
          <fgColor auto="1"/>
          <bgColor theme="2"/>
        </patternFill>
      </fill>
    </dxf>
    <dxf>
      <fill>
        <patternFill>
          <bgColor rgb="FFF48F8B"/>
        </patternFill>
      </fill>
    </dxf>
    <dxf>
      <font>
        <color theme="2"/>
      </font>
      <fill>
        <patternFill patternType="solid">
          <fgColor auto="1"/>
          <bgColor theme="2"/>
        </patternFill>
      </fill>
    </dxf>
    <dxf>
      <fill>
        <patternFill>
          <bgColor theme="0" tint="-0.24994659260841701"/>
        </patternFill>
      </fill>
    </dxf>
    <dxf>
      <fill>
        <patternFill>
          <bgColor rgb="FFF48F8B"/>
        </patternFill>
      </fill>
    </dxf>
    <dxf>
      <fill>
        <patternFill>
          <bgColor rgb="FFF48F8B"/>
        </patternFill>
      </fill>
    </dxf>
    <dxf>
      <fill>
        <patternFill>
          <bgColor theme="0" tint="-0.24994659260841701"/>
        </patternFill>
      </fill>
    </dxf>
    <dxf>
      <font>
        <color theme="2"/>
      </font>
      <fill>
        <patternFill>
          <bgColor theme="2"/>
        </patternFill>
      </fill>
    </dxf>
    <dxf>
      <font>
        <color theme="2"/>
      </font>
      <fill>
        <patternFill patternType="solid">
          <fgColor auto="1"/>
          <bgColor theme="2"/>
        </patternFill>
      </fill>
    </dxf>
    <dxf>
      <fill>
        <patternFill>
          <bgColor theme="0" tint="-0.24994659260841701"/>
        </patternFill>
      </fill>
    </dxf>
    <dxf>
      <fill>
        <patternFill>
          <bgColor rgb="FFF48F8B"/>
        </patternFill>
      </fill>
    </dxf>
    <dxf>
      <font>
        <color theme="2"/>
      </font>
      <fill>
        <patternFill>
          <bgColor theme="2"/>
        </patternFill>
      </fill>
    </dxf>
    <dxf>
      <fill>
        <patternFill>
          <bgColor theme="0" tint="-0.24994659260841701"/>
        </patternFill>
      </fill>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fill>
        <patternFill>
          <bgColor theme="2"/>
        </patternFill>
      </fill>
    </dxf>
    <dxf>
      <font>
        <color rgb="FFC00000"/>
      </font>
    </dxf>
    <dxf>
      <font>
        <color rgb="FFC00000"/>
      </font>
    </dxf>
    <dxf>
      <font>
        <color rgb="FFC00000"/>
      </font>
    </dxf>
    <dxf>
      <font>
        <color rgb="FFC00000"/>
      </font>
    </dxf>
    <dxf>
      <font>
        <color theme="2"/>
      </font>
      <fill>
        <patternFill patternType="solid">
          <fgColor auto="1"/>
          <bgColor theme="2"/>
        </patternFill>
      </fill>
    </dxf>
    <dxf>
      <font>
        <color theme="2"/>
      </font>
      <fill>
        <patternFill>
          <bgColor theme="2"/>
        </patternFill>
      </fill>
    </dxf>
    <dxf>
      <font>
        <color theme="2"/>
      </font>
      <fill>
        <patternFill>
          <bgColor theme="2"/>
        </patternFill>
      </fill>
    </dxf>
    <dxf>
      <font>
        <color theme="2"/>
      </font>
      <fill>
        <patternFill patternType="solid">
          <fgColor auto="1"/>
          <bgColor theme="2"/>
        </patternFill>
      </fill>
    </dxf>
    <dxf>
      <font>
        <color theme="2"/>
      </font>
      <fill>
        <patternFill patternType="solid">
          <fgColor auto="1"/>
          <bgColor theme="2"/>
        </patternFill>
      </fill>
    </dxf>
    <dxf>
      <font>
        <color theme="2"/>
      </font>
      <fill>
        <patternFill>
          <bgColor theme="2"/>
        </patternFill>
      </fill>
    </dxf>
    <dxf>
      <font>
        <color theme="2"/>
      </font>
      <fill>
        <patternFill>
          <bgColor theme="2"/>
        </patternFill>
      </fill>
    </dxf>
    <dxf>
      <font>
        <color theme="2"/>
      </font>
      <fill>
        <patternFill patternType="solid">
          <fgColor auto="1"/>
          <bgColor theme="2"/>
        </patternFill>
      </fill>
    </dxf>
    <dxf>
      <font>
        <color theme="2"/>
      </font>
      <fill>
        <patternFill>
          <bgColor theme="2"/>
        </patternFill>
      </fill>
    </dxf>
  </dxfs>
  <tableStyles count="0" defaultTableStyle="TableStyleMedium2" defaultPivotStyle="PivotStyleLight16"/>
  <colors>
    <mruColors>
      <color rgb="FF8050A0"/>
      <color rgb="FFF48F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9F95-09CF-E740-9863-0D2081F29E48}">
  <dimension ref="A1:AC16368"/>
  <sheetViews>
    <sheetView showGridLines="0" zoomScale="120" zoomScaleNormal="120" workbookViewId="0">
      <pane xSplit="2" ySplit="1" topLeftCell="C2" activePane="bottomRight" state="frozen"/>
      <selection pane="topRight" activeCell="C1" sqref="C1"/>
      <selection pane="bottomLeft" activeCell="A2" sqref="A2"/>
      <selection pane="bottomRight" activeCell="T102" sqref="T102"/>
    </sheetView>
  </sheetViews>
  <sheetFormatPr baseColWidth="10" defaultColWidth="0" defaultRowHeight="16" zeroHeight="1"/>
  <cols>
    <col min="1" max="1" width="73.5" customWidth="1"/>
    <col min="2" max="2" width="3.83203125" customWidth="1"/>
    <col min="3" max="3" width="30" customWidth="1"/>
    <col min="4" max="4" width="33.83203125" customWidth="1"/>
    <col min="5" max="5" width="34.5" customWidth="1"/>
    <col min="6" max="29" width="14.83203125" customWidth="1"/>
    <col min="30" max="16384" width="10.83203125" hidden="1"/>
  </cols>
  <sheetData>
    <row r="1" spans="1:29" s="935" customFormat="1" ht="136">
      <c r="A1" s="963" t="s">
        <v>1773</v>
      </c>
      <c r="B1" s="825"/>
      <c r="C1" s="878" t="s">
        <v>1504</v>
      </c>
      <c r="D1" s="879" t="s">
        <v>1768</v>
      </c>
      <c r="E1" s="880" t="s">
        <v>1767</v>
      </c>
      <c r="F1" s="826" t="s">
        <v>1435</v>
      </c>
      <c r="G1" s="826" t="s">
        <v>1481</v>
      </c>
      <c r="H1" s="826" t="s">
        <v>1437</v>
      </c>
      <c r="I1" s="890" t="s">
        <v>1482</v>
      </c>
      <c r="J1" s="827" t="s">
        <v>1484</v>
      </c>
      <c r="K1" s="827" t="s">
        <v>1483</v>
      </c>
      <c r="L1" s="827" t="s">
        <v>1485</v>
      </c>
      <c r="M1" s="896" t="s">
        <v>1440</v>
      </c>
      <c r="N1" s="828" t="s">
        <v>1486</v>
      </c>
      <c r="O1" s="828" t="s">
        <v>1487</v>
      </c>
      <c r="P1" s="828" t="s">
        <v>1488</v>
      </c>
      <c r="Q1" s="829" t="s">
        <v>1489</v>
      </c>
      <c r="R1" s="899" t="s">
        <v>1490</v>
      </c>
      <c r="S1" s="830" t="s">
        <v>1495</v>
      </c>
      <c r="T1" s="909" t="s">
        <v>1491</v>
      </c>
      <c r="U1" s="830" t="s">
        <v>1492</v>
      </c>
      <c r="V1" s="831" t="s">
        <v>1493</v>
      </c>
      <c r="W1" s="832" t="s">
        <v>1409</v>
      </c>
      <c r="X1" s="831" t="s">
        <v>1494</v>
      </c>
      <c r="Y1" s="833" t="s">
        <v>1410</v>
      </c>
      <c r="Z1" s="834" t="s">
        <v>1496</v>
      </c>
      <c r="AA1" s="829" t="s">
        <v>1764</v>
      </c>
      <c r="AB1" s="829" t="s">
        <v>1765</v>
      </c>
      <c r="AC1" s="829" t="s">
        <v>1766</v>
      </c>
    </row>
    <row r="2" spans="1:29" ht="21">
      <c r="A2" s="799" t="s">
        <v>786</v>
      </c>
      <c r="B2" s="471"/>
      <c r="C2" s="837"/>
      <c r="D2" s="851"/>
      <c r="E2" s="881"/>
      <c r="F2" s="820"/>
      <c r="G2" s="820"/>
      <c r="H2" s="820"/>
      <c r="I2" s="891"/>
      <c r="J2" s="820"/>
      <c r="K2" s="820"/>
      <c r="L2" s="820"/>
      <c r="M2" s="924"/>
      <c r="N2" s="820"/>
      <c r="O2" s="820"/>
      <c r="P2" s="820"/>
      <c r="Q2" s="821"/>
      <c r="R2" s="900"/>
      <c r="S2" s="822"/>
      <c r="T2" s="910"/>
      <c r="U2" s="822"/>
      <c r="V2" s="823"/>
      <c r="W2" s="824"/>
      <c r="X2" s="823"/>
      <c r="Y2" s="824"/>
      <c r="Z2" s="918"/>
      <c r="AA2" s="918"/>
      <c r="AB2" s="918"/>
      <c r="AC2" s="918"/>
    </row>
    <row r="3" spans="1:29" ht="21">
      <c r="A3" s="800" t="s">
        <v>1467</v>
      </c>
      <c r="B3" s="472"/>
      <c r="C3" s="838"/>
      <c r="D3" s="852"/>
      <c r="E3" s="882"/>
      <c r="F3" s="835"/>
      <c r="G3" s="835"/>
      <c r="H3" s="835"/>
      <c r="I3" s="847">
        <v>20</v>
      </c>
      <c r="J3" s="835"/>
      <c r="K3" s="835"/>
      <c r="L3" s="835"/>
      <c r="M3" s="925"/>
      <c r="N3" s="835"/>
      <c r="O3" s="835"/>
      <c r="P3" s="835"/>
      <c r="Q3" s="835"/>
      <c r="R3" s="901">
        <v>1</v>
      </c>
      <c r="S3" s="897">
        <v>6</v>
      </c>
      <c r="T3" s="911"/>
      <c r="U3" s="835"/>
      <c r="V3" s="934">
        <v>0.53846153846153844</v>
      </c>
      <c r="W3" s="897">
        <v>7</v>
      </c>
      <c r="X3" s="934">
        <v>0.21052631578947367</v>
      </c>
      <c r="Y3" s="897">
        <v>4</v>
      </c>
      <c r="Z3" s="936"/>
      <c r="AA3" s="936"/>
      <c r="AB3" s="936"/>
      <c r="AC3" s="936"/>
    </row>
    <row r="4" spans="1:29" ht="21">
      <c r="A4" s="801" t="s">
        <v>1317</v>
      </c>
      <c r="B4" s="473"/>
      <c r="C4" s="839"/>
      <c r="D4" s="853"/>
      <c r="E4" s="883"/>
      <c r="F4" s="197"/>
      <c r="G4" s="197"/>
      <c r="H4" s="197"/>
      <c r="I4" s="848">
        <v>9</v>
      </c>
      <c r="J4" s="197"/>
      <c r="K4" s="197"/>
      <c r="L4" s="197"/>
      <c r="M4" s="926"/>
      <c r="N4" s="197"/>
      <c r="O4" s="197"/>
      <c r="P4" s="197"/>
      <c r="Q4" s="197"/>
      <c r="R4" s="902">
        <v>1</v>
      </c>
      <c r="S4" s="278">
        <v>6</v>
      </c>
      <c r="T4" s="912"/>
      <c r="U4" s="197"/>
      <c r="V4" s="333">
        <v>0</v>
      </c>
      <c r="W4" s="278">
        <v>0</v>
      </c>
      <c r="X4" s="333">
        <v>0.15789473684210525</v>
      </c>
      <c r="Y4" s="278">
        <v>3</v>
      </c>
      <c r="Z4" s="277"/>
      <c r="AA4" s="277"/>
      <c r="AB4" s="277"/>
      <c r="AC4" s="277"/>
    </row>
    <row r="5" spans="1:29" ht="19">
      <c r="A5" s="802" t="s">
        <v>1426</v>
      </c>
      <c r="B5" s="474"/>
      <c r="C5" s="840">
        <v>430.4</v>
      </c>
      <c r="D5" s="854">
        <v>0.28583333333333333</v>
      </c>
      <c r="E5" s="884">
        <v>53.8</v>
      </c>
      <c r="F5" s="6">
        <v>46.5</v>
      </c>
      <c r="G5" s="6" t="e">
        <v>#DIV/0!</v>
      </c>
      <c r="H5" s="6">
        <v>83</v>
      </c>
      <c r="I5" s="892">
        <v>9</v>
      </c>
      <c r="J5" s="111">
        <v>6</v>
      </c>
      <c r="K5" s="111">
        <v>0</v>
      </c>
      <c r="L5" s="111">
        <v>3</v>
      </c>
      <c r="M5" s="927">
        <v>1</v>
      </c>
      <c r="N5" s="113">
        <v>0</v>
      </c>
      <c r="O5" s="113">
        <v>0</v>
      </c>
      <c r="P5" s="115">
        <v>1</v>
      </c>
      <c r="Q5" s="177">
        <v>8</v>
      </c>
      <c r="R5" s="903">
        <v>1</v>
      </c>
      <c r="S5" s="102">
        <v>6</v>
      </c>
      <c r="T5" s="913">
        <v>1</v>
      </c>
      <c r="U5" s="102">
        <v>3</v>
      </c>
      <c r="V5" s="103">
        <v>0</v>
      </c>
      <c r="W5" s="142">
        <v>0</v>
      </c>
      <c r="X5" s="103">
        <v>0.10526315789473684</v>
      </c>
      <c r="Y5" s="142">
        <v>2</v>
      </c>
      <c r="Z5" s="919">
        <v>0.88888888888888884</v>
      </c>
      <c r="AA5" s="49">
        <v>1</v>
      </c>
      <c r="AB5" s="49" t="e">
        <v>#DIV/0!</v>
      </c>
      <c r="AC5" s="49">
        <v>0.66666666666666663</v>
      </c>
    </row>
    <row r="6" spans="1:29" ht="21">
      <c r="A6" s="801" t="s">
        <v>1431</v>
      </c>
      <c r="B6" s="473"/>
      <c r="C6" s="839"/>
      <c r="D6" s="853"/>
      <c r="E6" s="883"/>
      <c r="F6" s="197"/>
      <c r="G6" s="197"/>
      <c r="H6" s="197"/>
      <c r="I6" s="848">
        <v>6</v>
      </c>
      <c r="J6" s="197"/>
      <c r="K6" s="197"/>
      <c r="L6" s="197"/>
      <c r="M6" s="926"/>
      <c r="N6" s="197"/>
      <c r="O6" s="197"/>
      <c r="P6" s="197"/>
      <c r="Q6" s="197"/>
      <c r="R6" s="902">
        <v>0.83333333333333337</v>
      </c>
      <c r="S6" s="278">
        <v>5</v>
      </c>
      <c r="T6" s="912"/>
      <c r="U6" s="197"/>
      <c r="V6" s="333">
        <v>0</v>
      </c>
      <c r="W6" s="278">
        <v>0</v>
      </c>
      <c r="X6" s="333">
        <v>5.2631578947368418E-2</v>
      </c>
      <c r="Y6" s="278">
        <v>1</v>
      </c>
      <c r="Z6" s="277"/>
      <c r="AA6" s="277"/>
      <c r="AB6" s="277"/>
      <c r="AC6" s="277"/>
    </row>
    <row r="7" spans="1:29" ht="19">
      <c r="A7" s="802" t="s">
        <v>1316</v>
      </c>
      <c r="B7" s="474"/>
      <c r="C7" s="840">
        <v>508</v>
      </c>
      <c r="D7" s="854">
        <v>0.35016666666666674</v>
      </c>
      <c r="E7" s="884">
        <v>84.666666666666671</v>
      </c>
      <c r="F7" s="6">
        <v>84.666666666666671</v>
      </c>
      <c r="G7" s="6" t="e">
        <v>#DIV/0!</v>
      </c>
      <c r="H7" s="6" t="e">
        <v>#DIV/0!</v>
      </c>
      <c r="I7" s="892">
        <v>6</v>
      </c>
      <c r="J7" s="111">
        <v>5</v>
      </c>
      <c r="K7" s="111">
        <v>0</v>
      </c>
      <c r="L7" s="111">
        <v>1</v>
      </c>
      <c r="M7" s="927">
        <v>0</v>
      </c>
      <c r="N7" s="113">
        <v>0</v>
      </c>
      <c r="O7" s="113">
        <v>0</v>
      </c>
      <c r="P7" s="115">
        <v>0</v>
      </c>
      <c r="Q7" s="177">
        <v>6</v>
      </c>
      <c r="R7" s="903">
        <v>0.83333333333333337</v>
      </c>
      <c r="S7" s="102">
        <v>5</v>
      </c>
      <c r="T7" s="913">
        <v>1</v>
      </c>
      <c r="U7" s="102">
        <v>3</v>
      </c>
      <c r="V7" s="103">
        <v>0</v>
      </c>
      <c r="W7" s="142">
        <v>0</v>
      </c>
      <c r="X7" s="103">
        <v>5.2631578947368418E-2</v>
      </c>
      <c r="Y7" s="142">
        <v>1</v>
      </c>
      <c r="Z7" s="919">
        <v>1</v>
      </c>
      <c r="AA7" s="49">
        <v>1</v>
      </c>
      <c r="AB7" s="49" t="e">
        <v>#DIV/0!</v>
      </c>
      <c r="AC7" s="49">
        <v>1</v>
      </c>
    </row>
    <row r="8" spans="1:29" ht="21">
      <c r="A8" s="801" t="s">
        <v>1432</v>
      </c>
      <c r="B8" s="473"/>
      <c r="C8" s="839"/>
      <c r="D8" s="853"/>
      <c r="E8" s="883"/>
      <c r="F8" s="197"/>
      <c r="G8" s="197"/>
      <c r="H8" s="197"/>
      <c r="I8" s="848">
        <v>3</v>
      </c>
      <c r="J8" s="197"/>
      <c r="K8" s="197"/>
      <c r="L8" s="197"/>
      <c r="M8" s="926"/>
      <c r="N8" s="197"/>
      <c r="O8" s="197"/>
      <c r="P8" s="197"/>
      <c r="Q8" s="197"/>
      <c r="R8" s="902">
        <v>0.5</v>
      </c>
      <c r="S8" s="278">
        <v>3</v>
      </c>
      <c r="T8" s="912"/>
      <c r="U8" s="197"/>
      <c r="V8" s="333">
        <v>0</v>
      </c>
      <c r="W8" s="278">
        <v>0</v>
      </c>
      <c r="X8" s="333">
        <v>0</v>
      </c>
      <c r="Y8" s="278">
        <v>0</v>
      </c>
      <c r="Z8" s="277"/>
      <c r="AA8" s="277"/>
      <c r="AB8" s="277"/>
      <c r="AC8" s="277"/>
    </row>
    <row r="9" spans="1:29" ht="19">
      <c r="A9" s="802" t="s">
        <v>1425</v>
      </c>
      <c r="B9" s="474"/>
      <c r="C9" s="840">
        <v>42</v>
      </c>
      <c r="D9" s="854">
        <v>0.10249999999999999</v>
      </c>
      <c r="E9" s="884">
        <v>14</v>
      </c>
      <c r="F9" s="6">
        <v>14</v>
      </c>
      <c r="G9" s="6" t="e">
        <v>#DIV/0!</v>
      </c>
      <c r="H9" s="6" t="e">
        <v>#DIV/0!</v>
      </c>
      <c r="I9" s="892">
        <v>3</v>
      </c>
      <c r="J9" s="111">
        <v>3</v>
      </c>
      <c r="K9" s="111">
        <v>0</v>
      </c>
      <c r="L9" s="111">
        <v>0</v>
      </c>
      <c r="M9" s="927">
        <v>0</v>
      </c>
      <c r="N9" s="113">
        <v>0</v>
      </c>
      <c r="O9" s="113">
        <v>0</v>
      </c>
      <c r="P9" s="115">
        <v>0</v>
      </c>
      <c r="Q9" s="177">
        <v>3</v>
      </c>
      <c r="R9" s="903">
        <v>0.5</v>
      </c>
      <c r="S9" s="102">
        <v>3</v>
      </c>
      <c r="T9" s="913">
        <v>0.33333333333333331</v>
      </c>
      <c r="U9" s="102">
        <v>1</v>
      </c>
      <c r="V9" s="103">
        <v>0</v>
      </c>
      <c r="W9" s="142">
        <v>0</v>
      </c>
      <c r="X9" s="103">
        <v>0</v>
      </c>
      <c r="Y9" s="142">
        <v>0</v>
      </c>
      <c r="Z9" s="919">
        <v>1</v>
      </c>
      <c r="AA9" s="49">
        <v>1</v>
      </c>
      <c r="AB9" s="49" t="e">
        <v>#DIV/0!</v>
      </c>
      <c r="AC9" s="49" t="e">
        <v>#DIV/0!</v>
      </c>
    </row>
    <row r="10" spans="1:29" ht="21">
      <c r="A10" s="803" t="s">
        <v>764</v>
      </c>
      <c r="B10" s="475"/>
      <c r="C10" s="839"/>
      <c r="D10" s="853"/>
      <c r="E10" s="883"/>
      <c r="F10" s="197"/>
      <c r="G10" s="197"/>
      <c r="H10" s="197"/>
      <c r="I10" s="848">
        <v>10</v>
      </c>
      <c r="J10" s="197"/>
      <c r="K10" s="197"/>
      <c r="L10" s="197"/>
      <c r="M10" s="926"/>
      <c r="N10" s="197"/>
      <c r="O10" s="197"/>
      <c r="P10" s="197"/>
      <c r="Q10" s="197"/>
      <c r="R10" s="902">
        <v>1</v>
      </c>
      <c r="S10" s="278">
        <v>6</v>
      </c>
      <c r="T10" s="912"/>
      <c r="U10" s="197"/>
      <c r="V10" s="333">
        <v>7.6923076923076927E-2</v>
      </c>
      <c r="W10" s="278">
        <v>1</v>
      </c>
      <c r="X10" s="333">
        <v>5.2631578947368418E-2</v>
      </c>
      <c r="Y10" s="278">
        <v>1</v>
      </c>
      <c r="Z10" s="277"/>
      <c r="AA10" s="277"/>
      <c r="AB10" s="277"/>
      <c r="AC10" s="277"/>
    </row>
    <row r="11" spans="1:29" ht="19">
      <c r="A11" s="802" t="s">
        <v>1318</v>
      </c>
      <c r="B11" s="474"/>
      <c r="C11" s="840">
        <v>492.8</v>
      </c>
      <c r="D11" s="854">
        <v>0.24166666666666667</v>
      </c>
      <c r="E11" s="884">
        <v>61.6</v>
      </c>
      <c r="F11" s="6">
        <v>58</v>
      </c>
      <c r="G11" s="6" t="e">
        <v>#DIV/0!</v>
      </c>
      <c r="H11" s="6">
        <v>76</v>
      </c>
      <c r="I11" s="892">
        <v>8</v>
      </c>
      <c r="J11" s="111">
        <v>6</v>
      </c>
      <c r="K11" s="111">
        <v>0</v>
      </c>
      <c r="L11" s="111">
        <v>2</v>
      </c>
      <c r="M11" s="927">
        <v>0</v>
      </c>
      <c r="N11" s="113">
        <v>0</v>
      </c>
      <c r="O11" s="113">
        <v>0</v>
      </c>
      <c r="P11" s="115">
        <v>0</v>
      </c>
      <c r="Q11" s="177">
        <v>8</v>
      </c>
      <c r="R11" s="903">
        <v>1</v>
      </c>
      <c r="S11" s="102">
        <v>6</v>
      </c>
      <c r="T11" s="913">
        <v>1</v>
      </c>
      <c r="U11" s="102">
        <v>3</v>
      </c>
      <c r="V11" s="103">
        <v>0</v>
      </c>
      <c r="W11" s="142">
        <v>0</v>
      </c>
      <c r="X11" s="103">
        <v>0.10526315789473684</v>
      </c>
      <c r="Y11" s="142">
        <v>2</v>
      </c>
      <c r="Z11" s="919">
        <v>1</v>
      </c>
      <c r="AA11" s="49">
        <v>1</v>
      </c>
      <c r="AB11" s="49" t="e">
        <v>#DIV/0!</v>
      </c>
      <c r="AC11" s="49">
        <v>1</v>
      </c>
    </row>
    <row r="12" spans="1:29" ht="19">
      <c r="A12" s="802" t="s">
        <v>1427</v>
      </c>
      <c r="B12" s="474"/>
      <c r="C12" s="840">
        <v>33</v>
      </c>
      <c r="D12" s="854">
        <v>0.13</v>
      </c>
      <c r="E12" s="884">
        <v>16.5</v>
      </c>
      <c r="F12" s="6">
        <v>16.5</v>
      </c>
      <c r="G12" s="6" t="e">
        <v>#DIV/0!</v>
      </c>
      <c r="H12" s="6" t="e">
        <v>#DIV/0!</v>
      </c>
      <c r="I12" s="892">
        <v>2</v>
      </c>
      <c r="J12" s="111">
        <v>2</v>
      </c>
      <c r="K12" s="111">
        <v>0</v>
      </c>
      <c r="L12" s="111">
        <v>0</v>
      </c>
      <c r="M12" s="927">
        <v>0</v>
      </c>
      <c r="N12" s="113">
        <v>0</v>
      </c>
      <c r="O12" s="113">
        <v>0</v>
      </c>
      <c r="P12" s="115">
        <v>0</v>
      </c>
      <c r="Q12" s="177">
        <v>2</v>
      </c>
      <c r="R12" s="903">
        <v>0.33333333333333331</v>
      </c>
      <c r="S12" s="102">
        <v>2</v>
      </c>
      <c r="T12" s="913">
        <v>0.33333333333333331</v>
      </c>
      <c r="U12" s="102">
        <v>1</v>
      </c>
      <c r="V12" s="103">
        <v>0</v>
      </c>
      <c r="W12" s="142">
        <v>0</v>
      </c>
      <c r="X12" s="103">
        <v>0</v>
      </c>
      <c r="Y12" s="142">
        <v>0</v>
      </c>
      <c r="Z12" s="919">
        <v>1</v>
      </c>
      <c r="AA12" s="49">
        <v>1</v>
      </c>
      <c r="AB12" s="49" t="e">
        <v>#DIV/0!</v>
      </c>
      <c r="AC12" s="49" t="e">
        <v>#DIV/0!</v>
      </c>
    </row>
    <row r="13" spans="1:29" ht="19">
      <c r="A13" s="802" t="s">
        <v>798</v>
      </c>
      <c r="B13" s="474"/>
      <c r="C13" s="840">
        <v>108</v>
      </c>
      <c r="D13" s="854">
        <v>2.8500000000000001E-2</v>
      </c>
      <c r="E13" s="884">
        <v>18</v>
      </c>
      <c r="F13" s="6">
        <v>18</v>
      </c>
      <c r="G13" s="6" t="e">
        <v>#DIV/0!</v>
      </c>
      <c r="H13" s="6" t="e">
        <v>#DIV/0!</v>
      </c>
      <c r="I13" s="892">
        <v>6</v>
      </c>
      <c r="J13" s="111">
        <v>6</v>
      </c>
      <c r="K13" s="111">
        <v>0</v>
      </c>
      <c r="L13" s="111">
        <v>0</v>
      </c>
      <c r="M13" s="927">
        <v>0</v>
      </c>
      <c r="N13" s="113">
        <v>0</v>
      </c>
      <c r="O13" s="113">
        <v>0</v>
      </c>
      <c r="P13" s="115">
        <v>0</v>
      </c>
      <c r="Q13" s="177">
        <v>6</v>
      </c>
      <c r="R13" s="903">
        <v>1</v>
      </c>
      <c r="S13" s="102">
        <v>6</v>
      </c>
      <c r="T13" s="913">
        <v>1</v>
      </c>
      <c r="U13" s="102">
        <v>3</v>
      </c>
      <c r="V13" s="103">
        <v>0</v>
      </c>
      <c r="W13" s="142">
        <v>0</v>
      </c>
      <c r="X13" s="103">
        <v>0</v>
      </c>
      <c r="Y13" s="142">
        <v>0</v>
      </c>
      <c r="Z13" s="919">
        <v>1</v>
      </c>
      <c r="AA13" s="49">
        <v>1</v>
      </c>
      <c r="AB13" s="49" t="e">
        <v>#DIV/0!</v>
      </c>
      <c r="AC13" s="49" t="e">
        <v>#DIV/0!</v>
      </c>
    </row>
    <row r="14" spans="1:29" ht="19">
      <c r="A14" s="802" t="s">
        <v>799</v>
      </c>
      <c r="B14" s="474"/>
      <c r="C14" s="840">
        <v>55.5</v>
      </c>
      <c r="D14" s="854" t="e">
        <v>#DIV/0!</v>
      </c>
      <c r="E14" s="884">
        <v>18.5</v>
      </c>
      <c r="F14" s="6">
        <v>3</v>
      </c>
      <c r="G14" s="6">
        <v>34</v>
      </c>
      <c r="H14" s="6" t="e">
        <v>#DIV/0!</v>
      </c>
      <c r="I14" s="892">
        <v>3</v>
      </c>
      <c r="J14" s="111">
        <v>1</v>
      </c>
      <c r="K14" s="111">
        <v>1</v>
      </c>
      <c r="L14" s="111">
        <v>1</v>
      </c>
      <c r="M14" s="927">
        <v>0</v>
      </c>
      <c r="N14" s="113">
        <v>0</v>
      </c>
      <c r="O14" s="113">
        <v>0</v>
      </c>
      <c r="P14" s="115">
        <v>0</v>
      </c>
      <c r="Q14" s="177">
        <v>3</v>
      </c>
      <c r="R14" s="903">
        <v>0.16666666666666666</v>
      </c>
      <c r="S14" s="102">
        <v>1</v>
      </c>
      <c r="T14" s="913">
        <v>0</v>
      </c>
      <c r="U14" s="102">
        <v>0</v>
      </c>
      <c r="V14" s="103">
        <v>7.6923076923076927E-2</v>
      </c>
      <c r="W14" s="142">
        <v>1</v>
      </c>
      <c r="X14" s="103">
        <v>5.2631578947368418E-2</v>
      </c>
      <c r="Y14" s="142">
        <v>1</v>
      </c>
      <c r="Z14" s="919">
        <v>1</v>
      </c>
      <c r="AA14" s="49">
        <v>1</v>
      </c>
      <c r="AB14" s="49">
        <v>1</v>
      </c>
      <c r="AC14" s="49">
        <v>1</v>
      </c>
    </row>
    <row r="15" spans="1:29" ht="21">
      <c r="A15" s="803" t="s">
        <v>1458</v>
      </c>
      <c r="B15" s="475"/>
      <c r="C15" s="839"/>
      <c r="D15" s="853"/>
      <c r="E15" s="883"/>
      <c r="F15" s="197"/>
      <c r="G15" s="197"/>
      <c r="H15" s="197"/>
      <c r="I15" s="848">
        <v>12</v>
      </c>
      <c r="J15" s="197"/>
      <c r="K15" s="197"/>
      <c r="L15" s="197"/>
      <c r="M15" s="926"/>
      <c r="N15" s="197"/>
      <c r="O15" s="197"/>
      <c r="P15" s="197"/>
      <c r="Q15" s="197"/>
      <c r="R15" s="902">
        <v>1</v>
      </c>
      <c r="S15" s="278">
        <v>6</v>
      </c>
      <c r="T15" s="912"/>
      <c r="U15" s="197"/>
      <c r="V15" s="333">
        <v>0.15384615384615385</v>
      </c>
      <c r="W15" s="278">
        <v>2</v>
      </c>
      <c r="X15" s="333">
        <v>5.2631578947368418E-2</v>
      </c>
      <c r="Y15" s="278">
        <v>1</v>
      </c>
      <c r="Z15" s="277"/>
      <c r="AA15" s="277"/>
      <c r="AB15" s="277"/>
      <c r="AC15" s="277"/>
    </row>
    <row r="16" spans="1:29" ht="19">
      <c r="A16" s="802" t="s">
        <v>1428</v>
      </c>
      <c r="B16" s="474"/>
      <c r="C16" s="840">
        <v>340.32000000000005</v>
      </c>
      <c r="D16" s="854">
        <v>0.20749999999999999</v>
      </c>
      <c r="E16" s="884">
        <v>56.720000000000006</v>
      </c>
      <c r="F16" s="6">
        <v>62.666666666666664</v>
      </c>
      <c r="G16" s="6">
        <v>47.8</v>
      </c>
      <c r="H16" s="6" t="e">
        <v>#DIV/0!</v>
      </c>
      <c r="I16" s="892">
        <v>6</v>
      </c>
      <c r="J16" s="111">
        <v>4</v>
      </c>
      <c r="K16" s="111">
        <v>2</v>
      </c>
      <c r="L16" s="111">
        <v>0</v>
      </c>
      <c r="M16" s="927">
        <v>0</v>
      </c>
      <c r="N16" s="113">
        <v>0</v>
      </c>
      <c r="O16" s="113">
        <v>0</v>
      </c>
      <c r="P16" s="115">
        <v>0</v>
      </c>
      <c r="Q16" s="177">
        <v>6</v>
      </c>
      <c r="R16" s="903">
        <v>0.66666666666666663</v>
      </c>
      <c r="S16" s="102">
        <v>4</v>
      </c>
      <c r="T16" s="913">
        <v>0.66666666666666663</v>
      </c>
      <c r="U16" s="102">
        <v>2</v>
      </c>
      <c r="V16" s="103">
        <v>0.15384615384615385</v>
      </c>
      <c r="W16" s="142">
        <v>2</v>
      </c>
      <c r="X16" s="103">
        <v>0</v>
      </c>
      <c r="Y16" s="142">
        <v>0</v>
      </c>
      <c r="Z16" s="919">
        <v>1</v>
      </c>
      <c r="AA16" s="49">
        <v>1</v>
      </c>
      <c r="AB16" s="49">
        <v>1</v>
      </c>
      <c r="AC16" s="49" t="e">
        <v>#DIV/0!</v>
      </c>
    </row>
    <row r="17" spans="1:29" ht="20">
      <c r="A17" s="804" t="s">
        <v>808</v>
      </c>
      <c r="B17" s="476"/>
      <c r="C17" s="841"/>
      <c r="D17" s="855"/>
      <c r="E17" s="885"/>
      <c r="F17" s="107"/>
      <c r="G17" s="107"/>
      <c r="H17" s="107"/>
      <c r="I17" s="893"/>
      <c r="J17" s="112"/>
      <c r="K17" s="112"/>
      <c r="L17" s="112"/>
      <c r="M17" s="849"/>
      <c r="N17" s="112"/>
      <c r="O17" s="112"/>
      <c r="P17" s="114"/>
      <c r="Q17" s="178"/>
      <c r="R17" s="904"/>
      <c r="S17" s="117"/>
      <c r="T17" s="914"/>
      <c r="U17" s="117"/>
      <c r="V17" s="124"/>
      <c r="W17" s="125"/>
      <c r="X17" s="124"/>
      <c r="Y17" s="128"/>
      <c r="Z17" s="920"/>
      <c r="AA17" s="920"/>
      <c r="AB17" s="920"/>
      <c r="AC17" s="920"/>
    </row>
    <row r="18" spans="1:29" ht="19">
      <c r="A18" s="802" t="s">
        <v>803</v>
      </c>
      <c r="B18" s="474"/>
      <c r="C18" s="840">
        <v>329.6</v>
      </c>
      <c r="D18" s="854">
        <v>0.19849999999999998</v>
      </c>
      <c r="E18" s="884">
        <v>41.2</v>
      </c>
      <c r="F18" s="6">
        <v>49.75</v>
      </c>
      <c r="G18" s="6" t="e">
        <v>#DIV/0!</v>
      </c>
      <c r="H18" s="6">
        <v>7</v>
      </c>
      <c r="I18" s="892">
        <v>8</v>
      </c>
      <c r="J18" s="111">
        <v>6</v>
      </c>
      <c r="K18" s="111">
        <v>0</v>
      </c>
      <c r="L18" s="111">
        <v>2</v>
      </c>
      <c r="M18" s="927">
        <v>0</v>
      </c>
      <c r="N18" s="113">
        <v>0</v>
      </c>
      <c r="O18" s="113">
        <v>0</v>
      </c>
      <c r="P18" s="115">
        <v>0</v>
      </c>
      <c r="Q18" s="177">
        <v>8</v>
      </c>
      <c r="R18" s="903">
        <v>1</v>
      </c>
      <c r="S18" s="102">
        <v>6</v>
      </c>
      <c r="T18" s="913">
        <v>1</v>
      </c>
      <c r="U18" s="102">
        <v>3</v>
      </c>
      <c r="V18" s="103">
        <v>0</v>
      </c>
      <c r="W18" s="142">
        <v>0</v>
      </c>
      <c r="X18" s="103">
        <v>0.10526315789473684</v>
      </c>
      <c r="Y18" s="142">
        <v>2</v>
      </c>
      <c r="Z18" s="919">
        <v>1</v>
      </c>
      <c r="AA18" s="49">
        <v>1</v>
      </c>
      <c r="AB18" s="49" t="e">
        <v>#DIV/0!</v>
      </c>
      <c r="AC18" s="49">
        <v>1</v>
      </c>
    </row>
    <row r="19" spans="1:29" ht="21">
      <c r="A19" s="805" t="s">
        <v>801</v>
      </c>
      <c r="B19" s="637"/>
      <c r="C19" s="842"/>
      <c r="D19" s="856"/>
      <c r="E19" s="886"/>
      <c r="F19" s="353"/>
      <c r="G19" s="353"/>
      <c r="H19" s="353"/>
      <c r="I19" s="850">
        <v>10</v>
      </c>
      <c r="J19" s="353"/>
      <c r="K19" s="353"/>
      <c r="L19" s="353"/>
      <c r="M19" s="928"/>
      <c r="N19" s="353"/>
      <c r="O19" s="353"/>
      <c r="P19" s="353"/>
      <c r="Q19" s="353"/>
      <c r="R19" s="905">
        <v>1</v>
      </c>
      <c r="S19" s="354">
        <v>6</v>
      </c>
      <c r="T19" s="915"/>
      <c r="U19" s="353"/>
      <c r="V19" s="647">
        <v>7.6923076923076927E-2</v>
      </c>
      <c r="W19" s="354">
        <v>1</v>
      </c>
      <c r="X19" s="647">
        <v>5.2631578947368418E-2</v>
      </c>
      <c r="Y19" s="354">
        <v>1</v>
      </c>
      <c r="Z19" s="921"/>
      <c r="AA19" s="921"/>
      <c r="AB19" s="921"/>
      <c r="AC19" s="921"/>
    </row>
    <row r="20" spans="1:29" ht="19">
      <c r="A20" s="802" t="s">
        <v>801</v>
      </c>
      <c r="B20" s="474"/>
      <c r="C20" s="840">
        <v>502</v>
      </c>
      <c r="D20" s="854">
        <v>0.32299999999999995</v>
      </c>
      <c r="E20" s="884">
        <v>62.75</v>
      </c>
      <c r="F20" s="6">
        <v>62.75</v>
      </c>
      <c r="G20" s="6" t="e">
        <v>#DIV/0!</v>
      </c>
      <c r="H20" s="6" t="e">
        <v>#DIV/0!</v>
      </c>
      <c r="I20" s="892">
        <v>8</v>
      </c>
      <c r="J20" s="111">
        <v>6</v>
      </c>
      <c r="K20" s="111">
        <v>0</v>
      </c>
      <c r="L20" s="111">
        <v>2</v>
      </c>
      <c r="M20" s="927">
        <v>0</v>
      </c>
      <c r="N20" s="113">
        <v>0</v>
      </c>
      <c r="O20" s="113">
        <v>0</v>
      </c>
      <c r="P20" s="115">
        <v>0</v>
      </c>
      <c r="Q20" s="177">
        <v>8</v>
      </c>
      <c r="R20" s="903">
        <v>1</v>
      </c>
      <c r="S20" s="102">
        <v>6</v>
      </c>
      <c r="T20" s="913">
        <v>0.66666666666666663</v>
      </c>
      <c r="U20" s="102">
        <v>2</v>
      </c>
      <c r="V20" s="103">
        <v>0</v>
      </c>
      <c r="W20" s="142">
        <v>0</v>
      </c>
      <c r="X20" s="103">
        <v>0.10526315789473684</v>
      </c>
      <c r="Y20" s="142">
        <v>2</v>
      </c>
      <c r="Z20" s="919">
        <v>1</v>
      </c>
      <c r="AA20" s="49">
        <v>1</v>
      </c>
      <c r="AB20" s="49" t="e">
        <v>#DIV/0!</v>
      </c>
      <c r="AC20" s="49">
        <v>1</v>
      </c>
    </row>
    <row r="21" spans="1:29" ht="19">
      <c r="A21" s="802" t="s">
        <v>1319</v>
      </c>
      <c r="B21" s="474"/>
      <c r="C21" s="840">
        <v>11</v>
      </c>
      <c r="D21" s="854" t="e">
        <v>#DIV/0!</v>
      </c>
      <c r="E21" s="884">
        <v>11</v>
      </c>
      <c r="F21" s="6">
        <v>11</v>
      </c>
      <c r="G21" s="6" t="e">
        <v>#DIV/0!</v>
      </c>
      <c r="H21" s="6" t="e">
        <v>#DIV/0!</v>
      </c>
      <c r="I21" s="892">
        <v>1</v>
      </c>
      <c r="J21" s="111">
        <v>1</v>
      </c>
      <c r="K21" s="111">
        <v>0</v>
      </c>
      <c r="L21" s="111">
        <v>0</v>
      </c>
      <c r="M21" s="927">
        <v>0</v>
      </c>
      <c r="N21" s="113">
        <v>0</v>
      </c>
      <c r="O21" s="113">
        <v>0</v>
      </c>
      <c r="P21" s="115">
        <v>0</v>
      </c>
      <c r="Q21" s="177">
        <v>1</v>
      </c>
      <c r="R21" s="903">
        <v>0.16666666666666666</v>
      </c>
      <c r="S21" s="102">
        <v>1</v>
      </c>
      <c r="T21" s="913">
        <v>0</v>
      </c>
      <c r="U21" s="102">
        <v>0</v>
      </c>
      <c r="V21" s="103">
        <v>0</v>
      </c>
      <c r="W21" s="142">
        <v>0</v>
      </c>
      <c r="X21" s="103">
        <v>0</v>
      </c>
      <c r="Y21" s="142">
        <v>0</v>
      </c>
      <c r="Z21" s="919">
        <v>1</v>
      </c>
      <c r="AA21" s="49">
        <v>1</v>
      </c>
      <c r="AB21" s="49" t="e">
        <v>#DIV/0!</v>
      </c>
      <c r="AC21" s="49" t="e">
        <v>#DIV/0!</v>
      </c>
    </row>
    <row r="22" spans="1:29" ht="19">
      <c r="A22" s="806" t="s">
        <v>1320</v>
      </c>
      <c r="B22" s="477"/>
      <c r="C22" s="840">
        <v>24</v>
      </c>
      <c r="D22" s="854" t="e">
        <v>#DIV/0!</v>
      </c>
      <c r="E22" s="884">
        <v>24</v>
      </c>
      <c r="F22" s="6">
        <v>24</v>
      </c>
      <c r="G22" s="6" t="e">
        <v>#DIV/0!</v>
      </c>
      <c r="H22" s="6" t="e">
        <v>#DIV/0!</v>
      </c>
      <c r="I22" s="892">
        <v>1</v>
      </c>
      <c r="J22" s="111">
        <v>1</v>
      </c>
      <c r="K22" s="111">
        <v>0</v>
      </c>
      <c r="L22" s="111">
        <v>0</v>
      </c>
      <c r="M22" s="927">
        <v>0</v>
      </c>
      <c r="N22" s="113">
        <v>0</v>
      </c>
      <c r="O22" s="113">
        <v>0</v>
      </c>
      <c r="P22" s="115">
        <v>0</v>
      </c>
      <c r="Q22" s="177">
        <v>1</v>
      </c>
      <c r="R22" s="903">
        <v>0.16666666666666666</v>
      </c>
      <c r="S22" s="102">
        <v>1</v>
      </c>
      <c r="T22" s="913">
        <v>0</v>
      </c>
      <c r="U22" s="102">
        <v>0</v>
      </c>
      <c r="V22" s="103">
        <v>0</v>
      </c>
      <c r="W22" s="142">
        <v>0</v>
      </c>
      <c r="X22" s="103">
        <v>0</v>
      </c>
      <c r="Y22" s="142">
        <v>0</v>
      </c>
      <c r="Z22" s="919">
        <v>1</v>
      </c>
      <c r="AA22" s="49">
        <v>1</v>
      </c>
      <c r="AB22" s="49" t="e">
        <v>#DIV/0!</v>
      </c>
      <c r="AC22" s="49" t="e">
        <v>#DIV/0!</v>
      </c>
    </row>
    <row r="23" spans="1:29" ht="19">
      <c r="A23" s="806" t="s">
        <v>1321</v>
      </c>
      <c r="B23" s="477"/>
      <c r="C23" s="840">
        <v>3</v>
      </c>
      <c r="D23" s="854" t="e">
        <v>#DIV/0!</v>
      </c>
      <c r="E23" s="884">
        <v>3</v>
      </c>
      <c r="F23" s="6">
        <v>3</v>
      </c>
      <c r="G23" s="6" t="e">
        <v>#DIV/0!</v>
      </c>
      <c r="H23" s="6" t="e">
        <v>#DIV/0!</v>
      </c>
      <c r="I23" s="892">
        <v>1</v>
      </c>
      <c r="J23" s="111">
        <v>1</v>
      </c>
      <c r="K23" s="111">
        <v>0</v>
      </c>
      <c r="L23" s="111">
        <v>0</v>
      </c>
      <c r="M23" s="927">
        <v>0</v>
      </c>
      <c r="N23" s="113">
        <v>0</v>
      </c>
      <c r="O23" s="113">
        <v>0</v>
      </c>
      <c r="P23" s="115">
        <v>0</v>
      </c>
      <c r="Q23" s="177">
        <v>1</v>
      </c>
      <c r="R23" s="903">
        <v>0.16666666666666666</v>
      </c>
      <c r="S23" s="102">
        <v>1</v>
      </c>
      <c r="T23" s="913">
        <v>0</v>
      </c>
      <c r="U23" s="102">
        <v>0</v>
      </c>
      <c r="V23" s="103">
        <v>0</v>
      </c>
      <c r="W23" s="142">
        <v>0</v>
      </c>
      <c r="X23" s="103">
        <v>0</v>
      </c>
      <c r="Y23" s="142">
        <v>0</v>
      </c>
      <c r="Z23" s="919">
        <v>1</v>
      </c>
      <c r="AA23" s="49">
        <v>1</v>
      </c>
      <c r="AB23" s="49" t="e">
        <v>#DIV/0!</v>
      </c>
      <c r="AC23" s="49" t="e">
        <v>#DIV/0!</v>
      </c>
    </row>
    <row r="24" spans="1:29" ht="19">
      <c r="A24" s="802" t="s">
        <v>1322</v>
      </c>
      <c r="B24" s="474"/>
      <c r="C24" s="840" t="e">
        <v>#DIV/0!</v>
      </c>
      <c r="D24" s="854" t="e">
        <v>#DIV/0!</v>
      </c>
      <c r="E24" s="884" t="e">
        <v>#DIV/0!</v>
      </c>
      <c r="F24" s="6" t="e">
        <v>#DIV/0!</v>
      </c>
      <c r="G24" s="6" t="e">
        <v>#DIV/0!</v>
      </c>
      <c r="H24" s="6" t="e">
        <v>#DIV/0!</v>
      </c>
      <c r="I24" s="892">
        <v>0</v>
      </c>
      <c r="J24" s="111">
        <v>0</v>
      </c>
      <c r="K24" s="111">
        <v>0</v>
      </c>
      <c r="L24" s="111">
        <v>0</v>
      </c>
      <c r="M24" s="927">
        <v>0</v>
      </c>
      <c r="N24" s="113">
        <v>0</v>
      </c>
      <c r="O24" s="113">
        <v>0</v>
      </c>
      <c r="P24" s="115">
        <v>0</v>
      </c>
      <c r="Q24" s="177">
        <v>0</v>
      </c>
      <c r="R24" s="903">
        <v>0</v>
      </c>
      <c r="S24" s="102">
        <v>0</v>
      </c>
      <c r="T24" s="913">
        <v>0</v>
      </c>
      <c r="U24" s="102">
        <v>0</v>
      </c>
      <c r="V24" s="103">
        <v>0</v>
      </c>
      <c r="W24" s="142">
        <v>0</v>
      </c>
      <c r="X24" s="103">
        <v>0</v>
      </c>
      <c r="Y24" s="142">
        <v>0</v>
      </c>
      <c r="Z24" s="919" t="e">
        <v>#DIV/0!</v>
      </c>
      <c r="AA24" s="49" t="e">
        <v>#DIV/0!</v>
      </c>
      <c r="AB24" s="49" t="e">
        <v>#DIV/0!</v>
      </c>
      <c r="AC24" s="49" t="e">
        <v>#DIV/0!</v>
      </c>
    </row>
    <row r="25" spans="1:29" ht="19">
      <c r="A25" s="802" t="s">
        <v>1323</v>
      </c>
      <c r="B25" s="474"/>
      <c r="C25" s="840">
        <v>5</v>
      </c>
      <c r="D25" s="854" t="e">
        <v>#DIV/0!</v>
      </c>
      <c r="E25" s="884">
        <v>5</v>
      </c>
      <c r="F25" s="6">
        <v>5</v>
      </c>
      <c r="G25" s="6" t="e">
        <v>#DIV/0!</v>
      </c>
      <c r="H25" s="6" t="e">
        <v>#DIV/0!</v>
      </c>
      <c r="I25" s="892">
        <v>1</v>
      </c>
      <c r="J25" s="111">
        <v>1</v>
      </c>
      <c r="K25" s="111">
        <v>0</v>
      </c>
      <c r="L25" s="111">
        <v>0</v>
      </c>
      <c r="M25" s="927">
        <v>0</v>
      </c>
      <c r="N25" s="113">
        <v>0</v>
      </c>
      <c r="O25" s="113">
        <v>0</v>
      </c>
      <c r="P25" s="115">
        <v>0</v>
      </c>
      <c r="Q25" s="177">
        <v>1</v>
      </c>
      <c r="R25" s="903">
        <v>0.16666666666666666</v>
      </c>
      <c r="S25" s="102">
        <v>1</v>
      </c>
      <c r="T25" s="913">
        <v>0</v>
      </c>
      <c r="U25" s="102">
        <v>0</v>
      </c>
      <c r="V25" s="103">
        <v>0</v>
      </c>
      <c r="W25" s="142">
        <v>0</v>
      </c>
      <c r="X25" s="103">
        <v>0</v>
      </c>
      <c r="Y25" s="142">
        <v>0</v>
      </c>
      <c r="Z25" s="919">
        <v>1</v>
      </c>
      <c r="AA25" s="49">
        <v>1</v>
      </c>
      <c r="AB25" s="49" t="e">
        <v>#DIV/0!</v>
      </c>
      <c r="AC25" s="49" t="e">
        <v>#DIV/0!</v>
      </c>
    </row>
    <row r="26" spans="1:29" ht="19">
      <c r="A26" s="802" t="s">
        <v>1324</v>
      </c>
      <c r="B26" s="474"/>
      <c r="C26" s="840" t="e">
        <v>#DIV/0!</v>
      </c>
      <c r="D26" s="854" t="e">
        <v>#DIV/0!</v>
      </c>
      <c r="E26" s="884" t="e">
        <v>#DIV/0!</v>
      </c>
      <c r="F26" s="6" t="e">
        <v>#DIV/0!</v>
      </c>
      <c r="G26" s="6" t="e">
        <v>#DIV/0!</v>
      </c>
      <c r="H26" s="6" t="e">
        <v>#DIV/0!</v>
      </c>
      <c r="I26" s="892">
        <v>0</v>
      </c>
      <c r="J26" s="111">
        <v>0</v>
      </c>
      <c r="K26" s="111">
        <v>0</v>
      </c>
      <c r="L26" s="111">
        <v>0</v>
      </c>
      <c r="M26" s="927">
        <v>0</v>
      </c>
      <c r="N26" s="113">
        <v>0</v>
      </c>
      <c r="O26" s="113">
        <v>0</v>
      </c>
      <c r="P26" s="115">
        <v>0</v>
      </c>
      <c r="Q26" s="177">
        <v>0</v>
      </c>
      <c r="R26" s="903">
        <v>0</v>
      </c>
      <c r="S26" s="102">
        <v>0</v>
      </c>
      <c r="T26" s="913">
        <v>0</v>
      </c>
      <c r="U26" s="102">
        <v>0</v>
      </c>
      <c r="V26" s="103">
        <v>0</v>
      </c>
      <c r="W26" s="142">
        <v>0</v>
      </c>
      <c r="X26" s="103">
        <v>0</v>
      </c>
      <c r="Y26" s="142">
        <v>0</v>
      </c>
      <c r="Z26" s="919" t="e">
        <v>#DIV/0!</v>
      </c>
      <c r="AA26" s="49" t="e">
        <v>#DIV/0!</v>
      </c>
      <c r="AB26" s="49" t="e">
        <v>#DIV/0!</v>
      </c>
      <c r="AC26" s="49" t="e">
        <v>#DIV/0!</v>
      </c>
    </row>
    <row r="27" spans="1:29" ht="19">
      <c r="A27" s="802" t="s">
        <v>1325</v>
      </c>
      <c r="B27" s="474"/>
      <c r="C27" s="840" t="e">
        <v>#DIV/0!</v>
      </c>
      <c r="D27" s="854" t="e">
        <v>#DIV/0!</v>
      </c>
      <c r="E27" s="884" t="e">
        <v>#DIV/0!</v>
      </c>
      <c r="F27" s="6" t="e">
        <v>#DIV/0!</v>
      </c>
      <c r="G27" s="6" t="e">
        <v>#DIV/0!</v>
      </c>
      <c r="H27" s="6" t="e">
        <v>#DIV/0!</v>
      </c>
      <c r="I27" s="892">
        <v>0</v>
      </c>
      <c r="J27" s="111">
        <v>0</v>
      </c>
      <c r="K27" s="111">
        <v>0</v>
      </c>
      <c r="L27" s="111">
        <v>0</v>
      </c>
      <c r="M27" s="927">
        <v>0</v>
      </c>
      <c r="N27" s="113">
        <v>0</v>
      </c>
      <c r="O27" s="113">
        <v>0</v>
      </c>
      <c r="P27" s="115">
        <v>0</v>
      </c>
      <c r="Q27" s="177">
        <v>0</v>
      </c>
      <c r="R27" s="903">
        <v>0</v>
      </c>
      <c r="S27" s="102">
        <v>0</v>
      </c>
      <c r="T27" s="913">
        <v>0</v>
      </c>
      <c r="U27" s="102">
        <v>0</v>
      </c>
      <c r="V27" s="103">
        <v>0</v>
      </c>
      <c r="W27" s="142">
        <v>0</v>
      </c>
      <c r="X27" s="103">
        <v>0</v>
      </c>
      <c r="Y27" s="142">
        <v>0</v>
      </c>
      <c r="Z27" s="919" t="e">
        <v>#DIV/0!</v>
      </c>
      <c r="AA27" s="49" t="e">
        <v>#DIV/0!</v>
      </c>
      <c r="AB27" s="49" t="e">
        <v>#DIV/0!</v>
      </c>
      <c r="AC27" s="49" t="e">
        <v>#DIV/0!</v>
      </c>
    </row>
    <row r="28" spans="1:29" ht="19">
      <c r="A28" s="802" t="s">
        <v>1326</v>
      </c>
      <c r="B28" s="474"/>
      <c r="C28" s="840">
        <v>29</v>
      </c>
      <c r="D28" s="854">
        <v>2.6249999999999999E-2</v>
      </c>
      <c r="E28" s="884">
        <v>5.8</v>
      </c>
      <c r="F28" s="6">
        <v>8</v>
      </c>
      <c r="G28" s="6">
        <v>3.6</v>
      </c>
      <c r="H28" s="6" t="e">
        <v>#DIV/0!</v>
      </c>
      <c r="I28" s="892">
        <v>5</v>
      </c>
      <c r="J28" s="111">
        <v>3</v>
      </c>
      <c r="K28" s="111">
        <v>1</v>
      </c>
      <c r="L28" s="111">
        <v>1</v>
      </c>
      <c r="M28" s="927">
        <v>0</v>
      </c>
      <c r="N28" s="113">
        <v>0</v>
      </c>
      <c r="O28" s="113">
        <v>0</v>
      </c>
      <c r="P28" s="115">
        <v>0</v>
      </c>
      <c r="Q28" s="177">
        <v>5</v>
      </c>
      <c r="R28" s="903">
        <v>0.5</v>
      </c>
      <c r="S28" s="102">
        <v>3</v>
      </c>
      <c r="T28" s="913">
        <v>0.66666666666666663</v>
      </c>
      <c r="U28" s="102">
        <v>2</v>
      </c>
      <c r="V28" s="103">
        <v>7.6923076923076927E-2</v>
      </c>
      <c r="W28" s="142">
        <v>1</v>
      </c>
      <c r="X28" s="103">
        <v>5.2631578947368418E-2</v>
      </c>
      <c r="Y28" s="142">
        <v>1</v>
      </c>
      <c r="Z28" s="919">
        <v>1</v>
      </c>
      <c r="AA28" s="49">
        <v>1</v>
      </c>
      <c r="AB28" s="49">
        <v>1</v>
      </c>
      <c r="AC28" s="49">
        <v>1</v>
      </c>
    </row>
    <row r="29" spans="1:29" ht="19">
      <c r="A29" s="802" t="s">
        <v>1327</v>
      </c>
      <c r="B29" s="474"/>
      <c r="C29" s="840" t="e">
        <v>#DIV/0!</v>
      </c>
      <c r="D29" s="854" t="e">
        <v>#DIV/0!</v>
      </c>
      <c r="E29" s="884" t="e">
        <v>#DIV/0!</v>
      </c>
      <c r="F29" s="6" t="e">
        <v>#DIV/0!</v>
      </c>
      <c r="G29" s="6" t="e">
        <v>#DIV/0!</v>
      </c>
      <c r="H29" s="6" t="e">
        <v>#DIV/0!</v>
      </c>
      <c r="I29" s="892">
        <v>0</v>
      </c>
      <c r="J29" s="111">
        <v>0</v>
      </c>
      <c r="K29" s="111">
        <v>0</v>
      </c>
      <c r="L29" s="111">
        <v>0</v>
      </c>
      <c r="M29" s="927">
        <v>0</v>
      </c>
      <c r="N29" s="113">
        <v>0</v>
      </c>
      <c r="O29" s="113">
        <v>0</v>
      </c>
      <c r="P29" s="115">
        <v>0</v>
      </c>
      <c r="Q29" s="177">
        <v>0</v>
      </c>
      <c r="R29" s="903">
        <v>0</v>
      </c>
      <c r="S29" s="102">
        <v>0</v>
      </c>
      <c r="T29" s="913">
        <v>0</v>
      </c>
      <c r="U29" s="102">
        <v>0</v>
      </c>
      <c r="V29" s="103">
        <v>0</v>
      </c>
      <c r="W29" s="142">
        <v>0</v>
      </c>
      <c r="X29" s="103">
        <v>0</v>
      </c>
      <c r="Y29" s="142">
        <v>0</v>
      </c>
      <c r="Z29" s="919" t="e">
        <v>#DIV/0!</v>
      </c>
      <c r="AA29" s="49" t="e">
        <v>#DIV/0!</v>
      </c>
      <c r="AB29" s="49" t="e">
        <v>#DIV/0!</v>
      </c>
      <c r="AC29" s="49" t="e">
        <v>#DIV/0!</v>
      </c>
    </row>
    <row r="30" spans="1:29" ht="19">
      <c r="A30" s="802" t="s">
        <v>1328</v>
      </c>
      <c r="B30" s="474"/>
      <c r="C30" s="840" t="e">
        <v>#DIV/0!</v>
      </c>
      <c r="D30" s="854" t="e">
        <v>#DIV/0!</v>
      </c>
      <c r="E30" s="884" t="e">
        <v>#DIV/0!</v>
      </c>
      <c r="F30" s="6" t="e">
        <v>#DIV/0!</v>
      </c>
      <c r="G30" s="6" t="e">
        <v>#DIV/0!</v>
      </c>
      <c r="H30" s="6" t="e">
        <v>#DIV/0!</v>
      </c>
      <c r="I30" s="892">
        <v>0</v>
      </c>
      <c r="J30" s="111">
        <v>0</v>
      </c>
      <c r="K30" s="111">
        <v>0</v>
      </c>
      <c r="L30" s="111">
        <v>0</v>
      </c>
      <c r="M30" s="927">
        <v>0</v>
      </c>
      <c r="N30" s="113">
        <v>0</v>
      </c>
      <c r="O30" s="113">
        <v>0</v>
      </c>
      <c r="P30" s="115">
        <v>0</v>
      </c>
      <c r="Q30" s="177">
        <v>0</v>
      </c>
      <c r="R30" s="903">
        <v>0</v>
      </c>
      <c r="S30" s="102">
        <v>0</v>
      </c>
      <c r="T30" s="913">
        <v>0</v>
      </c>
      <c r="U30" s="102">
        <v>0</v>
      </c>
      <c r="V30" s="103">
        <v>0</v>
      </c>
      <c r="W30" s="142">
        <v>0</v>
      </c>
      <c r="X30" s="103">
        <v>0</v>
      </c>
      <c r="Y30" s="142">
        <v>0</v>
      </c>
      <c r="Z30" s="919" t="e">
        <v>#DIV/0!</v>
      </c>
      <c r="AA30" s="49" t="e">
        <v>#DIV/0!</v>
      </c>
      <c r="AB30" s="49" t="e">
        <v>#DIV/0!</v>
      </c>
      <c r="AC30" s="49" t="e">
        <v>#DIV/0!</v>
      </c>
    </row>
    <row r="31" spans="1:29" ht="20">
      <c r="A31" s="804" t="s">
        <v>804</v>
      </c>
      <c r="B31" s="476"/>
      <c r="C31" s="841"/>
      <c r="D31" s="855"/>
      <c r="E31" s="885"/>
      <c r="F31" s="107"/>
      <c r="G31" s="107"/>
      <c r="H31" s="107"/>
      <c r="I31" s="893"/>
      <c r="J31" s="112"/>
      <c r="K31" s="112"/>
      <c r="L31" s="112"/>
      <c r="M31" s="849"/>
      <c r="N31" s="112"/>
      <c r="O31" s="112"/>
      <c r="P31" s="114"/>
      <c r="Q31" s="178"/>
      <c r="R31" s="904"/>
      <c r="S31" s="117"/>
      <c r="T31" s="914"/>
      <c r="U31" s="117"/>
      <c r="V31" s="124"/>
      <c r="W31" s="125"/>
      <c r="X31" s="124"/>
      <c r="Y31" s="128"/>
      <c r="Z31" s="920"/>
      <c r="AA31" s="920"/>
      <c r="AB31" s="920"/>
      <c r="AC31" s="920"/>
    </row>
    <row r="32" spans="1:29" ht="19">
      <c r="A32" s="802" t="s">
        <v>805</v>
      </c>
      <c r="B32" s="474"/>
      <c r="C32" s="840">
        <v>163.5</v>
      </c>
      <c r="D32" s="854">
        <v>0.05</v>
      </c>
      <c r="E32" s="884">
        <v>54.5</v>
      </c>
      <c r="F32" s="6">
        <v>54.5</v>
      </c>
      <c r="G32" s="6" t="e">
        <v>#DIV/0!</v>
      </c>
      <c r="H32" s="6" t="e">
        <v>#DIV/0!</v>
      </c>
      <c r="I32" s="892">
        <v>3</v>
      </c>
      <c r="J32" s="111">
        <v>3</v>
      </c>
      <c r="K32" s="111">
        <v>0</v>
      </c>
      <c r="L32" s="111">
        <v>0</v>
      </c>
      <c r="M32" s="927">
        <v>0</v>
      </c>
      <c r="N32" s="113">
        <v>0</v>
      </c>
      <c r="O32" s="113">
        <v>0</v>
      </c>
      <c r="P32" s="115">
        <v>0</v>
      </c>
      <c r="Q32" s="177">
        <v>3</v>
      </c>
      <c r="R32" s="903">
        <v>0.5</v>
      </c>
      <c r="S32" s="102">
        <v>3</v>
      </c>
      <c r="T32" s="913">
        <v>0.66666666666666663</v>
      </c>
      <c r="U32" s="102">
        <v>2</v>
      </c>
      <c r="V32" s="103">
        <v>0</v>
      </c>
      <c r="W32" s="142">
        <v>0</v>
      </c>
      <c r="X32" s="103">
        <v>0</v>
      </c>
      <c r="Y32" s="142">
        <v>0</v>
      </c>
      <c r="Z32" s="919">
        <v>1</v>
      </c>
      <c r="AA32" s="49">
        <v>1</v>
      </c>
      <c r="AB32" s="49" t="e">
        <v>#DIV/0!</v>
      </c>
      <c r="AC32" s="49" t="e">
        <v>#DIV/0!</v>
      </c>
    </row>
    <row r="33" spans="1:29" ht="20">
      <c r="A33" s="804" t="s">
        <v>806</v>
      </c>
      <c r="B33" s="476"/>
      <c r="C33" s="841"/>
      <c r="D33" s="855"/>
      <c r="E33" s="885"/>
      <c r="F33" s="107"/>
      <c r="G33" s="107"/>
      <c r="H33" s="107"/>
      <c r="I33" s="893"/>
      <c r="J33" s="112"/>
      <c r="K33" s="112"/>
      <c r="L33" s="112"/>
      <c r="M33" s="849"/>
      <c r="N33" s="112"/>
      <c r="O33" s="112"/>
      <c r="P33" s="114"/>
      <c r="Q33" s="178"/>
      <c r="R33" s="904"/>
      <c r="S33" s="117"/>
      <c r="T33" s="914"/>
      <c r="U33" s="117"/>
      <c r="V33" s="124"/>
      <c r="W33" s="125"/>
      <c r="X33" s="124"/>
      <c r="Y33" s="128"/>
      <c r="Z33" s="920"/>
      <c r="AA33" s="920"/>
      <c r="AB33" s="920"/>
      <c r="AC33" s="920"/>
    </row>
    <row r="34" spans="1:29" ht="19">
      <c r="A34" s="802" t="s">
        <v>807</v>
      </c>
      <c r="B34" s="474"/>
      <c r="C34" s="840">
        <v>87</v>
      </c>
      <c r="D34" s="854">
        <v>3.8166666666666661E-2</v>
      </c>
      <c r="E34" s="884">
        <v>14.5</v>
      </c>
      <c r="F34" s="6">
        <v>14.5</v>
      </c>
      <c r="G34" s="6" t="e">
        <v>#DIV/0!</v>
      </c>
      <c r="H34" s="6" t="e">
        <v>#DIV/0!</v>
      </c>
      <c r="I34" s="892">
        <v>6</v>
      </c>
      <c r="J34" s="111">
        <v>6</v>
      </c>
      <c r="K34" s="111">
        <v>0</v>
      </c>
      <c r="L34" s="111">
        <v>0</v>
      </c>
      <c r="M34" s="927">
        <v>0</v>
      </c>
      <c r="N34" s="113">
        <v>0</v>
      </c>
      <c r="O34" s="113">
        <v>0</v>
      </c>
      <c r="P34" s="115">
        <v>0</v>
      </c>
      <c r="Q34" s="177">
        <v>6</v>
      </c>
      <c r="R34" s="903">
        <v>1</v>
      </c>
      <c r="S34" s="102">
        <v>6</v>
      </c>
      <c r="T34" s="913">
        <v>1</v>
      </c>
      <c r="U34" s="102">
        <v>3</v>
      </c>
      <c r="V34" s="103">
        <v>0</v>
      </c>
      <c r="W34" s="142">
        <v>0</v>
      </c>
      <c r="X34" s="103">
        <v>0</v>
      </c>
      <c r="Y34" s="142">
        <v>0</v>
      </c>
      <c r="Z34" s="919">
        <v>1</v>
      </c>
      <c r="AA34" s="49">
        <v>1</v>
      </c>
      <c r="AB34" s="49" t="e">
        <v>#DIV/0!</v>
      </c>
      <c r="AC34" s="49" t="e">
        <v>#DIV/0!</v>
      </c>
    </row>
    <row r="35" spans="1:29" ht="21">
      <c r="A35" s="801" t="s">
        <v>765</v>
      </c>
      <c r="B35" s="473"/>
      <c r="C35" s="839"/>
      <c r="D35" s="853"/>
      <c r="E35" s="883"/>
      <c r="F35" s="197"/>
      <c r="G35" s="197"/>
      <c r="H35" s="197"/>
      <c r="I35" s="848">
        <v>10</v>
      </c>
      <c r="J35" s="197"/>
      <c r="K35" s="197"/>
      <c r="L35" s="197"/>
      <c r="M35" s="926"/>
      <c r="N35" s="197"/>
      <c r="O35" s="197"/>
      <c r="P35" s="197"/>
      <c r="Q35" s="197"/>
      <c r="R35" s="902">
        <v>1</v>
      </c>
      <c r="S35" s="278">
        <v>6</v>
      </c>
      <c r="T35" s="912"/>
      <c r="U35" s="197"/>
      <c r="V35" s="333">
        <v>0.15384615384615385</v>
      </c>
      <c r="W35" s="278">
        <v>2</v>
      </c>
      <c r="X35" s="333">
        <v>0</v>
      </c>
      <c r="Y35" s="278">
        <v>0</v>
      </c>
      <c r="Z35" s="277"/>
      <c r="AA35" s="277"/>
      <c r="AB35" s="277"/>
      <c r="AC35" s="277"/>
    </row>
    <row r="36" spans="1:29" ht="19">
      <c r="A36" s="802" t="s">
        <v>800</v>
      </c>
      <c r="B36" s="474"/>
      <c r="C36" s="840">
        <v>845.57142857142844</v>
      </c>
      <c r="D36" s="854">
        <v>0.57100000000000006</v>
      </c>
      <c r="E36" s="884">
        <v>84.55714285714285</v>
      </c>
      <c r="F36" s="6">
        <v>93.25</v>
      </c>
      <c r="G36" s="6">
        <v>70.45</v>
      </c>
      <c r="H36" s="6">
        <v>78</v>
      </c>
      <c r="I36" s="892">
        <v>10</v>
      </c>
      <c r="J36" s="111">
        <v>6</v>
      </c>
      <c r="K36" s="111">
        <v>2</v>
      </c>
      <c r="L36" s="111">
        <v>2</v>
      </c>
      <c r="M36" s="927">
        <v>0</v>
      </c>
      <c r="N36" s="113">
        <v>0</v>
      </c>
      <c r="O36" s="113">
        <v>0</v>
      </c>
      <c r="P36" s="115">
        <v>0</v>
      </c>
      <c r="Q36" s="177">
        <v>10</v>
      </c>
      <c r="R36" s="903">
        <v>1</v>
      </c>
      <c r="S36" s="102">
        <v>6</v>
      </c>
      <c r="T36" s="913">
        <v>1</v>
      </c>
      <c r="U36" s="102">
        <v>3</v>
      </c>
      <c r="V36" s="103">
        <v>0.15384615384615385</v>
      </c>
      <c r="W36" s="142">
        <v>2</v>
      </c>
      <c r="X36" s="103">
        <v>0.10526315789473684</v>
      </c>
      <c r="Y36" s="142">
        <v>2</v>
      </c>
      <c r="Z36" s="919">
        <v>1</v>
      </c>
      <c r="AA36" s="49">
        <v>1</v>
      </c>
      <c r="AB36" s="49">
        <v>1</v>
      </c>
      <c r="AC36" s="49">
        <v>1</v>
      </c>
    </row>
    <row r="37" spans="1:29" ht="19">
      <c r="A37" s="802" t="s">
        <v>957</v>
      </c>
      <c r="B37" s="474"/>
      <c r="C37" s="840">
        <v>25.5</v>
      </c>
      <c r="D37" s="854">
        <v>7.4999999999999997E-3</v>
      </c>
      <c r="E37" s="884">
        <v>8.5</v>
      </c>
      <c r="F37" s="6">
        <v>8.5</v>
      </c>
      <c r="G37" s="6" t="e">
        <v>#DIV/0!</v>
      </c>
      <c r="H37" s="6" t="e">
        <v>#DIV/0!</v>
      </c>
      <c r="I37" s="892">
        <v>3</v>
      </c>
      <c r="J37" s="111">
        <v>3</v>
      </c>
      <c r="K37" s="111">
        <v>0</v>
      </c>
      <c r="L37" s="111">
        <v>0</v>
      </c>
      <c r="M37" s="927">
        <v>0</v>
      </c>
      <c r="N37" s="113">
        <v>0</v>
      </c>
      <c r="O37" s="113">
        <v>0</v>
      </c>
      <c r="P37" s="115">
        <v>0</v>
      </c>
      <c r="Q37" s="177">
        <v>3</v>
      </c>
      <c r="R37" s="903">
        <v>0.5</v>
      </c>
      <c r="S37" s="102">
        <v>3</v>
      </c>
      <c r="T37" s="913">
        <v>0.33333333333333331</v>
      </c>
      <c r="U37" s="102">
        <v>1</v>
      </c>
      <c r="V37" s="103">
        <v>0</v>
      </c>
      <c r="W37" s="142">
        <v>0</v>
      </c>
      <c r="X37" s="103">
        <v>0</v>
      </c>
      <c r="Y37" s="142">
        <v>0</v>
      </c>
      <c r="Z37" s="919">
        <v>1</v>
      </c>
      <c r="AA37" s="49">
        <v>1</v>
      </c>
      <c r="AB37" s="49" t="e">
        <v>#DIV/0!</v>
      </c>
      <c r="AC37" s="49" t="e">
        <v>#DIV/0!</v>
      </c>
    </row>
    <row r="38" spans="1:29" ht="21">
      <c r="A38" s="801" t="s">
        <v>766</v>
      </c>
      <c r="B38" s="473"/>
      <c r="C38" s="839"/>
      <c r="D38" s="853"/>
      <c r="E38" s="883"/>
      <c r="F38" s="197"/>
      <c r="G38" s="197"/>
      <c r="H38" s="197"/>
      <c r="I38" s="848">
        <v>12</v>
      </c>
      <c r="J38" s="197"/>
      <c r="K38" s="197"/>
      <c r="L38" s="197"/>
      <c r="M38" s="926"/>
      <c r="N38" s="197"/>
      <c r="O38" s="197"/>
      <c r="P38" s="197"/>
      <c r="Q38" s="197"/>
      <c r="R38" s="902">
        <v>1</v>
      </c>
      <c r="S38" s="278">
        <v>6</v>
      </c>
      <c r="T38" s="912"/>
      <c r="U38" s="197"/>
      <c r="V38" s="333">
        <v>0.38461538461538464</v>
      </c>
      <c r="W38" s="278">
        <v>5</v>
      </c>
      <c r="X38" s="333">
        <v>5.2631578947368418E-2</v>
      </c>
      <c r="Y38" s="278">
        <v>1</v>
      </c>
      <c r="Z38" s="277"/>
      <c r="AA38" s="277"/>
      <c r="AB38" s="277"/>
      <c r="AC38" s="277"/>
    </row>
    <row r="39" spans="1:29" ht="19">
      <c r="A39" s="802" t="s">
        <v>963</v>
      </c>
      <c r="B39" s="474"/>
      <c r="C39" s="840">
        <v>30</v>
      </c>
      <c r="D39" s="854" t="e">
        <v>#DIV/0!</v>
      </c>
      <c r="E39" s="884">
        <v>30</v>
      </c>
      <c r="F39" s="6">
        <v>30</v>
      </c>
      <c r="G39" s="6" t="e">
        <v>#DIV/0!</v>
      </c>
      <c r="H39" s="6" t="e">
        <v>#DIV/0!</v>
      </c>
      <c r="I39" s="892">
        <v>1</v>
      </c>
      <c r="J39" s="111">
        <v>1</v>
      </c>
      <c r="K39" s="111">
        <v>0</v>
      </c>
      <c r="L39" s="111">
        <v>0</v>
      </c>
      <c r="M39" s="927">
        <v>0</v>
      </c>
      <c r="N39" s="113">
        <v>0</v>
      </c>
      <c r="O39" s="113">
        <v>0</v>
      </c>
      <c r="P39" s="115">
        <v>0</v>
      </c>
      <c r="Q39" s="177">
        <v>1</v>
      </c>
      <c r="R39" s="903">
        <v>0.16666666666666666</v>
      </c>
      <c r="S39" s="102">
        <v>1</v>
      </c>
      <c r="T39" s="913">
        <v>0</v>
      </c>
      <c r="U39" s="102">
        <v>0</v>
      </c>
      <c r="V39" s="103">
        <v>0</v>
      </c>
      <c r="W39" s="142">
        <v>0</v>
      </c>
      <c r="X39" s="103">
        <v>0</v>
      </c>
      <c r="Y39" s="142">
        <v>0</v>
      </c>
      <c r="Z39" s="919">
        <v>1</v>
      </c>
      <c r="AA39" s="49">
        <v>1</v>
      </c>
      <c r="AB39" s="49" t="e">
        <v>#DIV/0!</v>
      </c>
      <c r="AC39" s="49" t="e">
        <v>#DIV/0!</v>
      </c>
    </row>
    <row r="40" spans="1:29" ht="19">
      <c r="A40" s="802" t="s">
        <v>797</v>
      </c>
      <c r="B40" s="474"/>
      <c r="C40" s="840">
        <v>148.33333333333334</v>
      </c>
      <c r="D40" s="854">
        <v>9.346666666666667E-2</v>
      </c>
      <c r="E40" s="884">
        <v>29.666666666666668</v>
      </c>
      <c r="F40" s="6">
        <v>29.666666666666668</v>
      </c>
      <c r="G40" s="6" t="e">
        <v>#DIV/0!</v>
      </c>
      <c r="H40" s="6" t="e">
        <v>#DIV/0!</v>
      </c>
      <c r="I40" s="892">
        <v>5</v>
      </c>
      <c r="J40" s="111">
        <v>5</v>
      </c>
      <c r="K40" s="111">
        <v>0</v>
      </c>
      <c r="L40" s="111">
        <v>0</v>
      </c>
      <c r="M40" s="927">
        <v>0</v>
      </c>
      <c r="N40" s="113">
        <v>0</v>
      </c>
      <c r="O40" s="113">
        <v>0</v>
      </c>
      <c r="P40" s="115">
        <v>0</v>
      </c>
      <c r="Q40" s="177">
        <v>5</v>
      </c>
      <c r="R40" s="903">
        <v>0.83333333333333337</v>
      </c>
      <c r="S40" s="102">
        <v>5</v>
      </c>
      <c r="T40" s="913">
        <v>1</v>
      </c>
      <c r="U40" s="102">
        <v>3</v>
      </c>
      <c r="V40" s="103">
        <v>0</v>
      </c>
      <c r="W40" s="142">
        <v>0</v>
      </c>
      <c r="X40" s="103">
        <v>0</v>
      </c>
      <c r="Y40" s="142">
        <v>0</v>
      </c>
      <c r="Z40" s="919">
        <v>1</v>
      </c>
      <c r="AA40" s="49">
        <v>1</v>
      </c>
      <c r="AB40" s="49" t="e">
        <v>#DIV/0!</v>
      </c>
      <c r="AC40" s="49" t="e">
        <v>#DIV/0!</v>
      </c>
    </row>
    <row r="41" spans="1:29" ht="19">
      <c r="A41" s="802" t="s">
        <v>962</v>
      </c>
      <c r="B41" s="474"/>
      <c r="C41" s="840">
        <v>55</v>
      </c>
      <c r="D41" s="854">
        <v>2.2499999999999999E-2</v>
      </c>
      <c r="E41" s="884">
        <v>11</v>
      </c>
      <c r="F41" s="6">
        <v>15.5</v>
      </c>
      <c r="G41" s="6">
        <v>2</v>
      </c>
      <c r="H41" s="6" t="e">
        <v>#DIV/0!</v>
      </c>
      <c r="I41" s="892">
        <v>8</v>
      </c>
      <c r="J41" s="111">
        <v>5</v>
      </c>
      <c r="K41" s="111">
        <v>2</v>
      </c>
      <c r="L41" s="111">
        <v>1</v>
      </c>
      <c r="M41" s="927">
        <v>3</v>
      </c>
      <c r="N41" s="113">
        <v>1</v>
      </c>
      <c r="O41" s="113">
        <v>1</v>
      </c>
      <c r="P41" s="115">
        <v>1</v>
      </c>
      <c r="Q41" s="177">
        <v>5</v>
      </c>
      <c r="R41" s="903">
        <v>0.66666666666666663</v>
      </c>
      <c r="S41" s="102">
        <v>4</v>
      </c>
      <c r="T41" s="913">
        <v>0.66666666666666663</v>
      </c>
      <c r="U41" s="102">
        <v>2</v>
      </c>
      <c r="V41" s="103">
        <v>7.6923076923076927E-2</v>
      </c>
      <c r="W41" s="142">
        <v>1</v>
      </c>
      <c r="X41" s="103">
        <v>0</v>
      </c>
      <c r="Y41" s="142">
        <v>0</v>
      </c>
      <c r="Z41" s="919">
        <v>0.625</v>
      </c>
      <c r="AA41" s="49">
        <v>0.8</v>
      </c>
      <c r="AB41" s="49">
        <v>0.5</v>
      </c>
      <c r="AC41" s="49">
        <v>0</v>
      </c>
    </row>
    <row r="42" spans="1:29" ht="19">
      <c r="A42" s="802" t="s">
        <v>961</v>
      </c>
      <c r="B42" s="474"/>
      <c r="C42" s="840">
        <v>90.649999999999991</v>
      </c>
      <c r="D42" s="854">
        <v>1.1000000000000001E-2</v>
      </c>
      <c r="E42" s="884">
        <v>12.95</v>
      </c>
      <c r="F42" s="6">
        <v>11</v>
      </c>
      <c r="G42" s="6">
        <v>13.6</v>
      </c>
      <c r="H42" s="6" t="e">
        <v>#DIV/0!</v>
      </c>
      <c r="I42" s="892">
        <v>8</v>
      </c>
      <c r="J42" s="111">
        <v>4</v>
      </c>
      <c r="K42" s="111">
        <v>4</v>
      </c>
      <c r="L42" s="111">
        <v>0</v>
      </c>
      <c r="M42" s="927">
        <v>1</v>
      </c>
      <c r="N42" s="113">
        <v>1</v>
      </c>
      <c r="O42" s="113">
        <v>0</v>
      </c>
      <c r="P42" s="115">
        <v>0</v>
      </c>
      <c r="Q42" s="177">
        <v>7</v>
      </c>
      <c r="R42" s="903">
        <v>0.5</v>
      </c>
      <c r="S42" s="102">
        <v>3</v>
      </c>
      <c r="T42" s="913">
        <v>0.66666666666666663</v>
      </c>
      <c r="U42" s="102">
        <v>2</v>
      </c>
      <c r="V42" s="103">
        <v>0.30769230769230771</v>
      </c>
      <c r="W42" s="142">
        <v>4</v>
      </c>
      <c r="X42" s="103">
        <v>0</v>
      </c>
      <c r="Y42" s="142">
        <v>0</v>
      </c>
      <c r="Z42" s="919">
        <v>0.875</v>
      </c>
      <c r="AA42" s="49">
        <v>0.75</v>
      </c>
      <c r="AB42" s="49">
        <v>1</v>
      </c>
      <c r="AC42" s="49" t="e">
        <v>#DIV/0!</v>
      </c>
    </row>
    <row r="43" spans="1:29" ht="21">
      <c r="A43" s="807" t="s">
        <v>1468</v>
      </c>
      <c r="B43" s="617"/>
      <c r="C43" s="843"/>
      <c r="D43" s="857"/>
      <c r="E43" s="882"/>
      <c r="F43" s="835"/>
      <c r="G43" s="835"/>
      <c r="H43" s="835"/>
      <c r="I43" s="847">
        <v>15</v>
      </c>
      <c r="J43" s="835"/>
      <c r="K43" s="835"/>
      <c r="L43" s="835"/>
      <c r="M43" s="925"/>
      <c r="N43" s="835"/>
      <c r="O43" s="835"/>
      <c r="P43" s="835"/>
      <c r="Q43" s="835"/>
      <c r="R43" s="901">
        <v>1</v>
      </c>
      <c r="S43" s="897">
        <v>6</v>
      </c>
      <c r="T43" s="911"/>
      <c r="U43" s="835"/>
      <c r="V43" s="934">
        <v>0.38461538461538464</v>
      </c>
      <c r="W43" s="897">
        <v>5</v>
      </c>
      <c r="X43" s="934">
        <v>5.2631578947368418E-2</v>
      </c>
      <c r="Y43" s="897">
        <v>1</v>
      </c>
      <c r="Z43" s="936"/>
      <c r="AA43" s="936"/>
      <c r="AB43" s="936"/>
      <c r="AC43" s="936"/>
    </row>
    <row r="44" spans="1:29" ht="19">
      <c r="A44" s="808" t="s">
        <v>824</v>
      </c>
      <c r="B44" s="474"/>
      <c r="C44" s="840">
        <v>300</v>
      </c>
      <c r="D44" s="854">
        <v>8.0649999999999999E-2</v>
      </c>
      <c r="E44" s="884">
        <v>30</v>
      </c>
      <c r="F44" s="6" t="e">
        <v>#DIV/0!</v>
      </c>
      <c r="G44" s="6">
        <v>25</v>
      </c>
      <c r="H44" s="6">
        <v>35</v>
      </c>
      <c r="I44" s="892">
        <v>10</v>
      </c>
      <c r="J44" s="111">
        <v>2</v>
      </c>
      <c r="K44" s="111">
        <v>2</v>
      </c>
      <c r="L44" s="111">
        <v>6</v>
      </c>
      <c r="M44" s="927">
        <v>0</v>
      </c>
      <c r="N44" s="113">
        <v>0</v>
      </c>
      <c r="O44" s="113">
        <v>0</v>
      </c>
      <c r="P44" s="115">
        <v>0</v>
      </c>
      <c r="Q44" s="177">
        <v>10</v>
      </c>
      <c r="R44" s="903">
        <v>0.33333333333333331</v>
      </c>
      <c r="S44" s="102">
        <v>2</v>
      </c>
      <c r="T44" s="913">
        <v>0.66666666666666663</v>
      </c>
      <c r="U44" s="102">
        <v>2</v>
      </c>
      <c r="V44" s="103">
        <v>0.15384615384615385</v>
      </c>
      <c r="W44" s="142">
        <v>2</v>
      </c>
      <c r="X44" s="103">
        <v>0.31578947368421051</v>
      </c>
      <c r="Y44" s="142">
        <v>6</v>
      </c>
      <c r="Z44" s="919">
        <v>1</v>
      </c>
      <c r="AA44" s="49">
        <v>1</v>
      </c>
      <c r="AB44" s="49">
        <v>1</v>
      </c>
      <c r="AC44" s="49">
        <v>1</v>
      </c>
    </row>
    <row r="45" spans="1:29" ht="19">
      <c r="A45" s="808" t="s">
        <v>823</v>
      </c>
      <c r="B45" s="474"/>
      <c r="C45" s="840" t="e">
        <v>#DIV/0!</v>
      </c>
      <c r="D45" s="854" t="e">
        <v>#DIV/0!</v>
      </c>
      <c r="E45" s="884" t="e">
        <v>#DIV/0!</v>
      </c>
      <c r="F45" s="6" t="e">
        <v>#DIV/0!</v>
      </c>
      <c r="G45" s="6" t="e">
        <v>#DIV/0!</v>
      </c>
      <c r="H45" s="6" t="e">
        <v>#DIV/0!</v>
      </c>
      <c r="I45" s="892">
        <v>2</v>
      </c>
      <c r="J45" s="111">
        <v>1</v>
      </c>
      <c r="K45" s="111">
        <v>1</v>
      </c>
      <c r="L45" s="111">
        <v>0</v>
      </c>
      <c r="M45" s="927">
        <v>1</v>
      </c>
      <c r="N45" s="113">
        <v>0</v>
      </c>
      <c r="O45" s="113">
        <v>1</v>
      </c>
      <c r="P45" s="115">
        <v>0</v>
      </c>
      <c r="Q45" s="177">
        <v>1</v>
      </c>
      <c r="R45" s="903">
        <v>0</v>
      </c>
      <c r="S45" s="102">
        <v>1</v>
      </c>
      <c r="T45" s="913">
        <v>0</v>
      </c>
      <c r="U45" s="102">
        <v>1</v>
      </c>
      <c r="V45" s="103">
        <v>0</v>
      </c>
      <c r="W45" s="142">
        <v>0</v>
      </c>
      <c r="X45" s="103">
        <v>0</v>
      </c>
      <c r="Y45" s="142">
        <v>0</v>
      </c>
      <c r="Z45" s="919">
        <v>0.5</v>
      </c>
      <c r="AA45" s="49">
        <v>1</v>
      </c>
      <c r="AB45" s="49">
        <v>0</v>
      </c>
      <c r="AC45" s="49" t="e">
        <v>#DIV/0!</v>
      </c>
    </row>
    <row r="46" spans="1:29" ht="21">
      <c r="A46" s="801" t="s">
        <v>767</v>
      </c>
      <c r="B46" s="473"/>
      <c r="C46" s="839"/>
      <c r="D46" s="853"/>
      <c r="E46" s="883"/>
      <c r="F46" s="197"/>
      <c r="G46" s="197"/>
      <c r="H46" s="197"/>
      <c r="I46" s="848">
        <v>13</v>
      </c>
      <c r="J46" s="197"/>
      <c r="K46" s="197"/>
      <c r="L46" s="197"/>
      <c r="M46" s="926"/>
      <c r="N46" s="197"/>
      <c r="O46" s="197"/>
      <c r="P46" s="197"/>
      <c r="Q46" s="197"/>
      <c r="R46" s="902">
        <v>1</v>
      </c>
      <c r="S46" s="278">
        <v>6</v>
      </c>
      <c r="T46" s="912"/>
      <c r="U46" s="197"/>
      <c r="V46" s="333">
        <v>0.38461538461538464</v>
      </c>
      <c r="W46" s="278">
        <v>5</v>
      </c>
      <c r="X46" s="333">
        <v>0</v>
      </c>
      <c r="Y46" s="278">
        <v>0</v>
      </c>
      <c r="Z46" s="277"/>
      <c r="AA46" s="277"/>
      <c r="AB46" s="277"/>
      <c r="AC46" s="277"/>
    </row>
    <row r="47" spans="1:29" ht="19">
      <c r="A47" s="802" t="s">
        <v>819</v>
      </c>
      <c r="B47" s="474"/>
      <c r="C47" s="840">
        <v>420.75</v>
      </c>
      <c r="D47" s="854">
        <v>0.14466666666666669</v>
      </c>
      <c r="E47" s="884">
        <v>38.25</v>
      </c>
      <c r="F47" s="6">
        <v>51</v>
      </c>
      <c r="G47" s="6">
        <v>25.5</v>
      </c>
      <c r="H47" s="6" t="e">
        <v>#DIV/0!</v>
      </c>
      <c r="I47" s="892">
        <v>11</v>
      </c>
      <c r="J47" s="111">
        <v>6</v>
      </c>
      <c r="K47" s="111">
        <v>4</v>
      </c>
      <c r="L47" s="111">
        <v>1</v>
      </c>
      <c r="M47" s="927">
        <v>0</v>
      </c>
      <c r="N47" s="113">
        <v>0</v>
      </c>
      <c r="O47" s="113">
        <v>0</v>
      </c>
      <c r="P47" s="115">
        <v>0</v>
      </c>
      <c r="Q47" s="177">
        <v>11</v>
      </c>
      <c r="R47" s="903">
        <v>1</v>
      </c>
      <c r="S47" s="102">
        <v>6</v>
      </c>
      <c r="T47" s="913">
        <v>1</v>
      </c>
      <c r="U47" s="102">
        <v>3</v>
      </c>
      <c r="V47" s="103">
        <v>0.30769230769230771</v>
      </c>
      <c r="W47" s="142">
        <v>4</v>
      </c>
      <c r="X47" s="103">
        <v>5.2631578947368418E-2</v>
      </c>
      <c r="Y47" s="142">
        <v>1</v>
      </c>
      <c r="Z47" s="919">
        <v>1</v>
      </c>
      <c r="AA47" s="49">
        <v>1</v>
      </c>
      <c r="AB47" s="49">
        <v>1</v>
      </c>
      <c r="AC47" s="49">
        <v>1</v>
      </c>
    </row>
    <row r="48" spans="1:29" ht="19">
      <c r="A48" s="802" t="s">
        <v>818</v>
      </c>
      <c r="B48" s="474"/>
      <c r="C48" s="840" t="e">
        <v>#DIV/0!</v>
      </c>
      <c r="D48" s="854" t="e">
        <v>#DIV/0!</v>
      </c>
      <c r="E48" s="884" t="e">
        <v>#DIV/0!</v>
      </c>
      <c r="F48" s="6" t="e">
        <v>#DIV/0!</v>
      </c>
      <c r="G48" s="6" t="e">
        <v>#DIV/0!</v>
      </c>
      <c r="H48" s="6" t="e">
        <v>#DIV/0!</v>
      </c>
      <c r="I48" s="892">
        <v>1</v>
      </c>
      <c r="J48" s="111">
        <v>0</v>
      </c>
      <c r="K48" s="111">
        <v>1</v>
      </c>
      <c r="L48" s="111">
        <v>0</v>
      </c>
      <c r="M48" s="927">
        <v>0</v>
      </c>
      <c r="N48" s="113">
        <v>0</v>
      </c>
      <c r="O48" s="113">
        <v>0</v>
      </c>
      <c r="P48" s="115">
        <v>0</v>
      </c>
      <c r="Q48" s="177">
        <v>1</v>
      </c>
      <c r="R48" s="903">
        <v>0</v>
      </c>
      <c r="S48" s="102">
        <v>0</v>
      </c>
      <c r="T48" s="913">
        <v>0</v>
      </c>
      <c r="U48" s="102">
        <v>0</v>
      </c>
      <c r="V48" s="103">
        <v>7.6923076923076927E-2</v>
      </c>
      <c r="W48" s="142">
        <v>1</v>
      </c>
      <c r="X48" s="103">
        <v>0</v>
      </c>
      <c r="Y48" s="142">
        <v>0</v>
      </c>
      <c r="Z48" s="919">
        <v>1</v>
      </c>
      <c r="AA48" s="49" t="e">
        <v>#DIV/0!</v>
      </c>
      <c r="AB48" s="49">
        <v>1</v>
      </c>
      <c r="AC48" s="49" t="e">
        <v>#DIV/0!</v>
      </c>
    </row>
    <row r="49" spans="1:29" ht="19">
      <c r="A49" s="802" t="s">
        <v>821</v>
      </c>
      <c r="B49" s="474"/>
      <c r="C49" s="840" t="e">
        <v>#DIV/0!</v>
      </c>
      <c r="D49" s="854" t="e">
        <v>#DIV/0!</v>
      </c>
      <c r="E49" s="884" t="e">
        <v>#DIV/0!</v>
      </c>
      <c r="F49" s="6" t="e">
        <v>#DIV/0!</v>
      </c>
      <c r="G49" s="6" t="e">
        <v>#DIV/0!</v>
      </c>
      <c r="H49" s="6" t="e">
        <v>#DIV/0!</v>
      </c>
      <c r="I49" s="892">
        <v>1</v>
      </c>
      <c r="J49" s="111">
        <v>0</v>
      </c>
      <c r="K49" s="111">
        <v>0</v>
      </c>
      <c r="L49" s="111">
        <v>1</v>
      </c>
      <c r="M49" s="927">
        <v>0</v>
      </c>
      <c r="N49" s="113">
        <v>0</v>
      </c>
      <c r="O49" s="113">
        <v>0</v>
      </c>
      <c r="P49" s="115">
        <v>0</v>
      </c>
      <c r="Q49" s="177">
        <v>1</v>
      </c>
      <c r="R49" s="903">
        <v>0</v>
      </c>
      <c r="S49" s="102">
        <v>0</v>
      </c>
      <c r="T49" s="913">
        <v>0</v>
      </c>
      <c r="U49" s="102">
        <v>0</v>
      </c>
      <c r="V49" s="103">
        <v>0</v>
      </c>
      <c r="W49" s="142">
        <v>0</v>
      </c>
      <c r="X49" s="103">
        <v>5.2631578947368418E-2</v>
      </c>
      <c r="Y49" s="142">
        <v>1</v>
      </c>
      <c r="Z49" s="919">
        <v>1</v>
      </c>
      <c r="AA49" s="49" t="e">
        <v>#DIV/0!</v>
      </c>
      <c r="AB49" s="49" t="e">
        <v>#DIV/0!</v>
      </c>
      <c r="AC49" s="49">
        <v>1</v>
      </c>
    </row>
    <row r="50" spans="1:29" ht="21">
      <c r="A50" s="801" t="s">
        <v>768</v>
      </c>
      <c r="B50" s="473"/>
      <c r="C50" s="839"/>
      <c r="D50" s="853"/>
      <c r="E50" s="883"/>
      <c r="F50" s="197"/>
      <c r="G50" s="197"/>
      <c r="H50" s="197"/>
      <c r="I50" s="848">
        <v>5</v>
      </c>
      <c r="J50" s="197"/>
      <c r="K50" s="197"/>
      <c r="L50" s="197"/>
      <c r="M50" s="926"/>
      <c r="N50" s="197"/>
      <c r="O50" s="197"/>
      <c r="P50" s="197"/>
      <c r="Q50" s="197"/>
      <c r="R50" s="902">
        <v>0.5</v>
      </c>
      <c r="S50" s="278">
        <v>3</v>
      </c>
      <c r="T50" s="912"/>
      <c r="U50" s="197"/>
      <c r="V50" s="333">
        <v>0</v>
      </c>
      <c r="W50" s="278">
        <v>0</v>
      </c>
      <c r="X50" s="333">
        <v>5.2631578947368418E-2</v>
      </c>
      <c r="Y50" s="278">
        <v>1</v>
      </c>
      <c r="Z50" s="277"/>
      <c r="AA50" s="277"/>
      <c r="AB50" s="277"/>
      <c r="AC50" s="277"/>
    </row>
    <row r="51" spans="1:29" ht="19">
      <c r="A51" s="802" t="s">
        <v>817</v>
      </c>
      <c r="B51" s="474"/>
      <c r="C51" s="840">
        <v>120</v>
      </c>
      <c r="D51" s="854">
        <v>2.6499999999999999E-2</v>
      </c>
      <c r="E51" s="884">
        <v>24</v>
      </c>
      <c r="F51" s="6">
        <v>24</v>
      </c>
      <c r="G51" s="6" t="e">
        <v>#DIV/0!</v>
      </c>
      <c r="H51" s="6" t="e">
        <v>#DIV/0!</v>
      </c>
      <c r="I51" s="892">
        <v>5</v>
      </c>
      <c r="J51" s="111">
        <v>3</v>
      </c>
      <c r="K51" s="111">
        <v>0</v>
      </c>
      <c r="L51" s="111">
        <v>2</v>
      </c>
      <c r="M51" s="927">
        <v>0</v>
      </c>
      <c r="N51" s="113">
        <v>0</v>
      </c>
      <c r="O51" s="113">
        <v>0</v>
      </c>
      <c r="P51" s="115">
        <v>0</v>
      </c>
      <c r="Q51" s="177">
        <v>5</v>
      </c>
      <c r="R51" s="903">
        <v>0.5</v>
      </c>
      <c r="S51" s="102">
        <v>3</v>
      </c>
      <c r="T51" s="913">
        <v>0.66666666666666663</v>
      </c>
      <c r="U51" s="102">
        <v>2</v>
      </c>
      <c r="V51" s="103">
        <v>0</v>
      </c>
      <c r="W51" s="142">
        <v>0</v>
      </c>
      <c r="X51" s="103">
        <v>0.10526315789473684</v>
      </c>
      <c r="Y51" s="142">
        <v>2</v>
      </c>
      <c r="Z51" s="919">
        <v>1</v>
      </c>
      <c r="AA51" s="49">
        <v>1</v>
      </c>
      <c r="AB51" s="49" t="e">
        <v>#DIV/0!</v>
      </c>
      <c r="AC51" s="49">
        <v>1</v>
      </c>
    </row>
    <row r="52" spans="1:29" ht="19">
      <c r="A52" s="802" t="s">
        <v>1329</v>
      </c>
      <c r="B52" s="474"/>
      <c r="C52" s="840">
        <v>28</v>
      </c>
      <c r="D52" s="854">
        <v>3.2000000000000001E-2</v>
      </c>
      <c r="E52" s="884">
        <v>14</v>
      </c>
      <c r="F52" s="6">
        <v>14</v>
      </c>
      <c r="G52" s="6" t="e">
        <v>#DIV/0!</v>
      </c>
      <c r="H52" s="6" t="e">
        <v>#DIV/0!</v>
      </c>
      <c r="I52" s="892">
        <v>2</v>
      </c>
      <c r="J52" s="111">
        <v>2</v>
      </c>
      <c r="K52" s="111">
        <v>0</v>
      </c>
      <c r="L52" s="111">
        <v>0</v>
      </c>
      <c r="M52" s="927">
        <v>0</v>
      </c>
      <c r="N52" s="113">
        <v>0</v>
      </c>
      <c r="O52" s="113">
        <v>0</v>
      </c>
      <c r="P52" s="115">
        <v>0</v>
      </c>
      <c r="Q52" s="177">
        <v>2</v>
      </c>
      <c r="R52" s="903">
        <v>0.33333333333333331</v>
      </c>
      <c r="S52" s="102">
        <v>2</v>
      </c>
      <c r="T52" s="913">
        <v>0.33333333333333331</v>
      </c>
      <c r="U52" s="102">
        <v>1</v>
      </c>
      <c r="V52" s="103">
        <v>0</v>
      </c>
      <c r="W52" s="142">
        <v>0</v>
      </c>
      <c r="X52" s="103">
        <v>0</v>
      </c>
      <c r="Y52" s="142">
        <v>0</v>
      </c>
      <c r="Z52" s="919">
        <v>1</v>
      </c>
      <c r="AA52" s="49">
        <v>1</v>
      </c>
      <c r="AB52" s="49" t="e">
        <v>#DIV/0!</v>
      </c>
      <c r="AC52" s="49" t="e">
        <v>#DIV/0!</v>
      </c>
    </row>
    <row r="53" spans="1:29" ht="21">
      <c r="A53" s="801" t="s">
        <v>769</v>
      </c>
      <c r="B53" s="473"/>
      <c r="C53" s="839"/>
      <c r="D53" s="853"/>
      <c r="E53" s="883"/>
      <c r="F53" s="197"/>
      <c r="G53" s="197"/>
      <c r="H53" s="197"/>
      <c r="I53" s="848"/>
      <c r="J53" s="197"/>
      <c r="K53" s="197"/>
      <c r="L53" s="197"/>
      <c r="M53" s="926"/>
      <c r="N53" s="197"/>
      <c r="O53" s="197"/>
      <c r="P53" s="197"/>
      <c r="Q53" s="197"/>
      <c r="R53" s="906"/>
      <c r="S53" s="278"/>
      <c r="T53" s="912"/>
      <c r="U53" s="197"/>
      <c r="V53" s="192"/>
      <c r="W53" s="278"/>
      <c r="X53" s="192"/>
      <c r="Y53" s="278"/>
      <c r="Z53" s="277"/>
      <c r="AA53" s="277"/>
      <c r="AB53" s="277"/>
      <c r="AC53" s="277"/>
    </row>
    <row r="54" spans="1:29" ht="19">
      <c r="A54" s="802" t="s">
        <v>816</v>
      </c>
      <c r="B54" s="474"/>
      <c r="C54" s="840">
        <v>210</v>
      </c>
      <c r="D54" s="854">
        <v>0.17149999999999999</v>
      </c>
      <c r="E54" s="884">
        <v>42</v>
      </c>
      <c r="F54" s="6">
        <v>42</v>
      </c>
      <c r="G54" s="6" t="e">
        <v>#DIV/0!</v>
      </c>
      <c r="H54" s="6" t="e">
        <v>#DIV/0!</v>
      </c>
      <c r="I54" s="892">
        <v>6</v>
      </c>
      <c r="J54" s="111">
        <v>6</v>
      </c>
      <c r="K54" s="111">
        <v>0</v>
      </c>
      <c r="L54" s="111">
        <v>0</v>
      </c>
      <c r="M54" s="927">
        <v>1</v>
      </c>
      <c r="N54" s="113">
        <v>1</v>
      </c>
      <c r="O54" s="113">
        <v>0</v>
      </c>
      <c r="P54" s="115">
        <v>0</v>
      </c>
      <c r="Q54" s="177">
        <v>5</v>
      </c>
      <c r="R54" s="903">
        <v>0.83333333333333337</v>
      </c>
      <c r="S54" s="102">
        <v>5</v>
      </c>
      <c r="T54" s="913">
        <v>1</v>
      </c>
      <c r="U54" s="102">
        <v>3</v>
      </c>
      <c r="V54" s="103">
        <v>0</v>
      </c>
      <c r="W54" s="142">
        <v>0</v>
      </c>
      <c r="X54" s="103">
        <v>0</v>
      </c>
      <c r="Y54" s="142">
        <v>0</v>
      </c>
      <c r="Z54" s="919">
        <v>0.83333333333333337</v>
      </c>
      <c r="AA54" s="49">
        <v>0.83333333333333337</v>
      </c>
      <c r="AB54" s="49" t="e">
        <v>#DIV/0!</v>
      </c>
      <c r="AC54" s="49" t="e">
        <v>#DIV/0!</v>
      </c>
    </row>
    <row r="55" spans="1:29" ht="21">
      <c r="A55" s="801" t="s">
        <v>770</v>
      </c>
      <c r="B55" s="473"/>
      <c r="C55" s="839"/>
      <c r="D55" s="853"/>
      <c r="E55" s="883"/>
      <c r="F55" s="197"/>
      <c r="G55" s="197"/>
      <c r="H55" s="197"/>
      <c r="I55" s="848">
        <v>6</v>
      </c>
      <c r="J55" s="197"/>
      <c r="K55" s="197"/>
      <c r="L55" s="197"/>
      <c r="M55" s="926"/>
      <c r="N55" s="197"/>
      <c r="O55" s="197"/>
      <c r="P55" s="197"/>
      <c r="Q55" s="197"/>
      <c r="R55" s="902">
        <v>0.66666666666666663</v>
      </c>
      <c r="S55" s="278">
        <v>4</v>
      </c>
      <c r="T55" s="912"/>
      <c r="U55" s="197"/>
      <c r="V55" s="333">
        <v>0</v>
      </c>
      <c r="W55" s="278">
        <v>0</v>
      </c>
      <c r="X55" s="333">
        <v>5.2631578947368418E-2</v>
      </c>
      <c r="Y55" s="278">
        <v>1</v>
      </c>
      <c r="Z55" s="277"/>
      <c r="AA55" s="277"/>
      <c r="AB55" s="277"/>
      <c r="AC55" s="277"/>
    </row>
    <row r="56" spans="1:29" ht="19">
      <c r="A56" s="802" t="s">
        <v>1769</v>
      </c>
      <c r="B56" s="474"/>
      <c r="C56" s="840">
        <v>75</v>
      </c>
      <c r="D56" s="854">
        <v>0.03</v>
      </c>
      <c r="E56" s="884">
        <v>25</v>
      </c>
      <c r="F56" s="6">
        <v>25</v>
      </c>
      <c r="G56" s="6" t="e">
        <v>#DIV/0!</v>
      </c>
      <c r="H56" s="6" t="e">
        <v>#DIV/0!</v>
      </c>
      <c r="I56" s="892">
        <v>4</v>
      </c>
      <c r="J56" s="111">
        <v>2</v>
      </c>
      <c r="K56" s="111">
        <v>0</v>
      </c>
      <c r="L56" s="111">
        <v>2</v>
      </c>
      <c r="M56" s="927">
        <v>1</v>
      </c>
      <c r="N56" s="113">
        <v>1</v>
      </c>
      <c r="O56" s="113">
        <v>0</v>
      </c>
      <c r="P56" s="115">
        <v>0</v>
      </c>
      <c r="Q56" s="177">
        <v>3</v>
      </c>
      <c r="R56" s="903">
        <v>0.16666666666666666</v>
      </c>
      <c r="S56" s="102">
        <v>1</v>
      </c>
      <c r="T56" s="913">
        <v>0.66666666666666663</v>
      </c>
      <c r="U56" s="102">
        <v>2</v>
      </c>
      <c r="V56" s="103">
        <v>0</v>
      </c>
      <c r="W56" s="142">
        <v>0</v>
      </c>
      <c r="X56" s="103">
        <v>0.10526315789473684</v>
      </c>
      <c r="Y56" s="142">
        <v>2</v>
      </c>
      <c r="Z56" s="919">
        <v>0.75</v>
      </c>
      <c r="AA56" s="49">
        <v>0.5</v>
      </c>
      <c r="AB56" s="49" t="e">
        <v>#DIV/0!</v>
      </c>
      <c r="AC56" s="49">
        <v>1</v>
      </c>
    </row>
    <row r="57" spans="1:29" ht="19">
      <c r="A57" s="802" t="s">
        <v>820</v>
      </c>
      <c r="B57" s="474"/>
      <c r="C57" s="840">
        <v>20</v>
      </c>
      <c r="D57" s="854">
        <v>3.73E-2</v>
      </c>
      <c r="E57" s="884">
        <v>10</v>
      </c>
      <c r="F57" s="6">
        <v>10</v>
      </c>
      <c r="G57" s="6" t="e">
        <v>#DIV/0!</v>
      </c>
      <c r="H57" s="6" t="e">
        <v>#DIV/0!</v>
      </c>
      <c r="I57" s="892">
        <v>2</v>
      </c>
      <c r="J57" s="111">
        <v>2</v>
      </c>
      <c r="K57" s="111">
        <v>0</v>
      </c>
      <c r="L57" s="111">
        <v>0</v>
      </c>
      <c r="M57" s="927">
        <v>0</v>
      </c>
      <c r="N57" s="113">
        <v>0</v>
      </c>
      <c r="O57" s="113">
        <v>0</v>
      </c>
      <c r="P57" s="115">
        <v>0</v>
      </c>
      <c r="Q57" s="177">
        <v>2</v>
      </c>
      <c r="R57" s="903">
        <v>0.33333333333333331</v>
      </c>
      <c r="S57" s="102">
        <v>2</v>
      </c>
      <c r="T57" s="913">
        <v>0.33333333333333331</v>
      </c>
      <c r="U57" s="102">
        <v>1</v>
      </c>
      <c r="V57" s="103">
        <v>0</v>
      </c>
      <c r="W57" s="142">
        <v>0</v>
      </c>
      <c r="X57" s="103">
        <v>0</v>
      </c>
      <c r="Y57" s="142">
        <v>0</v>
      </c>
      <c r="Z57" s="919">
        <v>1</v>
      </c>
      <c r="AA57" s="49">
        <v>1</v>
      </c>
      <c r="AB57" s="49" t="e">
        <v>#DIV/0!</v>
      </c>
      <c r="AC57" s="49" t="e">
        <v>#DIV/0!</v>
      </c>
    </row>
    <row r="58" spans="1:29" ht="21">
      <c r="A58" s="801" t="s">
        <v>771</v>
      </c>
      <c r="B58" s="473"/>
      <c r="C58" s="839"/>
      <c r="D58" s="853"/>
      <c r="E58" s="883"/>
      <c r="F58" s="197"/>
      <c r="G58" s="197"/>
      <c r="H58" s="197"/>
      <c r="I58" s="848">
        <v>9</v>
      </c>
      <c r="J58" s="197"/>
      <c r="K58" s="197"/>
      <c r="L58" s="197"/>
      <c r="M58" s="926"/>
      <c r="N58" s="197"/>
      <c r="O58" s="197"/>
      <c r="P58" s="197"/>
      <c r="Q58" s="197"/>
      <c r="R58" s="902">
        <v>1</v>
      </c>
      <c r="S58" s="278">
        <v>6</v>
      </c>
      <c r="T58" s="912"/>
      <c r="U58" s="197"/>
      <c r="V58" s="333">
        <v>0.23076923076923078</v>
      </c>
      <c r="W58" s="278">
        <v>3</v>
      </c>
      <c r="X58" s="333">
        <v>0</v>
      </c>
      <c r="Y58" s="278">
        <v>0</v>
      </c>
      <c r="Z58" s="277"/>
      <c r="AA58" s="277"/>
      <c r="AB58" s="277"/>
      <c r="AC58" s="277"/>
    </row>
    <row r="59" spans="1:29" ht="19">
      <c r="A59" s="802" t="s">
        <v>809</v>
      </c>
      <c r="B59" s="474"/>
      <c r="C59" s="840">
        <v>73.5</v>
      </c>
      <c r="D59" s="854">
        <v>0.114</v>
      </c>
      <c r="E59" s="884">
        <v>24.5</v>
      </c>
      <c r="F59" s="6">
        <v>24.5</v>
      </c>
      <c r="G59" s="6" t="e">
        <v>#DIV/0!</v>
      </c>
      <c r="H59" s="6" t="e">
        <v>#DIV/0!</v>
      </c>
      <c r="I59" s="892">
        <v>3</v>
      </c>
      <c r="J59" s="111">
        <v>3</v>
      </c>
      <c r="K59" s="111">
        <v>0</v>
      </c>
      <c r="L59" s="111">
        <v>0</v>
      </c>
      <c r="M59" s="927">
        <v>0</v>
      </c>
      <c r="N59" s="113">
        <v>0</v>
      </c>
      <c r="O59" s="113">
        <v>0</v>
      </c>
      <c r="P59" s="115">
        <v>0</v>
      </c>
      <c r="Q59" s="177">
        <v>3</v>
      </c>
      <c r="R59" s="903">
        <v>0.5</v>
      </c>
      <c r="S59" s="102">
        <v>3</v>
      </c>
      <c r="T59" s="913">
        <v>0.33333333333333331</v>
      </c>
      <c r="U59" s="102">
        <v>1</v>
      </c>
      <c r="V59" s="103">
        <v>0</v>
      </c>
      <c r="W59" s="142">
        <v>0</v>
      </c>
      <c r="X59" s="103">
        <v>0</v>
      </c>
      <c r="Y59" s="142">
        <v>0</v>
      </c>
      <c r="Z59" s="919">
        <v>1</v>
      </c>
      <c r="AA59" s="49">
        <v>1</v>
      </c>
      <c r="AB59" s="49" t="e">
        <v>#DIV/0!</v>
      </c>
      <c r="AC59" s="49" t="e">
        <v>#DIV/0!</v>
      </c>
    </row>
    <row r="60" spans="1:29" ht="19">
      <c r="A60" s="802" t="s">
        <v>810</v>
      </c>
      <c r="B60" s="474"/>
      <c r="C60" s="840">
        <v>254.05714285714288</v>
      </c>
      <c r="D60" s="854">
        <v>0.10933333333333332</v>
      </c>
      <c r="E60" s="884">
        <v>28.228571428571431</v>
      </c>
      <c r="F60" s="6">
        <v>36.5</v>
      </c>
      <c r="G60" s="6">
        <v>17.2</v>
      </c>
      <c r="H60" s="6" t="e">
        <v>#DIV/0!</v>
      </c>
      <c r="I60" s="892">
        <v>9</v>
      </c>
      <c r="J60" s="111">
        <v>6</v>
      </c>
      <c r="K60" s="111">
        <v>3</v>
      </c>
      <c r="L60" s="111">
        <v>0</v>
      </c>
      <c r="M60" s="927">
        <v>0</v>
      </c>
      <c r="N60" s="113">
        <v>0</v>
      </c>
      <c r="O60" s="113">
        <v>0</v>
      </c>
      <c r="P60" s="115">
        <v>0</v>
      </c>
      <c r="Q60" s="177">
        <v>9</v>
      </c>
      <c r="R60" s="903">
        <v>1</v>
      </c>
      <c r="S60" s="102">
        <v>6</v>
      </c>
      <c r="T60" s="913">
        <v>1</v>
      </c>
      <c r="U60" s="102">
        <v>3</v>
      </c>
      <c r="V60" s="103">
        <v>0.23076923076923078</v>
      </c>
      <c r="W60" s="142">
        <v>3</v>
      </c>
      <c r="X60" s="103">
        <v>0</v>
      </c>
      <c r="Y60" s="142">
        <v>0</v>
      </c>
      <c r="Z60" s="919">
        <v>1</v>
      </c>
      <c r="AA60" s="49">
        <v>1</v>
      </c>
      <c r="AB60" s="49">
        <v>1</v>
      </c>
      <c r="AC60" s="49" t="e">
        <v>#DIV/0!</v>
      </c>
    </row>
    <row r="61" spans="1:29" ht="19">
      <c r="A61" s="802" t="s">
        <v>822</v>
      </c>
      <c r="B61" s="474"/>
      <c r="C61" s="840">
        <v>166</v>
      </c>
      <c r="D61" s="854">
        <v>0.11600000000000002</v>
      </c>
      <c r="E61" s="884">
        <v>41.5</v>
      </c>
      <c r="F61" s="6">
        <v>41.5</v>
      </c>
      <c r="G61" s="6" t="e">
        <v>#DIV/0!</v>
      </c>
      <c r="H61" s="6" t="e">
        <v>#DIV/0!</v>
      </c>
      <c r="I61" s="892">
        <v>4</v>
      </c>
      <c r="J61" s="111">
        <v>4</v>
      </c>
      <c r="K61" s="111">
        <v>0</v>
      </c>
      <c r="L61" s="111">
        <v>0</v>
      </c>
      <c r="M61" s="927">
        <v>0</v>
      </c>
      <c r="N61" s="113">
        <v>0</v>
      </c>
      <c r="O61" s="113">
        <v>0</v>
      </c>
      <c r="P61" s="115">
        <v>0</v>
      </c>
      <c r="Q61" s="177">
        <v>4</v>
      </c>
      <c r="R61" s="903">
        <v>0.66666666666666663</v>
      </c>
      <c r="S61" s="102">
        <v>4</v>
      </c>
      <c r="T61" s="913">
        <v>1</v>
      </c>
      <c r="U61" s="102">
        <v>3</v>
      </c>
      <c r="V61" s="103">
        <v>0</v>
      </c>
      <c r="W61" s="142">
        <v>0</v>
      </c>
      <c r="X61" s="103">
        <v>0</v>
      </c>
      <c r="Y61" s="142">
        <v>0</v>
      </c>
      <c r="Z61" s="919">
        <v>1</v>
      </c>
      <c r="AA61" s="49">
        <v>1</v>
      </c>
      <c r="AB61" s="49" t="e">
        <v>#DIV/0!</v>
      </c>
      <c r="AC61" s="49" t="e">
        <v>#DIV/0!</v>
      </c>
    </row>
    <row r="62" spans="1:29" ht="19">
      <c r="A62" s="802" t="s">
        <v>815</v>
      </c>
      <c r="B62" s="474"/>
      <c r="C62" s="840">
        <v>96</v>
      </c>
      <c r="D62" s="854">
        <v>4.7500000000000001E-2</v>
      </c>
      <c r="E62" s="884">
        <v>24</v>
      </c>
      <c r="F62" s="6">
        <v>24</v>
      </c>
      <c r="G62" s="6" t="e">
        <v>#DIV/0!</v>
      </c>
      <c r="H62" s="6" t="e">
        <v>#DIV/0!</v>
      </c>
      <c r="I62" s="892">
        <v>4</v>
      </c>
      <c r="J62" s="111">
        <v>4</v>
      </c>
      <c r="K62" s="111">
        <v>0</v>
      </c>
      <c r="L62" s="111">
        <v>0</v>
      </c>
      <c r="M62" s="927">
        <v>0</v>
      </c>
      <c r="N62" s="113">
        <v>0</v>
      </c>
      <c r="O62" s="113">
        <v>0</v>
      </c>
      <c r="P62" s="115">
        <v>0</v>
      </c>
      <c r="Q62" s="177">
        <v>4</v>
      </c>
      <c r="R62" s="903">
        <v>0.66666666666666663</v>
      </c>
      <c r="S62" s="102">
        <v>4</v>
      </c>
      <c r="T62" s="913">
        <v>0.66666666666666663</v>
      </c>
      <c r="U62" s="102">
        <v>2</v>
      </c>
      <c r="V62" s="103">
        <v>0</v>
      </c>
      <c r="W62" s="142">
        <v>0</v>
      </c>
      <c r="X62" s="103">
        <v>0</v>
      </c>
      <c r="Y62" s="142">
        <v>0</v>
      </c>
      <c r="Z62" s="919">
        <v>1</v>
      </c>
      <c r="AA62" s="49">
        <v>1</v>
      </c>
      <c r="AB62" s="49" t="e">
        <v>#DIV/0!</v>
      </c>
      <c r="AC62" s="49" t="e">
        <v>#DIV/0!</v>
      </c>
    </row>
    <row r="63" spans="1:29" ht="21">
      <c r="A63" s="800" t="s">
        <v>1469</v>
      </c>
      <c r="B63" s="472"/>
      <c r="C63" s="838"/>
      <c r="D63" s="852"/>
      <c r="E63" s="882"/>
      <c r="F63" s="835"/>
      <c r="G63" s="358"/>
      <c r="H63" s="358"/>
      <c r="I63" s="847">
        <v>26</v>
      </c>
      <c r="J63" s="835"/>
      <c r="K63" s="358"/>
      <c r="L63" s="358"/>
      <c r="M63" s="925"/>
      <c r="N63" s="835"/>
      <c r="O63" s="358"/>
      <c r="P63" s="358"/>
      <c r="Q63" s="358"/>
      <c r="R63" s="901">
        <v>1</v>
      </c>
      <c r="S63" s="897">
        <v>6</v>
      </c>
      <c r="T63" s="911"/>
      <c r="U63" s="835"/>
      <c r="V63" s="361">
        <v>0.69230769230769229</v>
      </c>
      <c r="W63" s="360">
        <v>9</v>
      </c>
      <c r="X63" s="361">
        <v>0.42105263157894735</v>
      </c>
      <c r="Y63" s="360">
        <v>8</v>
      </c>
      <c r="Z63" s="512"/>
      <c r="AA63" s="512"/>
      <c r="AB63" s="512"/>
      <c r="AC63" s="512"/>
    </row>
    <row r="64" spans="1:29" ht="19">
      <c r="A64" s="802" t="s">
        <v>864</v>
      </c>
      <c r="B64" s="474"/>
      <c r="C64" s="840" t="e">
        <v>#DIV/0!</v>
      </c>
      <c r="D64" s="854" t="e">
        <v>#DIV/0!</v>
      </c>
      <c r="E64" s="884" t="e">
        <v>#DIV/0!</v>
      </c>
      <c r="F64" s="6" t="e">
        <v>#DIV/0!</v>
      </c>
      <c r="G64" s="6" t="e">
        <v>#DIV/0!</v>
      </c>
      <c r="H64" s="6" t="e">
        <v>#DIV/0!</v>
      </c>
      <c r="I64" s="892">
        <v>1</v>
      </c>
      <c r="J64" s="111">
        <v>0</v>
      </c>
      <c r="K64" s="111">
        <v>1</v>
      </c>
      <c r="L64" s="111">
        <v>0</v>
      </c>
      <c r="M64" s="927">
        <v>0</v>
      </c>
      <c r="N64" s="113">
        <v>0</v>
      </c>
      <c r="O64" s="113">
        <v>0</v>
      </c>
      <c r="P64" s="115">
        <v>0</v>
      </c>
      <c r="Q64" s="177">
        <v>1</v>
      </c>
      <c r="R64" s="903">
        <v>0</v>
      </c>
      <c r="S64" s="102">
        <v>0</v>
      </c>
      <c r="T64" s="913">
        <v>0</v>
      </c>
      <c r="U64" s="102">
        <v>0</v>
      </c>
      <c r="V64" s="103">
        <v>7.6923076923076927E-2</v>
      </c>
      <c r="W64" s="142">
        <v>1</v>
      </c>
      <c r="X64" s="103">
        <v>0</v>
      </c>
      <c r="Y64" s="142">
        <v>0</v>
      </c>
      <c r="Z64" s="919">
        <v>1</v>
      </c>
      <c r="AA64" s="49" t="e">
        <v>#DIV/0!</v>
      </c>
      <c r="AB64" s="49">
        <v>1</v>
      </c>
      <c r="AC64" s="49" t="e">
        <v>#DIV/0!</v>
      </c>
    </row>
    <row r="65" spans="1:29" ht="21">
      <c r="A65" s="801" t="s">
        <v>772</v>
      </c>
      <c r="B65" s="473"/>
      <c r="C65" s="839"/>
      <c r="D65" s="853"/>
      <c r="E65" s="883"/>
      <c r="F65" s="197"/>
      <c r="G65" s="197"/>
      <c r="H65" s="197"/>
      <c r="I65" s="848">
        <v>24</v>
      </c>
      <c r="J65" s="197"/>
      <c r="K65" s="197"/>
      <c r="L65" s="197"/>
      <c r="M65" s="926"/>
      <c r="N65" s="197"/>
      <c r="O65" s="197"/>
      <c r="P65" s="197"/>
      <c r="Q65" s="197"/>
      <c r="R65" s="902">
        <v>1</v>
      </c>
      <c r="S65" s="278">
        <v>6</v>
      </c>
      <c r="T65" s="912"/>
      <c r="U65" s="197"/>
      <c r="V65" s="333">
        <v>0.61538461538461542</v>
      </c>
      <c r="W65" s="278">
        <v>8</v>
      </c>
      <c r="X65" s="333">
        <v>0.36842105263157893</v>
      </c>
      <c r="Y65" s="278">
        <v>7</v>
      </c>
      <c r="Z65" s="277"/>
      <c r="AA65" s="277"/>
      <c r="AB65" s="277"/>
      <c r="AC65" s="277"/>
    </row>
    <row r="66" spans="1:29" ht="19">
      <c r="A66" s="802" t="s">
        <v>832</v>
      </c>
      <c r="B66" s="474"/>
      <c r="C66" s="840">
        <v>188</v>
      </c>
      <c r="D66" s="854">
        <v>0.254</v>
      </c>
      <c r="E66" s="884">
        <v>47</v>
      </c>
      <c r="F66" s="6">
        <v>47</v>
      </c>
      <c r="G66" s="6" t="e">
        <v>#DIV/0!</v>
      </c>
      <c r="H66" s="6" t="e">
        <v>#DIV/0!</v>
      </c>
      <c r="I66" s="892">
        <v>4</v>
      </c>
      <c r="J66" s="111">
        <v>3</v>
      </c>
      <c r="K66" s="111">
        <v>0</v>
      </c>
      <c r="L66" s="111">
        <v>1</v>
      </c>
      <c r="M66" s="927">
        <v>0</v>
      </c>
      <c r="N66" s="113">
        <v>0</v>
      </c>
      <c r="O66" s="113">
        <v>0</v>
      </c>
      <c r="P66" s="115">
        <v>0</v>
      </c>
      <c r="Q66" s="177">
        <v>4</v>
      </c>
      <c r="R66" s="903">
        <v>0.5</v>
      </c>
      <c r="S66" s="102">
        <v>3</v>
      </c>
      <c r="T66" s="913">
        <v>0.66666666666666663</v>
      </c>
      <c r="U66" s="102">
        <v>2</v>
      </c>
      <c r="V66" s="103">
        <v>0</v>
      </c>
      <c r="W66" s="142">
        <v>0</v>
      </c>
      <c r="X66" s="103">
        <v>5.2631578947368418E-2</v>
      </c>
      <c r="Y66" s="142">
        <v>1</v>
      </c>
      <c r="Z66" s="919">
        <v>1</v>
      </c>
      <c r="AA66" s="49">
        <v>1</v>
      </c>
      <c r="AB66" s="49" t="e">
        <v>#DIV/0!</v>
      </c>
      <c r="AC66" s="49">
        <v>1</v>
      </c>
    </row>
    <row r="67" spans="1:29" ht="20">
      <c r="A67" s="804" t="s">
        <v>825</v>
      </c>
      <c r="B67" s="476"/>
      <c r="C67" s="841"/>
      <c r="D67" s="855"/>
      <c r="E67" s="885"/>
      <c r="F67" s="107"/>
      <c r="G67" s="107"/>
      <c r="H67" s="107"/>
      <c r="I67" s="893"/>
      <c r="J67" s="112"/>
      <c r="K67" s="112"/>
      <c r="L67" s="112"/>
      <c r="M67" s="849"/>
      <c r="N67" s="112"/>
      <c r="O67" s="112"/>
      <c r="P67" s="114"/>
      <c r="Q67" s="178"/>
      <c r="R67" s="904"/>
      <c r="S67" s="117"/>
      <c r="T67" s="914"/>
      <c r="U67" s="117"/>
      <c r="V67" s="124"/>
      <c r="W67" s="125"/>
      <c r="X67" s="124"/>
      <c r="Y67" s="128"/>
      <c r="Z67" s="920"/>
      <c r="AA67" s="920"/>
      <c r="AB67" s="920"/>
      <c r="AC67" s="920"/>
    </row>
    <row r="68" spans="1:29" ht="19">
      <c r="A68" s="802" t="s">
        <v>846</v>
      </c>
      <c r="B68" s="474"/>
      <c r="C68" s="840">
        <v>302.64</v>
      </c>
      <c r="D68" s="854">
        <v>5.4333333333333324E-2</v>
      </c>
      <c r="E68" s="884">
        <v>23.279999999999998</v>
      </c>
      <c r="F68" s="6">
        <v>12.333333333333334</v>
      </c>
      <c r="G68" s="6">
        <v>23.02</v>
      </c>
      <c r="H68" s="6">
        <v>40.35</v>
      </c>
      <c r="I68" s="892">
        <v>14</v>
      </c>
      <c r="J68" s="111">
        <v>5</v>
      </c>
      <c r="K68" s="111">
        <v>6</v>
      </c>
      <c r="L68" s="111">
        <v>3</v>
      </c>
      <c r="M68" s="927">
        <v>1</v>
      </c>
      <c r="N68" s="113">
        <v>0</v>
      </c>
      <c r="O68" s="113">
        <v>0</v>
      </c>
      <c r="P68" s="115">
        <v>1</v>
      </c>
      <c r="Q68" s="177">
        <v>13</v>
      </c>
      <c r="R68" s="903">
        <v>0.83333333333333337</v>
      </c>
      <c r="S68" s="102">
        <v>5</v>
      </c>
      <c r="T68" s="913">
        <v>1</v>
      </c>
      <c r="U68" s="102">
        <v>3</v>
      </c>
      <c r="V68" s="103">
        <v>0.46153846153846156</v>
      </c>
      <c r="W68" s="142">
        <v>6</v>
      </c>
      <c r="X68" s="103">
        <v>0.10526315789473684</v>
      </c>
      <c r="Y68" s="142">
        <v>2</v>
      </c>
      <c r="Z68" s="919">
        <v>0.9285714285714286</v>
      </c>
      <c r="AA68" s="49">
        <v>1</v>
      </c>
      <c r="AB68" s="49">
        <v>1</v>
      </c>
      <c r="AC68" s="49">
        <v>0.66666666666666663</v>
      </c>
    </row>
    <row r="69" spans="1:29" ht="19">
      <c r="A69" s="802" t="s">
        <v>847</v>
      </c>
      <c r="B69" s="474"/>
      <c r="C69" s="840">
        <v>96</v>
      </c>
      <c r="D69" s="854" t="e">
        <v>#DIV/0!</v>
      </c>
      <c r="E69" s="884">
        <v>24</v>
      </c>
      <c r="F69" s="6">
        <v>32.5</v>
      </c>
      <c r="G69" s="6">
        <v>15.5</v>
      </c>
      <c r="H69" s="6" t="e">
        <v>#DIV/0!</v>
      </c>
      <c r="I69" s="892">
        <v>4</v>
      </c>
      <c r="J69" s="111">
        <v>2</v>
      </c>
      <c r="K69" s="111">
        <v>2</v>
      </c>
      <c r="L69" s="111">
        <v>0</v>
      </c>
      <c r="M69" s="927">
        <v>0</v>
      </c>
      <c r="N69" s="113">
        <v>0</v>
      </c>
      <c r="O69" s="113">
        <v>0</v>
      </c>
      <c r="P69" s="115">
        <v>0</v>
      </c>
      <c r="Q69" s="177">
        <v>4</v>
      </c>
      <c r="R69" s="903">
        <v>0.33333333333333331</v>
      </c>
      <c r="S69" s="102">
        <v>2</v>
      </c>
      <c r="T69" s="913">
        <v>0</v>
      </c>
      <c r="U69" s="102">
        <v>0</v>
      </c>
      <c r="V69" s="103">
        <v>0.15384615384615385</v>
      </c>
      <c r="W69" s="142">
        <v>2</v>
      </c>
      <c r="X69" s="103">
        <v>0</v>
      </c>
      <c r="Y69" s="142">
        <v>0</v>
      </c>
      <c r="Z69" s="919">
        <v>1</v>
      </c>
      <c r="AA69" s="49">
        <v>1</v>
      </c>
      <c r="AB69" s="49">
        <v>1</v>
      </c>
      <c r="AC69" s="49" t="e">
        <v>#DIV/0!</v>
      </c>
    </row>
    <row r="70" spans="1:29" ht="21">
      <c r="A70" s="804" t="s">
        <v>844</v>
      </c>
      <c r="B70" s="476"/>
      <c r="C70" s="841"/>
      <c r="D70" s="855"/>
      <c r="E70" s="886"/>
      <c r="F70" s="353"/>
      <c r="G70" s="353"/>
      <c r="H70" s="353"/>
      <c r="I70" s="850">
        <v>15</v>
      </c>
      <c r="J70" s="353"/>
      <c r="K70" s="353"/>
      <c r="L70" s="353"/>
      <c r="M70" s="928"/>
      <c r="N70" s="353"/>
      <c r="O70" s="353"/>
      <c r="P70" s="353"/>
      <c r="Q70" s="353"/>
      <c r="R70" s="905">
        <v>1</v>
      </c>
      <c r="S70" s="354">
        <v>6</v>
      </c>
      <c r="T70" s="915"/>
      <c r="U70" s="353"/>
      <c r="V70" s="647">
        <v>0.38461538461538464</v>
      </c>
      <c r="W70" s="354">
        <v>5</v>
      </c>
      <c r="X70" s="647">
        <v>0.15789473684210525</v>
      </c>
      <c r="Y70" s="354">
        <v>3</v>
      </c>
      <c r="Z70" s="921"/>
      <c r="AA70" s="921"/>
      <c r="AB70" s="921"/>
      <c r="AC70" s="921"/>
    </row>
    <row r="71" spans="1:29" ht="19">
      <c r="A71" s="802" t="s">
        <v>850</v>
      </c>
      <c r="B71" s="474"/>
      <c r="C71" s="840">
        <v>634.72500000000002</v>
      </c>
      <c r="D71" s="854">
        <v>0.21</v>
      </c>
      <c r="E71" s="884">
        <v>45.337499999999999</v>
      </c>
      <c r="F71" s="6">
        <v>56.25</v>
      </c>
      <c r="G71" s="6">
        <v>40.61</v>
      </c>
      <c r="H71" s="6">
        <v>38.666666666666664</v>
      </c>
      <c r="I71" s="892">
        <v>15</v>
      </c>
      <c r="J71" s="111">
        <v>6</v>
      </c>
      <c r="K71" s="111">
        <v>5</v>
      </c>
      <c r="L71" s="111">
        <v>4</v>
      </c>
      <c r="M71" s="927">
        <v>1</v>
      </c>
      <c r="N71" s="113">
        <v>0</v>
      </c>
      <c r="O71" s="113">
        <v>0</v>
      </c>
      <c r="P71" s="115">
        <v>1</v>
      </c>
      <c r="Q71" s="177">
        <v>14</v>
      </c>
      <c r="R71" s="903">
        <v>1</v>
      </c>
      <c r="S71" s="102">
        <v>6</v>
      </c>
      <c r="T71" s="913">
        <v>1</v>
      </c>
      <c r="U71" s="102">
        <v>3</v>
      </c>
      <c r="V71" s="103">
        <v>0.38461538461538464</v>
      </c>
      <c r="W71" s="142">
        <v>5</v>
      </c>
      <c r="X71" s="103">
        <v>0.15789473684210525</v>
      </c>
      <c r="Y71" s="142">
        <v>3</v>
      </c>
      <c r="Z71" s="919">
        <v>0.93333333333333335</v>
      </c>
      <c r="AA71" s="49">
        <v>1</v>
      </c>
      <c r="AB71" s="49">
        <v>1</v>
      </c>
      <c r="AC71" s="49">
        <v>0.75</v>
      </c>
    </row>
    <row r="72" spans="1:29" ht="19">
      <c r="A72" s="802" t="s">
        <v>857</v>
      </c>
      <c r="B72" s="474"/>
      <c r="C72" s="840" t="e">
        <v>#DIV/0!</v>
      </c>
      <c r="D72" s="854" t="e">
        <v>#DIV/0!</v>
      </c>
      <c r="E72" s="884" t="e">
        <v>#DIV/0!</v>
      </c>
      <c r="F72" s="6" t="e">
        <v>#DIV/0!</v>
      </c>
      <c r="G72" s="6" t="e">
        <v>#DIV/0!</v>
      </c>
      <c r="H72" s="6" t="e">
        <v>#DIV/0!</v>
      </c>
      <c r="I72" s="892">
        <v>0</v>
      </c>
      <c r="J72" s="111">
        <v>0</v>
      </c>
      <c r="K72" s="111">
        <v>0</v>
      </c>
      <c r="L72" s="111">
        <v>0</v>
      </c>
      <c r="M72" s="927">
        <v>0</v>
      </c>
      <c r="N72" s="113">
        <v>0</v>
      </c>
      <c r="O72" s="113">
        <v>0</v>
      </c>
      <c r="P72" s="115">
        <v>0</v>
      </c>
      <c r="Q72" s="177">
        <v>0</v>
      </c>
      <c r="R72" s="903">
        <v>0</v>
      </c>
      <c r="S72" s="102">
        <v>0</v>
      </c>
      <c r="T72" s="913">
        <v>0</v>
      </c>
      <c r="U72" s="102">
        <v>0</v>
      </c>
      <c r="V72" s="103">
        <v>0</v>
      </c>
      <c r="W72" s="142">
        <v>0</v>
      </c>
      <c r="X72" s="103">
        <v>0</v>
      </c>
      <c r="Y72" s="142">
        <v>0</v>
      </c>
      <c r="Z72" s="919" t="e">
        <v>#DIV/0!</v>
      </c>
      <c r="AA72" s="49" t="e">
        <v>#DIV/0!</v>
      </c>
      <c r="AB72" s="49" t="e">
        <v>#DIV/0!</v>
      </c>
      <c r="AC72" s="49" t="e">
        <v>#DIV/0!</v>
      </c>
    </row>
    <row r="73" spans="1:29" ht="19">
      <c r="A73" s="802" t="s">
        <v>849</v>
      </c>
      <c r="B73" s="474"/>
      <c r="C73" s="840">
        <v>14</v>
      </c>
      <c r="D73" s="854" t="e">
        <v>#DIV/0!</v>
      </c>
      <c r="E73" s="884">
        <v>14</v>
      </c>
      <c r="F73" s="6">
        <v>14</v>
      </c>
      <c r="G73" s="6" t="e">
        <v>#DIV/0!</v>
      </c>
      <c r="H73" s="6" t="e">
        <v>#DIV/0!</v>
      </c>
      <c r="I73" s="892">
        <v>1</v>
      </c>
      <c r="J73" s="111">
        <v>1</v>
      </c>
      <c r="K73" s="111">
        <v>0</v>
      </c>
      <c r="L73" s="111">
        <v>0</v>
      </c>
      <c r="M73" s="927">
        <v>0</v>
      </c>
      <c r="N73" s="113">
        <v>0</v>
      </c>
      <c r="O73" s="113">
        <v>0</v>
      </c>
      <c r="P73" s="115">
        <v>0</v>
      </c>
      <c r="Q73" s="177">
        <v>1</v>
      </c>
      <c r="R73" s="903">
        <v>0.16666666666666666</v>
      </c>
      <c r="S73" s="102">
        <v>1</v>
      </c>
      <c r="T73" s="913">
        <v>0</v>
      </c>
      <c r="U73" s="102">
        <v>0</v>
      </c>
      <c r="V73" s="103">
        <v>0</v>
      </c>
      <c r="W73" s="142">
        <v>0</v>
      </c>
      <c r="X73" s="103">
        <v>0</v>
      </c>
      <c r="Y73" s="142">
        <v>0</v>
      </c>
      <c r="Z73" s="919">
        <v>1</v>
      </c>
      <c r="AA73" s="49">
        <v>1</v>
      </c>
      <c r="AB73" s="49" t="e">
        <v>#DIV/0!</v>
      </c>
      <c r="AC73" s="49" t="e">
        <v>#DIV/0!</v>
      </c>
    </row>
    <row r="74" spans="1:29" ht="21">
      <c r="A74" s="804" t="s">
        <v>842</v>
      </c>
      <c r="B74" s="476"/>
      <c r="C74" s="841"/>
      <c r="D74" s="855"/>
      <c r="E74" s="886"/>
      <c r="F74" s="353"/>
      <c r="G74" s="353"/>
      <c r="H74" s="353"/>
      <c r="I74" s="850">
        <v>21</v>
      </c>
      <c r="J74" s="353"/>
      <c r="K74" s="353"/>
      <c r="L74" s="353"/>
      <c r="M74" s="928"/>
      <c r="N74" s="353"/>
      <c r="O74" s="353"/>
      <c r="P74" s="353"/>
      <c r="Q74" s="353"/>
      <c r="R74" s="905">
        <v>1</v>
      </c>
      <c r="S74" s="354">
        <v>6</v>
      </c>
      <c r="T74" s="915"/>
      <c r="U74" s="353"/>
      <c r="V74" s="647">
        <v>0.46153846153846156</v>
      </c>
      <c r="W74" s="354">
        <v>6</v>
      </c>
      <c r="X74" s="647">
        <v>0.31578947368421051</v>
      </c>
      <c r="Y74" s="354">
        <v>6</v>
      </c>
      <c r="Z74" s="921"/>
      <c r="AA74" s="921"/>
      <c r="AB74" s="921"/>
      <c r="AC74" s="921"/>
    </row>
    <row r="75" spans="1:29" ht="19">
      <c r="A75" s="809" t="s">
        <v>859</v>
      </c>
      <c r="B75" s="477"/>
      <c r="C75" s="840">
        <v>29</v>
      </c>
      <c r="D75" s="854" t="e">
        <v>#DIV/0!</v>
      </c>
      <c r="E75" s="884">
        <v>29</v>
      </c>
      <c r="F75" s="6" t="e">
        <v>#DIV/0!</v>
      </c>
      <c r="G75" s="6" t="e">
        <v>#DIV/0!</v>
      </c>
      <c r="H75" s="6">
        <v>29</v>
      </c>
      <c r="I75" s="892">
        <v>1</v>
      </c>
      <c r="J75" s="111">
        <v>0</v>
      </c>
      <c r="K75" s="111">
        <v>0</v>
      </c>
      <c r="L75" s="111">
        <v>1</v>
      </c>
      <c r="M75" s="927">
        <v>0</v>
      </c>
      <c r="N75" s="113">
        <v>0</v>
      </c>
      <c r="O75" s="113">
        <v>0</v>
      </c>
      <c r="P75" s="115">
        <v>0</v>
      </c>
      <c r="Q75" s="177">
        <v>1</v>
      </c>
      <c r="R75" s="903">
        <v>0</v>
      </c>
      <c r="S75" s="102">
        <v>0</v>
      </c>
      <c r="T75" s="913">
        <v>0</v>
      </c>
      <c r="U75" s="102">
        <v>0</v>
      </c>
      <c r="V75" s="103">
        <v>0</v>
      </c>
      <c r="W75" s="142">
        <v>0</v>
      </c>
      <c r="X75" s="103">
        <v>5.2631578947368418E-2</v>
      </c>
      <c r="Y75" s="142">
        <v>1</v>
      </c>
      <c r="Z75" s="919">
        <v>1</v>
      </c>
      <c r="AA75" s="49" t="e">
        <v>#DIV/0!</v>
      </c>
      <c r="AB75" s="49" t="e">
        <v>#DIV/0!</v>
      </c>
      <c r="AC75" s="49">
        <v>1</v>
      </c>
    </row>
    <row r="76" spans="1:29" ht="19">
      <c r="A76" s="809" t="s">
        <v>843</v>
      </c>
      <c r="B76" s="477"/>
      <c r="C76" s="840">
        <v>652.98928571428564</v>
      </c>
      <c r="D76" s="854">
        <v>7.6999999999999999E-2</v>
      </c>
      <c r="E76" s="884">
        <v>34.36785714285714</v>
      </c>
      <c r="F76" s="6">
        <v>38.333333333333336</v>
      </c>
      <c r="G76" s="6">
        <v>26.630000000000003</v>
      </c>
      <c r="H76" s="6">
        <v>38.833333333333336</v>
      </c>
      <c r="I76" s="892">
        <v>19</v>
      </c>
      <c r="J76" s="111">
        <v>6</v>
      </c>
      <c r="K76" s="111">
        <v>5</v>
      </c>
      <c r="L76" s="111">
        <v>9</v>
      </c>
      <c r="M76" s="927">
        <v>0</v>
      </c>
      <c r="N76" s="113">
        <v>0</v>
      </c>
      <c r="O76" s="113">
        <v>0</v>
      </c>
      <c r="P76" s="115">
        <v>0</v>
      </c>
      <c r="Q76" s="177">
        <v>19</v>
      </c>
      <c r="R76" s="903">
        <v>1</v>
      </c>
      <c r="S76" s="102">
        <v>6</v>
      </c>
      <c r="T76" s="913">
        <v>1</v>
      </c>
      <c r="U76" s="102">
        <v>3</v>
      </c>
      <c r="V76" s="103">
        <v>0.38461538461538464</v>
      </c>
      <c r="W76" s="142">
        <v>5</v>
      </c>
      <c r="X76" s="103">
        <v>0.47368421052631576</v>
      </c>
      <c r="Y76" s="142">
        <v>9</v>
      </c>
      <c r="Z76" s="919">
        <v>1</v>
      </c>
      <c r="AA76" s="49">
        <v>1</v>
      </c>
      <c r="AB76" s="49">
        <v>1</v>
      </c>
      <c r="AC76" s="49">
        <v>1</v>
      </c>
    </row>
    <row r="77" spans="1:29" ht="19">
      <c r="A77" s="802" t="s">
        <v>839</v>
      </c>
      <c r="B77" s="474"/>
      <c r="C77" s="840">
        <v>80.599999999999994</v>
      </c>
      <c r="D77" s="854" t="e">
        <v>#DIV/0!</v>
      </c>
      <c r="E77" s="884">
        <v>26.866666666666664</v>
      </c>
      <c r="F77" s="6">
        <v>24.5</v>
      </c>
      <c r="G77" s="6">
        <v>31.6</v>
      </c>
      <c r="H77" s="6" t="e">
        <v>#DIV/0!</v>
      </c>
      <c r="I77" s="892">
        <v>3</v>
      </c>
      <c r="J77" s="111">
        <v>2</v>
      </c>
      <c r="K77" s="111">
        <v>1</v>
      </c>
      <c r="L77" s="111">
        <v>0</v>
      </c>
      <c r="M77" s="927">
        <v>0</v>
      </c>
      <c r="N77" s="113">
        <v>0</v>
      </c>
      <c r="O77" s="113">
        <v>0</v>
      </c>
      <c r="P77" s="115">
        <v>0</v>
      </c>
      <c r="Q77" s="177">
        <v>3</v>
      </c>
      <c r="R77" s="903">
        <v>0.33333333333333331</v>
      </c>
      <c r="S77" s="102">
        <v>2</v>
      </c>
      <c r="T77" s="913">
        <v>0</v>
      </c>
      <c r="U77" s="102">
        <v>0</v>
      </c>
      <c r="V77" s="103">
        <v>7.6923076923076927E-2</v>
      </c>
      <c r="W77" s="142">
        <v>1</v>
      </c>
      <c r="X77" s="103">
        <v>0</v>
      </c>
      <c r="Y77" s="142">
        <v>0</v>
      </c>
      <c r="Z77" s="919">
        <v>1</v>
      </c>
      <c r="AA77" s="49">
        <v>1</v>
      </c>
      <c r="AB77" s="49">
        <v>1</v>
      </c>
      <c r="AC77" s="49" t="e">
        <v>#DIV/0!</v>
      </c>
    </row>
    <row r="78" spans="1:29" ht="19">
      <c r="A78" s="802" t="s">
        <v>840</v>
      </c>
      <c r="B78" s="474"/>
      <c r="C78" s="840" t="e">
        <v>#DIV/0!</v>
      </c>
      <c r="D78" s="854" t="e">
        <v>#DIV/0!</v>
      </c>
      <c r="E78" s="884" t="e">
        <v>#DIV/0!</v>
      </c>
      <c r="F78" s="6" t="e">
        <v>#DIV/0!</v>
      </c>
      <c r="G78" s="6" t="e">
        <v>#DIV/0!</v>
      </c>
      <c r="H78" s="6" t="e">
        <v>#DIV/0!</v>
      </c>
      <c r="I78" s="892">
        <v>0</v>
      </c>
      <c r="J78" s="111">
        <v>0</v>
      </c>
      <c r="K78" s="111">
        <v>0</v>
      </c>
      <c r="L78" s="111">
        <v>0</v>
      </c>
      <c r="M78" s="927">
        <v>0</v>
      </c>
      <c r="N78" s="113">
        <v>0</v>
      </c>
      <c r="O78" s="113">
        <v>0</v>
      </c>
      <c r="P78" s="115">
        <v>0</v>
      </c>
      <c r="Q78" s="177">
        <v>0</v>
      </c>
      <c r="R78" s="903">
        <v>0</v>
      </c>
      <c r="S78" s="102">
        <v>0</v>
      </c>
      <c r="T78" s="913">
        <v>0</v>
      </c>
      <c r="U78" s="102">
        <v>0</v>
      </c>
      <c r="V78" s="103">
        <v>0</v>
      </c>
      <c r="W78" s="142">
        <v>0</v>
      </c>
      <c r="X78" s="103">
        <v>0</v>
      </c>
      <c r="Y78" s="142">
        <v>0</v>
      </c>
      <c r="Z78" s="919" t="e">
        <v>#DIV/0!</v>
      </c>
      <c r="AA78" s="49" t="e">
        <v>#DIV/0!</v>
      </c>
      <c r="AB78" s="49" t="e">
        <v>#DIV/0!</v>
      </c>
      <c r="AC78" s="49" t="e">
        <v>#DIV/0!</v>
      </c>
    </row>
    <row r="79" spans="1:29" ht="19">
      <c r="A79" s="802" t="s">
        <v>841</v>
      </c>
      <c r="B79" s="474"/>
      <c r="C79" s="840">
        <v>30</v>
      </c>
      <c r="D79" s="854" t="e">
        <v>#DIV/0!</v>
      </c>
      <c r="E79" s="884">
        <v>30</v>
      </c>
      <c r="F79" s="6">
        <v>30</v>
      </c>
      <c r="G79" s="6" t="e">
        <v>#DIV/0!</v>
      </c>
      <c r="H79" s="6" t="e">
        <v>#DIV/0!</v>
      </c>
      <c r="I79" s="892">
        <v>1</v>
      </c>
      <c r="J79" s="111">
        <v>1</v>
      </c>
      <c r="K79" s="111">
        <v>0</v>
      </c>
      <c r="L79" s="111">
        <v>0</v>
      </c>
      <c r="M79" s="927">
        <v>0</v>
      </c>
      <c r="N79" s="113">
        <v>0</v>
      </c>
      <c r="O79" s="113">
        <v>0</v>
      </c>
      <c r="P79" s="115">
        <v>0</v>
      </c>
      <c r="Q79" s="177">
        <v>1</v>
      </c>
      <c r="R79" s="903">
        <v>0.16666666666666666</v>
      </c>
      <c r="S79" s="102">
        <v>1</v>
      </c>
      <c r="T79" s="913">
        <v>0</v>
      </c>
      <c r="U79" s="102">
        <v>0</v>
      </c>
      <c r="V79" s="103">
        <v>0</v>
      </c>
      <c r="W79" s="142">
        <v>0</v>
      </c>
      <c r="X79" s="103">
        <v>0</v>
      </c>
      <c r="Y79" s="142">
        <v>0</v>
      </c>
      <c r="Z79" s="919">
        <v>1</v>
      </c>
      <c r="AA79" s="49">
        <v>1</v>
      </c>
      <c r="AB79" s="49" t="e">
        <v>#DIV/0!</v>
      </c>
      <c r="AC79" s="49" t="e">
        <v>#DIV/0!</v>
      </c>
    </row>
    <row r="80" spans="1:29" ht="19">
      <c r="A80" s="802" t="s">
        <v>845</v>
      </c>
      <c r="B80" s="474"/>
      <c r="C80" s="840">
        <v>60</v>
      </c>
      <c r="D80" s="854">
        <v>0.27300000000000002</v>
      </c>
      <c r="E80" s="884">
        <v>30</v>
      </c>
      <c r="F80" s="6">
        <v>30</v>
      </c>
      <c r="G80" s="6" t="e">
        <v>#DIV/0!</v>
      </c>
      <c r="H80" s="6" t="e">
        <v>#DIV/0!</v>
      </c>
      <c r="I80" s="892">
        <v>2</v>
      </c>
      <c r="J80" s="111">
        <v>2</v>
      </c>
      <c r="K80" s="111">
        <v>0</v>
      </c>
      <c r="L80" s="111">
        <v>0</v>
      </c>
      <c r="M80" s="927">
        <v>0</v>
      </c>
      <c r="N80" s="113">
        <v>0</v>
      </c>
      <c r="O80" s="113">
        <v>0</v>
      </c>
      <c r="P80" s="115">
        <v>0</v>
      </c>
      <c r="Q80" s="177">
        <v>2</v>
      </c>
      <c r="R80" s="903">
        <v>0.33333333333333331</v>
      </c>
      <c r="S80" s="102">
        <v>2</v>
      </c>
      <c r="T80" s="913">
        <v>0.33333333333333331</v>
      </c>
      <c r="U80" s="102">
        <v>1</v>
      </c>
      <c r="V80" s="103">
        <v>0</v>
      </c>
      <c r="W80" s="142">
        <v>0</v>
      </c>
      <c r="X80" s="103">
        <v>0</v>
      </c>
      <c r="Y80" s="142">
        <v>0</v>
      </c>
      <c r="Z80" s="919">
        <v>1</v>
      </c>
      <c r="AA80" s="49">
        <v>1</v>
      </c>
      <c r="AB80" s="49" t="e">
        <v>#DIV/0!</v>
      </c>
      <c r="AC80" s="49" t="e">
        <v>#DIV/0!</v>
      </c>
    </row>
    <row r="81" spans="1:29" ht="19">
      <c r="A81" s="802" t="s">
        <v>848</v>
      </c>
      <c r="B81" s="474"/>
      <c r="C81" s="840">
        <v>6</v>
      </c>
      <c r="D81" s="854">
        <v>8.0000000000000002E-3</v>
      </c>
      <c r="E81" s="884">
        <v>3</v>
      </c>
      <c r="F81" s="6">
        <v>3</v>
      </c>
      <c r="G81" s="6" t="e">
        <v>#DIV/0!</v>
      </c>
      <c r="H81" s="6" t="e">
        <v>#DIV/0!</v>
      </c>
      <c r="I81" s="892">
        <v>2</v>
      </c>
      <c r="J81" s="111">
        <v>2</v>
      </c>
      <c r="K81" s="111">
        <v>0</v>
      </c>
      <c r="L81" s="111">
        <v>0</v>
      </c>
      <c r="M81" s="927">
        <v>0</v>
      </c>
      <c r="N81" s="113">
        <v>0</v>
      </c>
      <c r="O81" s="113">
        <v>0</v>
      </c>
      <c r="P81" s="115">
        <v>0</v>
      </c>
      <c r="Q81" s="177">
        <v>2</v>
      </c>
      <c r="R81" s="903">
        <v>0.33333333333333331</v>
      </c>
      <c r="S81" s="102">
        <v>2</v>
      </c>
      <c r="T81" s="913">
        <v>0.33333333333333331</v>
      </c>
      <c r="U81" s="102">
        <v>1</v>
      </c>
      <c r="V81" s="103">
        <v>0</v>
      </c>
      <c r="W81" s="142">
        <v>0</v>
      </c>
      <c r="X81" s="103">
        <v>0</v>
      </c>
      <c r="Y81" s="142">
        <v>0</v>
      </c>
      <c r="Z81" s="919">
        <v>1</v>
      </c>
      <c r="AA81" s="49">
        <v>1</v>
      </c>
      <c r="AB81" s="49" t="e">
        <v>#DIV/0!</v>
      </c>
      <c r="AC81" s="49" t="e">
        <v>#DIV/0!</v>
      </c>
    </row>
    <row r="82" spans="1:29" ht="21">
      <c r="A82" s="804" t="s">
        <v>826</v>
      </c>
      <c r="B82" s="476"/>
      <c r="C82" s="841"/>
      <c r="D82" s="855"/>
      <c r="E82" s="886"/>
      <c r="F82" s="353"/>
      <c r="G82" s="353"/>
      <c r="H82" s="353"/>
      <c r="I82" s="850">
        <v>4</v>
      </c>
      <c r="J82" s="353"/>
      <c r="K82" s="353"/>
      <c r="L82" s="353"/>
      <c r="M82" s="928"/>
      <c r="N82" s="353"/>
      <c r="O82" s="353"/>
      <c r="P82" s="353"/>
      <c r="Q82" s="353"/>
      <c r="R82" s="905">
        <v>0.33333333333333331</v>
      </c>
      <c r="S82" s="354">
        <v>2</v>
      </c>
      <c r="T82" s="915"/>
      <c r="U82" s="353"/>
      <c r="V82" s="647">
        <v>7.6923076923076927E-2</v>
      </c>
      <c r="W82" s="354">
        <v>1</v>
      </c>
      <c r="X82" s="647">
        <v>5.2631578947368418E-2</v>
      </c>
      <c r="Y82" s="354">
        <v>1</v>
      </c>
      <c r="Z82" s="921"/>
      <c r="AA82" s="921"/>
      <c r="AB82" s="921"/>
      <c r="AC82" s="921"/>
    </row>
    <row r="83" spans="1:29" ht="19">
      <c r="A83" s="802" t="s">
        <v>858</v>
      </c>
      <c r="B83" s="474"/>
      <c r="C83" s="840" t="e">
        <v>#DIV/0!</v>
      </c>
      <c r="D83" s="854" t="e">
        <v>#DIV/0!</v>
      </c>
      <c r="E83" s="884" t="e">
        <v>#DIV/0!</v>
      </c>
      <c r="F83" s="6" t="e">
        <v>#DIV/0!</v>
      </c>
      <c r="G83" s="6" t="e">
        <v>#DIV/0!</v>
      </c>
      <c r="H83" s="6" t="e">
        <v>#DIV/0!</v>
      </c>
      <c r="I83" s="892">
        <v>1</v>
      </c>
      <c r="J83" s="111">
        <v>1</v>
      </c>
      <c r="K83" s="111">
        <v>0</v>
      </c>
      <c r="L83" s="111">
        <v>0</v>
      </c>
      <c r="M83" s="927">
        <v>1</v>
      </c>
      <c r="N83" s="113">
        <v>1</v>
      </c>
      <c r="O83" s="113">
        <v>0</v>
      </c>
      <c r="P83" s="115">
        <v>0</v>
      </c>
      <c r="Q83" s="177">
        <v>0</v>
      </c>
      <c r="R83" s="903">
        <v>0</v>
      </c>
      <c r="S83" s="102">
        <v>0</v>
      </c>
      <c r="T83" s="913">
        <v>0.33333333333333331</v>
      </c>
      <c r="U83" s="102">
        <v>1</v>
      </c>
      <c r="V83" s="103">
        <v>0</v>
      </c>
      <c r="W83" s="142">
        <v>0</v>
      </c>
      <c r="X83" s="103">
        <v>0</v>
      </c>
      <c r="Y83" s="142">
        <v>0</v>
      </c>
      <c r="Z83" s="919">
        <v>0</v>
      </c>
      <c r="AA83" s="49">
        <v>0</v>
      </c>
      <c r="AB83" s="49" t="e">
        <v>#DIV/0!</v>
      </c>
      <c r="AC83" s="49" t="e">
        <v>#DIV/0!</v>
      </c>
    </row>
    <row r="84" spans="1:29" ht="19">
      <c r="A84" s="802" t="s">
        <v>835</v>
      </c>
      <c r="B84" s="474"/>
      <c r="C84" s="840">
        <v>40.5</v>
      </c>
      <c r="D84" s="854">
        <v>0.01</v>
      </c>
      <c r="E84" s="884">
        <v>13.5</v>
      </c>
      <c r="F84" s="6" t="e">
        <v>#DIV/0!</v>
      </c>
      <c r="G84" s="6">
        <v>18</v>
      </c>
      <c r="H84" s="6">
        <v>9</v>
      </c>
      <c r="I84" s="892">
        <v>3</v>
      </c>
      <c r="J84" s="111">
        <v>1</v>
      </c>
      <c r="K84" s="111">
        <v>1</v>
      </c>
      <c r="L84" s="111">
        <v>1</v>
      </c>
      <c r="M84" s="927">
        <v>0</v>
      </c>
      <c r="N84" s="113">
        <v>0</v>
      </c>
      <c r="O84" s="113">
        <v>0</v>
      </c>
      <c r="P84" s="115">
        <v>0</v>
      </c>
      <c r="Q84" s="177">
        <v>3</v>
      </c>
      <c r="R84" s="903">
        <v>0.16666666666666666</v>
      </c>
      <c r="S84" s="102">
        <v>1</v>
      </c>
      <c r="T84" s="913">
        <v>0.33333333333333331</v>
      </c>
      <c r="U84" s="102">
        <v>1</v>
      </c>
      <c r="V84" s="103">
        <v>7.6923076923076927E-2</v>
      </c>
      <c r="W84" s="142">
        <v>1</v>
      </c>
      <c r="X84" s="103">
        <v>5.2631578947368418E-2</v>
      </c>
      <c r="Y84" s="142">
        <v>1</v>
      </c>
      <c r="Z84" s="919">
        <v>1</v>
      </c>
      <c r="AA84" s="49">
        <v>1</v>
      </c>
      <c r="AB84" s="49">
        <v>1</v>
      </c>
      <c r="AC84" s="49">
        <v>1</v>
      </c>
    </row>
    <row r="85" spans="1:29" ht="19">
      <c r="A85" s="802" t="s">
        <v>836</v>
      </c>
      <c r="B85" s="474"/>
      <c r="C85" s="840">
        <v>1</v>
      </c>
      <c r="D85" s="854" t="e">
        <v>#DIV/0!</v>
      </c>
      <c r="E85" s="884">
        <v>1</v>
      </c>
      <c r="F85" s="6" t="e">
        <v>#DIV/0!</v>
      </c>
      <c r="G85" s="6">
        <v>1</v>
      </c>
      <c r="H85" s="6" t="e">
        <v>#DIV/0!</v>
      </c>
      <c r="I85" s="892">
        <v>2</v>
      </c>
      <c r="J85" s="111">
        <v>0</v>
      </c>
      <c r="K85" s="111">
        <v>1</v>
      </c>
      <c r="L85" s="111">
        <v>1</v>
      </c>
      <c r="M85" s="927">
        <v>1</v>
      </c>
      <c r="N85" s="113">
        <v>0</v>
      </c>
      <c r="O85" s="113">
        <v>0</v>
      </c>
      <c r="P85" s="115">
        <v>1</v>
      </c>
      <c r="Q85" s="177">
        <v>1</v>
      </c>
      <c r="R85" s="903">
        <v>0</v>
      </c>
      <c r="S85" s="102">
        <v>0</v>
      </c>
      <c r="T85" s="913">
        <v>0</v>
      </c>
      <c r="U85" s="102">
        <v>0</v>
      </c>
      <c r="V85" s="103">
        <v>7.6923076923076927E-2</v>
      </c>
      <c r="W85" s="142">
        <v>1</v>
      </c>
      <c r="X85" s="103">
        <v>0</v>
      </c>
      <c r="Y85" s="142">
        <v>0</v>
      </c>
      <c r="Z85" s="919">
        <v>0.5</v>
      </c>
      <c r="AA85" s="49" t="e">
        <v>#DIV/0!</v>
      </c>
      <c r="AB85" s="49">
        <v>1</v>
      </c>
      <c r="AC85" s="49">
        <v>0</v>
      </c>
    </row>
    <row r="86" spans="1:29" ht="19">
      <c r="A86" s="802" t="s">
        <v>837</v>
      </c>
      <c r="B86" s="474"/>
      <c r="C86" s="840">
        <v>25</v>
      </c>
      <c r="D86" s="854" t="e">
        <v>#DIV/0!</v>
      </c>
      <c r="E86" s="884">
        <v>12.5</v>
      </c>
      <c r="F86" s="6" t="e">
        <v>#DIV/0!</v>
      </c>
      <c r="G86" s="6">
        <v>12</v>
      </c>
      <c r="H86" s="6">
        <v>13</v>
      </c>
      <c r="I86" s="892">
        <v>2</v>
      </c>
      <c r="J86" s="111">
        <v>0</v>
      </c>
      <c r="K86" s="111">
        <v>1</v>
      </c>
      <c r="L86" s="111">
        <v>1</v>
      </c>
      <c r="M86" s="927">
        <v>0</v>
      </c>
      <c r="N86" s="113">
        <v>0</v>
      </c>
      <c r="O86" s="113">
        <v>0</v>
      </c>
      <c r="P86" s="115">
        <v>0</v>
      </c>
      <c r="Q86" s="177">
        <v>2</v>
      </c>
      <c r="R86" s="903">
        <v>0</v>
      </c>
      <c r="S86" s="102">
        <v>0</v>
      </c>
      <c r="T86" s="913">
        <v>0</v>
      </c>
      <c r="U86" s="102">
        <v>0</v>
      </c>
      <c r="V86" s="103">
        <v>7.6923076923076927E-2</v>
      </c>
      <c r="W86" s="142">
        <v>1</v>
      </c>
      <c r="X86" s="103">
        <v>5.2631578947368418E-2</v>
      </c>
      <c r="Y86" s="142">
        <v>1</v>
      </c>
      <c r="Z86" s="919">
        <v>1</v>
      </c>
      <c r="AA86" s="49" t="e">
        <v>#DIV/0!</v>
      </c>
      <c r="AB86" s="49">
        <v>1</v>
      </c>
      <c r="AC86" s="49">
        <v>1</v>
      </c>
    </row>
    <row r="87" spans="1:29" ht="21">
      <c r="A87" s="801" t="s">
        <v>1466</v>
      </c>
      <c r="B87" s="473"/>
      <c r="C87" s="839"/>
      <c r="D87" s="853"/>
      <c r="E87" s="883"/>
      <c r="F87" s="197"/>
      <c r="G87" s="197"/>
      <c r="H87" s="197"/>
      <c r="I87" s="848">
        <v>3</v>
      </c>
      <c r="J87" s="197"/>
      <c r="K87" s="197"/>
      <c r="L87" s="197"/>
      <c r="M87" s="926"/>
      <c r="N87" s="197">
        <v>1</v>
      </c>
      <c r="O87" s="197"/>
      <c r="P87" s="197"/>
      <c r="Q87" s="197"/>
      <c r="R87" s="902">
        <v>0</v>
      </c>
      <c r="S87" s="278">
        <v>1</v>
      </c>
      <c r="T87" s="912"/>
      <c r="U87" s="197"/>
      <c r="V87" s="333">
        <v>7.6923076923076927E-2</v>
      </c>
      <c r="W87" s="278">
        <v>1</v>
      </c>
      <c r="X87" s="333">
        <v>5.2631578947368418E-2</v>
      </c>
      <c r="Y87" s="278">
        <v>1</v>
      </c>
      <c r="Z87" s="277"/>
      <c r="AA87" s="277"/>
      <c r="AB87" s="277"/>
      <c r="AC87" s="277"/>
    </row>
    <row r="88" spans="1:29" ht="19">
      <c r="A88" s="802" t="s">
        <v>1331</v>
      </c>
      <c r="B88" s="474"/>
      <c r="C88" s="840">
        <v>10</v>
      </c>
      <c r="D88" s="854" t="e">
        <v>#DIV/0!</v>
      </c>
      <c r="E88" s="884">
        <v>10</v>
      </c>
      <c r="F88" s="6" t="e">
        <v>#DIV/0!</v>
      </c>
      <c r="G88" s="6">
        <v>10</v>
      </c>
      <c r="H88" s="6" t="e">
        <v>#DIV/0!</v>
      </c>
      <c r="I88" s="892">
        <v>2</v>
      </c>
      <c r="J88" s="111">
        <v>1</v>
      </c>
      <c r="K88" s="111">
        <v>1</v>
      </c>
      <c r="L88" s="111">
        <v>0</v>
      </c>
      <c r="M88" s="927">
        <v>1</v>
      </c>
      <c r="N88" s="113">
        <v>1</v>
      </c>
      <c r="O88" s="113">
        <v>0</v>
      </c>
      <c r="P88" s="115">
        <v>0</v>
      </c>
      <c r="Q88" s="177">
        <v>1</v>
      </c>
      <c r="R88" s="903">
        <v>0</v>
      </c>
      <c r="S88" s="102">
        <v>0</v>
      </c>
      <c r="T88" s="913">
        <v>0.33333333333333331</v>
      </c>
      <c r="U88" s="102">
        <v>1</v>
      </c>
      <c r="V88" s="103">
        <v>7.6923076923076927E-2</v>
      </c>
      <c r="W88" s="142">
        <v>1</v>
      </c>
      <c r="X88" s="103">
        <v>0</v>
      </c>
      <c r="Y88" s="142">
        <v>0</v>
      </c>
      <c r="Z88" s="919">
        <v>0.5</v>
      </c>
      <c r="AA88" s="49">
        <v>0</v>
      </c>
      <c r="AB88" s="49">
        <v>1</v>
      </c>
      <c r="AC88" s="49" t="e">
        <v>#DIV/0!</v>
      </c>
    </row>
    <row r="89" spans="1:29" ht="19">
      <c r="A89" s="802" t="s">
        <v>1332</v>
      </c>
      <c r="B89" s="474"/>
      <c r="C89" s="840">
        <v>2</v>
      </c>
      <c r="D89" s="854" t="e">
        <v>#DIV/0!</v>
      </c>
      <c r="E89" s="884">
        <v>2</v>
      </c>
      <c r="F89" s="6" t="e">
        <v>#DIV/0!</v>
      </c>
      <c r="G89" s="6">
        <v>2</v>
      </c>
      <c r="H89" s="6" t="e">
        <v>#DIV/0!</v>
      </c>
      <c r="I89" s="892">
        <v>1</v>
      </c>
      <c r="J89" s="111">
        <v>0</v>
      </c>
      <c r="K89" s="111">
        <v>1</v>
      </c>
      <c r="L89" s="111">
        <v>0</v>
      </c>
      <c r="M89" s="927">
        <v>0</v>
      </c>
      <c r="N89" s="113">
        <v>0</v>
      </c>
      <c r="O89" s="113">
        <v>0</v>
      </c>
      <c r="P89" s="115">
        <v>0</v>
      </c>
      <c r="Q89" s="177">
        <v>1</v>
      </c>
      <c r="R89" s="903">
        <v>0</v>
      </c>
      <c r="S89" s="102">
        <v>0</v>
      </c>
      <c r="T89" s="913">
        <v>0</v>
      </c>
      <c r="U89" s="102">
        <v>0</v>
      </c>
      <c r="V89" s="103">
        <v>7.6923076923076927E-2</v>
      </c>
      <c r="W89" s="142">
        <v>1</v>
      </c>
      <c r="X89" s="103">
        <v>0</v>
      </c>
      <c r="Y89" s="142">
        <v>0</v>
      </c>
      <c r="Z89" s="919">
        <v>1</v>
      </c>
      <c r="AA89" s="49" t="e">
        <v>#DIV/0!</v>
      </c>
      <c r="AB89" s="49">
        <v>1</v>
      </c>
      <c r="AC89" s="49" t="e">
        <v>#DIV/0!</v>
      </c>
    </row>
    <row r="90" spans="1:29" ht="19">
      <c r="A90" s="802" t="s">
        <v>1333</v>
      </c>
      <c r="B90" s="474"/>
      <c r="C90" s="840">
        <v>4</v>
      </c>
      <c r="D90" s="854" t="e">
        <v>#DIV/0!</v>
      </c>
      <c r="E90" s="884">
        <v>4</v>
      </c>
      <c r="F90" s="6" t="e">
        <v>#DIV/0!</v>
      </c>
      <c r="G90" s="6">
        <v>4</v>
      </c>
      <c r="H90" s="6" t="e">
        <v>#DIV/0!</v>
      </c>
      <c r="I90" s="892">
        <v>1</v>
      </c>
      <c r="J90" s="111">
        <v>0</v>
      </c>
      <c r="K90" s="111">
        <v>1</v>
      </c>
      <c r="L90" s="111">
        <v>0</v>
      </c>
      <c r="M90" s="927">
        <v>0</v>
      </c>
      <c r="N90" s="113">
        <v>0</v>
      </c>
      <c r="O90" s="113">
        <v>0</v>
      </c>
      <c r="P90" s="115">
        <v>0</v>
      </c>
      <c r="Q90" s="177">
        <v>1</v>
      </c>
      <c r="R90" s="903">
        <v>0</v>
      </c>
      <c r="S90" s="102">
        <v>0</v>
      </c>
      <c r="T90" s="913">
        <v>0</v>
      </c>
      <c r="U90" s="102">
        <v>0</v>
      </c>
      <c r="V90" s="103">
        <v>7.6923076923076927E-2</v>
      </c>
      <c r="W90" s="142">
        <v>1</v>
      </c>
      <c r="X90" s="103">
        <v>0</v>
      </c>
      <c r="Y90" s="142">
        <v>0</v>
      </c>
      <c r="Z90" s="919">
        <v>1</v>
      </c>
      <c r="AA90" s="49" t="e">
        <v>#DIV/0!</v>
      </c>
      <c r="AB90" s="49">
        <v>1</v>
      </c>
      <c r="AC90" s="49" t="e">
        <v>#DIV/0!</v>
      </c>
    </row>
    <row r="91" spans="1:29" ht="19">
      <c r="A91" s="802" t="s">
        <v>1334</v>
      </c>
      <c r="B91" s="474"/>
      <c r="C91" s="840">
        <v>5</v>
      </c>
      <c r="D91" s="854" t="e">
        <v>#DIV/0!</v>
      </c>
      <c r="E91" s="884">
        <v>5</v>
      </c>
      <c r="F91" s="6" t="e">
        <v>#DIV/0!</v>
      </c>
      <c r="G91" s="6">
        <v>5</v>
      </c>
      <c r="H91" s="6" t="e">
        <v>#DIV/0!</v>
      </c>
      <c r="I91" s="892">
        <v>1</v>
      </c>
      <c r="J91" s="111">
        <v>0</v>
      </c>
      <c r="K91" s="111">
        <v>1</v>
      </c>
      <c r="L91" s="111">
        <v>0</v>
      </c>
      <c r="M91" s="927">
        <v>0</v>
      </c>
      <c r="N91" s="113">
        <v>0</v>
      </c>
      <c r="O91" s="113">
        <v>0</v>
      </c>
      <c r="P91" s="115">
        <v>0</v>
      </c>
      <c r="Q91" s="177">
        <v>1</v>
      </c>
      <c r="R91" s="903">
        <v>0</v>
      </c>
      <c r="S91" s="102">
        <v>0</v>
      </c>
      <c r="T91" s="913">
        <v>0</v>
      </c>
      <c r="U91" s="102">
        <v>0</v>
      </c>
      <c r="V91" s="103">
        <v>7.6923076923076927E-2</v>
      </c>
      <c r="W91" s="142">
        <v>1</v>
      </c>
      <c r="X91" s="103">
        <v>0</v>
      </c>
      <c r="Y91" s="142">
        <v>0</v>
      </c>
      <c r="Z91" s="919">
        <v>1</v>
      </c>
      <c r="AA91" s="49" t="e">
        <v>#DIV/0!</v>
      </c>
      <c r="AB91" s="49">
        <v>1</v>
      </c>
      <c r="AC91" s="49" t="e">
        <v>#DIV/0!</v>
      </c>
    </row>
    <row r="92" spans="1:29" ht="19">
      <c r="A92" s="802" t="s">
        <v>1335</v>
      </c>
      <c r="B92" s="474"/>
      <c r="C92" s="840">
        <v>5</v>
      </c>
      <c r="D92" s="854" t="e">
        <v>#DIV/0!</v>
      </c>
      <c r="E92" s="884">
        <v>5</v>
      </c>
      <c r="F92" s="6" t="e">
        <v>#DIV/0!</v>
      </c>
      <c r="G92" s="6">
        <v>5</v>
      </c>
      <c r="H92" s="6" t="e">
        <v>#DIV/0!</v>
      </c>
      <c r="I92" s="892">
        <v>1</v>
      </c>
      <c r="J92" s="111">
        <v>0</v>
      </c>
      <c r="K92" s="111">
        <v>1</v>
      </c>
      <c r="L92" s="111">
        <v>0</v>
      </c>
      <c r="M92" s="927">
        <v>0</v>
      </c>
      <c r="N92" s="113">
        <v>0</v>
      </c>
      <c r="O92" s="113">
        <v>0</v>
      </c>
      <c r="P92" s="115">
        <v>0</v>
      </c>
      <c r="Q92" s="177">
        <v>1</v>
      </c>
      <c r="R92" s="903">
        <v>0</v>
      </c>
      <c r="S92" s="102">
        <v>0</v>
      </c>
      <c r="T92" s="913">
        <v>0</v>
      </c>
      <c r="U92" s="102">
        <v>0</v>
      </c>
      <c r="V92" s="103">
        <v>7.6923076923076927E-2</v>
      </c>
      <c r="W92" s="142">
        <v>1</v>
      </c>
      <c r="X92" s="103">
        <v>0</v>
      </c>
      <c r="Y92" s="142">
        <v>0</v>
      </c>
      <c r="Z92" s="919">
        <v>1</v>
      </c>
      <c r="AA92" s="49" t="e">
        <v>#DIV/0!</v>
      </c>
      <c r="AB92" s="49">
        <v>1</v>
      </c>
      <c r="AC92" s="49" t="e">
        <v>#DIV/0!</v>
      </c>
    </row>
    <row r="93" spans="1:29" ht="19">
      <c r="A93" s="802" t="s">
        <v>1336</v>
      </c>
      <c r="B93" s="474"/>
      <c r="C93" s="840">
        <v>5</v>
      </c>
      <c r="D93" s="854" t="e">
        <v>#DIV/0!</v>
      </c>
      <c r="E93" s="884">
        <v>5</v>
      </c>
      <c r="F93" s="6" t="e">
        <v>#DIV/0!</v>
      </c>
      <c r="G93" s="6">
        <v>5</v>
      </c>
      <c r="H93" s="6" t="e">
        <v>#DIV/0!</v>
      </c>
      <c r="I93" s="892">
        <v>1</v>
      </c>
      <c r="J93" s="111">
        <v>0</v>
      </c>
      <c r="K93" s="111">
        <v>1</v>
      </c>
      <c r="L93" s="111">
        <v>0</v>
      </c>
      <c r="M93" s="927">
        <v>0</v>
      </c>
      <c r="N93" s="113">
        <v>0</v>
      </c>
      <c r="O93" s="113">
        <v>0</v>
      </c>
      <c r="P93" s="115">
        <v>0</v>
      </c>
      <c r="Q93" s="177">
        <v>1</v>
      </c>
      <c r="R93" s="903">
        <v>0</v>
      </c>
      <c r="S93" s="102">
        <v>0</v>
      </c>
      <c r="T93" s="913">
        <v>0</v>
      </c>
      <c r="U93" s="102">
        <v>0</v>
      </c>
      <c r="V93" s="103">
        <v>7.6923076923076927E-2</v>
      </c>
      <c r="W93" s="142">
        <v>1</v>
      </c>
      <c r="X93" s="103">
        <v>0</v>
      </c>
      <c r="Y93" s="142">
        <v>0</v>
      </c>
      <c r="Z93" s="919">
        <v>1</v>
      </c>
      <c r="AA93" s="49" t="e">
        <v>#DIV/0!</v>
      </c>
      <c r="AB93" s="49">
        <v>1</v>
      </c>
      <c r="AC93" s="49" t="e">
        <v>#DIV/0!</v>
      </c>
    </row>
    <row r="94" spans="1:29" ht="19">
      <c r="A94" s="802" t="s">
        <v>1337</v>
      </c>
      <c r="B94" s="474"/>
      <c r="C94" s="840">
        <v>1</v>
      </c>
      <c r="D94" s="854" t="e">
        <v>#DIV/0!</v>
      </c>
      <c r="E94" s="884">
        <v>1</v>
      </c>
      <c r="F94" s="6" t="e">
        <v>#DIV/0!</v>
      </c>
      <c r="G94" s="6">
        <v>1</v>
      </c>
      <c r="H94" s="6" t="e">
        <v>#DIV/0!</v>
      </c>
      <c r="I94" s="892">
        <v>1</v>
      </c>
      <c r="J94" s="111">
        <v>0</v>
      </c>
      <c r="K94" s="111">
        <v>1</v>
      </c>
      <c r="L94" s="111">
        <v>0</v>
      </c>
      <c r="M94" s="927">
        <v>0</v>
      </c>
      <c r="N94" s="113">
        <v>0</v>
      </c>
      <c r="O94" s="113">
        <v>0</v>
      </c>
      <c r="P94" s="115">
        <v>0</v>
      </c>
      <c r="Q94" s="177">
        <v>1</v>
      </c>
      <c r="R94" s="903">
        <v>0</v>
      </c>
      <c r="S94" s="102">
        <v>0</v>
      </c>
      <c r="T94" s="913">
        <v>0</v>
      </c>
      <c r="U94" s="102">
        <v>0</v>
      </c>
      <c r="V94" s="103">
        <v>7.6923076923076927E-2</v>
      </c>
      <c r="W94" s="142">
        <v>1</v>
      </c>
      <c r="X94" s="103">
        <v>0</v>
      </c>
      <c r="Y94" s="142">
        <v>0</v>
      </c>
      <c r="Z94" s="919">
        <v>1</v>
      </c>
      <c r="AA94" s="49" t="e">
        <v>#DIV/0!</v>
      </c>
      <c r="AB94" s="49">
        <v>1</v>
      </c>
      <c r="AC94" s="49" t="e">
        <v>#DIV/0!</v>
      </c>
    </row>
    <row r="95" spans="1:29" ht="19">
      <c r="A95" s="802" t="s">
        <v>1338</v>
      </c>
      <c r="B95" s="474"/>
      <c r="C95" s="840">
        <v>1</v>
      </c>
      <c r="D95" s="854" t="e">
        <v>#DIV/0!</v>
      </c>
      <c r="E95" s="884">
        <v>1</v>
      </c>
      <c r="F95" s="6" t="e">
        <v>#DIV/0!</v>
      </c>
      <c r="G95" s="6">
        <v>1</v>
      </c>
      <c r="H95" s="6" t="e">
        <v>#DIV/0!</v>
      </c>
      <c r="I95" s="892">
        <v>1</v>
      </c>
      <c r="J95" s="111">
        <v>0</v>
      </c>
      <c r="K95" s="111">
        <v>1</v>
      </c>
      <c r="L95" s="111">
        <v>0</v>
      </c>
      <c r="M95" s="927">
        <v>0</v>
      </c>
      <c r="N95" s="113">
        <v>0</v>
      </c>
      <c r="O95" s="113">
        <v>0</v>
      </c>
      <c r="P95" s="115">
        <v>0</v>
      </c>
      <c r="Q95" s="177">
        <v>1</v>
      </c>
      <c r="R95" s="903">
        <v>0</v>
      </c>
      <c r="S95" s="102">
        <v>0</v>
      </c>
      <c r="T95" s="913">
        <v>0</v>
      </c>
      <c r="U95" s="102">
        <v>0</v>
      </c>
      <c r="V95" s="103">
        <v>7.6923076923076927E-2</v>
      </c>
      <c r="W95" s="142">
        <v>1</v>
      </c>
      <c r="X95" s="103">
        <v>0</v>
      </c>
      <c r="Y95" s="142">
        <v>0</v>
      </c>
      <c r="Z95" s="919">
        <v>1</v>
      </c>
      <c r="AA95" s="49" t="e">
        <v>#DIV/0!</v>
      </c>
      <c r="AB95" s="49">
        <v>1</v>
      </c>
      <c r="AC95" s="49" t="e">
        <v>#DIV/0!</v>
      </c>
    </row>
    <row r="96" spans="1:29" ht="19">
      <c r="A96" s="802" t="s">
        <v>1339</v>
      </c>
      <c r="B96" s="474"/>
      <c r="C96" s="840">
        <v>11</v>
      </c>
      <c r="D96" s="854" t="e">
        <v>#DIV/0!</v>
      </c>
      <c r="E96" s="884">
        <v>11</v>
      </c>
      <c r="F96" s="6" t="e">
        <v>#DIV/0!</v>
      </c>
      <c r="G96" s="6">
        <v>11</v>
      </c>
      <c r="H96" s="6" t="e">
        <v>#DIV/0!</v>
      </c>
      <c r="I96" s="892">
        <v>1</v>
      </c>
      <c r="J96" s="111">
        <v>0</v>
      </c>
      <c r="K96" s="111">
        <v>1</v>
      </c>
      <c r="L96" s="111">
        <v>0</v>
      </c>
      <c r="M96" s="927">
        <v>0</v>
      </c>
      <c r="N96" s="113">
        <v>0</v>
      </c>
      <c r="O96" s="113">
        <v>0</v>
      </c>
      <c r="P96" s="115">
        <v>0</v>
      </c>
      <c r="Q96" s="177">
        <v>1</v>
      </c>
      <c r="R96" s="903">
        <v>0</v>
      </c>
      <c r="S96" s="102">
        <v>0</v>
      </c>
      <c r="T96" s="913">
        <v>0</v>
      </c>
      <c r="U96" s="102">
        <v>0</v>
      </c>
      <c r="V96" s="103">
        <v>7.6923076923076927E-2</v>
      </c>
      <c r="W96" s="142">
        <v>1</v>
      </c>
      <c r="X96" s="103">
        <v>0</v>
      </c>
      <c r="Y96" s="142">
        <v>0</v>
      </c>
      <c r="Z96" s="919">
        <v>1</v>
      </c>
      <c r="AA96" s="49" t="e">
        <v>#DIV/0!</v>
      </c>
      <c r="AB96" s="49">
        <v>1</v>
      </c>
      <c r="AC96" s="49" t="e">
        <v>#DIV/0!</v>
      </c>
    </row>
    <row r="97" spans="1:29" ht="19">
      <c r="A97" s="809" t="s">
        <v>863</v>
      </c>
      <c r="B97" s="477"/>
      <c r="C97" s="840">
        <v>50</v>
      </c>
      <c r="D97" s="854" t="e">
        <v>#DIV/0!</v>
      </c>
      <c r="E97" s="884">
        <v>25</v>
      </c>
      <c r="F97" s="6" t="e">
        <v>#DIV/0!</v>
      </c>
      <c r="G97" s="6">
        <v>33</v>
      </c>
      <c r="H97" s="6">
        <v>17</v>
      </c>
      <c r="I97" s="892">
        <v>2</v>
      </c>
      <c r="J97" s="111">
        <v>0</v>
      </c>
      <c r="K97" s="111">
        <v>1</v>
      </c>
      <c r="L97" s="111">
        <v>1</v>
      </c>
      <c r="M97" s="927">
        <v>0</v>
      </c>
      <c r="N97" s="113">
        <v>0</v>
      </c>
      <c r="O97" s="113">
        <v>0</v>
      </c>
      <c r="P97" s="115">
        <v>0</v>
      </c>
      <c r="Q97" s="177">
        <v>2</v>
      </c>
      <c r="R97" s="903">
        <v>0</v>
      </c>
      <c r="S97" s="102">
        <v>0</v>
      </c>
      <c r="T97" s="913">
        <v>0</v>
      </c>
      <c r="U97" s="102">
        <v>0</v>
      </c>
      <c r="V97" s="103">
        <v>7.6923076923076927E-2</v>
      </c>
      <c r="W97" s="142">
        <v>1</v>
      </c>
      <c r="X97" s="103">
        <v>5.2631578947368418E-2</v>
      </c>
      <c r="Y97" s="142">
        <v>1</v>
      </c>
      <c r="Z97" s="919">
        <v>1</v>
      </c>
      <c r="AA97" s="49" t="e">
        <v>#DIV/0!</v>
      </c>
      <c r="AB97" s="49">
        <v>1</v>
      </c>
      <c r="AC97" s="49">
        <v>1</v>
      </c>
    </row>
    <row r="98" spans="1:29" ht="19">
      <c r="A98" s="809" t="s">
        <v>834</v>
      </c>
      <c r="B98" s="477"/>
      <c r="C98" s="840">
        <v>10</v>
      </c>
      <c r="D98" s="854" t="e">
        <v>#DIV/0!</v>
      </c>
      <c r="E98" s="884">
        <v>10</v>
      </c>
      <c r="F98" s="6" t="e">
        <v>#DIV/0!</v>
      </c>
      <c r="G98" s="6">
        <v>10</v>
      </c>
      <c r="H98" s="6" t="e">
        <v>#DIV/0!</v>
      </c>
      <c r="I98" s="892">
        <v>1</v>
      </c>
      <c r="J98" s="111">
        <v>0</v>
      </c>
      <c r="K98" s="111">
        <v>1</v>
      </c>
      <c r="L98" s="111">
        <v>0</v>
      </c>
      <c r="M98" s="927">
        <v>0</v>
      </c>
      <c r="N98" s="113">
        <v>0</v>
      </c>
      <c r="O98" s="113">
        <v>0</v>
      </c>
      <c r="P98" s="115">
        <v>0</v>
      </c>
      <c r="Q98" s="177">
        <v>1</v>
      </c>
      <c r="R98" s="903">
        <v>0</v>
      </c>
      <c r="S98" s="102">
        <v>0</v>
      </c>
      <c r="T98" s="913">
        <v>0</v>
      </c>
      <c r="U98" s="102">
        <v>0</v>
      </c>
      <c r="V98" s="103">
        <v>7.6923076923076927E-2</v>
      </c>
      <c r="W98" s="142">
        <v>1</v>
      </c>
      <c r="X98" s="103">
        <v>0</v>
      </c>
      <c r="Y98" s="142">
        <v>0</v>
      </c>
      <c r="Z98" s="919">
        <v>1</v>
      </c>
      <c r="AA98" s="49" t="e">
        <v>#DIV/0!</v>
      </c>
      <c r="AB98" s="49">
        <v>1</v>
      </c>
      <c r="AC98" s="49" t="e">
        <v>#DIV/0!</v>
      </c>
    </row>
    <row r="99" spans="1:29" ht="21">
      <c r="A99" s="801" t="s">
        <v>773</v>
      </c>
      <c r="B99" s="473"/>
      <c r="C99" s="839"/>
      <c r="D99" s="853"/>
      <c r="E99" s="883"/>
      <c r="F99" s="197"/>
      <c r="G99" s="197"/>
      <c r="H99" s="197"/>
      <c r="I99" s="848">
        <v>7</v>
      </c>
      <c r="J99" s="197"/>
      <c r="K99" s="197"/>
      <c r="L99" s="197"/>
      <c r="M99" s="926"/>
      <c r="N99" s="197"/>
      <c r="O99" s="197"/>
      <c r="P99" s="197"/>
      <c r="Q99" s="197"/>
      <c r="R99" s="902">
        <v>0.33333333333333331</v>
      </c>
      <c r="S99" s="278">
        <v>2</v>
      </c>
      <c r="T99" s="912"/>
      <c r="U99" s="197"/>
      <c r="V99" s="333">
        <v>0.30769230769230771</v>
      </c>
      <c r="W99" s="278">
        <v>4</v>
      </c>
      <c r="X99" s="333">
        <v>5.2631578947368418E-2</v>
      </c>
      <c r="Y99" s="278">
        <v>1</v>
      </c>
      <c r="Z99" s="277"/>
      <c r="AA99" s="277"/>
      <c r="AB99" s="277"/>
      <c r="AC99" s="277"/>
    </row>
    <row r="100" spans="1:29" ht="19">
      <c r="A100" s="802" t="s">
        <v>860</v>
      </c>
      <c r="B100" s="474"/>
      <c r="C100" s="840" t="e">
        <v>#DIV/0!</v>
      </c>
      <c r="D100" s="854" t="e">
        <v>#DIV/0!</v>
      </c>
      <c r="E100" s="884" t="e">
        <v>#DIV/0!</v>
      </c>
      <c r="F100" s="6" t="e">
        <v>#DIV/0!</v>
      </c>
      <c r="G100" s="6" t="e">
        <v>#DIV/0!</v>
      </c>
      <c r="H100" s="6" t="e">
        <v>#DIV/0!</v>
      </c>
      <c r="I100" s="892">
        <v>0</v>
      </c>
      <c r="J100" s="111">
        <v>0</v>
      </c>
      <c r="K100" s="111">
        <v>0</v>
      </c>
      <c r="L100" s="111">
        <v>0</v>
      </c>
      <c r="M100" s="927">
        <v>0</v>
      </c>
      <c r="N100" s="113">
        <v>0</v>
      </c>
      <c r="O100" s="113">
        <v>0</v>
      </c>
      <c r="P100" s="115">
        <v>0</v>
      </c>
      <c r="Q100" s="177">
        <v>0</v>
      </c>
      <c r="R100" s="903">
        <v>0</v>
      </c>
      <c r="S100" s="102">
        <v>0</v>
      </c>
      <c r="T100" s="913">
        <v>0</v>
      </c>
      <c r="U100" s="102">
        <v>0</v>
      </c>
      <c r="V100" s="103">
        <v>0</v>
      </c>
      <c r="W100" s="142">
        <v>0</v>
      </c>
      <c r="X100" s="103">
        <v>0</v>
      </c>
      <c r="Y100" s="142">
        <v>0</v>
      </c>
      <c r="Z100" s="919" t="e">
        <v>#DIV/0!</v>
      </c>
      <c r="AA100" s="49" t="e">
        <v>#DIV/0!</v>
      </c>
      <c r="AB100" s="49" t="e">
        <v>#DIV/0!</v>
      </c>
      <c r="AC100" s="49" t="e">
        <v>#DIV/0!</v>
      </c>
    </row>
    <row r="101" spans="1:29" ht="19">
      <c r="A101" s="802" t="s">
        <v>861</v>
      </c>
      <c r="B101" s="474"/>
      <c r="C101" s="840">
        <v>4</v>
      </c>
      <c r="D101" s="854" t="e">
        <v>#DIV/0!</v>
      </c>
      <c r="E101" s="884">
        <v>2</v>
      </c>
      <c r="F101" s="6" t="e">
        <v>#DIV/0!</v>
      </c>
      <c r="G101" s="6">
        <v>2</v>
      </c>
      <c r="H101" s="6" t="e">
        <v>#DIV/0!</v>
      </c>
      <c r="I101" s="892">
        <v>6</v>
      </c>
      <c r="J101" s="111">
        <v>1</v>
      </c>
      <c r="K101" s="111">
        <v>4</v>
      </c>
      <c r="L101" s="111">
        <v>1</v>
      </c>
      <c r="M101" s="927">
        <v>4</v>
      </c>
      <c r="N101" s="113">
        <v>1</v>
      </c>
      <c r="O101" s="113">
        <v>2</v>
      </c>
      <c r="P101" s="115">
        <v>1</v>
      </c>
      <c r="Q101" s="177">
        <v>2</v>
      </c>
      <c r="R101" s="903">
        <v>0</v>
      </c>
      <c r="S101" s="102">
        <v>0</v>
      </c>
      <c r="T101" s="913">
        <v>0.33333333333333331</v>
      </c>
      <c r="U101" s="102">
        <v>1</v>
      </c>
      <c r="V101" s="103">
        <v>0.15384615384615385</v>
      </c>
      <c r="W101" s="142">
        <v>2</v>
      </c>
      <c r="X101" s="103">
        <v>0</v>
      </c>
      <c r="Y101" s="142">
        <v>0</v>
      </c>
      <c r="Z101" s="919">
        <v>0.33333333333333331</v>
      </c>
      <c r="AA101" s="49">
        <v>0</v>
      </c>
      <c r="AB101" s="49">
        <v>0.5</v>
      </c>
      <c r="AC101" s="49">
        <v>0</v>
      </c>
    </row>
    <row r="102" spans="1:29" ht="19">
      <c r="A102" s="802" t="s">
        <v>862</v>
      </c>
      <c r="B102" s="474"/>
      <c r="C102" s="840">
        <v>17.266666666666666</v>
      </c>
      <c r="D102" s="854">
        <v>5.0000000000000001E-3</v>
      </c>
      <c r="E102" s="884">
        <v>4.3166666666666664</v>
      </c>
      <c r="F102" s="6" t="e">
        <v>#DIV/0!</v>
      </c>
      <c r="G102" s="6">
        <v>4.3166666666666664</v>
      </c>
      <c r="H102" s="6" t="e">
        <v>#DIV/0!</v>
      </c>
      <c r="I102" s="892">
        <v>7</v>
      </c>
      <c r="J102" s="111">
        <v>2</v>
      </c>
      <c r="K102" s="111">
        <v>4</v>
      </c>
      <c r="L102" s="111">
        <v>1</v>
      </c>
      <c r="M102" s="927">
        <v>3</v>
      </c>
      <c r="N102" s="113">
        <v>1</v>
      </c>
      <c r="O102" s="113">
        <v>1</v>
      </c>
      <c r="P102" s="115">
        <v>1</v>
      </c>
      <c r="Q102" s="177">
        <v>4</v>
      </c>
      <c r="R102" s="903">
        <v>0.16666666666666666</v>
      </c>
      <c r="S102" s="102">
        <v>1</v>
      </c>
      <c r="T102" s="913">
        <v>0.66666666666666663</v>
      </c>
      <c r="U102" s="102">
        <v>2</v>
      </c>
      <c r="V102" s="103">
        <v>0.23076923076923078</v>
      </c>
      <c r="W102" s="142">
        <v>3</v>
      </c>
      <c r="X102" s="103">
        <v>0</v>
      </c>
      <c r="Y102" s="142">
        <v>0</v>
      </c>
      <c r="Z102" s="919">
        <v>0.5714285714285714</v>
      </c>
      <c r="AA102" s="49">
        <v>0.5</v>
      </c>
      <c r="AB102" s="49">
        <v>0.75</v>
      </c>
      <c r="AC102" s="49">
        <v>0</v>
      </c>
    </row>
    <row r="103" spans="1:29" ht="19">
      <c r="A103" s="1213" t="s">
        <v>1340</v>
      </c>
      <c r="B103" s="474"/>
      <c r="C103" s="840">
        <v>15</v>
      </c>
      <c r="D103" s="854" t="e">
        <v>#DIV/0!</v>
      </c>
      <c r="E103" s="884">
        <v>15</v>
      </c>
      <c r="F103" s="6">
        <v>15</v>
      </c>
      <c r="G103" s="6" t="e">
        <v>#DIV/0!</v>
      </c>
      <c r="H103" s="6" t="e">
        <v>#DIV/0!</v>
      </c>
      <c r="I103" s="892">
        <v>1</v>
      </c>
      <c r="J103" s="111">
        <v>1</v>
      </c>
      <c r="K103" s="111">
        <v>0</v>
      </c>
      <c r="L103" s="111">
        <v>0</v>
      </c>
      <c r="M103" s="927">
        <v>0</v>
      </c>
      <c r="N103" s="113">
        <v>0</v>
      </c>
      <c r="O103" s="113">
        <v>0</v>
      </c>
      <c r="P103" s="115">
        <v>0</v>
      </c>
      <c r="Q103" s="177">
        <v>1</v>
      </c>
      <c r="R103" s="903">
        <v>0.16666666666666666</v>
      </c>
      <c r="S103" s="102">
        <v>1</v>
      </c>
      <c r="T103" s="913">
        <v>0</v>
      </c>
      <c r="U103" s="102">
        <v>0</v>
      </c>
      <c r="V103" s="103">
        <v>0</v>
      </c>
      <c r="W103" s="142">
        <v>0</v>
      </c>
      <c r="X103" s="103">
        <v>0</v>
      </c>
      <c r="Y103" s="142">
        <v>0</v>
      </c>
      <c r="Z103" s="919">
        <v>1</v>
      </c>
      <c r="AA103" s="49">
        <v>1</v>
      </c>
      <c r="AB103" s="49" t="e">
        <v>#DIV/0!</v>
      </c>
      <c r="AC103" s="49" t="e">
        <v>#DIV/0!</v>
      </c>
    </row>
    <row r="104" spans="1:29" ht="21">
      <c r="A104" s="801" t="s">
        <v>774</v>
      </c>
      <c r="B104" s="473"/>
      <c r="C104" s="839"/>
      <c r="D104" s="853"/>
      <c r="E104" s="883"/>
      <c r="F104" s="197"/>
      <c r="G104" s="197"/>
      <c r="H104" s="197"/>
      <c r="I104" s="848">
        <v>4</v>
      </c>
      <c r="J104" s="197"/>
      <c r="K104" s="197"/>
      <c r="L104" s="197"/>
      <c r="M104" s="926"/>
      <c r="N104" s="197"/>
      <c r="O104" s="197"/>
      <c r="P104" s="197"/>
      <c r="Q104" s="197"/>
      <c r="R104" s="902">
        <v>0.16666666666666666</v>
      </c>
      <c r="S104" s="278">
        <v>1</v>
      </c>
      <c r="T104" s="912"/>
      <c r="U104" s="197"/>
      <c r="V104" s="333">
        <v>7.6923076923076927E-2</v>
      </c>
      <c r="W104" s="278">
        <v>1</v>
      </c>
      <c r="X104" s="333">
        <v>0.10526315789473684</v>
      </c>
      <c r="Y104" s="278">
        <v>2</v>
      </c>
      <c r="Z104" s="277"/>
      <c r="AA104" s="277"/>
      <c r="AB104" s="277"/>
      <c r="AC104" s="277"/>
    </row>
    <row r="105" spans="1:29" ht="19">
      <c r="A105" s="802" t="s">
        <v>1330</v>
      </c>
      <c r="B105" s="474"/>
      <c r="C105" s="840" t="e">
        <v>#DIV/0!</v>
      </c>
      <c r="D105" s="854">
        <v>0.01</v>
      </c>
      <c r="E105" s="884" t="e">
        <v>#DIV/0!</v>
      </c>
      <c r="F105" s="6" t="e">
        <v>#DIV/0!</v>
      </c>
      <c r="G105" s="6" t="e">
        <v>#DIV/0!</v>
      </c>
      <c r="H105" s="6" t="e">
        <v>#DIV/0!</v>
      </c>
      <c r="I105" s="892">
        <v>1</v>
      </c>
      <c r="J105" s="111">
        <v>1</v>
      </c>
      <c r="K105" s="111">
        <v>0</v>
      </c>
      <c r="L105" s="111">
        <v>0</v>
      </c>
      <c r="M105" s="927">
        <v>0</v>
      </c>
      <c r="N105" s="113">
        <v>0</v>
      </c>
      <c r="O105" s="113">
        <v>0</v>
      </c>
      <c r="P105" s="115">
        <v>0</v>
      </c>
      <c r="Q105" s="177">
        <v>1</v>
      </c>
      <c r="R105" s="903">
        <v>0.16666666666666666</v>
      </c>
      <c r="S105" s="102">
        <v>1</v>
      </c>
      <c r="T105" s="913">
        <v>0.33333333333333331</v>
      </c>
      <c r="U105" s="102">
        <v>1</v>
      </c>
      <c r="V105" s="103">
        <v>0</v>
      </c>
      <c r="W105" s="142">
        <v>0</v>
      </c>
      <c r="X105" s="103">
        <v>0</v>
      </c>
      <c r="Y105" s="142">
        <v>0</v>
      </c>
      <c r="Z105" s="919">
        <v>1</v>
      </c>
      <c r="AA105" s="49">
        <v>1</v>
      </c>
      <c r="AB105" s="49" t="e">
        <v>#DIV/0!</v>
      </c>
      <c r="AC105" s="49" t="e">
        <v>#DIV/0!</v>
      </c>
    </row>
    <row r="106" spans="1:29" ht="19">
      <c r="A106" s="802" t="s">
        <v>856</v>
      </c>
      <c r="B106" s="474"/>
      <c r="C106" s="840" t="e">
        <v>#DIV/0!</v>
      </c>
      <c r="D106" s="854" t="e">
        <v>#DIV/0!</v>
      </c>
      <c r="E106" s="884" t="e">
        <v>#DIV/0!</v>
      </c>
      <c r="F106" s="6" t="e">
        <v>#DIV/0!</v>
      </c>
      <c r="G106" s="6" t="e">
        <v>#DIV/0!</v>
      </c>
      <c r="H106" s="6" t="e">
        <v>#DIV/0!</v>
      </c>
      <c r="I106" s="892">
        <v>0</v>
      </c>
      <c r="J106" s="111">
        <v>0</v>
      </c>
      <c r="K106" s="111">
        <v>0</v>
      </c>
      <c r="L106" s="111">
        <v>0</v>
      </c>
      <c r="M106" s="927">
        <v>0</v>
      </c>
      <c r="N106" s="113">
        <v>0</v>
      </c>
      <c r="O106" s="113">
        <v>0</v>
      </c>
      <c r="P106" s="115">
        <v>0</v>
      </c>
      <c r="Q106" s="177">
        <v>0</v>
      </c>
      <c r="R106" s="903">
        <v>0</v>
      </c>
      <c r="S106" s="102">
        <v>0</v>
      </c>
      <c r="T106" s="913">
        <v>0</v>
      </c>
      <c r="U106" s="102">
        <v>0</v>
      </c>
      <c r="V106" s="103">
        <v>0</v>
      </c>
      <c r="W106" s="142">
        <v>0</v>
      </c>
      <c r="X106" s="103">
        <v>0</v>
      </c>
      <c r="Y106" s="142">
        <v>0</v>
      </c>
      <c r="Z106" s="919" t="e">
        <v>#DIV/0!</v>
      </c>
      <c r="AA106" s="49" t="e">
        <v>#DIV/0!</v>
      </c>
      <c r="AB106" s="49" t="e">
        <v>#DIV/0!</v>
      </c>
      <c r="AC106" s="49" t="e">
        <v>#DIV/0!</v>
      </c>
    </row>
    <row r="107" spans="1:29" ht="19">
      <c r="A107" s="802" t="s">
        <v>855</v>
      </c>
      <c r="B107" s="474"/>
      <c r="C107" s="840" t="e">
        <v>#DIV/0!</v>
      </c>
      <c r="D107" s="854" t="e">
        <v>#DIV/0!</v>
      </c>
      <c r="E107" s="884" t="e">
        <v>#DIV/0!</v>
      </c>
      <c r="F107" s="6" t="e">
        <v>#DIV/0!</v>
      </c>
      <c r="G107" s="6" t="e">
        <v>#DIV/0!</v>
      </c>
      <c r="H107" s="6" t="e">
        <v>#DIV/0!</v>
      </c>
      <c r="I107" s="892">
        <v>0</v>
      </c>
      <c r="J107" s="111">
        <v>0</v>
      </c>
      <c r="K107" s="111">
        <v>0</v>
      </c>
      <c r="L107" s="111">
        <v>0</v>
      </c>
      <c r="M107" s="927">
        <v>0</v>
      </c>
      <c r="N107" s="113">
        <v>0</v>
      </c>
      <c r="O107" s="113">
        <v>0</v>
      </c>
      <c r="P107" s="115">
        <v>0</v>
      </c>
      <c r="Q107" s="177">
        <v>0</v>
      </c>
      <c r="R107" s="903">
        <v>0</v>
      </c>
      <c r="S107" s="102">
        <v>0</v>
      </c>
      <c r="T107" s="913">
        <v>0</v>
      </c>
      <c r="U107" s="102">
        <v>0</v>
      </c>
      <c r="V107" s="103">
        <v>0</v>
      </c>
      <c r="W107" s="142">
        <v>0</v>
      </c>
      <c r="X107" s="103">
        <v>0</v>
      </c>
      <c r="Y107" s="142">
        <v>0</v>
      </c>
      <c r="Z107" s="919" t="e">
        <v>#DIV/0!</v>
      </c>
      <c r="AA107" s="49" t="e">
        <v>#DIV/0!</v>
      </c>
      <c r="AB107" s="49" t="e">
        <v>#DIV/0!</v>
      </c>
      <c r="AC107" s="49" t="e">
        <v>#DIV/0!</v>
      </c>
    </row>
    <row r="108" spans="1:29" ht="19">
      <c r="A108" s="802" t="s">
        <v>852</v>
      </c>
      <c r="B108" s="474"/>
      <c r="C108" s="840">
        <v>2</v>
      </c>
      <c r="D108" s="854" t="e">
        <v>#DIV/0!</v>
      </c>
      <c r="E108" s="884">
        <v>2</v>
      </c>
      <c r="F108" s="6" t="e">
        <v>#DIV/0!</v>
      </c>
      <c r="G108" s="6">
        <v>2</v>
      </c>
      <c r="H108" s="6" t="e">
        <v>#DIV/0!</v>
      </c>
      <c r="I108" s="892">
        <v>2</v>
      </c>
      <c r="J108" s="111">
        <v>0</v>
      </c>
      <c r="K108" s="111">
        <v>1</v>
      </c>
      <c r="L108" s="111">
        <v>1</v>
      </c>
      <c r="M108" s="927">
        <v>1</v>
      </c>
      <c r="N108" s="113">
        <v>0</v>
      </c>
      <c r="O108" s="113">
        <v>0</v>
      </c>
      <c r="P108" s="115">
        <v>1</v>
      </c>
      <c r="Q108" s="177">
        <v>1</v>
      </c>
      <c r="R108" s="903">
        <v>0</v>
      </c>
      <c r="S108" s="102">
        <v>0</v>
      </c>
      <c r="T108" s="913">
        <v>0</v>
      </c>
      <c r="U108" s="102">
        <v>0</v>
      </c>
      <c r="V108" s="103">
        <v>7.6923076923076927E-2</v>
      </c>
      <c r="W108" s="142">
        <v>1</v>
      </c>
      <c r="X108" s="103">
        <v>0</v>
      </c>
      <c r="Y108" s="142">
        <v>0</v>
      </c>
      <c r="Z108" s="919">
        <v>0.5</v>
      </c>
      <c r="AA108" s="49" t="e">
        <v>#DIV/0!</v>
      </c>
      <c r="AB108" s="49">
        <v>1</v>
      </c>
      <c r="AC108" s="49">
        <v>0</v>
      </c>
    </row>
    <row r="109" spans="1:29" ht="19">
      <c r="A109" s="802" t="s">
        <v>851</v>
      </c>
      <c r="B109" s="474"/>
      <c r="C109" s="840" t="e">
        <v>#DIV/0!</v>
      </c>
      <c r="D109" s="854" t="e">
        <v>#DIV/0!</v>
      </c>
      <c r="E109" s="884" t="e">
        <v>#DIV/0!</v>
      </c>
      <c r="F109" s="6" t="e">
        <v>#DIV/0!</v>
      </c>
      <c r="G109" s="6" t="e">
        <v>#DIV/0!</v>
      </c>
      <c r="H109" s="6" t="e">
        <v>#DIV/0!</v>
      </c>
      <c r="I109" s="892">
        <v>0</v>
      </c>
      <c r="J109" s="111">
        <v>0</v>
      </c>
      <c r="K109" s="111">
        <v>0</v>
      </c>
      <c r="L109" s="111">
        <v>0</v>
      </c>
      <c r="M109" s="927">
        <v>0</v>
      </c>
      <c r="N109" s="113">
        <v>0</v>
      </c>
      <c r="O109" s="113">
        <v>0</v>
      </c>
      <c r="P109" s="115">
        <v>0</v>
      </c>
      <c r="Q109" s="177">
        <v>0</v>
      </c>
      <c r="R109" s="903">
        <v>0</v>
      </c>
      <c r="S109" s="102">
        <v>0</v>
      </c>
      <c r="T109" s="913">
        <v>0</v>
      </c>
      <c r="U109" s="102">
        <v>0</v>
      </c>
      <c r="V109" s="103">
        <v>0</v>
      </c>
      <c r="W109" s="142">
        <v>0</v>
      </c>
      <c r="X109" s="103">
        <v>0</v>
      </c>
      <c r="Y109" s="142">
        <v>0</v>
      </c>
      <c r="Z109" s="919" t="e">
        <v>#DIV/0!</v>
      </c>
      <c r="AA109" s="49" t="e">
        <v>#DIV/0!</v>
      </c>
      <c r="AB109" s="49" t="e">
        <v>#DIV/0!</v>
      </c>
      <c r="AC109" s="49" t="e">
        <v>#DIV/0!</v>
      </c>
    </row>
    <row r="110" spans="1:29" ht="19">
      <c r="A110" s="802" t="s">
        <v>853</v>
      </c>
      <c r="B110" s="474"/>
      <c r="C110" s="840" t="e">
        <v>#DIV/0!</v>
      </c>
      <c r="D110" s="854" t="e">
        <v>#DIV/0!</v>
      </c>
      <c r="E110" s="884" t="e">
        <v>#DIV/0!</v>
      </c>
      <c r="F110" s="6" t="e">
        <v>#DIV/0!</v>
      </c>
      <c r="G110" s="6" t="e">
        <v>#DIV/0!</v>
      </c>
      <c r="H110" s="6" t="e">
        <v>#DIV/0!</v>
      </c>
      <c r="I110" s="892">
        <v>1</v>
      </c>
      <c r="J110" s="111">
        <v>0</v>
      </c>
      <c r="K110" s="111">
        <v>0</v>
      </c>
      <c r="L110" s="111">
        <v>1</v>
      </c>
      <c r="M110" s="927">
        <v>0</v>
      </c>
      <c r="N110" s="113">
        <v>0</v>
      </c>
      <c r="O110" s="113">
        <v>0</v>
      </c>
      <c r="P110" s="115">
        <v>0</v>
      </c>
      <c r="Q110" s="177">
        <v>1</v>
      </c>
      <c r="R110" s="903">
        <v>0</v>
      </c>
      <c r="S110" s="102">
        <v>0</v>
      </c>
      <c r="T110" s="913">
        <v>0</v>
      </c>
      <c r="U110" s="102">
        <v>0</v>
      </c>
      <c r="V110" s="103">
        <v>0</v>
      </c>
      <c r="W110" s="142">
        <v>0</v>
      </c>
      <c r="X110" s="103">
        <v>5.2631578947368418E-2</v>
      </c>
      <c r="Y110" s="142">
        <v>1</v>
      </c>
      <c r="Z110" s="919">
        <v>1</v>
      </c>
      <c r="AA110" s="49" t="e">
        <v>#DIV/0!</v>
      </c>
      <c r="AB110" s="49" t="e">
        <v>#DIV/0!</v>
      </c>
      <c r="AC110" s="49">
        <v>1</v>
      </c>
    </row>
    <row r="111" spans="1:29" ht="19">
      <c r="A111" s="802" t="s">
        <v>854</v>
      </c>
      <c r="B111" s="474"/>
      <c r="C111" s="840" t="e">
        <v>#DIV/0!</v>
      </c>
      <c r="D111" s="854" t="e">
        <v>#DIV/0!</v>
      </c>
      <c r="E111" s="884" t="e">
        <v>#DIV/0!</v>
      </c>
      <c r="F111" s="6" t="e">
        <v>#DIV/0!</v>
      </c>
      <c r="G111" s="6" t="e">
        <v>#DIV/0!</v>
      </c>
      <c r="H111" s="6" t="e">
        <v>#DIV/0!</v>
      </c>
      <c r="I111" s="892">
        <v>0</v>
      </c>
      <c r="J111" s="111">
        <v>0</v>
      </c>
      <c r="K111" s="111">
        <v>0</v>
      </c>
      <c r="L111" s="111">
        <v>0</v>
      </c>
      <c r="M111" s="927">
        <v>0</v>
      </c>
      <c r="N111" s="113">
        <v>0</v>
      </c>
      <c r="O111" s="113">
        <v>0</v>
      </c>
      <c r="P111" s="115">
        <v>0</v>
      </c>
      <c r="Q111" s="177">
        <v>0</v>
      </c>
      <c r="R111" s="903">
        <v>0</v>
      </c>
      <c r="S111" s="102">
        <v>0</v>
      </c>
      <c r="T111" s="913">
        <v>0</v>
      </c>
      <c r="U111" s="102">
        <v>0</v>
      </c>
      <c r="V111" s="103">
        <v>0</v>
      </c>
      <c r="W111" s="142">
        <v>0</v>
      </c>
      <c r="X111" s="103">
        <v>0</v>
      </c>
      <c r="Y111" s="142">
        <v>0</v>
      </c>
      <c r="Z111" s="919" t="e">
        <v>#DIV/0!</v>
      </c>
      <c r="AA111" s="49" t="e">
        <v>#DIV/0!</v>
      </c>
      <c r="AB111" s="49" t="e">
        <v>#DIV/0!</v>
      </c>
      <c r="AC111" s="49" t="e">
        <v>#DIV/0!</v>
      </c>
    </row>
    <row r="112" spans="1:29" ht="21">
      <c r="A112" s="800" t="s">
        <v>1470</v>
      </c>
      <c r="B112" s="472"/>
      <c r="C112" s="844"/>
      <c r="D112" s="858"/>
      <c r="E112" s="882"/>
      <c r="F112" s="835"/>
      <c r="G112" s="358"/>
      <c r="H112" s="358"/>
      <c r="I112" s="847">
        <v>21</v>
      </c>
      <c r="J112" s="835"/>
      <c r="K112" s="358"/>
      <c r="L112" s="358"/>
      <c r="M112" s="925"/>
      <c r="N112" s="835"/>
      <c r="O112" s="358"/>
      <c r="P112" s="358"/>
      <c r="Q112" s="358"/>
      <c r="R112" s="901">
        <v>1</v>
      </c>
      <c r="S112" s="897">
        <v>6</v>
      </c>
      <c r="T112" s="911"/>
      <c r="U112" s="835"/>
      <c r="V112" s="361">
        <v>0.69230769230769229</v>
      </c>
      <c r="W112" s="360">
        <v>9</v>
      </c>
      <c r="X112" s="361">
        <v>0.21052631578947367</v>
      </c>
      <c r="Y112" s="360">
        <v>4</v>
      </c>
      <c r="Z112" s="512"/>
      <c r="AA112" s="512"/>
      <c r="AB112" s="512"/>
      <c r="AC112" s="512"/>
    </row>
    <row r="113" spans="1:29" ht="19">
      <c r="A113" s="802" t="s">
        <v>964</v>
      </c>
      <c r="B113" s="474"/>
      <c r="C113" s="840" t="e">
        <v>#DIV/0!</v>
      </c>
      <c r="D113" s="854" t="e">
        <v>#DIV/0!</v>
      </c>
      <c r="E113" s="884" t="e">
        <v>#DIV/0!</v>
      </c>
      <c r="F113" s="6" t="e">
        <v>#DIV/0!</v>
      </c>
      <c r="G113" s="6" t="e">
        <v>#DIV/0!</v>
      </c>
      <c r="H113" s="6" t="e">
        <v>#DIV/0!</v>
      </c>
      <c r="I113" s="892">
        <v>1</v>
      </c>
      <c r="J113" s="111">
        <v>0</v>
      </c>
      <c r="K113" s="111">
        <v>0</v>
      </c>
      <c r="L113" s="111">
        <v>1</v>
      </c>
      <c r="M113" s="927">
        <v>1</v>
      </c>
      <c r="N113" s="113">
        <v>0</v>
      </c>
      <c r="O113" s="113">
        <v>0</v>
      </c>
      <c r="P113" s="115">
        <v>1</v>
      </c>
      <c r="Q113" s="177">
        <v>0</v>
      </c>
      <c r="R113" s="903">
        <v>0</v>
      </c>
      <c r="S113" s="102">
        <v>0</v>
      </c>
      <c r="T113" s="913">
        <v>0</v>
      </c>
      <c r="U113" s="102">
        <v>0</v>
      </c>
      <c r="V113" s="103">
        <v>0</v>
      </c>
      <c r="W113" s="142">
        <v>0</v>
      </c>
      <c r="X113" s="103">
        <v>0</v>
      </c>
      <c r="Y113" s="142">
        <v>0</v>
      </c>
      <c r="Z113" s="919">
        <v>0</v>
      </c>
      <c r="AA113" s="49" t="e">
        <v>#DIV/0!</v>
      </c>
      <c r="AB113" s="49" t="e">
        <v>#DIV/0!</v>
      </c>
      <c r="AC113" s="49">
        <v>0</v>
      </c>
    </row>
    <row r="114" spans="1:29" ht="21">
      <c r="A114" s="801" t="s">
        <v>775</v>
      </c>
      <c r="B114" s="473"/>
      <c r="C114" s="839"/>
      <c r="D114" s="853"/>
      <c r="E114" s="883"/>
      <c r="F114" s="197"/>
      <c r="G114" s="197"/>
      <c r="H114" s="197"/>
      <c r="I114" s="848">
        <v>17</v>
      </c>
      <c r="J114" s="197"/>
      <c r="K114" s="197"/>
      <c r="L114" s="197"/>
      <c r="M114" s="926"/>
      <c r="N114" s="197"/>
      <c r="O114" s="197"/>
      <c r="P114" s="197"/>
      <c r="Q114" s="197"/>
      <c r="R114" s="902">
        <v>1</v>
      </c>
      <c r="S114" s="278">
        <v>6</v>
      </c>
      <c r="T114" s="912"/>
      <c r="U114" s="197"/>
      <c r="V114" s="333">
        <v>0.46153846153846156</v>
      </c>
      <c r="W114" s="278">
        <v>6</v>
      </c>
      <c r="X114" s="333">
        <v>0.21052631578947367</v>
      </c>
      <c r="Y114" s="278">
        <v>4</v>
      </c>
      <c r="Z114" s="277"/>
      <c r="AA114" s="277"/>
      <c r="AB114" s="277"/>
      <c r="AC114" s="277"/>
    </row>
    <row r="115" spans="1:29" ht="21">
      <c r="A115" s="804" t="s">
        <v>946</v>
      </c>
      <c r="B115" s="476"/>
      <c r="C115" s="845"/>
      <c r="D115" s="859"/>
      <c r="E115" s="887"/>
      <c r="F115" s="353"/>
      <c r="G115" s="353"/>
      <c r="H115" s="353"/>
      <c r="I115" s="850">
        <v>11</v>
      </c>
      <c r="J115" s="353"/>
      <c r="K115" s="353"/>
      <c r="L115" s="353"/>
      <c r="M115" s="928"/>
      <c r="N115" s="353"/>
      <c r="O115" s="353"/>
      <c r="P115" s="353"/>
      <c r="Q115" s="353"/>
      <c r="R115" s="905">
        <v>0.83333333333333337</v>
      </c>
      <c r="S115" s="354">
        <v>5</v>
      </c>
      <c r="T115" s="915"/>
      <c r="U115" s="353"/>
      <c r="V115" s="355">
        <v>0.46153846153846156</v>
      </c>
      <c r="W115" s="354">
        <v>6</v>
      </c>
      <c r="X115" s="355">
        <v>0</v>
      </c>
      <c r="Y115" s="354">
        <v>0</v>
      </c>
      <c r="Z115" s="921"/>
      <c r="AA115" s="921"/>
      <c r="AB115" s="922"/>
      <c r="AC115" s="922"/>
    </row>
    <row r="116" spans="1:29" ht="19">
      <c r="A116" s="802" t="s">
        <v>947</v>
      </c>
      <c r="B116" s="474"/>
      <c r="C116" s="840">
        <v>34.666666666666664</v>
      </c>
      <c r="D116" s="854">
        <v>8.0000000000000002E-3</v>
      </c>
      <c r="E116" s="884">
        <v>8.6666666666666661</v>
      </c>
      <c r="F116" s="6">
        <v>8.6666666666666661</v>
      </c>
      <c r="G116" s="6" t="e">
        <v>#DIV/0!</v>
      </c>
      <c r="H116" s="6" t="e">
        <v>#DIV/0!</v>
      </c>
      <c r="I116" s="892">
        <v>4</v>
      </c>
      <c r="J116" s="111">
        <v>4</v>
      </c>
      <c r="K116" s="111">
        <v>0</v>
      </c>
      <c r="L116" s="111">
        <v>0</v>
      </c>
      <c r="M116" s="927">
        <v>0</v>
      </c>
      <c r="N116" s="113">
        <v>0</v>
      </c>
      <c r="O116" s="113">
        <v>0</v>
      </c>
      <c r="P116" s="115">
        <v>0</v>
      </c>
      <c r="Q116" s="177">
        <v>4</v>
      </c>
      <c r="R116" s="903">
        <v>0.66666666666666663</v>
      </c>
      <c r="S116" s="102">
        <v>4</v>
      </c>
      <c r="T116" s="913">
        <v>0.33333333333333331</v>
      </c>
      <c r="U116" s="102">
        <v>1</v>
      </c>
      <c r="V116" s="103">
        <v>0</v>
      </c>
      <c r="W116" s="142">
        <v>0</v>
      </c>
      <c r="X116" s="103">
        <v>0</v>
      </c>
      <c r="Y116" s="142">
        <v>0</v>
      </c>
      <c r="Z116" s="919">
        <v>1</v>
      </c>
      <c r="AA116" s="49">
        <v>1</v>
      </c>
      <c r="AB116" s="49" t="e">
        <v>#DIV/0!</v>
      </c>
      <c r="AC116" s="49" t="e">
        <v>#DIV/0!</v>
      </c>
    </row>
    <row r="117" spans="1:29" ht="19">
      <c r="A117" s="802" t="s">
        <v>966</v>
      </c>
      <c r="B117" s="474"/>
      <c r="C117" s="840">
        <v>19.100000000000001</v>
      </c>
      <c r="D117" s="854" t="e">
        <v>#DIV/0!</v>
      </c>
      <c r="E117" s="884">
        <v>4.7750000000000004</v>
      </c>
      <c r="F117" s="6">
        <v>3</v>
      </c>
      <c r="G117" s="6">
        <v>5.3666666666666671</v>
      </c>
      <c r="H117" s="6" t="e">
        <v>#DIV/0!</v>
      </c>
      <c r="I117" s="892">
        <v>5</v>
      </c>
      <c r="J117" s="111">
        <v>2</v>
      </c>
      <c r="K117" s="111">
        <v>3</v>
      </c>
      <c r="L117" s="111">
        <v>0</v>
      </c>
      <c r="M117" s="927">
        <v>1</v>
      </c>
      <c r="N117" s="113">
        <v>1</v>
      </c>
      <c r="O117" s="113">
        <v>0</v>
      </c>
      <c r="P117" s="115">
        <v>0</v>
      </c>
      <c r="Q117" s="177">
        <v>4</v>
      </c>
      <c r="R117" s="903">
        <v>0.16666666666666666</v>
      </c>
      <c r="S117" s="102">
        <v>1</v>
      </c>
      <c r="T117" s="913">
        <v>0.33333333333333331</v>
      </c>
      <c r="U117" s="102">
        <v>1</v>
      </c>
      <c r="V117" s="103">
        <v>0.23076923076923078</v>
      </c>
      <c r="W117" s="142">
        <v>3</v>
      </c>
      <c r="X117" s="103">
        <v>0</v>
      </c>
      <c r="Y117" s="142">
        <v>0</v>
      </c>
      <c r="Z117" s="919">
        <v>0.8</v>
      </c>
      <c r="AA117" s="49">
        <v>0.5</v>
      </c>
      <c r="AB117" s="49">
        <v>1</v>
      </c>
      <c r="AC117" s="49" t="e">
        <v>#DIV/0!</v>
      </c>
    </row>
    <row r="118" spans="1:29" ht="19">
      <c r="A118" s="802" t="s">
        <v>965</v>
      </c>
      <c r="B118" s="474"/>
      <c r="C118" s="840">
        <v>62.400000000000006</v>
      </c>
      <c r="D118" s="854" t="e">
        <v>#DIV/0!</v>
      </c>
      <c r="E118" s="884">
        <v>20.8</v>
      </c>
      <c r="F118" s="6" t="e">
        <v>#DIV/0!</v>
      </c>
      <c r="G118" s="6">
        <v>20.8</v>
      </c>
      <c r="H118" s="6" t="e">
        <v>#DIV/0!</v>
      </c>
      <c r="I118" s="892">
        <v>3</v>
      </c>
      <c r="J118" s="111">
        <v>0</v>
      </c>
      <c r="K118" s="111">
        <v>3</v>
      </c>
      <c r="L118" s="111">
        <v>0</v>
      </c>
      <c r="M118" s="927">
        <v>0</v>
      </c>
      <c r="N118" s="113">
        <v>0</v>
      </c>
      <c r="O118" s="113">
        <v>0</v>
      </c>
      <c r="P118" s="115">
        <v>0</v>
      </c>
      <c r="Q118" s="177">
        <v>3</v>
      </c>
      <c r="R118" s="903">
        <v>0</v>
      </c>
      <c r="S118" s="102">
        <v>0</v>
      </c>
      <c r="T118" s="913">
        <v>0</v>
      </c>
      <c r="U118" s="102">
        <v>0</v>
      </c>
      <c r="V118" s="103">
        <v>0.23076923076923078</v>
      </c>
      <c r="W118" s="142">
        <v>3</v>
      </c>
      <c r="X118" s="103">
        <v>0</v>
      </c>
      <c r="Y118" s="142">
        <v>0</v>
      </c>
      <c r="Z118" s="919">
        <v>1</v>
      </c>
      <c r="AA118" s="49" t="e">
        <v>#DIV/0!</v>
      </c>
      <c r="AB118" s="49">
        <v>1</v>
      </c>
      <c r="AC118" s="49" t="e">
        <v>#DIV/0!</v>
      </c>
    </row>
    <row r="119" spans="1:29" ht="19">
      <c r="A119" s="802" t="s">
        <v>967</v>
      </c>
      <c r="B119" s="474"/>
      <c r="C119" s="840">
        <v>3</v>
      </c>
      <c r="D119" s="854" t="e">
        <v>#DIV/0!</v>
      </c>
      <c r="E119" s="884">
        <v>3</v>
      </c>
      <c r="F119" s="6">
        <v>3</v>
      </c>
      <c r="G119" s="6" t="e">
        <v>#DIV/0!</v>
      </c>
      <c r="H119" s="6" t="e">
        <v>#DIV/0!</v>
      </c>
      <c r="I119" s="892">
        <v>1</v>
      </c>
      <c r="J119" s="111">
        <v>1</v>
      </c>
      <c r="K119" s="111">
        <v>0</v>
      </c>
      <c r="L119" s="111">
        <v>0</v>
      </c>
      <c r="M119" s="927">
        <v>0</v>
      </c>
      <c r="N119" s="113">
        <v>0</v>
      </c>
      <c r="O119" s="113">
        <v>0</v>
      </c>
      <c r="P119" s="115">
        <v>0</v>
      </c>
      <c r="Q119" s="177">
        <v>1</v>
      </c>
      <c r="R119" s="903">
        <v>0.16666666666666666</v>
      </c>
      <c r="S119" s="102">
        <v>1</v>
      </c>
      <c r="T119" s="913">
        <v>0</v>
      </c>
      <c r="U119" s="102">
        <v>0</v>
      </c>
      <c r="V119" s="103">
        <v>0</v>
      </c>
      <c r="W119" s="142">
        <v>0</v>
      </c>
      <c r="X119" s="103">
        <v>0</v>
      </c>
      <c r="Y119" s="142">
        <v>0</v>
      </c>
      <c r="Z119" s="919">
        <v>1</v>
      </c>
      <c r="AA119" s="49">
        <v>1</v>
      </c>
      <c r="AB119" s="49" t="e">
        <v>#DIV/0!</v>
      </c>
      <c r="AC119" s="49" t="e">
        <v>#DIV/0!</v>
      </c>
    </row>
    <row r="120" spans="1:29" ht="20">
      <c r="A120" s="804" t="s">
        <v>953</v>
      </c>
      <c r="B120" s="476"/>
      <c r="C120" s="841"/>
      <c r="D120" s="855"/>
      <c r="E120" s="885"/>
      <c r="F120" s="107"/>
      <c r="G120" s="107"/>
      <c r="H120" s="107"/>
      <c r="I120" s="893"/>
      <c r="J120" s="112"/>
      <c r="K120" s="112"/>
      <c r="L120" s="112"/>
      <c r="M120" s="849"/>
      <c r="N120" s="112"/>
      <c r="O120" s="112"/>
      <c r="P120" s="114"/>
      <c r="Q120" s="178"/>
      <c r="R120" s="904"/>
      <c r="S120" s="117"/>
      <c r="T120" s="914"/>
      <c r="U120" s="117"/>
      <c r="V120" s="124"/>
      <c r="W120" s="125"/>
      <c r="X120" s="124"/>
      <c r="Y120" s="128"/>
      <c r="Z120" s="920"/>
      <c r="AA120" s="920"/>
      <c r="AB120" s="920"/>
      <c r="AC120" s="920"/>
    </row>
    <row r="121" spans="1:29" ht="19">
      <c r="A121" s="802" t="s">
        <v>943</v>
      </c>
      <c r="B121" s="474"/>
      <c r="C121" s="840">
        <v>50</v>
      </c>
      <c r="D121" s="854">
        <v>8.0000000000000002E-3</v>
      </c>
      <c r="E121" s="884">
        <v>25</v>
      </c>
      <c r="F121" s="6" t="e">
        <v>#DIV/0!</v>
      </c>
      <c r="G121" s="6">
        <v>25</v>
      </c>
      <c r="H121" s="6" t="e">
        <v>#DIV/0!</v>
      </c>
      <c r="I121" s="892">
        <v>2</v>
      </c>
      <c r="J121" s="111">
        <v>1</v>
      </c>
      <c r="K121" s="111">
        <v>1</v>
      </c>
      <c r="L121" s="111">
        <v>0</v>
      </c>
      <c r="M121" s="927">
        <v>0</v>
      </c>
      <c r="N121" s="113">
        <v>0</v>
      </c>
      <c r="O121" s="113">
        <v>0</v>
      </c>
      <c r="P121" s="115">
        <v>0</v>
      </c>
      <c r="Q121" s="177">
        <v>2</v>
      </c>
      <c r="R121" s="903">
        <v>0.16666666666666666</v>
      </c>
      <c r="S121" s="102">
        <v>1</v>
      </c>
      <c r="T121" s="913">
        <v>0.33333333333333331</v>
      </c>
      <c r="U121" s="102">
        <v>1</v>
      </c>
      <c r="V121" s="103">
        <v>7.6923076923076927E-2</v>
      </c>
      <c r="W121" s="142">
        <v>1</v>
      </c>
      <c r="X121" s="103">
        <v>0</v>
      </c>
      <c r="Y121" s="142">
        <v>0</v>
      </c>
      <c r="Z121" s="919">
        <v>1</v>
      </c>
      <c r="AA121" s="49">
        <v>1</v>
      </c>
      <c r="AB121" s="49">
        <v>1</v>
      </c>
      <c r="AC121" s="49" t="e">
        <v>#DIV/0!</v>
      </c>
    </row>
    <row r="122" spans="1:29" ht="21">
      <c r="A122" s="804" t="s">
        <v>954</v>
      </c>
      <c r="B122" s="476"/>
      <c r="C122" s="845"/>
      <c r="D122" s="859"/>
      <c r="E122" s="887"/>
      <c r="F122" s="353"/>
      <c r="G122" s="353"/>
      <c r="H122" s="353"/>
      <c r="I122" s="850">
        <v>13</v>
      </c>
      <c r="J122" s="353"/>
      <c r="K122" s="353"/>
      <c r="L122" s="353"/>
      <c r="M122" s="928"/>
      <c r="N122" s="353"/>
      <c r="O122" s="353"/>
      <c r="P122" s="353"/>
      <c r="Q122" s="353"/>
      <c r="R122" s="905">
        <v>0.83333333333333337</v>
      </c>
      <c r="S122" s="354">
        <v>5</v>
      </c>
      <c r="T122" s="915"/>
      <c r="U122" s="353"/>
      <c r="V122" s="355">
        <v>0.30769230769230771</v>
      </c>
      <c r="W122" s="354">
        <v>4</v>
      </c>
      <c r="X122" s="355">
        <v>0.15789473684210525</v>
      </c>
      <c r="Y122" s="354">
        <v>3</v>
      </c>
      <c r="Z122" s="921"/>
      <c r="AA122" s="921"/>
      <c r="AB122" s="922"/>
      <c r="AC122" s="922"/>
    </row>
    <row r="123" spans="1:29" ht="19">
      <c r="A123" s="802" t="s">
        <v>944</v>
      </c>
      <c r="B123" s="474"/>
      <c r="C123" s="840">
        <v>377.37142857142857</v>
      </c>
      <c r="D123" s="854">
        <v>2.3E-2</v>
      </c>
      <c r="E123" s="884">
        <v>29.028571428571428</v>
      </c>
      <c r="F123" s="6">
        <v>30.5</v>
      </c>
      <c r="G123" s="6">
        <v>27.066666666666666</v>
      </c>
      <c r="H123" s="6" t="e">
        <v>#DIV/0!</v>
      </c>
      <c r="I123" s="892">
        <v>13</v>
      </c>
      <c r="J123" s="111">
        <v>5</v>
      </c>
      <c r="K123" s="111">
        <v>4</v>
      </c>
      <c r="L123" s="111">
        <v>4</v>
      </c>
      <c r="M123" s="927">
        <v>0</v>
      </c>
      <c r="N123" s="113">
        <v>0</v>
      </c>
      <c r="O123" s="113">
        <v>0</v>
      </c>
      <c r="P123" s="115">
        <v>0</v>
      </c>
      <c r="Q123" s="177">
        <v>13</v>
      </c>
      <c r="R123" s="903">
        <v>0.83333333333333337</v>
      </c>
      <c r="S123" s="102">
        <v>5</v>
      </c>
      <c r="T123" s="913">
        <v>0.66666666666666663</v>
      </c>
      <c r="U123" s="102">
        <v>2</v>
      </c>
      <c r="V123" s="103">
        <v>0.30769230769230771</v>
      </c>
      <c r="W123" s="142">
        <v>4</v>
      </c>
      <c r="X123" s="103">
        <v>0.21052631578947367</v>
      </c>
      <c r="Y123" s="142">
        <v>4</v>
      </c>
      <c r="Z123" s="919">
        <v>1</v>
      </c>
      <c r="AA123" s="49">
        <v>1</v>
      </c>
      <c r="AB123" s="49">
        <v>1</v>
      </c>
      <c r="AC123" s="49">
        <v>1</v>
      </c>
    </row>
    <row r="124" spans="1:29" ht="20">
      <c r="A124" s="804" t="s">
        <v>955</v>
      </c>
      <c r="B124" s="476"/>
      <c r="C124" s="841"/>
      <c r="D124" s="855"/>
      <c r="E124" s="885"/>
      <c r="F124" s="107"/>
      <c r="G124" s="107"/>
      <c r="H124" s="107"/>
      <c r="I124" s="893"/>
      <c r="J124" s="112"/>
      <c r="K124" s="112"/>
      <c r="L124" s="112"/>
      <c r="M124" s="849"/>
      <c r="N124" s="112"/>
      <c r="O124" s="112"/>
      <c r="P124" s="114"/>
      <c r="Q124" s="178"/>
      <c r="R124" s="904"/>
      <c r="S124" s="117"/>
      <c r="T124" s="914"/>
      <c r="U124" s="117"/>
      <c r="V124" s="124"/>
      <c r="W124" s="125"/>
      <c r="X124" s="124"/>
      <c r="Y124" s="128"/>
      <c r="Z124" s="920"/>
      <c r="AA124" s="920"/>
      <c r="AB124" s="920"/>
      <c r="AC124" s="920"/>
    </row>
    <row r="125" spans="1:29" ht="19">
      <c r="A125" s="802" t="s">
        <v>948</v>
      </c>
      <c r="B125" s="474"/>
      <c r="C125" s="840">
        <v>5</v>
      </c>
      <c r="D125" s="854" t="e">
        <v>#DIV/0!</v>
      </c>
      <c r="E125" s="884">
        <v>5</v>
      </c>
      <c r="F125" s="6">
        <v>5</v>
      </c>
      <c r="G125" s="6" t="e">
        <v>#DIV/0!</v>
      </c>
      <c r="H125" s="6" t="e">
        <v>#DIV/0!</v>
      </c>
      <c r="I125" s="892">
        <v>1</v>
      </c>
      <c r="J125" s="111">
        <v>1</v>
      </c>
      <c r="K125" s="111">
        <v>0</v>
      </c>
      <c r="L125" s="111">
        <v>0</v>
      </c>
      <c r="M125" s="927">
        <v>0</v>
      </c>
      <c r="N125" s="113">
        <v>0</v>
      </c>
      <c r="O125" s="113">
        <v>0</v>
      </c>
      <c r="P125" s="115">
        <v>0</v>
      </c>
      <c r="Q125" s="177">
        <v>1</v>
      </c>
      <c r="R125" s="903">
        <v>0.16666666666666666</v>
      </c>
      <c r="S125" s="102">
        <v>1</v>
      </c>
      <c r="T125" s="913">
        <v>0</v>
      </c>
      <c r="U125" s="102">
        <v>0</v>
      </c>
      <c r="V125" s="103">
        <v>0</v>
      </c>
      <c r="W125" s="142">
        <v>0</v>
      </c>
      <c r="X125" s="103">
        <v>0</v>
      </c>
      <c r="Y125" s="142">
        <v>0</v>
      </c>
      <c r="Z125" s="919">
        <v>1</v>
      </c>
      <c r="AA125" s="49">
        <v>1</v>
      </c>
      <c r="AB125" s="49" t="e">
        <v>#DIV/0!</v>
      </c>
      <c r="AC125" s="49" t="e">
        <v>#DIV/0!</v>
      </c>
    </row>
    <row r="126" spans="1:29" ht="21">
      <c r="A126" s="804" t="s">
        <v>956</v>
      </c>
      <c r="B126" s="476"/>
      <c r="C126" s="845"/>
      <c r="D126" s="859"/>
      <c r="E126" s="887"/>
      <c r="F126" s="353"/>
      <c r="G126" s="353"/>
      <c r="H126" s="353"/>
      <c r="I126" s="850">
        <v>7</v>
      </c>
      <c r="J126" s="353"/>
      <c r="K126" s="353"/>
      <c r="L126" s="353"/>
      <c r="M126" s="928"/>
      <c r="N126" s="353"/>
      <c r="O126" s="353"/>
      <c r="P126" s="353"/>
      <c r="Q126" s="353"/>
      <c r="R126" s="905">
        <v>1</v>
      </c>
      <c r="S126" s="354">
        <v>6</v>
      </c>
      <c r="T126" s="915"/>
      <c r="U126" s="353"/>
      <c r="V126" s="355">
        <v>0</v>
      </c>
      <c r="W126" s="354">
        <v>0</v>
      </c>
      <c r="X126" s="355">
        <v>5.2631578947368418E-2</v>
      </c>
      <c r="Y126" s="354">
        <v>1</v>
      </c>
      <c r="Z126" s="921"/>
      <c r="AA126" s="921"/>
      <c r="AB126" s="922"/>
      <c r="AC126" s="922"/>
    </row>
    <row r="127" spans="1:29" ht="19">
      <c r="A127" s="802" t="s">
        <v>945</v>
      </c>
      <c r="B127" s="474"/>
      <c r="C127" s="840">
        <v>48</v>
      </c>
      <c r="D127" s="854">
        <v>0.02</v>
      </c>
      <c r="E127" s="884">
        <v>16</v>
      </c>
      <c r="F127" s="6">
        <v>16</v>
      </c>
      <c r="G127" s="6" t="e">
        <v>#DIV/0!</v>
      </c>
      <c r="H127" s="6" t="e">
        <v>#DIV/0!</v>
      </c>
      <c r="I127" s="892">
        <v>3</v>
      </c>
      <c r="J127" s="111">
        <v>3</v>
      </c>
      <c r="K127" s="111">
        <v>0</v>
      </c>
      <c r="L127" s="111">
        <v>0</v>
      </c>
      <c r="M127" s="927">
        <v>0</v>
      </c>
      <c r="N127" s="113">
        <v>0</v>
      </c>
      <c r="O127" s="113">
        <v>0</v>
      </c>
      <c r="P127" s="115">
        <v>0</v>
      </c>
      <c r="Q127" s="177">
        <v>3</v>
      </c>
      <c r="R127" s="903">
        <v>0.5</v>
      </c>
      <c r="S127" s="102">
        <v>3</v>
      </c>
      <c r="T127" s="913">
        <v>0.66666666666666663</v>
      </c>
      <c r="U127" s="102">
        <v>2</v>
      </c>
      <c r="V127" s="103">
        <v>0</v>
      </c>
      <c r="W127" s="142">
        <v>0</v>
      </c>
      <c r="X127" s="103">
        <v>0</v>
      </c>
      <c r="Y127" s="142">
        <v>0</v>
      </c>
      <c r="Z127" s="919">
        <v>1</v>
      </c>
      <c r="AA127" s="49">
        <v>1</v>
      </c>
      <c r="AB127" s="49" t="e">
        <v>#DIV/0!</v>
      </c>
      <c r="AC127" s="49" t="e">
        <v>#DIV/0!</v>
      </c>
    </row>
    <row r="128" spans="1:29" ht="19">
      <c r="A128" s="802" t="s">
        <v>976</v>
      </c>
      <c r="B128" s="474"/>
      <c r="C128" s="840">
        <v>53</v>
      </c>
      <c r="D128" s="854" t="e">
        <v>#DIV/0!</v>
      </c>
      <c r="E128" s="884">
        <v>26.5</v>
      </c>
      <c r="F128" s="6">
        <v>15</v>
      </c>
      <c r="G128" s="6" t="e">
        <v>#DIV/0!</v>
      </c>
      <c r="H128" s="6">
        <v>38</v>
      </c>
      <c r="I128" s="892">
        <v>2</v>
      </c>
      <c r="J128" s="111">
        <v>1</v>
      </c>
      <c r="K128" s="111">
        <v>0</v>
      </c>
      <c r="L128" s="111">
        <v>1</v>
      </c>
      <c r="M128" s="927">
        <v>0</v>
      </c>
      <c r="N128" s="113">
        <v>0</v>
      </c>
      <c r="O128" s="113">
        <v>0</v>
      </c>
      <c r="P128" s="115">
        <v>0</v>
      </c>
      <c r="Q128" s="177">
        <v>2</v>
      </c>
      <c r="R128" s="903">
        <v>0.16666666666666666</v>
      </c>
      <c r="S128" s="102">
        <v>1</v>
      </c>
      <c r="T128" s="913">
        <v>0</v>
      </c>
      <c r="U128" s="102">
        <v>0</v>
      </c>
      <c r="V128" s="103">
        <v>0</v>
      </c>
      <c r="W128" s="142">
        <v>0</v>
      </c>
      <c r="X128" s="103">
        <v>5.2631578947368418E-2</v>
      </c>
      <c r="Y128" s="142">
        <v>1</v>
      </c>
      <c r="Z128" s="919">
        <v>1</v>
      </c>
      <c r="AA128" s="49">
        <v>1</v>
      </c>
      <c r="AB128" s="49" t="e">
        <v>#DIV/0!</v>
      </c>
      <c r="AC128" s="49">
        <v>1</v>
      </c>
    </row>
    <row r="129" spans="1:29" ht="19">
      <c r="A129" s="802" t="s">
        <v>958</v>
      </c>
      <c r="B129" s="474"/>
      <c r="C129" s="840">
        <v>55</v>
      </c>
      <c r="D129" s="854" t="e">
        <v>#DIV/0!</v>
      </c>
      <c r="E129" s="884">
        <v>55</v>
      </c>
      <c r="F129" s="6" t="e">
        <v>#DIV/0!</v>
      </c>
      <c r="G129" s="6" t="e">
        <v>#DIV/0!</v>
      </c>
      <c r="H129" s="6">
        <v>55</v>
      </c>
      <c r="I129" s="892">
        <v>1</v>
      </c>
      <c r="J129" s="111">
        <v>0</v>
      </c>
      <c r="K129" s="111">
        <v>0</v>
      </c>
      <c r="L129" s="111">
        <v>1</v>
      </c>
      <c r="M129" s="927">
        <v>0</v>
      </c>
      <c r="N129" s="113">
        <v>0</v>
      </c>
      <c r="O129" s="113">
        <v>0</v>
      </c>
      <c r="P129" s="115">
        <v>0</v>
      </c>
      <c r="Q129" s="177">
        <v>1</v>
      </c>
      <c r="R129" s="903">
        <v>0</v>
      </c>
      <c r="S129" s="102">
        <v>0</v>
      </c>
      <c r="T129" s="913">
        <v>0</v>
      </c>
      <c r="U129" s="102">
        <v>0</v>
      </c>
      <c r="V129" s="103">
        <v>0</v>
      </c>
      <c r="W129" s="142">
        <v>0</v>
      </c>
      <c r="X129" s="103">
        <v>5.2631578947368418E-2</v>
      </c>
      <c r="Y129" s="142">
        <v>1</v>
      </c>
      <c r="Z129" s="919">
        <v>1</v>
      </c>
      <c r="AA129" s="49" t="e">
        <v>#DIV/0!</v>
      </c>
      <c r="AB129" s="49" t="e">
        <v>#DIV/0!</v>
      </c>
      <c r="AC129" s="49">
        <v>1</v>
      </c>
    </row>
    <row r="130" spans="1:29" ht="19">
      <c r="A130" s="802" t="s">
        <v>977</v>
      </c>
      <c r="B130" s="474"/>
      <c r="C130" s="840">
        <v>29</v>
      </c>
      <c r="D130" s="854">
        <v>0.03</v>
      </c>
      <c r="E130" s="884">
        <v>14.5</v>
      </c>
      <c r="F130" s="6">
        <v>14.5</v>
      </c>
      <c r="G130" s="6" t="e">
        <v>#DIV/0!</v>
      </c>
      <c r="H130" s="6" t="e">
        <v>#DIV/0!</v>
      </c>
      <c r="I130" s="892">
        <v>2</v>
      </c>
      <c r="J130" s="111">
        <v>2</v>
      </c>
      <c r="K130" s="111">
        <v>0</v>
      </c>
      <c r="L130" s="111">
        <v>0</v>
      </c>
      <c r="M130" s="927">
        <v>0</v>
      </c>
      <c r="N130" s="113">
        <v>0</v>
      </c>
      <c r="O130" s="113">
        <v>0</v>
      </c>
      <c r="P130" s="115">
        <v>0</v>
      </c>
      <c r="Q130" s="177">
        <v>2</v>
      </c>
      <c r="R130" s="903">
        <v>0.33333333333333331</v>
      </c>
      <c r="S130" s="102">
        <v>2</v>
      </c>
      <c r="T130" s="913">
        <v>0.33333333333333331</v>
      </c>
      <c r="U130" s="102">
        <v>1</v>
      </c>
      <c r="V130" s="103">
        <v>0</v>
      </c>
      <c r="W130" s="142">
        <v>0</v>
      </c>
      <c r="X130" s="103">
        <v>0</v>
      </c>
      <c r="Y130" s="142">
        <v>0</v>
      </c>
      <c r="Z130" s="919">
        <v>1</v>
      </c>
      <c r="AA130" s="49">
        <v>1</v>
      </c>
      <c r="AB130" s="49" t="e">
        <v>#DIV/0!</v>
      </c>
      <c r="AC130" s="49" t="e">
        <v>#DIV/0!</v>
      </c>
    </row>
    <row r="131" spans="1:29" ht="19">
      <c r="A131" s="802" t="s">
        <v>978</v>
      </c>
      <c r="B131" s="474"/>
      <c r="C131" s="840">
        <v>26</v>
      </c>
      <c r="D131" s="854" t="e">
        <v>#DIV/0!</v>
      </c>
      <c r="E131" s="884">
        <v>13</v>
      </c>
      <c r="F131" s="6">
        <v>13</v>
      </c>
      <c r="G131" s="6" t="e">
        <v>#DIV/0!</v>
      </c>
      <c r="H131" s="6" t="e">
        <v>#DIV/0!</v>
      </c>
      <c r="I131" s="892">
        <v>2</v>
      </c>
      <c r="J131" s="111">
        <v>2</v>
      </c>
      <c r="K131" s="111">
        <v>0</v>
      </c>
      <c r="L131" s="111">
        <v>0</v>
      </c>
      <c r="M131" s="927">
        <v>0</v>
      </c>
      <c r="N131" s="113">
        <v>0</v>
      </c>
      <c r="O131" s="113">
        <v>0</v>
      </c>
      <c r="P131" s="115">
        <v>0</v>
      </c>
      <c r="Q131" s="177">
        <v>2</v>
      </c>
      <c r="R131" s="903">
        <v>0.33333333333333331</v>
      </c>
      <c r="S131" s="102">
        <v>2</v>
      </c>
      <c r="T131" s="913">
        <v>0</v>
      </c>
      <c r="U131" s="102">
        <v>0</v>
      </c>
      <c r="V131" s="103">
        <v>0</v>
      </c>
      <c r="W131" s="142">
        <v>0</v>
      </c>
      <c r="X131" s="103">
        <v>0</v>
      </c>
      <c r="Y131" s="142">
        <v>0</v>
      </c>
      <c r="Z131" s="919">
        <v>1</v>
      </c>
      <c r="AA131" s="49">
        <v>1</v>
      </c>
      <c r="AB131" s="49" t="e">
        <v>#DIV/0!</v>
      </c>
      <c r="AC131" s="49" t="e">
        <v>#DIV/0!</v>
      </c>
    </row>
    <row r="132" spans="1:29" ht="19">
      <c r="A132" s="802" t="s">
        <v>979</v>
      </c>
      <c r="B132" s="474"/>
      <c r="C132" s="840" t="e">
        <v>#DIV/0!</v>
      </c>
      <c r="D132" s="854">
        <v>0.03</v>
      </c>
      <c r="E132" s="884" t="e">
        <v>#DIV/0!</v>
      </c>
      <c r="F132" s="6" t="e">
        <v>#DIV/0!</v>
      </c>
      <c r="G132" s="6" t="e">
        <v>#DIV/0!</v>
      </c>
      <c r="H132" s="6" t="e">
        <v>#DIV/0!</v>
      </c>
      <c r="I132" s="892">
        <v>1</v>
      </c>
      <c r="J132" s="111">
        <v>1</v>
      </c>
      <c r="K132" s="111">
        <v>0</v>
      </c>
      <c r="L132" s="111">
        <v>0</v>
      </c>
      <c r="M132" s="927">
        <v>1</v>
      </c>
      <c r="N132" s="113">
        <v>1</v>
      </c>
      <c r="O132" s="113">
        <v>0</v>
      </c>
      <c r="P132" s="115">
        <v>0</v>
      </c>
      <c r="Q132" s="177">
        <v>0</v>
      </c>
      <c r="R132" s="903">
        <v>0</v>
      </c>
      <c r="S132" s="102">
        <v>0</v>
      </c>
      <c r="T132" s="913">
        <v>0.66666666666666663</v>
      </c>
      <c r="U132" s="102">
        <v>2</v>
      </c>
      <c r="V132" s="103">
        <v>0</v>
      </c>
      <c r="W132" s="142">
        <v>0</v>
      </c>
      <c r="X132" s="103">
        <v>0</v>
      </c>
      <c r="Y132" s="142">
        <v>0</v>
      </c>
      <c r="Z132" s="919">
        <v>0</v>
      </c>
      <c r="AA132" s="49">
        <v>0</v>
      </c>
      <c r="AB132" s="49" t="e">
        <v>#DIV/0!</v>
      </c>
      <c r="AC132" s="49" t="e">
        <v>#DIV/0!</v>
      </c>
    </row>
    <row r="133" spans="1:29" ht="21">
      <c r="A133" s="801" t="s">
        <v>776</v>
      </c>
      <c r="B133" s="473"/>
      <c r="C133" s="839"/>
      <c r="D133" s="853"/>
      <c r="E133" s="883"/>
      <c r="F133" s="197"/>
      <c r="G133" s="197"/>
      <c r="H133" s="197"/>
      <c r="I133" s="848">
        <v>17</v>
      </c>
      <c r="J133" s="197"/>
      <c r="K133" s="197"/>
      <c r="L133" s="197"/>
      <c r="M133" s="926"/>
      <c r="N133" s="197"/>
      <c r="O133" s="197"/>
      <c r="P133" s="197"/>
      <c r="Q133" s="197"/>
      <c r="R133" s="902">
        <v>1</v>
      </c>
      <c r="S133" s="278">
        <v>6</v>
      </c>
      <c r="T133" s="912"/>
      <c r="U133" s="197"/>
      <c r="V133" s="333">
        <v>0.69230769230769229</v>
      </c>
      <c r="W133" s="278">
        <v>9</v>
      </c>
      <c r="X133" s="333">
        <v>0</v>
      </c>
      <c r="Y133" s="278">
        <v>0</v>
      </c>
      <c r="Z133" s="277"/>
      <c r="AA133" s="277"/>
      <c r="AB133" s="277"/>
      <c r="AC133" s="277"/>
    </row>
    <row r="134" spans="1:29" ht="21">
      <c r="A134" s="804" t="s">
        <v>969</v>
      </c>
      <c r="B134" s="476"/>
      <c r="C134" s="841"/>
      <c r="D134" s="855"/>
      <c r="E134" s="887"/>
      <c r="F134" s="353"/>
      <c r="G134" s="353"/>
      <c r="H134" s="353"/>
      <c r="I134" s="850">
        <v>11</v>
      </c>
      <c r="J134" s="353"/>
      <c r="K134" s="353"/>
      <c r="L134" s="353"/>
      <c r="M134" s="928"/>
      <c r="N134" s="353"/>
      <c r="O134" s="353"/>
      <c r="P134" s="353"/>
      <c r="Q134" s="353"/>
      <c r="R134" s="905">
        <v>1</v>
      </c>
      <c r="S134" s="354">
        <v>6</v>
      </c>
      <c r="T134" s="915"/>
      <c r="U134" s="353"/>
      <c r="V134" s="355">
        <v>0.38461538461538464</v>
      </c>
      <c r="W134" s="354">
        <v>5</v>
      </c>
      <c r="X134" s="355">
        <v>0</v>
      </c>
      <c r="Y134" s="354">
        <v>0</v>
      </c>
      <c r="Z134" s="921"/>
      <c r="AA134" s="921"/>
      <c r="AB134" s="922"/>
      <c r="AC134" s="922"/>
    </row>
    <row r="135" spans="1:29" ht="19">
      <c r="A135" s="802" t="s">
        <v>950</v>
      </c>
      <c r="B135" s="474"/>
      <c r="C135" s="840">
        <v>418.2444444444443</v>
      </c>
      <c r="D135" s="854">
        <v>0.28331666666666666</v>
      </c>
      <c r="E135" s="884">
        <v>38.022222222222211</v>
      </c>
      <c r="F135" s="6">
        <v>44</v>
      </c>
      <c r="G135" s="6">
        <v>33.239999999999995</v>
      </c>
      <c r="H135" s="6" t="e">
        <v>#DIV/0!</v>
      </c>
      <c r="I135" s="892">
        <v>11</v>
      </c>
      <c r="J135" s="111">
        <v>6</v>
      </c>
      <c r="K135" s="111">
        <v>5</v>
      </c>
      <c r="L135" s="111">
        <v>0</v>
      </c>
      <c r="M135" s="927">
        <v>0</v>
      </c>
      <c r="N135" s="113">
        <v>0</v>
      </c>
      <c r="O135" s="113">
        <v>0</v>
      </c>
      <c r="P135" s="115">
        <v>0</v>
      </c>
      <c r="Q135" s="177">
        <v>11</v>
      </c>
      <c r="R135" s="903">
        <v>1</v>
      </c>
      <c r="S135" s="102">
        <v>6</v>
      </c>
      <c r="T135" s="913">
        <v>1</v>
      </c>
      <c r="U135" s="102">
        <v>3</v>
      </c>
      <c r="V135" s="103">
        <v>0.38461538461538464</v>
      </c>
      <c r="W135" s="142">
        <v>5</v>
      </c>
      <c r="X135" s="103">
        <v>0</v>
      </c>
      <c r="Y135" s="142">
        <v>0</v>
      </c>
      <c r="Z135" s="919">
        <v>1</v>
      </c>
      <c r="AA135" s="49">
        <v>1</v>
      </c>
      <c r="AB135" s="49">
        <v>1</v>
      </c>
      <c r="AC135" s="49" t="e">
        <v>#DIV/0!</v>
      </c>
    </row>
    <row r="136" spans="1:29" ht="19">
      <c r="A136" s="802" t="s">
        <v>1341</v>
      </c>
      <c r="B136" s="474"/>
      <c r="C136" s="840" t="e">
        <v>#DIV/0!</v>
      </c>
      <c r="D136" s="854">
        <v>9.0000000000000011E-3</v>
      </c>
      <c r="E136" s="884" t="e">
        <v>#DIV/0!</v>
      </c>
      <c r="F136" s="6" t="e">
        <v>#DIV/0!</v>
      </c>
      <c r="G136" s="6" t="e">
        <v>#DIV/0!</v>
      </c>
      <c r="H136" s="6" t="e">
        <v>#DIV/0!</v>
      </c>
      <c r="I136" s="892">
        <v>1</v>
      </c>
      <c r="J136" s="111">
        <v>1</v>
      </c>
      <c r="K136" s="111">
        <v>0</v>
      </c>
      <c r="L136" s="111">
        <v>0</v>
      </c>
      <c r="M136" s="927">
        <v>0</v>
      </c>
      <c r="N136" s="113">
        <v>0</v>
      </c>
      <c r="O136" s="113">
        <v>0</v>
      </c>
      <c r="P136" s="115">
        <v>0</v>
      </c>
      <c r="Q136" s="177">
        <v>1</v>
      </c>
      <c r="R136" s="903">
        <v>0.16666666666666666</v>
      </c>
      <c r="S136" s="102">
        <v>1</v>
      </c>
      <c r="T136" s="913">
        <v>0.33333333333333331</v>
      </c>
      <c r="U136" s="102">
        <v>1</v>
      </c>
      <c r="V136" s="103">
        <v>0</v>
      </c>
      <c r="W136" s="142">
        <v>0</v>
      </c>
      <c r="X136" s="103">
        <v>0</v>
      </c>
      <c r="Y136" s="142">
        <v>0</v>
      </c>
      <c r="Z136" s="919">
        <v>1</v>
      </c>
      <c r="AA136" s="49">
        <v>1</v>
      </c>
      <c r="AB136" s="49" t="e">
        <v>#DIV/0!</v>
      </c>
      <c r="AC136" s="49" t="e">
        <v>#DIV/0!</v>
      </c>
    </row>
    <row r="137" spans="1:29" ht="21">
      <c r="A137" s="804" t="s">
        <v>970</v>
      </c>
      <c r="B137" s="476"/>
      <c r="C137" s="841"/>
      <c r="D137" s="855"/>
      <c r="E137" s="887"/>
      <c r="F137" s="353"/>
      <c r="G137" s="353"/>
      <c r="H137" s="353"/>
      <c r="I137" s="850">
        <v>12</v>
      </c>
      <c r="J137" s="353"/>
      <c r="K137" s="353"/>
      <c r="L137" s="353"/>
      <c r="M137" s="928"/>
      <c r="N137" s="353"/>
      <c r="O137" s="353"/>
      <c r="P137" s="353"/>
      <c r="Q137" s="353"/>
      <c r="R137" s="905">
        <v>1</v>
      </c>
      <c r="S137" s="354">
        <v>6</v>
      </c>
      <c r="T137" s="915"/>
      <c r="U137" s="353"/>
      <c r="V137" s="355">
        <v>0.30769230769230771</v>
      </c>
      <c r="W137" s="354">
        <v>4</v>
      </c>
      <c r="X137" s="355">
        <v>0</v>
      </c>
      <c r="Y137" s="354">
        <v>0</v>
      </c>
      <c r="Z137" s="921"/>
      <c r="AA137" s="921"/>
      <c r="AB137" s="922"/>
      <c r="AC137" s="922"/>
    </row>
    <row r="138" spans="1:29" ht="19">
      <c r="A138" s="802" t="s">
        <v>1442</v>
      </c>
      <c r="B138" s="474"/>
      <c r="C138" s="840">
        <v>546.57777777777778</v>
      </c>
      <c r="D138" s="854">
        <v>0.27858333333333335</v>
      </c>
      <c r="E138" s="884">
        <v>49.68888888888889</v>
      </c>
      <c r="F138" s="6">
        <v>61</v>
      </c>
      <c r="G138" s="6">
        <v>38.299999999999997</v>
      </c>
      <c r="H138" s="6">
        <v>50</v>
      </c>
      <c r="I138" s="892">
        <v>12</v>
      </c>
      <c r="J138" s="111">
        <v>6</v>
      </c>
      <c r="K138" s="111">
        <v>4</v>
      </c>
      <c r="L138" s="111">
        <v>2</v>
      </c>
      <c r="M138" s="927">
        <v>1</v>
      </c>
      <c r="N138" s="113">
        <v>0</v>
      </c>
      <c r="O138" s="113">
        <v>0</v>
      </c>
      <c r="P138" s="115">
        <v>1</v>
      </c>
      <c r="Q138" s="177">
        <v>11</v>
      </c>
      <c r="R138" s="903">
        <v>1</v>
      </c>
      <c r="S138" s="102">
        <v>6</v>
      </c>
      <c r="T138" s="913">
        <v>1</v>
      </c>
      <c r="U138" s="102">
        <v>3</v>
      </c>
      <c r="V138" s="103">
        <v>0.30769230769230771</v>
      </c>
      <c r="W138" s="142">
        <v>4</v>
      </c>
      <c r="X138" s="103">
        <v>5.2631578947368418E-2</v>
      </c>
      <c r="Y138" s="142">
        <v>1</v>
      </c>
      <c r="Z138" s="919">
        <v>0.91666666666666663</v>
      </c>
      <c r="AA138" s="49">
        <v>1</v>
      </c>
      <c r="AB138" s="49">
        <v>1</v>
      </c>
      <c r="AC138" s="49">
        <v>0.5</v>
      </c>
    </row>
    <row r="139" spans="1:29" ht="19">
      <c r="A139" s="806" t="s">
        <v>951</v>
      </c>
      <c r="B139" s="477"/>
      <c r="C139" s="840">
        <v>24</v>
      </c>
      <c r="D139" s="854">
        <v>1.21E-2</v>
      </c>
      <c r="E139" s="884">
        <v>8</v>
      </c>
      <c r="F139" s="6">
        <v>8</v>
      </c>
      <c r="G139" s="6" t="e">
        <v>#DIV/0!</v>
      </c>
      <c r="H139" s="6" t="e">
        <v>#DIV/0!</v>
      </c>
      <c r="I139" s="892">
        <v>3</v>
      </c>
      <c r="J139" s="111">
        <v>3</v>
      </c>
      <c r="K139" s="111">
        <v>0</v>
      </c>
      <c r="L139" s="111">
        <v>0</v>
      </c>
      <c r="M139" s="927">
        <v>0</v>
      </c>
      <c r="N139" s="113">
        <v>0</v>
      </c>
      <c r="O139" s="113">
        <v>0</v>
      </c>
      <c r="P139" s="115">
        <v>0</v>
      </c>
      <c r="Q139" s="177">
        <v>3</v>
      </c>
      <c r="R139" s="903">
        <v>0.5</v>
      </c>
      <c r="S139" s="102">
        <v>3</v>
      </c>
      <c r="T139" s="913">
        <v>0.66666666666666663</v>
      </c>
      <c r="U139" s="102">
        <v>2</v>
      </c>
      <c r="V139" s="103">
        <v>0</v>
      </c>
      <c r="W139" s="142">
        <v>0</v>
      </c>
      <c r="X139" s="103">
        <v>0</v>
      </c>
      <c r="Y139" s="142">
        <v>0</v>
      </c>
      <c r="Z139" s="919">
        <v>1</v>
      </c>
      <c r="AA139" s="49">
        <v>1</v>
      </c>
      <c r="AB139" s="49" t="e">
        <v>#DIV/0!</v>
      </c>
      <c r="AC139" s="49" t="e">
        <v>#DIV/0!</v>
      </c>
    </row>
    <row r="140" spans="1:29" ht="19">
      <c r="A140" s="806" t="s">
        <v>952</v>
      </c>
      <c r="B140" s="477"/>
      <c r="C140" s="840">
        <v>70</v>
      </c>
      <c r="D140" s="854">
        <v>0.33399999999999996</v>
      </c>
      <c r="E140" s="884">
        <v>35</v>
      </c>
      <c r="F140" s="6">
        <v>35</v>
      </c>
      <c r="G140" s="6" t="e">
        <v>#DIV/0!</v>
      </c>
      <c r="H140" s="6" t="e">
        <v>#DIV/0!</v>
      </c>
      <c r="I140" s="892">
        <v>2</v>
      </c>
      <c r="J140" s="111">
        <v>2</v>
      </c>
      <c r="K140" s="111">
        <v>0</v>
      </c>
      <c r="L140" s="111">
        <v>0</v>
      </c>
      <c r="M140" s="927">
        <v>0</v>
      </c>
      <c r="N140" s="113">
        <v>0</v>
      </c>
      <c r="O140" s="113">
        <v>0</v>
      </c>
      <c r="P140" s="115">
        <v>0</v>
      </c>
      <c r="Q140" s="177">
        <v>2</v>
      </c>
      <c r="R140" s="903">
        <v>0.33333333333333331</v>
      </c>
      <c r="S140" s="102">
        <v>2</v>
      </c>
      <c r="T140" s="913">
        <v>0.33333333333333331</v>
      </c>
      <c r="U140" s="102">
        <v>1</v>
      </c>
      <c r="V140" s="103">
        <v>0</v>
      </c>
      <c r="W140" s="142">
        <v>0</v>
      </c>
      <c r="X140" s="103">
        <v>0</v>
      </c>
      <c r="Y140" s="142">
        <v>0</v>
      </c>
      <c r="Z140" s="919">
        <v>1</v>
      </c>
      <c r="AA140" s="49">
        <v>1</v>
      </c>
      <c r="AB140" s="49" t="e">
        <v>#DIV/0!</v>
      </c>
      <c r="AC140" s="49" t="e">
        <v>#DIV/0!</v>
      </c>
    </row>
    <row r="141" spans="1:29" ht="20">
      <c r="A141" s="804" t="s">
        <v>971</v>
      </c>
      <c r="B141" s="476"/>
      <c r="C141" s="841"/>
      <c r="D141" s="855"/>
      <c r="E141" s="885"/>
      <c r="F141" s="107"/>
      <c r="G141" s="107"/>
      <c r="H141" s="107"/>
      <c r="I141" s="893"/>
      <c r="J141" s="112"/>
      <c r="K141" s="112"/>
      <c r="L141" s="112"/>
      <c r="M141" s="849"/>
      <c r="N141" s="112"/>
      <c r="O141" s="112"/>
      <c r="P141" s="114"/>
      <c r="Q141" s="178"/>
      <c r="R141" s="904"/>
      <c r="S141" s="117"/>
      <c r="T141" s="914"/>
      <c r="U141" s="117"/>
      <c r="V141" s="124"/>
      <c r="W141" s="125"/>
      <c r="X141" s="124"/>
      <c r="Y141" s="128"/>
      <c r="Z141" s="920"/>
      <c r="AA141" s="920"/>
      <c r="AB141" s="920"/>
      <c r="AC141" s="920"/>
    </row>
    <row r="142" spans="1:29" ht="19">
      <c r="A142" s="802" t="s">
        <v>1342</v>
      </c>
      <c r="B142" s="474"/>
      <c r="C142" s="840" t="e">
        <v>#DIV/0!</v>
      </c>
      <c r="D142" s="854" t="e">
        <v>#DIV/0!</v>
      </c>
      <c r="E142" s="884" t="e">
        <v>#DIV/0!</v>
      </c>
      <c r="F142" s="6" t="e">
        <v>#DIV/0!</v>
      </c>
      <c r="G142" s="6" t="e">
        <v>#DIV/0!</v>
      </c>
      <c r="H142" s="6" t="e">
        <v>#DIV/0!</v>
      </c>
      <c r="I142" s="892">
        <v>1</v>
      </c>
      <c r="J142" s="111">
        <v>1</v>
      </c>
      <c r="K142" s="111">
        <v>0</v>
      </c>
      <c r="L142" s="111">
        <v>0</v>
      </c>
      <c r="M142" s="927">
        <v>1</v>
      </c>
      <c r="N142" s="113">
        <v>1</v>
      </c>
      <c r="O142" s="113">
        <v>0</v>
      </c>
      <c r="P142" s="115">
        <v>0</v>
      </c>
      <c r="Q142" s="177">
        <v>0</v>
      </c>
      <c r="R142" s="903">
        <v>0</v>
      </c>
      <c r="S142" s="102">
        <v>0</v>
      </c>
      <c r="T142" s="913">
        <v>0.33333333333333331</v>
      </c>
      <c r="U142" s="102">
        <v>1</v>
      </c>
      <c r="V142" s="103">
        <v>0</v>
      </c>
      <c r="W142" s="142">
        <v>0</v>
      </c>
      <c r="X142" s="103">
        <v>0</v>
      </c>
      <c r="Y142" s="142">
        <v>0</v>
      </c>
      <c r="Z142" s="919">
        <v>0</v>
      </c>
      <c r="AA142" s="49">
        <v>0</v>
      </c>
      <c r="AB142" s="49" t="e">
        <v>#DIV/0!</v>
      </c>
      <c r="AC142" s="49" t="e">
        <v>#DIV/0!</v>
      </c>
    </row>
    <row r="143" spans="1:29" ht="21">
      <c r="A143" s="804" t="s">
        <v>972</v>
      </c>
      <c r="B143" s="476"/>
      <c r="C143" s="841"/>
      <c r="D143" s="855"/>
      <c r="E143" s="887"/>
      <c r="F143" s="353"/>
      <c r="G143" s="353"/>
      <c r="H143" s="353"/>
      <c r="I143" s="850">
        <v>4</v>
      </c>
      <c r="J143" s="353"/>
      <c r="K143" s="353"/>
      <c r="L143" s="353"/>
      <c r="M143" s="928"/>
      <c r="N143" s="353"/>
      <c r="O143" s="353"/>
      <c r="P143" s="353"/>
      <c r="Q143" s="353"/>
      <c r="R143" s="905">
        <v>0.66666666666666663</v>
      </c>
      <c r="S143" s="354">
        <v>4</v>
      </c>
      <c r="T143" s="915"/>
      <c r="U143" s="353"/>
      <c r="V143" s="355">
        <v>0</v>
      </c>
      <c r="W143" s="354">
        <v>0</v>
      </c>
      <c r="X143" s="355">
        <v>0</v>
      </c>
      <c r="Y143" s="354">
        <v>0</v>
      </c>
      <c r="Z143" s="921"/>
      <c r="AA143" s="921"/>
      <c r="AB143" s="922"/>
      <c r="AC143" s="922"/>
    </row>
    <row r="144" spans="1:29" ht="19">
      <c r="A144" s="802" t="s">
        <v>968</v>
      </c>
      <c r="B144" s="474"/>
      <c r="C144" s="840">
        <v>81.333333333333329</v>
      </c>
      <c r="D144" s="854">
        <v>4.4299999999999999E-2</v>
      </c>
      <c r="E144" s="884">
        <v>20.333333333333332</v>
      </c>
      <c r="F144" s="6">
        <v>20.333333333333332</v>
      </c>
      <c r="G144" s="6" t="e">
        <v>#DIV/0!</v>
      </c>
      <c r="H144" s="6" t="e">
        <v>#DIV/0!</v>
      </c>
      <c r="I144" s="892">
        <v>4</v>
      </c>
      <c r="J144" s="111">
        <v>4</v>
      </c>
      <c r="K144" s="111">
        <v>0</v>
      </c>
      <c r="L144" s="111">
        <v>0</v>
      </c>
      <c r="M144" s="927">
        <v>0</v>
      </c>
      <c r="N144" s="113">
        <v>0</v>
      </c>
      <c r="O144" s="113">
        <v>0</v>
      </c>
      <c r="P144" s="115">
        <v>0</v>
      </c>
      <c r="Q144" s="177">
        <v>4</v>
      </c>
      <c r="R144" s="903">
        <v>0.66666666666666663</v>
      </c>
      <c r="S144" s="102">
        <v>4</v>
      </c>
      <c r="T144" s="913">
        <v>0.66666666666666663</v>
      </c>
      <c r="U144" s="102">
        <v>2</v>
      </c>
      <c r="V144" s="103">
        <v>0</v>
      </c>
      <c r="W144" s="142">
        <v>0</v>
      </c>
      <c r="X144" s="103">
        <v>0</v>
      </c>
      <c r="Y144" s="142">
        <v>0</v>
      </c>
      <c r="Z144" s="919">
        <v>1</v>
      </c>
      <c r="AA144" s="49">
        <v>1</v>
      </c>
      <c r="AB144" s="49" t="e">
        <v>#DIV/0!</v>
      </c>
      <c r="AC144" s="49" t="e">
        <v>#DIV/0!</v>
      </c>
    </row>
    <row r="145" spans="1:29" ht="19">
      <c r="A145" s="802" t="s">
        <v>1343</v>
      </c>
      <c r="B145" s="474"/>
      <c r="C145" s="840">
        <v>5</v>
      </c>
      <c r="D145" s="854" t="e">
        <v>#DIV/0!</v>
      </c>
      <c r="E145" s="884">
        <v>5</v>
      </c>
      <c r="F145" s="6">
        <v>5</v>
      </c>
      <c r="G145" s="6" t="e">
        <v>#DIV/0!</v>
      </c>
      <c r="H145" s="6" t="e">
        <v>#DIV/0!</v>
      </c>
      <c r="I145" s="892">
        <v>1</v>
      </c>
      <c r="J145" s="111">
        <v>1</v>
      </c>
      <c r="K145" s="111">
        <v>0</v>
      </c>
      <c r="L145" s="111">
        <v>0</v>
      </c>
      <c r="M145" s="927">
        <v>0</v>
      </c>
      <c r="N145" s="113">
        <v>0</v>
      </c>
      <c r="O145" s="113">
        <v>0</v>
      </c>
      <c r="P145" s="115">
        <v>0</v>
      </c>
      <c r="Q145" s="177">
        <v>1</v>
      </c>
      <c r="R145" s="903">
        <v>0.16666666666666666</v>
      </c>
      <c r="S145" s="102">
        <v>1</v>
      </c>
      <c r="T145" s="913">
        <v>0</v>
      </c>
      <c r="U145" s="102">
        <v>0</v>
      </c>
      <c r="V145" s="103">
        <v>0</v>
      </c>
      <c r="W145" s="142">
        <v>0</v>
      </c>
      <c r="X145" s="103">
        <v>0</v>
      </c>
      <c r="Y145" s="142">
        <v>0</v>
      </c>
      <c r="Z145" s="919">
        <v>1</v>
      </c>
      <c r="AA145" s="49">
        <v>1</v>
      </c>
      <c r="AB145" s="49" t="e">
        <v>#DIV/0!</v>
      </c>
      <c r="AC145" s="49" t="e">
        <v>#DIV/0!</v>
      </c>
    </row>
    <row r="146" spans="1:29" ht="21">
      <c r="A146" s="804" t="s">
        <v>973</v>
      </c>
      <c r="B146" s="476"/>
      <c r="C146" s="841"/>
      <c r="D146" s="855"/>
      <c r="E146" s="887"/>
      <c r="F146" s="353"/>
      <c r="G146" s="353"/>
      <c r="H146" s="353"/>
      <c r="I146" s="850">
        <v>7</v>
      </c>
      <c r="J146" s="353"/>
      <c r="K146" s="353"/>
      <c r="L146" s="353"/>
      <c r="M146" s="928"/>
      <c r="N146" s="353"/>
      <c r="O146" s="353"/>
      <c r="P146" s="353"/>
      <c r="Q146" s="353"/>
      <c r="R146" s="905">
        <v>0.66666666666666663</v>
      </c>
      <c r="S146" s="354">
        <v>4</v>
      </c>
      <c r="T146" s="915"/>
      <c r="U146" s="353"/>
      <c r="V146" s="355">
        <v>0.23076923076923078</v>
      </c>
      <c r="W146" s="354">
        <v>3</v>
      </c>
      <c r="X146" s="355">
        <v>0</v>
      </c>
      <c r="Y146" s="354">
        <v>0</v>
      </c>
      <c r="Z146" s="921"/>
      <c r="AA146" s="921"/>
      <c r="AB146" s="922"/>
      <c r="AC146" s="922"/>
    </row>
    <row r="147" spans="1:29" ht="19">
      <c r="A147" s="802" t="s">
        <v>959</v>
      </c>
      <c r="B147" s="474"/>
      <c r="C147" s="840">
        <v>98.666666666666671</v>
      </c>
      <c r="D147" s="854">
        <v>1.6E-2</v>
      </c>
      <c r="E147" s="884">
        <v>24.666666666666668</v>
      </c>
      <c r="F147" s="6">
        <v>8.5</v>
      </c>
      <c r="G147" s="6">
        <v>57</v>
      </c>
      <c r="H147" s="6" t="e">
        <v>#DIV/0!</v>
      </c>
      <c r="I147" s="892">
        <v>5</v>
      </c>
      <c r="J147" s="111">
        <v>4</v>
      </c>
      <c r="K147" s="111">
        <v>1</v>
      </c>
      <c r="L147" s="111">
        <v>0</v>
      </c>
      <c r="M147" s="927">
        <v>1</v>
      </c>
      <c r="N147" s="113">
        <v>1</v>
      </c>
      <c r="O147" s="113">
        <v>0</v>
      </c>
      <c r="P147" s="115">
        <v>0</v>
      </c>
      <c r="Q147" s="177">
        <v>4</v>
      </c>
      <c r="R147" s="903">
        <v>0.5</v>
      </c>
      <c r="S147" s="102">
        <v>3</v>
      </c>
      <c r="T147" s="913">
        <v>0.33333333333333331</v>
      </c>
      <c r="U147" s="102">
        <v>1</v>
      </c>
      <c r="V147" s="103">
        <v>7.6923076923076927E-2</v>
      </c>
      <c r="W147" s="142">
        <v>1</v>
      </c>
      <c r="X147" s="103">
        <v>0</v>
      </c>
      <c r="Y147" s="142">
        <v>0</v>
      </c>
      <c r="Z147" s="919">
        <v>0.8</v>
      </c>
      <c r="AA147" s="49">
        <v>0.75</v>
      </c>
      <c r="AB147" s="49">
        <v>1</v>
      </c>
      <c r="AC147" s="49" t="e">
        <v>#DIV/0!</v>
      </c>
    </row>
    <row r="148" spans="1:29" ht="19">
      <c r="A148" s="802" t="s">
        <v>1344</v>
      </c>
      <c r="B148" s="474"/>
      <c r="C148" s="840">
        <v>57.100000000000009</v>
      </c>
      <c r="D148" s="854" t="e">
        <v>#DIV/0!</v>
      </c>
      <c r="E148" s="884">
        <v>19.033333333333335</v>
      </c>
      <c r="F148" s="6" t="e">
        <v>#DIV/0!</v>
      </c>
      <c r="G148" s="6">
        <v>19.033333333333335</v>
      </c>
      <c r="H148" s="6" t="e">
        <v>#DIV/0!</v>
      </c>
      <c r="I148" s="892">
        <v>3</v>
      </c>
      <c r="J148" s="111">
        <v>0</v>
      </c>
      <c r="K148" s="111">
        <v>3</v>
      </c>
      <c r="L148" s="111">
        <v>0</v>
      </c>
      <c r="M148" s="927">
        <v>0</v>
      </c>
      <c r="N148" s="113">
        <v>0</v>
      </c>
      <c r="O148" s="113">
        <v>0</v>
      </c>
      <c r="P148" s="115">
        <v>0</v>
      </c>
      <c r="Q148" s="177">
        <v>3</v>
      </c>
      <c r="R148" s="903">
        <v>0</v>
      </c>
      <c r="S148" s="102">
        <v>0</v>
      </c>
      <c r="T148" s="913">
        <v>0</v>
      </c>
      <c r="U148" s="102">
        <v>0</v>
      </c>
      <c r="V148" s="103">
        <v>0.23076923076923078</v>
      </c>
      <c r="W148" s="142">
        <v>3</v>
      </c>
      <c r="X148" s="103">
        <v>0</v>
      </c>
      <c r="Y148" s="142">
        <v>0</v>
      </c>
      <c r="Z148" s="919">
        <v>1</v>
      </c>
      <c r="AA148" s="49" t="e">
        <v>#DIV/0!</v>
      </c>
      <c r="AB148" s="49">
        <v>1</v>
      </c>
      <c r="AC148" s="49" t="e">
        <v>#DIV/0!</v>
      </c>
    </row>
    <row r="149" spans="1:29" ht="19">
      <c r="A149" s="802" t="s">
        <v>1345</v>
      </c>
      <c r="B149" s="474"/>
      <c r="C149" s="840">
        <v>81.800000000000011</v>
      </c>
      <c r="D149" s="854" t="e">
        <v>#DIV/0!</v>
      </c>
      <c r="E149" s="884">
        <v>27.266666666666669</v>
      </c>
      <c r="F149" s="6" t="e">
        <v>#DIV/0!</v>
      </c>
      <c r="G149" s="6">
        <v>27.266666666666669</v>
      </c>
      <c r="H149" s="6" t="e">
        <v>#DIV/0!</v>
      </c>
      <c r="I149" s="892">
        <v>3</v>
      </c>
      <c r="J149" s="111">
        <v>0</v>
      </c>
      <c r="K149" s="111">
        <v>3</v>
      </c>
      <c r="L149" s="111">
        <v>0</v>
      </c>
      <c r="M149" s="927">
        <v>0</v>
      </c>
      <c r="N149" s="113">
        <v>0</v>
      </c>
      <c r="O149" s="113">
        <v>0</v>
      </c>
      <c r="P149" s="115">
        <v>0</v>
      </c>
      <c r="Q149" s="177">
        <v>3</v>
      </c>
      <c r="R149" s="903">
        <v>0</v>
      </c>
      <c r="S149" s="102">
        <v>0</v>
      </c>
      <c r="T149" s="913">
        <v>0</v>
      </c>
      <c r="U149" s="102">
        <v>0</v>
      </c>
      <c r="V149" s="103">
        <v>0.23076923076923078</v>
      </c>
      <c r="W149" s="142">
        <v>3</v>
      </c>
      <c r="X149" s="103">
        <v>0</v>
      </c>
      <c r="Y149" s="142">
        <v>0</v>
      </c>
      <c r="Z149" s="919">
        <v>1</v>
      </c>
      <c r="AA149" s="49" t="e">
        <v>#DIV/0!</v>
      </c>
      <c r="AB149" s="49">
        <v>1</v>
      </c>
      <c r="AC149" s="49" t="e">
        <v>#DIV/0!</v>
      </c>
    </row>
    <row r="150" spans="1:29" ht="21">
      <c r="A150" s="800" t="s">
        <v>1471</v>
      </c>
      <c r="B150" s="472"/>
      <c r="C150" s="844"/>
      <c r="D150" s="858"/>
      <c r="E150" s="882"/>
      <c r="F150" s="835"/>
      <c r="G150" s="358"/>
      <c r="H150" s="358"/>
      <c r="I150" s="847">
        <v>21</v>
      </c>
      <c r="J150" s="835"/>
      <c r="K150" s="358"/>
      <c r="L150" s="358"/>
      <c r="M150" s="925"/>
      <c r="N150" s="835"/>
      <c r="O150" s="358"/>
      <c r="P150" s="358"/>
      <c r="Q150" s="358"/>
      <c r="R150" s="901">
        <v>1</v>
      </c>
      <c r="S150" s="897">
        <v>6</v>
      </c>
      <c r="T150" s="911"/>
      <c r="U150" s="835"/>
      <c r="V150" s="361">
        <v>0.61538461538461542</v>
      </c>
      <c r="W150" s="360">
        <v>8</v>
      </c>
      <c r="X150" s="361">
        <v>0.21052631578947367</v>
      </c>
      <c r="Y150" s="360">
        <v>4</v>
      </c>
      <c r="Z150" s="512"/>
      <c r="AA150" s="512"/>
      <c r="AB150" s="512"/>
      <c r="AC150" s="512"/>
    </row>
    <row r="151" spans="1:29" ht="19">
      <c r="A151" s="802" t="s">
        <v>1785</v>
      </c>
      <c r="B151" s="474"/>
      <c r="C151" s="840">
        <v>249.42857142857144</v>
      </c>
      <c r="D151" s="854">
        <v>0.17810000000000004</v>
      </c>
      <c r="E151" s="884">
        <v>27.714285714285715</v>
      </c>
      <c r="F151" s="6">
        <v>23</v>
      </c>
      <c r="G151" s="6">
        <v>23.666666666666668</v>
      </c>
      <c r="H151" s="6">
        <v>54</v>
      </c>
      <c r="I151" s="892">
        <v>10</v>
      </c>
      <c r="J151" s="111">
        <v>4</v>
      </c>
      <c r="K151" s="111">
        <v>3</v>
      </c>
      <c r="L151" s="111">
        <v>3</v>
      </c>
      <c r="M151" s="927">
        <v>1</v>
      </c>
      <c r="N151" s="113">
        <v>0</v>
      </c>
      <c r="O151" s="113">
        <v>0</v>
      </c>
      <c r="P151" s="115">
        <v>1</v>
      </c>
      <c r="Q151" s="177">
        <v>9</v>
      </c>
      <c r="R151" s="903">
        <v>0.66666666666666663</v>
      </c>
      <c r="S151" s="102">
        <v>4</v>
      </c>
      <c r="T151" s="913">
        <v>0.66666666666666663</v>
      </c>
      <c r="U151" s="102">
        <v>2</v>
      </c>
      <c r="V151" s="103">
        <v>0.23076923076923078</v>
      </c>
      <c r="W151" s="142">
        <v>3</v>
      </c>
      <c r="X151" s="103">
        <v>0.10526315789473684</v>
      </c>
      <c r="Y151" s="142">
        <v>2</v>
      </c>
      <c r="Z151" s="919">
        <v>0.9</v>
      </c>
      <c r="AA151" s="49">
        <v>1</v>
      </c>
      <c r="AB151" s="49">
        <v>1</v>
      </c>
      <c r="AC151" s="49">
        <v>0.66666666666666663</v>
      </c>
    </row>
    <row r="152" spans="1:29" ht="21">
      <c r="A152" s="801" t="s">
        <v>777</v>
      </c>
      <c r="B152" s="473"/>
      <c r="C152" s="839"/>
      <c r="D152" s="853"/>
      <c r="E152" s="883"/>
      <c r="F152" s="197"/>
      <c r="G152" s="197"/>
      <c r="H152" s="197"/>
      <c r="I152" s="848">
        <v>21</v>
      </c>
      <c r="J152" s="197"/>
      <c r="K152" s="197"/>
      <c r="L152" s="197"/>
      <c r="M152" s="926"/>
      <c r="N152" s="197"/>
      <c r="O152" s="197"/>
      <c r="P152" s="197"/>
      <c r="Q152" s="197"/>
      <c r="R152" s="902">
        <v>1</v>
      </c>
      <c r="S152" s="278">
        <v>6</v>
      </c>
      <c r="T152" s="912"/>
      <c r="U152" s="197"/>
      <c r="V152" s="333">
        <v>0.61538461538461542</v>
      </c>
      <c r="W152" s="278">
        <v>8</v>
      </c>
      <c r="X152" s="333">
        <v>0.21052631578947367</v>
      </c>
      <c r="Y152" s="278">
        <v>4</v>
      </c>
      <c r="Z152" s="277"/>
      <c r="AA152" s="277"/>
      <c r="AB152" s="277"/>
      <c r="AC152" s="277"/>
    </row>
    <row r="153" spans="1:29" ht="19">
      <c r="A153" s="802" t="s">
        <v>1786</v>
      </c>
      <c r="B153" s="474"/>
      <c r="C153" s="840">
        <v>418.66666666666669</v>
      </c>
      <c r="D153" s="854">
        <v>0.13449999999999998</v>
      </c>
      <c r="E153" s="884">
        <v>52.333333333333336</v>
      </c>
      <c r="F153" s="6">
        <v>52</v>
      </c>
      <c r="G153" s="6">
        <v>52.5</v>
      </c>
      <c r="H153" s="6">
        <v>53</v>
      </c>
      <c r="I153" s="892">
        <v>9</v>
      </c>
      <c r="J153" s="111">
        <v>5</v>
      </c>
      <c r="K153" s="111">
        <v>2</v>
      </c>
      <c r="L153" s="111">
        <v>2</v>
      </c>
      <c r="M153" s="927">
        <v>1</v>
      </c>
      <c r="N153" s="113">
        <v>0</v>
      </c>
      <c r="O153" s="113">
        <v>0</v>
      </c>
      <c r="P153" s="115">
        <v>1</v>
      </c>
      <c r="Q153" s="177">
        <v>8</v>
      </c>
      <c r="R153" s="903">
        <v>0.83333333333333337</v>
      </c>
      <c r="S153" s="102">
        <v>5</v>
      </c>
      <c r="T153" s="913">
        <v>0.66666666666666663</v>
      </c>
      <c r="U153" s="102">
        <v>2</v>
      </c>
      <c r="V153" s="103">
        <v>0.15384615384615385</v>
      </c>
      <c r="W153" s="142">
        <v>2</v>
      </c>
      <c r="X153" s="103">
        <v>5.2631578947368418E-2</v>
      </c>
      <c r="Y153" s="142">
        <v>1</v>
      </c>
      <c r="Z153" s="919">
        <v>0.88888888888888884</v>
      </c>
      <c r="AA153" s="49">
        <v>1</v>
      </c>
      <c r="AB153" s="49">
        <v>1</v>
      </c>
      <c r="AC153" s="49">
        <v>0.5</v>
      </c>
    </row>
    <row r="154" spans="1:29" ht="20">
      <c r="A154" s="804" t="s">
        <v>930</v>
      </c>
      <c r="B154" s="476"/>
      <c r="C154" s="841"/>
      <c r="D154" s="855"/>
      <c r="E154" s="885"/>
      <c r="F154" s="107"/>
      <c r="G154" s="107"/>
      <c r="H154" s="107"/>
      <c r="I154" s="893"/>
      <c r="J154" s="112"/>
      <c r="K154" s="112"/>
      <c r="L154" s="112"/>
      <c r="M154" s="849"/>
      <c r="N154" s="112"/>
      <c r="O154" s="112"/>
      <c r="P154" s="114"/>
      <c r="Q154" s="178"/>
      <c r="R154" s="904"/>
      <c r="S154" s="117"/>
      <c r="T154" s="914"/>
      <c r="U154" s="117"/>
      <c r="V154" s="124"/>
      <c r="W154" s="125"/>
      <c r="X154" s="124"/>
      <c r="Y154" s="128"/>
      <c r="Z154" s="920"/>
      <c r="AA154" s="920"/>
      <c r="AB154" s="920"/>
      <c r="AC154" s="920"/>
    </row>
    <row r="155" spans="1:29" ht="19">
      <c r="A155" s="802" t="s">
        <v>1347</v>
      </c>
      <c r="B155" s="474"/>
      <c r="C155" s="840">
        <v>16</v>
      </c>
      <c r="D155" s="854" t="e">
        <v>#DIV/0!</v>
      </c>
      <c r="E155" s="884">
        <v>16</v>
      </c>
      <c r="F155" s="6">
        <v>16</v>
      </c>
      <c r="G155" s="6" t="e">
        <v>#DIV/0!</v>
      </c>
      <c r="H155" s="6" t="e">
        <v>#DIV/0!</v>
      </c>
      <c r="I155" s="892">
        <v>1</v>
      </c>
      <c r="J155" s="111">
        <v>1</v>
      </c>
      <c r="K155" s="111">
        <v>0</v>
      </c>
      <c r="L155" s="111">
        <v>0</v>
      </c>
      <c r="M155" s="927">
        <v>0</v>
      </c>
      <c r="N155" s="113">
        <v>0</v>
      </c>
      <c r="O155" s="113">
        <v>0</v>
      </c>
      <c r="P155" s="115">
        <v>0</v>
      </c>
      <c r="Q155" s="177">
        <v>1</v>
      </c>
      <c r="R155" s="903">
        <v>0.16666666666666666</v>
      </c>
      <c r="S155" s="102">
        <v>1</v>
      </c>
      <c r="T155" s="913">
        <v>0</v>
      </c>
      <c r="U155" s="102">
        <v>0</v>
      </c>
      <c r="V155" s="103">
        <v>0</v>
      </c>
      <c r="W155" s="142">
        <v>0</v>
      </c>
      <c r="X155" s="103">
        <v>0</v>
      </c>
      <c r="Y155" s="142">
        <v>0</v>
      </c>
      <c r="Z155" s="919">
        <v>1</v>
      </c>
      <c r="AA155" s="49">
        <v>1</v>
      </c>
      <c r="AB155" s="49" t="e">
        <v>#DIV/0!</v>
      </c>
      <c r="AC155" s="49" t="e">
        <v>#DIV/0!</v>
      </c>
    </row>
    <row r="156" spans="1:29" ht="21">
      <c r="A156" s="804" t="s">
        <v>931</v>
      </c>
      <c r="B156" s="476"/>
      <c r="C156" s="841"/>
      <c r="D156" s="855"/>
      <c r="E156" s="887"/>
      <c r="F156" s="353"/>
      <c r="G156" s="353"/>
      <c r="H156" s="353"/>
      <c r="I156" s="850">
        <v>11</v>
      </c>
      <c r="J156" s="353"/>
      <c r="K156" s="353"/>
      <c r="L156" s="353"/>
      <c r="M156" s="928"/>
      <c r="N156" s="353"/>
      <c r="O156" s="353"/>
      <c r="P156" s="353"/>
      <c r="Q156" s="353"/>
      <c r="R156" s="905">
        <v>0.83333333333333337</v>
      </c>
      <c r="S156" s="354">
        <v>5</v>
      </c>
      <c r="T156" s="915"/>
      <c r="U156" s="353"/>
      <c r="V156" s="355">
        <v>0.38461538461538464</v>
      </c>
      <c r="W156" s="354">
        <v>5</v>
      </c>
      <c r="X156" s="355">
        <v>5.2631578947368418E-2</v>
      </c>
      <c r="Y156" s="354">
        <v>1</v>
      </c>
      <c r="Z156" s="921"/>
      <c r="AA156" s="921"/>
      <c r="AB156" s="922"/>
      <c r="AC156" s="922"/>
    </row>
    <row r="157" spans="1:29" ht="19">
      <c r="A157" s="802" t="s">
        <v>1348</v>
      </c>
      <c r="B157" s="474"/>
      <c r="C157" s="840">
        <v>205.42499999999998</v>
      </c>
      <c r="D157" s="854">
        <v>0.22</v>
      </c>
      <c r="E157" s="884">
        <v>22.824999999999999</v>
      </c>
      <c r="F157" s="6">
        <v>21.5</v>
      </c>
      <c r="G157" s="6">
        <v>24.15</v>
      </c>
      <c r="H157" s="6" t="e">
        <v>#DIV/0!</v>
      </c>
      <c r="I157" s="892">
        <v>9</v>
      </c>
      <c r="J157" s="111">
        <v>4</v>
      </c>
      <c r="K157" s="111">
        <v>5</v>
      </c>
      <c r="L157" s="111">
        <v>0</v>
      </c>
      <c r="M157" s="927">
        <v>0</v>
      </c>
      <c r="N157" s="113">
        <v>0</v>
      </c>
      <c r="O157" s="113">
        <v>0</v>
      </c>
      <c r="P157" s="115">
        <v>0</v>
      </c>
      <c r="Q157" s="177">
        <v>9</v>
      </c>
      <c r="R157" s="903">
        <v>0.66666666666666663</v>
      </c>
      <c r="S157" s="102">
        <v>4</v>
      </c>
      <c r="T157" s="913">
        <v>0.33333333333333331</v>
      </c>
      <c r="U157" s="102">
        <v>1</v>
      </c>
      <c r="V157" s="103">
        <v>0.38461538461538464</v>
      </c>
      <c r="W157" s="142">
        <v>5</v>
      </c>
      <c r="X157" s="103">
        <v>0</v>
      </c>
      <c r="Y157" s="142">
        <v>0</v>
      </c>
      <c r="Z157" s="919">
        <v>1</v>
      </c>
      <c r="AA157" s="49">
        <v>1</v>
      </c>
      <c r="AB157" s="49">
        <v>1</v>
      </c>
      <c r="AC157" s="49" t="e">
        <v>#DIV/0!</v>
      </c>
    </row>
    <row r="158" spans="1:29" ht="19">
      <c r="A158" s="806" t="s">
        <v>1349</v>
      </c>
      <c r="B158" s="477"/>
      <c r="C158" s="840" t="e">
        <v>#DIV/0!</v>
      </c>
      <c r="D158" s="854">
        <v>1.9E-2</v>
      </c>
      <c r="E158" s="884" t="e">
        <v>#DIV/0!</v>
      </c>
      <c r="F158" s="6" t="e">
        <v>#DIV/0!</v>
      </c>
      <c r="G158" s="6" t="e">
        <v>#DIV/0!</v>
      </c>
      <c r="H158" s="6" t="e">
        <v>#DIV/0!</v>
      </c>
      <c r="I158" s="892">
        <v>1</v>
      </c>
      <c r="J158" s="111">
        <v>1</v>
      </c>
      <c r="K158" s="111">
        <v>0</v>
      </c>
      <c r="L158" s="111">
        <v>0</v>
      </c>
      <c r="M158" s="927">
        <v>0</v>
      </c>
      <c r="N158" s="113">
        <v>0</v>
      </c>
      <c r="O158" s="113">
        <v>0</v>
      </c>
      <c r="P158" s="115">
        <v>0</v>
      </c>
      <c r="Q158" s="177">
        <v>1</v>
      </c>
      <c r="R158" s="903">
        <v>0.16666666666666666</v>
      </c>
      <c r="S158" s="102">
        <v>1</v>
      </c>
      <c r="T158" s="913">
        <v>0.33333333333333331</v>
      </c>
      <c r="U158" s="102">
        <v>1</v>
      </c>
      <c r="V158" s="103">
        <v>0</v>
      </c>
      <c r="W158" s="142">
        <v>0</v>
      </c>
      <c r="X158" s="103">
        <v>0</v>
      </c>
      <c r="Y158" s="142">
        <v>0</v>
      </c>
      <c r="Z158" s="919">
        <v>1</v>
      </c>
      <c r="AA158" s="49">
        <v>1</v>
      </c>
      <c r="AB158" s="49" t="e">
        <v>#DIV/0!</v>
      </c>
      <c r="AC158" s="49" t="e">
        <v>#DIV/0!</v>
      </c>
    </row>
    <row r="159" spans="1:29" ht="19">
      <c r="A159" s="806" t="s">
        <v>1350</v>
      </c>
      <c r="B159" s="477"/>
      <c r="C159" s="840">
        <v>82</v>
      </c>
      <c r="D159" s="854">
        <v>6.5000000000000002E-2</v>
      </c>
      <c r="E159" s="884">
        <v>41</v>
      </c>
      <c r="F159" s="6">
        <v>41</v>
      </c>
      <c r="G159" s="6" t="e">
        <v>#DIV/0!</v>
      </c>
      <c r="H159" s="6" t="e">
        <v>#DIV/0!</v>
      </c>
      <c r="I159" s="892">
        <v>2</v>
      </c>
      <c r="J159" s="111">
        <v>2</v>
      </c>
      <c r="K159" s="111">
        <v>0</v>
      </c>
      <c r="L159" s="111">
        <v>0</v>
      </c>
      <c r="M159" s="927">
        <v>0</v>
      </c>
      <c r="N159" s="113">
        <v>0</v>
      </c>
      <c r="O159" s="113">
        <v>0</v>
      </c>
      <c r="P159" s="115">
        <v>0</v>
      </c>
      <c r="Q159" s="177">
        <v>2</v>
      </c>
      <c r="R159" s="903">
        <v>0.33333333333333331</v>
      </c>
      <c r="S159" s="102">
        <v>2</v>
      </c>
      <c r="T159" s="913">
        <v>0.33333333333333331</v>
      </c>
      <c r="U159" s="102">
        <v>1</v>
      </c>
      <c r="V159" s="103">
        <v>0</v>
      </c>
      <c r="W159" s="142">
        <v>0</v>
      </c>
      <c r="X159" s="103">
        <v>0</v>
      </c>
      <c r="Y159" s="142">
        <v>0</v>
      </c>
      <c r="Z159" s="919">
        <v>1</v>
      </c>
      <c r="AA159" s="49">
        <v>1</v>
      </c>
      <c r="AB159" s="49" t="e">
        <v>#DIV/0!</v>
      </c>
      <c r="AC159" s="49" t="e">
        <v>#DIV/0!</v>
      </c>
    </row>
    <row r="160" spans="1:29" ht="19">
      <c r="A160" s="806" t="s">
        <v>1351</v>
      </c>
      <c r="B160" s="477"/>
      <c r="C160" s="840" t="e">
        <v>#DIV/0!</v>
      </c>
      <c r="D160" s="854" t="e">
        <v>#DIV/0!</v>
      </c>
      <c r="E160" s="884" t="e">
        <v>#DIV/0!</v>
      </c>
      <c r="F160" s="6" t="e">
        <v>#DIV/0!</v>
      </c>
      <c r="G160" s="6" t="e">
        <v>#DIV/0!</v>
      </c>
      <c r="H160" s="6" t="e">
        <v>#DIV/0!</v>
      </c>
      <c r="I160" s="892">
        <v>1</v>
      </c>
      <c r="J160" s="111">
        <v>1</v>
      </c>
      <c r="K160" s="111">
        <v>0</v>
      </c>
      <c r="L160" s="111">
        <v>0</v>
      </c>
      <c r="M160" s="927">
        <v>1</v>
      </c>
      <c r="N160" s="113">
        <v>1</v>
      </c>
      <c r="O160" s="113">
        <v>0</v>
      </c>
      <c r="P160" s="115">
        <v>0</v>
      </c>
      <c r="Q160" s="177">
        <v>0</v>
      </c>
      <c r="R160" s="903">
        <v>0</v>
      </c>
      <c r="S160" s="102">
        <v>0</v>
      </c>
      <c r="T160" s="913">
        <v>0.33333333333333331</v>
      </c>
      <c r="U160" s="102">
        <v>1</v>
      </c>
      <c r="V160" s="103">
        <v>0</v>
      </c>
      <c r="W160" s="142">
        <v>0</v>
      </c>
      <c r="X160" s="103">
        <v>0</v>
      </c>
      <c r="Y160" s="142">
        <v>0</v>
      </c>
      <c r="Z160" s="919">
        <v>0</v>
      </c>
      <c r="AA160" s="49">
        <v>0</v>
      </c>
      <c r="AB160" s="49" t="e">
        <v>#DIV/0!</v>
      </c>
      <c r="AC160" s="49" t="e">
        <v>#DIV/0!</v>
      </c>
    </row>
    <row r="161" spans="1:29" ht="19">
      <c r="A161" s="802" t="s">
        <v>1352</v>
      </c>
      <c r="B161" s="474"/>
      <c r="C161" s="840" t="e">
        <v>#DIV/0!</v>
      </c>
      <c r="D161" s="854" t="e">
        <v>#DIV/0!</v>
      </c>
      <c r="E161" s="884" t="e">
        <v>#DIV/0!</v>
      </c>
      <c r="F161" s="6" t="e">
        <v>#DIV/0!</v>
      </c>
      <c r="G161" s="6" t="e">
        <v>#DIV/0!</v>
      </c>
      <c r="H161" s="6" t="e">
        <v>#DIV/0!</v>
      </c>
      <c r="I161" s="892">
        <v>1</v>
      </c>
      <c r="J161" s="111">
        <v>0</v>
      </c>
      <c r="K161" s="111">
        <v>0</v>
      </c>
      <c r="L161" s="111">
        <v>1</v>
      </c>
      <c r="M161" s="927">
        <v>1</v>
      </c>
      <c r="N161" s="113">
        <v>0</v>
      </c>
      <c r="O161" s="113">
        <v>0</v>
      </c>
      <c r="P161" s="115">
        <v>1</v>
      </c>
      <c r="Q161" s="177">
        <v>0</v>
      </c>
      <c r="R161" s="903">
        <v>0</v>
      </c>
      <c r="S161" s="102">
        <v>0</v>
      </c>
      <c r="T161" s="913">
        <v>0</v>
      </c>
      <c r="U161" s="102">
        <v>0</v>
      </c>
      <c r="V161" s="103">
        <v>0</v>
      </c>
      <c r="W161" s="142">
        <v>0</v>
      </c>
      <c r="X161" s="103">
        <v>0</v>
      </c>
      <c r="Y161" s="142">
        <v>0</v>
      </c>
      <c r="Z161" s="919">
        <v>0</v>
      </c>
      <c r="AA161" s="49" t="e">
        <v>#DIV/0!</v>
      </c>
      <c r="AB161" s="49" t="e">
        <v>#DIV/0!</v>
      </c>
      <c r="AC161" s="49">
        <v>0</v>
      </c>
    </row>
    <row r="162" spans="1:29" ht="20">
      <c r="A162" s="804" t="s">
        <v>932</v>
      </c>
      <c r="B162" s="476"/>
      <c r="C162" s="841"/>
      <c r="D162" s="855"/>
      <c r="E162" s="885"/>
      <c r="F162" s="107"/>
      <c r="G162" s="107"/>
      <c r="H162" s="107"/>
      <c r="I162" s="893"/>
      <c r="J162" s="112"/>
      <c r="K162" s="112"/>
      <c r="L162" s="112"/>
      <c r="M162" s="849"/>
      <c r="N162" s="112"/>
      <c r="O162" s="112"/>
      <c r="P162" s="114"/>
      <c r="Q162" s="178"/>
      <c r="R162" s="904"/>
      <c r="S162" s="117"/>
      <c r="T162" s="914"/>
      <c r="U162" s="117"/>
      <c r="V162" s="124"/>
      <c r="W162" s="125"/>
      <c r="X162" s="124"/>
      <c r="Y162" s="128"/>
      <c r="Z162" s="920"/>
      <c r="AA162" s="920"/>
      <c r="AB162" s="920"/>
      <c r="AC162" s="920"/>
    </row>
    <row r="163" spans="1:29" ht="19">
      <c r="A163" s="802" t="s">
        <v>1353</v>
      </c>
      <c r="B163" s="474"/>
      <c r="C163" s="840">
        <v>5</v>
      </c>
      <c r="D163" s="854" t="e">
        <v>#DIV/0!</v>
      </c>
      <c r="E163" s="884">
        <v>5</v>
      </c>
      <c r="F163" s="6">
        <v>5</v>
      </c>
      <c r="G163" s="6" t="e">
        <v>#DIV/0!</v>
      </c>
      <c r="H163" s="6" t="e">
        <v>#DIV/0!</v>
      </c>
      <c r="I163" s="892">
        <v>2</v>
      </c>
      <c r="J163" s="111">
        <v>2</v>
      </c>
      <c r="K163" s="111">
        <v>0</v>
      </c>
      <c r="L163" s="111">
        <v>0</v>
      </c>
      <c r="M163" s="927">
        <v>1</v>
      </c>
      <c r="N163" s="113">
        <v>1</v>
      </c>
      <c r="O163" s="113">
        <v>0</v>
      </c>
      <c r="P163" s="115">
        <v>0</v>
      </c>
      <c r="Q163" s="177">
        <v>1</v>
      </c>
      <c r="R163" s="903">
        <v>0.16666666666666666</v>
      </c>
      <c r="S163" s="102">
        <v>1</v>
      </c>
      <c r="T163" s="913">
        <v>0.33333333333333331</v>
      </c>
      <c r="U163" s="102">
        <v>1</v>
      </c>
      <c r="V163" s="103">
        <v>0</v>
      </c>
      <c r="W163" s="142">
        <v>0</v>
      </c>
      <c r="X163" s="103">
        <v>0</v>
      </c>
      <c r="Y163" s="142">
        <v>0</v>
      </c>
      <c r="Z163" s="919">
        <v>0.5</v>
      </c>
      <c r="AA163" s="49">
        <v>0.5</v>
      </c>
      <c r="AB163" s="49" t="e">
        <v>#DIV/0!</v>
      </c>
      <c r="AC163" s="49" t="e">
        <v>#DIV/0!</v>
      </c>
    </row>
    <row r="164" spans="1:29" ht="21">
      <c r="A164" s="801" t="s">
        <v>1354</v>
      </c>
      <c r="B164" s="473"/>
      <c r="C164" s="839"/>
      <c r="D164" s="853"/>
      <c r="E164" s="883"/>
      <c r="F164" s="197"/>
      <c r="G164" s="197"/>
      <c r="H164" s="197"/>
      <c r="I164" s="848">
        <v>17</v>
      </c>
      <c r="J164" s="197"/>
      <c r="K164" s="197"/>
      <c r="L164" s="197"/>
      <c r="M164" s="926"/>
      <c r="N164" s="197"/>
      <c r="O164" s="197"/>
      <c r="P164" s="197"/>
      <c r="Q164" s="197"/>
      <c r="R164" s="902">
        <v>1</v>
      </c>
      <c r="S164" s="278">
        <v>6</v>
      </c>
      <c r="T164" s="912"/>
      <c r="U164" s="197"/>
      <c r="V164" s="333">
        <v>0.38461538461538464</v>
      </c>
      <c r="W164" s="278">
        <v>5</v>
      </c>
      <c r="X164" s="333">
        <v>0.26</v>
      </c>
      <c r="Y164" s="278">
        <v>4</v>
      </c>
      <c r="Z164" s="277"/>
      <c r="AA164" s="277"/>
      <c r="AB164" s="277"/>
      <c r="AC164" s="277"/>
    </row>
    <row r="165" spans="1:29" ht="19">
      <c r="A165" s="802" t="s">
        <v>1354</v>
      </c>
      <c r="B165" s="474"/>
      <c r="C165" s="840">
        <v>459.36</v>
      </c>
      <c r="D165" s="854">
        <v>5.1333333333333335E-2</v>
      </c>
      <c r="E165" s="884">
        <v>28.71</v>
      </c>
      <c r="F165" s="6">
        <v>30.25</v>
      </c>
      <c r="G165" s="6">
        <v>30.549999999999997</v>
      </c>
      <c r="H165" s="6">
        <v>21.95</v>
      </c>
      <c r="I165" s="892">
        <v>16</v>
      </c>
      <c r="J165" s="111">
        <v>6</v>
      </c>
      <c r="K165" s="111">
        <v>5</v>
      </c>
      <c r="L165" s="111">
        <v>5</v>
      </c>
      <c r="M165" s="927">
        <v>0</v>
      </c>
      <c r="N165" s="113">
        <v>0</v>
      </c>
      <c r="O165" s="113">
        <v>0</v>
      </c>
      <c r="P165" s="115">
        <v>0</v>
      </c>
      <c r="Q165" s="177">
        <v>16</v>
      </c>
      <c r="R165" s="903">
        <v>1</v>
      </c>
      <c r="S165" s="102">
        <v>6</v>
      </c>
      <c r="T165" s="913">
        <v>1</v>
      </c>
      <c r="U165" s="102">
        <v>3</v>
      </c>
      <c r="V165" s="103">
        <v>0.38461538461538464</v>
      </c>
      <c r="W165" s="142">
        <v>5</v>
      </c>
      <c r="X165" s="103">
        <v>0.26315789473684209</v>
      </c>
      <c r="Y165" s="142">
        <v>5</v>
      </c>
      <c r="Z165" s="919">
        <v>1</v>
      </c>
      <c r="AA165" s="49">
        <v>1</v>
      </c>
      <c r="AB165" s="49">
        <v>1</v>
      </c>
      <c r="AC165" s="49">
        <v>1</v>
      </c>
    </row>
    <row r="166" spans="1:29" ht="19">
      <c r="A166" s="802" t="s">
        <v>1355</v>
      </c>
      <c r="B166" s="474"/>
      <c r="C166" s="840">
        <v>138.04</v>
      </c>
      <c r="D166" s="854">
        <v>7.0000000000000007E-2</v>
      </c>
      <c r="E166" s="884">
        <v>19.72</v>
      </c>
      <c r="F166" s="6">
        <v>29</v>
      </c>
      <c r="G166" s="6">
        <v>13.533333333333333</v>
      </c>
      <c r="H166" s="6" t="e">
        <v>#DIV/0!</v>
      </c>
      <c r="I166" s="892">
        <v>7</v>
      </c>
      <c r="J166" s="111">
        <v>3</v>
      </c>
      <c r="K166" s="111">
        <v>4</v>
      </c>
      <c r="L166" s="111">
        <v>0</v>
      </c>
      <c r="M166" s="927">
        <v>0</v>
      </c>
      <c r="N166" s="113">
        <v>0</v>
      </c>
      <c r="O166" s="113">
        <v>0</v>
      </c>
      <c r="P166" s="115">
        <v>0</v>
      </c>
      <c r="Q166" s="177">
        <v>7</v>
      </c>
      <c r="R166" s="903">
        <v>0.5</v>
      </c>
      <c r="S166" s="102">
        <v>3</v>
      </c>
      <c r="T166" s="913">
        <v>0.66666666666666663</v>
      </c>
      <c r="U166" s="102">
        <v>2</v>
      </c>
      <c r="V166" s="103">
        <v>0.30769230769230771</v>
      </c>
      <c r="W166" s="142">
        <v>4</v>
      </c>
      <c r="X166" s="103">
        <v>0</v>
      </c>
      <c r="Y166" s="142">
        <v>0</v>
      </c>
      <c r="Z166" s="919">
        <v>1</v>
      </c>
      <c r="AA166" s="49">
        <v>1</v>
      </c>
      <c r="AB166" s="49">
        <v>1</v>
      </c>
      <c r="AC166" s="49" t="e">
        <v>#DIV/0!</v>
      </c>
    </row>
    <row r="167" spans="1:29" ht="19">
      <c r="A167" s="802" t="s">
        <v>1356</v>
      </c>
      <c r="B167" s="474"/>
      <c r="C167" s="840">
        <v>14</v>
      </c>
      <c r="D167" s="854" t="e">
        <v>#DIV/0!</v>
      </c>
      <c r="E167" s="884">
        <v>14</v>
      </c>
      <c r="F167" s="6">
        <v>14</v>
      </c>
      <c r="G167" s="6" t="e">
        <v>#DIV/0!</v>
      </c>
      <c r="H167" s="6" t="e">
        <v>#DIV/0!</v>
      </c>
      <c r="I167" s="892">
        <v>1</v>
      </c>
      <c r="J167" s="111">
        <v>1</v>
      </c>
      <c r="K167" s="111">
        <v>0</v>
      </c>
      <c r="L167" s="111">
        <v>0</v>
      </c>
      <c r="M167" s="927">
        <v>0</v>
      </c>
      <c r="N167" s="113">
        <v>0</v>
      </c>
      <c r="O167" s="113">
        <v>0</v>
      </c>
      <c r="P167" s="115">
        <v>0</v>
      </c>
      <c r="Q167" s="177">
        <v>1</v>
      </c>
      <c r="R167" s="903">
        <v>0.16666666666666666</v>
      </c>
      <c r="S167" s="102">
        <v>1</v>
      </c>
      <c r="T167" s="913">
        <v>0</v>
      </c>
      <c r="U167" s="102">
        <v>0</v>
      </c>
      <c r="V167" s="103">
        <v>0</v>
      </c>
      <c r="W167" s="142">
        <v>0</v>
      </c>
      <c r="X167" s="103">
        <v>0</v>
      </c>
      <c r="Y167" s="142">
        <v>0</v>
      </c>
      <c r="Z167" s="919">
        <v>1</v>
      </c>
      <c r="AA167" s="49">
        <v>1</v>
      </c>
      <c r="AB167" s="49" t="e">
        <v>#DIV/0!</v>
      </c>
      <c r="AC167" s="49" t="e">
        <v>#DIV/0!</v>
      </c>
    </row>
    <row r="168" spans="1:29" ht="21">
      <c r="A168" s="801" t="s">
        <v>778</v>
      </c>
      <c r="B168" s="473"/>
      <c r="C168" s="839"/>
      <c r="D168" s="853"/>
      <c r="E168" s="883"/>
      <c r="F168" s="197"/>
      <c r="G168" s="197"/>
      <c r="H168" s="197"/>
      <c r="I168" s="848">
        <v>15</v>
      </c>
      <c r="J168" s="197"/>
      <c r="K168" s="197"/>
      <c r="L168" s="197"/>
      <c r="M168" s="926"/>
      <c r="N168" s="197"/>
      <c r="O168" s="197"/>
      <c r="P168" s="197"/>
      <c r="Q168" s="197"/>
      <c r="R168" s="902">
        <v>1</v>
      </c>
      <c r="S168" s="278">
        <v>6</v>
      </c>
      <c r="T168" s="912"/>
      <c r="U168" s="197"/>
      <c r="V168" s="333">
        <v>0.53846153846153844</v>
      </c>
      <c r="W168" s="278">
        <v>7</v>
      </c>
      <c r="X168" s="333">
        <v>0</v>
      </c>
      <c r="Y168" s="278">
        <v>0</v>
      </c>
      <c r="Z168" s="277"/>
      <c r="AA168" s="277"/>
      <c r="AB168" s="277"/>
      <c r="AC168" s="277"/>
    </row>
    <row r="169" spans="1:29" ht="19">
      <c r="A169" s="802" t="s">
        <v>1357</v>
      </c>
      <c r="B169" s="474"/>
      <c r="C169" s="840">
        <v>392.30769230769232</v>
      </c>
      <c r="D169" s="854">
        <v>7.8666666666666676E-2</v>
      </c>
      <c r="E169" s="884">
        <v>26.153846153846153</v>
      </c>
      <c r="F169" s="6">
        <v>34</v>
      </c>
      <c r="G169" s="6">
        <v>22.857142857142858</v>
      </c>
      <c r="H169" s="6">
        <v>22</v>
      </c>
      <c r="I169" s="892">
        <v>15</v>
      </c>
      <c r="J169" s="111">
        <v>6</v>
      </c>
      <c r="K169" s="111">
        <v>7</v>
      </c>
      <c r="L169" s="111">
        <v>2</v>
      </c>
      <c r="M169" s="927">
        <v>0</v>
      </c>
      <c r="N169" s="113">
        <v>0</v>
      </c>
      <c r="O169" s="113">
        <v>0</v>
      </c>
      <c r="P169" s="115">
        <v>0</v>
      </c>
      <c r="Q169" s="177">
        <v>15</v>
      </c>
      <c r="R169" s="903">
        <v>1</v>
      </c>
      <c r="S169" s="102">
        <v>6</v>
      </c>
      <c r="T169" s="913">
        <v>1</v>
      </c>
      <c r="U169" s="102">
        <v>3</v>
      </c>
      <c r="V169" s="103">
        <v>0.53846153846153844</v>
      </c>
      <c r="W169" s="142">
        <v>7</v>
      </c>
      <c r="X169" s="103">
        <v>0.10526315789473684</v>
      </c>
      <c r="Y169" s="142">
        <v>2</v>
      </c>
      <c r="Z169" s="919">
        <v>1</v>
      </c>
      <c r="AA169" s="49">
        <v>1</v>
      </c>
      <c r="AB169" s="49">
        <v>1</v>
      </c>
      <c r="AC169" s="49">
        <v>1</v>
      </c>
    </row>
    <row r="170" spans="1:29" ht="21">
      <c r="A170" s="800" t="s">
        <v>1472</v>
      </c>
      <c r="B170" s="472"/>
      <c r="C170" s="844"/>
      <c r="D170" s="858"/>
      <c r="E170" s="882"/>
      <c r="F170" s="835"/>
      <c r="G170" s="358"/>
      <c r="H170" s="358"/>
      <c r="I170" s="847">
        <v>10</v>
      </c>
      <c r="J170" s="835"/>
      <c r="K170" s="358"/>
      <c r="L170" s="358"/>
      <c r="M170" s="925"/>
      <c r="N170" s="835"/>
      <c r="O170" s="358"/>
      <c r="P170" s="358"/>
      <c r="Q170" s="358"/>
      <c r="R170" s="901">
        <v>1</v>
      </c>
      <c r="S170" s="897">
        <v>6</v>
      </c>
      <c r="T170" s="911"/>
      <c r="U170" s="835"/>
      <c r="V170" s="361">
        <v>0.23076923076923078</v>
      </c>
      <c r="W170" s="360">
        <v>3</v>
      </c>
      <c r="X170" s="361">
        <v>5.2631578947368418E-2</v>
      </c>
      <c r="Y170" s="360">
        <v>1</v>
      </c>
      <c r="Z170" s="512"/>
      <c r="AA170" s="512"/>
      <c r="AB170" s="512"/>
      <c r="AC170" s="512"/>
    </row>
    <row r="171" spans="1:29" ht="19">
      <c r="A171" s="802" t="s">
        <v>1787</v>
      </c>
      <c r="B171" s="474"/>
      <c r="C171" s="840">
        <v>498.92857142857139</v>
      </c>
      <c r="D171" s="854">
        <v>0.13800000000000001</v>
      </c>
      <c r="E171" s="884">
        <v>45.357142857142854</v>
      </c>
      <c r="F171" s="6">
        <v>49.75</v>
      </c>
      <c r="G171" s="6">
        <v>39.5</v>
      </c>
      <c r="H171" s="6" t="e">
        <v>#DIV/0!</v>
      </c>
      <c r="I171" s="892">
        <v>11</v>
      </c>
      <c r="J171" s="111">
        <v>6</v>
      </c>
      <c r="K171" s="111">
        <v>3</v>
      </c>
      <c r="L171" s="111">
        <v>2</v>
      </c>
      <c r="M171" s="927">
        <v>0</v>
      </c>
      <c r="N171" s="113">
        <v>0</v>
      </c>
      <c r="O171" s="113">
        <v>0</v>
      </c>
      <c r="P171" s="115">
        <v>0</v>
      </c>
      <c r="Q171" s="177">
        <v>11</v>
      </c>
      <c r="R171" s="903">
        <v>1</v>
      </c>
      <c r="S171" s="102">
        <v>6</v>
      </c>
      <c r="T171" s="913">
        <v>0.66666666666666663</v>
      </c>
      <c r="U171" s="102">
        <v>2</v>
      </c>
      <c r="V171" s="103">
        <v>0.23076923076923078</v>
      </c>
      <c r="W171" s="142">
        <v>3</v>
      </c>
      <c r="X171" s="103">
        <v>0.10526315789473684</v>
      </c>
      <c r="Y171" s="142">
        <v>2</v>
      </c>
      <c r="Z171" s="919">
        <v>1</v>
      </c>
      <c r="AA171" s="49">
        <v>1</v>
      </c>
      <c r="AB171" s="49">
        <v>1</v>
      </c>
      <c r="AC171" s="49">
        <v>1</v>
      </c>
    </row>
    <row r="172" spans="1:29" ht="21">
      <c r="A172" s="801" t="s">
        <v>779</v>
      </c>
      <c r="B172" s="473"/>
      <c r="C172" s="839"/>
      <c r="D172" s="853"/>
      <c r="E172" s="883"/>
      <c r="F172" s="197"/>
      <c r="G172" s="197"/>
      <c r="H172" s="197"/>
      <c r="I172" s="848">
        <v>4</v>
      </c>
      <c r="J172" s="197"/>
      <c r="K172" s="197"/>
      <c r="L172" s="197"/>
      <c r="M172" s="926"/>
      <c r="N172" s="197"/>
      <c r="O172" s="197"/>
      <c r="P172" s="197"/>
      <c r="Q172" s="197"/>
      <c r="R172" s="902">
        <v>0.5</v>
      </c>
      <c r="S172" s="278">
        <v>3</v>
      </c>
      <c r="T172" s="912"/>
      <c r="U172" s="197"/>
      <c r="V172" s="333">
        <v>0</v>
      </c>
      <c r="W172" s="278">
        <v>0</v>
      </c>
      <c r="X172" s="333">
        <v>5.2631578947368418E-2</v>
      </c>
      <c r="Y172" s="278">
        <v>1</v>
      </c>
      <c r="Z172" s="277"/>
      <c r="AA172" s="277"/>
      <c r="AB172" s="277"/>
      <c r="AC172" s="277"/>
    </row>
    <row r="173" spans="1:29" ht="19">
      <c r="A173" s="802" t="s">
        <v>938</v>
      </c>
      <c r="B173" s="474"/>
      <c r="C173" s="840">
        <v>85.5</v>
      </c>
      <c r="D173" s="854">
        <v>0.06</v>
      </c>
      <c r="E173" s="884">
        <v>28.5</v>
      </c>
      <c r="F173" s="6">
        <v>28.5</v>
      </c>
      <c r="G173" s="6" t="e">
        <v>#DIV/0!</v>
      </c>
      <c r="H173" s="6" t="e">
        <v>#DIV/0!</v>
      </c>
      <c r="I173" s="892">
        <v>4</v>
      </c>
      <c r="J173" s="111">
        <v>3</v>
      </c>
      <c r="K173" s="111">
        <v>0</v>
      </c>
      <c r="L173" s="111">
        <v>1</v>
      </c>
      <c r="M173" s="927">
        <v>1</v>
      </c>
      <c r="N173" s="113">
        <v>1</v>
      </c>
      <c r="O173" s="113">
        <v>0</v>
      </c>
      <c r="P173" s="115">
        <v>0</v>
      </c>
      <c r="Q173" s="177">
        <v>3</v>
      </c>
      <c r="R173" s="903">
        <v>0.33333333333333331</v>
      </c>
      <c r="S173" s="102">
        <v>2</v>
      </c>
      <c r="T173" s="913">
        <v>0.66666666666666663</v>
      </c>
      <c r="U173" s="102">
        <v>2</v>
      </c>
      <c r="V173" s="103">
        <v>0</v>
      </c>
      <c r="W173" s="142">
        <v>0</v>
      </c>
      <c r="X173" s="103">
        <v>5.2631578947368418E-2</v>
      </c>
      <c r="Y173" s="142">
        <v>1</v>
      </c>
      <c r="Z173" s="919">
        <v>0.75</v>
      </c>
      <c r="AA173" s="49">
        <v>0.66666666666666663</v>
      </c>
      <c r="AB173" s="49" t="e">
        <v>#DIV/0!</v>
      </c>
      <c r="AC173" s="49">
        <v>1</v>
      </c>
    </row>
    <row r="174" spans="1:29" ht="19">
      <c r="A174" s="802" t="s">
        <v>937</v>
      </c>
      <c r="B174" s="474"/>
      <c r="C174" s="840">
        <v>5</v>
      </c>
      <c r="D174" s="854" t="e">
        <v>#DIV/0!</v>
      </c>
      <c r="E174" s="884">
        <v>5</v>
      </c>
      <c r="F174" s="6">
        <v>5</v>
      </c>
      <c r="G174" s="6" t="e">
        <v>#DIV/0!</v>
      </c>
      <c r="H174" s="6" t="e">
        <v>#DIV/0!</v>
      </c>
      <c r="I174" s="892">
        <v>1</v>
      </c>
      <c r="J174" s="111">
        <v>1</v>
      </c>
      <c r="K174" s="111">
        <v>0</v>
      </c>
      <c r="L174" s="111">
        <v>0</v>
      </c>
      <c r="M174" s="927">
        <v>0</v>
      </c>
      <c r="N174" s="113">
        <v>0</v>
      </c>
      <c r="O174" s="113">
        <v>0</v>
      </c>
      <c r="P174" s="115">
        <v>0</v>
      </c>
      <c r="Q174" s="177">
        <v>1</v>
      </c>
      <c r="R174" s="903">
        <v>0.16666666666666666</v>
      </c>
      <c r="S174" s="102">
        <v>1</v>
      </c>
      <c r="T174" s="913">
        <v>0</v>
      </c>
      <c r="U174" s="102">
        <v>0</v>
      </c>
      <c r="V174" s="103">
        <v>0</v>
      </c>
      <c r="W174" s="142">
        <v>0</v>
      </c>
      <c r="X174" s="103">
        <v>0</v>
      </c>
      <c r="Y174" s="142">
        <v>0</v>
      </c>
      <c r="Z174" s="919">
        <v>1</v>
      </c>
      <c r="AA174" s="49">
        <v>1</v>
      </c>
      <c r="AB174" s="49" t="e">
        <v>#DIV/0!</v>
      </c>
      <c r="AC174" s="49" t="e">
        <v>#DIV/0!</v>
      </c>
    </row>
    <row r="175" spans="1:29" ht="21">
      <c r="A175" s="801" t="s">
        <v>780</v>
      </c>
      <c r="B175" s="473"/>
      <c r="C175" s="839"/>
      <c r="D175" s="853"/>
      <c r="E175" s="883"/>
      <c r="F175" s="197"/>
      <c r="G175" s="197"/>
      <c r="H175" s="197"/>
      <c r="I175" s="848">
        <v>5</v>
      </c>
      <c r="J175" s="197"/>
      <c r="K175" s="197"/>
      <c r="L175" s="197"/>
      <c r="M175" s="926"/>
      <c r="N175" s="197"/>
      <c r="O175" s="197"/>
      <c r="P175" s="197"/>
      <c r="Q175" s="197"/>
      <c r="R175" s="902">
        <v>0.66666666666666663</v>
      </c>
      <c r="S175" s="278">
        <v>4</v>
      </c>
      <c r="T175" s="912"/>
      <c r="U175" s="197"/>
      <c r="V175" s="333">
        <v>0</v>
      </c>
      <c r="W175" s="278">
        <v>0</v>
      </c>
      <c r="X175" s="333">
        <v>5.2631578947368418E-2</v>
      </c>
      <c r="Y175" s="278">
        <v>1</v>
      </c>
      <c r="Z175" s="277"/>
      <c r="AA175" s="277"/>
      <c r="AB175" s="277"/>
      <c r="AC175" s="277"/>
    </row>
    <row r="176" spans="1:29" ht="19">
      <c r="A176" s="802" t="s">
        <v>1382</v>
      </c>
      <c r="B176" s="474"/>
      <c r="C176" s="840" t="e">
        <v>#DIV/0!</v>
      </c>
      <c r="D176" s="854">
        <v>0.02</v>
      </c>
      <c r="E176" s="884" t="e">
        <v>#DIV/0!</v>
      </c>
      <c r="F176" s="6" t="e">
        <v>#DIV/0!</v>
      </c>
      <c r="G176" s="6" t="e">
        <v>#DIV/0!</v>
      </c>
      <c r="H176" s="6" t="e">
        <v>#DIV/0!</v>
      </c>
      <c r="I176" s="892">
        <v>0</v>
      </c>
      <c r="J176" s="111">
        <v>1</v>
      </c>
      <c r="K176" s="111">
        <v>0</v>
      </c>
      <c r="L176" s="111">
        <v>0</v>
      </c>
      <c r="M176" s="927">
        <v>0</v>
      </c>
      <c r="N176" s="113">
        <v>0</v>
      </c>
      <c r="O176" s="113">
        <v>0</v>
      </c>
      <c r="P176" s="115">
        <v>0</v>
      </c>
      <c r="Q176" s="177">
        <v>1</v>
      </c>
      <c r="R176" s="903">
        <v>0.17</v>
      </c>
      <c r="S176" s="102">
        <v>0</v>
      </c>
      <c r="T176" s="913">
        <v>0.17</v>
      </c>
      <c r="U176" s="102">
        <v>0</v>
      </c>
      <c r="V176" s="103">
        <v>0</v>
      </c>
      <c r="W176" s="142">
        <v>0</v>
      </c>
      <c r="X176" s="103">
        <v>0</v>
      </c>
      <c r="Y176" s="142">
        <v>0</v>
      </c>
      <c r="Z176" s="919" t="e">
        <v>#DIV/0!</v>
      </c>
      <c r="AA176" s="49" t="e">
        <v>#DIV/0!</v>
      </c>
      <c r="AB176" s="49" t="e">
        <v>#DIV/0!</v>
      </c>
      <c r="AC176" s="49" t="e">
        <v>#DIV/0!</v>
      </c>
    </row>
    <row r="177" spans="1:29" ht="19">
      <c r="A177" s="802" t="s">
        <v>1381</v>
      </c>
      <c r="B177" s="474"/>
      <c r="C177" s="840" t="e">
        <v>#DIV/0!</v>
      </c>
      <c r="D177" s="854" t="e">
        <v>#DIV/0!</v>
      </c>
      <c r="E177" s="884" t="e">
        <v>#DIV/0!</v>
      </c>
      <c r="F177" s="6" t="e">
        <v>#DIV/0!</v>
      </c>
      <c r="G177" s="6" t="e">
        <v>#DIV/0!</v>
      </c>
      <c r="H177" s="6" t="e">
        <v>#DIV/0!</v>
      </c>
      <c r="I177" s="892">
        <v>1</v>
      </c>
      <c r="J177" s="111">
        <v>0</v>
      </c>
      <c r="K177" s="111">
        <v>0</v>
      </c>
      <c r="L177" s="111">
        <v>1</v>
      </c>
      <c r="M177" s="927">
        <v>0</v>
      </c>
      <c r="N177" s="113">
        <v>0</v>
      </c>
      <c r="O177" s="113">
        <v>0</v>
      </c>
      <c r="P177" s="115">
        <v>0</v>
      </c>
      <c r="Q177" s="177">
        <v>1</v>
      </c>
      <c r="R177" s="903">
        <v>0</v>
      </c>
      <c r="S177" s="102">
        <v>0</v>
      </c>
      <c r="T177" s="913">
        <v>0</v>
      </c>
      <c r="U177" s="102">
        <v>0</v>
      </c>
      <c r="V177" s="103">
        <v>0</v>
      </c>
      <c r="W177" s="142">
        <v>0</v>
      </c>
      <c r="X177" s="103">
        <v>5.2631578947368418E-2</v>
      </c>
      <c r="Y177" s="142">
        <v>1</v>
      </c>
      <c r="Z177" s="919">
        <v>1</v>
      </c>
      <c r="AA177" s="49" t="e">
        <v>#DIV/0!</v>
      </c>
      <c r="AB177" s="49" t="e">
        <v>#DIV/0!</v>
      </c>
      <c r="AC177" s="49">
        <v>1</v>
      </c>
    </row>
    <row r="178" spans="1:29" ht="19">
      <c r="A178" s="802" t="s">
        <v>933</v>
      </c>
      <c r="B178" s="474"/>
      <c r="C178" s="840">
        <v>31</v>
      </c>
      <c r="D178" s="854">
        <v>0.06</v>
      </c>
      <c r="E178" s="884">
        <v>31</v>
      </c>
      <c r="F178" s="6">
        <v>31</v>
      </c>
      <c r="G178" s="6" t="e">
        <v>#DIV/0!</v>
      </c>
      <c r="H178" s="6" t="e">
        <v>#DIV/0!</v>
      </c>
      <c r="I178" s="892">
        <v>1</v>
      </c>
      <c r="J178" s="111">
        <v>1</v>
      </c>
      <c r="K178" s="111">
        <v>0</v>
      </c>
      <c r="L178" s="111">
        <v>0</v>
      </c>
      <c r="M178" s="927">
        <v>0</v>
      </c>
      <c r="N178" s="113">
        <v>0</v>
      </c>
      <c r="O178" s="113">
        <v>0</v>
      </c>
      <c r="P178" s="115">
        <v>0</v>
      </c>
      <c r="Q178" s="177">
        <v>1</v>
      </c>
      <c r="R178" s="903">
        <v>0.16666666666666666</v>
      </c>
      <c r="S178" s="102">
        <v>1</v>
      </c>
      <c r="T178" s="913">
        <v>0.33333333333333331</v>
      </c>
      <c r="U178" s="102">
        <v>1</v>
      </c>
      <c r="V178" s="103">
        <v>0</v>
      </c>
      <c r="W178" s="142">
        <v>0</v>
      </c>
      <c r="X178" s="103">
        <v>0</v>
      </c>
      <c r="Y178" s="142">
        <v>0</v>
      </c>
      <c r="Z178" s="919">
        <v>1</v>
      </c>
      <c r="AA178" s="49">
        <v>1</v>
      </c>
      <c r="AB178" s="49" t="e">
        <v>#DIV/0!</v>
      </c>
      <c r="AC178" s="49" t="e">
        <v>#DIV/0!</v>
      </c>
    </row>
    <row r="179" spans="1:29" ht="19">
      <c r="A179" s="802" t="s">
        <v>934</v>
      </c>
      <c r="B179" s="474"/>
      <c r="C179" s="840">
        <v>198</v>
      </c>
      <c r="D179" s="854">
        <v>5.7000000000000002E-2</v>
      </c>
      <c r="E179" s="884">
        <v>66</v>
      </c>
      <c r="F179" s="6">
        <v>66</v>
      </c>
      <c r="G179" s="6" t="e">
        <v>#DIV/0!</v>
      </c>
      <c r="H179" s="6" t="e">
        <v>#DIV/0!</v>
      </c>
      <c r="I179" s="892">
        <v>3</v>
      </c>
      <c r="J179" s="111">
        <v>3</v>
      </c>
      <c r="K179" s="111">
        <v>0</v>
      </c>
      <c r="L179" s="111">
        <v>0</v>
      </c>
      <c r="M179" s="927">
        <v>0</v>
      </c>
      <c r="N179" s="113">
        <v>0</v>
      </c>
      <c r="O179" s="113">
        <v>0</v>
      </c>
      <c r="P179" s="115">
        <v>0</v>
      </c>
      <c r="Q179" s="177">
        <v>3</v>
      </c>
      <c r="R179" s="903">
        <v>0.5</v>
      </c>
      <c r="S179" s="102">
        <v>3</v>
      </c>
      <c r="T179" s="913">
        <v>0.66666666666666663</v>
      </c>
      <c r="U179" s="102">
        <v>2</v>
      </c>
      <c r="V179" s="103">
        <v>0</v>
      </c>
      <c r="W179" s="142">
        <v>0</v>
      </c>
      <c r="X179" s="103">
        <v>0</v>
      </c>
      <c r="Y179" s="142">
        <v>0</v>
      </c>
      <c r="Z179" s="919">
        <v>1</v>
      </c>
      <c r="AA179" s="49">
        <v>1</v>
      </c>
      <c r="AB179" s="49" t="e">
        <v>#DIV/0!</v>
      </c>
      <c r="AC179" s="49" t="e">
        <v>#DIV/0!</v>
      </c>
    </row>
    <row r="180" spans="1:29" ht="19">
      <c r="A180" s="802" t="s">
        <v>936</v>
      </c>
      <c r="B180" s="474"/>
      <c r="C180" s="840">
        <v>96</v>
      </c>
      <c r="D180" s="854">
        <v>0.06</v>
      </c>
      <c r="E180" s="884">
        <v>32</v>
      </c>
      <c r="F180" s="6">
        <v>32</v>
      </c>
      <c r="G180" s="6" t="e">
        <v>#DIV/0!</v>
      </c>
      <c r="H180" s="6" t="e">
        <v>#DIV/0!</v>
      </c>
      <c r="I180" s="892">
        <v>3</v>
      </c>
      <c r="J180" s="111">
        <v>3</v>
      </c>
      <c r="K180" s="111">
        <v>0</v>
      </c>
      <c r="L180" s="111">
        <v>0</v>
      </c>
      <c r="M180" s="927">
        <v>0</v>
      </c>
      <c r="N180" s="113">
        <v>0</v>
      </c>
      <c r="O180" s="113">
        <v>0</v>
      </c>
      <c r="P180" s="115">
        <v>0</v>
      </c>
      <c r="Q180" s="177">
        <v>3</v>
      </c>
      <c r="R180" s="903">
        <v>0.5</v>
      </c>
      <c r="S180" s="102">
        <v>3</v>
      </c>
      <c r="T180" s="913">
        <v>0.33333333333333331</v>
      </c>
      <c r="U180" s="102">
        <v>1</v>
      </c>
      <c r="V180" s="103">
        <v>0</v>
      </c>
      <c r="W180" s="142">
        <v>0</v>
      </c>
      <c r="X180" s="103">
        <v>0</v>
      </c>
      <c r="Y180" s="142">
        <v>0</v>
      </c>
      <c r="Z180" s="919">
        <v>1</v>
      </c>
      <c r="AA180" s="49">
        <v>1</v>
      </c>
      <c r="AB180" s="49" t="e">
        <v>#DIV/0!</v>
      </c>
      <c r="AC180" s="49" t="e">
        <v>#DIV/0!</v>
      </c>
    </row>
    <row r="181" spans="1:29" ht="21">
      <c r="A181" s="800" t="s">
        <v>1473</v>
      </c>
      <c r="B181" s="472"/>
      <c r="C181" s="844"/>
      <c r="D181" s="858"/>
      <c r="E181" s="882"/>
      <c r="F181" s="835"/>
      <c r="G181" s="358"/>
      <c r="H181" s="358"/>
      <c r="I181" s="847">
        <v>17</v>
      </c>
      <c r="J181" s="835"/>
      <c r="K181" s="358"/>
      <c r="L181" s="358"/>
      <c r="M181" s="925"/>
      <c r="N181" s="835"/>
      <c r="O181" s="358"/>
      <c r="P181" s="358"/>
      <c r="Q181" s="358"/>
      <c r="R181" s="901">
        <v>1</v>
      </c>
      <c r="S181" s="897">
        <v>6</v>
      </c>
      <c r="T181" s="911"/>
      <c r="U181" s="835"/>
      <c r="V181" s="361">
        <v>0.69230769230769229</v>
      </c>
      <c r="W181" s="360">
        <v>9</v>
      </c>
      <c r="X181" s="361">
        <v>5.2631578947368418E-2</v>
      </c>
      <c r="Y181" s="360">
        <v>1</v>
      </c>
      <c r="Z181" s="512"/>
      <c r="AA181" s="512"/>
      <c r="AB181" s="512"/>
      <c r="AC181" s="512"/>
    </row>
    <row r="182" spans="1:29" ht="19">
      <c r="A182" s="802" t="s">
        <v>888</v>
      </c>
      <c r="B182" s="474"/>
      <c r="C182" s="840">
        <v>172.6</v>
      </c>
      <c r="D182" s="854" t="e">
        <v>#DIV/0!</v>
      </c>
      <c r="E182" s="884">
        <v>57.533333333333331</v>
      </c>
      <c r="F182" s="6" t="e">
        <v>#DIV/0!</v>
      </c>
      <c r="G182" s="6">
        <v>57.533333333333331</v>
      </c>
      <c r="H182" s="6" t="e">
        <v>#DIV/0!</v>
      </c>
      <c r="I182" s="892">
        <v>3</v>
      </c>
      <c r="J182" s="111">
        <v>0</v>
      </c>
      <c r="K182" s="111">
        <v>3</v>
      </c>
      <c r="L182" s="111">
        <v>0</v>
      </c>
      <c r="M182" s="927">
        <v>0</v>
      </c>
      <c r="N182" s="113">
        <v>0</v>
      </c>
      <c r="O182" s="113">
        <v>0</v>
      </c>
      <c r="P182" s="115">
        <v>0</v>
      </c>
      <c r="Q182" s="177">
        <v>3</v>
      </c>
      <c r="R182" s="903">
        <v>0</v>
      </c>
      <c r="S182" s="102">
        <v>0</v>
      </c>
      <c r="T182" s="913">
        <v>0</v>
      </c>
      <c r="U182" s="102">
        <v>0</v>
      </c>
      <c r="V182" s="103">
        <v>0.23076923076923078</v>
      </c>
      <c r="W182" s="142">
        <v>3</v>
      </c>
      <c r="X182" s="103">
        <v>0</v>
      </c>
      <c r="Y182" s="142">
        <v>0</v>
      </c>
      <c r="Z182" s="919">
        <v>1</v>
      </c>
      <c r="AA182" s="49" t="e">
        <v>#DIV/0!</v>
      </c>
      <c r="AB182" s="49">
        <v>1</v>
      </c>
      <c r="AC182" s="49" t="e">
        <v>#DIV/0!</v>
      </c>
    </row>
    <row r="183" spans="1:29" ht="21">
      <c r="A183" s="801" t="s">
        <v>781</v>
      </c>
      <c r="B183" s="473"/>
      <c r="C183" s="839"/>
      <c r="D183" s="853"/>
      <c r="E183" s="883"/>
      <c r="F183" s="197"/>
      <c r="G183" s="197"/>
      <c r="H183" s="197"/>
      <c r="I183" s="848">
        <v>15</v>
      </c>
      <c r="J183" s="197"/>
      <c r="K183" s="197"/>
      <c r="L183" s="197"/>
      <c r="M183" s="926"/>
      <c r="N183" s="197"/>
      <c r="O183" s="197"/>
      <c r="P183" s="197"/>
      <c r="Q183" s="197"/>
      <c r="R183" s="902">
        <v>1</v>
      </c>
      <c r="S183" s="278">
        <v>6</v>
      </c>
      <c r="T183" s="912"/>
      <c r="U183" s="197"/>
      <c r="V183" s="333">
        <v>0.69230769230769229</v>
      </c>
      <c r="W183" s="278">
        <v>9</v>
      </c>
      <c r="X183" s="333">
        <v>0</v>
      </c>
      <c r="Y183" s="278">
        <v>0</v>
      </c>
      <c r="Z183" s="277"/>
      <c r="AA183" s="277"/>
      <c r="AB183" s="277"/>
      <c r="AC183" s="277"/>
    </row>
    <row r="184" spans="1:29" ht="21">
      <c r="A184" s="804" t="s">
        <v>876</v>
      </c>
      <c r="B184" s="476"/>
      <c r="C184" s="841"/>
      <c r="D184" s="855"/>
      <c r="E184" s="887"/>
      <c r="F184" s="353"/>
      <c r="G184" s="353"/>
      <c r="H184" s="353"/>
      <c r="I184" s="850">
        <v>13</v>
      </c>
      <c r="J184" s="353"/>
      <c r="K184" s="353"/>
      <c r="L184" s="353"/>
      <c r="M184" s="928"/>
      <c r="N184" s="353"/>
      <c r="O184" s="353"/>
      <c r="P184" s="353"/>
      <c r="Q184" s="353"/>
      <c r="R184" s="905">
        <v>0.83333333333333337</v>
      </c>
      <c r="S184" s="354">
        <v>5</v>
      </c>
      <c r="T184" s="915"/>
      <c r="U184" s="353"/>
      <c r="V184" s="355">
        <v>0.61538461538461542</v>
      </c>
      <c r="W184" s="354">
        <v>8</v>
      </c>
      <c r="X184" s="355">
        <v>0</v>
      </c>
      <c r="Y184" s="354">
        <v>0</v>
      </c>
      <c r="Z184" s="921"/>
      <c r="AA184" s="921"/>
      <c r="AB184" s="922"/>
      <c r="AC184" s="922"/>
    </row>
    <row r="185" spans="1:29" ht="19">
      <c r="A185" s="802" t="s">
        <v>878</v>
      </c>
      <c r="B185" s="474"/>
      <c r="C185" s="840">
        <v>364</v>
      </c>
      <c r="D185" s="854" t="e">
        <v>#DIV/0!</v>
      </c>
      <c r="E185" s="884">
        <v>30.333333333333332</v>
      </c>
      <c r="F185" s="6">
        <v>31</v>
      </c>
      <c r="G185" s="6">
        <v>30</v>
      </c>
      <c r="H185" s="6" t="e">
        <v>#DIV/0!</v>
      </c>
      <c r="I185" s="892">
        <v>13</v>
      </c>
      <c r="J185" s="111">
        <v>5</v>
      </c>
      <c r="K185" s="111">
        <v>8</v>
      </c>
      <c r="L185" s="111">
        <v>0</v>
      </c>
      <c r="M185" s="927">
        <v>1</v>
      </c>
      <c r="N185" s="113">
        <v>1</v>
      </c>
      <c r="O185" s="113">
        <v>0</v>
      </c>
      <c r="P185" s="115">
        <v>0</v>
      </c>
      <c r="Q185" s="177">
        <v>12</v>
      </c>
      <c r="R185" s="903">
        <v>0.66666666666666663</v>
      </c>
      <c r="S185" s="102">
        <v>4</v>
      </c>
      <c r="T185" s="913">
        <v>0.33333333333333331</v>
      </c>
      <c r="U185" s="102">
        <v>1</v>
      </c>
      <c r="V185" s="103">
        <v>0.61538461538461542</v>
      </c>
      <c r="W185" s="142">
        <v>8</v>
      </c>
      <c r="X185" s="103">
        <v>0</v>
      </c>
      <c r="Y185" s="142">
        <v>0</v>
      </c>
      <c r="Z185" s="919">
        <v>0.92307692307692313</v>
      </c>
      <c r="AA185" s="49">
        <v>0.8</v>
      </c>
      <c r="AB185" s="49">
        <v>1</v>
      </c>
      <c r="AC185" s="49" t="e">
        <v>#DIV/0!</v>
      </c>
    </row>
    <row r="186" spans="1:29" ht="19">
      <c r="A186" s="802" t="s">
        <v>879</v>
      </c>
      <c r="B186" s="474"/>
      <c r="C186" s="840">
        <v>6</v>
      </c>
      <c r="D186" s="854" t="e">
        <v>#DIV/0!</v>
      </c>
      <c r="E186" s="884">
        <v>3</v>
      </c>
      <c r="F186" s="6">
        <v>3</v>
      </c>
      <c r="G186" s="6" t="e">
        <v>#DIV/0!</v>
      </c>
      <c r="H186" s="6" t="e">
        <v>#DIV/0!</v>
      </c>
      <c r="I186" s="892">
        <v>3</v>
      </c>
      <c r="J186" s="111">
        <v>3</v>
      </c>
      <c r="K186" s="111">
        <v>0</v>
      </c>
      <c r="L186" s="111">
        <v>0</v>
      </c>
      <c r="M186" s="927">
        <v>1</v>
      </c>
      <c r="N186" s="113">
        <v>1</v>
      </c>
      <c r="O186" s="113">
        <v>0</v>
      </c>
      <c r="P186" s="115">
        <v>0</v>
      </c>
      <c r="Q186" s="177">
        <v>2</v>
      </c>
      <c r="R186" s="903">
        <v>0.33333333333333331</v>
      </c>
      <c r="S186" s="102">
        <v>2</v>
      </c>
      <c r="T186" s="913">
        <v>0.66666666666666663</v>
      </c>
      <c r="U186" s="102">
        <v>2</v>
      </c>
      <c r="V186" s="103">
        <v>0</v>
      </c>
      <c r="W186" s="142">
        <v>0</v>
      </c>
      <c r="X186" s="103">
        <v>0</v>
      </c>
      <c r="Y186" s="142">
        <v>0</v>
      </c>
      <c r="Z186" s="919">
        <v>0.66666666666666663</v>
      </c>
      <c r="AA186" s="49">
        <v>0.66666666666666663</v>
      </c>
      <c r="AB186" s="49" t="e">
        <v>#DIV/0!</v>
      </c>
      <c r="AC186" s="49" t="e">
        <v>#DIV/0!</v>
      </c>
    </row>
    <row r="187" spans="1:29" ht="21">
      <c r="A187" s="804" t="s">
        <v>877</v>
      </c>
      <c r="B187" s="476"/>
      <c r="C187" s="841"/>
      <c r="D187" s="855"/>
      <c r="E187" s="887"/>
      <c r="F187" s="353"/>
      <c r="G187" s="353"/>
      <c r="H187" s="353"/>
      <c r="I187" s="850">
        <v>13</v>
      </c>
      <c r="J187" s="353"/>
      <c r="K187" s="353"/>
      <c r="L187" s="353"/>
      <c r="M187" s="928"/>
      <c r="N187" s="353"/>
      <c r="O187" s="353"/>
      <c r="P187" s="353"/>
      <c r="Q187" s="353"/>
      <c r="R187" s="905">
        <v>1</v>
      </c>
      <c r="S187" s="354">
        <v>6</v>
      </c>
      <c r="T187" s="915"/>
      <c r="U187" s="353"/>
      <c r="V187" s="355">
        <v>0.53846153846153844</v>
      </c>
      <c r="W187" s="354">
        <v>7</v>
      </c>
      <c r="X187" s="355">
        <v>0</v>
      </c>
      <c r="Y187" s="354">
        <v>0</v>
      </c>
      <c r="Z187" s="921"/>
      <c r="AA187" s="921"/>
      <c r="AB187" s="922"/>
      <c r="AC187" s="922"/>
    </row>
    <row r="188" spans="1:29" ht="19">
      <c r="A188" s="802" t="s">
        <v>868</v>
      </c>
      <c r="B188" s="474"/>
      <c r="C188" s="840">
        <v>16.7</v>
      </c>
      <c r="D188" s="854" t="e">
        <v>#DIV/0!</v>
      </c>
      <c r="E188" s="884">
        <v>16.7</v>
      </c>
      <c r="F188" s="6" t="e">
        <v>#DIV/0!</v>
      </c>
      <c r="G188" s="6">
        <v>16.7</v>
      </c>
      <c r="H188" s="6" t="e">
        <v>#DIV/0!</v>
      </c>
      <c r="I188" s="892">
        <v>1</v>
      </c>
      <c r="J188" s="111">
        <v>0</v>
      </c>
      <c r="K188" s="111">
        <v>1</v>
      </c>
      <c r="L188" s="111">
        <v>0</v>
      </c>
      <c r="M188" s="927">
        <v>0</v>
      </c>
      <c r="N188" s="113">
        <v>0</v>
      </c>
      <c r="O188" s="113">
        <v>0</v>
      </c>
      <c r="P188" s="115">
        <v>0</v>
      </c>
      <c r="Q188" s="177">
        <v>1</v>
      </c>
      <c r="R188" s="903">
        <v>0</v>
      </c>
      <c r="S188" s="102">
        <v>0</v>
      </c>
      <c r="T188" s="913">
        <v>0</v>
      </c>
      <c r="U188" s="102">
        <v>0</v>
      </c>
      <c r="V188" s="103">
        <v>7.6923076923076927E-2</v>
      </c>
      <c r="W188" s="142">
        <v>1</v>
      </c>
      <c r="X188" s="103">
        <v>0</v>
      </c>
      <c r="Y188" s="142">
        <v>0</v>
      </c>
      <c r="Z188" s="919">
        <v>1</v>
      </c>
      <c r="AA188" s="49" t="e">
        <v>#DIV/0!</v>
      </c>
      <c r="AB188" s="49">
        <v>1</v>
      </c>
      <c r="AC188" s="49" t="e">
        <v>#DIV/0!</v>
      </c>
    </row>
    <row r="189" spans="1:29" ht="19">
      <c r="A189" s="802" t="s">
        <v>866</v>
      </c>
      <c r="B189" s="474"/>
      <c r="C189" s="840">
        <v>76.099999999999994</v>
      </c>
      <c r="D189" s="854" t="e">
        <v>#DIV/0!</v>
      </c>
      <c r="E189" s="884">
        <v>15.219999999999999</v>
      </c>
      <c r="F189" s="6" t="e">
        <v>#DIV/0!</v>
      </c>
      <c r="G189" s="6">
        <v>15.219999999999999</v>
      </c>
      <c r="H189" s="6" t="e">
        <v>#DIV/0!</v>
      </c>
      <c r="I189" s="892">
        <v>5</v>
      </c>
      <c r="J189" s="111">
        <v>0</v>
      </c>
      <c r="K189" s="111">
        <v>5</v>
      </c>
      <c r="L189" s="111">
        <v>0</v>
      </c>
      <c r="M189" s="927">
        <v>0</v>
      </c>
      <c r="N189" s="113">
        <v>0</v>
      </c>
      <c r="O189" s="113">
        <v>0</v>
      </c>
      <c r="P189" s="115">
        <v>0</v>
      </c>
      <c r="Q189" s="177">
        <v>5</v>
      </c>
      <c r="R189" s="903">
        <v>0</v>
      </c>
      <c r="S189" s="102">
        <v>0</v>
      </c>
      <c r="T189" s="913">
        <v>0</v>
      </c>
      <c r="U189" s="102">
        <v>0</v>
      </c>
      <c r="V189" s="103">
        <v>0.38461538461538464</v>
      </c>
      <c r="W189" s="142">
        <v>5</v>
      </c>
      <c r="X189" s="103">
        <v>0</v>
      </c>
      <c r="Y189" s="142">
        <v>0</v>
      </c>
      <c r="Z189" s="919">
        <v>1</v>
      </c>
      <c r="AA189" s="49" t="e">
        <v>#DIV/0!</v>
      </c>
      <c r="AB189" s="49">
        <v>1</v>
      </c>
      <c r="AC189" s="49" t="e">
        <v>#DIV/0!</v>
      </c>
    </row>
    <row r="190" spans="1:29" ht="19">
      <c r="A190" s="802" t="s">
        <v>865</v>
      </c>
      <c r="B190" s="474"/>
      <c r="C190" s="840">
        <v>43.6</v>
      </c>
      <c r="D190" s="854" t="e">
        <v>#DIV/0!</v>
      </c>
      <c r="E190" s="884">
        <v>21.8</v>
      </c>
      <c r="F190" s="6">
        <v>30</v>
      </c>
      <c r="G190" s="6">
        <v>13.6</v>
      </c>
      <c r="H190" s="6" t="e">
        <v>#DIV/0!</v>
      </c>
      <c r="I190" s="892">
        <v>2</v>
      </c>
      <c r="J190" s="111">
        <v>1</v>
      </c>
      <c r="K190" s="111">
        <v>1</v>
      </c>
      <c r="L190" s="111">
        <v>0</v>
      </c>
      <c r="M190" s="927">
        <v>0</v>
      </c>
      <c r="N190" s="113">
        <v>0</v>
      </c>
      <c r="O190" s="113">
        <v>0</v>
      </c>
      <c r="P190" s="115">
        <v>0</v>
      </c>
      <c r="Q190" s="177">
        <v>2</v>
      </c>
      <c r="R190" s="903">
        <v>0.16666666666666666</v>
      </c>
      <c r="S190" s="102">
        <v>1</v>
      </c>
      <c r="T190" s="913">
        <v>0</v>
      </c>
      <c r="U190" s="102">
        <v>0</v>
      </c>
      <c r="V190" s="103">
        <v>7.6923076923076927E-2</v>
      </c>
      <c r="W190" s="142">
        <v>1</v>
      </c>
      <c r="X190" s="103">
        <v>0</v>
      </c>
      <c r="Y190" s="142">
        <v>0</v>
      </c>
      <c r="Z190" s="919">
        <v>1</v>
      </c>
      <c r="AA190" s="49">
        <v>1</v>
      </c>
      <c r="AB190" s="49">
        <v>1</v>
      </c>
      <c r="AC190" s="49" t="e">
        <v>#DIV/0!</v>
      </c>
    </row>
    <row r="191" spans="1:29" ht="19">
      <c r="A191" s="802" t="s">
        <v>871</v>
      </c>
      <c r="B191" s="474"/>
      <c r="C191" s="840">
        <v>241.75555555555556</v>
      </c>
      <c r="D191" s="854">
        <v>4.7300000000000002E-2</v>
      </c>
      <c r="E191" s="884">
        <v>21.977777777777778</v>
      </c>
      <c r="F191" s="6">
        <v>26.75</v>
      </c>
      <c r="G191" s="6">
        <v>18.16</v>
      </c>
      <c r="H191" s="6" t="e">
        <v>#DIV/0!</v>
      </c>
      <c r="I191" s="892">
        <v>11</v>
      </c>
      <c r="J191" s="111">
        <v>6</v>
      </c>
      <c r="K191" s="111">
        <v>5</v>
      </c>
      <c r="L191" s="111">
        <v>0</v>
      </c>
      <c r="M191" s="927">
        <v>0</v>
      </c>
      <c r="N191" s="113">
        <v>0</v>
      </c>
      <c r="O191" s="113">
        <v>0</v>
      </c>
      <c r="P191" s="115">
        <v>0</v>
      </c>
      <c r="Q191" s="177">
        <v>11</v>
      </c>
      <c r="R191" s="903">
        <v>1</v>
      </c>
      <c r="S191" s="102">
        <v>6</v>
      </c>
      <c r="T191" s="913">
        <v>1</v>
      </c>
      <c r="U191" s="102">
        <v>3</v>
      </c>
      <c r="V191" s="103">
        <v>0.38461538461538464</v>
      </c>
      <c r="W191" s="142">
        <v>5</v>
      </c>
      <c r="X191" s="103">
        <v>0</v>
      </c>
      <c r="Y191" s="142">
        <v>0</v>
      </c>
      <c r="Z191" s="919">
        <v>1</v>
      </c>
      <c r="AA191" s="49">
        <v>1</v>
      </c>
      <c r="AB191" s="49">
        <v>1</v>
      </c>
      <c r="AC191" s="49" t="e">
        <v>#DIV/0!</v>
      </c>
    </row>
    <row r="192" spans="1:29" ht="19">
      <c r="A192" s="802" t="s">
        <v>867</v>
      </c>
      <c r="B192" s="474"/>
      <c r="C192" s="840">
        <v>74.599999999999994</v>
      </c>
      <c r="D192" s="854">
        <v>0.09</v>
      </c>
      <c r="E192" s="884">
        <v>18.649999999999999</v>
      </c>
      <c r="F192" s="6">
        <v>13</v>
      </c>
      <c r="G192" s="6">
        <v>20.533333333333331</v>
      </c>
      <c r="H192" s="6" t="e">
        <v>#DIV/0!</v>
      </c>
      <c r="I192" s="892">
        <v>5</v>
      </c>
      <c r="J192" s="111">
        <v>2</v>
      </c>
      <c r="K192" s="111">
        <v>3</v>
      </c>
      <c r="L192" s="111">
        <v>0</v>
      </c>
      <c r="M192" s="927">
        <v>1</v>
      </c>
      <c r="N192" s="113">
        <v>1</v>
      </c>
      <c r="O192" s="113">
        <v>0</v>
      </c>
      <c r="P192" s="115">
        <v>0</v>
      </c>
      <c r="Q192" s="177">
        <v>4</v>
      </c>
      <c r="R192" s="903">
        <v>0.16666666666666666</v>
      </c>
      <c r="S192" s="102">
        <v>1</v>
      </c>
      <c r="T192" s="913">
        <v>0.66666666666666663</v>
      </c>
      <c r="U192" s="102">
        <v>2</v>
      </c>
      <c r="V192" s="103">
        <v>0.23076923076923078</v>
      </c>
      <c r="W192" s="142">
        <v>3</v>
      </c>
      <c r="X192" s="103">
        <v>0</v>
      </c>
      <c r="Y192" s="142">
        <v>0</v>
      </c>
      <c r="Z192" s="919">
        <v>0.8</v>
      </c>
      <c r="AA192" s="49">
        <v>0.5</v>
      </c>
      <c r="AB192" s="49">
        <v>1</v>
      </c>
      <c r="AC192" s="49" t="e">
        <v>#DIV/0!</v>
      </c>
    </row>
    <row r="193" spans="1:29" ht="19">
      <c r="A193" s="802" t="s">
        <v>869</v>
      </c>
      <c r="B193" s="474"/>
      <c r="C193" s="840">
        <v>11.2</v>
      </c>
      <c r="D193" s="854">
        <v>0.01</v>
      </c>
      <c r="E193" s="884">
        <v>5.6</v>
      </c>
      <c r="F193" s="6" t="e">
        <v>#DIV/0!</v>
      </c>
      <c r="G193" s="6">
        <v>5.6</v>
      </c>
      <c r="H193" s="6" t="e">
        <v>#DIV/0!</v>
      </c>
      <c r="I193" s="892">
        <v>2</v>
      </c>
      <c r="J193" s="111">
        <v>1</v>
      </c>
      <c r="K193" s="111">
        <v>1</v>
      </c>
      <c r="L193" s="111">
        <v>0</v>
      </c>
      <c r="M193" s="927">
        <v>0</v>
      </c>
      <c r="N193" s="113">
        <v>0</v>
      </c>
      <c r="O193" s="113">
        <v>0</v>
      </c>
      <c r="P193" s="115">
        <v>0</v>
      </c>
      <c r="Q193" s="177">
        <v>2</v>
      </c>
      <c r="R193" s="903">
        <v>0.16666666666666666</v>
      </c>
      <c r="S193" s="102">
        <v>1</v>
      </c>
      <c r="T193" s="913">
        <v>0.33333333333333331</v>
      </c>
      <c r="U193" s="102">
        <v>1</v>
      </c>
      <c r="V193" s="103">
        <v>7.6923076923076927E-2</v>
      </c>
      <c r="W193" s="142">
        <v>1</v>
      </c>
      <c r="X193" s="103">
        <v>0</v>
      </c>
      <c r="Y193" s="142">
        <v>0</v>
      </c>
      <c r="Z193" s="919">
        <v>1</v>
      </c>
      <c r="AA193" s="49">
        <v>1</v>
      </c>
      <c r="AB193" s="49">
        <v>1</v>
      </c>
      <c r="AC193" s="49" t="e">
        <v>#DIV/0!</v>
      </c>
    </row>
    <row r="194" spans="1:29" ht="19">
      <c r="A194" s="802" t="s">
        <v>880</v>
      </c>
      <c r="B194" s="474"/>
      <c r="C194" s="840" t="e">
        <v>#DIV/0!</v>
      </c>
      <c r="D194" s="854" t="e">
        <v>#DIV/0!</v>
      </c>
      <c r="E194" s="884" t="e">
        <v>#DIV/0!</v>
      </c>
      <c r="F194" s="6" t="e">
        <v>#DIV/0!</v>
      </c>
      <c r="G194" s="6" t="e">
        <v>#DIV/0!</v>
      </c>
      <c r="H194" s="6" t="e">
        <v>#DIV/0!</v>
      </c>
      <c r="I194" s="892">
        <v>0</v>
      </c>
      <c r="J194" s="111">
        <v>0</v>
      </c>
      <c r="K194" s="111">
        <v>0</v>
      </c>
      <c r="L194" s="111">
        <v>0</v>
      </c>
      <c r="M194" s="927">
        <v>0</v>
      </c>
      <c r="N194" s="113">
        <v>0</v>
      </c>
      <c r="O194" s="113">
        <v>0</v>
      </c>
      <c r="P194" s="115">
        <v>0</v>
      </c>
      <c r="Q194" s="177">
        <v>0</v>
      </c>
      <c r="R194" s="903">
        <v>0</v>
      </c>
      <c r="S194" s="102">
        <v>0</v>
      </c>
      <c r="T194" s="913">
        <v>0</v>
      </c>
      <c r="U194" s="102">
        <v>0</v>
      </c>
      <c r="V194" s="103">
        <v>0</v>
      </c>
      <c r="W194" s="142">
        <v>0</v>
      </c>
      <c r="X194" s="103">
        <v>0</v>
      </c>
      <c r="Y194" s="142">
        <v>0</v>
      </c>
      <c r="Z194" s="919" t="e">
        <v>#DIV/0!</v>
      </c>
      <c r="AA194" s="49" t="e">
        <v>#DIV/0!</v>
      </c>
      <c r="AB194" s="49" t="e">
        <v>#DIV/0!</v>
      </c>
      <c r="AC194" s="49" t="e">
        <v>#DIV/0!</v>
      </c>
    </row>
    <row r="195" spans="1:29" ht="19">
      <c r="A195" s="802" t="s">
        <v>870</v>
      </c>
      <c r="B195" s="474"/>
      <c r="C195" s="840" t="e">
        <v>#DIV/0!</v>
      </c>
      <c r="D195" s="854" t="e">
        <v>#DIV/0!</v>
      </c>
      <c r="E195" s="884" t="e">
        <v>#DIV/0!</v>
      </c>
      <c r="F195" s="6" t="e">
        <v>#DIV/0!</v>
      </c>
      <c r="G195" s="6" t="e">
        <v>#DIV/0!</v>
      </c>
      <c r="H195" s="6" t="e">
        <v>#DIV/0!</v>
      </c>
      <c r="I195" s="892">
        <v>0</v>
      </c>
      <c r="J195" s="111">
        <v>0</v>
      </c>
      <c r="K195" s="111">
        <v>0</v>
      </c>
      <c r="L195" s="111">
        <v>0</v>
      </c>
      <c r="M195" s="927">
        <v>0</v>
      </c>
      <c r="N195" s="113">
        <v>0</v>
      </c>
      <c r="O195" s="113">
        <v>0</v>
      </c>
      <c r="P195" s="115">
        <v>0</v>
      </c>
      <c r="Q195" s="177">
        <v>0</v>
      </c>
      <c r="R195" s="903">
        <v>0</v>
      </c>
      <c r="S195" s="102">
        <v>0</v>
      </c>
      <c r="T195" s="913">
        <v>0</v>
      </c>
      <c r="U195" s="102">
        <v>0</v>
      </c>
      <c r="V195" s="103">
        <v>0</v>
      </c>
      <c r="W195" s="142">
        <v>0</v>
      </c>
      <c r="X195" s="103">
        <v>0</v>
      </c>
      <c r="Y195" s="142">
        <v>0</v>
      </c>
      <c r="Z195" s="919" t="e">
        <v>#DIV/0!</v>
      </c>
      <c r="AA195" s="49" t="e">
        <v>#DIV/0!</v>
      </c>
      <c r="AB195" s="49" t="e">
        <v>#DIV/0!</v>
      </c>
      <c r="AC195" s="49" t="e">
        <v>#DIV/0!</v>
      </c>
    </row>
    <row r="196" spans="1:29" ht="21">
      <c r="A196" s="801" t="s">
        <v>782</v>
      </c>
      <c r="B196" s="473"/>
      <c r="C196" s="839"/>
      <c r="D196" s="853"/>
      <c r="E196" s="883"/>
      <c r="F196" s="197"/>
      <c r="G196" s="197"/>
      <c r="H196" s="197"/>
      <c r="I196" s="848">
        <v>11</v>
      </c>
      <c r="J196" s="197"/>
      <c r="K196" s="197"/>
      <c r="L196" s="197"/>
      <c r="M196" s="926"/>
      <c r="N196" s="197"/>
      <c r="O196" s="197"/>
      <c r="P196" s="197"/>
      <c r="Q196" s="197"/>
      <c r="R196" s="902">
        <v>0.66666666666666663</v>
      </c>
      <c r="S196" s="278">
        <v>4</v>
      </c>
      <c r="T196" s="912"/>
      <c r="U196" s="197"/>
      <c r="V196" s="333">
        <v>0.53846153846153844</v>
      </c>
      <c r="W196" s="278">
        <v>7</v>
      </c>
      <c r="X196" s="333">
        <v>0</v>
      </c>
      <c r="Y196" s="278">
        <v>0</v>
      </c>
      <c r="Z196" s="277"/>
      <c r="AA196" s="277"/>
      <c r="AB196" s="277"/>
      <c r="AC196" s="277"/>
    </row>
    <row r="197" spans="1:29" ht="19">
      <c r="A197" s="802" t="s">
        <v>886</v>
      </c>
      <c r="B197" s="474"/>
      <c r="C197" s="840">
        <v>7.4</v>
      </c>
      <c r="D197" s="854" t="e">
        <v>#DIV/0!</v>
      </c>
      <c r="E197" s="884">
        <v>7.4</v>
      </c>
      <c r="F197" s="6" t="e">
        <v>#DIV/0!</v>
      </c>
      <c r="G197" s="6">
        <v>7.4</v>
      </c>
      <c r="H197" s="6" t="e">
        <v>#DIV/0!</v>
      </c>
      <c r="I197" s="892">
        <v>1</v>
      </c>
      <c r="J197" s="111">
        <v>0</v>
      </c>
      <c r="K197" s="111">
        <v>1</v>
      </c>
      <c r="L197" s="111">
        <v>0</v>
      </c>
      <c r="M197" s="927">
        <v>0</v>
      </c>
      <c r="N197" s="113">
        <v>0</v>
      </c>
      <c r="O197" s="113">
        <v>0</v>
      </c>
      <c r="P197" s="115">
        <v>0</v>
      </c>
      <c r="Q197" s="177">
        <v>1</v>
      </c>
      <c r="R197" s="903">
        <v>0</v>
      </c>
      <c r="S197" s="102">
        <v>0</v>
      </c>
      <c r="T197" s="913">
        <v>0</v>
      </c>
      <c r="U197" s="102">
        <v>0</v>
      </c>
      <c r="V197" s="103">
        <v>7.6923076923076927E-2</v>
      </c>
      <c r="W197" s="142">
        <v>1</v>
      </c>
      <c r="X197" s="103">
        <v>0</v>
      </c>
      <c r="Y197" s="142">
        <v>0</v>
      </c>
      <c r="Z197" s="919">
        <v>1</v>
      </c>
      <c r="AA197" s="49" t="e">
        <v>#DIV/0!</v>
      </c>
      <c r="AB197" s="49">
        <v>1</v>
      </c>
      <c r="AC197" s="49" t="e">
        <v>#DIV/0!</v>
      </c>
    </row>
    <row r="198" spans="1:29" ht="19">
      <c r="A198" s="802" t="s">
        <v>881</v>
      </c>
      <c r="B198" s="474"/>
      <c r="C198" s="840">
        <v>61.599999999999994</v>
      </c>
      <c r="D198" s="854" t="e">
        <v>#DIV/0!</v>
      </c>
      <c r="E198" s="884">
        <v>15.399999999999999</v>
      </c>
      <c r="F198" s="6" t="e">
        <v>#DIV/0!</v>
      </c>
      <c r="G198" s="6">
        <v>15.399999999999999</v>
      </c>
      <c r="H198" s="6" t="e">
        <v>#DIV/0!</v>
      </c>
      <c r="I198" s="892">
        <v>4</v>
      </c>
      <c r="J198" s="111">
        <v>0</v>
      </c>
      <c r="K198" s="111">
        <v>4</v>
      </c>
      <c r="L198" s="111">
        <v>0</v>
      </c>
      <c r="M198" s="927">
        <v>0</v>
      </c>
      <c r="N198" s="113">
        <v>0</v>
      </c>
      <c r="O198" s="113">
        <v>0</v>
      </c>
      <c r="P198" s="115">
        <v>0</v>
      </c>
      <c r="Q198" s="177">
        <v>4</v>
      </c>
      <c r="R198" s="903">
        <v>0</v>
      </c>
      <c r="S198" s="102">
        <v>0</v>
      </c>
      <c r="T198" s="913">
        <v>0</v>
      </c>
      <c r="U198" s="102">
        <v>0</v>
      </c>
      <c r="V198" s="103">
        <v>0.30769230769230771</v>
      </c>
      <c r="W198" s="142">
        <v>4</v>
      </c>
      <c r="X198" s="103">
        <v>0</v>
      </c>
      <c r="Y198" s="142">
        <v>0</v>
      </c>
      <c r="Z198" s="919">
        <v>1</v>
      </c>
      <c r="AA198" s="49" t="e">
        <v>#DIV/0!</v>
      </c>
      <c r="AB198" s="49">
        <v>1</v>
      </c>
      <c r="AC198" s="49" t="e">
        <v>#DIV/0!</v>
      </c>
    </row>
    <row r="199" spans="1:29" ht="19">
      <c r="A199" s="802" t="s">
        <v>882</v>
      </c>
      <c r="B199" s="474"/>
      <c r="C199" s="840">
        <v>18</v>
      </c>
      <c r="D199" s="854">
        <v>5.0000000000000001E-3</v>
      </c>
      <c r="E199" s="884">
        <v>9</v>
      </c>
      <c r="F199" s="6" t="e">
        <v>#DIV/0!</v>
      </c>
      <c r="G199" s="6">
        <v>9</v>
      </c>
      <c r="H199" s="6" t="e">
        <v>#DIV/0!</v>
      </c>
      <c r="I199" s="892">
        <v>2</v>
      </c>
      <c r="J199" s="111">
        <v>1</v>
      </c>
      <c r="K199" s="111">
        <v>1</v>
      </c>
      <c r="L199" s="111">
        <v>0</v>
      </c>
      <c r="M199" s="927">
        <v>0</v>
      </c>
      <c r="N199" s="113">
        <v>0</v>
      </c>
      <c r="O199" s="113">
        <v>0</v>
      </c>
      <c r="P199" s="115">
        <v>0</v>
      </c>
      <c r="Q199" s="177">
        <v>2</v>
      </c>
      <c r="R199" s="903">
        <v>0.16666666666666666</v>
      </c>
      <c r="S199" s="102">
        <v>1</v>
      </c>
      <c r="T199" s="913">
        <v>0.33333333333333331</v>
      </c>
      <c r="U199" s="102">
        <v>1</v>
      </c>
      <c r="V199" s="103">
        <v>7.6923076923076927E-2</v>
      </c>
      <c r="W199" s="142">
        <v>1</v>
      </c>
      <c r="X199" s="103">
        <v>0</v>
      </c>
      <c r="Y199" s="142">
        <v>0</v>
      </c>
      <c r="Z199" s="919">
        <v>1</v>
      </c>
      <c r="AA199" s="49">
        <v>1</v>
      </c>
      <c r="AB199" s="49">
        <v>1</v>
      </c>
      <c r="AC199" s="49" t="e">
        <v>#DIV/0!</v>
      </c>
    </row>
    <row r="200" spans="1:29" ht="19">
      <c r="A200" s="802" t="s">
        <v>885</v>
      </c>
      <c r="B200" s="474"/>
      <c r="C200" s="840">
        <v>25.875</v>
      </c>
      <c r="D200" s="854">
        <v>0.01</v>
      </c>
      <c r="E200" s="884">
        <v>5.1749999999999998</v>
      </c>
      <c r="F200" s="6">
        <v>5</v>
      </c>
      <c r="G200" s="6">
        <v>5.2333333333333334</v>
      </c>
      <c r="H200" s="6" t="e">
        <v>#DIV/0!</v>
      </c>
      <c r="I200" s="892">
        <v>6</v>
      </c>
      <c r="J200" s="111">
        <v>3</v>
      </c>
      <c r="K200" s="111">
        <v>3</v>
      </c>
      <c r="L200" s="111">
        <v>0</v>
      </c>
      <c r="M200" s="927">
        <v>1</v>
      </c>
      <c r="N200" s="113">
        <v>1</v>
      </c>
      <c r="O200" s="113">
        <v>0</v>
      </c>
      <c r="P200" s="115">
        <v>0</v>
      </c>
      <c r="Q200" s="177">
        <v>5</v>
      </c>
      <c r="R200" s="903">
        <v>0.33333333333333331</v>
      </c>
      <c r="S200" s="102">
        <v>2</v>
      </c>
      <c r="T200" s="913">
        <v>0.66666666666666663</v>
      </c>
      <c r="U200" s="102">
        <v>2</v>
      </c>
      <c r="V200" s="103">
        <v>0.23076923076923078</v>
      </c>
      <c r="W200" s="142">
        <v>3</v>
      </c>
      <c r="X200" s="103">
        <v>0</v>
      </c>
      <c r="Y200" s="142">
        <v>0</v>
      </c>
      <c r="Z200" s="919">
        <v>0.83333333333333337</v>
      </c>
      <c r="AA200" s="49">
        <v>0.66666666666666663</v>
      </c>
      <c r="AB200" s="49">
        <v>1</v>
      </c>
      <c r="AC200" s="49" t="e">
        <v>#DIV/0!</v>
      </c>
    </row>
    <row r="201" spans="1:29" ht="19">
      <c r="A201" s="802" t="s">
        <v>883</v>
      </c>
      <c r="B201" s="474"/>
      <c r="C201" s="840">
        <v>30</v>
      </c>
      <c r="D201" s="854">
        <v>8.0000000000000002E-3</v>
      </c>
      <c r="E201" s="884">
        <v>15</v>
      </c>
      <c r="F201" s="6" t="e">
        <v>#DIV/0!</v>
      </c>
      <c r="G201" s="6">
        <v>15</v>
      </c>
      <c r="H201" s="6" t="e">
        <v>#DIV/0!</v>
      </c>
      <c r="I201" s="892">
        <v>2</v>
      </c>
      <c r="J201" s="111">
        <v>1</v>
      </c>
      <c r="K201" s="111">
        <v>1</v>
      </c>
      <c r="L201" s="111">
        <v>0</v>
      </c>
      <c r="M201" s="927">
        <v>0</v>
      </c>
      <c r="N201" s="113">
        <v>0</v>
      </c>
      <c r="O201" s="113">
        <v>0</v>
      </c>
      <c r="P201" s="115">
        <v>0</v>
      </c>
      <c r="Q201" s="177">
        <v>2</v>
      </c>
      <c r="R201" s="903">
        <v>0.16666666666666666</v>
      </c>
      <c r="S201" s="102">
        <v>1</v>
      </c>
      <c r="T201" s="913">
        <v>0.33333333333333331</v>
      </c>
      <c r="U201" s="102">
        <v>1</v>
      </c>
      <c r="V201" s="103">
        <v>7.6923076923076927E-2</v>
      </c>
      <c r="W201" s="142">
        <v>1</v>
      </c>
      <c r="X201" s="103">
        <v>0</v>
      </c>
      <c r="Y201" s="142">
        <v>0</v>
      </c>
      <c r="Z201" s="919">
        <v>1</v>
      </c>
      <c r="AA201" s="49">
        <v>1</v>
      </c>
      <c r="AB201" s="49">
        <v>1</v>
      </c>
      <c r="AC201" s="49" t="e">
        <v>#DIV/0!</v>
      </c>
    </row>
    <row r="202" spans="1:29" ht="19">
      <c r="A202" s="802" t="s">
        <v>887</v>
      </c>
      <c r="B202" s="474"/>
      <c r="C202" s="840">
        <v>20</v>
      </c>
      <c r="D202" s="854" t="e">
        <v>#DIV/0!</v>
      </c>
      <c r="E202" s="884">
        <v>10</v>
      </c>
      <c r="F202" s="6">
        <v>5</v>
      </c>
      <c r="G202" s="6">
        <v>15</v>
      </c>
      <c r="H202" s="6" t="e">
        <v>#DIV/0!</v>
      </c>
      <c r="I202" s="892">
        <v>4</v>
      </c>
      <c r="J202" s="111">
        <v>3</v>
      </c>
      <c r="K202" s="111">
        <v>1</v>
      </c>
      <c r="L202" s="111">
        <v>0</v>
      </c>
      <c r="M202" s="927">
        <v>2</v>
      </c>
      <c r="N202" s="113">
        <v>2</v>
      </c>
      <c r="O202" s="113">
        <v>0</v>
      </c>
      <c r="P202" s="115">
        <v>0</v>
      </c>
      <c r="Q202" s="177">
        <v>2</v>
      </c>
      <c r="R202" s="903">
        <v>0.16666666666666666</v>
      </c>
      <c r="S202" s="102">
        <v>1</v>
      </c>
      <c r="T202" s="913">
        <v>0.66666666666666663</v>
      </c>
      <c r="U202" s="102">
        <v>2</v>
      </c>
      <c r="V202" s="103">
        <v>7.6923076923076927E-2</v>
      </c>
      <c r="W202" s="142">
        <v>1</v>
      </c>
      <c r="X202" s="103">
        <v>0</v>
      </c>
      <c r="Y202" s="142">
        <v>0</v>
      </c>
      <c r="Z202" s="919">
        <v>0.5</v>
      </c>
      <c r="AA202" s="49">
        <v>0.33333333333333331</v>
      </c>
      <c r="AB202" s="49">
        <v>1</v>
      </c>
      <c r="AC202" s="49" t="e">
        <v>#DIV/0!</v>
      </c>
    </row>
    <row r="203" spans="1:29" ht="21">
      <c r="A203" s="801" t="s">
        <v>783</v>
      </c>
      <c r="B203" s="473"/>
      <c r="C203" s="839"/>
      <c r="D203" s="853"/>
      <c r="E203" s="883"/>
      <c r="F203" s="197"/>
      <c r="G203" s="197"/>
      <c r="H203" s="197"/>
      <c r="I203" s="848">
        <v>19</v>
      </c>
      <c r="J203" s="197"/>
      <c r="K203" s="197"/>
      <c r="L203" s="197"/>
      <c r="M203" s="926"/>
      <c r="N203" s="197"/>
      <c r="O203" s="197"/>
      <c r="P203" s="197"/>
      <c r="Q203" s="197"/>
      <c r="R203" s="902">
        <v>1</v>
      </c>
      <c r="S203" s="278">
        <v>6</v>
      </c>
      <c r="T203" s="912"/>
      <c r="U203" s="197"/>
      <c r="V203" s="333">
        <v>0.84615384615384615</v>
      </c>
      <c r="W203" s="278">
        <v>11</v>
      </c>
      <c r="X203" s="333">
        <v>5.2631578947368418E-2</v>
      </c>
      <c r="Y203" s="278">
        <v>1</v>
      </c>
      <c r="Z203" s="277"/>
      <c r="AA203" s="277"/>
      <c r="AB203" s="277"/>
      <c r="AC203" s="277"/>
    </row>
    <row r="204" spans="1:29" ht="21">
      <c r="A204" s="804" t="s">
        <v>900</v>
      </c>
      <c r="B204" s="476"/>
      <c r="C204" s="841"/>
      <c r="D204" s="855"/>
      <c r="E204" s="887"/>
      <c r="F204" s="353"/>
      <c r="G204" s="353"/>
      <c r="H204" s="353"/>
      <c r="I204" s="850">
        <v>19</v>
      </c>
      <c r="J204" s="353"/>
      <c r="K204" s="353"/>
      <c r="L204" s="353"/>
      <c r="M204" s="928"/>
      <c r="N204" s="353"/>
      <c r="O204" s="353"/>
      <c r="P204" s="353"/>
      <c r="Q204" s="353"/>
      <c r="R204" s="905">
        <v>1</v>
      </c>
      <c r="S204" s="354">
        <v>6</v>
      </c>
      <c r="T204" s="915"/>
      <c r="U204" s="353"/>
      <c r="V204" s="355">
        <v>0.84615384615384615</v>
      </c>
      <c r="W204" s="354">
        <v>11</v>
      </c>
      <c r="X204" s="355">
        <v>5.2631578947368418E-2</v>
      </c>
      <c r="Y204" s="354">
        <v>1</v>
      </c>
      <c r="Z204" s="921"/>
      <c r="AA204" s="921"/>
      <c r="AB204" s="922"/>
      <c r="AC204" s="922"/>
    </row>
    <row r="205" spans="1:29" ht="19">
      <c r="A205" s="802" t="s">
        <v>890</v>
      </c>
      <c r="B205" s="474"/>
      <c r="C205" s="840">
        <v>559.94117647058818</v>
      </c>
      <c r="D205" s="854">
        <v>7.2199999999999986E-2</v>
      </c>
      <c r="E205" s="884">
        <v>29.470588235294116</v>
      </c>
      <c r="F205" s="6">
        <v>26.75</v>
      </c>
      <c r="G205" s="6">
        <v>29.436363636363637</v>
      </c>
      <c r="H205" s="6">
        <v>35.1</v>
      </c>
      <c r="I205" s="892">
        <v>19</v>
      </c>
      <c r="J205" s="111">
        <v>6</v>
      </c>
      <c r="K205" s="111">
        <v>11</v>
      </c>
      <c r="L205" s="111">
        <v>2</v>
      </c>
      <c r="M205" s="927">
        <v>0</v>
      </c>
      <c r="N205" s="113">
        <v>0</v>
      </c>
      <c r="O205" s="113">
        <v>0</v>
      </c>
      <c r="P205" s="115">
        <v>0</v>
      </c>
      <c r="Q205" s="177">
        <v>19</v>
      </c>
      <c r="R205" s="903">
        <v>1</v>
      </c>
      <c r="S205" s="102">
        <v>6</v>
      </c>
      <c r="T205" s="913">
        <v>1</v>
      </c>
      <c r="U205" s="102">
        <v>3</v>
      </c>
      <c r="V205" s="103">
        <v>0.84615384615384615</v>
      </c>
      <c r="W205" s="142">
        <v>11</v>
      </c>
      <c r="X205" s="103">
        <v>0.10526315789473684</v>
      </c>
      <c r="Y205" s="142">
        <v>2</v>
      </c>
      <c r="Z205" s="919">
        <v>1</v>
      </c>
      <c r="AA205" s="49">
        <v>1</v>
      </c>
      <c r="AB205" s="49">
        <v>1</v>
      </c>
      <c r="AC205" s="49">
        <v>1</v>
      </c>
    </row>
    <row r="206" spans="1:29" ht="19">
      <c r="A206" s="802" t="s">
        <v>895</v>
      </c>
      <c r="B206" s="474"/>
      <c r="C206" s="840">
        <v>20.399999999999999</v>
      </c>
      <c r="D206" s="854" t="e">
        <v>#DIV/0!</v>
      </c>
      <c r="E206" s="884">
        <v>20.399999999999999</v>
      </c>
      <c r="F206" s="6" t="e">
        <v>#DIV/0!</v>
      </c>
      <c r="G206" s="6">
        <v>20.399999999999999</v>
      </c>
      <c r="H206" s="6" t="e">
        <v>#DIV/0!</v>
      </c>
      <c r="I206" s="892">
        <v>1</v>
      </c>
      <c r="J206" s="111">
        <v>0</v>
      </c>
      <c r="K206" s="111">
        <v>1</v>
      </c>
      <c r="L206" s="111">
        <v>0</v>
      </c>
      <c r="M206" s="927">
        <v>0</v>
      </c>
      <c r="N206" s="113">
        <v>0</v>
      </c>
      <c r="O206" s="113">
        <v>0</v>
      </c>
      <c r="P206" s="115">
        <v>0</v>
      </c>
      <c r="Q206" s="177">
        <v>1</v>
      </c>
      <c r="R206" s="903">
        <v>0</v>
      </c>
      <c r="S206" s="102">
        <v>0</v>
      </c>
      <c r="T206" s="913">
        <v>0</v>
      </c>
      <c r="U206" s="102">
        <v>0</v>
      </c>
      <c r="V206" s="103">
        <v>7.6923076923076927E-2</v>
      </c>
      <c r="W206" s="142">
        <v>1</v>
      </c>
      <c r="X206" s="103">
        <v>0</v>
      </c>
      <c r="Y206" s="142">
        <v>0</v>
      </c>
      <c r="Z206" s="919">
        <v>1</v>
      </c>
      <c r="AA206" s="49" t="e">
        <v>#DIV/0!</v>
      </c>
      <c r="AB206" s="49">
        <v>1</v>
      </c>
      <c r="AC206" s="49" t="e">
        <v>#DIV/0!</v>
      </c>
    </row>
    <row r="207" spans="1:29" ht="19">
      <c r="A207" s="802" t="s">
        <v>894</v>
      </c>
      <c r="B207" s="474"/>
      <c r="C207" s="840">
        <v>169.4</v>
      </c>
      <c r="D207" s="854" t="e">
        <v>#DIV/0!</v>
      </c>
      <c r="E207" s="884">
        <v>42.35</v>
      </c>
      <c r="F207" s="6" t="e">
        <v>#DIV/0!</v>
      </c>
      <c r="G207" s="6">
        <v>42.35</v>
      </c>
      <c r="H207" s="6" t="e">
        <v>#DIV/0!</v>
      </c>
      <c r="I207" s="892">
        <v>4</v>
      </c>
      <c r="J207" s="111">
        <v>0</v>
      </c>
      <c r="K207" s="111">
        <v>4</v>
      </c>
      <c r="L207" s="111">
        <v>0</v>
      </c>
      <c r="M207" s="927">
        <v>0</v>
      </c>
      <c r="N207" s="113">
        <v>0</v>
      </c>
      <c r="O207" s="113">
        <v>0</v>
      </c>
      <c r="P207" s="115">
        <v>0</v>
      </c>
      <c r="Q207" s="177">
        <v>4</v>
      </c>
      <c r="R207" s="903">
        <v>0</v>
      </c>
      <c r="S207" s="102">
        <v>0</v>
      </c>
      <c r="T207" s="913">
        <v>0</v>
      </c>
      <c r="U207" s="102">
        <v>0</v>
      </c>
      <c r="V207" s="103">
        <v>0.30769230769230771</v>
      </c>
      <c r="W207" s="142">
        <v>4</v>
      </c>
      <c r="X207" s="103">
        <v>0</v>
      </c>
      <c r="Y207" s="142">
        <v>0</v>
      </c>
      <c r="Z207" s="919">
        <v>1</v>
      </c>
      <c r="AA207" s="49" t="e">
        <v>#DIV/0!</v>
      </c>
      <c r="AB207" s="49">
        <v>1</v>
      </c>
      <c r="AC207" s="49" t="e">
        <v>#DIV/0!</v>
      </c>
    </row>
    <row r="208" spans="1:29" ht="21">
      <c r="A208" s="804" t="s">
        <v>901</v>
      </c>
      <c r="B208" s="476"/>
      <c r="C208" s="841"/>
      <c r="D208" s="855"/>
      <c r="E208" s="887"/>
      <c r="F208" s="353"/>
      <c r="G208" s="353"/>
      <c r="H208" s="353"/>
      <c r="I208" s="850">
        <v>9</v>
      </c>
      <c r="J208" s="353"/>
      <c r="K208" s="353"/>
      <c r="L208" s="353"/>
      <c r="M208" s="928"/>
      <c r="N208" s="353"/>
      <c r="O208" s="353"/>
      <c r="P208" s="353"/>
      <c r="Q208" s="353"/>
      <c r="R208" s="905">
        <v>0.16666666666666666</v>
      </c>
      <c r="S208" s="354">
        <v>1</v>
      </c>
      <c r="T208" s="915"/>
      <c r="U208" s="353"/>
      <c r="V208" s="355">
        <v>0.53846153846153844</v>
      </c>
      <c r="W208" s="354">
        <v>7</v>
      </c>
      <c r="X208" s="355">
        <v>0</v>
      </c>
      <c r="Y208" s="354">
        <v>0</v>
      </c>
      <c r="Z208" s="921"/>
      <c r="AA208" s="921"/>
      <c r="AB208" s="922"/>
      <c r="AC208" s="922"/>
    </row>
    <row r="209" spans="1:29" ht="19">
      <c r="A209" s="802" t="s">
        <v>893</v>
      </c>
      <c r="B209" s="474"/>
      <c r="C209" s="840" t="e">
        <v>#DIV/0!</v>
      </c>
      <c r="D209" s="854" t="e">
        <v>#DIV/0!</v>
      </c>
      <c r="E209" s="884" t="e">
        <v>#DIV/0!</v>
      </c>
      <c r="F209" s="6" t="e">
        <v>#DIV/0!</v>
      </c>
      <c r="G209" s="6" t="e">
        <v>#DIV/0!</v>
      </c>
      <c r="H209" s="6" t="e">
        <v>#DIV/0!</v>
      </c>
      <c r="I209" s="892">
        <v>1</v>
      </c>
      <c r="J209" s="111">
        <v>1</v>
      </c>
      <c r="K209" s="111">
        <v>0</v>
      </c>
      <c r="L209" s="111">
        <v>0</v>
      </c>
      <c r="M209" s="927">
        <v>1</v>
      </c>
      <c r="N209" s="113">
        <v>1</v>
      </c>
      <c r="O209" s="113">
        <v>0</v>
      </c>
      <c r="P209" s="115">
        <v>0</v>
      </c>
      <c r="Q209" s="177">
        <v>0</v>
      </c>
      <c r="R209" s="903">
        <v>0</v>
      </c>
      <c r="S209" s="102">
        <v>0</v>
      </c>
      <c r="T209" s="913">
        <v>0.33333333333333331</v>
      </c>
      <c r="U209" s="102">
        <v>1</v>
      </c>
      <c r="V209" s="103">
        <v>0</v>
      </c>
      <c r="W209" s="142">
        <v>0</v>
      </c>
      <c r="X209" s="103">
        <v>0</v>
      </c>
      <c r="Y209" s="142">
        <v>0</v>
      </c>
      <c r="Z209" s="919">
        <v>0</v>
      </c>
      <c r="AA209" s="49">
        <v>0</v>
      </c>
      <c r="AB209" s="49" t="e">
        <v>#DIV/0!</v>
      </c>
      <c r="AC209" s="49" t="e">
        <v>#DIV/0!</v>
      </c>
    </row>
    <row r="210" spans="1:29" ht="19">
      <c r="A210" s="802" t="s">
        <v>896</v>
      </c>
      <c r="B210" s="474"/>
      <c r="C210" s="840">
        <v>19.200000000000003</v>
      </c>
      <c r="D210" s="854" t="e">
        <v>#DIV/0!</v>
      </c>
      <c r="E210" s="884">
        <v>4.8000000000000007</v>
      </c>
      <c r="F210" s="6" t="e">
        <v>#DIV/0!</v>
      </c>
      <c r="G210" s="6">
        <v>4.8000000000000007</v>
      </c>
      <c r="H210" s="6" t="e">
        <v>#DIV/0!</v>
      </c>
      <c r="I210" s="892">
        <v>7</v>
      </c>
      <c r="J210" s="111">
        <v>1</v>
      </c>
      <c r="K210" s="111">
        <v>5</v>
      </c>
      <c r="L210" s="111">
        <v>1</v>
      </c>
      <c r="M210" s="927">
        <v>3</v>
      </c>
      <c r="N210" s="113">
        <v>1</v>
      </c>
      <c r="O210" s="113">
        <v>1</v>
      </c>
      <c r="P210" s="115">
        <v>1</v>
      </c>
      <c r="Q210" s="177">
        <v>4</v>
      </c>
      <c r="R210" s="903">
        <v>0</v>
      </c>
      <c r="S210" s="102">
        <v>0</v>
      </c>
      <c r="T210" s="913">
        <v>0.33333333333333331</v>
      </c>
      <c r="U210" s="102">
        <v>1</v>
      </c>
      <c r="V210" s="103">
        <v>0.30769230769230771</v>
      </c>
      <c r="W210" s="142">
        <v>4</v>
      </c>
      <c r="X210" s="103">
        <v>0</v>
      </c>
      <c r="Y210" s="142">
        <v>0</v>
      </c>
      <c r="Z210" s="919">
        <v>0.5714285714285714</v>
      </c>
      <c r="AA210" s="49">
        <v>0</v>
      </c>
      <c r="AB210" s="49">
        <v>0.8</v>
      </c>
      <c r="AC210" s="49">
        <v>0</v>
      </c>
    </row>
    <row r="211" spans="1:29" ht="19">
      <c r="A211" s="802" t="s">
        <v>892</v>
      </c>
      <c r="B211" s="474"/>
      <c r="C211" s="840">
        <v>38.299999999999997</v>
      </c>
      <c r="D211" s="854" t="e">
        <v>#DIV/0!</v>
      </c>
      <c r="E211" s="884">
        <v>12.766666666666666</v>
      </c>
      <c r="F211" s="6" t="e">
        <v>#DIV/0!</v>
      </c>
      <c r="G211" s="6">
        <v>12.766666666666666</v>
      </c>
      <c r="H211" s="6" t="e">
        <v>#DIV/0!</v>
      </c>
      <c r="I211" s="892">
        <v>3</v>
      </c>
      <c r="J211" s="111">
        <v>0</v>
      </c>
      <c r="K211" s="111">
        <v>3</v>
      </c>
      <c r="L211" s="111">
        <v>0</v>
      </c>
      <c r="M211" s="927">
        <v>0</v>
      </c>
      <c r="N211" s="113">
        <v>0</v>
      </c>
      <c r="O211" s="113">
        <v>0</v>
      </c>
      <c r="P211" s="115">
        <v>0</v>
      </c>
      <c r="Q211" s="177">
        <v>3</v>
      </c>
      <c r="R211" s="903">
        <v>0</v>
      </c>
      <c r="S211" s="102">
        <v>0</v>
      </c>
      <c r="T211" s="913">
        <v>0</v>
      </c>
      <c r="U211" s="102">
        <v>0</v>
      </c>
      <c r="V211" s="103">
        <v>0.23076923076923078</v>
      </c>
      <c r="W211" s="142">
        <v>3</v>
      </c>
      <c r="X211" s="103">
        <v>0</v>
      </c>
      <c r="Y211" s="142">
        <v>0</v>
      </c>
      <c r="Z211" s="919">
        <v>1</v>
      </c>
      <c r="AA211" s="49" t="e">
        <v>#DIV/0!</v>
      </c>
      <c r="AB211" s="49">
        <v>1</v>
      </c>
      <c r="AC211" s="49" t="e">
        <v>#DIV/0!</v>
      </c>
    </row>
    <row r="212" spans="1:29" ht="19">
      <c r="A212" s="802" t="s">
        <v>891</v>
      </c>
      <c r="B212" s="474"/>
      <c r="C212" s="840">
        <v>11.1</v>
      </c>
      <c r="D212" s="854" t="e">
        <v>#DIV/0!</v>
      </c>
      <c r="E212" s="884">
        <v>11.1</v>
      </c>
      <c r="F212" s="6" t="e">
        <v>#DIV/0!</v>
      </c>
      <c r="G212" s="6">
        <v>11.1</v>
      </c>
      <c r="H212" s="6" t="e">
        <v>#DIV/0!</v>
      </c>
      <c r="I212" s="892">
        <v>1</v>
      </c>
      <c r="J212" s="111">
        <v>0</v>
      </c>
      <c r="K212" s="111">
        <v>1</v>
      </c>
      <c r="L212" s="111">
        <v>0</v>
      </c>
      <c r="M212" s="927">
        <v>0</v>
      </c>
      <c r="N212" s="113">
        <v>0</v>
      </c>
      <c r="O212" s="113">
        <v>0</v>
      </c>
      <c r="P212" s="115">
        <v>0</v>
      </c>
      <c r="Q212" s="177">
        <v>1</v>
      </c>
      <c r="R212" s="903">
        <v>0</v>
      </c>
      <c r="S212" s="102">
        <v>0</v>
      </c>
      <c r="T212" s="913">
        <v>0</v>
      </c>
      <c r="U212" s="102">
        <v>0</v>
      </c>
      <c r="V212" s="103">
        <v>7.6923076923076927E-2</v>
      </c>
      <c r="W212" s="142">
        <v>1</v>
      </c>
      <c r="X212" s="103">
        <v>0</v>
      </c>
      <c r="Y212" s="142">
        <v>0</v>
      </c>
      <c r="Z212" s="919">
        <v>1</v>
      </c>
      <c r="AA212" s="49" t="e">
        <v>#DIV/0!</v>
      </c>
      <c r="AB212" s="49">
        <v>1</v>
      </c>
      <c r="AC212" s="49" t="e">
        <v>#DIV/0!</v>
      </c>
    </row>
    <row r="213" spans="1:29" ht="20">
      <c r="A213" s="804" t="s">
        <v>902</v>
      </c>
      <c r="B213" s="476"/>
      <c r="C213" s="841"/>
      <c r="D213" s="855"/>
      <c r="E213" s="885"/>
      <c r="F213" s="107"/>
      <c r="G213" s="107"/>
      <c r="H213" s="107"/>
      <c r="I213" s="893"/>
      <c r="J213" s="112"/>
      <c r="K213" s="112"/>
      <c r="L213" s="112"/>
      <c r="M213" s="849"/>
      <c r="N213" s="112"/>
      <c r="O213" s="112"/>
      <c r="P213" s="114"/>
      <c r="Q213" s="178"/>
      <c r="R213" s="904"/>
      <c r="S213" s="117"/>
      <c r="T213" s="914"/>
      <c r="U213" s="117"/>
      <c r="V213" s="124"/>
      <c r="W213" s="125"/>
      <c r="X213" s="124"/>
      <c r="Y213" s="128"/>
      <c r="Z213" s="920"/>
      <c r="AA213" s="920"/>
      <c r="AB213" s="920"/>
      <c r="AC213" s="920"/>
    </row>
    <row r="214" spans="1:29" ht="19">
      <c r="A214" s="802" t="s">
        <v>889</v>
      </c>
      <c r="B214" s="474"/>
      <c r="C214" s="840">
        <v>3.7</v>
      </c>
      <c r="D214" s="854" t="e">
        <v>#DIV/0!</v>
      </c>
      <c r="E214" s="884">
        <v>3.7</v>
      </c>
      <c r="F214" s="6" t="e">
        <v>#DIV/0!</v>
      </c>
      <c r="G214" s="6">
        <v>3.7</v>
      </c>
      <c r="H214" s="6" t="e">
        <v>#DIV/0!</v>
      </c>
      <c r="I214" s="892">
        <v>2</v>
      </c>
      <c r="J214" s="111">
        <v>1</v>
      </c>
      <c r="K214" s="111">
        <v>1</v>
      </c>
      <c r="L214" s="111">
        <v>0</v>
      </c>
      <c r="M214" s="927">
        <v>1</v>
      </c>
      <c r="N214" s="113">
        <v>1</v>
      </c>
      <c r="O214" s="113">
        <v>0</v>
      </c>
      <c r="P214" s="115">
        <v>0</v>
      </c>
      <c r="Q214" s="177">
        <v>1</v>
      </c>
      <c r="R214" s="903">
        <v>0</v>
      </c>
      <c r="S214" s="102">
        <v>0</v>
      </c>
      <c r="T214" s="913">
        <v>0</v>
      </c>
      <c r="U214" s="102">
        <v>1</v>
      </c>
      <c r="V214" s="103">
        <v>7.6923076923076927E-2</v>
      </c>
      <c r="W214" s="142">
        <v>1</v>
      </c>
      <c r="X214" s="103">
        <v>0</v>
      </c>
      <c r="Y214" s="142">
        <v>0</v>
      </c>
      <c r="Z214" s="919">
        <v>0.5</v>
      </c>
      <c r="AA214" s="49">
        <v>0</v>
      </c>
      <c r="AB214" s="49">
        <v>1</v>
      </c>
      <c r="AC214" s="49" t="e">
        <v>#DIV/0!</v>
      </c>
    </row>
    <row r="215" spans="1:29" ht="21">
      <c r="A215" s="800" t="s">
        <v>1474</v>
      </c>
      <c r="B215" s="472"/>
      <c r="C215" s="838"/>
      <c r="D215" s="852"/>
      <c r="E215" s="882"/>
      <c r="F215" s="835"/>
      <c r="G215" s="358"/>
      <c r="H215" s="358"/>
      <c r="I215" s="847">
        <v>17</v>
      </c>
      <c r="J215" s="835"/>
      <c r="K215" s="358"/>
      <c r="L215" s="358"/>
      <c r="M215" s="925"/>
      <c r="N215" s="835"/>
      <c r="O215" s="358"/>
      <c r="P215" s="358"/>
      <c r="Q215" s="358"/>
      <c r="R215" s="901">
        <v>1</v>
      </c>
      <c r="S215" s="897">
        <v>6</v>
      </c>
      <c r="T215" s="911"/>
      <c r="U215" s="835"/>
      <c r="V215" s="361">
        <v>0.76923076923076927</v>
      </c>
      <c r="W215" s="360">
        <v>10</v>
      </c>
      <c r="X215" s="361">
        <v>0</v>
      </c>
      <c r="Y215" s="360">
        <v>0</v>
      </c>
      <c r="Z215" s="512"/>
      <c r="AA215" s="512"/>
      <c r="AB215" s="512"/>
      <c r="AC215" s="512"/>
    </row>
    <row r="216" spans="1:29" ht="21">
      <c r="A216" s="801" t="s">
        <v>784</v>
      </c>
      <c r="B216" s="473"/>
      <c r="C216" s="839"/>
      <c r="D216" s="853"/>
      <c r="E216" s="883"/>
      <c r="F216" s="197"/>
      <c r="G216" s="197"/>
      <c r="H216" s="197"/>
      <c r="I216" s="848">
        <v>17</v>
      </c>
      <c r="J216" s="197"/>
      <c r="K216" s="197"/>
      <c r="L216" s="197"/>
      <c r="M216" s="926"/>
      <c r="N216" s="197"/>
      <c r="O216" s="197"/>
      <c r="P216" s="197"/>
      <c r="Q216" s="197"/>
      <c r="R216" s="902">
        <v>1</v>
      </c>
      <c r="S216" s="278">
        <v>6</v>
      </c>
      <c r="T216" s="912"/>
      <c r="U216" s="197"/>
      <c r="V216" s="333">
        <v>0.76923076923076927</v>
      </c>
      <c r="W216" s="278">
        <v>10</v>
      </c>
      <c r="X216" s="333">
        <v>0</v>
      </c>
      <c r="Y216" s="278">
        <v>0</v>
      </c>
      <c r="Z216" s="277"/>
      <c r="AA216" s="277"/>
      <c r="AB216" s="277"/>
      <c r="AC216" s="277"/>
    </row>
    <row r="217" spans="1:29" ht="19">
      <c r="A217" s="802" t="s">
        <v>1788</v>
      </c>
      <c r="B217" s="474"/>
      <c r="C217" s="840">
        <v>405.11111111111114</v>
      </c>
      <c r="D217" s="854">
        <v>4.9599999999999998E-2</v>
      </c>
      <c r="E217" s="884">
        <v>40.511111111111113</v>
      </c>
      <c r="F217" s="6">
        <v>26</v>
      </c>
      <c r="G217" s="6">
        <v>47.766666666666673</v>
      </c>
      <c r="H217" s="6" t="e">
        <v>#DIV/0!</v>
      </c>
      <c r="I217" s="892">
        <v>10</v>
      </c>
      <c r="J217" s="111">
        <v>4</v>
      </c>
      <c r="K217" s="111">
        <v>6</v>
      </c>
      <c r="L217" s="111">
        <v>0</v>
      </c>
      <c r="M217" s="927">
        <v>0</v>
      </c>
      <c r="N217" s="113">
        <v>0</v>
      </c>
      <c r="O217" s="113">
        <v>0</v>
      </c>
      <c r="P217" s="115">
        <v>0</v>
      </c>
      <c r="Q217" s="177">
        <v>10</v>
      </c>
      <c r="R217" s="903">
        <v>0.66666666666666663</v>
      </c>
      <c r="S217" s="102">
        <v>4</v>
      </c>
      <c r="T217" s="913">
        <v>0.33333333333333331</v>
      </c>
      <c r="U217" s="102">
        <v>1</v>
      </c>
      <c r="V217" s="103">
        <v>0.46153846153846156</v>
      </c>
      <c r="W217" s="142">
        <v>6</v>
      </c>
      <c r="X217" s="103">
        <v>0</v>
      </c>
      <c r="Y217" s="142">
        <v>0</v>
      </c>
      <c r="Z217" s="919">
        <v>1</v>
      </c>
      <c r="AA217" s="49">
        <v>1</v>
      </c>
      <c r="AB217" s="49">
        <v>1</v>
      </c>
      <c r="AC217" s="49" t="e">
        <v>#DIV/0!</v>
      </c>
    </row>
    <row r="218" spans="1:29" ht="19">
      <c r="A218" s="802" t="s">
        <v>906</v>
      </c>
      <c r="B218" s="474"/>
      <c r="C218" s="840">
        <v>222.8</v>
      </c>
      <c r="D218" s="854">
        <v>0.13</v>
      </c>
      <c r="E218" s="884">
        <v>55.7</v>
      </c>
      <c r="F218" s="6">
        <v>38</v>
      </c>
      <c r="G218" s="6">
        <v>61.6</v>
      </c>
      <c r="H218" s="6" t="e">
        <v>#DIV/0!</v>
      </c>
      <c r="I218" s="892">
        <v>4</v>
      </c>
      <c r="J218" s="111">
        <v>1</v>
      </c>
      <c r="K218" s="111">
        <v>3</v>
      </c>
      <c r="L218" s="111">
        <v>0</v>
      </c>
      <c r="M218" s="927">
        <v>0</v>
      </c>
      <c r="N218" s="113">
        <v>0</v>
      </c>
      <c r="O218" s="113">
        <v>0</v>
      </c>
      <c r="P218" s="115">
        <v>0</v>
      </c>
      <c r="Q218" s="177">
        <v>4</v>
      </c>
      <c r="R218" s="903">
        <v>0.16666666666666666</v>
      </c>
      <c r="S218" s="102">
        <v>1</v>
      </c>
      <c r="T218" s="913">
        <v>0.33333333333333331</v>
      </c>
      <c r="U218" s="102">
        <v>1</v>
      </c>
      <c r="V218" s="103">
        <v>0.23076923076923078</v>
      </c>
      <c r="W218" s="142">
        <v>3</v>
      </c>
      <c r="X218" s="103">
        <v>0</v>
      </c>
      <c r="Y218" s="142">
        <v>0</v>
      </c>
      <c r="Z218" s="919">
        <v>1</v>
      </c>
      <c r="AA218" s="49">
        <v>1</v>
      </c>
      <c r="AB218" s="49">
        <v>1</v>
      </c>
      <c r="AC218" s="49" t="e">
        <v>#DIV/0!</v>
      </c>
    </row>
    <row r="219" spans="1:29" ht="19">
      <c r="A219" s="802" t="s">
        <v>908</v>
      </c>
      <c r="B219" s="474"/>
      <c r="C219" s="840">
        <v>161.13999999999999</v>
      </c>
      <c r="D219" s="854">
        <v>1.6E-2</v>
      </c>
      <c r="E219" s="884">
        <v>23.02</v>
      </c>
      <c r="F219" s="6" t="e">
        <v>#DIV/0!</v>
      </c>
      <c r="G219" s="6">
        <v>23.02</v>
      </c>
      <c r="H219" s="6" t="e">
        <v>#DIV/0!</v>
      </c>
      <c r="I219" s="892">
        <v>7</v>
      </c>
      <c r="J219" s="111">
        <v>1</v>
      </c>
      <c r="K219" s="111">
        <v>6</v>
      </c>
      <c r="L219" s="111">
        <v>0</v>
      </c>
      <c r="M219" s="927">
        <v>0</v>
      </c>
      <c r="N219" s="113">
        <v>0</v>
      </c>
      <c r="O219" s="113">
        <v>0</v>
      </c>
      <c r="P219" s="115">
        <v>0</v>
      </c>
      <c r="Q219" s="177">
        <v>7</v>
      </c>
      <c r="R219" s="903">
        <v>0.16666666666666666</v>
      </c>
      <c r="S219" s="102">
        <v>1</v>
      </c>
      <c r="T219" s="913">
        <v>0.33333333333333331</v>
      </c>
      <c r="U219" s="102">
        <v>1</v>
      </c>
      <c r="V219" s="103">
        <v>0.46153846153846156</v>
      </c>
      <c r="W219" s="142">
        <v>6</v>
      </c>
      <c r="X219" s="103">
        <v>0</v>
      </c>
      <c r="Y219" s="142">
        <v>0</v>
      </c>
      <c r="Z219" s="919">
        <v>1</v>
      </c>
      <c r="AA219" s="49">
        <v>1</v>
      </c>
      <c r="AB219" s="49">
        <v>1</v>
      </c>
      <c r="AC219" s="49" t="e">
        <v>#DIV/0!</v>
      </c>
    </row>
    <row r="220" spans="1:29" ht="19">
      <c r="A220" s="802" t="s">
        <v>904</v>
      </c>
      <c r="B220" s="474"/>
      <c r="C220" s="840">
        <v>378.40000000000003</v>
      </c>
      <c r="D220" s="854">
        <v>0.14400000000000002</v>
      </c>
      <c r="E220" s="884">
        <v>47.300000000000004</v>
      </c>
      <c r="F220" s="6">
        <v>69</v>
      </c>
      <c r="G220" s="6">
        <v>43.683333333333337</v>
      </c>
      <c r="H220" s="6" t="e">
        <v>#DIV/0!</v>
      </c>
      <c r="I220" s="892">
        <v>9</v>
      </c>
      <c r="J220" s="111">
        <v>2</v>
      </c>
      <c r="K220" s="111">
        <v>6</v>
      </c>
      <c r="L220" s="111">
        <v>1</v>
      </c>
      <c r="M220" s="927">
        <v>1</v>
      </c>
      <c r="N220" s="113">
        <v>0</v>
      </c>
      <c r="O220" s="113">
        <v>0</v>
      </c>
      <c r="P220" s="115">
        <v>1</v>
      </c>
      <c r="Q220" s="177">
        <v>8</v>
      </c>
      <c r="R220" s="903">
        <v>0.33333333333333331</v>
      </c>
      <c r="S220" s="102">
        <v>2</v>
      </c>
      <c r="T220" s="913">
        <v>0.66666666666666663</v>
      </c>
      <c r="U220" s="102">
        <v>2</v>
      </c>
      <c r="V220" s="103">
        <v>0.46153846153846156</v>
      </c>
      <c r="W220" s="142">
        <v>6</v>
      </c>
      <c r="X220" s="103">
        <v>0</v>
      </c>
      <c r="Y220" s="142">
        <v>0</v>
      </c>
      <c r="Z220" s="919">
        <v>0.88888888888888884</v>
      </c>
      <c r="AA220" s="49">
        <v>1</v>
      </c>
      <c r="AB220" s="49">
        <v>1</v>
      </c>
      <c r="AC220" s="49">
        <v>0</v>
      </c>
    </row>
    <row r="221" spans="1:29" ht="19">
      <c r="A221" s="802" t="s">
        <v>903</v>
      </c>
      <c r="B221" s="474"/>
      <c r="C221" s="840">
        <v>96.8</v>
      </c>
      <c r="D221" s="854" t="e">
        <v>#DIV/0!</v>
      </c>
      <c r="E221" s="884">
        <v>32.266666666666666</v>
      </c>
      <c r="F221" s="6" t="e">
        <v>#DIV/0!</v>
      </c>
      <c r="G221" s="6">
        <v>32.266666666666666</v>
      </c>
      <c r="H221" s="6" t="e">
        <v>#DIV/0!</v>
      </c>
      <c r="I221" s="892">
        <v>3</v>
      </c>
      <c r="J221" s="111">
        <v>0</v>
      </c>
      <c r="K221" s="111">
        <v>3</v>
      </c>
      <c r="L221" s="111">
        <v>0</v>
      </c>
      <c r="M221" s="927">
        <v>0</v>
      </c>
      <c r="N221" s="113">
        <v>0</v>
      </c>
      <c r="O221" s="113">
        <v>0</v>
      </c>
      <c r="P221" s="115">
        <v>0</v>
      </c>
      <c r="Q221" s="177">
        <v>3</v>
      </c>
      <c r="R221" s="903">
        <v>0</v>
      </c>
      <c r="S221" s="102">
        <v>0</v>
      </c>
      <c r="T221" s="913">
        <v>0</v>
      </c>
      <c r="U221" s="102">
        <v>0</v>
      </c>
      <c r="V221" s="103">
        <v>0.23076923076923078</v>
      </c>
      <c r="W221" s="142">
        <v>3</v>
      </c>
      <c r="X221" s="103">
        <v>0</v>
      </c>
      <c r="Y221" s="142">
        <v>0</v>
      </c>
      <c r="Z221" s="919">
        <v>1</v>
      </c>
      <c r="AA221" s="49" t="e">
        <v>#DIV/0!</v>
      </c>
      <c r="AB221" s="49">
        <v>1</v>
      </c>
      <c r="AC221" s="49" t="e">
        <v>#DIV/0!</v>
      </c>
    </row>
    <row r="222" spans="1:29" ht="19">
      <c r="A222" s="802" t="s">
        <v>907</v>
      </c>
      <c r="B222" s="474"/>
      <c r="C222" s="840">
        <v>136.94999999999999</v>
      </c>
      <c r="D222" s="854">
        <v>2.8499999999999998E-2</v>
      </c>
      <c r="E222" s="884">
        <v>22.824999999999999</v>
      </c>
      <c r="F222" s="6" t="e">
        <v>#DIV/0!</v>
      </c>
      <c r="G222" s="6">
        <v>21.433333333333334</v>
      </c>
      <c r="H222" s="6">
        <v>27</v>
      </c>
      <c r="I222" s="892">
        <v>6</v>
      </c>
      <c r="J222" s="111">
        <v>2</v>
      </c>
      <c r="K222" s="111">
        <v>3</v>
      </c>
      <c r="L222" s="111">
        <v>1</v>
      </c>
      <c r="M222" s="927">
        <v>0</v>
      </c>
      <c r="N222" s="113">
        <v>0</v>
      </c>
      <c r="O222" s="113">
        <v>0</v>
      </c>
      <c r="P222" s="115">
        <v>0</v>
      </c>
      <c r="Q222" s="177">
        <v>6</v>
      </c>
      <c r="R222" s="903">
        <v>0.33333333333333331</v>
      </c>
      <c r="S222" s="102">
        <v>2</v>
      </c>
      <c r="T222" s="913">
        <v>0.66666666666666663</v>
      </c>
      <c r="U222" s="102">
        <v>2</v>
      </c>
      <c r="V222" s="103">
        <v>0.23076923076923078</v>
      </c>
      <c r="W222" s="142">
        <v>3</v>
      </c>
      <c r="X222" s="103">
        <v>5.2631578947368418E-2</v>
      </c>
      <c r="Y222" s="142">
        <v>1</v>
      </c>
      <c r="Z222" s="919">
        <v>1</v>
      </c>
      <c r="AA222" s="49">
        <v>1</v>
      </c>
      <c r="AB222" s="49">
        <v>1</v>
      </c>
      <c r="AC222" s="49">
        <v>1</v>
      </c>
    </row>
    <row r="223" spans="1:29" ht="19">
      <c r="A223" s="802" t="s">
        <v>909</v>
      </c>
      <c r="B223" s="474"/>
      <c r="C223" s="840" t="e">
        <v>#DIV/0!</v>
      </c>
      <c r="D223" s="854" t="e">
        <v>#DIV/0!</v>
      </c>
      <c r="E223" s="884" t="e">
        <v>#DIV/0!</v>
      </c>
      <c r="F223" s="6" t="e">
        <v>#DIV/0!</v>
      </c>
      <c r="G223" s="6" t="e">
        <v>#DIV/0!</v>
      </c>
      <c r="H223" s="6" t="e">
        <v>#DIV/0!</v>
      </c>
      <c r="I223" s="892">
        <v>0</v>
      </c>
      <c r="J223" s="111">
        <v>0</v>
      </c>
      <c r="K223" s="111">
        <v>0</v>
      </c>
      <c r="L223" s="111">
        <v>0</v>
      </c>
      <c r="M223" s="927">
        <v>0</v>
      </c>
      <c r="N223" s="113">
        <v>0</v>
      </c>
      <c r="O223" s="113">
        <v>0</v>
      </c>
      <c r="P223" s="115">
        <v>0</v>
      </c>
      <c r="Q223" s="177">
        <v>0</v>
      </c>
      <c r="R223" s="903">
        <v>0</v>
      </c>
      <c r="S223" s="102">
        <v>0</v>
      </c>
      <c r="T223" s="913">
        <v>0</v>
      </c>
      <c r="U223" s="102">
        <v>0</v>
      </c>
      <c r="V223" s="103">
        <v>0</v>
      </c>
      <c r="W223" s="142">
        <v>0</v>
      </c>
      <c r="X223" s="103">
        <v>0</v>
      </c>
      <c r="Y223" s="142">
        <v>0</v>
      </c>
      <c r="Z223" s="919" t="e">
        <v>#DIV/0!</v>
      </c>
      <c r="AA223" s="49" t="e">
        <v>#DIV/0!</v>
      </c>
      <c r="AB223" s="49" t="e">
        <v>#DIV/0!</v>
      </c>
      <c r="AC223" s="49" t="e">
        <v>#DIV/0!</v>
      </c>
    </row>
    <row r="224" spans="1:29" ht="19">
      <c r="A224" s="802" t="s">
        <v>910</v>
      </c>
      <c r="B224" s="474"/>
      <c r="C224" s="840">
        <v>80.099999999999994</v>
      </c>
      <c r="D224" s="854" t="e">
        <v>#DIV/0!</v>
      </c>
      <c r="E224" s="884">
        <v>40.049999999999997</v>
      </c>
      <c r="F224" s="6" t="e">
        <v>#DIV/0!</v>
      </c>
      <c r="G224" s="6">
        <v>40.049999999999997</v>
      </c>
      <c r="H224" s="6" t="e">
        <v>#DIV/0!</v>
      </c>
      <c r="I224" s="892">
        <v>2</v>
      </c>
      <c r="J224" s="111">
        <v>0</v>
      </c>
      <c r="K224" s="111">
        <v>2</v>
      </c>
      <c r="L224" s="111">
        <v>0</v>
      </c>
      <c r="M224" s="927">
        <v>0</v>
      </c>
      <c r="N224" s="113">
        <v>0</v>
      </c>
      <c r="O224" s="113">
        <v>0</v>
      </c>
      <c r="P224" s="115">
        <v>0</v>
      </c>
      <c r="Q224" s="177">
        <v>2</v>
      </c>
      <c r="R224" s="903">
        <v>0</v>
      </c>
      <c r="S224" s="102">
        <v>0</v>
      </c>
      <c r="T224" s="913">
        <v>0</v>
      </c>
      <c r="U224" s="102">
        <v>0</v>
      </c>
      <c r="V224" s="103">
        <v>0.15384615384615385</v>
      </c>
      <c r="W224" s="142">
        <v>2</v>
      </c>
      <c r="X224" s="103">
        <v>0</v>
      </c>
      <c r="Y224" s="142">
        <v>0</v>
      </c>
      <c r="Z224" s="919">
        <v>1</v>
      </c>
      <c r="AA224" s="49" t="e">
        <v>#DIV/0!</v>
      </c>
      <c r="AB224" s="49">
        <v>1</v>
      </c>
      <c r="AC224" s="49" t="e">
        <v>#DIV/0!</v>
      </c>
    </row>
    <row r="225" spans="1:29" ht="21">
      <c r="A225" s="800" t="s">
        <v>1475</v>
      </c>
      <c r="B225" s="472"/>
      <c r="C225" s="838"/>
      <c r="D225" s="852"/>
      <c r="E225" s="882"/>
      <c r="F225" s="835"/>
      <c r="G225" s="358"/>
      <c r="H225" s="358"/>
      <c r="I225" s="847">
        <v>12</v>
      </c>
      <c r="J225" s="835"/>
      <c r="K225" s="358"/>
      <c r="L225" s="358"/>
      <c r="M225" s="925"/>
      <c r="N225" s="835"/>
      <c r="O225" s="358"/>
      <c r="P225" s="358"/>
      <c r="Q225" s="358"/>
      <c r="R225" s="901">
        <v>0.83333333333333337</v>
      </c>
      <c r="S225" s="897">
        <v>5</v>
      </c>
      <c r="T225" s="911"/>
      <c r="U225" s="835"/>
      <c r="V225" s="361">
        <v>0.53846153846153844</v>
      </c>
      <c r="W225" s="360">
        <v>7</v>
      </c>
      <c r="X225" s="361">
        <v>0</v>
      </c>
      <c r="Y225" s="360">
        <v>0</v>
      </c>
      <c r="Z225" s="512"/>
      <c r="AA225" s="512"/>
      <c r="AB225" s="512"/>
      <c r="AC225" s="512"/>
    </row>
    <row r="226" spans="1:29" ht="21">
      <c r="A226" s="801" t="s">
        <v>785</v>
      </c>
      <c r="B226" s="473"/>
      <c r="C226" s="839"/>
      <c r="D226" s="853"/>
      <c r="E226" s="883"/>
      <c r="F226" s="197"/>
      <c r="G226" s="197"/>
      <c r="H226" s="197"/>
      <c r="I226" s="848">
        <v>12</v>
      </c>
      <c r="J226" s="197"/>
      <c r="K226" s="197"/>
      <c r="L226" s="197"/>
      <c r="M226" s="926"/>
      <c r="N226" s="197"/>
      <c r="O226" s="197"/>
      <c r="P226" s="197"/>
      <c r="Q226" s="197"/>
      <c r="R226" s="902">
        <v>0.83333333333333337</v>
      </c>
      <c r="S226" s="278">
        <v>5</v>
      </c>
      <c r="T226" s="912"/>
      <c r="U226" s="197"/>
      <c r="V226" s="333">
        <v>0.53846153846153844</v>
      </c>
      <c r="W226" s="278">
        <v>7</v>
      </c>
      <c r="X226" s="333">
        <v>0</v>
      </c>
      <c r="Y226" s="278">
        <v>0</v>
      </c>
      <c r="Z226" s="277"/>
      <c r="AA226" s="277"/>
      <c r="AB226" s="277"/>
      <c r="AC226" s="277"/>
    </row>
    <row r="227" spans="1:29" ht="19">
      <c r="A227" s="802" t="s">
        <v>915</v>
      </c>
      <c r="B227" s="474"/>
      <c r="C227" s="840">
        <v>210</v>
      </c>
      <c r="D227" s="854">
        <v>2.1333333333333333E-2</v>
      </c>
      <c r="E227" s="884">
        <v>17.5</v>
      </c>
      <c r="F227" s="6">
        <v>6.333333333333333</v>
      </c>
      <c r="G227" s="6">
        <v>22.285714285714285</v>
      </c>
      <c r="H227" s="6" t="e">
        <v>#DIV/0!</v>
      </c>
      <c r="I227" s="892">
        <v>12</v>
      </c>
      <c r="J227" s="111">
        <v>5</v>
      </c>
      <c r="K227" s="111">
        <v>7</v>
      </c>
      <c r="L227" s="111">
        <v>0</v>
      </c>
      <c r="M227" s="927">
        <v>0</v>
      </c>
      <c r="N227" s="113">
        <v>0</v>
      </c>
      <c r="O227" s="113">
        <v>0</v>
      </c>
      <c r="P227" s="115">
        <v>0</v>
      </c>
      <c r="Q227" s="177">
        <v>12</v>
      </c>
      <c r="R227" s="903">
        <v>0.83333333333333337</v>
      </c>
      <c r="S227" s="102">
        <v>5</v>
      </c>
      <c r="T227" s="913">
        <v>1</v>
      </c>
      <c r="U227" s="102">
        <v>3</v>
      </c>
      <c r="V227" s="103">
        <v>0.53846153846153844</v>
      </c>
      <c r="W227" s="142">
        <v>7</v>
      </c>
      <c r="X227" s="103">
        <v>0</v>
      </c>
      <c r="Y227" s="142">
        <v>0</v>
      </c>
      <c r="Z227" s="919">
        <v>1</v>
      </c>
      <c r="AA227" s="49">
        <v>1</v>
      </c>
      <c r="AB227" s="49">
        <v>1</v>
      </c>
      <c r="AC227" s="49" t="e">
        <v>#DIV/0!</v>
      </c>
    </row>
    <row r="228" spans="1:29" ht="19">
      <c r="A228" s="802" t="s">
        <v>914</v>
      </c>
      <c r="B228" s="474"/>
      <c r="C228" s="840">
        <v>104.2</v>
      </c>
      <c r="D228" s="854" t="e">
        <v>#DIV/0!</v>
      </c>
      <c r="E228" s="884">
        <v>34.733333333333334</v>
      </c>
      <c r="F228" s="6" t="e">
        <v>#DIV/0!</v>
      </c>
      <c r="G228" s="6">
        <v>34.733333333333334</v>
      </c>
      <c r="H228" s="6" t="e">
        <v>#DIV/0!</v>
      </c>
      <c r="I228" s="892">
        <v>3</v>
      </c>
      <c r="J228" s="111">
        <v>0</v>
      </c>
      <c r="K228" s="111">
        <v>3</v>
      </c>
      <c r="L228" s="111">
        <v>0</v>
      </c>
      <c r="M228" s="927">
        <v>0</v>
      </c>
      <c r="N228" s="113">
        <v>0</v>
      </c>
      <c r="O228" s="113">
        <v>0</v>
      </c>
      <c r="P228" s="115">
        <v>0</v>
      </c>
      <c r="Q228" s="177">
        <v>3</v>
      </c>
      <c r="R228" s="903">
        <v>0</v>
      </c>
      <c r="S228" s="102">
        <v>0</v>
      </c>
      <c r="T228" s="913">
        <v>0</v>
      </c>
      <c r="U228" s="102">
        <v>0</v>
      </c>
      <c r="V228" s="103">
        <v>0.23076923076923078</v>
      </c>
      <c r="W228" s="142">
        <v>3</v>
      </c>
      <c r="X228" s="103">
        <v>0</v>
      </c>
      <c r="Y228" s="142">
        <v>0</v>
      </c>
      <c r="Z228" s="919">
        <v>1</v>
      </c>
      <c r="AA228" s="49" t="e">
        <v>#DIV/0!</v>
      </c>
      <c r="AB228" s="49">
        <v>1</v>
      </c>
      <c r="AC228" s="49" t="e">
        <v>#DIV/0!</v>
      </c>
    </row>
    <row r="229" spans="1:29" ht="19">
      <c r="A229" s="802" t="s">
        <v>916</v>
      </c>
      <c r="B229" s="474"/>
      <c r="C229" s="840">
        <v>96</v>
      </c>
      <c r="D229" s="854" t="e">
        <v>#DIV/0!</v>
      </c>
      <c r="E229" s="884">
        <v>32</v>
      </c>
      <c r="F229" s="6" t="e">
        <v>#DIV/0!</v>
      </c>
      <c r="G229" s="6">
        <v>32</v>
      </c>
      <c r="H229" s="6" t="e">
        <v>#DIV/0!</v>
      </c>
      <c r="I229" s="892">
        <v>3</v>
      </c>
      <c r="J229" s="111">
        <v>0</v>
      </c>
      <c r="K229" s="111">
        <v>3</v>
      </c>
      <c r="L229" s="111">
        <v>0</v>
      </c>
      <c r="M229" s="927">
        <v>0</v>
      </c>
      <c r="N229" s="113">
        <v>0</v>
      </c>
      <c r="O229" s="113">
        <v>0</v>
      </c>
      <c r="P229" s="115">
        <v>0</v>
      </c>
      <c r="Q229" s="177">
        <v>3</v>
      </c>
      <c r="R229" s="903">
        <v>0</v>
      </c>
      <c r="S229" s="102">
        <v>0</v>
      </c>
      <c r="T229" s="913">
        <v>0</v>
      </c>
      <c r="U229" s="102">
        <v>0</v>
      </c>
      <c r="V229" s="103">
        <v>0.23076923076923078</v>
      </c>
      <c r="W229" s="142">
        <v>3</v>
      </c>
      <c r="X229" s="103">
        <v>0</v>
      </c>
      <c r="Y229" s="142">
        <v>0</v>
      </c>
      <c r="Z229" s="919">
        <v>1</v>
      </c>
      <c r="AA229" s="49" t="e">
        <v>#DIV/0!</v>
      </c>
      <c r="AB229" s="49">
        <v>1</v>
      </c>
      <c r="AC229" s="49" t="e">
        <v>#DIV/0!</v>
      </c>
    </row>
    <row r="230" spans="1:29" ht="19">
      <c r="A230" s="802" t="s">
        <v>917</v>
      </c>
      <c r="B230" s="474"/>
      <c r="C230" s="840">
        <v>172.13333333333333</v>
      </c>
      <c r="D230" s="854">
        <v>8.0000000000000002E-3</v>
      </c>
      <c r="E230" s="884">
        <v>43.033333333333331</v>
      </c>
      <c r="F230" s="6" t="e">
        <v>#DIV/0!</v>
      </c>
      <c r="G230" s="6">
        <v>43.033333333333331</v>
      </c>
      <c r="H230" s="6" t="e">
        <v>#DIV/0!</v>
      </c>
      <c r="I230" s="892">
        <v>4</v>
      </c>
      <c r="J230" s="111">
        <v>1</v>
      </c>
      <c r="K230" s="111">
        <v>3</v>
      </c>
      <c r="L230" s="111">
        <v>0</v>
      </c>
      <c r="M230" s="927">
        <v>0</v>
      </c>
      <c r="N230" s="113">
        <v>0</v>
      </c>
      <c r="O230" s="113">
        <v>0</v>
      </c>
      <c r="P230" s="115">
        <v>0</v>
      </c>
      <c r="Q230" s="177">
        <v>4</v>
      </c>
      <c r="R230" s="903">
        <v>0.16666666666666666</v>
      </c>
      <c r="S230" s="102">
        <v>1</v>
      </c>
      <c r="T230" s="913">
        <v>0.33333333333333331</v>
      </c>
      <c r="U230" s="102">
        <v>1</v>
      </c>
      <c r="V230" s="103">
        <v>0.23076923076923078</v>
      </c>
      <c r="W230" s="142">
        <v>3</v>
      </c>
      <c r="X230" s="103">
        <v>0</v>
      </c>
      <c r="Y230" s="142">
        <v>0</v>
      </c>
      <c r="Z230" s="919">
        <v>1</v>
      </c>
      <c r="AA230" s="49">
        <v>1</v>
      </c>
      <c r="AB230" s="49">
        <v>1</v>
      </c>
      <c r="AC230" s="49" t="e">
        <v>#DIV/0!</v>
      </c>
    </row>
    <row r="231" spans="1:29" ht="19">
      <c r="A231" s="802" t="s">
        <v>918</v>
      </c>
      <c r="B231" s="474"/>
      <c r="C231" s="840">
        <v>10.6</v>
      </c>
      <c r="D231" s="854" t="e">
        <v>#DIV/0!</v>
      </c>
      <c r="E231" s="884">
        <v>5.3</v>
      </c>
      <c r="F231" s="6" t="e">
        <v>#DIV/0!</v>
      </c>
      <c r="G231" s="6">
        <v>5.3</v>
      </c>
      <c r="H231" s="6" t="e">
        <v>#DIV/0!</v>
      </c>
      <c r="I231" s="892">
        <v>3</v>
      </c>
      <c r="J231" s="111">
        <v>0</v>
      </c>
      <c r="K231" s="111">
        <v>3</v>
      </c>
      <c r="L231" s="111">
        <v>0</v>
      </c>
      <c r="M231" s="927">
        <v>1</v>
      </c>
      <c r="N231" s="113">
        <v>0</v>
      </c>
      <c r="O231" s="113">
        <v>1</v>
      </c>
      <c r="P231" s="115">
        <v>0</v>
      </c>
      <c r="Q231" s="177">
        <v>2</v>
      </c>
      <c r="R231" s="903">
        <v>0</v>
      </c>
      <c r="S231" s="102">
        <v>0</v>
      </c>
      <c r="T231" s="913">
        <v>0</v>
      </c>
      <c r="U231" s="102">
        <v>0</v>
      </c>
      <c r="V231" s="103">
        <v>0.15384615384615385</v>
      </c>
      <c r="W231" s="142">
        <v>2</v>
      </c>
      <c r="X231" s="103">
        <v>0</v>
      </c>
      <c r="Y231" s="142">
        <v>0</v>
      </c>
      <c r="Z231" s="919">
        <v>0.66666666666666663</v>
      </c>
      <c r="AA231" s="49" t="e">
        <v>#DIV/0!</v>
      </c>
      <c r="AB231" s="49">
        <v>0.66666666666666663</v>
      </c>
      <c r="AC231" s="49" t="e">
        <v>#DIV/0!</v>
      </c>
    </row>
    <row r="232" spans="1:29" ht="19">
      <c r="A232" s="802" t="s">
        <v>919</v>
      </c>
      <c r="B232" s="474"/>
      <c r="C232" s="840">
        <v>88.3</v>
      </c>
      <c r="D232" s="854" t="e">
        <v>#DIV/0!</v>
      </c>
      <c r="E232" s="884">
        <v>29.433333333333334</v>
      </c>
      <c r="F232" s="6" t="e">
        <v>#DIV/0!</v>
      </c>
      <c r="G232" s="6">
        <v>29.433333333333334</v>
      </c>
      <c r="H232" s="6" t="e">
        <v>#DIV/0!</v>
      </c>
      <c r="I232" s="892">
        <v>3</v>
      </c>
      <c r="J232" s="111">
        <v>0</v>
      </c>
      <c r="K232" s="111">
        <v>3</v>
      </c>
      <c r="L232" s="111">
        <v>0</v>
      </c>
      <c r="M232" s="927">
        <v>0</v>
      </c>
      <c r="N232" s="113">
        <v>0</v>
      </c>
      <c r="O232" s="113">
        <v>0</v>
      </c>
      <c r="P232" s="115">
        <v>0</v>
      </c>
      <c r="Q232" s="177">
        <v>3</v>
      </c>
      <c r="R232" s="903">
        <v>0</v>
      </c>
      <c r="S232" s="102">
        <v>0</v>
      </c>
      <c r="T232" s="913">
        <v>0</v>
      </c>
      <c r="U232" s="102">
        <v>0</v>
      </c>
      <c r="V232" s="103">
        <v>0.23076923076923078</v>
      </c>
      <c r="W232" s="142">
        <v>3</v>
      </c>
      <c r="X232" s="103">
        <v>0</v>
      </c>
      <c r="Y232" s="142">
        <v>0</v>
      </c>
      <c r="Z232" s="919">
        <v>1</v>
      </c>
      <c r="AA232" s="49" t="e">
        <v>#DIV/0!</v>
      </c>
      <c r="AB232" s="49">
        <v>1</v>
      </c>
      <c r="AC232" s="49" t="e">
        <v>#DIV/0!</v>
      </c>
    </row>
    <row r="233" spans="1:29" ht="21">
      <c r="A233" s="800" t="s">
        <v>1476</v>
      </c>
      <c r="B233" s="472"/>
      <c r="C233" s="838"/>
      <c r="D233" s="852"/>
      <c r="E233" s="882"/>
      <c r="F233" s="835"/>
      <c r="G233" s="358"/>
      <c r="H233" s="358"/>
      <c r="I233" s="847">
        <v>16</v>
      </c>
      <c r="J233" s="835"/>
      <c r="K233" s="358"/>
      <c r="L233" s="358"/>
      <c r="M233" s="925"/>
      <c r="N233" s="835"/>
      <c r="O233" s="358"/>
      <c r="P233" s="358"/>
      <c r="Q233" s="358"/>
      <c r="R233" s="901">
        <v>1</v>
      </c>
      <c r="S233" s="897">
        <v>6</v>
      </c>
      <c r="T233" s="911"/>
      <c r="U233" s="835"/>
      <c r="V233" s="361">
        <v>0.69230769230769229</v>
      </c>
      <c r="W233" s="360">
        <v>9</v>
      </c>
      <c r="X233" s="361">
        <v>5.2631578947368418E-2</v>
      </c>
      <c r="Y233" s="360">
        <v>1</v>
      </c>
      <c r="Z233" s="512"/>
      <c r="AA233" s="512"/>
      <c r="AB233" s="512"/>
      <c r="AC233" s="512"/>
    </row>
    <row r="234" spans="1:29" ht="19">
      <c r="A234" s="810" t="s">
        <v>1358</v>
      </c>
      <c r="B234" s="477"/>
      <c r="C234" s="840">
        <v>2</v>
      </c>
      <c r="D234" s="854" t="e">
        <v>#DIV/0!</v>
      </c>
      <c r="E234" s="884">
        <v>2</v>
      </c>
      <c r="F234" s="6" t="e">
        <v>#DIV/0!</v>
      </c>
      <c r="G234" s="6">
        <v>2</v>
      </c>
      <c r="H234" s="6" t="e">
        <v>#DIV/0!</v>
      </c>
      <c r="I234" s="892">
        <v>1</v>
      </c>
      <c r="J234" s="111">
        <v>0</v>
      </c>
      <c r="K234" s="111">
        <v>1</v>
      </c>
      <c r="L234" s="111">
        <v>0</v>
      </c>
      <c r="M234" s="927">
        <v>0</v>
      </c>
      <c r="N234" s="113">
        <v>0</v>
      </c>
      <c r="O234" s="113">
        <v>0</v>
      </c>
      <c r="P234" s="115">
        <v>0</v>
      </c>
      <c r="Q234" s="177">
        <v>1</v>
      </c>
      <c r="R234" s="903">
        <v>0</v>
      </c>
      <c r="S234" s="102">
        <v>0</v>
      </c>
      <c r="T234" s="913">
        <v>0</v>
      </c>
      <c r="U234" s="102">
        <v>0</v>
      </c>
      <c r="V234" s="103">
        <v>7.6923076923076927E-2</v>
      </c>
      <c r="W234" s="142">
        <v>1</v>
      </c>
      <c r="X234" s="103">
        <v>0</v>
      </c>
      <c r="Y234" s="142">
        <v>0</v>
      </c>
      <c r="Z234" s="919">
        <v>1</v>
      </c>
      <c r="AA234" s="49" t="e">
        <v>#DIV/0!</v>
      </c>
      <c r="AB234" s="49">
        <v>1</v>
      </c>
      <c r="AC234" s="49" t="e">
        <v>#DIV/0!</v>
      </c>
    </row>
    <row r="235" spans="1:29" ht="19">
      <c r="A235" s="802" t="s">
        <v>983</v>
      </c>
      <c r="B235" s="474"/>
      <c r="C235" s="840">
        <v>214.20000000000002</v>
      </c>
      <c r="D235" s="854" t="e">
        <v>#DIV/0!</v>
      </c>
      <c r="E235" s="884">
        <v>71.400000000000006</v>
      </c>
      <c r="F235" s="6" t="e">
        <v>#DIV/0!</v>
      </c>
      <c r="G235" s="6">
        <v>71.400000000000006</v>
      </c>
      <c r="H235" s="6" t="e">
        <v>#DIV/0!</v>
      </c>
      <c r="I235" s="892">
        <v>3</v>
      </c>
      <c r="J235" s="111">
        <v>0</v>
      </c>
      <c r="K235" s="111">
        <v>1</v>
      </c>
      <c r="L235" s="111">
        <v>2</v>
      </c>
      <c r="M235" s="927">
        <v>0</v>
      </c>
      <c r="N235" s="113">
        <v>0</v>
      </c>
      <c r="O235" s="113">
        <v>0</v>
      </c>
      <c r="P235" s="115">
        <v>0</v>
      </c>
      <c r="Q235" s="177">
        <v>3</v>
      </c>
      <c r="R235" s="903">
        <v>0</v>
      </c>
      <c r="S235" s="102">
        <v>0</v>
      </c>
      <c r="T235" s="913">
        <v>0</v>
      </c>
      <c r="U235" s="102">
        <v>0</v>
      </c>
      <c r="V235" s="103">
        <v>7.6923076923076927E-2</v>
      </c>
      <c r="W235" s="142">
        <v>1</v>
      </c>
      <c r="X235" s="103">
        <v>0.10526315789473684</v>
      </c>
      <c r="Y235" s="142">
        <v>2</v>
      </c>
      <c r="Z235" s="919">
        <v>1</v>
      </c>
      <c r="AA235" s="49" t="e">
        <v>#DIV/0!</v>
      </c>
      <c r="AB235" s="49">
        <v>1</v>
      </c>
      <c r="AC235" s="49">
        <v>1</v>
      </c>
    </row>
    <row r="236" spans="1:29" ht="21">
      <c r="A236" s="801" t="s">
        <v>980</v>
      </c>
      <c r="B236" s="473"/>
      <c r="C236" s="839"/>
      <c r="D236" s="853"/>
      <c r="E236" s="883"/>
      <c r="F236" s="197"/>
      <c r="G236" s="197"/>
      <c r="H236" s="197"/>
      <c r="I236" s="848">
        <v>11</v>
      </c>
      <c r="J236" s="197"/>
      <c r="K236" s="197"/>
      <c r="L236" s="197"/>
      <c r="M236" s="926"/>
      <c r="N236" s="197"/>
      <c r="O236" s="197"/>
      <c r="P236" s="197"/>
      <c r="Q236" s="197"/>
      <c r="R236" s="902">
        <v>0.5</v>
      </c>
      <c r="S236" s="278">
        <v>3</v>
      </c>
      <c r="T236" s="912"/>
      <c r="U236" s="197"/>
      <c r="V236" s="333">
        <v>0.53846153846153844</v>
      </c>
      <c r="W236" s="278">
        <v>7</v>
      </c>
      <c r="X236" s="333">
        <v>5.2631578947368418E-2</v>
      </c>
      <c r="Y236" s="278">
        <v>1</v>
      </c>
      <c r="Z236" s="277"/>
      <c r="AA236" s="277"/>
      <c r="AB236" s="277"/>
      <c r="AC236" s="277"/>
    </row>
    <row r="237" spans="1:29" ht="19">
      <c r="A237" s="802" t="s">
        <v>984</v>
      </c>
      <c r="B237" s="474"/>
      <c r="C237" s="840">
        <v>55.5</v>
      </c>
      <c r="D237" s="854" t="e">
        <v>#DIV/0!</v>
      </c>
      <c r="E237" s="884">
        <v>27.75</v>
      </c>
      <c r="F237" s="6" t="e">
        <v>#DIV/0!</v>
      </c>
      <c r="G237" s="6">
        <v>27.75</v>
      </c>
      <c r="H237" s="6" t="e">
        <v>#DIV/0!</v>
      </c>
      <c r="I237" s="892">
        <v>2</v>
      </c>
      <c r="J237" s="111">
        <v>0</v>
      </c>
      <c r="K237" s="111">
        <v>2</v>
      </c>
      <c r="L237" s="111">
        <v>0</v>
      </c>
      <c r="M237" s="927">
        <v>0</v>
      </c>
      <c r="N237" s="113">
        <v>0</v>
      </c>
      <c r="O237" s="113">
        <v>0</v>
      </c>
      <c r="P237" s="115">
        <v>0</v>
      </c>
      <c r="Q237" s="177">
        <v>2</v>
      </c>
      <c r="R237" s="903">
        <v>0</v>
      </c>
      <c r="S237" s="102">
        <v>0</v>
      </c>
      <c r="T237" s="913">
        <v>0</v>
      </c>
      <c r="U237" s="102">
        <v>0</v>
      </c>
      <c r="V237" s="103">
        <v>0.15384615384615385</v>
      </c>
      <c r="W237" s="142">
        <v>2</v>
      </c>
      <c r="X237" s="103">
        <v>0</v>
      </c>
      <c r="Y237" s="142">
        <v>0</v>
      </c>
      <c r="Z237" s="919">
        <v>1</v>
      </c>
      <c r="AA237" s="49" t="e">
        <v>#DIV/0!</v>
      </c>
      <c r="AB237" s="49">
        <v>1</v>
      </c>
      <c r="AC237" s="49" t="e">
        <v>#DIV/0!</v>
      </c>
    </row>
    <row r="238" spans="1:29" ht="19">
      <c r="A238" s="802" t="s">
        <v>991</v>
      </c>
      <c r="B238" s="474"/>
      <c r="C238" s="840">
        <v>5</v>
      </c>
      <c r="D238" s="854" t="e">
        <v>#DIV/0!</v>
      </c>
      <c r="E238" s="884">
        <v>5</v>
      </c>
      <c r="F238" s="6">
        <v>5</v>
      </c>
      <c r="G238" s="6" t="e">
        <v>#DIV/0!</v>
      </c>
      <c r="H238" s="6" t="e">
        <v>#DIV/0!</v>
      </c>
      <c r="I238" s="892">
        <v>1</v>
      </c>
      <c r="J238" s="111">
        <v>1</v>
      </c>
      <c r="K238" s="111">
        <v>0</v>
      </c>
      <c r="L238" s="111">
        <v>0</v>
      </c>
      <c r="M238" s="927">
        <v>0</v>
      </c>
      <c r="N238" s="113">
        <v>0</v>
      </c>
      <c r="O238" s="113">
        <v>0</v>
      </c>
      <c r="P238" s="115">
        <v>0</v>
      </c>
      <c r="Q238" s="177">
        <v>1</v>
      </c>
      <c r="R238" s="903">
        <v>0.16666666666666666</v>
      </c>
      <c r="S238" s="102">
        <v>1</v>
      </c>
      <c r="T238" s="913">
        <v>0</v>
      </c>
      <c r="U238" s="102">
        <v>0</v>
      </c>
      <c r="V238" s="103">
        <v>0</v>
      </c>
      <c r="W238" s="142">
        <v>0</v>
      </c>
      <c r="X238" s="103">
        <v>0</v>
      </c>
      <c r="Y238" s="142">
        <v>0</v>
      </c>
      <c r="Z238" s="919">
        <v>1</v>
      </c>
      <c r="AA238" s="49">
        <v>1</v>
      </c>
      <c r="AB238" s="49" t="e">
        <v>#DIV/0!</v>
      </c>
      <c r="AC238" s="49" t="e">
        <v>#DIV/0!</v>
      </c>
    </row>
    <row r="239" spans="1:29" ht="20">
      <c r="A239" s="804" t="s">
        <v>987</v>
      </c>
      <c r="B239" s="476"/>
      <c r="C239" s="841"/>
      <c r="D239" s="855"/>
      <c r="E239" s="885"/>
      <c r="F239" s="107"/>
      <c r="G239" s="107"/>
      <c r="H239" s="107"/>
      <c r="I239" s="893"/>
      <c r="J239" s="112"/>
      <c r="K239" s="112"/>
      <c r="L239" s="112"/>
      <c r="M239" s="849"/>
      <c r="N239" s="112"/>
      <c r="O239" s="112"/>
      <c r="P239" s="114"/>
      <c r="Q239" s="178"/>
      <c r="R239" s="904"/>
      <c r="S239" s="117"/>
      <c r="T239" s="914"/>
      <c r="U239" s="117"/>
      <c r="V239" s="124"/>
      <c r="W239" s="125"/>
      <c r="X239" s="124"/>
      <c r="Y239" s="128"/>
      <c r="Z239" s="920"/>
      <c r="AA239" s="920"/>
      <c r="AB239" s="920"/>
      <c r="AC239" s="920"/>
    </row>
    <row r="240" spans="1:29" ht="19">
      <c r="A240" s="802" t="s">
        <v>993</v>
      </c>
      <c r="B240" s="474"/>
      <c r="C240" s="840" t="e">
        <v>#DIV/0!</v>
      </c>
      <c r="D240" s="854" t="e">
        <v>#DIV/0!</v>
      </c>
      <c r="E240" s="884" t="e">
        <v>#DIV/0!</v>
      </c>
      <c r="F240" s="6" t="e">
        <v>#DIV/0!</v>
      </c>
      <c r="G240" s="6" t="e">
        <v>#DIV/0!</v>
      </c>
      <c r="H240" s="6" t="e">
        <v>#DIV/0!</v>
      </c>
      <c r="I240" s="892">
        <v>2</v>
      </c>
      <c r="J240" s="111">
        <v>1</v>
      </c>
      <c r="K240" s="111">
        <v>0</v>
      </c>
      <c r="L240" s="111">
        <v>1</v>
      </c>
      <c r="M240" s="927">
        <v>0</v>
      </c>
      <c r="N240" s="113">
        <v>0</v>
      </c>
      <c r="O240" s="113">
        <v>0</v>
      </c>
      <c r="P240" s="115">
        <v>0</v>
      </c>
      <c r="Q240" s="177">
        <v>2</v>
      </c>
      <c r="R240" s="903">
        <v>0.16666666666666666</v>
      </c>
      <c r="S240" s="102">
        <v>1</v>
      </c>
      <c r="T240" s="913">
        <v>0.33333333333333331</v>
      </c>
      <c r="U240" s="102">
        <v>1</v>
      </c>
      <c r="V240" s="103">
        <v>0</v>
      </c>
      <c r="W240" s="142">
        <v>0</v>
      </c>
      <c r="X240" s="103">
        <v>5.2631578947368418E-2</v>
      </c>
      <c r="Y240" s="142">
        <v>1</v>
      </c>
      <c r="Z240" s="919">
        <v>1</v>
      </c>
      <c r="AA240" s="49">
        <v>1</v>
      </c>
      <c r="AB240" s="49" t="e">
        <v>#DIV/0!</v>
      </c>
      <c r="AC240" s="49">
        <v>1</v>
      </c>
    </row>
    <row r="241" spans="1:29" ht="19">
      <c r="A241" s="802" t="s">
        <v>992</v>
      </c>
      <c r="B241" s="474"/>
      <c r="C241" s="840">
        <v>53.099999999999994</v>
      </c>
      <c r="D241" s="854" t="e">
        <v>#DIV/0!</v>
      </c>
      <c r="E241" s="884">
        <v>17.7</v>
      </c>
      <c r="F241" s="6" t="e">
        <v>#DIV/0!</v>
      </c>
      <c r="G241" s="6">
        <v>17.7</v>
      </c>
      <c r="H241" s="6" t="e">
        <v>#DIV/0!</v>
      </c>
      <c r="I241" s="892">
        <v>3</v>
      </c>
      <c r="J241" s="111">
        <v>0</v>
      </c>
      <c r="K241" s="111">
        <v>3</v>
      </c>
      <c r="L241" s="111">
        <v>0</v>
      </c>
      <c r="M241" s="927">
        <v>0</v>
      </c>
      <c r="N241" s="113">
        <v>0</v>
      </c>
      <c r="O241" s="113">
        <v>0</v>
      </c>
      <c r="P241" s="115">
        <v>0</v>
      </c>
      <c r="Q241" s="177">
        <v>3</v>
      </c>
      <c r="R241" s="903">
        <v>0</v>
      </c>
      <c r="S241" s="102">
        <v>0</v>
      </c>
      <c r="T241" s="913">
        <v>0</v>
      </c>
      <c r="U241" s="102">
        <v>0</v>
      </c>
      <c r="V241" s="103">
        <v>0.23076923076923078</v>
      </c>
      <c r="W241" s="142">
        <v>3</v>
      </c>
      <c r="X241" s="103">
        <v>0</v>
      </c>
      <c r="Y241" s="142">
        <v>0</v>
      </c>
      <c r="Z241" s="919">
        <v>1</v>
      </c>
      <c r="AA241" s="49" t="e">
        <v>#DIV/0!</v>
      </c>
      <c r="AB241" s="49">
        <v>1</v>
      </c>
      <c r="AC241" s="49" t="e">
        <v>#DIV/0!</v>
      </c>
    </row>
    <row r="242" spans="1:29" ht="20">
      <c r="A242" s="804" t="s">
        <v>988</v>
      </c>
      <c r="B242" s="476"/>
      <c r="C242" s="841"/>
      <c r="D242" s="855"/>
      <c r="E242" s="885"/>
      <c r="F242" s="107"/>
      <c r="G242" s="107"/>
      <c r="H242" s="107"/>
      <c r="I242" s="893"/>
      <c r="J242" s="112"/>
      <c r="K242" s="112"/>
      <c r="L242" s="112"/>
      <c r="M242" s="849"/>
      <c r="N242" s="112"/>
      <c r="O242" s="112"/>
      <c r="P242" s="114"/>
      <c r="Q242" s="178"/>
      <c r="R242" s="904"/>
      <c r="S242" s="117"/>
      <c r="T242" s="914"/>
      <c r="U242" s="117"/>
      <c r="V242" s="124"/>
      <c r="W242" s="125"/>
      <c r="X242" s="124"/>
      <c r="Y242" s="128"/>
      <c r="Z242" s="920"/>
      <c r="AA242" s="920"/>
      <c r="AB242" s="920"/>
      <c r="AC242" s="920"/>
    </row>
    <row r="243" spans="1:29" ht="19">
      <c r="A243" s="802" t="s">
        <v>994</v>
      </c>
      <c r="B243" s="474"/>
      <c r="C243" s="840" t="e">
        <v>#DIV/0!</v>
      </c>
      <c r="D243" s="854" t="e">
        <v>#DIV/0!</v>
      </c>
      <c r="E243" s="884" t="e">
        <v>#DIV/0!</v>
      </c>
      <c r="F243" s="6" t="e">
        <v>#DIV/0!</v>
      </c>
      <c r="G243" s="6" t="e">
        <v>#DIV/0!</v>
      </c>
      <c r="H243" s="6" t="e">
        <v>#DIV/0!</v>
      </c>
      <c r="I243" s="892">
        <v>0</v>
      </c>
      <c r="J243" s="111">
        <v>0</v>
      </c>
      <c r="K243" s="111">
        <v>0</v>
      </c>
      <c r="L243" s="111">
        <v>0</v>
      </c>
      <c r="M243" s="927">
        <v>0</v>
      </c>
      <c r="N243" s="113">
        <v>0</v>
      </c>
      <c r="O243" s="113">
        <v>0</v>
      </c>
      <c r="P243" s="115">
        <v>0</v>
      </c>
      <c r="Q243" s="177">
        <v>0</v>
      </c>
      <c r="R243" s="903">
        <v>0</v>
      </c>
      <c r="S243" s="102">
        <v>0</v>
      </c>
      <c r="T243" s="913">
        <v>0</v>
      </c>
      <c r="U243" s="102">
        <v>0</v>
      </c>
      <c r="V243" s="103">
        <v>0</v>
      </c>
      <c r="W243" s="142">
        <v>0</v>
      </c>
      <c r="X243" s="103">
        <v>0</v>
      </c>
      <c r="Y243" s="142">
        <v>0</v>
      </c>
      <c r="Z243" s="919" t="e">
        <v>#DIV/0!</v>
      </c>
      <c r="AA243" s="49" t="e">
        <v>#DIV/0!</v>
      </c>
      <c r="AB243" s="49" t="e">
        <v>#DIV/0!</v>
      </c>
      <c r="AC243" s="49" t="e">
        <v>#DIV/0!</v>
      </c>
    </row>
    <row r="244" spans="1:29" ht="19">
      <c r="A244" s="802" t="s">
        <v>990</v>
      </c>
      <c r="B244" s="474"/>
      <c r="C244" s="840" t="e">
        <v>#DIV/0!</v>
      </c>
      <c r="D244" s="854" t="e">
        <v>#DIV/0!</v>
      </c>
      <c r="E244" s="884" t="e">
        <v>#DIV/0!</v>
      </c>
      <c r="F244" s="6" t="e">
        <v>#DIV/0!</v>
      </c>
      <c r="G244" s="6" t="e">
        <v>#DIV/0!</v>
      </c>
      <c r="H244" s="6" t="e">
        <v>#DIV/0!</v>
      </c>
      <c r="I244" s="892">
        <v>0</v>
      </c>
      <c r="J244" s="111">
        <v>0</v>
      </c>
      <c r="K244" s="111">
        <v>0</v>
      </c>
      <c r="L244" s="111">
        <v>0</v>
      </c>
      <c r="M244" s="927">
        <v>0</v>
      </c>
      <c r="N244" s="113">
        <v>0</v>
      </c>
      <c r="O244" s="113">
        <v>0</v>
      </c>
      <c r="P244" s="115">
        <v>0</v>
      </c>
      <c r="Q244" s="177">
        <v>0</v>
      </c>
      <c r="R244" s="903">
        <v>0</v>
      </c>
      <c r="S244" s="102">
        <v>0</v>
      </c>
      <c r="T244" s="913">
        <v>0</v>
      </c>
      <c r="U244" s="102">
        <v>0</v>
      </c>
      <c r="V244" s="103">
        <v>0</v>
      </c>
      <c r="W244" s="142">
        <v>0</v>
      </c>
      <c r="X244" s="103">
        <v>0</v>
      </c>
      <c r="Y244" s="142">
        <v>0</v>
      </c>
      <c r="Z244" s="919" t="e">
        <v>#DIV/0!</v>
      </c>
      <c r="AA244" s="49" t="e">
        <v>#DIV/0!</v>
      </c>
      <c r="AB244" s="49" t="e">
        <v>#DIV/0!</v>
      </c>
      <c r="AC244" s="49" t="e">
        <v>#DIV/0!</v>
      </c>
    </row>
    <row r="245" spans="1:29" ht="19">
      <c r="A245" s="802" t="s">
        <v>986</v>
      </c>
      <c r="B245" s="474"/>
      <c r="C245" s="840" t="e">
        <v>#DIV/0!</v>
      </c>
      <c r="D245" s="854" t="e">
        <v>#DIV/0!</v>
      </c>
      <c r="E245" s="884" t="e">
        <v>#DIV/0!</v>
      </c>
      <c r="F245" s="6" t="e">
        <v>#DIV/0!</v>
      </c>
      <c r="G245" s="6" t="e">
        <v>#DIV/0!</v>
      </c>
      <c r="H245" s="6" t="e">
        <v>#DIV/0!</v>
      </c>
      <c r="I245" s="892">
        <v>0</v>
      </c>
      <c r="J245" s="111">
        <v>0</v>
      </c>
      <c r="K245" s="111">
        <v>0</v>
      </c>
      <c r="L245" s="111">
        <v>0</v>
      </c>
      <c r="M245" s="927">
        <v>0</v>
      </c>
      <c r="N245" s="113">
        <v>0</v>
      </c>
      <c r="O245" s="113">
        <v>0</v>
      </c>
      <c r="P245" s="115">
        <v>0</v>
      </c>
      <c r="Q245" s="177">
        <v>0</v>
      </c>
      <c r="R245" s="903">
        <v>0</v>
      </c>
      <c r="S245" s="102">
        <v>0</v>
      </c>
      <c r="T245" s="913">
        <v>0</v>
      </c>
      <c r="U245" s="102">
        <v>0</v>
      </c>
      <c r="V245" s="103">
        <v>0</v>
      </c>
      <c r="W245" s="142">
        <v>0</v>
      </c>
      <c r="X245" s="103">
        <v>0</v>
      </c>
      <c r="Y245" s="142">
        <v>0</v>
      </c>
      <c r="Z245" s="919" t="e">
        <v>#DIV/0!</v>
      </c>
      <c r="AA245" s="49" t="e">
        <v>#DIV/0!</v>
      </c>
      <c r="AB245" s="49" t="e">
        <v>#DIV/0!</v>
      </c>
      <c r="AC245" s="49" t="e">
        <v>#DIV/0!</v>
      </c>
    </row>
    <row r="246" spans="1:29" ht="20">
      <c r="A246" s="804" t="s">
        <v>989</v>
      </c>
      <c r="B246" s="476"/>
      <c r="C246" s="841"/>
      <c r="D246" s="855"/>
      <c r="E246" s="885"/>
      <c r="F246" s="107"/>
      <c r="G246" s="107"/>
      <c r="H246" s="107"/>
      <c r="I246" s="893"/>
      <c r="J246" s="112"/>
      <c r="K246" s="112"/>
      <c r="L246" s="112"/>
      <c r="M246" s="849"/>
      <c r="N246" s="112"/>
      <c r="O246" s="112"/>
      <c r="P246" s="114"/>
      <c r="Q246" s="178"/>
      <c r="R246" s="904"/>
      <c r="S246" s="117"/>
      <c r="T246" s="914"/>
      <c r="U246" s="117"/>
      <c r="V246" s="124"/>
      <c r="W246" s="125"/>
      <c r="X246" s="124"/>
      <c r="Y246" s="128"/>
      <c r="Z246" s="920"/>
      <c r="AA246" s="920"/>
      <c r="AB246" s="920"/>
      <c r="AC246" s="920"/>
    </row>
    <row r="247" spans="1:29" ht="19">
      <c r="A247" s="802" t="s">
        <v>975</v>
      </c>
      <c r="B247" s="474"/>
      <c r="C247" s="840">
        <v>48.7</v>
      </c>
      <c r="D247" s="854" t="e">
        <v>#DIV/0!</v>
      </c>
      <c r="E247" s="884">
        <v>12.175000000000001</v>
      </c>
      <c r="F247" s="6">
        <v>14</v>
      </c>
      <c r="G247" s="6">
        <v>11.566666666666668</v>
      </c>
      <c r="H247" s="6" t="e">
        <v>#DIV/0!</v>
      </c>
      <c r="I247" s="892">
        <v>5</v>
      </c>
      <c r="J247" s="111">
        <v>2</v>
      </c>
      <c r="K247" s="111">
        <v>3</v>
      </c>
      <c r="L247" s="111">
        <v>0</v>
      </c>
      <c r="M247" s="927">
        <v>1</v>
      </c>
      <c r="N247" s="113">
        <v>1</v>
      </c>
      <c r="O247" s="113">
        <v>0</v>
      </c>
      <c r="P247" s="115">
        <v>0</v>
      </c>
      <c r="Q247" s="177">
        <v>4</v>
      </c>
      <c r="R247" s="903">
        <v>0.16666666666666666</v>
      </c>
      <c r="S247" s="102">
        <v>1</v>
      </c>
      <c r="T247" s="913">
        <v>0</v>
      </c>
      <c r="U247" s="102">
        <v>0</v>
      </c>
      <c r="V247" s="103">
        <v>0.23076923076923078</v>
      </c>
      <c r="W247" s="142">
        <v>3</v>
      </c>
      <c r="X247" s="103">
        <v>0</v>
      </c>
      <c r="Y247" s="142">
        <v>0</v>
      </c>
      <c r="Z247" s="919">
        <v>0.8</v>
      </c>
      <c r="AA247" s="49">
        <v>0.5</v>
      </c>
      <c r="AB247" s="49">
        <v>1</v>
      </c>
      <c r="AC247" s="49" t="e">
        <v>#DIV/0!</v>
      </c>
    </row>
    <row r="248" spans="1:29" ht="21">
      <c r="A248" s="801" t="s">
        <v>981</v>
      </c>
      <c r="B248" s="473"/>
      <c r="C248" s="839"/>
      <c r="D248" s="853"/>
      <c r="E248" s="883"/>
      <c r="F248" s="197"/>
      <c r="G248" s="197"/>
      <c r="H248" s="197"/>
      <c r="I248" s="848">
        <v>13</v>
      </c>
      <c r="J248" s="197"/>
      <c r="K248" s="197"/>
      <c r="L248" s="197"/>
      <c r="M248" s="926"/>
      <c r="N248" s="197"/>
      <c r="O248" s="197"/>
      <c r="P248" s="197"/>
      <c r="Q248" s="197"/>
      <c r="R248" s="902">
        <v>1</v>
      </c>
      <c r="S248" s="278">
        <v>6</v>
      </c>
      <c r="T248" s="912"/>
      <c r="U248" s="197"/>
      <c r="V248" s="333">
        <v>0.53846153846153844</v>
      </c>
      <c r="W248" s="278">
        <v>7</v>
      </c>
      <c r="X248" s="333">
        <v>0</v>
      </c>
      <c r="Y248" s="278">
        <v>0</v>
      </c>
      <c r="Z248" s="277"/>
      <c r="AA248" s="277"/>
      <c r="AB248" s="277"/>
      <c r="AC248" s="277"/>
    </row>
    <row r="249" spans="1:29" ht="19">
      <c r="A249" s="802" t="s">
        <v>995</v>
      </c>
      <c r="B249" s="474"/>
      <c r="C249" s="840">
        <v>112.70000000000002</v>
      </c>
      <c r="D249" s="854">
        <v>2.7000000000000003E-2</v>
      </c>
      <c r="E249" s="884">
        <v>16.100000000000001</v>
      </c>
      <c r="F249" s="6">
        <v>18.333333333333332</v>
      </c>
      <c r="G249" s="6">
        <v>12.75</v>
      </c>
      <c r="H249" s="6" t="e">
        <v>#DIV/0!</v>
      </c>
      <c r="I249" s="892">
        <v>7</v>
      </c>
      <c r="J249" s="111">
        <v>4</v>
      </c>
      <c r="K249" s="111">
        <v>3</v>
      </c>
      <c r="L249" s="111">
        <v>0</v>
      </c>
      <c r="M249" s="927">
        <v>0</v>
      </c>
      <c r="N249" s="113">
        <v>0</v>
      </c>
      <c r="O249" s="113">
        <v>0</v>
      </c>
      <c r="P249" s="115">
        <v>0</v>
      </c>
      <c r="Q249" s="177">
        <v>7</v>
      </c>
      <c r="R249" s="903">
        <v>0.66666666666666663</v>
      </c>
      <c r="S249" s="102">
        <v>4</v>
      </c>
      <c r="T249" s="913">
        <v>0.66666666666666663</v>
      </c>
      <c r="U249" s="102">
        <v>2</v>
      </c>
      <c r="V249" s="103">
        <v>0.23076923076923078</v>
      </c>
      <c r="W249" s="142">
        <v>3</v>
      </c>
      <c r="X249" s="103">
        <v>0</v>
      </c>
      <c r="Y249" s="142">
        <v>0</v>
      </c>
      <c r="Z249" s="919">
        <v>1</v>
      </c>
      <c r="AA249" s="49">
        <v>1</v>
      </c>
      <c r="AB249" s="49">
        <v>1</v>
      </c>
      <c r="AC249" s="49" t="e">
        <v>#DIV/0!</v>
      </c>
    </row>
    <row r="250" spans="1:29" ht="19">
      <c r="A250" s="802" t="s">
        <v>996</v>
      </c>
      <c r="B250" s="474"/>
      <c r="C250" s="840">
        <v>220.61111111111114</v>
      </c>
      <c r="D250" s="854">
        <v>3.0333333333333337E-2</v>
      </c>
      <c r="E250" s="884">
        <v>20.055555555555557</v>
      </c>
      <c r="F250" s="6">
        <v>16</v>
      </c>
      <c r="G250" s="6">
        <v>23.3</v>
      </c>
      <c r="H250" s="6" t="e">
        <v>#DIV/0!</v>
      </c>
      <c r="I250" s="892">
        <v>11</v>
      </c>
      <c r="J250" s="111">
        <v>6</v>
      </c>
      <c r="K250" s="111">
        <v>5</v>
      </c>
      <c r="L250" s="111">
        <v>0</v>
      </c>
      <c r="M250" s="927">
        <v>0</v>
      </c>
      <c r="N250" s="113">
        <v>0</v>
      </c>
      <c r="O250" s="113">
        <v>0</v>
      </c>
      <c r="P250" s="115">
        <v>0</v>
      </c>
      <c r="Q250" s="177">
        <v>11</v>
      </c>
      <c r="R250" s="903">
        <v>1</v>
      </c>
      <c r="S250" s="102">
        <v>6</v>
      </c>
      <c r="T250" s="913">
        <v>1</v>
      </c>
      <c r="U250" s="102">
        <v>3</v>
      </c>
      <c r="V250" s="103">
        <v>0.38461538461538464</v>
      </c>
      <c r="W250" s="142">
        <v>5</v>
      </c>
      <c r="X250" s="103">
        <v>0</v>
      </c>
      <c r="Y250" s="142">
        <v>0</v>
      </c>
      <c r="Z250" s="919">
        <v>1</v>
      </c>
      <c r="AA250" s="49">
        <v>1</v>
      </c>
      <c r="AB250" s="49">
        <v>1</v>
      </c>
      <c r="AC250" s="49" t="e">
        <v>#DIV/0!</v>
      </c>
    </row>
    <row r="251" spans="1:29" ht="19">
      <c r="A251" s="811" t="s">
        <v>998</v>
      </c>
      <c r="B251" s="478"/>
      <c r="C251" s="840">
        <v>27.1</v>
      </c>
      <c r="D251" s="854" t="e">
        <v>#DIV/0!</v>
      </c>
      <c r="E251" s="884">
        <v>13.55</v>
      </c>
      <c r="F251" s="6" t="e">
        <v>#DIV/0!</v>
      </c>
      <c r="G251" s="6">
        <v>13.55</v>
      </c>
      <c r="H251" s="6" t="e">
        <v>#DIV/0!</v>
      </c>
      <c r="I251" s="892">
        <v>2</v>
      </c>
      <c r="J251" s="111">
        <v>0</v>
      </c>
      <c r="K251" s="111">
        <v>2</v>
      </c>
      <c r="L251" s="111">
        <v>0</v>
      </c>
      <c r="M251" s="927">
        <v>0</v>
      </c>
      <c r="N251" s="113">
        <v>0</v>
      </c>
      <c r="O251" s="113">
        <v>0</v>
      </c>
      <c r="P251" s="115">
        <v>0</v>
      </c>
      <c r="Q251" s="177">
        <v>2</v>
      </c>
      <c r="R251" s="903">
        <v>0</v>
      </c>
      <c r="S251" s="102">
        <v>0</v>
      </c>
      <c r="T251" s="913">
        <v>0</v>
      </c>
      <c r="U251" s="102">
        <v>0</v>
      </c>
      <c r="V251" s="103">
        <v>0.15384615384615385</v>
      </c>
      <c r="W251" s="142">
        <v>2</v>
      </c>
      <c r="X251" s="103">
        <v>0</v>
      </c>
      <c r="Y251" s="142">
        <v>0</v>
      </c>
      <c r="Z251" s="919">
        <v>1</v>
      </c>
      <c r="AA251" s="49" t="e">
        <v>#DIV/0!</v>
      </c>
      <c r="AB251" s="49">
        <v>1</v>
      </c>
      <c r="AC251" s="49" t="e">
        <v>#DIV/0!</v>
      </c>
    </row>
    <row r="252" spans="1:29" ht="19">
      <c r="A252" s="802" t="s">
        <v>997</v>
      </c>
      <c r="B252" s="474"/>
      <c r="C252" s="840">
        <v>8</v>
      </c>
      <c r="D252" s="854" t="e">
        <v>#DIV/0!</v>
      </c>
      <c r="E252" s="884">
        <v>2</v>
      </c>
      <c r="F252" s="6">
        <v>3</v>
      </c>
      <c r="G252" s="6">
        <v>1.6666666666666667</v>
      </c>
      <c r="H252" s="6" t="e">
        <v>#DIV/0!</v>
      </c>
      <c r="I252" s="892">
        <v>4</v>
      </c>
      <c r="J252" s="111">
        <v>1</v>
      </c>
      <c r="K252" s="111">
        <v>3</v>
      </c>
      <c r="L252" s="111">
        <v>0</v>
      </c>
      <c r="M252" s="927">
        <v>0</v>
      </c>
      <c r="N252" s="113">
        <v>0</v>
      </c>
      <c r="O252" s="113">
        <v>0</v>
      </c>
      <c r="P252" s="115">
        <v>0</v>
      </c>
      <c r="Q252" s="177">
        <v>4</v>
      </c>
      <c r="R252" s="903">
        <v>0.16666666666666666</v>
      </c>
      <c r="S252" s="102">
        <v>1</v>
      </c>
      <c r="T252" s="913">
        <v>0</v>
      </c>
      <c r="U252" s="102">
        <v>0</v>
      </c>
      <c r="V252" s="103">
        <v>0.23076923076923078</v>
      </c>
      <c r="W252" s="142">
        <v>3</v>
      </c>
      <c r="X252" s="103">
        <v>0</v>
      </c>
      <c r="Y252" s="142">
        <v>0</v>
      </c>
      <c r="Z252" s="919">
        <v>1</v>
      </c>
      <c r="AA252" s="49">
        <v>1</v>
      </c>
      <c r="AB252" s="49">
        <v>1</v>
      </c>
      <c r="AC252" s="49" t="e">
        <v>#DIV/0!</v>
      </c>
    </row>
    <row r="253" spans="1:29" ht="21">
      <c r="A253" s="801" t="s">
        <v>982</v>
      </c>
      <c r="B253" s="473"/>
      <c r="C253" s="839"/>
      <c r="D253" s="853"/>
      <c r="E253" s="883"/>
      <c r="F253" s="197"/>
      <c r="G253" s="197"/>
      <c r="H253" s="197"/>
      <c r="I253" s="848">
        <v>8</v>
      </c>
      <c r="J253" s="197"/>
      <c r="K253" s="197"/>
      <c r="L253" s="197"/>
      <c r="M253" s="926"/>
      <c r="N253" s="197"/>
      <c r="O253" s="197"/>
      <c r="P253" s="197"/>
      <c r="Q253" s="197"/>
      <c r="R253" s="902"/>
      <c r="S253" s="278"/>
      <c r="T253" s="912"/>
      <c r="U253" s="197"/>
      <c r="V253" s="333">
        <v>0.46153846153846156</v>
      </c>
      <c r="W253" s="278">
        <v>6</v>
      </c>
      <c r="X253" s="333">
        <v>0</v>
      </c>
      <c r="Y253" s="278">
        <v>0</v>
      </c>
      <c r="Z253" s="277"/>
      <c r="AA253" s="277"/>
      <c r="AB253" s="277"/>
      <c r="AC253" s="277"/>
    </row>
    <row r="254" spans="1:29" ht="19">
      <c r="A254" s="802" t="s">
        <v>974</v>
      </c>
      <c r="B254" s="474"/>
      <c r="C254" s="840">
        <v>89.6</v>
      </c>
      <c r="D254" s="854">
        <v>8.0000000000000002E-3</v>
      </c>
      <c r="E254" s="884">
        <v>12.799999999999999</v>
      </c>
      <c r="F254" s="6" t="e">
        <v>#DIV/0!</v>
      </c>
      <c r="G254" s="6">
        <v>12.799999999999999</v>
      </c>
      <c r="H254" s="6" t="e">
        <v>#DIV/0!</v>
      </c>
      <c r="I254" s="892">
        <v>8</v>
      </c>
      <c r="J254" s="111">
        <v>2</v>
      </c>
      <c r="K254" s="111">
        <v>6</v>
      </c>
      <c r="L254" s="111">
        <v>0</v>
      </c>
      <c r="M254" s="927">
        <v>1</v>
      </c>
      <c r="N254" s="113">
        <v>1</v>
      </c>
      <c r="O254" s="113">
        <v>0</v>
      </c>
      <c r="P254" s="115">
        <v>0</v>
      </c>
      <c r="Q254" s="177">
        <v>7</v>
      </c>
      <c r="R254" s="903">
        <v>0.16666666666666666</v>
      </c>
      <c r="S254" s="102">
        <v>1</v>
      </c>
      <c r="T254" s="913">
        <v>0.66666666666666663</v>
      </c>
      <c r="U254" s="102">
        <v>2</v>
      </c>
      <c r="V254" s="103">
        <v>0.46153846153846156</v>
      </c>
      <c r="W254" s="142">
        <v>6</v>
      </c>
      <c r="X254" s="103">
        <v>0</v>
      </c>
      <c r="Y254" s="142">
        <v>0</v>
      </c>
      <c r="Z254" s="919">
        <v>0.875</v>
      </c>
      <c r="AA254" s="49">
        <v>0.5</v>
      </c>
      <c r="AB254" s="49">
        <v>1</v>
      </c>
      <c r="AC254" s="49" t="e">
        <v>#DIV/0!</v>
      </c>
    </row>
    <row r="255" spans="1:29" ht="21">
      <c r="A255" s="812" t="s">
        <v>787</v>
      </c>
      <c r="B255" s="472"/>
      <c r="C255" s="846"/>
      <c r="D255" s="860"/>
      <c r="E255" s="888"/>
      <c r="F255" s="836"/>
      <c r="G255" s="418"/>
      <c r="H255" s="418"/>
      <c r="I255" s="894"/>
      <c r="J255" s="836"/>
      <c r="K255" s="418"/>
      <c r="L255" s="418"/>
      <c r="M255" s="929"/>
      <c r="N255" s="836"/>
      <c r="O255" s="418"/>
      <c r="P255" s="418"/>
      <c r="Q255" s="420"/>
      <c r="R255" s="907"/>
      <c r="S255" s="898"/>
      <c r="T255" s="916"/>
      <c r="U255" s="898"/>
      <c r="V255" s="423"/>
      <c r="W255" s="424"/>
      <c r="X255" s="423"/>
      <c r="Y255" s="424"/>
      <c r="Z255" s="513"/>
      <c r="AA255" s="513"/>
      <c r="AB255" s="513"/>
      <c r="AC255" s="513"/>
    </row>
    <row r="256" spans="1:29" ht="21">
      <c r="A256" s="800" t="s">
        <v>1477</v>
      </c>
      <c r="B256" s="472"/>
      <c r="C256" s="838"/>
      <c r="D256" s="852"/>
      <c r="E256" s="882"/>
      <c r="F256" s="835"/>
      <c r="G256" s="358"/>
      <c r="H256" s="358"/>
      <c r="I256" s="847">
        <v>12</v>
      </c>
      <c r="J256" s="835"/>
      <c r="K256" s="358"/>
      <c r="L256" s="358"/>
      <c r="M256" s="925"/>
      <c r="N256" s="835"/>
      <c r="O256" s="358"/>
      <c r="P256" s="358"/>
      <c r="Q256" s="358"/>
      <c r="R256" s="901">
        <v>1</v>
      </c>
      <c r="S256" s="897">
        <v>6</v>
      </c>
      <c r="T256" s="911"/>
      <c r="U256" s="835"/>
      <c r="V256" s="361">
        <v>0.38461538461538464</v>
      </c>
      <c r="W256" s="360">
        <v>5</v>
      </c>
      <c r="X256" s="361">
        <v>0</v>
      </c>
      <c r="Y256" s="360">
        <v>0</v>
      </c>
      <c r="Z256" s="512"/>
      <c r="AA256" s="512"/>
      <c r="AB256" s="512"/>
      <c r="AC256" s="512"/>
    </row>
    <row r="257" spans="1:29" ht="21">
      <c r="A257" s="801" t="s">
        <v>788</v>
      </c>
      <c r="B257" s="473"/>
      <c r="C257" s="839"/>
      <c r="D257" s="853"/>
      <c r="E257" s="883"/>
      <c r="F257" s="197"/>
      <c r="G257" s="197"/>
      <c r="H257" s="197"/>
      <c r="I257" s="848">
        <v>8</v>
      </c>
      <c r="J257" s="197"/>
      <c r="K257" s="197"/>
      <c r="L257" s="197"/>
      <c r="M257" s="926"/>
      <c r="N257" s="197"/>
      <c r="O257" s="197"/>
      <c r="P257" s="197"/>
      <c r="Q257" s="197"/>
      <c r="R257" s="902">
        <v>0.83333333333333337</v>
      </c>
      <c r="S257" s="278">
        <v>5</v>
      </c>
      <c r="T257" s="912"/>
      <c r="U257" s="197"/>
      <c r="V257" s="333">
        <v>0.15384615384615385</v>
      </c>
      <c r="W257" s="278">
        <v>2</v>
      </c>
      <c r="X257" s="333">
        <v>0</v>
      </c>
      <c r="Y257" s="278">
        <v>0</v>
      </c>
      <c r="Z257" s="277"/>
      <c r="AA257" s="277"/>
      <c r="AB257" s="277"/>
      <c r="AC257" s="277"/>
    </row>
    <row r="258" spans="1:29" ht="19">
      <c r="A258" s="813" t="s">
        <v>1422</v>
      </c>
      <c r="B258" s="479"/>
      <c r="C258" s="840">
        <v>347.5</v>
      </c>
      <c r="D258" s="854">
        <v>0.308</v>
      </c>
      <c r="E258" s="884">
        <v>69.5</v>
      </c>
      <c r="F258" s="6">
        <v>69.5</v>
      </c>
      <c r="G258" s="6" t="e">
        <v>#DIV/0!</v>
      </c>
      <c r="H258" s="6" t="e">
        <v>#DIV/0!</v>
      </c>
      <c r="I258" s="892">
        <v>5</v>
      </c>
      <c r="J258" s="111">
        <v>3</v>
      </c>
      <c r="K258" s="111">
        <v>1</v>
      </c>
      <c r="L258" s="111">
        <v>1</v>
      </c>
      <c r="M258" s="927">
        <v>0</v>
      </c>
      <c r="N258" s="113">
        <v>0</v>
      </c>
      <c r="O258" s="113">
        <v>0</v>
      </c>
      <c r="P258" s="115">
        <v>0</v>
      </c>
      <c r="Q258" s="177">
        <v>5</v>
      </c>
      <c r="R258" s="903">
        <v>0.5</v>
      </c>
      <c r="S258" s="102">
        <v>3</v>
      </c>
      <c r="T258" s="913">
        <v>0.33333333333333331</v>
      </c>
      <c r="U258" s="102">
        <v>1</v>
      </c>
      <c r="V258" s="103">
        <v>7.6923076923076927E-2</v>
      </c>
      <c r="W258" s="142">
        <v>1</v>
      </c>
      <c r="X258" s="103">
        <v>5.2631578947368418E-2</v>
      </c>
      <c r="Y258" s="142">
        <v>1</v>
      </c>
      <c r="Z258" s="919">
        <v>1</v>
      </c>
      <c r="AA258" s="49">
        <v>1</v>
      </c>
      <c r="AB258" s="49">
        <v>1</v>
      </c>
      <c r="AC258" s="49">
        <v>1</v>
      </c>
    </row>
    <row r="259" spans="1:29" ht="19">
      <c r="A259" s="814" t="s">
        <v>999</v>
      </c>
      <c r="B259" s="480"/>
      <c r="C259" s="840">
        <v>123.35999999999999</v>
      </c>
      <c r="D259" s="854">
        <v>3.2000000000000001E-2</v>
      </c>
      <c r="E259" s="884">
        <v>20.56</v>
      </c>
      <c r="F259" s="6">
        <v>17.25</v>
      </c>
      <c r="G259" s="6">
        <v>33.799999999999997</v>
      </c>
      <c r="H259" s="6" t="e">
        <v>#DIV/0!</v>
      </c>
      <c r="I259" s="892">
        <v>6</v>
      </c>
      <c r="J259" s="111">
        <v>5</v>
      </c>
      <c r="K259" s="111">
        <v>1</v>
      </c>
      <c r="L259" s="111">
        <v>0</v>
      </c>
      <c r="M259" s="927">
        <v>0</v>
      </c>
      <c r="N259" s="113">
        <v>0</v>
      </c>
      <c r="O259" s="113">
        <v>0</v>
      </c>
      <c r="P259" s="115">
        <v>0</v>
      </c>
      <c r="Q259" s="177">
        <v>6</v>
      </c>
      <c r="R259" s="903">
        <v>0.83333333333333337</v>
      </c>
      <c r="S259" s="102">
        <v>5</v>
      </c>
      <c r="T259" s="913">
        <v>0.33333333333333331</v>
      </c>
      <c r="U259" s="102">
        <v>1</v>
      </c>
      <c r="V259" s="103">
        <v>7.6923076923076927E-2</v>
      </c>
      <c r="W259" s="142">
        <v>1</v>
      </c>
      <c r="X259" s="103">
        <v>0</v>
      </c>
      <c r="Y259" s="142">
        <v>0</v>
      </c>
      <c r="Z259" s="919">
        <v>1</v>
      </c>
      <c r="AA259" s="49">
        <v>1</v>
      </c>
      <c r="AB259" s="49">
        <v>1</v>
      </c>
      <c r="AC259" s="49" t="e">
        <v>#DIV/0!</v>
      </c>
    </row>
    <row r="260" spans="1:29" ht="19">
      <c r="A260" s="814" t="s">
        <v>1000</v>
      </c>
      <c r="B260" s="480"/>
      <c r="C260" s="840">
        <v>112.3</v>
      </c>
      <c r="D260" s="854" t="e">
        <v>#DIV/0!</v>
      </c>
      <c r="E260" s="884">
        <v>28.074999999999999</v>
      </c>
      <c r="F260" s="6">
        <v>14</v>
      </c>
      <c r="G260" s="6">
        <v>26.3</v>
      </c>
      <c r="H260" s="6">
        <v>58</v>
      </c>
      <c r="I260" s="892">
        <v>5</v>
      </c>
      <c r="J260" s="111">
        <v>3</v>
      </c>
      <c r="K260" s="111">
        <v>1</v>
      </c>
      <c r="L260" s="111">
        <v>1</v>
      </c>
      <c r="M260" s="927">
        <v>1</v>
      </c>
      <c r="N260" s="113">
        <v>1</v>
      </c>
      <c r="O260" s="113">
        <v>0</v>
      </c>
      <c r="P260" s="115">
        <v>0</v>
      </c>
      <c r="Q260" s="177">
        <v>4</v>
      </c>
      <c r="R260" s="903">
        <v>0.33333333333333331</v>
      </c>
      <c r="S260" s="102">
        <v>2</v>
      </c>
      <c r="T260" s="913">
        <v>0.33333333333333331</v>
      </c>
      <c r="U260" s="102">
        <v>1</v>
      </c>
      <c r="V260" s="103">
        <v>7.6923076923076927E-2</v>
      </c>
      <c r="W260" s="142">
        <v>1</v>
      </c>
      <c r="X260" s="103">
        <v>5.2631578947368418E-2</v>
      </c>
      <c r="Y260" s="142">
        <v>1</v>
      </c>
      <c r="Z260" s="919">
        <v>0.8</v>
      </c>
      <c r="AA260" s="49">
        <v>0.66666666666666663</v>
      </c>
      <c r="AB260" s="49">
        <v>1</v>
      </c>
      <c r="AC260" s="49">
        <v>1</v>
      </c>
    </row>
    <row r="261" spans="1:29" ht="19">
      <c r="A261" s="814" t="s">
        <v>1001</v>
      </c>
      <c r="B261" s="480"/>
      <c r="C261" s="840">
        <v>63</v>
      </c>
      <c r="D261" s="854">
        <v>2.4E-2</v>
      </c>
      <c r="E261" s="884">
        <v>21</v>
      </c>
      <c r="F261" s="6">
        <v>21</v>
      </c>
      <c r="G261" s="6" t="e">
        <v>#DIV/0!</v>
      </c>
      <c r="H261" s="6" t="e">
        <v>#DIV/0!</v>
      </c>
      <c r="I261" s="892">
        <v>3</v>
      </c>
      <c r="J261" s="111">
        <v>3</v>
      </c>
      <c r="K261" s="111">
        <v>0</v>
      </c>
      <c r="L261" s="111">
        <v>0</v>
      </c>
      <c r="M261" s="927">
        <v>0</v>
      </c>
      <c r="N261" s="113">
        <v>0</v>
      </c>
      <c r="O261" s="113">
        <v>0</v>
      </c>
      <c r="P261" s="115">
        <v>0</v>
      </c>
      <c r="Q261" s="177">
        <v>3</v>
      </c>
      <c r="R261" s="903">
        <v>0.5</v>
      </c>
      <c r="S261" s="102">
        <v>3</v>
      </c>
      <c r="T261" s="913">
        <v>0.33333333333333331</v>
      </c>
      <c r="U261" s="102">
        <v>1</v>
      </c>
      <c r="V261" s="103">
        <v>0</v>
      </c>
      <c r="W261" s="142">
        <v>0</v>
      </c>
      <c r="X261" s="103">
        <v>0</v>
      </c>
      <c r="Y261" s="142">
        <v>0</v>
      </c>
      <c r="Z261" s="919">
        <v>1</v>
      </c>
      <c r="AA261" s="49">
        <v>1</v>
      </c>
      <c r="AB261" s="49" t="e">
        <v>#DIV/0!</v>
      </c>
      <c r="AC261" s="49" t="e">
        <v>#DIV/0!</v>
      </c>
    </row>
    <row r="262" spans="1:29" ht="19">
      <c r="A262" s="814" t="s">
        <v>1002</v>
      </c>
      <c r="B262" s="480"/>
      <c r="C262" s="840">
        <v>3</v>
      </c>
      <c r="D262" s="854" t="e">
        <v>#DIV/0!</v>
      </c>
      <c r="E262" s="884">
        <v>3</v>
      </c>
      <c r="F262" s="6">
        <v>3</v>
      </c>
      <c r="G262" s="6" t="e">
        <v>#DIV/0!</v>
      </c>
      <c r="H262" s="6" t="e">
        <v>#DIV/0!</v>
      </c>
      <c r="I262" s="892">
        <v>1</v>
      </c>
      <c r="J262" s="111">
        <v>1</v>
      </c>
      <c r="K262" s="111">
        <v>0</v>
      </c>
      <c r="L262" s="111">
        <v>0</v>
      </c>
      <c r="M262" s="927">
        <v>0</v>
      </c>
      <c r="N262" s="113">
        <v>0</v>
      </c>
      <c r="O262" s="113">
        <v>0</v>
      </c>
      <c r="P262" s="115">
        <v>0</v>
      </c>
      <c r="Q262" s="177">
        <v>1</v>
      </c>
      <c r="R262" s="903">
        <v>0.16666666666666666</v>
      </c>
      <c r="S262" s="102">
        <v>1</v>
      </c>
      <c r="T262" s="913">
        <v>0</v>
      </c>
      <c r="U262" s="102">
        <v>0</v>
      </c>
      <c r="V262" s="103">
        <v>0</v>
      </c>
      <c r="W262" s="142">
        <v>0</v>
      </c>
      <c r="X262" s="103">
        <v>0</v>
      </c>
      <c r="Y262" s="142">
        <v>0</v>
      </c>
      <c r="Z262" s="919">
        <v>1</v>
      </c>
      <c r="AA262" s="49">
        <v>1</v>
      </c>
      <c r="AB262" s="49" t="e">
        <v>#DIV/0!</v>
      </c>
      <c r="AC262" s="49" t="e">
        <v>#DIV/0!</v>
      </c>
    </row>
    <row r="263" spans="1:29" ht="19">
      <c r="A263" s="814" t="s">
        <v>1003</v>
      </c>
      <c r="B263" s="480"/>
      <c r="C263" s="840">
        <v>66.666666666666671</v>
      </c>
      <c r="D263" s="854">
        <v>0.01</v>
      </c>
      <c r="E263" s="884">
        <v>16.666666666666668</v>
      </c>
      <c r="F263" s="6">
        <v>16.666666666666668</v>
      </c>
      <c r="G263" s="6" t="e">
        <v>#DIV/0!</v>
      </c>
      <c r="H263" s="6" t="e">
        <v>#DIV/0!</v>
      </c>
      <c r="I263" s="892">
        <v>4</v>
      </c>
      <c r="J263" s="111">
        <v>4</v>
      </c>
      <c r="K263" s="111">
        <v>0</v>
      </c>
      <c r="L263" s="111">
        <v>0</v>
      </c>
      <c r="M263" s="927">
        <v>0</v>
      </c>
      <c r="N263" s="113">
        <v>0</v>
      </c>
      <c r="O263" s="113">
        <v>0</v>
      </c>
      <c r="P263" s="115">
        <v>0</v>
      </c>
      <c r="Q263" s="177">
        <v>4</v>
      </c>
      <c r="R263" s="903">
        <v>0.66666666666666663</v>
      </c>
      <c r="S263" s="102">
        <v>4</v>
      </c>
      <c r="T263" s="913">
        <v>0.33333333333333331</v>
      </c>
      <c r="U263" s="102">
        <v>1</v>
      </c>
      <c r="V263" s="103">
        <v>0</v>
      </c>
      <c r="W263" s="142">
        <v>0</v>
      </c>
      <c r="X263" s="103">
        <v>0</v>
      </c>
      <c r="Y263" s="142">
        <v>0</v>
      </c>
      <c r="Z263" s="919">
        <v>1</v>
      </c>
      <c r="AA263" s="49">
        <v>1</v>
      </c>
      <c r="AB263" s="49" t="e">
        <v>#DIV/0!</v>
      </c>
      <c r="AC263" s="49" t="e">
        <v>#DIV/0!</v>
      </c>
    </row>
    <row r="264" spans="1:29" ht="19">
      <c r="A264" s="814" t="s">
        <v>1004</v>
      </c>
      <c r="B264" s="480"/>
      <c r="C264" s="840">
        <v>90.666666666666671</v>
      </c>
      <c r="D264" s="854">
        <v>0.01</v>
      </c>
      <c r="E264" s="884">
        <v>22.666666666666668</v>
      </c>
      <c r="F264" s="6">
        <v>22.666666666666668</v>
      </c>
      <c r="G264" s="6" t="e">
        <v>#DIV/0!</v>
      </c>
      <c r="H264" s="6" t="e">
        <v>#DIV/0!</v>
      </c>
      <c r="I264" s="892">
        <v>4</v>
      </c>
      <c r="J264" s="111">
        <v>4</v>
      </c>
      <c r="K264" s="111">
        <v>0</v>
      </c>
      <c r="L264" s="111">
        <v>0</v>
      </c>
      <c r="M264" s="927">
        <v>0</v>
      </c>
      <c r="N264" s="113">
        <v>0</v>
      </c>
      <c r="O264" s="113">
        <v>0</v>
      </c>
      <c r="P264" s="115">
        <v>0</v>
      </c>
      <c r="Q264" s="177">
        <v>4</v>
      </c>
      <c r="R264" s="903">
        <v>0.66666666666666663</v>
      </c>
      <c r="S264" s="102">
        <v>4</v>
      </c>
      <c r="T264" s="913">
        <v>0.33333333333333331</v>
      </c>
      <c r="U264" s="102">
        <v>1</v>
      </c>
      <c r="V264" s="103">
        <v>0</v>
      </c>
      <c r="W264" s="142">
        <v>0</v>
      </c>
      <c r="X264" s="103">
        <v>0</v>
      </c>
      <c r="Y264" s="142">
        <v>0</v>
      </c>
      <c r="Z264" s="919">
        <v>1</v>
      </c>
      <c r="AA264" s="49">
        <v>1</v>
      </c>
      <c r="AB264" s="49" t="e">
        <v>#DIV/0!</v>
      </c>
      <c r="AC264" s="49" t="e">
        <v>#DIV/0!</v>
      </c>
    </row>
    <row r="265" spans="1:29" ht="19">
      <c r="A265" s="814" t="s">
        <v>1005</v>
      </c>
      <c r="B265" s="480"/>
      <c r="C265" s="840">
        <v>76</v>
      </c>
      <c r="D265" s="854" t="e">
        <v>#DIV/0!</v>
      </c>
      <c r="E265" s="884">
        <v>25.333333333333332</v>
      </c>
      <c r="F265" s="6">
        <v>25.333333333333332</v>
      </c>
      <c r="G265" s="6" t="e">
        <v>#DIV/0!</v>
      </c>
      <c r="H265" s="6" t="e">
        <v>#DIV/0!</v>
      </c>
      <c r="I265" s="892">
        <v>4</v>
      </c>
      <c r="J265" s="111">
        <v>4</v>
      </c>
      <c r="K265" s="111">
        <v>0</v>
      </c>
      <c r="L265" s="111">
        <v>0</v>
      </c>
      <c r="M265" s="927">
        <v>1</v>
      </c>
      <c r="N265" s="113">
        <v>1</v>
      </c>
      <c r="O265" s="113">
        <v>0</v>
      </c>
      <c r="P265" s="115">
        <v>0</v>
      </c>
      <c r="Q265" s="177">
        <v>3</v>
      </c>
      <c r="R265" s="903">
        <v>0.5</v>
      </c>
      <c r="S265" s="102">
        <v>3</v>
      </c>
      <c r="T265" s="913">
        <v>0.33333333333333331</v>
      </c>
      <c r="U265" s="102">
        <v>1</v>
      </c>
      <c r="V265" s="103">
        <v>0</v>
      </c>
      <c r="W265" s="142">
        <v>0</v>
      </c>
      <c r="X265" s="103">
        <v>0</v>
      </c>
      <c r="Y265" s="142">
        <v>0</v>
      </c>
      <c r="Z265" s="919">
        <v>0.75</v>
      </c>
      <c r="AA265" s="49">
        <v>0.75</v>
      </c>
      <c r="AB265" s="49" t="e">
        <v>#DIV/0!</v>
      </c>
      <c r="AC265" s="49" t="e">
        <v>#DIV/0!</v>
      </c>
    </row>
    <row r="266" spans="1:29" ht="19">
      <c r="A266" s="814" t="s">
        <v>1006</v>
      </c>
      <c r="B266" s="480"/>
      <c r="C266" s="840">
        <v>412.07999999999993</v>
      </c>
      <c r="D266" s="854">
        <v>4.8000000000000001E-2</v>
      </c>
      <c r="E266" s="884">
        <v>68.679999999999993</v>
      </c>
      <c r="F266" s="6">
        <v>73</v>
      </c>
      <c r="G266" s="6">
        <v>51.4</v>
      </c>
      <c r="H266" s="6" t="e">
        <v>#DIV/0!</v>
      </c>
      <c r="I266" s="892">
        <v>6</v>
      </c>
      <c r="J266" s="111">
        <v>5</v>
      </c>
      <c r="K266" s="111">
        <v>1</v>
      </c>
      <c r="L266" s="111">
        <v>0</v>
      </c>
      <c r="M266" s="927">
        <v>0</v>
      </c>
      <c r="N266" s="113">
        <v>0</v>
      </c>
      <c r="O266" s="113">
        <v>0</v>
      </c>
      <c r="P266" s="115">
        <v>0</v>
      </c>
      <c r="Q266" s="177">
        <v>6</v>
      </c>
      <c r="R266" s="903">
        <v>0.83333333333333337</v>
      </c>
      <c r="S266" s="102">
        <v>5</v>
      </c>
      <c r="T266" s="913">
        <v>0.33333333333333331</v>
      </c>
      <c r="U266" s="102">
        <v>1</v>
      </c>
      <c r="V266" s="103">
        <v>7.6923076923076927E-2</v>
      </c>
      <c r="W266" s="142">
        <v>1</v>
      </c>
      <c r="X266" s="103">
        <v>0</v>
      </c>
      <c r="Y266" s="142">
        <v>0</v>
      </c>
      <c r="Z266" s="919">
        <v>1</v>
      </c>
      <c r="AA266" s="49">
        <v>1</v>
      </c>
      <c r="AB266" s="49">
        <v>1</v>
      </c>
      <c r="AC266" s="49" t="e">
        <v>#DIV/0!</v>
      </c>
    </row>
    <row r="267" spans="1:29" ht="19">
      <c r="A267" s="814" t="s">
        <v>1007</v>
      </c>
      <c r="B267" s="480"/>
      <c r="C267" s="840">
        <v>154.5</v>
      </c>
      <c r="D267" s="854">
        <v>3.2000000000000001E-2</v>
      </c>
      <c r="E267" s="884">
        <v>51.5</v>
      </c>
      <c r="F267" s="6">
        <v>51.5</v>
      </c>
      <c r="G267" s="6" t="e">
        <v>#DIV/0!</v>
      </c>
      <c r="H267" s="6" t="e">
        <v>#DIV/0!</v>
      </c>
      <c r="I267" s="892">
        <v>3</v>
      </c>
      <c r="J267" s="111">
        <v>3</v>
      </c>
      <c r="K267" s="111">
        <v>0</v>
      </c>
      <c r="L267" s="111">
        <v>0</v>
      </c>
      <c r="M267" s="927">
        <v>0</v>
      </c>
      <c r="N267" s="113">
        <v>0</v>
      </c>
      <c r="O267" s="113">
        <v>0</v>
      </c>
      <c r="P267" s="115">
        <v>0</v>
      </c>
      <c r="Q267" s="177">
        <v>3</v>
      </c>
      <c r="R267" s="903">
        <v>0.5</v>
      </c>
      <c r="S267" s="102">
        <v>3</v>
      </c>
      <c r="T267" s="913">
        <v>0.33333333333333331</v>
      </c>
      <c r="U267" s="102">
        <v>1</v>
      </c>
      <c r="V267" s="103">
        <v>0</v>
      </c>
      <c r="W267" s="142">
        <v>0</v>
      </c>
      <c r="X267" s="103">
        <v>0</v>
      </c>
      <c r="Y267" s="142">
        <v>0</v>
      </c>
      <c r="Z267" s="919">
        <v>1</v>
      </c>
      <c r="AA267" s="49">
        <v>1</v>
      </c>
      <c r="AB267" s="49" t="e">
        <v>#DIV/0!</v>
      </c>
      <c r="AC267" s="49" t="e">
        <v>#DIV/0!</v>
      </c>
    </row>
    <row r="268" spans="1:29" ht="19">
      <c r="A268" s="814" t="s">
        <v>1008</v>
      </c>
      <c r="B268" s="480"/>
      <c r="C268" s="840">
        <v>34.5</v>
      </c>
      <c r="D268" s="854">
        <v>8.0000000000000002E-3</v>
      </c>
      <c r="E268" s="884">
        <v>11.5</v>
      </c>
      <c r="F268" s="6">
        <v>11.5</v>
      </c>
      <c r="G268" s="6" t="e">
        <v>#DIV/0!</v>
      </c>
      <c r="H268" s="6" t="e">
        <v>#DIV/0!</v>
      </c>
      <c r="I268" s="892">
        <v>3</v>
      </c>
      <c r="J268" s="111">
        <v>3</v>
      </c>
      <c r="K268" s="111">
        <v>0</v>
      </c>
      <c r="L268" s="111">
        <v>0</v>
      </c>
      <c r="M268" s="927">
        <v>0</v>
      </c>
      <c r="N268" s="113">
        <v>0</v>
      </c>
      <c r="O268" s="113">
        <v>0</v>
      </c>
      <c r="P268" s="115">
        <v>0</v>
      </c>
      <c r="Q268" s="177">
        <v>3</v>
      </c>
      <c r="R268" s="903">
        <v>0.5</v>
      </c>
      <c r="S268" s="102">
        <v>3</v>
      </c>
      <c r="T268" s="913">
        <v>0.33333333333333331</v>
      </c>
      <c r="U268" s="102">
        <v>1</v>
      </c>
      <c r="V268" s="103">
        <v>0</v>
      </c>
      <c r="W268" s="142">
        <v>0</v>
      </c>
      <c r="X268" s="103">
        <v>0</v>
      </c>
      <c r="Y268" s="142">
        <v>0</v>
      </c>
      <c r="Z268" s="919">
        <v>1</v>
      </c>
      <c r="AA268" s="49">
        <v>1</v>
      </c>
      <c r="AB268" s="49" t="e">
        <v>#DIV/0!</v>
      </c>
      <c r="AC268" s="49" t="e">
        <v>#DIV/0!</v>
      </c>
    </row>
    <row r="269" spans="1:29" ht="19">
      <c r="A269" s="814" t="s">
        <v>1011</v>
      </c>
      <c r="B269" s="480"/>
      <c r="C269" s="840">
        <v>303.33333333333331</v>
      </c>
      <c r="D269" s="854">
        <v>0.22600000000000001</v>
      </c>
      <c r="E269" s="884">
        <v>60.666666666666664</v>
      </c>
      <c r="F269" s="6">
        <v>60.666666666666664</v>
      </c>
      <c r="G269" s="6" t="e">
        <v>#DIV/0!</v>
      </c>
      <c r="H269" s="6" t="e">
        <v>#DIV/0!</v>
      </c>
      <c r="I269" s="892">
        <v>5</v>
      </c>
      <c r="J269" s="111">
        <v>4</v>
      </c>
      <c r="K269" s="111">
        <v>1</v>
      </c>
      <c r="L269" s="111">
        <v>0</v>
      </c>
      <c r="M269" s="927">
        <v>0</v>
      </c>
      <c r="N269" s="113">
        <v>0</v>
      </c>
      <c r="O269" s="113">
        <v>0</v>
      </c>
      <c r="P269" s="115">
        <v>0</v>
      </c>
      <c r="Q269" s="177">
        <v>5</v>
      </c>
      <c r="R269" s="903">
        <v>0.66666666666666663</v>
      </c>
      <c r="S269" s="102">
        <v>4</v>
      </c>
      <c r="T269" s="913">
        <v>0.33333333333333331</v>
      </c>
      <c r="U269" s="102">
        <v>1</v>
      </c>
      <c r="V269" s="103">
        <v>7.6923076923076927E-2</v>
      </c>
      <c r="W269" s="142">
        <v>1</v>
      </c>
      <c r="X269" s="103">
        <v>0</v>
      </c>
      <c r="Y269" s="142">
        <v>0</v>
      </c>
      <c r="Z269" s="919">
        <v>1</v>
      </c>
      <c r="AA269" s="49">
        <v>1</v>
      </c>
      <c r="AB269" s="49">
        <v>1</v>
      </c>
      <c r="AC269" s="49" t="e">
        <v>#DIV/0!</v>
      </c>
    </row>
    <row r="270" spans="1:29" ht="21">
      <c r="A270" s="801" t="s">
        <v>789</v>
      </c>
      <c r="B270" s="473"/>
      <c r="C270" s="839"/>
      <c r="D270" s="853"/>
      <c r="E270" s="883"/>
      <c r="F270" s="197"/>
      <c r="G270" s="197"/>
      <c r="H270" s="197"/>
      <c r="I270" s="848">
        <v>2</v>
      </c>
      <c r="J270" s="197"/>
      <c r="K270" s="197"/>
      <c r="L270" s="197"/>
      <c r="M270" s="926"/>
      <c r="N270" s="197"/>
      <c r="O270" s="197"/>
      <c r="P270" s="197"/>
      <c r="Q270" s="197"/>
      <c r="R270" s="902">
        <v>0.33333333333333331</v>
      </c>
      <c r="S270" s="278">
        <v>2</v>
      </c>
      <c r="T270" s="912"/>
      <c r="U270" s="197"/>
      <c r="V270" s="333">
        <v>0</v>
      </c>
      <c r="W270" s="278">
        <v>0</v>
      </c>
      <c r="X270" s="333">
        <v>0</v>
      </c>
      <c r="Y270" s="278">
        <v>0</v>
      </c>
      <c r="Z270" s="277"/>
      <c r="AA270" s="277"/>
      <c r="AB270" s="277"/>
      <c r="AC270" s="277"/>
    </row>
    <row r="271" spans="1:29" ht="19">
      <c r="A271" s="814" t="s">
        <v>1359</v>
      </c>
      <c r="B271" s="480"/>
      <c r="C271" s="840">
        <v>76</v>
      </c>
      <c r="D271" s="854">
        <v>0.129</v>
      </c>
      <c r="E271" s="884">
        <v>38</v>
      </c>
      <c r="F271" s="6">
        <v>38</v>
      </c>
      <c r="G271" s="6" t="e">
        <v>#DIV/0!</v>
      </c>
      <c r="H271" s="6" t="e">
        <v>#DIV/0!</v>
      </c>
      <c r="I271" s="892">
        <v>2</v>
      </c>
      <c r="J271" s="111">
        <v>2</v>
      </c>
      <c r="K271" s="111">
        <v>0</v>
      </c>
      <c r="L271" s="111">
        <v>0</v>
      </c>
      <c r="M271" s="927">
        <v>0</v>
      </c>
      <c r="N271" s="113">
        <v>0</v>
      </c>
      <c r="O271" s="113">
        <v>0</v>
      </c>
      <c r="P271" s="115">
        <v>0</v>
      </c>
      <c r="Q271" s="177">
        <v>2</v>
      </c>
      <c r="R271" s="903">
        <v>0.33333333333333331</v>
      </c>
      <c r="S271" s="102">
        <v>2</v>
      </c>
      <c r="T271" s="913">
        <v>0.33333333333333331</v>
      </c>
      <c r="U271" s="102">
        <v>1</v>
      </c>
      <c r="V271" s="103">
        <v>0</v>
      </c>
      <c r="W271" s="142">
        <v>0</v>
      </c>
      <c r="X271" s="103">
        <v>0</v>
      </c>
      <c r="Y271" s="142">
        <v>0</v>
      </c>
      <c r="Z271" s="919">
        <v>1</v>
      </c>
      <c r="AA271" s="49">
        <v>1</v>
      </c>
      <c r="AB271" s="49" t="e">
        <v>#DIV/0!</v>
      </c>
      <c r="AC271" s="49" t="e">
        <v>#DIV/0!</v>
      </c>
    </row>
    <row r="272" spans="1:29" ht="19">
      <c r="A272" s="814" t="s">
        <v>1306</v>
      </c>
      <c r="B272" s="480"/>
      <c r="C272" s="840" t="e">
        <v>#DIV/0!</v>
      </c>
      <c r="D272" s="854">
        <v>2.4E-2</v>
      </c>
      <c r="E272" s="884" t="e">
        <v>#DIV/0!</v>
      </c>
      <c r="F272" s="6" t="e">
        <v>#DIV/0!</v>
      </c>
      <c r="G272" s="6" t="e">
        <v>#DIV/0!</v>
      </c>
      <c r="H272" s="6" t="e">
        <v>#DIV/0!</v>
      </c>
      <c r="I272" s="892">
        <v>1</v>
      </c>
      <c r="J272" s="111">
        <v>1</v>
      </c>
      <c r="K272" s="111">
        <v>0</v>
      </c>
      <c r="L272" s="111">
        <v>0</v>
      </c>
      <c r="M272" s="927">
        <v>0</v>
      </c>
      <c r="N272" s="113">
        <v>0</v>
      </c>
      <c r="O272" s="113">
        <v>0</v>
      </c>
      <c r="P272" s="115">
        <v>0</v>
      </c>
      <c r="Q272" s="177">
        <v>1</v>
      </c>
      <c r="R272" s="903">
        <v>0.16666666666666666</v>
      </c>
      <c r="S272" s="102">
        <v>1</v>
      </c>
      <c r="T272" s="913">
        <v>0.33333333333333331</v>
      </c>
      <c r="U272" s="102">
        <v>1</v>
      </c>
      <c r="V272" s="103">
        <v>0</v>
      </c>
      <c r="W272" s="142">
        <v>0</v>
      </c>
      <c r="X272" s="103">
        <v>0</v>
      </c>
      <c r="Y272" s="142">
        <v>0</v>
      </c>
      <c r="Z272" s="919">
        <v>1</v>
      </c>
      <c r="AA272" s="49">
        <v>1</v>
      </c>
      <c r="AB272" s="49" t="e">
        <v>#DIV/0!</v>
      </c>
      <c r="AC272" s="49" t="e">
        <v>#DIV/0!</v>
      </c>
    </row>
    <row r="273" spans="1:29" ht="19">
      <c r="A273" s="814" t="s">
        <v>1307</v>
      </c>
      <c r="B273" s="480"/>
      <c r="C273" s="840" t="e">
        <v>#DIV/0!</v>
      </c>
      <c r="D273" s="854">
        <v>1.6E-2</v>
      </c>
      <c r="E273" s="884" t="e">
        <v>#DIV/0!</v>
      </c>
      <c r="F273" s="6" t="e">
        <v>#DIV/0!</v>
      </c>
      <c r="G273" s="6" t="e">
        <v>#DIV/0!</v>
      </c>
      <c r="H273" s="6" t="e">
        <v>#DIV/0!</v>
      </c>
      <c r="I273" s="892">
        <v>1</v>
      </c>
      <c r="J273" s="111">
        <v>1</v>
      </c>
      <c r="K273" s="111">
        <v>0</v>
      </c>
      <c r="L273" s="111">
        <v>0</v>
      </c>
      <c r="M273" s="927">
        <v>0</v>
      </c>
      <c r="N273" s="113">
        <v>0</v>
      </c>
      <c r="O273" s="113">
        <v>0</v>
      </c>
      <c r="P273" s="115">
        <v>0</v>
      </c>
      <c r="Q273" s="177">
        <v>1</v>
      </c>
      <c r="R273" s="903">
        <v>0.16666666666666666</v>
      </c>
      <c r="S273" s="102">
        <v>1</v>
      </c>
      <c r="T273" s="913">
        <v>0.33333333333333331</v>
      </c>
      <c r="U273" s="102">
        <v>1</v>
      </c>
      <c r="V273" s="103">
        <v>0</v>
      </c>
      <c r="W273" s="142">
        <v>0</v>
      </c>
      <c r="X273" s="103">
        <v>0</v>
      </c>
      <c r="Y273" s="142">
        <v>0</v>
      </c>
      <c r="Z273" s="919">
        <v>1</v>
      </c>
      <c r="AA273" s="49">
        <v>1</v>
      </c>
      <c r="AB273" s="49" t="e">
        <v>#DIV/0!</v>
      </c>
      <c r="AC273" s="49" t="e">
        <v>#DIV/0!</v>
      </c>
    </row>
    <row r="274" spans="1:29" ht="21">
      <c r="A274" s="801" t="s">
        <v>1454</v>
      </c>
      <c r="B274" s="473"/>
      <c r="C274" s="839"/>
      <c r="D274" s="853"/>
      <c r="E274" s="883"/>
      <c r="F274" s="197"/>
      <c r="G274" s="197"/>
      <c r="H274" s="197"/>
      <c r="I274" s="848">
        <v>5</v>
      </c>
      <c r="J274" s="197"/>
      <c r="K274" s="197"/>
      <c r="L274" s="197"/>
      <c r="M274" s="926"/>
      <c r="N274" s="197"/>
      <c r="O274" s="197"/>
      <c r="P274" s="197"/>
      <c r="Q274" s="197"/>
      <c r="R274" s="902">
        <v>0.83333333333333337</v>
      </c>
      <c r="S274" s="278">
        <v>5</v>
      </c>
      <c r="T274" s="912"/>
      <c r="U274" s="197"/>
      <c r="V274" s="333">
        <v>0</v>
      </c>
      <c r="W274" s="278">
        <v>0</v>
      </c>
      <c r="X274" s="333">
        <v>0</v>
      </c>
      <c r="Y274" s="278">
        <v>0</v>
      </c>
      <c r="Z274" s="277"/>
      <c r="AA274" s="277"/>
      <c r="AB274" s="277"/>
      <c r="AC274" s="277"/>
    </row>
    <row r="275" spans="1:29" ht="19">
      <c r="A275" s="815" t="s">
        <v>1456</v>
      </c>
      <c r="B275" s="481"/>
      <c r="C275" s="840" t="e">
        <v>#DIV/0!</v>
      </c>
      <c r="D275" s="854">
        <v>0.28999999999999998</v>
      </c>
      <c r="E275" s="884" t="e">
        <v>#DIV/0!</v>
      </c>
      <c r="F275" s="6" t="e">
        <v>#DIV/0!</v>
      </c>
      <c r="G275" s="6" t="e">
        <v>#DIV/0!</v>
      </c>
      <c r="H275" s="6" t="e">
        <v>#DIV/0!</v>
      </c>
      <c r="I275" s="892">
        <v>1</v>
      </c>
      <c r="J275" s="111">
        <v>1</v>
      </c>
      <c r="K275" s="111">
        <v>0</v>
      </c>
      <c r="L275" s="111">
        <v>0</v>
      </c>
      <c r="M275" s="927">
        <v>0</v>
      </c>
      <c r="N275" s="113">
        <v>0</v>
      </c>
      <c r="O275" s="113">
        <v>0</v>
      </c>
      <c r="P275" s="115">
        <v>0</v>
      </c>
      <c r="Q275" s="177">
        <v>1</v>
      </c>
      <c r="R275" s="903">
        <v>0.16666666666666666</v>
      </c>
      <c r="S275" s="102">
        <v>1</v>
      </c>
      <c r="T275" s="913">
        <v>0.33333333333333331</v>
      </c>
      <c r="U275" s="102">
        <v>1</v>
      </c>
      <c r="V275" s="103">
        <v>0</v>
      </c>
      <c r="W275" s="142">
        <v>0</v>
      </c>
      <c r="X275" s="103">
        <v>0</v>
      </c>
      <c r="Y275" s="142">
        <v>0</v>
      </c>
      <c r="Z275" s="919">
        <v>1</v>
      </c>
      <c r="AA275" s="49">
        <v>1</v>
      </c>
      <c r="AB275" s="49" t="e">
        <v>#DIV/0!</v>
      </c>
      <c r="AC275" s="49" t="e">
        <v>#DIV/0!</v>
      </c>
    </row>
    <row r="276" spans="1:29" ht="19">
      <c r="A276" s="815" t="s">
        <v>1012</v>
      </c>
      <c r="B276" s="481"/>
      <c r="C276" s="840">
        <v>84</v>
      </c>
      <c r="D276" s="854">
        <v>0.161</v>
      </c>
      <c r="E276" s="884">
        <v>28</v>
      </c>
      <c r="F276" s="6">
        <v>28</v>
      </c>
      <c r="G276" s="6" t="e">
        <v>#DIV/0!</v>
      </c>
      <c r="H276" s="6" t="e">
        <v>#DIV/0!</v>
      </c>
      <c r="I276" s="892">
        <v>3</v>
      </c>
      <c r="J276" s="111">
        <v>3</v>
      </c>
      <c r="K276" s="111">
        <v>0</v>
      </c>
      <c r="L276" s="111">
        <v>0</v>
      </c>
      <c r="M276" s="927">
        <v>0</v>
      </c>
      <c r="N276" s="113">
        <v>0</v>
      </c>
      <c r="O276" s="113">
        <v>0</v>
      </c>
      <c r="P276" s="115">
        <v>0</v>
      </c>
      <c r="Q276" s="177">
        <v>3</v>
      </c>
      <c r="R276" s="903">
        <v>0.5</v>
      </c>
      <c r="S276" s="102">
        <v>3</v>
      </c>
      <c r="T276" s="913">
        <v>0.33333333333333331</v>
      </c>
      <c r="U276" s="102">
        <v>1</v>
      </c>
      <c r="V276" s="103">
        <v>0</v>
      </c>
      <c r="W276" s="142">
        <v>0</v>
      </c>
      <c r="X276" s="103">
        <v>0</v>
      </c>
      <c r="Y276" s="142">
        <v>0</v>
      </c>
      <c r="Z276" s="919">
        <v>1</v>
      </c>
      <c r="AA276" s="49">
        <v>1</v>
      </c>
      <c r="AB276" s="49" t="e">
        <v>#DIV/0!</v>
      </c>
      <c r="AC276" s="49" t="e">
        <v>#DIV/0!</v>
      </c>
    </row>
    <row r="277" spans="1:29" ht="19">
      <c r="A277" s="815" t="s">
        <v>1360</v>
      </c>
      <c r="B277" s="481"/>
      <c r="C277" s="840">
        <v>82</v>
      </c>
      <c r="D277" s="854">
        <v>0.28199999999999997</v>
      </c>
      <c r="E277" s="884">
        <v>41</v>
      </c>
      <c r="F277" s="6">
        <v>41</v>
      </c>
      <c r="G277" s="6" t="e">
        <v>#DIV/0!</v>
      </c>
      <c r="H277" s="6" t="e">
        <v>#DIV/0!</v>
      </c>
      <c r="I277" s="892">
        <v>2</v>
      </c>
      <c r="J277" s="111">
        <v>2</v>
      </c>
      <c r="K277" s="111">
        <v>0</v>
      </c>
      <c r="L277" s="111">
        <v>0</v>
      </c>
      <c r="M277" s="927">
        <v>0</v>
      </c>
      <c r="N277" s="113">
        <v>0</v>
      </c>
      <c r="O277" s="113">
        <v>0</v>
      </c>
      <c r="P277" s="115">
        <v>0</v>
      </c>
      <c r="Q277" s="177">
        <v>2</v>
      </c>
      <c r="R277" s="903">
        <v>0.33333333333333331</v>
      </c>
      <c r="S277" s="102">
        <v>2</v>
      </c>
      <c r="T277" s="913">
        <v>0.33333333333333331</v>
      </c>
      <c r="U277" s="102">
        <v>1</v>
      </c>
      <c r="V277" s="103">
        <v>0</v>
      </c>
      <c r="W277" s="142">
        <v>0</v>
      </c>
      <c r="X277" s="103">
        <v>0</v>
      </c>
      <c r="Y277" s="142">
        <v>0</v>
      </c>
      <c r="Z277" s="919">
        <v>1</v>
      </c>
      <c r="AA277" s="49">
        <v>1</v>
      </c>
      <c r="AB277" s="49" t="e">
        <v>#DIV/0!</v>
      </c>
      <c r="AC277" s="49" t="e">
        <v>#DIV/0!</v>
      </c>
    </row>
    <row r="278" spans="1:29" ht="19">
      <c r="A278" s="815" t="s">
        <v>1361</v>
      </c>
      <c r="B278" s="481"/>
      <c r="C278" s="840">
        <v>30</v>
      </c>
      <c r="D278" s="854" t="e">
        <v>#DIV/0!</v>
      </c>
      <c r="E278" s="884">
        <v>15</v>
      </c>
      <c r="F278" s="6">
        <v>15</v>
      </c>
      <c r="G278" s="6" t="e">
        <v>#DIV/0!</v>
      </c>
      <c r="H278" s="6" t="e">
        <v>#DIV/0!</v>
      </c>
      <c r="I278" s="892">
        <v>3</v>
      </c>
      <c r="J278" s="111">
        <v>3</v>
      </c>
      <c r="K278" s="111">
        <v>0</v>
      </c>
      <c r="L278" s="111">
        <v>0</v>
      </c>
      <c r="M278" s="927">
        <v>1</v>
      </c>
      <c r="N278" s="113">
        <v>1</v>
      </c>
      <c r="O278" s="113">
        <v>0</v>
      </c>
      <c r="P278" s="115">
        <v>0</v>
      </c>
      <c r="Q278" s="177">
        <v>2</v>
      </c>
      <c r="R278" s="903">
        <v>0.33333333333333331</v>
      </c>
      <c r="S278" s="102">
        <v>2</v>
      </c>
      <c r="T278" s="913">
        <v>0.33333333333333331</v>
      </c>
      <c r="U278" s="102">
        <v>1</v>
      </c>
      <c r="V278" s="103">
        <v>0</v>
      </c>
      <c r="W278" s="142">
        <v>0</v>
      </c>
      <c r="X278" s="103">
        <v>0</v>
      </c>
      <c r="Y278" s="142">
        <v>0</v>
      </c>
      <c r="Z278" s="919">
        <v>0.66666666666666663</v>
      </c>
      <c r="AA278" s="49">
        <v>0.66666666666666663</v>
      </c>
      <c r="AB278" s="49" t="e">
        <v>#DIV/0!</v>
      </c>
      <c r="AC278" s="49" t="e">
        <v>#DIV/0!</v>
      </c>
    </row>
    <row r="279" spans="1:29" ht="21">
      <c r="A279" s="801" t="s">
        <v>790</v>
      </c>
      <c r="B279" s="473"/>
      <c r="C279" s="839"/>
      <c r="D279" s="853"/>
      <c r="E279" s="883"/>
      <c r="F279" s="197"/>
      <c r="G279" s="197"/>
      <c r="H279" s="197"/>
      <c r="I279" s="848">
        <v>5</v>
      </c>
      <c r="J279" s="197"/>
      <c r="K279" s="197"/>
      <c r="L279" s="197"/>
      <c r="M279" s="926"/>
      <c r="N279" s="197"/>
      <c r="O279" s="197"/>
      <c r="P279" s="197"/>
      <c r="Q279" s="197"/>
      <c r="R279" s="902">
        <v>0.66666666666666663</v>
      </c>
      <c r="S279" s="278">
        <v>4</v>
      </c>
      <c r="T279" s="912"/>
      <c r="U279" s="197"/>
      <c r="V279" s="333">
        <v>7.6923076923076927E-2</v>
      </c>
      <c r="W279" s="278">
        <v>1</v>
      </c>
      <c r="X279" s="333">
        <v>0</v>
      </c>
      <c r="Y279" s="278">
        <v>0</v>
      </c>
      <c r="Z279" s="277"/>
      <c r="AA279" s="277"/>
      <c r="AB279" s="277"/>
      <c r="AC279" s="277"/>
    </row>
    <row r="280" spans="1:29" ht="19">
      <c r="A280" s="816" t="s">
        <v>1308</v>
      </c>
      <c r="B280" s="482"/>
      <c r="C280" s="840">
        <v>148.5</v>
      </c>
      <c r="D280" s="854">
        <v>2.4E-2</v>
      </c>
      <c r="E280" s="884">
        <v>29.7</v>
      </c>
      <c r="F280" s="6">
        <v>28.333333333333332</v>
      </c>
      <c r="G280" s="6">
        <v>33.799999999999997</v>
      </c>
      <c r="H280" s="6" t="e">
        <v>#DIV/0!</v>
      </c>
      <c r="I280" s="892">
        <v>5</v>
      </c>
      <c r="J280" s="111">
        <v>4</v>
      </c>
      <c r="K280" s="111">
        <v>1</v>
      </c>
      <c r="L280" s="111">
        <v>0</v>
      </c>
      <c r="M280" s="927">
        <v>0</v>
      </c>
      <c r="N280" s="113">
        <v>0</v>
      </c>
      <c r="O280" s="113">
        <v>0</v>
      </c>
      <c r="P280" s="115">
        <v>0</v>
      </c>
      <c r="Q280" s="177">
        <v>5</v>
      </c>
      <c r="R280" s="903">
        <v>0.66666666666666663</v>
      </c>
      <c r="S280" s="102">
        <v>4</v>
      </c>
      <c r="T280" s="913">
        <v>0.33333333333333331</v>
      </c>
      <c r="U280" s="102">
        <v>1</v>
      </c>
      <c r="V280" s="103">
        <v>7.6923076923076927E-2</v>
      </c>
      <c r="W280" s="142">
        <v>1</v>
      </c>
      <c r="X280" s="103">
        <v>0</v>
      </c>
      <c r="Y280" s="142">
        <v>0</v>
      </c>
      <c r="Z280" s="919">
        <v>1</v>
      </c>
      <c r="AA280" s="49">
        <v>1</v>
      </c>
      <c r="AB280" s="49">
        <v>1</v>
      </c>
      <c r="AC280" s="49" t="e">
        <v>#DIV/0!</v>
      </c>
    </row>
    <row r="281" spans="1:29" ht="19">
      <c r="A281" s="815" t="s">
        <v>1309</v>
      </c>
      <c r="B281" s="481"/>
      <c r="C281" s="840">
        <v>117.625</v>
      </c>
      <c r="D281" s="854">
        <v>3.2000000000000001E-2</v>
      </c>
      <c r="E281" s="884">
        <v>23.524999999999999</v>
      </c>
      <c r="F281" s="6">
        <v>24</v>
      </c>
      <c r="G281" s="6">
        <v>22.1</v>
      </c>
      <c r="H281" s="6" t="e">
        <v>#DIV/0!</v>
      </c>
      <c r="I281" s="892">
        <v>5</v>
      </c>
      <c r="J281" s="111">
        <v>4</v>
      </c>
      <c r="K281" s="111">
        <v>1</v>
      </c>
      <c r="L281" s="111">
        <v>0</v>
      </c>
      <c r="M281" s="927">
        <v>0</v>
      </c>
      <c r="N281" s="113">
        <v>0</v>
      </c>
      <c r="O281" s="113">
        <v>0</v>
      </c>
      <c r="P281" s="115">
        <v>0</v>
      </c>
      <c r="Q281" s="177">
        <v>5</v>
      </c>
      <c r="R281" s="903">
        <v>0.66666666666666663</v>
      </c>
      <c r="S281" s="102">
        <v>4</v>
      </c>
      <c r="T281" s="913">
        <v>0.33333333333333331</v>
      </c>
      <c r="U281" s="102">
        <v>1</v>
      </c>
      <c r="V281" s="103">
        <v>7.6923076923076927E-2</v>
      </c>
      <c r="W281" s="142">
        <v>1</v>
      </c>
      <c r="X281" s="103">
        <v>0</v>
      </c>
      <c r="Y281" s="142">
        <v>0</v>
      </c>
      <c r="Z281" s="919">
        <v>1</v>
      </c>
      <c r="AA281" s="49">
        <v>1</v>
      </c>
      <c r="AB281" s="49">
        <v>1</v>
      </c>
      <c r="AC281" s="49" t="e">
        <v>#DIV/0!</v>
      </c>
    </row>
    <row r="282" spans="1:29" ht="19">
      <c r="A282" s="816" t="s">
        <v>1310</v>
      </c>
      <c r="B282" s="482"/>
      <c r="C282" s="840">
        <v>239.375</v>
      </c>
      <c r="D282" s="854">
        <v>3.2000000000000001E-2</v>
      </c>
      <c r="E282" s="884">
        <v>47.875</v>
      </c>
      <c r="F282" s="6">
        <v>54.666666666666664</v>
      </c>
      <c r="G282" s="6">
        <v>27.5</v>
      </c>
      <c r="H282" s="6" t="e">
        <v>#DIV/0!</v>
      </c>
      <c r="I282" s="892">
        <v>5</v>
      </c>
      <c r="J282" s="111">
        <v>4</v>
      </c>
      <c r="K282" s="111">
        <v>1</v>
      </c>
      <c r="L282" s="111">
        <v>0</v>
      </c>
      <c r="M282" s="927">
        <v>0</v>
      </c>
      <c r="N282" s="113">
        <v>0</v>
      </c>
      <c r="O282" s="113">
        <v>0</v>
      </c>
      <c r="P282" s="115">
        <v>0</v>
      </c>
      <c r="Q282" s="177">
        <v>5</v>
      </c>
      <c r="R282" s="903">
        <v>0.66666666666666663</v>
      </c>
      <c r="S282" s="102">
        <v>4</v>
      </c>
      <c r="T282" s="913">
        <v>0.33333333333333331</v>
      </c>
      <c r="U282" s="102">
        <v>1</v>
      </c>
      <c r="V282" s="103">
        <v>7.6923076923076927E-2</v>
      </c>
      <c r="W282" s="142">
        <v>1</v>
      </c>
      <c r="X282" s="103">
        <v>0</v>
      </c>
      <c r="Y282" s="142">
        <v>0</v>
      </c>
      <c r="Z282" s="919">
        <v>1</v>
      </c>
      <c r="AA282" s="49">
        <v>1</v>
      </c>
      <c r="AB282" s="49">
        <v>1</v>
      </c>
      <c r="AC282" s="49" t="e">
        <v>#DIV/0!</v>
      </c>
    </row>
    <row r="283" spans="1:29" ht="21">
      <c r="A283" s="801" t="s">
        <v>791</v>
      </c>
      <c r="B283" s="473"/>
      <c r="C283" s="839"/>
      <c r="D283" s="853"/>
      <c r="E283" s="883"/>
      <c r="F283" s="197"/>
      <c r="G283" s="197"/>
      <c r="H283" s="197"/>
      <c r="I283" s="848">
        <v>6</v>
      </c>
      <c r="J283" s="197"/>
      <c r="K283" s="197"/>
      <c r="L283" s="197"/>
      <c r="M283" s="926"/>
      <c r="N283" s="197"/>
      <c r="O283" s="197"/>
      <c r="P283" s="197"/>
      <c r="Q283" s="197"/>
      <c r="R283" s="902">
        <v>0.83333333333333337</v>
      </c>
      <c r="S283" s="278">
        <v>5</v>
      </c>
      <c r="T283" s="912"/>
      <c r="U283" s="197"/>
      <c r="V283" s="333">
        <v>7.6923076923076927E-2</v>
      </c>
      <c r="W283" s="278">
        <v>1</v>
      </c>
      <c r="X283" s="333">
        <v>0</v>
      </c>
      <c r="Y283" s="278">
        <v>0</v>
      </c>
      <c r="Z283" s="277"/>
      <c r="AA283" s="277"/>
      <c r="AB283" s="277"/>
      <c r="AC283" s="277"/>
    </row>
    <row r="284" spans="1:29" ht="19">
      <c r="A284" s="816" t="s">
        <v>1262</v>
      </c>
      <c r="B284" s="482"/>
      <c r="C284" s="840">
        <v>6</v>
      </c>
      <c r="D284" s="854">
        <v>4.8000000000000001E-2</v>
      </c>
      <c r="E284" s="884">
        <v>3</v>
      </c>
      <c r="F284" s="6">
        <v>3</v>
      </c>
      <c r="G284" s="6" t="e">
        <v>#DIV/0!</v>
      </c>
      <c r="H284" s="6" t="e">
        <v>#DIV/0!</v>
      </c>
      <c r="I284" s="892">
        <v>2</v>
      </c>
      <c r="J284" s="111">
        <v>2</v>
      </c>
      <c r="K284" s="111">
        <v>0</v>
      </c>
      <c r="L284" s="111">
        <v>0</v>
      </c>
      <c r="M284" s="927">
        <v>0</v>
      </c>
      <c r="N284" s="113">
        <v>0</v>
      </c>
      <c r="O284" s="113">
        <v>0</v>
      </c>
      <c r="P284" s="115">
        <v>0</v>
      </c>
      <c r="Q284" s="177">
        <v>2</v>
      </c>
      <c r="R284" s="903">
        <v>0.33333333333333331</v>
      </c>
      <c r="S284" s="102">
        <v>2</v>
      </c>
      <c r="T284" s="913">
        <v>0.33333333333333331</v>
      </c>
      <c r="U284" s="102">
        <v>1</v>
      </c>
      <c r="V284" s="103">
        <v>0</v>
      </c>
      <c r="W284" s="142">
        <v>0</v>
      </c>
      <c r="X284" s="103">
        <v>0</v>
      </c>
      <c r="Y284" s="142">
        <v>0</v>
      </c>
      <c r="Z284" s="919">
        <v>1</v>
      </c>
      <c r="AA284" s="49">
        <v>1</v>
      </c>
      <c r="AB284" s="49" t="e">
        <v>#DIV/0!</v>
      </c>
      <c r="AC284" s="49" t="e">
        <v>#DIV/0!</v>
      </c>
    </row>
    <row r="285" spans="1:29" ht="19">
      <c r="A285" s="816" t="s">
        <v>1015</v>
      </c>
      <c r="B285" s="482"/>
      <c r="C285" s="840">
        <v>109.5</v>
      </c>
      <c r="D285" s="854">
        <v>4.9000000000000002E-2</v>
      </c>
      <c r="E285" s="884">
        <v>18.25</v>
      </c>
      <c r="F285" s="6">
        <v>21</v>
      </c>
      <c r="G285" s="6">
        <v>10</v>
      </c>
      <c r="H285" s="6" t="e">
        <v>#DIV/0!</v>
      </c>
      <c r="I285" s="892">
        <v>8</v>
      </c>
      <c r="J285" s="111">
        <v>5</v>
      </c>
      <c r="K285" s="111">
        <v>3</v>
      </c>
      <c r="L285" s="111">
        <v>0</v>
      </c>
      <c r="M285" s="927">
        <v>2</v>
      </c>
      <c r="N285" s="113">
        <v>0</v>
      </c>
      <c r="O285" s="113">
        <v>2</v>
      </c>
      <c r="P285" s="115">
        <v>0</v>
      </c>
      <c r="Q285" s="177">
        <v>6</v>
      </c>
      <c r="R285" s="903">
        <v>0.83333333333333337</v>
      </c>
      <c r="S285" s="102">
        <v>5</v>
      </c>
      <c r="T285" s="913">
        <v>0.66666666666666663</v>
      </c>
      <c r="U285" s="102">
        <v>2</v>
      </c>
      <c r="V285" s="103">
        <v>7.6923076923076927E-2</v>
      </c>
      <c r="W285" s="142">
        <v>1</v>
      </c>
      <c r="X285" s="103">
        <v>0</v>
      </c>
      <c r="Y285" s="142">
        <v>0</v>
      </c>
      <c r="Z285" s="919">
        <v>0.75</v>
      </c>
      <c r="AA285" s="49">
        <v>1</v>
      </c>
      <c r="AB285" s="49">
        <v>0.33333333333333331</v>
      </c>
      <c r="AC285" s="49" t="e">
        <v>#DIV/0!</v>
      </c>
    </row>
    <row r="286" spans="1:29" ht="19">
      <c r="A286" s="817" t="s">
        <v>1455</v>
      </c>
      <c r="B286" s="481"/>
      <c r="C286" s="840">
        <v>33.1</v>
      </c>
      <c r="D286" s="854" t="e">
        <v>#DIV/0!</v>
      </c>
      <c r="E286" s="884">
        <v>8.2750000000000004</v>
      </c>
      <c r="F286" s="6">
        <v>10</v>
      </c>
      <c r="G286" s="6">
        <v>6.5500000000000007</v>
      </c>
      <c r="H286" s="6" t="e">
        <v>#DIV/0!</v>
      </c>
      <c r="I286" s="892">
        <v>4</v>
      </c>
      <c r="J286" s="111">
        <v>2</v>
      </c>
      <c r="K286" s="111">
        <v>2</v>
      </c>
      <c r="L286" s="111">
        <v>0</v>
      </c>
      <c r="M286" s="927">
        <v>0</v>
      </c>
      <c r="N286" s="113">
        <v>0</v>
      </c>
      <c r="O286" s="113">
        <v>0</v>
      </c>
      <c r="P286" s="115">
        <v>0</v>
      </c>
      <c r="Q286" s="177">
        <v>4</v>
      </c>
      <c r="R286" s="903">
        <v>0.33333333333333331</v>
      </c>
      <c r="S286" s="102">
        <v>2</v>
      </c>
      <c r="T286" s="913">
        <v>0</v>
      </c>
      <c r="U286" s="102">
        <v>0</v>
      </c>
      <c r="V286" s="103">
        <v>0.15384615384615385</v>
      </c>
      <c r="W286" s="142">
        <v>2</v>
      </c>
      <c r="X286" s="103">
        <v>0</v>
      </c>
      <c r="Y286" s="142">
        <v>0</v>
      </c>
      <c r="Z286" s="919">
        <v>1</v>
      </c>
      <c r="AA286" s="49">
        <v>1</v>
      </c>
      <c r="AB286" s="49">
        <v>1</v>
      </c>
      <c r="AC286" s="49" t="e">
        <v>#DIV/0!</v>
      </c>
    </row>
    <row r="287" spans="1:29" ht="21">
      <c r="A287" s="818" t="s">
        <v>1478</v>
      </c>
      <c r="B287" s="483"/>
      <c r="C287" s="838"/>
      <c r="D287" s="852"/>
      <c r="E287" s="882"/>
      <c r="F287" s="835"/>
      <c r="G287" s="358"/>
      <c r="H287" s="358"/>
      <c r="I287" s="847">
        <v>9</v>
      </c>
      <c r="J287" s="835"/>
      <c r="K287" s="358"/>
      <c r="L287" s="358"/>
      <c r="M287" s="925"/>
      <c r="N287" s="835"/>
      <c r="O287" s="358"/>
      <c r="P287" s="358"/>
      <c r="Q287" s="358"/>
      <c r="R287" s="901">
        <v>1</v>
      </c>
      <c r="S287" s="897">
        <v>6</v>
      </c>
      <c r="T287" s="911"/>
      <c r="U287" s="835"/>
      <c r="V287" s="361">
        <v>0.23076923076923078</v>
      </c>
      <c r="W287" s="360">
        <v>3</v>
      </c>
      <c r="X287" s="361">
        <v>0</v>
      </c>
      <c r="Y287" s="360">
        <v>0</v>
      </c>
      <c r="Z287" s="512"/>
      <c r="AA287" s="512"/>
      <c r="AB287" s="512"/>
      <c r="AC287" s="512"/>
    </row>
    <row r="288" spans="1:29" ht="21">
      <c r="A288" s="801" t="s">
        <v>1430</v>
      </c>
      <c r="B288" s="473"/>
      <c r="C288" s="839"/>
      <c r="D288" s="853"/>
      <c r="E288" s="883"/>
      <c r="F288" s="197"/>
      <c r="G288" s="197"/>
      <c r="H288" s="197"/>
      <c r="I288" s="848">
        <v>4</v>
      </c>
      <c r="J288" s="197"/>
      <c r="K288" s="197"/>
      <c r="L288" s="197"/>
      <c r="M288" s="926"/>
      <c r="N288" s="197"/>
      <c r="O288" s="197"/>
      <c r="P288" s="197"/>
      <c r="Q288" s="197"/>
      <c r="R288" s="902">
        <v>0.66666666666666663</v>
      </c>
      <c r="S288" s="278">
        <v>4</v>
      </c>
      <c r="T288" s="912"/>
      <c r="U288" s="197"/>
      <c r="V288" s="333">
        <v>0</v>
      </c>
      <c r="W288" s="278">
        <v>0</v>
      </c>
      <c r="X288" s="333">
        <v>0</v>
      </c>
      <c r="Y288" s="278">
        <v>0</v>
      </c>
      <c r="Z288" s="277"/>
      <c r="AA288" s="277"/>
      <c r="AB288" s="277"/>
      <c r="AC288" s="277"/>
    </row>
    <row r="289" spans="1:29" ht="19">
      <c r="A289" s="815" t="s">
        <v>1462</v>
      </c>
      <c r="B289" s="481"/>
      <c r="C289" s="840">
        <v>26</v>
      </c>
      <c r="D289" s="854">
        <v>0.24</v>
      </c>
      <c r="E289" s="884">
        <v>13</v>
      </c>
      <c r="F289" s="6">
        <v>13</v>
      </c>
      <c r="G289" s="6" t="e">
        <v>#DIV/0!</v>
      </c>
      <c r="H289" s="6" t="e">
        <v>#DIV/0!</v>
      </c>
      <c r="I289" s="892">
        <v>2</v>
      </c>
      <c r="J289" s="111">
        <v>2</v>
      </c>
      <c r="K289" s="111">
        <v>0</v>
      </c>
      <c r="L289" s="111">
        <v>0</v>
      </c>
      <c r="M289" s="927">
        <v>0</v>
      </c>
      <c r="N289" s="113">
        <v>0</v>
      </c>
      <c r="O289" s="113">
        <v>0</v>
      </c>
      <c r="P289" s="115">
        <v>0</v>
      </c>
      <c r="Q289" s="177">
        <v>2</v>
      </c>
      <c r="R289" s="903">
        <v>0.33333333333333331</v>
      </c>
      <c r="S289" s="102">
        <v>2</v>
      </c>
      <c r="T289" s="913">
        <v>0.33333333333333331</v>
      </c>
      <c r="U289" s="102">
        <v>1</v>
      </c>
      <c r="V289" s="103">
        <v>0</v>
      </c>
      <c r="W289" s="142">
        <v>0</v>
      </c>
      <c r="X289" s="103">
        <v>0</v>
      </c>
      <c r="Y289" s="142">
        <v>0</v>
      </c>
      <c r="Z289" s="919">
        <v>1</v>
      </c>
      <c r="AA289" s="49">
        <v>1</v>
      </c>
      <c r="AB289" s="49" t="e">
        <v>#DIV/0!</v>
      </c>
      <c r="AC289" s="49" t="e">
        <v>#DIV/0!</v>
      </c>
    </row>
    <row r="290" spans="1:29" ht="19">
      <c r="A290" s="816" t="s">
        <v>1013</v>
      </c>
      <c r="B290" s="482"/>
      <c r="C290" s="840">
        <v>116</v>
      </c>
      <c r="D290" s="854">
        <v>1.6E-2</v>
      </c>
      <c r="E290" s="884">
        <v>29</v>
      </c>
      <c r="F290" s="6">
        <v>29</v>
      </c>
      <c r="G290" s="6" t="e">
        <v>#DIV/0!</v>
      </c>
      <c r="H290" s="6" t="e">
        <v>#DIV/0!</v>
      </c>
      <c r="I290" s="892">
        <v>4</v>
      </c>
      <c r="J290" s="111">
        <v>4</v>
      </c>
      <c r="K290" s="111">
        <v>0</v>
      </c>
      <c r="L290" s="111">
        <v>0</v>
      </c>
      <c r="M290" s="927">
        <v>0</v>
      </c>
      <c r="N290" s="113">
        <v>0</v>
      </c>
      <c r="O290" s="113">
        <v>0</v>
      </c>
      <c r="P290" s="115">
        <v>0</v>
      </c>
      <c r="Q290" s="177">
        <v>4</v>
      </c>
      <c r="R290" s="903">
        <v>0.66666666666666663</v>
      </c>
      <c r="S290" s="102">
        <v>4</v>
      </c>
      <c r="T290" s="913">
        <v>0.33333333333333331</v>
      </c>
      <c r="U290" s="102">
        <v>1</v>
      </c>
      <c r="V290" s="103">
        <v>0</v>
      </c>
      <c r="W290" s="142">
        <v>0</v>
      </c>
      <c r="X290" s="103">
        <v>0</v>
      </c>
      <c r="Y290" s="142">
        <v>0</v>
      </c>
      <c r="Z290" s="919">
        <v>1</v>
      </c>
      <c r="AA290" s="49">
        <v>1</v>
      </c>
      <c r="AB290" s="49" t="e">
        <v>#DIV/0!</v>
      </c>
      <c r="AC290" s="49" t="e">
        <v>#DIV/0!</v>
      </c>
    </row>
    <row r="291" spans="1:29" ht="19">
      <c r="A291" s="816" t="s">
        <v>1311</v>
      </c>
      <c r="B291" s="482"/>
      <c r="C291" s="840" t="e">
        <v>#DIV/0!</v>
      </c>
      <c r="D291" s="854">
        <v>1.6E-2</v>
      </c>
      <c r="E291" s="884" t="e">
        <v>#DIV/0!</v>
      </c>
      <c r="F291" s="6" t="e">
        <v>#DIV/0!</v>
      </c>
      <c r="G291" s="6" t="e">
        <v>#DIV/0!</v>
      </c>
      <c r="H291" s="6" t="e">
        <v>#DIV/0!</v>
      </c>
      <c r="I291" s="892">
        <v>1</v>
      </c>
      <c r="J291" s="111">
        <v>1</v>
      </c>
      <c r="K291" s="111">
        <v>0</v>
      </c>
      <c r="L291" s="111">
        <v>0</v>
      </c>
      <c r="M291" s="927">
        <v>0</v>
      </c>
      <c r="N291" s="113">
        <v>0</v>
      </c>
      <c r="O291" s="113">
        <v>0</v>
      </c>
      <c r="P291" s="115">
        <v>0</v>
      </c>
      <c r="Q291" s="177">
        <v>1</v>
      </c>
      <c r="R291" s="903">
        <v>0.16666666666666666</v>
      </c>
      <c r="S291" s="102">
        <v>1</v>
      </c>
      <c r="T291" s="913">
        <v>0.33333333333333331</v>
      </c>
      <c r="U291" s="102">
        <v>1</v>
      </c>
      <c r="V291" s="103">
        <v>0</v>
      </c>
      <c r="W291" s="142">
        <v>0</v>
      </c>
      <c r="X291" s="103">
        <v>0</v>
      </c>
      <c r="Y291" s="142">
        <v>0</v>
      </c>
      <c r="Z291" s="919">
        <v>1</v>
      </c>
      <c r="AA291" s="49">
        <v>1</v>
      </c>
      <c r="AB291" s="49" t="e">
        <v>#DIV/0!</v>
      </c>
      <c r="AC291" s="49" t="e">
        <v>#DIV/0!</v>
      </c>
    </row>
    <row r="292" spans="1:29" ht="19">
      <c r="A292" s="814" t="s">
        <v>1010</v>
      </c>
      <c r="B292" s="480"/>
      <c r="C292" s="840">
        <v>154.66666666666666</v>
      </c>
      <c r="D292" s="854">
        <v>2.4E-2</v>
      </c>
      <c r="E292" s="884">
        <v>38.666666666666664</v>
      </c>
      <c r="F292" s="6">
        <v>38.666666666666664</v>
      </c>
      <c r="G292" s="6" t="e">
        <v>#DIV/0!</v>
      </c>
      <c r="H292" s="6" t="e">
        <v>#DIV/0!</v>
      </c>
      <c r="I292" s="892">
        <v>4</v>
      </c>
      <c r="J292" s="111">
        <v>4</v>
      </c>
      <c r="K292" s="111">
        <v>0</v>
      </c>
      <c r="L292" s="111">
        <v>0</v>
      </c>
      <c r="M292" s="927">
        <v>0</v>
      </c>
      <c r="N292" s="113">
        <v>0</v>
      </c>
      <c r="O292" s="113">
        <v>0</v>
      </c>
      <c r="P292" s="115">
        <v>0</v>
      </c>
      <c r="Q292" s="177">
        <v>4</v>
      </c>
      <c r="R292" s="903">
        <v>0.66666666666666663</v>
      </c>
      <c r="S292" s="102">
        <v>4</v>
      </c>
      <c r="T292" s="913">
        <v>0.33333333333333331</v>
      </c>
      <c r="U292" s="102">
        <v>1</v>
      </c>
      <c r="V292" s="103">
        <v>0</v>
      </c>
      <c r="W292" s="142">
        <v>0</v>
      </c>
      <c r="X292" s="103">
        <v>0</v>
      </c>
      <c r="Y292" s="142">
        <v>0</v>
      </c>
      <c r="Z292" s="919">
        <v>1</v>
      </c>
      <c r="AA292" s="49">
        <v>1</v>
      </c>
      <c r="AB292" s="49" t="e">
        <v>#DIV/0!</v>
      </c>
      <c r="AC292" s="49" t="e">
        <v>#DIV/0!</v>
      </c>
    </row>
    <row r="293" spans="1:29" ht="19">
      <c r="A293" s="816" t="s">
        <v>1027</v>
      </c>
      <c r="B293" s="482"/>
      <c r="C293" s="840">
        <v>160</v>
      </c>
      <c r="D293" s="854" t="e">
        <v>#DIV/0!</v>
      </c>
      <c r="E293" s="884">
        <v>40</v>
      </c>
      <c r="F293" s="6">
        <v>40</v>
      </c>
      <c r="G293" s="6" t="e">
        <v>#DIV/0!</v>
      </c>
      <c r="H293" s="6" t="e">
        <v>#DIV/0!</v>
      </c>
      <c r="I293" s="892">
        <v>4</v>
      </c>
      <c r="J293" s="111">
        <v>4</v>
      </c>
      <c r="K293" s="111">
        <v>0</v>
      </c>
      <c r="L293" s="111">
        <v>0</v>
      </c>
      <c r="M293" s="927">
        <v>0</v>
      </c>
      <c r="N293" s="113">
        <v>0</v>
      </c>
      <c r="O293" s="113">
        <v>0</v>
      </c>
      <c r="P293" s="115">
        <v>0</v>
      </c>
      <c r="Q293" s="177">
        <v>4</v>
      </c>
      <c r="R293" s="903">
        <v>0.66666666666666663</v>
      </c>
      <c r="S293" s="102">
        <v>4</v>
      </c>
      <c r="T293" s="913">
        <v>0.33333333333333331</v>
      </c>
      <c r="U293" s="102">
        <v>1</v>
      </c>
      <c r="V293" s="103">
        <v>0</v>
      </c>
      <c r="W293" s="142">
        <v>0</v>
      </c>
      <c r="X293" s="103">
        <v>0</v>
      </c>
      <c r="Y293" s="142">
        <v>0</v>
      </c>
      <c r="Z293" s="919">
        <v>1</v>
      </c>
      <c r="AA293" s="49">
        <v>1</v>
      </c>
      <c r="AB293" s="49" t="e">
        <v>#DIV/0!</v>
      </c>
      <c r="AC293" s="49" t="e">
        <v>#DIV/0!</v>
      </c>
    </row>
    <row r="294" spans="1:29" ht="21">
      <c r="A294" s="801" t="s">
        <v>792</v>
      </c>
      <c r="B294" s="473"/>
      <c r="C294" s="839"/>
      <c r="D294" s="853"/>
      <c r="E294" s="883"/>
      <c r="F294" s="197"/>
      <c r="G294" s="197"/>
      <c r="H294" s="197"/>
      <c r="I294" s="848">
        <v>4</v>
      </c>
      <c r="J294" s="197"/>
      <c r="K294" s="197"/>
      <c r="L294" s="197"/>
      <c r="M294" s="926"/>
      <c r="N294" s="197"/>
      <c r="O294" s="197"/>
      <c r="P294" s="197"/>
      <c r="Q294" s="197"/>
      <c r="R294" s="902">
        <v>0.66666666666666663</v>
      </c>
      <c r="S294" s="278">
        <v>4</v>
      </c>
      <c r="T294" s="912"/>
      <c r="U294" s="197"/>
      <c r="V294" s="333">
        <v>0</v>
      </c>
      <c r="W294" s="278">
        <v>0</v>
      </c>
      <c r="X294" s="333">
        <v>0</v>
      </c>
      <c r="Y294" s="278">
        <v>0</v>
      </c>
      <c r="Z294" s="277"/>
      <c r="AA294" s="277"/>
      <c r="AB294" s="277"/>
      <c r="AC294" s="277"/>
    </row>
    <row r="295" spans="1:29" ht="19">
      <c r="A295" s="813" t="s">
        <v>1267</v>
      </c>
      <c r="B295" s="479"/>
      <c r="C295" s="840">
        <v>147</v>
      </c>
      <c r="D295" s="854">
        <v>0.35</v>
      </c>
      <c r="E295" s="884">
        <v>49</v>
      </c>
      <c r="F295" s="6">
        <v>49</v>
      </c>
      <c r="G295" s="6" t="e">
        <v>#DIV/0!</v>
      </c>
      <c r="H295" s="6" t="e">
        <v>#DIV/0!</v>
      </c>
      <c r="I295" s="892">
        <v>3</v>
      </c>
      <c r="J295" s="111">
        <v>3</v>
      </c>
      <c r="K295" s="111">
        <v>0</v>
      </c>
      <c r="L295" s="111">
        <v>0</v>
      </c>
      <c r="M295" s="927">
        <v>0</v>
      </c>
      <c r="N295" s="113">
        <v>0</v>
      </c>
      <c r="O295" s="113">
        <v>0</v>
      </c>
      <c r="P295" s="115">
        <v>0</v>
      </c>
      <c r="Q295" s="177">
        <v>3</v>
      </c>
      <c r="R295" s="903">
        <v>0.5</v>
      </c>
      <c r="S295" s="102">
        <v>3</v>
      </c>
      <c r="T295" s="913">
        <v>0.33333333333333331</v>
      </c>
      <c r="U295" s="102">
        <v>1</v>
      </c>
      <c r="V295" s="103">
        <v>0</v>
      </c>
      <c r="W295" s="142">
        <v>0</v>
      </c>
      <c r="X295" s="103">
        <v>0</v>
      </c>
      <c r="Y295" s="142">
        <v>0</v>
      </c>
      <c r="Z295" s="919">
        <v>1</v>
      </c>
      <c r="AA295" s="49">
        <v>1</v>
      </c>
      <c r="AB295" s="49" t="e">
        <v>#DIV/0!</v>
      </c>
      <c r="AC295" s="49" t="e">
        <v>#DIV/0!</v>
      </c>
    </row>
    <row r="296" spans="1:29" ht="19">
      <c r="A296" s="813" t="s">
        <v>1265</v>
      </c>
      <c r="B296" s="479"/>
      <c r="C296" s="840">
        <v>159</v>
      </c>
      <c r="D296" s="854">
        <v>0.11</v>
      </c>
      <c r="E296" s="884">
        <v>53</v>
      </c>
      <c r="F296" s="6">
        <v>53</v>
      </c>
      <c r="G296" s="6" t="e">
        <v>#DIV/0!</v>
      </c>
      <c r="H296" s="6" t="e">
        <v>#DIV/0!</v>
      </c>
      <c r="I296" s="892">
        <v>3</v>
      </c>
      <c r="J296" s="111">
        <v>3</v>
      </c>
      <c r="K296" s="111">
        <v>0</v>
      </c>
      <c r="L296" s="111">
        <v>0</v>
      </c>
      <c r="M296" s="927">
        <v>0</v>
      </c>
      <c r="N296" s="113">
        <v>0</v>
      </c>
      <c r="O296" s="113">
        <v>0</v>
      </c>
      <c r="P296" s="115">
        <v>0</v>
      </c>
      <c r="Q296" s="177">
        <v>3</v>
      </c>
      <c r="R296" s="903">
        <v>0.5</v>
      </c>
      <c r="S296" s="102">
        <v>3</v>
      </c>
      <c r="T296" s="913">
        <v>0.33333333333333331</v>
      </c>
      <c r="U296" s="102">
        <v>1</v>
      </c>
      <c r="V296" s="103">
        <v>0</v>
      </c>
      <c r="W296" s="142">
        <v>0</v>
      </c>
      <c r="X296" s="103">
        <v>0</v>
      </c>
      <c r="Y296" s="142">
        <v>0</v>
      </c>
      <c r="Z296" s="919">
        <v>1</v>
      </c>
      <c r="AA296" s="49">
        <v>1</v>
      </c>
      <c r="AB296" s="49" t="e">
        <v>#DIV/0!</v>
      </c>
      <c r="AC296" s="49" t="e">
        <v>#DIV/0!</v>
      </c>
    </row>
    <row r="297" spans="1:29" ht="19">
      <c r="A297" s="813" t="s">
        <v>1266</v>
      </c>
      <c r="B297" s="479"/>
      <c r="C297" s="840">
        <v>88</v>
      </c>
      <c r="D297" s="854">
        <v>0.22</v>
      </c>
      <c r="E297" s="884">
        <v>44</v>
      </c>
      <c r="F297" s="6">
        <v>44</v>
      </c>
      <c r="G297" s="6" t="e">
        <v>#DIV/0!</v>
      </c>
      <c r="H297" s="6" t="e">
        <v>#DIV/0!</v>
      </c>
      <c r="I297" s="892">
        <v>2</v>
      </c>
      <c r="J297" s="111">
        <v>2</v>
      </c>
      <c r="K297" s="111">
        <v>0</v>
      </c>
      <c r="L297" s="111">
        <v>0</v>
      </c>
      <c r="M297" s="927">
        <v>0</v>
      </c>
      <c r="N297" s="113">
        <v>0</v>
      </c>
      <c r="O297" s="113">
        <v>0</v>
      </c>
      <c r="P297" s="115">
        <v>0</v>
      </c>
      <c r="Q297" s="177">
        <v>2</v>
      </c>
      <c r="R297" s="903">
        <v>0.33333333333333331</v>
      </c>
      <c r="S297" s="102">
        <v>2</v>
      </c>
      <c r="T297" s="913">
        <v>0.33333333333333331</v>
      </c>
      <c r="U297" s="102">
        <v>1</v>
      </c>
      <c r="V297" s="103">
        <v>0</v>
      </c>
      <c r="W297" s="142">
        <v>0</v>
      </c>
      <c r="X297" s="103">
        <v>0</v>
      </c>
      <c r="Y297" s="142">
        <v>0</v>
      </c>
      <c r="Z297" s="919">
        <v>1</v>
      </c>
      <c r="AA297" s="49">
        <v>1</v>
      </c>
      <c r="AB297" s="49" t="e">
        <v>#DIV/0!</v>
      </c>
      <c r="AC297" s="49" t="e">
        <v>#DIV/0!</v>
      </c>
    </row>
    <row r="298" spans="1:29" ht="21">
      <c r="A298" s="804" t="s">
        <v>1026</v>
      </c>
      <c r="B298" s="476"/>
      <c r="C298" s="841"/>
      <c r="D298" s="855"/>
      <c r="E298" s="887"/>
      <c r="F298" s="353"/>
      <c r="G298" s="353"/>
      <c r="H298" s="353"/>
      <c r="I298" s="850">
        <v>4</v>
      </c>
      <c r="J298" s="353"/>
      <c r="K298" s="353"/>
      <c r="L298" s="353"/>
      <c r="M298" s="928"/>
      <c r="N298" s="353"/>
      <c r="O298" s="353"/>
      <c r="P298" s="353"/>
      <c r="Q298" s="353"/>
      <c r="R298" s="905">
        <v>0.66666666666666663</v>
      </c>
      <c r="S298" s="354">
        <v>4</v>
      </c>
      <c r="T298" s="915"/>
      <c r="U298" s="353"/>
      <c r="V298" s="355">
        <v>0</v>
      </c>
      <c r="W298" s="354">
        <v>0</v>
      </c>
      <c r="X298" s="355">
        <v>0</v>
      </c>
      <c r="Y298" s="354">
        <v>0</v>
      </c>
      <c r="Z298" s="921"/>
      <c r="AA298" s="921"/>
      <c r="AB298" s="922"/>
      <c r="AC298" s="922"/>
    </row>
    <row r="299" spans="1:29" ht="19">
      <c r="A299" s="802" t="s">
        <v>1264</v>
      </c>
      <c r="B299" s="474"/>
      <c r="C299" s="840">
        <v>130</v>
      </c>
      <c r="D299" s="854">
        <v>7.8E-2</v>
      </c>
      <c r="E299" s="884">
        <v>65</v>
      </c>
      <c r="F299" s="6">
        <v>65</v>
      </c>
      <c r="G299" s="6" t="e">
        <v>#DIV/0!</v>
      </c>
      <c r="H299" s="6" t="e">
        <v>#DIV/0!</v>
      </c>
      <c r="I299" s="892">
        <v>2</v>
      </c>
      <c r="J299" s="111">
        <v>2</v>
      </c>
      <c r="K299" s="111">
        <v>0</v>
      </c>
      <c r="L299" s="111">
        <v>0</v>
      </c>
      <c r="M299" s="927">
        <v>0</v>
      </c>
      <c r="N299" s="113">
        <v>0</v>
      </c>
      <c r="O299" s="113">
        <v>0</v>
      </c>
      <c r="P299" s="115">
        <v>0</v>
      </c>
      <c r="Q299" s="177">
        <v>2</v>
      </c>
      <c r="R299" s="903">
        <v>0.33333333333333331</v>
      </c>
      <c r="S299" s="102">
        <v>2</v>
      </c>
      <c r="T299" s="913">
        <v>0.33333333333333331</v>
      </c>
      <c r="U299" s="102">
        <v>1</v>
      </c>
      <c r="V299" s="103">
        <v>0</v>
      </c>
      <c r="W299" s="142">
        <v>0</v>
      </c>
      <c r="X299" s="103">
        <v>0</v>
      </c>
      <c r="Y299" s="142">
        <v>0</v>
      </c>
      <c r="Z299" s="919">
        <v>1</v>
      </c>
      <c r="AA299" s="49">
        <v>1</v>
      </c>
      <c r="AB299" s="49" t="e">
        <v>#DIV/0!</v>
      </c>
      <c r="AC299" s="49" t="e">
        <v>#DIV/0!</v>
      </c>
    </row>
    <row r="300" spans="1:29" ht="19">
      <c r="A300" s="802" t="s">
        <v>1029</v>
      </c>
      <c r="B300" s="474"/>
      <c r="C300" s="840">
        <v>36</v>
      </c>
      <c r="D300" s="854" t="e">
        <v>#DIV/0!</v>
      </c>
      <c r="E300" s="884">
        <v>18</v>
      </c>
      <c r="F300" s="6">
        <v>18</v>
      </c>
      <c r="G300" s="6" t="e">
        <v>#DIV/0!</v>
      </c>
      <c r="H300" s="6" t="e">
        <v>#DIV/0!</v>
      </c>
      <c r="I300" s="892">
        <v>2</v>
      </c>
      <c r="J300" s="111">
        <v>2</v>
      </c>
      <c r="K300" s="111">
        <v>0</v>
      </c>
      <c r="L300" s="111">
        <v>0</v>
      </c>
      <c r="M300" s="927">
        <v>0</v>
      </c>
      <c r="N300" s="113">
        <v>0</v>
      </c>
      <c r="O300" s="113">
        <v>0</v>
      </c>
      <c r="P300" s="115">
        <v>0</v>
      </c>
      <c r="Q300" s="177">
        <v>2</v>
      </c>
      <c r="R300" s="903">
        <v>0.33333333333333331</v>
      </c>
      <c r="S300" s="102">
        <v>2</v>
      </c>
      <c r="T300" s="913">
        <v>0</v>
      </c>
      <c r="U300" s="102">
        <v>0</v>
      </c>
      <c r="V300" s="103">
        <v>0</v>
      </c>
      <c r="W300" s="142">
        <v>0</v>
      </c>
      <c r="X300" s="103">
        <v>0</v>
      </c>
      <c r="Y300" s="142">
        <v>0</v>
      </c>
      <c r="Z300" s="919">
        <v>1</v>
      </c>
      <c r="AA300" s="49">
        <v>1</v>
      </c>
      <c r="AB300" s="49" t="e">
        <v>#DIV/0!</v>
      </c>
      <c r="AC300" s="49" t="e">
        <v>#DIV/0!</v>
      </c>
    </row>
    <row r="301" spans="1:29" ht="19">
      <c r="A301" s="802" t="s">
        <v>1263</v>
      </c>
      <c r="B301" s="474"/>
      <c r="C301" s="840">
        <v>182</v>
      </c>
      <c r="D301" s="854">
        <v>0.28199999999999997</v>
      </c>
      <c r="E301" s="884">
        <v>91</v>
      </c>
      <c r="F301" s="6">
        <v>91</v>
      </c>
      <c r="G301" s="6" t="e">
        <v>#DIV/0!</v>
      </c>
      <c r="H301" s="6" t="e">
        <v>#DIV/0!</v>
      </c>
      <c r="I301" s="892">
        <v>2</v>
      </c>
      <c r="J301" s="111">
        <v>2</v>
      </c>
      <c r="K301" s="111">
        <v>0</v>
      </c>
      <c r="L301" s="111">
        <v>0</v>
      </c>
      <c r="M301" s="927">
        <v>0</v>
      </c>
      <c r="N301" s="113">
        <v>0</v>
      </c>
      <c r="O301" s="113">
        <v>0</v>
      </c>
      <c r="P301" s="115">
        <v>0</v>
      </c>
      <c r="Q301" s="177">
        <v>2</v>
      </c>
      <c r="R301" s="903">
        <v>0.33333333333333331</v>
      </c>
      <c r="S301" s="102">
        <v>2</v>
      </c>
      <c r="T301" s="913">
        <v>0.33333333333333331</v>
      </c>
      <c r="U301" s="102">
        <v>1</v>
      </c>
      <c r="V301" s="103">
        <v>0</v>
      </c>
      <c r="W301" s="142">
        <v>0</v>
      </c>
      <c r="X301" s="103">
        <v>0</v>
      </c>
      <c r="Y301" s="142">
        <v>0</v>
      </c>
      <c r="Z301" s="919">
        <v>1</v>
      </c>
      <c r="AA301" s="49">
        <v>1</v>
      </c>
      <c r="AB301" s="49" t="e">
        <v>#DIV/0!</v>
      </c>
      <c r="AC301" s="49" t="e">
        <v>#DIV/0!</v>
      </c>
    </row>
    <row r="302" spans="1:29" ht="21">
      <c r="A302" s="801" t="s">
        <v>793</v>
      </c>
      <c r="B302" s="473"/>
      <c r="C302" s="839"/>
      <c r="D302" s="853"/>
      <c r="E302" s="883"/>
      <c r="F302" s="197"/>
      <c r="G302" s="197"/>
      <c r="H302" s="197"/>
      <c r="I302" s="848">
        <v>5</v>
      </c>
      <c r="J302" s="197"/>
      <c r="K302" s="197"/>
      <c r="L302" s="197"/>
      <c r="M302" s="926"/>
      <c r="N302" s="197"/>
      <c r="O302" s="197"/>
      <c r="P302" s="197"/>
      <c r="Q302" s="197"/>
      <c r="R302" s="902">
        <v>0.83333333333333337</v>
      </c>
      <c r="S302" s="278">
        <v>5</v>
      </c>
      <c r="T302" s="912"/>
      <c r="U302" s="197"/>
      <c r="V302" s="333">
        <v>0</v>
      </c>
      <c r="W302" s="278">
        <v>0</v>
      </c>
      <c r="X302" s="333">
        <v>0</v>
      </c>
      <c r="Y302" s="278">
        <v>0</v>
      </c>
      <c r="Z302" s="277"/>
      <c r="AA302" s="277"/>
      <c r="AB302" s="277"/>
      <c r="AC302" s="277"/>
    </row>
    <row r="303" spans="1:29" ht="19">
      <c r="A303" s="815" t="s">
        <v>1459</v>
      </c>
      <c r="B303" s="481"/>
      <c r="C303" s="840">
        <v>54</v>
      </c>
      <c r="D303" s="854">
        <v>0.28999999999999998</v>
      </c>
      <c r="E303" s="884">
        <v>18</v>
      </c>
      <c r="F303" s="6">
        <v>18</v>
      </c>
      <c r="G303" s="6" t="e">
        <v>#DIV/0!</v>
      </c>
      <c r="H303" s="6" t="e">
        <v>#DIV/0!</v>
      </c>
      <c r="I303" s="892">
        <v>3</v>
      </c>
      <c r="J303" s="111">
        <v>3</v>
      </c>
      <c r="K303" s="111">
        <v>0</v>
      </c>
      <c r="L303" s="111">
        <v>0</v>
      </c>
      <c r="M303" s="927">
        <v>0</v>
      </c>
      <c r="N303" s="113">
        <v>0</v>
      </c>
      <c r="O303" s="113">
        <v>0</v>
      </c>
      <c r="P303" s="115">
        <v>0</v>
      </c>
      <c r="Q303" s="177">
        <v>3</v>
      </c>
      <c r="R303" s="903">
        <v>0.5</v>
      </c>
      <c r="S303" s="102">
        <v>3</v>
      </c>
      <c r="T303" s="913">
        <v>0.33333333333333331</v>
      </c>
      <c r="U303" s="102">
        <v>1</v>
      </c>
      <c r="V303" s="103">
        <v>0</v>
      </c>
      <c r="W303" s="142">
        <v>0</v>
      </c>
      <c r="X303" s="103">
        <v>0</v>
      </c>
      <c r="Y303" s="142">
        <v>0</v>
      </c>
      <c r="Z303" s="919">
        <v>1</v>
      </c>
      <c r="AA303" s="49">
        <v>1</v>
      </c>
      <c r="AB303" s="49" t="e">
        <v>#DIV/0!</v>
      </c>
      <c r="AC303" s="49" t="e">
        <v>#DIV/0!</v>
      </c>
    </row>
    <row r="304" spans="1:29" ht="19">
      <c r="A304" s="815" t="s">
        <v>1277</v>
      </c>
      <c r="B304" s="481"/>
      <c r="C304" s="840">
        <v>50</v>
      </c>
      <c r="D304" s="854" t="e">
        <v>#DIV/0!</v>
      </c>
      <c r="E304" s="884">
        <v>50</v>
      </c>
      <c r="F304" s="6">
        <v>50</v>
      </c>
      <c r="G304" s="6" t="e">
        <v>#DIV/0!</v>
      </c>
      <c r="H304" s="6" t="e">
        <v>#DIV/0!</v>
      </c>
      <c r="I304" s="892">
        <v>1</v>
      </c>
      <c r="J304" s="111">
        <v>1</v>
      </c>
      <c r="K304" s="111">
        <v>0</v>
      </c>
      <c r="L304" s="111">
        <v>0</v>
      </c>
      <c r="M304" s="927">
        <v>0</v>
      </c>
      <c r="N304" s="113">
        <v>0</v>
      </c>
      <c r="O304" s="113">
        <v>0</v>
      </c>
      <c r="P304" s="115">
        <v>0</v>
      </c>
      <c r="Q304" s="177">
        <v>1</v>
      </c>
      <c r="R304" s="903">
        <v>0.16666666666666666</v>
      </c>
      <c r="S304" s="102">
        <v>1</v>
      </c>
      <c r="T304" s="913">
        <v>0</v>
      </c>
      <c r="U304" s="102">
        <v>0</v>
      </c>
      <c r="V304" s="103">
        <v>0</v>
      </c>
      <c r="W304" s="142">
        <v>0</v>
      </c>
      <c r="X304" s="103">
        <v>0</v>
      </c>
      <c r="Y304" s="142">
        <v>0</v>
      </c>
      <c r="Z304" s="919">
        <v>1</v>
      </c>
      <c r="AA304" s="49">
        <v>1</v>
      </c>
      <c r="AB304" s="49" t="e">
        <v>#DIV/0!</v>
      </c>
      <c r="AC304" s="49" t="e">
        <v>#DIV/0!</v>
      </c>
    </row>
    <row r="305" spans="1:29" ht="19">
      <c r="A305" s="815" t="s">
        <v>1276</v>
      </c>
      <c r="B305" s="481"/>
      <c r="C305" s="840">
        <v>82</v>
      </c>
      <c r="D305" s="854" t="e">
        <v>#DIV/0!</v>
      </c>
      <c r="E305" s="884">
        <v>41</v>
      </c>
      <c r="F305" s="6">
        <v>41</v>
      </c>
      <c r="G305" s="6" t="e">
        <v>#DIV/0!</v>
      </c>
      <c r="H305" s="6" t="e">
        <v>#DIV/0!</v>
      </c>
      <c r="I305" s="892">
        <v>2</v>
      </c>
      <c r="J305" s="111">
        <v>2</v>
      </c>
      <c r="K305" s="111">
        <v>0</v>
      </c>
      <c r="L305" s="111">
        <v>0</v>
      </c>
      <c r="M305" s="927">
        <v>0</v>
      </c>
      <c r="N305" s="113">
        <v>0</v>
      </c>
      <c r="O305" s="113">
        <v>0</v>
      </c>
      <c r="P305" s="115">
        <v>0</v>
      </c>
      <c r="Q305" s="177">
        <v>2</v>
      </c>
      <c r="R305" s="903">
        <v>0.33333333333333331</v>
      </c>
      <c r="S305" s="102">
        <v>2</v>
      </c>
      <c r="T305" s="913">
        <v>0</v>
      </c>
      <c r="U305" s="102">
        <v>0</v>
      </c>
      <c r="V305" s="103">
        <v>0</v>
      </c>
      <c r="W305" s="142">
        <v>0</v>
      </c>
      <c r="X305" s="103">
        <v>0</v>
      </c>
      <c r="Y305" s="142">
        <v>0</v>
      </c>
      <c r="Z305" s="919">
        <v>1</v>
      </c>
      <c r="AA305" s="49">
        <v>1</v>
      </c>
      <c r="AB305" s="49" t="e">
        <v>#DIV/0!</v>
      </c>
      <c r="AC305" s="49" t="e">
        <v>#DIV/0!</v>
      </c>
    </row>
    <row r="306" spans="1:29" ht="19">
      <c r="A306" s="815" t="s">
        <v>1269</v>
      </c>
      <c r="B306" s="481"/>
      <c r="C306" s="840">
        <v>228.33333333333331</v>
      </c>
      <c r="D306" s="854">
        <v>8.7499999999999994E-2</v>
      </c>
      <c r="E306" s="884">
        <v>45.666666666666664</v>
      </c>
      <c r="F306" s="6">
        <v>45.666666666666664</v>
      </c>
      <c r="G306" s="6" t="e">
        <v>#DIV/0!</v>
      </c>
      <c r="H306" s="6" t="e">
        <v>#DIV/0!</v>
      </c>
      <c r="I306" s="892">
        <v>5</v>
      </c>
      <c r="J306" s="111">
        <v>5</v>
      </c>
      <c r="K306" s="111">
        <v>0</v>
      </c>
      <c r="L306" s="111">
        <v>0</v>
      </c>
      <c r="M306" s="927">
        <v>0</v>
      </c>
      <c r="N306" s="113">
        <v>0</v>
      </c>
      <c r="O306" s="113">
        <v>0</v>
      </c>
      <c r="P306" s="115">
        <v>0</v>
      </c>
      <c r="Q306" s="177">
        <v>5</v>
      </c>
      <c r="R306" s="903">
        <v>0.83333333333333337</v>
      </c>
      <c r="S306" s="102">
        <v>5</v>
      </c>
      <c r="T306" s="913">
        <v>0.66666666666666663</v>
      </c>
      <c r="U306" s="102">
        <v>2</v>
      </c>
      <c r="V306" s="103">
        <v>0</v>
      </c>
      <c r="W306" s="142">
        <v>0</v>
      </c>
      <c r="X306" s="103">
        <v>0</v>
      </c>
      <c r="Y306" s="142">
        <v>0</v>
      </c>
      <c r="Z306" s="919">
        <v>1</v>
      </c>
      <c r="AA306" s="49">
        <v>1</v>
      </c>
      <c r="AB306" s="49" t="e">
        <v>#DIV/0!</v>
      </c>
      <c r="AC306" s="49" t="e">
        <v>#DIV/0!</v>
      </c>
    </row>
    <row r="307" spans="1:29" ht="19">
      <c r="A307" s="819" t="s">
        <v>1273</v>
      </c>
      <c r="B307" s="484"/>
      <c r="C307" s="840" t="e">
        <v>#DIV/0!</v>
      </c>
      <c r="D307" s="854">
        <v>7.0999999999999994E-2</v>
      </c>
      <c r="E307" s="884" t="e">
        <v>#DIV/0!</v>
      </c>
      <c r="F307" s="6" t="e">
        <v>#DIV/0!</v>
      </c>
      <c r="G307" s="6" t="e">
        <v>#DIV/0!</v>
      </c>
      <c r="H307" s="6" t="e">
        <v>#DIV/0!</v>
      </c>
      <c r="I307" s="892">
        <v>1</v>
      </c>
      <c r="J307" s="111">
        <v>1</v>
      </c>
      <c r="K307" s="111">
        <v>0</v>
      </c>
      <c r="L307" s="111">
        <v>0</v>
      </c>
      <c r="M307" s="927">
        <v>0</v>
      </c>
      <c r="N307" s="113">
        <v>0</v>
      </c>
      <c r="O307" s="113">
        <v>0</v>
      </c>
      <c r="P307" s="115">
        <v>0</v>
      </c>
      <c r="Q307" s="177">
        <v>1</v>
      </c>
      <c r="R307" s="903">
        <v>0.16666666666666666</v>
      </c>
      <c r="S307" s="102">
        <v>1</v>
      </c>
      <c r="T307" s="913">
        <v>0.33333333333333331</v>
      </c>
      <c r="U307" s="102">
        <v>1</v>
      </c>
      <c r="V307" s="103">
        <v>0</v>
      </c>
      <c r="W307" s="142">
        <v>0</v>
      </c>
      <c r="X307" s="103">
        <v>0</v>
      </c>
      <c r="Y307" s="142">
        <v>0</v>
      </c>
      <c r="Z307" s="919">
        <v>1</v>
      </c>
      <c r="AA307" s="49">
        <v>1</v>
      </c>
      <c r="AB307" s="49" t="e">
        <v>#DIV/0!</v>
      </c>
      <c r="AC307" s="49" t="e">
        <v>#DIV/0!</v>
      </c>
    </row>
    <row r="308" spans="1:29" ht="19">
      <c r="A308" s="819" t="s">
        <v>1274</v>
      </c>
      <c r="B308" s="484"/>
      <c r="C308" s="840">
        <v>182.66666666666666</v>
      </c>
      <c r="D308" s="854">
        <v>0.11</v>
      </c>
      <c r="E308" s="884">
        <v>45.666666666666664</v>
      </c>
      <c r="F308" s="6">
        <v>45.666666666666664</v>
      </c>
      <c r="G308" s="6" t="e">
        <v>#DIV/0!</v>
      </c>
      <c r="H308" s="6" t="e">
        <v>#DIV/0!</v>
      </c>
      <c r="I308" s="892">
        <v>4</v>
      </c>
      <c r="J308" s="111">
        <v>4</v>
      </c>
      <c r="K308" s="111">
        <v>0</v>
      </c>
      <c r="L308" s="111">
        <v>0</v>
      </c>
      <c r="M308" s="927">
        <v>0</v>
      </c>
      <c r="N308" s="113">
        <v>0</v>
      </c>
      <c r="O308" s="113">
        <v>0</v>
      </c>
      <c r="P308" s="115">
        <v>0</v>
      </c>
      <c r="Q308" s="177">
        <v>4</v>
      </c>
      <c r="R308" s="903">
        <v>0.66666666666666663</v>
      </c>
      <c r="S308" s="102">
        <v>4</v>
      </c>
      <c r="T308" s="913">
        <v>0.33333333333333331</v>
      </c>
      <c r="U308" s="102">
        <v>1</v>
      </c>
      <c r="V308" s="103">
        <v>0</v>
      </c>
      <c r="W308" s="142">
        <v>0</v>
      </c>
      <c r="X308" s="103">
        <v>0</v>
      </c>
      <c r="Y308" s="142">
        <v>0</v>
      </c>
      <c r="Z308" s="919">
        <v>1</v>
      </c>
      <c r="AA308" s="49">
        <v>1</v>
      </c>
      <c r="AB308" s="49" t="e">
        <v>#DIV/0!</v>
      </c>
      <c r="AC308" s="49" t="e">
        <v>#DIV/0!</v>
      </c>
    </row>
    <row r="309" spans="1:29" ht="19">
      <c r="A309" s="815" t="s">
        <v>1272</v>
      </c>
      <c r="B309" s="481"/>
      <c r="C309" s="840">
        <v>23</v>
      </c>
      <c r="D309" s="854" t="e">
        <v>#DIV/0!</v>
      </c>
      <c r="E309" s="884">
        <v>11.5</v>
      </c>
      <c r="F309" s="6">
        <v>11.5</v>
      </c>
      <c r="G309" s="6" t="e">
        <v>#DIV/0!</v>
      </c>
      <c r="H309" s="6" t="e">
        <v>#DIV/0!</v>
      </c>
      <c r="I309" s="892">
        <v>2</v>
      </c>
      <c r="J309" s="111">
        <v>2</v>
      </c>
      <c r="K309" s="111">
        <v>0</v>
      </c>
      <c r="L309" s="111">
        <v>0</v>
      </c>
      <c r="M309" s="927">
        <v>0</v>
      </c>
      <c r="N309" s="113">
        <v>0</v>
      </c>
      <c r="O309" s="113">
        <v>0</v>
      </c>
      <c r="P309" s="115">
        <v>0</v>
      </c>
      <c r="Q309" s="177">
        <v>2</v>
      </c>
      <c r="R309" s="903">
        <v>0.33333333333333331</v>
      </c>
      <c r="S309" s="102">
        <v>2</v>
      </c>
      <c r="T309" s="913">
        <v>0</v>
      </c>
      <c r="U309" s="102">
        <v>0</v>
      </c>
      <c r="V309" s="103">
        <v>0</v>
      </c>
      <c r="W309" s="142">
        <v>0</v>
      </c>
      <c r="X309" s="103">
        <v>0</v>
      </c>
      <c r="Y309" s="142">
        <v>0</v>
      </c>
      <c r="Z309" s="919">
        <v>1</v>
      </c>
      <c r="AA309" s="49">
        <v>1</v>
      </c>
      <c r="AB309" s="49" t="e">
        <v>#DIV/0!</v>
      </c>
      <c r="AC309" s="49" t="e">
        <v>#DIV/0!</v>
      </c>
    </row>
    <row r="310" spans="1:29" ht="19">
      <c r="A310" s="815" t="s">
        <v>1271</v>
      </c>
      <c r="B310" s="481"/>
      <c r="C310" s="840">
        <v>34</v>
      </c>
      <c r="D310" s="854" t="e">
        <v>#DIV/0!</v>
      </c>
      <c r="E310" s="884">
        <v>34</v>
      </c>
      <c r="F310" s="6">
        <v>34</v>
      </c>
      <c r="G310" s="6" t="e">
        <v>#DIV/0!</v>
      </c>
      <c r="H310" s="6" t="e">
        <v>#DIV/0!</v>
      </c>
      <c r="I310" s="892">
        <v>2</v>
      </c>
      <c r="J310" s="111">
        <v>2</v>
      </c>
      <c r="K310" s="111">
        <v>0</v>
      </c>
      <c r="L310" s="111">
        <v>0</v>
      </c>
      <c r="M310" s="927">
        <v>1</v>
      </c>
      <c r="N310" s="113">
        <v>1</v>
      </c>
      <c r="O310" s="113">
        <v>0</v>
      </c>
      <c r="P310" s="115">
        <v>0</v>
      </c>
      <c r="Q310" s="177">
        <v>1</v>
      </c>
      <c r="R310" s="903">
        <v>0.16666666666666666</v>
      </c>
      <c r="S310" s="102">
        <v>1</v>
      </c>
      <c r="T310" s="913">
        <v>0</v>
      </c>
      <c r="U310" s="102">
        <v>0</v>
      </c>
      <c r="V310" s="103">
        <v>0</v>
      </c>
      <c r="W310" s="142">
        <v>0</v>
      </c>
      <c r="X310" s="103">
        <v>0</v>
      </c>
      <c r="Y310" s="142">
        <v>0</v>
      </c>
      <c r="Z310" s="919">
        <v>0.5</v>
      </c>
      <c r="AA310" s="49">
        <v>0.5</v>
      </c>
      <c r="AB310" s="49" t="e">
        <v>#DIV/0!</v>
      </c>
      <c r="AC310" s="49" t="e">
        <v>#DIV/0!</v>
      </c>
    </row>
    <row r="311" spans="1:29" ht="19">
      <c r="A311" s="815" t="s">
        <v>1270</v>
      </c>
      <c r="B311" s="481"/>
      <c r="C311" s="840">
        <v>19</v>
      </c>
      <c r="D311" s="854" t="e">
        <v>#DIV/0!</v>
      </c>
      <c r="E311" s="884">
        <v>19</v>
      </c>
      <c r="F311" s="6">
        <v>19</v>
      </c>
      <c r="G311" s="6" t="e">
        <v>#DIV/0!</v>
      </c>
      <c r="H311" s="6" t="e">
        <v>#DIV/0!</v>
      </c>
      <c r="I311" s="892">
        <v>1</v>
      </c>
      <c r="J311" s="111">
        <v>1</v>
      </c>
      <c r="K311" s="111">
        <v>0</v>
      </c>
      <c r="L311" s="111">
        <v>0</v>
      </c>
      <c r="M311" s="927">
        <v>0</v>
      </c>
      <c r="N311" s="113">
        <v>0</v>
      </c>
      <c r="O311" s="113">
        <v>0</v>
      </c>
      <c r="P311" s="115">
        <v>0</v>
      </c>
      <c r="Q311" s="177">
        <v>1</v>
      </c>
      <c r="R311" s="903">
        <v>0.16666666666666666</v>
      </c>
      <c r="S311" s="102">
        <v>1</v>
      </c>
      <c r="T311" s="913">
        <v>0</v>
      </c>
      <c r="U311" s="102">
        <v>0</v>
      </c>
      <c r="V311" s="103">
        <v>0</v>
      </c>
      <c r="W311" s="142">
        <v>0</v>
      </c>
      <c r="X311" s="103">
        <v>0</v>
      </c>
      <c r="Y311" s="142">
        <v>0</v>
      </c>
      <c r="Z311" s="919">
        <v>1</v>
      </c>
      <c r="AA311" s="49">
        <v>1</v>
      </c>
      <c r="AB311" s="49" t="e">
        <v>#DIV/0!</v>
      </c>
      <c r="AC311" s="49" t="e">
        <v>#DIV/0!</v>
      </c>
    </row>
    <row r="312" spans="1:29" ht="19">
      <c r="A312" s="815" t="s">
        <v>1275</v>
      </c>
      <c r="B312" s="481"/>
      <c r="C312" s="840">
        <v>69</v>
      </c>
      <c r="D312" s="854" t="e">
        <v>#DIV/0!</v>
      </c>
      <c r="E312" s="884">
        <v>69</v>
      </c>
      <c r="F312" s="6">
        <v>69</v>
      </c>
      <c r="G312" s="6" t="e">
        <v>#DIV/0!</v>
      </c>
      <c r="H312" s="6" t="e">
        <v>#DIV/0!</v>
      </c>
      <c r="I312" s="892">
        <v>1</v>
      </c>
      <c r="J312" s="111">
        <v>1</v>
      </c>
      <c r="K312" s="111">
        <v>0</v>
      </c>
      <c r="L312" s="111">
        <v>0</v>
      </c>
      <c r="M312" s="927">
        <v>0</v>
      </c>
      <c r="N312" s="113">
        <v>0</v>
      </c>
      <c r="O312" s="113">
        <v>0</v>
      </c>
      <c r="P312" s="115">
        <v>0</v>
      </c>
      <c r="Q312" s="177">
        <v>1</v>
      </c>
      <c r="R312" s="903">
        <v>0.16666666666666666</v>
      </c>
      <c r="S312" s="102">
        <v>1</v>
      </c>
      <c r="T312" s="913">
        <v>0</v>
      </c>
      <c r="U312" s="102">
        <v>0</v>
      </c>
      <c r="V312" s="103">
        <v>0</v>
      </c>
      <c r="W312" s="142">
        <v>0</v>
      </c>
      <c r="X312" s="103">
        <v>0</v>
      </c>
      <c r="Y312" s="142">
        <v>0</v>
      </c>
      <c r="Z312" s="919">
        <v>1</v>
      </c>
      <c r="AA312" s="49">
        <v>1</v>
      </c>
      <c r="AB312" s="49" t="e">
        <v>#DIV/0!</v>
      </c>
      <c r="AC312" s="49" t="e">
        <v>#DIV/0!</v>
      </c>
    </row>
    <row r="313" spans="1:29" ht="19">
      <c r="A313" s="815" t="s">
        <v>1268</v>
      </c>
      <c r="B313" s="481"/>
      <c r="C313" s="840">
        <v>96</v>
      </c>
      <c r="D313" s="854">
        <v>5.5999999999999994E-2</v>
      </c>
      <c r="E313" s="884">
        <v>24</v>
      </c>
      <c r="F313" s="6">
        <v>24</v>
      </c>
      <c r="G313" s="6" t="e">
        <v>#DIV/0!</v>
      </c>
      <c r="H313" s="6" t="e">
        <v>#DIV/0!</v>
      </c>
      <c r="I313" s="892">
        <v>4</v>
      </c>
      <c r="J313" s="111">
        <v>4</v>
      </c>
      <c r="K313" s="111">
        <v>0</v>
      </c>
      <c r="L313" s="111">
        <v>0</v>
      </c>
      <c r="M313" s="927">
        <v>0</v>
      </c>
      <c r="N313" s="113">
        <v>0</v>
      </c>
      <c r="O313" s="113">
        <v>0</v>
      </c>
      <c r="P313" s="115">
        <v>0</v>
      </c>
      <c r="Q313" s="177">
        <v>4</v>
      </c>
      <c r="R313" s="903">
        <v>0.66666666666666663</v>
      </c>
      <c r="S313" s="102">
        <v>4</v>
      </c>
      <c r="T313" s="913">
        <v>0.33333333333333331</v>
      </c>
      <c r="U313" s="102">
        <v>1</v>
      </c>
      <c r="V313" s="103">
        <v>0</v>
      </c>
      <c r="W313" s="142">
        <v>0</v>
      </c>
      <c r="X313" s="103">
        <v>0</v>
      </c>
      <c r="Y313" s="142">
        <v>0</v>
      </c>
      <c r="Z313" s="919">
        <v>1</v>
      </c>
      <c r="AA313" s="49">
        <v>1</v>
      </c>
      <c r="AB313" s="49" t="e">
        <v>#DIV/0!</v>
      </c>
      <c r="AC313" s="49" t="e">
        <v>#DIV/0!</v>
      </c>
    </row>
    <row r="314" spans="1:29" ht="19">
      <c r="A314" s="815" t="s">
        <v>1030</v>
      </c>
      <c r="B314" s="481"/>
      <c r="C314" s="840">
        <v>108</v>
      </c>
      <c r="D314" s="854">
        <v>8.900000000000001E-2</v>
      </c>
      <c r="E314" s="884">
        <v>27</v>
      </c>
      <c r="F314" s="6">
        <v>27</v>
      </c>
      <c r="G314" s="6" t="e">
        <v>#DIV/0!</v>
      </c>
      <c r="H314" s="6" t="e">
        <v>#DIV/0!</v>
      </c>
      <c r="I314" s="892">
        <v>4</v>
      </c>
      <c r="J314" s="111">
        <v>4</v>
      </c>
      <c r="K314" s="111">
        <v>0</v>
      </c>
      <c r="L314" s="111">
        <v>0</v>
      </c>
      <c r="M314" s="927">
        <v>0</v>
      </c>
      <c r="N314" s="113">
        <v>0</v>
      </c>
      <c r="O314" s="113">
        <v>0</v>
      </c>
      <c r="P314" s="115">
        <v>0</v>
      </c>
      <c r="Q314" s="177">
        <v>4</v>
      </c>
      <c r="R314" s="903">
        <v>0.66666666666666663</v>
      </c>
      <c r="S314" s="102">
        <v>4</v>
      </c>
      <c r="T314" s="913">
        <v>0.33333333333333331</v>
      </c>
      <c r="U314" s="102">
        <v>1</v>
      </c>
      <c r="V314" s="103">
        <v>0</v>
      </c>
      <c r="W314" s="142">
        <v>0</v>
      </c>
      <c r="X314" s="103">
        <v>0</v>
      </c>
      <c r="Y314" s="142">
        <v>0</v>
      </c>
      <c r="Z314" s="919">
        <v>1</v>
      </c>
      <c r="AA314" s="49">
        <v>1</v>
      </c>
      <c r="AB314" s="49" t="e">
        <v>#DIV/0!</v>
      </c>
      <c r="AC314" s="49" t="e">
        <v>#DIV/0!</v>
      </c>
    </row>
    <row r="315" spans="1:29" ht="19">
      <c r="A315" s="815" t="s">
        <v>1020</v>
      </c>
      <c r="B315" s="481"/>
      <c r="C315" s="840">
        <v>53</v>
      </c>
      <c r="D315" s="854" t="e">
        <v>#DIV/0!</v>
      </c>
      <c r="E315" s="884">
        <v>53</v>
      </c>
      <c r="F315" s="6">
        <v>53</v>
      </c>
      <c r="G315" s="6" t="e">
        <v>#DIV/0!</v>
      </c>
      <c r="H315" s="6" t="e">
        <v>#DIV/0!</v>
      </c>
      <c r="I315" s="892">
        <v>1</v>
      </c>
      <c r="J315" s="111">
        <v>1</v>
      </c>
      <c r="K315" s="111">
        <v>0</v>
      </c>
      <c r="L315" s="111">
        <v>0</v>
      </c>
      <c r="M315" s="927">
        <v>0</v>
      </c>
      <c r="N315" s="113">
        <v>0</v>
      </c>
      <c r="O315" s="113">
        <v>0</v>
      </c>
      <c r="P315" s="115">
        <v>0</v>
      </c>
      <c r="Q315" s="177">
        <v>1</v>
      </c>
      <c r="R315" s="903">
        <v>0.16666666666666666</v>
      </c>
      <c r="S315" s="102">
        <v>1</v>
      </c>
      <c r="T315" s="913">
        <v>0</v>
      </c>
      <c r="U315" s="102">
        <v>0</v>
      </c>
      <c r="V315" s="103">
        <v>0</v>
      </c>
      <c r="W315" s="142">
        <v>0</v>
      </c>
      <c r="X315" s="103">
        <v>0</v>
      </c>
      <c r="Y315" s="142">
        <v>0</v>
      </c>
      <c r="Z315" s="919">
        <v>1</v>
      </c>
      <c r="AA315" s="49">
        <v>1</v>
      </c>
      <c r="AB315" s="49" t="e">
        <v>#DIV/0!</v>
      </c>
      <c r="AC315" s="49" t="e">
        <v>#DIV/0!</v>
      </c>
    </row>
    <row r="316" spans="1:29" ht="19">
      <c r="A316" s="815" t="s">
        <v>1019</v>
      </c>
      <c r="B316" s="481"/>
      <c r="C316" s="840">
        <v>47</v>
      </c>
      <c r="D316" s="854" t="e">
        <v>#DIV/0!</v>
      </c>
      <c r="E316" s="884">
        <v>47</v>
      </c>
      <c r="F316" s="6">
        <v>47</v>
      </c>
      <c r="G316" s="6" t="e">
        <v>#DIV/0!</v>
      </c>
      <c r="H316" s="6" t="e">
        <v>#DIV/0!</v>
      </c>
      <c r="I316" s="892">
        <v>1</v>
      </c>
      <c r="J316" s="111">
        <v>1</v>
      </c>
      <c r="K316" s="111">
        <v>0</v>
      </c>
      <c r="L316" s="111">
        <v>0</v>
      </c>
      <c r="M316" s="927">
        <v>0</v>
      </c>
      <c r="N316" s="113">
        <v>0</v>
      </c>
      <c r="O316" s="113">
        <v>0</v>
      </c>
      <c r="P316" s="115">
        <v>0</v>
      </c>
      <c r="Q316" s="177">
        <v>1</v>
      </c>
      <c r="R316" s="903">
        <v>0.16666666666666666</v>
      </c>
      <c r="S316" s="102">
        <v>1</v>
      </c>
      <c r="T316" s="913">
        <v>0</v>
      </c>
      <c r="U316" s="102">
        <v>0</v>
      </c>
      <c r="V316" s="103">
        <v>0</v>
      </c>
      <c r="W316" s="142">
        <v>0</v>
      </c>
      <c r="X316" s="103">
        <v>0</v>
      </c>
      <c r="Y316" s="142">
        <v>0</v>
      </c>
      <c r="Z316" s="919">
        <v>1</v>
      </c>
      <c r="AA316" s="49">
        <v>1</v>
      </c>
      <c r="AB316" s="49" t="e">
        <v>#DIV/0!</v>
      </c>
      <c r="AC316" s="49" t="e">
        <v>#DIV/0!</v>
      </c>
    </row>
    <row r="317" spans="1:29" ht="21">
      <c r="A317" s="801" t="s">
        <v>794</v>
      </c>
      <c r="B317" s="473"/>
      <c r="C317" s="839"/>
      <c r="D317" s="853"/>
      <c r="E317" s="883"/>
      <c r="F317" s="197"/>
      <c r="G317" s="197"/>
      <c r="H317" s="197"/>
      <c r="I317" s="848">
        <v>8</v>
      </c>
      <c r="J317" s="197"/>
      <c r="K317" s="197"/>
      <c r="L317" s="197"/>
      <c r="M317" s="926"/>
      <c r="N317" s="197"/>
      <c r="O317" s="197"/>
      <c r="P317" s="197"/>
      <c r="Q317" s="197"/>
      <c r="R317" s="902">
        <v>1</v>
      </c>
      <c r="S317" s="278">
        <v>6</v>
      </c>
      <c r="T317" s="912"/>
      <c r="U317" s="197"/>
      <c r="V317" s="333">
        <v>0.15384615384615385</v>
      </c>
      <c r="W317" s="278">
        <v>2</v>
      </c>
      <c r="X317" s="333">
        <v>0</v>
      </c>
      <c r="Y317" s="278">
        <v>0</v>
      </c>
      <c r="Z317" s="277"/>
      <c r="AA317" s="277"/>
      <c r="AB317" s="277"/>
      <c r="AC317" s="277"/>
    </row>
    <row r="318" spans="1:29" ht="19">
      <c r="A318" s="815" t="s">
        <v>1460</v>
      </c>
      <c r="B318" s="481"/>
      <c r="C318" s="840" t="e">
        <v>#DIV/0!</v>
      </c>
      <c r="D318" s="854">
        <v>0.4</v>
      </c>
      <c r="E318" s="884" t="e">
        <v>#DIV/0!</v>
      </c>
      <c r="F318" s="6" t="e">
        <v>#DIV/0!</v>
      </c>
      <c r="G318" s="6" t="e">
        <v>#DIV/0!</v>
      </c>
      <c r="H318" s="6" t="e">
        <v>#DIV/0!</v>
      </c>
      <c r="I318" s="892">
        <v>1</v>
      </c>
      <c r="J318" s="111">
        <v>1</v>
      </c>
      <c r="K318" s="111">
        <v>0</v>
      </c>
      <c r="L318" s="111">
        <v>0</v>
      </c>
      <c r="M318" s="927">
        <v>0</v>
      </c>
      <c r="N318" s="113">
        <v>0</v>
      </c>
      <c r="O318" s="113">
        <v>0</v>
      </c>
      <c r="P318" s="115">
        <v>0</v>
      </c>
      <c r="Q318" s="177">
        <v>1</v>
      </c>
      <c r="R318" s="903">
        <v>0.16666666666666666</v>
      </c>
      <c r="S318" s="102">
        <v>1</v>
      </c>
      <c r="T318" s="913">
        <v>0.33333333333333331</v>
      </c>
      <c r="U318" s="102">
        <v>1</v>
      </c>
      <c r="V318" s="103">
        <v>0</v>
      </c>
      <c r="W318" s="142">
        <v>0</v>
      </c>
      <c r="X318" s="103">
        <v>0</v>
      </c>
      <c r="Y318" s="142">
        <v>0</v>
      </c>
      <c r="Z318" s="919">
        <v>1</v>
      </c>
      <c r="AA318" s="49">
        <v>1</v>
      </c>
      <c r="AB318" s="49" t="e">
        <v>#DIV/0!</v>
      </c>
      <c r="AC318" s="49" t="e">
        <v>#DIV/0!</v>
      </c>
    </row>
    <row r="319" spans="1:29" ht="19">
      <c r="A319" s="815" t="s">
        <v>1280</v>
      </c>
      <c r="B319" s="481"/>
      <c r="C319" s="840">
        <v>318</v>
      </c>
      <c r="D319" s="854">
        <v>8.900000000000001E-2</v>
      </c>
      <c r="E319" s="884">
        <v>53</v>
      </c>
      <c r="F319" s="6">
        <v>53</v>
      </c>
      <c r="G319" s="6" t="e">
        <v>#DIV/0!</v>
      </c>
      <c r="H319" s="6" t="e">
        <v>#DIV/0!</v>
      </c>
      <c r="I319" s="892">
        <v>6</v>
      </c>
      <c r="J319" s="111">
        <v>4</v>
      </c>
      <c r="K319" s="111">
        <v>2</v>
      </c>
      <c r="L319" s="111">
        <v>0</v>
      </c>
      <c r="M319" s="927">
        <v>0</v>
      </c>
      <c r="N319" s="113">
        <v>0</v>
      </c>
      <c r="O319" s="113">
        <v>0</v>
      </c>
      <c r="P319" s="115">
        <v>0</v>
      </c>
      <c r="Q319" s="177">
        <v>6</v>
      </c>
      <c r="R319" s="903">
        <v>0.66666666666666663</v>
      </c>
      <c r="S319" s="102">
        <v>4</v>
      </c>
      <c r="T319" s="913">
        <v>0.33333333333333331</v>
      </c>
      <c r="U319" s="102">
        <v>1</v>
      </c>
      <c r="V319" s="103">
        <v>0.15384615384615385</v>
      </c>
      <c r="W319" s="142">
        <v>2</v>
      </c>
      <c r="X319" s="103">
        <v>0</v>
      </c>
      <c r="Y319" s="142">
        <v>0</v>
      </c>
      <c r="Z319" s="919">
        <v>1</v>
      </c>
      <c r="AA319" s="49">
        <v>1</v>
      </c>
      <c r="AB319" s="49">
        <v>1</v>
      </c>
      <c r="AC319" s="49" t="e">
        <v>#DIV/0!</v>
      </c>
    </row>
    <row r="320" spans="1:29" ht="19">
      <c r="A320" s="815" t="s">
        <v>1281</v>
      </c>
      <c r="B320" s="481"/>
      <c r="C320" s="840">
        <v>11</v>
      </c>
      <c r="D320" s="854" t="e">
        <v>#DIV/0!</v>
      </c>
      <c r="E320" s="884">
        <v>11</v>
      </c>
      <c r="F320" s="6">
        <v>11</v>
      </c>
      <c r="G320" s="6" t="e">
        <v>#DIV/0!</v>
      </c>
      <c r="H320" s="6" t="e">
        <v>#DIV/0!</v>
      </c>
      <c r="I320" s="892">
        <v>1</v>
      </c>
      <c r="J320" s="111">
        <v>1</v>
      </c>
      <c r="K320" s="111">
        <v>0</v>
      </c>
      <c r="L320" s="111">
        <v>0</v>
      </c>
      <c r="M320" s="927">
        <v>0</v>
      </c>
      <c r="N320" s="113">
        <v>0</v>
      </c>
      <c r="O320" s="113">
        <v>0</v>
      </c>
      <c r="P320" s="115">
        <v>0</v>
      </c>
      <c r="Q320" s="177">
        <v>1</v>
      </c>
      <c r="R320" s="903">
        <v>0.16666666666666666</v>
      </c>
      <c r="S320" s="102">
        <v>1</v>
      </c>
      <c r="T320" s="913">
        <v>0</v>
      </c>
      <c r="U320" s="102">
        <v>0</v>
      </c>
      <c r="V320" s="103">
        <v>0</v>
      </c>
      <c r="W320" s="142">
        <v>0</v>
      </c>
      <c r="X320" s="103">
        <v>0</v>
      </c>
      <c r="Y320" s="142">
        <v>0</v>
      </c>
      <c r="Z320" s="919">
        <v>1</v>
      </c>
      <c r="AA320" s="49">
        <v>1</v>
      </c>
      <c r="AB320" s="49" t="e">
        <v>#DIV/0!</v>
      </c>
      <c r="AC320" s="49" t="e">
        <v>#DIV/0!</v>
      </c>
    </row>
    <row r="321" spans="1:29" ht="19">
      <c r="A321" s="815" t="s">
        <v>1282</v>
      </c>
      <c r="B321" s="481"/>
      <c r="C321" s="840">
        <v>196.25</v>
      </c>
      <c r="D321" s="854">
        <v>8.900000000000001E-2</v>
      </c>
      <c r="E321" s="884">
        <v>39.25</v>
      </c>
      <c r="F321" s="6">
        <v>39.25</v>
      </c>
      <c r="G321" s="6" t="e">
        <v>#DIV/0!</v>
      </c>
      <c r="H321" s="6" t="e">
        <v>#DIV/0!</v>
      </c>
      <c r="I321" s="892">
        <v>5</v>
      </c>
      <c r="J321" s="111">
        <v>5</v>
      </c>
      <c r="K321" s="111">
        <v>0</v>
      </c>
      <c r="L321" s="111">
        <v>0</v>
      </c>
      <c r="M321" s="927">
        <v>0</v>
      </c>
      <c r="N321" s="113">
        <v>0</v>
      </c>
      <c r="O321" s="113">
        <v>0</v>
      </c>
      <c r="P321" s="115">
        <v>0</v>
      </c>
      <c r="Q321" s="177">
        <v>5</v>
      </c>
      <c r="R321" s="903">
        <v>0.83333333333333337</v>
      </c>
      <c r="S321" s="102">
        <v>5</v>
      </c>
      <c r="T321" s="913">
        <v>0.33333333333333331</v>
      </c>
      <c r="U321" s="102">
        <v>1</v>
      </c>
      <c r="V321" s="103">
        <v>0</v>
      </c>
      <c r="W321" s="142">
        <v>0</v>
      </c>
      <c r="X321" s="103">
        <v>0</v>
      </c>
      <c r="Y321" s="142">
        <v>0</v>
      </c>
      <c r="Z321" s="919">
        <v>1</v>
      </c>
      <c r="AA321" s="49">
        <v>1</v>
      </c>
      <c r="AB321" s="49" t="e">
        <v>#DIV/0!</v>
      </c>
      <c r="AC321" s="49" t="e">
        <v>#DIV/0!</v>
      </c>
    </row>
    <row r="322" spans="1:29" ht="19">
      <c r="A322" s="815" t="s">
        <v>1283</v>
      </c>
      <c r="B322" s="481"/>
      <c r="C322" s="840">
        <v>110</v>
      </c>
      <c r="D322" s="854">
        <v>1.15E-2</v>
      </c>
      <c r="E322" s="884">
        <v>22</v>
      </c>
      <c r="F322" s="6">
        <v>22</v>
      </c>
      <c r="G322" s="6" t="e">
        <v>#DIV/0!</v>
      </c>
      <c r="H322" s="6" t="e">
        <v>#DIV/0!</v>
      </c>
      <c r="I322" s="892">
        <v>5</v>
      </c>
      <c r="J322" s="111">
        <v>5</v>
      </c>
      <c r="K322" s="111">
        <v>0</v>
      </c>
      <c r="L322" s="111">
        <v>0</v>
      </c>
      <c r="M322" s="927">
        <v>0</v>
      </c>
      <c r="N322" s="113">
        <v>0</v>
      </c>
      <c r="O322" s="113">
        <v>0</v>
      </c>
      <c r="P322" s="115">
        <v>0</v>
      </c>
      <c r="Q322" s="177">
        <v>5</v>
      </c>
      <c r="R322" s="903">
        <v>0.83333333333333337</v>
      </c>
      <c r="S322" s="102">
        <v>5</v>
      </c>
      <c r="T322" s="913">
        <v>0.66666666666666663</v>
      </c>
      <c r="U322" s="102">
        <v>2</v>
      </c>
      <c r="V322" s="103">
        <v>0</v>
      </c>
      <c r="W322" s="142">
        <v>0</v>
      </c>
      <c r="X322" s="103">
        <v>0</v>
      </c>
      <c r="Y322" s="142">
        <v>0</v>
      </c>
      <c r="Z322" s="919">
        <v>1</v>
      </c>
      <c r="AA322" s="49">
        <v>1</v>
      </c>
      <c r="AB322" s="49" t="e">
        <v>#DIV/0!</v>
      </c>
      <c r="AC322" s="49" t="e">
        <v>#DIV/0!</v>
      </c>
    </row>
    <row r="323" spans="1:29" ht="21">
      <c r="A323" s="801" t="s">
        <v>795</v>
      </c>
      <c r="B323" s="473"/>
      <c r="C323" s="839"/>
      <c r="D323" s="853"/>
      <c r="E323" s="883"/>
      <c r="F323" s="197"/>
      <c r="G323" s="197"/>
      <c r="H323" s="197"/>
      <c r="I323" s="848">
        <v>4</v>
      </c>
      <c r="J323" s="197"/>
      <c r="K323" s="197"/>
      <c r="L323" s="197"/>
      <c r="M323" s="926"/>
      <c r="N323" s="197"/>
      <c r="O323" s="197"/>
      <c r="P323" s="197"/>
      <c r="Q323" s="197"/>
      <c r="R323" s="902">
        <v>0.66666666666666663</v>
      </c>
      <c r="S323" s="278">
        <v>4</v>
      </c>
      <c r="T323" s="912"/>
      <c r="U323" s="197"/>
      <c r="V323" s="333">
        <v>0</v>
      </c>
      <c r="W323" s="278">
        <v>0</v>
      </c>
      <c r="X323" s="333">
        <v>0</v>
      </c>
      <c r="Y323" s="278">
        <v>0</v>
      </c>
      <c r="Z323" s="277"/>
      <c r="AA323" s="277"/>
      <c r="AB323" s="277"/>
      <c r="AC323" s="277"/>
    </row>
    <row r="324" spans="1:29" ht="19">
      <c r="A324" s="816" t="s">
        <v>1457</v>
      </c>
      <c r="B324" s="482"/>
      <c r="C324" s="840">
        <v>6</v>
      </c>
      <c r="D324" s="854">
        <v>1.6E-2</v>
      </c>
      <c r="E324" s="884">
        <v>3</v>
      </c>
      <c r="F324" s="6">
        <v>3</v>
      </c>
      <c r="G324" s="6" t="e">
        <v>#DIV/0!</v>
      </c>
      <c r="H324" s="6" t="e">
        <v>#DIV/0!</v>
      </c>
      <c r="I324" s="892">
        <v>2</v>
      </c>
      <c r="J324" s="111">
        <v>2</v>
      </c>
      <c r="K324" s="111">
        <v>0</v>
      </c>
      <c r="L324" s="111">
        <v>0</v>
      </c>
      <c r="M324" s="927">
        <v>0</v>
      </c>
      <c r="N324" s="113">
        <v>0</v>
      </c>
      <c r="O324" s="113">
        <v>0</v>
      </c>
      <c r="P324" s="115">
        <v>0</v>
      </c>
      <c r="Q324" s="177">
        <v>2</v>
      </c>
      <c r="R324" s="903">
        <v>0.33333333333333331</v>
      </c>
      <c r="S324" s="102">
        <v>2</v>
      </c>
      <c r="T324" s="913">
        <v>0.33333333333333331</v>
      </c>
      <c r="U324" s="102">
        <v>1</v>
      </c>
      <c r="V324" s="103">
        <v>0</v>
      </c>
      <c r="W324" s="142">
        <v>0</v>
      </c>
      <c r="X324" s="103">
        <v>0</v>
      </c>
      <c r="Y324" s="142">
        <v>0</v>
      </c>
      <c r="Z324" s="919">
        <v>1</v>
      </c>
      <c r="AA324" s="49">
        <v>1</v>
      </c>
      <c r="AB324" s="49" t="e">
        <v>#DIV/0!</v>
      </c>
      <c r="AC324" s="49" t="e">
        <v>#DIV/0!</v>
      </c>
    </row>
    <row r="325" spans="1:29" ht="19">
      <c r="A325" s="816" t="s">
        <v>1278</v>
      </c>
      <c r="B325" s="482"/>
      <c r="C325" s="840">
        <v>6</v>
      </c>
      <c r="D325" s="854">
        <v>8.0000000000000002E-3</v>
      </c>
      <c r="E325" s="884">
        <v>3</v>
      </c>
      <c r="F325" s="6">
        <v>3</v>
      </c>
      <c r="G325" s="6" t="e">
        <v>#DIV/0!</v>
      </c>
      <c r="H325" s="6" t="e">
        <v>#DIV/0!</v>
      </c>
      <c r="I325" s="892">
        <v>2</v>
      </c>
      <c r="J325" s="111">
        <v>2</v>
      </c>
      <c r="K325" s="111">
        <v>0</v>
      </c>
      <c r="L325" s="111">
        <v>0</v>
      </c>
      <c r="M325" s="927">
        <v>0</v>
      </c>
      <c r="N325" s="113">
        <v>0</v>
      </c>
      <c r="O325" s="113">
        <v>0</v>
      </c>
      <c r="P325" s="115">
        <v>0</v>
      </c>
      <c r="Q325" s="177">
        <v>2</v>
      </c>
      <c r="R325" s="903">
        <v>0.33333333333333331</v>
      </c>
      <c r="S325" s="102">
        <v>2</v>
      </c>
      <c r="T325" s="913">
        <v>0.33333333333333331</v>
      </c>
      <c r="U325" s="102">
        <v>1</v>
      </c>
      <c r="V325" s="103">
        <v>0</v>
      </c>
      <c r="W325" s="142">
        <v>0</v>
      </c>
      <c r="X325" s="103">
        <v>0</v>
      </c>
      <c r="Y325" s="142">
        <v>0</v>
      </c>
      <c r="Z325" s="919">
        <v>1</v>
      </c>
      <c r="AA325" s="49">
        <v>1</v>
      </c>
      <c r="AB325" s="49" t="e">
        <v>#DIV/0!</v>
      </c>
      <c r="AC325" s="49" t="e">
        <v>#DIV/0!</v>
      </c>
    </row>
    <row r="326" spans="1:29" ht="19">
      <c r="A326" s="816" t="s">
        <v>1279</v>
      </c>
      <c r="B326" s="482"/>
      <c r="C326" s="840">
        <v>217.33333333333334</v>
      </c>
      <c r="D326" s="854">
        <v>0.105</v>
      </c>
      <c r="E326" s="884">
        <v>54.333333333333336</v>
      </c>
      <c r="F326" s="6">
        <v>54.333333333333336</v>
      </c>
      <c r="G326" s="6" t="e">
        <v>#DIV/0!</v>
      </c>
      <c r="H326" s="6" t="e">
        <v>#DIV/0!</v>
      </c>
      <c r="I326" s="892">
        <v>4</v>
      </c>
      <c r="J326" s="111">
        <v>4</v>
      </c>
      <c r="K326" s="111">
        <v>0</v>
      </c>
      <c r="L326" s="111">
        <v>0</v>
      </c>
      <c r="M326" s="927">
        <v>0</v>
      </c>
      <c r="N326" s="113">
        <v>0</v>
      </c>
      <c r="O326" s="113">
        <v>0</v>
      </c>
      <c r="P326" s="115">
        <v>0</v>
      </c>
      <c r="Q326" s="177">
        <v>4</v>
      </c>
      <c r="R326" s="903">
        <v>0.66666666666666663</v>
      </c>
      <c r="S326" s="102">
        <v>4</v>
      </c>
      <c r="T326" s="913">
        <v>0.33333333333333331</v>
      </c>
      <c r="U326" s="102">
        <v>1</v>
      </c>
      <c r="V326" s="103">
        <v>0</v>
      </c>
      <c r="W326" s="142">
        <v>0</v>
      </c>
      <c r="X326" s="103">
        <v>0</v>
      </c>
      <c r="Y326" s="142">
        <v>0</v>
      </c>
      <c r="Z326" s="919">
        <v>1</v>
      </c>
      <c r="AA326" s="49">
        <v>1</v>
      </c>
      <c r="AB326" s="49" t="e">
        <v>#DIV/0!</v>
      </c>
      <c r="AC326" s="49" t="e">
        <v>#DIV/0!</v>
      </c>
    </row>
    <row r="327" spans="1:29" ht="19">
      <c r="A327" s="815" t="s">
        <v>1284</v>
      </c>
      <c r="B327" s="481"/>
      <c r="C327" s="840">
        <v>3</v>
      </c>
      <c r="D327" s="854" t="e">
        <v>#DIV/0!</v>
      </c>
      <c r="E327" s="884">
        <v>3</v>
      </c>
      <c r="F327" s="6">
        <v>3</v>
      </c>
      <c r="G327" s="6" t="e">
        <v>#DIV/0!</v>
      </c>
      <c r="H327" s="6" t="e">
        <v>#DIV/0!</v>
      </c>
      <c r="I327" s="892">
        <v>2</v>
      </c>
      <c r="J327" s="111">
        <v>2</v>
      </c>
      <c r="K327" s="111">
        <v>0</v>
      </c>
      <c r="L327" s="111">
        <v>0</v>
      </c>
      <c r="M327" s="927">
        <v>1</v>
      </c>
      <c r="N327" s="113">
        <v>1</v>
      </c>
      <c r="O327" s="113">
        <v>0</v>
      </c>
      <c r="P327" s="115">
        <v>0</v>
      </c>
      <c r="Q327" s="177">
        <v>1</v>
      </c>
      <c r="R327" s="903">
        <v>0.16666666666666666</v>
      </c>
      <c r="S327" s="102">
        <v>1</v>
      </c>
      <c r="T327" s="913">
        <v>0.33333333333333331</v>
      </c>
      <c r="U327" s="102">
        <v>1</v>
      </c>
      <c r="V327" s="103">
        <v>0</v>
      </c>
      <c r="W327" s="142">
        <v>0</v>
      </c>
      <c r="X327" s="103">
        <v>0</v>
      </c>
      <c r="Y327" s="142">
        <v>0</v>
      </c>
      <c r="Z327" s="919">
        <v>0.5</v>
      </c>
      <c r="AA327" s="49">
        <v>0.5</v>
      </c>
      <c r="AB327" s="49" t="e">
        <v>#DIV/0!</v>
      </c>
      <c r="AC327" s="49" t="e">
        <v>#DIV/0!</v>
      </c>
    </row>
    <row r="328" spans="1:29" ht="21">
      <c r="A328" s="801" t="s">
        <v>1429</v>
      </c>
      <c r="B328" s="473"/>
      <c r="C328" s="839"/>
      <c r="D328" s="853"/>
      <c r="E328" s="883"/>
      <c r="F328" s="197"/>
      <c r="G328" s="197"/>
      <c r="H328" s="197"/>
      <c r="I328" s="848">
        <v>6</v>
      </c>
      <c r="J328" s="197"/>
      <c r="K328" s="197"/>
      <c r="L328" s="197"/>
      <c r="M328" s="926"/>
      <c r="N328" s="197"/>
      <c r="O328" s="197"/>
      <c r="P328" s="197"/>
      <c r="Q328" s="197"/>
      <c r="R328" s="902">
        <v>0.83333333333333337</v>
      </c>
      <c r="S328" s="278">
        <v>5</v>
      </c>
      <c r="T328" s="912"/>
      <c r="U328" s="197"/>
      <c r="V328" s="333">
        <v>7.6923076923076927E-2</v>
      </c>
      <c r="W328" s="278">
        <v>1</v>
      </c>
      <c r="X328" s="333">
        <v>0</v>
      </c>
      <c r="Y328" s="278">
        <v>0</v>
      </c>
      <c r="Z328" s="277"/>
      <c r="AA328" s="277"/>
      <c r="AB328" s="277"/>
      <c r="AC328" s="277"/>
    </row>
    <row r="329" spans="1:29" ht="19">
      <c r="A329" s="815" t="s">
        <v>1461</v>
      </c>
      <c r="B329" s="481"/>
      <c r="C329" s="840" t="e">
        <v>#DIV/0!</v>
      </c>
      <c r="D329" s="854">
        <v>0.19</v>
      </c>
      <c r="E329" s="884" t="e">
        <v>#DIV/0!</v>
      </c>
      <c r="F329" s="6" t="e">
        <v>#DIV/0!</v>
      </c>
      <c r="G329" s="6" t="e">
        <v>#DIV/0!</v>
      </c>
      <c r="H329" s="6" t="e">
        <v>#DIV/0!</v>
      </c>
      <c r="I329" s="892">
        <v>1</v>
      </c>
      <c r="J329" s="111">
        <v>1</v>
      </c>
      <c r="K329" s="111">
        <v>0</v>
      </c>
      <c r="L329" s="111">
        <v>0</v>
      </c>
      <c r="M329" s="927">
        <v>0</v>
      </c>
      <c r="N329" s="113">
        <v>0</v>
      </c>
      <c r="O329" s="113">
        <v>0</v>
      </c>
      <c r="P329" s="115">
        <v>0</v>
      </c>
      <c r="Q329" s="177">
        <v>1</v>
      </c>
      <c r="R329" s="903">
        <v>0.16666666666666666</v>
      </c>
      <c r="S329" s="102">
        <v>1</v>
      </c>
      <c r="T329" s="913">
        <v>0.33333333333333331</v>
      </c>
      <c r="U329" s="102">
        <v>1</v>
      </c>
      <c r="V329" s="103">
        <v>0</v>
      </c>
      <c r="W329" s="142">
        <v>0</v>
      </c>
      <c r="X329" s="103">
        <v>0</v>
      </c>
      <c r="Y329" s="142">
        <v>0</v>
      </c>
      <c r="Z329" s="919">
        <v>1</v>
      </c>
      <c r="AA329" s="49">
        <v>1</v>
      </c>
      <c r="AB329" s="49" t="e">
        <v>#DIV/0!</v>
      </c>
      <c r="AC329" s="49" t="e">
        <v>#DIV/0!</v>
      </c>
    </row>
    <row r="330" spans="1:29" ht="19">
      <c r="A330" s="815" t="s">
        <v>1018</v>
      </c>
      <c r="B330" s="481"/>
      <c r="C330" s="840" t="e">
        <v>#DIV/0!</v>
      </c>
      <c r="D330" s="854">
        <v>0.13699999999999998</v>
      </c>
      <c r="E330" s="884" t="e">
        <v>#DIV/0!</v>
      </c>
      <c r="F330" s="6" t="e">
        <v>#DIV/0!</v>
      </c>
      <c r="G330" s="6" t="e">
        <v>#DIV/0!</v>
      </c>
      <c r="H330" s="6" t="e">
        <v>#DIV/0!</v>
      </c>
      <c r="I330" s="892">
        <v>1</v>
      </c>
      <c r="J330" s="111">
        <v>1</v>
      </c>
      <c r="K330" s="111">
        <v>0</v>
      </c>
      <c r="L330" s="111">
        <v>0</v>
      </c>
      <c r="M330" s="927">
        <v>0</v>
      </c>
      <c r="N330" s="113">
        <v>0</v>
      </c>
      <c r="O330" s="113">
        <v>0</v>
      </c>
      <c r="P330" s="115">
        <v>0</v>
      </c>
      <c r="Q330" s="177">
        <v>1</v>
      </c>
      <c r="R330" s="903">
        <v>0.16666666666666666</v>
      </c>
      <c r="S330" s="102">
        <v>1</v>
      </c>
      <c r="T330" s="913">
        <v>0.33333333333333331</v>
      </c>
      <c r="U330" s="102">
        <v>1</v>
      </c>
      <c r="V330" s="103">
        <v>0</v>
      </c>
      <c r="W330" s="142">
        <v>0</v>
      </c>
      <c r="X330" s="103">
        <v>0</v>
      </c>
      <c r="Y330" s="142">
        <v>0</v>
      </c>
      <c r="Z330" s="919">
        <v>1</v>
      </c>
      <c r="AA330" s="49">
        <v>1</v>
      </c>
      <c r="AB330" s="49" t="e">
        <v>#DIV/0!</v>
      </c>
      <c r="AC330" s="49" t="e">
        <v>#DIV/0!</v>
      </c>
    </row>
    <row r="331" spans="1:29" ht="19">
      <c r="A331" s="815" t="s">
        <v>1312</v>
      </c>
      <c r="B331" s="481"/>
      <c r="C331" s="840" t="e">
        <v>#DIV/0!</v>
      </c>
      <c r="D331" s="854">
        <v>0.16899999999999998</v>
      </c>
      <c r="E331" s="884" t="e">
        <v>#DIV/0!</v>
      </c>
      <c r="F331" s="6" t="e">
        <v>#DIV/0!</v>
      </c>
      <c r="G331" s="6" t="e">
        <v>#DIV/0!</v>
      </c>
      <c r="H331" s="6" t="e">
        <v>#DIV/0!</v>
      </c>
      <c r="I331" s="892">
        <v>1</v>
      </c>
      <c r="J331" s="111">
        <v>1</v>
      </c>
      <c r="K331" s="111">
        <v>0</v>
      </c>
      <c r="L331" s="111">
        <v>0</v>
      </c>
      <c r="M331" s="927">
        <v>0</v>
      </c>
      <c r="N331" s="113">
        <v>0</v>
      </c>
      <c r="O331" s="113">
        <v>0</v>
      </c>
      <c r="P331" s="115">
        <v>0</v>
      </c>
      <c r="Q331" s="177">
        <v>1</v>
      </c>
      <c r="R331" s="903">
        <v>0.16666666666666666</v>
      </c>
      <c r="S331" s="102">
        <v>1</v>
      </c>
      <c r="T331" s="913">
        <v>0.33333333333333331</v>
      </c>
      <c r="U331" s="102">
        <v>1</v>
      </c>
      <c r="V331" s="103">
        <v>0</v>
      </c>
      <c r="W331" s="142">
        <v>0</v>
      </c>
      <c r="X331" s="103">
        <v>0</v>
      </c>
      <c r="Y331" s="142">
        <v>0</v>
      </c>
      <c r="Z331" s="919">
        <v>1</v>
      </c>
      <c r="AA331" s="49">
        <v>1</v>
      </c>
      <c r="AB331" s="49" t="e">
        <v>#DIV/0!</v>
      </c>
      <c r="AC331" s="49" t="e">
        <v>#DIV/0!</v>
      </c>
    </row>
    <row r="332" spans="1:29" ht="19">
      <c r="A332" s="814" t="s">
        <v>1009</v>
      </c>
      <c r="B332" s="480"/>
      <c r="C332" s="840">
        <v>26</v>
      </c>
      <c r="D332" s="854">
        <v>2.4E-2</v>
      </c>
      <c r="E332" s="884">
        <v>13</v>
      </c>
      <c r="F332" s="6">
        <v>13</v>
      </c>
      <c r="G332" s="6" t="e">
        <v>#DIV/0!</v>
      </c>
      <c r="H332" s="6" t="e">
        <v>#DIV/0!</v>
      </c>
      <c r="I332" s="892">
        <v>2</v>
      </c>
      <c r="J332" s="111">
        <v>2</v>
      </c>
      <c r="K332" s="111">
        <v>0</v>
      </c>
      <c r="L332" s="111">
        <v>0</v>
      </c>
      <c r="M332" s="927">
        <v>0</v>
      </c>
      <c r="N332" s="113">
        <v>0</v>
      </c>
      <c r="O332" s="113">
        <v>0</v>
      </c>
      <c r="P332" s="115">
        <v>0</v>
      </c>
      <c r="Q332" s="177">
        <v>2</v>
      </c>
      <c r="R332" s="903">
        <v>0.33333333333333331</v>
      </c>
      <c r="S332" s="102">
        <v>2</v>
      </c>
      <c r="T332" s="913">
        <v>0.33333333333333331</v>
      </c>
      <c r="U332" s="102">
        <v>1</v>
      </c>
      <c r="V332" s="103">
        <v>0</v>
      </c>
      <c r="W332" s="142">
        <v>0</v>
      </c>
      <c r="X332" s="103">
        <v>0</v>
      </c>
      <c r="Y332" s="142">
        <v>0</v>
      </c>
      <c r="Z332" s="919">
        <v>1</v>
      </c>
      <c r="AA332" s="49">
        <v>1</v>
      </c>
      <c r="AB332" s="49" t="e">
        <v>#DIV/0!</v>
      </c>
      <c r="AC332" s="49" t="e">
        <v>#DIV/0!</v>
      </c>
    </row>
    <row r="333" spans="1:29" ht="19">
      <c r="A333" s="815" t="s">
        <v>1028</v>
      </c>
      <c r="B333" s="481"/>
      <c r="C333" s="840">
        <v>9</v>
      </c>
      <c r="D333" s="854" t="e">
        <v>#DIV/0!</v>
      </c>
      <c r="E333" s="884">
        <v>9</v>
      </c>
      <c r="F333" s="6">
        <v>9</v>
      </c>
      <c r="G333" s="6" t="e">
        <v>#DIV/0!</v>
      </c>
      <c r="H333" s="6" t="e">
        <v>#DIV/0!</v>
      </c>
      <c r="I333" s="892">
        <v>1</v>
      </c>
      <c r="J333" s="111">
        <v>1</v>
      </c>
      <c r="K333" s="111">
        <v>0</v>
      </c>
      <c r="L333" s="111">
        <v>0</v>
      </c>
      <c r="M333" s="927">
        <v>0</v>
      </c>
      <c r="N333" s="113">
        <v>0</v>
      </c>
      <c r="O333" s="113">
        <v>0</v>
      </c>
      <c r="P333" s="115">
        <v>0</v>
      </c>
      <c r="Q333" s="177">
        <v>1</v>
      </c>
      <c r="R333" s="903">
        <v>0.16666666666666666</v>
      </c>
      <c r="S333" s="102">
        <v>1</v>
      </c>
      <c r="T333" s="913">
        <v>0</v>
      </c>
      <c r="U333" s="102">
        <v>0</v>
      </c>
      <c r="V333" s="103">
        <v>0</v>
      </c>
      <c r="W333" s="142">
        <v>0</v>
      </c>
      <c r="X333" s="103">
        <v>0</v>
      </c>
      <c r="Y333" s="142">
        <v>0</v>
      </c>
      <c r="Z333" s="919">
        <v>1</v>
      </c>
      <c r="AA333" s="49">
        <v>1</v>
      </c>
      <c r="AB333" s="49" t="e">
        <v>#DIV/0!</v>
      </c>
      <c r="AC333" s="49" t="e">
        <v>#DIV/0!</v>
      </c>
    </row>
    <row r="334" spans="1:29" ht="19">
      <c r="A334" s="816" t="s">
        <v>1014</v>
      </c>
      <c r="B334" s="482"/>
      <c r="C334" s="840">
        <v>282.71999999999997</v>
      </c>
      <c r="D334" s="854">
        <v>1.6E-2</v>
      </c>
      <c r="E334" s="884">
        <v>47.12</v>
      </c>
      <c r="F334" s="6">
        <v>52.25</v>
      </c>
      <c r="G334" s="6">
        <v>26.6</v>
      </c>
      <c r="H334" s="6" t="e">
        <v>#DIV/0!</v>
      </c>
      <c r="I334" s="892">
        <v>6</v>
      </c>
      <c r="J334" s="111">
        <v>5</v>
      </c>
      <c r="K334" s="111">
        <v>1</v>
      </c>
      <c r="L334" s="111">
        <v>0</v>
      </c>
      <c r="M334" s="927">
        <v>0</v>
      </c>
      <c r="N334" s="113">
        <v>0</v>
      </c>
      <c r="O334" s="113">
        <v>0</v>
      </c>
      <c r="P334" s="115">
        <v>0</v>
      </c>
      <c r="Q334" s="177">
        <v>6</v>
      </c>
      <c r="R334" s="903">
        <v>0.83333333333333337</v>
      </c>
      <c r="S334" s="102">
        <v>5</v>
      </c>
      <c r="T334" s="913">
        <v>0.33333333333333331</v>
      </c>
      <c r="U334" s="102">
        <v>1</v>
      </c>
      <c r="V334" s="103">
        <v>7.6923076923076927E-2</v>
      </c>
      <c r="W334" s="142">
        <v>1</v>
      </c>
      <c r="X334" s="103">
        <v>0</v>
      </c>
      <c r="Y334" s="142">
        <v>0</v>
      </c>
      <c r="Z334" s="919">
        <v>1</v>
      </c>
      <c r="AA334" s="49">
        <v>1</v>
      </c>
      <c r="AB334" s="49">
        <v>1</v>
      </c>
      <c r="AC334" s="49" t="e">
        <v>#DIV/0!</v>
      </c>
    </row>
    <row r="335" spans="1:29" ht="21">
      <c r="A335" s="818" t="s">
        <v>796</v>
      </c>
      <c r="B335" s="483"/>
      <c r="C335" s="838"/>
      <c r="D335" s="852"/>
      <c r="E335" s="889"/>
      <c r="F335" s="163"/>
      <c r="G335" s="163"/>
      <c r="H335" s="163"/>
      <c r="I335" s="895"/>
      <c r="J335" s="163"/>
      <c r="K335" s="163"/>
      <c r="L335" s="163"/>
      <c r="M335" s="930"/>
      <c r="N335" s="163"/>
      <c r="O335" s="163"/>
      <c r="P335" s="163"/>
      <c r="Q335" s="170"/>
      <c r="R335" s="908"/>
      <c r="S335" s="166"/>
      <c r="T335" s="917"/>
      <c r="U335" s="166"/>
      <c r="V335" s="165"/>
      <c r="W335" s="167"/>
      <c r="X335" s="165"/>
      <c r="Y335" s="167"/>
      <c r="Z335" s="923"/>
      <c r="AA335" s="923"/>
      <c r="AB335" s="923"/>
      <c r="AC335" s="923"/>
    </row>
    <row r="336" spans="1:29" ht="19">
      <c r="A336" s="813" t="s">
        <v>941</v>
      </c>
      <c r="B336" s="479"/>
      <c r="C336" s="840" t="e">
        <v>#DIV/0!</v>
      </c>
      <c r="D336" s="854" t="e">
        <v>#DIV/0!</v>
      </c>
      <c r="E336" s="884" t="e">
        <v>#DIV/0!</v>
      </c>
      <c r="F336" s="6" t="e">
        <v>#DIV/0!</v>
      </c>
      <c r="G336" s="6" t="e">
        <v>#DIV/0!</v>
      </c>
      <c r="H336" s="6" t="e">
        <v>#DIV/0!</v>
      </c>
      <c r="I336" s="892">
        <v>0</v>
      </c>
      <c r="J336" s="111">
        <v>0</v>
      </c>
      <c r="K336" s="111">
        <v>0</v>
      </c>
      <c r="L336" s="111">
        <v>0</v>
      </c>
      <c r="M336" s="927">
        <v>0</v>
      </c>
      <c r="N336" s="113">
        <v>0</v>
      </c>
      <c r="O336" s="113">
        <v>0</v>
      </c>
      <c r="P336" s="115">
        <v>0</v>
      </c>
      <c r="Q336" s="177">
        <v>0</v>
      </c>
      <c r="R336" s="903">
        <v>0</v>
      </c>
      <c r="S336" s="102">
        <v>0</v>
      </c>
      <c r="T336" s="913">
        <v>0</v>
      </c>
      <c r="U336" s="102">
        <v>0</v>
      </c>
      <c r="V336" s="103">
        <v>0</v>
      </c>
      <c r="W336" s="142">
        <v>0</v>
      </c>
      <c r="X336" s="103">
        <v>0</v>
      </c>
      <c r="Y336" s="142">
        <v>0</v>
      </c>
      <c r="Z336" s="919" t="e">
        <v>#DIV/0!</v>
      </c>
      <c r="AA336" s="49" t="e">
        <v>#DIV/0!</v>
      </c>
      <c r="AB336" s="49" t="e">
        <v>#DIV/0!</v>
      </c>
      <c r="AC336" s="49" t="e">
        <v>#DIV/0!</v>
      </c>
    </row>
    <row r="337" spans="1:29" ht="19">
      <c r="A337" s="813" t="s">
        <v>1314</v>
      </c>
      <c r="B337" s="479"/>
      <c r="C337" s="840" t="e">
        <v>#DIV/0!</v>
      </c>
      <c r="D337" s="854">
        <v>0.40100000000000002</v>
      </c>
      <c r="E337" s="884" t="e">
        <v>#DIV/0!</v>
      </c>
      <c r="F337" s="6" t="e">
        <v>#DIV/0!</v>
      </c>
      <c r="G337" s="6" t="e">
        <v>#DIV/0!</v>
      </c>
      <c r="H337" s="6" t="e">
        <v>#DIV/0!</v>
      </c>
      <c r="I337" s="892">
        <v>1</v>
      </c>
      <c r="J337" s="111">
        <v>1</v>
      </c>
      <c r="K337" s="111">
        <v>0</v>
      </c>
      <c r="L337" s="111">
        <v>0</v>
      </c>
      <c r="M337" s="927">
        <v>0</v>
      </c>
      <c r="N337" s="113">
        <v>0</v>
      </c>
      <c r="O337" s="113">
        <v>0</v>
      </c>
      <c r="P337" s="115">
        <v>0</v>
      </c>
      <c r="Q337" s="177">
        <v>1</v>
      </c>
      <c r="R337" s="903">
        <v>0.16666666666666666</v>
      </c>
      <c r="S337" s="102">
        <v>1</v>
      </c>
      <c r="T337" s="913">
        <v>0.33333333333333331</v>
      </c>
      <c r="U337" s="102">
        <v>1</v>
      </c>
      <c r="V337" s="103">
        <v>0</v>
      </c>
      <c r="W337" s="142">
        <v>0</v>
      </c>
      <c r="X337" s="103">
        <v>0</v>
      </c>
      <c r="Y337" s="142">
        <v>0</v>
      </c>
      <c r="Z337" s="919">
        <v>1</v>
      </c>
      <c r="AA337" s="49">
        <v>1</v>
      </c>
      <c r="AB337" s="49" t="e">
        <v>#DIV/0!</v>
      </c>
      <c r="AC337" s="49" t="e">
        <v>#DIV/0!</v>
      </c>
    </row>
    <row r="338" spans="1:29" ht="19">
      <c r="A338" s="813" t="s">
        <v>1313</v>
      </c>
      <c r="B338" s="479"/>
      <c r="C338" s="840" t="e">
        <v>#DIV/0!</v>
      </c>
      <c r="D338" s="854">
        <v>0.621</v>
      </c>
      <c r="E338" s="884" t="e">
        <v>#DIV/0!</v>
      </c>
      <c r="F338" s="6" t="e">
        <v>#DIV/0!</v>
      </c>
      <c r="G338" s="6" t="e">
        <v>#DIV/0!</v>
      </c>
      <c r="H338" s="6" t="e">
        <v>#DIV/0!</v>
      </c>
      <c r="I338" s="892">
        <v>1</v>
      </c>
      <c r="J338" s="111">
        <v>1</v>
      </c>
      <c r="K338" s="111">
        <v>0</v>
      </c>
      <c r="L338" s="111">
        <v>0</v>
      </c>
      <c r="M338" s="927">
        <v>0</v>
      </c>
      <c r="N338" s="113">
        <v>0</v>
      </c>
      <c r="O338" s="113">
        <v>0</v>
      </c>
      <c r="P338" s="115">
        <v>0</v>
      </c>
      <c r="Q338" s="177">
        <v>1</v>
      </c>
      <c r="R338" s="903">
        <v>0.16666666666666666</v>
      </c>
      <c r="S338" s="102">
        <v>1</v>
      </c>
      <c r="T338" s="913">
        <v>0.33333333333333331</v>
      </c>
      <c r="U338" s="102">
        <v>1</v>
      </c>
      <c r="V338" s="103">
        <v>0</v>
      </c>
      <c r="W338" s="142">
        <v>0</v>
      </c>
      <c r="X338" s="103">
        <v>0</v>
      </c>
      <c r="Y338" s="142">
        <v>0</v>
      </c>
      <c r="Z338" s="919">
        <v>1</v>
      </c>
      <c r="AA338" s="49">
        <v>1</v>
      </c>
      <c r="AB338" s="49" t="e">
        <v>#DIV/0!</v>
      </c>
      <c r="AC338" s="49" t="e">
        <v>#DIV/0!</v>
      </c>
    </row>
    <row r="339" spans="1:29" ht="19">
      <c r="A339" s="813" t="s">
        <v>942</v>
      </c>
      <c r="B339" s="479"/>
      <c r="C339" s="840" t="e">
        <v>#DIV/0!</v>
      </c>
      <c r="D339" s="854">
        <v>6.9999999999999993E-3</v>
      </c>
      <c r="E339" s="884" t="e">
        <v>#DIV/0!</v>
      </c>
      <c r="F339" s="6" t="e">
        <v>#DIV/0!</v>
      </c>
      <c r="G339" s="6" t="e">
        <v>#DIV/0!</v>
      </c>
      <c r="H339" s="6" t="e">
        <v>#DIV/0!</v>
      </c>
      <c r="I339" s="892">
        <v>1</v>
      </c>
      <c r="J339" s="111">
        <v>1</v>
      </c>
      <c r="K339" s="111">
        <v>0</v>
      </c>
      <c r="L339" s="111">
        <v>0</v>
      </c>
      <c r="M339" s="927">
        <v>0</v>
      </c>
      <c r="N339" s="113">
        <v>0</v>
      </c>
      <c r="O339" s="113">
        <v>0</v>
      </c>
      <c r="P339" s="115">
        <v>0</v>
      </c>
      <c r="Q339" s="177">
        <v>1</v>
      </c>
      <c r="R339" s="903">
        <v>0.16666666666666666</v>
      </c>
      <c r="S339" s="102">
        <v>1</v>
      </c>
      <c r="T339" s="913">
        <v>0.33333333333333331</v>
      </c>
      <c r="U339" s="102">
        <v>1</v>
      </c>
      <c r="V339" s="103">
        <v>0</v>
      </c>
      <c r="W339" s="142">
        <v>0</v>
      </c>
      <c r="X339" s="103">
        <v>0</v>
      </c>
      <c r="Y339" s="142">
        <v>0</v>
      </c>
      <c r="Z339" s="919">
        <v>1</v>
      </c>
      <c r="AA339" s="49">
        <v>1</v>
      </c>
      <c r="AB339" s="49" t="e">
        <v>#DIV/0!</v>
      </c>
      <c r="AC339" s="49" t="e">
        <v>#DIV/0!</v>
      </c>
    </row>
    <row r="340" spans="1:29" ht="19">
      <c r="A340" s="813" t="s">
        <v>1021</v>
      </c>
      <c r="B340" s="479"/>
      <c r="C340" s="840" t="e">
        <v>#DIV/0!</v>
      </c>
      <c r="D340" s="854" t="e">
        <v>#DIV/0!</v>
      </c>
      <c r="E340" s="884" t="e">
        <v>#DIV/0!</v>
      </c>
      <c r="F340" s="6" t="e">
        <v>#DIV/0!</v>
      </c>
      <c r="G340" s="6" t="e">
        <v>#DIV/0!</v>
      </c>
      <c r="H340" s="6" t="e">
        <v>#DIV/0!</v>
      </c>
      <c r="I340" s="892">
        <v>1</v>
      </c>
      <c r="J340" s="111">
        <v>0</v>
      </c>
      <c r="K340" s="111">
        <v>0</v>
      </c>
      <c r="L340" s="111">
        <v>1</v>
      </c>
      <c r="M340" s="927">
        <v>0</v>
      </c>
      <c r="N340" s="113">
        <v>0</v>
      </c>
      <c r="O340" s="113">
        <v>0</v>
      </c>
      <c r="P340" s="115">
        <v>0</v>
      </c>
      <c r="Q340" s="177">
        <v>1</v>
      </c>
      <c r="R340" s="903">
        <v>0</v>
      </c>
      <c r="S340" s="102">
        <v>0</v>
      </c>
      <c r="T340" s="913">
        <v>0</v>
      </c>
      <c r="U340" s="102">
        <v>0</v>
      </c>
      <c r="V340" s="103">
        <v>0</v>
      </c>
      <c r="W340" s="142">
        <v>0</v>
      </c>
      <c r="X340" s="103">
        <v>5.2631578947368418E-2</v>
      </c>
      <c r="Y340" s="142">
        <v>1</v>
      </c>
      <c r="Z340" s="919">
        <v>1</v>
      </c>
      <c r="AA340" s="49" t="e">
        <v>#DIV/0!</v>
      </c>
      <c r="AB340" s="49" t="e">
        <v>#DIV/0!</v>
      </c>
      <c r="AC340" s="49">
        <v>1</v>
      </c>
    </row>
    <row r="341" spans="1:29" ht="19">
      <c r="A341" s="813" t="s">
        <v>1022</v>
      </c>
      <c r="B341" s="479"/>
      <c r="C341" s="840" t="e">
        <v>#DIV/0!</v>
      </c>
      <c r="D341" s="854" t="e">
        <v>#DIV/0!</v>
      </c>
      <c r="E341" s="884" t="e">
        <v>#DIV/0!</v>
      </c>
      <c r="F341" s="6" t="e">
        <v>#DIV/0!</v>
      </c>
      <c r="G341" s="6" t="e">
        <v>#DIV/0!</v>
      </c>
      <c r="H341" s="6" t="e">
        <v>#DIV/0!</v>
      </c>
      <c r="I341" s="892">
        <v>1</v>
      </c>
      <c r="J341" s="111">
        <v>0</v>
      </c>
      <c r="K341" s="111">
        <v>1</v>
      </c>
      <c r="L341" s="111">
        <v>0</v>
      </c>
      <c r="M341" s="927">
        <v>1</v>
      </c>
      <c r="N341" s="113">
        <v>0</v>
      </c>
      <c r="O341" s="113">
        <v>1</v>
      </c>
      <c r="P341" s="115">
        <v>0</v>
      </c>
      <c r="Q341" s="177">
        <v>0</v>
      </c>
      <c r="R341" s="903">
        <v>0</v>
      </c>
      <c r="S341" s="102">
        <v>0</v>
      </c>
      <c r="T341" s="913">
        <v>0</v>
      </c>
      <c r="U341" s="102">
        <v>0</v>
      </c>
      <c r="V341" s="103">
        <v>0</v>
      </c>
      <c r="W341" s="142">
        <v>0</v>
      </c>
      <c r="X341" s="103">
        <v>0</v>
      </c>
      <c r="Y341" s="142">
        <v>0</v>
      </c>
      <c r="Z341" s="919">
        <v>0</v>
      </c>
      <c r="AA341" s="49" t="e">
        <v>#DIV/0!</v>
      </c>
      <c r="AB341" s="49">
        <v>0</v>
      </c>
      <c r="AC341" s="49" t="e">
        <v>#DIV/0!</v>
      </c>
    </row>
    <row r="342" spans="1:29" ht="19">
      <c r="A342" s="813" t="s">
        <v>1023</v>
      </c>
      <c r="B342" s="479"/>
      <c r="C342" s="840" t="e">
        <v>#DIV/0!</v>
      </c>
      <c r="D342" s="854" t="e">
        <v>#DIV/0!</v>
      </c>
      <c r="E342" s="884" t="e">
        <v>#DIV/0!</v>
      </c>
      <c r="F342" s="6" t="e">
        <v>#DIV/0!</v>
      </c>
      <c r="G342" s="6" t="e">
        <v>#DIV/0!</v>
      </c>
      <c r="H342" s="6" t="e">
        <v>#DIV/0!</v>
      </c>
      <c r="I342" s="892">
        <v>0</v>
      </c>
      <c r="J342" s="111">
        <v>0</v>
      </c>
      <c r="K342" s="111">
        <v>0</v>
      </c>
      <c r="L342" s="111">
        <v>0</v>
      </c>
      <c r="M342" s="927">
        <v>0</v>
      </c>
      <c r="N342" s="113">
        <v>0</v>
      </c>
      <c r="O342" s="113">
        <v>0</v>
      </c>
      <c r="P342" s="115">
        <v>0</v>
      </c>
      <c r="Q342" s="177">
        <v>0</v>
      </c>
      <c r="R342" s="903">
        <v>0</v>
      </c>
      <c r="S342" s="102">
        <v>0</v>
      </c>
      <c r="T342" s="913">
        <v>0</v>
      </c>
      <c r="U342" s="102">
        <v>0</v>
      </c>
      <c r="V342" s="103">
        <v>0</v>
      </c>
      <c r="W342" s="142">
        <v>0</v>
      </c>
      <c r="X342" s="103">
        <v>0</v>
      </c>
      <c r="Y342" s="142">
        <v>0</v>
      </c>
      <c r="Z342" s="919" t="e">
        <v>#DIV/0!</v>
      </c>
      <c r="AA342" s="49" t="e">
        <v>#DIV/0!</v>
      </c>
      <c r="AB342" s="49" t="e">
        <v>#DIV/0!</v>
      </c>
      <c r="AC342" s="49" t="e">
        <v>#DIV/0!</v>
      </c>
    </row>
    <row r="343" spans="1:29" ht="19">
      <c r="A343" s="813" t="s">
        <v>1024</v>
      </c>
      <c r="B343" s="479"/>
      <c r="C343" s="840" t="e">
        <v>#DIV/0!</v>
      </c>
      <c r="D343" s="854">
        <v>1.3000000000000001E-2</v>
      </c>
      <c r="E343" s="884" t="e">
        <v>#DIV/0!</v>
      </c>
      <c r="F343" s="6" t="e">
        <v>#DIV/0!</v>
      </c>
      <c r="G343" s="6" t="e">
        <v>#DIV/0!</v>
      </c>
      <c r="H343" s="6" t="e">
        <v>#DIV/0!</v>
      </c>
      <c r="I343" s="892">
        <v>1</v>
      </c>
      <c r="J343" s="111">
        <v>1</v>
      </c>
      <c r="K343" s="111">
        <v>0</v>
      </c>
      <c r="L343" s="111">
        <v>0</v>
      </c>
      <c r="M343" s="927">
        <v>0</v>
      </c>
      <c r="N343" s="113">
        <v>0</v>
      </c>
      <c r="O343" s="113">
        <v>0</v>
      </c>
      <c r="P343" s="115">
        <v>0</v>
      </c>
      <c r="Q343" s="177">
        <v>1</v>
      </c>
      <c r="R343" s="903">
        <v>0.16666666666666666</v>
      </c>
      <c r="S343" s="102">
        <v>1</v>
      </c>
      <c r="T343" s="913">
        <v>0.33333333333333331</v>
      </c>
      <c r="U343" s="102">
        <v>1</v>
      </c>
      <c r="V343" s="103">
        <v>0</v>
      </c>
      <c r="W343" s="142">
        <v>0</v>
      </c>
      <c r="X343" s="103">
        <v>0</v>
      </c>
      <c r="Y343" s="142">
        <v>0</v>
      </c>
      <c r="Z343" s="919">
        <v>1</v>
      </c>
      <c r="AA343" s="49">
        <v>1</v>
      </c>
      <c r="AB343" s="49" t="e">
        <v>#DIV/0!</v>
      </c>
      <c r="AC343" s="49" t="e">
        <v>#DIV/0!</v>
      </c>
    </row>
    <row r="344" spans="1:29" ht="19">
      <c r="A344" s="813" t="s">
        <v>1025</v>
      </c>
      <c r="B344" s="479"/>
      <c r="C344" s="840">
        <v>6</v>
      </c>
      <c r="D344" s="854">
        <v>3.73E-2</v>
      </c>
      <c r="E344" s="884">
        <v>3</v>
      </c>
      <c r="F344" s="6">
        <v>3</v>
      </c>
      <c r="G344" s="6" t="e">
        <v>#DIV/0!</v>
      </c>
      <c r="H344" s="6" t="e">
        <v>#DIV/0!</v>
      </c>
      <c r="I344" s="892">
        <v>2</v>
      </c>
      <c r="J344" s="111">
        <v>2</v>
      </c>
      <c r="K344" s="111">
        <v>0</v>
      </c>
      <c r="L344" s="111">
        <v>0</v>
      </c>
      <c r="M344" s="927">
        <v>0</v>
      </c>
      <c r="N344" s="113">
        <v>0</v>
      </c>
      <c r="O344" s="113">
        <v>0</v>
      </c>
      <c r="P344" s="115">
        <v>0</v>
      </c>
      <c r="Q344" s="177">
        <v>2</v>
      </c>
      <c r="R344" s="903">
        <v>0.33333333333333331</v>
      </c>
      <c r="S344" s="102">
        <v>2</v>
      </c>
      <c r="T344" s="913">
        <v>0.33333333333333331</v>
      </c>
      <c r="U344" s="102">
        <v>1</v>
      </c>
      <c r="V344" s="103">
        <v>0</v>
      </c>
      <c r="W344" s="142">
        <v>0</v>
      </c>
      <c r="X344" s="103">
        <v>0</v>
      </c>
      <c r="Y344" s="142">
        <v>0</v>
      </c>
      <c r="Z344" s="919">
        <v>1</v>
      </c>
      <c r="AA344" s="49">
        <v>1</v>
      </c>
      <c r="AB344" s="49" t="e">
        <v>#DIV/0!</v>
      </c>
      <c r="AC344" s="49" t="e">
        <v>#DIV/0!</v>
      </c>
    </row>
    <row r="345" spans="1:29" s="381" customFormat="1" ht="70" customHeight="1">
      <c r="A345" s="861" t="s">
        <v>1508</v>
      </c>
      <c r="B345" s="486"/>
      <c r="C345" s="965"/>
      <c r="D345" s="965"/>
      <c r="E345" s="448"/>
      <c r="I345" s="966"/>
      <c r="M345" s="966"/>
      <c r="Q345" s="967"/>
      <c r="R345" s="968"/>
      <c r="S345" s="969"/>
      <c r="T345" s="970"/>
      <c r="U345" s="969"/>
      <c r="V345" s="967"/>
      <c r="W345" s="971"/>
      <c r="X345" s="967"/>
      <c r="Y345" s="971"/>
    </row>
    <row r="346" spans="1:29" s="863" customFormat="1" ht="20" customHeight="1">
      <c r="A346" s="862" t="s">
        <v>1441</v>
      </c>
      <c r="B346" s="949"/>
      <c r="C346" s="1269" t="s">
        <v>1392</v>
      </c>
      <c r="D346" s="1269"/>
      <c r="E346" s="1269"/>
      <c r="F346" s="1269"/>
      <c r="G346" s="1269"/>
      <c r="H346" s="1269"/>
      <c r="I346" s="1269"/>
      <c r="J346" s="1269"/>
      <c r="K346" s="1269"/>
      <c r="L346" s="1269"/>
      <c r="M346" s="1269"/>
      <c r="N346" s="1269"/>
      <c r="O346" s="1269"/>
      <c r="P346" s="1269"/>
      <c r="Q346" s="1269"/>
      <c r="R346" s="1269"/>
      <c r="S346" s="1269"/>
      <c r="T346" s="1269"/>
      <c r="U346" s="969"/>
      <c r="V346" s="967"/>
      <c r="W346" s="971"/>
      <c r="X346" s="967"/>
      <c r="Y346" s="971"/>
      <c r="Z346" s="381"/>
      <c r="AA346" s="381"/>
      <c r="AB346" s="381"/>
      <c r="AC346" s="381"/>
    </row>
    <row r="347" spans="1:29" s="863" customFormat="1" ht="20" customHeight="1">
      <c r="A347" s="864" t="s">
        <v>1435</v>
      </c>
      <c r="B347" s="950"/>
      <c r="C347" s="1270" t="s">
        <v>1384</v>
      </c>
      <c r="D347" s="1270"/>
      <c r="E347" s="1270"/>
      <c r="F347" s="1270"/>
      <c r="G347" s="1270"/>
      <c r="H347" s="1270"/>
      <c r="I347" s="1270"/>
      <c r="J347" s="1270"/>
      <c r="K347" s="1270"/>
      <c r="L347" s="1270"/>
      <c r="M347" s="1270"/>
      <c r="N347" s="1270"/>
      <c r="O347" s="1270"/>
      <c r="P347" s="1270"/>
      <c r="Q347" s="1270"/>
      <c r="R347" s="1270"/>
      <c r="S347" s="1270"/>
      <c r="T347" s="1270"/>
      <c r="U347" s="969"/>
      <c r="V347" s="967"/>
      <c r="W347" s="971"/>
      <c r="X347" s="967"/>
      <c r="Y347" s="971"/>
      <c r="Z347" s="381"/>
      <c r="AA347" s="381"/>
      <c r="AB347" s="381"/>
      <c r="AC347" s="381"/>
    </row>
    <row r="348" spans="1:29" s="863" customFormat="1" ht="20" customHeight="1">
      <c r="A348" s="864" t="s">
        <v>1436</v>
      </c>
      <c r="B348" s="950"/>
      <c r="C348" s="1270" t="s">
        <v>1385</v>
      </c>
      <c r="D348" s="1270"/>
      <c r="E348" s="1270"/>
      <c r="F348" s="1270"/>
      <c r="G348" s="1270"/>
      <c r="H348" s="1270"/>
      <c r="I348" s="1270"/>
      <c r="J348" s="1270"/>
      <c r="K348" s="1270"/>
      <c r="L348" s="1270"/>
      <c r="M348" s="1270"/>
      <c r="N348" s="1270"/>
      <c r="O348" s="1270"/>
      <c r="P348" s="1270"/>
      <c r="Q348" s="1270"/>
      <c r="R348" s="1270"/>
      <c r="S348" s="1270"/>
      <c r="T348" s="1270"/>
      <c r="U348" s="969"/>
      <c r="V348" s="967"/>
      <c r="W348" s="971"/>
      <c r="X348" s="967"/>
      <c r="Y348" s="971"/>
      <c r="Z348" s="381"/>
      <c r="AA348" s="381"/>
      <c r="AB348" s="381"/>
      <c r="AC348" s="381"/>
    </row>
    <row r="349" spans="1:29" s="863" customFormat="1" ht="20" customHeight="1">
      <c r="A349" s="864" t="s">
        <v>1437</v>
      </c>
      <c r="B349" s="950"/>
      <c r="C349" s="1270" t="s">
        <v>1386</v>
      </c>
      <c r="D349" s="1270"/>
      <c r="E349" s="1270"/>
      <c r="F349" s="1270"/>
      <c r="G349" s="1270"/>
      <c r="H349" s="1270"/>
      <c r="I349" s="1270"/>
      <c r="J349" s="1270"/>
      <c r="K349" s="1270"/>
      <c r="L349" s="1270"/>
      <c r="M349" s="1270"/>
      <c r="N349" s="1270"/>
      <c r="O349" s="1270"/>
      <c r="P349" s="1270"/>
      <c r="Q349" s="1270"/>
      <c r="R349" s="1270"/>
      <c r="S349" s="1270"/>
      <c r="T349" s="1270"/>
      <c r="U349" s="969"/>
      <c r="V349" s="967"/>
      <c r="W349" s="971"/>
      <c r="X349" s="967"/>
      <c r="Y349" s="971"/>
      <c r="Z349" s="381"/>
      <c r="AA349" s="381"/>
      <c r="AB349" s="381"/>
      <c r="AC349" s="381"/>
    </row>
    <row r="350" spans="1:29" s="863" customFormat="1" ht="20" customHeight="1">
      <c r="A350" s="865" t="s">
        <v>1401</v>
      </c>
      <c r="B350" s="947"/>
      <c r="C350" s="1271" t="s">
        <v>1393</v>
      </c>
      <c r="D350" s="1271"/>
      <c r="E350" s="1271"/>
      <c r="F350" s="1271"/>
      <c r="G350" s="1271"/>
      <c r="H350" s="1271"/>
      <c r="I350" s="1271"/>
      <c r="J350" s="1271"/>
      <c r="K350" s="1271"/>
      <c r="L350" s="1271"/>
      <c r="M350" s="1271"/>
      <c r="N350" s="1271"/>
      <c r="O350" s="1271"/>
      <c r="P350" s="1271"/>
      <c r="Q350" s="1271"/>
      <c r="R350" s="1271"/>
      <c r="S350" s="1271"/>
      <c r="T350" s="1271"/>
      <c r="U350" s="969"/>
      <c r="V350" s="967"/>
      <c r="W350" s="971"/>
      <c r="X350" s="967"/>
      <c r="Y350" s="971"/>
      <c r="Z350" s="381"/>
      <c r="AA350" s="381"/>
      <c r="AB350" s="381"/>
      <c r="AC350" s="381"/>
    </row>
    <row r="351" spans="1:29" s="863" customFormat="1" ht="20" customHeight="1">
      <c r="A351" s="866" t="s">
        <v>1505</v>
      </c>
      <c r="B351" s="952"/>
      <c r="C351" s="1272" t="s">
        <v>1394</v>
      </c>
      <c r="D351" s="1272"/>
      <c r="E351" s="1272"/>
      <c r="F351" s="1272"/>
      <c r="G351" s="1272"/>
      <c r="H351" s="1272"/>
      <c r="I351" s="1272"/>
      <c r="J351" s="1272"/>
      <c r="K351" s="1272"/>
      <c r="L351" s="1272"/>
      <c r="M351" s="1272"/>
      <c r="N351" s="1272"/>
      <c r="O351" s="1272"/>
      <c r="P351" s="1272"/>
      <c r="Q351" s="1272"/>
      <c r="R351" s="1272"/>
      <c r="S351" s="1272"/>
      <c r="T351" s="1272"/>
      <c r="U351" s="969"/>
      <c r="V351" s="967"/>
      <c r="W351" s="971"/>
      <c r="X351" s="967"/>
      <c r="Y351" s="971"/>
      <c r="Z351" s="381"/>
      <c r="AA351" s="381"/>
      <c r="AB351" s="381"/>
      <c r="AC351" s="381"/>
    </row>
    <row r="352" spans="1:29" s="863" customFormat="1" ht="20" customHeight="1">
      <c r="A352" s="866" t="s">
        <v>1506</v>
      </c>
      <c r="B352" s="952"/>
      <c r="C352" s="1272" t="s">
        <v>1395</v>
      </c>
      <c r="D352" s="1272"/>
      <c r="E352" s="1272"/>
      <c r="F352" s="1272"/>
      <c r="G352" s="1272"/>
      <c r="H352" s="1272"/>
      <c r="I352" s="1272"/>
      <c r="J352" s="1272"/>
      <c r="K352" s="1272"/>
      <c r="L352" s="1272"/>
      <c r="M352" s="1272"/>
      <c r="N352" s="1272"/>
      <c r="O352" s="1272"/>
      <c r="P352" s="1272"/>
      <c r="Q352" s="1272"/>
      <c r="R352" s="1272"/>
      <c r="S352" s="1272"/>
      <c r="T352" s="1272"/>
      <c r="U352" s="969"/>
      <c r="V352" s="967"/>
      <c r="W352" s="971"/>
      <c r="X352" s="967"/>
      <c r="Y352" s="971"/>
      <c r="Z352" s="381"/>
      <c r="AA352" s="381"/>
      <c r="AB352" s="381"/>
      <c r="AC352" s="381"/>
    </row>
    <row r="353" spans="1:29" s="863" customFormat="1" ht="30" customHeight="1">
      <c r="A353" s="866" t="s">
        <v>1507</v>
      </c>
      <c r="B353" s="952"/>
      <c r="C353" s="1272" t="s">
        <v>1396</v>
      </c>
      <c r="D353" s="1272"/>
      <c r="E353" s="1272"/>
      <c r="F353" s="1272"/>
      <c r="G353" s="1272"/>
      <c r="H353" s="1272"/>
      <c r="I353" s="1272"/>
      <c r="J353" s="1272"/>
      <c r="K353" s="1272"/>
      <c r="L353" s="1272"/>
      <c r="M353" s="1272"/>
      <c r="N353" s="1272"/>
      <c r="O353" s="1272"/>
      <c r="P353" s="1272"/>
      <c r="Q353" s="1272"/>
      <c r="R353" s="1272"/>
      <c r="S353" s="1272"/>
      <c r="T353" s="1272"/>
      <c r="U353" s="969"/>
      <c r="V353" s="967"/>
      <c r="W353" s="971"/>
      <c r="X353" s="967"/>
      <c r="Y353" s="971"/>
      <c r="Z353" s="381"/>
      <c r="AA353" s="381"/>
      <c r="AB353" s="381"/>
      <c r="AC353" s="381"/>
    </row>
    <row r="354" spans="1:29" s="863" customFormat="1" ht="20" customHeight="1">
      <c r="A354" s="867" t="s">
        <v>1440</v>
      </c>
      <c r="B354" s="953"/>
      <c r="C354" s="1273" t="s">
        <v>1397</v>
      </c>
      <c r="D354" s="1273"/>
      <c r="E354" s="1273"/>
      <c r="F354" s="1273"/>
      <c r="G354" s="1273"/>
      <c r="H354" s="1273"/>
      <c r="I354" s="1273"/>
      <c r="J354" s="1273"/>
      <c r="K354" s="1273"/>
      <c r="L354" s="1273"/>
      <c r="M354" s="1273"/>
      <c r="N354" s="1273"/>
      <c r="O354" s="1273"/>
      <c r="P354" s="1273"/>
      <c r="Q354" s="1273"/>
      <c r="R354" s="1273"/>
      <c r="S354" s="1273"/>
      <c r="T354" s="1273"/>
      <c r="U354" s="969"/>
      <c r="V354" s="967"/>
      <c r="W354" s="971"/>
      <c r="X354" s="967"/>
      <c r="Y354" s="971"/>
      <c r="Z354" s="381"/>
      <c r="AA354" s="381"/>
      <c r="AB354" s="381"/>
      <c r="AC354" s="381"/>
    </row>
    <row r="355" spans="1:29" s="863" customFormat="1" ht="20" customHeight="1">
      <c r="A355" s="868" t="s">
        <v>1387</v>
      </c>
      <c r="B355" s="954"/>
      <c r="C355" s="1274" t="s">
        <v>1398</v>
      </c>
      <c r="D355" s="1274"/>
      <c r="E355" s="1274"/>
      <c r="F355" s="1274"/>
      <c r="G355" s="1274"/>
      <c r="H355" s="1274"/>
      <c r="I355" s="1274"/>
      <c r="J355" s="1274"/>
      <c r="K355" s="1274"/>
      <c r="L355" s="1274"/>
      <c r="M355" s="1274"/>
      <c r="N355" s="1274"/>
      <c r="O355" s="1274"/>
      <c r="P355" s="1274"/>
      <c r="Q355" s="1274"/>
      <c r="R355" s="1274"/>
      <c r="S355" s="1274"/>
      <c r="T355" s="1274"/>
      <c r="U355" s="969"/>
      <c r="V355" s="967"/>
      <c r="W355" s="971"/>
      <c r="X355" s="967"/>
      <c r="Y355" s="971"/>
      <c r="Z355" s="381"/>
      <c r="AA355" s="381"/>
      <c r="AB355" s="381"/>
      <c r="AC355" s="381"/>
    </row>
    <row r="356" spans="1:29" s="863" customFormat="1" ht="20" customHeight="1">
      <c r="A356" s="868" t="s">
        <v>1388</v>
      </c>
      <c r="B356" s="954"/>
      <c r="C356" s="1274" t="s">
        <v>1399</v>
      </c>
      <c r="D356" s="1274"/>
      <c r="E356" s="1274"/>
      <c r="F356" s="1274"/>
      <c r="G356" s="1274"/>
      <c r="H356" s="1274"/>
      <c r="I356" s="1274"/>
      <c r="J356" s="1274"/>
      <c r="K356" s="1274"/>
      <c r="L356" s="1274"/>
      <c r="M356" s="1274"/>
      <c r="N356" s="1274"/>
      <c r="O356" s="1274"/>
      <c r="P356" s="1274"/>
      <c r="Q356" s="1274"/>
      <c r="R356" s="1274"/>
      <c r="S356" s="1274"/>
      <c r="T356" s="1274"/>
      <c r="U356" s="969"/>
      <c r="V356" s="967"/>
      <c r="W356" s="971"/>
      <c r="X356" s="967"/>
      <c r="Y356" s="971"/>
      <c r="Z356" s="381"/>
      <c r="AA356" s="381"/>
      <c r="AB356" s="381"/>
      <c r="AC356" s="381"/>
    </row>
    <row r="357" spans="1:29" s="863" customFormat="1" ht="20" customHeight="1">
      <c r="A357" s="868" t="s">
        <v>1389</v>
      </c>
      <c r="B357" s="954"/>
      <c r="C357" s="1274" t="s">
        <v>1400</v>
      </c>
      <c r="D357" s="1274"/>
      <c r="E357" s="1274"/>
      <c r="F357" s="1274"/>
      <c r="G357" s="1274"/>
      <c r="H357" s="1274"/>
      <c r="I357" s="1274"/>
      <c r="J357" s="1274"/>
      <c r="K357" s="1274"/>
      <c r="L357" s="1274"/>
      <c r="M357" s="1274"/>
      <c r="N357" s="1274"/>
      <c r="O357" s="1274"/>
      <c r="P357" s="1274"/>
      <c r="Q357" s="1274"/>
      <c r="R357" s="1274"/>
      <c r="S357" s="1274"/>
      <c r="T357" s="1274"/>
      <c r="U357" s="969"/>
      <c r="V357" s="967"/>
      <c r="W357" s="971"/>
      <c r="X357" s="967"/>
      <c r="Y357" s="971"/>
      <c r="Z357" s="381"/>
      <c r="AA357" s="381"/>
      <c r="AB357" s="381"/>
      <c r="AC357" s="381"/>
    </row>
    <row r="358" spans="1:29" s="863" customFormat="1" ht="22" customHeight="1">
      <c r="A358" s="869" t="s">
        <v>1421</v>
      </c>
      <c r="B358" s="869"/>
      <c r="C358" s="1277" t="s">
        <v>1420</v>
      </c>
      <c r="D358" s="1277"/>
      <c r="E358" s="1277"/>
      <c r="F358" s="1277"/>
      <c r="G358" s="1277"/>
      <c r="H358" s="1277"/>
      <c r="I358" s="1277"/>
      <c r="J358" s="1277"/>
      <c r="K358" s="1277"/>
      <c r="L358" s="1277"/>
      <c r="M358" s="1277"/>
      <c r="N358" s="1277"/>
      <c r="O358" s="1277"/>
      <c r="P358" s="1277"/>
      <c r="Q358" s="1277"/>
      <c r="R358" s="1277"/>
      <c r="S358" s="1277"/>
      <c r="T358" s="1277"/>
      <c r="U358" s="969"/>
      <c r="V358" s="967"/>
      <c r="W358" s="971"/>
      <c r="X358" s="967"/>
      <c r="Y358" s="971"/>
      <c r="Z358" s="381"/>
      <c r="AA358" s="381"/>
      <c r="AB358" s="381"/>
      <c r="AC358" s="381"/>
    </row>
    <row r="359" spans="1:29" s="863" customFormat="1" ht="20" customHeight="1">
      <c r="A359" s="871" t="s">
        <v>1448</v>
      </c>
      <c r="B359" s="955"/>
      <c r="C359" s="1278" t="s">
        <v>1498</v>
      </c>
      <c r="D359" s="1278"/>
      <c r="E359" s="1278"/>
      <c r="F359" s="1278"/>
      <c r="G359" s="1278"/>
      <c r="H359" s="1278"/>
      <c r="I359" s="1278"/>
      <c r="J359" s="1278"/>
      <c r="K359" s="1278"/>
      <c r="L359" s="1278"/>
      <c r="M359" s="1278"/>
      <c r="N359" s="1278"/>
      <c r="O359" s="1278"/>
      <c r="P359" s="1278"/>
      <c r="Q359" s="1278"/>
      <c r="R359" s="1278"/>
      <c r="S359" s="1278"/>
      <c r="T359" s="1278"/>
      <c r="U359" s="969"/>
      <c r="V359" s="967"/>
      <c r="W359" s="971"/>
      <c r="X359" s="967"/>
      <c r="Y359" s="971"/>
      <c r="Z359" s="381"/>
      <c r="AA359" s="381"/>
      <c r="AB359" s="381"/>
      <c r="AC359" s="381"/>
    </row>
    <row r="360" spans="1:29" s="863" customFormat="1" ht="20" customHeight="1">
      <c r="A360" s="872" t="s">
        <v>1438</v>
      </c>
      <c r="B360" s="944"/>
      <c r="C360" s="1279" t="s">
        <v>1499</v>
      </c>
      <c r="D360" s="1279"/>
      <c r="E360" s="1279"/>
      <c r="F360" s="1279"/>
      <c r="G360" s="1279"/>
      <c r="H360" s="1279"/>
      <c r="I360" s="1279"/>
      <c r="J360" s="1279"/>
      <c r="K360" s="1279"/>
      <c r="L360" s="1279"/>
      <c r="M360" s="1279"/>
      <c r="N360" s="1279"/>
      <c r="O360" s="1279"/>
      <c r="P360" s="1279"/>
      <c r="Q360" s="1279"/>
      <c r="R360" s="1279"/>
      <c r="S360" s="1279"/>
      <c r="T360" s="1279"/>
      <c r="U360" s="969"/>
      <c r="V360" s="967"/>
      <c r="W360" s="971"/>
      <c r="X360" s="967"/>
      <c r="Y360" s="971"/>
      <c r="Z360" s="381"/>
      <c r="AA360" s="381"/>
      <c r="AB360" s="381"/>
      <c r="AC360" s="381"/>
    </row>
    <row r="361" spans="1:29" s="863" customFormat="1" ht="20" customHeight="1">
      <c r="A361" s="873" t="s">
        <v>1449</v>
      </c>
      <c r="B361" s="945"/>
      <c r="C361" s="1267" t="s">
        <v>1500</v>
      </c>
      <c r="D361" s="1267"/>
      <c r="E361" s="1267"/>
      <c r="F361" s="1267"/>
      <c r="G361" s="1267"/>
      <c r="H361" s="1267"/>
      <c r="I361" s="1267"/>
      <c r="J361" s="1267"/>
      <c r="K361" s="1267"/>
      <c r="L361" s="1267"/>
      <c r="M361" s="1267"/>
      <c r="N361" s="1267"/>
      <c r="O361" s="1267"/>
      <c r="P361" s="1267"/>
      <c r="Q361" s="1267"/>
      <c r="R361" s="1267"/>
      <c r="S361" s="1267"/>
      <c r="T361" s="1267"/>
      <c r="U361" s="969"/>
      <c r="V361" s="967"/>
      <c r="W361" s="971"/>
      <c r="X361" s="967"/>
      <c r="Y361" s="971"/>
      <c r="Z361" s="381"/>
      <c r="AA361" s="381"/>
      <c r="AB361" s="381"/>
      <c r="AC361" s="381"/>
    </row>
    <row r="362" spans="1:29" s="863" customFormat="1" ht="20" customHeight="1">
      <c r="A362" s="872" t="s">
        <v>1439</v>
      </c>
      <c r="B362" s="951"/>
      <c r="C362" s="1268" t="s">
        <v>1501</v>
      </c>
      <c r="D362" s="1268"/>
      <c r="E362" s="1268"/>
      <c r="F362" s="1268"/>
      <c r="G362" s="1268"/>
      <c r="H362" s="1268"/>
      <c r="I362" s="1268"/>
      <c r="J362" s="1268"/>
      <c r="K362" s="1268"/>
      <c r="L362" s="1268"/>
      <c r="M362" s="1268"/>
      <c r="N362" s="1268"/>
      <c r="O362" s="1268"/>
      <c r="P362" s="1268"/>
      <c r="Q362" s="1268"/>
      <c r="R362" s="1268"/>
      <c r="S362" s="1268"/>
      <c r="T362" s="1268"/>
      <c r="U362" s="969"/>
      <c r="V362" s="967"/>
      <c r="W362" s="971"/>
      <c r="X362" s="967"/>
      <c r="Y362" s="971"/>
      <c r="Z362" s="381"/>
      <c r="AA362" s="381"/>
      <c r="AB362" s="381"/>
      <c r="AC362" s="381"/>
    </row>
    <row r="363" spans="1:29" s="863" customFormat="1" ht="20" customHeight="1">
      <c r="A363" s="874" t="s">
        <v>1433</v>
      </c>
      <c r="B363" s="940"/>
      <c r="C363" s="1280" t="s">
        <v>1406</v>
      </c>
      <c r="D363" s="1280"/>
      <c r="E363" s="1280"/>
      <c r="F363" s="1280"/>
      <c r="G363" s="1280"/>
      <c r="H363" s="1280"/>
      <c r="I363" s="1280"/>
      <c r="J363" s="1280"/>
      <c r="K363" s="1280"/>
      <c r="L363" s="1280"/>
      <c r="M363" s="1280"/>
      <c r="N363" s="1280"/>
      <c r="O363" s="1280"/>
      <c r="P363" s="1280"/>
      <c r="Q363" s="1280"/>
      <c r="R363" s="1280"/>
      <c r="S363" s="1280"/>
      <c r="T363" s="1280"/>
      <c r="U363" s="969"/>
      <c r="V363" s="967"/>
      <c r="W363" s="971"/>
      <c r="X363" s="967"/>
      <c r="Y363" s="971"/>
      <c r="Z363" s="381"/>
      <c r="AA363" s="381"/>
      <c r="AB363" s="381"/>
      <c r="AC363" s="381"/>
    </row>
    <row r="364" spans="1:29" s="863" customFormat="1" ht="20" customHeight="1">
      <c r="A364" s="875" t="s">
        <v>1409</v>
      </c>
      <c r="B364" s="941"/>
      <c r="C364" s="1281" t="s">
        <v>1502</v>
      </c>
      <c r="D364" s="1281"/>
      <c r="E364" s="1281"/>
      <c r="F364" s="1281"/>
      <c r="G364" s="1281"/>
      <c r="H364" s="1281"/>
      <c r="I364" s="1281"/>
      <c r="J364" s="1281"/>
      <c r="K364" s="1281"/>
      <c r="L364" s="1281"/>
      <c r="M364" s="1281"/>
      <c r="N364" s="1281"/>
      <c r="O364" s="1281"/>
      <c r="P364" s="1281"/>
      <c r="Q364" s="1281"/>
      <c r="R364" s="1281"/>
      <c r="S364" s="1281"/>
      <c r="T364" s="1281"/>
      <c r="U364" s="969"/>
      <c r="V364" s="967"/>
      <c r="W364" s="971"/>
      <c r="X364" s="967"/>
      <c r="Y364" s="971"/>
      <c r="Z364" s="381"/>
      <c r="AA364" s="381"/>
      <c r="AB364" s="381"/>
      <c r="AC364" s="381"/>
    </row>
    <row r="365" spans="1:29" s="863" customFormat="1" ht="20" customHeight="1">
      <c r="A365" s="874" t="s">
        <v>1434</v>
      </c>
      <c r="B365" s="940"/>
      <c r="C365" s="1280" t="s">
        <v>1405</v>
      </c>
      <c r="D365" s="1280"/>
      <c r="E365" s="1280"/>
      <c r="F365" s="1280"/>
      <c r="G365" s="1280"/>
      <c r="H365" s="1280"/>
      <c r="I365" s="1280"/>
      <c r="J365" s="1280"/>
      <c r="K365" s="1280"/>
      <c r="L365" s="1280"/>
      <c r="M365" s="1280"/>
      <c r="N365" s="1280"/>
      <c r="O365" s="1280"/>
      <c r="P365" s="1280"/>
      <c r="Q365" s="1280"/>
      <c r="R365" s="1280"/>
      <c r="S365" s="1280"/>
      <c r="T365" s="1280"/>
      <c r="U365" s="969"/>
      <c r="V365" s="967"/>
      <c r="W365" s="971"/>
      <c r="X365" s="967"/>
      <c r="Y365" s="971"/>
      <c r="Z365" s="381"/>
      <c r="AA365" s="381"/>
      <c r="AB365" s="381"/>
      <c r="AC365" s="381"/>
    </row>
    <row r="366" spans="1:29" s="863" customFormat="1" ht="20" customHeight="1">
      <c r="A366" s="876" t="s">
        <v>1410</v>
      </c>
      <c r="B366" s="942"/>
      <c r="C366" s="1282" t="s">
        <v>1503</v>
      </c>
      <c r="D366" s="1282"/>
      <c r="E366" s="1282"/>
      <c r="F366" s="1282"/>
      <c r="G366" s="1282"/>
      <c r="H366" s="1282"/>
      <c r="I366" s="1282"/>
      <c r="J366" s="1282"/>
      <c r="K366" s="1282"/>
      <c r="L366" s="1282"/>
      <c r="M366" s="1282"/>
      <c r="N366" s="1282"/>
      <c r="O366" s="1282"/>
      <c r="P366" s="1282"/>
      <c r="Q366" s="1282"/>
      <c r="R366" s="1282"/>
      <c r="S366" s="1282"/>
      <c r="T366" s="1282"/>
      <c r="U366" s="969"/>
      <c r="V366" s="967"/>
      <c r="W366" s="971"/>
      <c r="X366" s="967"/>
      <c r="Y366" s="971"/>
      <c r="Z366" s="381"/>
      <c r="AA366" s="381"/>
      <c r="AB366" s="381"/>
      <c r="AC366" s="381"/>
    </row>
    <row r="367" spans="1:29" s="863" customFormat="1" ht="20" customHeight="1">
      <c r="A367" s="877" t="s">
        <v>1412</v>
      </c>
      <c r="B367" s="943"/>
      <c r="C367" s="1283" t="s">
        <v>1416</v>
      </c>
      <c r="D367" s="1283"/>
      <c r="E367" s="1283"/>
      <c r="F367" s="1283"/>
      <c r="G367" s="1283"/>
      <c r="H367" s="1283"/>
      <c r="I367" s="1283"/>
      <c r="J367" s="1283"/>
      <c r="K367" s="1283"/>
      <c r="L367" s="1283"/>
      <c r="M367" s="1283"/>
      <c r="N367" s="1283"/>
      <c r="O367" s="1283"/>
      <c r="P367" s="1283"/>
      <c r="Q367" s="1283"/>
      <c r="R367" s="1283"/>
      <c r="S367" s="1283"/>
      <c r="T367" s="1283"/>
      <c r="U367" s="969"/>
      <c r="V367" s="967"/>
      <c r="W367" s="971"/>
      <c r="X367" s="967"/>
      <c r="Y367" s="971"/>
      <c r="Z367" s="381"/>
      <c r="AA367" s="381"/>
      <c r="AB367" s="381"/>
      <c r="AC367" s="381"/>
    </row>
    <row r="368" spans="1:29" s="863" customFormat="1" ht="20" customHeight="1">
      <c r="A368" s="870" t="s">
        <v>1417</v>
      </c>
      <c r="B368" s="869"/>
      <c r="C368" s="1277" t="s">
        <v>1413</v>
      </c>
      <c r="D368" s="1277"/>
      <c r="E368" s="1277"/>
      <c r="F368" s="1277"/>
      <c r="G368" s="1277"/>
      <c r="H368" s="1277"/>
      <c r="I368" s="1277"/>
      <c r="J368" s="1277"/>
      <c r="K368" s="1277"/>
      <c r="L368" s="1277"/>
      <c r="M368" s="1277"/>
      <c r="N368" s="1277"/>
      <c r="O368" s="1277"/>
      <c r="P368" s="1277"/>
      <c r="Q368" s="1277"/>
      <c r="R368" s="1277"/>
      <c r="S368" s="1277"/>
      <c r="T368" s="1277"/>
      <c r="U368" s="969"/>
      <c r="V368" s="967"/>
      <c r="W368" s="971"/>
      <c r="X368" s="967"/>
      <c r="Y368" s="971"/>
      <c r="Z368" s="381"/>
      <c r="AA368" s="381"/>
      <c r="AB368" s="381"/>
      <c r="AC368" s="381"/>
    </row>
    <row r="369" spans="1:29" s="863" customFormat="1" ht="20" customHeight="1">
      <c r="A369" s="870" t="s">
        <v>1418</v>
      </c>
      <c r="B369" s="869"/>
      <c r="C369" s="1277" t="s">
        <v>1414</v>
      </c>
      <c r="D369" s="1277"/>
      <c r="E369" s="1277"/>
      <c r="F369" s="1277"/>
      <c r="G369" s="1277"/>
      <c r="H369" s="1277"/>
      <c r="I369" s="1277"/>
      <c r="J369" s="1277"/>
      <c r="K369" s="1277"/>
      <c r="L369" s="1277"/>
      <c r="M369" s="1277"/>
      <c r="N369" s="1277"/>
      <c r="O369" s="1277"/>
      <c r="P369" s="1277"/>
      <c r="Q369" s="1277"/>
      <c r="R369" s="1277"/>
      <c r="S369" s="1277"/>
      <c r="T369" s="1277"/>
      <c r="U369" s="969"/>
      <c r="V369" s="967"/>
      <c r="W369" s="971"/>
      <c r="X369" s="967"/>
      <c r="Y369" s="971"/>
      <c r="Z369" s="381"/>
      <c r="AA369" s="381"/>
      <c r="AB369" s="381"/>
      <c r="AC369" s="381"/>
    </row>
    <row r="370" spans="1:29" s="863" customFormat="1" ht="21" customHeight="1" thickBot="1">
      <c r="A370" s="870" t="s">
        <v>1419</v>
      </c>
      <c r="B370" s="869"/>
      <c r="C370" s="1284" t="s">
        <v>1415</v>
      </c>
      <c r="D370" s="1284"/>
      <c r="E370" s="1284"/>
      <c r="F370" s="1284"/>
      <c r="G370" s="1284"/>
      <c r="H370" s="1284"/>
      <c r="I370" s="1284"/>
      <c r="J370" s="1284"/>
      <c r="K370" s="1284"/>
      <c r="L370" s="1284"/>
      <c r="M370" s="1284"/>
      <c r="N370" s="1284"/>
      <c r="O370" s="1284"/>
      <c r="P370" s="1284"/>
      <c r="Q370" s="1284"/>
      <c r="R370" s="1284"/>
      <c r="S370" s="1284"/>
      <c r="T370" s="1284"/>
      <c r="U370" s="969"/>
      <c r="V370" s="967"/>
      <c r="W370" s="971"/>
      <c r="X370" s="967"/>
      <c r="Y370" s="971"/>
      <c r="Z370" s="381"/>
      <c r="AA370" s="381"/>
      <c r="AB370" s="381"/>
      <c r="AC370" s="381"/>
    </row>
    <row r="371" spans="1:29" s="863" customFormat="1" ht="20" customHeight="1">
      <c r="A371" s="382" t="s">
        <v>1423</v>
      </c>
      <c r="B371" s="946"/>
      <c r="C371" s="1285" t="s">
        <v>1424</v>
      </c>
      <c r="D371" s="1285"/>
      <c r="E371" s="1285"/>
      <c r="F371" s="1285"/>
      <c r="G371" s="1285"/>
      <c r="H371" s="1285"/>
      <c r="I371" s="1285"/>
      <c r="J371" s="1285"/>
      <c r="K371" s="1285"/>
      <c r="L371" s="1285"/>
      <c r="M371" s="1285"/>
      <c r="N371" s="1285"/>
      <c r="O371" s="1285"/>
      <c r="P371" s="1285"/>
      <c r="Q371" s="1285"/>
      <c r="R371" s="1285"/>
      <c r="S371" s="1285"/>
      <c r="T371" s="1285"/>
      <c r="U371" s="969"/>
      <c r="V371" s="967"/>
      <c r="W371" s="971"/>
      <c r="X371" s="967"/>
      <c r="Y371" s="971"/>
      <c r="Z371" s="381"/>
      <c r="AA371" s="381"/>
      <c r="AB371" s="381"/>
      <c r="AC371" s="381"/>
    </row>
    <row r="372" spans="1:29" s="863" customFormat="1" ht="21" customHeight="1" thickBot="1">
      <c r="A372" s="392" t="s">
        <v>1447</v>
      </c>
      <c r="B372" s="939"/>
      <c r="C372" s="1275" t="s">
        <v>1497</v>
      </c>
      <c r="D372" s="1275"/>
      <c r="E372" s="1275"/>
      <c r="F372" s="1275"/>
      <c r="G372" s="1275"/>
      <c r="H372" s="1275"/>
      <c r="I372" s="1275"/>
      <c r="J372" s="1275"/>
      <c r="K372" s="1275"/>
      <c r="L372" s="1275"/>
      <c r="M372" s="1275"/>
      <c r="N372" s="1275"/>
      <c r="O372" s="1275"/>
      <c r="P372" s="1275"/>
      <c r="Q372" s="1275"/>
      <c r="R372" s="1275"/>
      <c r="S372" s="1275"/>
      <c r="T372" s="1275"/>
      <c r="U372" s="969"/>
      <c r="V372" s="967"/>
      <c r="W372" s="971"/>
      <c r="X372" s="967"/>
      <c r="Y372" s="971"/>
      <c r="Z372" s="381"/>
      <c r="AA372" s="381"/>
      <c r="AB372" s="381"/>
      <c r="AC372" s="381"/>
    </row>
    <row r="373" spans="1:29" s="938" customFormat="1" ht="386" customHeight="1" thickBot="1">
      <c r="A373" s="937" t="s">
        <v>1509</v>
      </c>
      <c r="B373" s="948"/>
      <c r="C373" s="1276" t="s">
        <v>1480</v>
      </c>
      <c r="D373" s="1276"/>
      <c r="E373" s="1276"/>
      <c r="F373" s="1276"/>
      <c r="G373" s="1276"/>
      <c r="H373" s="1276"/>
      <c r="I373" s="1276"/>
      <c r="J373" s="1276"/>
      <c r="K373" s="1276"/>
      <c r="L373" s="1276"/>
      <c r="M373" s="1276"/>
      <c r="N373" s="1276"/>
      <c r="O373" s="1276"/>
      <c r="P373" s="1276"/>
      <c r="Q373" s="1276"/>
      <c r="R373" s="1276"/>
      <c r="S373" s="1276"/>
      <c r="T373" s="1276"/>
      <c r="U373" s="972"/>
      <c r="V373" s="972"/>
      <c r="W373" s="972"/>
      <c r="X373" s="972"/>
      <c r="Y373" s="972"/>
      <c r="Z373" s="972"/>
      <c r="AA373" s="972"/>
      <c r="AB373" s="972"/>
      <c r="AC373" s="972"/>
    </row>
    <row r="374" spans="1:29" ht="19" hidden="1">
      <c r="C374" s="933"/>
      <c r="D374" s="933"/>
      <c r="E374" s="19"/>
      <c r="I374" s="100"/>
      <c r="M374" s="100"/>
      <c r="Q374" s="99"/>
      <c r="R374" s="340"/>
      <c r="S374" s="119"/>
      <c r="T374" s="123"/>
      <c r="U374" s="119"/>
      <c r="V374" s="99"/>
      <c r="W374" s="127"/>
      <c r="X374" s="99"/>
      <c r="Y374" s="127"/>
    </row>
    <row r="375" spans="1:29" ht="19" hidden="1">
      <c r="C375" s="933"/>
      <c r="D375" s="933"/>
      <c r="E375" s="19"/>
      <c r="I375" s="100"/>
      <c r="M375" s="100"/>
      <c r="Q375" s="99"/>
      <c r="R375" s="340"/>
      <c r="S375" s="119"/>
      <c r="T375" s="123"/>
      <c r="U375" s="119"/>
      <c r="V375" s="99"/>
      <c r="W375" s="127"/>
      <c r="X375" s="99"/>
      <c r="Y375" s="127"/>
    </row>
    <row r="376" spans="1:29" ht="19" hidden="1">
      <c r="C376" s="933"/>
      <c r="D376" s="933"/>
      <c r="E376" s="19"/>
      <c r="I376" s="100"/>
      <c r="M376" s="100"/>
      <c r="Q376" s="99"/>
      <c r="R376" s="340"/>
      <c r="S376" s="119"/>
      <c r="T376" s="123"/>
      <c r="U376" s="119"/>
      <c r="V376" s="99"/>
      <c r="W376" s="127"/>
      <c r="X376" s="99"/>
      <c r="Y376" s="127"/>
    </row>
    <row r="377" spans="1:29" ht="19" hidden="1">
      <c r="C377" s="933"/>
      <c r="D377" s="933"/>
      <c r="E377" s="19"/>
      <c r="I377" s="100"/>
      <c r="M377" s="100"/>
      <c r="Q377" s="99"/>
      <c r="R377" s="340"/>
      <c r="S377" s="119"/>
      <c r="T377" s="123"/>
      <c r="U377" s="119"/>
      <c r="V377" s="99"/>
      <c r="W377" s="127"/>
      <c r="X377" s="99"/>
      <c r="Y377" s="127"/>
    </row>
    <row r="378" spans="1:29" ht="19" hidden="1">
      <c r="C378" s="933"/>
      <c r="D378" s="933"/>
      <c r="E378" s="19"/>
      <c r="I378" s="100"/>
      <c r="M378" s="100"/>
      <c r="Q378" s="99"/>
      <c r="R378" s="340"/>
      <c r="S378" s="119"/>
      <c r="T378" s="123"/>
      <c r="U378" s="119"/>
      <c r="V378" s="99"/>
      <c r="W378" s="127"/>
      <c r="X378" s="99"/>
      <c r="Y378" s="127"/>
    </row>
    <row r="379" spans="1:29" ht="19" hidden="1">
      <c r="C379" s="933"/>
      <c r="D379" s="933"/>
      <c r="E379" s="19"/>
      <c r="I379" s="100"/>
      <c r="M379" s="100"/>
      <c r="Q379" s="99"/>
      <c r="R379" s="340"/>
      <c r="S379" s="119"/>
      <c r="T379" s="123"/>
      <c r="U379" s="119"/>
      <c r="V379" s="99"/>
      <c r="W379" s="127"/>
      <c r="X379" s="99"/>
      <c r="Y379" s="127"/>
    </row>
    <row r="380" spans="1:29" ht="19" hidden="1">
      <c r="C380" s="933"/>
      <c r="D380" s="933"/>
      <c r="E380" s="19"/>
      <c r="I380" s="100"/>
      <c r="M380" s="100"/>
      <c r="Q380" s="99"/>
      <c r="R380" s="340"/>
      <c r="S380" s="119"/>
      <c r="T380" s="123"/>
      <c r="U380" s="119"/>
      <c r="V380" s="99"/>
      <c r="W380" s="127"/>
      <c r="X380" s="99"/>
      <c r="Y380" s="127"/>
    </row>
    <row r="381" spans="1:29" ht="19" hidden="1">
      <c r="C381" s="933"/>
      <c r="D381" s="933"/>
      <c r="E381" s="19"/>
      <c r="I381" s="100"/>
      <c r="M381" s="100"/>
      <c r="Q381" s="99"/>
      <c r="R381" s="340"/>
      <c r="S381" s="119"/>
      <c r="T381" s="123"/>
      <c r="U381" s="119"/>
      <c r="V381" s="99"/>
      <c r="W381" s="127"/>
      <c r="X381" s="99"/>
      <c r="Y381" s="127"/>
    </row>
    <row r="382" spans="1:29" ht="19" hidden="1">
      <c r="C382" s="933"/>
      <c r="D382" s="933"/>
      <c r="E382" s="19"/>
      <c r="I382" s="100"/>
      <c r="M382" s="100"/>
      <c r="Q382" s="99"/>
      <c r="R382" s="340"/>
      <c r="S382" s="119"/>
      <c r="T382" s="123"/>
      <c r="U382" s="119"/>
      <c r="V382" s="99"/>
      <c r="W382" s="127"/>
      <c r="X382" s="99"/>
      <c r="Y382" s="127"/>
    </row>
    <row r="383" spans="1:29" ht="19" hidden="1">
      <c r="C383" s="933"/>
      <c r="D383" s="933"/>
      <c r="E383" s="19"/>
      <c r="I383" s="100"/>
      <c r="M383" s="100"/>
      <c r="Q383" s="99"/>
      <c r="R383" s="340"/>
      <c r="S383" s="119"/>
      <c r="T383" s="123"/>
      <c r="U383" s="119"/>
      <c r="V383" s="99"/>
      <c r="W383" s="127"/>
      <c r="X383" s="99"/>
      <c r="Y383" s="127"/>
    </row>
    <row r="384" spans="1:29" ht="19" hidden="1">
      <c r="C384" s="933"/>
      <c r="D384" s="933"/>
      <c r="E384" s="19"/>
      <c r="I384" s="100"/>
      <c r="M384" s="100"/>
      <c r="Q384" s="99"/>
      <c r="R384" s="340"/>
      <c r="S384" s="119"/>
      <c r="T384" s="123"/>
      <c r="U384" s="119"/>
      <c r="V384" s="99"/>
      <c r="W384" s="127"/>
      <c r="X384" s="99"/>
      <c r="Y384" s="127"/>
    </row>
    <row r="385" spans="3:25" ht="19" hidden="1">
      <c r="C385" s="933"/>
      <c r="D385" s="933"/>
      <c r="E385" s="19"/>
      <c r="I385" s="100"/>
      <c r="M385" s="100"/>
      <c r="Q385" s="99"/>
      <c r="R385" s="340"/>
      <c r="S385" s="119"/>
      <c r="T385" s="123"/>
      <c r="U385" s="119"/>
      <c r="V385" s="99"/>
      <c r="W385" s="127"/>
      <c r="X385" s="99"/>
      <c r="Y385" s="127"/>
    </row>
    <row r="386" spans="3:25" ht="19" hidden="1">
      <c r="C386" s="933"/>
      <c r="D386" s="933"/>
      <c r="E386" s="19"/>
      <c r="I386" s="100"/>
      <c r="M386" s="100"/>
      <c r="Q386" s="99"/>
      <c r="R386" s="340"/>
      <c r="S386" s="119"/>
      <c r="T386" s="123"/>
      <c r="U386" s="119"/>
      <c r="V386" s="99"/>
      <c r="W386" s="127"/>
      <c r="X386" s="99"/>
      <c r="Y386" s="127"/>
    </row>
    <row r="387" spans="3:25" ht="19" hidden="1">
      <c r="C387" s="933"/>
      <c r="D387" s="933"/>
      <c r="E387" s="19"/>
      <c r="I387" s="100"/>
      <c r="M387" s="100"/>
      <c r="Q387" s="99"/>
      <c r="R387" s="340"/>
      <c r="S387" s="119"/>
      <c r="T387" s="123"/>
      <c r="U387" s="119"/>
      <c r="V387" s="99"/>
      <c r="W387" s="127"/>
      <c r="X387" s="99"/>
      <c r="Y387" s="127"/>
    </row>
    <row r="388" spans="3:25" ht="19" hidden="1">
      <c r="C388" s="933"/>
      <c r="D388" s="933"/>
      <c r="E388" s="19"/>
      <c r="I388" s="100"/>
      <c r="M388" s="100"/>
      <c r="Q388" s="99"/>
      <c r="R388" s="340"/>
      <c r="S388" s="119"/>
      <c r="T388" s="123"/>
      <c r="U388" s="119"/>
      <c r="V388" s="99"/>
      <c r="W388" s="127"/>
      <c r="X388" s="99"/>
      <c r="Y388" s="127"/>
    </row>
    <row r="389" spans="3:25" ht="19" hidden="1">
      <c r="C389" s="933"/>
      <c r="D389" s="933"/>
      <c r="E389" s="19"/>
      <c r="I389" s="100"/>
      <c r="M389" s="100"/>
      <c r="Q389" s="99"/>
      <c r="R389" s="340"/>
      <c r="S389" s="119"/>
      <c r="T389" s="123"/>
      <c r="U389" s="119"/>
      <c r="V389" s="99"/>
      <c r="W389" s="127"/>
      <c r="X389" s="99"/>
      <c r="Y389" s="127"/>
    </row>
    <row r="390" spans="3:25" ht="19" hidden="1">
      <c r="C390" s="933"/>
      <c r="D390" s="933"/>
      <c r="E390" s="19"/>
      <c r="I390" s="100"/>
      <c r="M390" s="100"/>
      <c r="Q390" s="99"/>
      <c r="R390" s="340"/>
      <c r="S390" s="119"/>
      <c r="T390" s="123"/>
      <c r="U390" s="119"/>
      <c r="V390" s="99"/>
      <c r="W390" s="127"/>
      <c r="X390" s="99"/>
      <c r="Y390" s="127"/>
    </row>
    <row r="391" spans="3:25" ht="19" hidden="1">
      <c r="C391" s="933"/>
      <c r="D391" s="933"/>
      <c r="E391" s="19"/>
      <c r="I391" s="100"/>
      <c r="M391" s="100"/>
      <c r="Q391" s="99"/>
      <c r="R391" s="340"/>
      <c r="S391" s="119"/>
      <c r="T391" s="123"/>
      <c r="U391" s="119"/>
      <c r="V391" s="99"/>
      <c r="W391" s="127"/>
      <c r="X391" s="99"/>
      <c r="Y391" s="127"/>
    </row>
    <row r="392" spans="3:25" ht="19" hidden="1">
      <c r="C392" s="933"/>
      <c r="D392" s="933"/>
      <c r="E392" s="19"/>
      <c r="I392" s="100"/>
      <c r="M392" s="100"/>
      <c r="Q392" s="99"/>
      <c r="R392" s="340"/>
      <c r="S392" s="119"/>
      <c r="T392" s="123"/>
      <c r="U392" s="119"/>
      <c r="V392" s="99"/>
      <c r="W392" s="127"/>
      <c r="X392" s="99"/>
      <c r="Y392" s="127"/>
    </row>
    <row r="393" spans="3:25" ht="19" hidden="1">
      <c r="C393" s="933"/>
      <c r="D393" s="933"/>
      <c r="E393" s="19"/>
      <c r="I393" s="100"/>
      <c r="M393" s="100"/>
      <c r="Q393" s="99"/>
      <c r="R393" s="340"/>
      <c r="S393" s="119"/>
      <c r="T393" s="123"/>
      <c r="U393" s="119"/>
      <c r="V393" s="99"/>
      <c r="W393" s="127"/>
      <c r="X393" s="99"/>
      <c r="Y393" s="127"/>
    </row>
    <row r="394" spans="3:25" ht="19" hidden="1">
      <c r="C394" s="933"/>
      <c r="D394" s="933"/>
      <c r="E394" s="19"/>
      <c r="I394" s="100"/>
      <c r="M394" s="100"/>
      <c r="Q394" s="99"/>
      <c r="R394" s="340"/>
      <c r="S394" s="119"/>
      <c r="T394" s="123"/>
      <c r="U394" s="119"/>
      <c r="V394" s="99"/>
      <c r="W394" s="127"/>
      <c r="X394" s="99"/>
      <c r="Y394" s="127"/>
    </row>
    <row r="395" spans="3:25" ht="19" hidden="1">
      <c r="C395" s="933"/>
      <c r="D395" s="933"/>
      <c r="E395" s="19"/>
      <c r="I395" s="100"/>
      <c r="M395" s="100"/>
      <c r="Q395" s="99"/>
      <c r="R395" s="340"/>
      <c r="S395" s="119"/>
      <c r="T395" s="123"/>
      <c r="U395" s="119"/>
      <c r="V395" s="99"/>
      <c r="W395" s="127"/>
      <c r="X395" s="99"/>
      <c r="Y395" s="127"/>
    </row>
    <row r="396" spans="3:25" ht="19" hidden="1">
      <c r="C396" s="933"/>
      <c r="D396" s="933"/>
      <c r="E396" s="19"/>
      <c r="I396" s="100"/>
      <c r="M396" s="100"/>
      <c r="Q396" s="99"/>
      <c r="R396" s="340"/>
      <c r="S396" s="119"/>
      <c r="T396" s="123"/>
      <c r="U396" s="119"/>
      <c r="V396" s="99"/>
      <c r="W396" s="127"/>
      <c r="X396" s="99"/>
      <c r="Y396" s="127"/>
    </row>
    <row r="397" spans="3:25" ht="19" hidden="1">
      <c r="C397" s="933"/>
      <c r="D397" s="933"/>
      <c r="E397" s="19"/>
      <c r="I397" s="100"/>
      <c r="M397" s="100"/>
      <c r="Q397" s="99"/>
      <c r="R397" s="340"/>
      <c r="S397" s="119"/>
      <c r="T397" s="123"/>
      <c r="U397" s="119"/>
      <c r="V397" s="99"/>
      <c r="W397" s="127"/>
      <c r="X397" s="99"/>
      <c r="Y397" s="127"/>
    </row>
    <row r="398" spans="3:25" ht="19" hidden="1">
      <c r="C398" s="933"/>
      <c r="D398" s="933"/>
      <c r="E398" s="19"/>
      <c r="I398" s="100"/>
      <c r="M398" s="100"/>
      <c r="Q398" s="99"/>
      <c r="R398" s="340"/>
      <c r="S398" s="119"/>
      <c r="T398" s="123"/>
      <c r="U398" s="119"/>
      <c r="V398" s="99"/>
      <c r="W398" s="127"/>
      <c r="X398" s="99"/>
      <c r="Y398" s="127"/>
    </row>
    <row r="399" spans="3:25" ht="19" hidden="1">
      <c r="C399" s="933"/>
      <c r="D399" s="933"/>
      <c r="E399" s="19"/>
      <c r="I399" s="100"/>
      <c r="M399" s="100"/>
      <c r="Q399" s="99"/>
      <c r="R399" s="340"/>
      <c r="S399" s="119"/>
      <c r="T399" s="123"/>
      <c r="U399" s="119"/>
      <c r="V399" s="99"/>
      <c r="W399" s="127"/>
      <c r="X399" s="99"/>
      <c r="Y399" s="127"/>
    </row>
    <row r="400" spans="3:25" ht="19" hidden="1">
      <c r="C400" s="933"/>
      <c r="D400" s="933"/>
      <c r="E400" s="19"/>
      <c r="I400" s="100"/>
      <c r="M400" s="100"/>
      <c r="Q400" s="99"/>
      <c r="R400" s="340"/>
      <c r="S400" s="119"/>
      <c r="T400" s="123"/>
      <c r="U400" s="119"/>
      <c r="V400" s="99"/>
      <c r="W400" s="127"/>
      <c r="X400" s="99"/>
      <c r="Y400" s="127"/>
    </row>
    <row r="401" spans="3:25" ht="19" hidden="1">
      <c r="C401" s="933"/>
      <c r="D401" s="933"/>
      <c r="E401" s="19"/>
      <c r="I401" s="100"/>
      <c r="M401" s="100"/>
      <c r="Q401" s="99"/>
      <c r="R401" s="340"/>
      <c r="S401" s="119"/>
      <c r="T401" s="123"/>
      <c r="U401" s="119"/>
      <c r="V401" s="99"/>
      <c r="W401" s="127"/>
      <c r="X401" s="99"/>
      <c r="Y401" s="127"/>
    </row>
    <row r="402" spans="3:25" ht="19" hidden="1">
      <c r="C402" s="933"/>
      <c r="D402" s="933"/>
      <c r="E402" s="19"/>
      <c r="I402" s="100"/>
      <c r="M402" s="100"/>
      <c r="Q402" s="99"/>
      <c r="R402" s="340"/>
      <c r="S402" s="119"/>
      <c r="T402" s="123"/>
      <c r="U402" s="119"/>
      <c r="V402" s="99"/>
      <c r="W402" s="127"/>
      <c r="X402" s="99"/>
      <c r="Y402" s="127"/>
    </row>
    <row r="403" spans="3:25" ht="19" hidden="1">
      <c r="C403" s="933"/>
      <c r="D403" s="933"/>
      <c r="E403" s="19"/>
      <c r="I403" s="100"/>
      <c r="M403" s="100"/>
      <c r="Q403" s="99"/>
      <c r="R403" s="340"/>
      <c r="S403" s="119"/>
      <c r="T403" s="123"/>
      <c r="U403" s="119"/>
      <c r="V403" s="99"/>
      <c r="W403" s="127"/>
      <c r="X403" s="99"/>
      <c r="Y403" s="127"/>
    </row>
    <row r="404" spans="3:25" ht="19" hidden="1">
      <c r="C404" s="933"/>
      <c r="D404" s="933"/>
      <c r="E404" s="19"/>
      <c r="I404" s="100"/>
      <c r="M404" s="100"/>
      <c r="Q404" s="99"/>
      <c r="R404" s="340"/>
      <c r="S404" s="119"/>
      <c r="T404" s="123"/>
      <c r="U404" s="119"/>
      <c r="V404" s="99"/>
      <c r="W404" s="127"/>
      <c r="X404" s="99"/>
      <c r="Y404" s="127"/>
    </row>
    <row r="405" spans="3:25" ht="19" hidden="1">
      <c r="C405" s="933"/>
      <c r="D405" s="933"/>
      <c r="E405" s="19"/>
      <c r="I405" s="100"/>
      <c r="M405" s="100"/>
      <c r="Q405" s="99"/>
      <c r="R405" s="340"/>
      <c r="S405" s="119"/>
      <c r="T405" s="123"/>
      <c r="U405" s="119"/>
      <c r="V405" s="99"/>
      <c r="W405" s="127"/>
      <c r="X405" s="99"/>
      <c r="Y405" s="127"/>
    </row>
    <row r="406" spans="3:25" ht="19" hidden="1">
      <c r="C406" s="933"/>
      <c r="D406" s="933"/>
      <c r="E406" s="19"/>
      <c r="I406" s="100"/>
      <c r="M406" s="100"/>
      <c r="Q406" s="99"/>
      <c r="R406" s="340"/>
      <c r="S406" s="119"/>
      <c r="T406" s="123"/>
      <c r="U406" s="119"/>
      <c r="V406" s="99"/>
      <c r="W406" s="127"/>
      <c r="X406" s="99"/>
      <c r="Y406" s="127"/>
    </row>
    <row r="407" spans="3:25" ht="19" hidden="1">
      <c r="C407" s="933"/>
      <c r="D407" s="933"/>
      <c r="E407" s="19"/>
      <c r="I407" s="100"/>
      <c r="M407" s="100"/>
      <c r="Q407" s="99"/>
      <c r="R407" s="340"/>
      <c r="S407" s="119"/>
      <c r="T407" s="123"/>
      <c r="U407" s="119"/>
      <c r="V407" s="99"/>
      <c r="W407" s="127"/>
      <c r="X407" s="99"/>
      <c r="Y407" s="127"/>
    </row>
    <row r="408" spans="3:25" ht="19" hidden="1">
      <c r="C408" s="933"/>
      <c r="D408" s="933"/>
      <c r="E408" s="19"/>
      <c r="I408" s="100"/>
      <c r="M408" s="100"/>
      <c r="Q408" s="99"/>
      <c r="R408" s="340"/>
      <c r="S408" s="119"/>
      <c r="T408" s="123"/>
      <c r="U408" s="119"/>
      <c r="V408" s="99"/>
      <c r="W408" s="127"/>
      <c r="X408" s="99"/>
      <c r="Y408" s="127"/>
    </row>
    <row r="409" spans="3:25" ht="19" hidden="1">
      <c r="C409" s="933"/>
      <c r="D409" s="933"/>
      <c r="E409" s="19"/>
      <c r="I409" s="100"/>
      <c r="M409" s="100"/>
      <c r="Q409" s="99"/>
      <c r="R409" s="340"/>
      <c r="S409" s="119"/>
      <c r="T409" s="123"/>
      <c r="U409" s="119"/>
      <c r="V409" s="99"/>
      <c r="W409" s="127"/>
      <c r="X409" s="99"/>
      <c r="Y409" s="127"/>
    </row>
    <row r="410" spans="3:25" ht="19" hidden="1">
      <c r="C410" s="933"/>
      <c r="D410" s="933"/>
      <c r="E410" s="19"/>
      <c r="I410" s="100"/>
      <c r="M410" s="100"/>
      <c r="Q410" s="99"/>
      <c r="R410" s="340"/>
      <c r="S410" s="119"/>
      <c r="T410" s="123"/>
      <c r="U410" s="119"/>
      <c r="V410" s="99"/>
      <c r="W410" s="127"/>
      <c r="X410" s="99"/>
      <c r="Y410" s="127"/>
    </row>
    <row r="411" spans="3:25" ht="19" hidden="1">
      <c r="C411" s="933"/>
      <c r="D411" s="933"/>
      <c r="E411" s="19"/>
      <c r="I411" s="100"/>
      <c r="M411" s="100"/>
      <c r="Q411" s="99"/>
      <c r="R411" s="340"/>
      <c r="S411" s="119"/>
      <c r="T411" s="123"/>
      <c r="U411" s="119"/>
      <c r="V411" s="99"/>
      <c r="W411" s="127"/>
      <c r="X411" s="99"/>
      <c r="Y411" s="127"/>
    </row>
    <row r="412" spans="3:25" ht="19" hidden="1">
      <c r="C412" s="933"/>
      <c r="D412" s="933"/>
      <c r="E412" s="19"/>
      <c r="I412" s="100"/>
      <c r="M412" s="100"/>
      <c r="Q412" s="99"/>
      <c r="R412" s="340"/>
      <c r="S412" s="119"/>
      <c r="T412" s="123"/>
      <c r="U412" s="119"/>
      <c r="V412" s="99"/>
      <c r="W412" s="127"/>
      <c r="X412" s="99"/>
      <c r="Y412" s="127"/>
    </row>
    <row r="413" spans="3:25" ht="19" hidden="1">
      <c r="C413" s="933"/>
      <c r="D413" s="933"/>
      <c r="E413" s="19"/>
      <c r="I413" s="100"/>
      <c r="M413" s="100"/>
      <c r="Q413" s="99"/>
      <c r="R413" s="340"/>
      <c r="S413" s="119"/>
      <c r="T413" s="123"/>
      <c r="U413" s="119"/>
      <c r="V413" s="99"/>
      <c r="W413" s="127"/>
      <c r="X413" s="99"/>
      <c r="Y413" s="127"/>
    </row>
    <row r="414" spans="3:25" ht="19" hidden="1">
      <c r="C414" s="933"/>
      <c r="D414" s="933"/>
      <c r="E414" s="19"/>
      <c r="I414" s="100"/>
      <c r="M414" s="100"/>
      <c r="Q414" s="99"/>
      <c r="R414" s="340"/>
      <c r="S414" s="119"/>
      <c r="T414" s="123"/>
      <c r="U414" s="119"/>
      <c r="V414" s="99"/>
      <c r="W414" s="127"/>
      <c r="X414" s="99"/>
      <c r="Y414" s="127"/>
    </row>
    <row r="415" spans="3:25" ht="19" hidden="1">
      <c r="C415" s="933"/>
      <c r="D415" s="933"/>
      <c r="E415" s="19"/>
      <c r="I415" s="100"/>
      <c r="M415" s="100"/>
      <c r="Q415" s="99"/>
      <c r="R415" s="340"/>
      <c r="S415" s="119"/>
      <c r="T415" s="123"/>
      <c r="U415" s="119"/>
      <c r="V415" s="99"/>
      <c r="W415" s="127"/>
      <c r="X415" s="99"/>
      <c r="Y415" s="127"/>
    </row>
    <row r="416" spans="3:25" ht="19" hidden="1">
      <c r="C416" s="933"/>
      <c r="D416" s="933"/>
      <c r="E416" s="19"/>
      <c r="I416" s="100"/>
      <c r="M416" s="100"/>
      <c r="Q416" s="99"/>
      <c r="R416" s="340"/>
      <c r="S416" s="119"/>
      <c r="T416" s="123"/>
      <c r="U416" s="119"/>
      <c r="V416" s="99"/>
      <c r="W416" s="127"/>
      <c r="X416" s="99"/>
      <c r="Y416" s="127"/>
    </row>
    <row r="417" spans="3:25" ht="19" hidden="1">
      <c r="C417" s="933"/>
      <c r="D417" s="933"/>
      <c r="E417" s="19"/>
      <c r="I417" s="100"/>
      <c r="M417" s="100"/>
      <c r="Q417" s="99"/>
      <c r="R417" s="340"/>
      <c r="S417" s="119"/>
      <c r="T417" s="123"/>
      <c r="U417" s="119"/>
      <c r="V417" s="99"/>
      <c r="W417" s="127"/>
      <c r="X417" s="99"/>
      <c r="Y417" s="127"/>
    </row>
    <row r="418" spans="3:25" ht="19" hidden="1">
      <c r="C418" s="933"/>
      <c r="D418" s="933"/>
      <c r="E418" s="19"/>
      <c r="I418" s="100"/>
      <c r="M418" s="100"/>
      <c r="Q418" s="99"/>
      <c r="R418" s="340"/>
      <c r="S418" s="119"/>
      <c r="T418" s="123"/>
      <c r="U418" s="119"/>
      <c r="V418" s="99"/>
      <c r="W418" s="127"/>
      <c r="X418" s="99"/>
      <c r="Y418" s="127"/>
    </row>
    <row r="419" spans="3:25" ht="19" hidden="1">
      <c r="C419" s="933"/>
      <c r="D419" s="933"/>
      <c r="E419" s="19"/>
      <c r="I419" s="100"/>
      <c r="M419" s="100"/>
      <c r="Q419" s="99"/>
      <c r="R419" s="340"/>
      <c r="S419" s="119"/>
      <c r="T419" s="123"/>
      <c r="U419" s="119"/>
      <c r="V419" s="99"/>
      <c r="W419" s="127"/>
      <c r="X419" s="99"/>
      <c r="Y419" s="127"/>
    </row>
    <row r="420" spans="3:25" ht="19" hidden="1">
      <c r="C420" s="933"/>
      <c r="D420" s="933"/>
      <c r="E420" s="19"/>
      <c r="I420" s="100"/>
      <c r="M420" s="100"/>
      <c r="Q420" s="99"/>
      <c r="R420" s="340"/>
      <c r="S420" s="119"/>
      <c r="T420" s="123"/>
      <c r="U420" s="119"/>
      <c r="V420" s="99"/>
      <c r="W420" s="127"/>
      <c r="X420" s="99"/>
      <c r="Y420" s="127"/>
    </row>
    <row r="421" spans="3:25" ht="19" hidden="1">
      <c r="C421" s="933"/>
      <c r="D421" s="933"/>
      <c r="E421" s="19"/>
      <c r="I421" s="100"/>
      <c r="M421" s="100"/>
      <c r="Q421" s="99"/>
      <c r="R421" s="340"/>
      <c r="S421" s="119"/>
      <c r="T421" s="123"/>
      <c r="U421" s="119"/>
      <c r="V421" s="99"/>
      <c r="W421" s="127"/>
      <c r="X421" s="99"/>
      <c r="Y421" s="127"/>
    </row>
    <row r="422" spans="3:25" ht="19" hidden="1">
      <c r="C422" s="933"/>
      <c r="D422" s="933"/>
      <c r="E422" s="19"/>
      <c r="I422" s="100"/>
      <c r="M422" s="100"/>
      <c r="Q422" s="99"/>
      <c r="R422" s="340"/>
      <c r="S422" s="119"/>
      <c r="T422" s="123"/>
      <c r="U422" s="119"/>
      <c r="V422" s="99"/>
      <c r="W422" s="127"/>
      <c r="X422" s="99"/>
      <c r="Y422" s="127"/>
    </row>
    <row r="423" spans="3:25" ht="19" hidden="1">
      <c r="C423" s="933"/>
      <c r="D423" s="933"/>
      <c r="E423" s="19"/>
      <c r="I423" s="100"/>
      <c r="M423" s="100"/>
      <c r="Q423" s="99"/>
      <c r="R423" s="340"/>
      <c r="S423" s="119"/>
      <c r="T423" s="123"/>
      <c r="U423" s="119"/>
      <c r="V423" s="99"/>
      <c r="W423" s="127"/>
      <c r="X423" s="99"/>
      <c r="Y423" s="127"/>
    </row>
    <row r="424" spans="3:25" ht="19" hidden="1">
      <c r="C424" s="933"/>
      <c r="D424" s="933"/>
      <c r="E424" s="19"/>
      <c r="I424" s="100"/>
      <c r="M424" s="100"/>
      <c r="Q424" s="99"/>
      <c r="R424" s="340"/>
      <c r="S424" s="119"/>
      <c r="T424" s="123"/>
      <c r="U424" s="119"/>
      <c r="V424" s="99"/>
      <c r="W424" s="127"/>
      <c r="X424" s="99"/>
      <c r="Y424" s="127"/>
    </row>
    <row r="425" spans="3:25" ht="19" hidden="1">
      <c r="C425" s="933"/>
      <c r="D425" s="933"/>
      <c r="E425" s="19"/>
      <c r="I425" s="100"/>
      <c r="M425" s="100"/>
      <c r="Q425" s="99"/>
      <c r="R425" s="340"/>
      <c r="S425" s="119"/>
      <c r="T425" s="123"/>
      <c r="U425" s="119"/>
      <c r="V425" s="99"/>
      <c r="W425" s="127"/>
      <c r="X425" s="99"/>
      <c r="Y425" s="127"/>
    </row>
    <row r="426" spans="3:25" ht="19" hidden="1">
      <c r="C426" s="933"/>
      <c r="D426" s="933"/>
      <c r="E426" s="19"/>
      <c r="I426" s="100"/>
      <c r="M426" s="100"/>
      <c r="Q426" s="99"/>
      <c r="R426" s="340"/>
      <c r="S426" s="119"/>
      <c r="T426" s="123"/>
      <c r="U426" s="119"/>
      <c r="V426" s="99"/>
      <c r="W426" s="127"/>
      <c r="X426" s="99"/>
      <c r="Y426" s="127"/>
    </row>
    <row r="427" spans="3:25" ht="19" hidden="1">
      <c r="C427" s="933"/>
      <c r="D427" s="933"/>
      <c r="E427" s="19"/>
      <c r="I427" s="100"/>
      <c r="M427" s="100"/>
      <c r="Q427" s="99"/>
      <c r="R427" s="340"/>
      <c r="S427" s="119"/>
      <c r="T427" s="123"/>
      <c r="U427" s="119"/>
      <c r="V427" s="99"/>
      <c r="W427" s="127"/>
      <c r="X427" s="99"/>
      <c r="Y427" s="127"/>
    </row>
    <row r="428" spans="3:25" ht="19" hidden="1">
      <c r="C428" s="933"/>
      <c r="D428" s="933"/>
      <c r="E428" s="19"/>
      <c r="I428" s="100"/>
      <c r="M428" s="100"/>
      <c r="Q428" s="99"/>
      <c r="R428" s="340"/>
      <c r="S428" s="119"/>
      <c r="T428" s="123"/>
      <c r="U428" s="119"/>
      <c r="V428" s="99"/>
      <c r="W428" s="127"/>
      <c r="X428" s="99"/>
      <c r="Y428" s="127"/>
    </row>
    <row r="429" spans="3:25" ht="19" hidden="1">
      <c r="C429" s="933"/>
      <c r="D429" s="933"/>
      <c r="E429" s="19"/>
      <c r="I429" s="100"/>
      <c r="M429" s="100"/>
      <c r="Q429" s="99"/>
      <c r="R429" s="340"/>
      <c r="S429" s="119"/>
      <c r="T429" s="123"/>
      <c r="U429" s="119"/>
      <c r="V429" s="99"/>
      <c r="W429" s="127"/>
      <c r="X429" s="99"/>
      <c r="Y429" s="127"/>
    </row>
    <row r="430" spans="3:25" ht="19" hidden="1">
      <c r="C430" s="933"/>
      <c r="D430" s="933"/>
      <c r="E430" s="19"/>
      <c r="I430" s="100"/>
      <c r="M430" s="100"/>
      <c r="Q430" s="99"/>
      <c r="R430" s="340"/>
      <c r="S430" s="119"/>
      <c r="T430" s="123"/>
      <c r="U430" s="119"/>
      <c r="V430" s="99"/>
      <c r="W430" s="127"/>
      <c r="X430" s="99"/>
      <c r="Y430" s="127"/>
    </row>
    <row r="431" spans="3:25" ht="19" hidden="1">
      <c r="C431" s="933"/>
      <c r="D431" s="933"/>
      <c r="E431" s="19"/>
      <c r="I431" s="100"/>
      <c r="M431" s="100"/>
      <c r="Q431" s="99"/>
      <c r="R431" s="340"/>
      <c r="S431" s="119"/>
      <c r="T431" s="123"/>
      <c r="U431" s="119"/>
      <c r="V431" s="99"/>
      <c r="W431" s="127"/>
      <c r="X431" s="99"/>
      <c r="Y431" s="127"/>
    </row>
    <row r="432" spans="3:25" ht="19" hidden="1">
      <c r="C432" s="933"/>
      <c r="D432" s="933"/>
      <c r="E432" s="19"/>
      <c r="I432" s="100"/>
      <c r="M432" s="100"/>
      <c r="Q432" s="99"/>
      <c r="R432" s="340"/>
      <c r="S432" s="119"/>
      <c r="T432" s="123"/>
      <c r="U432" s="119"/>
      <c r="V432" s="99"/>
      <c r="W432" s="127"/>
      <c r="X432" s="99"/>
      <c r="Y432" s="127"/>
    </row>
    <row r="433" spans="3:25" ht="19" hidden="1">
      <c r="C433" s="933"/>
      <c r="D433" s="933"/>
      <c r="E433" s="19"/>
      <c r="I433" s="100"/>
      <c r="M433" s="100"/>
      <c r="Q433" s="99"/>
      <c r="R433" s="340"/>
      <c r="S433" s="119"/>
      <c r="T433" s="123"/>
      <c r="U433" s="119"/>
      <c r="V433" s="99"/>
      <c r="W433" s="127"/>
      <c r="X433" s="99"/>
      <c r="Y433" s="127"/>
    </row>
    <row r="434" spans="3:25" ht="19" hidden="1">
      <c r="C434" s="933"/>
      <c r="D434" s="933"/>
      <c r="E434" s="19"/>
      <c r="I434" s="100"/>
      <c r="M434" s="100"/>
      <c r="Q434" s="99"/>
      <c r="R434" s="340"/>
      <c r="S434" s="119"/>
      <c r="T434" s="123"/>
      <c r="U434" s="119"/>
      <c r="V434" s="99"/>
      <c r="W434" s="127"/>
      <c r="X434" s="99"/>
      <c r="Y434" s="127"/>
    </row>
    <row r="435" spans="3:25" ht="19" hidden="1">
      <c r="C435" s="933"/>
      <c r="D435" s="933"/>
      <c r="E435" s="19"/>
      <c r="I435" s="100"/>
      <c r="M435" s="100"/>
      <c r="Q435" s="99"/>
      <c r="R435" s="340"/>
      <c r="S435" s="119"/>
      <c r="T435" s="123"/>
      <c r="U435" s="119"/>
      <c r="V435" s="99"/>
      <c r="W435" s="127"/>
      <c r="X435" s="99"/>
      <c r="Y435" s="127"/>
    </row>
    <row r="436" spans="3:25" ht="19" hidden="1">
      <c r="C436" s="933"/>
      <c r="D436" s="933"/>
      <c r="E436" s="19"/>
      <c r="I436" s="100"/>
      <c r="M436" s="100"/>
      <c r="Q436" s="99"/>
      <c r="R436" s="340"/>
      <c r="S436" s="119"/>
      <c r="T436" s="123"/>
      <c r="U436" s="119"/>
      <c r="V436" s="99"/>
      <c r="W436" s="127"/>
      <c r="X436" s="99"/>
      <c r="Y436" s="127"/>
    </row>
    <row r="437" spans="3:25" ht="19" hidden="1">
      <c r="C437" s="933"/>
      <c r="D437" s="933"/>
      <c r="E437" s="19"/>
      <c r="I437" s="100"/>
      <c r="M437" s="100"/>
      <c r="Q437" s="99"/>
      <c r="R437" s="340"/>
      <c r="S437" s="119"/>
      <c r="T437" s="123"/>
      <c r="U437" s="119"/>
      <c r="V437" s="99"/>
      <c r="W437" s="127"/>
      <c r="X437" s="99"/>
      <c r="Y437" s="127"/>
    </row>
    <row r="438" spans="3:25" ht="19" hidden="1">
      <c r="C438" s="933"/>
      <c r="D438" s="933"/>
      <c r="E438" s="19"/>
      <c r="I438" s="100"/>
      <c r="M438" s="100"/>
      <c r="Q438" s="99"/>
      <c r="R438" s="340"/>
      <c r="S438" s="119"/>
      <c r="T438" s="123"/>
      <c r="U438" s="119"/>
      <c r="V438" s="99"/>
      <c r="W438" s="127"/>
      <c r="X438" s="99"/>
      <c r="Y438" s="127"/>
    </row>
    <row r="439" spans="3:25" ht="19" hidden="1">
      <c r="C439" s="933"/>
      <c r="D439" s="933"/>
      <c r="E439" s="19"/>
      <c r="I439" s="100"/>
      <c r="M439" s="100"/>
      <c r="Q439" s="99"/>
      <c r="R439" s="340"/>
      <c r="S439" s="119"/>
      <c r="T439" s="123"/>
      <c r="U439" s="119"/>
      <c r="V439" s="99"/>
      <c r="W439" s="127"/>
      <c r="X439" s="99"/>
      <c r="Y439" s="127"/>
    </row>
    <row r="440" spans="3:25" ht="19" hidden="1">
      <c r="C440" s="933"/>
      <c r="D440" s="933"/>
      <c r="E440" s="19"/>
      <c r="I440" s="100"/>
      <c r="M440" s="100"/>
      <c r="Q440" s="99"/>
      <c r="R440" s="340"/>
      <c r="S440" s="119"/>
      <c r="T440" s="123"/>
      <c r="U440" s="119"/>
      <c r="V440" s="99"/>
      <c r="W440" s="127"/>
      <c r="X440" s="99"/>
      <c r="Y440" s="127"/>
    </row>
    <row r="441" spans="3:25" ht="19" hidden="1">
      <c r="C441" s="933"/>
      <c r="D441" s="933"/>
      <c r="E441" s="19"/>
      <c r="I441" s="100"/>
      <c r="M441" s="100"/>
      <c r="Q441" s="99"/>
      <c r="R441" s="340"/>
      <c r="S441" s="119"/>
      <c r="T441" s="123"/>
      <c r="U441" s="119"/>
      <c r="V441" s="99"/>
      <c r="W441" s="127"/>
      <c r="X441" s="99"/>
      <c r="Y441" s="127"/>
    </row>
    <row r="442" spans="3:25" ht="19" hidden="1">
      <c r="C442" s="933"/>
      <c r="D442" s="933"/>
      <c r="E442" s="19"/>
      <c r="I442" s="100"/>
      <c r="M442" s="100"/>
      <c r="Q442" s="99"/>
      <c r="R442" s="340"/>
      <c r="S442" s="119"/>
      <c r="T442" s="123"/>
      <c r="U442" s="119"/>
      <c r="V442" s="99"/>
      <c r="W442" s="127"/>
      <c r="X442" s="99"/>
      <c r="Y442" s="127"/>
    </row>
    <row r="443" spans="3:25" ht="19" hidden="1">
      <c r="C443" s="933"/>
      <c r="D443" s="933"/>
      <c r="E443" s="19"/>
      <c r="I443" s="100"/>
      <c r="M443" s="100"/>
      <c r="Q443" s="99"/>
      <c r="R443" s="340"/>
      <c r="S443" s="119"/>
      <c r="T443" s="123"/>
      <c r="U443" s="119"/>
      <c r="V443" s="99"/>
      <c r="W443" s="127"/>
      <c r="X443" s="99"/>
      <c r="Y443" s="127"/>
    </row>
    <row r="444" spans="3:25" ht="19" hidden="1">
      <c r="C444" s="933"/>
      <c r="D444" s="933"/>
      <c r="E444" s="19"/>
      <c r="I444" s="100"/>
      <c r="M444" s="100"/>
      <c r="Q444" s="99"/>
      <c r="R444" s="340"/>
      <c r="S444" s="119"/>
      <c r="T444" s="123"/>
      <c r="U444" s="119"/>
      <c r="V444" s="99"/>
      <c r="W444" s="127"/>
      <c r="X444" s="99"/>
      <c r="Y444" s="127"/>
    </row>
    <row r="445" spans="3:25" ht="19" hidden="1">
      <c r="C445" s="933"/>
      <c r="D445" s="933"/>
      <c r="E445" s="19"/>
      <c r="I445" s="100"/>
      <c r="M445" s="100"/>
      <c r="Q445" s="99"/>
      <c r="R445" s="340"/>
      <c r="S445" s="119"/>
      <c r="T445" s="123"/>
      <c r="U445" s="119"/>
      <c r="V445" s="99"/>
      <c r="W445" s="127"/>
      <c r="X445" s="99"/>
      <c r="Y445" s="127"/>
    </row>
    <row r="446" spans="3:25" ht="19" hidden="1">
      <c r="C446" s="933"/>
      <c r="D446" s="933"/>
      <c r="E446" s="19"/>
      <c r="I446" s="100"/>
      <c r="M446" s="100"/>
      <c r="Q446" s="99"/>
      <c r="R446" s="340"/>
      <c r="S446" s="119"/>
      <c r="T446" s="123"/>
      <c r="U446" s="119"/>
      <c r="V446" s="99"/>
      <c r="W446" s="127"/>
      <c r="X446" s="99"/>
      <c r="Y446" s="127"/>
    </row>
    <row r="447" spans="3:25" ht="19" hidden="1">
      <c r="C447" s="933"/>
      <c r="D447" s="933"/>
      <c r="E447" s="19"/>
      <c r="I447" s="100"/>
      <c r="M447" s="100"/>
      <c r="Q447" s="99"/>
      <c r="R447" s="340"/>
      <c r="S447" s="119"/>
      <c r="T447" s="123"/>
      <c r="U447" s="119"/>
      <c r="V447" s="99"/>
      <c r="W447" s="127"/>
      <c r="X447" s="99"/>
      <c r="Y447" s="127"/>
    </row>
    <row r="448" spans="3:25" ht="19" hidden="1">
      <c r="C448" s="933"/>
      <c r="D448" s="933"/>
      <c r="E448" s="19"/>
      <c r="I448" s="100"/>
      <c r="M448" s="100"/>
      <c r="Q448" s="99"/>
      <c r="R448" s="340"/>
      <c r="S448" s="119"/>
      <c r="T448" s="123"/>
      <c r="U448" s="119"/>
      <c r="V448" s="99"/>
      <c r="W448" s="127"/>
      <c r="X448" s="99"/>
      <c r="Y448" s="127"/>
    </row>
    <row r="449" spans="3:25" ht="19" hidden="1">
      <c r="C449" s="933"/>
      <c r="D449" s="933"/>
      <c r="E449" s="19"/>
      <c r="I449" s="100"/>
      <c r="M449" s="100"/>
      <c r="Q449" s="99"/>
      <c r="R449" s="340"/>
      <c r="S449" s="119"/>
      <c r="T449" s="123"/>
      <c r="U449" s="119"/>
      <c r="V449" s="99"/>
      <c r="W449" s="127"/>
      <c r="X449" s="99"/>
      <c r="Y449" s="127"/>
    </row>
    <row r="450" spans="3:25" ht="19" hidden="1">
      <c r="C450" s="933"/>
      <c r="D450" s="933"/>
      <c r="E450" s="19"/>
      <c r="I450" s="100"/>
      <c r="M450" s="100"/>
      <c r="Q450" s="99"/>
      <c r="R450" s="340"/>
      <c r="S450" s="119"/>
      <c r="T450" s="123"/>
      <c r="U450" s="119"/>
      <c r="V450" s="99"/>
      <c r="W450" s="127"/>
      <c r="X450" s="99"/>
      <c r="Y450" s="127"/>
    </row>
    <row r="451" spans="3:25" ht="19" hidden="1">
      <c r="C451" s="933"/>
      <c r="D451" s="933"/>
      <c r="E451" s="19"/>
      <c r="I451" s="100"/>
      <c r="M451" s="100"/>
      <c r="Q451" s="99"/>
      <c r="R451" s="340"/>
      <c r="S451" s="119"/>
      <c r="T451" s="123"/>
      <c r="U451" s="119"/>
      <c r="V451" s="99"/>
      <c r="W451" s="127"/>
      <c r="X451" s="99"/>
      <c r="Y451" s="127"/>
    </row>
    <row r="452" spans="3:25" ht="19" hidden="1">
      <c r="C452" s="933"/>
      <c r="D452" s="933"/>
      <c r="E452" s="19"/>
      <c r="I452" s="100"/>
      <c r="M452" s="100"/>
      <c r="Q452" s="99"/>
      <c r="R452" s="340"/>
      <c r="S452" s="119"/>
      <c r="T452" s="123"/>
      <c r="U452" s="119"/>
      <c r="V452" s="99"/>
      <c r="W452" s="127"/>
      <c r="X452" s="99"/>
      <c r="Y452" s="127"/>
    </row>
    <row r="453" spans="3:25" ht="19" hidden="1">
      <c r="C453" s="933"/>
      <c r="D453" s="933"/>
      <c r="E453" s="19"/>
      <c r="I453" s="100"/>
      <c r="M453" s="100"/>
      <c r="Q453" s="99"/>
      <c r="R453" s="340"/>
      <c r="S453" s="119"/>
      <c r="T453" s="123"/>
      <c r="U453" s="119"/>
      <c r="V453" s="99"/>
      <c r="W453" s="127"/>
      <c r="X453" s="99"/>
      <c r="Y453" s="127"/>
    </row>
    <row r="454" spans="3:25" ht="19" hidden="1">
      <c r="C454" s="933"/>
      <c r="D454" s="933"/>
      <c r="E454" s="19"/>
      <c r="I454" s="100"/>
      <c r="M454" s="100"/>
      <c r="Q454" s="99"/>
      <c r="R454" s="340"/>
      <c r="S454" s="119"/>
      <c r="T454" s="123"/>
      <c r="U454" s="119"/>
      <c r="V454" s="99"/>
      <c r="W454" s="127"/>
      <c r="X454" s="99"/>
      <c r="Y454" s="127"/>
    </row>
    <row r="455" spans="3:25" ht="19" hidden="1">
      <c r="C455" s="933"/>
      <c r="D455" s="933"/>
      <c r="E455" s="19"/>
      <c r="I455" s="100"/>
      <c r="M455" s="100"/>
      <c r="Q455" s="99"/>
      <c r="R455" s="340"/>
      <c r="S455" s="119"/>
      <c r="T455" s="123"/>
      <c r="U455" s="119"/>
      <c r="V455" s="99"/>
      <c r="W455" s="127"/>
      <c r="X455" s="99"/>
      <c r="Y455" s="127"/>
    </row>
    <row r="456" spans="3:25" ht="19" hidden="1">
      <c r="C456" s="933"/>
      <c r="D456" s="933"/>
      <c r="E456" s="19"/>
      <c r="I456" s="100"/>
      <c r="M456" s="100"/>
      <c r="Q456" s="99"/>
      <c r="R456" s="340"/>
      <c r="S456" s="119"/>
      <c r="T456" s="123"/>
      <c r="U456" s="119"/>
      <c r="V456" s="99"/>
      <c r="W456" s="127"/>
      <c r="X456" s="99"/>
      <c r="Y456" s="127"/>
    </row>
    <row r="457" spans="3:25" ht="19" hidden="1">
      <c r="C457" s="933"/>
      <c r="D457" s="933"/>
      <c r="E457" s="19"/>
      <c r="I457" s="100"/>
      <c r="M457" s="100"/>
      <c r="Q457" s="99"/>
      <c r="R457" s="340"/>
      <c r="S457" s="119"/>
      <c r="T457" s="123"/>
      <c r="U457" s="119"/>
      <c r="V457" s="99"/>
      <c r="W457" s="127"/>
      <c r="X457" s="99"/>
      <c r="Y457" s="127"/>
    </row>
    <row r="458" spans="3:25" ht="19" hidden="1">
      <c r="C458" s="933"/>
      <c r="D458" s="933"/>
      <c r="E458" s="19"/>
      <c r="I458" s="100"/>
      <c r="M458" s="100"/>
      <c r="Q458" s="99"/>
      <c r="R458" s="340"/>
      <c r="S458" s="119"/>
      <c r="T458" s="123"/>
      <c r="U458" s="119"/>
      <c r="V458" s="99"/>
      <c r="W458" s="127"/>
      <c r="X458" s="99"/>
      <c r="Y458" s="127"/>
    </row>
    <row r="459" spans="3:25" ht="19" hidden="1">
      <c r="C459" s="933"/>
      <c r="D459" s="933"/>
      <c r="E459" s="19"/>
      <c r="I459" s="100"/>
      <c r="M459" s="100"/>
      <c r="Q459" s="99"/>
      <c r="R459" s="340"/>
      <c r="S459" s="119"/>
      <c r="T459" s="123"/>
      <c r="U459" s="119"/>
      <c r="V459" s="99"/>
      <c r="W459" s="127"/>
      <c r="X459" s="99"/>
      <c r="Y459" s="127"/>
    </row>
    <row r="460" spans="3:25" ht="19" hidden="1">
      <c r="C460" s="933"/>
      <c r="D460" s="933"/>
      <c r="E460" s="19"/>
      <c r="I460" s="100"/>
      <c r="M460" s="100"/>
      <c r="Q460" s="99"/>
      <c r="R460" s="340"/>
      <c r="S460" s="119"/>
      <c r="T460" s="123"/>
      <c r="U460" s="119"/>
      <c r="V460" s="99"/>
      <c r="W460" s="127"/>
      <c r="X460" s="99"/>
      <c r="Y460" s="127"/>
    </row>
    <row r="461" spans="3:25" ht="19" hidden="1">
      <c r="C461" s="933"/>
      <c r="D461" s="933"/>
      <c r="E461" s="19"/>
      <c r="I461" s="100"/>
      <c r="M461" s="100"/>
      <c r="Q461" s="99"/>
      <c r="R461" s="340"/>
      <c r="S461" s="119"/>
      <c r="T461" s="123"/>
      <c r="U461" s="119"/>
      <c r="V461" s="99"/>
      <c r="W461" s="127"/>
      <c r="X461" s="99"/>
      <c r="Y461" s="127"/>
    </row>
    <row r="462" spans="3:25" ht="19" hidden="1">
      <c r="C462" s="933"/>
      <c r="D462" s="933"/>
      <c r="E462" s="19"/>
      <c r="I462" s="100"/>
      <c r="M462" s="100"/>
      <c r="Q462" s="99"/>
      <c r="R462" s="340"/>
      <c r="S462" s="119"/>
      <c r="T462" s="123"/>
      <c r="U462" s="119"/>
      <c r="V462" s="99"/>
      <c r="W462" s="127"/>
      <c r="X462" s="99"/>
      <c r="Y462" s="127"/>
    </row>
    <row r="463" spans="3:25" ht="19" hidden="1">
      <c r="C463" s="933"/>
      <c r="D463" s="933"/>
      <c r="E463" s="19"/>
      <c r="I463" s="100"/>
      <c r="M463" s="100"/>
      <c r="Q463" s="99"/>
      <c r="R463" s="340"/>
      <c r="S463" s="119"/>
      <c r="T463" s="123"/>
      <c r="U463" s="119"/>
      <c r="V463" s="99"/>
      <c r="W463" s="127"/>
      <c r="X463" s="99"/>
      <c r="Y463" s="127"/>
    </row>
    <row r="464" spans="3:25" ht="19" hidden="1">
      <c r="C464" s="933"/>
      <c r="D464" s="933"/>
      <c r="E464" s="19"/>
      <c r="I464" s="100"/>
      <c r="M464" s="100"/>
      <c r="Q464" s="99"/>
      <c r="R464" s="340"/>
      <c r="S464" s="119"/>
      <c r="T464" s="123"/>
      <c r="U464" s="119"/>
      <c r="V464" s="99"/>
      <c r="W464" s="127"/>
      <c r="X464" s="99"/>
      <c r="Y464" s="127"/>
    </row>
    <row r="465" spans="3:25" ht="19" hidden="1">
      <c r="C465" s="933"/>
      <c r="D465" s="933"/>
      <c r="E465" s="19"/>
      <c r="I465" s="100"/>
      <c r="M465" s="100"/>
      <c r="Q465" s="99"/>
      <c r="R465" s="340"/>
      <c r="S465" s="119"/>
      <c r="T465" s="123"/>
      <c r="U465" s="119"/>
      <c r="V465" s="99"/>
      <c r="W465" s="127"/>
      <c r="X465" s="99"/>
      <c r="Y465" s="127"/>
    </row>
    <row r="466" spans="3:25" ht="19" hidden="1">
      <c r="C466" s="933"/>
      <c r="D466" s="933"/>
      <c r="E466" s="19"/>
      <c r="I466" s="100"/>
      <c r="M466" s="100"/>
      <c r="Q466" s="99"/>
      <c r="R466" s="340"/>
      <c r="S466" s="119"/>
      <c r="T466" s="123"/>
      <c r="U466" s="119"/>
      <c r="V466" s="99"/>
      <c r="W466" s="127"/>
      <c r="X466" s="99"/>
      <c r="Y466" s="127"/>
    </row>
    <row r="467" spans="3:25" ht="19" hidden="1">
      <c r="C467" s="933"/>
      <c r="D467" s="933"/>
      <c r="E467" s="19"/>
      <c r="I467" s="100"/>
      <c r="M467" s="100"/>
      <c r="Q467" s="99"/>
      <c r="R467" s="340"/>
      <c r="S467" s="119"/>
      <c r="T467" s="123"/>
      <c r="U467" s="119"/>
      <c r="V467" s="99"/>
      <c r="W467" s="127"/>
      <c r="X467" s="99"/>
      <c r="Y467" s="127"/>
    </row>
    <row r="468" spans="3:25" ht="19" hidden="1">
      <c r="C468" s="933"/>
      <c r="D468" s="933"/>
      <c r="E468" s="19"/>
      <c r="I468" s="100"/>
      <c r="M468" s="100"/>
      <c r="Q468" s="99"/>
      <c r="R468" s="340"/>
      <c r="S468" s="119"/>
      <c r="T468" s="123"/>
      <c r="U468" s="119"/>
      <c r="V468" s="99"/>
      <c r="W468" s="127"/>
      <c r="X468" s="99"/>
      <c r="Y468" s="127"/>
    </row>
    <row r="469" spans="3:25" ht="19" hidden="1">
      <c r="C469" s="933"/>
      <c r="D469" s="933"/>
      <c r="E469" s="19"/>
      <c r="I469" s="100"/>
      <c r="M469" s="100"/>
      <c r="Q469" s="99"/>
      <c r="R469" s="340"/>
      <c r="S469" s="119"/>
      <c r="T469" s="123"/>
      <c r="U469" s="119"/>
      <c r="V469" s="99"/>
      <c r="W469" s="127"/>
      <c r="X469" s="99"/>
      <c r="Y469" s="127"/>
    </row>
    <row r="470" spans="3:25" ht="19" hidden="1">
      <c r="C470" s="933"/>
      <c r="D470" s="933"/>
      <c r="E470" s="19"/>
      <c r="I470" s="100"/>
      <c r="M470" s="100"/>
      <c r="Q470" s="99"/>
      <c r="R470" s="340"/>
      <c r="S470" s="119"/>
      <c r="T470" s="123"/>
      <c r="U470" s="119"/>
      <c r="V470" s="99"/>
      <c r="W470" s="127"/>
      <c r="X470" s="99"/>
      <c r="Y470" s="127"/>
    </row>
    <row r="471" spans="3:25" ht="19" hidden="1">
      <c r="C471" s="933"/>
      <c r="D471" s="933"/>
      <c r="E471" s="19"/>
      <c r="I471" s="100"/>
      <c r="M471" s="100"/>
      <c r="Q471" s="99"/>
      <c r="R471" s="340"/>
      <c r="S471" s="119"/>
      <c r="T471" s="123"/>
      <c r="U471" s="119"/>
      <c r="V471" s="99"/>
      <c r="W471" s="127"/>
      <c r="X471" s="99"/>
      <c r="Y471" s="127"/>
    </row>
    <row r="472" spans="3:25" ht="19" hidden="1">
      <c r="C472" s="933"/>
      <c r="D472" s="933"/>
      <c r="E472" s="19"/>
      <c r="I472" s="100"/>
      <c r="M472" s="100"/>
      <c r="Q472" s="99"/>
      <c r="R472" s="340"/>
      <c r="S472" s="119"/>
      <c r="T472" s="123"/>
      <c r="U472" s="119"/>
      <c r="V472" s="99"/>
      <c r="W472" s="127"/>
      <c r="X472" s="99"/>
      <c r="Y472" s="127"/>
    </row>
    <row r="473" spans="3:25" ht="19" hidden="1">
      <c r="C473" s="933"/>
      <c r="D473" s="933"/>
      <c r="E473" s="19"/>
      <c r="I473" s="100"/>
      <c r="M473" s="100"/>
      <c r="Q473" s="99"/>
      <c r="R473" s="340"/>
      <c r="S473" s="119"/>
      <c r="T473" s="123"/>
      <c r="U473" s="119"/>
      <c r="V473" s="99"/>
      <c r="W473" s="127"/>
      <c r="X473" s="99"/>
      <c r="Y473" s="127"/>
    </row>
    <row r="474" spans="3:25" ht="19" hidden="1">
      <c r="C474" s="933"/>
      <c r="D474" s="933"/>
      <c r="E474" s="19"/>
      <c r="I474" s="100"/>
      <c r="M474" s="100"/>
      <c r="Q474" s="99"/>
      <c r="R474" s="340"/>
      <c r="S474" s="119"/>
      <c r="T474" s="123"/>
      <c r="U474" s="119"/>
      <c r="V474" s="99"/>
      <c r="W474" s="127"/>
      <c r="X474" s="99"/>
      <c r="Y474" s="127"/>
    </row>
    <row r="475" spans="3:25" ht="19" hidden="1">
      <c r="C475" s="933"/>
      <c r="D475" s="933"/>
      <c r="E475" s="19"/>
      <c r="I475" s="100"/>
      <c r="M475" s="100"/>
      <c r="Q475" s="99"/>
      <c r="R475" s="340"/>
      <c r="S475" s="119"/>
      <c r="T475" s="123"/>
      <c r="U475" s="119"/>
      <c r="V475" s="99"/>
      <c r="W475" s="127"/>
      <c r="X475" s="99"/>
      <c r="Y475" s="127"/>
    </row>
    <row r="476" spans="3:25" ht="19" hidden="1">
      <c r="C476" s="933"/>
      <c r="D476" s="933"/>
      <c r="E476" s="19"/>
      <c r="I476" s="100"/>
      <c r="M476" s="100"/>
      <c r="Q476" s="99"/>
      <c r="R476" s="340"/>
      <c r="S476" s="119"/>
      <c r="T476" s="123"/>
      <c r="U476" s="119"/>
      <c r="V476" s="99"/>
      <c r="W476" s="127"/>
      <c r="X476" s="99"/>
      <c r="Y476" s="127"/>
    </row>
    <row r="477" spans="3:25" ht="19" hidden="1">
      <c r="C477" s="933"/>
      <c r="D477" s="933"/>
      <c r="E477" s="19"/>
      <c r="I477" s="100"/>
      <c r="M477" s="100"/>
      <c r="Q477" s="99"/>
      <c r="R477" s="340"/>
      <c r="S477" s="119"/>
      <c r="T477" s="123"/>
      <c r="U477" s="119"/>
      <c r="V477" s="99"/>
      <c r="W477" s="127"/>
      <c r="X477" s="99"/>
      <c r="Y477" s="127"/>
    </row>
    <row r="478" spans="3:25" ht="19" hidden="1">
      <c r="C478" s="933"/>
      <c r="D478" s="933"/>
      <c r="E478" s="19"/>
      <c r="I478" s="100"/>
      <c r="M478" s="100"/>
      <c r="Q478" s="99"/>
      <c r="R478" s="340"/>
      <c r="S478" s="119"/>
      <c r="T478" s="123"/>
      <c r="U478" s="119"/>
      <c r="V478" s="99"/>
      <c r="W478" s="127"/>
      <c r="X478" s="99"/>
      <c r="Y478" s="127"/>
    </row>
    <row r="479" spans="3:25" ht="19" hidden="1">
      <c r="C479" s="933"/>
      <c r="D479" s="933"/>
      <c r="E479" s="19"/>
      <c r="I479" s="100"/>
      <c r="M479" s="100"/>
      <c r="Q479" s="99"/>
      <c r="R479" s="340"/>
      <c r="S479" s="119"/>
      <c r="T479" s="123"/>
      <c r="U479" s="119"/>
      <c r="V479" s="99"/>
      <c r="W479" s="127"/>
      <c r="X479" s="99"/>
      <c r="Y479" s="127"/>
    </row>
    <row r="480" spans="3:25" ht="19" hidden="1">
      <c r="C480" s="933"/>
      <c r="D480" s="933"/>
      <c r="E480" s="19"/>
      <c r="I480" s="100"/>
      <c r="M480" s="100"/>
      <c r="Q480" s="99"/>
      <c r="R480" s="340"/>
      <c r="S480" s="119"/>
      <c r="T480" s="123"/>
      <c r="U480" s="119"/>
      <c r="V480" s="99"/>
      <c r="W480" s="127"/>
      <c r="X480" s="99"/>
      <c r="Y480" s="127"/>
    </row>
    <row r="481" spans="3:25" ht="19" hidden="1">
      <c r="C481" s="933"/>
      <c r="D481" s="933"/>
      <c r="E481" s="19"/>
      <c r="I481" s="100"/>
      <c r="M481" s="100"/>
      <c r="Q481" s="99"/>
      <c r="R481" s="340"/>
      <c r="S481" s="119"/>
      <c r="T481" s="123"/>
      <c r="U481" s="119"/>
      <c r="V481" s="99"/>
      <c r="W481" s="127"/>
      <c r="X481" s="99"/>
      <c r="Y481" s="127"/>
    </row>
    <row r="482" spans="3:25" ht="19" hidden="1">
      <c r="C482" s="933"/>
      <c r="D482" s="933"/>
      <c r="E482" s="19"/>
      <c r="I482" s="100"/>
      <c r="M482" s="100"/>
      <c r="Q482" s="99"/>
      <c r="R482" s="340"/>
      <c r="S482" s="119"/>
      <c r="T482" s="123"/>
      <c r="U482" s="119"/>
      <c r="V482" s="99"/>
      <c r="W482" s="127"/>
      <c r="X482" s="99"/>
      <c r="Y482" s="127"/>
    </row>
    <row r="483" spans="3:25" ht="19" hidden="1">
      <c r="C483" s="933"/>
      <c r="D483" s="933"/>
      <c r="E483" s="19"/>
      <c r="I483" s="100"/>
      <c r="M483" s="100"/>
      <c r="Q483" s="99"/>
      <c r="R483" s="340"/>
      <c r="S483" s="119"/>
      <c r="T483" s="123"/>
      <c r="U483" s="119"/>
      <c r="V483" s="99"/>
      <c r="W483" s="127"/>
      <c r="X483" s="99"/>
      <c r="Y483" s="127"/>
    </row>
    <row r="484" spans="3:25" ht="19" hidden="1">
      <c r="C484" s="933"/>
      <c r="D484" s="933"/>
      <c r="E484" s="19"/>
      <c r="I484" s="100"/>
      <c r="M484" s="100"/>
      <c r="Q484" s="99"/>
      <c r="R484" s="340"/>
      <c r="S484" s="119"/>
      <c r="T484" s="123"/>
      <c r="U484" s="119"/>
      <c r="V484" s="99"/>
      <c r="W484" s="127"/>
      <c r="X484" s="99"/>
      <c r="Y484" s="127"/>
    </row>
    <row r="485" spans="3:25" ht="19" hidden="1">
      <c r="C485" s="933"/>
      <c r="D485" s="933"/>
      <c r="E485" s="19"/>
      <c r="I485" s="100"/>
      <c r="M485" s="100"/>
      <c r="Q485" s="99"/>
      <c r="R485" s="340"/>
      <c r="S485" s="119"/>
      <c r="T485" s="123"/>
      <c r="U485" s="119"/>
      <c r="V485" s="99"/>
      <c r="W485" s="127"/>
      <c r="X485" s="99"/>
      <c r="Y485" s="127"/>
    </row>
    <row r="486" spans="3:25" ht="19" hidden="1">
      <c r="C486" s="933"/>
      <c r="D486" s="933"/>
      <c r="E486" s="19"/>
      <c r="I486" s="100"/>
      <c r="M486" s="100"/>
      <c r="Q486" s="99"/>
      <c r="R486" s="340"/>
      <c r="S486" s="119"/>
      <c r="T486" s="123"/>
      <c r="U486" s="119"/>
      <c r="V486" s="99"/>
      <c r="W486" s="127"/>
      <c r="X486" s="99"/>
      <c r="Y486" s="127"/>
    </row>
    <row r="487" spans="3:25" ht="19" hidden="1">
      <c r="C487" s="933"/>
      <c r="D487" s="933"/>
      <c r="E487" s="19"/>
      <c r="I487" s="100"/>
      <c r="M487" s="100"/>
      <c r="Q487" s="99"/>
      <c r="R487" s="340"/>
      <c r="S487" s="119"/>
      <c r="T487" s="123"/>
      <c r="U487" s="119"/>
      <c r="V487" s="99"/>
      <c r="W487" s="127"/>
      <c r="X487" s="99"/>
      <c r="Y487" s="127"/>
    </row>
    <row r="488" spans="3:25" ht="19" hidden="1">
      <c r="C488" s="933"/>
      <c r="D488" s="933"/>
      <c r="E488" s="19"/>
      <c r="I488" s="100"/>
      <c r="M488" s="100"/>
      <c r="Q488" s="99"/>
      <c r="R488" s="340"/>
      <c r="S488" s="119"/>
      <c r="T488" s="123"/>
      <c r="U488" s="119"/>
      <c r="V488" s="99"/>
      <c r="W488" s="127"/>
      <c r="X488" s="99"/>
      <c r="Y488" s="127"/>
    </row>
    <row r="489" spans="3:25" ht="19" hidden="1">
      <c r="C489" s="933"/>
      <c r="D489" s="933"/>
      <c r="E489" s="19"/>
      <c r="I489" s="100"/>
      <c r="M489" s="100"/>
      <c r="Q489" s="99"/>
      <c r="R489" s="340"/>
      <c r="S489" s="119"/>
      <c r="T489" s="123"/>
      <c r="U489" s="119"/>
      <c r="V489" s="99"/>
      <c r="W489" s="127"/>
      <c r="X489" s="99"/>
      <c r="Y489" s="127"/>
    </row>
    <row r="490" spans="3:25" ht="19" hidden="1">
      <c r="C490" s="933"/>
      <c r="D490" s="933"/>
      <c r="E490" s="19"/>
      <c r="I490" s="100"/>
      <c r="M490" s="100"/>
      <c r="Q490" s="99"/>
      <c r="R490" s="340"/>
      <c r="S490" s="119"/>
      <c r="T490" s="123"/>
      <c r="U490" s="119"/>
      <c r="V490" s="99"/>
      <c r="W490" s="127"/>
      <c r="X490" s="99"/>
      <c r="Y490" s="127"/>
    </row>
    <row r="491" spans="3:25" ht="19" hidden="1">
      <c r="C491" s="933"/>
      <c r="D491" s="933"/>
      <c r="E491" s="19"/>
      <c r="I491" s="100"/>
      <c r="M491" s="100"/>
      <c r="Q491" s="99"/>
      <c r="R491" s="340"/>
      <c r="S491" s="119"/>
      <c r="T491" s="123"/>
      <c r="U491" s="119"/>
      <c r="V491" s="99"/>
      <c r="W491" s="127"/>
      <c r="X491" s="99"/>
      <c r="Y491" s="127"/>
    </row>
    <row r="492" spans="3:25" ht="19" hidden="1">
      <c r="C492" s="933"/>
      <c r="D492" s="933"/>
      <c r="E492" s="19"/>
      <c r="I492" s="100"/>
      <c r="M492" s="100"/>
      <c r="Q492" s="99"/>
      <c r="R492" s="340"/>
      <c r="S492" s="119"/>
      <c r="T492" s="123"/>
      <c r="U492" s="119"/>
      <c r="V492" s="99"/>
      <c r="W492" s="127"/>
      <c r="X492" s="99"/>
      <c r="Y492" s="127"/>
    </row>
    <row r="493" spans="3:25" ht="19" hidden="1">
      <c r="C493" s="933"/>
      <c r="D493" s="933"/>
      <c r="E493" s="19"/>
      <c r="I493" s="100"/>
      <c r="M493" s="100"/>
      <c r="Q493" s="99"/>
      <c r="R493" s="340"/>
      <c r="S493" s="119"/>
      <c r="T493" s="123"/>
      <c r="U493" s="119"/>
      <c r="V493" s="99"/>
      <c r="W493" s="127"/>
      <c r="X493" s="99"/>
      <c r="Y493" s="127"/>
    </row>
    <row r="494" spans="3:25" ht="19" hidden="1">
      <c r="C494" s="933"/>
      <c r="D494" s="933"/>
      <c r="E494" s="19"/>
      <c r="I494" s="100"/>
      <c r="M494" s="100"/>
      <c r="Q494" s="99"/>
      <c r="R494" s="340"/>
      <c r="S494" s="119"/>
      <c r="T494" s="123"/>
      <c r="U494" s="119"/>
      <c r="V494" s="99"/>
      <c r="W494" s="127"/>
      <c r="X494" s="99"/>
      <c r="Y494" s="127"/>
    </row>
    <row r="495" spans="3:25" ht="19" hidden="1">
      <c r="C495" s="933"/>
      <c r="D495" s="933"/>
      <c r="E495" s="19"/>
      <c r="I495" s="100"/>
      <c r="M495" s="100"/>
      <c r="Q495" s="99"/>
      <c r="R495" s="340"/>
      <c r="S495" s="119"/>
      <c r="T495" s="123"/>
      <c r="U495" s="119"/>
      <c r="V495" s="99"/>
      <c r="W495" s="127"/>
      <c r="X495" s="99"/>
      <c r="Y495" s="127"/>
    </row>
    <row r="496" spans="3:25" ht="19" hidden="1">
      <c r="C496" s="933"/>
      <c r="D496" s="933"/>
      <c r="E496" s="19"/>
      <c r="I496" s="100"/>
      <c r="M496" s="100"/>
      <c r="Q496" s="99"/>
      <c r="R496" s="340"/>
      <c r="S496" s="119"/>
      <c r="T496" s="123"/>
      <c r="U496" s="119"/>
      <c r="V496" s="99"/>
      <c r="W496" s="127"/>
      <c r="X496" s="99"/>
      <c r="Y496" s="127"/>
    </row>
    <row r="497" spans="3:25" ht="19" hidden="1">
      <c r="C497" s="933"/>
      <c r="D497" s="933"/>
      <c r="E497" s="19"/>
      <c r="I497" s="100"/>
      <c r="M497" s="100"/>
      <c r="Q497" s="99"/>
      <c r="R497" s="340"/>
      <c r="S497" s="119"/>
      <c r="T497" s="123"/>
      <c r="U497" s="119"/>
      <c r="V497" s="99"/>
      <c r="W497" s="127"/>
      <c r="X497" s="99"/>
      <c r="Y497" s="127"/>
    </row>
    <row r="498" spans="3:25" ht="19" hidden="1">
      <c r="C498" s="933"/>
      <c r="D498" s="933"/>
      <c r="E498" s="19"/>
      <c r="I498" s="100"/>
      <c r="M498" s="100"/>
      <c r="Q498" s="99"/>
      <c r="R498" s="340"/>
      <c r="S498" s="119"/>
      <c r="T498" s="123"/>
      <c r="U498" s="119"/>
      <c r="V498" s="99"/>
      <c r="W498" s="127"/>
      <c r="X498" s="99"/>
      <c r="Y498" s="127"/>
    </row>
    <row r="499" spans="3:25" ht="19" hidden="1">
      <c r="C499" s="933"/>
      <c r="D499" s="933"/>
      <c r="E499" s="19"/>
      <c r="I499" s="100"/>
      <c r="M499" s="100"/>
      <c r="Q499" s="99"/>
      <c r="R499" s="340"/>
      <c r="S499" s="119"/>
      <c r="T499" s="123"/>
      <c r="U499" s="119"/>
      <c r="V499" s="99"/>
      <c r="W499" s="127"/>
      <c r="X499" s="99"/>
      <c r="Y499" s="127"/>
    </row>
    <row r="500" spans="3:25" ht="19" hidden="1">
      <c r="C500" s="933"/>
      <c r="D500" s="933"/>
      <c r="E500" s="19"/>
      <c r="I500" s="100"/>
      <c r="M500" s="100"/>
      <c r="Q500" s="99"/>
      <c r="R500" s="340"/>
      <c r="S500" s="119"/>
      <c r="T500" s="123"/>
      <c r="U500" s="119"/>
      <c r="V500" s="99"/>
      <c r="W500" s="127"/>
      <c r="X500" s="99"/>
      <c r="Y500" s="127"/>
    </row>
    <row r="501" spans="3:25" ht="19" hidden="1">
      <c r="C501" s="933"/>
      <c r="D501" s="933"/>
      <c r="E501" s="19"/>
      <c r="I501" s="100"/>
      <c r="M501" s="100"/>
      <c r="Q501" s="99"/>
      <c r="R501" s="340"/>
      <c r="S501" s="119"/>
      <c r="T501" s="123"/>
      <c r="U501" s="119"/>
      <c r="V501" s="99"/>
      <c r="W501" s="127"/>
      <c r="X501" s="99"/>
      <c r="Y501" s="127"/>
    </row>
    <row r="502" spans="3:25" ht="19" hidden="1">
      <c r="C502" s="933"/>
      <c r="D502" s="933"/>
      <c r="E502" s="19"/>
      <c r="I502" s="100"/>
      <c r="M502" s="100"/>
      <c r="Q502" s="99"/>
      <c r="R502" s="340"/>
      <c r="S502" s="119"/>
      <c r="T502" s="123"/>
      <c r="U502" s="119"/>
      <c r="V502" s="99"/>
      <c r="W502" s="127"/>
      <c r="X502" s="99"/>
      <c r="Y502" s="127"/>
    </row>
    <row r="503" spans="3:25" ht="19" hidden="1">
      <c r="C503" s="933"/>
      <c r="D503" s="933"/>
      <c r="E503" s="19"/>
      <c r="I503" s="100"/>
      <c r="M503" s="100"/>
      <c r="Q503" s="99"/>
      <c r="R503" s="340"/>
      <c r="S503" s="119"/>
      <c r="T503" s="123"/>
      <c r="U503" s="119"/>
      <c r="V503" s="99"/>
      <c r="W503" s="127"/>
      <c r="X503" s="99"/>
      <c r="Y503" s="127"/>
    </row>
    <row r="504" spans="3:25" ht="19" hidden="1">
      <c r="C504" s="933"/>
      <c r="D504" s="933"/>
      <c r="E504" s="19"/>
      <c r="I504" s="100"/>
      <c r="M504" s="100"/>
      <c r="Q504" s="99"/>
      <c r="R504" s="340"/>
      <c r="S504" s="119"/>
      <c r="T504" s="123"/>
      <c r="U504" s="119"/>
      <c r="V504" s="99"/>
      <c r="W504" s="127"/>
      <c r="X504" s="99"/>
      <c r="Y504" s="127"/>
    </row>
    <row r="505" spans="3:25" ht="19" hidden="1">
      <c r="C505" s="933"/>
      <c r="D505" s="933"/>
      <c r="E505" s="19"/>
      <c r="I505" s="100"/>
      <c r="M505" s="100"/>
      <c r="Q505" s="99"/>
      <c r="R505" s="340"/>
      <c r="S505" s="119"/>
      <c r="T505" s="123"/>
      <c r="U505" s="119"/>
      <c r="V505" s="99"/>
      <c r="W505" s="127"/>
      <c r="X505" s="99"/>
      <c r="Y505" s="127"/>
    </row>
    <row r="506" spans="3:25" ht="19" hidden="1">
      <c r="C506" s="933"/>
      <c r="D506" s="933"/>
      <c r="E506" s="19"/>
      <c r="I506" s="100"/>
      <c r="M506" s="100"/>
      <c r="Q506" s="99"/>
      <c r="R506" s="340"/>
      <c r="S506" s="119"/>
      <c r="T506" s="123"/>
      <c r="U506" s="119"/>
      <c r="V506" s="99"/>
      <c r="W506" s="127"/>
      <c r="X506" s="99"/>
      <c r="Y506" s="127"/>
    </row>
    <row r="507" spans="3:25" ht="19" hidden="1">
      <c r="C507" s="933"/>
      <c r="D507" s="933"/>
      <c r="E507" s="19"/>
      <c r="I507" s="100"/>
      <c r="M507" s="100"/>
      <c r="Q507" s="99"/>
      <c r="R507" s="340"/>
      <c r="S507" s="119"/>
      <c r="T507" s="123"/>
      <c r="U507" s="119"/>
      <c r="V507" s="99"/>
      <c r="W507" s="127"/>
      <c r="X507" s="99"/>
      <c r="Y507" s="127"/>
    </row>
    <row r="508" spans="3:25" ht="19" hidden="1">
      <c r="C508" s="933"/>
      <c r="D508" s="933"/>
      <c r="E508" s="19"/>
      <c r="I508" s="100"/>
      <c r="M508" s="100"/>
      <c r="Q508" s="99"/>
      <c r="R508" s="340"/>
      <c r="S508" s="119"/>
      <c r="T508" s="123"/>
      <c r="U508" s="119"/>
      <c r="V508" s="99"/>
      <c r="W508" s="127"/>
      <c r="X508" s="99"/>
      <c r="Y508" s="127"/>
    </row>
    <row r="509" spans="3:25" ht="19" hidden="1">
      <c r="C509" s="933"/>
      <c r="D509" s="933"/>
      <c r="E509" s="19"/>
      <c r="I509" s="100"/>
      <c r="M509" s="100"/>
      <c r="Q509" s="99"/>
      <c r="R509" s="340"/>
      <c r="S509" s="119"/>
      <c r="T509" s="123"/>
      <c r="U509" s="119"/>
      <c r="V509" s="99"/>
      <c r="W509" s="127"/>
      <c r="X509" s="99"/>
      <c r="Y509" s="127"/>
    </row>
    <row r="510" spans="3:25" ht="19" hidden="1">
      <c r="C510" s="933"/>
      <c r="D510" s="933"/>
      <c r="E510" s="19"/>
      <c r="I510" s="100"/>
      <c r="M510" s="100"/>
      <c r="Q510" s="99"/>
      <c r="R510" s="340"/>
      <c r="S510" s="119"/>
      <c r="T510" s="123"/>
      <c r="U510" s="119"/>
      <c r="V510" s="99"/>
      <c r="W510" s="127"/>
      <c r="X510" s="99"/>
      <c r="Y510" s="127"/>
    </row>
    <row r="511" spans="3:25" ht="19" hidden="1">
      <c r="C511" s="933"/>
      <c r="D511" s="933"/>
      <c r="E511" s="19"/>
      <c r="I511" s="100"/>
      <c r="M511" s="100"/>
      <c r="Q511" s="99"/>
      <c r="R511" s="340"/>
      <c r="S511" s="119"/>
      <c r="T511" s="123"/>
      <c r="U511" s="119"/>
      <c r="V511" s="99"/>
      <c r="W511" s="127"/>
      <c r="X511" s="99"/>
      <c r="Y511" s="127"/>
    </row>
    <row r="512" spans="3:25" ht="19" hidden="1">
      <c r="C512" s="933"/>
      <c r="D512" s="933"/>
      <c r="E512" s="19"/>
      <c r="I512" s="100"/>
      <c r="M512" s="100"/>
      <c r="Q512" s="99"/>
      <c r="R512" s="340"/>
      <c r="S512" s="119"/>
      <c r="T512" s="123"/>
      <c r="U512" s="119"/>
      <c r="V512" s="99"/>
      <c r="W512" s="127"/>
      <c r="X512" s="99"/>
      <c r="Y512" s="127"/>
    </row>
    <row r="513" spans="3:25" ht="19" hidden="1">
      <c r="C513" s="933"/>
      <c r="D513" s="933"/>
      <c r="E513" s="19"/>
      <c r="I513" s="100"/>
      <c r="M513" s="100"/>
      <c r="Q513" s="99"/>
      <c r="R513" s="340"/>
      <c r="S513" s="119"/>
      <c r="T513" s="123"/>
      <c r="U513" s="119"/>
      <c r="V513" s="99"/>
      <c r="W513" s="127"/>
      <c r="X513" s="99"/>
      <c r="Y513" s="127"/>
    </row>
    <row r="514" spans="3:25" ht="19" hidden="1">
      <c r="C514" s="933"/>
      <c r="D514" s="933"/>
      <c r="E514" s="19"/>
      <c r="I514" s="100"/>
      <c r="M514" s="100"/>
      <c r="Q514" s="99"/>
      <c r="R514" s="340"/>
      <c r="S514" s="119"/>
      <c r="T514" s="123"/>
      <c r="U514" s="119"/>
      <c r="V514" s="99"/>
      <c r="W514" s="127"/>
      <c r="X514" s="99"/>
      <c r="Y514" s="127"/>
    </row>
    <row r="515" spans="3:25" ht="19" hidden="1">
      <c r="C515" s="933"/>
      <c r="D515" s="933"/>
      <c r="E515" s="19"/>
      <c r="I515" s="100"/>
      <c r="M515" s="100"/>
      <c r="Q515" s="99"/>
      <c r="R515" s="340"/>
      <c r="S515" s="119"/>
      <c r="T515" s="123"/>
      <c r="U515" s="119"/>
      <c r="V515" s="99"/>
      <c r="W515" s="127"/>
      <c r="X515" s="99"/>
      <c r="Y515" s="127"/>
    </row>
    <row r="516" spans="3:25" ht="19" hidden="1">
      <c r="C516" s="933"/>
      <c r="D516" s="933"/>
      <c r="E516" s="19"/>
      <c r="I516" s="100"/>
      <c r="M516" s="100"/>
      <c r="Q516" s="99"/>
      <c r="R516" s="340"/>
      <c r="S516" s="119"/>
      <c r="T516" s="123"/>
      <c r="U516" s="119"/>
      <c r="V516" s="99"/>
      <c r="W516" s="127"/>
      <c r="X516" s="99"/>
      <c r="Y516" s="127"/>
    </row>
    <row r="517" spans="3:25" ht="19" hidden="1">
      <c r="C517" s="933"/>
      <c r="D517" s="933"/>
      <c r="E517" s="19"/>
      <c r="I517" s="100"/>
      <c r="M517" s="100"/>
      <c r="Q517" s="99"/>
      <c r="R517" s="340"/>
      <c r="S517" s="119"/>
      <c r="T517" s="123"/>
      <c r="U517" s="119"/>
      <c r="V517" s="99"/>
      <c r="W517" s="127"/>
      <c r="X517" s="99"/>
      <c r="Y517" s="127"/>
    </row>
    <row r="518" spans="3:25" ht="19" hidden="1">
      <c r="C518" s="933"/>
      <c r="D518" s="933"/>
      <c r="E518" s="19"/>
      <c r="I518" s="100"/>
      <c r="M518" s="100"/>
      <c r="Q518" s="99"/>
      <c r="R518" s="340"/>
      <c r="S518" s="119"/>
      <c r="T518" s="123"/>
      <c r="U518" s="119"/>
      <c r="V518" s="99"/>
      <c r="W518" s="127"/>
      <c r="X518" s="99"/>
      <c r="Y518" s="127"/>
    </row>
    <row r="519" spans="3:25" ht="19" hidden="1">
      <c r="C519" s="933"/>
      <c r="D519" s="933"/>
      <c r="E519" s="19"/>
      <c r="I519" s="100"/>
      <c r="M519" s="100"/>
      <c r="Q519" s="99"/>
      <c r="R519" s="340"/>
      <c r="S519" s="119"/>
      <c r="T519" s="123"/>
      <c r="U519" s="119"/>
      <c r="V519" s="99"/>
      <c r="W519" s="127"/>
      <c r="X519" s="99"/>
      <c r="Y519" s="127"/>
    </row>
    <row r="520" spans="3:25" ht="19" hidden="1">
      <c r="C520" s="933"/>
      <c r="D520" s="933"/>
      <c r="E520" s="19"/>
      <c r="I520" s="100"/>
      <c r="M520" s="100"/>
      <c r="Q520" s="99"/>
      <c r="R520" s="340"/>
      <c r="S520" s="119"/>
      <c r="T520" s="123"/>
      <c r="U520" s="119"/>
      <c r="V520" s="99"/>
      <c r="W520" s="127"/>
      <c r="X520" s="99"/>
      <c r="Y520" s="127"/>
    </row>
    <row r="521" spans="3:25" ht="19" hidden="1">
      <c r="C521" s="933"/>
      <c r="D521" s="933"/>
      <c r="E521" s="19"/>
      <c r="I521" s="100"/>
      <c r="M521" s="100"/>
      <c r="Q521" s="99"/>
      <c r="R521" s="340"/>
      <c r="S521" s="119"/>
      <c r="T521" s="123"/>
      <c r="U521" s="119"/>
      <c r="V521" s="99"/>
      <c r="W521" s="127"/>
      <c r="X521" s="99"/>
      <c r="Y521" s="127"/>
    </row>
    <row r="522" spans="3:25" ht="19" hidden="1">
      <c r="C522" s="933"/>
      <c r="D522" s="933"/>
      <c r="E522" s="19"/>
      <c r="I522" s="100"/>
      <c r="M522" s="100"/>
      <c r="Q522" s="99"/>
      <c r="R522" s="340"/>
      <c r="S522" s="119"/>
      <c r="T522" s="123"/>
      <c r="U522" s="119"/>
      <c r="V522" s="99"/>
      <c r="W522" s="127"/>
      <c r="X522" s="99"/>
      <c r="Y522" s="127"/>
    </row>
    <row r="523" spans="3:25" ht="19" hidden="1">
      <c r="C523" s="933"/>
      <c r="D523" s="933"/>
      <c r="E523" s="19"/>
      <c r="I523" s="100"/>
      <c r="M523" s="100"/>
      <c r="Q523" s="99"/>
      <c r="R523" s="340"/>
      <c r="S523" s="119"/>
      <c r="T523" s="123"/>
      <c r="U523" s="119"/>
      <c r="V523" s="99"/>
      <c r="W523" s="127"/>
      <c r="X523" s="99"/>
      <c r="Y523" s="127"/>
    </row>
    <row r="524" spans="3:25" ht="19" hidden="1">
      <c r="C524" s="933"/>
      <c r="D524" s="933"/>
      <c r="E524" s="19"/>
      <c r="I524" s="100"/>
      <c r="M524" s="100"/>
      <c r="Q524" s="99"/>
      <c r="R524" s="340"/>
      <c r="S524" s="119"/>
      <c r="T524" s="123"/>
      <c r="U524" s="119"/>
      <c r="V524" s="99"/>
      <c r="W524" s="127"/>
      <c r="X524" s="99"/>
      <c r="Y524" s="127"/>
    </row>
    <row r="525" spans="3:25" ht="19" hidden="1">
      <c r="C525" s="933"/>
      <c r="D525" s="933"/>
      <c r="E525" s="19"/>
      <c r="I525" s="100"/>
      <c r="M525" s="100"/>
      <c r="Q525" s="99"/>
      <c r="R525" s="340"/>
      <c r="S525" s="119"/>
      <c r="T525" s="123"/>
      <c r="U525" s="119"/>
      <c r="V525" s="99"/>
      <c r="W525" s="127"/>
      <c r="X525" s="99"/>
      <c r="Y525" s="127"/>
    </row>
    <row r="526" spans="3:25" ht="19" hidden="1">
      <c r="C526" s="933"/>
      <c r="D526" s="933"/>
      <c r="E526" s="19"/>
      <c r="I526" s="100"/>
      <c r="M526" s="100"/>
      <c r="Q526" s="99"/>
      <c r="R526" s="340"/>
      <c r="S526" s="119"/>
      <c r="T526" s="123"/>
      <c r="U526" s="119"/>
      <c r="V526" s="99"/>
      <c r="W526" s="127"/>
      <c r="X526" s="99"/>
      <c r="Y526" s="127"/>
    </row>
    <row r="527" spans="3:25" ht="19" hidden="1">
      <c r="C527" s="933"/>
      <c r="D527" s="933"/>
      <c r="E527" s="19"/>
      <c r="I527" s="100"/>
      <c r="M527" s="100"/>
      <c r="Q527" s="99"/>
      <c r="R527" s="340"/>
      <c r="S527" s="119"/>
      <c r="T527" s="123"/>
      <c r="U527" s="119"/>
      <c r="V527" s="99"/>
      <c r="W527" s="127"/>
      <c r="X527" s="99"/>
      <c r="Y527" s="127"/>
    </row>
    <row r="528" spans="3:25" ht="19" hidden="1">
      <c r="C528" s="933"/>
      <c r="D528" s="933"/>
      <c r="E528" s="19"/>
      <c r="I528" s="100"/>
      <c r="M528" s="100"/>
      <c r="Q528" s="99"/>
      <c r="R528" s="340"/>
      <c r="S528" s="119"/>
      <c r="T528" s="123"/>
      <c r="U528" s="119"/>
      <c r="V528" s="99"/>
      <c r="W528" s="127"/>
      <c r="X528" s="99"/>
      <c r="Y528" s="127"/>
    </row>
    <row r="529" spans="3:25" ht="19" hidden="1">
      <c r="C529" s="933"/>
      <c r="D529" s="933"/>
      <c r="E529" s="19"/>
      <c r="I529" s="100"/>
      <c r="M529" s="100"/>
      <c r="Q529" s="99"/>
      <c r="R529" s="340"/>
      <c r="S529" s="119"/>
      <c r="T529" s="123"/>
      <c r="U529" s="119"/>
      <c r="V529" s="99"/>
      <c r="W529" s="127"/>
      <c r="X529" s="99"/>
      <c r="Y529" s="127"/>
    </row>
    <row r="530" spans="3:25" ht="19" hidden="1">
      <c r="C530" s="933"/>
      <c r="D530" s="933"/>
      <c r="E530" s="19"/>
      <c r="I530" s="100"/>
      <c r="M530" s="100"/>
      <c r="Q530" s="99"/>
      <c r="R530" s="340"/>
      <c r="S530" s="119"/>
      <c r="T530" s="123"/>
      <c r="U530" s="119"/>
      <c r="V530" s="99"/>
      <c r="W530" s="127"/>
      <c r="X530" s="99"/>
      <c r="Y530" s="127"/>
    </row>
    <row r="531" spans="3:25" ht="19" hidden="1">
      <c r="C531" s="933"/>
      <c r="D531" s="933"/>
      <c r="E531" s="19"/>
      <c r="I531" s="100"/>
      <c r="M531" s="100"/>
      <c r="Q531" s="99"/>
      <c r="R531" s="340"/>
      <c r="S531" s="119"/>
      <c r="T531" s="123"/>
      <c r="U531" s="119"/>
      <c r="V531" s="99"/>
      <c r="W531" s="127"/>
      <c r="X531" s="99"/>
      <c r="Y531" s="127"/>
    </row>
    <row r="532" spans="3:25" ht="19" hidden="1">
      <c r="C532" s="933"/>
      <c r="D532" s="933"/>
      <c r="E532" s="19"/>
      <c r="I532" s="100"/>
      <c r="M532" s="100"/>
      <c r="Q532" s="99"/>
      <c r="R532" s="340"/>
      <c r="S532" s="119"/>
      <c r="T532" s="123"/>
      <c r="U532" s="119"/>
      <c r="V532" s="99"/>
      <c r="W532" s="127"/>
      <c r="X532" s="99"/>
      <c r="Y532" s="127"/>
    </row>
    <row r="533" spans="3:25" ht="19" hidden="1">
      <c r="C533" s="933"/>
      <c r="D533" s="933"/>
      <c r="E533" s="19"/>
      <c r="I533" s="100"/>
      <c r="M533" s="100"/>
      <c r="Q533" s="99"/>
      <c r="R533" s="340"/>
      <c r="S533" s="119"/>
      <c r="T533" s="123"/>
      <c r="U533" s="119"/>
      <c r="V533" s="99"/>
      <c r="W533" s="127"/>
      <c r="X533" s="99"/>
      <c r="Y533" s="127"/>
    </row>
    <row r="534" spans="3:25" ht="19" hidden="1">
      <c r="C534" s="933"/>
      <c r="D534" s="933"/>
      <c r="E534" s="19"/>
      <c r="I534" s="100"/>
      <c r="M534" s="100"/>
      <c r="Q534" s="99"/>
      <c r="R534" s="340"/>
      <c r="S534" s="119"/>
      <c r="T534" s="123"/>
      <c r="U534" s="119"/>
      <c r="V534" s="99"/>
      <c r="W534" s="127"/>
      <c r="X534" s="99"/>
      <c r="Y534" s="127"/>
    </row>
    <row r="535" spans="3:25" ht="19" hidden="1">
      <c r="C535" s="933"/>
      <c r="D535" s="933"/>
      <c r="E535" s="19"/>
      <c r="I535" s="100"/>
      <c r="M535" s="100"/>
      <c r="Q535" s="99"/>
      <c r="R535" s="340"/>
      <c r="S535" s="119"/>
      <c r="T535" s="123"/>
      <c r="U535" s="119"/>
      <c r="V535" s="99"/>
      <c r="W535" s="127"/>
      <c r="X535" s="99"/>
      <c r="Y535" s="127"/>
    </row>
    <row r="536" spans="3:25" ht="19" hidden="1">
      <c r="C536" s="933"/>
      <c r="D536" s="933"/>
      <c r="E536" s="19"/>
      <c r="I536" s="100"/>
      <c r="M536" s="100"/>
      <c r="Q536" s="99"/>
      <c r="R536" s="340"/>
      <c r="S536" s="119"/>
      <c r="T536" s="123"/>
      <c r="U536" s="119"/>
      <c r="V536" s="99"/>
      <c r="W536" s="127"/>
      <c r="X536" s="99"/>
      <c r="Y536" s="127"/>
    </row>
    <row r="537" spans="3:25" ht="19" hidden="1">
      <c r="C537" s="933"/>
      <c r="D537" s="933"/>
      <c r="E537" s="19"/>
      <c r="I537" s="100"/>
      <c r="M537" s="100"/>
      <c r="Q537" s="99"/>
      <c r="R537" s="340"/>
      <c r="S537" s="119"/>
      <c r="T537" s="123"/>
      <c r="U537" s="119"/>
      <c r="V537" s="99"/>
      <c r="W537" s="127"/>
      <c r="X537" s="99"/>
      <c r="Y537" s="127"/>
    </row>
    <row r="538" spans="3:25" ht="19" hidden="1">
      <c r="C538" s="933"/>
      <c r="D538" s="933"/>
      <c r="E538" s="19"/>
      <c r="I538" s="100"/>
      <c r="M538" s="100"/>
      <c r="Q538" s="99"/>
      <c r="R538" s="340"/>
      <c r="S538" s="119"/>
      <c r="T538" s="123"/>
      <c r="U538" s="119"/>
      <c r="V538" s="99"/>
      <c r="W538" s="127"/>
      <c r="X538" s="99"/>
      <c r="Y538" s="127"/>
    </row>
    <row r="539" spans="3:25" ht="19" hidden="1">
      <c r="C539" s="933"/>
      <c r="D539" s="933"/>
      <c r="E539" s="19"/>
      <c r="I539" s="100"/>
      <c r="M539" s="100"/>
      <c r="Q539" s="99"/>
      <c r="R539" s="340"/>
      <c r="S539" s="119"/>
      <c r="T539" s="123"/>
      <c r="U539" s="119"/>
      <c r="V539" s="99"/>
      <c r="W539" s="127"/>
      <c r="X539" s="99"/>
      <c r="Y539" s="127"/>
    </row>
    <row r="540" spans="3:25" ht="19" hidden="1">
      <c r="C540" s="933"/>
      <c r="D540" s="933"/>
      <c r="E540" s="19"/>
      <c r="I540" s="100"/>
      <c r="M540" s="100"/>
      <c r="Q540" s="99"/>
      <c r="R540" s="340"/>
      <c r="S540" s="119"/>
      <c r="T540" s="123"/>
      <c r="U540" s="119"/>
      <c r="V540" s="99"/>
      <c r="W540" s="127"/>
      <c r="X540" s="99"/>
      <c r="Y540" s="127"/>
    </row>
    <row r="541" spans="3:25" ht="19" hidden="1">
      <c r="C541" s="933"/>
      <c r="D541" s="933"/>
      <c r="E541" s="19"/>
      <c r="I541" s="100"/>
      <c r="M541" s="100"/>
      <c r="Q541" s="99"/>
      <c r="R541" s="340"/>
      <c r="S541" s="119"/>
      <c r="T541" s="123"/>
      <c r="U541" s="119"/>
      <c r="V541" s="99"/>
      <c r="W541" s="127"/>
      <c r="X541" s="99"/>
      <c r="Y541" s="127"/>
    </row>
    <row r="542" spans="3:25" ht="19" hidden="1">
      <c r="C542" s="933"/>
      <c r="D542" s="933"/>
      <c r="E542" s="19"/>
      <c r="I542" s="100"/>
      <c r="M542" s="100"/>
      <c r="Q542" s="99"/>
      <c r="R542" s="340"/>
      <c r="S542" s="119"/>
      <c r="T542" s="123"/>
      <c r="U542" s="119"/>
      <c r="V542" s="99"/>
      <c r="W542" s="127"/>
      <c r="X542" s="99"/>
      <c r="Y542" s="127"/>
    </row>
    <row r="543" spans="3:25" ht="19" hidden="1">
      <c r="C543" s="933"/>
      <c r="D543" s="933"/>
      <c r="E543" s="19"/>
      <c r="I543" s="100"/>
      <c r="M543" s="100"/>
      <c r="Q543" s="99"/>
      <c r="R543" s="340"/>
      <c r="S543" s="119"/>
      <c r="T543" s="123"/>
      <c r="U543" s="119"/>
      <c r="V543" s="99"/>
      <c r="W543" s="127"/>
      <c r="X543" s="99"/>
      <c r="Y543" s="127"/>
    </row>
    <row r="544" spans="3:25" ht="19" hidden="1">
      <c r="C544" s="933"/>
      <c r="D544" s="933"/>
      <c r="E544" s="19"/>
      <c r="I544" s="100"/>
      <c r="M544" s="100"/>
      <c r="Q544" s="99"/>
      <c r="R544" s="340"/>
      <c r="S544" s="119"/>
      <c r="T544" s="123"/>
      <c r="U544" s="119"/>
      <c r="V544" s="99"/>
      <c r="W544" s="127"/>
      <c r="X544" s="99"/>
      <c r="Y544" s="127"/>
    </row>
    <row r="545" spans="3:25" ht="19" hidden="1">
      <c r="C545" s="933"/>
      <c r="D545" s="933"/>
      <c r="E545" s="19"/>
      <c r="I545" s="100"/>
      <c r="M545" s="100"/>
      <c r="Q545" s="99"/>
      <c r="R545" s="340"/>
      <c r="S545" s="119"/>
      <c r="T545" s="123"/>
      <c r="U545" s="119"/>
      <c r="V545" s="99"/>
      <c r="W545" s="127"/>
      <c r="X545" s="99"/>
      <c r="Y545" s="127"/>
    </row>
    <row r="546" spans="3:25" ht="19" hidden="1">
      <c r="C546" s="933"/>
      <c r="D546" s="933"/>
      <c r="E546" s="19"/>
      <c r="I546" s="100"/>
      <c r="M546" s="100"/>
      <c r="Q546" s="99"/>
      <c r="R546" s="340"/>
      <c r="S546" s="119"/>
      <c r="T546" s="123"/>
      <c r="U546" s="119"/>
      <c r="V546" s="99"/>
      <c r="W546" s="127"/>
      <c r="X546" s="99"/>
      <c r="Y546" s="127"/>
    </row>
    <row r="547" spans="3:25" ht="19" hidden="1">
      <c r="C547" s="933"/>
      <c r="D547" s="933"/>
      <c r="E547" s="19"/>
      <c r="I547" s="100"/>
      <c r="M547" s="100"/>
      <c r="Q547" s="99"/>
      <c r="R547" s="340"/>
      <c r="S547" s="119"/>
      <c r="T547" s="123"/>
      <c r="U547" s="119"/>
      <c r="V547" s="99"/>
      <c r="W547" s="127"/>
      <c r="X547" s="99"/>
      <c r="Y547" s="127"/>
    </row>
    <row r="548" spans="3:25" ht="19" hidden="1">
      <c r="C548" s="933"/>
      <c r="D548" s="933"/>
      <c r="E548" s="19"/>
      <c r="I548" s="100"/>
      <c r="M548" s="100"/>
      <c r="Q548" s="99"/>
      <c r="R548" s="340"/>
      <c r="S548" s="119"/>
      <c r="T548" s="123"/>
      <c r="U548" s="119"/>
      <c r="V548" s="99"/>
      <c r="W548" s="127"/>
      <c r="X548" s="99"/>
      <c r="Y548" s="127"/>
    </row>
    <row r="549" spans="3:25" ht="19" hidden="1">
      <c r="C549" s="933"/>
      <c r="D549" s="933"/>
      <c r="E549" s="19"/>
      <c r="I549" s="100"/>
      <c r="M549" s="100"/>
      <c r="Q549" s="99"/>
      <c r="R549" s="340"/>
      <c r="S549" s="119"/>
      <c r="T549" s="123"/>
      <c r="U549" s="119"/>
      <c r="V549" s="99"/>
      <c r="W549" s="127"/>
      <c r="X549" s="99"/>
      <c r="Y549" s="127"/>
    </row>
    <row r="550" spans="3:25" ht="19" hidden="1">
      <c r="C550" s="933"/>
      <c r="D550" s="933"/>
      <c r="E550" s="19"/>
      <c r="I550" s="100"/>
      <c r="M550" s="100"/>
      <c r="Q550" s="99"/>
      <c r="R550" s="340"/>
      <c r="S550" s="119"/>
      <c r="T550" s="123"/>
      <c r="U550" s="119"/>
      <c r="V550" s="99"/>
      <c r="W550" s="127"/>
      <c r="X550" s="99"/>
      <c r="Y550" s="127"/>
    </row>
    <row r="551" spans="3:25" ht="19" hidden="1">
      <c r="C551" s="933"/>
      <c r="D551" s="933"/>
      <c r="E551" s="19"/>
      <c r="I551" s="100"/>
      <c r="M551" s="100"/>
      <c r="Q551" s="99"/>
      <c r="R551" s="340"/>
      <c r="S551" s="119"/>
      <c r="T551" s="123"/>
      <c r="U551" s="119"/>
      <c r="V551" s="99"/>
      <c r="W551" s="127"/>
      <c r="X551" s="99"/>
      <c r="Y551" s="127"/>
    </row>
    <row r="552" spans="3:25" ht="19" hidden="1">
      <c r="C552" s="933"/>
      <c r="D552" s="933"/>
      <c r="E552" s="19"/>
      <c r="I552" s="100"/>
      <c r="M552" s="100"/>
      <c r="Q552" s="99"/>
      <c r="R552" s="340"/>
      <c r="S552" s="119"/>
      <c r="T552" s="123"/>
      <c r="U552" s="119"/>
      <c r="V552" s="99"/>
      <c r="W552" s="127"/>
      <c r="X552" s="99"/>
      <c r="Y552" s="127"/>
    </row>
    <row r="553" spans="3:25" ht="19" hidden="1">
      <c r="C553" s="933"/>
      <c r="D553" s="933"/>
      <c r="E553" s="19"/>
      <c r="I553" s="100"/>
      <c r="M553" s="100"/>
      <c r="Q553" s="99"/>
      <c r="R553" s="340"/>
      <c r="S553" s="119"/>
      <c r="T553" s="123"/>
      <c r="U553" s="119"/>
      <c r="V553" s="99"/>
      <c r="W553" s="127"/>
      <c r="X553" s="99"/>
      <c r="Y553" s="127"/>
    </row>
    <row r="554" spans="3:25" ht="19" hidden="1">
      <c r="C554" s="933"/>
      <c r="D554" s="933"/>
      <c r="E554" s="19"/>
      <c r="I554" s="100"/>
      <c r="M554" s="100"/>
      <c r="Q554" s="99"/>
      <c r="R554" s="340"/>
      <c r="S554" s="119"/>
      <c r="T554" s="123"/>
      <c r="U554" s="119"/>
      <c r="V554" s="99"/>
      <c r="W554" s="127"/>
      <c r="X554" s="99"/>
      <c r="Y554" s="127"/>
    </row>
    <row r="555" spans="3:25" ht="19" hidden="1">
      <c r="C555" s="933"/>
      <c r="D555" s="933"/>
      <c r="E555" s="19"/>
      <c r="I555" s="100"/>
      <c r="M555" s="100"/>
      <c r="Q555" s="99"/>
      <c r="R555" s="340"/>
      <c r="S555" s="119"/>
      <c r="T555" s="123"/>
      <c r="U555" s="119"/>
      <c r="V555" s="99"/>
      <c r="W555" s="127"/>
      <c r="X555" s="99"/>
      <c r="Y555" s="127"/>
    </row>
    <row r="556" spans="3:25" ht="19" hidden="1">
      <c r="C556" s="933"/>
      <c r="D556" s="933"/>
      <c r="E556" s="19"/>
      <c r="I556" s="100"/>
      <c r="M556" s="100"/>
      <c r="Q556" s="99"/>
      <c r="R556" s="340"/>
      <c r="S556" s="119"/>
      <c r="T556" s="123"/>
      <c r="U556" s="119"/>
      <c r="V556" s="99"/>
      <c r="W556" s="127"/>
      <c r="X556" s="99"/>
      <c r="Y556" s="127"/>
    </row>
    <row r="557" spans="3:25" ht="19" hidden="1">
      <c r="C557" s="933"/>
      <c r="D557" s="933"/>
      <c r="E557" s="19"/>
      <c r="I557" s="100"/>
      <c r="M557" s="100"/>
      <c r="Q557" s="99"/>
      <c r="R557" s="340"/>
      <c r="S557" s="119"/>
      <c r="T557" s="123"/>
      <c r="U557" s="119"/>
      <c r="V557" s="99"/>
      <c r="W557" s="127"/>
      <c r="X557" s="99"/>
      <c r="Y557" s="127"/>
    </row>
    <row r="558" spans="3:25" ht="19" hidden="1">
      <c r="C558" s="933"/>
      <c r="D558" s="933"/>
      <c r="E558" s="19"/>
      <c r="I558" s="100"/>
      <c r="M558" s="100"/>
      <c r="Q558" s="99"/>
      <c r="R558" s="340"/>
      <c r="S558" s="119"/>
      <c r="T558" s="123"/>
      <c r="U558" s="119"/>
      <c r="V558" s="99"/>
      <c r="W558" s="127"/>
      <c r="X558" s="99"/>
      <c r="Y558" s="127"/>
    </row>
    <row r="559" spans="3:25" ht="19" hidden="1">
      <c r="C559" s="933"/>
      <c r="D559" s="933"/>
      <c r="E559" s="19"/>
      <c r="I559" s="100"/>
      <c r="M559" s="100"/>
      <c r="Q559" s="99"/>
      <c r="R559" s="340"/>
      <c r="S559" s="119"/>
      <c r="T559" s="123"/>
      <c r="U559" s="119"/>
      <c r="V559" s="99"/>
      <c r="W559" s="127"/>
      <c r="X559" s="99"/>
      <c r="Y559" s="127"/>
    </row>
    <row r="560" spans="3:25" ht="19" hidden="1">
      <c r="C560" s="933"/>
      <c r="D560" s="933"/>
      <c r="E560" s="19"/>
      <c r="I560" s="100"/>
      <c r="M560" s="100"/>
      <c r="Q560" s="99"/>
      <c r="R560" s="340"/>
      <c r="S560" s="119"/>
      <c r="T560" s="123"/>
      <c r="U560" s="119"/>
      <c r="V560" s="99"/>
      <c r="W560" s="127"/>
      <c r="X560" s="99"/>
      <c r="Y560" s="127"/>
    </row>
    <row r="561" spans="3:25" ht="19" hidden="1">
      <c r="C561" s="933"/>
      <c r="D561" s="933"/>
      <c r="E561" s="19"/>
      <c r="I561" s="100"/>
      <c r="M561" s="100"/>
      <c r="Q561" s="99"/>
      <c r="R561" s="340"/>
      <c r="S561" s="119"/>
      <c r="T561" s="123"/>
      <c r="U561" s="119"/>
      <c r="V561" s="99"/>
      <c r="W561" s="127"/>
      <c r="X561" s="99"/>
      <c r="Y561" s="127"/>
    </row>
    <row r="562" spans="3:25" ht="19" hidden="1">
      <c r="C562" s="933"/>
      <c r="D562" s="933"/>
      <c r="E562" s="19"/>
      <c r="I562" s="100"/>
      <c r="M562" s="100"/>
      <c r="Q562" s="99"/>
      <c r="R562" s="340"/>
      <c r="S562" s="119"/>
      <c r="T562" s="123"/>
      <c r="U562" s="119"/>
      <c r="V562" s="99"/>
      <c r="W562" s="127"/>
      <c r="X562" s="99"/>
      <c r="Y562" s="127"/>
    </row>
    <row r="563" spans="3:25" ht="19" hidden="1">
      <c r="C563" s="933"/>
      <c r="D563" s="933"/>
      <c r="E563" s="19"/>
      <c r="I563" s="100"/>
      <c r="M563" s="100"/>
      <c r="Q563" s="99"/>
      <c r="R563" s="340"/>
      <c r="S563" s="119"/>
      <c r="T563" s="123"/>
      <c r="U563" s="119"/>
      <c r="V563" s="99"/>
      <c r="W563" s="127"/>
      <c r="X563" s="99"/>
      <c r="Y563" s="127"/>
    </row>
    <row r="564" spans="3:25" ht="19" hidden="1">
      <c r="C564" s="933"/>
      <c r="D564" s="933"/>
      <c r="E564" s="19"/>
      <c r="I564" s="100"/>
      <c r="M564" s="100"/>
      <c r="Q564" s="99"/>
      <c r="R564" s="340"/>
      <c r="S564" s="119"/>
      <c r="T564" s="123"/>
      <c r="U564" s="119"/>
      <c r="V564" s="99"/>
      <c r="W564" s="127"/>
      <c r="X564" s="99"/>
      <c r="Y564" s="127"/>
    </row>
    <row r="565" spans="3:25" ht="19" hidden="1">
      <c r="C565" s="933"/>
      <c r="D565" s="933"/>
      <c r="E565" s="19"/>
      <c r="I565" s="100"/>
      <c r="M565" s="100"/>
      <c r="Q565" s="99"/>
      <c r="R565" s="340"/>
      <c r="S565" s="119"/>
      <c r="T565" s="123"/>
      <c r="U565" s="119"/>
      <c r="V565" s="99"/>
      <c r="W565" s="127"/>
      <c r="X565" s="99"/>
      <c r="Y565" s="127"/>
    </row>
    <row r="566" spans="3:25" ht="19" hidden="1">
      <c r="C566" s="933"/>
      <c r="D566" s="933"/>
      <c r="E566" s="19"/>
      <c r="I566" s="100"/>
      <c r="M566" s="100"/>
      <c r="Q566" s="99"/>
      <c r="R566" s="340"/>
      <c r="S566" s="119"/>
      <c r="T566" s="123"/>
      <c r="U566" s="119"/>
      <c r="V566" s="99"/>
      <c r="W566" s="127"/>
      <c r="X566" s="99"/>
      <c r="Y566" s="127"/>
    </row>
    <row r="567" spans="3:25" ht="19" hidden="1">
      <c r="C567" s="933"/>
      <c r="D567" s="933"/>
      <c r="E567" s="19"/>
      <c r="I567" s="100"/>
      <c r="M567" s="100"/>
      <c r="Q567" s="99"/>
      <c r="R567" s="340"/>
      <c r="S567" s="119"/>
      <c r="T567" s="123"/>
      <c r="U567" s="119"/>
      <c r="V567" s="99"/>
      <c r="W567" s="127"/>
      <c r="X567" s="99"/>
      <c r="Y567" s="127"/>
    </row>
    <row r="568" spans="3:25" ht="19" hidden="1">
      <c r="C568" s="933"/>
      <c r="D568" s="933"/>
      <c r="E568" s="19"/>
      <c r="I568" s="100"/>
      <c r="M568" s="100"/>
      <c r="Q568" s="99"/>
      <c r="R568" s="340"/>
      <c r="S568" s="119"/>
      <c r="T568" s="123"/>
      <c r="U568" s="119"/>
      <c r="V568" s="99"/>
      <c r="W568" s="127"/>
      <c r="X568" s="99"/>
      <c r="Y568" s="127"/>
    </row>
    <row r="569" spans="3:25" ht="19" hidden="1">
      <c r="C569" s="933"/>
      <c r="D569" s="933"/>
      <c r="E569" s="19"/>
      <c r="I569" s="100"/>
      <c r="M569" s="100"/>
      <c r="Q569" s="99"/>
      <c r="R569" s="340"/>
      <c r="S569" s="119"/>
      <c r="T569" s="123"/>
      <c r="U569" s="119"/>
      <c r="V569" s="99"/>
      <c r="W569" s="127"/>
      <c r="X569" s="99"/>
      <c r="Y569" s="127"/>
    </row>
    <row r="570" spans="3:25" ht="19" hidden="1">
      <c r="C570" s="933"/>
      <c r="D570" s="933"/>
      <c r="E570" s="19"/>
      <c r="I570" s="100"/>
      <c r="M570" s="100"/>
      <c r="Q570" s="99"/>
      <c r="R570" s="340"/>
      <c r="S570" s="119"/>
      <c r="T570" s="123"/>
      <c r="U570" s="119"/>
      <c r="V570" s="99"/>
      <c r="W570" s="127"/>
      <c r="X570" s="99"/>
      <c r="Y570" s="127"/>
    </row>
    <row r="571" spans="3:25" ht="19" hidden="1">
      <c r="C571" s="933"/>
      <c r="D571" s="933"/>
      <c r="E571" s="19"/>
      <c r="I571" s="100"/>
      <c r="M571" s="100"/>
      <c r="Q571" s="99"/>
      <c r="R571" s="340"/>
      <c r="S571" s="119"/>
      <c r="T571" s="123"/>
      <c r="U571" s="119"/>
      <c r="V571" s="99"/>
      <c r="W571" s="127"/>
      <c r="X571" s="99"/>
      <c r="Y571" s="127"/>
    </row>
    <row r="572" spans="3:25" ht="19" hidden="1">
      <c r="C572" s="933"/>
      <c r="D572" s="933"/>
      <c r="E572" s="19"/>
      <c r="I572" s="100"/>
      <c r="M572" s="100"/>
      <c r="Q572" s="99"/>
      <c r="R572" s="340"/>
      <c r="S572" s="119"/>
      <c r="T572" s="123"/>
      <c r="U572" s="119"/>
      <c r="V572" s="99"/>
      <c r="W572" s="127"/>
      <c r="X572" s="99"/>
      <c r="Y572" s="127"/>
    </row>
    <row r="573" spans="3:25" ht="19" hidden="1">
      <c r="C573" s="933"/>
      <c r="D573" s="933"/>
      <c r="E573" s="19"/>
      <c r="I573" s="100"/>
      <c r="M573" s="100"/>
      <c r="Q573" s="99"/>
      <c r="R573" s="340"/>
      <c r="S573" s="119"/>
      <c r="T573" s="123"/>
      <c r="U573" s="119"/>
      <c r="V573" s="99"/>
      <c r="W573" s="127"/>
      <c r="X573" s="99"/>
      <c r="Y573" s="127"/>
    </row>
    <row r="574" spans="3:25" ht="19" hidden="1">
      <c r="C574" s="933"/>
      <c r="D574" s="933"/>
      <c r="E574" s="19"/>
      <c r="I574" s="100"/>
      <c r="M574" s="100"/>
      <c r="Q574" s="99"/>
      <c r="R574" s="340"/>
      <c r="S574" s="119"/>
      <c r="T574" s="123"/>
      <c r="U574" s="119"/>
      <c r="V574" s="99"/>
      <c r="W574" s="127"/>
      <c r="X574" s="99"/>
      <c r="Y574" s="127"/>
    </row>
    <row r="575" spans="3:25" ht="19" hidden="1">
      <c r="C575" s="933"/>
      <c r="D575" s="933"/>
      <c r="E575" s="19"/>
      <c r="I575" s="100"/>
      <c r="M575" s="100"/>
      <c r="Q575" s="99"/>
      <c r="R575" s="340"/>
      <c r="S575" s="119"/>
      <c r="T575" s="123"/>
      <c r="U575" s="119"/>
      <c r="V575" s="99"/>
      <c r="W575" s="127"/>
      <c r="X575" s="99"/>
      <c r="Y575" s="127"/>
    </row>
    <row r="576" spans="3:25" ht="19" hidden="1">
      <c r="C576" s="933"/>
      <c r="D576" s="933"/>
      <c r="E576" s="19"/>
      <c r="I576" s="100"/>
      <c r="M576" s="100"/>
      <c r="Q576" s="99"/>
      <c r="R576" s="340"/>
      <c r="S576" s="119"/>
      <c r="T576" s="123"/>
      <c r="U576" s="119"/>
      <c r="V576" s="99"/>
      <c r="W576" s="127"/>
      <c r="X576" s="99"/>
      <c r="Y576" s="127"/>
    </row>
    <row r="577" spans="3:25" ht="19" hidden="1">
      <c r="C577" s="933"/>
      <c r="D577" s="933"/>
      <c r="E577" s="19"/>
      <c r="I577" s="100"/>
      <c r="M577" s="100"/>
      <c r="Q577" s="99"/>
      <c r="R577" s="340"/>
      <c r="S577" s="119"/>
      <c r="T577" s="123"/>
      <c r="U577" s="119"/>
      <c r="V577" s="99"/>
      <c r="W577" s="127"/>
      <c r="X577" s="99"/>
      <c r="Y577" s="127"/>
    </row>
    <row r="578" spans="3:25" ht="19" hidden="1">
      <c r="C578" s="933"/>
      <c r="D578" s="933"/>
      <c r="E578" s="19"/>
      <c r="I578" s="100"/>
      <c r="M578" s="100"/>
      <c r="Q578" s="99"/>
      <c r="R578" s="340"/>
      <c r="S578" s="119"/>
      <c r="T578" s="123"/>
      <c r="U578" s="119"/>
      <c r="V578" s="99"/>
      <c r="W578" s="127"/>
      <c r="X578" s="99"/>
      <c r="Y578" s="127"/>
    </row>
    <row r="579" spans="3:25" ht="19" hidden="1">
      <c r="C579" s="933"/>
      <c r="D579" s="933"/>
      <c r="E579" s="19"/>
      <c r="I579" s="100"/>
      <c r="M579" s="100"/>
      <c r="Q579" s="99"/>
      <c r="R579" s="340"/>
      <c r="S579" s="119"/>
      <c r="T579" s="123"/>
      <c r="U579" s="119"/>
      <c r="V579" s="99"/>
      <c r="W579" s="127"/>
      <c r="X579" s="99"/>
      <c r="Y579" s="127"/>
    </row>
    <row r="580" spans="3:25" ht="19" hidden="1">
      <c r="C580" s="933"/>
      <c r="D580" s="933"/>
      <c r="E580" s="19"/>
      <c r="I580" s="100"/>
      <c r="M580" s="100"/>
      <c r="Q580" s="99"/>
      <c r="R580" s="340"/>
      <c r="S580" s="119"/>
      <c r="T580" s="123"/>
      <c r="U580" s="119"/>
      <c r="V580" s="99"/>
      <c r="W580" s="127"/>
      <c r="X580" s="99"/>
      <c r="Y580" s="127"/>
    </row>
    <row r="581" spans="3:25" ht="19" hidden="1">
      <c r="C581" s="933"/>
      <c r="D581" s="933"/>
      <c r="E581" s="19"/>
      <c r="I581" s="100"/>
      <c r="M581" s="100"/>
      <c r="Q581" s="99"/>
      <c r="R581" s="340"/>
      <c r="S581" s="119"/>
      <c r="T581" s="123"/>
      <c r="U581" s="119"/>
      <c r="V581" s="99"/>
      <c r="W581" s="127"/>
      <c r="X581" s="99"/>
      <c r="Y581" s="127"/>
    </row>
    <row r="582" spans="3:25" ht="19" hidden="1">
      <c r="C582" s="933"/>
      <c r="D582" s="933"/>
      <c r="E582" s="19"/>
      <c r="I582" s="100"/>
      <c r="M582" s="100"/>
      <c r="Q582" s="99"/>
      <c r="R582" s="340"/>
      <c r="S582" s="119"/>
      <c r="T582" s="123"/>
      <c r="U582" s="119"/>
      <c r="V582" s="99"/>
      <c r="W582" s="127"/>
      <c r="X582" s="99"/>
      <c r="Y582" s="127"/>
    </row>
    <row r="583" spans="3:25" ht="19" hidden="1">
      <c r="C583" s="933"/>
      <c r="D583" s="933"/>
      <c r="E583" s="19"/>
      <c r="I583" s="100"/>
      <c r="M583" s="100"/>
      <c r="Q583" s="99"/>
      <c r="R583" s="340"/>
      <c r="S583" s="119"/>
      <c r="T583" s="123"/>
      <c r="U583" s="119"/>
      <c r="V583" s="99"/>
      <c r="W583" s="127"/>
      <c r="X583" s="99"/>
      <c r="Y583" s="127"/>
    </row>
    <row r="584" spans="3:25" ht="19" hidden="1">
      <c r="C584" s="933"/>
      <c r="D584" s="933"/>
      <c r="E584" s="19"/>
      <c r="I584" s="100"/>
      <c r="M584" s="100"/>
      <c r="Q584" s="99"/>
      <c r="R584" s="340"/>
      <c r="S584" s="119"/>
      <c r="T584" s="123"/>
      <c r="U584" s="119"/>
      <c r="V584" s="99"/>
      <c r="W584" s="127"/>
      <c r="X584" s="99"/>
      <c r="Y584" s="127"/>
    </row>
    <row r="585" spans="3:25" ht="19" hidden="1">
      <c r="C585" s="933"/>
      <c r="D585" s="933"/>
      <c r="E585" s="19"/>
      <c r="I585" s="100"/>
      <c r="M585" s="100"/>
      <c r="Q585" s="99"/>
      <c r="R585" s="340"/>
      <c r="S585" s="119"/>
      <c r="T585" s="123"/>
      <c r="U585" s="119"/>
      <c r="V585" s="99"/>
      <c r="W585" s="127"/>
      <c r="X585" s="99"/>
      <c r="Y585" s="127"/>
    </row>
    <row r="586" spans="3:25" ht="19" hidden="1">
      <c r="C586" s="933"/>
      <c r="D586" s="933"/>
      <c r="E586" s="19"/>
      <c r="I586" s="100"/>
      <c r="M586" s="100"/>
      <c r="Q586" s="99"/>
      <c r="R586" s="340"/>
      <c r="S586" s="119"/>
      <c r="T586" s="123"/>
      <c r="U586" s="119"/>
      <c r="V586" s="99"/>
      <c r="W586" s="127"/>
      <c r="X586" s="99"/>
      <c r="Y586" s="127"/>
    </row>
    <row r="587" spans="3:25" ht="19" hidden="1">
      <c r="C587" s="933"/>
      <c r="D587" s="933"/>
      <c r="E587" s="19"/>
      <c r="I587" s="100"/>
      <c r="M587" s="100"/>
      <c r="Q587" s="99"/>
      <c r="R587" s="340"/>
      <c r="S587" s="119"/>
      <c r="T587" s="123"/>
      <c r="U587" s="119"/>
      <c r="V587" s="99"/>
      <c r="W587" s="127"/>
      <c r="X587" s="99"/>
      <c r="Y587" s="127"/>
    </row>
    <row r="588" spans="3:25" ht="19" hidden="1">
      <c r="C588" s="933"/>
      <c r="D588" s="933"/>
      <c r="E588" s="19"/>
      <c r="I588" s="100"/>
      <c r="M588" s="100"/>
      <c r="Q588" s="99"/>
      <c r="R588" s="340"/>
      <c r="S588" s="119"/>
      <c r="T588" s="123"/>
      <c r="U588" s="119"/>
      <c r="V588" s="99"/>
      <c r="W588" s="127"/>
      <c r="X588" s="99"/>
      <c r="Y588" s="127"/>
    </row>
    <row r="589" spans="3:25" ht="19" hidden="1">
      <c r="C589" s="933"/>
      <c r="D589" s="933"/>
      <c r="E589" s="19"/>
      <c r="I589" s="100"/>
      <c r="M589" s="100"/>
      <c r="Q589" s="99"/>
      <c r="R589" s="340"/>
      <c r="S589" s="119"/>
      <c r="T589" s="123"/>
      <c r="U589" s="119"/>
      <c r="V589" s="99"/>
      <c r="W589" s="127"/>
      <c r="X589" s="99"/>
      <c r="Y589" s="127"/>
    </row>
    <row r="590" spans="3:25" ht="19" hidden="1">
      <c r="C590" s="933"/>
      <c r="D590" s="933"/>
      <c r="E590" s="19"/>
      <c r="I590" s="100"/>
      <c r="M590" s="100"/>
      <c r="Q590" s="99"/>
      <c r="R590" s="340"/>
      <c r="S590" s="119"/>
      <c r="T590" s="123"/>
      <c r="U590" s="119"/>
      <c r="V590" s="99"/>
      <c r="W590" s="127"/>
      <c r="X590" s="99"/>
      <c r="Y590" s="127"/>
    </row>
    <row r="591" spans="3:25" ht="19" hidden="1">
      <c r="C591" s="933"/>
      <c r="D591" s="933"/>
      <c r="E591" s="19"/>
      <c r="I591" s="100"/>
      <c r="M591" s="100"/>
      <c r="Q591" s="99"/>
      <c r="R591" s="340"/>
      <c r="S591" s="119"/>
      <c r="T591" s="123"/>
      <c r="U591" s="119"/>
      <c r="V591" s="99"/>
      <c r="W591" s="127"/>
      <c r="X591" s="99"/>
      <c r="Y591" s="127"/>
    </row>
    <row r="592" spans="3:25" ht="19" hidden="1">
      <c r="C592" s="933"/>
      <c r="D592" s="933"/>
      <c r="E592" s="19"/>
      <c r="I592" s="100"/>
      <c r="M592" s="100"/>
      <c r="Q592" s="99"/>
      <c r="R592" s="340"/>
      <c r="S592" s="119"/>
      <c r="T592" s="123"/>
      <c r="U592" s="119"/>
      <c r="V592" s="99"/>
      <c r="W592" s="127"/>
      <c r="X592" s="99"/>
      <c r="Y592" s="127"/>
    </row>
    <row r="593" spans="3:25" ht="19" hidden="1">
      <c r="C593" s="933"/>
      <c r="D593" s="933"/>
      <c r="E593" s="19"/>
      <c r="I593" s="100"/>
      <c r="M593" s="100"/>
      <c r="Q593" s="99"/>
      <c r="R593" s="340"/>
      <c r="S593" s="119"/>
      <c r="T593" s="123"/>
      <c r="U593" s="119"/>
      <c r="V593" s="99"/>
      <c r="W593" s="127"/>
      <c r="X593" s="99"/>
      <c r="Y593" s="127"/>
    </row>
    <row r="594" spans="3:25" ht="19" hidden="1">
      <c r="C594" s="933"/>
      <c r="D594" s="933"/>
      <c r="E594" s="19"/>
      <c r="I594" s="100"/>
      <c r="M594" s="100"/>
      <c r="Q594" s="99"/>
      <c r="R594" s="340"/>
      <c r="S594" s="119"/>
      <c r="T594" s="123"/>
      <c r="U594" s="119"/>
      <c r="V594" s="99"/>
      <c r="W594" s="127"/>
      <c r="X594" s="99"/>
      <c r="Y594" s="127"/>
    </row>
    <row r="595" spans="3:25" ht="19" hidden="1">
      <c r="C595" s="933"/>
      <c r="D595" s="933"/>
      <c r="E595" s="19"/>
      <c r="I595" s="100"/>
      <c r="M595" s="100"/>
      <c r="Q595" s="99"/>
      <c r="R595" s="340"/>
      <c r="S595" s="119"/>
      <c r="T595" s="123"/>
      <c r="U595" s="119"/>
      <c r="V595" s="99"/>
      <c r="W595" s="127"/>
      <c r="X595" s="99"/>
      <c r="Y595" s="127"/>
    </row>
    <row r="596" spans="3:25" ht="19" hidden="1">
      <c r="C596" s="933"/>
      <c r="D596" s="933"/>
      <c r="E596" s="19"/>
      <c r="I596" s="100"/>
      <c r="M596" s="100"/>
      <c r="Q596" s="99"/>
      <c r="R596" s="340"/>
      <c r="S596" s="119"/>
      <c r="T596" s="123"/>
      <c r="U596" s="119"/>
      <c r="V596" s="99"/>
      <c r="W596" s="127"/>
      <c r="X596" s="99"/>
      <c r="Y596" s="127"/>
    </row>
    <row r="597" spans="3:25" ht="19" hidden="1">
      <c r="C597" s="933"/>
      <c r="D597" s="933"/>
      <c r="E597" s="19"/>
      <c r="I597" s="100"/>
      <c r="M597" s="100"/>
      <c r="Q597" s="99"/>
      <c r="R597" s="340"/>
      <c r="S597" s="119"/>
      <c r="T597" s="123"/>
      <c r="U597" s="119"/>
      <c r="V597" s="99"/>
      <c r="W597" s="127"/>
      <c r="X597" s="99"/>
      <c r="Y597" s="127"/>
    </row>
    <row r="598" spans="3:25" ht="19" hidden="1">
      <c r="C598" s="933"/>
      <c r="D598" s="933"/>
      <c r="E598" s="19"/>
      <c r="I598" s="100"/>
      <c r="M598" s="100"/>
      <c r="Q598" s="99"/>
      <c r="R598" s="340"/>
      <c r="S598" s="119"/>
      <c r="T598" s="123"/>
      <c r="U598" s="119"/>
      <c r="V598" s="99"/>
      <c r="W598" s="127"/>
      <c r="X598" s="99"/>
      <c r="Y598" s="127"/>
    </row>
    <row r="599" spans="3:25" ht="19" hidden="1">
      <c r="C599" s="933"/>
      <c r="D599" s="933"/>
      <c r="E599" s="19"/>
      <c r="I599" s="100"/>
      <c r="M599" s="100"/>
      <c r="Q599" s="99"/>
      <c r="R599" s="340"/>
      <c r="S599" s="119"/>
      <c r="T599" s="123"/>
      <c r="U599" s="119"/>
      <c r="V599" s="99"/>
      <c r="W599" s="127"/>
      <c r="X599" s="99"/>
      <c r="Y599" s="127"/>
    </row>
    <row r="600" spans="3:25" ht="19" hidden="1">
      <c r="C600" s="933"/>
      <c r="D600" s="933"/>
      <c r="E600" s="19"/>
      <c r="I600" s="100"/>
      <c r="M600" s="100"/>
      <c r="Q600" s="99"/>
      <c r="R600" s="340"/>
      <c r="S600" s="119"/>
      <c r="T600" s="123"/>
      <c r="U600" s="119"/>
      <c r="V600" s="99"/>
      <c r="W600" s="127"/>
      <c r="X600" s="99"/>
      <c r="Y600" s="127"/>
    </row>
    <row r="601" spans="3:25" ht="19" hidden="1">
      <c r="C601" s="933"/>
      <c r="D601" s="933"/>
      <c r="E601" s="19"/>
      <c r="I601" s="100"/>
      <c r="M601" s="100"/>
      <c r="Q601" s="99"/>
      <c r="R601" s="340"/>
      <c r="S601" s="119"/>
      <c r="T601" s="123"/>
      <c r="U601" s="119"/>
      <c r="V601" s="99"/>
      <c r="W601" s="127"/>
      <c r="X601" s="99"/>
      <c r="Y601" s="127"/>
    </row>
    <row r="602" spans="3:25" ht="19" hidden="1">
      <c r="C602" s="933"/>
      <c r="D602" s="933"/>
      <c r="E602" s="19"/>
      <c r="I602" s="100"/>
      <c r="M602" s="100"/>
      <c r="Q602" s="99"/>
      <c r="R602" s="340"/>
      <c r="S602" s="119"/>
      <c r="T602" s="123"/>
      <c r="U602" s="119"/>
      <c r="V602" s="99"/>
      <c r="W602" s="127"/>
      <c r="X602" s="99"/>
      <c r="Y602" s="127"/>
    </row>
    <row r="603" spans="3:25" ht="19" hidden="1">
      <c r="C603" s="933"/>
      <c r="D603" s="933"/>
      <c r="E603" s="19"/>
      <c r="I603" s="100"/>
      <c r="M603" s="100"/>
      <c r="Q603" s="99"/>
      <c r="R603" s="340"/>
      <c r="S603" s="119"/>
      <c r="T603" s="123"/>
      <c r="U603" s="119"/>
      <c r="V603" s="99"/>
      <c r="W603" s="127"/>
      <c r="X603" s="99"/>
      <c r="Y603" s="127"/>
    </row>
    <row r="604" spans="3:25" ht="19" hidden="1">
      <c r="C604" s="933"/>
      <c r="D604" s="933"/>
      <c r="E604" s="19"/>
      <c r="I604" s="100"/>
      <c r="M604" s="100"/>
      <c r="Q604" s="99"/>
      <c r="R604" s="340"/>
      <c r="S604" s="119"/>
      <c r="T604" s="123"/>
      <c r="U604" s="119"/>
      <c r="V604" s="99"/>
      <c r="W604" s="127"/>
      <c r="X604" s="99"/>
      <c r="Y604" s="127"/>
    </row>
    <row r="605" spans="3:25" ht="19" hidden="1">
      <c r="C605" s="933"/>
      <c r="D605" s="933"/>
      <c r="E605" s="19"/>
      <c r="I605" s="100"/>
      <c r="M605" s="100"/>
      <c r="Q605" s="99"/>
      <c r="R605" s="340"/>
      <c r="S605" s="119"/>
      <c r="T605" s="123"/>
      <c r="U605" s="119"/>
      <c r="V605" s="99"/>
      <c r="W605" s="127"/>
      <c r="X605" s="99"/>
      <c r="Y605" s="127"/>
    </row>
    <row r="606" spans="3:25" ht="19" hidden="1">
      <c r="C606" s="933"/>
      <c r="D606" s="933"/>
      <c r="E606" s="19"/>
      <c r="I606" s="100"/>
      <c r="M606" s="100"/>
      <c r="Q606" s="99"/>
      <c r="R606" s="340"/>
      <c r="S606" s="119"/>
      <c r="T606" s="123"/>
      <c r="U606" s="119"/>
      <c r="V606" s="99"/>
      <c r="W606" s="127"/>
      <c r="X606" s="99"/>
      <c r="Y606" s="127"/>
    </row>
    <row r="607" spans="3:25" ht="19" hidden="1">
      <c r="C607" s="933"/>
      <c r="D607" s="933"/>
      <c r="E607" s="19"/>
      <c r="I607" s="100"/>
      <c r="M607" s="100"/>
      <c r="Q607" s="99"/>
      <c r="R607" s="340"/>
      <c r="S607" s="119"/>
      <c r="T607" s="123"/>
      <c r="U607" s="119"/>
      <c r="V607" s="99"/>
      <c r="W607" s="127"/>
      <c r="X607" s="99"/>
      <c r="Y607" s="127"/>
    </row>
    <row r="608" spans="3:25" ht="19" hidden="1">
      <c r="C608" s="933"/>
      <c r="D608" s="933"/>
      <c r="E608" s="19"/>
      <c r="I608" s="100"/>
      <c r="M608" s="100"/>
      <c r="Q608" s="99"/>
      <c r="R608" s="340"/>
      <c r="S608" s="119"/>
      <c r="T608" s="123"/>
      <c r="U608" s="119"/>
      <c r="V608" s="99"/>
      <c r="W608" s="127"/>
      <c r="X608" s="99"/>
      <c r="Y608" s="127"/>
    </row>
    <row r="609" spans="3:25" ht="19" hidden="1">
      <c r="C609" s="933"/>
      <c r="D609" s="933"/>
      <c r="E609" s="19"/>
      <c r="I609" s="100"/>
      <c r="M609" s="100"/>
      <c r="Q609" s="99"/>
      <c r="R609" s="340"/>
      <c r="S609" s="119"/>
      <c r="T609" s="123"/>
      <c r="U609" s="119"/>
      <c r="V609" s="99"/>
      <c r="W609" s="127"/>
      <c r="X609" s="99"/>
      <c r="Y609" s="127"/>
    </row>
    <row r="610" spans="3:25" ht="19" hidden="1">
      <c r="C610" s="933"/>
      <c r="D610" s="933"/>
      <c r="E610" s="19"/>
      <c r="I610" s="100"/>
      <c r="M610" s="100"/>
      <c r="Q610" s="99"/>
      <c r="R610" s="340"/>
      <c r="S610" s="119"/>
      <c r="T610" s="123"/>
      <c r="U610" s="119"/>
      <c r="V610" s="99"/>
      <c r="W610" s="127"/>
      <c r="X610" s="99"/>
      <c r="Y610" s="127"/>
    </row>
    <row r="611" spans="3:25" ht="19" hidden="1">
      <c r="C611" s="933"/>
      <c r="D611" s="933"/>
      <c r="E611" s="19"/>
      <c r="I611" s="100"/>
      <c r="M611" s="100"/>
      <c r="Q611" s="99"/>
      <c r="R611" s="340"/>
      <c r="S611" s="119"/>
      <c r="T611" s="123"/>
      <c r="U611" s="119"/>
      <c r="V611" s="99"/>
      <c r="W611" s="127"/>
      <c r="X611" s="99"/>
      <c r="Y611" s="127"/>
    </row>
    <row r="612" spans="3:25" ht="19" hidden="1">
      <c r="C612" s="933"/>
      <c r="D612" s="933"/>
      <c r="E612" s="19"/>
      <c r="I612" s="100"/>
      <c r="M612" s="100"/>
      <c r="Q612" s="99"/>
      <c r="R612" s="340"/>
      <c r="S612" s="119"/>
      <c r="T612" s="123"/>
      <c r="U612" s="119"/>
      <c r="V612" s="99"/>
      <c r="W612" s="127"/>
      <c r="X612" s="99"/>
      <c r="Y612" s="127"/>
    </row>
    <row r="613" spans="3:25" ht="19" hidden="1">
      <c r="C613" s="933"/>
      <c r="D613" s="933"/>
      <c r="E613" s="19"/>
      <c r="I613" s="100"/>
      <c r="M613" s="100"/>
      <c r="Q613" s="99"/>
      <c r="R613" s="340"/>
      <c r="S613" s="119"/>
      <c r="T613" s="123"/>
      <c r="U613" s="119"/>
      <c r="V613" s="99"/>
      <c r="W613" s="127"/>
      <c r="X613" s="99"/>
      <c r="Y613" s="127"/>
    </row>
    <row r="614" spans="3:25" ht="19" hidden="1">
      <c r="C614" s="933"/>
      <c r="D614" s="933"/>
      <c r="E614" s="19"/>
      <c r="I614" s="100"/>
      <c r="M614" s="100"/>
      <c r="Q614" s="99"/>
      <c r="R614" s="340"/>
      <c r="S614" s="119"/>
      <c r="T614" s="123"/>
      <c r="U614" s="119"/>
      <c r="V614" s="99"/>
      <c r="W614" s="127"/>
      <c r="X614" s="99"/>
      <c r="Y614" s="127"/>
    </row>
    <row r="615" spans="3:25" ht="19" hidden="1">
      <c r="C615" s="933"/>
      <c r="D615" s="933"/>
      <c r="E615" s="19"/>
      <c r="I615" s="100"/>
      <c r="M615" s="100"/>
      <c r="Q615" s="99"/>
      <c r="R615" s="340"/>
      <c r="S615" s="119"/>
      <c r="T615" s="123"/>
      <c r="U615" s="119"/>
      <c r="V615" s="99"/>
      <c r="W615" s="127"/>
      <c r="X615" s="99"/>
      <c r="Y615" s="127"/>
    </row>
    <row r="616" spans="3:25" ht="19" hidden="1">
      <c r="C616" s="933"/>
      <c r="D616" s="933"/>
      <c r="E616" s="19"/>
      <c r="I616" s="100"/>
      <c r="M616" s="100"/>
      <c r="Q616" s="99"/>
      <c r="R616" s="340"/>
      <c r="S616" s="119"/>
      <c r="T616" s="123"/>
      <c r="U616" s="119"/>
      <c r="V616" s="99"/>
      <c r="W616" s="127"/>
      <c r="X616" s="99"/>
      <c r="Y616" s="127"/>
    </row>
    <row r="617" spans="3:25" ht="19" hidden="1">
      <c r="C617" s="933"/>
      <c r="D617" s="933"/>
      <c r="E617" s="19"/>
      <c r="I617" s="100"/>
      <c r="M617" s="100"/>
      <c r="Q617" s="99"/>
      <c r="R617" s="340"/>
      <c r="S617" s="119"/>
      <c r="T617" s="123"/>
      <c r="U617" s="119"/>
      <c r="V617" s="99"/>
      <c r="W617" s="127"/>
      <c r="X617" s="99"/>
      <c r="Y617" s="127"/>
    </row>
    <row r="618" spans="3:25" ht="19" hidden="1">
      <c r="C618" s="933"/>
      <c r="D618" s="933"/>
      <c r="E618" s="19"/>
      <c r="I618" s="100"/>
      <c r="M618" s="100"/>
      <c r="Q618" s="99"/>
      <c r="R618" s="340"/>
      <c r="S618" s="119"/>
      <c r="T618" s="123"/>
      <c r="U618" s="119"/>
      <c r="V618" s="99"/>
      <c r="W618" s="127"/>
      <c r="X618" s="99"/>
      <c r="Y618" s="127"/>
    </row>
    <row r="619" spans="3:25" ht="19" hidden="1">
      <c r="C619" s="933"/>
      <c r="D619" s="933"/>
      <c r="E619" s="19"/>
      <c r="I619" s="100"/>
      <c r="M619" s="100"/>
      <c r="Q619" s="99"/>
      <c r="R619" s="340"/>
      <c r="S619" s="119"/>
      <c r="T619" s="123"/>
      <c r="U619" s="119"/>
      <c r="V619" s="99"/>
      <c r="W619" s="127"/>
      <c r="X619" s="99"/>
      <c r="Y619" s="127"/>
    </row>
    <row r="620" spans="3:25" ht="19" hidden="1">
      <c r="C620" s="933"/>
      <c r="D620" s="933"/>
      <c r="E620" s="19"/>
      <c r="I620" s="100"/>
      <c r="M620" s="100"/>
      <c r="Q620" s="99"/>
      <c r="R620" s="340"/>
      <c r="S620" s="119"/>
      <c r="T620" s="123"/>
      <c r="U620" s="119"/>
      <c r="V620" s="99"/>
      <c r="W620" s="127"/>
      <c r="X620" s="99"/>
      <c r="Y620" s="127"/>
    </row>
    <row r="621" spans="3:25" ht="19" hidden="1">
      <c r="C621" s="933"/>
      <c r="D621" s="933"/>
      <c r="E621" s="19"/>
      <c r="I621" s="100"/>
      <c r="M621" s="100"/>
      <c r="Q621" s="99"/>
      <c r="R621" s="340"/>
      <c r="S621" s="119"/>
      <c r="T621" s="123"/>
      <c r="U621" s="119"/>
      <c r="V621" s="99"/>
      <c r="W621" s="127"/>
      <c r="X621" s="99"/>
      <c r="Y621" s="127"/>
    </row>
    <row r="622" spans="3:25" ht="19" hidden="1">
      <c r="C622" s="933"/>
      <c r="D622" s="933"/>
      <c r="E622" s="19"/>
      <c r="I622" s="100"/>
      <c r="M622" s="100"/>
      <c r="Q622" s="99"/>
      <c r="R622" s="340"/>
      <c r="S622" s="119"/>
      <c r="T622" s="123"/>
      <c r="U622" s="119"/>
      <c r="V622" s="99"/>
      <c r="W622" s="127"/>
      <c r="X622" s="99"/>
      <c r="Y622" s="127"/>
    </row>
    <row r="623" spans="3:25" ht="19" hidden="1">
      <c r="C623" s="933"/>
      <c r="D623" s="933"/>
      <c r="E623" s="19"/>
      <c r="I623" s="100"/>
      <c r="M623" s="100"/>
      <c r="Q623" s="99"/>
      <c r="R623" s="340"/>
      <c r="S623" s="119"/>
      <c r="T623" s="123"/>
      <c r="U623" s="119"/>
      <c r="V623" s="99"/>
      <c r="W623" s="127"/>
      <c r="X623" s="99"/>
      <c r="Y623" s="127"/>
    </row>
    <row r="624" spans="3:25" ht="19" hidden="1">
      <c r="C624" s="933"/>
      <c r="D624" s="933"/>
      <c r="E624" s="19"/>
      <c r="I624" s="100"/>
      <c r="M624" s="100"/>
      <c r="Q624" s="99"/>
      <c r="R624" s="340"/>
      <c r="S624" s="119"/>
      <c r="T624" s="123"/>
      <c r="U624" s="119"/>
      <c r="V624" s="99"/>
      <c r="W624" s="127"/>
      <c r="X624" s="99"/>
      <c r="Y624" s="127"/>
    </row>
    <row r="625" spans="3:25" ht="19" hidden="1">
      <c r="C625" s="933"/>
      <c r="D625" s="933"/>
      <c r="E625" s="19"/>
      <c r="I625" s="100"/>
      <c r="M625" s="100"/>
      <c r="Q625" s="99"/>
      <c r="R625" s="340"/>
      <c r="S625" s="119"/>
      <c r="T625" s="123"/>
      <c r="U625" s="119"/>
      <c r="V625" s="99"/>
      <c r="W625" s="127"/>
      <c r="X625" s="99"/>
      <c r="Y625" s="127"/>
    </row>
    <row r="626" spans="3:25" ht="19" hidden="1">
      <c r="C626" s="933"/>
      <c r="D626" s="933"/>
      <c r="E626" s="19"/>
      <c r="I626" s="100"/>
      <c r="M626" s="100"/>
      <c r="Q626" s="99"/>
      <c r="R626" s="340"/>
      <c r="S626" s="119"/>
      <c r="T626" s="123"/>
      <c r="U626" s="119"/>
      <c r="V626" s="99"/>
      <c r="W626" s="127"/>
      <c r="X626" s="99"/>
      <c r="Y626" s="127"/>
    </row>
    <row r="627" spans="3:25" ht="19" hidden="1">
      <c r="C627" s="933"/>
      <c r="D627" s="933"/>
      <c r="E627" s="19"/>
      <c r="I627" s="100"/>
      <c r="M627" s="100"/>
      <c r="Q627" s="99"/>
      <c r="R627" s="340"/>
      <c r="S627" s="119"/>
      <c r="T627" s="123"/>
      <c r="U627" s="119"/>
      <c r="V627" s="99"/>
      <c r="W627" s="127"/>
      <c r="X627" s="99"/>
      <c r="Y627" s="127"/>
    </row>
    <row r="628" spans="3:25" ht="19" hidden="1">
      <c r="C628" s="933"/>
      <c r="D628" s="933"/>
      <c r="E628" s="19"/>
      <c r="I628" s="100"/>
      <c r="M628" s="100"/>
      <c r="Q628" s="99"/>
      <c r="R628" s="340"/>
      <c r="S628" s="119"/>
      <c r="T628" s="123"/>
      <c r="U628" s="119"/>
      <c r="V628" s="99"/>
      <c r="W628" s="127"/>
      <c r="X628" s="99"/>
      <c r="Y628" s="127"/>
    </row>
    <row r="629" spans="3:25" ht="19" hidden="1">
      <c r="C629" s="933"/>
      <c r="D629" s="933"/>
      <c r="E629" s="19"/>
      <c r="I629" s="100"/>
      <c r="M629" s="100"/>
      <c r="Q629" s="99"/>
      <c r="R629" s="340"/>
      <c r="S629" s="119"/>
      <c r="T629" s="123"/>
      <c r="U629" s="119"/>
      <c r="V629" s="99"/>
      <c r="W629" s="127"/>
      <c r="X629" s="99"/>
      <c r="Y629" s="127"/>
    </row>
    <row r="630" spans="3:25" ht="19" hidden="1">
      <c r="C630" s="933"/>
      <c r="D630" s="933"/>
      <c r="E630" s="19"/>
      <c r="I630" s="100"/>
      <c r="M630" s="100"/>
      <c r="Q630" s="99"/>
      <c r="R630" s="340"/>
      <c r="S630" s="119"/>
      <c r="T630" s="123"/>
      <c r="U630" s="119"/>
      <c r="V630" s="99"/>
      <c r="W630" s="127"/>
      <c r="X630" s="99"/>
      <c r="Y630" s="127"/>
    </row>
    <row r="631" spans="3:25" ht="19" hidden="1">
      <c r="C631" s="933"/>
      <c r="D631" s="933"/>
      <c r="E631" s="19"/>
      <c r="I631" s="100"/>
      <c r="M631" s="100"/>
      <c r="Q631" s="99"/>
      <c r="R631" s="340"/>
      <c r="S631" s="119"/>
      <c r="T631" s="123"/>
      <c r="U631" s="119"/>
      <c r="V631" s="99"/>
      <c r="W631" s="127"/>
      <c r="X631" s="99"/>
      <c r="Y631" s="127"/>
    </row>
    <row r="632" spans="3:25" ht="19" hidden="1">
      <c r="C632" s="933"/>
      <c r="D632" s="933"/>
      <c r="E632" s="19"/>
      <c r="I632" s="100"/>
      <c r="M632" s="100"/>
      <c r="Q632" s="99"/>
      <c r="R632" s="340"/>
      <c r="S632" s="119"/>
      <c r="T632" s="123"/>
      <c r="U632" s="119"/>
      <c r="V632" s="99"/>
      <c r="W632" s="127"/>
      <c r="X632" s="99"/>
      <c r="Y632" s="127"/>
    </row>
    <row r="633" spans="3:25" ht="19" hidden="1">
      <c r="C633" s="933"/>
      <c r="D633" s="933"/>
      <c r="E633" s="19"/>
      <c r="I633" s="100"/>
      <c r="M633" s="100"/>
      <c r="Q633" s="99"/>
      <c r="R633" s="340"/>
      <c r="S633" s="119"/>
      <c r="T633" s="123"/>
      <c r="U633" s="119"/>
      <c r="V633" s="99"/>
      <c r="W633" s="127"/>
      <c r="X633" s="99"/>
      <c r="Y633" s="127"/>
    </row>
    <row r="634" spans="3:25" ht="19" hidden="1">
      <c r="C634" s="933"/>
      <c r="D634" s="933"/>
      <c r="E634" s="19"/>
      <c r="I634" s="100"/>
      <c r="M634" s="100"/>
      <c r="Q634" s="99"/>
      <c r="R634" s="340"/>
      <c r="S634" s="119"/>
      <c r="T634" s="123"/>
      <c r="U634" s="119"/>
      <c r="V634" s="99"/>
      <c r="W634" s="127"/>
      <c r="X634" s="99"/>
      <c r="Y634" s="127"/>
    </row>
    <row r="635" spans="3:25" ht="19" hidden="1">
      <c r="C635" s="933"/>
      <c r="D635" s="933"/>
      <c r="E635" s="19"/>
      <c r="I635" s="100"/>
      <c r="M635" s="100"/>
      <c r="Q635" s="99"/>
      <c r="R635" s="340"/>
      <c r="S635" s="119"/>
      <c r="T635" s="123"/>
      <c r="U635" s="119"/>
      <c r="V635" s="99"/>
      <c r="W635" s="127"/>
      <c r="X635" s="99"/>
      <c r="Y635" s="127"/>
    </row>
    <row r="636" spans="3:25" ht="19" hidden="1">
      <c r="C636" s="933"/>
      <c r="D636" s="933"/>
      <c r="E636" s="19"/>
      <c r="I636" s="100"/>
      <c r="M636" s="100"/>
      <c r="Q636" s="99"/>
      <c r="R636" s="340"/>
      <c r="S636" s="119"/>
      <c r="T636" s="123"/>
      <c r="U636" s="119"/>
      <c r="V636" s="99"/>
      <c r="W636" s="127"/>
      <c r="X636" s="99"/>
      <c r="Y636" s="127"/>
    </row>
    <row r="637" spans="3:25" ht="19" hidden="1">
      <c r="C637" s="933"/>
      <c r="D637" s="933"/>
      <c r="E637" s="19"/>
      <c r="I637" s="100"/>
      <c r="M637" s="100"/>
      <c r="Q637" s="99"/>
      <c r="R637" s="340"/>
      <c r="S637" s="119"/>
      <c r="T637" s="123"/>
      <c r="U637" s="119"/>
      <c r="V637" s="99"/>
      <c r="W637" s="127"/>
      <c r="X637" s="99"/>
      <c r="Y637" s="127"/>
    </row>
    <row r="638" spans="3:25" ht="19" hidden="1">
      <c r="C638" s="933"/>
      <c r="D638" s="933"/>
      <c r="E638" s="19"/>
      <c r="I638" s="100"/>
      <c r="M638" s="100"/>
      <c r="Q638" s="99"/>
      <c r="R638" s="340"/>
      <c r="S638" s="119"/>
      <c r="T638" s="123"/>
      <c r="U638" s="119"/>
      <c r="V638" s="99"/>
      <c r="W638" s="127"/>
      <c r="X638" s="99"/>
      <c r="Y638" s="127"/>
    </row>
    <row r="639" spans="3:25" ht="19" hidden="1">
      <c r="C639" s="933"/>
      <c r="D639" s="933"/>
      <c r="E639" s="19"/>
      <c r="I639" s="100"/>
      <c r="M639" s="100"/>
      <c r="Q639" s="99"/>
      <c r="R639" s="340"/>
      <c r="S639" s="119"/>
      <c r="T639" s="123"/>
      <c r="U639" s="119"/>
      <c r="V639" s="99"/>
      <c r="W639" s="127"/>
      <c r="X639" s="99"/>
      <c r="Y639" s="127"/>
    </row>
    <row r="640" spans="3:25" ht="19" hidden="1">
      <c r="C640" s="933"/>
      <c r="D640" s="933"/>
      <c r="E640" s="19"/>
      <c r="I640" s="100"/>
      <c r="M640" s="100"/>
      <c r="Q640" s="99"/>
      <c r="R640" s="340"/>
      <c r="S640" s="119"/>
      <c r="T640" s="123"/>
      <c r="U640" s="119"/>
      <c r="V640" s="99"/>
      <c r="W640" s="127"/>
      <c r="X640" s="99"/>
      <c r="Y640" s="127"/>
    </row>
    <row r="641" spans="3:25" ht="19" hidden="1">
      <c r="C641" s="933"/>
      <c r="D641" s="933"/>
      <c r="E641" s="19"/>
      <c r="I641" s="100"/>
      <c r="M641" s="100"/>
      <c r="Q641" s="99"/>
      <c r="R641" s="340"/>
      <c r="S641" s="119"/>
      <c r="T641" s="123"/>
      <c r="U641" s="119"/>
      <c r="V641" s="99"/>
      <c r="W641" s="127"/>
      <c r="X641" s="99"/>
      <c r="Y641" s="127"/>
    </row>
    <row r="642" spans="3:25" ht="19" hidden="1">
      <c r="C642" s="933"/>
      <c r="D642" s="933"/>
      <c r="E642" s="19"/>
      <c r="I642" s="100"/>
      <c r="M642" s="100"/>
      <c r="Q642" s="99"/>
      <c r="R642" s="340"/>
      <c r="S642" s="119"/>
      <c r="T642" s="123"/>
      <c r="U642" s="119"/>
      <c r="V642" s="99"/>
      <c r="W642" s="127"/>
      <c r="X642" s="99"/>
      <c r="Y642" s="127"/>
    </row>
    <row r="643" spans="3:25" ht="19" hidden="1">
      <c r="C643" s="933"/>
      <c r="D643" s="933"/>
      <c r="E643" s="19"/>
      <c r="I643" s="100"/>
      <c r="M643" s="100"/>
      <c r="Q643" s="99"/>
      <c r="R643" s="340"/>
      <c r="S643" s="119"/>
      <c r="T643" s="123"/>
      <c r="U643" s="119"/>
      <c r="V643" s="99"/>
      <c r="W643" s="127"/>
      <c r="X643" s="99"/>
      <c r="Y643" s="127"/>
    </row>
    <row r="644" spans="3:25" ht="19" hidden="1">
      <c r="C644" s="933"/>
      <c r="D644" s="933"/>
      <c r="E644" s="19"/>
      <c r="I644" s="100"/>
      <c r="M644" s="100"/>
      <c r="Q644" s="99"/>
      <c r="R644" s="340"/>
      <c r="S644" s="119"/>
      <c r="T644" s="123"/>
      <c r="U644" s="119"/>
      <c r="V644" s="99"/>
      <c r="W644" s="127"/>
      <c r="X644" s="99"/>
      <c r="Y644" s="127"/>
    </row>
    <row r="645" spans="3:25" ht="19" hidden="1">
      <c r="C645" s="933"/>
      <c r="D645" s="933"/>
      <c r="E645" s="19"/>
      <c r="I645" s="100"/>
      <c r="M645" s="100"/>
      <c r="Q645" s="99"/>
      <c r="R645" s="340"/>
      <c r="S645" s="119"/>
      <c r="T645" s="123"/>
      <c r="U645" s="119"/>
      <c r="V645" s="99"/>
      <c r="W645" s="127"/>
      <c r="X645" s="99"/>
      <c r="Y645" s="127"/>
    </row>
    <row r="646" spans="3:25" ht="19" hidden="1">
      <c r="C646" s="933"/>
      <c r="D646" s="933"/>
      <c r="E646" s="19"/>
      <c r="I646" s="100"/>
      <c r="M646" s="100"/>
      <c r="Q646" s="99"/>
      <c r="R646" s="340"/>
      <c r="S646" s="119"/>
      <c r="T646" s="123"/>
      <c r="U646" s="119"/>
      <c r="V646" s="99"/>
      <c r="W646" s="127"/>
      <c r="X646" s="99"/>
      <c r="Y646" s="127"/>
    </row>
    <row r="647" spans="3:25" ht="19" hidden="1">
      <c r="C647" s="933"/>
      <c r="D647" s="933"/>
      <c r="E647" s="19"/>
      <c r="I647" s="100"/>
      <c r="M647" s="100"/>
      <c r="Q647" s="99"/>
      <c r="R647" s="340"/>
      <c r="S647" s="119"/>
      <c r="T647" s="123"/>
      <c r="U647" s="119"/>
      <c r="V647" s="99"/>
      <c r="W647" s="127"/>
      <c r="X647" s="99"/>
      <c r="Y647" s="127"/>
    </row>
    <row r="648" spans="3:25" ht="19" hidden="1">
      <c r="C648" s="933"/>
      <c r="D648" s="933"/>
      <c r="E648" s="19"/>
      <c r="I648" s="100"/>
      <c r="M648" s="100"/>
      <c r="Q648" s="99"/>
      <c r="R648" s="340"/>
      <c r="S648" s="119"/>
      <c r="T648" s="123"/>
      <c r="U648" s="119"/>
      <c r="V648" s="99"/>
      <c r="W648" s="127"/>
      <c r="X648" s="99"/>
      <c r="Y648" s="127"/>
    </row>
    <row r="649" spans="3:25" ht="19" hidden="1">
      <c r="C649" s="933"/>
      <c r="D649" s="933"/>
      <c r="E649" s="19"/>
      <c r="I649" s="100"/>
      <c r="M649" s="100"/>
      <c r="Q649" s="99"/>
      <c r="R649" s="340"/>
      <c r="S649" s="119"/>
      <c r="T649" s="123"/>
      <c r="U649" s="119"/>
      <c r="V649" s="99"/>
      <c r="W649" s="127"/>
      <c r="X649" s="99"/>
      <c r="Y649" s="127"/>
    </row>
    <row r="650" spans="3:25" ht="19" hidden="1">
      <c r="C650" s="933"/>
      <c r="D650" s="933"/>
      <c r="E650" s="19"/>
      <c r="I650" s="100"/>
      <c r="M650" s="100"/>
      <c r="Q650" s="99"/>
      <c r="R650" s="340"/>
      <c r="S650" s="119"/>
      <c r="T650" s="123"/>
      <c r="U650" s="119"/>
      <c r="V650" s="99"/>
      <c r="W650" s="127"/>
      <c r="X650" s="99"/>
      <c r="Y650" s="127"/>
    </row>
    <row r="651" spans="3:25" ht="19" hidden="1">
      <c r="C651" s="933"/>
      <c r="D651" s="933"/>
      <c r="E651" s="19"/>
      <c r="I651" s="100"/>
      <c r="M651" s="100"/>
      <c r="Q651" s="99"/>
      <c r="R651" s="340"/>
      <c r="S651" s="119"/>
      <c r="T651" s="123"/>
      <c r="U651" s="119"/>
      <c r="V651" s="99"/>
      <c r="W651" s="127"/>
      <c r="X651" s="99"/>
      <c r="Y651" s="127"/>
    </row>
    <row r="652" spans="3:25" ht="19" hidden="1">
      <c r="C652" s="933"/>
      <c r="D652" s="933"/>
      <c r="E652" s="19"/>
      <c r="I652" s="100"/>
      <c r="M652" s="100"/>
      <c r="Q652" s="99"/>
      <c r="R652" s="340"/>
      <c r="S652" s="119"/>
      <c r="T652" s="123"/>
      <c r="U652" s="119"/>
      <c r="V652" s="99"/>
      <c r="W652" s="127"/>
      <c r="X652" s="99"/>
      <c r="Y652" s="127"/>
    </row>
    <row r="653" spans="3:25" ht="19" hidden="1">
      <c r="C653" s="933"/>
      <c r="D653" s="933"/>
      <c r="E653" s="19"/>
      <c r="I653" s="100"/>
      <c r="M653" s="100"/>
      <c r="Q653" s="99"/>
      <c r="R653" s="340"/>
      <c r="S653" s="119"/>
      <c r="T653" s="123"/>
      <c r="U653" s="119"/>
      <c r="V653" s="99"/>
      <c r="W653" s="127"/>
      <c r="X653" s="99"/>
      <c r="Y653" s="127"/>
    </row>
    <row r="654" spans="3:25" ht="19" hidden="1">
      <c r="C654" s="933"/>
      <c r="D654" s="933"/>
      <c r="E654" s="19"/>
      <c r="I654" s="100"/>
      <c r="M654" s="100"/>
      <c r="Q654" s="99"/>
      <c r="R654" s="340"/>
      <c r="S654" s="119"/>
      <c r="T654" s="123"/>
      <c r="U654" s="119"/>
      <c r="V654" s="99"/>
      <c r="W654" s="127"/>
      <c r="X654" s="99"/>
      <c r="Y654" s="127"/>
    </row>
    <row r="655" spans="3:25" ht="19" hidden="1">
      <c r="C655" s="933"/>
      <c r="D655" s="933"/>
      <c r="E655" s="19"/>
      <c r="I655" s="100"/>
      <c r="M655" s="100"/>
      <c r="Q655" s="99"/>
      <c r="R655" s="340"/>
      <c r="S655" s="119"/>
      <c r="T655" s="123"/>
      <c r="U655" s="119"/>
      <c r="V655" s="99"/>
      <c r="W655" s="127"/>
      <c r="X655" s="99"/>
      <c r="Y655" s="127"/>
    </row>
    <row r="656" spans="3:25" ht="19" hidden="1">
      <c r="C656" s="933"/>
      <c r="D656" s="933"/>
      <c r="E656" s="19"/>
      <c r="I656" s="100"/>
      <c r="M656" s="100"/>
      <c r="Q656" s="99"/>
      <c r="R656" s="340"/>
      <c r="S656" s="119"/>
      <c r="T656" s="123"/>
      <c r="U656" s="119"/>
      <c r="V656" s="99"/>
      <c r="W656" s="127"/>
      <c r="X656" s="99"/>
      <c r="Y656" s="127"/>
    </row>
    <row r="657" spans="3:25" ht="19" hidden="1">
      <c r="C657" s="933"/>
      <c r="D657" s="933"/>
      <c r="E657" s="19"/>
      <c r="I657" s="100"/>
      <c r="M657" s="100"/>
      <c r="Q657" s="99"/>
      <c r="R657" s="340"/>
      <c r="S657" s="119"/>
      <c r="T657" s="123"/>
      <c r="U657" s="119"/>
      <c r="V657" s="99"/>
      <c r="W657" s="127"/>
      <c r="X657" s="99"/>
      <c r="Y657" s="127"/>
    </row>
    <row r="658" spans="3:25" ht="19" hidden="1">
      <c r="C658" s="933"/>
      <c r="D658" s="933"/>
      <c r="E658" s="19"/>
      <c r="I658" s="100"/>
      <c r="M658" s="100"/>
      <c r="Q658" s="99"/>
      <c r="R658" s="340"/>
      <c r="S658" s="119"/>
      <c r="T658" s="123"/>
      <c r="U658" s="119"/>
      <c r="V658" s="99"/>
      <c r="W658" s="127"/>
      <c r="X658" s="99"/>
      <c r="Y658" s="127"/>
    </row>
    <row r="659" spans="3:25" ht="19" hidden="1">
      <c r="C659" s="933"/>
      <c r="D659" s="933"/>
      <c r="E659" s="19"/>
      <c r="I659" s="100"/>
      <c r="M659" s="100"/>
      <c r="Q659" s="99"/>
      <c r="R659" s="340"/>
      <c r="S659" s="119"/>
      <c r="T659" s="123"/>
      <c r="U659" s="119"/>
      <c r="V659" s="99"/>
      <c r="W659" s="127"/>
      <c r="X659" s="99"/>
      <c r="Y659" s="127"/>
    </row>
    <row r="660" spans="3:25" ht="19" hidden="1">
      <c r="C660" s="933"/>
      <c r="D660" s="933"/>
      <c r="E660" s="19"/>
      <c r="I660" s="100"/>
      <c r="M660" s="100"/>
      <c r="Q660" s="99"/>
      <c r="R660" s="340"/>
      <c r="S660" s="119"/>
      <c r="T660" s="123"/>
      <c r="U660" s="119"/>
      <c r="V660" s="99"/>
      <c r="W660" s="127"/>
      <c r="X660" s="99"/>
      <c r="Y660" s="127"/>
    </row>
    <row r="661" spans="3:25" ht="19" hidden="1">
      <c r="C661" s="933"/>
      <c r="D661" s="933"/>
      <c r="E661" s="19"/>
      <c r="I661" s="100"/>
      <c r="M661" s="100"/>
      <c r="Q661" s="99"/>
      <c r="R661" s="340"/>
      <c r="S661" s="119"/>
      <c r="T661" s="123"/>
      <c r="U661" s="119"/>
      <c r="V661" s="99"/>
      <c r="W661" s="127"/>
      <c r="X661" s="99"/>
      <c r="Y661" s="127"/>
    </row>
    <row r="662" spans="3:25" ht="19" hidden="1">
      <c r="C662" s="933"/>
      <c r="D662" s="933"/>
      <c r="E662" s="19"/>
      <c r="I662" s="100"/>
      <c r="M662" s="100"/>
      <c r="Q662" s="99"/>
      <c r="R662" s="340"/>
      <c r="S662" s="119"/>
      <c r="T662" s="123"/>
      <c r="U662" s="119"/>
      <c r="V662" s="99"/>
      <c r="W662" s="127"/>
      <c r="X662" s="99"/>
      <c r="Y662" s="127"/>
    </row>
    <row r="663" spans="3:25" ht="19" hidden="1">
      <c r="C663" s="933"/>
      <c r="D663" s="933"/>
      <c r="E663" s="19"/>
      <c r="I663" s="100"/>
      <c r="M663" s="100"/>
      <c r="Q663" s="99"/>
      <c r="R663" s="340"/>
      <c r="S663" s="119"/>
      <c r="T663" s="123"/>
      <c r="U663" s="119"/>
      <c r="V663" s="99"/>
      <c r="W663" s="127"/>
      <c r="X663" s="99"/>
      <c r="Y663" s="127"/>
    </row>
    <row r="664" spans="3:25" ht="19" hidden="1">
      <c r="C664" s="933"/>
      <c r="D664" s="933"/>
      <c r="E664" s="19"/>
      <c r="I664" s="100"/>
      <c r="M664" s="100"/>
      <c r="Q664" s="99"/>
      <c r="R664" s="340"/>
      <c r="S664" s="119"/>
      <c r="T664" s="123"/>
      <c r="U664" s="119"/>
      <c r="V664" s="99"/>
      <c r="W664" s="127"/>
      <c r="X664" s="99"/>
      <c r="Y664" s="127"/>
    </row>
    <row r="665" spans="3:25" ht="19" hidden="1">
      <c r="C665" s="933"/>
      <c r="D665" s="933"/>
      <c r="E665" s="19"/>
      <c r="I665" s="100"/>
      <c r="M665" s="100"/>
      <c r="Q665" s="99"/>
      <c r="R665" s="340"/>
      <c r="S665" s="119"/>
      <c r="T665" s="123"/>
      <c r="U665" s="119"/>
      <c r="V665" s="99"/>
      <c r="W665" s="127"/>
      <c r="X665" s="99"/>
      <c r="Y665" s="127"/>
    </row>
    <row r="666" spans="3:25" ht="19" hidden="1">
      <c r="C666" s="933"/>
      <c r="D666" s="933"/>
      <c r="E666" s="19"/>
      <c r="I666" s="100"/>
      <c r="M666" s="100"/>
      <c r="Q666" s="99"/>
      <c r="R666" s="340"/>
      <c r="S666" s="119"/>
      <c r="T666" s="123"/>
      <c r="U666" s="119"/>
      <c r="V666" s="99"/>
      <c r="W666" s="127"/>
      <c r="X666" s="99"/>
      <c r="Y666" s="127"/>
    </row>
    <row r="667" spans="3:25" ht="19" hidden="1">
      <c r="C667" s="933"/>
      <c r="D667" s="933"/>
      <c r="E667" s="19"/>
      <c r="I667" s="100"/>
      <c r="M667" s="100"/>
      <c r="Q667" s="99"/>
      <c r="R667" s="340"/>
      <c r="S667" s="119"/>
      <c r="T667" s="123"/>
      <c r="U667" s="119"/>
      <c r="V667" s="99"/>
      <c r="W667" s="127"/>
      <c r="X667" s="99"/>
      <c r="Y667" s="127"/>
    </row>
    <row r="668" spans="3:25" ht="19" hidden="1">
      <c r="C668" s="933"/>
      <c r="D668" s="933"/>
      <c r="E668" s="19"/>
      <c r="I668" s="100"/>
      <c r="M668" s="100"/>
      <c r="Q668" s="99"/>
      <c r="R668" s="340"/>
      <c r="S668" s="119"/>
      <c r="T668" s="123"/>
      <c r="U668" s="119"/>
      <c r="V668" s="99"/>
      <c r="W668" s="127"/>
      <c r="X668" s="99"/>
      <c r="Y668" s="127"/>
    </row>
    <row r="669" spans="3:25" ht="19" hidden="1">
      <c r="C669" s="933"/>
      <c r="D669" s="933"/>
      <c r="E669" s="19"/>
      <c r="I669" s="100"/>
      <c r="M669" s="100"/>
      <c r="Q669" s="99"/>
      <c r="R669" s="340"/>
      <c r="S669" s="119"/>
      <c r="T669" s="123"/>
      <c r="U669" s="119"/>
      <c r="V669" s="99"/>
      <c r="W669" s="127"/>
      <c r="X669" s="99"/>
      <c r="Y669" s="127"/>
    </row>
    <row r="670" spans="3:25" ht="19" hidden="1">
      <c r="C670" s="933"/>
      <c r="D670" s="933"/>
      <c r="E670" s="19"/>
      <c r="I670" s="100"/>
      <c r="M670" s="100"/>
      <c r="Q670" s="99"/>
      <c r="R670" s="340"/>
      <c r="S670" s="119"/>
      <c r="T670" s="123"/>
      <c r="U670" s="119"/>
      <c r="V670" s="99"/>
      <c r="W670" s="127"/>
      <c r="X670" s="99"/>
      <c r="Y670" s="127"/>
    </row>
    <row r="671" spans="3:25" ht="19" hidden="1">
      <c r="C671" s="933"/>
      <c r="D671" s="933"/>
      <c r="E671" s="19"/>
      <c r="I671" s="100"/>
      <c r="M671" s="100"/>
      <c r="Q671" s="99"/>
      <c r="R671" s="340"/>
      <c r="S671" s="119"/>
      <c r="T671" s="123"/>
      <c r="U671" s="119"/>
      <c r="V671" s="99"/>
      <c r="W671" s="127"/>
      <c r="X671" s="99"/>
      <c r="Y671" s="127"/>
    </row>
    <row r="672" spans="3:25" ht="19" hidden="1">
      <c r="C672" s="933"/>
      <c r="D672" s="933"/>
      <c r="E672" s="19"/>
      <c r="I672" s="100"/>
      <c r="M672" s="100"/>
      <c r="Q672" s="99"/>
      <c r="R672" s="340"/>
      <c r="S672" s="119"/>
      <c r="T672" s="123"/>
      <c r="U672" s="119"/>
      <c r="V672" s="99"/>
      <c r="W672" s="127"/>
      <c r="X672" s="99"/>
      <c r="Y672" s="127"/>
    </row>
    <row r="673" spans="3:25" ht="19" hidden="1">
      <c r="C673" s="933"/>
      <c r="D673" s="933"/>
      <c r="E673" s="19"/>
      <c r="I673" s="100"/>
      <c r="M673" s="100"/>
      <c r="Q673" s="99"/>
      <c r="R673" s="340"/>
      <c r="S673" s="119"/>
      <c r="T673" s="123"/>
      <c r="U673" s="119"/>
      <c r="V673" s="99"/>
      <c r="W673" s="127"/>
      <c r="X673" s="99"/>
      <c r="Y673" s="127"/>
    </row>
    <row r="674" spans="3:25" ht="19" hidden="1">
      <c r="C674" s="933"/>
      <c r="D674" s="933"/>
      <c r="E674" s="19"/>
      <c r="I674" s="100"/>
      <c r="M674" s="100"/>
      <c r="Q674" s="99"/>
      <c r="R674" s="340"/>
      <c r="S674" s="119"/>
      <c r="T674" s="123"/>
      <c r="U674" s="119"/>
      <c r="V674" s="99"/>
      <c r="W674" s="127"/>
      <c r="X674" s="99"/>
      <c r="Y674" s="127"/>
    </row>
    <row r="675" spans="3:25" ht="19" hidden="1">
      <c r="C675" s="933"/>
      <c r="D675" s="933"/>
      <c r="E675" s="19"/>
      <c r="I675" s="100"/>
      <c r="M675" s="100"/>
      <c r="Q675" s="99"/>
      <c r="R675" s="340"/>
      <c r="S675" s="119"/>
      <c r="T675" s="123"/>
      <c r="U675" s="119"/>
      <c r="V675" s="99"/>
      <c r="W675" s="127"/>
      <c r="X675" s="99"/>
      <c r="Y675" s="127"/>
    </row>
    <row r="676" spans="3:25" ht="19" hidden="1">
      <c r="C676" s="933"/>
      <c r="D676" s="933"/>
      <c r="E676" s="19"/>
      <c r="I676" s="100"/>
      <c r="M676" s="100"/>
      <c r="Q676" s="99"/>
      <c r="R676" s="340"/>
      <c r="S676" s="119"/>
      <c r="T676" s="123"/>
      <c r="U676" s="119"/>
      <c r="V676" s="99"/>
      <c r="W676" s="127"/>
      <c r="X676" s="99"/>
      <c r="Y676" s="127"/>
    </row>
    <row r="677" spans="3:25" ht="19" hidden="1">
      <c r="C677" s="933"/>
      <c r="D677" s="933"/>
      <c r="E677" s="19"/>
      <c r="I677" s="100"/>
      <c r="M677" s="100"/>
      <c r="Q677" s="99"/>
      <c r="R677" s="340"/>
      <c r="S677" s="119"/>
      <c r="T677" s="123"/>
      <c r="U677" s="119"/>
      <c r="V677" s="99"/>
      <c r="W677" s="127"/>
      <c r="X677" s="99"/>
      <c r="Y677" s="127"/>
    </row>
    <row r="678" spans="3:25" ht="19" hidden="1">
      <c r="C678" s="933"/>
      <c r="D678" s="933"/>
      <c r="E678" s="19"/>
      <c r="I678" s="100"/>
      <c r="M678" s="100"/>
      <c r="Q678" s="99"/>
      <c r="R678" s="340"/>
      <c r="S678" s="119"/>
      <c r="T678" s="123"/>
      <c r="U678" s="119"/>
      <c r="V678" s="99"/>
      <c r="W678" s="127"/>
      <c r="X678" s="99"/>
      <c r="Y678" s="127"/>
    </row>
    <row r="679" spans="3:25" ht="19" hidden="1">
      <c r="C679" s="933"/>
      <c r="D679" s="933"/>
      <c r="E679" s="19"/>
      <c r="I679" s="100"/>
      <c r="M679" s="100"/>
      <c r="Q679" s="99"/>
      <c r="R679" s="340"/>
      <c r="S679" s="119"/>
      <c r="T679" s="123"/>
      <c r="U679" s="119"/>
      <c r="V679" s="99"/>
      <c r="W679" s="127"/>
      <c r="X679" s="99"/>
      <c r="Y679" s="127"/>
    </row>
    <row r="680" spans="3:25" ht="19" hidden="1">
      <c r="C680" s="933"/>
      <c r="D680" s="933"/>
      <c r="E680" s="19"/>
      <c r="I680" s="100"/>
      <c r="M680" s="100"/>
      <c r="Q680" s="99"/>
      <c r="R680" s="340"/>
      <c r="S680" s="119"/>
      <c r="T680" s="123"/>
      <c r="U680" s="119"/>
      <c r="V680" s="99"/>
      <c r="W680" s="127"/>
      <c r="X680" s="99"/>
      <c r="Y680" s="127"/>
    </row>
    <row r="681" spans="3:25" ht="19" hidden="1">
      <c r="C681" s="933"/>
      <c r="D681" s="933"/>
      <c r="E681" s="19"/>
      <c r="I681" s="100"/>
      <c r="M681" s="100"/>
      <c r="Q681" s="99"/>
      <c r="R681" s="340"/>
      <c r="S681" s="119"/>
      <c r="T681" s="123"/>
      <c r="U681" s="119"/>
      <c r="V681" s="99"/>
      <c r="W681" s="127"/>
      <c r="X681" s="99"/>
      <c r="Y681" s="127"/>
    </row>
    <row r="682" spans="3:25" ht="19" hidden="1">
      <c r="C682" s="933"/>
      <c r="D682" s="933"/>
      <c r="E682" s="19"/>
      <c r="I682" s="100"/>
      <c r="M682" s="100"/>
      <c r="Q682" s="99"/>
      <c r="R682" s="340"/>
      <c r="S682" s="119"/>
      <c r="T682" s="123"/>
      <c r="U682" s="119"/>
      <c r="V682" s="99"/>
      <c r="W682" s="127"/>
      <c r="X682" s="99"/>
      <c r="Y682" s="127"/>
    </row>
    <row r="683" spans="3:25" ht="19" hidden="1">
      <c r="C683" s="933"/>
      <c r="D683" s="933"/>
      <c r="E683" s="19"/>
      <c r="I683" s="100"/>
      <c r="M683" s="100"/>
      <c r="Q683" s="99"/>
      <c r="R683" s="340"/>
      <c r="S683" s="119"/>
      <c r="T683" s="123"/>
      <c r="U683" s="119"/>
      <c r="V683" s="99"/>
      <c r="W683" s="127"/>
      <c r="X683" s="99"/>
      <c r="Y683" s="127"/>
    </row>
    <row r="684" spans="3:25" ht="19" hidden="1">
      <c r="C684" s="933"/>
      <c r="D684" s="933"/>
      <c r="E684" s="19"/>
      <c r="I684" s="100"/>
      <c r="M684" s="100"/>
      <c r="Q684" s="99"/>
      <c r="R684" s="340"/>
      <c r="S684" s="119"/>
      <c r="T684" s="123"/>
      <c r="U684" s="119"/>
      <c r="V684" s="99"/>
      <c r="W684" s="127"/>
      <c r="X684" s="99"/>
      <c r="Y684" s="127"/>
    </row>
    <row r="685" spans="3:25" ht="19" hidden="1">
      <c r="C685" s="933"/>
      <c r="D685" s="933"/>
      <c r="E685" s="19"/>
      <c r="I685" s="100"/>
      <c r="M685" s="100"/>
      <c r="Q685" s="99"/>
      <c r="R685" s="340"/>
      <c r="S685" s="119"/>
      <c r="T685" s="123"/>
      <c r="U685" s="119"/>
      <c r="V685" s="99"/>
      <c r="W685" s="127"/>
      <c r="X685" s="99"/>
      <c r="Y685" s="127"/>
    </row>
    <row r="686" spans="3:25" ht="19" hidden="1">
      <c r="C686" s="933"/>
      <c r="D686" s="933"/>
      <c r="E686" s="19"/>
      <c r="I686" s="100"/>
      <c r="M686" s="100"/>
      <c r="Q686" s="99"/>
      <c r="R686" s="340"/>
      <c r="S686" s="119"/>
      <c r="T686" s="123"/>
      <c r="U686" s="119"/>
      <c r="V686" s="99"/>
      <c r="W686" s="127"/>
      <c r="X686" s="99"/>
      <c r="Y686" s="127"/>
    </row>
    <row r="687" spans="3:25" ht="19" hidden="1">
      <c r="C687" s="933"/>
      <c r="D687" s="933"/>
      <c r="E687" s="19"/>
      <c r="I687" s="100"/>
      <c r="M687" s="100"/>
      <c r="Q687" s="99"/>
      <c r="R687" s="340"/>
      <c r="S687" s="119"/>
      <c r="T687" s="123"/>
      <c r="U687" s="119"/>
      <c r="V687" s="99"/>
      <c r="W687" s="127"/>
      <c r="X687" s="99"/>
      <c r="Y687" s="127"/>
    </row>
    <row r="688" spans="3:25" ht="19" hidden="1">
      <c r="C688" s="933"/>
      <c r="D688" s="933"/>
      <c r="E688" s="19"/>
      <c r="I688" s="100"/>
      <c r="M688" s="100"/>
      <c r="Q688" s="99"/>
      <c r="R688" s="340"/>
      <c r="S688" s="119"/>
      <c r="T688" s="123"/>
      <c r="U688" s="119"/>
      <c r="V688" s="99"/>
      <c r="W688" s="127"/>
      <c r="X688" s="99"/>
      <c r="Y688" s="127"/>
    </row>
    <row r="689" spans="3:25" ht="19" hidden="1">
      <c r="C689" s="933"/>
      <c r="D689" s="933"/>
      <c r="E689" s="19"/>
      <c r="I689" s="100"/>
      <c r="M689" s="100"/>
      <c r="Q689" s="99"/>
      <c r="R689" s="340"/>
      <c r="S689" s="119"/>
      <c r="T689" s="123"/>
      <c r="U689" s="119"/>
      <c r="V689" s="99"/>
      <c r="W689" s="127"/>
      <c r="X689" s="99"/>
      <c r="Y689" s="127"/>
    </row>
    <row r="690" spans="3:25" ht="19" hidden="1">
      <c r="C690" s="933"/>
      <c r="D690" s="933"/>
      <c r="E690" s="19"/>
      <c r="I690" s="100"/>
      <c r="M690" s="100"/>
      <c r="Q690" s="99"/>
      <c r="R690" s="340"/>
      <c r="S690" s="119"/>
      <c r="T690" s="123"/>
      <c r="U690" s="119"/>
      <c r="V690" s="99"/>
      <c r="W690" s="127"/>
      <c r="X690" s="99"/>
      <c r="Y690" s="127"/>
    </row>
    <row r="691" spans="3:25" ht="19" hidden="1">
      <c r="C691" s="933"/>
      <c r="D691" s="933"/>
      <c r="E691" s="19"/>
      <c r="I691" s="100"/>
      <c r="M691" s="100"/>
      <c r="Q691" s="99"/>
      <c r="R691" s="340"/>
      <c r="S691" s="119"/>
      <c r="T691" s="123"/>
      <c r="U691" s="119"/>
      <c r="V691" s="99"/>
      <c r="W691" s="127"/>
      <c r="X691" s="99"/>
      <c r="Y691" s="127"/>
    </row>
    <row r="692" spans="3:25" ht="19" hidden="1">
      <c r="C692" s="933"/>
      <c r="D692" s="933"/>
      <c r="E692" s="19"/>
      <c r="I692" s="100"/>
      <c r="M692" s="100"/>
      <c r="Q692" s="99"/>
      <c r="R692" s="340"/>
      <c r="S692" s="119"/>
      <c r="T692" s="123"/>
      <c r="U692" s="119"/>
      <c r="V692" s="99"/>
      <c r="W692" s="127"/>
      <c r="X692" s="99"/>
      <c r="Y692" s="127"/>
    </row>
    <row r="693" spans="3:25" ht="19" hidden="1">
      <c r="C693" s="933"/>
      <c r="D693" s="933"/>
      <c r="E693" s="19"/>
      <c r="I693" s="100"/>
      <c r="M693" s="100"/>
      <c r="Q693" s="99"/>
      <c r="R693" s="340"/>
      <c r="S693" s="119"/>
      <c r="T693" s="123"/>
      <c r="U693" s="119"/>
      <c r="V693" s="99"/>
      <c r="W693" s="127"/>
      <c r="X693" s="99"/>
      <c r="Y693" s="127"/>
    </row>
    <row r="694" spans="3:25" ht="19" hidden="1">
      <c r="C694" s="933"/>
      <c r="D694" s="933"/>
      <c r="E694" s="19"/>
      <c r="I694" s="100"/>
      <c r="M694" s="100"/>
      <c r="Q694" s="99"/>
      <c r="R694" s="340"/>
      <c r="S694" s="119"/>
      <c r="T694" s="123"/>
      <c r="U694" s="119"/>
      <c r="V694" s="99"/>
      <c r="W694" s="127"/>
      <c r="X694" s="99"/>
      <c r="Y694" s="127"/>
    </row>
    <row r="695" spans="3:25" ht="19" hidden="1">
      <c r="C695" s="933"/>
      <c r="D695" s="933"/>
      <c r="E695" s="19"/>
      <c r="I695" s="100"/>
      <c r="M695" s="100"/>
      <c r="Q695" s="99"/>
      <c r="R695" s="340"/>
      <c r="S695" s="119"/>
      <c r="T695" s="123"/>
      <c r="U695" s="119"/>
      <c r="V695" s="99"/>
      <c r="W695" s="127"/>
      <c r="X695" s="99"/>
      <c r="Y695" s="127"/>
    </row>
    <row r="696" spans="3:25" ht="19" hidden="1">
      <c r="C696" s="933"/>
      <c r="D696" s="933"/>
      <c r="E696" s="19"/>
      <c r="I696" s="100"/>
      <c r="M696" s="100"/>
      <c r="Q696" s="99"/>
      <c r="R696" s="340"/>
      <c r="S696" s="119"/>
      <c r="T696" s="123"/>
      <c r="U696" s="119"/>
      <c r="V696" s="99"/>
      <c r="W696" s="127"/>
      <c r="X696" s="99"/>
      <c r="Y696" s="127"/>
    </row>
    <row r="697" spans="3:25" ht="19" hidden="1">
      <c r="C697" s="933"/>
      <c r="D697" s="933"/>
      <c r="E697" s="19"/>
      <c r="I697" s="100"/>
      <c r="M697" s="100"/>
      <c r="Q697" s="99"/>
      <c r="R697" s="340"/>
      <c r="S697" s="119"/>
      <c r="T697" s="123"/>
      <c r="U697" s="119"/>
      <c r="V697" s="99"/>
      <c r="W697" s="127"/>
      <c r="X697" s="99"/>
      <c r="Y697" s="127"/>
    </row>
    <row r="698" spans="3:25" ht="19" hidden="1">
      <c r="C698" s="933"/>
      <c r="D698" s="933"/>
      <c r="E698" s="19"/>
      <c r="I698" s="100"/>
      <c r="M698" s="100"/>
      <c r="Q698" s="99"/>
      <c r="R698" s="340"/>
      <c r="S698" s="119"/>
      <c r="T698" s="123"/>
      <c r="U698" s="119"/>
      <c r="V698" s="99"/>
      <c r="W698" s="127"/>
      <c r="X698" s="99"/>
      <c r="Y698" s="127"/>
    </row>
    <row r="699" spans="3:25" ht="19" hidden="1">
      <c r="C699" s="933"/>
      <c r="D699" s="933"/>
      <c r="E699" s="19"/>
      <c r="I699" s="100"/>
      <c r="M699" s="100"/>
      <c r="Q699" s="99"/>
      <c r="R699" s="340"/>
      <c r="S699" s="119"/>
      <c r="T699" s="123"/>
      <c r="U699" s="119"/>
      <c r="V699" s="99"/>
      <c r="W699" s="127"/>
      <c r="X699" s="99"/>
      <c r="Y699" s="127"/>
    </row>
    <row r="700" spans="3:25" ht="19" hidden="1">
      <c r="C700" s="933"/>
      <c r="D700" s="933"/>
      <c r="E700" s="19"/>
      <c r="I700" s="100"/>
      <c r="M700" s="100"/>
      <c r="Q700" s="99"/>
      <c r="R700" s="340"/>
      <c r="S700" s="119"/>
      <c r="T700" s="123"/>
      <c r="U700" s="119"/>
      <c r="V700" s="99"/>
      <c r="W700" s="127"/>
      <c r="X700" s="99"/>
      <c r="Y700" s="127"/>
    </row>
    <row r="701" spans="3:25" ht="19" hidden="1">
      <c r="C701" s="933"/>
      <c r="D701" s="933"/>
      <c r="E701" s="19"/>
      <c r="I701" s="100"/>
      <c r="M701" s="100"/>
      <c r="Q701" s="99"/>
      <c r="R701" s="340"/>
      <c r="S701" s="119"/>
      <c r="T701" s="123"/>
      <c r="U701" s="119"/>
      <c r="V701" s="99"/>
      <c r="W701" s="127"/>
      <c r="X701" s="99"/>
      <c r="Y701" s="127"/>
    </row>
    <row r="702" spans="3:25" ht="19" hidden="1">
      <c r="C702" s="933"/>
      <c r="D702" s="933"/>
      <c r="E702" s="19"/>
      <c r="I702" s="100"/>
      <c r="M702" s="100"/>
      <c r="Q702" s="99"/>
      <c r="R702" s="340"/>
      <c r="S702" s="119"/>
      <c r="T702" s="123"/>
      <c r="U702" s="119"/>
      <c r="V702" s="99"/>
      <c r="W702" s="127"/>
      <c r="X702" s="99"/>
      <c r="Y702" s="127"/>
    </row>
    <row r="703" spans="3:25" ht="19" hidden="1">
      <c r="C703" s="933"/>
      <c r="D703" s="933"/>
      <c r="E703" s="19"/>
      <c r="I703" s="100"/>
      <c r="M703" s="100"/>
      <c r="Q703" s="99"/>
      <c r="R703" s="340"/>
      <c r="S703" s="119"/>
      <c r="T703" s="123"/>
      <c r="U703" s="119"/>
      <c r="V703" s="99"/>
      <c r="W703" s="127"/>
      <c r="X703" s="99"/>
      <c r="Y703" s="127"/>
    </row>
    <row r="704" spans="3:25" ht="19" hidden="1">
      <c r="C704" s="933"/>
      <c r="D704" s="933"/>
      <c r="E704" s="19"/>
      <c r="I704" s="100"/>
      <c r="M704" s="100"/>
      <c r="Q704" s="99"/>
      <c r="R704" s="340"/>
      <c r="S704" s="119"/>
      <c r="T704" s="123"/>
      <c r="U704" s="119"/>
      <c r="V704" s="99"/>
      <c r="W704" s="127"/>
      <c r="X704" s="99"/>
      <c r="Y704" s="127"/>
    </row>
    <row r="705" spans="3:25" ht="19" hidden="1">
      <c r="C705" s="933"/>
      <c r="D705" s="933"/>
      <c r="E705" s="19"/>
      <c r="I705" s="100"/>
      <c r="M705" s="100"/>
      <c r="Q705" s="99"/>
      <c r="R705" s="340"/>
      <c r="S705" s="119"/>
      <c r="T705" s="123"/>
      <c r="U705" s="119"/>
      <c r="V705" s="99"/>
      <c r="W705" s="127"/>
      <c r="X705" s="99"/>
      <c r="Y705" s="127"/>
    </row>
    <row r="706" spans="3:25" ht="19" hidden="1">
      <c r="C706" s="933"/>
      <c r="D706" s="933"/>
      <c r="E706" s="19"/>
      <c r="I706" s="100"/>
      <c r="M706" s="100"/>
      <c r="Q706" s="99"/>
      <c r="R706" s="340"/>
      <c r="S706" s="119"/>
      <c r="T706" s="123"/>
      <c r="U706" s="119"/>
      <c r="V706" s="99"/>
      <c r="W706" s="127"/>
      <c r="X706" s="99"/>
      <c r="Y706" s="127"/>
    </row>
    <row r="707" spans="3:25" ht="19" hidden="1">
      <c r="C707" s="933"/>
      <c r="D707" s="933"/>
      <c r="E707" s="19"/>
      <c r="I707" s="100"/>
      <c r="M707" s="100"/>
      <c r="Q707" s="99"/>
      <c r="R707" s="340"/>
      <c r="S707" s="119"/>
      <c r="T707" s="123"/>
      <c r="U707" s="119"/>
      <c r="V707" s="99"/>
      <c r="W707" s="127"/>
      <c r="X707" s="99"/>
      <c r="Y707" s="127"/>
    </row>
    <row r="708" spans="3:25" ht="19" hidden="1">
      <c r="C708" s="933"/>
      <c r="D708" s="933"/>
      <c r="E708" s="19"/>
      <c r="I708" s="100"/>
      <c r="M708" s="100"/>
      <c r="Q708" s="99"/>
      <c r="R708" s="340"/>
      <c r="S708" s="119"/>
      <c r="T708" s="123"/>
      <c r="U708" s="119"/>
      <c r="V708" s="99"/>
      <c r="W708" s="127"/>
      <c r="X708" s="99"/>
      <c r="Y708" s="127"/>
    </row>
    <row r="709" spans="3:25" ht="19" hidden="1">
      <c r="C709" s="933"/>
      <c r="D709" s="933"/>
      <c r="E709" s="19"/>
      <c r="I709" s="100"/>
      <c r="M709" s="100"/>
      <c r="Q709" s="99"/>
      <c r="R709" s="340"/>
      <c r="S709" s="119"/>
      <c r="T709" s="123"/>
      <c r="U709" s="119"/>
      <c r="V709" s="99"/>
      <c r="W709" s="127"/>
      <c r="X709" s="99"/>
      <c r="Y709" s="127"/>
    </row>
    <row r="710" spans="3:25" ht="19" hidden="1">
      <c r="C710" s="933"/>
      <c r="D710" s="933"/>
      <c r="E710" s="19"/>
      <c r="I710" s="100"/>
      <c r="M710" s="100"/>
      <c r="Q710" s="99"/>
      <c r="R710" s="340"/>
      <c r="S710" s="119"/>
      <c r="T710" s="123"/>
      <c r="U710" s="119"/>
      <c r="V710" s="99"/>
      <c r="W710" s="127"/>
      <c r="X710" s="99"/>
      <c r="Y710" s="127"/>
    </row>
    <row r="711" spans="3:25" ht="19" hidden="1">
      <c r="C711" s="933"/>
      <c r="D711" s="933"/>
      <c r="E711" s="19"/>
      <c r="I711" s="100"/>
      <c r="M711" s="100"/>
      <c r="Q711" s="99"/>
      <c r="R711" s="340"/>
      <c r="S711" s="119"/>
      <c r="T711" s="123"/>
      <c r="U711" s="119"/>
      <c r="V711" s="99"/>
      <c r="W711" s="127"/>
      <c r="X711" s="99"/>
      <c r="Y711" s="127"/>
    </row>
    <row r="712" spans="3:25" ht="19" hidden="1">
      <c r="C712" s="933"/>
      <c r="D712" s="933"/>
      <c r="E712" s="19"/>
      <c r="I712" s="100"/>
      <c r="M712" s="100"/>
      <c r="Q712" s="99"/>
      <c r="R712" s="340"/>
      <c r="S712" s="119"/>
      <c r="T712" s="123"/>
      <c r="U712" s="119"/>
      <c r="V712" s="99"/>
      <c r="W712" s="127"/>
      <c r="X712" s="99"/>
      <c r="Y712" s="127"/>
    </row>
    <row r="713" spans="3:25" ht="19" hidden="1">
      <c r="C713" s="933"/>
      <c r="D713" s="933"/>
      <c r="E713" s="19"/>
      <c r="I713" s="100"/>
      <c r="M713" s="100"/>
      <c r="Q713" s="99"/>
      <c r="R713" s="340"/>
      <c r="S713" s="119"/>
      <c r="T713" s="123"/>
      <c r="U713" s="119"/>
      <c r="V713" s="99"/>
      <c r="W713" s="127"/>
      <c r="X713" s="99"/>
      <c r="Y713" s="127"/>
    </row>
    <row r="714" spans="3:25" ht="19" hidden="1">
      <c r="C714" s="933"/>
      <c r="D714" s="933"/>
      <c r="E714" s="19"/>
      <c r="I714" s="100"/>
      <c r="M714" s="100"/>
      <c r="Q714" s="99"/>
      <c r="R714" s="340"/>
      <c r="S714" s="119"/>
      <c r="T714" s="123"/>
      <c r="U714" s="119"/>
      <c r="V714" s="99"/>
      <c r="W714" s="127"/>
      <c r="X714" s="99"/>
      <c r="Y714" s="127"/>
    </row>
    <row r="715" spans="3:25" ht="19" hidden="1">
      <c r="C715" s="933"/>
      <c r="D715" s="933"/>
      <c r="E715" s="19"/>
      <c r="I715" s="100"/>
      <c r="M715" s="100"/>
      <c r="Q715" s="99"/>
      <c r="R715" s="340"/>
      <c r="S715" s="119"/>
      <c r="T715" s="123"/>
      <c r="U715" s="119"/>
      <c r="V715" s="99"/>
      <c r="W715" s="127"/>
      <c r="X715" s="99"/>
      <c r="Y715" s="127"/>
    </row>
    <row r="716" spans="3:25" ht="19" hidden="1">
      <c r="C716" s="933"/>
      <c r="D716" s="933"/>
      <c r="E716" s="19"/>
      <c r="I716" s="100"/>
      <c r="M716" s="100"/>
      <c r="Q716" s="99"/>
      <c r="R716" s="340"/>
      <c r="S716" s="119"/>
      <c r="T716" s="123"/>
      <c r="U716" s="119"/>
      <c r="V716" s="99"/>
      <c r="W716" s="127"/>
      <c r="X716" s="99"/>
      <c r="Y716" s="127"/>
    </row>
    <row r="717" spans="3:25" ht="19" hidden="1">
      <c r="C717" s="933"/>
      <c r="D717" s="933"/>
      <c r="E717" s="19"/>
      <c r="I717" s="100"/>
      <c r="M717" s="100"/>
      <c r="Q717" s="99"/>
      <c r="R717" s="340"/>
      <c r="S717" s="119"/>
      <c r="T717" s="123"/>
      <c r="U717" s="119"/>
      <c r="V717" s="99"/>
      <c r="W717" s="127"/>
      <c r="X717" s="99"/>
      <c r="Y717" s="127"/>
    </row>
    <row r="718" spans="3:25" ht="19" hidden="1">
      <c r="C718" s="933"/>
      <c r="D718" s="933"/>
      <c r="E718" s="19"/>
      <c r="I718" s="100"/>
      <c r="M718" s="100"/>
      <c r="Q718" s="99"/>
      <c r="R718" s="340"/>
      <c r="S718" s="119"/>
      <c r="T718" s="123"/>
      <c r="U718" s="119"/>
      <c r="V718" s="99"/>
      <c r="W718" s="127"/>
      <c r="X718" s="99"/>
      <c r="Y718" s="127"/>
    </row>
    <row r="719" spans="3:25" ht="19" hidden="1">
      <c r="C719" s="933"/>
      <c r="D719" s="933"/>
      <c r="E719" s="19"/>
      <c r="I719" s="100"/>
      <c r="M719" s="100"/>
      <c r="Q719" s="99"/>
      <c r="R719" s="340"/>
      <c r="S719" s="119"/>
      <c r="T719" s="123"/>
      <c r="U719" s="119"/>
      <c r="V719" s="99"/>
      <c r="W719" s="127"/>
      <c r="X719" s="99"/>
      <c r="Y719" s="127"/>
    </row>
    <row r="720" spans="3:25" ht="19" hidden="1">
      <c r="C720" s="933"/>
      <c r="D720" s="933"/>
      <c r="E720" s="19"/>
      <c r="I720" s="100"/>
      <c r="M720" s="100"/>
      <c r="Q720" s="99"/>
      <c r="R720" s="340"/>
      <c r="S720" s="119"/>
      <c r="T720" s="123"/>
      <c r="U720" s="119"/>
      <c r="V720" s="99"/>
      <c r="W720" s="127"/>
      <c r="X720" s="99"/>
      <c r="Y720" s="127"/>
    </row>
    <row r="721" spans="3:25" ht="19" hidden="1">
      <c r="C721" s="933"/>
      <c r="D721" s="933"/>
      <c r="E721" s="19"/>
      <c r="I721" s="100"/>
      <c r="M721" s="100"/>
      <c r="Q721" s="99"/>
      <c r="R721" s="340"/>
      <c r="S721" s="119"/>
      <c r="T721" s="123"/>
      <c r="U721" s="119"/>
      <c r="V721" s="99"/>
      <c r="W721" s="127"/>
      <c r="X721" s="99"/>
      <c r="Y721" s="127"/>
    </row>
    <row r="722" spans="3:25" ht="19" hidden="1">
      <c r="C722" s="933"/>
      <c r="D722" s="933"/>
      <c r="E722" s="19"/>
      <c r="I722" s="100"/>
      <c r="M722" s="100"/>
      <c r="Q722" s="99"/>
      <c r="R722" s="340"/>
      <c r="S722" s="119"/>
      <c r="T722" s="123"/>
      <c r="U722" s="119"/>
      <c r="V722" s="99"/>
      <c r="W722" s="127"/>
      <c r="X722" s="99"/>
      <c r="Y722" s="127"/>
    </row>
    <row r="723" spans="3:25" ht="19" hidden="1">
      <c r="C723" s="933"/>
      <c r="D723" s="933"/>
      <c r="E723" s="19"/>
      <c r="I723" s="100"/>
      <c r="M723" s="100"/>
      <c r="Q723" s="99"/>
      <c r="R723" s="340"/>
      <c r="S723" s="119"/>
      <c r="T723" s="123"/>
      <c r="U723" s="119"/>
      <c r="V723" s="99"/>
      <c r="W723" s="127"/>
      <c r="X723" s="99"/>
      <c r="Y723" s="127"/>
    </row>
    <row r="724" spans="3:25" ht="19" hidden="1">
      <c r="C724" s="933"/>
      <c r="D724" s="933"/>
      <c r="E724" s="19"/>
      <c r="I724" s="100"/>
      <c r="M724" s="100"/>
      <c r="Q724" s="99"/>
      <c r="R724" s="340"/>
      <c r="S724" s="119"/>
      <c r="T724" s="123"/>
      <c r="U724" s="119"/>
      <c r="V724" s="99"/>
      <c r="W724" s="127"/>
      <c r="X724" s="99"/>
      <c r="Y724" s="127"/>
    </row>
    <row r="725" spans="3:25" ht="19" hidden="1">
      <c r="C725" s="933"/>
      <c r="D725" s="933"/>
      <c r="E725" s="19"/>
      <c r="I725" s="100"/>
      <c r="M725" s="100"/>
      <c r="Q725" s="99"/>
      <c r="R725" s="340"/>
      <c r="S725" s="119"/>
      <c r="T725" s="123"/>
      <c r="U725" s="119"/>
      <c r="V725" s="99"/>
      <c r="W725" s="127"/>
      <c r="X725" s="99"/>
      <c r="Y725" s="127"/>
    </row>
    <row r="726" spans="3:25" ht="19" hidden="1">
      <c r="C726" s="933"/>
      <c r="D726" s="933"/>
      <c r="E726" s="19"/>
      <c r="I726" s="100"/>
      <c r="M726" s="100"/>
      <c r="Q726" s="99"/>
      <c r="R726" s="340"/>
      <c r="S726" s="119"/>
      <c r="T726" s="123"/>
      <c r="U726" s="119"/>
      <c r="V726" s="99"/>
      <c r="W726" s="127"/>
      <c r="X726" s="99"/>
      <c r="Y726" s="127"/>
    </row>
    <row r="727" spans="3:25" ht="19" hidden="1">
      <c r="C727" s="933"/>
      <c r="D727" s="933"/>
      <c r="E727" s="19"/>
      <c r="I727" s="100"/>
      <c r="M727" s="100"/>
      <c r="Q727" s="99"/>
      <c r="R727" s="340"/>
      <c r="S727" s="119"/>
      <c r="T727" s="123"/>
      <c r="U727" s="119"/>
      <c r="V727" s="99"/>
      <c r="W727" s="127"/>
      <c r="X727" s="99"/>
      <c r="Y727" s="127"/>
    </row>
    <row r="728" spans="3:25" ht="19" hidden="1">
      <c r="C728" s="933"/>
      <c r="D728" s="933"/>
      <c r="E728" s="19"/>
      <c r="I728" s="100"/>
      <c r="M728" s="100"/>
      <c r="Q728" s="99"/>
      <c r="R728" s="340"/>
      <c r="S728" s="119"/>
      <c r="T728" s="123"/>
      <c r="U728" s="119"/>
      <c r="V728" s="99"/>
      <c r="W728" s="127"/>
      <c r="X728" s="99"/>
      <c r="Y728" s="127"/>
    </row>
    <row r="729" spans="3:25" ht="19" hidden="1">
      <c r="C729" s="933"/>
      <c r="D729" s="933"/>
      <c r="E729" s="19"/>
      <c r="I729" s="100"/>
      <c r="M729" s="100"/>
      <c r="Q729" s="99"/>
      <c r="R729" s="340"/>
      <c r="S729" s="119"/>
      <c r="T729" s="123"/>
      <c r="U729" s="119"/>
      <c r="V729" s="99"/>
      <c r="W729" s="127"/>
      <c r="X729" s="99"/>
      <c r="Y729" s="127"/>
    </row>
    <row r="730" spans="3:25" ht="19" hidden="1">
      <c r="C730" s="933"/>
      <c r="D730" s="933"/>
      <c r="E730" s="19"/>
      <c r="I730" s="100"/>
      <c r="M730" s="100"/>
      <c r="Q730" s="99"/>
      <c r="R730" s="340"/>
      <c r="S730" s="119"/>
      <c r="T730" s="123"/>
      <c r="U730" s="119"/>
      <c r="V730" s="99"/>
      <c r="W730" s="127"/>
      <c r="X730" s="99"/>
      <c r="Y730" s="127"/>
    </row>
    <row r="731" spans="3:25" ht="19" hidden="1">
      <c r="C731" s="933"/>
      <c r="D731" s="933"/>
      <c r="E731" s="19"/>
      <c r="I731" s="100"/>
      <c r="M731" s="100"/>
      <c r="Q731" s="99"/>
      <c r="R731" s="340"/>
      <c r="S731" s="119"/>
      <c r="T731" s="123"/>
      <c r="U731" s="119"/>
      <c r="V731" s="99"/>
      <c r="W731" s="127"/>
      <c r="X731" s="99"/>
      <c r="Y731" s="127"/>
    </row>
    <row r="732" spans="3:25" ht="19" hidden="1">
      <c r="C732" s="933"/>
      <c r="D732" s="933"/>
      <c r="E732" s="19"/>
      <c r="I732" s="100"/>
      <c r="M732" s="100"/>
      <c r="Q732" s="99"/>
      <c r="R732" s="340"/>
      <c r="S732" s="119"/>
      <c r="T732" s="123"/>
      <c r="U732" s="119"/>
      <c r="V732" s="99"/>
      <c r="W732" s="127"/>
      <c r="X732" s="99"/>
      <c r="Y732" s="127"/>
    </row>
    <row r="733" spans="3:25" ht="19" hidden="1">
      <c r="C733" s="933"/>
      <c r="D733" s="933"/>
      <c r="E733" s="19"/>
      <c r="I733" s="100"/>
      <c r="M733" s="100"/>
      <c r="Q733" s="99"/>
      <c r="R733" s="340"/>
      <c r="S733" s="119"/>
      <c r="T733" s="123"/>
      <c r="U733" s="119"/>
      <c r="V733" s="99"/>
      <c r="W733" s="127"/>
      <c r="X733" s="99"/>
      <c r="Y733" s="127"/>
    </row>
    <row r="734" spans="3:25" ht="19" hidden="1">
      <c r="C734" s="933"/>
      <c r="D734" s="933"/>
      <c r="E734" s="19"/>
      <c r="I734" s="100"/>
      <c r="M734" s="100"/>
      <c r="Q734" s="99"/>
      <c r="R734" s="340"/>
      <c r="S734" s="119"/>
      <c r="T734" s="123"/>
      <c r="U734" s="119"/>
      <c r="V734" s="99"/>
      <c r="W734" s="127"/>
      <c r="X734" s="99"/>
      <c r="Y734" s="127"/>
    </row>
    <row r="735" spans="3:25" ht="19" hidden="1">
      <c r="C735" s="933"/>
      <c r="D735" s="933"/>
      <c r="E735" s="19"/>
      <c r="I735" s="100"/>
      <c r="M735" s="100"/>
      <c r="Q735" s="99"/>
      <c r="R735" s="340"/>
      <c r="S735" s="119"/>
      <c r="T735" s="123"/>
      <c r="U735" s="119"/>
      <c r="V735" s="99"/>
      <c r="W735" s="127"/>
      <c r="X735" s="99"/>
      <c r="Y735" s="127"/>
    </row>
    <row r="736" spans="3:25" ht="19" hidden="1">
      <c r="C736" s="933"/>
      <c r="D736" s="933"/>
      <c r="E736" s="19"/>
      <c r="I736" s="100"/>
      <c r="M736" s="100"/>
      <c r="Q736" s="99"/>
      <c r="R736" s="340"/>
      <c r="S736" s="119"/>
      <c r="T736" s="123"/>
      <c r="U736" s="119"/>
      <c r="V736" s="99"/>
      <c r="W736" s="127"/>
      <c r="X736" s="99"/>
      <c r="Y736" s="127"/>
    </row>
    <row r="737" spans="3:25" ht="19" hidden="1">
      <c r="C737" s="933"/>
      <c r="D737" s="933"/>
      <c r="E737" s="19"/>
      <c r="I737" s="100"/>
      <c r="M737" s="100"/>
      <c r="Q737" s="99"/>
      <c r="R737" s="340"/>
      <c r="S737" s="119"/>
      <c r="T737" s="123"/>
      <c r="U737" s="119"/>
      <c r="V737" s="99"/>
      <c r="W737" s="127"/>
      <c r="X737" s="99"/>
      <c r="Y737" s="127"/>
    </row>
    <row r="738" spans="3:25" ht="19" hidden="1">
      <c r="C738" s="933"/>
      <c r="D738" s="933"/>
      <c r="E738" s="19"/>
      <c r="I738" s="100"/>
      <c r="M738" s="100"/>
      <c r="Q738" s="99"/>
      <c r="R738" s="340"/>
      <c r="S738" s="119"/>
      <c r="T738" s="123"/>
      <c r="U738" s="119"/>
      <c r="V738" s="99"/>
      <c r="W738" s="127"/>
      <c r="X738" s="99"/>
      <c r="Y738" s="127"/>
    </row>
    <row r="739" spans="3:25" ht="19" hidden="1">
      <c r="C739" s="933"/>
      <c r="D739" s="933"/>
      <c r="E739" s="19"/>
      <c r="I739" s="100"/>
      <c r="M739" s="100"/>
      <c r="Q739" s="99"/>
      <c r="R739" s="340"/>
      <c r="S739" s="119"/>
      <c r="T739" s="123"/>
      <c r="U739" s="119"/>
      <c r="V739" s="99"/>
      <c r="W739" s="127"/>
      <c r="X739" s="99"/>
      <c r="Y739" s="127"/>
    </row>
    <row r="740" spans="3:25" ht="19" hidden="1">
      <c r="C740" s="933"/>
      <c r="D740" s="933"/>
      <c r="E740" s="19"/>
      <c r="I740" s="100"/>
      <c r="M740" s="100"/>
      <c r="Q740" s="99"/>
      <c r="R740" s="340"/>
      <c r="S740" s="119"/>
      <c r="T740" s="123"/>
      <c r="U740" s="119"/>
      <c r="V740" s="99"/>
      <c r="W740" s="127"/>
      <c r="X740" s="99"/>
      <c r="Y740" s="127"/>
    </row>
    <row r="741" spans="3:25" ht="19" hidden="1">
      <c r="C741" s="933"/>
      <c r="D741" s="933"/>
      <c r="E741" s="19"/>
      <c r="I741" s="100"/>
      <c r="M741" s="100"/>
      <c r="Q741" s="99"/>
      <c r="R741" s="340"/>
      <c r="S741" s="119"/>
      <c r="T741" s="123"/>
      <c r="U741" s="119"/>
      <c r="V741" s="99"/>
      <c r="W741" s="127"/>
      <c r="X741" s="99"/>
      <c r="Y741" s="127"/>
    </row>
    <row r="742" spans="3:25" ht="19" hidden="1">
      <c r="C742" s="933"/>
      <c r="D742" s="933"/>
      <c r="E742" s="19"/>
      <c r="I742" s="100"/>
      <c r="M742" s="100"/>
      <c r="Q742" s="99"/>
      <c r="R742" s="340"/>
      <c r="S742" s="119"/>
      <c r="T742" s="123"/>
      <c r="U742" s="119"/>
      <c r="V742" s="99"/>
      <c r="W742" s="127"/>
      <c r="X742" s="99"/>
      <c r="Y742" s="127"/>
    </row>
    <row r="743" spans="3:25" ht="19" hidden="1">
      <c r="C743" s="933"/>
      <c r="D743" s="933"/>
      <c r="E743" s="19"/>
      <c r="I743" s="100"/>
      <c r="M743" s="100"/>
      <c r="Q743" s="99"/>
      <c r="R743" s="340"/>
      <c r="S743" s="119"/>
      <c r="T743" s="123"/>
      <c r="U743" s="119"/>
      <c r="V743" s="99"/>
      <c r="W743" s="127"/>
      <c r="X743" s="99"/>
      <c r="Y743" s="127"/>
    </row>
    <row r="744" spans="3:25" ht="19" hidden="1">
      <c r="C744" s="933"/>
      <c r="D744" s="933"/>
      <c r="E744" s="19"/>
      <c r="I744" s="100"/>
      <c r="M744" s="100"/>
      <c r="Q744" s="99"/>
      <c r="R744" s="340"/>
      <c r="S744" s="119"/>
      <c r="T744" s="123"/>
      <c r="U744" s="119"/>
      <c r="V744" s="99"/>
      <c r="W744" s="127"/>
      <c r="X744" s="99"/>
      <c r="Y744" s="127"/>
    </row>
    <row r="745" spans="3:25" ht="19" hidden="1">
      <c r="C745" s="933"/>
      <c r="D745" s="933"/>
      <c r="E745" s="19"/>
      <c r="I745" s="100"/>
      <c r="M745" s="100"/>
      <c r="Q745" s="99"/>
      <c r="R745" s="340"/>
      <c r="S745" s="119"/>
      <c r="T745" s="123"/>
      <c r="U745" s="119"/>
      <c r="V745" s="99"/>
      <c r="W745" s="127"/>
      <c r="X745" s="99"/>
      <c r="Y745" s="127"/>
    </row>
    <row r="746" spans="3:25" ht="19" hidden="1">
      <c r="C746" s="933"/>
      <c r="D746" s="933"/>
      <c r="E746" s="19"/>
      <c r="I746" s="100"/>
      <c r="M746" s="100"/>
      <c r="Q746" s="99"/>
      <c r="R746" s="340"/>
      <c r="S746" s="119"/>
      <c r="T746" s="123"/>
      <c r="U746" s="119"/>
      <c r="V746" s="99"/>
      <c r="W746" s="127"/>
      <c r="X746" s="99"/>
      <c r="Y746" s="127"/>
    </row>
    <row r="747" spans="3:25" ht="19" hidden="1">
      <c r="C747" s="933"/>
      <c r="D747" s="933"/>
      <c r="E747" s="19"/>
      <c r="I747" s="100"/>
      <c r="M747" s="100"/>
      <c r="Q747" s="99"/>
      <c r="R747" s="340"/>
      <c r="S747" s="119"/>
      <c r="T747" s="123"/>
      <c r="U747" s="119"/>
      <c r="V747" s="99"/>
      <c r="W747" s="127"/>
      <c r="X747" s="99"/>
      <c r="Y747" s="127"/>
    </row>
    <row r="748" spans="3:25" ht="19" hidden="1">
      <c r="C748" s="933"/>
      <c r="D748" s="933"/>
      <c r="E748" s="19"/>
      <c r="I748" s="100"/>
      <c r="M748" s="100"/>
      <c r="Q748" s="99"/>
      <c r="R748" s="340"/>
      <c r="S748" s="119"/>
      <c r="T748" s="123"/>
      <c r="U748" s="119"/>
      <c r="V748" s="99"/>
      <c r="W748" s="127"/>
      <c r="X748" s="99"/>
      <c r="Y748" s="127"/>
    </row>
    <row r="749" spans="3:25" ht="19" hidden="1">
      <c r="C749" s="933"/>
      <c r="D749" s="933"/>
      <c r="E749" s="19"/>
      <c r="I749" s="100"/>
      <c r="M749" s="100"/>
      <c r="Q749" s="99"/>
      <c r="R749" s="340"/>
      <c r="S749" s="119"/>
      <c r="T749" s="123"/>
      <c r="U749" s="119"/>
      <c r="V749" s="99"/>
      <c r="W749" s="127"/>
      <c r="X749" s="99"/>
      <c r="Y749" s="127"/>
    </row>
    <row r="750" spans="3:25" ht="19" hidden="1">
      <c r="C750" s="933"/>
      <c r="D750" s="933"/>
      <c r="E750" s="19"/>
      <c r="I750" s="100"/>
      <c r="M750" s="100"/>
      <c r="Q750" s="99"/>
      <c r="R750" s="340"/>
      <c r="S750" s="119"/>
      <c r="T750" s="123"/>
      <c r="U750" s="119"/>
      <c r="V750" s="99"/>
      <c r="W750" s="127"/>
      <c r="X750" s="99"/>
      <c r="Y750" s="127"/>
    </row>
    <row r="751" spans="3:25" ht="19" hidden="1">
      <c r="C751" s="933"/>
      <c r="D751" s="933"/>
      <c r="E751" s="19"/>
      <c r="I751" s="100"/>
      <c r="M751" s="100"/>
      <c r="Q751" s="99"/>
      <c r="R751" s="340"/>
      <c r="S751" s="119"/>
      <c r="T751" s="123"/>
      <c r="U751" s="119"/>
      <c r="V751" s="99"/>
      <c r="W751" s="127"/>
      <c r="X751" s="99"/>
      <c r="Y751" s="127"/>
    </row>
    <row r="752" spans="3:25" ht="19" hidden="1">
      <c r="C752" s="933"/>
      <c r="D752" s="933"/>
      <c r="E752" s="19"/>
      <c r="I752" s="100"/>
      <c r="M752" s="100"/>
      <c r="Q752" s="99"/>
      <c r="R752" s="340"/>
      <c r="S752" s="119"/>
      <c r="T752" s="123"/>
      <c r="U752" s="119"/>
      <c r="V752" s="99"/>
      <c r="W752" s="127"/>
      <c r="X752" s="99"/>
      <c r="Y752" s="127"/>
    </row>
    <row r="753" spans="3:25" ht="19" hidden="1">
      <c r="C753" s="933"/>
      <c r="D753" s="933"/>
      <c r="E753" s="19"/>
      <c r="I753" s="100"/>
      <c r="M753" s="100"/>
      <c r="Q753" s="99"/>
      <c r="R753" s="340"/>
      <c r="S753" s="119"/>
      <c r="T753" s="123"/>
      <c r="U753" s="119"/>
      <c r="V753" s="99"/>
      <c r="W753" s="127"/>
      <c r="X753" s="99"/>
      <c r="Y753" s="127"/>
    </row>
    <row r="754" spans="3:25" ht="19" hidden="1">
      <c r="C754" s="933"/>
      <c r="D754" s="933"/>
      <c r="E754" s="19"/>
      <c r="I754" s="100"/>
      <c r="M754" s="100"/>
      <c r="Q754" s="99"/>
      <c r="R754" s="340"/>
      <c r="S754" s="119"/>
      <c r="T754" s="123"/>
      <c r="U754" s="119"/>
      <c r="V754" s="99"/>
      <c r="W754" s="127"/>
      <c r="X754" s="99"/>
      <c r="Y754" s="127"/>
    </row>
    <row r="755" spans="3:25" ht="19" hidden="1">
      <c r="C755" s="933"/>
      <c r="D755" s="933"/>
      <c r="E755" s="19"/>
      <c r="I755" s="100"/>
      <c r="M755" s="100"/>
      <c r="Q755" s="99"/>
      <c r="R755" s="340"/>
      <c r="S755" s="119"/>
      <c r="T755" s="123"/>
      <c r="U755" s="119"/>
      <c r="V755" s="99"/>
      <c r="W755" s="127"/>
      <c r="X755" s="99"/>
      <c r="Y755" s="127"/>
    </row>
    <row r="756" spans="3:25" ht="19" hidden="1">
      <c r="C756" s="933"/>
      <c r="D756" s="933"/>
      <c r="E756" s="19"/>
      <c r="I756" s="100"/>
      <c r="M756" s="100"/>
      <c r="Q756" s="99"/>
      <c r="R756" s="340"/>
      <c r="S756" s="119"/>
      <c r="T756" s="123"/>
      <c r="U756" s="119"/>
      <c r="V756" s="99"/>
      <c r="W756" s="127"/>
      <c r="X756" s="99"/>
      <c r="Y756" s="127"/>
    </row>
    <row r="757" spans="3:25" ht="19" hidden="1">
      <c r="C757" s="933"/>
      <c r="D757" s="933"/>
      <c r="E757" s="19"/>
      <c r="I757" s="100"/>
      <c r="M757" s="100"/>
      <c r="Q757" s="99"/>
      <c r="R757" s="340"/>
      <c r="S757" s="119"/>
      <c r="T757" s="123"/>
      <c r="U757" s="119"/>
      <c r="V757" s="99"/>
      <c r="W757" s="127"/>
      <c r="X757" s="99"/>
      <c r="Y757" s="127"/>
    </row>
    <row r="758" spans="3:25" ht="19" hidden="1">
      <c r="C758" s="933"/>
      <c r="D758" s="933"/>
      <c r="E758" s="19"/>
      <c r="I758" s="100"/>
      <c r="M758" s="100"/>
      <c r="Q758" s="99"/>
      <c r="R758" s="340"/>
      <c r="S758" s="119"/>
      <c r="T758" s="123"/>
      <c r="U758" s="119"/>
      <c r="V758" s="99"/>
      <c r="W758" s="127"/>
      <c r="X758" s="99"/>
      <c r="Y758" s="127"/>
    </row>
    <row r="759" spans="3:25" ht="19" hidden="1">
      <c r="C759" s="933"/>
      <c r="D759" s="933"/>
      <c r="E759" s="19"/>
      <c r="I759" s="100"/>
      <c r="M759" s="100"/>
      <c r="Q759" s="99"/>
      <c r="R759" s="340"/>
      <c r="S759" s="119"/>
      <c r="T759" s="123"/>
      <c r="U759" s="119"/>
      <c r="V759" s="99"/>
      <c r="W759" s="127"/>
      <c r="X759" s="99"/>
      <c r="Y759" s="127"/>
    </row>
    <row r="760" spans="3:25" ht="19" hidden="1">
      <c r="C760" s="933"/>
      <c r="D760" s="933"/>
      <c r="E760" s="19"/>
      <c r="I760" s="100"/>
      <c r="M760" s="100"/>
      <c r="Q760" s="99"/>
      <c r="R760" s="340"/>
      <c r="S760" s="119"/>
      <c r="T760" s="123"/>
      <c r="U760" s="119"/>
      <c r="V760" s="99"/>
      <c r="W760" s="127"/>
      <c r="X760" s="99"/>
      <c r="Y760" s="127"/>
    </row>
    <row r="761" spans="3:25" ht="19" hidden="1">
      <c r="C761" s="933"/>
      <c r="D761" s="933"/>
      <c r="E761" s="19"/>
      <c r="I761" s="100"/>
      <c r="M761" s="100"/>
      <c r="Q761" s="99"/>
      <c r="R761" s="340"/>
      <c r="S761" s="119"/>
      <c r="T761" s="123"/>
      <c r="U761" s="119"/>
      <c r="V761" s="99"/>
      <c r="W761" s="127"/>
      <c r="X761" s="99"/>
      <c r="Y761" s="127"/>
    </row>
    <row r="762" spans="3:25" ht="19" hidden="1">
      <c r="C762" s="933"/>
      <c r="D762" s="933"/>
      <c r="E762" s="19"/>
      <c r="I762" s="100"/>
      <c r="M762" s="100"/>
      <c r="Q762" s="99"/>
      <c r="R762" s="340"/>
      <c r="S762" s="119"/>
      <c r="T762" s="123"/>
      <c r="U762" s="119"/>
      <c r="V762" s="99"/>
      <c r="W762" s="127"/>
      <c r="X762" s="99"/>
      <c r="Y762" s="127"/>
    </row>
    <row r="763" spans="3:25" ht="19" hidden="1">
      <c r="C763" s="933"/>
      <c r="D763" s="933"/>
      <c r="E763" s="19"/>
      <c r="I763" s="100"/>
      <c r="M763" s="100"/>
      <c r="Q763" s="99"/>
      <c r="R763" s="340"/>
      <c r="S763" s="119"/>
      <c r="T763" s="123"/>
      <c r="U763" s="119"/>
      <c r="V763" s="99"/>
      <c r="W763" s="127"/>
      <c r="X763" s="99"/>
      <c r="Y763" s="127"/>
    </row>
    <row r="764" spans="3:25" ht="19" hidden="1">
      <c r="C764" s="933"/>
      <c r="D764" s="933"/>
      <c r="E764" s="19"/>
      <c r="I764" s="100"/>
      <c r="M764" s="100"/>
      <c r="Q764" s="99"/>
      <c r="R764" s="340"/>
      <c r="S764" s="119"/>
      <c r="T764" s="123"/>
      <c r="U764" s="119"/>
      <c r="V764" s="99"/>
      <c r="W764" s="127"/>
      <c r="X764" s="99"/>
      <c r="Y764" s="127"/>
    </row>
    <row r="765" spans="3:25" ht="19" hidden="1">
      <c r="C765" s="933"/>
      <c r="D765" s="933"/>
      <c r="E765" s="19"/>
      <c r="I765" s="100"/>
      <c r="M765" s="100"/>
      <c r="Q765" s="99"/>
      <c r="R765" s="340"/>
      <c r="S765" s="119"/>
      <c r="T765" s="123"/>
      <c r="U765" s="119"/>
      <c r="V765" s="99"/>
      <c r="W765" s="127"/>
      <c r="X765" s="99"/>
      <c r="Y765" s="127"/>
    </row>
    <row r="766" spans="3:25" ht="19" hidden="1">
      <c r="C766" s="933"/>
      <c r="D766" s="933"/>
      <c r="E766" s="19"/>
      <c r="I766" s="100"/>
      <c r="M766" s="100"/>
      <c r="Q766" s="99"/>
      <c r="R766" s="340"/>
      <c r="S766" s="119"/>
      <c r="T766" s="123"/>
      <c r="U766" s="119"/>
      <c r="V766" s="99"/>
      <c r="W766" s="127"/>
      <c r="X766" s="99"/>
      <c r="Y766" s="127"/>
    </row>
    <row r="767" spans="3:25" ht="19" hidden="1">
      <c r="C767" s="933"/>
      <c r="D767" s="933"/>
      <c r="E767" s="19"/>
      <c r="I767" s="100"/>
      <c r="M767" s="100"/>
      <c r="Q767" s="99"/>
      <c r="R767" s="340"/>
      <c r="S767" s="119"/>
      <c r="T767" s="123"/>
      <c r="U767" s="119"/>
      <c r="V767" s="99"/>
      <c r="W767" s="127"/>
      <c r="X767" s="99"/>
      <c r="Y767" s="127"/>
    </row>
    <row r="768" spans="3:25" ht="19" hidden="1">
      <c r="C768" s="933"/>
      <c r="D768" s="933"/>
      <c r="E768" s="19"/>
      <c r="I768" s="100"/>
      <c r="M768" s="100"/>
      <c r="Q768" s="99"/>
      <c r="R768" s="340"/>
      <c r="S768" s="119"/>
      <c r="T768" s="123"/>
      <c r="U768" s="119"/>
      <c r="V768" s="99"/>
      <c r="W768" s="127"/>
      <c r="X768" s="99"/>
      <c r="Y768" s="127"/>
    </row>
    <row r="769" spans="3:25" ht="19" hidden="1">
      <c r="C769" s="933"/>
      <c r="D769" s="933"/>
      <c r="E769" s="19"/>
      <c r="I769" s="100"/>
      <c r="M769" s="100"/>
      <c r="Q769" s="99"/>
      <c r="R769" s="340"/>
      <c r="S769" s="119"/>
      <c r="T769" s="123"/>
      <c r="U769" s="119"/>
      <c r="V769" s="99"/>
      <c r="W769" s="127"/>
      <c r="X769" s="99"/>
      <c r="Y769" s="127"/>
    </row>
    <row r="770" spans="3:25" ht="19" hidden="1">
      <c r="C770" s="933"/>
      <c r="D770" s="933"/>
      <c r="E770" s="19"/>
      <c r="I770" s="100"/>
      <c r="M770" s="100"/>
      <c r="Q770" s="99"/>
      <c r="R770" s="340"/>
      <c r="S770" s="119"/>
      <c r="T770" s="123"/>
      <c r="U770" s="119"/>
      <c r="V770" s="99"/>
      <c r="W770" s="127"/>
      <c r="X770" s="99"/>
      <c r="Y770" s="127"/>
    </row>
    <row r="771" spans="3:25" ht="19" hidden="1">
      <c r="C771" s="933"/>
      <c r="D771" s="933"/>
      <c r="E771" s="19"/>
      <c r="I771" s="100"/>
      <c r="M771" s="100"/>
      <c r="Q771" s="99"/>
      <c r="R771" s="340"/>
      <c r="S771" s="119"/>
      <c r="T771" s="123"/>
      <c r="U771" s="119"/>
      <c r="V771" s="99"/>
      <c r="W771" s="127"/>
      <c r="X771" s="99"/>
      <c r="Y771" s="127"/>
    </row>
    <row r="772" spans="3:25" ht="19" hidden="1">
      <c r="C772" s="933"/>
      <c r="D772" s="933"/>
      <c r="E772" s="19"/>
      <c r="I772" s="100"/>
      <c r="M772" s="100"/>
      <c r="Q772" s="99"/>
      <c r="R772" s="340"/>
      <c r="S772" s="119"/>
      <c r="T772" s="123"/>
      <c r="U772" s="119"/>
      <c r="V772" s="99"/>
      <c r="W772" s="127"/>
      <c r="X772" s="99"/>
      <c r="Y772" s="127"/>
    </row>
    <row r="773" spans="3:25" ht="19" hidden="1">
      <c r="C773" s="933"/>
      <c r="D773" s="933"/>
      <c r="E773" s="19"/>
      <c r="I773" s="100"/>
      <c r="M773" s="100"/>
      <c r="Q773" s="99"/>
      <c r="R773" s="340"/>
      <c r="S773" s="119"/>
      <c r="T773" s="123"/>
      <c r="U773" s="119"/>
      <c r="V773" s="99"/>
      <c r="W773" s="127"/>
      <c r="X773" s="99"/>
      <c r="Y773" s="127"/>
    </row>
    <row r="774" spans="3:25" ht="19" hidden="1">
      <c r="C774" s="933"/>
      <c r="D774" s="933"/>
      <c r="E774" s="19"/>
      <c r="I774" s="100"/>
      <c r="M774" s="100"/>
      <c r="Q774" s="99"/>
      <c r="R774" s="340"/>
      <c r="S774" s="119"/>
      <c r="T774" s="123"/>
      <c r="U774" s="119"/>
      <c r="V774" s="99"/>
      <c r="W774" s="127"/>
      <c r="X774" s="99"/>
      <c r="Y774" s="127"/>
    </row>
    <row r="775" spans="3:25" ht="19" hidden="1">
      <c r="C775" s="933"/>
      <c r="D775" s="933"/>
      <c r="E775" s="19"/>
      <c r="I775" s="100"/>
      <c r="M775" s="100"/>
      <c r="Q775" s="99"/>
      <c r="R775" s="340"/>
      <c r="S775" s="119"/>
      <c r="T775" s="123"/>
      <c r="U775" s="119"/>
      <c r="V775" s="99"/>
      <c r="W775" s="127"/>
      <c r="X775" s="99"/>
      <c r="Y775" s="127"/>
    </row>
    <row r="776" spans="3:25" ht="19" hidden="1">
      <c r="C776" s="933"/>
      <c r="D776" s="933"/>
      <c r="E776" s="19"/>
      <c r="I776" s="100"/>
      <c r="M776" s="100"/>
      <c r="Q776" s="99"/>
      <c r="R776" s="340"/>
      <c r="S776" s="119"/>
      <c r="T776" s="123"/>
      <c r="U776" s="119"/>
      <c r="V776" s="99"/>
      <c r="W776" s="127"/>
      <c r="X776" s="99"/>
      <c r="Y776" s="127"/>
    </row>
    <row r="777" spans="3:25" ht="19" hidden="1">
      <c r="C777" s="933"/>
      <c r="D777" s="933"/>
      <c r="E777" s="19"/>
      <c r="I777" s="100"/>
      <c r="M777" s="100"/>
      <c r="Q777" s="99"/>
      <c r="R777" s="340"/>
      <c r="S777" s="119"/>
      <c r="T777" s="123"/>
      <c r="U777" s="119"/>
      <c r="V777" s="99"/>
      <c r="W777" s="127"/>
      <c r="X777" s="99"/>
      <c r="Y777" s="127"/>
    </row>
    <row r="778" spans="3:25" ht="19" hidden="1">
      <c r="C778" s="933"/>
      <c r="D778" s="933"/>
      <c r="E778" s="19"/>
      <c r="I778" s="100"/>
      <c r="M778" s="100"/>
      <c r="Q778" s="99"/>
      <c r="R778" s="340"/>
      <c r="S778" s="119"/>
      <c r="T778" s="123"/>
      <c r="U778" s="119"/>
      <c r="V778" s="99"/>
      <c r="W778" s="127"/>
      <c r="X778" s="99"/>
      <c r="Y778" s="127"/>
    </row>
    <row r="779" spans="3:25" ht="19" hidden="1">
      <c r="C779" s="933"/>
      <c r="D779" s="933"/>
      <c r="E779" s="19"/>
      <c r="I779" s="100"/>
      <c r="M779" s="100"/>
      <c r="Q779" s="99"/>
      <c r="R779" s="340"/>
      <c r="S779" s="119"/>
      <c r="T779" s="123"/>
      <c r="U779" s="119"/>
      <c r="V779" s="99"/>
      <c r="W779" s="127"/>
      <c r="X779" s="99"/>
      <c r="Y779" s="127"/>
    </row>
    <row r="780" spans="3:25" ht="19" hidden="1">
      <c r="C780" s="933"/>
      <c r="D780" s="933"/>
      <c r="E780" s="19"/>
      <c r="I780" s="100"/>
      <c r="M780" s="100"/>
      <c r="Q780" s="99"/>
      <c r="R780" s="340"/>
      <c r="S780" s="119"/>
      <c r="T780" s="123"/>
      <c r="U780" s="119"/>
      <c r="V780" s="99"/>
      <c r="W780" s="127"/>
      <c r="X780" s="99"/>
      <c r="Y780" s="127"/>
    </row>
    <row r="781" spans="3:25" ht="19" hidden="1">
      <c r="C781" s="933"/>
      <c r="D781" s="933"/>
      <c r="E781" s="19"/>
      <c r="I781" s="100"/>
      <c r="M781" s="100"/>
      <c r="Q781" s="99"/>
      <c r="R781" s="340"/>
      <c r="S781" s="119"/>
      <c r="T781" s="123"/>
      <c r="U781" s="119"/>
      <c r="V781" s="99"/>
      <c r="W781" s="127"/>
      <c r="X781" s="99"/>
      <c r="Y781" s="127"/>
    </row>
    <row r="782" spans="3:25" ht="19" hidden="1">
      <c r="C782" s="933"/>
      <c r="D782" s="933"/>
      <c r="E782" s="19"/>
      <c r="I782" s="100"/>
      <c r="M782" s="100"/>
      <c r="Q782" s="99"/>
      <c r="R782" s="340"/>
      <c r="S782" s="119"/>
      <c r="T782" s="123"/>
      <c r="U782" s="119"/>
      <c r="V782" s="99"/>
      <c r="W782" s="127"/>
      <c r="X782" s="99"/>
      <c r="Y782" s="127"/>
    </row>
    <row r="783" spans="3:25" ht="19" hidden="1">
      <c r="C783" s="933"/>
      <c r="D783" s="933"/>
      <c r="E783" s="19"/>
      <c r="I783" s="100"/>
      <c r="M783" s="100"/>
      <c r="Q783" s="99"/>
      <c r="R783" s="340"/>
      <c r="S783" s="119"/>
      <c r="T783" s="123"/>
      <c r="U783" s="119"/>
      <c r="V783" s="99"/>
      <c r="W783" s="127"/>
      <c r="X783" s="99"/>
      <c r="Y783" s="127"/>
    </row>
    <row r="784" spans="3:25" ht="19" hidden="1">
      <c r="C784" s="933"/>
      <c r="D784" s="933"/>
      <c r="E784" s="19"/>
      <c r="I784" s="100"/>
      <c r="M784" s="100"/>
      <c r="Q784" s="99"/>
      <c r="R784" s="340"/>
      <c r="S784" s="119"/>
      <c r="T784" s="123"/>
      <c r="U784" s="119"/>
      <c r="V784" s="99"/>
      <c r="W784" s="127"/>
      <c r="X784" s="99"/>
      <c r="Y784" s="127"/>
    </row>
    <row r="785" spans="3:25" ht="19" hidden="1">
      <c r="C785" s="933"/>
      <c r="D785" s="933"/>
      <c r="E785" s="19"/>
      <c r="I785" s="100"/>
      <c r="M785" s="100"/>
      <c r="Q785" s="99"/>
      <c r="R785" s="340"/>
      <c r="S785" s="119"/>
      <c r="T785" s="123"/>
      <c r="U785" s="119"/>
      <c r="V785" s="99"/>
      <c r="W785" s="127"/>
      <c r="X785" s="99"/>
      <c r="Y785" s="127"/>
    </row>
    <row r="786" spans="3:25" ht="19" hidden="1">
      <c r="C786" s="933"/>
      <c r="D786" s="933"/>
      <c r="E786" s="19"/>
      <c r="I786" s="100"/>
      <c r="M786" s="100"/>
      <c r="Q786" s="99"/>
      <c r="R786" s="340"/>
      <c r="S786" s="119"/>
      <c r="T786" s="123"/>
      <c r="U786" s="119"/>
      <c r="V786" s="99"/>
      <c r="W786" s="127"/>
      <c r="X786" s="99"/>
      <c r="Y786" s="127"/>
    </row>
    <row r="787" spans="3:25" ht="19" hidden="1">
      <c r="C787" s="933"/>
      <c r="D787" s="933"/>
      <c r="E787" s="19"/>
      <c r="I787" s="100"/>
      <c r="M787" s="100"/>
      <c r="Q787" s="99"/>
      <c r="R787" s="340"/>
      <c r="S787" s="119"/>
      <c r="T787" s="123"/>
      <c r="U787" s="119"/>
      <c r="V787" s="99"/>
      <c r="W787" s="127"/>
      <c r="X787" s="99"/>
      <c r="Y787" s="127"/>
    </row>
    <row r="788" spans="3:25" ht="19" hidden="1">
      <c r="C788" s="933"/>
      <c r="D788" s="933"/>
      <c r="E788" s="19"/>
      <c r="I788" s="100"/>
      <c r="M788" s="100"/>
      <c r="Q788" s="99"/>
      <c r="R788" s="340"/>
      <c r="S788" s="119"/>
      <c r="T788" s="123"/>
      <c r="U788" s="119"/>
      <c r="V788" s="99"/>
      <c r="W788" s="127"/>
      <c r="X788" s="99"/>
      <c r="Y788" s="127"/>
    </row>
    <row r="789" spans="3:25" ht="19" hidden="1">
      <c r="C789" s="933"/>
      <c r="D789" s="933"/>
      <c r="E789" s="19"/>
      <c r="I789" s="100"/>
      <c r="M789" s="100"/>
      <c r="Q789" s="99"/>
      <c r="R789" s="340"/>
      <c r="S789" s="119"/>
      <c r="T789" s="123"/>
      <c r="U789" s="119"/>
      <c r="V789" s="99"/>
      <c r="W789" s="127"/>
      <c r="X789" s="99"/>
      <c r="Y789" s="127"/>
    </row>
    <row r="790" spans="3:25" ht="19" hidden="1">
      <c r="C790" s="933"/>
      <c r="D790" s="933"/>
      <c r="E790" s="19"/>
      <c r="I790" s="100"/>
      <c r="M790" s="100"/>
      <c r="Q790" s="99"/>
      <c r="R790" s="340"/>
      <c r="S790" s="119"/>
      <c r="T790" s="123"/>
      <c r="U790" s="119"/>
      <c r="V790" s="99"/>
      <c r="W790" s="127"/>
      <c r="X790" s="99"/>
      <c r="Y790" s="127"/>
    </row>
    <row r="791" spans="3:25" ht="19" hidden="1">
      <c r="C791" s="933"/>
      <c r="D791" s="933"/>
      <c r="E791" s="19"/>
      <c r="I791" s="100"/>
      <c r="M791" s="100"/>
      <c r="Q791" s="99"/>
      <c r="R791" s="340"/>
      <c r="S791" s="119"/>
      <c r="T791" s="123"/>
      <c r="U791" s="119"/>
      <c r="V791" s="99"/>
      <c r="W791" s="127"/>
      <c r="X791" s="99"/>
      <c r="Y791" s="127"/>
    </row>
    <row r="792" spans="3:25" ht="19" hidden="1">
      <c r="C792" s="933"/>
      <c r="D792" s="933"/>
      <c r="E792" s="19"/>
      <c r="I792" s="100"/>
      <c r="M792" s="100"/>
      <c r="Q792" s="99"/>
      <c r="R792" s="340"/>
      <c r="S792" s="119"/>
      <c r="T792" s="123"/>
      <c r="U792" s="119"/>
      <c r="V792" s="99"/>
      <c r="W792" s="127"/>
      <c r="X792" s="99"/>
      <c r="Y792" s="127"/>
    </row>
    <row r="793" spans="3:25" ht="19" hidden="1">
      <c r="C793" s="933"/>
      <c r="D793" s="933"/>
      <c r="E793" s="19"/>
      <c r="I793" s="100"/>
      <c r="M793" s="100"/>
      <c r="Q793" s="99"/>
      <c r="R793" s="340"/>
      <c r="S793" s="119"/>
      <c r="T793" s="123"/>
      <c r="U793" s="119"/>
      <c r="V793" s="99"/>
      <c r="W793" s="127"/>
      <c r="X793" s="99"/>
      <c r="Y793" s="127"/>
    </row>
    <row r="794" spans="3:25" ht="19" hidden="1">
      <c r="C794" s="933"/>
      <c r="D794" s="933"/>
      <c r="E794" s="19"/>
      <c r="I794" s="100"/>
      <c r="M794" s="100"/>
      <c r="Q794" s="99"/>
      <c r="R794" s="340"/>
      <c r="S794" s="119"/>
      <c r="T794" s="123"/>
      <c r="U794" s="119"/>
      <c r="V794" s="99"/>
      <c r="W794" s="127"/>
      <c r="X794" s="99"/>
      <c r="Y794" s="127"/>
    </row>
    <row r="795" spans="3:25" ht="19" hidden="1">
      <c r="C795" s="933"/>
      <c r="D795" s="933"/>
      <c r="E795" s="19"/>
      <c r="I795" s="100"/>
      <c r="M795" s="100"/>
      <c r="Q795" s="99"/>
      <c r="R795" s="340"/>
      <c r="S795" s="119"/>
      <c r="T795" s="123"/>
      <c r="U795" s="119"/>
      <c r="V795" s="99"/>
      <c r="W795" s="127"/>
      <c r="X795" s="99"/>
      <c r="Y795" s="127"/>
    </row>
    <row r="796" spans="3:25" ht="19" hidden="1">
      <c r="C796" s="933"/>
      <c r="D796" s="933"/>
      <c r="E796" s="19"/>
      <c r="I796" s="100"/>
      <c r="M796" s="100"/>
      <c r="Q796" s="99"/>
      <c r="R796" s="340"/>
      <c r="S796" s="119"/>
      <c r="T796" s="123"/>
      <c r="U796" s="119"/>
      <c r="V796" s="99"/>
      <c r="W796" s="127"/>
      <c r="X796" s="99"/>
      <c r="Y796" s="127"/>
    </row>
    <row r="797" spans="3:25" ht="19" hidden="1">
      <c r="C797" s="933"/>
      <c r="D797" s="933"/>
      <c r="E797" s="19"/>
      <c r="I797" s="100"/>
      <c r="M797" s="100"/>
      <c r="Q797" s="99"/>
      <c r="R797" s="340"/>
      <c r="S797" s="119"/>
      <c r="T797" s="123"/>
      <c r="U797" s="119"/>
      <c r="V797" s="99"/>
      <c r="W797" s="127"/>
      <c r="X797" s="99"/>
      <c r="Y797" s="127"/>
    </row>
    <row r="798" spans="3:25" ht="19" hidden="1">
      <c r="C798" s="933"/>
      <c r="D798" s="933"/>
      <c r="E798" s="19"/>
      <c r="I798" s="100"/>
      <c r="M798" s="100"/>
      <c r="Q798" s="99"/>
      <c r="R798" s="340"/>
      <c r="S798" s="119"/>
      <c r="T798" s="123"/>
      <c r="U798" s="119"/>
      <c r="V798" s="99"/>
      <c r="W798" s="127"/>
      <c r="X798" s="99"/>
      <c r="Y798" s="127"/>
    </row>
    <row r="799" spans="3:25" ht="19" hidden="1">
      <c r="C799" s="933"/>
      <c r="D799" s="933"/>
      <c r="E799" s="19"/>
      <c r="I799" s="100"/>
      <c r="M799" s="100"/>
      <c r="Q799" s="99"/>
      <c r="R799" s="340"/>
      <c r="S799" s="119"/>
      <c r="T799" s="123"/>
      <c r="U799" s="119"/>
      <c r="V799" s="99"/>
      <c r="W799" s="127"/>
      <c r="X799" s="99"/>
      <c r="Y799" s="127"/>
    </row>
    <row r="800" spans="3:25" ht="19" hidden="1">
      <c r="C800" s="933"/>
      <c r="D800" s="933"/>
      <c r="E800" s="19"/>
      <c r="I800" s="100"/>
      <c r="M800" s="100"/>
      <c r="Q800" s="99"/>
      <c r="R800" s="340"/>
      <c r="S800" s="119"/>
      <c r="T800" s="123"/>
      <c r="U800" s="119"/>
      <c r="V800" s="99"/>
      <c r="W800" s="127"/>
      <c r="X800" s="99"/>
      <c r="Y800" s="127"/>
    </row>
    <row r="801" spans="3:25" ht="19" hidden="1">
      <c r="C801" s="933"/>
      <c r="D801" s="933"/>
      <c r="E801" s="19"/>
      <c r="I801" s="100"/>
      <c r="M801" s="100"/>
      <c r="Q801" s="99"/>
      <c r="R801" s="340"/>
      <c r="S801" s="119"/>
      <c r="T801" s="123"/>
      <c r="U801" s="119"/>
      <c r="V801" s="99"/>
      <c r="W801" s="127"/>
      <c r="X801" s="99"/>
      <c r="Y801" s="127"/>
    </row>
    <row r="802" spans="3:25" ht="19" hidden="1">
      <c r="C802" s="933"/>
      <c r="D802" s="933"/>
      <c r="E802" s="19"/>
      <c r="I802" s="100"/>
      <c r="M802" s="100"/>
      <c r="Q802" s="99"/>
      <c r="R802" s="340"/>
      <c r="S802" s="119"/>
      <c r="T802" s="123"/>
      <c r="U802" s="119"/>
      <c r="V802" s="99"/>
      <c r="W802" s="127"/>
      <c r="X802" s="99"/>
      <c r="Y802" s="127"/>
    </row>
    <row r="803" spans="3:25" ht="19" hidden="1">
      <c r="C803" s="933"/>
      <c r="D803" s="933"/>
      <c r="E803" s="19"/>
      <c r="I803" s="100"/>
      <c r="M803" s="100"/>
      <c r="Q803" s="99"/>
      <c r="R803" s="340"/>
      <c r="S803" s="119"/>
      <c r="T803" s="123"/>
      <c r="U803" s="119"/>
      <c r="V803" s="99"/>
      <c r="W803" s="127"/>
      <c r="X803" s="99"/>
      <c r="Y803" s="127"/>
    </row>
    <row r="804" spans="3:25" ht="19" hidden="1">
      <c r="C804" s="933"/>
      <c r="D804" s="933"/>
      <c r="E804" s="19"/>
      <c r="I804" s="100"/>
      <c r="M804" s="100"/>
      <c r="Q804" s="99"/>
      <c r="R804" s="340"/>
      <c r="S804" s="119"/>
      <c r="T804" s="123"/>
      <c r="U804" s="119"/>
      <c r="V804" s="99"/>
      <c r="W804" s="127"/>
      <c r="X804" s="99"/>
      <c r="Y804" s="127"/>
    </row>
    <row r="805" spans="3:25" ht="19" hidden="1">
      <c r="C805" s="933"/>
      <c r="D805" s="933"/>
      <c r="E805" s="19"/>
      <c r="I805" s="100"/>
      <c r="M805" s="100"/>
      <c r="Q805" s="99"/>
      <c r="R805" s="340"/>
      <c r="S805" s="119"/>
      <c r="T805" s="123"/>
      <c r="U805" s="119"/>
      <c r="V805" s="99"/>
      <c r="W805" s="127"/>
      <c r="X805" s="99"/>
      <c r="Y805" s="127"/>
    </row>
    <row r="806" spans="3:25" ht="19" hidden="1">
      <c r="C806" s="933"/>
      <c r="D806" s="933"/>
      <c r="E806" s="19"/>
      <c r="I806" s="100"/>
      <c r="M806" s="100"/>
      <c r="Q806" s="99"/>
      <c r="R806" s="340"/>
      <c r="S806" s="119"/>
      <c r="T806" s="123"/>
      <c r="U806" s="119"/>
      <c r="V806" s="99"/>
      <c r="W806" s="127"/>
      <c r="X806" s="99"/>
      <c r="Y806" s="127"/>
    </row>
    <row r="807" spans="3:25" ht="19" hidden="1">
      <c r="C807" s="933"/>
      <c r="D807" s="933"/>
      <c r="E807" s="19"/>
      <c r="I807" s="100"/>
      <c r="M807" s="100"/>
      <c r="Q807" s="99"/>
      <c r="R807" s="340"/>
      <c r="S807" s="119"/>
      <c r="T807" s="123"/>
      <c r="U807" s="119"/>
      <c r="V807" s="99"/>
      <c r="W807" s="127"/>
      <c r="X807" s="99"/>
      <c r="Y807" s="127"/>
    </row>
    <row r="808" spans="3:25" ht="19" hidden="1">
      <c r="C808" s="933"/>
      <c r="D808" s="933"/>
      <c r="E808" s="19"/>
      <c r="I808" s="100"/>
      <c r="M808" s="100"/>
      <c r="Q808" s="99"/>
      <c r="R808" s="340"/>
      <c r="S808" s="119"/>
      <c r="T808" s="123"/>
      <c r="U808" s="119"/>
      <c r="V808" s="99"/>
      <c r="W808" s="127"/>
      <c r="X808" s="99"/>
      <c r="Y808" s="127"/>
    </row>
    <row r="809" spans="3:25" ht="19" hidden="1">
      <c r="C809" s="933"/>
      <c r="D809" s="933"/>
      <c r="E809" s="19"/>
      <c r="I809" s="100"/>
      <c r="M809" s="100"/>
      <c r="Q809" s="99"/>
      <c r="R809" s="340"/>
      <c r="S809" s="119"/>
      <c r="T809" s="123"/>
      <c r="U809" s="119"/>
      <c r="V809" s="99"/>
      <c r="W809" s="127"/>
      <c r="X809" s="99"/>
      <c r="Y809" s="127"/>
    </row>
    <row r="810" spans="3:25" ht="19" hidden="1">
      <c r="C810" s="933"/>
      <c r="D810" s="933"/>
      <c r="E810" s="19"/>
      <c r="I810" s="100"/>
      <c r="M810" s="100"/>
      <c r="Q810" s="99"/>
      <c r="R810" s="340"/>
      <c r="S810" s="119"/>
      <c r="T810" s="123"/>
      <c r="U810" s="119"/>
      <c r="V810" s="99"/>
      <c r="W810" s="127"/>
      <c r="X810" s="99"/>
      <c r="Y810" s="127"/>
    </row>
    <row r="811" spans="3:25" ht="19" hidden="1">
      <c r="C811" s="933"/>
      <c r="D811" s="933"/>
      <c r="E811" s="19"/>
      <c r="I811" s="100"/>
      <c r="M811" s="100"/>
      <c r="Q811" s="99"/>
      <c r="R811" s="340"/>
      <c r="S811" s="119"/>
      <c r="T811" s="123"/>
      <c r="U811" s="119"/>
      <c r="V811" s="99"/>
      <c r="W811" s="127"/>
      <c r="X811" s="99"/>
      <c r="Y811" s="127"/>
    </row>
    <row r="812" spans="3:25" ht="19" hidden="1">
      <c r="C812" s="933"/>
      <c r="D812" s="933"/>
      <c r="E812" s="19"/>
      <c r="I812" s="100"/>
      <c r="M812" s="100"/>
      <c r="Q812" s="99"/>
      <c r="R812" s="340"/>
      <c r="S812" s="119"/>
      <c r="T812" s="123"/>
      <c r="U812" s="119"/>
      <c r="V812" s="99"/>
      <c r="W812" s="127"/>
      <c r="X812" s="99"/>
      <c r="Y812" s="127"/>
    </row>
    <row r="813" spans="3:25" ht="19" hidden="1">
      <c r="C813" s="933"/>
      <c r="D813" s="933"/>
      <c r="E813" s="19"/>
      <c r="I813" s="100"/>
      <c r="M813" s="100"/>
      <c r="Q813" s="99"/>
      <c r="R813" s="340"/>
      <c r="S813" s="119"/>
      <c r="T813" s="123"/>
      <c r="U813" s="119"/>
      <c r="V813" s="99"/>
      <c r="W813" s="127"/>
      <c r="X813" s="99"/>
      <c r="Y813" s="127"/>
    </row>
    <row r="814" spans="3:25" ht="19" hidden="1">
      <c r="C814" s="933"/>
      <c r="D814" s="933"/>
      <c r="E814" s="19"/>
      <c r="I814" s="100"/>
      <c r="M814" s="100"/>
      <c r="Q814" s="99"/>
      <c r="R814" s="340"/>
      <c r="S814" s="119"/>
      <c r="T814" s="123"/>
      <c r="U814" s="119"/>
      <c r="V814" s="99"/>
      <c r="W814" s="127"/>
      <c r="X814" s="99"/>
      <c r="Y814" s="127"/>
    </row>
    <row r="815" spans="3:25" ht="19" hidden="1">
      <c r="C815" s="933"/>
      <c r="D815" s="933"/>
      <c r="E815" s="19"/>
      <c r="I815" s="100"/>
      <c r="M815" s="100"/>
      <c r="Q815" s="99"/>
      <c r="R815" s="340"/>
      <c r="S815" s="119"/>
      <c r="T815" s="123"/>
      <c r="U815" s="119"/>
      <c r="V815" s="99"/>
      <c r="W815" s="127"/>
      <c r="X815" s="99"/>
      <c r="Y815" s="127"/>
    </row>
    <row r="816" spans="3:25" ht="19" hidden="1">
      <c r="C816" s="933"/>
      <c r="D816" s="933"/>
      <c r="E816" s="19"/>
      <c r="I816" s="100"/>
      <c r="M816" s="100"/>
      <c r="Q816" s="99"/>
      <c r="R816" s="340"/>
      <c r="S816" s="119"/>
      <c r="T816" s="123"/>
      <c r="U816" s="119"/>
      <c r="V816" s="99"/>
      <c r="W816" s="127"/>
      <c r="X816" s="99"/>
      <c r="Y816" s="127"/>
    </row>
    <row r="817" spans="3:25" ht="19" hidden="1">
      <c r="C817" s="933"/>
      <c r="D817" s="933"/>
      <c r="E817" s="19"/>
      <c r="I817" s="100"/>
      <c r="M817" s="100"/>
      <c r="Q817" s="99"/>
      <c r="R817" s="340"/>
      <c r="S817" s="119"/>
      <c r="T817" s="123"/>
      <c r="U817" s="119"/>
      <c r="V817" s="99"/>
      <c r="W817" s="127"/>
      <c r="X817" s="99"/>
      <c r="Y817" s="127"/>
    </row>
    <row r="818" spans="3:25" ht="19" hidden="1">
      <c r="C818" s="933"/>
      <c r="D818" s="933"/>
      <c r="E818" s="19"/>
      <c r="I818" s="100"/>
      <c r="M818" s="100"/>
      <c r="Q818" s="99"/>
      <c r="R818" s="340"/>
      <c r="S818" s="119"/>
      <c r="T818" s="123"/>
      <c r="U818" s="119"/>
      <c r="V818" s="99"/>
      <c r="W818" s="127"/>
      <c r="X818" s="99"/>
      <c r="Y818" s="127"/>
    </row>
    <row r="819" spans="3:25" ht="19" hidden="1">
      <c r="C819" s="933"/>
      <c r="D819" s="933"/>
      <c r="E819" s="19"/>
      <c r="I819" s="100"/>
      <c r="M819" s="100"/>
      <c r="Q819" s="99"/>
      <c r="R819" s="340"/>
      <c r="S819" s="119"/>
      <c r="T819" s="123"/>
      <c r="U819" s="119"/>
      <c r="V819" s="99"/>
      <c r="W819" s="127"/>
      <c r="X819" s="99"/>
      <c r="Y819" s="127"/>
    </row>
    <row r="820" spans="3:25" ht="19" hidden="1">
      <c r="C820" s="933"/>
      <c r="D820" s="933"/>
      <c r="E820" s="19"/>
      <c r="I820" s="100"/>
      <c r="M820" s="100"/>
      <c r="Q820" s="99"/>
      <c r="R820" s="340"/>
      <c r="S820" s="119"/>
      <c r="T820" s="123"/>
      <c r="U820" s="119"/>
      <c r="V820" s="99"/>
      <c r="W820" s="127"/>
      <c r="X820" s="99"/>
      <c r="Y820" s="127"/>
    </row>
    <row r="821" spans="3:25" ht="19" hidden="1">
      <c r="C821" s="933"/>
      <c r="D821" s="933"/>
      <c r="E821" s="19"/>
      <c r="I821" s="100"/>
      <c r="M821" s="100"/>
      <c r="Q821" s="99"/>
      <c r="R821" s="340"/>
      <c r="S821" s="119"/>
      <c r="T821" s="123"/>
      <c r="U821" s="119"/>
      <c r="V821" s="99"/>
      <c r="W821" s="127"/>
      <c r="X821" s="99"/>
      <c r="Y821" s="127"/>
    </row>
    <row r="822" spans="3:25" ht="19" hidden="1">
      <c r="C822" s="933"/>
      <c r="D822" s="933"/>
      <c r="E822" s="19"/>
      <c r="I822" s="100"/>
      <c r="M822" s="100"/>
      <c r="Q822" s="99"/>
      <c r="R822" s="340"/>
      <c r="S822" s="119"/>
      <c r="T822" s="123"/>
      <c r="U822" s="119"/>
      <c r="V822" s="99"/>
      <c r="W822" s="127"/>
      <c r="X822" s="99"/>
      <c r="Y822" s="127"/>
    </row>
    <row r="823" spans="3:25" ht="19" hidden="1">
      <c r="C823" s="933"/>
      <c r="D823" s="933"/>
      <c r="E823" s="19"/>
      <c r="I823" s="100"/>
      <c r="M823" s="100"/>
      <c r="Q823" s="99"/>
      <c r="R823" s="340"/>
      <c r="S823" s="119"/>
      <c r="T823" s="123"/>
      <c r="U823" s="119"/>
      <c r="V823" s="99"/>
      <c r="W823" s="127"/>
      <c r="X823" s="99"/>
      <c r="Y823" s="127"/>
    </row>
    <row r="824" spans="3:25" ht="19" hidden="1">
      <c r="C824" s="933"/>
      <c r="D824" s="933"/>
      <c r="E824" s="19"/>
      <c r="I824" s="100"/>
      <c r="M824" s="100"/>
      <c r="Q824" s="99"/>
      <c r="R824" s="340"/>
      <c r="S824" s="119"/>
      <c r="T824" s="123"/>
      <c r="U824" s="119"/>
      <c r="V824" s="99"/>
      <c r="W824" s="127"/>
      <c r="X824" s="99"/>
      <c r="Y824" s="127"/>
    </row>
    <row r="825" spans="3:25" ht="19" hidden="1">
      <c r="C825" s="933"/>
      <c r="D825" s="933"/>
      <c r="E825" s="19"/>
      <c r="I825" s="100"/>
      <c r="M825" s="100"/>
      <c r="Q825" s="99"/>
      <c r="R825" s="340"/>
      <c r="S825" s="119"/>
      <c r="T825" s="123"/>
      <c r="U825" s="119"/>
      <c r="V825" s="99"/>
      <c r="W825" s="127"/>
      <c r="X825" s="99"/>
      <c r="Y825" s="127"/>
    </row>
    <row r="826" spans="3:25" ht="19" hidden="1">
      <c r="C826" s="933"/>
      <c r="D826" s="933"/>
      <c r="E826" s="19"/>
      <c r="I826" s="100"/>
      <c r="M826" s="100"/>
      <c r="Q826" s="99"/>
      <c r="R826" s="340"/>
      <c r="S826" s="119"/>
      <c r="T826" s="123"/>
      <c r="U826" s="119"/>
      <c r="V826" s="99"/>
      <c r="W826" s="127"/>
      <c r="X826" s="99"/>
      <c r="Y826" s="127"/>
    </row>
    <row r="827" spans="3:25" ht="19" hidden="1">
      <c r="C827" s="933"/>
      <c r="D827" s="933"/>
      <c r="E827" s="19"/>
      <c r="I827" s="100"/>
      <c r="M827" s="100"/>
      <c r="Q827" s="99"/>
      <c r="R827" s="340"/>
      <c r="S827" s="119"/>
      <c r="T827" s="123"/>
      <c r="U827" s="119"/>
      <c r="V827" s="99"/>
      <c r="W827" s="127"/>
      <c r="X827" s="99"/>
      <c r="Y827" s="127"/>
    </row>
    <row r="828" spans="3:25" ht="19" hidden="1">
      <c r="C828" s="933"/>
      <c r="D828" s="933"/>
      <c r="E828" s="19"/>
      <c r="I828" s="100"/>
      <c r="M828" s="100"/>
      <c r="Q828" s="99"/>
      <c r="R828" s="340"/>
      <c r="S828" s="119"/>
      <c r="T828" s="123"/>
      <c r="U828" s="119"/>
      <c r="V828" s="99"/>
      <c r="W828" s="127"/>
      <c r="X828" s="99"/>
      <c r="Y828" s="127"/>
    </row>
    <row r="829" spans="3:25" ht="19" hidden="1">
      <c r="C829" s="933"/>
      <c r="D829" s="933"/>
      <c r="E829" s="19"/>
      <c r="I829" s="100"/>
      <c r="M829" s="100"/>
      <c r="Q829" s="99"/>
      <c r="R829" s="340"/>
      <c r="S829" s="119"/>
      <c r="T829" s="123"/>
      <c r="U829" s="119"/>
      <c r="V829" s="99"/>
      <c r="W829" s="127"/>
      <c r="X829" s="99"/>
      <c r="Y829" s="127"/>
    </row>
    <row r="830" spans="3:25" ht="19" hidden="1">
      <c r="C830" s="933"/>
      <c r="D830" s="933"/>
      <c r="E830" s="19"/>
      <c r="I830" s="100"/>
      <c r="M830" s="100"/>
      <c r="Q830" s="99"/>
      <c r="R830" s="340"/>
      <c r="S830" s="119"/>
      <c r="T830" s="123"/>
      <c r="U830" s="119"/>
      <c r="V830" s="99"/>
      <c r="W830" s="127"/>
      <c r="X830" s="99"/>
      <c r="Y830" s="127"/>
    </row>
    <row r="831" spans="3:25" ht="19" hidden="1">
      <c r="C831" s="933"/>
      <c r="D831" s="933"/>
      <c r="E831" s="19"/>
      <c r="I831" s="100"/>
      <c r="M831" s="100"/>
      <c r="Q831" s="99"/>
      <c r="R831" s="340"/>
      <c r="S831" s="119"/>
      <c r="T831" s="123"/>
      <c r="U831" s="119"/>
      <c r="V831" s="99"/>
      <c r="W831" s="127"/>
      <c r="X831" s="99"/>
      <c r="Y831" s="127"/>
    </row>
    <row r="832" spans="3:25" ht="19" hidden="1">
      <c r="C832" s="933"/>
      <c r="D832" s="933"/>
      <c r="E832" s="19"/>
      <c r="I832" s="100"/>
      <c r="M832" s="100"/>
      <c r="Q832" s="99"/>
      <c r="R832" s="340"/>
      <c r="S832" s="119"/>
      <c r="T832" s="123"/>
      <c r="U832" s="119"/>
      <c r="V832" s="99"/>
      <c r="W832" s="127"/>
      <c r="X832" s="99"/>
      <c r="Y832" s="127"/>
    </row>
    <row r="833" spans="3:25" ht="19" hidden="1">
      <c r="C833" s="933"/>
      <c r="D833" s="933"/>
      <c r="E833" s="19"/>
      <c r="I833" s="100"/>
      <c r="M833" s="100"/>
      <c r="Q833" s="99"/>
      <c r="R833" s="340"/>
      <c r="S833" s="119"/>
      <c r="T833" s="123"/>
      <c r="U833" s="119"/>
      <c r="V833" s="99"/>
      <c r="W833" s="127"/>
      <c r="X833" s="99"/>
      <c r="Y833" s="127"/>
    </row>
    <row r="834" spans="3:25" ht="19" hidden="1">
      <c r="C834" s="933"/>
      <c r="D834" s="933"/>
      <c r="E834" s="19"/>
      <c r="I834" s="100"/>
      <c r="M834" s="100"/>
      <c r="Q834" s="99"/>
      <c r="R834" s="340"/>
      <c r="S834" s="119"/>
      <c r="T834" s="123"/>
      <c r="U834" s="119"/>
      <c r="V834" s="99"/>
      <c r="W834" s="127"/>
      <c r="X834" s="99"/>
      <c r="Y834" s="127"/>
    </row>
    <row r="835" spans="3:25" ht="19" hidden="1">
      <c r="C835" s="933"/>
      <c r="D835" s="933"/>
      <c r="E835" s="19"/>
      <c r="I835" s="100"/>
      <c r="M835" s="100"/>
      <c r="Q835" s="99"/>
      <c r="R835" s="340"/>
      <c r="S835" s="119"/>
      <c r="T835" s="123"/>
      <c r="U835" s="119"/>
      <c r="V835" s="99"/>
      <c r="W835" s="127"/>
      <c r="X835" s="99"/>
      <c r="Y835" s="127"/>
    </row>
    <row r="836" spans="3:25" ht="19" hidden="1">
      <c r="C836" s="933"/>
      <c r="D836" s="933"/>
      <c r="E836" s="19"/>
      <c r="I836" s="100"/>
      <c r="M836" s="100"/>
      <c r="Q836" s="99"/>
      <c r="R836" s="340"/>
      <c r="S836" s="119"/>
      <c r="T836" s="123"/>
      <c r="U836" s="119"/>
      <c r="V836" s="99"/>
      <c r="W836" s="127"/>
      <c r="X836" s="99"/>
      <c r="Y836" s="127"/>
    </row>
    <row r="837" spans="3:25" ht="19" hidden="1">
      <c r="C837" s="933"/>
      <c r="D837" s="933"/>
      <c r="E837" s="19"/>
      <c r="I837" s="100"/>
      <c r="M837" s="100"/>
      <c r="Q837" s="99"/>
      <c r="R837" s="340"/>
      <c r="S837" s="119"/>
      <c r="T837" s="123"/>
      <c r="U837" s="119"/>
      <c r="V837" s="99"/>
      <c r="W837" s="127"/>
      <c r="X837" s="99"/>
      <c r="Y837" s="127"/>
    </row>
    <row r="838" spans="3:25" ht="19" hidden="1">
      <c r="C838" s="933"/>
      <c r="D838" s="933"/>
      <c r="E838" s="19"/>
      <c r="I838" s="100"/>
      <c r="M838" s="100"/>
      <c r="Q838" s="99"/>
      <c r="R838" s="340"/>
      <c r="S838" s="119"/>
      <c r="T838" s="123"/>
      <c r="U838" s="119"/>
      <c r="V838" s="99"/>
      <c r="W838" s="127"/>
      <c r="X838" s="99"/>
      <c r="Y838" s="127"/>
    </row>
    <row r="839" spans="3:25" ht="19" hidden="1">
      <c r="C839" s="933"/>
      <c r="D839" s="933"/>
      <c r="E839" s="19"/>
      <c r="I839" s="100"/>
      <c r="M839" s="100"/>
      <c r="Q839" s="99"/>
      <c r="R839" s="340"/>
      <c r="S839" s="119"/>
      <c r="T839" s="123"/>
      <c r="U839" s="119"/>
      <c r="V839" s="99"/>
      <c r="W839" s="127"/>
      <c r="X839" s="99"/>
      <c r="Y839" s="127"/>
    </row>
    <row r="840" spans="3:25" ht="19" hidden="1">
      <c r="C840" s="933"/>
      <c r="D840" s="933"/>
      <c r="E840" s="19"/>
      <c r="I840" s="100"/>
      <c r="M840" s="100"/>
      <c r="Q840" s="99"/>
      <c r="R840" s="340"/>
      <c r="S840" s="119"/>
      <c r="T840" s="123"/>
      <c r="U840" s="119"/>
      <c r="V840" s="99"/>
      <c r="W840" s="127"/>
      <c r="X840" s="99"/>
      <c r="Y840" s="127"/>
    </row>
    <row r="841" spans="3:25" ht="19" hidden="1">
      <c r="C841" s="933"/>
      <c r="D841" s="933"/>
      <c r="E841" s="19"/>
      <c r="I841" s="100"/>
      <c r="M841" s="100"/>
      <c r="Q841" s="99"/>
      <c r="R841" s="340"/>
      <c r="S841" s="119"/>
      <c r="T841" s="123"/>
      <c r="U841" s="119"/>
      <c r="V841" s="99"/>
      <c r="W841" s="127"/>
      <c r="X841" s="99"/>
      <c r="Y841" s="127"/>
    </row>
    <row r="842" spans="3:25" ht="19" hidden="1">
      <c r="C842" s="933"/>
      <c r="D842" s="933"/>
      <c r="E842" s="19"/>
      <c r="I842" s="100"/>
      <c r="M842" s="100"/>
      <c r="Q842" s="99"/>
      <c r="R842" s="340"/>
      <c r="S842" s="119"/>
      <c r="T842" s="123"/>
      <c r="U842" s="119"/>
      <c r="V842" s="99"/>
      <c r="W842" s="127"/>
      <c r="X842" s="99"/>
      <c r="Y842" s="127"/>
    </row>
    <row r="843" spans="3:25" ht="19" hidden="1">
      <c r="C843" s="933"/>
      <c r="D843" s="933"/>
      <c r="E843" s="19"/>
      <c r="I843" s="100"/>
      <c r="M843" s="100"/>
      <c r="Q843" s="99"/>
      <c r="R843" s="340"/>
      <c r="S843" s="119"/>
      <c r="T843" s="123"/>
      <c r="U843" s="119"/>
      <c r="V843" s="99"/>
      <c r="W843" s="127"/>
      <c r="X843" s="99"/>
      <c r="Y843" s="127"/>
    </row>
    <row r="844" spans="3:25" ht="19" hidden="1">
      <c r="C844" s="933"/>
      <c r="D844" s="933"/>
      <c r="E844" s="19"/>
      <c r="I844" s="100"/>
      <c r="M844" s="100"/>
      <c r="Q844" s="99"/>
      <c r="R844" s="340"/>
      <c r="S844" s="119"/>
      <c r="T844" s="123"/>
      <c r="U844" s="119"/>
      <c r="V844" s="99"/>
      <c r="W844" s="127"/>
      <c r="X844" s="99"/>
      <c r="Y844" s="127"/>
    </row>
    <row r="845" spans="3:25" ht="19" hidden="1">
      <c r="C845" s="933"/>
      <c r="D845" s="933"/>
      <c r="E845" s="19"/>
      <c r="I845" s="100"/>
      <c r="M845" s="100"/>
      <c r="Q845" s="99"/>
      <c r="R845" s="340"/>
      <c r="S845" s="119"/>
      <c r="T845" s="123"/>
      <c r="U845" s="119"/>
      <c r="V845" s="99"/>
      <c r="W845" s="127"/>
      <c r="X845" s="99"/>
      <c r="Y845" s="127"/>
    </row>
    <row r="846" spans="3:25" ht="19" hidden="1">
      <c r="C846" s="933"/>
      <c r="D846" s="933"/>
      <c r="E846" s="19"/>
      <c r="I846" s="100"/>
      <c r="M846" s="100"/>
      <c r="Q846" s="99"/>
      <c r="R846" s="340"/>
      <c r="S846" s="119"/>
      <c r="T846" s="123"/>
      <c r="U846" s="119"/>
      <c r="V846" s="99"/>
      <c r="W846" s="127"/>
      <c r="X846" s="99"/>
      <c r="Y846" s="127"/>
    </row>
    <row r="847" spans="3:25" ht="19" hidden="1">
      <c r="C847" s="933"/>
      <c r="D847" s="933"/>
      <c r="E847" s="19"/>
      <c r="I847" s="100"/>
      <c r="M847" s="100"/>
      <c r="Q847" s="99"/>
      <c r="R847" s="340"/>
      <c r="S847" s="119"/>
      <c r="T847" s="123"/>
      <c r="U847" s="119"/>
      <c r="V847" s="99"/>
      <c r="W847" s="127"/>
      <c r="X847" s="99"/>
      <c r="Y847" s="127"/>
    </row>
    <row r="848" spans="3:25" ht="19" hidden="1">
      <c r="C848" s="933"/>
      <c r="D848" s="933"/>
      <c r="E848" s="19"/>
      <c r="I848" s="100"/>
      <c r="M848" s="100"/>
      <c r="Q848" s="99"/>
      <c r="R848" s="340"/>
      <c r="S848" s="119"/>
      <c r="T848" s="123"/>
      <c r="U848" s="119"/>
      <c r="V848" s="99"/>
      <c r="W848" s="127"/>
      <c r="X848" s="99"/>
      <c r="Y848" s="127"/>
    </row>
    <row r="849" spans="3:25" ht="19" hidden="1">
      <c r="C849" s="933"/>
      <c r="D849" s="933"/>
      <c r="E849" s="19"/>
      <c r="I849" s="100"/>
      <c r="M849" s="100"/>
      <c r="Q849" s="99"/>
      <c r="R849" s="340"/>
      <c r="S849" s="119"/>
      <c r="T849" s="123"/>
      <c r="U849" s="119"/>
      <c r="V849" s="99"/>
      <c r="W849" s="127"/>
      <c r="X849" s="99"/>
      <c r="Y849" s="127"/>
    </row>
    <row r="850" spans="3:25" ht="19" hidden="1">
      <c r="C850" s="933"/>
      <c r="D850" s="933"/>
      <c r="E850" s="19"/>
      <c r="I850" s="100"/>
      <c r="M850" s="100"/>
      <c r="Q850" s="99"/>
      <c r="R850" s="340"/>
      <c r="S850" s="119"/>
      <c r="T850" s="123"/>
      <c r="U850" s="119"/>
      <c r="V850" s="99"/>
      <c r="W850" s="127"/>
      <c r="X850" s="99"/>
      <c r="Y850" s="127"/>
    </row>
    <row r="851" spans="3:25" ht="19" hidden="1">
      <c r="C851" s="933"/>
      <c r="D851" s="933"/>
      <c r="E851" s="19"/>
      <c r="I851" s="100"/>
      <c r="M851" s="100"/>
      <c r="Q851" s="99"/>
      <c r="R851" s="340"/>
      <c r="S851" s="119"/>
      <c r="T851" s="123"/>
      <c r="U851" s="119"/>
      <c r="V851" s="99"/>
      <c r="W851" s="127"/>
      <c r="X851" s="99"/>
      <c r="Y851" s="127"/>
    </row>
    <row r="852" spans="3:25" ht="19" hidden="1">
      <c r="C852" s="933"/>
      <c r="D852" s="933"/>
      <c r="E852" s="19"/>
      <c r="I852" s="100"/>
      <c r="M852" s="100"/>
      <c r="Q852" s="99"/>
      <c r="R852" s="340"/>
      <c r="S852" s="119"/>
      <c r="T852" s="123"/>
      <c r="U852" s="119"/>
      <c r="V852" s="99"/>
      <c r="W852" s="127"/>
      <c r="X852" s="99"/>
      <c r="Y852" s="127"/>
    </row>
    <row r="853" spans="3:25" ht="19" hidden="1">
      <c r="C853" s="933"/>
      <c r="D853" s="933"/>
      <c r="E853" s="19"/>
      <c r="I853" s="100"/>
      <c r="M853" s="100"/>
      <c r="Q853" s="99"/>
      <c r="R853" s="340"/>
      <c r="S853" s="119"/>
      <c r="T853" s="123"/>
      <c r="U853" s="119"/>
      <c r="V853" s="99"/>
      <c r="W853" s="127"/>
      <c r="X853" s="99"/>
      <c r="Y853" s="127"/>
    </row>
    <row r="854" spans="3:25" ht="19" hidden="1">
      <c r="C854" s="933"/>
      <c r="D854" s="933"/>
      <c r="E854" s="19"/>
      <c r="I854" s="100"/>
      <c r="M854" s="100"/>
      <c r="Q854" s="99"/>
      <c r="R854" s="340"/>
      <c r="S854" s="119"/>
      <c r="T854" s="123"/>
      <c r="U854" s="119"/>
      <c r="V854" s="99"/>
      <c r="W854" s="127"/>
      <c r="X854" s="99"/>
      <c r="Y854" s="127"/>
    </row>
    <row r="855" spans="3:25" ht="19" hidden="1">
      <c r="C855" s="933"/>
      <c r="D855" s="933"/>
      <c r="E855" s="19"/>
      <c r="I855" s="100"/>
      <c r="M855" s="100"/>
      <c r="Q855" s="99"/>
      <c r="R855" s="340"/>
      <c r="S855" s="119"/>
      <c r="T855" s="123"/>
      <c r="U855" s="119"/>
      <c r="V855" s="99"/>
      <c r="W855" s="127"/>
      <c r="X855" s="99"/>
      <c r="Y855" s="127"/>
    </row>
    <row r="856" spans="3:25" ht="19" hidden="1">
      <c r="C856" s="933"/>
      <c r="D856" s="933"/>
      <c r="E856" s="19"/>
      <c r="I856" s="100"/>
      <c r="M856" s="100"/>
      <c r="Q856" s="99"/>
      <c r="R856" s="340"/>
      <c r="S856" s="119"/>
      <c r="T856" s="123"/>
      <c r="U856" s="119"/>
      <c r="V856" s="99"/>
      <c r="W856" s="127"/>
      <c r="X856" s="99"/>
      <c r="Y856" s="127"/>
    </row>
    <row r="857" spans="3:25" ht="19" hidden="1">
      <c r="C857" s="933"/>
      <c r="D857" s="933"/>
      <c r="E857" s="19"/>
      <c r="I857" s="100"/>
      <c r="M857" s="100"/>
      <c r="Q857" s="99"/>
      <c r="R857" s="340"/>
      <c r="S857" s="119"/>
      <c r="T857" s="123"/>
      <c r="U857" s="119"/>
      <c r="V857" s="99"/>
      <c r="W857" s="127"/>
      <c r="X857" s="99"/>
      <c r="Y857" s="127"/>
    </row>
    <row r="858" spans="3:25" ht="19" hidden="1">
      <c r="C858" s="933"/>
      <c r="D858" s="933"/>
      <c r="E858" s="19"/>
      <c r="I858" s="100"/>
      <c r="M858" s="100"/>
      <c r="Q858" s="99"/>
      <c r="R858" s="340"/>
      <c r="S858" s="119"/>
      <c r="T858" s="123"/>
      <c r="U858" s="119"/>
      <c r="V858" s="99"/>
      <c r="W858" s="127"/>
      <c r="X858" s="99"/>
      <c r="Y858" s="127"/>
    </row>
    <row r="859" spans="3:25" ht="19" hidden="1">
      <c r="C859" s="933"/>
      <c r="D859" s="933"/>
      <c r="E859" s="19"/>
      <c r="I859" s="100"/>
      <c r="M859" s="100"/>
      <c r="Q859" s="99"/>
      <c r="R859" s="340"/>
      <c r="S859" s="119"/>
      <c r="T859" s="123"/>
      <c r="U859" s="119"/>
      <c r="V859" s="99"/>
      <c r="W859" s="127"/>
      <c r="X859" s="99"/>
      <c r="Y859" s="127"/>
    </row>
    <row r="860" spans="3:25" ht="19" hidden="1">
      <c r="C860" s="933"/>
      <c r="D860" s="933"/>
      <c r="E860" s="19"/>
      <c r="I860" s="100"/>
      <c r="M860" s="100"/>
      <c r="Q860" s="99"/>
      <c r="R860" s="340"/>
      <c r="S860" s="119"/>
      <c r="T860" s="123"/>
      <c r="U860" s="119"/>
      <c r="V860" s="99"/>
      <c r="W860" s="127"/>
      <c r="X860" s="99"/>
      <c r="Y860" s="127"/>
    </row>
    <row r="861" spans="3:25" ht="19" hidden="1">
      <c r="C861" s="933"/>
      <c r="D861" s="933"/>
      <c r="E861" s="19"/>
      <c r="I861" s="100"/>
      <c r="M861" s="100"/>
      <c r="Q861" s="99"/>
      <c r="R861" s="340"/>
      <c r="S861" s="119"/>
      <c r="T861" s="123"/>
      <c r="U861" s="119"/>
      <c r="V861" s="99"/>
      <c r="W861" s="127"/>
      <c r="X861" s="99"/>
      <c r="Y861" s="127"/>
    </row>
    <row r="862" spans="3:25" ht="19" hidden="1">
      <c r="C862" s="933"/>
      <c r="D862" s="933"/>
      <c r="E862" s="19"/>
      <c r="I862" s="100"/>
      <c r="M862" s="100"/>
      <c r="Q862" s="99"/>
      <c r="R862" s="340"/>
      <c r="S862" s="119"/>
      <c r="T862" s="123"/>
      <c r="U862" s="119"/>
      <c r="V862" s="99"/>
      <c r="W862" s="127"/>
      <c r="X862" s="99"/>
      <c r="Y862" s="127"/>
    </row>
    <row r="863" spans="3:25" ht="19" hidden="1">
      <c r="C863" s="933"/>
      <c r="D863" s="933"/>
      <c r="E863" s="19"/>
      <c r="I863" s="100"/>
      <c r="M863" s="100"/>
      <c r="Q863" s="99"/>
      <c r="R863" s="340"/>
      <c r="S863" s="119"/>
      <c r="T863" s="123"/>
      <c r="U863" s="119"/>
      <c r="V863" s="99"/>
      <c r="W863" s="127"/>
      <c r="X863" s="99"/>
      <c r="Y863" s="127"/>
    </row>
    <row r="864" spans="3:25" ht="19" hidden="1">
      <c r="C864" s="933"/>
      <c r="D864" s="933"/>
      <c r="E864" s="19"/>
      <c r="I864" s="100"/>
      <c r="M864" s="100"/>
      <c r="Q864" s="99"/>
      <c r="R864" s="340"/>
      <c r="S864" s="119"/>
      <c r="T864" s="123"/>
      <c r="U864" s="119"/>
      <c r="V864" s="99"/>
      <c r="W864" s="127"/>
      <c r="X864" s="99"/>
      <c r="Y864" s="127"/>
    </row>
    <row r="865" spans="3:25" ht="19" hidden="1">
      <c r="C865" s="933"/>
      <c r="D865" s="933"/>
      <c r="E865" s="19"/>
      <c r="I865" s="100"/>
      <c r="M865" s="100"/>
      <c r="Q865" s="99"/>
      <c r="R865" s="340"/>
      <c r="S865" s="119"/>
      <c r="T865" s="123"/>
      <c r="U865" s="119"/>
      <c r="V865" s="99"/>
      <c r="W865" s="127"/>
      <c r="X865" s="99"/>
      <c r="Y865" s="127"/>
    </row>
    <row r="866" spans="3:25" ht="19" hidden="1">
      <c r="C866" s="933"/>
      <c r="D866" s="933"/>
      <c r="E866" s="19"/>
      <c r="I866" s="100"/>
      <c r="M866" s="100"/>
      <c r="Q866" s="99"/>
      <c r="R866" s="340"/>
      <c r="S866" s="119"/>
      <c r="T866" s="123"/>
      <c r="U866" s="119"/>
      <c r="V866" s="99"/>
      <c r="W866" s="127"/>
      <c r="X866" s="99"/>
      <c r="Y866" s="127"/>
    </row>
    <row r="867" spans="3:25" ht="19" hidden="1">
      <c r="C867" s="933"/>
      <c r="D867" s="933"/>
      <c r="E867" s="19"/>
      <c r="I867" s="100"/>
      <c r="M867" s="100"/>
      <c r="Q867" s="99"/>
      <c r="R867" s="340"/>
      <c r="S867" s="119"/>
      <c r="T867" s="123"/>
      <c r="U867" s="119"/>
      <c r="V867" s="99"/>
      <c r="W867" s="127"/>
      <c r="X867" s="99"/>
      <c r="Y867" s="127"/>
    </row>
    <row r="868" spans="3:25" ht="19" hidden="1">
      <c r="C868" s="933"/>
      <c r="D868" s="933"/>
      <c r="E868" s="19"/>
      <c r="I868" s="100"/>
      <c r="M868" s="100"/>
      <c r="Q868" s="99"/>
      <c r="R868" s="340"/>
      <c r="S868" s="119"/>
      <c r="T868" s="123"/>
      <c r="U868" s="119"/>
      <c r="V868" s="99"/>
      <c r="W868" s="127"/>
      <c r="X868" s="99"/>
      <c r="Y868" s="127"/>
    </row>
    <row r="869" spans="3:25" ht="19" hidden="1">
      <c r="C869" s="933"/>
      <c r="D869" s="933"/>
      <c r="E869" s="19"/>
      <c r="I869" s="100"/>
      <c r="M869" s="100"/>
      <c r="Q869" s="99"/>
      <c r="R869" s="340"/>
      <c r="S869" s="119"/>
      <c r="T869" s="123"/>
      <c r="U869" s="119"/>
      <c r="V869" s="99"/>
      <c r="W869" s="127"/>
      <c r="X869" s="99"/>
      <c r="Y869" s="127"/>
    </row>
    <row r="870" spans="3:25" ht="19" hidden="1">
      <c r="C870" s="933"/>
      <c r="D870" s="933"/>
      <c r="E870" s="19"/>
      <c r="I870" s="100"/>
      <c r="M870" s="100"/>
      <c r="Q870" s="99"/>
      <c r="R870" s="340"/>
      <c r="S870" s="119"/>
      <c r="T870" s="123"/>
      <c r="U870" s="119"/>
      <c r="V870" s="99"/>
      <c r="W870" s="127"/>
      <c r="X870" s="99"/>
      <c r="Y870" s="127"/>
    </row>
    <row r="871" spans="3:25" ht="19" hidden="1">
      <c r="C871" s="933"/>
      <c r="D871" s="933"/>
      <c r="E871" s="19"/>
      <c r="I871" s="100"/>
      <c r="M871" s="100"/>
      <c r="Q871" s="99"/>
      <c r="R871" s="340"/>
      <c r="S871" s="119"/>
      <c r="T871" s="123"/>
      <c r="U871" s="119"/>
      <c r="V871" s="99"/>
      <c r="W871" s="127"/>
      <c r="X871" s="99"/>
      <c r="Y871" s="127"/>
    </row>
    <row r="872" spans="3:25" ht="19" hidden="1">
      <c r="C872" s="933"/>
      <c r="D872" s="933"/>
      <c r="E872" s="19"/>
      <c r="I872" s="100"/>
      <c r="M872" s="100"/>
      <c r="Q872" s="99"/>
      <c r="R872" s="340"/>
      <c r="S872" s="119"/>
      <c r="T872" s="123"/>
      <c r="U872" s="119"/>
      <c r="V872" s="99"/>
      <c r="W872" s="127"/>
      <c r="X872" s="99"/>
      <c r="Y872" s="127"/>
    </row>
    <row r="873" spans="3:25" ht="19" hidden="1">
      <c r="C873" s="933"/>
      <c r="D873" s="933"/>
      <c r="E873" s="19"/>
      <c r="I873" s="100"/>
      <c r="M873" s="100"/>
      <c r="Q873" s="99"/>
      <c r="R873" s="340"/>
      <c r="S873" s="119"/>
      <c r="T873" s="123"/>
      <c r="U873" s="119"/>
      <c r="V873" s="99"/>
      <c r="W873" s="127"/>
      <c r="X873" s="99"/>
      <c r="Y873" s="127"/>
    </row>
    <row r="874" spans="3:25" ht="19" hidden="1">
      <c r="C874" s="933"/>
      <c r="D874" s="933"/>
      <c r="E874" s="19"/>
      <c r="I874" s="100"/>
      <c r="M874" s="100"/>
      <c r="Q874" s="99"/>
      <c r="R874" s="340"/>
      <c r="S874" s="119"/>
      <c r="T874" s="123"/>
      <c r="U874" s="119"/>
      <c r="V874" s="99"/>
      <c r="W874" s="127"/>
      <c r="X874" s="99"/>
      <c r="Y874" s="127"/>
    </row>
    <row r="875" spans="3:25" ht="19" hidden="1">
      <c r="C875" s="933"/>
      <c r="D875" s="933"/>
      <c r="E875" s="19"/>
      <c r="I875" s="100"/>
      <c r="M875" s="100"/>
      <c r="Q875" s="99"/>
      <c r="R875" s="340"/>
      <c r="S875" s="119"/>
      <c r="T875" s="123"/>
      <c r="U875" s="119"/>
      <c r="V875" s="99"/>
      <c r="W875" s="127"/>
      <c r="X875" s="99"/>
      <c r="Y875" s="127"/>
    </row>
    <row r="876" spans="3:25" ht="19" hidden="1">
      <c r="C876" s="933"/>
      <c r="D876" s="933"/>
      <c r="E876" s="19"/>
      <c r="I876" s="100"/>
      <c r="M876" s="100"/>
      <c r="Q876" s="99"/>
      <c r="R876" s="340"/>
      <c r="S876" s="119"/>
      <c r="T876" s="123"/>
      <c r="U876" s="119"/>
      <c r="V876" s="99"/>
      <c r="W876" s="127"/>
      <c r="X876" s="99"/>
      <c r="Y876" s="127"/>
    </row>
    <row r="877" spans="3:25" ht="19" hidden="1">
      <c r="C877" s="933"/>
      <c r="D877" s="933"/>
      <c r="E877" s="19"/>
      <c r="I877" s="100"/>
      <c r="M877" s="100"/>
      <c r="Q877" s="99"/>
      <c r="R877" s="340"/>
      <c r="S877" s="119"/>
      <c r="T877" s="123"/>
      <c r="U877" s="119"/>
      <c r="V877" s="99"/>
      <c r="W877" s="127"/>
      <c r="X877" s="99"/>
      <c r="Y877" s="127"/>
    </row>
    <row r="878" spans="3:25" ht="19" hidden="1">
      <c r="C878" s="933"/>
      <c r="D878" s="933"/>
      <c r="E878" s="19"/>
      <c r="I878" s="100"/>
      <c r="M878" s="100"/>
      <c r="Q878" s="99"/>
      <c r="R878" s="340"/>
      <c r="S878" s="119"/>
      <c r="T878" s="123"/>
      <c r="U878" s="119"/>
      <c r="V878" s="99"/>
      <c r="W878" s="127"/>
      <c r="X878" s="99"/>
      <c r="Y878" s="127"/>
    </row>
    <row r="879" spans="3:25" ht="19" hidden="1">
      <c r="C879" s="933"/>
      <c r="D879" s="933"/>
      <c r="E879" s="19"/>
      <c r="I879" s="100"/>
      <c r="M879" s="100"/>
      <c r="Q879" s="99"/>
      <c r="R879" s="340"/>
      <c r="S879" s="119"/>
      <c r="T879" s="123"/>
      <c r="U879" s="119"/>
      <c r="V879" s="99"/>
      <c r="W879" s="127"/>
      <c r="X879" s="99"/>
      <c r="Y879" s="127"/>
    </row>
    <row r="880" spans="3:25" ht="19" hidden="1">
      <c r="C880" s="933"/>
      <c r="D880" s="933"/>
      <c r="E880" s="19"/>
      <c r="I880" s="100"/>
      <c r="M880" s="100"/>
      <c r="Q880" s="99"/>
      <c r="R880" s="340"/>
      <c r="S880" s="119"/>
      <c r="T880" s="123"/>
      <c r="U880" s="119"/>
      <c r="V880" s="99"/>
      <c r="W880" s="127"/>
      <c r="X880" s="99"/>
      <c r="Y880" s="127"/>
    </row>
    <row r="881" spans="3:25" ht="19" hidden="1">
      <c r="C881" s="933"/>
      <c r="D881" s="933"/>
      <c r="E881" s="19"/>
      <c r="I881" s="100"/>
      <c r="M881" s="100"/>
      <c r="Q881" s="99"/>
      <c r="R881" s="340"/>
      <c r="S881" s="119"/>
      <c r="T881" s="123"/>
      <c r="U881" s="119"/>
      <c r="V881" s="99"/>
      <c r="W881" s="127"/>
      <c r="X881" s="99"/>
      <c r="Y881" s="127"/>
    </row>
    <row r="882" spans="3:25" ht="19" hidden="1">
      <c r="C882" s="933"/>
      <c r="D882" s="933"/>
      <c r="E882" s="19"/>
      <c r="I882" s="100"/>
      <c r="M882" s="100"/>
      <c r="Q882" s="99"/>
      <c r="R882" s="340"/>
      <c r="S882" s="119"/>
      <c r="T882" s="123"/>
      <c r="U882" s="119"/>
      <c r="V882" s="99"/>
      <c r="W882" s="127"/>
      <c r="X882" s="99"/>
      <c r="Y882" s="127"/>
    </row>
    <row r="883" spans="3:25" ht="19" hidden="1">
      <c r="C883" s="933"/>
      <c r="D883" s="933"/>
      <c r="E883" s="19"/>
      <c r="I883" s="100"/>
      <c r="M883" s="100"/>
      <c r="Q883" s="99"/>
      <c r="R883" s="340"/>
      <c r="S883" s="119"/>
      <c r="T883" s="123"/>
      <c r="U883" s="119"/>
      <c r="V883" s="99"/>
      <c r="W883" s="127"/>
      <c r="X883" s="99"/>
      <c r="Y883" s="127"/>
    </row>
    <row r="884" spans="3:25" ht="19" hidden="1">
      <c r="C884" s="933"/>
      <c r="D884" s="933"/>
      <c r="E884" s="19"/>
      <c r="I884" s="100"/>
      <c r="M884" s="100"/>
      <c r="Q884" s="99"/>
      <c r="R884" s="340"/>
      <c r="S884" s="119"/>
      <c r="T884" s="123"/>
      <c r="U884" s="119"/>
      <c r="V884" s="99"/>
      <c r="W884" s="127"/>
      <c r="X884" s="99"/>
      <c r="Y884" s="127"/>
    </row>
    <row r="885" spans="3:25" ht="19" hidden="1">
      <c r="C885" s="933"/>
      <c r="D885" s="933"/>
      <c r="E885" s="19"/>
      <c r="I885" s="100"/>
      <c r="M885" s="100"/>
      <c r="Q885" s="99"/>
      <c r="R885" s="340"/>
      <c r="S885" s="119"/>
      <c r="T885" s="123"/>
      <c r="U885" s="119"/>
      <c r="V885" s="99"/>
      <c r="W885" s="127"/>
      <c r="X885" s="99"/>
      <c r="Y885" s="127"/>
    </row>
    <row r="886" spans="3:25" ht="19" hidden="1">
      <c r="C886" s="933"/>
      <c r="D886" s="933"/>
      <c r="E886" s="19"/>
      <c r="I886" s="100"/>
      <c r="M886" s="100"/>
      <c r="Q886" s="99"/>
      <c r="R886" s="340"/>
      <c r="S886" s="119"/>
      <c r="T886" s="123"/>
      <c r="U886" s="119"/>
      <c r="V886" s="99"/>
      <c r="W886" s="127"/>
      <c r="X886" s="99"/>
      <c r="Y886" s="127"/>
    </row>
    <row r="887" spans="3:25" ht="19" hidden="1">
      <c r="C887" s="933"/>
      <c r="D887" s="933"/>
      <c r="E887" s="19"/>
      <c r="I887" s="100"/>
      <c r="M887" s="100"/>
      <c r="Q887" s="99"/>
      <c r="R887" s="340"/>
      <c r="S887" s="119"/>
      <c r="T887" s="123"/>
      <c r="U887" s="119"/>
      <c r="V887" s="99"/>
      <c r="W887" s="127"/>
      <c r="X887" s="99"/>
      <c r="Y887" s="127"/>
    </row>
    <row r="888" spans="3:25" ht="19" hidden="1">
      <c r="C888" s="933"/>
      <c r="D888" s="933"/>
      <c r="E888" s="19"/>
      <c r="I888" s="100"/>
      <c r="M888" s="100"/>
      <c r="Q888" s="99"/>
      <c r="R888" s="340"/>
      <c r="S888" s="119"/>
      <c r="T888" s="123"/>
      <c r="U888" s="119"/>
      <c r="V888" s="99"/>
      <c r="W888" s="127"/>
      <c r="X888" s="99"/>
      <c r="Y888" s="127"/>
    </row>
    <row r="889" spans="3:25" ht="19" hidden="1">
      <c r="C889" s="933"/>
      <c r="D889" s="933"/>
      <c r="E889" s="19"/>
      <c r="I889" s="100"/>
      <c r="M889" s="100"/>
      <c r="Q889" s="99"/>
      <c r="R889" s="340"/>
      <c r="S889" s="119"/>
      <c r="T889" s="123"/>
      <c r="U889" s="119"/>
      <c r="V889" s="99"/>
      <c r="W889" s="127"/>
      <c r="X889" s="99"/>
      <c r="Y889" s="127"/>
    </row>
    <row r="890" spans="3:25" ht="19" hidden="1">
      <c r="C890" s="933"/>
      <c r="D890" s="933"/>
      <c r="E890" s="19"/>
      <c r="I890" s="100"/>
      <c r="M890" s="100"/>
      <c r="Q890" s="99"/>
      <c r="R890" s="340"/>
      <c r="S890" s="119"/>
      <c r="T890" s="123"/>
      <c r="U890" s="119"/>
      <c r="V890" s="99"/>
      <c r="W890" s="127"/>
      <c r="X890" s="99"/>
      <c r="Y890" s="127"/>
    </row>
    <row r="891" spans="3:25" ht="19" hidden="1">
      <c r="C891" s="933"/>
      <c r="D891" s="933"/>
      <c r="E891" s="19"/>
      <c r="I891" s="100"/>
      <c r="M891" s="100"/>
      <c r="Q891" s="99"/>
      <c r="R891" s="340"/>
      <c r="S891" s="119"/>
      <c r="T891" s="123"/>
      <c r="U891" s="119"/>
      <c r="V891" s="99"/>
      <c r="W891" s="127"/>
      <c r="X891" s="99"/>
      <c r="Y891" s="127"/>
    </row>
    <row r="892" spans="3:25" ht="19" hidden="1">
      <c r="C892" s="933"/>
      <c r="D892" s="933"/>
      <c r="E892" s="19"/>
      <c r="I892" s="100"/>
      <c r="M892" s="100"/>
      <c r="Q892" s="99"/>
      <c r="R892" s="340"/>
      <c r="S892" s="119"/>
      <c r="T892" s="123"/>
      <c r="U892" s="119"/>
      <c r="V892" s="99"/>
      <c r="W892" s="127"/>
      <c r="X892" s="99"/>
      <c r="Y892" s="127"/>
    </row>
    <row r="893" spans="3:25" ht="19" hidden="1">
      <c r="C893" s="933"/>
      <c r="D893" s="933"/>
      <c r="E893" s="19"/>
      <c r="I893" s="100"/>
      <c r="M893" s="100"/>
      <c r="Q893" s="99"/>
      <c r="R893" s="340"/>
      <c r="S893" s="119"/>
      <c r="T893" s="123"/>
      <c r="U893" s="119"/>
      <c r="V893" s="99"/>
      <c r="W893" s="127"/>
      <c r="X893" s="99"/>
      <c r="Y893" s="127"/>
    </row>
    <row r="894" spans="3:25" ht="19" hidden="1">
      <c r="C894" s="933"/>
      <c r="D894" s="933"/>
      <c r="E894" s="19"/>
      <c r="I894" s="100"/>
      <c r="M894" s="100"/>
      <c r="Q894" s="99"/>
      <c r="R894" s="340"/>
      <c r="S894" s="119"/>
      <c r="T894" s="123"/>
      <c r="U894" s="119"/>
      <c r="V894" s="99"/>
      <c r="W894" s="127"/>
      <c r="X894" s="99"/>
      <c r="Y894" s="127"/>
    </row>
    <row r="895" spans="3:25" ht="19" hidden="1">
      <c r="C895" s="933"/>
      <c r="D895" s="933"/>
      <c r="E895" s="19"/>
      <c r="I895" s="100"/>
      <c r="M895" s="100"/>
      <c r="Q895" s="99"/>
      <c r="R895" s="340"/>
      <c r="S895" s="119"/>
      <c r="T895" s="123"/>
      <c r="U895" s="119"/>
      <c r="V895" s="99"/>
      <c r="W895" s="127"/>
      <c r="X895" s="99"/>
      <c r="Y895" s="127"/>
    </row>
    <row r="896" spans="3:25" ht="19" hidden="1">
      <c r="C896" s="933"/>
      <c r="D896" s="933"/>
      <c r="E896" s="19"/>
      <c r="I896" s="100"/>
      <c r="M896" s="100"/>
      <c r="Q896" s="99"/>
      <c r="R896" s="340"/>
      <c r="S896" s="119"/>
      <c r="T896" s="123"/>
      <c r="U896" s="119"/>
      <c r="V896" s="99"/>
      <c r="W896" s="127"/>
      <c r="X896" s="99"/>
      <c r="Y896" s="127"/>
    </row>
    <row r="897" spans="3:25" ht="19" hidden="1">
      <c r="C897" s="933"/>
      <c r="D897" s="933"/>
      <c r="E897" s="19"/>
      <c r="I897" s="100"/>
      <c r="M897" s="100"/>
      <c r="Q897" s="99"/>
      <c r="R897" s="340"/>
      <c r="S897" s="119"/>
      <c r="T897" s="123"/>
      <c r="U897" s="119"/>
      <c r="V897" s="99"/>
      <c r="W897" s="127"/>
      <c r="X897" s="99"/>
      <c r="Y897" s="127"/>
    </row>
    <row r="898" spans="3:25" ht="19" hidden="1">
      <c r="C898" s="933"/>
      <c r="D898" s="933"/>
      <c r="E898" s="19"/>
      <c r="I898" s="100"/>
      <c r="M898" s="100"/>
      <c r="Q898" s="99"/>
      <c r="R898" s="340"/>
      <c r="S898" s="119"/>
      <c r="T898" s="123"/>
      <c r="U898" s="119"/>
      <c r="V898" s="99"/>
      <c r="W898" s="127"/>
      <c r="X898" s="99"/>
      <c r="Y898" s="127"/>
    </row>
    <row r="899" spans="3:25" ht="19" hidden="1">
      <c r="C899" s="933"/>
      <c r="D899" s="933"/>
      <c r="E899" s="19"/>
      <c r="I899" s="100"/>
      <c r="M899" s="100"/>
      <c r="Q899" s="99"/>
      <c r="R899" s="340"/>
      <c r="S899" s="119"/>
      <c r="T899" s="123"/>
      <c r="U899" s="119"/>
      <c r="V899" s="99"/>
      <c r="W899" s="127"/>
      <c r="X899" s="99"/>
      <c r="Y899" s="127"/>
    </row>
    <row r="900" spans="3:25" ht="19" hidden="1">
      <c r="C900" s="933"/>
      <c r="D900" s="933"/>
      <c r="E900" s="19"/>
      <c r="I900" s="100"/>
      <c r="M900" s="100"/>
      <c r="Q900" s="99"/>
      <c r="R900" s="340"/>
      <c r="S900" s="119"/>
      <c r="T900" s="123"/>
      <c r="U900" s="119"/>
      <c r="V900" s="99"/>
      <c r="W900" s="127"/>
      <c r="X900" s="99"/>
      <c r="Y900" s="127"/>
    </row>
    <row r="901" spans="3:25" ht="19" hidden="1">
      <c r="C901" s="933"/>
      <c r="D901" s="933"/>
      <c r="E901" s="19"/>
      <c r="I901" s="100"/>
      <c r="M901" s="100"/>
      <c r="Q901" s="99"/>
      <c r="R901" s="340"/>
      <c r="S901" s="119"/>
      <c r="T901" s="123"/>
      <c r="U901" s="119"/>
      <c r="V901" s="99"/>
      <c r="W901" s="127"/>
      <c r="X901" s="99"/>
      <c r="Y901" s="127"/>
    </row>
    <row r="902" spans="3:25" ht="19" hidden="1">
      <c r="C902" s="933"/>
      <c r="D902" s="933"/>
      <c r="E902" s="19"/>
      <c r="I902" s="100"/>
      <c r="M902" s="100"/>
      <c r="Q902" s="99"/>
      <c r="R902" s="340"/>
      <c r="S902" s="119"/>
      <c r="T902" s="123"/>
      <c r="U902" s="119"/>
      <c r="V902" s="99"/>
      <c r="W902" s="127"/>
      <c r="X902" s="99"/>
      <c r="Y902" s="127"/>
    </row>
    <row r="903" spans="3:25" ht="19" hidden="1">
      <c r="C903" s="933"/>
      <c r="D903" s="933"/>
      <c r="E903" s="19"/>
      <c r="I903" s="100"/>
      <c r="M903" s="100"/>
      <c r="Q903" s="99"/>
      <c r="R903" s="340"/>
      <c r="S903" s="119"/>
      <c r="T903" s="123"/>
      <c r="U903" s="119"/>
      <c r="V903" s="99"/>
      <c r="W903" s="127"/>
      <c r="X903" s="99"/>
      <c r="Y903" s="127"/>
    </row>
    <row r="904" spans="3:25" ht="19" hidden="1">
      <c r="C904" s="933"/>
      <c r="D904" s="933"/>
      <c r="E904" s="19"/>
      <c r="I904" s="100"/>
      <c r="M904" s="100"/>
      <c r="Q904" s="99"/>
      <c r="R904" s="340"/>
      <c r="S904" s="119"/>
      <c r="T904" s="123"/>
      <c r="U904" s="119"/>
      <c r="V904" s="99"/>
      <c r="W904" s="127"/>
      <c r="X904" s="99"/>
      <c r="Y904" s="127"/>
    </row>
    <row r="905" spans="3:25" ht="19" hidden="1">
      <c r="C905" s="933"/>
      <c r="D905" s="933"/>
      <c r="E905" s="19"/>
      <c r="I905" s="100"/>
      <c r="M905" s="100"/>
      <c r="Q905" s="99"/>
      <c r="R905" s="340"/>
      <c r="S905" s="119"/>
      <c r="T905" s="123"/>
      <c r="U905" s="119"/>
      <c r="V905" s="99"/>
      <c r="W905" s="127"/>
      <c r="X905" s="99"/>
      <c r="Y905" s="127"/>
    </row>
    <row r="906" spans="3:25" ht="19" hidden="1">
      <c r="C906" s="933"/>
      <c r="D906" s="933"/>
      <c r="E906" s="19"/>
      <c r="I906" s="100"/>
      <c r="M906" s="100"/>
      <c r="Q906" s="99"/>
      <c r="R906" s="340"/>
      <c r="S906" s="119"/>
      <c r="T906" s="123"/>
      <c r="U906" s="119"/>
      <c r="V906" s="99"/>
      <c r="W906" s="127"/>
      <c r="X906" s="99"/>
      <c r="Y906" s="127"/>
    </row>
    <row r="907" spans="3:25" ht="19" hidden="1">
      <c r="C907" s="933"/>
      <c r="D907" s="933"/>
      <c r="E907" s="19"/>
      <c r="I907" s="100"/>
      <c r="M907" s="100"/>
      <c r="Q907" s="99"/>
      <c r="R907" s="340"/>
      <c r="S907" s="119"/>
      <c r="T907" s="123"/>
      <c r="U907" s="119"/>
      <c r="V907" s="99"/>
      <c r="W907" s="127"/>
      <c r="X907" s="99"/>
      <c r="Y907" s="127"/>
    </row>
    <row r="908" spans="3:25" ht="19" hidden="1">
      <c r="C908" s="933"/>
      <c r="D908" s="933"/>
      <c r="E908" s="19"/>
      <c r="I908" s="100"/>
      <c r="M908" s="100"/>
      <c r="Q908" s="99"/>
      <c r="R908" s="340"/>
      <c r="S908" s="119"/>
      <c r="T908" s="123"/>
      <c r="U908" s="119"/>
      <c r="V908" s="99"/>
      <c r="W908" s="127"/>
      <c r="X908" s="99"/>
      <c r="Y908" s="127"/>
    </row>
    <row r="909" spans="3:25" ht="19" hidden="1">
      <c r="C909" s="933"/>
      <c r="D909" s="933"/>
      <c r="E909" s="19"/>
      <c r="I909" s="100"/>
      <c r="M909" s="100"/>
      <c r="Q909" s="99"/>
      <c r="R909" s="340"/>
      <c r="S909" s="119"/>
      <c r="T909" s="123"/>
      <c r="U909" s="119"/>
      <c r="V909" s="99"/>
      <c r="W909" s="127"/>
      <c r="X909" s="99"/>
      <c r="Y909" s="127"/>
    </row>
    <row r="910" spans="3:25" ht="19" hidden="1">
      <c r="C910" s="933"/>
      <c r="D910" s="933"/>
      <c r="E910" s="19"/>
      <c r="I910" s="100"/>
      <c r="M910" s="100"/>
      <c r="Q910" s="99"/>
      <c r="R910" s="340"/>
      <c r="S910" s="119"/>
      <c r="T910" s="123"/>
      <c r="U910" s="119"/>
      <c r="V910" s="99"/>
      <c r="W910" s="127"/>
      <c r="X910" s="99"/>
      <c r="Y910" s="127"/>
    </row>
    <row r="911" spans="3:25" ht="19" hidden="1">
      <c r="C911" s="933"/>
      <c r="D911" s="933"/>
      <c r="E911" s="19"/>
      <c r="I911" s="100"/>
      <c r="M911" s="100"/>
      <c r="Q911" s="99"/>
      <c r="R911" s="340"/>
      <c r="S911" s="119"/>
      <c r="T911" s="123"/>
      <c r="U911" s="119"/>
      <c r="V911" s="99"/>
      <c r="W911" s="127"/>
      <c r="X911" s="99"/>
      <c r="Y911" s="127"/>
    </row>
    <row r="912" spans="3:25" ht="19" hidden="1">
      <c r="C912" s="933"/>
      <c r="D912" s="933"/>
      <c r="E912" s="19"/>
      <c r="I912" s="100"/>
      <c r="M912" s="100"/>
      <c r="Q912" s="99"/>
      <c r="R912" s="340"/>
      <c r="S912" s="119"/>
      <c r="T912" s="123"/>
      <c r="U912" s="119"/>
      <c r="V912" s="99"/>
      <c r="W912" s="127"/>
      <c r="X912" s="99"/>
      <c r="Y912" s="127"/>
    </row>
    <row r="913" spans="3:25" ht="19" hidden="1">
      <c r="C913" s="933"/>
      <c r="D913" s="933"/>
      <c r="E913" s="19"/>
      <c r="I913" s="100"/>
      <c r="M913" s="100"/>
      <c r="Q913" s="99"/>
      <c r="R913" s="340"/>
      <c r="S913" s="119"/>
      <c r="T913" s="123"/>
      <c r="U913" s="119"/>
      <c r="V913" s="99"/>
      <c r="W913" s="127"/>
      <c r="X913" s="99"/>
      <c r="Y913" s="127"/>
    </row>
    <row r="914" spans="3:25" ht="19" hidden="1">
      <c r="C914" s="933"/>
      <c r="D914" s="933"/>
      <c r="E914" s="19"/>
      <c r="I914" s="100"/>
      <c r="M914" s="100"/>
      <c r="Q914" s="99"/>
      <c r="R914" s="340"/>
      <c r="S914" s="119"/>
      <c r="T914" s="123"/>
      <c r="U914" s="119"/>
      <c r="V914" s="99"/>
      <c r="W914" s="127"/>
      <c r="X914" s="99"/>
      <c r="Y914" s="127"/>
    </row>
    <row r="915" spans="3:25" ht="19" hidden="1">
      <c r="C915" s="933"/>
      <c r="D915" s="933"/>
      <c r="E915" s="19"/>
      <c r="I915" s="100"/>
      <c r="M915" s="100"/>
      <c r="Q915" s="99"/>
      <c r="R915" s="340"/>
      <c r="S915" s="119"/>
      <c r="T915" s="123"/>
      <c r="U915" s="119"/>
      <c r="V915" s="99"/>
      <c r="W915" s="127"/>
      <c r="X915" s="99"/>
      <c r="Y915" s="127"/>
    </row>
    <row r="916" spans="3:25" ht="19" hidden="1">
      <c r="C916" s="933"/>
      <c r="D916" s="933"/>
      <c r="E916" s="19"/>
      <c r="I916" s="100"/>
      <c r="M916" s="100"/>
      <c r="Q916" s="99"/>
      <c r="R916" s="340"/>
      <c r="S916" s="119"/>
      <c r="T916" s="123"/>
      <c r="U916" s="119"/>
      <c r="V916" s="99"/>
      <c r="W916" s="127"/>
      <c r="X916" s="99"/>
      <c r="Y916" s="127"/>
    </row>
    <row r="917" spans="3:25" ht="19" hidden="1">
      <c r="C917" s="933"/>
      <c r="D917" s="933"/>
      <c r="E917" s="19"/>
      <c r="I917" s="100"/>
      <c r="M917" s="100"/>
      <c r="Q917" s="99"/>
      <c r="R917" s="340"/>
      <c r="S917" s="119"/>
      <c r="T917" s="123"/>
      <c r="U917" s="119"/>
      <c r="V917" s="99"/>
      <c r="W917" s="127"/>
      <c r="X917" s="99"/>
      <c r="Y917" s="127"/>
    </row>
    <row r="918" spans="3:25" ht="19" hidden="1">
      <c r="C918" s="933"/>
      <c r="D918" s="933"/>
      <c r="E918" s="19"/>
      <c r="I918" s="100"/>
      <c r="M918" s="100"/>
      <c r="Q918" s="99"/>
      <c r="R918" s="340"/>
      <c r="S918" s="119"/>
      <c r="T918" s="123"/>
      <c r="U918" s="119"/>
      <c r="V918" s="99"/>
      <c r="W918" s="127"/>
      <c r="X918" s="99"/>
      <c r="Y918" s="127"/>
    </row>
    <row r="919" spans="3:25" ht="19" hidden="1">
      <c r="C919" s="933"/>
      <c r="D919" s="933"/>
      <c r="E919" s="19"/>
      <c r="I919" s="100"/>
      <c r="M919" s="100"/>
      <c r="Q919" s="99"/>
      <c r="R919" s="340"/>
      <c r="S919" s="119"/>
      <c r="T919" s="123"/>
      <c r="U919" s="119"/>
      <c r="V919" s="99"/>
      <c r="W919" s="127"/>
      <c r="X919" s="99"/>
      <c r="Y919" s="127"/>
    </row>
    <row r="920" spans="3:25" ht="19" hidden="1">
      <c r="C920" s="933"/>
      <c r="D920" s="933"/>
      <c r="E920" s="19"/>
      <c r="I920" s="100"/>
      <c r="M920" s="100"/>
      <c r="Q920" s="99"/>
      <c r="R920" s="340"/>
      <c r="S920" s="119"/>
      <c r="T920" s="123"/>
      <c r="U920" s="119"/>
      <c r="V920" s="99"/>
      <c r="W920" s="127"/>
      <c r="X920" s="99"/>
      <c r="Y920" s="127"/>
    </row>
    <row r="921" spans="3:25" ht="19" hidden="1">
      <c r="C921" s="933"/>
      <c r="D921" s="933"/>
      <c r="E921" s="19"/>
      <c r="I921" s="100"/>
      <c r="M921" s="100"/>
      <c r="Q921" s="99"/>
      <c r="R921" s="340"/>
      <c r="S921" s="119"/>
      <c r="T921" s="123"/>
      <c r="U921" s="119"/>
      <c r="V921" s="99"/>
      <c r="W921" s="127"/>
      <c r="X921" s="99"/>
      <c r="Y921" s="127"/>
    </row>
    <row r="922" spans="3:25" ht="19" hidden="1">
      <c r="C922" s="933"/>
      <c r="D922" s="933"/>
      <c r="E922" s="19"/>
      <c r="I922" s="100"/>
      <c r="M922" s="100"/>
      <c r="Q922" s="99"/>
      <c r="R922" s="340"/>
      <c r="S922" s="119"/>
      <c r="T922" s="123"/>
      <c r="U922" s="119"/>
      <c r="V922" s="99"/>
      <c r="W922" s="127"/>
      <c r="X922" s="99"/>
      <c r="Y922" s="127"/>
    </row>
    <row r="923" spans="3:25" ht="19" hidden="1">
      <c r="C923" s="933"/>
      <c r="D923" s="933"/>
      <c r="E923" s="19"/>
      <c r="I923" s="100"/>
      <c r="M923" s="100"/>
      <c r="Q923" s="99"/>
      <c r="R923" s="340"/>
      <c r="S923" s="119"/>
      <c r="T923" s="123"/>
      <c r="U923" s="119"/>
      <c r="V923" s="99"/>
      <c r="W923" s="127"/>
      <c r="X923" s="99"/>
      <c r="Y923" s="127"/>
    </row>
    <row r="924" spans="3:25" ht="19" hidden="1">
      <c r="C924" s="933"/>
      <c r="D924" s="933"/>
      <c r="E924" s="19"/>
      <c r="I924" s="100"/>
      <c r="M924" s="100"/>
      <c r="Q924" s="99"/>
      <c r="R924" s="340"/>
      <c r="S924" s="119"/>
      <c r="T924" s="123"/>
      <c r="U924" s="119"/>
      <c r="V924" s="99"/>
      <c r="W924" s="127"/>
      <c r="X924" s="99"/>
      <c r="Y924" s="127"/>
    </row>
    <row r="925" spans="3:25" ht="19" hidden="1">
      <c r="C925" s="933"/>
      <c r="D925" s="933"/>
      <c r="E925" s="19"/>
      <c r="I925" s="100"/>
      <c r="M925" s="100"/>
      <c r="Q925" s="99"/>
      <c r="R925" s="340"/>
      <c r="S925" s="119"/>
      <c r="T925" s="123"/>
      <c r="U925" s="119"/>
      <c r="V925" s="99"/>
      <c r="W925" s="127"/>
      <c r="X925" s="99"/>
      <c r="Y925" s="127"/>
    </row>
    <row r="926" spans="3:25" ht="19" hidden="1">
      <c r="C926" s="933"/>
      <c r="D926" s="933"/>
      <c r="E926" s="19"/>
      <c r="I926" s="100"/>
      <c r="M926" s="100"/>
      <c r="Q926" s="99"/>
      <c r="R926" s="340"/>
      <c r="S926" s="119"/>
      <c r="T926" s="123"/>
      <c r="U926" s="119"/>
      <c r="V926" s="99"/>
      <c r="W926" s="127"/>
      <c r="X926" s="99"/>
      <c r="Y926" s="127"/>
    </row>
    <row r="927" spans="3:25" ht="19" hidden="1">
      <c r="C927" s="933"/>
      <c r="D927" s="933"/>
      <c r="E927" s="19"/>
      <c r="I927" s="100"/>
      <c r="M927" s="100"/>
      <c r="Q927" s="99"/>
      <c r="R927" s="340"/>
      <c r="S927" s="119"/>
      <c r="T927" s="123"/>
      <c r="U927" s="119"/>
      <c r="V927" s="99"/>
      <c r="W927" s="127"/>
      <c r="X927" s="99"/>
      <c r="Y927" s="127"/>
    </row>
    <row r="928" spans="3:25" ht="19" hidden="1">
      <c r="C928" s="933"/>
      <c r="D928" s="933"/>
      <c r="E928" s="19"/>
      <c r="I928" s="100"/>
      <c r="M928" s="100"/>
      <c r="Q928" s="99"/>
      <c r="R928" s="340"/>
      <c r="S928" s="119"/>
      <c r="T928" s="123"/>
      <c r="U928" s="119"/>
      <c r="V928" s="99"/>
      <c r="W928" s="127"/>
      <c r="X928" s="99"/>
      <c r="Y928" s="127"/>
    </row>
    <row r="929" spans="3:25" ht="19" hidden="1">
      <c r="C929" s="933"/>
      <c r="D929" s="933"/>
      <c r="E929" s="19"/>
      <c r="I929" s="100"/>
      <c r="M929" s="100"/>
      <c r="Q929" s="99"/>
      <c r="R929" s="340"/>
      <c r="S929" s="119"/>
      <c r="T929" s="123"/>
      <c r="U929" s="119"/>
      <c r="V929" s="99"/>
      <c r="W929" s="127"/>
      <c r="X929" s="99"/>
      <c r="Y929" s="127"/>
    </row>
    <row r="930" spans="3:25" ht="19" hidden="1">
      <c r="C930" s="933"/>
      <c r="D930" s="933"/>
      <c r="E930" s="19"/>
      <c r="I930" s="100"/>
      <c r="M930" s="100"/>
      <c r="Q930" s="99"/>
      <c r="R930" s="340"/>
      <c r="S930" s="119"/>
      <c r="T930" s="123"/>
      <c r="U930" s="119"/>
      <c r="V930" s="99"/>
      <c r="W930" s="127"/>
      <c r="X930" s="99"/>
      <c r="Y930" s="127"/>
    </row>
    <row r="931" spans="3:25" ht="19" hidden="1">
      <c r="C931" s="933"/>
      <c r="D931" s="933"/>
      <c r="E931" s="19"/>
      <c r="I931" s="100"/>
      <c r="M931" s="100"/>
      <c r="Q931" s="99"/>
      <c r="R931" s="340"/>
      <c r="S931" s="119"/>
      <c r="T931" s="123"/>
      <c r="U931" s="119"/>
      <c r="V931" s="99"/>
      <c r="W931" s="127"/>
      <c r="X931" s="99"/>
      <c r="Y931" s="127"/>
    </row>
    <row r="932" spans="3:25" ht="19" hidden="1">
      <c r="C932" s="933"/>
      <c r="D932" s="933"/>
      <c r="E932" s="19"/>
      <c r="I932" s="100"/>
      <c r="M932" s="100"/>
      <c r="Q932" s="99"/>
      <c r="R932" s="340"/>
      <c r="S932" s="119"/>
      <c r="T932" s="123"/>
      <c r="U932" s="119"/>
      <c r="V932" s="99"/>
      <c r="W932" s="127"/>
      <c r="X932" s="99"/>
      <c r="Y932" s="127"/>
    </row>
    <row r="933" spans="3:25" ht="19" hidden="1">
      <c r="C933" s="933"/>
      <c r="D933" s="933"/>
      <c r="E933" s="19"/>
      <c r="I933" s="100"/>
      <c r="M933" s="100"/>
      <c r="Q933" s="99"/>
      <c r="R933" s="340"/>
      <c r="S933" s="119"/>
      <c r="T933" s="123"/>
      <c r="U933" s="119"/>
      <c r="V933" s="99"/>
      <c r="W933" s="127"/>
      <c r="X933" s="99"/>
      <c r="Y933" s="127"/>
    </row>
    <row r="934" spans="3:25" ht="19" hidden="1">
      <c r="C934" s="933"/>
      <c r="D934" s="933"/>
      <c r="E934" s="19"/>
      <c r="I934" s="100"/>
      <c r="M934" s="100"/>
      <c r="Q934" s="99"/>
      <c r="R934" s="340"/>
      <c r="S934" s="119"/>
      <c r="T934" s="123"/>
      <c r="U934" s="119"/>
      <c r="V934" s="99"/>
      <c r="W934" s="127"/>
      <c r="X934" s="99"/>
      <c r="Y934" s="127"/>
    </row>
    <row r="935" spans="3:25" ht="19" hidden="1">
      <c r="C935" s="933"/>
      <c r="D935" s="933"/>
      <c r="E935" s="19"/>
      <c r="I935" s="100"/>
      <c r="M935" s="100"/>
      <c r="Q935" s="99"/>
      <c r="R935" s="340"/>
      <c r="S935" s="119"/>
      <c r="T935" s="123"/>
      <c r="U935" s="119"/>
      <c r="V935" s="99"/>
      <c r="W935" s="127"/>
      <c r="X935" s="99"/>
      <c r="Y935" s="127"/>
    </row>
    <row r="936" spans="3:25" ht="19" hidden="1">
      <c r="C936" s="933"/>
      <c r="D936" s="933"/>
      <c r="E936" s="19"/>
      <c r="I936" s="100"/>
      <c r="M936" s="100"/>
      <c r="Q936" s="99"/>
      <c r="R936" s="340"/>
      <c r="S936" s="119"/>
      <c r="T936" s="123"/>
      <c r="U936" s="119"/>
      <c r="V936" s="99"/>
      <c r="W936" s="127"/>
      <c r="X936" s="99"/>
      <c r="Y936" s="127"/>
    </row>
    <row r="937" spans="3:25" ht="19" hidden="1">
      <c r="C937" s="933"/>
      <c r="D937" s="933"/>
      <c r="E937" s="19"/>
      <c r="I937" s="100"/>
      <c r="M937" s="100"/>
      <c r="Q937" s="99"/>
      <c r="R937" s="340"/>
      <c r="S937" s="119"/>
      <c r="T937" s="123"/>
      <c r="U937" s="119"/>
      <c r="V937" s="99"/>
      <c r="W937" s="127"/>
      <c r="X937" s="99"/>
      <c r="Y937" s="127"/>
    </row>
    <row r="938" spans="3:25" ht="19" hidden="1">
      <c r="C938" s="933"/>
      <c r="D938" s="933"/>
      <c r="E938" s="19"/>
      <c r="I938" s="100"/>
      <c r="M938" s="100"/>
      <c r="Q938" s="99"/>
      <c r="R938" s="340"/>
      <c r="S938" s="119"/>
      <c r="T938" s="123"/>
      <c r="U938" s="119"/>
      <c r="V938" s="99"/>
      <c r="W938" s="127"/>
      <c r="X938" s="99"/>
      <c r="Y938" s="127"/>
    </row>
    <row r="939" spans="3:25" ht="19" hidden="1">
      <c r="C939" s="933"/>
      <c r="D939" s="933"/>
      <c r="E939" s="19"/>
      <c r="I939" s="100"/>
      <c r="M939" s="100"/>
      <c r="Q939" s="99"/>
      <c r="R939" s="340"/>
      <c r="S939" s="119"/>
      <c r="T939" s="123"/>
      <c r="U939" s="119"/>
      <c r="V939" s="99"/>
      <c r="W939" s="127"/>
      <c r="X939" s="99"/>
      <c r="Y939" s="127"/>
    </row>
    <row r="940" spans="3:25" ht="19" hidden="1">
      <c r="C940" s="933"/>
      <c r="D940" s="933"/>
      <c r="E940" s="19"/>
      <c r="I940" s="100"/>
      <c r="M940" s="100"/>
      <c r="Q940" s="99"/>
      <c r="R940" s="340"/>
      <c r="S940" s="119"/>
      <c r="T940" s="123"/>
      <c r="U940" s="119"/>
      <c r="V940" s="99"/>
      <c r="W940" s="127"/>
      <c r="X940" s="99"/>
      <c r="Y940" s="127"/>
    </row>
    <row r="941" spans="3:25" ht="19" hidden="1">
      <c r="C941" s="933"/>
      <c r="D941" s="933"/>
      <c r="E941" s="19"/>
      <c r="I941" s="100"/>
      <c r="M941" s="100"/>
      <c r="Q941" s="99"/>
      <c r="R941" s="340"/>
      <c r="S941" s="119"/>
      <c r="T941" s="123"/>
      <c r="U941" s="119"/>
      <c r="V941" s="99"/>
      <c r="W941" s="127"/>
      <c r="X941" s="99"/>
      <c r="Y941" s="127"/>
    </row>
    <row r="942" spans="3:25" ht="19" hidden="1">
      <c r="C942" s="933"/>
      <c r="D942" s="933"/>
      <c r="E942" s="19"/>
      <c r="I942" s="100"/>
      <c r="M942" s="100"/>
      <c r="Q942" s="99"/>
      <c r="R942" s="340"/>
      <c r="S942" s="119"/>
      <c r="T942" s="123"/>
      <c r="U942" s="119"/>
      <c r="V942" s="99"/>
      <c r="W942" s="127"/>
      <c r="X942" s="99"/>
      <c r="Y942" s="127"/>
    </row>
    <row r="943" spans="3:25" ht="19" hidden="1">
      <c r="C943" s="933"/>
      <c r="D943" s="933"/>
      <c r="E943" s="19"/>
      <c r="I943" s="100"/>
      <c r="M943" s="100"/>
      <c r="Q943" s="99"/>
      <c r="R943" s="340"/>
      <c r="S943" s="119"/>
      <c r="T943" s="123"/>
      <c r="U943" s="119"/>
      <c r="V943" s="99"/>
      <c r="W943" s="127"/>
      <c r="X943" s="99"/>
      <c r="Y943" s="127"/>
    </row>
    <row r="944" spans="3:25" ht="19" hidden="1">
      <c r="C944" s="933"/>
      <c r="D944" s="933"/>
      <c r="E944" s="19"/>
      <c r="I944" s="100"/>
      <c r="M944" s="100"/>
      <c r="Q944" s="99"/>
      <c r="R944" s="340"/>
      <c r="S944" s="119"/>
      <c r="T944" s="123"/>
      <c r="U944" s="119"/>
      <c r="V944" s="99"/>
      <c r="W944" s="127"/>
      <c r="X944" s="99"/>
      <c r="Y944" s="127"/>
    </row>
    <row r="945" spans="3:25" ht="19" hidden="1">
      <c r="C945" s="933"/>
      <c r="D945" s="933"/>
      <c r="E945" s="19"/>
      <c r="I945" s="100"/>
      <c r="M945" s="100"/>
      <c r="Q945" s="99"/>
      <c r="R945" s="340"/>
      <c r="S945" s="119"/>
      <c r="T945" s="123"/>
      <c r="U945" s="119"/>
      <c r="V945" s="99"/>
      <c r="W945" s="127"/>
      <c r="X945" s="99"/>
      <c r="Y945" s="127"/>
    </row>
    <row r="946" spans="3:25" ht="19" hidden="1">
      <c r="C946" s="933"/>
      <c r="D946" s="933"/>
      <c r="E946" s="19"/>
      <c r="I946" s="100"/>
      <c r="M946" s="100"/>
      <c r="Q946" s="99"/>
      <c r="R946" s="340"/>
      <c r="S946" s="119"/>
      <c r="T946" s="123"/>
      <c r="U946" s="119"/>
      <c r="V946" s="99"/>
      <c r="W946" s="127"/>
      <c r="X946" s="99"/>
      <c r="Y946" s="127"/>
    </row>
    <row r="947" spans="3:25" ht="19" hidden="1">
      <c r="C947" s="933"/>
      <c r="D947" s="933"/>
      <c r="E947" s="19"/>
      <c r="I947" s="100"/>
      <c r="M947" s="100"/>
      <c r="Q947" s="99"/>
      <c r="R947" s="340"/>
      <c r="S947" s="119"/>
      <c r="T947" s="123"/>
      <c r="U947" s="119"/>
      <c r="V947" s="99"/>
      <c r="W947" s="127"/>
      <c r="X947" s="99"/>
      <c r="Y947" s="127"/>
    </row>
    <row r="948" spans="3:25" ht="19" hidden="1">
      <c r="C948" s="933"/>
      <c r="D948" s="933"/>
      <c r="E948" s="19"/>
      <c r="I948" s="100"/>
      <c r="M948" s="100"/>
      <c r="Q948" s="99"/>
      <c r="R948" s="340"/>
      <c r="S948" s="119"/>
      <c r="T948" s="123"/>
      <c r="U948" s="119"/>
      <c r="V948" s="99"/>
      <c r="W948" s="127"/>
      <c r="X948" s="99"/>
      <c r="Y948" s="127"/>
    </row>
    <row r="949" spans="3:25" ht="19" hidden="1">
      <c r="C949" s="933"/>
      <c r="D949" s="933"/>
      <c r="E949" s="19"/>
      <c r="I949" s="100"/>
      <c r="M949" s="100"/>
      <c r="Q949" s="99"/>
      <c r="R949" s="340"/>
      <c r="S949" s="119"/>
      <c r="T949" s="123"/>
      <c r="U949" s="119"/>
      <c r="V949" s="99"/>
      <c r="W949" s="127"/>
      <c r="X949" s="99"/>
      <c r="Y949" s="127"/>
    </row>
    <row r="950" spans="3:25" ht="19" hidden="1">
      <c r="C950" s="933"/>
      <c r="D950" s="933"/>
      <c r="E950" s="19"/>
      <c r="I950" s="100"/>
      <c r="M950" s="100"/>
      <c r="Q950" s="99"/>
      <c r="R950" s="340"/>
      <c r="S950" s="119"/>
      <c r="T950" s="123"/>
      <c r="U950" s="119"/>
      <c r="V950" s="99"/>
      <c r="W950" s="127"/>
      <c r="X950" s="99"/>
      <c r="Y950" s="127"/>
    </row>
    <row r="951" spans="3:25" ht="19" hidden="1">
      <c r="C951" s="933"/>
      <c r="D951" s="933"/>
      <c r="E951" s="19"/>
      <c r="I951" s="100"/>
      <c r="M951" s="100"/>
      <c r="Q951" s="99"/>
      <c r="R951" s="340"/>
      <c r="S951" s="119"/>
      <c r="T951" s="123"/>
      <c r="U951" s="119"/>
      <c r="V951" s="99"/>
      <c r="W951" s="127"/>
      <c r="X951" s="99"/>
      <c r="Y951" s="127"/>
    </row>
    <row r="952" spans="3:25" ht="19" hidden="1">
      <c r="C952" s="933"/>
      <c r="D952" s="933"/>
      <c r="E952" s="19"/>
      <c r="I952" s="100"/>
      <c r="M952" s="100"/>
      <c r="Q952" s="99"/>
      <c r="R952" s="340"/>
      <c r="S952" s="119"/>
      <c r="T952" s="123"/>
      <c r="U952" s="119"/>
      <c r="V952" s="99"/>
      <c r="W952" s="127"/>
      <c r="X952" s="99"/>
      <c r="Y952" s="127"/>
    </row>
    <row r="953" spans="3:25" ht="19" hidden="1">
      <c r="C953" s="933"/>
      <c r="D953" s="933"/>
      <c r="E953" s="19"/>
      <c r="I953" s="100"/>
      <c r="M953" s="100"/>
      <c r="Q953" s="99"/>
      <c r="R953" s="340"/>
      <c r="S953" s="119"/>
      <c r="T953" s="123"/>
      <c r="U953" s="119"/>
      <c r="V953" s="99"/>
      <c r="W953" s="127"/>
      <c r="X953" s="99"/>
      <c r="Y953" s="127"/>
    </row>
    <row r="954" spans="3:25" ht="19" hidden="1">
      <c r="C954" s="933"/>
      <c r="D954" s="933"/>
      <c r="E954" s="19"/>
      <c r="I954" s="100"/>
      <c r="M954" s="100"/>
      <c r="Q954" s="99"/>
      <c r="R954" s="340"/>
      <c r="S954" s="119"/>
      <c r="T954" s="123"/>
      <c r="U954" s="119"/>
      <c r="V954" s="99"/>
      <c r="W954" s="127"/>
      <c r="X954" s="99"/>
      <c r="Y954" s="127"/>
    </row>
    <row r="955" spans="3:25" ht="19" hidden="1">
      <c r="C955" s="933"/>
      <c r="D955" s="933"/>
      <c r="E955" s="19"/>
      <c r="I955" s="100"/>
      <c r="M955" s="100"/>
      <c r="Q955" s="99"/>
      <c r="R955" s="340"/>
      <c r="S955" s="119"/>
      <c r="T955" s="123"/>
      <c r="U955" s="119"/>
      <c r="V955" s="99"/>
      <c r="W955" s="127"/>
      <c r="X955" s="99"/>
      <c r="Y955" s="127"/>
    </row>
    <row r="956" spans="3:25" ht="19" hidden="1">
      <c r="C956" s="933"/>
      <c r="D956" s="933"/>
      <c r="E956" s="19"/>
      <c r="I956" s="100"/>
      <c r="M956" s="100"/>
      <c r="Q956" s="99"/>
      <c r="R956" s="340"/>
      <c r="S956" s="119"/>
      <c r="T956" s="123"/>
      <c r="U956" s="119"/>
      <c r="V956" s="99"/>
      <c r="W956" s="127"/>
      <c r="X956" s="99"/>
      <c r="Y956" s="127"/>
    </row>
    <row r="957" spans="3:25" ht="19" hidden="1">
      <c r="C957" s="933"/>
      <c r="D957" s="933"/>
      <c r="E957" s="19"/>
      <c r="I957" s="100"/>
      <c r="M957" s="100"/>
      <c r="Q957" s="99"/>
      <c r="R957" s="340"/>
      <c r="S957" s="119"/>
      <c r="T957" s="123"/>
      <c r="U957" s="119"/>
      <c r="V957" s="99"/>
      <c r="W957" s="127"/>
      <c r="X957" s="99"/>
      <c r="Y957" s="127"/>
    </row>
    <row r="958" spans="3:25" ht="19" hidden="1">
      <c r="C958" s="933"/>
      <c r="D958" s="933"/>
      <c r="E958" s="19"/>
      <c r="I958" s="100"/>
      <c r="M958" s="100"/>
      <c r="Q958" s="99"/>
      <c r="R958" s="340"/>
      <c r="S958" s="119"/>
      <c r="T958" s="123"/>
      <c r="U958" s="119"/>
      <c r="V958" s="99"/>
      <c r="W958" s="127"/>
      <c r="X958" s="99"/>
      <c r="Y958" s="127"/>
    </row>
    <row r="959" spans="3:25" ht="19" hidden="1">
      <c r="C959" s="933"/>
      <c r="D959" s="933"/>
      <c r="E959" s="19"/>
      <c r="I959" s="100"/>
      <c r="M959" s="100"/>
      <c r="Q959" s="99"/>
      <c r="R959" s="340"/>
      <c r="S959" s="119"/>
      <c r="T959" s="123"/>
      <c r="U959" s="119"/>
      <c r="V959" s="99"/>
      <c r="W959" s="127"/>
      <c r="X959" s="99"/>
      <c r="Y959" s="127"/>
    </row>
    <row r="960" spans="3:25" ht="19" hidden="1">
      <c r="C960" s="933"/>
      <c r="D960" s="933"/>
      <c r="E960" s="19"/>
      <c r="I960" s="100"/>
      <c r="M960" s="100"/>
      <c r="Q960" s="99"/>
      <c r="R960" s="340"/>
      <c r="S960" s="119"/>
      <c r="T960" s="123"/>
      <c r="U960" s="119"/>
      <c r="V960" s="99"/>
      <c r="W960" s="127"/>
      <c r="X960" s="99"/>
      <c r="Y960" s="127"/>
    </row>
    <row r="961" spans="3:25" ht="19" hidden="1">
      <c r="C961" s="933"/>
      <c r="D961" s="933"/>
      <c r="E961" s="19"/>
      <c r="I961" s="100"/>
      <c r="M961" s="100"/>
      <c r="Q961" s="99"/>
      <c r="R961" s="340"/>
      <c r="S961" s="119"/>
      <c r="T961" s="123"/>
      <c r="U961" s="119"/>
      <c r="V961" s="99"/>
      <c r="W961" s="127"/>
      <c r="X961" s="99"/>
      <c r="Y961" s="127"/>
    </row>
    <row r="962" spans="3:25" ht="19" hidden="1">
      <c r="C962" s="933"/>
      <c r="D962" s="933"/>
      <c r="E962" s="19"/>
      <c r="I962" s="100"/>
      <c r="M962" s="100"/>
      <c r="Q962" s="99"/>
      <c r="R962" s="340"/>
      <c r="S962" s="119"/>
      <c r="T962" s="123"/>
      <c r="U962" s="119"/>
      <c r="V962" s="99"/>
      <c r="W962" s="127"/>
      <c r="X962" s="99"/>
      <c r="Y962" s="127"/>
    </row>
    <row r="963" spans="3:25" ht="19" hidden="1">
      <c r="C963" s="933"/>
      <c r="D963" s="933"/>
      <c r="E963" s="19"/>
      <c r="I963" s="100"/>
      <c r="M963" s="100"/>
      <c r="Q963" s="99"/>
      <c r="R963" s="340"/>
      <c r="S963" s="119"/>
      <c r="T963" s="123"/>
      <c r="U963" s="119"/>
      <c r="V963" s="99"/>
      <c r="W963" s="127"/>
      <c r="X963" s="99"/>
      <c r="Y963" s="127"/>
    </row>
    <row r="964" spans="3:25" ht="19" hidden="1">
      <c r="C964" s="933"/>
      <c r="D964" s="933"/>
      <c r="E964" s="19"/>
      <c r="I964" s="100"/>
      <c r="M964" s="100"/>
      <c r="Q964" s="99"/>
      <c r="R964" s="340"/>
      <c r="S964" s="119"/>
      <c r="T964" s="123"/>
      <c r="U964" s="119"/>
      <c r="V964" s="99"/>
      <c r="W964" s="127"/>
      <c r="X964" s="99"/>
      <c r="Y964" s="127"/>
    </row>
    <row r="965" spans="3:25" ht="19" hidden="1">
      <c r="C965" s="933"/>
      <c r="D965" s="933"/>
      <c r="E965" s="19"/>
      <c r="I965" s="100"/>
      <c r="M965" s="100"/>
      <c r="Q965" s="99"/>
      <c r="R965" s="340"/>
      <c r="S965" s="119"/>
      <c r="T965" s="123"/>
      <c r="U965" s="119"/>
      <c r="V965" s="99"/>
      <c r="W965" s="127"/>
      <c r="X965" s="99"/>
      <c r="Y965" s="127"/>
    </row>
    <row r="966" spans="3:25" ht="19" hidden="1">
      <c r="C966" s="933"/>
      <c r="D966" s="933"/>
      <c r="E966" s="19"/>
      <c r="I966" s="100"/>
      <c r="M966" s="100"/>
      <c r="Q966" s="99"/>
      <c r="R966" s="340"/>
      <c r="S966" s="119"/>
      <c r="T966" s="123"/>
      <c r="U966" s="119"/>
      <c r="V966" s="99"/>
      <c r="W966" s="127"/>
      <c r="X966" s="99"/>
      <c r="Y966" s="127"/>
    </row>
    <row r="967" spans="3:25" ht="19" hidden="1">
      <c r="C967" s="933"/>
      <c r="D967" s="933"/>
      <c r="E967" s="19"/>
      <c r="I967" s="100"/>
      <c r="M967" s="100"/>
      <c r="Q967" s="99"/>
      <c r="R967" s="340"/>
      <c r="S967" s="119"/>
      <c r="T967" s="123"/>
      <c r="U967" s="119"/>
      <c r="V967" s="99"/>
      <c r="W967" s="127"/>
      <c r="X967" s="99"/>
      <c r="Y967" s="127"/>
    </row>
    <row r="968" spans="3:25" ht="19" hidden="1">
      <c r="C968" s="933"/>
      <c r="D968" s="933"/>
      <c r="E968" s="19"/>
      <c r="I968" s="100"/>
      <c r="M968" s="100"/>
      <c r="Q968" s="99"/>
      <c r="R968" s="340"/>
      <c r="S968" s="119"/>
      <c r="T968" s="123"/>
      <c r="U968" s="119"/>
      <c r="V968" s="99"/>
      <c r="W968" s="127"/>
      <c r="X968" s="99"/>
      <c r="Y968" s="127"/>
    </row>
    <row r="969" spans="3:25" ht="19" hidden="1">
      <c r="C969" s="933"/>
      <c r="D969" s="933"/>
      <c r="E969" s="19"/>
      <c r="I969" s="100"/>
      <c r="M969" s="100"/>
      <c r="Q969" s="99"/>
      <c r="R969" s="340"/>
      <c r="S969" s="119"/>
      <c r="T969" s="123"/>
      <c r="U969" s="119"/>
      <c r="V969" s="99"/>
      <c r="W969" s="127"/>
      <c r="X969" s="99"/>
      <c r="Y969" s="127"/>
    </row>
    <row r="970" spans="3:25" ht="19" hidden="1">
      <c r="C970" s="933"/>
      <c r="D970" s="933"/>
      <c r="E970" s="19"/>
      <c r="I970" s="100"/>
      <c r="M970" s="100"/>
      <c r="Q970" s="99"/>
      <c r="R970" s="340"/>
      <c r="S970" s="119"/>
      <c r="T970" s="123"/>
      <c r="U970" s="119"/>
      <c r="V970" s="99"/>
      <c r="W970" s="127"/>
      <c r="X970" s="99"/>
      <c r="Y970" s="127"/>
    </row>
    <row r="971" spans="3:25" ht="19" hidden="1">
      <c r="C971" s="933"/>
      <c r="D971" s="933"/>
      <c r="E971" s="19"/>
      <c r="I971" s="100"/>
      <c r="M971" s="100"/>
      <c r="Q971" s="99"/>
      <c r="R971" s="340"/>
      <c r="S971" s="119"/>
      <c r="T971" s="123"/>
      <c r="U971" s="119"/>
      <c r="V971" s="99"/>
      <c r="W971" s="127"/>
      <c r="X971" s="99"/>
      <c r="Y971" s="127"/>
    </row>
    <row r="972" spans="3:25" ht="19" hidden="1">
      <c r="C972" s="933"/>
      <c r="D972" s="933"/>
      <c r="E972" s="19"/>
      <c r="I972" s="100"/>
      <c r="M972" s="100"/>
      <c r="Q972" s="99"/>
      <c r="R972" s="340"/>
      <c r="S972" s="119"/>
      <c r="T972" s="123"/>
      <c r="U972" s="119"/>
      <c r="V972" s="99"/>
      <c r="W972" s="127"/>
      <c r="X972" s="99"/>
      <c r="Y972" s="127"/>
    </row>
    <row r="973" spans="3:25" ht="19" hidden="1">
      <c r="C973" s="933"/>
      <c r="D973" s="933"/>
      <c r="E973" s="19"/>
      <c r="I973" s="100"/>
      <c r="M973" s="100"/>
      <c r="Q973" s="99"/>
      <c r="R973" s="340"/>
      <c r="S973" s="119"/>
      <c r="T973" s="123"/>
      <c r="U973" s="119"/>
      <c r="V973" s="99"/>
      <c r="W973" s="127"/>
      <c r="X973" s="99"/>
      <c r="Y973" s="127"/>
    </row>
    <row r="974" spans="3:25" ht="19" hidden="1">
      <c r="C974" s="933"/>
      <c r="D974" s="933"/>
      <c r="E974" s="19"/>
      <c r="I974" s="100"/>
      <c r="M974" s="100"/>
      <c r="Q974" s="99"/>
      <c r="R974" s="340"/>
      <c r="S974" s="119"/>
      <c r="T974" s="123"/>
      <c r="U974" s="119"/>
      <c r="V974" s="99"/>
      <c r="W974" s="127"/>
      <c r="X974" s="99"/>
      <c r="Y974" s="127"/>
    </row>
    <row r="975" spans="3:25" ht="19" hidden="1">
      <c r="C975" s="933"/>
      <c r="D975" s="933"/>
      <c r="E975" s="19"/>
      <c r="I975" s="100"/>
      <c r="M975" s="100"/>
      <c r="Q975" s="99"/>
      <c r="R975" s="340"/>
      <c r="S975" s="119"/>
      <c r="T975" s="123"/>
      <c r="U975" s="119"/>
      <c r="V975" s="99"/>
      <c r="W975" s="127"/>
      <c r="X975" s="99"/>
      <c r="Y975" s="127"/>
    </row>
    <row r="976" spans="3:25" ht="19" hidden="1">
      <c r="C976" s="933"/>
      <c r="D976" s="933"/>
      <c r="E976" s="19"/>
      <c r="I976" s="100"/>
      <c r="M976" s="100"/>
      <c r="Q976" s="99"/>
      <c r="R976" s="340"/>
      <c r="S976" s="119"/>
      <c r="T976" s="123"/>
      <c r="U976" s="119"/>
      <c r="V976" s="99"/>
      <c r="W976" s="127"/>
      <c r="X976" s="99"/>
      <c r="Y976" s="127"/>
    </row>
    <row r="977" spans="3:25" ht="19" hidden="1">
      <c r="C977" s="933"/>
      <c r="D977" s="933"/>
      <c r="E977" s="19"/>
      <c r="I977" s="100"/>
      <c r="M977" s="100"/>
      <c r="Q977" s="99"/>
      <c r="R977" s="340"/>
      <c r="S977" s="119"/>
      <c r="T977" s="123"/>
      <c r="U977" s="119"/>
      <c r="V977" s="99"/>
      <c r="W977" s="127"/>
      <c r="X977" s="99"/>
      <c r="Y977" s="127"/>
    </row>
    <row r="978" spans="3:25" ht="19" hidden="1">
      <c r="C978" s="933"/>
      <c r="D978" s="933"/>
      <c r="E978" s="19"/>
      <c r="I978" s="100"/>
      <c r="M978" s="100"/>
      <c r="Q978" s="99"/>
      <c r="R978" s="340"/>
      <c r="S978" s="119"/>
      <c r="T978" s="123"/>
      <c r="U978" s="119"/>
      <c r="V978" s="99"/>
      <c r="W978" s="127"/>
      <c r="X978" s="99"/>
      <c r="Y978" s="127"/>
    </row>
    <row r="979" spans="3:25" ht="19" hidden="1">
      <c r="C979" s="933"/>
      <c r="D979" s="933"/>
      <c r="E979" s="19"/>
      <c r="I979" s="100"/>
      <c r="M979" s="100"/>
      <c r="Q979" s="99"/>
      <c r="R979" s="340"/>
      <c r="S979" s="119"/>
      <c r="T979" s="123"/>
      <c r="U979" s="119"/>
      <c r="V979" s="99"/>
      <c r="W979" s="127"/>
      <c r="X979" s="99"/>
      <c r="Y979" s="127"/>
    </row>
    <row r="980" spans="3:25" ht="19" hidden="1">
      <c r="C980" s="933"/>
      <c r="D980" s="933"/>
      <c r="E980" s="19"/>
      <c r="I980" s="100"/>
      <c r="M980" s="100"/>
      <c r="Q980" s="99"/>
      <c r="R980" s="340"/>
      <c r="S980" s="119"/>
      <c r="T980" s="123"/>
      <c r="U980" s="119"/>
      <c r="V980" s="99"/>
      <c r="W980" s="127"/>
      <c r="X980" s="99"/>
      <c r="Y980" s="127"/>
    </row>
    <row r="981" spans="3:25" ht="19" hidden="1">
      <c r="C981" s="933"/>
      <c r="D981" s="933"/>
      <c r="E981" s="19"/>
      <c r="I981" s="100"/>
      <c r="M981" s="100"/>
      <c r="Q981" s="99"/>
      <c r="R981" s="340"/>
      <c r="S981" s="119"/>
      <c r="T981" s="123"/>
      <c r="U981" s="119"/>
      <c r="V981" s="99"/>
      <c r="W981" s="127"/>
      <c r="X981" s="99"/>
      <c r="Y981" s="127"/>
    </row>
    <row r="982" spans="3:25" ht="19" hidden="1">
      <c r="C982" s="933"/>
      <c r="D982" s="933"/>
      <c r="E982" s="19"/>
      <c r="I982" s="100"/>
      <c r="M982" s="100"/>
      <c r="Q982" s="99"/>
      <c r="R982" s="340"/>
      <c r="S982" s="119"/>
      <c r="T982" s="123"/>
      <c r="U982" s="119"/>
      <c r="V982" s="99"/>
      <c r="W982" s="127"/>
      <c r="X982" s="99"/>
      <c r="Y982" s="127"/>
    </row>
    <row r="983" spans="3:25" ht="19" hidden="1">
      <c r="C983" s="933"/>
      <c r="D983" s="933"/>
      <c r="E983" s="19"/>
      <c r="I983" s="100"/>
      <c r="M983" s="100"/>
      <c r="Q983" s="99"/>
      <c r="R983" s="340"/>
      <c r="S983" s="119"/>
      <c r="T983" s="123"/>
      <c r="U983" s="119"/>
      <c r="V983" s="99"/>
      <c r="W983" s="127"/>
      <c r="X983" s="99"/>
      <c r="Y983" s="127"/>
    </row>
    <row r="984" spans="3:25" ht="19" hidden="1">
      <c r="C984" s="933"/>
      <c r="D984" s="933"/>
      <c r="E984" s="19"/>
      <c r="I984" s="100"/>
      <c r="M984" s="100"/>
      <c r="Q984" s="99"/>
      <c r="R984" s="340"/>
      <c r="S984" s="119"/>
      <c r="T984" s="123"/>
      <c r="U984" s="119"/>
      <c r="V984" s="99"/>
      <c r="W984" s="127"/>
      <c r="X984" s="99"/>
      <c r="Y984" s="127"/>
    </row>
    <row r="985" spans="3:25" ht="19" hidden="1">
      <c r="C985" s="933"/>
      <c r="D985" s="933"/>
      <c r="E985" s="19"/>
      <c r="I985" s="100"/>
      <c r="M985" s="100"/>
      <c r="Q985" s="99"/>
      <c r="R985" s="340"/>
      <c r="S985" s="119"/>
      <c r="T985" s="123"/>
      <c r="U985" s="119"/>
      <c r="V985" s="99"/>
      <c r="W985" s="127"/>
      <c r="X985" s="99"/>
      <c r="Y985" s="127"/>
    </row>
    <row r="986" spans="3:25" ht="19" hidden="1">
      <c r="C986" s="933"/>
      <c r="D986" s="933"/>
      <c r="E986" s="19"/>
      <c r="I986" s="100"/>
      <c r="M986" s="100"/>
      <c r="Q986" s="99"/>
      <c r="R986" s="340"/>
      <c r="S986" s="119"/>
      <c r="T986" s="123"/>
      <c r="U986" s="119"/>
      <c r="V986" s="99"/>
      <c r="W986" s="127"/>
      <c r="X986" s="99"/>
      <c r="Y986" s="127"/>
    </row>
    <row r="987" spans="3:25" ht="19" hidden="1">
      <c r="C987" s="933"/>
      <c r="D987" s="933"/>
      <c r="E987" s="19"/>
      <c r="I987" s="100"/>
      <c r="M987" s="100"/>
      <c r="Q987" s="99"/>
      <c r="R987" s="340"/>
      <c r="S987" s="119"/>
      <c r="T987" s="123"/>
      <c r="U987" s="119"/>
      <c r="V987" s="99"/>
      <c r="W987" s="127"/>
      <c r="X987" s="99"/>
      <c r="Y987" s="127"/>
    </row>
    <row r="988" spans="3:25" ht="19" hidden="1">
      <c r="C988" s="933"/>
      <c r="D988" s="933"/>
      <c r="E988" s="19"/>
      <c r="I988" s="100"/>
      <c r="M988" s="100"/>
      <c r="Q988" s="99"/>
      <c r="R988" s="340"/>
      <c r="S988" s="119"/>
      <c r="T988" s="123"/>
      <c r="U988" s="119"/>
      <c r="V988" s="99"/>
      <c r="W988" s="127"/>
      <c r="X988" s="99"/>
      <c r="Y988" s="127"/>
    </row>
    <row r="989" spans="3:25" ht="19" hidden="1">
      <c r="C989" s="933"/>
      <c r="D989" s="933"/>
      <c r="E989" s="19"/>
      <c r="I989" s="100"/>
      <c r="M989" s="100"/>
      <c r="Q989" s="99"/>
      <c r="R989" s="340"/>
      <c r="S989" s="119"/>
      <c r="T989" s="123"/>
      <c r="U989" s="119"/>
      <c r="V989" s="99"/>
      <c r="W989" s="127"/>
      <c r="X989" s="99"/>
      <c r="Y989" s="127"/>
    </row>
    <row r="990" spans="3:25" ht="19" hidden="1">
      <c r="C990" s="933"/>
      <c r="D990" s="933"/>
      <c r="E990" s="19"/>
      <c r="I990" s="100"/>
      <c r="M990" s="100"/>
      <c r="Q990" s="99"/>
      <c r="R990" s="340"/>
      <c r="S990" s="119"/>
      <c r="T990" s="123"/>
      <c r="U990" s="119"/>
      <c r="V990" s="99"/>
      <c r="W990" s="127"/>
      <c r="X990" s="99"/>
      <c r="Y990" s="127"/>
    </row>
    <row r="991" spans="3:25" ht="19" hidden="1">
      <c r="C991" s="933"/>
      <c r="D991" s="933"/>
      <c r="E991" s="19"/>
      <c r="I991" s="100"/>
      <c r="M991" s="100"/>
      <c r="Q991" s="99"/>
      <c r="R991" s="340"/>
      <c r="S991" s="119"/>
      <c r="T991" s="123"/>
      <c r="U991" s="119"/>
      <c r="V991" s="99"/>
      <c r="W991" s="127"/>
      <c r="X991" s="99"/>
      <c r="Y991" s="127"/>
    </row>
    <row r="992" spans="3:25" ht="19" hidden="1">
      <c r="C992" s="933"/>
      <c r="D992" s="933"/>
      <c r="E992" s="19"/>
      <c r="I992" s="100"/>
      <c r="M992" s="100"/>
      <c r="Q992" s="99"/>
      <c r="R992" s="340"/>
      <c r="S992" s="119"/>
      <c r="T992" s="123"/>
      <c r="U992" s="119"/>
      <c r="V992" s="99"/>
      <c r="W992" s="127"/>
      <c r="X992" s="99"/>
      <c r="Y992" s="127"/>
    </row>
    <row r="993" spans="3:25" ht="19" hidden="1">
      <c r="C993" s="933"/>
      <c r="D993" s="933"/>
      <c r="E993" s="19"/>
      <c r="I993" s="100"/>
      <c r="M993" s="100"/>
      <c r="Q993" s="99"/>
      <c r="R993" s="340"/>
      <c r="S993" s="119"/>
      <c r="T993" s="123"/>
      <c r="U993" s="119"/>
      <c r="V993" s="99"/>
      <c r="W993" s="127"/>
      <c r="X993" s="99"/>
      <c r="Y993" s="127"/>
    </row>
    <row r="994" spans="3:25" ht="19" hidden="1">
      <c r="C994" s="933"/>
      <c r="D994" s="933"/>
      <c r="E994" s="19"/>
      <c r="I994" s="100"/>
      <c r="M994" s="100"/>
      <c r="Q994" s="99"/>
      <c r="R994" s="340"/>
      <c r="S994" s="119"/>
      <c r="T994" s="123"/>
      <c r="U994" s="119"/>
      <c r="V994" s="99"/>
      <c r="W994" s="127"/>
      <c r="X994" s="99"/>
      <c r="Y994" s="127"/>
    </row>
    <row r="995" spans="3:25" ht="19" hidden="1">
      <c r="C995" s="933"/>
      <c r="D995" s="933"/>
      <c r="E995" s="19"/>
      <c r="I995" s="100"/>
      <c r="M995" s="100"/>
      <c r="Q995" s="99"/>
      <c r="R995" s="340"/>
      <c r="S995" s="119"/>
      <c r="T995" s="123"/>
      <c r="U995" s="119"/>
      <c r="V995" s="99"/>
      <c r="W995" s="127"/>
      <c r="X995" s="99"/>
      <c r="Y995" s="127"/>
    </row>
    <row r="996" spans="3:25" ht="19" hidden="1">
      <c r="C996" s="933"/>
      <c r="D996" s="933"/>
      <c r="E996" s="19"/>
      <c r="I996" s="100"/>
      <c r="M996" s="100"/>
      <c r="Q996" s="99"/>
      <c r="R996" s="340"/>
      <c r="S996" s="119"/>
      <c r="T996" s="123"/>
      <c r="U996" s="119"/>
      <c r="V996" s="99"/>
      <c r="W996" s="127"/>
      <c r="X996" s="99"/>
      <c r="Y996" s="127"/>
    </row>
    <row r="997" spans="3:25" ht="19" hidden="1">
      <c r="C997" s="933"/>
      <c r="D997" s="933"/>
      <c r="E997" s="19"/>
      <c r="I997" s="100"/>
      <c r="M997" s="100"/>
      <c r="Q997" s="99"/>
      <c r="R997" s="340"/>
      <c r="S997" s="119"/>
      <c r="T997" s="123"/>
      <c r="U997" s="119"/>
      <c r="V997" s="99"/>
      <c r="W997" s="127"/>
      <c r="X997" s="99"/>
      <c r="Y997" s="127"/>
    </row>
    <row r="998" spans="3:25" ht="19" hidden="1">
      <c r="C998" s="933"/>
      <c r="D998" s="933"/>
      <c r="E998" s="19"/>
      <c r="I998" s="100"/>
      <c r="M998" s="100"/>
      <c r="Q998" s="99"/>
      <c r="R998" s="340"/>
      <c r="S998" s="119"/>
      <c r="T998" s="123"/>
      <c r="U998" s="119"/>
      <c r="V998" s="99"/>
      <c r="W998" s="127"/>
      <c r="X998" s="99"/>
      <c r="Y998" s="127"/>
    </row>
    <row r="999" spans="3:25" ht="19" hidden="1">
      <c r="C999" s="933"/>
      <c r="D999" s="933"/>
      <c r="E999" s="19"/>
      <c r="I999" s="100"/>
      <c r="M999" s="100"/>
      <c r="Q999" s="99"/>
      <c r="R999" s="340"/>
      <c r="S999" s="119"/>
      <c r="T999" s="123"/>
      <c r="U999" s="119"/>
      <c r="V999" s="99"/>
      <c r="W999" s="127"/>
      <c r="X999" s="99"/>
      <c r="Y999" s="127"/>
    </row>
    <row r="1000" spans="3:25" ht="19" hidden="1">
      <c r="C1000" s="933"/>
      <c r="D1000" s="933"/>
      <c r="E1000" s="19"/>
      <c r="I1000" s="100"/>
      <c r="M1000" s="100"/>
      <c r="Q1000" s="99"/>
      <c r="R1000" s="340"/>
      <c r="S1000" s="119"/>
      <c r="T1000" s="123"/>
      <c r="U1000" s="119"/>
      <c r="V1000" s="99"/>
      <c r="W1000" s="127"/>
      <c r="X1000" s="99"/>
      <c r="Y1000" s="127"/>
    </row>
    <row r="1001" spans="3:25" ht="19" hidden="1">
      <c r="C1001" s="933"/>
      <c r="D1001" s="933"/>
      <c r="E1001" s="19"/>
      <c r="I1001" s="100"/>
      <c r="M1001" s="100"/>
      <c r="Q1001" s="99"/>
      <c r="R1001" s="340"/>
      <c r="S1001" s="119"/>
      <c r="T1001" s="123"/>
      <c r="U1001" s="119"/>
      <c r="V1001" s="99"/>
      <c r="W1001" s="127"/>
      <c r="X1001" s="99"/>
      <c r="Y1001" s="127"/>
    </row>
    <row r="1002" spans="3:25" ht="19" hidden="1">
      <c r="C1002" s="933"/>
      <c r="D1002" s="933"/>
      <c r="E1002" s="19"/>
      <c r="I1002" s="100"/>
      <c r="M1002" s="100"/>
      <c r="Q1002" s="99"/>
      <c r="R1002" s="340"/>
      <c r="S1002" s="119"/>
      <c r="T1002" s="123"/>
      <c r="U1002" s="119"/>
      <c r="V1002" s="99"/>
      <c r="W1002" s="127"/>
      <c r="X1002" s="99"/>
      <c r="Y1002" s="127"/>
    </row>
    <row r="1003" spans="3:25" ht="19" hidden="1">
      <c r="C1003" s="933"/>
      <c r="D1003" s="933"/>
      <c r="E1003" s="19"/>
      <c r="I1003" s="100"/>
      <c r="M1003" s="100"/>
      <c r="Q1003" s="99"/>
      <c r="R1003" s="340"/>
      <c r="S1003" s="119"/>
      <c r="T1003" s="123"/>
      <c r="U1003" s="119"/>
      <c r="V1003" s="99"/>
      <c r="W1003" s="127"/>
      <c r="X1003" s="99"/>
      <c r="Y1003" s="127"/>
    </row>
    <row r="1004" spans="3:25" ht="19" hidden="1">
      <c r="C1004" s="933"/>
      <c r="D1004" s="933"/>
      <c r="E1004" s="19"/>
      <c r="I1004" s="100"/>
      <c r="M1004" s="100"/>
      <c r="Q1004" s="99"/>
      <c r="R1004" s="340"/>
      <c r="S1004" s="119"/>
      <c r="T1004" s="123"/>
      <c r="U1004" s="119"/>
      <c r="V1004" s="99"/>
      <c r="W1004" s="127"/>
      <c r="X1004" s="99"/>
      <c r="Y1004" s="127"/>
    </row>
    <row r="1005" spans="3:25" ht="19" hidden="1">
      <c r="C1005" s="933"/>
      <c r="D1005" s="933"/>
      <c r="E1005" s="19"/>
      <c r="I1005" s="100"/>
      <c r="M1005" s="100"/>
      <c r="Q1005" s="99"/>
      <c r="R1005" s="340"/>
      <c r="S1005" s="119"/>
      <c r="T1005" s="123"/>
      <c r="U1005" s="119"/>
      <c r="V1005" s="99"/>
      <c r="W1005" s="127"/>
      <c r="X1005" s="99"/>
      <c r="Y1005" s="127"/>
    </row>
    <row r="1006" spans="3:25" ht="19" hidden="1">
      <c r="C1006" s="933"/>
      <c r="D1006" s="933"/>
      <c r="E1006" s="19"/>
      <c r="I1006" s="100"/>
      <c r="M1006" s="100"/>
      <c r="Q1006" s="99"/>
      <c r="R1006" s="340"/>
      <c r="S1006" s="119"/>
      <c r="T1006" s="123"/>
      <c r="U1006" s="119"/>
      <c r="V1006" s="99"/>
      <c r="W1006" s="127"/>
      <c r="X1006" s="99"/>
      <c r="Y1006" s="127"/>
    </row>
    <row r="1007" spans="3:25" ht="19" hidden="1">
      <c r="C1007" s="933"/>
      <c r="D1007" s="933"/>
      <c r="E1007" s="19"/>
      <c r="I1007" s="100"/>
      <c r="M1007" s="100"/>
      <c r="Q1007" s="99"/>
      <c r="R1007" s="340"/>
      <c r="S1007" s="119"/>
      <c r="T1007" s="123"/>
      <c r="U1007" s="119"/>
      <c r="V1007" s="99"/>
      <c r="W1007" s="127"/>
      <c r="X1007" s="99"/>
      <c r="Y1007" s="127"/>
    </row>
    <row r="1008" spans="3:25" ht="19" hidden="1">
      <c r="C1008" s="933"/>
      <c r="D1008" s="933"/>
      <c r="E1008" s="19"/>
      <c r="I1008" s="100"/>
      <c r="M1008" s="100"/>
      <c r="Q1008" s="99"/>
      <c r="R1008" s="340"/>
      <c r="S1008" s="119"/>
      <c r="T1008" s="123"/>
      <c r="U1008" s="119"/>
      <c r="V1008" s="99"/>
      <c r="W1008" s="127"/>
      <c r="X1008" s="99"/>
      <c r="Y1008" s="127"/>
    </row>
    <row r="1009" spans="3:25" ht="19" hidden="1">
      <c r="C1009" s="933"/>
      <c r="D1009" s="933"/>
      <c r="E1009" s="19"/>
      <c r="I1009" s="100"/>
      <c r="M1009" s="100"/>
      <c r="Q1009" s="99"/>
      <c r="R1009" s="340"/>
      <c r="S1009" s="119"/>
      <c r="T1009" s="123"/>
      <c r="U1009" s="119"/>
      <c r="V1009" s="99"/>
      <c r="W1009" s="127"/>
      <c r="X1009" s="99"/>
      <c r="Y1009" s="127"/>
    </row>
    <row r="1010" spans="3:25" ht="19" hidden="1">
      <c r="C1010" s="933"/>
      <c r="D1010" s="933"/>
      <c r="E1010" s="19"/>
      <c r="I1010" s="100"/>
      <c r="M1010" s="100"/>
      <c r="Q1010" s="99"/>
      <c r="R1010" s="340"/>
      <c r="S1010" s="119"/>
      <c r="T1010" s="123"/>
      <c r="U1010" s="119"/>
      <c r="V1010" s="99"/>
      <c r="W1010" s="127"/>
      <c r="X1010" s="99"/>
      <c r="Y1010" s="127"/>
    </row>
    <row r="1011" spans="3:25" ht="19" hidden="1">
      <c r="C1011" s="933"/>
      <c r="D1011" s="933"/>
      <c r="E1011" s="19"/>
      <c r="I1011" s="100"/>
      <c r="M1011" s="100"/>
      <c r="Q1011" s="99"/>
      <c r="R1011" s="340"/>
      <c r="S1011" s="119"/>
      <c r="T1011" s="123"/>
      <c r="U1011" s="119"/>
      <c r="V1011" s="99"/>
      <c r="W1011" s="127"/>
      <c r="X1011" s="99"/>
      <c r="Y1011" s="127"/>
    </row>
    <row r="1012" spans="3:25" ht="19" hidden="1">
      <c r="C1012" s="933"/>
      <c r="D1012" s="933"/>
      <c r="E1012" s="19"/>
      <c r="I1012" s="100"/>
      <c r="M1012" s="100"/>
      <c r="Q1012" s="99"/>
      <c r="R1012" s="340"/>
      <c r="S1012" s="119"/>
      <c r="T1012" s="123"/>
      <c r="U1012" s="119"/>
      <c r="V1012" s="99"/>
      <c r="W1012" s="127"/>
      <c r="X1012" s="99"/>
      <c r="Y1012" s="127"/>
    </row>
    <row r="1013" spans="3:25" ht="19" hidden="1">
      <c r="C1013" s="933"/>
      <c r="D1013" s="933"/>
      <c r="E1013" s="19"/>
      <c r="I1013" s="100"/>
      <c r="M1013" s="100"/>
      <c r="Q1013" s="99"/>
      <c r="R1013" s="340"/>
      <c r="S1013" s="119"/>
      <c r="T1013" s="123"/>
      <c r="U1013" s="119"/>
      <c r="V1013" s="99"/>
      <c r="W1013" s="127"/>
      <c r="X1013" s="99"/>
      <c r="Y1013" s="127"/>
    </row>
    <row r="1014" spans="3:25" ht="19" hidden="1">
      <c r="C1014" s="933"/>
      <c r="D1014" s="933"/>
      <c r="E1014" s="19"/>
      <c r="I1014" s="100"/>
      <c r="M1014" s="100"/>
      <c r="Q1014" s="99"/>
      <c r="R1014" s="340"/>
      <c r="S1014" s="119"/>
      <c r="T1014" s="123"/>
      <c r="U1014" s="119"/>
      <c r="V1014" s="99"/>
      <c r="W1014" s="127"/>
      <c r="X1014" s="99"/>
      <c r="Y1014" s="127"/>
    </row>
    <row r="1015" spans="3:25" ht="19" hidden="1">
      <c r="C1015" s="933"/>
      <c r="D1015" s="933"/>
      <c r="E1015" s="19"/>
      <c r="I1015" s="100"/>
      <c r="M1015" s="100"/>
      <c r="Q1015" s="99"/>
      <c r="R1015" s="340"/>
      <c r="S1015" s="119"/>
      <c r="T1015" s="123"/>
      <c r="U1015" s="119"/>
      <c r="V1015" s="99"/>
      <c r="W1015" s="127"/>
      <c r="X1015" s="99"/>
      <c r="Y1015" s="127"/>
    </row>
    <row r="1016" spans="3:25" ht="19" hidden="1">
      <c r="C1016" s="933"/>
      <c r="D1016" s="933"/>
      <c r="E1016" s="19"/>
      <c r="I1016" s="100"/>
      <c r="M1016" s="100"/>
      <c r="Q1016" s="99"/>
      <c r="R1016" s="340"/>
      <c r="S1016" s="119"/>
      <c r="T1016" s="123"/>
      <c r="U1016" s="119"/>
      <c r="V1016" s="99"/>
      <c r="W1016" s="127"/>
      <c r="X1016" s="99"/>
      <c r="Y1016" s="127"/>
    </row>
    <row r="1017" spans="3:25" ht="19" hidden="1">
      <c r="C1017" s="933"/>
      <c r="D1017" s="933"/>
      <c r="E1017" s="19"/>
      <c r="I1017" s="100"/>
      <c r="M1017" s="100"/>
      <c r="Q1017" s="99"/>
      <c r="R1017" s="340"/>
      <c r="S1017" s="119"/>
      <c r="T1017" s="123"/>
      <c r="U1017" s="119"/>
      <c r="V1017" s="99"/>
      <c r="W1017" s="127"/>
      <c r="X1017" s="99"/>
      <c r="Y1017" s="127"/>
    </row>
    <row r="1018" spans="3:25" ht="19" hidden="1">
      <c r="C1018" s="933"/>
      <c r="D1018" s="933"/>
      <c r="E1018" s="19"/>
      <c r="I1018" s="100"/>
      <c r="M1018" s="100"/>
      <c r="Q1018" s="99"/>
      <c r="R1018" s="340"/>
      <c r="S1018" s="119"/>
      <c r="T1018" s="123"/>
      <c r="U1018" s="119"/>
      <c r="V1018" s="99"/>
      <c r="W1018" s="127"/>
      <c r="X1018" s="99"/>
      <c r="Y1018" s="127"/>
    </row>
    <row r="1019" spans="3:25" ht="19" hidden="1">
      <c r="C1019" s="933"/>
      <c r="D1019" s="933"/>
      <c r="E1019" s="19"/>
      <c r="I1019" s="100"/>
      <c r="M1019" s="100"/>
      <c r="Q1019" s="99"/>
      <c r="R1019" s="340"/>
      <c r="S1019" s="119"/>
      <c r="T1019" s="123"/>
      <c r="U1019" s="119"/>
      <c r="V1019" s="99"/>
      <c r="W1019" s="127"/>
      <c r="X1019" s="99"/>
      <c r="Y1019" s="127"/>
    </row>
    <row r="1020" spans="3:25" ht="19" hidden="1">
      <c r="C1020" s="933"/>
      <c r="D1020" s="933"/>
      <c r="E1020" s="19"/>
      <c r="I1020" s="100"/>
      <c r="M1020" s="100"/>
      <c r="Q1020" s="99"/>
      <c r="R1020" s="340"/>
      <c r="S1020" s="119"/>
      <c r="T1020" s="123"/>
      <c r="U1020" s="119"/>
      <c r="V1020" s="99"/>
      <c r="W1020" s="127"/>
      <c r="X1020" s="99"/>
      <c r="Y1020" s="127"/>
    </row>
    <row r="1021" spans="3:25" ht="19" hidden="1">
      <c r="C1021" s="933"/>
      <c r="D1021" s="933"/>
      <c r="E1021" s="19"/>
      <c r="I1021" s="100"/>
      <c r="M1021" s="100"/>
      <c r="Q1021" s="99"/>
      <c r="R1021" s="340"/>
      <c r="S1021" s="119"/>
      <c r="T1021" s="123"/>
      <c r="U1021" s="119"/>
      <c r="V1021" s="99"/>
      <c r="W1021" s="127"/>
      <c r="X1021" s="99"/>
      <c r="Y1021" s="127"/>
    </row>
    <row r="1022" spans="3:25" ht="19" hidden="1">
      <c r="C1022" s="933"/>
      <c r="D1022" s="933"/>
      <c r="E1022" s="19"/>
      <c r="I1022" s="100"/>
      <c r="M1022" s="100"/>
      <c r="Q1022" s="99"/>
      <c r="R1022" s="340"/>
      <c r="S1022" s="119"/>
      <c r="T1022" s="123"/>
      <c r="U1022" s="119"/>
      <c r="V1022" s="99"/>
      <c r="W1022" s="127"/>
      <c r="X1022" s="99"/>
      <c r="Y1022" s="127"/>
    </row>
    <row r="1023" spans="3:25" ht="19" hidden="1">
      <c r="C1023" s="933"/>
      <c r="D1023" s="933"/>
      <c r="E1023" s="19"/>
      <c r="I1023" s="100"/>
      <c r="M1023" s="100"/>
      <c r="Q1023" s="99"/>
      <c r="R1023" s="340"/>
      <c r="S1023" s="119"/>
      <c r="T1023" s="123"/>
      <c r="U1023" s="119"/>
      <c r="V1023" s="99"/>
      <c r="W1023" s="127"/>
      <c r="X1023" s="99"/>
      <c r="Y1023" s="127"/>
    </row>
    <row r="1024" spans="3:25" ht="19" hidden="1">
      <c r="C1024" s="933"/>
      <c r="D1024" s="933"/>
      <c r="E1024" s="19"/>
      <c r="I1024" s="100"/>
      <c r="M1024" s="100"/>
      <c r="Q1024" s="99"/>
      <c r="R1024" s="340"/>
      <c r="S1024" s="119"/>
      <c r="T1024" s="123"/>
      <c r="U1024" s="119"/>
      <c r="V1024" s="99"/>
      <c r="W1024" s="127"/>
      <c r="X1024" s="99"/>
      <c r="Y1024" s="127"/>
    </row>
    <row r="1025" spans="3:25" ht="19" hidden="1">
      <c r="C1025" s="933"/>
      <c r="D1025" s="933"/>
      <c r="E1025" s="19"/>
      <c r="I1025" s="100"/>
      <c r="M1025" s="100"/>
      <c r="Q1025" s="99"/>
      <c r="R1025" s="340"/>
      <c r="S1025" s="119"/>
      <c r="T1025" s="123"/>
      <c r="U1025" s="119"/>
      <c r="V1025" s="99"/>
      <c r="W1025" s="127"/>
      <c r="X1025" s="99"/>
      <c r="Y1025" s="127"/>
    </row>
    <row r="1026" spans="3:25" ht="19" hidden="1">
      <c r="C1026" s="933"/>
      <c r="D1026" s="933"/>
      <c r="E1026" s="19"/>
      <c r="I1026" s="100"/>
      <c r="M1026" s="100"/>
      <c r="Q1026" s="99"/>
      <c r="R1026" s="340"/>
      <c r="S1026" s="119"/>
      <c r="T1026" s="123"/>
      <c r="U1026" s="119"/>
      <c r="V1026" s="99"/>
      <c r="W1026" s="127"/>
      <c r="X1026" s="99"/>
      <c r="Y1026" s="127"/>
    </row>
    <row r="1027" spans="3:25" ht="19" hidden="1">
      <c r="C1027" s="933"/>
      <c r="D1027" s="933"/>
      <c r="E1027" s="19"/>
      <c r="I1027" s="100"/>
      <c r="M1027" s="100"/>
      <c r="Q1027" s="99"/>
      <c r="R1027" s="340"/>
      <c r="S1027" s="119"/>
      <c r="T1027" s="123"/>
      <c r="U1027" s="119"/>
      <c r="V1027" s="99"/>
      <c r="W1027" s="127"/>
      <c r="X1027" s="99"/>
      <c r="Y1027" s="127"/>
    </row>
    <row r="1028" spans="3:25" ht="19" hidden="1">
      <c r="C1028" s="933"/>
      <c r="D1028" s="933"/>
      <c r="E1028" s="19"/>
      <c r="I1028" s="100"/>
      <c r="M1028" s="100"/>
      <c r="Q1028" s="99"/>
      <c r="R1028" s="340"/>
      <c r="S1028" s="119"/>
      <c r="T1028" s="123"/>
      <c r="U1028" s="119"/>
      <c r="V1028" s="99"/>
      <c r="W1028" s="127"/>
      <c r="X1028" s="99"/>
      <c r="Y1028" s="127"/>
    </row>
    <row r="1029" spans="3:25" ht="19" hidden="1">
      <c r="C1029" s="933"/>
      <c r="D1029" s="933"/>
      <c r="E1029" s="19"/>
      <c r="I1029" s="100"/>
      <c r="M1029" s="100"/>
      <c r="Q1029" s="99"/>
      <c r="R1029" s="340"/>
      <c r="S1029" s="119"/>
      <c r="T1029" s="123"/>
      <c r="U1029" s="119"/>
      <c r="V1029" s="99"/>
      <c r="W1029" s="127"/>
      <c r="X1029" s="99"/>
      <c r="Y1029" s="127"/>
    </row>
    <row r="1030" spans="3:25" ht="19" hidden="1">
      <c r="C1030" s="933"/>
      <c r="D1030" s="933"/>
      <c r="E1030" s="19"/>
      <c r="I1030" s="100"/>
      <c r="M1030" s="100"/>
      <c r="Q1030" s="99"/>
      <c r="R1030" s="340"/>
      <c r="S1030" s="119"/>
      <c r="T1030" s="123"/>
      <c r="U1030" s="119"/>
      <c r="V1030" s="99"/>
      <c r="W1030" s="127"/>
      <c r="X1030" s="99"/>
      <c r="Y1030" s="127"/>
    </row>
    <row r="1031" spans="3:25" ht="19" hidden="1">
      <c r="C1031" s="933"/>
      <c r="D1031" s="933"/>
      <c r="E1031" s="19"/>
      <c r="I1031" s="100"/>
      <c r="M1031" s="100"/>
      <c r="Q1031" s="99"/>
      <c r="R1031" s="340"/>
      <c r="S1031" s="119"/>
      <c r="T1031" s="123"/>
      <c r="U1031" s="119"/>
      <c r="V1031" s="99"/>
      <c r="W1031" s="127"/>
      <c r="X1031" s="99"/>
      <c r="Y1031" s="127"/>
    </row>
    <row r="1032" spans="3:25" ht="19" hidden="1">
      <c r="C1032" s="933"/>
      <c r="D1032" s="933"/>
      <c r="E1032" s="19"/>
      <c r="I1032" s="100"/>
      <c r="M1032" s="100"/>
      <c r="Q1032" s="99"/>
      <c r="R1032" s="340"/>
      <c r="S1032" s="119"/>
      <c r="T1032" s="123"/>
      <c r="U1032" s="119"/>
      <c r="V1032" s="99"/>
      <c r="W1032" s="127"/>
      <c r="X1032" s="99"/>
      <c r="Y1032" s="127"/>
    </row>
    <row r="1033" spans="3:25" ht="19" hidden="1">
      <c r="C1033" s="933"/>
      <c r="D1033" s="933"/>
      <c r="E1033" s="19"/>
      <c r="I1033" s="100"/>
      <c r="M1033" s="100"/>
      <c r="Q1033" s="99"/>
      <c r="R1033" s="340"/>
      <c r="S1033" s="119"/>
      <c r="T1033" s="123"/>
      <c r="U1033" s="119"/>
      <c r="V1033" s="99"/>
      <c r="W1033" s="127"/>
      <c r="X1033" s="99"/>
      <c r="Y1033" s="127"/>
    </row>
    <row r="1034" spans="3:25" ht="19" hidden="1">
      <c r="C1034" s="933"/>
      <c r="D1034" s="933"/>
      <c r="E1034" s="19"/>
      <c r="I1034" s="100"/>
      <c r="M1034" s="100"/>
      <c r="Q1034" s="99"/>
      <c r="R1034" s="340"/>
      <c r="S1034" s="119"/>
      <c r="T1034" s="123"/>
      <c r="U1034" s="119"/>
      <c r="V1034" s="99"/>
      <c r="W1034" s="127"/>
      <c r="X1034" s="99"/>
      <c r="Y1034" s="127"/>
    </row>
    <row r="1035" spans="3:25" ht="19" hidden="1">
      <c r="C1035" s="933"/>
      <c r="D1035" s="933"/>
      <c r="E1035" s="19"/>
      <c r="I1035" s="100"/>
      <c r="M1035" s="100"/>
      <c r="Q1035" s="99"/>
      <c r="R1035" s="340"/>
      <c r="S1035" s="119"/>
      <c r="T1035" s="123"/>
      <c r="U1035" s="119"/>
      <c r="V1035" s="99"/>
      <c r="W1035" s="127"/>
      <c r="X1035" s="99"/>
      <c r="Y1035" s="127"/>
    </row>
    <row r="1036" spans="3:25" ht="19" hidden="1">
      <c r="C1036" s="933"/>
      <c r="D1036" s="933"/>
      <c r="E1036" s="19"/>
      <c r="I1036" s="100"/>
      <c r="M1036" s="100"/>
      <c r="Q1036" s="99"/>
      <c r="R1036" s="340"/>
      <c r="S1036" s="119"/>
      <c r="T1036" s="123"/>
      <c r="U1036" s="119"/>
      <c r="V1036" s="99"/>
      <c r="W1036" s="127"/>
      <c r="X1036" s="99"/>
      <c r="Y1036" s="127"/>
    </row>
    <row r="1037" spans="3:25" ht="19" hidden="1">
      <c r="C1037" s="933"/>
      <c r="D1037" s="933"/>
      <c r="E1037" s="19"/>
      <c r="I1037" s="100"/>
      <c r="M1037" s="100"/>
      <c r="Q1037" s="99"/>
      <c r="R1037" s="340"/>
      <c r="S1037" s="119"/>
      <c r="T1037" s="123"/>
      <c r="U1037" s="119"/>
      <c r="V1037" s="99"/>
      <c r="W1037" s="127"/>
      <c r="X1037" s="99"/>
      <c r="Y1037" s="127"/>
    </row>
    <row r="1038" spans="3:25" ht="19" hidden="1">
      <c r="C1038" s="933"/>
      <c r="D1038" s="933"/>
      <c r="E1038" s="19"/>
      <c r="I1038" s="100"/>
      <c r="M1038" s="100"/>
      <c r="Q1038" s="99"/>
      <c r="R1038" s="340"/>
      <c r="S1038" s="119"/>
      <c r="T1038" s="123"/>
      <c r="U1038" s="119"/>
      <c r="V1038" s="99"/>
      <c r="W1038" s="127"/>
      <c r="X1038" s="99"/>
      <c r="Y1038" s="127"/>
    </row>
    <row r="1039" spans="3:25" ht="19" hidden="1">
      <c r="C1039" s="933"/>
      <c r="D1039" s="933"/>
      <c r="E1039" s="19"/>
      <c r="I1039" s="100"/>
      <c r="M1039" s="100"/>
      <c r="Q1039" s="99"/>
      <c r="R1039" s="340"/>
      <c r="S1039" s="119"/>
      <c r="T1039" s="123"/>
      <c r="U1039" s="119"/>
      <c r="V1039" s="99"/>
      <c r="W1039" s="127"/>
      <c r="X1039" s="99"/>
      <c r="Y1039" s="127"/>
    </row>
    <row r="1040" spans="3:25" ht="19" hidden="1">
      <c r="C1040" s="933"/>
      <c r="D1040" s="933"/>
      <c r="E1040" s="19"/>
      <c r="I1040" s="100"/>
      <c r="M1040" s="100"/>
      <c r="Q1040" s="99"/>
      <c r="R1040" s="340"/>
      <c r="S1040" s="119"/>
      <c r="T1040" s="123"/>
      <c r="U1040" s="119"/>
      <c r="V1040" s="99"/>
      <c r="W1040" s="127"/>
      <c r="X1040" s="99"/>
      <c r="Y1040" s="127"/>
    </row>
    <row r="1041" spans="3:25" ht="19" hidden="1">
      <c r="C1041" s="933"/>
      <c r="D1041" s="933"/>
      <c r="E1041" s="19"/>
      <c r="I1041" s="100"/>
      <c r="M1041" s="100"/>
      <c r="Q1041" s="99"/>
      <c r="R1041" s="340"/>
      <c r="S1041" s="119"/>
      <c r="T1041" s="123"/>
      <c r="U1041" s="119"/>
      <c r="V1041" s="99"/>
      <c r="W1041" s="127"/>
      <c r="X1041" s="99"/>
      <c r="Y1041" s="127"/>
    </row>
    <row r="1042" spans="3:25" ht="19" hidden="1">
      <c r="C1042" s="933"/>
      <c r="D1042" s="933"/>
      <c r="E1042" s="19"/>
      <c r="I1042" s="100"/>
      <c r="M1042" s="100"/>
      <c r="Q1042" s="99"/>
      <c r="R1042" s="340"/>
      <c r="S1042" s="119"/>
      <c r="T1042" s="123"/>
      <c r="U1042" s="119"/>
      <c r="V1042" s="99"/>
      <c r="W1042" s="127"/>
      <c r="X1042" s="99"/>
      <c r="Y1042" s="127"/>
    </row>
    <row r="1043" spans="3:25" ht="19" hidden="1">
      <c r="C1043" s="933"/>
      <c r="D1043" s="933"/>
      <c r="E1043" s="19"/>
      <c r="I1043" s="100"/>
      <c r="M1043" s="100"/>
      <c r="Q1043" s="99"/>
      <c r="R1043" s="340"/>
      <c r="S1043" s="119"/>
      <c r="T1043" s="123"/>
      <c r="U1043" s="119"/>
      <c r="V1043" s="99"/>
      <c r="W1043" s="127"/>
      <c r="X1043" s="99"/>
      <c r="Y1043" s="127"/>
    </row>
    <row r="1044" spans="3:25" ht="19" hidden="1">
      <c r="C1044" s="933"/>
      <c r="D1044" s="933"/>
      <c r="E1044" s="19"/>
      <c r="I1044" s="100"/>
      <c r="M1044" s="100"/>
      <c r="Q1044" s="99"/>
      <c r="R1044" s="340"/>
      <c r="S1044" s="119"/>
      <c r="T1044" s="123"/>
      <c r="U1044" s="119"/>
      <c r="V1044" s="99"/>
      <c r="W1044" s="127"/>
      <c r="X1044" s="99"/>
      <c r="Y1044" s="127"/>
    </row>
    <row r="1045" spans="3:25" ht="19" hidden="1">
      <c r="C1045" s="933"/>
      <c r="D1045" s="933"/>
      <c r="E1045" s="19"/>
      <c r="I1045" s="100"/>
      <c r="M1045" s="100"/>
      <c r="Q1045" s="99"/>
      <c r="R1045" s="340"/>
      <c r="S1045" s="119"/>
      <c r="T1045" s="123"/>
      <c r="U1045" s="119"/>
      <c r="V1045" s="99"/>
      <c r="W1045" s="127"/>
      <c r="X1045" s="99"/>
      <c r="Y1045" s="127"/>
    </row>
    <row r="1046" spans="3:25" ht="19" hidden="1">
      <c r="C1046" s="933"/>
      <c r="D1046" s="933"/>
      <c r="E1046" s="19"/>
      <c r="I1046" s="100"/>
      <c r="M1046" s="100"/>
      <c r="Q1046" s="99"/>
      <c r="R1046" s="340"/>
      <c r="S1046" s="119"/>
      <c r="T1046" s="123"/>
      <c r="U1046" s="119"/>
      <c r="V1046" s="99"/>
      <c r="W1046" s="127"/>
      <c r="X1046" s="99"/>
      <c r="Y1046" s="127"/>
    </row>
    <row r="1047" spans="3:25" ht="19" hidden="1">
      <c r="C1047" s="933"/>
      <c r="D1047" s="933"/>
      <c r="E1047" s="19"/>
      <c r="I1047" s="100"/>
      <c r="M1047" s="100"/>
      <c r="Q1047" s="99"/>
      <c r="R1047" s="340"/>
      <c r="S1047" s="119"/>
      <c r="T1047" s="123"/>
      <c r="U1047" s="119"/>
      <c r="V1047" s="99"/>
      <c r="W1047" s="127"/>
      <c r="X1047" s="99"/>
      <c r="Y1047" s="127"/>
    </row>
    <row r="1048" spans="3:25" ht="19" hidden="1">
      <c r="C1048" s="933"/>
      <c r="D1048" s="933"/>
      <c r="E1048" s="19"/>
      <c r="I1048" s="100"/>
      <c r="M1048" s="100"/>
      <c r="Q1048" s="99"/>
      <c r="R1048" s="340"/>
      <c r="S1048" s="119"/>
      <c r="T1048" s="123"/>
      <c r="U1048" s="119"/>
      <c r="V1048" s="99"/>
      <c r="W1048" s="127"/>
      <c r="X1048" s="99"/>
      <c r="Y1048" s="127"/>
    </row>
    <row r="1049" spans="3:25" ht="19" hidden="1">
      <c r="C1049" s="933"/>
      <c r="D1049" s="933"/>
      <c r="E1049" s="19"/>
      <c r="I1049" s="100"/>
      <c r="M1049" s="100"/>
      <c r="Q1049" s="99"/>
      <c r="R1049" s="340"/>
      <c r="S1049" s="119"/>
      <c r="T1049" s="123"/>
      <c r="U1049" s="119"/>
      <c r="V1049" s="99"/>
      <c r="W1049" s="127"/>
      <c r="X1049" s="99"/>
      <c r="Y1049" s="127"/>
    </row>
    <row r="1050" spans="3:25" ht="19" hidden="1">
      <c r="C1050" s="933"/>
      <c r="D1050" s="933"/>
      <c r="E1050" s="19"/>
      <c r="I1050" s="100"/>
      <c r="M1050" s="100"/>
      <c r="Q1050" s="99"/>
      <c r="R1050" s="340"/>
      <c r="S1050" s="119"/>
      <c r="T1050" s="123"/>
      <c r="U1050" s="119"/>
      <c r="V1050" s="99"/>
      <c r="W1050" s="127"/>
      <c r="X1050" s="99"/>
      <c r="Y1050" s="127"/>
    </row>
    <row r="1051" spans="3:25" ht="19" hidden="1">
      <c r="C1051" s="933"/>
      <c r="D1051" s="933"/>
      <c r="E1051" s="19"/>
      <c r="I1051" s="100"/>
      <c r="M1051" s="100"/>
      <c r="Q1051" s="99"/>
      <c r="R1051" s="340"/>
      <c r="S1051" s="119"/>
      <c r="T1051" s="123"/>
      <c r="U1051" s="119"/>
      <c r="V1051" s="99"/>
      <c r="W1051" s="127"/>
      <c r="X1051" s="99"/>
      <c r="Y1051" s="127"/>
    </row>
    <row r="1052" spans="3:25" ht="19" hidden="1">
      <c r="C1052" s="933"/>
      <c r="D1052" s="933"/>
      <c r="E1052" s="19"/>
      <c r="I1052" s="100"/>
      <c r="M1052" s="100"/>
      <c r="Q1052" s="99"/>
      <c r="R1052" s="340"/>
      <c r="S1052" s="119"/>
      <c r="T1052" s="123"/>
      <c r="U1052" s="119"/>
      <c r="V1052" s="99"/>
      <c r="W1052" s="127"/>
      <c r="X1052" s="99"/>
      <c r="Y1052" s="127"/>
    </row>
    <row r="1053" spans="3:25" ht="19" hidden="1">
      <c r="C1053" s="933"/>
      <c r="D1053" s="933"/>
      <c r="E1053" s="19"/>
      <c r="I1053" s="100"/>
      <c r="M1053" s="100"/>
      <c r="Q1053" s="99"/>
      <c r="R1053" s="340"/>
      <c r="S1053" s="119"/>
      <c r="T1053" s="123"/>
      <c r="U1053" s="119"/>
      <c r="V1053" s="99"/>
      <c r="W1053" s="127"/>
      <c r="X1053" s="99"/>
      <c r="Y1053" s="127"/>
    </row>
    <row r="1054" spans="3:25" ht="19" hidden="1">
      <c r="C1054" s="933"/>
      <c r="D1054" s="933"/>
      <c r="E1054" s="19"/>
      <c r="I1054" s="100"/>
      <c r="M1054" s="100"/>
      <c r="Q1054" s="99"/>
      <c r="R1054" s="340"/>
      <c r="S1054" s="119"/>
      <c r="T1054" s="123"/>
      <c r="U1054" s="119"/>
      <c r="V1054" s="99"/>
      <c r="W1054" s="127"/>
      <c r="X1054" s="99"/>
      <c r="Y1054" s="127"/>
    </row>
    <row r="1055" spans="3:25" ht="19" hidden="1">
      <c r="C1055" s="933"/>
      <c r="D1055" s="933"/>
      <c r="E1055" s="19"/>
      <c r="I1055" s="100"/>
      <c r="M1055" s="100"/>
      <c r="Q1055" s="99"/>
      <c r="R1055" s="340"/>
      <c r="S1055" s="119"/>
      <c r="T1055" s="123"/>
      <c r="U1055" s="119"/>
      <c r="V1055" s="99"/>
      <c r="W1055" s="127"/>
      <c r="X1055" s="99"/>
      <c r="Y1055" s="127"/>
    </row>
    <row r="1056" spans="3:25" ht="19" hidden="1">
      <c r="C1056" s="933"/>
      <c r="D1056" s="933"/>
      <c r="E1056" s="19"/>
      <c r="I1056" s="100"/>
      <c r="M1056" s="100"/>
      <c r="Q1056" s="99"/>
      <c r="R1056" s="340"/>
      <c r="S1056" s="119"/>
      <c r="T1056" s="123"/>
      <c r="U1056" s="119"/>
      <c r="V1056" s="99"/>
      <c r="W1056" s="127"/>
      <c r="X1056" s="99"/>
      <c r="Y1056" s="127"/>
    </row>
    <row r="1057" spans="3:25" ht="19" hidden="1">
      <c r="C1057" s="933"/>
      <c r="D1057" s="933"/>
      <c r="E1057" s="19"/>
      <c r="I1057" s="100"/>
      <c r="M1057" s="100"/>
      <c r="Q1057" s="99"/>
      <c r="R1057" s="340"/>
      <c r="S1057" s="119"/>
      <c r="T1057" s="123"/>
      <c r="U1057" s="119"/>
      <c r="V1057" s="99"/>
      <c r="W1057" s="127"/>
      <c r="X1057" s="99"/>
      <c r="Y1057" s="127"/>
    </row>
    <row r="1058" spans="3:25" ht="19" hidden="1">
      <c r="C1058" s="933"/>
      <c r="D1058" s="933"/>
      <c r="E1058" s="19"/>
      <c r="I1058" s="100"/>
      <c r="M1058" s="100"/>
      <c r="Q1058" s="99"/>
      <c r="R1058" s="340"/>
      <c r="S1058" s="119"/>
      <c r="T1058" s="123"/>
      <c r="U1058" s="119"/>
      <c r="V1058" s="99"/>
      <c r="W1058" s="127"/>
      <c r="X1058" s="99"/>
      <c r="Y1058" s="127"/>
    </row>
    <row r="1059" spans="3:25" ht="19" hidden="1">
      <c r="C1059" s="933"/>
      <c r="D1059" s="933"/>
      <c r="E1059" s="19"/>
      <c r="I1059" s="100"/>
      <c r="M1059" s="100"/>
      <c r="Q1059" s="99"/>
      <c r="R1059" s="340"/>
      <c r="S1059" s="119"/>
      <c r="T1059" s="123"/>
      <c r="U1059" s="119"/>
      <c r="V1059" s="99"/>
      <c r="W1059" s="127"/>
      <c r="X1059" s="99"/>
      <c r="Y1059" s="127"/>
    </row>
    <row r="1060" spans="3:25" ht="19" hidden="1">
      <c r="C1060" s="933"/>
      <c r="D1060" s="933"/>
      <c r="E1060" s="19"/>
      <c r="I1060" s="100"/>
      <c r="M1060" s="100"/>
      <c r="Q1060" s="99"/>
      <c r="R1060" s="340"/>
      <c r="S1060" s="119"/>
      <c r="T1060" s="123"/>
      <c r="U1060" s="119"/>
      <c r="V1060" s="99"/>
      <c r="W1060" s="127"/>
      <c r="X1060" s="99"/>
      <c r="Y1060" s="127"/>
    </row>
    <row r="1061" spans="3:25" ht="19" hidden="1">
      <c r="C1061" s="933"/>
      <c r="D1061" s="933"/>
      <c r="E1061" s="19"/>
      <c r="I1061" s="100"/>
      <c r="M1061" s="100"/>
      <c r="Q1061" s="99"/>
      <c r="R1061" s="340"/>
      <c r="S1061" s="119"/>
      <c r="T1061" s="123"/>
      <c r="U1061" s="119"/>
      <c r="V1061" s="99"/>
      <c r="W1061" s="127"/>
      <c r="X1061" s="99"/>
      <c r="Y1061" s="127"/>
    </row>
    <row r="1062" spans="3:25" ht="19" hidden="1">
      <c r="C1062" s="933"/>
      <c r="D1062" s="933"/>
      <c r="E1062" s="19"/>
      <c r="I1062" s="100"/>
      <c r="M1062" s="100"/>
      <c r="Q1062" s="99"/>
      <c r="R1062" s="340"/>
      <c r="S1062" s="119"/>
      <c r="T1062" s="123"/>
      <c r="U1062" s="119"/>
      <c r="V1062" s="99"/>
      <c r="W1062" s="127"/>
      <c r="X1062" s="99"/>
      <c r="Y1062" s="127"/>
    </row>
    <row r="1063" spans="3:25" ht="19" hidden="1">
      <c r="C1063" s="933"/>
      <c r="D1063" s="933"/>
      <c r="E1063" s="19"/>
      <c r="I1063" s="100"/>
      <c r="M1063" s="100"/>
      <c r="Q1063" s="99"/>
      <c r="R1063" s="340"/>
      <c r="S1063" s="119"/>
      <c r="T1063" s="123"/>
      <c r="U1063" s="119"/>
      <c r="V1063" s="99"/>
      <c r="W1063" s="127"/>
      <c r="X1063" s="99"/>
      <c r="Y1063" s="127"/>
    </row>
    <row r="1064" spans="3:25" ht="19" hidden="1">
      <c r="C1064" s="933"/>
      <c r="D1064" s="933"/>
      <c r="E1064" s="19"/>
      <c r="I1064" s="100"/>
      <c r="M1064" s="100"/>
      <c r="Q1064" s="99"/>
      <c r="R1064" s="340"/>
      <c r="S1064" s="119"/>
      <c r="T1064" s="123"/>
      <c r="U1064" s="119"/>
      <c r="V1064" s="99"/>
      <c r="W1064" s="127"/>
      <c r="X1064" s="99"/>
      <c r="Y1064" s="127"/>
    </row>
    <row r="1065" spans="3:25" ht="19" hidden="1">
      <c r="C1065" s="933"/>
      <c r="D1065" s="933"/>
      <c r="E1065" s="19"/>
      <c r="I1065" s="100"/>
      <c r="M1065" s="100"/>
      <c r="Q1065" s="99"/>
      <c r="R1065" s="340"/>
      <c r="S1065" s="119"/>
      <c r="T1065" s="123"/>
      <c r="U1065" s="119"/>
      <c r="V1065" s="99"/>
      <c r="W1065" s="127"/>
      <c r="X1065" s="99"/>
      <c r="Y1065" s="127"/>
    </row>
    <row r="1066" spans="3:25" ht="19" hidden="1">
      <c r="C1066" s="933"/>
      <c r="D1066" s="933"/>
      <c r="E1066" s="19"/>
      <c r="I1066" s="100"/>
      <c r="M1066" s="100"/>
      <c r="Q1066" s="99"/>
      <c r="R1066" s="340"/>
      <c r="S1066" s="119"/>
      <c r="T1066" s="123"/>
      <c r="U1066" s="119"/>
      <c r="V1066" s="99"/>
      <c r="W1066" s="127"/>
      <c r="X1066" s="99"/>
      <c r="Y1066" s="127"/>
    </row>
    <row r="1067" spans="3:25" ht="19" hidden="1">
      <c r="C1067" s="933"/>
      <c r="D1067" s="933"/>
      <c r="E1067" s="19"/>
      <c r="I1067" s="100"/>
      <c r="M1067" s="100"/>
      <c r="Q1067" s="99"/>
      <c r="R1067" s="340"/>
      <c r="S1067" s="119"/>
      <c r="T1067" s="123"/>
      <c r="U1067" s="119"/>
      <c r="V1067" s="99"/>
      <c r="W1067" s="127"/>
      <c r="X1067" s="99"/>
      <c r="Y1067" s="127"/>
    </row>
    <row r="1068" spans="3:25" ht="19" hidden="1">
      <c r="C1068" s="933"/>
      <c r="D1068" s="933"/>
      <c r="E1068" s="19"/>
      <c r="I1068" s="100"/>
      <c r="M1068" s="100"/>
      <c r="Q1068" s="99"/>
      <c r="R1068" s="340"/>
      <c r="S1068" s="119"/>
      <c r="T1068" s="123"/>
      <c r="U1068" s="119"/>
      <c r="V1068" s="99"/>
      <c r="W1068" s="127"/>
      <c r="X1068" s="99"/>
      <c r="Y1068" s="127"/>
    </row>
    <row r="1069" spans="3:25" ht="19" hidden="1">
      <c r="C1069" s="933"/>
      <c r="D1069" s="933"/>
      <c r="E1069" s="19"/>
      <c r="I1069" s="100"/>
      <c r="M1069" s="100"/>
      <c r="Q1069" s="99"/>
      <c r="R1069" s="340"/>
      <c r="S1069" s="119"/>
      <c r="T1069" s="123"/>
      <c r="U1069" s="119"/>
      <c r="V1069" s="99"/>
      <c r="W1069" s="127"/>
      <c r="X1069" s="99"/>
      <c r="Y1069" s="127"/>
    </row>
    <row r="1070" spans="3:25" ht="19" hidden="1">
      <c r="C1070" s="933"/>
      <c r="D1070" s="933"/>
      <c r="E1070" s="19"/>
      <c r="I1070" s="100"/>
      <c r="M1070" s="100"/>
      <c r="Q1070" s="99"/>
      <c r="R1070" s="340"/>
      <c r="S1070" s="119"/>
      <c r="T1070" s="123"/>
      <c r="U1070" s="119"/>
      <c r="V1070" s="99"/>
      <c r="W1070" s="127"/>
      <c r="X1070" s="99"/>
      <c r="Y1070" s="127"/>
    </row>
    <row r="1071" spans="3:25" ht="19" hidden="1">
      <c r="C1071" s="933"/>
      <c r="D1071" s="933"/>
      <c r="E1071" s="19"/>
      <c r="I1071" s="100"/>
      <c r="M1071" s="100"/>
      <c r="Q1071" s="99"/>
      <c r="R1071" s="340"/>
      <c r="S1071" s="119"/>
      <c r="T1071" s="123"/>
      <c r="U1071" s="119"/>
      <c r="V1071" s="99"/>
      <c r="W1071" s="127"/>
      <c r="X1071" s="99"/>
      <c r="Y1071" s="127"/>
    </row>
    <row r="1072" spans="3:25" ht="19" hidden="1">
      <c r="C1072" s="933"/>
      <c r="D1072" s="933"/>
      <c r="E1072" s="19"/>
      <c r="I1072" s="100"/>
      <c r="M1072" s="100"/>
      <c r="Q1072" s="99"/>
      <c r="R1072" s="340"/>
      <c r="S1072" s="119"/>
      <c r="T1072" s="123"/>
      <c r="U1072" s="119"/>
      <c r="V1072" s="99"/>
      <c r="W1072" s="127"/>
      <c r="X1072" s="99"/>
      <c r="Y1072" s="127"/>
    </row>
    <row r="1073" spans="3:25" ht="19" hidden="1">
      <c r="C1073" s="933"/>
      <c r="D1073" s="933"/>
      <c r="E1073" s="19"/>
      <c r="I1073" s="100"/>
      <c r="M1073" s="100"/>
      <c r="Q1073" s="99"/>
      <c r="R1073" s="340"/>
      <c r="S1073" s="119"/>
      <c r="T1073" s="123"/>
      <c r="U1073" s="119"/>
      <c r="V1073" s="99"/>
      <c r="W1073" s="127"/>
      <c r="X1073" s="99"/>
      <c r="Y1073" s="127"/>
    </row>
    <row r="1074" spans="3:25" ht="19" hidden="1">
      <c r="C1074" s="933"/>
      <c r="D1074" s="933"/>
      <c r="E1074" s="19"/>
      <c r="I1074" s="100"/>
      <c r="M1074" s="100"/>
      <c r="Q1074" s="99"/>
      <c r="R1074" s="340"/>
      <c r="S1074" s="119"/>
      <c r="T1074" s="123"/>
      <c r="U1074" s="119"/>
      <c r="V1074" s="99"/>
      <c r="W1074" s="127"/>
      <c r="X1074" s="99"/>
      <c r="Y1074" s="127"/>
    </row>
    <row r="1075" spans="3:25" ht="19" hidden="1">
      <c r="C1075" s="933"/>
      <c r="D1075" s="933"/>
      <c r="E1075" s="19"/>
      <c r="I1075" s="100"/>
      <c r="M1075" s="100"/>
      <c r="Q1075" s="99"/>
      <c r="R1075" s="340"/>
      <c r="S1075" s="119"/>
      <c r="T1075" s="123"/>
      <c r="U1075" s="119"/>
      <c r="V1075" s="99"/>
      <c r="W1075" s="127"/>
      <c r="X1075" s="99"/>
      <c r="Y1075" s="127"/>
    </row>
    <row r="1076" spans="3:25" ht="19" hidden="1">
      <c r="C1076" s="933"/>
      <c r="D1076" s="933"/>
      <c r="E1076" s="19"/>
      <c r="I1076" s="100"/>
      <c r="M1076" s="100"/>
      <c r="Q1076" s="99"/>
      <c r="R1076" s="340"/>
      <c r="S1076" s="119"/>
      <c r="T1076" s="123"/>
      <c r="U1076" s="119"/>
      <c r="V1076" s="99"/>
      <c r="W1076" s="127"/>
      <c r="X1076" s="99"/>
      <c r="Y1076" s="127"/>
    </row>
    <row r="1077" spans="3:25" ht="19" hidden="1">
      <c r="C1077" s="933"/>
      <c r="D1077" s="933"/>
      <c r="E1077" s="19"/>
      <c r="I1077" s="100"/>
      <c r="M1077" s="100"/>
      <c r="Q1077" s="99"/>
      <c r="R1077" s="340"/>
      <c r="S1077" s="119"/>
      <c r="T1077" s="123"/>
      <c r="U1077" s="119"/>
      <c r="V1077" s="99"/>
      <c r="W1077" s="127"/>
      <c r="X1077" s="99"/>
      <c r="Y1077" s="127"/>
    </row>
    <row r="1078" spans="3:25" ht="19" hidden="1">
      <c r="C1078" s="933"/>
      <c r="D1078" s="933"/>
      <c r="E1078" s="19"/>
      <c r="I1078" s="100"/>
      <c r="M1078" s="100"/>
      <c r="Q1078" s="99"/>
      <c r="R1078" s="340"/>
      <c r="S1078" s="119"/>
      <c r="T1078" s="123"/>
      <c r="U1078" s="119"/>
      <c r="V1078" s="99"/>
      <c r="W1078" s="127"/>
      <c r="X1078" s="99"/>
      <c r="Y1078" s="127"/>
    </row>
    <row r="1079" spans="3:25" ht="19" hidden="1">
      <c r="C1079" s="933"/>
      <c r="D1079" s="933"/>
      <c r="E1079" s="19"/>
      <c r="I1079" s="100"/>
      <c r="M1079" s="100"/>
      <c r="Q1079" s="99"/>
      <c r="R1079" s="340"/>
      <c r="S1079" s="119"/>
      <c r="T1079" s="123"/>
      <c r="U1079" s="119"/>
      <c r="V1079" s="99"/>
      <c r="W1079" s="127"/>
      <c r="X1079" s="99"/>
      <c r="Y1079" s="127"/>
    </row>
    <row r="1080" spans="3:25" ht="19" hidden="1">
      <c r="C1080" s="933"/>
      <c r="D1080" s="933"/>
      <c r="E1080" s="19"/>
      <c r="I1080" s="100"/>
      <c r="M1080" s="100"/>
      <c r="Q1080" s="99"/>
      <c r="R1080" s="340"/>
      <c r="S1080" s="119"/>
      <c r="T1080" s="123"/>
      <c r="U1080" s="119"/>
      <c r="V1080" s="99"/>
      <c r="W1080" s="127"/>
      <c r="X1080" s="99"/>
      <c r="Y1080" s="127"/>
    </row>
    <row r="1081" spans="3:25" ht="19" hidden="1">
      <c r="C1081" s="933"/>
      <c r="D1081" s="933"/>
      <c r="E1081" s="19"/>
      <c r="I1081" s="100"/>
      <c r="M1081" s="100"/>
      <c r="Q1081" s="99"/>
      <c r="R1081" s="340"/>
      <c r="S1081" s="119"/>
      <c r="T1081" s="123"/>
      <c r="U1081" s="119"/>
      <c r="V1081" s="99"/>
      <c r="W1081" s="127"/>
      <c r="X1081" s="99"/>
      <c r="Y1081" s="127"/>
    </row>
    <row r="1082" spans="3:25" ht="19" hidden="1">
      <c r="C1082" s="933"/>
      <c r="D1082" s="933"/>
      <c r="E1082" s="19"/>
      <c r="I1082" s="100"/>
      <c r="M1082" s="100"/>
      <c r="Q1082" s="99"/>
      <c r="R1082" s="340"/>
      <c r="S1082" s="119"/>
      <c r="T1082" s="123"/>
      <c r="U1082" s="119"/>
      <c r="V1082" s="99"/>
      <c r="W1082" s="127"/>
      <c r="X1082" s="99"/>
      <c r="Y1082" s="127"/>
    </row>
    <row r="1083" spans="3:25" ht="19" hidden="1">
      <c r="C1083" s="933"/>
      <c r="D1083" s="933"/>
      <c r="E1083" s="19"/>
      <c r="I1083" s="100"/>
      <c r="M1083" s="100"/>
      <c r="Q1083" s="99"/>
      <c r="R1083" s="340"/>
      <c r="S1083" s="119"/>
      <c r="T1083" s="123"/>
      <c r="U1083" s="119"/>
      <c r="V1083" s="99"/>
      <c r="W1083" s="127"/>
      <c r="X1083" s="99"/>
      <c r="Y1083" s="127"/>
    </row>
    <row r="1084" spans="3:25" ht="19" hidden="1">
      <c r="C1084" s="933"/>
      <c r="D1084" s="933"/>
      <c r="E1084" s="19"/>
      <c r="I1084" s="100"/>
      <c r="M1084" s="100"/>
      <c r="Q1084" s="99"/>
      <c r="R1084" s="340"/>
      <c r="S1084" s="119"/>
      <c r="T1084" s="123"/>
      <c r="U1084" s="119"/>
      <c r="V1084" s="99"/>
      <c r="W1084" s="127"/>
      <c r="X1084" s="99"/>
      <c r="Y1084" s="127"/>
    </row>
    <row r="1085" spans="3:25" ht="19" hidden="1">
      <c r="C1085" s="933"/>
      <c r="D1085" s="933"/>
      <c r="E1085" s="19"/>
      <c r="I1085" s="100"/>
      <c r="M1085" s="100"/>
      <c r="Q1085" s="99"/>
      <c r="R1085" s="340"/>
      <c r="S1085" s="119"/>
      <c r="T1085" s="123"/>
      <c r="U1085" s="119"/>
      <c r="V1085" s="99"/>
      <c r="W1085" s="127"/>
      <c r="X1085" s="99"/>
      <c r="Y1085" s="127"/>
    </row>
    <row r="1086" spans="3:25" ht="19" hidden="1">
      <c r="C1086" s="933"/>
      <c r="D1086" s="933"/>
      <c r="E1086" s="19"/>
      <c r="I1086" s="100"/>
      <c r="M1086" s="100"/>
      <c r="Q1086" s="99"/>
      <c r="R1086" s="340"/>
      <c r="S1086" s="119"/>
      <c r="T1086" s="123"/>
      <c r="U1086" s="119"/>
      <c r="V1086" s="99"/>
      <c r="W1086" s="127"/>
      <c r="X1086" s="99"/>
      <c r="Y1086" s="127"/>
    </row>
    <row r="1087" spans="3:25" ht="19" hidden="1">
      <c r="C1087" s="933"/>
      <c r="D1087" s="933"/>
      <c r="E1087" s="19"/>
      <c r="I1087" s="100"/>
      <c r="M1087" s="100"/>
      <c r="Q1087" s="99"/>
      <c r="R1087" s="340"/>
      <c r="S1087" s="119"/>
      <c r="T1087" s="123"/>
      <c r="U1087" s="119"/>
      <c r="V1087" s="99"/>
      <c r="W1087" s="127"/>
      <c r="X1087" s="99"/>
      <c r="Y1087" s="127"/>
    </row>
    <row r="1088" spans="3:25" ht="19" hidden="1">
      <c r="C1088" s="933"/>
      <c r="D1088" s="933"/>
      <c r="E1088" s="19"/>
      <c r="I1088" s="100"/>
      <c r="M1088" s="100"/>
      <c r="Q1088" s="99"/>
      <c r="R1088" s="340"/>
      <c r="S1088" s="119"/>
      <c r="T1088" s="123"/>
      <c r="U1088" s="119"/>
      <c r="V1088" s="99"/>
      <c r="W1088" s="127"/>
      <c r="X1088" s="99"/>
      <c r="Y1088" s="127"/>
    </row>
    <row r="1089" spans="3:25" ht="19" hidden="1">
      <c r="C1089" s="933"/>
      <c r="D1089" s="933"/>
      <c r="E1089" s="19"/>
      <c r="I1089" s="100"/>
      <c r="M1089" s="100"/>
      <c r="Q1089" s="99"/>
      <c r="R1089" s="340"/>
      <c r="S1089" s="119"/>
      <c r="T1089" s="123"/>
      <c r="U1089" s="119"/>
      <c r="V1089" s="99"/>
      <c r="W1089" s="127"/>
      <c r="X1089" s="99"/>
      <c r="Y1089" s="127"/>
    </row>
    <row r="1090" spans="3:25" ht="19" hidden="1">
      <c r="C1090" s="933"/>
      <c r="D1090" s="933"/>
      <c r="E1090" s="19"/>
      <c r="I1090" s="100"/>
      <c r="M1090" s="100"/>
      <c r="Q1090" s="99"/>
      <c r="R1090" s="340"/>
      <c r="S1090" s="119"/>
      <c r="T1090" s="123"/>
      <c r="U1090" s="119"/>
      <c r="V1090" s="99"/>
      <c r="W1090" s="127"/>
      <c r="X1090" s="99"/>
      <c r="Y1090" s="127"/>
    </row>
    <row r="1091" spans="3:25" ht="19" hidden="1">
      <c r="C1091" s="933"/>
      <c r="D1091" s="933"/>
      <c r="E1091" s="19"/>
      <c r="I1091" s="100"/>
      <c r="M1091" s="100"/>
      <c r="Q1091" s="99"/>
      <c r="R1091" s="340"/>
      <c r="S1091" s="119"/>
      <c r="T1091" s="123"/>
      <c r="U1091" s="119"/>
      <c r="V1091" s="99"/>
      <c r="W1091" s="127"/>
      <c r="X1091" s="99"/>
      <c r="Y1091" s="127"/>
    </row>
    <row r="1092" spans="3:25" ht="19" hidden="1">
      <c r="C1092" s="933"/>
      <c r="D1092" s="933"/>
      <c r="E1092" s="19"/>
      <c r="I1092" s="100"/>
      <c r="M1092" s="100"/>
      <c r="Q1092" s="99"/>
      <c r="R1092" s="340"/>
      <c r="S1092" s="119"/>
      <c r="T1092" s="123"/>
      <c r="U1092" s="119"/>
      <c r="V1092" s="99"/>
      <c r="W1092" s="127"/>
      <c r="X1092" s="99"/>
      <c r="Y1092" s="127"/>
    </row>
    <row r="1093" spans="3:25" ht="19" hidden="1">
      <c r="C1093" s="933"/>
      <c r="D1093" s="933"/>
      <c r="E1093" s="19"/>
      <c r="I1093" s="100"/>
      <c r="M1093" s="100"/>
      <c r="Q1093" s="99"/>
      <c r="R1093" s="340"/>
      <c r="S1093" s="119"/>
      <c r="T1093" s="123"/>
      <c r="U1093" s="119"/>
      <c r="V1093" s="99"/>
      <c r="W1093" s="127"/>
      <c r="X1093" s="99"/>
      <c r="Y1093" s="127"/>
    </row>
    <row r="1094" spans="3:25" ht="19" hidden="1">
      <c r="C1094" s="933"/>
      <c r="D1094" s="933"/>
      <c r="E1094" s="19"/>
      <c r="I1094" s="100"/>
      <c r="M1094" s="100"/>
      <c r="Q1094" s="99"/>
      <c r="R1094" s="340"/>
      <c r="S1094" s="119"/>
      <c r="T1094" s="123"/>
      <c r="U1094" s="119"/>
      <c r="V1094" s="99"/>
      <c r="W1094" s="127"/>
      <c r="X1094" s="99"/>
      <c r="Y1094" s="127"/>
    </row>
    <row r="1095" spans="3:25" ht="19" hidden="1">
      <c r="C1095" s="933"/>
      <c r="D1095" s="933"/>
      <c r="E1095" s="19"/>
      <c r="I1095" s="100"/>
      <c r="M1095" s="100"/>
      <c r="Q1095" s="99"/>
      <c r="R1095" s="340"/>
      <c r="S1095" s="119"/>
      <c r="T1095" s="123"/>
      <c r="U1095" s="119"/>
      <c r="V1095" s="99"/>
      <c r="W1095" s="127"/>
      <c r="X1095" s="99"/>
      <c r="Y1095" s="127"/>
    </row>
    <row r="1096" spans="3:25" ht="19" hidden="1">
      <c r="C1096" s="933"/>
      <c r="D1096" s="933"/>
      <c r="E1096" s="19"/>
      <c r="I1096" s="100"/>
      <c r="M1096" s="100"/>
      <c r="Q1096" s="99"/>
      <c r="R1096" s="340"/>
      <c r="S1096" s="119"/>
      <c r="T1096" s="123"/>
      <c r="U1096" s="119"/>
      <c r="V1096" s="99"/>
      <c r="W1096" s="127"/>
      <c r="X1096" s="99"/>
      <c r="Y1096" s="127"/>
    </row>
    <row r="1097" spans="3:25" ht="19" hidden="1">
      <c r="C1097" s="933"/>
      <c r="D1097" s="933"/>
      <c r="E1097" s="19"/>
      <c r="I1097" s="100"/>
      <c r="M1097" s="100"/>
      <c r="Q1097" s="99"/>
      <c r="R1097" s="340"/>
      <c r="S1097" s="119"/>
      <c r="T1097" s="123"/>
      <c r="U1097" s="119"/>
      <c r="V1097" s="99"/>
      <c r="W1097" s="127"/>
      <c r="X1097" s="99"/>
      <c r="Y1097" s="127"/>
    </row>
    <row r="1098" spans="3:25" ht="19" hidden="1">
      <c r="C1098" s="933"/>
      <c r="D1098" s="933"/>
      <c r="E1098" s="19"/>
      <c r="I1098" s="100"/>
      <c r="M1098" s="100"/>
      <c r="Q1098" s="99"/>
      <c r="R1098" s="340"/>
      <c r="S1098" s="119"/>
      <c r="T1098" s="123"/>
      <c r="U1098" s="119"/>
      <c r="V1098" s="99"/>
      <c r="W1098" s="127"/>
      <c r="X1098" s="99"/>
      <c r="Y1098" s="127"/>
    </row>
    <row r="1099" spans="3:25" ht="19" hidden="1">
      <c r="C1099" s="933"/>
      <c r="D1099" s="933"/>
      <c r="E1099" s="19"/>
      <c r="I1099" s="100"/>
      <c r="M1099" s="100"/>
      <c r="Q1099" s="99"/>
      <c r="R1099" s="340"/>
      <c r="S1099" s="119"/>
      <c r="T1099" s="123"/>
      <c r="U1099" s="119"/>
      <c r="V1099" s="99"/>
      <c r="W1099" s="127"/>
      <c r="X1099" s="99"/>
      <c r="Y1099" s="127"/>
    </row>
    <row r="1100" spans="3:25" ht="19" hidden="1">
      <c r="C1100" s="933"/>
      <c r="D1100" s="933"/>
      <c r="E1100" s="19"/>
      <c r="I1100" s="100"/>
      <c r="M1100" s="100"/>
      <c r="Q1100" s="99"/>
      <c r="R1100" s="340"/>
      <c r="S1100" s="119"/>
      <c r="T1100" s="123"/>
      <c r="U1100" s="119"/>
      <c r="V1100" s="99"/>
      <c r="W1100" s="127"/>
      <c r="X1100" s="99"/>
      <c r="Y1100" s="127"/>
    </row>
    <row r="1101" spans="3:25" ht="19" hidden="1">
      <c r="C1101" s="933"/>
      <c r="D1101" s="933"/>
      <c r="E1101" s="19"/>
      <c r="I1101" s="100"/>
      <c r="M1101" s="100"/>
      <c r="Q1101" s="99"/>
      <c r="R1101" s="340"/>
      <c r="S1101" s="119"/>
      <c r="T1101" s="123"/>
      <c r="U1101" s="119"/>
      <c r="V1101" s="99"/>
      <c r="W1101" s="127"/>
      <c r="X1101" s="99"/>
      <c r="Y1101" s="127"/>
    </row>
    <row r="1102" spans="3:25" ht="19" hidden="1">
      <c r="C1102" s="933"/>
      <c r="D1102" s="933"/>
      <c r="E1102" s="19"/>
      <c r="I1102" s="100"/>
      <c r="M1102" s="100"/>
      <c r="Q1102" s="99"/>
      <c r="R1102" s="340"/>
      <c r="S1102" s="119"/>
      <c r="T1102" s="123"/>
      <c r="U1102" s="119"/>
      <c r="V1102" s="99"/>
      <c r="W1102" s="127"/>
      <c r="X1102" s="99"/>
      <c r="Y1102" s="127"/>
    </row>
    <row r="1103" spans="3:25" ht="19" hidden="1">
      <c r="C1103" s="933"/>
      <c r="D1103" s="933"/>
      <c r="E1103" s="19"/>
      <c r="I1103" s="100"/>
      <c r="M1103" s="100"/>
      <c r="Q1103" s="99"/>
      <c r="R1103" s="340"/>
      <c r="S1103" s="119"/>
      <c r="T1103" s="123"/>
      <c r="U1103" s="119"/>
      <c r="V1103" s="99"/>
      <c r="W1103" s="127"/>
      <c r="X1103" s="99"/>
      <c r="Y1103" s="127"/>
    </row>
    <row r="1104" spans="3:25" ht="19" hidden="1">
      <c r="C1104" s="933"/>
      <c r="D1104" s="933"/>
      <c r="E1104" s="19"/>
      <c r="I1104" s="100"/>
      <c r="M1104" s="100"/>
      <c r="Q1104" s="99"/>
      <c r="R1104" s="340"/>
      <c r="S1104" s="119"/>
      <c r="T1104" s="123"/>
      <c r="U1104" s="119"/>
      <c r="V1104" s="99"/>
      <c r="W1104" s="127"/>
      <c r="X1104" s="99"/>
      <c r="Y1104" s="127"/>
    </row>
    <row r="1105" spans="3:25" ht="19" hidden="1">
      <c r="C1105" s="933"/>
      <c r="D1105" s="933"/>
      <c r="E1105" s="19"/>
      <c r="I1105" s="100"/>
      <c r="M1105" s="100"/>
      <c r="Q1105" s="99"/>
      <c r="R1105" s="340"/>
      <c r="S1105" s="119"/>
      <c r="T1105" s="123"/>
      <c r="U1105" s="119"/>
      <c r="V1105" s="99"/>
      <c r="W1105" s="127"/>
      <c r="X1105" s="99"/>
      <c r="Y1105" s="127"/>
    </row>
    <row r="1106" spans="3:25" ht="19" hidden="1">
      <c r="C1106" s="933"/>
      <c r="D1106" s="933"/>
      <c r="E1106" s="19"/>
      <c r="I1106" s="100"/>
      <c r="M1106" s="100"/>
      <c r="Q1106" s="99"/>
      <c r="R1106" s="340"/>
      <c r="S1106" s="119"/>
      <c r="T1106" s="123"/>
      <c r="U1106" s="119"/>
      <c r="V1106" s="99"/>
      <c r="W1106" s="127"/>
      <c r="X1106" s="99"/>
      <c r="Y1106" s="127"/>
    </row>
    <row r="1107" spans="3:25" ht="19" hidden="1">
      <c r="C1107" s="933"/>
      <c r="D1107" s="933"/>
      <c r="E1107" s="19"/>
      <c r="I1107" s="100"/>
      <c r="M1107" s="100"/>
      <c r="Q1107" s="99"/>
      <c r="R1107" s="340"/>
      <c r="S1107" s="119"/>
      <c r="T1107" s="123"/>
      <c r="U1107" s="119"/>
      <c r="V1107" s="99"/>
      <c r="W1107" s="127"/>
      <c r="X1107" s="99"/>
      <c r="Y1107" s="127"/>
    </row>
    <row r="1108" spans="3:25" ht="19" hidden="1">
      <c r="C1108" s="933"/>
      <c r="D1108" s="933"/>
      <c r="E1108" s="19"/>
      <c r="I1108" s="100"/>
      <c r="M1108" s="100"/>
      <c r="Q1108" s="99"/>
      <c r="R1108" s="340"/>
      <c r="S1108" s="119"/>
      <c r="T1108" s="123"/>
      <c r="U1108" s="119"/>
      <c r="V1108" s="99"/>
      <c r="W1108" s="127"/>
      <c r="X1108" s="99"/>
      <c r="Y1108" s="127"/>
    </row>
    <row r="1109" spans="3:25" ht="19" hidden="1">
      <c r="C1109" s="933"/>
      <c r="D1109" s="933"/>
      <c r="E1109" s="19"/>
      <c r="I1109" s="100"/>
      <c r="M1109" s="100"/>
      <c r="Q1109" s="99"/>
      <c r="R1109" s="340"/>
      <c r="S1109" s="119"/>
      <c r="T1109" s="123"/>
      <c r="U1109" s="119"/>
      <c r="V1109" s="99"/>
      <c r="W1109" s="127"/>
      <c r="X1109" s="99"/>
      <c r="Y1109" s="127"/>
    </row>
    <row r="1110" spans="3:25" ht="19" hidden="1">
      <c r="C1110" s="933"/>
      <c r="D1110" s="933"/>
      <c r="E1110" s="19"/>
      <c r="I1110" s="100"/>
      <c r="M1110" s="100"/>
      <c r="Q1110" s="99"/>
      <c r="R1110" s="340"/>
      <c r="S1110" s="119"/>
      <c r="T1110" s="123"/>
      <c r="U1110" s="119"/>
      <c r="V1110" s="99"/>
      <c r="W1110" s="127"/>
      <c r="X1110" s="99"/>
      <c r="Y1110" s="127"/>
    </row>
    <row r="1111" spans="3:25" ht="19" hidden="1">
      <c r="C1111" s="933"/>
      <c r="D1111" s="933"/>
      <c r="E1111" s="19"/>
      <c r="I1111" s="100"/>
      <c r="M1111" s="100"/>
      <c r="Q1111" s="99"/>
      <c r="R1111" s="340"/>
      <c r="S1111" s="119"/>
      <c r="T1111" s="123"/>
      <c r="U1111" s="119"/>
      <c r="V1111" s="99"/>
      <c r="W1111" s="127"/>
      <c r="X1111" s="99"/>
      <c r="Y1111" s="127"/>
    </row>
    <row r="1112" spans="3:25" ht="19" hidden="1">
      <c r="C1112" s="933"/>
      <c r="D1112" s="933"/>
      <c r="E1112" s="19"/>
      <c r="I1112" s="100"/>
      <c r="M1112" s="100"/>
      <c r="Q1112" s="99"/>
      <c r="R1112" s="340"/>
      <c r="S1112" s="119"/>
      <c r="T1112" s="123"/>
      <c r="U1112" s="119"/>
      <c r="V1112" s="99"/>
      <c r="W1112" s="127"/>
      <c r="X1112" s="99"/>
      <c r="Y1112" s="127"/>
    </row>
    <row r="1113" spans="3:25" ht="19" hidden="1">
      <c r="C1113" s="933"/>
      <c r="D1113" s="933"/>
      <c r="E1113" s="19"/>
      <c r="I1113" s="100"/>
      <c r="M1113" s="100"/>
      <c r="Q1113" s="99"/>
      <c r="R1113" s="340"/>
      <c r="S1113" s="119"/>
      <c r="T1113" s="123"/>
      <c r="U1113" s="119"/>
      <c r="V1113" s="99"/>
      <c r="W1113" s="127"/>
      <c r="X1113" s="99"/>
      <c r="Y1113" s="127"/>
    </row>
    <row r="1114" spans="3:25" ht="19" hidden="1">
      <c r="C1114" s="933"/>
      <c r="D1114" s="933"/>
      <c r="E1114" s="19"/>
      <c r="I1114" s="100"/>
      <c r="M1114" s="100"/>
      <c r="Q1114" s="99"/>
      <c r="R1114" s="340"/>
      <c r="S1114" s="119"/>
      <c r="T1114" s="123"/>
      <c r="U1114" s="119"/>
      <c r="V1114" s="99"/>
      <c r="W1114" s="127"/>
      <c r="X1114" s="99"/>
      <c r="Y1114" s="127"/>
    </row>
    <row r="1115" spans="3:25" ht="19" hidden="1">
      <c r="C1115" s="933"/>
      <c r="D1115" s="933"/>
      <c r="E1115" s="19"/>
      <c r="I1115" s="100"/>
      <c r="M1115" s="100"/>
      <c r="Q1115" s="99"/>
      <c r="R1115" s="340"/>
      <c r="S1115" s="119"/>
      <c r="T1115" s="123"/>
      <c r="U1115" s="119"/>
      <c r="V1115" s="99"/>
      <c r="W1115" s="127"/>
      <c r="X1115" s="99"/>
      <c r="Y1115" s="127"/>
    </row>
    <row r="1116" spans="3:25" ht="19" hidden="1">
      <c r="C1116" s="933"/>
      <c r="D1116" s="933"/>
      <c r="E1116" s="19"/>
      <c r="I1116" s="100"/>
      <c r="M1116" s="100"/>
      <c r="Q1116" s="99"/>
      <c r="R1116" s="340"/>
      <c r="S1116" s="119"/>
      <c r="T1116" s="123"/>
      <c r="U1116" s="119"/>
      <c r="V1116" s="99"/>
      <c r="W1116" s="127"/>
      <c r="X1116" s="99"/>
      <c r="Y1116" s="127"/>
    </row>
    <row r="1117" spans="3:25" ht="19" hidden="1">
      <c r="C1117" s="933"/>
      <c r="D1117" s="933"/>
      <c r="E1117" s="19"/>
      <c r="I1117" s="100"/>
      <c r="M1117" s="100"/>
      <c r="Q1117" s="99"/>
      <c r="R1117" s="340"/>
      <c r="S1117" s="119"/>
      <c r="T1117" s="123"/>
      <c r="U1117" s="119"/>
      <c r="V1117" s="99"/>
      <c r="W1117" s="127"/>
      <c r="X1117" s="99"/>
      <c r="Y1117" s="127"/>
    </row>
    <row r="1118" spans="3:25" ht="19" hidden="1">
      <c r="C1118" s="933"/>
      <c r="D1118" s="933"/>
      <c r="E1118" s="19"/>
      <c r="I1118" s="100"/>
      <c r="M1118" s="100"/>
      <c r="Q1118" s="99"/>
      <c r="R1118" s="340"/>
      <c r="S1118" s="119"/>
      <c r="T1118" s="123"/>
      <c r="U1118" s="119"/>
      <c r="V1118" s="99"/>
      <c r="W1118" s="127"/>
      <c r="X1118" s="99"/>
      <c r="Y1118" s="127"/>
    </row>
    <row r="1119" spans="3:25" ht="19" hidden="1">
      <c r="C1119" s="933"/>
      <c r="D1119" s="933"/>
      <c r="E1119" s="19"/>
      <c r="I1119" s="100"/>
      <c r="M1119" s="100"/>
      <c r="Q1119" s="99"/>
      <c r="R1119" s="340"/>
      <c r="S1119" s="119"/>
      <c r="T1119" s="123"/>
      <c r="U1119" s="119"/>
      <c r="V1119" s="99"/>
      <c r="W1119" s="127"/>
      <c r="X1119" s="99"/>
      <c r="Y1119" s="127"/>
    </row>
    <row r="1120" spans="3:25" ht="19" hidden="1">
      <c r="C1120" s="933"/>
      <c r="D1120" s="933"/>
      <c r="E1120" s="19"/>
      <c r="I1120" s="100"/>
      <c r="M1120" s="100"/>
      <c r="Q1120" s="99"/>
      <c r="R1120" s="340"/>
      <c r="S1120" s="119"/>
      <c r="T1120" s="123"/>
      <c r="U1120" s="119"/>
      <c r="V1120" s="99"/>
      <c r="W1120" s="127"/>
      <c r="X1120" s="99"/>
      <c r="Y1120" s="127"/>
    </row>
    <row r="1121" spans="3:25" ht="19" hidden="1">
      <c r="C1121" s="933"/>
      <c r="D1121" s="933"/>
      <c r="E1121" s="19"/>
      <c r="I1121" s="100"/>
      <c r="M1121" s="100"/>
      <c r="Q1121" s="99"/>
      <c r="R1121" s="340"/>
      <c r="S1121" s="119"/>
      <c r="T1121" s="123"/>
      <c r="U1121" s="119"/>
      <c r="V1121" s="99"/>
      <c r="W1121" s="127"/>
      <c r="X1121" s="99"/>
      <c r="Y1121" s="127"/>
    </row>
    <row r="1122" spans="3:25" ht="19" hidden="1">
      <c r="C1122" s="933"/>
      <c r="D1122" s="933"/>
      <c r="E1122" s="19"/>
      <c r="I1122" s="100"/>
      <c r="M1122" s="100"/>
      <c r="Q1122" s="99"/>
      <c r="R1122" s="340"/>
      <c r="S1122" s="119"/>
      <c r="T1122" s="123"/>
      <c r="U1122" s="119"/>
      <c r="V1122" s="99"/>
      <c r="W1122" s="127"/>
      <c r="X1122" s="99"/>
      <c r="Y1122" s="127"/>
    </row>
    <row r="1123" spans="3:25" ht="19" hidden="1">
      <c r="C1123" s="933"/>
      <c r="D1123" s="933"/>
      <c r="E1123" s="19"/>
      <c r="I1123" s="100"/>
      <c r="M1123" s="100"/>
      <c r="Q1123" s="99"/>
      <c r="R1123" s="340"/>
      <c r="S1123" s="119"/>
      <c r="T1123" s="123"/>
      <c r="U1123" s="119"/>
      <c r="V1123" s="99"/>
      <c r="W1123" s="127"/>
      <c r="X1123" s="99"/>
      <c r="Y1123" s="127"/>
    </row>
    <row r="1124" spans="3:25" ht="19" hidden="1">
      <c r="C1124" s="933"/>
      <c r="D1124" s="933"/>
      <c r="E1124" s="19"/>
      <c r="I1124" s="100"/>
      <c r="M1124" s="100"/>
      <c r="Q1124" s="99"/>
      <c r="R1124" s="340"/>
      <c r="S1124" s="119"/>
      <c r="T1124" s="123"/>
      <c r="U1124" s="119"/>
      <c r="V1124" s="99"/>
      <c r="W1124" s="127"/>
      <c r="X1124" s="99"/>
      <c r="Y1124" s="127"/>
    </row>
    <row r="1125" spans="3:25" ht="19" hidden="1">
      <c r="C1125" s="933"/>
      <c r="D1125" s="933"/>
      <c r="E1125" s="19"/>
      <c r="I1125" s="100"/>
      <c r="M1125" s="100"/>
      <c r="Q1125" s="99"/>
      <c r="R1125" s="340"/>
      <c r="S1125" s="119"/>
      <c r="T1125" s="123"/>
      <c r="U1125" s="119"/>
      <c r="V1125" s="99"/>
      <c r="W1125" s="127"/>
      <c r="X1125" s="99"/>
      <c r="Y1125" s="127"/>
    </row>
    <row r="1126" spans="3:25" ht="19" hidden="1">
      <c r="C1126" s="933"/>
      <c r="D1126" s="933"/>
      <c r="E1126" s="19"/>
      <c r="I1126" s="100"/>
      <c r="M1126" s="100"/>
      <c r="Q1126" s="99"/>
      <c r="R1126" s="340"/>
      <c r="S1126" s="119"/>
      <c r="T1126" s="123"/>
      <c r="U1126" s="119"/>
      <c r="V1126" s="99"/>
      <c r="W1126" s="127"/>
      <c r="X1126" s="99"/>
      <c r="Y1126" s="127"/>
    </row>
    <row r="1127" spans="3:25" ht="19" hidden="1">
      <c r="C1127" s="933"/>
      <c r="D1127" s="933"/>
      <c r="E1127" s="19"/>
      <c r="I1127" s="100"/>
      <c r="M1127" s="100"/>
      <c r="Q1127" s="99"/>
      <c r="R1127" s="340"/>
      <c r="S1127" s="119"/>
      <c r="T1127" s="123"/>
      <c r="U1127" s="119"/>
      <c r="V1127" s="99"/>
      <c r="W1127" s="127"/>
      <c r="X1127" s="99"/>
      <c r="Y1127" s="127"/>
    </row>
    <row r="1128" spans="3:25" ht="19" hidden="1">
      <c r="C1128" s="933"/>
      <c r="D1128" s="933"/>
      <c r="E1128" s="19"/>
      <c r="I1128" s="100"/>
      <c r="M1128" s="100"/>
      <c r="Q1128" s="99"/>
      <c r="R1128" s="340"/>
      <c r="S1128" s="119"/>
      <c r="T1128" s="123"/>
      <c r="U1128" s="119"/>
      <c r="V1128" s="99"/>
      <c r="W1128" s="127"/>
      <c r="X1128" s="99"/>
      <c r="Y1128" s="127"/>
    </row>
    <row r="1129" spans="3:25" ht="19" hidden="1">
      <c r="C1129" s="933"/>
      <c r="D1129" s="933"/>
      <c r="E1129" s="19"/>
      <c r="I1129" s="100"/>
      <c r="M1129" s="100"/>
      <c r="Q1129" s="99"/>
      <c r="R1129" s="340"/>
      <c r="S1129" s="119"/>
      <c r="T1129" s="123"/>
      <c r="U1129" s="119"/>
      <c r="V1129" s="99"/>
      <c r="W1129" s="127"/>
      <c r="X1129" s="99"/>
      <c r="Y1129" s="127"/>
    </row>
    <row r="1130" spans="3:25" ht="19" hidden="1">
      <c r="C1130" s="933"/>
      <c r="D1130" s="933"/>
      <c r="E1130" s="19"/>
      <c r="I1130" s="100"/>
      <c r="M1130" s="100"/>
      <c r="Q1130" s="99"/>
      <c r="R1130" s="340"/>
      <c r="S1130" s="119"/>
      <c r="T1130" s="123"/>
      <c r="U1130" s="119"/>
      <c r="V1130" s="99"/>
      <c r="W1130" s="127"/>
      <c r="X1130" s="99"/>
      <c r="Y1130" s="127"/>
    </row>
    <row r="1131" spans="3:25" ht="19" hidden="1">
      <c r="C1131" s="933"/>
      <c r="D1131" s="933"/>
      <c r="E1131" s="19"/>
      <c r="I1131" s="100"/>
      <c r="M1131" s="100"/>
      <c r="Q1131" s="99"/>
      <c r="R1131" s="340"/>
      <c r="S1131" s="119"/>
      <c r="T1131" s="123"/>
      <c r="U1131" s="119"/>
      <c r="V1131" s="99"/>
      <c r="W1131" s="127"/>
      <c r="X1131" s="99"/>
      <c r="Y1131" s="127"/>
    </row>
    <row r="1132" spans="3:25" ht="19" hidden="1">
      <c r="C1132" s="933"/>
      <c r="D1132" s="933"/>
      <c r="E1132" s="19"/>
      <c r="I1132" s="100"/>
      <c r="M1132" s="100"/>
      <c r="Q1132" s="99"/>
      <c r="R1132" s="340"/>
      <c r="S1132" s="119"/>
      <c r="T1132" s="123"/>
      <c r="U1132" s="119"/>
      <c r="V1132" s="99"/>
      <c r="W1132" s="127"/>
      <c r="X1132" s="99"/>
      <c r="Y1132" s="127"/>
    </row>
    <row r="1133" spans="3:25" ht="19" hidden="1">
      <c r="C1133" s="933"/>
      <c r="D1133" s="933"/>
      <c r="E1133" s="19"/>
      <c r="I1133" s="100"/>
      <c r="M1133" s="100"/>
      <c r="Q1133" s="99"/>
      <c r="R1133" s="340"/>
      <c r="S1133" s="119"/>
      <c r="T1133" s="123"/>
      <c r="U1133" s="119"/>
      <c r="V1133" s="99"/>
      <c r="W1133" s="127"/>
      <c r="X1133" s="99"/>
      <c r="Y1133" s="127"/>
    </row>
    <row r="1134" spans="3:25" ht="19" hidden="1">
      <c r="C1134" s="933"/>
      <c r="D1134" s="933"/>
      <c r="E1134" s="19"/>
      <c r="I1134" s="100"/>
      <c r="M1134" s="100"/>
      <c r="Q1134" s="99"/>
      <c r="R1134" s="340"/>
      <c r="S1134" s="119"/>
      <c r="T1134" s="123"/>
      <c r="U1134" s="119"/>
      <c r="V1134" s="99"/>
      <c r="W1134" s="127"/>
      <c r="X1134" s="99"/>
      <c r="Y1134" s="127"/>
    </row>
    <row r="1135" spans="3:25" ht="19" hidden="1">
      <c r="C1135" s="933"/>
      <c r="D1135" s="933"/>
      <c r="E1135" s="19"/>
      <c r="I1135" s="100"/>
      <c r="M1135" s="100"/>
      <c r="Q1135" s="99"/>
      <c r="R1135" s="340"/>
      <c r="S1135" s="119"/>
      <c r="T1135" s="123"/>
      <c r="U1135" s="119"/>
      <c r="V1135" s="99"/>
      <c r="W1135" s="127"/>
      <c r="X1135" s="99"/>
      <c r="Y1135" s="127"/>
    </row>
    <row r="1136" spans="3:25" ht="19" hidden="1">
      <c r="C1136" s="933"/>
      <c r="D1136" s="933"/>
      <c r="E1136" s="19"/>
      <c r="I1136" s="100"/>
      <c r="M1136" s="100"/>
      <c r="Q1136" s="99"/>
      <c r="R1136" s="340"/>
      <c r="S1136" s="119"/>
      <c r="T1136" s="123"/>
      <c r="U1136" s="119"/>
      <c r="V1136" s="99"/>
      <c r="W1136" s="127"/>
      <c r="X1136" s="99"/>
      <c r="Y1136" s="127"/>
    </row>
    <row r="1137" spans="3:25" ht="19" hidden="1">
      <c r="C1137" s="933"/>
      <c r="D1137" s="933"/>
      <c r="E1137" s="19"/>
      <c r="I1137" s="100"/>
      <c r="M1137" s="100"/>
      <c r="Q1137" s="99"/>
      <c r="R1137" s="340"/>
      <c r="S1137" s="119"/>
      <c r="T1137" s="123"/>
      <c r="U1137" s="119"/>
      <c r="V1137" s="99"/>
      <c r="W1137" s="127"/>
      <c r="X1137" s="99"/>
      <c r="Y1137" s="127"/>
    </row>
    <row r="1138" spans="3:25" ht="19" hidden="1">
      <c r="C1138" s="933"/>
      <c r="D1138" s="933"/>
      <c r="E1138" s="19"/>
      <c r="I1138" s="100"/>
      <c r="M1138" s="100"/>
      <c r="Q1138" s="99"/>
      <c r="R1138" s="340"/>
      <c r="S1138" s="119"/>
      <c r="T1138" s="123"/>
      <c r="U1138" s="119"/>
      <c r="V1138" s="99"/>
      <c r="W1138" s="127"/>
      <c r="X1138" s="99"/>
      <c r="Y1138" s="127"/>
    </row>
    <row r="1139" spans="3:25" ht="19" hidden="1">
      <c r="C1139" s="933"/>
      <c r="D1139" s="933"/>
      <c r="E1139" s="19"/>
      <c r="I1139" s="100"/>
      <c r="M1139" s="100"/>
      <c r="Q1139" s="99"/>
      <c r="R1139" s="340"/>
      <c r="S1139" s="119"/>
      <c r="T1139" s="123"/>
      <c r="U1139" s="119"/>
      <c r="V1139" s="99"/>
      <c r="W1139" s="127"/>
      <c r="X1139" s="99"/>
      <c r="Y1139" s="127"/>
    </row>
    <row r="1140" spans="3:25" ht="19" hidden="1">
      <c r="C1140" s="933"/>
      <c r="D1140" s="933"/>
      <c r="E1140" s="19"/>
      <c r="I1140" s="100"/>
      <c r="M1140" s="100"/>
      <c r="Q1140" s="99"/>
      <c r="R1140" s="340"/>
      <c r="S1140" s="119"/>
      <c r="T1140" s="123"/>
      <c r="U1140" s="119"/>
      <c r="V1140" s="99"/>
      <c r="W1140" s="127"/>
      <c r="X1140" s="99"/>
      <c r="Y1140" s="127"/>
    </row>
    <row r="1141" spans="3:25" ht="19" hidden="1">
      <c r="C1141" s="933"/>
      <c r="D1141" s="933"/>
      <c r="E1141" s="19"/>
      <c r="I1141" s="100"/>
      <c r="M1141" s="100"/>
      <c r="Q1141" s="99"/>
      <c r="R1141" s="340"/>
      <c r="S1141" s="119"/>
      <c r="T1141" s="123"/>
      <c r="U1141" s="119"/>
      <c r="V1141" s="99"/>
      <c r="W1141" s="127"/>
      <c r="X1141" s="99"/>
      <c r="Y1141" s="127"/>
    </row>
    <row r="1142" spans="3:25" ht="19" hidden="1">
      <c r="C1142" s="933"/>
      <c r="D1142" s="933"/>
      <c r="E1142" s="19"/>
      <c r="I1142" s="100"/>
      <c r="M1142" s="100"/>
      <c r="Q1142" s="99"/>
      <c r="R1142" s="340"/>
      <c r="S1142" s="119"/>
      <c r="T1142" s="123"/>
      <c r="U1142" s="119"/>
      <c r="V1142" s="99"/>
      <c r="W1142" s="127"/>
      <c r="X1142" s="99"/>
      <c r="Y1142" s="127"/>
    </row>
    <row r="1143" spans="3:25" ht="19" hidden="1">
      <c r="C1143" s="933"/>
      <c r="D1143" s="933"/>
      <c r="E1143" s="19"/>
      <c r="I1143" s="100"/>
      <c r="M1143" s="100"/>
      <c r="Q1143" s="99"/>
      <c r="R1143" s="340"/>
      <c r="S1143" s="119"/>
      <c r="T1143" s="123"/>
      <c r="U1143" s="119"/>
      <c r="V1143" s="99"/>
      <c r="W1143" s="127"/>
      <c r="X1143" s="99"/>
      <c r="Y1143" s="127"/>
    </row>
    <row r="1144" spans="3:25" ht="19" hidden="1">
      <c r="C1144" s="933"/>
      <c r="D1144" s="933"/>
      <c r="E1144" s="19"/>
      <c r="I1144" s="100"/>
      <c r="M1144" s="100"/>
      <c r="Q1144" s="99"/>
      <c r="R1144" s="340"/>
      <c r="S1144" s="119"/>
      <c r="T1144" s="123"/>
      <c r="U1144" s="119"/>
      <c r="V1144" s="99"/>
      <c r="W1144" s="127"/>
      <c r="X1144" s="99"/>
      <c r="Y1144" s="127"/>
    </row>
    <row r="1145" spans="3:25" ht="19" hidden="1">
      <c r="C1145" s="933"/>
      <c r="D1145" s="933"/>
      <c r="E1145" s="19"/>
      <c r="I1145" s="100"/>
      <c r="M1145" s="100"/>
      <c r="Q1145" s="99"/>
      <c r="R1145" s="340"/>
      <c r="S1145" s="119"/>
      <c r="T1145" s="123"/>
      <c r="U1145" s="119"/>
      <c r="V1145" s="99"/>
      <c r="W1145" s="127"/>
      <c r="X1145" s="99"/>
      <c r="Y1145" s="127"/>
    </row>
    <row r="1146" spans="3:25" ht="19" hidden="1">
      <c r="C1146" s="933"/>
      <c r="D1146" s="933"/>
      <c r="E1146" s="19"/>
      <c r="I1146" s="100"/>
      <c r="M1146" s="100"/>
      <c r="Q1146" s="99"/>
      <c r="R1146" s="340"/>
      <c r="S1146" s="119"/>
      <c r="T1146" s="123"/>
      <c r="U1146" s="119"/>
      <c r="V1146" s="99"/>
      <c r="W1146" s="127"/>
      <c r="X1146" s="99"/>
      <c r="Y1146" s="127"/>
    </row>
    <row r="1147" spans="3:25" ht="19" hidden="1">
      <c r="C1147" s="933"/>
      <c r="D1147" s="933"/>
      <c r="E1147" s="19"/>
      <c r="I1147" s="100"/>
      <c r="M1147" s="100"/>
      <c r="Q1147" s="99"/>
      <c r="R1147" s="340"/>
      <c r="S1147" s="119"/>
      <c r="T1147" s="123"/>
      <c r="U1147" s="119"/>
      <c r="V1147" s="99"/>
      <c r="W1147" s="127"/>
      <c r="X1147" s="99"/>
      <c r="Y1147" s="127"/>
    </row>
    <row r="1148" spans="3:25" ht="19" hidden="1">
      <c r="C1148" s="933"/>
      <c r="D1148" s="933"/>
      <c r="E1148" s="19"/>
      <c r="I1148" s="100"/>
      <c r="M1148" s="100"/>
      <c r="Q1148" s="99"/>
      <c r="R1148" s="340"/>
      <c r="S1148" s="119"/>
      <c r="T1148" s="123"/>
      <c r="U1148" s="119"/>
      <c r="V1148" s="99"/>
      <c r="W1148" s="127"/>
      <c r="X1148" s="99"/>
      <c r="Y1148" s="127"/>
    </row>
    <row r="1149" spans="3:25" ht="19" hidden="1">
      <c r="C1149" s="933"/>
      <c r="D1149" s="933"/>
      <c r="E1149" s="19"/>
      <c r="I1149" s="100"/>
      <c r="M1149" s="100"/>
      <c r="Q1149" s="99"/>
      <c r="R1149" s="340"/>
      <c r="S1149" s="119"/>
      <c r="T1149" s="123"/>
      <c r="U1149" s="119"/>
      <c r="V1149" s="99"/>
      <c r="W1149" s="127"/>
      <c r="X1149" s="99"/>
      <c r="Y1149" s="127"/>
    </row>
    <row r="1150" spans="3:25" ht="19" hidden="1">
      <c r="C1150" s="933"/>
      <c r="D1150" s="933"/>
      <c r="E1150" s="19"/>
      <c r="I1150" s="100"/>
      <c r="M1150" s="100"/>
      <c r="Q1150" s="99"/>
      <c r="R1150" s="340"/>
      <c r="S1150" s="119"/>
      <c r="T1150" s="123"/>
      <c r="U1150" s="119"/>
      <c r="V1150" s="99"/>
      <c r="W1150" s="127"/>
      <c r="X1150" s="99"/>
      <c r="Y1150" s="127"/>
    </row>
    <row r="1151" spans="3:25" ht="19" hidden="1">
      <c r="C1151" s="933"/>
      <c r="D1151" s="933"/>
      <c r="E1151" s="19"/>
      <c r="I1151" s="100"/>
      <c r="M1151" s="100"/>
      <c r="Q1151" s="99"/>
      <c r="R1151" s="340"/>
      <c r="S1151" s="119"/>
      <c r="T1151" s="123"/>
      <c r="U1151" s="119"/>
      <c r="V1151" s="99"/>
      <c r="W1151" s="127"/>
      <c r="X1151" s="99"/>
      <c r="Y1151" s="127"/>
    </row>
    <row r="1152" spans="3:25" ht="19" hidden="1">
      <c r="C1152" s="933"/>
      <c r="D1152" s="933"/>
      <c r="E1152" s="19"/>
      <c r="I1152" s="100"/>
      <c r="M1152" s="100"/>
      <c r="Q1152" s="99"/>
      <c r="R1152" s="340"/>
      <c r="S1152" s="119"/>
      <c r="T1152" s="123"/>
      <c r="U1152" s="119"/>
      <c r="V1152" s="99"/>
      <c r="W1152" s="127"/>
      <c r="X1152" s="99"/>
      <c r="Y1152" s="127"/>
    </row>
    <row r="1153" spans="3:25" ht="19" hidden="1">
      <c r="C1153" s="933"/>
      <c r="D1153" s="933"/>
      <c r="E1153" s="19"/>
      <c r="I1153" s="100"/>
      <c r="M1153" s="100"/>
      <c r="Q1153" s="99"/>
      <c r="R1153" s="340"/>
      <c r="S1153" s="119"/>
      <c r="T1153" s="123"/>
      <c r="U1153" s="119"/>
      <c r="V1153" s="99"/>
      <c r="W1153" s="127"/>
      <c r="X1153" s="99"/>
      <c r="Y1153" s="127"/>
    </row>
    <row r="1154" spans="3:25" ht="19" hidden="1">
      <c r="C1154" s="933"/>
      <c r="D1154" s="933"/>
      <c r="E1154" s="19"/>
      <c r="I1154" s="100"/>
      <c r="M1154" s="100"/>
      <c r="Q1154" s="99"/>
      <c r="R1154" s="340"/>
      <c r="S1154" s="119"/>
      <c r="T1154" s="123"/>
      <c r="U1154" s="119"/>
      <c r="V1154" s="99"/>
      <c r="W1154" s="127"/>
      <c r="X1154" s="99"/>
      <c r="Y1154" s="127"/>
    </row>
    <row r="1155" spans="3:25" ht="19" hidden="1">
      <c r="C1155" s="933"/>
      <c r="D1155" s="933"/>
      <c r="E1155" s="19"/>
      <c r="I1155" s="100"/>
      <c r="M1155" s="100"/>
      <c r="Q1155" s="99"/>
      <c r="R1155" s="340"/>
      <c r="S1155" s="119"/>
      <c r="T1155" s="123"/>
      <c r="U1155" s="119"/>
      <c r="V1155" s="99"/>
      <c r="W1155" s="127"/>
      <c r="X1155" s="99"/>
      <c r="Y1155" s="127"/>
    </row>
    <row r="1156" spans="3:25" ht="19" hidden="1">
      <c r="C1156" s="933"/>
      <c r="D1156" s="933"/>
      <c r="E1156" s="19"/>
      <c r="I1156" s="100"/>
      <c r="M1156" s="100"/>
      <c r="Q1156" s="99"/>
      <c r="R1156" s="340"/>
      <c r="S1156" s="119"/>
      <c r="T1156" s="123"/>
      <c r="U1156" s="119"/>
      <c r="V1156" s="99"/>
      <c r="W1156" s="127"/>
      <c r="X1156" s="99"/>
      <c r="Y1156" s="127"/>
    </row>
    <row r="1157" spans="3:25" ht="19" hidden="1">
      <c r="C1157" s="933"/>
      <c r="D1157" s="933"/>
      <c r="E1157" s="19"/>
      <c r="I1157" s="100"/>
      <c r="M1157" s="100"/>
      <c r="Q1157" s="99"/>
      <c r="R1157" s="340"/>
      <c r="S1157" s="119"/>
      <c r="T1157" s="123"/>
      <c r="U1157" s="119"/>
      <c r="V1157" s="99"/>
      <c r="W1157" s="127"/>
      <c r="X1157" s="99"/>
      <c r="Y1157" s="127"/>
    </row>
    <row r="1158" spans="3:25" ht="19" hidden="1">
      <c r="C1158" s="933"/>
      <c r="D1158" s="933"/>
      <c r="E1158" s="19"/>
      <c r="I1158" s="100"/>
      <c r="M1158" s="100"/>
      <c r="Q1158" s="99"/>
      <c r="R1158" s="340"/>
      <c r="S1158" s="119"/>
      <c r="T1158" s="123"/>
      <c r="U1158" s="119"/>
      <c r="V1158" s="99"/>
      <c r="W1158" s="127"/>
      <c r="X1158" s="99"/>
      <c r="Y1158" s="127"/>
    </row>
    <row r="1159" spans="3:25" ht="19" hidden="1">
      <c r="C1159" s="933"/>
      <c r="D1159" s="933"/>
      <c r="E1159" s="19"/>
      <c r="I1159" s="100"/>
      <c r="M1159" s="100"/>
      <c r="Q1159" s="99"/>
      <c r="R1159" s="340"/>
      <c r="S1159" s="119"/>
      <c r="T1159" s="123"/>
      <c r="U1159" s="119"/>
      <c r="V1159" s="99"/>
      <c r="W1159" s="127"/>
      <c r="X1159" s="99"/>
      <c r="Y1159" s="127"/>
    </row>
    <row r="1160" spans="3:25" ht="19" hidden="1">
      <c r="C1160" s="933"/>
      <c r="D1160" s="933"/>
      <c r="E1160" s="19"/>
      <c r="I1160" s="100"/>
      <c r="M1160" s="100"/>
      <c r="Q1160" s="99"/>
      <c r="R1160" s="340"/>
      <c r="S1160" s="119"/>
      <c r="T1160" s="123"/>
      <c r="U1160" s="119"/>
      <c r="V1160" s="99"/>
      <c r="W1160" s="127"/>
      <c r="X1160" s="99"/>
      <c r="Y1160" s="127"/>
    </row>
    <row r="1161" spans="3:25" ht="19" hidden="1">
      <c r="C1161" s="933"/>
      <c r="D1161" s="933"/>
      <c r="E1161" s="19"/>
      <c r="I1161" s="100"/>
      <c r="M1161" s="100"/>
      <c r="Q1161" s="99"/>
      <c r="R1161" s="340"/>
      <c r="S1161" s="119"/>
      <c r="T1161" s="123"/>
      <c r="U1161" s="119"/>
      <c r="V1161" s="99"/>
      <c r="W1161" s="127"/>
      <c r="X1161" s="99"/>
      <c r="Y1161" s="127"/>
    </row>
    <row r="1162" spans="3:25" ht="19" hidden="1">
      <c r="C1162" s="933"/>
      <c r="D1162" s="933"/>
      <c r="E1162" s="19"/>
      <c r="I1162" s="100"/>
      <c r="M1162" s="100"/>
      <c r="Q1162" s="99"/>
      <c r="R1162" s="340"/>
      <c r="S1162" s="119"/>
      <c r="T1162" s="123"/>
      <c r="U1162" s="119"/>
      <c r="V1162" s="99"/>
      <c r="W1162" s="127"/>
      <c r="X1162" s="99"/>
      <c r="Y1162" s="127"/>
    </row>
    <row r="1163" spans="3:25" ht="19" hidden="1">
      <c r="C1163" s="933"/>
      <c r="D1163" s="933"/>
      <c r="E1163" s="19"/>
      <c r="I1163" s="100"/>
      <c r="M1163" s="100"/>
      <c r="Q1163" s="99"/>
      <c r="R1163" s="340"/>
      <c r="S1163" s="119"/>
      <c r="T1163" s="123"/>
      <c r="U1163" s="119"/>
      <c r="V1163" s="99"/>
      <c r="W1163" s="127"/>
      <c r="X1163" s="99"/>
      <c r="Y1163" s="127"/>
    </row>
    <row r="1164" spans="3:25" ht="19" hidden="1">
      <c r="C1164" s="933"/>
      <c r="D1164" s="933"/>
      <c r="E1164" s="19"/>
      <c r="I1164" s="100"/>
      <c r="M1164" s="100"/>
      <c r="Q1164" s="99"/>
      <c r="R1164" s="340"/>
      <c r="S1164" s="119"/>
      <c r="T1164" s="123"/>
      <c r="U1164" s="119"/>
      <c r="V1164" s="99"/>
      <c r="W1164" s="127"/>
      <c r="X1164" s="99"/>
      <c r="Y1164" s="127"/>
    </row>
    <row r="1165" spans="3:25" ht="19" hidden="1">
      <c r="C1165" s="933"/>
      <c r="D1165" s="933"/>
      <c r="E1165" s="19"/>
      <c r="I1165" s="100"/>
      <c r="M1165" s="100"/>
      <c r="Q1165" s="99"/>
      <c r="R1165" s="340"/>
      <c r="S1165" s="119"/>
      <c r="T1165" s="123"/>
      <c r="U1165" s="119"/>
      <c r="V1165" s="99"/>
      <c r="W1165" s="127"/>
      <c r="X1165" s="99"/>
      <c r="Y1165" s="127"/>
    </row>
    <row r="1166" spans="3:25" ht="19" hidden="1">
      <c r="C1166" s="933"/>
      <c r="D1166" s="933"/>
      <c r="E1166" s="19"/>
      <c r="I1166" s="100"/>
      <c r="M1166" s="100"/>
      <c r="Q1166" s="99"/>
      <c r="R1166" s="340"/>
      <c r="S1166" s="119"/>
      <c r="T1166" s="123"/>
      <c r="U1166" s="119"/>
      <c r="V1166" s="99"/>
      <c r="W1166" s="127"/>
      <c r="X1166" s="99"/>
      <c r="Y1166" s="127"/>
    </row>
    <row r="1167" spans="3:25" ht="19" hidden="1">
      <c r="C1167" s="933"/>
      <c r="D1167" s="933"/>
      <c r="E1167" s="19"/>
      <c r="I1167" s="100"/>
      <c r="M1167" s="100"/>
      <c r="Q1167" s="99"/>
      <c r="R1167" s="340"/>
      <c r="S1167" s="119"/>
      <c r="T1167" s="123"/>
      <c r="U1167" s="119"/>
      <c r="V1167" s="99"/>
      <c r="W1167" s="127"/>
      <c r="X1167" s="99"/>
      <c r="Y1167" s="127"/>
    </row>
    <row r="1168" spans="3:25" ht="19" hidden="1">
      <c r="C1168" s="933"/>
      <c r="D1168" s="933"/>
      <c r="E1168" s="19"/>
      <c r="I1168" s="100"/>
      <c r="M1168" s="100"/>
      <c r="Q1168" s="99"/>
      <c r="R1168" s="340"/>
      <c r="S1168" s="119"/>
      <c r="T1168" s="123"/>
      <c r="U1168" s="119"/>
      <c r="V1168" s="99"/>
      <c r="W1168" s="127"/>
      <c r="X1168" s="99"/>
      <c r="Y1168" s="127"/>
    </row>
    <row r="1169" spans="3:25" ht="19" hidden="1">
      <c r="C1169" s="933"/>
      <c r="D1169" s="933"/>
      <c r="E1169" s="19"/>
      <c r="I1169" s="100"/>
      <c r="M1169" s="100"/>
      <c r="Q1169" s="99"/>
      <c r="R1169" s="340"/>
      <c r="S1169" s="119"/>
      <c r="T1169" s="123"/>
      <c r="U1169" s="119"/>
      <c r="V1169" s="99"/>
      <c r="W1169" s="127"/>
      <c r="X1169" s="99"/>
      <c r="Y1169" s="127"/>
    </row>
    <row r="1170" spans="3:25" ht="19" hidden="1">
      <c r="C1170" s="933"/>
      <c r="D1170" s="933"/>
      <c r="E1170" s="19"/>
      <c r="I1170" s="100"/>
      <c r="M1170" s="100"/>
      <c r="Q1170" s="99"/>
      <c r="R1170" s="340"/>
      <c r="S1170" s="119"/>
      <c r="T1170" s="123"/>
      <c r="U1170" s="119"/>
      <c r="V1170" s="99"/>
      <c r="W1170" s="127"/>
      <c r="X1170" s="99"/>
      <c r="Y1170" s="127"/>
    </row>
    <row r="1171" spans="3:25" ht="19" hidden="1">
      <c r="C1171" s="933"/>
      <c r="D1171" s="933"/>
      <c r="E1171" s="19"/>
      <c r="I1171" s="100"/>
      <c r="M1171" s="100"/>
      <c r="Q1171" s="99"/>
      <c r="R1171" s="340"/>
      <c r="S1171" s="119"/>
      <c r="T1171" s="123"/>
      <c r="U1171" s="119"/>
      <c r="V1171" s="99"/>
      <c r="W1171" s="127"/>
      <c r="X1171" s="99"/>
      <c r="Y1171" s="127"/>
    </row>
    <row r="1172" spans="3:25" ht="19" hidden="1">
      <c r="C1172" s="933"/>
      <c r="D1172" s="933"/>
      <c r="E1172" s="19"/>
      <c r="I1172" s="100"/>
      <c r="M1172" s="100"/>
      <c r="Q1172" s="99"/>
      <c r="R1172" s="340"/>
      <c r="S1172" s="119"/>
      <c r="T1172" s="123"/>
      <c r="U1172" s="119"/>
      <c r="V1172" s="99"/>
      <c r="W1172" s="127"/>
      <c r="X1172" s="99"/>
      <c r="Y1172" s="127"/>
    </row>
    <row r="1173" spans="3:25" ht="19" hidden="1">
      <c r="C1173" s="933"/>
      <c r="D1173" s="933"/>
      <c r="E1173" s="19"/>
      <c r="I1173" s="100"/>
      <c r="M1173" s="100"/>
      <c r="Q1173" s="99"/>
      <c r="R1173" s="340"/>
      <c r="S1173" s="119"/>
      <c r="T1173" s="123"/>
      <c r="U1173" s="119"/>
      <c r="V1173" s="99"/>
      <c r="W1173" s="127"/>
      <c r="X1173" s="99"/>
      <c r="Y1173" s="127"/>
    </row>
    <row r="1174" spans="3:25" ht="19" hidden="1">
      <c r="C1174" s="933"/>
      <c r="D1174" s="933"/>
      <c r="E1174" s="19"/>
      <c r="I1174" s="100"/>
      <c r="M1174" s="100"/>
      <c r="Q1174" s="99"/>
      <c r="R1174" s="340"/>
      <c r="S1174" s="119"/>
      <c r="T1174" s="123"/>
      <c r="U1174" s="119"/>
      <c r="V1174" s="99"/>
      <c r="W1174" s="127"/>
      <c r="X1174" s="99"/>
      <c r="Y1174" s="127"/>
    </row>
    <row r="1175" spans="3:25" ht="19" hidden="1">
      <c r="C1175" s="933"/>
      <c r="D1175" s="933"/>
      <c r="E1175" s="19"/>
      <c r="I1175" s="100"/>
      <c r="M1175" s="100"/>
      <c r="Q1175" s="99"/>
      <c r="R1175" s="340"/>
      <c r="S1175" s="119"/>
      <c r="T1175" s="123"/>
      <c r="U1175" s="119"/>
      <c r="V1175" s="99"/>
      <c r="W1175" s="127"/>
      <c r="X1175" s="99"/>
      <c r="Y1175" s="127"/>
    </row>
    <row r="1176" spans="3:25" ht="19" hidden="1">
      <c r="C1176" s="933"/>
      <c r="D1176" s="933"/>
      <c r="E1176" s="19"/>
      <c r="I1176" s="100"/>
      <c r="M1176" s="100"/>
      <c r="Q1176" s="99"/>
      <c r="R1176" s="340"/>
      <c r="S1176" s="119"/>
      <c r="T1176" s="123"/>
      <c r="U1176" s="119"/>
      <c r="V1176" s="99"/>
      <c r="W1176" s="127"/>
      <c r="X1176" s="99"/>
      <c r="Y1176" s="127"/>
    </row>
    <row r="1177" spans="3:25" ht="19" hidden="1">
      <c r="C1177" s="933"/>
      <c r="D1177" s="933"/>
      <c r="E1177" s="19"/>
      <c r="I1177" s="100"/>
      <c r="M1177" s="100"/>
      <c r="Q1177" s="99"/>
      <c r="R1177" s="340"/>
      <c r="S1177" s="119"/>
      <c r="T1177" s="123"/>
      <c r="U1177" s="119"/>
      <c r="V1177" s="99"/>
      <c r="W1177" s="127"/>
      <c r="X1177" s="99"/>
      <c r="Y1177" s="127"/>
    </row>
    <row r="1178" spans="3:25" ht="19" hidden="1">
      <c r="C1178" s="933"/>
      <c r="D1178" s="933"/>
      <c r="E1178" s="19"/>
      <c r="I1178" s="100"/>
      <c r="M1178" s="100"/>
      <c r="Q1178" s="99"/>
      <c r="R1178" s="340"/>
      <c r="S1178" s="119"/>
      <c r="T1178" s="123"/>
      <c r="U1178" s="119"/>
      <c r="V1178" s="99"/>
      <c r="W1178" s="127"/>
      <c r="X1178" s="99"/>
      <c r="Y1178" s="127"/>
    </row>
    <row r="1179" spans="3:25" ht="19" hidden="1">
      <c r="C1179" s="933"/>
      <c r="D1179" s="933"/>
      <c r="E1179" s="19"/>
      <c r="I1179" s="100"/>
      <c r="M1179" s="100"/>
      <c r="Q1179" s="99"/>
      <c r="R1179" s="340"/>
      <c r="S1179" s="119"/>
      <c r="T1179" s="123"/>
      <c r="U1179" s="119"/>
      <c r="V1179" s="99"/>
      <c r="W1179" s="127"/>
      <c r="X1179" s="99"/>
      <c r="Y1179" s="127"/>
    </row>
    <row r="1180" spans="3:25" ht="19" hidden="1">
      <c r="C1180" s="933"/>
      <c r="D1180" s="933"/>
      <c r="E1180" s="19"/>
      <c r="I1180" s="100"/>
      <c r="M1180" s="100"/>
      <c r="Q1180" s="99"/>
      <c r="R1180" s="340"/>
      <c r="S1180" s="119"/>
      <c r="T1180" s="123"/>
      <c r="U1180" s="119"/>
      <c r="V1180" s="99"/>
      <c r="W1180" s="127"/>
      <c r="X1180" s="99"/>
      <c r="Y1180" s="127"/>
    </row>
    <row r="1181" spans="3:25" ht="19" hidden="1">
      <c r="C1181" s="933"/>
      <c r="D1181" s="933"/>
      <c r="E1181" s="19"/>
      <c r="I1181" s="100"/>
      <c r="M1181" s="100"/>
      <c r="Q1181" s="99"/>
      <c r="R1181" s="340"/>
      <c r="S1181" s="119"/>
      <c r="T1181" s="123"/>
      <c r="U1181" s="119"/>
      <c r="V1181" s="99"/>
      <c r="W1181" s="127"/>
      <c r="X1181" s="99"/>
      <c r="Y1181" s="127"/>
    </row>
    <row r="1182" spans="3:25" ht="19" hidden="1">
      <c r="C1182" s="933"/>
      <c r="D1182" s="933"/>
      <c r="E1182" s="19"/>
      <c r="I1182" s="100"/>
      <c r="M1182" s="100"/>
      <c r="Q1182" s="99"/>
      <c r="R1182" s="340"/>
      <c r="S1182" s="119"/>
      <c r="T1182" s="123"/>
      <c r="U1182" s="119"/>
      <c r="V1182" s="99"/>
      <c r="W1182" s="127"/>
      <c r="X1182" s="99"/>
      <c r="Y1182" s="127"/>
    </row>
    <row r="1183" spans="3:25" ht="19" hidden="1">
      <c r="C1183" s="933"/>
      <c r="D1183" s="933"/>
      <c r="E1183" s="19"/>
      <c r="I1183" s="100"/>
      <c r="M1183" s="100"/>
      <c r="Q1183" s="99"/>
      <c r="R1183" s="340"/>
      <c r="S1183" s="119"/>
      <c r="T1183" s="123"/>
      <c r="U1183" s="119"/>
      <c r="V1183" s="99"/>
      <c r="W1183" s="127"/>
      <c r="X1183" s="99"/>
      <c r="Y1183" s="127"/>
    </row>
    <row r="1184" spans="3:25" ht="19" hidden="1">
      <c r="C1184" s="933"/>
      <c r="D1184" s="933"/>
      <c r="E1184" s="19"/>
      <c r="I1184" s="100"/>
      <c r="M1184" s="100"/>
      <c r="Q1184" s="99"/>
      <c r="R1184" s="340"/>
      <c r="S1184" s="119"/>
      <c r="T1184" s="123"/>
      <c r="U1184" s="119"/>
      <c r="V1184" s="99"/>
      <c r="W1184" s="127"/>
      <c r="X1184" s="99"/>
      <c r="Y1184" s="127"/>
    </row>
    <row r="1185" spans="3:25" ht="19" hidden="1">
      <c r="C1185" s="933"/>
      <c r="D1185" s="933"/>
      <c r="E1185" s="19"/>
      <c r="I1185" s="100"/>
      <c r="M1185" s="100"/>
      <c r="Q1185" s="99"/>
      <c r="R1185" s="340"/>
      <c r="S1185" s="119"/>
      <c r="T1185" s="123"/>
      <c r="U1185" s="119"/>
      <c r="V1185" s="99"/>
      <c r="W1185" s="127"/>
      <c r="X1185" s="99"/>
      <c r="Y1185" s="127"/>
    </row>
    <row r="1186" spans="3:25" ht="19" hidden="1">
      <c r="C1186" s="933"/>
      <c r="D1186" s="933"/>
      <c r="E1186" s="19"/>
      <c r="I1186" s="100"/>
      <c r="M1186" s="100"/>
      <c r="Q1186" s="99"/>
      <c r="R1186" s="340"/>
      <c r="S1186" s="119"/>
      <c r="T1186" s="123"/>
      <c r="U1186" s="119"/>
      <c r="V1186" s="99"/>
      <c r="W1186" s="127"/>
      <c r="X1186" s="99"/>
      <c r="Y1186" s="127"/>
    </row>
    <row r="1187" spans="3:25" ht="19" hidden="1">
      <c r="C1187" s="933"/>
      <c r="D1187" s="933"/>
      <c r="E1187" s="19"/>
      <c r="I1187" s="100"/>
      <c r="M1187" s="100"/>
      <c r="Q1187" s="99"/>
      <c r="R1187" s="340"/>
      <c r="S1187" s="119"/>
      <c r="T1187" s="123"/>
      <c r="U1187" s="119"/>
      <c r="V1187" s="99"/>
      <c r="W1187" s="127"/>
      <c r="X1187" s="99"/>
      <c r="Y1187" s="127"/>
    </row>
    <row r="1188" spans="3:25" ht="19" hidden="1">
      <c r="C1188" s="933"/>
      <c r="D1188" s="933"/>
      <c r="E1188" s="19"/>
      <c r="I1188" s="100"/>
      <c r="M1188" s="100"/>
      <c r="Q1188" s="99"/>
      <c r="R1188" s="340"/>
      <c r="S1188" s="119"/>
      <c r="T1188" s="123"/>
      <c r="U1188" s="119"/>
      <c r="V1188" s="99"/>
      <c r="W1188" s="127"/>
      <c r="X1188" s="99"/>
      <c r="Y1188" s="127"/>
    </row>
    <row r="1189" spans="3:25" ht="19" hidden="1">
      <c r="C1189" s="933"/>
      <c r="D1189" s="933"/>
      <c r="E1189" s="19"/>
      <c r="I1189" s="100"/>
      <c r="M1189" s="100"/>
      <c r="Q1189" s="99"/>
      <c r="R1189" s="340"/>
      <c r="S1189" s="119"/>
      <c r="T1189" s="123"/>
      <c r="U1189" s="119"/>
      <c r="V1189" s="99"/>
      <c r="W1189" s="127"/>
      <c r="X1189" s="99"/>
      <c r="Y1189" s="127"/>
    </row>
    <row r="1190" spans="3:25" ht="19" hidden="1">
      <c r="C1190" s="933"/>
      <c r="D1190" s="933"/>
      <c r="E1190" s="19"/>
      <c r="I1190" s="100"/>
      <c r="M1190" s="100"/>
      <c r="Q1190" s="99"/>
      <c r="R1190" s="340"/>
      <c r="S1190" s="119"/>
      <c r="T1190" s="123"/>
      <c r="U1190" s="119"/>
      <c r="V1190" s="99"/>
      <c r="W1190" s="127"/>
      <c r="X1190" s="99"/>
      <c r="Y1190" s="127"/>
    </row>
    <row r="1191" spans="3:25" ht="19" hidden="1">
      <c r="C1191" s="933"/>
      <c r="D1191" s="933"/>
      <c r="E1191" s="19"/>
      <c r="I1191" s="100"/>
      <c r="M1191" s="100"/>
      <c r="Q1191" s="99"/>
      <c r="R1191" s="340"/>
      <c r="S1191" s="119"/>
      <c r="T1191" s="123"/>
      <c r="U1191" s="119"/>
      <c r="V1191" s="99"/>
      <c r="W1191" s="127"/>
      <c r="X1191" s="99"/>
      <c r="Y1191" s="127"/>
    </row>
    <row r="1192" spans="3:25" ht="19" hidden="1">
      <c r="C1192" s="933"/>
      <c r="D1192" s="933"/>
      <c r="E1192" s="19"/>
      <c r="I1192" s="100"/>
      <c r="M1192" s="100"/>
      <c r="Q1192" s="99"/>
      <c r="R1192" s="340"/>
      <c r="S1192" s="119"/>
      <c r="T1192" s="123"/>
      <c r="U1192" s="119"/>
      <c r="V1192" s="99"/>
      <c r="W1192" s="127"/>
      <c r="X1192" s="99"/>
      <c r="Y1192" s="127"/>
    </row>
    <row r="1193" spans="3:25" ht="19" hidden="1">
      <c r="C1193" s="933"/>
      <c r="D1193" s="933"/>
      <c r="E1193" s="19"/>
      <c r="I1193" s="100"/>
      <c r="M1193" s="100"/>
      <c r="Q1193" s="99"/>
      <c r="R1193" s="340"/>
      <c r="S1193" s="119"/>
      <c r="T1193" s="123"/>
      <c r="U1193" s="119"/>
      <c r="V1193" s="99"/>
      <c r="W1193" s="127"/>
      <c r="X1193" s="99"/>
      <c r="Y1193" s="127"/>
    </row>
    <row r="1194" spans="3:25" ht="19" hidden="1">
      <c r="C1194" s="933"/>
      <c r="D1194" s="933"/>
      <c r="E1194" s="19"/>
      <c r="I1194" s="100"/>
      <c r="M1194" s="100"/>
      <c r="Q1194" s="99"/>
      <c r="R1194" s="340"/>
      <c r="S1194" s="119"/>
      <c r="T1194" s="123"/>
      <c r="U1194" s="119"/>
      <c r="V1194" s="99"/>
      <c r="W1194" s="127"/>
      <c r="X1194" s="99"/>
      <c r="Y1194" s="127"/>
    </row>
    <row r="1195" spans="3:25" ht="19" hidden="1">
      <c r="C1195" s="933"/>
      <c r="D1195" s="933"/>
      <c r="E1195" s="19"/>
      <c r="I1195" s="100"/>
      <c r="M1195" s="100"/>
      <c r="Q1195" s="99"/>
      <c r="R1195" s="340"/>
      <c r="S1195" s="119"/>
      <c r="T1195" s="123"/>
      <c r="U1195" s="119"/>
      <c r="V1195" s="99"/>
      <c r="W1195" s="127"/>
      <c r="X1195" s="99"/>
      <c r="Y1195" s="127"/>
    </row>
    <row r="1196" spans="3:25" ht="19" hidden="1">
      <c r="C1196" s="933"/>
      <c r="D1196" s="933"/>
      <c r="E1196" s="19"/>
      <c r="I1196" s="100"/>
      <c r="M1196" s="100"/>
      <c r="Q1196" s="99"/>
      <c r="R1196" s="340"/>
      <c r="S1196" s="119"/>
      <c r="T1196" s="123"/>
      <c r="U1196" s="119"/>
      <c r="V1196" s="99"/>
      <c r="W1196" s="127"/>
      <c r="X1196" s="99"/>
      <c r="Y1196" s="127"/>
    </row>
    <row r="1197" spans="3:25" ht="19" hidden="1">
      <c r="C1197" s="933"/>
      <c r="D1197" s="933"/>
      <c r="E1197" s="19"/>
      <c r="I1197" s="100"/>
      <c r="M1197" s="100"/>
      <c r="Q1197" s="99"/>
      <c r="R1197" s="340"/>
      <c r="S1197" s="119"/>
      <c r="T1197" s="123"/>
      <c r="U1197" s="119"/>
      <c r="V1197" s="99"/>
      <c r="W1197" s="127"/>
      <c r="X1197" s="99"/>
      <c r="Y1197" s="127"/>
    </row>
    <row r="1198" spans="3:25" ht="19" hidden="1">
      <c r="C1198" s="933"/>
      <c r="D1198" s="933"/>
      <c r="E1198" s="19"/>
      <c r="I1198" s="100"/>
      <c r="M1198" s="100"/>
      <c r="Q1198" s="99"/>
      <c r="R1198" s="340"/>
      <c r="S1198" s="119"/>
      <c r="T1198" s="123"/>
      <c r="U1198" s="119"/>
      <c r="V1198" s="99"/>
      <c r="W1198" s="127"/>
      <c r="X1198" s="99"/>
      <c r="Y1198" s="127"/>
    </row>
    <row r="1199" spans="3:25" ht="19" hidden="1">
      <c r="C1199" s="933"/>
      <c r="D1199" s="933"/>
      <c r="E1199" s="19"/>
      <c r="I1199" s="100"/>
      <c r="M1199" s="100"/>
      <c r="Q1199" s="99"/>
      <c r="R1199" s="340"/>
      <c r="S1199" s="119"/>
      <c r="T1199" s="123"/>
      <c r="U1199" s="119"/>
      <c r="V1199" s="99"/>
      <c r="W1199" s="127"/>
      <c r="X1199" s="99"/>
      <c r="Y1199" s="127"/>
    </row>
    <row r="1200" spans="3:25" ht="19" hidden="1">
      <c r="C1200" s="933"/>
      <c r="D1200" s="933"/>
      <c r="E1200" s="19"/>
      <c r="I1200" s="100"/>
      <c r="M1200" s="100"/>
      <c r="Q1200" s="99"/>
      <c r="R1200" s="340"/>
      <c r="S1200" s="119"/>
      <c r="T1200" s="123"/>
      <c r="U1200" s="119"/>
      <c r="V1200" s="99"/>
      <c r="W1200" s="127"/>
      <c r="X1200" s="99"/>
      <c r="Y1200" s="127"/>
    </row>
    <row r="1201" spans="3:25" ht="19" hidden="1">
      <c r="C1201" s="933"/>
      <c r="D1201" s="933"/>
      <c r="E1201" s="19"/>
      <c r="I1201" s="100"/>
      <c r="M1201" s="100"/>
      <c r="Q1201" s="99"/>
      <c r="R1201" s="340"/>
      <c r="S1201" s="119"/>
      <c r="T1201" s="123"/>
      <c r="U1201" s="119"/>
      <c r="V1201" s="99"/>
      <c r="W1201" s="127"/>
      <c r="X1201" s="99"/>
      <c r="Y1201" s="127"/>
    </row>
    <row r="1202" spans="3:25" ht="19" hidden="1">
      <c r="C1202" s="933"/>
      <c r="D1202" s="933"/>
      <c r="E1202" s="19"/>
      <c r="I1202" s="100"/>
      <c r="M1202" s="100"/>
      <c r="Q1202" s="99"/>
      <c r="R1202" s="340"/>
      <c r="S1202" s="119"/>
      <c r="T1202" s="123"/>
      <c r="U1202" s="119"/>
      <c r="V1202" s="99"/>
      <c r="W1202" s="127"/>
      <c r="X1202" s="99"/>
      <c r="Y1202" s="127"/>
    </row>
    <row r="1203" spans="3:25" ht="19" hidden="1">
      <c r="C1203" s="933"/>
      <c r="D1203" s="933"/>
      <c r="E1203" s="19"/>
      <c r="I1203" s="100"/>
      <c r="M1203" s="100"/>
      <c r="Q1203" s="99"/>
      <c r="R1203" s="340"/>
      <c r="S1203" s="119"/>
      <c r="T1203" s="123"/>
      <c r="U1203" s="119"/>
      <c r="V1203" s="99"/>
      <c r="W1203" s="127"/>
      <c r="X1203" s="99"/>
      <c r="Y1203" s="127"/>
    </row>
    <row r="1204" spans="3:25" ht="19" hidden="1">
      <c r="C1204" s="933"/>
      <c r="D1204" s="933"/>
      <c r="E1204" s="19"/>
      <c r="I1204" s="100"/>
      <c r="M1204" s="100"/>
      <c r="Q1204" s="99"/>
      <c r="R1204" s="340"/>
      <c r="S1204" s="119"/>
      <c r="T1204" s="123"/>
      <c r="U1204" s="119"/>
      <c r="V1204" s="99"/>
      <c r="W1204" s="127"/>
      <c r="X1204" s="99"/>
      <c r="Y1204" s="127"/>
    </row>
    <row r="1205" spans="3:25" ht="19" hidden="1">
      <c r="C1205" s="933"/>
      <c r="D1205" s="933"/>
      <c r="E1205" s="19"/>
      <c r="I1205" s="100"/>
      <c r="M1205" s="100"/>
      <c r="Q1205" s="99"/>
      <c r="R1205" s="340"/>
      <c r="S1205" s="119"/>
      <c r="T1205" s="123"/>
      <c r="U1205" s="119"/>
      <c r="V1205" s="99"/>
      <c r="W1205" s="127"/>
      <c r="X1205" s="99"/>
      <c r="Y1205" s="127"/>
    </row>
    <row r="1206" spans="3:25" ht="19" hidden="1">
      <c r="C1206" s="933"/>
      <c r="D1206" s="933"/>
      <c r="E1206" s="19"/>
      <c r="I1206" s="100"/>
      <c r="M1206" s="100"/>
      <c r="Q1206" s="99"/>
      <c r="R1206" s="340"/>
      <c r="S1206" s="119"/>
      <c r="T1206" s="123"/>
      <c r="U1206" s="119"/>
      <c r="V1206" s="99"/>
      <c r="W1206" s="127"/>
      <c r="X1206" s="99"/>
      <c r="Y1206" s="127"/>
    </row>
    <row r="1207" spans="3:25" ht="19" hidden="1">
      <c r="C1207" s="933"/>
      <c r="D1207" s="933"/>
      <c r="E1207" s="19"/>
      <c r="I1207" s="100"/>
      <c r="M1207" s="100"/>
      <c r="Q1207" s="99"/>
      <c r="R1207" s="340"/>
      <c r="S1207" s="119"/>
      <c r="T1207" s="123"/>
      <c r="U1207" s="119"/>
      <c r="V1207" s="99"/>
      <c r="W1207" s="127"/>
      <c r="X1207" s="99"/>
      <c r="Y1207" s="127"/>
    </row>
    <row r="1208" spans="3:25" ht="19" hidden="1">
      <c r="C1208" s="933"/>
      <c r="D1208" s="933"/>
      <c r="E1208" s="19"/>
      <c r="I1208" s="100"/>
      <c r="M1208" s="100"/>
      <c r="Q1208" s="99"/>
      <c r="R1208" s="340"/>
      <c r="S1208" s="119"/>
      <c r="T1208" s="123"/>
      <c r="U1208" s="119"/>
      <c r="V1208" s="99"/>
      <c r="W1208" s="127"/>
      <c r="X1208" s="99"/>
      <c r="Y1208" s="127"/>
    </row>
    <row r="1209" spans="3:25" ht="19" hidden="1">
      <c r="C1209" s="933"/>
      <c r="D1209" s="933"/>
      <c r="E1209" s="19"/>
      <c r="I1209" s="100"/>
      <c r="M1209" s="100"/>
      <c r="Q1209" s="99"/>
      <c r="R1209" s="340"/>
      <c r="S1209" s="119"/>
      <c r="T1209" s="123"/>
      <c r="U1209" s="119"/>
      <c r="V1209" s="99"/>
      <c r="W1209" s="127"/>
      <c r="X1209" s="99"/>
      <c r="Y1209" s="127"/>
    </row>
    <row r="1210" spans="3:25" ht="19" hidden="1">
      <c r="C1210" s="933"/>
      <c r="D1210" s="933"/>
      <c r="E1210" s="19"/>
      <c r="I1210" s="100"/>
      <c r="M1210" s="100"/>
      <c r="Q1210" s="99"/>
      <c r="R1210" s="340"/>
      <c r="S1210" s="119"/>
      <c r="T1210" s="123"/>
      <c r="U1210" s="119"/>
      <c r="V1210" s="99"/>
      <c r="W1210" s="127"/>
      <c r="X1210" s="99"/>
      <c r="Y1210" s="127"/>
    </row>
    <row r="1211" spans="3:25" ht="19" hidden="1">
      <c r="C1211" s="933"/>
      <c r="D1211" s="933"/>
      <c r="E1211" s="19"/>
      <c r="I1211" s="100"/>
      <c r="M1211" s="100"/>
      <c r="Q1211" s="99"/>
      <c r="R1211" s="340"/>
      <c r="S1211" s="119"/>
      <c r="T1211" s="123"/>
      <c r="U1211" s="119"/>
      <c r="V1211" s="99"/>
      <c r="W1211" s="127"/>
      <c r="X1211" s="99"/>
      <c r="Y1211" s="127"/>
    </row>
    <row r="1212" spans="3:25" ht="19" hidden="1">
      <c r="C1212" s="933"/>
      <c r="D1212" s="933"/>
      <c r="E1212" s="19"/>
      <c r="I1212" s="100"/>
      <c r="M1212" s="100"/>
      <c r="Q1212" s="99"/>
      <c r="R1212" s="340"/>
      <c r="S1212" s="119"/>
      <c r="T1212" s="123"/>
      <c r="U1212" s="119"/>
      <c r="V1212" s="99"/>
      <c r="W1212" s="127"/>
      <c r="X1212" s="99"/>
      <c r="Y1212" s="127"/>
    </row>
    <row r="1213" spans="3:25" ht="19" hidden="1">
      <c r="C1213" s="933"/>
      <c r="D1213" s="933"/>
      <c r="E1213" s="19"/>
      <c r="I1213" s="100"/>
      <c r="M1213" s="100"/>
      <c r="Q1213" s="99"/>
      <c r="R1213" s="340"/>
      <c r="S1213" s="119"/>
      <c r="T1213" s="123"/>
      <c r="U1213" s="119"/>
      <c r="V1213" s="99"/>
      <c r="W1213" s="127"/>
      <c r="X1213" s="99"/>
      <c r="Y1213" s="127"/>
    </row>
    <row r="1214" spans="3:25" ht="19" hidden="1">
      <c r="C1214" s="933"/>
      <c r="D1214" s="933"/>
      <c r="E1214" s="19"/>
      <c r="I1214" s="100"/>
      <c r="M1214" s="100"/>
      <c r="Q1214" s="99"/>
      <c r="R1214" s="340"/>
      <c r="S1214" s="119"/>
      <c r="T1214" s="123"/>
      <c r="U1214" s="119"/>
      <c r="V1214" s="99"/>
      <c r="W1214" s="127"/>
      <c r="X1214" s="99"/>
      <c r="Y1214" s="127"/>
    </row>
    <row r="1215" spans="3:25" ht="19" hidden="1">
      <c r="C1215" s="933"/>
      <c r="D1215" s="933"/>
      <c r="E1215" s="19"/>
      <c r="I1215" s="100"/>
      <c r="M1215" s="100"/>
      <c r="Q1215" s="99"/>
      <c r="R1215" s="340"/>
      <c r="S1215" s="119"/>
      <c r="T1215" s="123"/>
      <c r="U1215" s="119"/>
      <c r="V1215" s="99"/>
      <c r="W1215" s="127"/>
      <c r="X1215" s="99"/>
      <c r="Y1215" s="127"/>
    </row>
    <row r="1216" spans="3:25" ht="19" hidden="1">
      <c r="C1216" s="933"/>
      <c r="D1216" s="933"/>
      <c r="E1216" s="19"/>
      <c r="I1216" s="100"/>
      <c r="M1216" s="100"/>
      <c r="Q1216" s="99"/>
      <c r="R1216" s="340"/>
      <c r="S1216" s="119"/>
      <c r="T1216" s="123"/>
      <c r="U1216" s="119"/>
      <c r="V1216" s="99"/>
      <c r="W1216" s="127"/>
      <c r="X1216" s="99"/>
      <c r="Y1216" s="127"/>
    </row>
    <row r="1217" spans="3:25" ht="19" hidden="1">
      <c r="C1217" s="933"/>
      <c r="D1217" s="933"/>
      <c r="E1217" s="19"/>
      <c r="I1217" s="100"/>
      <c r="M1217" s="100"/>
      <c r="Q1217" s="99"/>
      <c r="R1217" s="340"/>
      <c r="S1217" s="119"/>
      <c r="T1217" s="123"/>
      <c r="U1217" s="119"/>
      <c r="V1217" s="99"/>
      <c r="W1217" s="127"/>
      <c r="X1217" s="99"/>
      <c r="Y1217" s="127"/>
    </row>
    <row r="1218" spans="3:25" ht="19" hidden="1">
      <c r="C1218" s="933"/>
      <c r="D1218" s="933"/>
      <c r="E1218" s="19"/>
      <c r="I1218" s="100"/>
      <c r="M1218" s="100"/>
      <c r="Q1218" s="99"/>
      <c r="R1218" s="340"/>
      <c r="S1218" s="119"/>
      <c r="T1218" s="123"/>
      <c r="U1218" s="119"/>
      <c r="V1218" s="99"/>
      <c r="W1218" s="127"/>
      <c r="X1218" s="99"/>
      <c r="Y1218" s="127"/>
    </row>
    <row r="1219" spans="3:25" ht="19" hidden="1">
      <c r="C1219" s="933"/>
      <c r="D1219" s="933"/>
      <c r="E1219" s="19"/>
      <c r="I1219" s="100"/>
      <c r="M1219" s="100"/>
      <c r="Q1219" s="99"/>
      <c r="R1219" s="340"/>
      <c r="S1219" s="119"/>
      <c r="T1219" s="123"/>
      <c r="U1219" s="119"/>
      <c r="V1219" s="99"/>
      <c r="W1219" s="127"/>
      <c r="X1219" s="99"/>
      <c r="Y1219" s="127"/>
    </row>
    <row r="1220" spans="3:25" ht="19" hidden="1">
      <c r="C1220" s="933"/>
      <c r="D1220" s="933"/>
      <c r="E1220" s="19"/>
      <c r="I1220" s="100"/>
      <c r="M1220" s="100"/>
      <c r="Q1220" s="99"/>
      <c r="R1220" s="340"/>
      <c r="S1220" s="119"/>
      <c r="T1220" s="123"/>
      <c r="U1220" s="119"/>
      <c r="V1220" s="99"/>
      <c r="W1220" s="127"/>
      <c r="X1220" s="99"/>
      <c r="Y1220" s="127"/>
    </row>
    <row r="1221" spans="3:25" ht="19" hidden="1">
      <c r="C1221" s="933"/>
      <c r="D1221" s="933"/>
      <c r="E1221" s="19"/>
      <c r="I1221" s="100"/>
      <c r="M1221" s="100"/>
      <c r="Q1221" s="99"/>
      <c r="R1221" s="340"/>
      <c r="S1221" s="119"/>
      <c r="T1221" s="123"/>
      <c r="U1221" s="119"/>
      <c r="V1221" s="99"/>
      <c r="W1221" s="127"/>
      <c r="X1221" s="99"/>
      <c r="Y1221" s="127"/>
    </row>
    <row r="1222" spans="3:25" ht="19" hidden="1">
      <c r="C1222" s="933"/>
      <c r="D1222" s="933"/>
      <c r="E1222" s="19"/>
      <c r="I1222" s="100"/>
      <c r="M1222" s="100"/>
      <c r="Q1222" s="99"/>
      <c r="R1222" s="340"/>
      <c r="S1222" s="119"/>
      <c r="T1222" s="123"/>
      <c r="U1222" s="119"/>
      <c r="V1222" s="99"/>
      <c r="W1222" s="127"/>
      <c r="X1222" s="99"/>
      <c r="Y1222" s="127"/>
    </row>
    <row r="1223" spans="3:25" ht="19" hidden="1">
      <c r="C1223" s="933"/>
      <c r="D1223" s="933"/>
      <c r="E1223" s="19"/>
      <c r="I1223" s="100"/>
      <c r="M1223" s="100"/>
      <c r="Q1223" s="99"/>
      <c r="R1223" s="340"/>
      <c r="S1223" s="119"/>
      <c r="T1223" s="123"/>
      <c r="U1223" s="119"/>
      <c r="V1223" s="99"/>
      <c r="W1223" s="127"/>
      <c r="X1223" s="99"/>
      <c r="Y1223" s="127"/>
    </row>
    <row r="1224" spans="3:25" ht="19" hidden="1">
      <c r="C1224" s="933"/>
      <c r="D1224" s="933"/>
      <c r="E1224" s="19"/>
      <c r="I1224" s="100"/>
      <c r="M1224" s="100"/>
      <c r="Q1224" s="99"/>
      <c r="R1224" s="340"/>
      <c r="S1224" s="119"/>
      <c r="T1224" s="123"/>
      <c r="U1224" s="119"/>
      <c r="V1224" s="99"/>
      <c r="W1224" s="127"/>
      <c r="X1224" s="99"/>
      <c r="Y1224" s="127"/>
    </row>
    <row r="1225" spans="3:25" ht="19" hidden="1">
      <c r="C1225" s="933"/>
      <c r="D1225" s="933"/>
      <c r="E1225" s="19"/>
      <c r="I1225" s="100"/>
      <c r="M1225" s="100"/>
      <c r="Q1225" s="99"/>
      <c r="R1225" s="340"/>
      <c r="S1225" s="119"/>
      <c r="T1225" s="123"/>
      <c r="U1225" s="119"/>
      <c r="V1225" s="99"/>
      <c r="W1225" s="127"/>
      <c r="X1225" s="99"/>
      <c r="Y1225" s="127"/>
    </row>
    <row r="1226" spans="3:25" ht="19" hidden="1">
      <c r="C1226" s="933"/>
      <c r="D1226" s="933"/>
      <c r="E1226" s="19"/>
      <c r="I1226" s="100"/>
      <c r="M1226" s="100"/>
      <c r="Q1226" s="99"/>
      <c r="R1226" s="340"/>
      <c r="S1226" s="119"/>
      <c r="T1226" s="123"/>
      <c r="U1226" s="119"/>
      <c r="V1226" s="99"/>
      <c r="W1226" s="127"/>
      <c r="X1226" s="99"/>
      <c r="Y1226" s="127"/>
    </row>
    <row r="1227" spans="3:25" ht="19" hidden="1">
      <c r="C1227" s="933"/>
      <c r="D1227" s="933"/>
      <c r="E1227" s="19"/>
      <c r="I1227" s="100"/>
      <c r="M1227" s="100"/>
      <c r="Q1227" s="99"/>
      <c r="R1227" s="340"/>
      <c r="S1227" s="119"/>
      <c r="T1227" s="123"/>
      <c r="U1227" s="119"/>
      <c r="V1227" s="99"/>
      <c r="W1227" s="127"/>
      <c r="X1227" s="99"/>
      <c r="Y1227" s="127"/>
    </row>
    <row r="1228" spans="3:25" ht="19" hidden="1">
      <c r="C1228" s="933"/>
      <c r="D1228" s="933"/>
      <c r="E1228" s="19"/>
      <c r="I1228" s="100"/>
      <c r="M1228" s="100"/>
      <c r="Q1228" s="99"/>
      <c r="R1228" s="340"/>
      <c r="S1228" s="119"/>
      <c r="T1228" s="123"/>
      <c r="U1228" s="119"/>
      <c r="V1228" s="99"/>
      <c r="W1228" s="127"/>
      <c r="X1228" s="99"/>
      <c r="Y1228" s="127"/>
    </row>
    <row r="1229" spans="3:25" ht="19" hidden="1">
      <c r="C1229" s="933"/>
      <c r="D1229" s="933"/>
      <c r="E1229" s="19"/>
      <c r="I1229" s="100"/>
      <c r="M1229" s="100"/>
      <c r="Q1229" s="99"/>
      <c r="R1229" s="340"/>
      <c r="S1229" s="119"/>
      <c r="T1229" s="123"/>
      <c r="U1229" s="119"/>
      <c r="V1229" s="99"/>
      <c r="W1229" s="127"/>
      <c r="X1229" s="99"/>
      <c r="Y1229" s="127"/>
    </row>
    <row r="1230" spans="3:25" ht="19" hidden="1">
      <c r="C1230" s="933"/>
      <c r="D1230" s="933"/>
      <c r="E1230" s="19"/>
      <c r="I1230" s="100"/>
      <c r="M1230" s="100"/>
      <c r="Q1230" s="99"/>
      <c r="R1230" s="340"/>
      <c r="S1230" s="119"/>
      <c r="T1230" s="123"/>
      <c r="U1230" s="119"/>
      <c r="V1230" s="99"/>
      <c r="W1230" s="127"/>
      <c r="X1230" s="99"/>
      <c r="Y1230" s="127"/>
    </row>
    <row r="1231" spans="3:25" ht="19" hidden="1">
      <c r="C1231" s="933"/>
      <c r="D1231" s="933"/>
      <c r="E1231" s="19"/>
      <c r="I1231" s="100"/>
      <c r="M1231" s="100"/>
      <c r="Q1231" s="99"/>
      <c r="R1231" s="340"/>
      <c r="S1231" s="119"/>
      <c r="T1231" s="123"/>
      <c r="U1231" s="119"/>
      <c r="V1231" s="99"/>
      <c r="W1231" s="127"/>
      <c r="X1231" s="99"/>
      <c r="Y1231" s="127"/>
    </row>
    <row r="1232" spans="3:25" ht="19" hidden="1">
      <c r="C1232" s="933"/>
      <c r="D1232" s="933"/>
      <c r="E1232" s="19"/>
      <c r="I1232" s="100"/>
      <c r="M1232" s="100"/>
      <c r="Q1232" s="99"/>
      <c r="R1232" s="340"/>
      <c r="S1232" s="119"/>
      <c r="T1232" s="123"/>
      <c r="U1232" s="119"/>
      <c r="V1232" s="99"/>
      <c r="W1232" s="127"/>
      <c r="X1232" s="99"/>
      <c r="Y1232" s="127"/>
    </row>
    <row r="1233" spans="3:25" ht="19" hidden="1">
      <c r="C1233" s="933"/>
      <c r="D1233" s="933"/>
      <c r="E1233" s="19"/>
      <c r="I1233" s="100"/>
      <c r="M1233" s="100"/>
      <c r="Q1233" s="99"/>
      <c r="R1233" s="340"/>
      <c r="S1233" s="119"/>
      <c r="T1233" s="123"/>
      <c r="U1233" s="119"/>
      <c r="V1233" s="99"/>
      <c r="W1233" s="127"/>
      <c r="X1233" s="99"/>
      <c r="Y1233" s="127"/>
    </row>
    <row r="1234" spans="3:25" ht="19" hidden="1">
      <c r="C1234" s="933"/>
      <c r="D1234" s="933"/>
      <c r="E1234" s="19"/>
      <c r="I1234" s="100"/>
      <c r="M1234" s="100"/>
      <c r="Q1234" s="99"/>
      <c r="R1234" s="340"/>
      <c r="S1234" s="119"/>
      <c r="T1234" s="123"/>
      <c r="U1234" s="119"/>
      <c r="V1234" s="99"/>
      <c r="W1234" s="127"/>
      <c r="X1234" s="99"/>
      <c r="Y1234" s="127"/>
    </row>
    <row r="1235" spans="3:25" ht="19" hidden="1">
      <c r="C1235" s="933"/>
      <c r="D1235" s="933"/>
      <c r="E1235" s="19"/>
      <c r="I1235" s="100"/>
      <c r="M1235" s="100"/>
      <c r="Q1235" s="99"/>
      <c r="R1235" s="340"/>
      <c r="S1235" s="119"/>
      <c r="T1235" s="123"/>
      <c r="U1235" s="119"/>
      <c r="V1235" s="99"/>
      <c r="W1235" s="127"/>
      <c r="X1235" s="99"/>
      <c r="Y1235" s="127"/>
    </row>
    <row r="1236" spans="3:25" ht="19" hidden="1">
      <c r="C1236" s="933"/>
      <c r="D1236" s="933"/>
      <c r="E1236" s="19"/>
      <c r="I1236" s="100"/>
      <c r="M1236" s="100"/>
      <c r="Q1236" s="99"/>
      <c r="R1236" s="340"/>
      <c r="S1236" s="119"/>
      <c r="T1236" s="123"/>
      <c r="U1236" s="119"/>
      <c r="V1236" s="99"/>
      <c r="W1236" s="127"/>
      <c r="X1236" s="99"/>
      <c r="Y1236" s="127"/>
    </row>
    <row r="1237" spans="3:25" ht="19" hidden="1">
      <c r="C1237" s="933"/>
      <c r="D1237" s="933"/>
      <c r="E1237" s="19"/>
      <c r="I1237" s="100"/>
      <c r="M1237" s="100"/>
      <c r="Q1237" s="99"/>
      <c r="R1237" s="340"/>
      <c r="S1237" s="119"/>
      <c r="T1237" s="123"/>
      <c r="U1237" s="119"/>
      <c r="V1237" s="99"/>
      <c r="W1237" s="127"/>
      <c r="X1237" s="99"/>
      <c r="Y1237" s="127"/>
    </row>
    <row r="1238" spans="3:25" ht="19" hidden="1">
      <c r="C1238" s="933"/>
      <c r="D1238" s="933"/>
      <c r="E1238" s="19"/>
      <c r="I1238" s="100"/>
      <c r="M1238" s="100"/>
      <c r="Q1238" s="99"/>
      <c r="R1238" s="340"/>
      <c r="S1238" s="119"/>
      <c r="T1238" s="123"/>
      <c r="U1238" s="119"/>
      <c r="V1238" s="99"/>
      <c r="W1238" s="127"/>
      <c r="X1238" s="99"/>
      <c r="Y1238" s="127"/>
    </row>
    <row r="1239" spans="3:25" ht="19" hidden="1">
      <c r="C1239" s="933"/>
      <c r="D1239" s="933"/>
      <c r="E1239" s="19"/>
      <c r="I1239" s="100"/>
      <c r="M1239" s="100"/>
      <c r="Q1239" s="99"/>
      <c r="R1239" s="340"/>
      <c r="S1239" s="119"/>
      <c r="T1239" s="123"/>
      <c r="U1239" s="119"/>
      <c r="V1239" s="99"/>
      <c r="W1239" s="127"/>
      <c r="X1239" s="99"/>
      <c r="Y1239" s="127"/>
    </row>
    <row r="1240" spans="3:25" ht="19" hidden="1">
      <c r="C1240" s="933"/>
      <c r="D1240" s="933"/>
      <c r="E1240" s="19"/>
      <c r="I1240" s="100"/>
      <c r="M1240" s="100"/>
      <c r="Q1240" s="99"/>
      <c r="R1240" s="340"/>
      <c r="S1240" s="119"/>
      <c r="T1240" s="123"/>
      <c r="U1240" s="119"/>
      <c r="V1240" s="99"/>
      <c r="W1240" s="127"/>
      <c r="X1240" s="99"/>
      <c r="Y1240" s="127"/>
    </row>
    <row r="1241" spans="3:25" ht="19" hidden="1">
      <c r="C1241" s="933"/>
      <c r="D1241" s="933"/>
      <c r="E1241" s="19"/>
      <c r="I1241" s="100"/>
      <c r="M1241" s="100"/>
      <c r="Q1241" s="99"/>
      <c r="R1241" s="340"/>
      <c r="S1241" s="119"/>
      <c r="T1241" s="123"/>
      <c r="U1241" s="119"/>
      <c r="V1241" s="99"/>
      <c r="W1241" s="127"/>
      <c r="X1241" s="99"/>
      <c r="Y1241" s="127"/>
    </row>
    <row r="1242" spans="3:25" ht="19" hidden="1">
      <c r="C1242" s="933"/>
      <c r="D1242" s="933"/>
      <c r="E1242" s="19"/>
      <c r="I1242" s="100"/>
      <c r="M1242" s="100"/>
      <c r="Q1242" s="99"/>
      <c r="R1242" s="340"/>
      <c r="S1242" s="119"/>
      <c r="T1242" s="123"/>
      <c r="U1242" s="119"/>
      <c r="V1242" s="99"/>
      <c r="W1242" s="127"/>
      <c r="X1242" s="99"/>
      <c r="Y1242" s="127"/>
    </row>
    <row r="1243" spans="3:25" ht="19" hidden="1">
      <c r="C1243" s="933"/>
      <c r="D1243" s="933"/>
      <c r="E1243" s="19"/>
      <c r="I1243" s="100"/>
      <c r="M1243" s="100"/>
      <c r="Q1243" s="99"/>
      <c r="R1243" s="340"/>
      <c r="S1243" s="119"/>
      <c r="T1243" s="123"/>
      <c r="U1243" s="119"/>
      <c r="V1243" s="99"/>
      <c r="W1243" s="127"/>
      <c r="X1243" s="99"/>
      <c r="Y1243" s="127"/>
    </row>
    <row r="1244" spans="3:25" ht="19" hidden="1">
      <c r="C1244" s="933"/>
      <c r="D1244" s="933"/>
      <c r="E1244" s="19"/>
      <c r="I1244" s="100"/>
      <c r="M1244" s="100"/>
      <c r="Q1244" s="99"/>
      <c r="R1244" s="340"/>
      <c r="S1244" s="119"/>
      <c r="T1244" s="123"/>
      <c r="U1244" s="119"/>
      <c r="V1244" s="99"/>
      <c r="W1244" s="127"/>
      <c r="X1244" s="99"/>
      <c r="Y1244" s="127"/>
    </row>
    <row r="1245" spans="3:25" ht="19" hidden="1">
      <c r="C1245" s="933"/>
      <c r="D1245" s="933"/>
      <c r="E1245" s="19"/>
      <c r="I1245" s="100"/>
      <c r="M1245" s="100"/>
      <c r="Q1245" s="99"/>
      <c r="R1245" s="340"/>
      <c r="S1245" s="119"/>
      <c r="T1245" s="123"/>
      <c r="U1245" s="119"/>
      <c r="V1245" s="99"/>
      <c r="W1245" s="127"/>
      <c r="X1245" s="99"/>
      <c r="Y1245" s="127"/>
    </row>
    <row r="1246" spans="3:25" ht="19" hidden="1">
      <c r="C1246" s="933"/>
      <c r="D1246" s="933"/>
      <c r="E1246" s="19"/>
      <c r="I1246" s="100"/>
      <c r="M1246" s="100"/>
      <c r="Q1246" s="99"/>
      <c r="R1246" s="340"/>
      <c r="S1246" s="119"/>
      <c r="T1246" s="123"/>
      <c r="U1246" s="119"/>
      <c r="V1246" s="99"/>
      <c r="W1246" s="127"/>
      <c r="X1246" s="99"/>
      <c r="Y1246" s="127"/>
    </row>
    <row r="1247" spans="3:25" ht="19" hidden="1">
      <c r="C1247" s="933"/>
      <c r="D1247" s="933"/>
      <c r="E1247" s="19"/>
      <c r="I1247" s="100"/>
      <c r="M1247" s="100"/>
      <c r="Q1247" s="99"/>
      <c r="R1247" s="340"/>
      <c r="S1247" s="119"/>
      <c r="T1247" s="123"/>
      <c r="U1247" s="119"/>
      <c r="V1247" s="99"/>
      <c r="W1247" s="127"/>
      <c r="X1247" s="99"/>
      <c r="Y1247" s="127"/>
    </row>
    <row r="1248" spans="3:25" ht="19" hidden="1">
      <c r="C1248" s="933"/>
      <c r="D1248" s="933"/>
      <c r="E1248" s="19"/>
      <c r="I1248" s="100"/>
      <c r="M1248" s="100"/>
      <c r="Q1248" s="99"/>
      <c r="R1248" s="340"/>
      <c r="S1248" s="119"/>
      <c r="T1248" s="123"/>
      <c r="U1248" s="119"/>
      <c r="V1248" s="99"/>
      <c r="W1248" s="127"/>
      <c r="X1248" s="99"/>
      <c r="Y1248" s="127"/>
    </row>
    <row r="1249" spans="3:25" ht="19" hidden="1">
      <c r="C1249" s="933"/>
      <c r="D1249" s="933"/>
      <c r="E1249" s="19"/>
      <c r="I1249" s="100"/>
      <c r="M1249" s="100"/>
      <c r="Q1249" s="99"/>
      <c r="R1249" s="340"/>
      <c r="S1249" s="119"/>
      <c r="T1249" s="123"/>
      <c r="U1249" s="119"/>
      <c r="V1249" s="99"/>
      <c r="W1249" s="127"/>
      <c r="X1249" s="99"/>
      <c r="Y1249" s="127"/>
    </row>
    <row r="1250" spans="3:25" ht="19" hidden="1">
      <c r="C1250" s="933"/>
      <c r="D1250" s="933"/>
      <c r="E1250" s="19"/>
      <c r="I1250" s="100"/>
      <c r="M1250" s="100"/>
      <c r="Q1250" s="99"/>
      <c r="R1250" s="340"/>
      <c r="S1250" s="119"/>
      <c r="T1250" s="123"/>
      <c r="U1250" s="119"/>
      <c r="V1250" s="99"/>
      <c r="W1250" s="127"/>
      <c r="X1250" s="99"/>
      <c r="Y1250" s="127"/>
    </row>
    <row r="1251" spans="3:25" ht="19" hidden="1">
      <c r="C1251" s="933"/>
      <c r="D1251" s="933"/>
      <c r="E1251" s="19"/>
      <c r="I1251" s="100"/>
      <c r="M1251" s="100"/>
      <c r="Q1251" s="99"/>
      <c r="R1251" s="340"/>
      <c r="S1251" s="119"/>
      <c r="T1251" s="123"/>
      <c r="U1251" s="119"/>
      <c r="V1251" s="99"/>
      <c r="W1251" s="127"/>
      <c r="X1251" s="99"/>
      <c r="Y1251" s="127"/>
    </row>
    <row r="1252" spans="3:25" ht="19" hidden="1">
      <c r="C1252" s="933"/>
      <c r="D1252" s="933"/>
      <c r="E1252" s="19"/>
      <c r="I1252" s="100"/>
      <c r="M1252" s="100"/>
      <c r="Q1252" s="99"/>
      <c r="R1252" s="340"/>
      <c r="S1252" s="119"/>
      <c r="T1252" s="123"/>
      <c r="U1252" s="119"/>
      <c r="V1252" s="99"/>
      <c r="W1252" s="127"/>
      <c r="X1252" s="99"/>
      <c r="Y1252" s="127"/>
    </row>
    <row r="1253" spans="3:25" ht="19" hidden="1">
      <c r="C1253" s="933"/>
      <c r="D1253" s="933"/>
      <c r="E1253" s="19"/>
      <c r="I1253" s="100"/>
      <c r="M1253" s="100"/>
      <c r="Q1253" s="99"/>
      <c r="R1253" s="340"/>
      <c r="S1253" s="119"/>
      <c r="T1253" s="123"/>
      <c r="U1253" s="119"/>
      <c r="V1253" s="99"/>
      <c r="W1253" s="127"/>
      <c r="X1253" s="99"/>
      <c r="Y1253" s="127"/>
    </row>
    <row r="1254" spans="3:25" ht="19" hidden="1">
      <c r="C1254" s="933"/>
      <c r="D1254" s="933"/>
      <c r="E1254" s="19"/>
      <c r="I1254" s="100"/>
      <c r="M1254" s="100"/>
      <c r="Q1254" s="99"/>
      <c r="R1254" s="340"/>
      <c r="S1254" s="119"/>
      <c r="T1254" s="123"/>
      <c r="U1254" s="119"/>
      <c r="V1254" s="99"/>
      <c r="W1254" s="127"/>
      <c r="X1254" s="99"/>
      <c r="Y1254" s="127"/>
    </row>
    <row r="1255" spans="3:25" ht="19" hidden="1">
      <c r="C1255" s="933"/>
      <c r="D1255" s="933"/>
      <c r="E1255" s="19"/>
      <c r="I1255" s="100"/>
      <c r="M1255" s="100"/>
      <c r="Q1255" s="99"/>
      <c r="R1255" s="340"/>
      <c r="S1255" s="119"/>
      <c r="T1255" s="123"/>
      <c r="U1255" s="119"/>
      <c r="V1255" s="99"/>
      <c r="W1255" s="127"/>
      <c r="X1255" s="99"/>
      <c r="Y1255" s="127"/>
    </row>
    <row r="1256" spans="3:25" ht="19" hidden="1">
      <c r="C1256" s="933"/>
      <c r="D1256" s="933"/>
      <c r="E1256" s="19"/>
      <c r="I1256" s="100"/>
      <c r="M1256" s="100"/>
      <c r="Q1256" s="99"/>
      <c r="R1256" s="340"/>
      <c r="S1256" s="119"/>
      <c r="T1256" s="123"/>
      <c r="U1256" s="119"/>
      <c r="V1256" s="99"/>
      <c r="W1256" s="127"/>
      <c r="X1256" s="99"/>
      <c r="Y1256" s="127"/>
    </row>
    <row r="1257" spans="3:25" ht="19" hidden="1">
      <c r="C1257" s="933"/>
      <c r="D1257" s="933"/>
      <c r="E1257" s="19"/>
      <c r="I1257" s="100"/>
      <c r="M1257" s="100"/>
      <c r="Q1257" s="99"/>
      <c r="R1257" s="340"/>
      <c r="S1257" s="119"/>
      <c r="T1257" s="123"/>
      <c r="U1257" s="119"/>
      <c r="V1257" s="99"/>
      <c r="W1257" s="127"/>
      <c r="X1257" s="99"/>
      <c r="Y1257" s="127"/>
    </row>
    <row r="1258" spans="3:25" ht="19" hidden="1">
      <c r="C1258" s="933"/>
      <c r="D1258" s="933"/>
      <c r="E1258" s="19"/>
      <c r="I1258" s="100"/>
      <c r="M1258" s="100"/>
      <c r="Q1258" s="99"/>
      <c r="R1258" s="340"/>
      <c r="S1258" s="119"/>
      <c r="T1258" s="123"/>
      <c r="U1258" s="119"/>
      <c r="V1258" s="99"/>
      <c r="W1258" s="127"/>
      <c r="X1258" s="99"/>
      <c r="Y1258" s="127"/>
    </row>
    <row r="1259" spans="3:25" ht="19" hidden="1">
      <c r="C1259" s="933"/>
      <c r="D1259" s="933"/>
      <c r="E1259" s="19"/>
      <c r="I1259" s="100"/>
      <c r="M1259" s="100"/>
      <c r="Q1259" s="99"/>
      <c r="R1259" s="340"/>
      <c r="S1259" s="119"/>
      <c r="T1259" s="123"/>
      <c r="U1259" s="119"/>
      <c r="V1259" s="99"/>
      <c r="W1259" s="127"/>
      <c r="X1259" s="99"/>
      <c r="Y1259" s="127"/>
    </row>
    <row r="1260" spans="3:25" ht="19" hidden="1">
      <c r="C1260" s="933"/>
      <c r="D1260" s="933"/>
      <c r="E1260" s="19"/>
      <c r="I1260" s="100"/>
      <c r="M1260" s="100"/>
      <c r="Q1260" s="99"/>
      <c r="R1260" s="340"/>
      <c r="S1260" s="119"/>
      <c r="T1260" s="123"/>
      <c r="U1260" s="119"/>
      <c r="V1260" s="99"/>
      <c r="W1260" s="127"/>
      <c r="X1260" s="99"/>
      <c r="Y1260" s="127"/>
    </row>
    <row r="1261" spans="3:25" ht="19" hidden="1">
      <c r="C1261" s="933"/>
      <c r="D1261" s="933"/>
      <c r="E1261" s="19"/>
      <c r="I1261" s="100"/>
      <c r="M1261" s="100"/>
      <c r="Q1261" s="99"/>
      <c r="R1261" s="340"/>
      <c r="S1261" s="119"/>
      <c r="T1261" s="123"/>
      <c r="U1261" s="119"/>
      <c r="V1261" s="99"/>
      <c r="W1261" s="127"/>
      <c r="X1261" s="99"/>
      <c r="Y1261" s="127"/>
    </row>
    <row r="1262" spans="3:25" ht="19" hidden="1">
      <c r="C1262" s="933"/>
      <c r="D1262" s="933"/>
      <c r="E1262" s="19"/>
      <c r="I1262" s="100"/>
      <c r="M1262" s="100"/>
      <c r="Q1262" s="99"/>
      <c r="R1262" s="340"/>
      <c r="S1262" s="119"/>
      <c r="T1262" s="123"/>
      <c r="U1262" s="119"/>
      <c r="V1262" s="99"/>
      <c r="W1262" s="127"/>
      <c r="X1262" s="99"/>
      <c r="Y1262" s="127"/>
    </row>
    <row r="1263" spans="3:25" ht="19" hidden="1">
      <c r="C1263" s="933"/>
      <c r="D1263" s="933"/>
      <c r="E1263" s="19"/>
      <c r="I1263" s="100"/>
      <c r="M1263" s="100"/>
      <c r="Q1263" s="99"/>
      <c r="R1263" s="340"/>
      <c r="S1263" s="119"/>
      <c r="T1263" s="123"/>
      <c r="U1263" s="119"/>
      <c r="V1263" s="99"/>
      <c r="W1263" s="127"/>
      <c r="X1263" s="99"/>
      <c r="Y1263" s="127"/>
    </row>
    <row r="1264" spans="3:25" ht="19" hidden="1">
      <c r="C1264" s="933"/>
      <c r="D1264" s="933"/>
      <c r="E1264" s="19"/>
      <c r="I1264" s="100"/>
      <c r="M1264" s="100"/>
      <c r="Q1264" s="99"/>
      <c r="R1264" s="340"/>
      <c r="S1264" s="119"/>
      <c r="T1264" s="123"/>
      <c r="U1264" s="119"/>
      <c r="V1264" s="99"/>
      <c r="W1264" s="127"/>
      <c r="X1264" s="99"/>
      <c r="Y1264" s="127"/>
    </row>
    <row r="1265" spans="3:25" ht="19" hidden="1">
      <c r="C1265" s="933"/>
      <c r="D1265" s="933"/>
      <c r="E1265" s="19"/>
      <c r="I1265" s="100"/>
      <c r="M1265" s="100"/>
      <c r="Q1265" s="99"/>
      <c r="R1265" s="340"/>
      <c r="S1265" s="119"/>
      <c r="T1265" s="123"/>
      <c r="U1265" s="119"/>
      <c r="V1265" s="99"/>
      <c r="W1265" s="127"/>
      <c r="X1265" s="99"/>
      <c r="Y1265" s="127"/>
    </row>
    <row r="1266" spans="3:25" ht="19" hidden="1">
      <c r="C1266" s="933"/>
      <c r="D1266" s="933"/>
      <c r="E1266" s="19"/>
      <c r="I1266" s="100"/>
      <c r="M1266" s="100"/>
      <c r="Q1266" s="99"/>
      <c r="R1266" s="340"/>
      <c r="S1266" s="119"/>
      <c r="T1266" s="123"/>
      <c r="U1266" s="119"/>
      <c r="V1266" s="99"/>
      <c r="W1266" s="127"/>
      <c r="X1266" s="99"/>
      <c r="Y1266" s="127"/>
    </row>
    <row r="1267" spans="3:25" ht="19" hidden="1">
      <c r="C1267" s="933"/>
      <c r="D1267" s="933"/>
      <c r="E1267" s="19"/>
      <c r="I1267" s="100"/>
      <c r="M1267" s="100"/>
      <c r="Q1267" s="99"/>
      <c r="R1267" s="340"/>
      <c r="S1267" s="119"/>
      <c r="T1267" s="123"/>
      <c r="U1267" s="119"/>
      <c r="V1267" s="99"/>
      <c r="W1267" s="127"/>
      <c r="X1267" s="99"/>
      <c r="Y1267" s="127"/>
    </row>
    <row r="1268" spans="3:25" ht="19" hidden="1">
      <c r="C1268" s="933"/>
      <c r="D1268" s="933"/>
      <c r="E1268" s="19"/>
      <c r="I1268" s="100"/>
      <c r="M1268" s="100"/>
      <c r="Q1268" s="99"/>
      <c r="R1268" s="340"/>
      <c r="S1268" s="119"/>
      <c r="T1268" s="123"/>
      <c r="U1268" s="119"/>
      <c r="V1268" s="99"/>
      <c r="W1268" s="127"/>
      <c r="X1268" s="99"/>
      <c r="Y1268" s="127"/>
    </row>
    <row r="1269" spans="3:25" ht="19" hidden="1">
      <c r="C1269" s="933"/>
      <c r="D1269" s="933"/>
      <c r="E1269" s="19"/>
      <c r="I1269" s="100"/>
      <c r="M1269" s="100"/>
      <c r="Q1269" s="99"/>
      <c r="R1269" s="340"/>
      <c r="S1269" s="119"/>
      <c r="T1269" s="123"/>
      <c r="U1269" s="119"/>
      <c r="V1269" s="99"/>
      <c r="W1269" s="127"/>
      <c r="X1269" s="99"/>
      <c r="Y1269" s="127"/>
    </row>
    <row r="1270" spans="3:25" ht="19" hidden="1">
      <c r="C1270" s="933"/>
      <c r="D1270" s="933"/>
      <c r="E1270" s="19"/>
      <c r="I1270" s="100"/>
      <c r="M1270" s="100"/>
      <c r="Q1270" s="99"/>
      <c r="R1270" s="340"/>
      <c r="S1270" s="119"/>
      <c r="T1270" s="123"/>
      <c r="U1270" s="119"/>
      <c r="V1270" s="99"/>
      <c r="W1270" s="127"/>
      <c r="X1270" s="99"/>
      <c r="Y1270" s="127"/>
    </row>
    <row r="1271" spans="3:25" ht="19" hidden="1">
      <c r="C1271" s="933"/>
      <c r="D1271" s="933"/>
      <c r="E1271" s="19"/>
      <c r="I1271" s="100"/>
      <c r="M1271" s="100"/>
      <c r="Q1271" s="99"/>
      <c r="R1271" s="340"/>
      <c r="S1271" s="119"/>
      <c r="T1271" s="123"/>
      <c r="U1271" s="119"/>
      <c r="V1271" s="99"/>
      <c r="W1271" s="127"/>
      <c r="X1271" s="99"/>
      <c r="Y1271" s="127"/>
    </row>
    <row r="1272" spans="3:25" ht="19" hidden="1">
      <c r="C1272" s="933"/>
      <c r="D1272" s="933"/>
      <c r="E1272" s="19"/>
      <c r="I1272" s="100"/>
      <c r="M1272" s="100"/>
      <c r="Q1272" s="99"/>
      <c r="R1272" s="340"/>
      <c r="S1272" s="119"/>
      <c r="T1272" s="123"/>
      <c r="U1272" s="119"/>
      <c r="V1272" s="99"/>
      <c r="W1272" s="127"/>
      <c r="X1272" s="99"/>
      <c r="Y1272" s="127"/>
    </row>
    <row r="1273" spans="3:25" ht="19" hidden="1">
      <c r="C1273" s="933"/>
      <c r="D1273" s="933"/>
      <c r="E1273" s="19"/>
      <c r="I1273" s="100"/>
      <c r="M1273" s="100"/>
      <c r="Q1273" s="99"/>
      <c r="R1273" s="340"/>
      <c r="S1273" s="119"/>
      <c r="T1273" s="123"/>
      <c r="U1273" s="119"/>
      <c r="V1273" s="99"/>
      <c r="W1273" s="127"/>
      <c r="X1273" s="99"/>
      <c r="Y1273" s="127"/>
    </row>
    <row r="1274" spans="3:25" ht="19" hidden="1">
      <c r="C1274" s="933"/>
      <c r="D1274" s="933"/>
      <c r="E1274" s="19"/>
      <c r="I1274" s="100"/>
      <c r="M1274" s="100"/>
      <c r="Q1274" s="99"/>
      <c r="R1274" s="340"/>
      <c r="S1274" s="119"/>
      <c r="T1274" s="123"/>
      <c r="U1274" s="119"/>
      <c r="V1274" s="99"/>
      <c r="W1274" s="127"/>
      <c r="X1274" s="99"/>
      <c r="Y1274" s="127"/>
    </row>
    <row r="1275" spans="3:25" ht="19" hidden="1">
      <c r="C1275" s="933"/>
      <c r="D1275" s="933"/>
      <c r="E1275" s="19"/>
      <c r="I1275" s="100"/>
      <c r="M1275" s="100"/>
      <c r="Q1275" s="99"/>
      <c r="R1275" s="340"/>
      <c r="S1275" s="119"/>
      <c r="T1275" s="123"/>
      <c r="U1275" s="119"/>
      <c r="V1275" s="99"/>
      <c r="W1275" s="127"/>
      <c r="X1275" s="99"/>
      <c r="Y1275" s="127"/>
    </row>
    <row r="1276" spans="3:25" ht="19" hidden="1">
      <c r="C1276" s="933"/>
      <c r="D1276" s="933"/>
      <c r="E1276" s="19"/>
      <c r="I1276" s="100"/>
      <c r="M1276" s="100"/>
      <c r="Q1276" s="99"/>
      <c r="R1276" s="340"/>
      <c r="S1276" s="119"/>
      <c r="T1276" s="123"/>
      <c r="U1276" s="119"/>
      <c r="V1276" s="99"/>
      <c r="W1276" s="127"/>
      <c r="X1276" s="99"/>
      <c r="Y1276" s="127"/>
    </row>
    <row r="1277" spans="3:25" ht="19" hidden="1">
      <c r="C1277" s="933"/>
      <c r="D1277" s="933"/>
      <c r="E1277" s="19"/>
      <c r="I1277" s="100"/>
      <c r="M1277" s="100"/>
      <c r="Q1277" s="99"/>
      <c r="R1277" s="340"/>
      <c r="S1277" s="119"/>
      <c r="T1277" s="123"/>
      <c r="U1277" s="119"/>
      <c r="V1277" s="99"/>
      <c r="W1277" s="127"/>
      <c r="X1277" s="99"/>
      <c r="Y1277" s="127"/>
    </row>
    <row r="1278" spans="3:25" ht="19" hidden="1">
      <c r="C1278" s="933"/>
      <c r="D1278" s="933"/>
      <c r="E1278" s="19"/>
      <c r="I1278" s="100"/>
      <c r="M1278" s="100"/>
      <c r="Q1278" s="99"/>
      <c r="R1278" s="340"/>
      <c r="S1278" s="119"/>
      <c r="T1278" s="123"/>
      <c r="U1278" s="119"/>
      <c r="V1278" s="99"/>
      <c r="W1278" s="127"/>
      <c r="X1278" s="99"/>
      <c r="Y1278" s="127"/>
    </row>
    <row r="1279" spans="3:25" ht="19" hidden="1">
      <c r="C1279" s="933"/>
      <c r="D1279" s="933"/>
      <c r="E1279" s="19"/>
      <c r="I1279" s="100"/>
      <c r="M1279" s="100"/>
      <c r="Q1279" s="99"/>
      <c r="R1279" s="340"/>
      <c r="S1279" s="119"/>
      <c r="T1279" s="123"/>
      <c r="U1279" s="119"/>
      <c r="V1279" s="99"/>
      <c r="W1279" s="127"/>
      <c r="X1279" s="99"/>
      <c r="Y1279" s="127"/>
    </row>
    <row r="1280" spans="3:25" ht="19" hidden="1">
      <c r="C1280" s="933"/>
      <c r="D1280" s="933"/>
      <c r="E1280" s="19"/>
      <c r="I1280" s="100"/>
      <c r="M1280" s="100"/>
      <c r="Q1280" s="99"/>
      <c r="R1280" s="340"/>
      <c r="S1280" s="119"/>
      <c r="T1280" s="123"/>
      <c r="U1280" s="119"/>
      <c r="V1280" s="99"/>
      <c r="W1280" s="127"/>
      <c r="X1280" s="99"/>
      <c r="Y1280" s="127"/>
    </row>
    <row r="1281" spans="3:25" ht="19" hidden="1">
      <c r="C1281" s="933"/>
      <c r="D1281" s="933"/>
      <c r="E1281" s="19"/>
      <c r="I1281" s="100"/>
      <c r="M1281" s="100"/>
      <c r="Q1281" s="99"/>
      <c r="R1281" s="340"/>
      <c r="S1281" s="119"/>
      <c r="T1281" s="123"/>
      <c r="U1281" s="119"/>
      <c r="V1281" s="99"/>
      <c r="W1281" s="127"/>
      <c r="X1281" s="99"/>
      <c r="Y1281" s="127"/>
    </row>
    <row r="1282" spans="3:25" ht="19" hidden="1">
      <c r="C1282" s="933"/>
      <c r="D1282" s="933"/>
      <c r="E1282" s="19"/>
      <c r="I1282" s="100"/>
      <c r="M1282" s="100"/>
      <c r="Q1282" s="99"/>
      <c r="R1282" s="340"/>
      <c r="S1282" s="119"/>
      <c r="T1282" s="123"/>
      <c r="U1282" s="119"/>
      <c r="V1282" s="99"/>
      <c r="W1282" s="127"/>
      <c r="X1282" s="99"/>
      <c r="Y1282" s="127"/>
    </row>
    <row r="1283" spans="3:25" ht="19" hidden="1">
      <c r="C1283" s="933"/>
      <c r="D1283" s="933"/>
      <c r="E1283" s="19"/>
      <c r="I1283" s="100"/>
      <c r="M1283" s="100"/>
      <c r="Q1283" s="99"/>
      <c r="R1283" s="340"/>
      <c r="S1283" s="119"/>
      <c r="T1283" s="123"/>
      <c r="U1283" s="119"/>
      <c r="V1283" s="99"/>
      <c r="W1283" s="127"/>
      <c r="X1283" s="99"/>
      <c r="Y1283" s="127"/>
    </row>
    <row r="1284" spans="3:25" ht="19" hidden="1">
      <c r="C1284" s="933"/>
      <c r="D1284" s="933"/>
      <c r="E1284" s="19"/>
      <c r="I1284" s="100"/>
      <c r="M1284" s="100"/>
      <c r="Q1284" s="99"/>
      <c r="R1284" s="340"/>
      <c r="S1284" s="119"/>
      <c r="T1284" s="123"/>
      <c r="U1284" s="119"/>
      <c r="V1284" s="99"/>
      <c r="W1284" s="127"/>
      <c r="X1284" s="99"/>
      <c r="Y1284" s="127"/>
    </row>
    <row r="1285" spans="3:25" ht="19" hidden="1">
      <c r="C1285" s="933"/>
      <c r="D1285" s="933"/>
      <c r="E1285" s="19"/>
      <c r="I1285" s="100"/>
      <c r="M1285" s="100"/>
      <c r="Q1285" s="99"/>
      <c r="R1285" s="340"/>
      <c r="S1285" s="119"/>
      <c r="T1285" s="123"/>
      <c r="U1285" s="119"/>
      <c r="V1285" s="99"/>
      <c r="W1285" s="127"/>
      <c r="X1285" s="99"/>
      <c r="Y1285" s="127"/>
    </row>
    <row r="1286" spans="3:25" ht="19" hidden="1">
      <c r="C1286" s="933"/>
      <c r="D1286" s="933"/>
      <c r="E1286" s="19"/>
      <c r="I1286" s="100"/>
      <c r="M1286" s="100"/>
      <c r="Q1286" s="99"/>
      <c r="R1286" s="340"/>
      <c r="S1286" s="119"/>
      <c r="T1286" s="123"/>
      <c r="U1286" s="119"/>
      <c r="V1286" s="99"/>
      <c r="W1286" s="127"/>
      <c r="X1286" s="99"/>
      <c r="Y1286" s="127"/>
    </row>
    <row r="1287" spans="3:25" ht="19" hidden="1">
      <c r="C1287" s="933"/>
      <c r="D1287" s="933"/>
      <c r="E1287" s="19"/>
      <c r="I1287" s="100"/>
      <c r="M1287" s="100"/>
      <c r="Q1287" s="99"/>
      <c r="R1287" s="340"/>
      <c r="S1287" s="119"/>
      <c r="T1287" s="123"/>
      <c r="U1287" s="119"/>
      <c r="V1287" s="99"/>
      <c r="W1287" s="127"/>
      <c r="X1287" s="99"/>
      <c r="Y1287" s="127"/>
    </row>
    <row r="1288" spans="3:25" ht="19" hidden="1">
      <c r="C1288" s="933"/>
      <c r="D1288" s="933"/>
      <c r="E1288" s="19"/>
      <c r="I1288" s="100"/>
      <c r="M1288" s="100"/>
      <c r="Q1288" s="99"/>
      <c r="R1288" s="340"/>
      <c r="S1288" s="119"/>
      <c r="T1288" s="123"/>
      <c r="U1288" s="119"/>
      <c r="V1288" s="99"/>
      <c r="W1288" s="127"/>
      <c r="X1288" s="99"/>
      <c r="Y1288" s="127"/>
    </row>
    <row r="1289" spans="3:25" ht="19" hidden="1">
      <c r="C1289" s="933"/>
      <c r="D1289" s="933"/>
      <c r="E1289" s="19"/>
      <c r="I1289" s="100"/>
      <c r="M1289" s="100"/>
      <c r="Q1289" s="99"/>
      <c r="R1289" s="340"/>
      <c r="S1289" s="119"/>
      <c r="T1289" s="123"/>
      <c r="U1289" s="119"/>
      <c r="V1289" s="99"/>
      <c r="W1289" s="127"/>
      <c r="X1289" s="99"/>
      <c r="Y1289" s="127"/>
    </row>
    <row r="1290" spans="3:25" ht="19" hidden="1">
      <c r="C1290" s="933"/>
      <c r="D1290" s="933"/>
      <c r="E1290" s="19"/>
      <c r="I1290" s="100"/>
      <c r="M1290" s="100"/>
      <c r="Q1290" s="99"/>
      <c r="R1290" s="340"/>
      <c r="S1290" s="119"/>
      <c r="T1290" s="123"/>
      <c r="U1290" s="119"/>
      <c r="V1290" s="99"/>
      <c r="W1290" s="127"/>
      <c r="X1290" s="99"/>
      <c r="Y1290" s="127"/>
    </row>
    <row r="1291" spans="3:25" ht="19" hidden="1">
      <c r="C1291" s="933"/>
      <c r="D1291" s="933"/>
      <c r="E1291" s="19"/>
      <c r="I1291" s="100"/>
      <c r="M1291" s="100"/>
      <c r="Q1291" s="99"/>
      <c r="R1291" s="340"/>
      <c r="S1291" s="119"/>
      <c r="T1291" s="123"/>
      <c r="U1291" s="119"/>
      <c r="V1291" s="99"/>
      <c r="W1291" s="127"/>
      <c r="X1291" s="99"/>
      <c r="Y1291" s="127"/>
    </row>
    <row r="1292" spans="3:25" ht="19" hidden="1">
      <c r="C1292" s="933"/>
      <c r="D1292" s="933"/>
      <c r="E1292" s="19"/>
      <c r="I1292" s="100"/>
      <c r="M1292" s="100"/>
      <c r="Q1292" s="99"/>
      <c r="R1292" s="340"/>
      <c r="S1292" s="119"/>
      <c r="T1292" s="123"/>
      <c r="U1292" s="119"/>
      <c r="V1292" s="99"/>
      <c r="W1292" s="127"/>
      <c r="X1292" s="99"/>
      <c r="Y1292" s="127"/>
    </row>
    <row r="1293" spans="3:25" ht="19" hidden="1">
      <c r="C1293" s="933"/>
      <c r="D1293" s="933"/>
      <c r="E1293" s="19"/>
      <c r="I1293" s="100"/>
      <c r="M1293" s="100"/>
      <c r="Q1293" s="99"/>
      <c r="R1293" s="340"/>
      <c r="S1293" s="119"/>
      <c r="T1293" s="123"/>
      <c r="U1293" s="119"/>
      <c r="V1293" s="99"/>
      <c r="W1293" s="127"/>
      <c r="X1293" s="99"/>
      <c r="Y1293" s="127"/>
    </row>
    <row r="1294" spans="3:25" ht="19" hidden="1">
      <c r="C1294" s="933"/>
      <c r="D1294" s="933"/>
      <c r="E1294" s="19"/>
      <c r="I1294" s="100"/>
      <c r="M1294" s="100"/>
      <c r="Q1294" s="99"/>
      <c r="R1294" s="340"/>
      <c r="S1294" s="119"/>
      <c r="T1294" s="123"/>
      <c r="U1294" s="119"/>
      <c r="V1294" s="99"/>
      <c r="W1294" s="127"/>
      <c r="X1294" s="99"/>
      <c r="Y1294" s="127"/>
    </row>
    <row r="1295" spans="3:25" ht="19" hidden="1">
      <c r="C1295" s="933"/>
      <c r="D1295" s="933"/>
      <c r="E1295" s="19"/>
      <c r="I1295" s="100"/>
      <c r="M1295" s="100"/>
      <c r="Q1295" s="99"/>
      <c r="R1295" s="340"/>
      <c r="S1295" s="119"/>
      <c r="T1295" s="123"/>
      <c r="U1295" s="119"/>
      <c r="V1295" s="99"/>
      <c r="W1295" s="127"/>
      <c r="X1295" s="99"/>
      <c r="Y1295" s="127"/>
    </row>
    <row r="1296" spans="3:25" ht="19" hidden="1">
      <c r="C1296" s="933"/>
      <c r="D1296" s="933"/>
      <c r="E1296" s="19"/>
      <c r="I1296" s="100"/>
      <c r="M1296" s="100"/>
      <c r="Q1296" s="99"/>
      <c r="R1296" s="340"/>
      <c r="S1296" s="119"/>
      <c r="T1296" s="123"/>
      <c r="U1296" s="119"/>
      <c r="V1296" s="99"/>
      <c r="W1296" s="127"/>
      <c r="X1296" s="99"/>
      <c r="Y1296" s="127"/>
    </row>
    <row r="1297" spans="3:25" ht="19" hidden="1">
      <c r="C1297" s="933"/>
      <c r="D1297" s="933"/>
      <c r="E1297" s="19"/>
      <c r="I1297" s="100"/>
      <c r="M1297" s="100"/>
      <c r="Q1297" s="99"/>
      <c r="R1297" s="340"/>
      <c r="S1297" s="119"/>
      <c r="T1297" s="123"/>
      <c r="U1297" s="119"/>
      <c r="V1297" s="99"/>
      <c r="W1297" s="127"/>
      <c r="X1297" s="99"/>
      <c r="Y1297" s="127"/>
    </row>
    <row r="1298" spans="3:25" ht="19" hidden="1">
      <c r="C1298" s="933"/>
      <c r="D1298" s="933"/>
      <c r="E1298" s="19"/>
      <c r="I1298" s="100"/>
      <c r="M1298" s="100"/>
      <c r="Q1298" s="99"/>
      <c r="R1298" s="340"/>
      <c r="S1298" s="119"/>
      <c r="T1298" s="123"/>
      <c r="U1298" s="119"/>
      <c r="V1298" s="99"/>
      <c r="W1298" s="127"/>
      <c r="X1298" s="99"/>
      <c r="Y1298" s="127"/>
    </row>
    <row r="1299" spans="3:25" ht="19" hidden="1">
      <c r="C1299" s="933"/>
      <c r="D1299" s="933"/>
      <c r="E1299" s="19"/>
      <c r="I1299" s="100"/>
      <c r="M1299" s="100"/>
      <c r="Q1299" s="99"/>
      <c r="R1299" s="340"/>
      <c r="S1299" s="119"/>
      <c r="T1299" s="123"/>
      <c r="U1299" s="119"/>
      <c r="V1299" s="99"/>
      <c r="W1299" s="127"/>
      <c r="X1299" s="99"/>
      <c r="Y1299" s="127"/>
    </row>
    <row r="1300" spans="3:25" ht="19" hidden="1">
      <c r="C1300" s="933"/>
      <c r="D1300" s="933"/>
      <c r="E1300" s="19"/>
      <c r="I1300" s="100"/>
      <c r="M1300" s="100"/>
      <c r="Q1300" s="99"/>
      <c r="R1300" s="340"/>
      <c r="S1300" s="119"/>
      <c r="T1300" s="123"/>
      <c r="U1300" s="119"/>
      <c r="V1300" s="99"/>
      <c r="W1300" s="127"/>
      <c r="X1300" s="99"/>
      <c r="Y1300" s="127"/>
    </row>
    <row r="1301" spans="3:25" ht="19" hidden="1">
      <c r="C1301" s="933"/>
      <c r="D1301" s="933"/>
      <c r="E1301" s="19"/>
      <c r="I1301" s="100"/>
      <c r="M1301" s="100"/>
      <c r="Q1301" s="99"/>
      <c r="R1301" s="340"/>
      <c r="S1301" s="119"/>
      <c r="T1301" s="123"/>
      <c r="U1301" s="119"/>
      <c r="V1301" s="99"/>
      <c r="W1301" s="127"/>
      <c r="X1301" s="99"/>
      <c r="Y1301" s="127"/>
    </row>
    <row r="1302" spans="3:25" ht="19" hidden="1">
      <c r="C1302" s="933"/>
      <c r="D1302" s="933"/>
      <c r="E1302" s="19"/>
      <c r="I1302" s="100"/>
      <c r="M1302" s="100"/>
      <c r="Q1302" s="99"/>
      <c r="R1302" s="340"/>
      <c r="S1302" s="119"/>
      <c r="T1302" s="123"/>
      <c r="U1302" s="119"/>
      <c r="V1302" s="99"/>
      <c r="W1302" s="127"/>
      <c r="X1302" s="99"/>
      <c r="Y1302" s="127"/>
    </row>
    <row r="1303" spans="3:25" ht="19" hidden="1">
      <c r="C1303" s="933"/>
      <c r="D1303" s="933"/>
      <c r="E1303" s="19"/>
      <c r="I1303" s="100"/>
      <c r="M1303" s="100"/>
      <c r="Q1303" s="99"/>
      <c r="R1303" s="340"/>
      <c r="S1303" s="119"/>
      <c r="T1303" s="123"/>
      <c r="U1303" s="119"/>
      <c r="V1303" s="99"/>
      <c r="W1303" s="127"/>
      <c r="X1303" s="99"/>
      <c r="Y1303" s="127"/>
    </row>
    <row r="1304" spans="3:25" ht="19" hidden="1">
      <c r="C1304" s="933"/>
      <c r="D1304" s="933"/>
      <c r="E1304" s="19"/>
      <c r="I1304" s="100"/>
      <c r="M1304" s="100"/>
      <c r="Q1304" s="99"/>
      <c r="R1304" s="340"/>
      <c r="S1304" s="119"/>
      <c r="T1304" s="123"/>
      <c r="U1304" s="119"/>
      <c r="V1304" s="99"/>
      <c r="W1304" s="127"/>
      <c r="X1304" s="99"/>
      <c r="Y1304" s="127"/>
    </row>
    <row r="1305" spans="3:25" ht="19" hidden="1">
      <c r="C1305" s="933"/>
      <c r="D1305" s="933"/>
      <c r="E1305" s="19"/>
      <c r="I1305" s="100"/>
      <c r="M1305" s="100"/>
      <c r="Q1305" s="99"/>
      <c r="R1305" s="340"/>
      <c r="S1305" s="119"/>
      <c r="T1305" s="123"/>
      <c r="U1305" s="119"/>
      <c r="V1305" s="99"/>
      <c r="W1305" s="127"/>
      <c r="X1305" s="99"/>
      <c r="Y1305" s="127"/>
    </row>
    <row r="1306" spans="3:25" ht="19" hidden="1">
      <c r="C1306" s="933"/>
      <c r="D1306" s="933"/>
      <c r="E1306" s="19"/>
      <c r="I1306" s="100"/>
      <c r="M1306" s="100"/>
      <c r="Q1306" s="99"/>
      <c r="R1306" s="340"/>
      <c r="S1306" s="119"/>
      <c r="T1306" s="123"/>
      <c r="U1306" s="119"/>
      <c r="V1306" s="99"/>
      <c r="W1306" s="127"/>
      <c r="X1306" s="99"/>
      <c r="Y1306" s="127"/>
    </row>
    <row r="1307" spans="3:25" ht="19" hidden="1">
      <c r="C1307" s="933"/>
      <c r="D1307" s="933"/>
      <c r="E1307" s="19"/>
      <c r="I1307" s="100"/>
      <c r="M1307" s="100"/>
      <c r="Q1307" s="99"/>
      <c r="R1307" s="340"/>
      <c r="S1307" s="119"/>
      <c r="T1307" s="123"/>
      <c r="U1307" s="119"/>
      <c r="V1307" s="99"/>
      <c r="W1307" s="127"/>
      <c r="X1307" s="99"/>
      <c r="Y1307" s="127"/>
    </row>
    <row r="1308" spans="3:25" ht="19" hidden="1">
      <c r="C1308" s="933"/>
      <c r="D1308" s="933"/>
      <c r="E1308" s="19"/>
      <c r="I1308" s="100"/>
      <c r="M1308" s="100"/>
      <c r="Q1308" s="99"/>
      <c r="R1308" s="340"/>
      <c r="S1308" s="119"/>
      <c r="T1308" s="123"/>
      <c r="U1308" s="119"/>
      <c r="V1308" s="99"/>
      <c r="W1308" s="127"/>
      <c r="X1308" s="99"/>
      <c r="Y1308" s="127"/>
    </row>
    <row r="1309" spans="3:25" ht="19" hidden="1">
      <c r="C1309" s="933"/>
      <c r="D1309" s="933"/>
      <c r="E1309" s="19"/>
      <c r="I1309" s="100"/>
      <c r="M1309" s="100"/>
      <c r="Q1309" s="99"/>
      <c r="R1309" s="340"/>
      <c r="S1309" s="119"/>
      <c r="T1309" s="123"/>
      <c r="U1309" s="119"/>
      <c r="V1309" s="99"/>
      <c r="W1309" s="127"/>
      <c r="X1309" s="99"/>
      <c r="Y1309" s="127"/>
    </row>
    <row r="1310" spans="3:25" ht="19" hidden="1">
      <c r="C1310" s="933"/>
      <c r="D1310" s="933"/>
      <c r="E1310" s="19"/>
      <c r="I1310" s="100"/>
      <c r="M1310" s="100"/>
      <c r="Q1310" s="99"/>
      <c r="R1310" s="340"/>
      <c r="S1310" s="119"/>
      <c r="T1310" s="123"/>
      <c r="U1310" s="119"/>
      <c r="V1310" s="99"/>
      <c r="W1310" s="127"/>
      <c r="X1310" s="99"/>
      <c r="Y1310" s="127"/>
    </row>
    <row r="1311" spans="3:25" ht="19" hidden="1">
      <c r="C1311" s="933"/>
      <c r="D1311" s="933"/>
      <c r="E1311" s="19"/>
      <c r="I1311" s="100"/>
      <c r="M1311" s="100"/>
      <c r="Q1311" s="99"/>
      <c r="R1311" s="340"/>
      <c r="S1311" s="119"/>
      <c r="T1311" s="123"/>
      <c r="U1311" s="119"/>
      <c r="V1311" s="99"/>
      <c r="W1311" s="127"/>
      <c r="X1311" s="99"/>
      <c r="Y1311" s="127"/>
    </row>
    <row r="1312" spans="3:25" ht="19" hidden="1">
      <c r="C1312" s="933"/>
      <c r="D1312" s="933"/>
      <c r="E1312" s="19"/>
      <c r="I1312" s="100"/>
      <c r="M1312" s="100"/>
      <c r="Q1312" s="99"/>
      <c r="R1312" s="340"/>
      <c r="S1312" s="119"/>
      <c r="T1312" s="123"/>
      <c r="U1312" s="119"/>
      <c r="V1312" s="99"/>
      <c r="W1312" s="127"/>
      <c r="X1312" s="99"/>
      <c r="Y1312" s="127"/>
    </row>
    <row r="1313" spans="3:25" ht="19" hidden="1">
      <c r="C1313" s="933"/>
      <c r="D1313" s="933"/>
      <c r="E1313" s="19"/>
      <c r="I1313" s="100"/>
      <c r="M1313" s="100"/>
      <c r="Q1313" s="99"/>
      <c r="R1313" s="340"/>
      <c r="S1313" s="119"/>
      <c r="T1313" s="123"/>
      <c r="U1313" s="119"/>
      <c r="V1313" s="99"/>
      <c r="W1313" s="127"/>
      <c r="X1313" s="99"/>
      <c r="Y1313" s="127"/>
    </row>
    <row r="1314" spans="3:25" ht="19" hidden="1">
      <c r="C1314" s="933"/>
      <c r="D1314" s="933"/>
      <c r="E1314" s="19"/>
      <c r="I1314" s="100"/>
      <c r="M1314" s="100"/>
      <c r="Q1314" s="99"/>
      <c r="R1314" s="340"/>
      <c r="S1314" s="119"/>
      <c r="T1314" s="123"/>
      <c r="U1314" s="119"/>
      <c r="V1314" s="99"/>
      <c r="W1314" s="127"/>
      <c r="X1314" s="99"/>
      <c r="Y1314" s="127"/>
    </row>
    <row r="1315" spans="3:25" ht="19" hidden="1">
      <c r="C1315" s="933"/>
      <c r="D1315" s="933"/>
      <c r="E1315" s="19"/>
      <c r="I1315" s="100"/>
      <c r="M1315" s="100"/>
      <c r="Q1315" s="99"/>
      <c r="R1315" s="340"/>
      <c r="S1315" s="119"/>
      <c r="T1315" s="123"/>
      <c r="U1315" s="119"/>
      <c r="V1315" s="99"/>
      <c r="W1315" s="127"/>
      <c r="X1315" s="99"/>
      <c r="Y1315" s="127"/>
    </row>
    <row r="1316" spans="3:25" ht="19" hidden="1">
      <c r="C1316" s="933"/>
      <c r="D1316" s="933"/>
      <c r="E1316" s="19"/>
      <c r="I1316" s="100"/>
      <c r="M1316" s="100"/>
      <c r="Q1316" s="99"/>
      <c r="R1316" s="340"/>
      <c r="S1316" s="119"/>
      <c r="T1316" s="123"/>
      <c r="U1316" s="119"/>
      <c r="V1316" s="99"/>
      <c r="W1316" s="127"/>
      <c r="X1316" s="99"/>
      <c r="Y1316" s="127"/>
    </row>
    <row r="1317" spans="3:25" ht="19" hidden="1">
      <c r="C1317" s="933"/>
      <c r="D1317" s="933"/>
      <c r="E1317" s="19"/>
      <c r="I1317" s="100"/>
      <c r="M1317" s="100"/>
      <c r="Q1317" s="99"/>
      <c r="R1317" s="340"/>
      <c r="S1317" s="119"/>
      <c r="T1317" s="123"/>
      <c r="U1317" s="119"/>
      <c r="V1317" s="99"/>
      <c r="W1317" s="127"/>
      <c r="X1317" s="99"/>
      <c r="Y1317" s="127"/>
    </row>
    <row r="1318" spans="3:25" ht="19" hidden="1">
      <c r="C1318" s="933"/>
      <c r="D1318" s="933"/>
      <c r="E1318" s="19"/>
      <c r="I1318" s="100"/>
      <c r="M1318" s="100"/>
      <c r="Q1318" s="99"/>
      <c r="R1318" s="340"/>
      <c r="S1318" s="119"/>
      <c r="T1318" s="123"/>
      <c r="U1318" s="119"/>
      <c r="V1318" s="99"/>
      <c r="W1318" s="127"/>
      <c r="X1318" s="99"/>
      <c r="Y1318" s="127"/>
    </row>
    <row r="1319" spans="3:25" ht="19" hidden="1">
      <c r="C1319" s="933"/>
      <c r="D1319" s="933"/>
      <c r="E1319" s="19"/>
      <c r="I1319" s="100"/>
      <c r="M1319" s="100"/>
      <c r="Q1319" s="99"/>
      <c r="R1319" s="340"/>
      <c r="S1319" s="119"/>
      <c r="T1319" s="123"/>
      <c r="U1319" s="119"/>
      <c r="V1319" s="99"/>
      <c r="W1319" s="127"/>
      <c r="X1319" s="99"/>
      <c r="Y1319" s="127"/>
    </row>
    <row r="1320" spans="3:25" ht="19" hidden="1">
      <c r="C1320" s="933"/>
      <c r="D1320" s="933"/>
      <c r="E1320" s="19"/>
      <c r="I1320" s="100"/>
      <c r="M1320" s="100"/>
      <c r="Q1320" s="99"/>
      <c r="R1320" s="340"/>
      <c r="S1320" s="119"/>
      <c r="T1320" s="123"/>
      <c r="U1320" s="119"/>
      <c r="V1320" s="99"/>
      <c r="W1320" s="127"/>
      <c r="X1320" s="99"/>
      <c r="Y1320" s="127"/>
    </row>
    <row r="1321" spans="3:25" ht="19" hidden="1">
      <c r="C1321" s="933"/>
      <c r="D1321" s="933"/>
      <c r="E1321" s="19"/>
      <c r="I1321" s="100"/>
      <c r="M1321" s="100"/>
      <c r="Q1321" s="99"/>
      <c r="R1321" s="340"/>
      <c r="S1321" s="119"/>
      <c r="T1321" s="123"/>
      <c r="U1321" s="119"/>
      <c r="V1321" s="99"/>
      <c r="W1321" s="127"/>
      <c r="X1321" s="99"/>
      <c r="Y1321" s="127"/>
    </row>
    <row r="1322" spans="3:25" ht="19" hidden="1">
      <c r="C1322" s="933"/>
      <c r="D1322" s="933"/>
      <c r="E1322" s="19"/>
      <c r="I1322" s="100"/>
      <c r="M1322" s="100"/>
      <c r="Q1322" s="99"/>
      <c r="R1322" s="340"/>
      <c r="S1322" s="119"/>
      <c r="T1322" s="123"/>
      <c r="U1322" s="119"/>
      <c r="V1322" s="99"/>
      <c r="W1322" s="127"/>
      <c r="X1322" s="99"/>
      <c r="Y1322" s="127"/>
    </row>
    <row r="1323" spans="3:25" ht="19" hidden="1">
      <c r="C1323" s="933"/>
      <c r="D1323" s="933"/>
      <c r="E1323" s="19"/>
      <c r="I1323" s="100"/>
      <c r="M1323" s="100"/>
      <c r="Q1323" s="99"/>
      <c r="R1323" s="340"/>
      <c r="S1323" s="119"/>
      <c r="T1323" s="123"/>
      <c r="U1323" s="119"/>
      <c r="V1323" s="99"/>
      <c r="W1323" s="127"/>
      <c r="X1323" s="99"/>
      <c r="Y1323" s="127"/>
    </row>
    <row r="1324" spans="3:25" ht="19" hidden="1">
      <c r="C1324" s="933"/>
      <c r="D1324" s="933"/>
      <c r="E1324" s="19"/>
      <c r="I1324" s="100"/>
      <c r="M1324" s="100"/>
      <c r="Q1324" s="99"/>
      <c r="R1324" s="340"/>
      <c r="S1324" s="119"/>
      <c r="T1324" s="123"/>
      <c r="U1324" s="119"/>
      <c r="V1324" s="99"/>
      <c r="W1324" s="127"/>
      <c r="X1324" s="99"/>
      <c r="Y1324" s="127"/>
    </row>
    <row r="1325" spans="3:25" ht="19" hidden="1">
      <c r="C1325" s="933"/>
      <c r="D1325" s="933"/>
      <c r="E1325" s="19"/>
      <c r="I1325" s="100"/>
      <c r="M1325" s="100"/>
      <c r="Q1325" s="99"/>
      <c r="R1325" s="340"/>
      <c r="S1325" s="119"/>
      <c r="T1325" s="123"/>
      <c r="U1325" s="119"/>
      <c r="V1325" s="99"/>
      <c r="W1325" s="127"/>
      <c r="X1325" s="99"/>
      <c r="Y1325" s="127"/>
    </row>
    <row r="1326" spans="3:25" ht="19" hidden="1">
      <c r="C1326" s="933"/>
      <c r="D1326" s="933"/>
      <c r="E1326" s="19"/>
      <c r="I1326" s="100"/>
      <c r="M1326" s="100"/>
      <c r="Q1326" s="99"/>
      <c r="R1326" s="340"/>
      <c r="S1326" s="119"/>
      <c r="T1326" s="123"/>
      <c r="U1326" s="119"/>
      <c r="V1326" s="99"/>
      <c r="W1326" s="127"/>
      <c r="X1326" s="99"/>
      <c r="Y1326" s="127"/>
    </row>
    <row r="1327" spans="3:25" ht="19" hidden="1">
      <c r="C1327" s="933"/>
      <c r="D1327" s="933"/>
      <c r="E1327" s="19"/>
      <c r="I1327" s="100"/>
      <c r="M1327" s="100"/>
      <c r="Q1327" s="99"/>
      <c r="R1327" s="340"/>
      <c r="S1327" s="119"/>
      <c r="T1327" s="123"/>
      <c r="U1327" s="119"/>
      <c r="V1327" s="99"/>
      <c r="W1327" s="127"/>
      <c r="X1327" s="99"/>
      <c r="Y1327" s="127"/>
    </row>
    <row r="1328" spans="3:25" ht="19" hidden="1">
      <c r="C1328" s="933"/>
      <c r="D1328" s="933"/>
      <c r="E1328" s="19"/>
      <c r="I1328" s="100"/>
      <c r="M1328" s="100"/>
      <c r="Q1328" s="99"/>
      <c r="R1328" s="340"/>
      <c r="S1328" s="119"/>
      <c r="T1328" s="123"/>
      <c r="U1328" s="119"/>
      <c r="V1328" s="99"/>
      <c r="W1328" s="127"/>
      <c r="X1328" s="99"/>
      <c r="Y1328" s="127"/>
    </row>
    <row r="1329" spans="3:25" ht="19" hidden="1">
      <c r="C1329" s="933"/>
      <c r="D1329" s="933"/>
      <c r="E1329" s="19"/>
      <c r="I1329" s="100"/>
      <c r="M1329" s="100"/>
      <c r="Q1329" s="99"/>
      <c r="R1329" s="340"/>
      <c r="S1329" s="119"/>
      <c r="T1329" s="123"/>
      <c r="U1329" s="119"/>
      <c r="V1329" s="99"/>
      <c r="W1329" s="127"/>
      <c r="X1329" s="99"/>
      <c r="Y1329" s="127"/>
    </row>
    <row r="1330" spans="3:25" ht="19" hidden="1">
      <c r="C1330" s="933"/>
      <c r="D1330" s="933"/>
      <c r="E1330" s="19"/>
      <c r="I1330" s="100"/>
      <c r="M1330" s="100"/>
      <c r="Q1330" s="99"/>
      <c r="R1330" s="340"/>
      <c r="S1330" s="119"/>
      <c r="T1330" s="123"/>
      <c r="U1330" s="119"/>
      <c r="V1330" s="99"/>
      <c r="W1330" s="127"/>
      <c r="X1330" s="99"/>
      <c r="Y1330" s="127"/>
    </row>
    <row r="1331" spans="3:25" ht="19" hidden="1">
      <c r="C1331" s="933"/>
      <c r="D1331" s="933"/>
      <c r="E1331" s="19"/>
      <c r="I1331" s="100"/>
      <c r="M1331" s="100"/>
      <c r="Q1331" s="99"/>
      <c r="R1331" s="340"/>
      <c r="S1331" s="119"/>
      <c r="T1331" s="123"/>
      <c r="U1331" s="119"/>
      <c r="V1331" s="99"/>
      <c r="W1331" s="127"/>
      <c r="X1331" s="99"/>
      <c r="Y1331" s="127"/>
    </row>
    <row r="1332" spans="3:25" ht="19" hidden="1">
      <c r="C1332" s="933"/>
      <c r="D1332" s="933"/>
      <c r="E1332" s="19"/>
      <c r="I1332" s="100"/>
      <c r="M1332" s="100"/>
      <c r="Q1332" s="99"/>
      <c r="R1332" s="340"/>
      <c r="S1332" s="119"/>
      <c r="T1332" s="123"/>
      <c r="U1332" s="119"/>
      <c r="V1332" s="99"/>
      <c r="W1332" s="127"/>
      <c r="X1332" s="99"/>
      <c r="Y1332" s="127"/>
    </row>
    <row r="1333" spans="3:25" ht="19" hidden="1">
      <c r="C1333" s="933"/>
      <c r="D1333" s="933"/>
      <c r="E1333" s="19"/>
      <c r="I1333" s="100"/>
      <c r="M1333" s="100"/>
      <c r="Q1333" s="99"/>
      <c r="R1333" s="340"/>
      <c r="S1333" s="119"/>
      <c r="T1333" s="123"/>
      <c r="U1333" s="119"/>
      <c r="V1333" s="99"/>
      <c r="W1333" s="127"/>
      <c r="X1333" s="99"/>
      <c r="Y1333" s="127"/>
    </row>
    <row r="1334" spans="3:25" ht="19" hidden="1">
      <c r="C1334" s="933"/>
      <c r="D1334" s="933"/>
      <c r="E1334" s="19"/>
      <c r="I1334" s="100"/>
      <c r="M1334" s="100"/>
      <c r="Q1334" s="99"/>
      <c r="R1334" s="340"/>
      <c r="S1334" s="119"/>
      <c r="T1334" s="123"/>
      <c r="U1334" s="119"/>
      <c r="V1334" s="99"/>
      <c r="W1334" s="127"/>
      <c r="X1334" s="99"/>
      <c r="Y1334" s="127"/>
    </row>
    <row r="1335" spans="3:25" ht="19" hidden="1">
      <c r="C1335" s="933"/>
      <c r="D1335" s="933"/>
      <c r="E1335" s="19"/>
      <c r="I1335" s="100"/>
      <c r="M1335" s="100"/>
      <c r="Q1335" s="99"/>
      <c r="R1335" s="340"/>
      <c r="S1335" s="119"/>
      <c r="T1335" s="123"/>
      <c r="U1335" s="119"/>
      <c r="V1335" s="99"/>
      <c r="W1335" s="127"/>
      <c r="X1335" s="99"/>
      <c r="Y1335" s="127"/>
    </row>
    <row r="1336" spans="3:25" ht="19" hidden="1">
      <c r="C1336" s="933"/>
      <c r="D1336" s="933"/>
      <c r="E1336" s="19"/>
      <c r="I1336" s="100"/>
      <c r="M1336" s="100"/>
      <c r="Q1336" s="99"/>
      <c r="R1336" s="340"/>
      <c r="S1336" s="119"/>
      <c r="T1336" s="123"/>
      <c r="U1336" s="119"/>
      <c r="V1336" s="99"/>
      <c r="W1336" s="127"/>
      <c r="X1336" s="99"/>
      <c r="Y1336" s="127"/>
    </row>
    <row r="1337" spans="3:25" ht="19" hidden="1">
      <c r="C1337" s="933"/>
      <c r="D1337" s="933"/>
      <c r="E1337" s="19"/>
      <c r="I1337" s="100"/>
      <c r="M1337" s="100"/>
      <c r="Q1337" s="99"/>
      <c r="R1337" s="340"/>
      <c r="S1337" s="119"/>
      <c r="T1337" s="123"/>
      <c r="U1337" s="119"/>
      <c r="V1337" s="99"/>
      <c r="W1337" s="127"/>
      <c r="X1337" s="99"/>
      <c r="Y1337" s="127"/>
    </row>
    <row r="1338" spans="3:25" ht="19" hidden="1">
      <c r="C1338" s="933"/>
      <c r="D1338" s="933"/>
      <c r="E1338" s="19"/>
      <c r="I1338" s="100"/>
      <c r="M1338" s="100"/>
      <c r="Q1338" s="99"/>
      <c r="R1338" s="340"/>
      <c r="S1338" s="119"/>
      <c r="T1338" s="123"/>
      <c r="U1338" s="119"/>
      <c r="V1338" s="99"/>
      <c r="W1338" s="127"/>
      <c r="X1338" s="99"/>
      <c r="Y1338" s="127"/>
    </row>
    <row r="1339" spans="3:25" ht="19" hidden="1">
      <c r="C1339" s="933"/>
      <c r="D1339" s="933"/>
      <c r="E1339" s="19"/>
      <c r="I1339" s="100"/>
      <c r="M1339" s="100"/>
      <c r="Q1339" s="99"/>
      <c r="R1339" s="340"/>
      <c r="S1339" s="119"/>
      <c r="T1339" s="123"/>
      <c r="U1339" s="119"/>
      <c r="V1339" s="99"/>
      <c r="W1339" s="127"/>
      <c r="X1339" s="99"/>
      <c r="Y1339" s="127"/>
    </row>
    <row r="1340" spans="3:25" ht="19" hidden="1">
      <c r="C1340" s="933"/>
      <c r="D1340" s="933"/>
      <c r="E1340" s="19"/>
      <c r="I1340" s="100"/>
      <c r="M1340" s="100"/>
      <c r="Q1340" s="99"/>
      <c r="R1340" s="340"/>
      <c r="S1340" s="119"/>
      <c r="T1340" s="123"/>
      <c r="U1340" s="119"/>
      <c r="V1340" s="99"/>
      <c r="W1340" s="127"/>
      <c r="X1340" s="99"/>
      <c r="Y1340" s="127"/>
    </row>
    <row r="1341" spans="3:25" ht="19" hidden="1">
      <c r="C1341" s="933"/>
      <c r="D1341" s="933"/>
      <c r="E1341" s="19"/>
      <c r="I1341" s="100"/>
      <c r="M1341" s="100"/>
      <c r="Q1341" s="99"/>
      <c r="R1341" s="340"/>
      <c r="S1341" s="119"/>
      <c r="T1341" s="123"/>
      <c r="U1341" s="119"/>
      <c r="V1341" s="99"/>
      <c r="W1341" s="127"/>
      <c r="X1341" s="99"/>
      <c r="Y1341" s="127"/>
    </row>
    <row r="1342" spans="3:25" ht="19" hidden="1">
      <c r="C1342" s="933"/>
      <c r="D1342" s="933"/>
      <c r="E1342" s="19"/>
      <c r="I1342" s="100"/>
      <c r="M1342" s="100"/>
      <c r="Q1342" s="99"/>
      <c r="R1342" s="340"/>
      <c r="S1342" s="119"/>
      <c r="T1342" s="123"/>
      <c r="U1342" s="119"/>
      <c r="V1342" s="99"/>
      <c r="W1342" s="127"/>
      <c r="X1342" s="99"/>
      <c r="Y1342" s="127"/>
    </row>
    <row r="1343" spans="3:25" ht="19" hidden="1">
      <c r="C1343" s="933"/>
      <c r="D1343" s="933"/>
      <c r="E1343" s="19"/>
      <c r="I1343" s="100"/>
      <c r="M1343" s="100"/>
      <c r="Q1343" s="99"/>
      <c r="R1343" s="340"/>
      <c r="S1343" s="119"/>
      <c r="T1343" s="123"/>
      <c r="U1343" s="119"/>
      <c r="V1343" s="99"/>
      <c r="W1343" s="127"/>
      <c r="X1343" s="99"/>
      <c r="Y1343" s="127"/>
    </row>
    <row r="1344" spans="3:25" ht="19" hidden="1">
      <c r="C1344" s="933"/>
      <c r="D1344" s="933"/>
      <c r="E1344" s="19"/>
      <c r="I1344" s="100"/>
      <c r="M1344" s="100"/>
      <c r="Q1344" s="99"/>
      <c r="R1344" s="340"/>
      <c r="S1344" s="119"/>
      <c r="T1344" s="123"/>
      <c r="U1344" s="119"/>
      <c r="V1344" s="99"/>
      <c r="W1344" s="127"/>
      <c r="X1344" s="99"/>
      <c r="Y1344" s="127"/>
    </row>
    <row r="1345" spans="3:25" ht="19" hidden="1">
      <c r="C1345" s="933"/>
      <c r="D1345" s="933"/>
      <c r="E1345" s="19"/>
      <c r="I1345" s="100"/>
      <c r="M1345" s="100"/>
      <c r="Q1345" s="99"/>
      <c r="R1345" s="340"/>
      <c r="S1345" s="119"/>
      <c r="T1345" s="123"/>
      <c r="U1345" s="119"/>
      <c r="V1345" s="99"/>
      <c r="W1345" s="127"/>
      <c r="X1345" s="99"/>
      <c r="Y1345" s="127"/>
    </row>
    <row r="1346" spans="3:25" ht="19" hidden="1">
      <c r="C1346" s="933"/>
      <c r="D1346" s="933"/>
      <c r="E1346" s="19"/>
      <c r="I1346" s="100"/>
      <c r="M1346" s="100"/>
      <c r="Q1346" s="99"/>
      <c r="R1346" s="340"/>
      <c r="S1346" s="119"/>
      <c r="T1346" s="123"/>
      <c r="U1346" s="119"/>
      <c r="V1346" s="99"/>
      <c r="W1346" s="127"/>
      <c r="X1346" s="99"/>
      <c r="Y1346" s="127"/>
    </row>
    <row r="1347" spans="3:25" ht="19" hidden="1">
      <c r="C1347" s="933"/>
      <c r="D1347" s="933"/>
      <c r="E1347" s="19"/>
      <c r="I1347" s="100"/>
      <c r="M1347" s="100"/>
      <c r="Q1347" s="99"/>
      <c r="R1347" s="340"/>
      <c r="S1347" s="119"/>
      <c r="T1347" s="123"/>
      <c r="U1347" s="119"/>
      <c r="V1347" s="99"/>
      <c r="W1347" s="127"/>
      <c r="X1347" s="99"/>
      <c r="Y1347" s="127"/>
    </row>
    <row r="1348" spans="3:25" ht="19" hidden="1">
      <c r="C1348" s="933"/>
      <c r="D1348" s="933"/>
      <c r="E1348" s="19"/>
      <c r="I1348" s="100"/>
      <c r="M1348" s="100"/>
      <c r="Q1348" s="99"/>
      <c r="R1348" s="340"/>
      <c r="S1348" s="119"/>
      <c r="T1348" s="123"/>
      <c r="U1348" s="119"/>
      <c r="V1348" s="99"/>
      <c r="W1348" s="127"/>
      <c r="X1348" s="99"/>
      <c r="Y1348" s="127"/>
    </row>
    <row r="1349" spans="3:25" ht="19" hidden="1">
      <c r="C1349" s="933"/>
      <c r="D1349" s="933"/>
      <c r="E1349" s="19"/>
      <c r="I1349" s="100"/>
      <c r="M1349" s="100"/>
      <c r="Q1349" s="99"/>
      <c r="R1349" s="340"/>
      <c r="S1349" s="119"/>
      <c r="T1349" s="123"/>
      <c r="U1349" s="119"/>
      <c r="V1349" s="99"/>
      <c r="W1349" s="127"/>
      <c r="X1349" s="99"/>
      <c r="Y1349" s="127"/>
    </row>
    <row r="1350" spans="3:25" ht="19" hidden="1">
      <c r="C1350" s="933"/>
      <c r="D1350" s="933"/>
      <c r="E1350" s="19"/>
      <c r="I1350" s="100"/>
      <c r="M1350" s="100"/>
      <c r="Q1350" s="99"/>
      <c r="R1350" s="340"/>
      <c r="S1350" s="119"/>
      <c r="T1350" s="123"/>
      <c r="U1350" s="119"/>
      <c r="V1350" s="99"/>
      <c r="W1350" s="127"/>
      <c r="X1350" s="99"/>
      <c r="Y1350" s="127"/>
    </row>
    <row r="1351" spans="3:25" ht="19" hidden="1">
      <c r="C1351" s="933"/>
      <c r="D1351" s="933"/>
      <c r="E1351" s="19"/>
      <c r="I1351" s="100"/>
      <c r="M1351" s="100"/>
      <c r="Q1351" s="99"/>
      <c r="R1351" s="340"/>
      <c r="S1351" s="119"/>
      <c r="T1351" s="123"/>
      <c r="U1351" s="119"/>
      <c r="V1351" s="99"/>
      <c r="W1351" s="127"/>
      <c r="X1351" s="99"/>
      <c r="Y1351" s="127"/>
    </row>
    <row r="1352" spans="3:25" ht="19" hidden="1">
      <c r="C1352" s="933"/>
      <c r="D1352" s="933"/>
      <c r="E1352" s="19"/>
      <c r="I1352" s="100"/>
      <c r="M1352" s="100"/>
      <c r="Q1352" s="99"/>
      <c r="R1352" s="340"/>
      <c r="S1352" s="119"/>
      <c r="T1352" s="123"/>
      <c r="U1352" s="119"/>
      <c r="V1352" s="99"/>
      <c r="W1352" s="127"/>
      <c r="X1352" s="99"/>
      <c r="Y1352" s="127"/>
    </row>
    <row r="1353" spans="3:25" ht="19" hidden="1">
      <c r="C1353" s="933"/>
      <c r="D1353" s="933"/>
      <c r="E1353" s="19"/>
      <c r="I1353" s="100"/>
      <c r="M1353" s="100"/>
      <c r="Q1353" s="99"/>
      <c r="R1353" s="340"/>
      <c r="S1353" s="119"/>
      <c r="T1353" s="123"/>
      <c r="U1353" s="119"/>
      <c r="V1353" s="99"/>
      <c r="W1353" s="127"/>
      <c r="X1353" s="99"/>
      <c r="Y1353" s="127"/>
    </row>
    <row r="1354" spans="3:25" ht="19" hidden="1">
      <c r="C1354" s="933"/>
      <c r="D1354" s="933"/>
      <c r="E1354" s="19"/>
      <c r="I1354" s="100"/>
      <c r="M1354" s="100"/>
      <c r="Q1354" s="99"/>
      <c r="R1354" s="340"/>
      <c r="S1354" s="119"/>
      <c r="T1354" s="123"/>
      <c r="U1354" s="119"/>
      <c r="V1354" s="99"/>
      <c r="W1354" s="127"/>
      <c r="X1354" s="99"/>
      <c r="Y1354" s="127"/>
    </row>
    <row r="1355" spans="3:25" ht="19" hidden="1">
      <c r="C1355" s="933"/>
      <c r="D1355" s="933"/>
      <c r="E1355" s="19"/>
      <c r="I1355" s="100"/>
      <c r="M1355" s="100"/>
      <c r="Q1355" s="99"/>
      <c r="R1355" s="340"/>
      <c r="S1355" s="119"/>
      <c r="T1355" s="123"/>
      <c r="U1355" s="119"/>
      <c r="V1355" s="99"/>
      <c r="W1355" s="127"/>
      <c r="X1355" s="99"/>
      <c r="Y1355" s="127"/>
    </row>
    <row r="1356" spans="3:25" ht="19" hidden="1">
      <c r="C1356" s="933"/>
      <c r="D1356" s="933"/>
      <c r="E1356" s="19"/>
      <c r="I1356" s="100"/>
      <c r="M1356" s="100"/>
      <c r="Q1356" s="99"/>
      <c r="R1356" s="340"/>
      <c r="S1356" s="119"/>
      <c r="T1356" s="123"/>
      <c r="U1356" s="119"/>
      <c r="V1356" s="99"/>
      <c r="W1356" s="127"/>
      <c r="X1356" s="99"/>
      <c r="Y1356" s="127"/>
    </row>
    <row r="1357" spans="3:25" ht="19" hidden="1">
      <c r="C1357" s="933"/>
      <c r="D1357" s="933"/>
      <c r="E1357" s="19"/>
      <c r="I1357" s="100"/>
      <c r="M1357" s="100"/>
      <c r="Q1357" s="99"/>
      <c r="R1357" s="340"/>
      <c r="S1357" s="119"/>
      <c r="T1357" s="123"/>
      <c r="U1357" s="119"/>
      <c r="V1357" s="99"/>
      <c r="W1357" s="127"/>
      <c r="X1357" s="99"/>
      <c r="Y1357" s="127"/>
    </row>
    <row r="1358" spans="3:25" ht="19" hidden="1">
      <c r="C1358" s="933"/>
      <c r="D1358" s="933"/>
      <c r="E1358" s="19"/>
      <c r="I1358" s="100"/>
      <c r="M1358" s="100"/>
      <c r="Q1358" s="99"/>
      <c r="R1358" s="340"/>
      <c r="S1358" s="119"/>
      <c r="T1358" s="123"/>
      <c r="U1358" s="119"/>
      <c r="V1358" s="99"/>
      <c r="W1358" s="127"/>
      <c r="X1358" s="99"/>
      <c r="Y1358" s="127"/>
    </row>
    <row r="1359" spans="3:25" ht="19" hidden="1">
      <c r="C1359" s="933"/>
      <c r="D1359" s="933"/>
      <c r="E1359" s="19"/>
      <c r="I1359" s="100"/>
      <c r="M1359" s="100"/>
      <c r="Q1359" s="99"/>
      <c r="R1359" s="340"/>
      <c r="S1359" s="119"/>
      <c r="T1359" s="123"/>
      <c r="U1359" s="119"/>
      <c r="V1359" s="99"/>
      <c r="W1359" s="127"/>
      <c r="X1359" s="99"/>
      <c r="Y1359" s="127"/>
    </row>
    <row r="1360" spans="3:25" ht="19" hidden="1">
      <c r="C1360" s="933"/>
      <c r="D1360" s="933"/>
      <c r="E1360" s="19"/>
      <c r="I1360" s="100"/>
      <c r="M1360" s="100"/>
      <c r="Q1360" s="99"/>
      <c r="R1360" s="340"/>
      <c r="S1360" s="119"/>
      <c r="T1360" s="123"/>
      <c r="U1360" s="119"/>
      <c r="V1360" s="99"/>
      <c r="W1360" s="127"/>
      <c r="X1360" s="99"/>
      <c r="Y1360" s="127"/>
    </row>
    <row r="1361" spans="3:25" ht="19" hidden="1">
      <c r="C1361" s="933"/>
      <c r="D1361" s="933"/>
      <c r="E1361" s="19"/>
      <c r="I1361" s="100"/>
      <c r="M1361" s="100"/>
      <c r="Q1361" s="99"/>
      <c r="R1361" s="340"/>
      <c r="S1361" s="119"/>
      <c r="T1361" s="123"/>
      <c r="U1361" s="119"/>
      <c r="V1361" s="99"/>
      <c r="W1361" s="127"/>
      <c r="X1361" s="99"/>
      <c r="Y1361" s="127"/>
    </row>
    <row r="1362" spans="3:25" ht="19" hidden="1">
      <c r="C1362" s="933"/>
      <c r="D1362" s="933"/>
      <c r="E1362" s="19"/>
      <c r="I1362" s="100"/>
      <c r="M1362" s="100"/>
      <c r="Q1362" s="99"/>
      <c r="R1362" s="340"/>
      <c r="S1362" s="119"/>
      <c r="T1362" s="123"/>
      <c r="U1362" s="119"/>
      <c r="V1362" s="99"/>
      <c r="W1362" s="127"/>
      <c r="X1362" s="99"/>
      <c r="Y1362" s="127"/>
    </row>
    <row r="1363" spans="3:25" ht="19" hidden="1">
      <c r="C1363" s="933"/>
      <c r="D1363" s="933"/>
      <c r="E1363" s="19"/>
      <c r="I1363" s="100"/>
      <c r="M1363" s="100"/>
      <c r="Q1363" s="99"/>
      <c r="R1363" s="340"/>
      <c r="S1363" s="119"/>
      <c r="T1363" s="123"/>
      <c r="U1363" s="119"/>
      <c r="V1363" s="99"/>
      <c r="W1363" s="127"/>
      <c r="X1363" s="99"/>
      <c r="Y1363" s="127"/>
    </row>
    <row r="1364" spans="3:25" ht="19" hidden="1">
      <c r="C1364" s="933"/>
      <c r="D1364" s="933"/>
      <c r="E1364" s="19"/>
      <c r="I1364" s="100"/>
      <c r="M1364" s="100"/>
      <c r="Q1364" s="99"/>
      <c r="R1364" s="340"/>
      <c r="S1364" s="119"/>
      <c r="T1364" s="123"/>
      <c r="U1364" s="119"/>
      <c r="V1364" s="99"/>
      <c r="W1364" s="127"/>
      <c r="X1364" s="99"/>
      <c r="Y1364" s="127"/>
    </row>
    <row r="1365" spans="3:25" ht="19" hidden="1">
      <c r="C1365" s="933"/>
      <c r="D1365" s="933"/>
      <c r="E1365" s="19"/>
      <c r="I1365" s="100"/>
      <c r="M1365" s="100"/>
      <c r="Q1365" s="99"/>
      <c r="R1365" s="340"/>
      <c r="S1365" s="119"/>
      <c r="T1365" s="123"/>
      <c r="U1365" s="119"/>
      <c r="V1365" s="99"/>
      <c r="W1365" s="127"/>
      <c r="X1365" s="99"/>
      <c r="Y1365" s="127"/>
    </row>
    <row r="1366" spans="3:25" ht="19" hidden="1">
      <c r="C1366" s="933"/>
      <c r="D1366" s="933"/>
      <c r="E1366" s="19"/>
      <c r="I1366" s="100"/>
      <c r="M1366" s="100"/>
      <c r="Q1366" s="99"/>
      <c r="R1366" s="340"/>
      <c r="S1366" s="119"/>
      <c r="T1366" s="123"/>
      <c r="U1366" s="119"/>
      <c r="V1366" s="99"/>
      <c r="W1366" s="127"/>
      <c r="X1366" s="99"/>
      <c r="Y1366" s="127"/>
    </row>
    <row r="1367" spans="3:25" ht="19" hidden="1">
      <c r="C1367" s="933"/>
      <c r="D1367" s="933"/>
      <c r="E1367" s="19"/>
      <c r="I1367" s="100"/>
      <c r="M1367" s="100"/>
      <c r="Q1367" s="99"/>
      <c r="R1367" s="340"/>
      <c r="S1367" s="119"/>
      <c r="T1367" s="123"/>
      <c r="U1367" s="119"/>
      <c r="V1367" s="99"/>
      <c r="W1367" s="127"/>
      <c r="X1367" s="99"/>
      <c r="Y1367" s="127"/>
    </row>
    <row r="1368" spans="3:25" ht="19" hidden="1">
      <c r="C1368" s="933"/>
      <c r="D1368" s="933"/>
      <c r="E1368" s="19"/>
      <c r="I1368" s="100"/>
      <c r="M1368" s="100"/>
      <c r="Q1368" s="99"/>
      <c r="R1368" s="340"/>
      <c r="S1368" s="119"/>
      <c r="T1368" s="123"/>
      <c r="U1368" s="119"/>
      <c r="V1368" s="99"/>
      <c r="W1368" s="127"/>
      <c r="X1368" s="99"/>
      <c r="Y1368" s="127"/>
    </row>
    <row r="1369" spans="3:25" ht="19" hidden="1">
      <c r="C1369" s="933"/>
      <c r="D1369" s="933"/>
      <c r="E1369" s="19"/>
      <c r="I1369" s="100"/>
      <c r="M1369" s="100"/>
      <c r="Q1369" s="99"/>
      <c r="R1369" s="340"/>
      <c r="S1369" s="119"/>
      <c r="T1369" s="123"/>
      <c r="U1369" s="119"/>
      <c r="V1369" s="99"/>
      <c r="W1369" s="127"/>
      <c r="X1369" s="99"/>
      <c r="Y1369" s="127"/>
    </row>
    <row r="1370" spans="3:25" ht="19" hidden="1">
      <c r="C1370" s="933"/>
      <c r="D1370" s="933"/>
      <c r="E1370" s="19"/>
      <c r="I1370" s="100"/>
      <c r="M1370" s="100"/>
      <c r="Q1370" s="99"/>
      <c r="R1370" s="340"/>
      <c r="S1370" s="119"/>
      <c r="T1370" s="123"/>
      <c r="U1370" s="119"/>
      <c r="V1370" s="99"/>
      <c r="W1370" s="127"/>
      <c r="X1370" s="99"/>
      <c r="Y1370" s="127"/>
    </row>
    <row r="1371" spans="3:25" ht="19" hidden="1">
      <c r="C1371" s="933"/>
      <c r="D1371" s="933"/>
      <c r="E1371" s="19"/>
      <c r="I1371" s="100"/>
      <c r="M1371" s="100"/>
      <c r="Q1371" s="99"/>
      <c r="R1371" s="340"/>
      <c r="S1371" s="119"/>
      <c r="T1371" s="123"/>
      <c r="U1371" s="119"/>
      <c r="V1371" s="99"/>
      <c r="W1371" s="127"/>
      <c r="X1371" s="99"/>
      <c r="Y1371" s="127"/>
    </row>
    <row r="1372" spans="3:25" ht="19" hidden="1">
      <c r="C1372" s="933"/>
      <c r="D1372" s="933"/>
      <c r="E1372" s="19"/>
      <c r="I1372" s="100"/>
      <c r="M1372" s="100"/>
      <c r="Q1372" s="99"/>
      <c r="R1372" s="340"/>
      <c r="S1372" s="119"/>
      <c r="T1372" s="123"/>
      <c r="U1372" s="119"/>
      <c r="V1372" s="99"/>
      <c r="W1372" s="127"/>
      <c r="X1372" s="99"/>
      <c r="Y1372" s="127"/>
    </row>
    <row r="1373" spans="3:25" ht="19" hidden="1">
      <c r="C1373" s="933"/>
      <c r="D1373" s="933"/>
      <c r="E1373" s="19"/>
      <c r="I1373" s="100"/>
      <c r="M1373" s="100"/>
      <c r="Q1373" s="99"/>
      <c r="R1373" s="340"/>
      <c r="S1373" s="119"/>
      <c r="T1373" s="123"/>
      <c r="U1373" s="119"/>
      <c r="V1373" s="99"/>
      <c r="W1373" s="127"/>
      <c r="X1373" s="99"/>
      <c r="Y1373" s="127"/>
    </row>
    <row r="1374" spans="3:25" ht="19" hidden="1">
      <c r="C1374" s="933"/>
      <c r="D1374" s="933"/>
      <c r="E1374" s="19"/>
      <c r="I1374" s="100"/>
      <c r="M1374" s="100"/>
      <c r="Q1374" s="99"/>
      <c r="R1374" s="340"/>
      <c r="S1374" s="119"/>
      <c r="T1374" s="123"/>
      <c r="U1374" s="119"/>
      <c r="V1374" s="99"/>
      <c r="W1374" s="127"/>
      <c r="X1374" s="99"/>
      <c r="Y1374" s="127"/>
    </row>
    <row r="1375" spans="3:25" ht="19" hidden="1">
      <c r="C1375" s="933"/>
      <c r="D1375" s="933"/>
      <c r="E1375" s="19"/>
      <c r="I1375" s="100"/>
      <c r="M1375" s="100"/>
      <c r="Q1375" s="99"/>
      <c r="R1375" s="340"/>
      <c r="S1375" s="119"/>
      <c r="T1375" s="123"/>
      <c r="U1375" s="119"/>
      <c r="V1375" s="99"/>
      <c r="W1375" s="127"/>
      <c r="X1375" s="99"/>
      <c r="Y1375" s="127"/>
    </row>
    <row r="1376" spans="3:25" ht="19" hidden="1">
      <c r="C1376" s="933"/>
      <c r="D1376" s="933"/>
      <c r="E1376" s="19"/>
      <c r="I1376" s="100"/>
      <c r="M1376" s="100"/>
      <c r="Q1376" s="99"/>
      <c r="R1376" s="340"/>
      <c r="S1376" s="119"/>
      <c r="T1376" s="123"/>
      <c r="U1376" s="119"/>
      <c r="V1376" s="99"/>
      <c r="W1376" s="127"/>
      <c r="X1376" s="99"/>
      <c r="Y1376" s="127"/>
    </row>
    <row r="1377" spans="3:25" ht="19" hidden="1">
      <c r="C1377" s="933"/>
      <c r="D1377" s="933"/>
      <c r="E1377" s="19"/>
      <c r="I1377" s="100"/>
      <c r="M1377" s="100"/>
      <c r="Q1377" s="99"/>
      <c r="R1377" s="340"/>
      <c r="S1377" s="119"/>
      <c r="T1377" s="123"/>
      <c r="U1377" s="119"/>
      <c r="V1377" s="99"/>
      <c r="W1377" s="127"/>
      <c r="X1377" s="99"/>
      <c r="Y1377" s="127"/>
    </row>
    <row r="1378" spans="3:25" ht="19" hidden="1">
      <c r="C1378" s="933"/>
      <c r="D1378" s="933"/>
      <c r="E1378" s="19"/>
      <c r="I1378" s="100"/>
      <c r="M1378" s="100"/>
      <c r="Q1378" s="99"/>
      <c r="R1378" s="340"/>
      <c r="S1378" s="119"/>
      <c r="T1378" s="123"/>
      <c r="U1378" s="119"/>
      <c r="V1378" s="99"/>
      <c r="W1378" s="127"/>
      <c r="X1378" s="99"/>
      <c r="Y1378" s="127"/>
    </row>
    <row r="1379" spans="3:25" ht="19" hidden="1">
      <c r="C1379" s="933"/>
      <c r="D1379" s="933"/>
      <c r="E1379" s="19"/>
      <c r="I1379" s="100"/>
      <c r="M1379" s="100"/>
      <c r="Q1379" s="99"/>
      <c r="R1379" s="340"/>
      <c r="S1379" s="119"/>
      <c r="T1379" s="123"/>
      <c r="U1379" s="119"/>
      <c r="V1379" s="99"/>
      <c r="W1379" s="127"/>
      <c r="X1379" s="99"/>
      <c r="Y1379" s="127"/>
    </row>
    <row r="1380" spans="3:25" ht="19" hidden="1">
      <c r="C1380" s="933"/>
      <c r="D1380" s="933"/>
      <c r="E1380" s="19"/>
      <c r="I1380" s="100"/>
      <c r="M1380" s="100"/>
      <c r="Q1380" s="99"/>
      <c r="R1380" s="340"/>
      <c r="S1380" s="119"/>
      <c r="T1380" s="123"/>
      <c r="U1380" s="119"/>
      <c r="V1380" s="99"/>
      <c r="W1380" s="127"/>
      <c r="X1380" s="99"/>
      <c r="Y1380" s="127"/>
    </row>
    <row r="1381" spans="3:25" ht="19" hidden="1">
      <c r="C1381" s="933"/>
      <c r="D1381" s="933"/>
      <c r="E1381" s="19"/>
      <c r="I1381" s="100"/>
      <c r="M1381" s="100"/>
      <c r="Q1381" s="99"/>
      <c r="R1381" s="340"/>
      <c r="S1381" s="119"/>
      <c r="T1381" s="123"/>
      <c r="U1381" s="119"/>
      <c r="V1381" s="99"/>
      <c r="W1381" s="127"/>
      <c r="X1381" s="99"/>
      <c r="Y1381" s="127"/>
    </row>
    <row r="1382" spans="3:25" ht="19" hidden="1">
      <c r="C1382" s="933"/>
      <c r="D1382" s="933"/>
      <c r="E1382" s="19"/>
      <c r="I1382" s="100"/>
      <c r="M1382" s="100"/>
      <c r="Q1382" s="99"/>
      <c r="R1382" s="340"/>
      <c r="S1382" s="119"/>
      <c r="T1382" s="123"/>
      <c r="U1382" s="119"/>
      <c r="V1382" s="99"/>
      <c r="W1382" s="127"/>
      <c r="X1382" s="99"/>
      <c r="Y1382" s="127"/>
    </row>
    <row r="1383" spans="3:25" ht="19" hidden="1">
      <c r="C1383" s="933"/>
      <c r="D1383" s="933"/>
      <c r="E1383" s="19"/>
      <c r="I1383" s="100"/>
      <c r="M1383" s="100"/>
      <c r="Q1383" s="99"/>
      <c r="R1383" s="340"/>
      <c r="S1383" s="119"/>
      <c r="T1383" s="123"/>
      <c r="U1383" s="119"/>
      <c r="V1383" s="99"/>
      <c r="W1383" s="127"/>
      <c r="X1383" s="99"/>
      <c r="Y1383" s="127"/>
    </row>
    <row r="1384" spans="3:25" ht="19" hidden="1">
      <c r="C1384" s="933"/>
      <c r="D1384" s="933"/>
      <c r="E1384" s="19"/>
      <c r="I1384" s="100"/>
      <c r="M1384" s="100"/>
      <c r="Q1384" s="99"/>
      <c r="R1384" s="340"/>
      <c r="S1384" s="119"/>
      <c r="T1384" s="123"/>
      <c r="U1384" s="119"/>
      <c r="V1384" s="99"/>
      <c r="W1384" s="127"/>
      <c r="X1384" s="99"/>
      <c r="Y1384" s="127"/>
    </row>
    <row r="1385" spans="3:25" ht="19" hidden="1">
      <c r="C1385" s="933"/>
      <c r="D1385" s="933"/>
      <c r="E1385" s="19"/>
      <c r="I1385" s="100"/>
      <c r="M1385" s="100"/>
      <c r="Q1385" s="99"/>
      <c r="R1385" s="340"/>
      <c r="S1385" s="119"/>
      <c r="T1385" s="123"/>
      <c r="U1385" s="119"/>
      <c r="V1385" s="99"/>
      <c r="W1385" s="127"/>
      <c r="X1385" s="99"/>
      <c r="Y1385" s="127"/>
    </row>
    <row r="1386" spans="3:25" ht="19" hidden="1">
      <c r="C1386" s="933"/>
      <c r="D1386" s="933"/>
      <c r="E1386" s="19"/>
      <c r="I1386" s="100"/>
      <c r="M1386" s="100"/>
      <c r="Q1386" s="99"/>
      <c r="R1386" s="340"/>
      <c r="S1386" s="119"/>
      <c r="T1386" s="123"/>
      <c r="U1386" s="119"/>
      <c r="V1386" s="99"/>
      <c r="W1386" s="127"/>
      <c r="X1386" s="99"/>
      <c r="Y1386" s="127"/>
    </row>
    <row r="1387" spans="3:25" ht="19" hidden="1">
      <c r="C1387" s="933"/>
      <c r="D1387" s="933"/>
      <c r="E1387" s="19"/>
      <c r="I1387" s="100"/>
      <c r="M1387" s="100"/>
      <c r="Q1387" s="99"/>
      <c r="R1387" s="340"/>
      <c r="S1387" s="119"/>
      <c r="T1387" s="123"/>
      <c r="U1387" s="119"/>
      <c r="V1387" s="99"/>
      <c r="W1387" s="127"/>
      <c r="X1387" s="99"/>
      <c r="Y1387" s="127"/>
    </row>
    <row r="1388" spans="3:25" ht="19" hidden="1">
      <c r="C1388" s="933"/>
      <c r="D1388" s="933"/>
      <c r="E1388" s="19"/>
      <c r="I1388" s="100"/>
      <c r="M1388" s="100"/>
      <c r="Q1388" s="99"/>
      <c r="R1388" s="340"/>
      <c r="S1388" s="119"/>
      <c r="T1388" s="123"/>
      <c r="U1388" s="119"/>
      <c r="V1388" s="99"/>
      <c r="W1388" s="127"/>
      <c r="X1388" s="99"/>
      <c r="Y1388" s="127"/>
    </row>
    <row r="1389" spans="3:25" ht="19" hidden="1">
      <c r="C1389" s="933"/>
      <c r="D1389" s="933"/>
      <c r="E1389" s="19"/>
      <c r="I1389" s="100"/>
      <c r="M1389" s="100"/>
      <c r="Q1389" s="99"/>
      <c r="R1389" s="340"/>
      <c r="S1389" s="119"/>
      <c r="T1389" s="123"/>
      <c r="U1389" s="119"/>
      <c r="V1389" s="99"/>
      <c r="W1389" s="127"/>
      <c r="X1389" s="99"/>
      <c r="Y1389" s="127"/>
    </row>
    <row r="1390" spans="3:25" ht="19" hidden="1">
      <c r="C1390" s="933"/>
      <c r="D1390" s="933"/>
      <c r="E1390" s="19"/>
      <c r="I1390" s="100"/>
      <c r="M1390" s="100"/>
      <c r="Q1390" s="99"/>
      <c r="R1390" s="340"/>
      <c r="S1390" s="119"/>
      <c r="T1390" s="123"/>
      <c r="U1390" s="119"/>
      <c r="V1390" s="99"/>
      <c r="W1390" s="127"/>
      <c r="X1390" s="99"/>
      <c r="Y1390" s="127"/>
    </row>
    <row r="1391" spans="3:25" ht="19" hidden="1">
      <c r="C1391" s="933"/>
      <c r="D1391" s="933"/>
      <c r="E1391" s="19"/>
      <c r="I1391" s="100"/>
      <c r="M1391" s="100"/>
      <c r="Q1391" s="99"/>
      <c r="R1391" s="340"/>
      <c r="S1391" s="119"/>
      <c r="T1391" s="123"/>
      <c r="U1391" s="119"/>
      <c r="V1391" s="99"/>
      <c r="W1391" s="127"/>
      <c r="X1391" s="99"/>
      <c r="Y1391" s="127"/>
    </row>
    <row r="1392" spans="3:25" ht="19" hidden="1">
      <c r="C1392" s="933"/>
      <c r="D1392" s="933"/>
      <c r="E1392" s="19"/>
      <c r="I1392" s="100"/>
      <c r="M1392" s="100"/>
      <c r="Q1392" s="99"/>
      <c r="R1392" s="340"/>
      <c r="S1392" s="119"/>
      <c r="T1392" s="123"/>
      <c r="U1392" s="119"/>
      <c r="V1392" s="99"/>
      <c r="W1392" s="127"/>
      <c r="X1392" s="99"/>
      <c r="Y1392" s="127"/>
    </row>
    <row r="1393" spans="3:25" ht="19" hidden="1">
      <c r="C1393" s="933"/>
      <c r="D1393" s="933"/>
      <c r="E1393" s="19"/>
      <c r="I1393" s="100"/>
      <c r="M1393" s="100"/>
      <c r="Q1393" s="99"/>
      <c r="R1393" s="340"/>
      <c r="S1393" s="119"/>
      <c r="T1393" s="123"/>
      <c r="U1393" s="119"/>
      <c r="V1393" s="99"/>
      <c r="W1393" s="127"/>
      <c r="X1393" s="99"/>
      <c r="Y1393" s="127"/>
    </row>
    <row r="1394" spans="3:25" ht="19" hidden="1">
      <c r="C1394" s="933"/>
      <c r="D1394" s="933"/>
      <c r="E1394" s="19"/>
      <c r="I1394" s="100"/>
      <c r="M1394" s="100"/>
      <c r="Q1394" s="99"/>
      <c r="R1394" s="340"/>
      <c r="S1394" s="119"/>
      <c r="T1394" s="123"/>
      <c r="U1394" s="119"/>
      <c r="V1394" s="99"/>
      <c r="W1394" s="127"/>
      <c r="X1394" s="99"/>
      <c r="Y1394" s="127"/>
    </row>
    <row r="1395" spans="3:25" ht="19" hidden="1">
      <c r="C1395" s="933"/>
      <c r="D1395" s="933"/>
      <c r="E1395" s="19"/>
      <c r="I1395" s="100"/>
      <c r="M1395" s="100"/>
      <c r="Q1395" s="99"/>
      <c r="R1395" s="340"/>
      <c r="S1395" s="119"/>
      <c r="T1395" s="123"/>
      <c r="U1395" s="119"/>
      <c r="V1395" s="99"/>
      <c r="W1395" s="127"/>
      <c r="X1395" s="99"/>
      <c r="Y1395" s="127"/>
    </row>
    <row r="1396" spans="3:25" ht="19" hidden="1">
      <c r="C1396" s="933"/>
      <c r="D1396" s="933"/>
      <c r="E1396" s="19"/>
      <c r="I1396" s="100"/>
      <c r="M1396" s="100"/>
      <c r="Q1396" s="99"/>
      <c r="R1396" s="340"/>
      <c r="S1396" s="119"/>
      <c r="T1396" s="123"/>
      <c r="U1396" s="119"/>
      <c r="V1396" s="99"/>
      <c r="W1396" s="127"/>
      <c r="X1396" s="99"/>
      <c r="Y1396" s="127"/>
    </row>
    <row r="1397" spans="3:25" ht="19" hidden="1">
      <c r="C1397" s="933"/>
      <c r="D1397" s="933"/>
      <c r="E1397" s="19"/>
      <c r="I1397" s="100"/>
      <c r="M1397" s="100"/>
      <c r="Q1397" s="99"/>
      <c r="R1397" s="340"/>
      <c r="S1397" s="119"/>
      <c r="T1397" s="123"/>
      <c r="U1397" s="119"/>
      <c r="V1397" s="99"/>
      <c r="W1397" s="127"/>
      <c r="X1397" s="99"/>
      <c r="Y1397" s="127"/>
    </row>
    <row r="1398" spans="3:25" ht="19" hidden="1">
      <c r="C1398" s="933"/>
      <c r="D1398" s="933"/>
      <c r="E1398" s="19"/>
      <c r="I1398" s="100"/>
      <c r="M1398" s="100"/>
      <c r="Q1398" s="99"/>
      <c r="R1398" s="340"/>
      <c r="S1398" s="119"/>
      <c r="T1398" s="123"/>
      <c r="U1398" s="119"/>
      <c r="V1398" s="99"/>
      <c r="W1398" s="127"/>
      <c r="X1398" s="99"/>
      <c r="Y1398" s="127"/>
    </row>
    <row r="1399" spans="3:25" ht="19" hidden="1">
      <c r="C1399" s="933"/>
      <c r="D1399" s="933"/>
      <c r="E1399" s="19"/>
      <c r="I1399" s="100"/>
      <c r="M1399" s="100"/>
      <c r="Q1399" s="99"/>
      <c r="R1399" s="340"/>
      <c r="S1399" s="119"/>
      <c r="T1399" s="123"/>
      <c r="U1399" s="119"/>
      <c r="V1399" s="99"/>
      <c r="W1399" s="127"/>
      <c r="X1399" s="99"/>
      <c r="Y1399" s="127"/>
    </row>
    <row r="1400" spans="3:25" ht="19" hidden="1">
      <c r="C1400" s="933"/>
      <c r="D1400" s="933"/>
      <c r="E1400" s="19"/>
      <c r="I1400" s="100"/>
      <c r="M1400" s="100"/>
      <c r="Q1400" s="99"/>
      <c r="R1400" s="340"/>
      <c r="S1400" s="119"/>
      <c r="T1400" s="123"/>
      <c r="U1400" s="119"/>
      <c r="V1400" s="99"/>
      <c r="W1400" s="127"/>
      <c r="X1400" s="99"/>
      <c r="Y1400" s="127"/>
    </row>
    <row r="1401" spans="3:25" ht="19" hidden="1">
      <c r="C1401" s="933"/>
      <c r="D1401" s="933"/>
      <c r="E1401" s="19"/>
      <c r="I1401" s="100"/>
      <c r="M1401" s="100"/>
      <c r="Q1401" s="99"/>
      <c r="R1401" s="340"/>
      <c r="S1401" s="119"/>
      <c r="T1401" s="123"/>
      <c r="U1401" s="119"/>
      <c r="V1401" s="99"/>
      <c r="W1401" s="127"/>
      <c r="X1401" s="99"/>
      <c r="Y1401" s="127"/>
    </row>
    <row r="1402" spans="3:25" ht="19" hidden="1">
      <c r="C1402" s="933"/>
      <c r="D1402" s="933"/>
      <c r="E1402" s="19"/>
      <c r="I1402" s="100"/>
      <c r="M1402" s="100"/>
      <c r="Q1402" s="99"/>
      <c r="R1402" s="340"/>
      <c r="S1402" s="119"/>
      <c r="T1402" s="123"/>
      <c r="U1402" s="119"/>
      <c r="V1402" s="99"/>
      <c r="W1402" s="127"/>
      <c r="X1402" s="99"/>
      <c r="Y1402" s="127"/>
    </row>
    <row r="1403" spans="3:25" ht="19" hidden="1">
      <c r="C1403" s="933"/>
      <c r="D1403" s="933"/>
      <c r="E1403" s="19"/>
      <c r="I1403" s="100"/>
      <c r="M1403" s="100"/>
      <c r="Q1403" s="99"/>
      <c r="R1403" s="340"/>
      <c r="S1403" s="119"/>
      <c r="T1403" s="123"/>
      <c r="U1403" s="119"/>
      <c r="V1403" s="99"/>
      <c r="W1403" s="127"/>
      <c r="X1403" s="99"/>
      <c r="Y1403" s="127"/>
    </row>
    <row r="1404" spans="3:25" ht="19" hidden="1">
      <c r="C1404" s="933"/>
      <c r="D1404" s="933"/>
      <c r="E1404" s="19"/>
      <c r="I1404" s="100"/>
      <c r="M1404" s="100"/>
      <c r="Q1404" s="99"/>
      <c r="R1404" s="340"/>
      <c r="S1404" s="119"/>
      <c r="T1404" s="123"/>
      <c r="U1404" s="119"/>
      <c r="V1404" s="99"/>
      <c r="W1404" s="127"/>
      <c r="X1404" s="99"/>
      <c r="Y1404" s="127"/>
    </row>
    <row r="1405" spans="3:25" ht="19" hidden="1">
      <c r="C1405" s="933"/>
      <c r="D1405" s="933"/>
      <c r="E1405" s="19"/>
      <c r="I1405" s="100"/>
      <c r="M1405" s="100"/>
      <c r="Q1405" s="99"/>
      <c r="R1405" s="340"/>
      <c r="S1405" s="119"/>
      <c r="T1405" s="123"/>
      <c r="U1405" s="119"/>
      <c r="V1405" s="99"/>
      <c r="W1405" s="127"/>
      <c r="X1405" s="99"/>
      <c r="Y1405" s="127"/>
    </row>
    <row r="1406" spans="3:25" ht="19" hidden="1">
      <c r="C1406" s="933"/>
      <c r="D1406" s="933"/>
      <c r="E1406" s="19"/>
      <c r="I1406" s="100"/>
      <c r="M1406" s="100"/>
      <c r="Q1406" s="99"/>
      <c r="R1406" s="340"/>
      <c r="S1406" s="119"/>
      <c r="T1406" s="123"/>
      <c r="U1406" s="119"/>
      <c r="V1406" s="99"/>
      <c r="W1406" s="127"/>
      <c r="X1406" s="99"/>
      <c r="Y1406" s="127"/>
    </row>
    <row r="1407" spans="3:25" ht="19" hidden="1">
      <c r="C1407" s="933"/>
      <c r="D1407" s="933"/>
      <c r="E1407" s="19"/>
      <c r="I1407" s="100"/>
      <c r="M1407" s="100"/>
      <c r="Q1407" s="99"/>
      <c r="R1407" s="340"/>
      <c r="S1407" s="119"/>
      <c r="T1407" s="123"/>
      <c r="U1407" s="119"/>
      <c r="V1407" s="99"/>
      <c r="W1407" s="127"/>
      <c r="X1407" s="99"/>
      <c r="Y1407" s="127"/>
    </row>
    <row r="1408" spans="3:25" ht="19" hidden="1">
      <c r="C1408" s="933"/>
      <c r="D1408" s="933"/>
      <c r="E1408" s="19"/>
      <c r="I1408" s="100"/>
      <c r="M1408" s="100"/>
      <c r="Q1408" s="99"/>
      <c r="R1408" s="340"/>
      <c r="S1408" s="119"/>
      <c r="T1408" s="123"/>
      <c r="U1408" s="119"/>
      <c r="V1408" s="99"/>
      <c r="W1408" s="127"/>
      <c r="X1408" s="99"/>
      <c r="Y1408" s="127"/>
    </row>
    <row r="1409" spans="3:25" ht="19" hidden="1">
      <c r="C1409" s="933"/>
      <c r="D1409" s="933"/>
      <c r="E1409" s="19"/>
      <c r="I1409" s="100"/>
      <c r="M1409" s="100"/>
      <c r="Q1409" s="99"/>
      <c r="R1409" s="340"/>
      <c r="S1409" s="119"/>
      <c r="T1409" s="123"/>
      <c r="U1409" s="119"/>
      <c r="V1409" s="99"/>
      <c r="W1409" s="127"/>
      <c r="X1409" s="99"/>
      <c r="Y1409" s="127"/>
    </row>
    <row r="1410" spans="3:25" ht="19" hidden="1">
      <c r="C1410" s="933"/>
      <c r="D1410" s="933"/>
      <c r="E1410" s="19"/>
      <c r="I1410" s="100"/>
      <c r="M1410" s="100"/>
      <c r="Q1410" s="99"/>
      <c r="R1410" s="340"/>
      <c r="S1410" s="119"/>
      <c r="T1410" s="123"/>
      <c r="U1410" s="119"/>
      <c r="V1410" s="99"/>
      <c r="W1410" s="127"/>
      <c r="X1410" s="99"/>
      <c r="Y1410" s="127"/>
    </row>
    <row r="1411" spans="3:25" ht="19" hidden="1">
      <c r="C1411" s="933"/>
      <c r="D1411" s="933"/>
      <c r="E1411" s="19"/>
      <c r="I1411" s="100"/>
      <c r="M1411" s="100"/>
      <c r="Q1411" s="99"/>
      <c r="R1411" s="340"/>
      <c r="S1411" s="119"/>
      <c r="T1411" s="123"/>
      <c r="U1411" s="119"/>
      <c r="V1411" s="99"/>
      <c r="W1411" s="127"/>
      <c r="X1411" s="99"/>
      <c r="Y1411" s="127"/>
    </row>
    <row r="1412" spans="3:25" ht="19" hidden="1">
      <c r="C1412" s="933"/>
      <c r="D1412" s="933"/>
      <c r="E1412" s="19"/>
      <c r="I1412" s="100"/>
      <c r="M1412" s="100"/>
      <c r="Q1412" s="99"/>
      <c r="R1412" s="340"/>
      <c r="S1412" s="119"/>
      <c r="T1412" s="123"/>
      <c r="U1412" s="119"/>
      <c r="V1412" s="99"/>
      <c r="W1412" s="127"/>
      <c r="X1412" s="99"/>
      <c r="Y1412" s="127"/>
    </row>
    <row r="1413" spans="3:25" ht="19" hidden="1">
      <c r="C1413" s="933"/>
      <c r="D1413" s="933"/>
      <c r="E1413" s="19"/>
      <c r="I1413" s="100"/>
      <c r="M1413" s="100"/>
      <c r="Q1413" s="99"/>
      <c r="R1413" s="340"/>
      <c r="S1413" s="119"/>
      <c r="T1413" s="123"/>
      <c r="U1413" s="119"/>
      <c r="V1413" s="99"/>
      <c r="W1413" s="127"/>
      <c r="X1413" s="99"/>
      <c r="Y1413" s="127"/>
    </row>
    <row r="1414" spans="3:25" ht="19" hidden="1">
      <c r="C1414" s="933"/>
      <c r="D1414" s="933"/>
      <c r="E1414" s="19"/>
      <c r="I1414" s="100"/>
      <c r="M1414" s="100"/>
      <c r="Q1414" s="99"/>
      <c r="R1414" s="340"/>
      <c r="S1414" s="119"/>
      <c r="T1414" s="123"/>
      <c r="U1414" s="119"/>
      <c r="V1414" s="99"/>
      <c r="W1414" s="127"/>
      <c r="X1414" s="99"/>
      <c r="Y1414" s="127"/>
    </row>
    <row r="1415" spans="3:25" ht="19" hidden="1">
      <c r="C1415" s="933"/>
      <c r="D1415" s="933"/>
      <c r="E1415" s="19"/>
      <c r="I1415" s="100"/>
      <c r="M1415" s="100"/>
      <c r="Q1415" s="99"/>
      <c r="R1415" s="340"/>
      <c r="S1415" s="119"/>
      <c r="T1415" s="123"/>
      <c r="U1415" s="119"/>
      <c r="V1415" s="99"/>
      <c r="W1415" s="127"/>
      <c r="X1415" s="99"/>
      <c r="Y1415" s="127"/>
    </row>
    <row r="1416" spans="3:25" ht="19" hidden="1">
      <c r="C1416" s="933"/>
      <c r="D1416" s="933"/>
      <c r="E1416" s="19"/>
      <c r="I1416" s="100"/>
      <c r="M1416" s="100"/>
      <c r="Q1416" s="99"/>
      <c r="R1416" s="340"/>
      <c r="S1416" s="119"/>
      <c r="T1416" s="123"/>
      <c r="U1416" s="119"/>
      <c r="V1416" s="99"/>
      <c r="W1416" s="127"/>
      <c r="X1416" s="99"/>
      <c r="Y1416" s="127"/>
    </row>
    <row r="1417" spans="3:25" ht="19" hidden="1">
      <c r="C1417" s="933"/>
      <c r="D1417" s="933"/>
      <c r="E1417" s="19"/>
      <c r="I1417" s="100"/>
      <c r="M1417" s="100"/>
      <c r="Q1417" s="99"/>
      <c r="R1417" s="340"/>
      <c r="S1417" s="119"/>
      <c r="T1417" s="123"/>
      <c r="U1417" s="119"/>
      <c r="V1417" s="99"/>
      <c r="W1417" s="127"/>
      <c r="X1417" s="99"/>
      <c r="Y1417" s="127"/>
    </row>
    <row r="1418" spans="3:25" ht="19" hidden="1">
      <c r="C1418" s="933"/>
      <c r="D1418" s="933"/>
      <c r="E1418" s="19"/>
      <c r="I1418" s="100"/>
      <c r="M1418" s="100"/>
      <c r="Q1418" s="99"/>
      <c r="R1418" s="340"/>
      <c r="S1418" s="119"/>
      <c r="T1418" s="123"/>
      <c r="U1418" s="119"/>
      <c r="V1418" s="99"/>
      <c r="W1418" s="127"/>
      <c r="X1418" s="99"/>
      <c r="Y1418" s="127"/>
    </row>
    <row r="1419" spans="3:25" ht="19" hidden="1">
      <c r="C1419" s="933"/>
      <c r="D1419" s="933"/>
      <c r="E1419" s="19"/>
      <c r="I1419" s="100"/>
      <c r="M1419" s="100"/>
      <c r="Q1419" s="99"/>
      <c r="R1419" s="340"/>
      <c r="S1419" s="119"/>
      <c r="T1419" s="123"/>
      <c r="U1419" s="119"/>
      <c r="V1419" s="99"/>
      <c r="W1419" s="127"/>
      <c r="X1419" s="99"/>
      <c r="Y1419" s="127"/>
    </row>
    <row r="1420" spans="3:25" ht="19" hidden="1">
      <c r="C1420" s="933"/>
      <c r="D1420" s="933"/>
      <c r="E1420" s="19"/>
      <c r="I1420" s="100"/>
      <c r="M1420" s="100"/>
      <c r="Q1420" s="99"/>
      <c r="R1420" s="340"/>
      <c r="S1420" s="119"/>
      <c r="T1420" s="123"/>
      <c r="U1420" s="119"/>
      <c r="V1420" s="99"/>
      <c r="W1420" s="127"/>
      <c r="X1420" s="99"/>
      <c r="Y1420" s="127"/>
    </row>
    <row r="1421" spans="3:25" ht="19" hidden="1">
      <c r="C1421" s="933"/>
      <c r="D1421" s="933"/>
      <c r="E1421" s="19"/>
      <c r="I1421" s="100"/>
      <c r="M1421" s="100"/>
      <c r="Q1421" s="99"/>
      <c r="R1421" s="340"/>
      <c r="S1421" s="119"/>
      <c r="T1421" s="123"/>
      <c r="U1421" s="119"/>
      <c r="V1421" s="99"/>
      <c r="W1421" s="127"/>
      <c r="X1421" s="99"/>
      <c r="Y1421" s="127"/>
    </row>
    <row r="1422" spans="3:25" ht="19" hidden="1">
      <c r="C1422" s="933"/>
      <c r="D1422" s="933"/>
      <c r="E1422" s="19"/>
      <c r="I1422" s="100"/>
      <c r="M1422" s="100"/>
      <c r="Q1422" s="99"/>
      <c r="R1422" s="340"/>
      <c r="S1422" s="119"/>
      <c r="T1422" s="123"/>
      <c r="U1422" s="119"/>
      <c r="V1422" s="99"/>
      <c r="W1422" s="127"/>
      <c r="X1422" s="99"/>
      <c r="Y1422" s="127"/>
    </row>
    <row r="1423" spans="3:25" ht="19" hidden="1">
      <c r="C1423" s="933"/>
      <c r="D1423" s="933"/>
      <c r="E1423" s="19"/>
      <c r="I1423" s="100"/>
      <c r="M1423" s="100"/>
      <c r="Q1423" s="99"/>
      <c r="R1423" s="340"/>
      <c r="S1423" s="119"/>
      <c r="T1423" s="123"/>
      <c r="U1423" s="119"/>
      <c r="V1423" s="99"/>
      <c r="W1423" s="127"/>
      <c r="X1423" s="99"/>
      <c r="Y1423" s="127"/>
    </row>
    <row r="1424" spans="3:25" ht="19" hidden="1">
      <c r="C1424" s="933"/>
      <c r="D1424" s="933"/>
      <c r="E1424" s="19"/>
      <c r="I1424" s="100"/>
      <c r="M1424" s="100"/>
      <c r="Q1424" s="99"/>
      <c r="R1424" s="340"/>
      <c r="S1424" s="119"/>
      <c r="T1424" s="123"/>
      <c r="U1424" s="119"/>
      <c r="V1424" s="99"/>
      <c r="W1424" s="127"/>
      <c r="X1424" s="99"/>
      <c r="Y1424" s="127"/>
    </row>
    <row r="1425" spans="3:25" ht="19" hidden="1">
      <c r="C1425" s="933"/>
      <c r="D1425" s="933"/>
      <c r="E1425" s="19"/>
      <c r="I1425" s="100"/>
      <c r="M1425" s="100"/>
      <c r="Q1425" s="99"/>
      <c r="R1425" s="340"/>
      <c r="S1425" s="119"/>
      <c r="T1425" s="123"/>
      <c r="U1425" s="119"/>
      <c r="V1425" s="99"/>
      <c r="W1425" s="127"/>
      <c r="X1425" s="99"/>
      <c r="Y1425" s="127"/>
    </row>
    <row r="1426" spans="3:25" ht="19" hidden="1">
      <c r="C1426" s="933"/>
      <c r="D1426" s="933"/>
      <c r="E1426" s="19"/>
      <c r="I1426" s="100"/>
      <c r="M1426" s="100"/>
      <c r="Q1426" s="99"/>
      <c r="R1426" s="340"/>
      <c r="S1426" s="119"/>
      <c r="T1426" s="123"/>
      <c r="U1426" s="119"/>
      <c r="V1426" s="99"/>
      <c r="W1426" s="127"/>
      <c r="X1426" s="99"/>
      <c r="Y1426" s="127"/>
    </row>
    <row r="1427" spans="3:25" ht="19" hidden="1">
      <c r="C1427" s="933"/>
      <c r="D1427" s="933"/>
      <c r="E1427" s="19"/>
      <c r="I1427" s="100"/>
      <c r="M1427" s="100"/>
      <c r="Q1427" s="99"/>
      <c r="R1427" s="340"/>
      <c r="S1427" s="119"/>
      <c r="T1427" s="123"/>
      <c r="U1427" s="119"/>
      <c r="V1427" s="99"/>
      <c r="W1427" s="127"/>
      <c r="X1427" s="99"/>
      <c r="Y1427" s="127"/>
    </row>
    <row r="1428" spans="3:25" ht="19" hidden="1">
      <c r="C1428" s="933"/>
      <c r="D1428" s="933"/>
      <c r="E1428" s="19"/>
      <c r="I1428" s="100"/>
      <c r="M1428" s="100"/>
      <c r="Q1428" s="99"/>
      <c r="R1428" s="340"/>
      <c r="S1428" s="119"/>
      <c r="T1428" s="123"/>
      <c r="U1428" s="119"/>
      <c r="V1428" s="99"/>
      <c r="W1428" s="127"/>
      <c r="X1428" s="99"/>
      <c r="Y1428" s="127"/>
    </row>
    <row r="1429" spans="3:25" ht="19" hidden="1">
      <c r="C1429" s="933"/>
      <c r="D1429" s="933"/>
      <c r="E1429" s="19"/>
      <c r="I1429" s="100"/>
      <c r="M1429" s="100"/>
      <c r="Q1429" s="99"/>
      <c r="R1429" s="340"/>
      <c r="S1429" s="119"/>
      <c r="T1429" s="123"/>
      <c r="U1429" s="119"/>
      <c r="V1429" s="99"/>
      <c r="W1429" s="127"/>
      <c r="X1429" s="99"/>
      <c r="Y1429" s="127"/>
    </row>
    <row r="1430" spans="3:25" ht="19" hidden="1">
      <c r="C1430" s="933"/>
      <c r="D1430" s="933"/>
      <c r="E1430" s="19"/>
      <c r="I1430" s="100"/>
      <c r="M1430" s="100"/>
      <c r="Q1430" s="99"/>
      <c r="R1430" s="340"/>
      <c r="S1430" s="119"/>
      <c r="T1430" s="123"/>
      <c r="U1430" s="119"/>
      <c r="V1430" s="99"/>
      <c r="W1430" s="127"/>
      <c r="X1430" s="99"/>
      <c r="Y1430" s="127"/>
    </row>
    <row r="1431" spans="3:25" ht="19" hidden="1">
      <c r="C1431" s="933"/>
      <c r="D1431" s="933"/>
      <c r="E1431" s="19"/>
      <c r="I1431" s="100"/>
      <c r="M1431" s="100"/>
      <c r="Q1431" s="99"/>
      <c r="R1431" s="340"/>
      <c r="S1431" s="119"/>
      <c r="T1431" s="123"/>
      <c r="U1431" s="119"/>
      <c r="V1431" s="99"/>
      <c r="W1431" s="127"/>
      <c r="X1431" s="99"/>
      <c r="Y1431" s="127"/>
    </row>
    <row r="1432" spans="3:25" ht="19" hidden="1">
      <c r="C1432" s="933"/>
      <c r="D1432" s="933"/>
      <c r="E1432" s="19"/>
      <c r="I1432" s="100"/>
      <c r="M1432" s="100"/>
      <c r="Q1432" s="99"/>
      <c r="R1432" s="340"/>
      <c r="S1432" s="119"/>
      <c r="T1432" s="123"/>
      <c r="U1432" s="119"/>
      <c r="V1432" s="99"/>
      <c r="W1432" s="127"/>
      <c r="X1432" s="99"/>
      <c r="Y1432" s="127"/>
    </row>
    <row r="1433" spans="3:25" ht="19" hidden="1">
      <c r="C1433" s="933"/>
      <c r="D1433" s="933"/>
      <c r="E1433" s="19"/>
      <c r="I1433" s="100"/>
      <c r="M1433" s="100"/>
      <c r="Q1433" s="99"/>
      <c r="R1433" s="340"/>
      <c r="S1433" s="119"/>
      <c r="T1433" s="123"/>
      <c r="U1433" s="119"/>
      <c r="V1433" s="99"/>
      <c r="W1433" s="127"/>
      <c r="X1433" s="99"/>
      <c r="Y1433" s="127"/>
    </row>
    <row r="1434" spans="3:25" ht="19" hidden="1">
      <c r="C1434" s="933"/>
      <c r="D1434" s="933"/>
      <c r="E1434" s="19"/>
      <c r="I1434" s="100"/>
      <c r="M1434" s="100"/>
      <c r="Q1434" s="99"/>
      <c r="R1434" s="340"/>
      <c r="S1434" s="119"/>
      <c r="T1434" s="123"/>
      <c r="U1434" s="119"/>
      <c r="V1434" s="99"/>
      <c r="W1434" s="127"/>
      <c r="X1434" s="99"/>
      <c r="Y1434" s="127"/>
    </row>
    <row r="1435" spans="3:25" ht="19" hidden="1">
      <c r="C1435" s="933"/>
      <c r="D1435" s="933"/>
      <c r="E1435" s="19"/>
      <c r="I1435" s="100"/>
      <c r="M1435" s="100"/>
      <c r="Q1435" s="99"/>
      <c r="R1435" s="340"/>
      <c r="S1435" s="119"/>
      <c r="T1435" s="123"/>
      <c r="U1435" s="119"/>
      <c r="V1435" s="99"/>
      <c r="W1435" s="127"/>
      <c r="X1435" s="99"/>
      <c r="Y1435" s="127"/>
    </row>
    <row r="1436" spans="3:25" ht="19" hidden="1">
      <c r="C1436" s="933"/>
      <c r="D1436" s="933"/>
      <c r="E1436" s="19"/>
      <c r="I1436" s="100"/>
      <c r="M1436" s="100"/>
      <c r="Q1436" s="99"/>
      <c r="R1436" s="340"/>
      <c r="S1436" s="119"/>
      <c r="T1436" s="123"/>
      <c r="U1436" s="119"/>
      <c r="V1436" s="99"/>
      <c r="W1436" s="127"/>
      <c r="X1436" s="99"/>
      <c r="Y1436" s="127"/>
    </row>
    <row r="1437" spans="3:25" ht="19" hidden="1">
      <c r="C1437" s="933"/>
      <c r="D1437" s="933"/>
      <c r="E1437" s="19"/>
      <c r="I1437" s="100"/>
      <c r="M1437" s="100"/>
      <c r="Q1437" s="99"/>
      <c r="R1437" s="340"/>
      <c r="S1437" s="119"/>
      <c r="T1437" s="123"/>
      <c r="U1437" s="119"/>
      <c r="V1437" s="99"/>
      <c r="W1437" s="127"/>
      <c r="X1437" s="99"/>
      <c r="Y1437" s="127"/>
    </row>
    <row r="1438" spans="3:25" ht="19" hidden="1">
      <c r="C1438" s="933"/>
      <c r="D1438" s="933"/>
      <c r="E1438" s="19"/>
      <c r="I1438" s="100"/>
      <c r="M1438" s="100"/>
      <c r="Q1438" s="99"/>
      <c r="R1438" s="340"/>
      <c r="S1438" s="119"/>
      <c r="T1438" s="123"/>
      <c r="U1438" s="119"/>
      <c r="V1438" s="99"/>
      <c r="W1438" s="127"/>
      <c r="X1438" s="99"/>
      <c r="Y1438" s="127"/>
    </row>
    <row r="1439" spans="3:25" ht="19" hidden="1">
      <c r="C1439" s="933"/>
      <c r="D1439" s="933"/>
      <c r="E1439" s="19"/>
      <c r="I1439" s="100"/>
      <c r="M1439" s="100"/>
      <c r="Q1439" s="99"/>
      <c r="R1439" s="340"/>
      <c r="S1439" s="119"/>
      <c r="T1439" s="123"/>
      <c r="U1439" s="119"/>
      <c r="V1439" s="99"/>
      <c r="W1439" s="127"/>
      <c r="X1439" s="99"/>
      <c r="Y1439" s="127"/>
    </row>
    <row r="1440" spans="3:25" ht="19" hidden="1">
      <c r="C1440" s="933"/>
      <c r="D1440" s="933"/>
      <c r="E1440" s="19"/>
      <c r="I1440" s="100"/>
      <c r="M1440" s="100"/>
      <c r="Q1440" s="99"/>
      <c r="R1440" s="340"/>
      <c r="S1440" s="119"/>
      <c r="T1440" s="123"/>
      <c r="U1440" s="119"/>
      <c r="V1440" s="99"/>
      <c r="W1440" s="127"/>
      <c r="X1440" s="99"/>
      <c r="Y1440" s="127"/>
    </row>
    <row r="1441" spans="3:25" ht="19" hidden="1">
      <c r="C1441" s="933"/>
      <c r="D1441" s="933"/>
      <c r="E1441" s="19"/>
      <c r="I1441" s="100"/>
      <c r="M1441" s="100"/>
      <c r="Q1441" s="99"/>
      <c r="R1441" s="340"/>
      <c r="S1441" s="119"/>
      <c r="T1441" s="123"/>
      <c r="U1441" s="119"/>
      <c r="V1441" s="99"/>
      <c r="W1441" s="127"/>
      <c r="X1441" s="99"/>
      <c r="Y1441" s="127"/>
    </row>
    <row r="1442" spans="3:25" ht="19" hidden="1">
      <c r="C1442" s="933"/>
      <c r="D1442" s="933"/>
      <c r="E1442" s="19"/>
      <c r="I1442" s="100"/>
      <c r="M1442" s="100"/>
      <c r="Q1442" s="99"/>
      <c r="R1442" s="340"/>
      <c r="S1442" s="119"/>
      <c r="T1442" s="123"/>
      <c r="U1442" s="119"/>
      <c r="V1442" s="99"/>
      <c r="W1442" s="127"/>
      <c r="X1442" s="99"/>
      <c r="Y1442" s="127"/>
    </row>
    <row r="1443" spans="3:25" ht="19" hidden="1">
      <c r="C1443" s="933"/>
      <c r="D1443" s="933"/>
      <c r="E1443" s="19"/>
      <c r="I1443" s="100"/>
      <c r="M1443" s="100"/>
      <c r="Q1443" s="99"/>
      <c r="R1443" s="340"/>
      <c r="S1443" s="119"/>
      <c r="T1443" s="123"/>
      <c r="U1443" s="119"/>
      <c r="V1443" s="99"/>
      <c r="W1443" s="127"/>
      <c r="X1443" s="99"/>
      <c r="Y1443" s="127"/>
    </row>
    <row r="1444" spans="3:25" ht="19" hidden="1">
      <c r="C1444" s="933"/>
      <c r="D1444" s="933"/>
      <c r="E1444" s="19"/>
      <c r="I1444" s="100"/>
      <c r="M1444" s="100"/>
      <c r="Q1444" s="99"/>
      <c r="R1444" s="340"/>
      <c r="S1444" s="119"/>
      <c r="T1444" s="123"/>
      <c r="U1444" s="119"/>
      <c r="V1444" s="99"/>
      <c r="W1444" s="127"/>
      <c r="X1444" s="99"/>
      <c r="Y1444" s="127"/>
    </row>
    <row r="1445" spans="3:25" ht="19" hidden="1">
      <c r="C1445" s="933"/>
      <c r="D1445" s="933"/>
      <c r="E1445" s="19"/>
      <c r="I1445" s="100"/>
      <c r="M1445" s="100"/>
      <c r="Q1445" s="99"/>
      <c r="R1445" s="340"/>
      <c r="S1445" s="119"/>
      <c r="T1445" s="123"/>
      <c r="U1445" s="119"/>
      <c r="V1445" s="99"/>
      <c r="W1445" s="127"/>
      <c r="X1445" s="99"/>
      <c r="Y1445" s="127"/>
    </row>
    <row r="1446" spans="3:25" ht="19" hidden="1">
      <c r="C1446" s="933"/>
      <c r="D1446" s="933"/>
      <c r="E1446" s="19"/>
      <c r="I1446" s="100"/>
      <c r="M1446" s="100"/>
      <c r="Q1446" s="99"/>
      <c r="R1446" s="340"/>
      <c r="S1446" s="119"/>
      <c r="T1446" s="123"/>
      <c r="U1446" s="119"/>
      <c r="V1446" s="99"/>
      <c r="W1446" s="127"/>
      <c r="X1446" s="99"/>
      <c r="Y1446" s="127"/>
    </row>
    <row r="1447" spans="3:25" ht="19" hidden="1">
      <c r="C1447" s="933"/>
      <c r="D1447" s="933"/>
      <c r="E1447" s="19"/>
      <c r="I1447" s="100"/>
      <c r="M1447" s="100"/>
      <c r="Q1447" s="99"/>
      <c r="R1447" s="340"/>
      <c r="S1447" s="119"/>
      <c r="T1447" s="123"/>
      <c r="U1447" s="119"/>
      <c r="V1447" s="99"/>
      <c r="W1447" s="127"/>
      <c r="X1447" s="99"/>
      <c r="Y1447" s="127"/>
    </row>
    <row r="1448" spans="3:25" ht="19" hidden="1">
      <c r="C1448" s="933"/>
      <c r="D1448" s="933"/>
      <c r="E1448" s="19"/>
      <c r="I1448" s="100"/>
      <c r="M1448" s="100"/>
      <c r="Q1448" s="99"/>
      <c r="R1448" s="340"/>
      <c r="S1448" s="119"/>
      <c r="T1448" s="123"/>
      <c r="U1448" s="119"/>
      <c r="V1448" s="99"/>
      <c r="W1448" s="127"/>
      <c r="X1448" s="99"/>
      <c r="Y1448" s="127"/>
    </row>
    <row r="1449" spans="3:25" ht="19" hidden="1">
      <c r="C1449" s="933"/>
      <c r="D1449" s="933"/>
      <c r="E1449" s="19"/>
      <c r="I1449" s="100"/>
      <c r="M1449" s="100"/>
      <c r="Q1449" s="99"/>
      <c r="R1449" s="340"/>
      <c r="S1449" s="119"/>
      <c r="T1449" s="123"/>
      <c r="U1449" s="119"/>
      <c r="V1449" s="99"/>
      <c r="W1449" s="127"/>
      <c r="X1449" s="99"/>
      <c r="Y1449" s="127"/>
    </row>
    <row r="1450" spans="3:25" ht="19" hidden="1">
      <c r="C1450" s="933"/>
      <c r="D1450" s="933"/>
      <c r="E1450" s="19"/>
      <c r="I1450" s="100"/>
      <c r="M1450" s="100"/>
      <c r="Q1450" s="99"/>
      <c r="R1450" s="340"/>
      <c r="S1450" s="119"/>
      <c r="T1450" s="123"/>
      <c r="U1450" s="119"/>
      <c r="V1450" s="99"/>
      <c r="W1450" s="127"/>
      <c r="X1450" s="99"/>
      <c r="Y1450" s="127"/>
    </row>
    <row r="1451" spans="3:25" ht="19" hidden="1">
      <c r="C1451" s="933"/>
      <c r="D1451" s="933"/>
      <c r="E1451" s="19"/>
      <c r="I1451" s="100"/>
      <c r="M1451" s="100"/>
      <c r="Q1451" s="99"/>
      <c r="R1451" s="340"/>
      <c r="S1451" s="119"/>
      <c r="T1451" s="123"/>
      <c r="U1451" s="119"/>
      <c r="V1451" s="99"/>
      <c r="W1451" s="127"/>
      <c r="X1451" s="99"/>
      <c r="Y1451" s="127"/>
    </row>
    <row r="1452" spans="3:25" ht="19" hidden="1">
      <c r="C1452" s="933"/>
      <c r="D1452" s="933"/>
      <c r="E1452" s="19"/>
      <c r="I1452" s="100"/>
      <c r="M1452" s="100"/>
      <c r="Q1452" s="99"/>
      <c r="R1452" s="340"/>
      <c r="S1452" s="119"/>
      <c r="T1452" s="123"/>
      <c r="U1452" s="119"/>
      <c r="V1452" s="99"/>
      <c r="W1452" s="127"/>
      <c r="X1452" s="99"/>
      <c r="Y1452" s="127"/>
    </row>
    <row r="1453" spans="3:25" ht="19" hidden="1">
      <c r="C1453" s="933"/>
      <c r="D1453" s="933"/>
      <c r="E1453" s="19"/>
      <c r="I1453" s="100"/>
      <c r="M1453" s="100"/>
      <c r="Q1453" s="99"/>
      <c r="R1453" s="340"/>
      <c r="S1453" s="119"/>
      <c r="T1453" s="123"/>
      <c r="U1453" s="119"/>
      <c r="V1453" s="99"/>
      <c r="W1453" s="127"/>
      <c r="X1453" s="99"/>
      <c r="Y1453" s="127"/>
    </row>
    <row r="1454" spans="3:25" ht="19" hidden="1">
      <c r="C1454" s="933"/>
      <c r="D1454" s="933"/>
      <c r="E1454" s="19"/>
      <c r="I1454" s="100"/>
      <c r="M1454" s="100"/>
      <c r="Q1454" s="99"/>
      <c r="R1454" s="340"/>
      <c r="S1454" s="119"/>
      <c r="T1454" s="123"/>
      <c r="U1454" s="119"/>
      <c r="V1454" s="99"/>
      <c r="W1454" s="127"/>
      <c r="X1454" s="99"/>
      <c r="Y1454" s="127"/>
    </row>
    <row r="1455" spans="3:25" ht="19" hidden="1">
      <c r="C1455" s="933"/>
      <c r="D1455" s="933"/>
      <c r="E1455" s="19"/>
      <c r="I1455" s="100"/>
      <c r="M1455" s="100"/>
      <c r="Q1455" s="99"/>
      <c r="R1455" s="340"/>
      <c r="S1455" s="119"/>
      <c r="T1455" s="123"/>
      <c r="U1455" s="119"/>
      <c r="V1455" s="99"/>
      <c r="W1455" s="127"/>
      <c r="X1455" s="99"/>
      <c r="Y1455" s="127"/>
    </row>
    <row r="1456" spans="3:25" ht="19" hidden="1">
      <c r="C1456" s="933"/>
      <c r="D1456" s="933"/>
      <c r="E1456" s="19"/>
      <c r="I1456" s="100"/>
      <c r="M1456" s="100"/>
      <c r="Q1456" s="99"/>
      <c r="R1456" s="340"/>
      <c r="S1456" s="119"/>
      <c r="T1456" s="123"/>
      <c r="U1456" s="119"/>
      <c r="V1456" s="99"/>
      <c r="W1456" s="127"/>
      <c r="X1456" s="99"/>
      <c r="Y1456" s="127"/>
    </row>
    <row r="1457" spans="3:25" ht="19" hidden="1">
      <c r="C1457" s="933"/>
      <c r="D1457" s="933"/>
      <c r="E1457" s="19"/>
      <c r="I1457" s="100"/>
      <c r="M1457" s="100"/>
      <c r="Q1457" s="99"/>
      <c r="R1457" s="340"/>
      <c r="S1457" s="119"/>
      <c r="T1457" s="123"/>
      <c r="U1457" s="119"/>
      <c r="V1457" s="99"/>
      <c r="W1457" s="127"/>
      <c r="X1457" s="99"/>
      <c r="Y1457" s="127"/>
    </row>
    <row r="1458" spans="3:25" ht="19" hidden="1">
      <c r="C1458" s="933"/>
      <c r="D1458" s="933"/>
      <c r="E1458" s="19"/>
      <c r="I1458" s="100"/>
      <c r="M1458" s="100"/>
      <c r="Q1458" s="99"/>
      <c r="R1458" s="340"/>
      <c r="S1458" s="119"/>
      <c r="T1458" s="123"/>
      <c r="U1458" s="119"/>
      <c r="V1458" s="99"/>
      <c r="W1458" s="127"/>
      <c r="X1458" s="99"/>
      <c r="Y1458" s="127"/>
    </row>
    <row r="1459" spans="3:25" ht="19" hidden="1">
      <c r="C1459" s="933"/>
      <c r="D1459" s="933"/>
      <c r="E1459" s="19"/>
      <c r="I1459" s="100"/>
      <c r="M1459" s="100"/>
      <c r="Q1459" s="99"/>
      <c r="R1459" s="340"/>
      <c r="S1459" s="119"/>
      <c r="T1459" s="123"/>
      <c r="U1459" s="119"/>
      <c r="V1459" s="99"/>
      <c r="W1459" s="127"/>
      <c r="X1459" s="99"/>
      <c r="Y1459" s="127"/>
    </row>
    <row r="1460" spans="3:25" ht="19" hidden="1">
      <c r="C1460" s="933"/>
      <c r="D1460" s="933"/>
      <c r="E1460" s="19"/>
      <c r="I1460" s="100"/>
      <c r="M1460" s="100"/>
      <c r="Q1460" s="99"/>
      <c r="R1460" s="340"/>
      <c r="S1460" s="119"/>
      <c r="T1460" s="123"/>
      <c r="U1460" s="119"/>
      <c r="V1460" s="99"/>
      <c r="W1460" s="127"/>
      <c r="X1460" s="99"/>
      <c r="Y1460" s="127"/>
    </row>
    <row r="1461" spans="3:25" ht="19" hidden="1">
      <c r="C1461" s="933"/>
      <c r="D1461" s="933"/>
      <c r="E1461" s="19"/>
      <c r="I1461" s="100"/>
      <c r="M1461" s="100"/>
      <c r="Q1461" s="99"/>
      <c r="R1461" s="340"/>
      <c r="S1461" s="119"/>
      <c r="T1461" s="123"/>
      <c r="U1461" s="119"/>
      <c r="V1461" s="99"/>
      <c r="W1461" s="127"/>
      <c r="X1461" s="99"/>
      <c r="Y1461" s="127"/>
    </row>
    <row r="1462" spans="3:25" ht="19" hidden="1">
      <c r="C1462" s="933"/>
      <c r="D1462" s="933"/>
      <c r="E1462" s="19"/>
      <c r="I1462" s="100"/>
      <c r="M1462" s="100"/>
      <c r="Q1462" s="99"/>
      <c r="R1462" s="340"/>
      <c r="S1462" s="119"/>
      <c r="T1462" s="123"/>
      <c r="U1462" s="119"/>
      <c r="V1462" s="99"/>
      <c r="W1462" s="127"/>
      <c r="X1462" s="99"/>
      <c r="Y1462" s="127"/>
    </row>
    <row r="1463" spans="3:25" ht="19" hidden="1">
      <c r="C1463" s="933"/>
      <c r="D1463" s="933"/>
      <c r="E1463" s="19"/>
      <c r="I1463" s="100"/>
      <c r="M1463" s="100"/>
      <c r="Q1463" s="99"/>
      <c r="R1463" s="340"/>
      <c r="S1463" s="119"/>
      <c r="T1463" s="123"/>
      <c r="U1463" s="119"/>
      <c r="V1463" s="99"/>
      <c r="W1463" s="127"/>
      <c r="X1463" s="99"/>
      <c r="Y1463" s="127"/>
    </row>
    <row r="1464" spans="3:25" ht="19" hidden="1">
      <c r="C1464" s="933"/>
      <c r="D1464" s="933"/>
      <c r="E1464" s="19"/>
      <c r="I1464" s="100"/>
      <c r="M1464" s="100"/>
      <c r="Q1464" s="99"/>
      <c r="R1464" s="340"/>
      <c r="S1464" s="119"/>
      <c r="T1464" s="123"/>
      <c r="U1464" s="119"/>
      <c r="V1464" s="99"/>
      <c r="W1464" s="127"/>
      <c r="X1464" s="99"/>
      <c r="Y1464" s="127"/>
    </row>
    <row r="1465" spans="3:25" ht="19" hidden="1">
      <c r="C1465" s="933"/>
      <c r="D1465" s="933"/>
      <c r="E1465" s="19"/>
      <c r="I1465" s="100"/>
      <c r="M1465" s="100"/>
      <c r="Q1465" s="99"/>
      <c r="R1465" s="340"/>
      <c r="S1465" s="119"/>
      <c r="T1465" s="123"/>
      <c r="U1465" s="119"/>
      <c r="V1465" s="99"/>
      <c r="W1465" s="127"/>
      <c r="X1465" s="99"/>
      <c r="Y1465" s="127"/>
    </row>
    <row r="1466" spans="3:25" ht="19" hidden="1">
      <c r="C1466" s="933"/>
      <c r="D1466" s="933"/>
      <c r="E1466" s="19"/>
      <c r="I1466" s="100"/>
      <c r="M1466" s="100"/>
      <c r="Q1466" s="99"/>
      <c r="R1466" s="340"/>
      <c r="S1466" s="119"/>
      <c r="T1466" s="123"/>
      <c r="U1466" s="119"/>
      <c r="V1466" s="99"/>
      <c r="W1466" s="127"/>
      <c r="X1466" s="99"/>
      <c r="Y1466" s="127"/>
    </row>
    <row r="1467" spans="3:25" ht="19" hidden="1">
      <c r="C1467" s="933"/>
      <c r="D1467" s="933"/>
      <c r="E1467" s="19"/>
      <c r="I1467" s="100"/>
      <c r="M1467" s="100"/>
      <c r="Q1467" s="99"/>
      <c r="R1467" s="340"/>
      <c r="S1467" s="119"/>
      <c r="T1467" s="123"/>
      <c r="U1467" s="119"/>
      <c r="V1467" s="99"/>
      <c r="W1467" s="127"/>
      <c r="X1467" s="99"/>
      <c r="Y1467" s="127"/>
    </row>
    <row r="1468" spans="3:25" ht="19" hidden="1">
      <c r="C1468" s="933"/>
      <c r="D1468" s="933"/>
      <c r="E1468" s="19"/>
      <c r="I1468" s="100"/>
      <c r="M1468" s="100"/>
      <c r="Q1468" s="99"/>
      <c r="R1468" s="340"/>
      <c r="S1468" s="119"/>
      <c r="T1468" s="123"/>
      <c r="U1468" s="119"/>
      <c r="V1468" s="99"/>
      <c r="W1468" s="127"/>
      <c r="X1468" s="99"/>
      <c r="Y1468" s="127"/>
    </row>
    <row r="1469" spans="3:25" ht="19" hidden="1">
      <c r="C1469" s="933"/>
      <c r="D1469" s="933"/>
      <c r="E1469" s="19"/>
      <c r="I1469" s="100"/>
      <c r="M1469" s="100"/>
      <c r="Q1469" s="99"/>
      <c r="R1469" s="340"/>
      <c r="S1469" s="119"/>
      <c r="T1469" s="123"/>
      <c r="U1469" s="119"/>
      <c r="V1469" s="99"/>
      <c r="W1469" s="127"/>
      <c r="X1469" s="99"/>
      <c r="Y1469" s="127"/>
    </row>
    <row r="1470" spans="3:25" ht="19" hidden="1">
      <c r="C1470" s="933"/>
      <c r="D1470" s="933"/>
      <c r="E1470" s="19"/>
      <c r="I1470" s="100"/>
      <c r="M1470" s="100"/>
      <c r="Q1470" s="99"/>
      <c r="R1470" s="340"/>
      <c r="S1470" s="119"/>
      <c r="T1470" s="123"/>
      <c r="U1470" s="119"/>
      <c r="V1470" s="99"/>
      <c r="W1470" s="127"/>
      <c r="X1470" s="99"/>
      <c r="Y1470" s="127"/>
    </row>
    <row r="1471" spans="3:25" ht="19" hidden="1">
      <c r="C1471" s="933"/>
      <c r="D1471" s="933"/>
      <c r="E1471" s="19"/>
      <c r="I1471" s="100"/>
      <c r="M1471" s="100"/>
      <c r="Q1471" s="99"/>
      <c r="R1471" s="340"/>
      <c r="S1471" s="119"/>
      <c r="T1471" s="123"/>
      <c r="U1471" s="119"/>
      <c r="V1471" s="99"/>
      <c r="W1471" s="127"/>
      <c r="X1471" s="99"/>
      <c r="Y1471" s="127"/>
    </row>
    <row r="1472" spans="3:25" ht="19" hidden="1">
      <c r="C1472" s="933"/>
      <c r="D1472" s="933"/>
      <c r="E1472" s="19"/>
      <c r="I1472" s="100"/>
      <c r="M1472" s="100"/>
      <c r="Q1472" s="99"/>
      <c r="R1472" s="340"/>
      <c r="S1472" s="119"/>
      <c r="T1472" s="123"/>
      <c r="U1472" s="119"/>
      <c r="V1472" s="99"/>
      <c r="W1472" s="127"/>
      <c r="X1472" s="99"/>
      <c r="Y1472" s="127"/>
    </row>
    <row r="1473" spans="3:25" ht="19" hidden="1">
      <c r="C1473" s="933"/>
      <c r="D1473" s="933"/>
      <c r="E1473" s="19"/>
      <c r="I1473" s="100"/>
      <c r="M1473" s="100"/>
      <c r="Q1473" s="99"/>
      <c r="R1473" s="340"/>
      <c r="S1473" s="119"/>
      <c r="T1473" s="123"/>
      <c r="U1473" s="119"/>
      <c r="V1473" s="99"/>
      <c r="W1473" s="127"/>
      <c r="X1473" s="99"/>
      <c r="Y1473" s="127"/>
    </row>
    <row r="1474" spans="3:25" ht="19" hidden="1">
      <c r="C1474" s="933"/>
      <c r="D1474" s="933"/>
      <c r="E1474" s="19"/>
      <c r="I1474" s="100"/>
      <c r="M1474" s="100"/>
      <c r="Q1474" s="99"/>
      <c r="R1474" s="340"/>
      <c r="S1474" s="119"/>
      <c r="T1474" s="123"/>
      <c r="U1474" s="119"/>
      <c r="V1474" s="99"/>
      <c r="W1474" s="127"/>
      <c r="X1474" s="99"/>
      <c r="Y1474" s="127"/>
    </row>
    <row r="1475" spans="3:25" ht="19" hidden="1">
      <c r="C1475" s="933"/>
      <c r="D1475" s="933"/>
      <c r="E1475" s="19"/>
      <c r="I1475" s="100"/>
      <c r="M1475" s="100"/>
      <c r="Q1475" s="99"/>
      <c r="R1475" s="340"/>
      <c r="S1475" s="119"/>
      <c r="T1475" s="123"/>
      <c r="U1475" s="119"/>
      <c r="V1475" s="99"/>
      <c r="W1475" s="127"/>
      <c r="X1475" s="99"/>
      <c r="Y1475" s="127"/>
    </row>
    <row r="1476" spans="3:25" ht="19" hidden="1">
      <c r="C1476" s="933"/>
      <c r="D1476" s="933"/>
      <c r="E1476" s="19"/>
      <c r="I1476" s="100"/>
      <c r="M1476" s="100"/>
      <c r="Q1476" s="99"/>
      <c r="R1476" s="340"/>
      <c r="S1476" s="119"/>
      <c r="T1476" s="123"/>
      <c r="U1476" s="119"/>
      <c r="V1476" s="99"/>
      <c r="W1476" s="127"/>
      <c r="X1476" s="99"/>
      <c r="Y1476" s="127"/>
    </row>
    <row r="1477" spans="3:25" ht="19" hidden="1">
      <c r="C1477" s="933"/>
      <c r="D1477" s="933"/>
      <c r="E1477" s="19"/>
      <c r="I1477" s="100"/>
      <c r="M1477" s="100"/>
      <c r="Q1477" s="99"/>
      <c r="R1477" s="340"/>
      <c r="S1477" s="119"/>
      <c r="T1477" s="123"/>
      <c r="U1477" s="119"/>
      <c r="V1477" s="99"/>
      <c r="W1477" s="127"/>
      <c r="X1477" s="99"/>
      <c r="Y1477" s="127"/>
    </row>
    <row r="1478" spans="3:25" ht="19" hidden="1">
      <c r="C1478" s="933"/>
      <c r="D1478" s="933"/>
      <c r="E1478" s="19"/>
      <c r="I1478" s="100"/>
      <c r="M1478" s="100"/>
      <c r="Q1478" s="99"/>
      <c r="R1478" s="340"/>
      <c r="S1478" s="119"/>
      <c r="T1478" s="123"/>
      <c r="U1478" s="119"/>
      <c r="V1478" s="99"/>
      <c r="W1478" s="127"/>
      <c r="X1478" s="99"/>
      <c r="Y1478" s="127"/>
    </row>
    <row r="1479" spans="3:25" ht="19" hidden="1">
      <c r="C1479" s="933"/>
      <c r="D1479" s="933"/>
      <c r="E1479" s="19"/>
      <c r="I1479" s="100"/>
      <c r="M1479" s="100"/>
      <c r="Q1479" s="99"/>
      <c r="R1479" s="340"/>
      <c r="S1479" s="119"/>
      <c r="T1479" s="123"/>
      <c r="U1479" s="119"/>
      <c r="V1479" s="99"/>
      <c r="W1479" s="127"/>
      <c r="X1479" s="99"/>
      <c r="Y1479" s="127"/>
    </row>
    <row r="1480" spans="3:25" ht="19" hidden="1">
      <c r="C1480" s="933"/>
      <c r="D1480" s="933"/>
      <c r="E1480" s="19"/>
      <c r="I1480" s="100"/>
      <c r="M1480" s="100"/>
      <c r="Q1480" s="99"/>
      <c r="R1480" s="340"/>
      <c r="S1480" s="119"/>
      <c r="T1480" s="123"/>
      <c r="U1480" s="119"/>
      <c r="V1480" s="99"/>
      <c r="W1480" s="127"/>
      <c r="X1480" s="99"/>
      <c r="Y1480" s="127"/>
    </row>
    <row r="1481" spans="3:25" ht="19" hidden="1">
      <c r="C1481" s="933"/>
      <c r="D1481" s="933"/>
      <c r="E1481" s="19"/>
      <c r="I1481" s="100"/>
      <c r="M1481" s="100"/>
      <c r="Q1481" s="99"/>
      <c r="R1481" s="340"/>
      <c r="S1481" s="119"/>
      <c r="T1481" s="123"/>
      <c r="U1481" s="119"/>
      <c r="V1481" s="99"/>
      <c r="W1481" s="127"/>
      <c r="X1481" s="99"/>
      <c r="Y1481" s="127"/>
    </row>
    <row r="1482" spans="3:25" ht="19" hidden="1">
      <c r="C1482" s="933"/>
      <c r="D1482" s="933"/>
      <c r="E1482" s="19"/>
      <c r="I1482" s="100"/>
      <c r="M1482" s="100"/>
      <c r="Q1482" s="99"/>
      <c r="R1482" s="340"/>
      <c r="S1482" s="119"/>
      <c r="T1482" s="123"/>
      <c r="U1482" s="119"/>
      <c r="V1482" s="99"/>
      <c r="W1482" s="127"/>
      <c r="X1482" s="99"/>
      <c r="Y1482" s="127"/>
    </row>
    <row r="1483" spans="3:25" ht="19" hidden="1">
      <c r="C1483" s="933"/>
      <c r="D1483" s="933"/>
      <c r="E1483" s="19"/>
      <c r="I1483" s="100"/>
      <c r="M1483" s="100"/>
      <c r="Q1483" s="99"/>
      <c r="R1483" s="340"/>
      <c r="S1483" s="119"/>
      <c r="T1483" s="123"/>
      <c r="U1483" s="119"/>
      <c r="V1483" s="99"/>
      <c r="W1483" s="127"/>
      <c r="X1483" s="99"/>
      <c r="Y1483" s="127"/>
    </row>
    <row r="1484" spans="3:25" ht="19" hidden="1">
      <c r="C1484" s="933"/>
      <c r="D1484" s="933"/>
      <c r="E1484" s="19"/>
      <c r="I1484" s="100"/>
      <c r="M1484" s="100"/>
      <c r="Q1484" s="99"/>
      <c r="R1484" s="340"/>
      <c r="S1484" s="119"/>
      <c r="T1484" s="123"/>
      <c r="U1484" s="119"/>
      <c r="V1484" s="99"/>
      <c r="W1484" s="127"/>
      <c r="X1484" s="99"/>
      <c r="Y1484" s="127"/>
    </row>
    <row r="1485" spans="3:25" ht="19" hidden="1">
      <c r="C1485" s="933"/>
      <c r="D1485" s="933"/>
      <c r="E1485" s="19"/>
      <c r="I1485" s="100"/>
      <c r="M1485" s="100"/>
      <c r="Q1485" s="99"/>
      <c r="R1485" s="340"/>
      <c r="S1485" s="119"/>
      <c r="T1485" s="123"/>
      <c r="U1485" s="119"/>
      <c r="V1485" s="99"/>
      <c r="W1485" s="127"/>
      <c r="X1485" s="99"/>
      <c r="Y1485" s="127"/>
    </row>
    <row r="1486" spans="3:25" ht="19" hidden="1">
      <c r="C1486" s="933"/>
      <c r="D1486" s="933"/>
      <c r="E1486" s="19"/>
      <c r="I1486" s="100"/>
      <c r="M1486" s="100"/>
      <c r="Q1486" s="99"/>
      <c r="R1486" s="340"/>
      <c r="S1486" s="119"/>
      <c r="T1486" s="123"/>
      <c r="U1486" s="119"/>
      <c r="V1486" s="99"/>
      <c r="W1486" s="127"/>
      <c r="X1486" s="99"/>
      <c r="Y1486" s="127"/>
    </row>
    <row r="1487" spans="3:25" ht="19" hidden="1">
      <c r="C1487" s="933"/>
      <c r="D1487" s="933"/>
      <c r="E1487" s="19"/>
      <c r="I1487" s="100"/>
      <c r="M1487" s="100"/>
      <c r="Q1487" s="99"/>
      <c r="R1487" s="340"/>
      <c r="S1487" s="119"/>
      <c r="T1487" s="123"/>
      <c r="U1487" s="119"/>
      <c r="V1487" s="99"/>
      <c r="W1487" s="127"/>
      <c r="X1487" s="99"/>
      <c r="Y1487" s="127"/>
    </row>
    <row r="1488" spans="3:25" ht="19" hidden="1">
      <c r="C1488" s="933"/>
      <c r="D1488" s="933"/>
      <c r="E1488" s="19"/>
      <c r="I1488" s="100"/>
      <c r="M1488" s="100"/>
      <c r="Q1488" s="99"/>
      <c r="R1488" s="340"/>
      <c r="S1488" s="119"/>
      <c r="T1488" s="123"/>
      <c r="U1488" s="119"/>
      <c r="V1488" s="99"/>
      <c r="W1488" s="127"/>
      <c r="X1488" s="99"/>
      <c r="Y1488" s="127"/>
    </row>
    <row r="1489" spans="3:25" ht="19" hidden="1">
      <c r="C1489" s="933"/>
      <c r="D1489" s="933"/>
      <c r="E1489" s="19"/>
      <c r="I1489" s="100"/>
      <c r="M1489" s="100"/>
      <c r="Q1489" s="99"/>
      <c r="R1489" s="340"/>
      <c r="S1489" s="119"/>
      <c r="T1489" s="123"/>
      <c r="U1489" s="119"/>
      <c r="V1489" s="99"/>
      <c r="W1489" s="127"/>
      <c r="X1489" s="99"/>
      <c r="Y1489" s="127"/>
    </row>
    <row r="1490" spans="3:25" ht="19" hidden="1">
      <c r="C1490" s="933"/>
      <c r="D1490" s="933"/>
      <c r="E1490" s="19"/>
      <c r="I1490" s="100"/>
      <c r="M1490" s="100"/>
      <c r="Q1490" s="99"/>
      <c r="R1490" s="340"/>
      <c r="S1490" s="119"/>
      <c r="T1490" s="123"/>
      <c r="U1490" s="119"/>
      <c r="V1490" s="99"/>
      <c r="W1490" s="127"/>
      <c r="X1490" s="99"/>
      <c r="Y1490" s="127"/>
    </row>
    <row r="1491" spans="3:25" ht="19" hidden="1">
      <c r="C1491" s="933"/>
      <c r="D1491" s="933"/>
      <c r="E1491" s="19"/>
      <c r="I1491" s="100"/>
      <c r="M1491" s="100"/>
      <c r="Q1491" s="99"/>
      <c r="R1491" s="340"/>
      <c r="S1491" s="119"/>
      <c r="T1491" s="123"/>
      <c r="U1491" s="119"/>
      <c r="V1491" s="99"/>
      <c r="W1491" s="127"/>
      <c r="X1491" s="99"/>
      <c r="Y1491" s="127"/>
    </row>
    <row r="1492" spans="3:25" ht="19" hidden="1">
      <c r="C1492" s="933"/>
      <c r="D1492" s="933"/>
      <c r="E1492" s="19"/>
      <c r="I1492" s="100"/>
      <c r="M1492" s="100"/>
      <c r="Q1492" s="99"/>
      <c r="R1492" s="340"/>
      <c r="S1492" s="119"/>
      <c r="T1492" s="123"/>
      <c r="U1492" s="119"/>
      <c r="V1492" s="99"/>
      <c r="W1492" s="127"/>
      <c r="X1492" s="99"/>
      <c r="Y1492" s="127"/>
    </row>
    <row r="1493" spans="3:25" ht="19" hidden="1">
      <c r="C1493" s="933"/>
      <c r="D1493" s="933"/>
      <c r="E1493" s="19"/>
      <c r="I1493" s="100"/>
      <c r="M1493" s="100"/>
      <c r="Q1493" s="99"/>
      <c r="R1493" s="340"/>
      <c r="S1493" s="119"/>
      <c r="T1493" s="123"/>
      <c r="U1493" s="119"/>
      <c r="V1493" s="99"/>
      <c r="W1493" s="127"/>
      <c r="X1493" s="99"/>
      <c r="Y1493" s="127"/>
    </row>
    <row r="1494" spans="3:25" ht="19" hidden="1">
      <c r="C1494" s="933"/>
      <c r="D1494" s="933"/>
      <c r="E1494" s="19"/>
      <c r="I1494" s="100"/>
      <c r="M1494" s="100"/>
      <c r="Q1494" s="99"/>
      <c r="R1494" s="340"/>
      <c r="S1494" s="119"/>
      <c r="T1494" s="123"/>
      <c r="U1494" s="119"/>
      <c r="V1494" s="99"/>
      <c r="W1494" s="127"/>
      <c r="X1494" s="99"/>
      <c r="Y1494" s="127"/>
    </row>
    <row r="1495" spans="3:25" ht="19" hidden="1">
      <c r="C1495" s="933"/>
      <c r="D1495" s="933"/>
      <c r="E1495" s="19"/>
      <c r="I1495" s="100"/>
      <c r="M1495" s="100"/>
      <c r="Q1495" s="99"/>
      <c r="R1495" s="340"/>
      <c r="S1495" s="119"/>
      <c r="T1495" s="123"/>
      <c r="U1495" s="119"/>
      <c r="V1495" s="99"/>
      <c r="W1495" s="127"/>
      <c r="X1495" s="99"/>
      <c r="Y1495" s="127"/>
    </row>
    <row r="1496" spans="3:25" ht="19" hidden="1">
      <c r="C1496" s="933"/>
      <c r="D1496" s="933"/>
      <c r="E1496" s="19"/>
      <c r="I1496" s="100"/>
      <c r="M1496" s="100"/>
      <c r="Q1496" s="99"/>
      <c r="R1496" s="340"/>
      <c r="S1496" s="119"/>
      <c r="T1496" s="123"/>
      <c r="U1496" s="119"/>
      <c r="V1496" s="99"/>
      <c r="W1496" s="127"/>
      <c r="X1496" s="99"/>
      <c r="Y1496" s="127"/>
    </row>
    <row r="1497" spans="3:25" ht="19" hidden="1">
      <c r="C1497" s="933"/>
      <c r="D1497" s="933"/>
      <c r="E1497" s="19"/>
      <c r="I1497" s="100"/>
      <c r="M1497" s="100"/>
      <c r="Q1497" s="99"/>
      <c r="R1497" s="340"/>
      <c r="S1497" s="119"/>
      <c r="T1497" s="123"/>
      <c r="U1497" s="119"/>
      <c r="V1497" s="99"/>
      <c r="W1497" s="127"/>
      <c r="X1497" s="99"/>
      <c r="Y1497" s="127"/>
    </row>
    <row r="1498" spans="3:25" ht="19" hidden="1">
      <c r="C1498" s="933"/>
      <c r="D1498" s="933"/>
      <c r="E1498" s="19"/>
      <c r="I1498" s="100"/>
      <c r="M1498" s="100"/>
      <c r="Q1498" s="99"/>
      <c r="R1498" s="340"/>
      <c r="S1498" s="119"/>
      <c r="T1498" s="123"/>
      <c r="U1498" s="119"/>
      <c r="V1498" s="99"/>
      <c r="W1498" s="127"/>
      <c r="X1498" s="99"/>
      <c r="Y1498" s="127"/>
    </row>
    <row r="1499" spans="3:25" ht="19" hidden="1">
      <c r="C1499" s="933"/>
      <c r="D1499" s="933"/>
      <c r="E1499" s="19"/>
      <c r="I1499" s="100"/>
      <c r="M1499" s="100"/>
      <c r="Q1499" s="99"/>
      <c r="R1499" s="340"/>
      <c r="S1499" s="119"/>
      <c r="T1499" s="123"/>
      <c r="U1499" s="119"/>
      <c r="V1499" s="99"/>
      <c r="W1499" s="127"/>
      <c r="X1499" s="99"/>
      <c r="Y1499" s="127"/>
    </row>
    <row r="1500" spans="3:25" ht="19" hidden="1">
      <c r="C1500" s="933"/>
      <c r="D1500" s="933"/>
      <c r="E1500" s="19"/>
      <c r="I1500" s="100"/>
      <c r="M1500" s="100"/>
      <c r="Q1500" s="99"/>
      <c r="R1500" s="340"/>
      <c r="S1500" s="119"/>
      <c r="T1500" s="123"/>
      <c r="U1500" s="119"/>
      <c r="V1500" s="99"/>
      <c r="W1500" s="127"/>
      <c r="X1500" s="99"/>
      <c r="Y1500" s="127"/>
    </row>
    <row r="1501" spans="3:25" ht="19" hidden="1">
      <c r="C1501" s="933"/>
      <c r="D1501" s="933"/>
      <c r="E1501" s="19"/>
      <c r="I1501" s="100"/>
      <c r="M1501" s="100"/>
      <c r="Q1501" s="99"/>
      <c r="R1501" s="340"/>
      <c r="S1501" s="119"/>
      <c r="T1501" s="123"/>
      <c r="U1501" s="119"/>
      <c r="V1501" s="99"/>
      <c r="W1501" s="127"/>
      <c r="X1501" s="99"/>
      <c r="Y1501" s="127"/>
    </row>
    <row r="1502" spans="3:25" ht="19" hidden="1">
      <c r="C1502" s="933"/>
      <c r="D1502" s="933"/>
      <c r="E1502" s="19"/>
      <c r="I1502" s="100"/>
      <c r="M1502" s="100"/>
      <c r="Q1502" s="99"/>
      <c r="R1502" s="340"/>
      <c r="S1502" s="119"/>
      <c r="T1502" s="123"/>
      <c r="U1502" s="119"/>
      <c r="V1502" s="99"/>
      <c r="W1502" s="127"/>
      <c r="X1502" s="99"/>
      <c r="Y1502" s="127"/>
    </row>
    <row r="1503" spans="3:25" ht="19" hidden="1">
      <c r="C1503" s="933"/>
      <c r="D1503" s="933"/>
      <c r="E1503" s="19"/>
      <c r="I1503" s="100"/>
      <c r="M1503" s="100"/>
      <c r="Q1503" s="99"/>
      <c r="R1503" s="340"/>
      <c r="S1503" s="119"/>
      <c r="T1503" s="123"/>
      <c r="U1503" s="119"/>
      <c r="V1503" s="99"/>
      <c r="W1503" s="127"/>
      <c r="X1503" s="99"/>
      <c r="Y1503" s="127"/>
    </row>
    <row r="1504" spans="3:25" ht="19" hidden="1">
      <c r="C1504" s="933"/>
      <c r="D1504" s="933"/>
      <c r="E1504" s="19"/>
      <c r="I1504" s="100"/>
      <c r="M1504" s="100"/>
      <c r="Q1504" s="99"/>
      <c r="R1504" s="340"/>
      <c r="S1504" s="119"/>
      <c r="T1504" s="123"/>
      <c r="U1504" s="119"/>
      <c r="V1504" s="99"/>
      <c r="W1504" s="127"/>
      <c r="X1504" s="99"/>
      <c r="Y1504" s="127"/>
    </row>
    <row r="1505" spans="3:25" ht="19" hidden="1">
      <c r="C1505" s="933"/>
      <c r="D1505" s="933"/>
      <c r="E1505" s="19"/>
      <c r="I1505" s="100"/>
      <c r="M1505" s="100"/>
      <c r="Q1505" s="99"/>
      <c r="R1505" s="340"/>
      <c r="S1505" s="119"/>
      <c r="T1505" s="123"/>
      <c r="U1505" s="119"/>
      <c r="V1505" s="99"/>
      <c r="W1505" s="127"/>
      <c r="X1505" s="99"/>
      <c r="Y1505" s="127"/>
    </row>
    <row r="1506" spans="3:25" ht="19" hidden="1">
      <c r="C1506" s="933"/>
      <c r="D1506" s="933"/>
      <c r="E1506" s="19"/>
      <c r="I1506" s="100"/>
      <c r="M1506" s="100"/>
      <c r="Q1506" s="99"/>
      <c r="R1506" s="340"/>
      <c r="S1506" s="119"/>
      <c r="T1506" s="123"/>
      <c r="U1506" s="119"/>
      <c r="V1506" s="99"/>
      <c r="W1506" s="127"/>
      <c r="X1506" s="99"/>
      <c r="Y1506" s="127"/>
    </row>
    <row r="1507" spans="3:25" ht="19" hidden="1">
      <c r="C1507" s="933"/>
      <c r="D1507" s="933"/>
      <c r="E1507" s="19"/>
      <c r="I1507" s="100"/>
      <c r="M1507" s="100"/>
      <c r="Q1507" s="99"/>
      <c r="R1507" s="340"/>
      <c r="S1507" s="119"/>
      <c r="T1507" s="123"/>
      <c r="U1507" s="119"/>
      <c r="V1507" s="99"/>
      <c r="W1507" s="127"/>
      <c r="X1507" s="99"/>
      <c r="Y1507" s="127"/>
    </row>
    <row r="1508" spans="3:25" ht="19" hidden="1">
      <c r="C1508" s="933"/>
      <c r="D1508" s="933"/>
      <c r="E1508" s="19"/>
      <c r="I1508" s="100"/>
      <c r="M1508" s="100"/>
      <c r="Q1508" s="99"/>
      <c r="R1508" s="340"/>
      <c r="S1508" s="119"/>
      <c r="T1508" s="123"/>
      <c r="U1508" s="119"/>
      <c r="V1508" s="99"/>
      <c r="W1508" s="127"/>
      <c r="X1508" s="99"/>
      <c r="Y1508" s="127"/>
    </row>
    <row r="1509" spans="3:25" ht="19" hidden="1">
      <c r="C1509" s="933"/>
      <c r="D1509" s="933"/>
      <c r="E1509" s="19"/>
      <c r="I1509" s="100"/>
      <c r="M1509" s="100"/>
      <c r="Q1509" s="99"/>
      <c r="R1509" s="340"/>
      <c r="S1509" s="119"/>
      <c r="T1509" s="123"/>
      <c r="U1509" s="119"/>
      <c r="V1509" s="99"/>
      <c r="W1509" s="127"/>
      <c r="X1509" s="99"/>
      <c r="Y1509" s="127"/>
    </row>
    <row r="1510" spans="3:25" ht="19" hidden="1">
      <c r="C1510" s="933"/>
      <c r="D1510" s="933"/>
      <c r="E1510" s="19"/>
      <c r="I1510" s="100"/>
      <c r="M1510" s="100"/>
      <c r="Q1510" s="99"/>
      <c r="R1510" s="340"/>
      <c r="S1510" s="119"/>
      <c r="T1510" s="123"/>
      <c r="U1510" s="119"/>
      <c r="V1510" s="99"/>
      <c r="W1510" s="127"/>
      <c r="X1510" s="99"/>
      <c r="Y1510" s="127"/>
    </row>
    <row r="1511" spans="3:25" ht="19" hidden="1">
      <c r="C1511" s="933"/>
      <c r="D1511" s="933"/>
      <c r="E1511" s="19"/>
      <c r="I1511" s="100"/>
      <c r="M1511" s="100"/>
      <c r="Q1511" s="99"/>
      <c r="R1511" s="340"/>
      <c r="S1511" s="119"/>
      <c r="T1511" s="123"/>
      <c r="U1511" s="119"/>
      <c r="V1511" s="99"/>
      <c r="W1511" s="127"/>
      <c r="X1511" s="99"/>
      <c r="Y1511" s="127"/>
    </row>
    <row r="1512" spans="3:25" ht="19" hidden="1">
      <c r="C1512" s="933"/>
      <c r="D1512" s="933"/>
      <c r="E1512" s="19"/>
      <c r="I1512" s="100"/>
      <c r="M1512" s="100"/>
      <c r="Q1512" s="99"/>
      <c r="R1512" s="340"/>
      <c r="S1512" s="119"/>
      <c r="T1512" s="123"/>
      <c r="U1512" s="119"/>
      <c r="V1512" s="99"/>
      <c r="W1512" s="127"/>
      <c r="X1512" s="99"/>
      <c r="Y1512" s="127"/>
    </row>
    <row r="1513" spans="3:25" ht="19" hidden="1">
      <c r="C1513" s="933"/>
      <c r="D1513" s="933"/>
      <c r="E1513" s="19"/>
      <c r="I1513" s="100"/>
      <c r="M1513" s="100"/>
      <c r="Q1513" s="99"/>
      <c r="R1513" s="340"/>
      <c r="S1513" s="119"/>
      <c r="T1513" s="123"/>
      <c r="U1513" s="119"/>
      <c r="V1513" s="99"/>
      <c r="W1513" s="127"/>
      <c r="X1513" s="99"/>
      <c r="Y1513" s="127"/>
    </row>
    <row r="1514" spans="3:25" ht="19" hidden="1">
      <c r="C1514" s="933"/>
      <c r="D1514" s="933"/>
      <c r="E1514" s="19"/>
      <c r="I1514" s="100"/>
      <c r="M1514" s="100"/>
      <c r="Q1514" s="99"/>
      <c r="R1514" s="340"/>
      <c r="S1514" s="119"/>
      <c r="T1514" s="123"/>
      <c r="U1514" s="119"/>
      <c r="V1514" s="99"/>
      <c r="W1514" s="127"/>
      <c r="X1514" s="99"/>
      <c r="Y1514" s="127"/>
    </row>
    <row r="1515" spans="3:25" ht="19" hidden="1">
      <c r="C1515" s="933"/>
      <c r="D1515" s="933"/>
      <c r="E1515" s="19"/>
      <c r="I1515" s="100"/>
      <c r="M1515" s="100"/>
      <c r="Q1515" s="99"/>
      <c r="R1515" s="340"/>
      <c r="S1515" s="119"/>
      <c r="T1515" s="123"/>
      <c r="U1515" s="119"/>
      <c r="V1515" s="99"/>
      <c r="W1515" s="127"/>
      <c r="X1515" s="99"/>
      <c r="Y1515" s="127"/>
    </row>
    <row r="1516" spans="3:25" ht="19" hidden="1">
      <c r="C1516" s="933"/>
      <c r="D1516" s="933"/>
      <c r="E1516" s="19"/>
      <c r="I1516" s="100"/>
      <c r="M1516" s="100"/>
      <c r="Q1516" s="99"/>
      <c r="R1516" s="340"/>
      <c r="S1516" s="119"/>
      <c r="T1516" s="123"/>
      <c r="U1516" s="119"/>
      <c r="V1516" s="99"/>
      <c r="W1516" s="127"/>
      <c r="X1516" s="99"/>
      <c r="Y1516" s="127"/>
    </row>
    <row r="1517" spans="3:25" ht="19" hidden="1">
      <c r="C1517" s="933"/>
      <c r="D1517" s="933"/>
      <c r="E1517" s="19"/>
      <c r="I1517" s="100"/>
      <c r="M1517" s="100"/>
      <c r="Q1517" s="99"/>
      <c r="R1517" s="340"/>
      <c r="S1517" s="119"/>
      <c r="T1517" s="123"/>
      <c r="U1517" s="119"/>
      <c r="V1517" s="99"/>
      <c r="W1517" s="127"/>
      <c r="X1517" s="99"/>
      <c r="Y1517" s="127"/>
    </row>
    <row r="1518" spans="3:25" ht="19" hidden="1">
      <c r="C1518" s="933"/>
      <c r="D1518" s="933"/>
      <c r="E1518" s="19"/>
      <c r="I1518" s="100"/>
      <c r="M1518" s="100"/>
      <c r="Q1518" s="99"/>
      <c r="R1518" s="340"/>
      <c r="S1518" s="119"/>
      <c r="T1518" s="123"/>
      <c r="U1518" s="119"/>
      <c r="V1518" s="99"/>
      <c r="W1518" s="127"/>
      <c r="X1518" s="99"/>
      <c r="Y1518" s="127"/>
    </row>
    <row r="1519" spans="3:25" ht="19" hidden="1">
      <c r="C1519" s="933"/>
      <c r="D1519" s="933"/>
      <c r="E1519" s="19"/>
      <c r="I1519" s="100"/>
      <c r="M1519" s="100"/>
      <c r="Q1519" s="99"/>
      <c r="R1519" s="340"/>
      <c r="S1519" s="119"/>
      <c r="T1519" s="123"/>
      <c r="U1519" s="119"/>
      <c r="V1519" s="99"/>
      <c r="W1519" s="127"/>
      <c r="X1519" s="99"/>
      <c r="Y1519" s="127"/>
    </row>
    <row r="1520" spans="3:25" ht="19" hidden="1">
      <c r="C1520" s="933"/>
      <c r="D1520" s="933"/>
      <c r="E1520" s="19"/>
      <c r="I1520" s="100"/>
      <c r="M1520" s="100"/>
      <c r="Q1520" s="99"/>
      <c r="R1520" s="340"/>
      <c r="S1520" s="119"/>
      <c r="T1520" s="123"/>
      <c r="U1520" s="119"/>
      <c r="V1520" s="99"/>
      <c r="W1520" s="127"/>
      <c r="X1520" s="99"/>
      <c r="Y1520" s="127"/>
    </row>
    <row r="1521" spans="3:25" ht="19" hidden="1">
      <c r="C1521" s="933"/>
      <c r="D1521" s="933"/>
      <c r="E1521" s="19"/>
      <c r="I1521" s="100"/>
      <c r="M1521" s="100"/>
      <c r="Q1521" s="99"/>
      <c r="R1521" s="340"/>
      <c r="S1521" s="119"/>
      <c r="T1521" s="123"/>
      <c r="U1521" s="119"/>
      <c r="V1521" s="99"/>
      <c r="W1521" s="127"/>
      <c r="X1521" s="99"/>
      <c r="Y1521" s="127"/>
    </row>
    <row r="1522" spans="3:25" ht="19" hidden="1">
      <c r="C1522" s="933"/>
      <c r="D1522" s="933"/>
      <c r="E1522" s="19"/>
      <c r="I1522" s="100"/>
      <c r="M1522" s="100"/>
      <c r="Q1522" s="99"/>
      <c r="R1522" s="340"/>
      <c r="S1522" s="119"/>
      <c r="T1522" s="123"/>
      <c r="U1522" s="119"/>
      <c r="V1522" s="99"/>
      <c r="W1522" s="127"/>
      <c r="X1522" s="99"/>
      <c r="Y1522" s="127"/>
    </row>
    <row r="1523" spans="3:25" ht="19" hidden="1">
      <c r="C1523" s="933"/>
      <c r="D1523" s="933"/>
      <c r="E1523" s="19"/>
      <c r="I1523" s="100"/>
      <c r="M1523" s="100"/>
      <c r="Q1523" s="99"/>
      <c r="R1523" s="340"/>
      <c r="S1523" s="119"/>
      <c r="T1523" s="123"/>
      <c r="U1523" s="119"/>
      <c r="V1523" s="99"/>
      <c r="W1523" s="127"/>
      <c r="X1523" s="99"/>
      <c r="Y1523" s="127"/>
    </row>
    <row r="1524" spans="3:25" ht="19" hidden="1">
      <c r="C1524" s="933"/>
      <c r="D1524" s="933"/>
      <c r="E1524" s="19"/>
      <c r="I1524" s="100"/>
      <c r="M1524" s="100"/>
      <c r="Q1524" s="99"/>
      <c r="R1524" s="340"/>
      <c r="S1524" s="119"/>
      <c r="T1524" s="123"/>
      <c r="U1524" s="119"/>
      <c r="V1524" s="99"/>
      <c r="W1524" s="127"/>
      <c r="X1524" s="99"/>
      <c r="Y1524" s="127"/>
    </row>
    <row r="1525" spans="3:25" ht="19" hidden="1">
      <c r="C1525" s="933"/>
      <c r="D1525" s="933"/>
      <c r="E1525" s="19"/>
      <c r="I1525" s="100"/>
      <c r="M1525" s="100"/>
      <c r="Q1525" s="99"/>
      <c r="R1525" s="340"/>
      <c r="S1525" s="119"/>
      <c r="T1525" s="123"/>
      <c r="U1525" s="119"/>
      <c r="V1525" s="99"/>
      <c r="W1525" s="127"/>
      <c r="X1525" s="99"/>
      <c r="Y1525" s="127"/>
    </row>
    <row r="1526" spans="3:25" ht="19" hidden="1">
      <c r="C1526" s="933"/>
      <c r="D1526" s="933"/>
      <c r="E1526" s="19"/>
      <c r="I1526" s="100"/>
      <c r="M1526" s="100"/>
      <c r="Q1526" s="99"/>
      <c r="R1526" s="340"/>
      <c r="S1526" s="119"/>
      <c r="T1526" s="123"/>
      <c r="U1526" s="119"/>
      <c r="V1526" s="99"/>
      <c r="W1526" s="127"/>
      <c r="X1526" s="99"/>
      <c r="Y1526" s="127"/>
    </row>
    <row r="1527" spans="3:25" ht="19" hidden="1">
      <c r="C1527" s="933"/>
      <c r="D1527" s="933"/>
      <c r="E1527" s="19"/>
      <c r="I1527" s="100"/>
      <c r="M1527" s="100"/>
      <c r="Q1527" s="99"/>
      <c r="R1527" s="340"/>
      <c r="S1527" s="119"/>
      <c r="T1527" s="123"/>
      <c r="U1527" s="119"/>
      <c r="V1527" s="99"/>
      <c r="W1527" s="127"/>
      <c r="X1527" s="99"/>
      <c r="Y1527" s="127"/>
    </row>
    <row r="1528" spans="3:25" ht="19" hidden="1">
      <c r="C1528" s="933"/>
      <c r="D1528" s="933"/>
      <c r="E1528" s="19"/>
      <c r="I1528" s="100"/>
      <c r="M1528" s="100"/>
      <c r="Q1528" s="99"/>
      <c r="R1528" s="340"/>
      <c r="S1528" s="119"/>
      <c r="T1528" s="123"/>
      <c r="U1528" s="119"/>
      <c r="V1528" s="99"/>
      <c r="W1528" s="127"/>
      <c r="X1528" s="99"/>
      <c r="Y1528" s="127"/>
    </row>
    <row r="1529" spans="3:25" ht="19" hidden="1">
      <c r="C1529" s="933"/>
      <c r="D1529" s="933"/>
      <c r="E1529" s="19"/>
      <c r="I1529" s="100"/>
      <c r="M1529" s="100"/>
      <c r="Q1529" s="99"/>
      <c r="R1529" s="340"/>
      <c r="S1529" s="119"/>
      <c r="T1529" s="123"/>
      <c r="U1529" s="119"/>
      <c r="V1529" s="99"/>
      <c r="W1529" s="127"/>
      <c r="X1529" s="99"/>
      <c r="Y1529" s="127"/>
    </row>
    <row r="1530" spans="3:25" ht="19" hidden="1">
      <c r="C1530" s="933"/>
      <c r="D1530" s="933"/>
      <c r="E1530" s="19"/>
      <c r="I1530" s="100"/>
      <c r="M1530" s="100"/>
      <c r="Q1530" s="99"/>
      <c r="R1530" s="340"/>
      <c r="S1530" s="119"/>
      <c r="T1530" s="123"/>
      <c r="U1530" s="119"/>
      <c r="V1530" s="99"/>
      <c r="W1530" s="127"/>
      <c r="X1530" s="99"/>
      <c r="Y1530" s="127"/>
    </row>
    <row r="1531" spans="3:25" ht="19" hidden="1">
      <c r="C1531" s="933"/>
      <c r="D1531" s="933"/>
      <c r="E1531" s="19"/>
      <c r="I1531" s="100"/>
      <c r="M1531" s="100"/>
      <c r="Q1531" s="99"/>
      <c r="R1531" s="340"/>
      <c r="S1531" s="119"/>
      <c r="T1531" s="123"/>
      <c r="U1531" s="119"/>
      <c r="V1531" s="99"/>
      <c r="W1531" s="127"/>
      <c r="X1531" s="99"/>
      <c r="Y1531" s="127"/>
    </row>
    <row r="1532" spans="3:25" ht="19" hidden="1">
      <c r="C1532" s="933"/>
      <c r="D1532" s="933"/>
      <c r="E1532" s="19"/>
      <c r="I1532" s="100"/>
      <c r="M1532" s="100"/>
      <c r="Q1532" s="99"/>
      <c r="R1532" s="340"/>
      <c r="S1532" s="119"/>
      <c r="T1532" s="123"/>
      <c r="U1532" s="119"/>
      <c r="V1532" s="99"/>
      <c r="W1532" s="127"/>
      <c r="X1532" s="99"/>
      <c r="Y1532" s="127"/>
    </row>
    <row r="1533" spans="3:25" ht="19" hidden="1">
      <c r="C1533" s="933"/>
      <c r="D1533" s="933"/>
      <c r="E1533" s="19"/>
      <c r="I1533" s="100"/>
      <c r="M1533" s="100"/>
      <c r="Q1533" s="99"/>
      <c r="R1533" s="340"/>
      <c r="S1533" s="119"/>
      <c r="T1533" s="123"/>
      <c r="U1533" s="119"/>
      <c r="V1533" s="99"/>
      <c r="W1533" s="127"/>
      <c r="X1533" s="99"/>
      <c r="Y1533" s="127"/>
    </row>
    <row r="1534" spans="3:25" ht="19" hidden="1">
      <c r="C1534" s="933"/>
      <c r="D1534" s="933"/>
      <c r="E1534" s="19"/>
      <c r="I1534" s="100"/>
      <c r="M1534" s="100"/>
      <c r="Q1534" s="99"/>
      <c r="R1534" s="340"/>
      <c r="S1534" s="119"/>
      <c r="T1534" s="123"/>
      <c r="U1534" s="119"/>
      <c r="V1534" s="99"/>
      <c r="W1534" s="127"/>
      <c r="X1534" s="99"/>
      <c r="Y1534" s="127"/>
    </row>
    <row r="1535" spans="3:25" ht="19" hidden="1">
      <c r="C1535" s="933"/>
      <c r="D1535" s="933"/>
      <c r="E1535" s="19"/>
      <c r="I1535" s="100"/>
      <c r="M1535" s="100"/>
      <c r="Q1535" s="99"/>
      <c r="R1535" s="340"/>
      <c r="S1535" s="119"/>
      <c r="T1535" s="123"/>
      <c r="U1535" s="119"/>
      <c r="V1535" s="99"/>
      <c r="W1535" s="127"/>
      <c r="X1535" s="99"/>
      <c r="Y1535" s="127"/>
    </row>
    <row r="1536" spans="3:25" ht="19" hidden="1">
      <c r="C1536" s="933"/>
      <c r="D1536" s="933"/>
      <c r="E1536" s="19"/>
      <c r="I1536" s="100"/>
      <c r="M1536" s="100"/>
      <c r="Q1536" s="99"/>
      <c r="R1536" s="340"/>
      <c r="S1536" s="119"/>
      <c r="T1536" s="123"/>
      <c r="U1536" s="119"/>
      <c r="V1536" s="99"/>
      <c r="W1536" s="127"/>
      <c r="X1536" s="99"/>
      <c r="Y1536" s="127"/>
    </row>
    <row r="1537" spans="3:25" ht="19" hidden="1">
      <c r="C1537" s="933"/>
      <c r="D1537" s="933"/>
      <c r="E1537" s="19"/>
      <c r="I1537" s="100"/>
      <c r="M1537" s="100"/>
      <c r="Q1537" s="99"/>
      <c r="R1537" s="340"/>
      <c r="S1537" s="119"/>
      <c r="T1537" s="123"/>
      <c r="U1537" s="119"/>
      <c r="V1537" s="99"/>
      <c r="W1537" s="127"/>
      <c r="X1537" s="99"/>
      <c r="Y1537" s="127"/>
    </row>
    <row r="1538" spans="3:25" ht="19" hidden="1">
      <c r="C1538" s="933"/>
      <c r="D1538" s="933"/>
      <c r="E1538" s="19"/>
      <c r="I1538" s="100"/>
      <c r="M1538" s="100"/>
      <c r="Q1538" s="99"/>
      <c r="R1538" s="340"/>
      <c r="S1538" s="119"/>
      <c r="T1538" s="123"/>
      <c r="U1538" s="119"/>
      <c r="V1538" s="99"/>
      <c r="W1538" s="127"/>
      <c r="X1538" s="99"/>
      <c r="Y1538" s="127"/>
    </row>
    <row r="1539" spans="3:25" ht="19" hidden="1">
      <c r="C1539" s="933"/>
      <c r="D1539" s="933"/>
      <c r="E1539" s="19"/>
      <c r="I1539" s="100"/>
      <c r="M1539" s="100"/>
      <c r="Q1539" s="99"/>
      <c r="R1539" s="340"/>
      <c r="S1539" s="119"/>
      <c r="T1539" s="123"/>
      <c r="U1539" s="119"/>
      <c r="V1539" s="99"/>
      <c r="W1539" s="127"/>
      <c r="X1539" s="99"/>
      <c r="Y1539" s="127"/>
    </row>
    <row r="1540" spans="3:25" ht="19" hidden="1">
      <c r="C1540" s="933"/>
      <c r="D1540" s="933"/>
      <c r="E1540" s="19"/>
      <c r="I1540" s="100"/>
      <c r="M1540" s="100"/>
      <c r="Q1540" s="99"/>
      <c r="R1540" s="340"/>
      <c r="S1540" s="119"/>
      <c r="T1540" s="123"/>
      <c r="U1540" s="119"/>
      <c r="V1540" s="99"/>
      <c r="W1540" s="127"/>
      <c r="X1540" s="99"/>
      <c r="Y1540" s="127"/>
    </row>
    <row r="1541" spans="3:25" ht="19" hidden="1">
      <c r="C1541" s="933"/>
      <c r="D1541" s="933"/>
      <c r="E1541" s="19"/>
      <c r="I1541" s="100"/>
      <c r="M1541" s="100"/>
      <c r="Q1541" s="99"/>
      <c r="R1541" s="340"/>
      <c r="S1541" s="119"/>
      <c r="T1541" s="123"/>
      <c r="U1541" s="119"/>
      <c r="V1541" s="99"/>
      <c r="W1541" s="127"/>
      <c r="X1541" s="99"/>
      <c r="Y1541" s="127"/>
    </row>
    <row r="1542" spans="3:25" ht="19" hidden="1">
      <c r="C1542" s="933"/>
      <c r="D1542" s="933"/>
      <c r="E1542" s="19"/>
      <c r="I1542" s="100"/>
      <c r="M1542" s="100"/>
      <c r="Q1542" s="99"/>
      <c r="R1542" s="340"/>
      <c r="S1542" s="119"/>
      <c r="T1542" s="123"/>
      <c r="U1542" s="119"/>
      <c r="V1542" s="99"/>
      <c r="W1542" s="127"/>
      <c r="X1542" s="99"/>
      <c r="Y1542" s="127"/>
    </row>
    <row r="1543" spans="3:25" ht="19" hidden="1">
      <c r="C1543" s="933"/>
      <c r="D1543" s="933"/>
      <c r="E1543" s="19"/>
      <c r="I1543" s="100"/>
      <c r="M1543" s="100"/>
      <c r="Q1543" s="99"/>
      <c r="R1543" s="340"/>
      <c r="S1543" s="119"/>
      <c r="T1543" s="123"/>
      <c r="U1543" s="119"/>
      <c r="V1543" s="99"/>
      <c r="W1543" s="127"/>
      <c r="X1543" s="99"/>
      <c r="Y1543" s="127"/>
    </row>
    <row r="1544" spans="3:25" ht="19" hidden="1">
      <c r="C1544" s="933"/>
      <c r="D1544" s="933"/>
      <c r="E1544" s="19"/>
      <c r="I1544" s="100"/>
      <c r="M1544" s="100"/>
      <c r="Q1544" s="99"/>
      <c r="R1544" s="340"/>
      <c r="S1544" s="119"/>
      <c r="T1544" s="123"/>
      <c r="U1544" s="119"/>
      <c r="V1544" s="99"/>
      <c r="W1544" s="127"/>
      <c r="X1544" s="99"/>
      <c r="Y1544" s="127"/>
    </row>
    <row r="1545" spans="3:25" ht="19" hidden="1">
      <c r="C1545" s="933"/>
      <c r="D1545" s="933"/>
      <c r="E1545" s="19"/>
      <c r="I1545" s="100"/>
      <c r="M1545" s="100"/>
      <c r="Q1545" s="99"/>
      <c r="R1545" s="340"/>
      <c r="S1545" s="119"/>
      <c r="T1545" s="123"/>
      <c r="U1545" s="119"/>
      <c r="V1545" s="99"/>
      <c r="W1545" s="127"/>
      <c r="X1545" s="99"/>
      <c r="Y1545" s="127"/>
    </row>
    <row r="1546" spans="3:25" ht="19" hidden="1">
      <c r="C1546" s="933"/>
      <c r="D1546" s="933"/>
      <c r="E1546" s="19"/>
      <c r="I1546" s="100"/>
      <c r="M1546" s="100"/>
      <c r="Q1546" s="99"/>
      <c r="R1546" s="340"/>
      <c r="S1546" s="119"/>
      <c r="T1546" s="123"/>
      <c r="U1546" s="119"/>
      <c r="V1546" s="99"/>
      <c r="W1546" s="127"/>
      <c r="X1546" s="99"/>
      <c r="Y1546" s="127"/>
    </row>
    <row r="1547" spans="3:25" ht="19" hidden="1">
      <c r="C1547" s="933"/>
      <c r="D1547" s="933"/>
      <c r="E1547" s="19"/>
      <c r="I1547" s="100"/>
      <c r="M1547" s="100"/>
      <c r="Q1547" s="99"/>
      <c r="R1547" s="340"/>
      <c r="S1547" s="119"/>
      <c r="T1547" s="123"/>
      <c r="U1547" s="119"/>
      <c r="V1547" s="99"/>
      <c r="W1547" s="127"/>
      <c r="X1547" s="99"/>
      <c r="Y1547" s="127"/>
    </row>
    <row r="1548" spans="3:25" ht="19" hidden="1">
      <c r="C1548" s="933"/>
      <c r="D1548" s="933"/>
      <c r="E1548" s="19"/>
      <c r="I1548" s="100"/>
      <c r="M1548" s="100"/>
      <c r="Q1548" s="99"/>
      <c r="R1548" s="340"/>
      <c r="S1548" s="119"/>
      <c r="T1548" s="123"/>
      <c r="U1548" s="119"/>
      <c r="V1548" s="99"/>
      <c r="W1548" s="127"/>
      <c r="X1548" s="99"/>
      <c r="Y1548" s="127"/>
    </row>
    <row r="1549" spans="3:25" ht="19" hidden="1">
      <c r="C1549" s="933"/>
      <c r="D1549" s="933"/>
      <c r="E1549" s="19"/>
      <c r="I1549" s="100"/>
      <c r="M1549" s="100"/>
      <c r="Q1549" s="99"/>
      <c r="R1549" s="340"/>
      <c r="S1549" s="119"/>
      <c r="T1549" s="123"/>
      <c r="U1549" s="119"/>
      <c r="V1549" s="99"/>
      <c r="W1549" s="127"/>
      <c r="X1549" s="99"/>
      <c r="Y1549" s="127"/>
    </row>
    <row r="1550" spans="3:25" ht="19" hidden="1">
      <c r="C1550" s="933"/>
      <c r="D1550" s="933"/>
      <c r="E1550" s="19"/>
      <c r="I1550" s="100"/>
      <c r="M1550" s="100"/>
      <c r="Q1550" s="99"/>
      <c r="R1550" s="340"/>
      <c r="S1550" s="119"/>
      <c r="T1550" s="123"/>
      <c r="U1550" s="119"/>
      <c r="V1550" s="99"/>
      <c r="W1550" s="127"/>
      <c r="X1550" s="99"/>
      <c r="Y1550" s="127"/>
    </row>
    <row r="1551" spans="3:25" ht="19" hidden="1">
      <c r="C1551" s="933"/>
      <c r="D1551" s="933"/>
      <c r="E1551" s="19"/>
      <c r="I1551" s="100"/>
      <c r="M1551" s="100"/>
      <c r="Q1551" s="99"/>
      <c r="R1551" s="340"/>
      <c r="S1551" s="119"/>
      <c r="T1551" s="123"/>
      <c r="U1551" s="119"/>
      <c r="V1551" s="99"/>
      <c r="W1551" s="127"/>
      <c r="X1551" s="99"/>
      <c r="Y1551" s="127"/>
    </row>
    <row r="1552" spans="3:25" ht="19" hidden="1">
      <c r="C1552" s="933"/>
      <c r="D1552" s="933"/>
      <c r="E1552" s="19"/>
      <c r="I1552" s="100"/>
      <c r="M1552" s="100"/>
      <c r="Q1552" s="99"/>
      <c r="R1552" s="340"/>
      <c r="S1552" s="119"/>
      <c r="T1552" s="123"/>
      <c r="U1552" s="119"/>
      <c r="V1552" s="99"/>
      <c r="W1552" s="127"/>
      <c r="X1552" s="99"/>
      <c r="Y1552" s="127"/>
    </row>
    <row r="1553" spans="3:25" ht="19" hidden="1">
      <c r="C1553" s="933"/>
      <c r="D1553" s="933"/>
      <c r="E1553" s="19"/>
      <c r="I1553" s="100"/>
      <c r="M1553" s="100"/>
      <c r="Q1553" s="99"/>
      <c r="R1553" s="340"/>
      <c r="S1553" s="119"/>
      <c r="T1553" s="123"/>
      <c r="U1553" s="119"/>
      <c r="V1553" s="99"/>
      <c r="W1553" s="127"/>
      <c r="X1553" s="99"/>
      <c r="Y1553" s="127"/>
    </row>
    <row r="1554" spans="3:25" ht="19" hidden="1">
      <c r="C1554" s="933"/>
      <c r="D1554" s="933"/>
      <c r="E1554" s="19"/>
      <c r="I1554" s="100"/>
      <c r="M1554" s="100"/>
      <c r="Q1554" s="99"/>
      <c r="R1554" s="340"/>
      <c r="S1554" s="119"/>
      <c r="T1554" s="123"/>
      <c r="U1554" s="119"/>
      <c r="V1554" s="99"/>
      <c r="W1554" s="127"/>
      <c r="X1554" s="99"/>
      <c r="Y1554" s="127"/>
    </row>
    <row r="1555" spans="3:25" ht="19" hidden="1">
      <c r="C1555" s="933"/>
      <c r="D1555" s="933"/>
      <c r="E1555" s="19"/>
      <c r="I1555" s="100"/>
      <c r="M1555" s="100"/>
      <c r="Q1555" s="99"/>
      <c r="R1555" s="340"/>
      <c r="S1555" s="119"/>
      <c r="T1555" s="123"/>
      <c r="U1555" s="119"/>
      <c r="V1555" s="99"/>
      <c r="W1555" s="127"/>
      <c r="X1555" s="99"/>
      <c r="Y1555" s="127"/>
    </row>
    <row r="1556" spans="3:25" ht="19" hidden="1">
      <c r="C1556" s="933"/>
      <c r="D1556" s="933"/>
      <c r="E1556" s="19"/>
      <c r="I1556" s="100"/>
      <c r="M1556" s="100"/>
      <c r="Q1556" s="99"/>
      <c r="R1556" s="340"/>
      <c r="S1556" s="119"/>
      <c r="T1556" s="123"/>
      <c r="U1556" s="119"/>
      <c r="V1556" s="99"/>
      <c r="W1556" s="127"/>
      <c r="X1556" s="99"/>
      <c r="Y1556" s="127"/>
    </row>
    <row r="1557" spans="3:25" ht="19" hidden="1">
      <c r="C1557" s="933"/>
      <c r="D1557" s="933"/>
      <c r="E1557" s="19"/>
      <c r="I1557" s="100"/>
      <c r="M1557" s="100"/>
      <c r="Q1557" s="99"/>
      <c r="R1557" s="340"/>
      <c r="S1557" s="119"/>
      <c r="T1557" s="123"/>
      <c r="U1557" s="119"/>
      <c r="V1557" s="99"/>
      <c r="W1557" s="127"/>
      <c r="X1557" s="99"/>
      <c r="Y1557" s="127"/>
    </row>
    <row r="1558" spans="3:25" ht="19" hidden="1">
      <c r="C1558" s="933"/>
      <c r="D1558" s="933"/>
      <c r="E1558" s="19"/>
      <c r="I1558" s="100"/>
      <c r="M1558" s="100"/>
      <c r="Q1558" s="99"/>
      <c r="R1558" s="340"/>
      <c r="S1558" s="119"/>
      <c r="T1558" s="123"/>
      <c r="U1558" s="119"/>
      <c r="V1558" s="99"/>
      <c r="W1558" s="127"/>
      <c r="X1558" s="99"/>
      <c r="Y1558" s="127"/>
    </row>
    <row r="1559" spans="3:25" ht="19" hidden="1">
      <c r="C1559" s="933"/>
      <c r="D1559" s="933"/>
      <c r="E1559" s="19"/>
      <c r="I1559" s="100"/>
      <c r="M1559" s="100"/>
      <c r="Q1559" s="99"/>
      <c r="R1559" s="340"/>
      <c r="S1559" s="119"/>
      <c r="T1559" s="123"/>
      <c r="U1559" s="119"/>
      <c r="V1559" s="99"/>
      <c r="W1559" s="127"/>
      <c r="X1559" s="99"/>
      <c r="Y1559" s="127"/>
    </row>
    <row r="1560" spans="3:25" ht="19" hidden="1">
      <c r="C1560" s="933"/>
      <c r="D1560" s="933"/>
      <c r="E1560" s="19"/>
      <c r="I1560" s="100"/>
      <c r="M1560" s="100"/>
      <c r="Q1560" s="99"/>
      <c r="R1560" s="340"/>
      <c r="S1560" s="119"/>
      <c r="T1560" s="123"/>
      <c r="U1560" s="119"/>
      <c r="V1560" s="99"/>
      <c r="W1560" s="127"/>
      <c r="X1560" s="99"/>
      <c r="Y1560" s="127"/>
    </row>
    <row r="1561" spans="3:25" ht="19" hidden="1">
      <c r="C1561" s="933"/>
      <c r="D1561" s="933"/>
      <c r="E1561" s="19"/>
      <c r="I1561" s="100"/>
      <c r="M1561" s="100"/>
      <c r="Q1561" s="99"/>
      <c r="R1561" s="340"/>
      <c r="S1561" s="119"/>
      <c r="T1561" s="123"/>
      <c r="U1561" s="119"/>
      <c r="V1561" s="99"/>
      <c r="W1561" s="127"/>
      <c r="X1561" s="99"/>
      <c r="Y1561" s="127"/>
    </row>
    <row r="1562" spans="3:25" ht="19" hidden="1">
      <c r="C1562" s="933"/>
      <c r="D1562" s="933"/>
      <c r="E1562" s="19"/>
      <c r="I1562" s="100"/>
      <c r="M1562" s="100"/>
      <c r="Q1562" s="99"/>
      <c r="R1562" s="340"/>
      <c r="S1562" s="119"/>
      <c r="T1562" s="123"/>
      <c r="U1562" s="119"/>
      <c r="V1562" s="99"/>
      <c r="W1562" s="127"/>
      <c r="X1562" s="99"/>
      <c r="Y1562" s="127"/>
    </row>
    <row r="1563" spans="3:25" ht="19" hidden="1">
      <c r="C1563" s="933"/>
      <c r="D1563" s="933"/>
      <c r="E1563" s="19"/>
      <c r="I1563" s="100"/>
      <c r="M1563" s="100"/>
      <c r="Q1563" s="99"/>
      <c r="R1563" s="340"/>
      <c r="S1563" s="119"/>
      <c r="T1563" s="123"/>
      <c r="U1563" s="119"/>
      <c r="V1563" s="99"/>
      <c r="W1563" s="127"/>
      <c r="X1563" s="99"/>
      <c r="Y1563" s="127"/>
    </row>
    <row r="1564" spans="3:25" ht="19" hidden="1">
      <c r="C1564" s="933"/>
      <c r="D1564" s="933"/>
      <c r="E1564" s="19"/>
      <c r="I1564" s="100"/>
      <c r="M1564" s="100"/>
      <c r="Q1564" s="99"/>
      <c r="R1564" s="340"/>
      <c r="S1564" s="119"/>
      <c r="T1564" s="123"/>
      <c r="U1564" s="119"/>
      <c r="V1564" s="99"/>
      <c r="W1564" s="127"/>
      <c r="X1564" s="99"/>
      <c r="Y1564" s="127"/>
    </row>
    <row r="1565" spans="3:25" ht="19" hidden="1">
      <c r="C1565" s="933"/>
      <c r="D1565" s="933"/>
      <c r="E1565" s="19"/>
      <c r="I1565" s="100"/>
      <c r="M1565" s="100"/>
      <c r="Q1565" s="99"/>
      <c r="R1565" s="340"/>
      <c r="S1565" s="119"/>
      <c r="T1565" s="123"/>
      <c r="U1565" s="119"/>
      <c r="V1565" s="99"/>
      <c r="W1565" s="127"/>
      <c r="X1565" s="99"/>
      <c r="Y1565" s="127"/>
    </row>
    <row r="1566" spans="3:25" ht="19" hidden="1">
      <c r="C1566" s="933"/>
      <c r="D1566" s="933"/>
      <c r="E1566" s="19"/>
      <c r="I1566" s="100"/>
      <c r="M1566" s="100"/>
      <c r="Q1566" s="99"/>
      <c r="R1566" s="340"/>
      <c r="S1566" s="119"/>
      <c r="T1566" s="123"/>
      <c r="U1566" s="119"/>
      <c r="V1566" s="99"/>
      <c r="W1566" s="127"/>
      <c r="X1566" s="99"/>
      <c r="Y1566" s="127"/>
    </row>
    <row r="1567" spans="3:25" ht="19" hidden="1">
      <c r="C1567" s="933"/>
      <c r="D1567" s="933"/>
      <c r="E1567" s="19"/>
      <c r="I1567" s="100"/>
      <c r="M1567" s="100"/>
      <c r="Q1567" s="99"/>
      <c r="R1567" s="340"/>
      <c r="S1567" s="119"/>
      <c r="T1567" s="123"/>
      <c r="U1567" s="119"/>
      <c r="V1567" s="99"/>
      <c r="W1567" s="127"/>
      <c r="X1567" s="99"/>
      <c r="Y1567" s="127"/>
    </row>
    <row r="1568" spans="3:25" ht="19" hidden="1">
      <c r="C1568" s="933"/>
      <c r="D1568" s="933"/>
      <c r="E1568" s="19"/>
      <c r="I1568" s="100"/>
      <c r="M1568" s="100"/>
      <c r="Q1568" s="99"/>
      <c r="R1568" s="340"/>
      <c r="S1568" s="119"/>
      <c r="T1568" s="123"/>
      <c r="U1568" s="119"/>
      <c r="V1568" s="99"/>
      <c r="W1568" s="127"/>
      <c r="X1568" s="99"/>
      <c r="Y1568" s="127"/>
    </row>
    <row r="1569" spans="3:25" ht="19" hidden="1">
      <c r="C1569" s="933"/>
      <c r="D1569" s="933"/>
      <c r="E1569" s="19"/>
      <c r="I1569" s="100"/>
      <c r="M1569" s="100"/>
      <c r="Q1569" s="99"/>
      <c r="R1569" s="340"/>
      <c r="S1569" s="119"/>
      <c r="T1569" s="123"/>
      <c r="U1569" s="119"/>
      <c r="V1569" s="99"/>
      <c r="W1569" s="127"/>
      <c r="X1569" s="99"/>
      <c r="Y1569" s="127"/>
    </row>
    <row r="1570" spans="3:25" ht="19" hidden="1">
      <c r="C1570" s="933"/>
      <c r="D1570" s="933"/>
      <c r="E1570" s="19"/>
      <c r="I1570" s="100"/>
      <c r="M1570" s="100"/>
      <c r="Q1570" s="99"/>
      <c r="R1570" s="340"/>
      <c r="S1570" s="119"/>
      <c r="T1570" s="123"/>
      <c r="U1570" s="119"/>
      <c r="V1570" s="99"/>
      <c r="W1570" s="127"/>
      <c r="X1570" s="99"/>
      <c r="Y1570" s="127"/>
    </row>
    <row r="1571" spans="3:25" ht="19" hidden="1">
      <c r="C1571" s="933"/>
      <c r="D1571" s="933"/>
      <c r="E1571" s="19"/>
      <c r="I1571" s="100"/>
      <c r="M1571" s="100"/>
      <c r="Q1571" s="99"/>
      <c r="R1571" s="340"/>
      <c r="S1571" s="119"/>
      <c r="T1571" s="123"/>
      <c r="U1571" s="119"/>
      <c r="V1571" s="99"/>
      <c r="W1571" s="127"/>
      <c r="X1571" s="99"/>
      <c r="Y1571" s="127"/>
    </row>
    <row r="1572" spans="3:25" ht="19" hidden="1">
      <c r="C1572" s="933"/>
      <c r="D1572" s="933"/>
      <c r="E1572" s="19"/>
      <c r="I1572" s="100"/>
      <c r="M1572" s="100"/>
      <c r="Q1572" s="99"/>
      <c r="R1572" s="340"/>
      <c r="S1572" s="119"/>
      <c r="T1572" s="123"/>
      <c r="U1572" s="119"/>
      <c r="V1572" s="99"/>
      <c r="W1572" s="127"/>
      <c r="X1572" s="99"/>
      <c r="Y1572" s="127"/>
    </row>
    <row r="1573" spans="3:25" ht="19" hidden="1">
      <c r="C1573" s="933"/>
      <c r="D1573" s="933"/>
      <c r="E1573" s="19"/>
      <c r="I1573" s="100"/>
      <c r="M1573" s="100"/>
      <c r="Q1573" s="99"/>
      <c r="R1573" s="340"/>
      <c r="S1573" s="119"/>
      <c r="T1573" s="123"/>
      <c r="U1573" s="119"/>
      <c r="V1573" s="99"/>
      <c r="W1573" s="127"/>
      <c r="X1573" s="99"/>
      <c r="Y1573" s="127"/>
    </row>
    <row r="1574" spans="3:25" ht="19" hidden="1">
      <c r="C1574" s="933"/>
      <c r="D1574" s="933"/>
      <c r="E1574" s="19"/>
      <c r="I1574" s="100"/>
      <c r="M1574" s="100"/>
      <c r="Q1574" s="99"/>
      <c r="R1574" s="340"/>
      <c r="S1574" s="119"/>
      <c r="T1574" s="123"/>
      <c r="U1574" s="119"/>
      <c r="V1574" s="99"/>
      <c r="W1574" s="127"/>
      <c r="X1574" s="99"/>
      <c r="Y1574" s="127"/>
    </row>
    <row r="1575" spans="3:25" ht="19" hidden="1">
      <c r="C1575" s="933"/>
      <c r="D1575" s="933"/>
      <c r="E1575" s="19"/>
      <c r="I1575" s="100"/>
      <c r="M1575" s="100"/>
      <c r="Q1575" s="99"/>
      <c r="R1575" s="340"/>
      <c r="S1575" s="119"/>
      <c r="T1575" s="123"/>
      <c r="U1575" s="119"/>
      <c r="V1575" s="99"/>
      <c r="W1575" s="127"/>
      <c r="X1575" s="99"/>
      <c r="Y1575" s="127"/>
    </row>
    <row r="1576" spans="3:25" ht="19" hidden="1">
      <c r="C1576" s="933"/>
      <c r="D1576" s="933"/>
      <c r="E1576" s="19"/>
      <c r="I1576" s="100"/>
      <c r="M1576" s="100"/>
      <c r="Q1576" s="99"/>
      <c r="R1576" s="340"/>
      <c r="S1576" s="119"/>
      <c r="T1576" s="123"/>
      <c r="U1576" s="119"/>
      <c r="V1576" s="99"/>
      <c r="W1576" s="127"/>
      <c r="X1576" s="99"/>
      <c r="Y1576" s="127"/>
    </row>
    <row r="1577" spans="3:25" ht="19" hidden="1">
      <c r="C1577" s="933"/>
      <c r="D1577" s="933"/>
      <c r="E1577" s="19"/>
      <c r="I1577" s="100"/>
      <c r="M1577" s="100"/>
      <c r="Q1577" s="99"/>
      <c r="R1577" s="340"/>
      <c r="S1577" s="119"/>
      <c r="T1577" s="123"/>
      <c r="U1577" s="119"/>
      <c r="V1577" s="99"/>
      <c r="W1577" s="127"/>
      <c r="X1577" s="99"/>
      <c r="Y1577" s="127"/>
    </row>
    <row r="1578" spans="3:25" ht="19" hidden="1">
      <c r="C1578" s="933"/>
      <c r="D1578" s="933"/>
      <c r="E1578" s="19"/>
      <c r="I1578" s="100"/>
      <c r="M1578" s="100"/>
      <c r="Q1578" s="99"/>
      <c r="R1578" s="340"/>
      <c r="S1578" s="119"/>
      <c r="T1578" s="123"/>
      <c r="U1578" s="119"/>
      <c r="V1578" s="99"/>
      <c r="W1578" s="127"/>
      <c r="X1578" s="99"/>
      <c r="Y1578" s="127"/>
    </row>
    <row r="1579" spans="3:25" ht="19" hidden="1">
      <c r="C1579" s="933"/>
      <c r="D1579" s="933"/>
      <c r="E1579" s="19"/>
      <c r="I1579" s="100"/>
      <c r="M1579" s="100"/>
      <c r="Q1579" s="99"/>
      <c r="R1579" s="340"/>
      <c r="S1579" s="119"/>
      <c r="T1579" s="123"/>
      <c r="U1579" s="119"/>
      <c r="V1579" s="99"/>
      <c r="W1579" s="127"/>
      <c r="X1579" s="99"/>
      <c r="Y1579" s="127"/>
    </row>
    <row r="1580" spans="3:25" ht="19" hidden="1">
      <c r="C1580" s="933"/>
      <c r="D1580" s="933"/>
      <c r="E1580" s="19"/>
      <c r="I1580" s="100"/>
      <c r="M1580" s="100"/>
      <c r="Q1580" s="99"/>
      <c r="R1580" s="340"/>
      <c r="S1580" s="119"/>
      <c r="T1580" s="123"/>
      <c r="U1580" s="119"/>
      <c r="V1580" s="99"/>
      <c r="W1580" s="127"/>
      <c r="X1580" s="99"/>
      <c r="Y1580" s="127"/>
    </row>
    <row r="1581" spans="3:25" ht="19" hidden="1">
      <c r="C1581" s="933"/>
      <c r="D1581" s="933"/>
      <c r="E1581" s="19"/>
      <c r="I1581" s="100"/>
      <c r="M1581" s="100"/>
      <c r="Q1581" s="99"/>
      <c r="R1581" s="340"/>
      <c r="S1581" s="119"/>
      <c r="T1581" s="123"/>
      <c r="U1581" s="119"/>
      <c r="V1581" s="99"/>
      <c r="W1581" s="127"/>
      <c r="X1581" s="99"/>
      <c r="Y1581" s="127"/>
    </row>
    <row r="1582" spans="3:25" ht="19" hidden="1">
      <c r="C1582" s="933"/>
      <c r="D1582" s="933"/>
      <c r="E1582" s="19"/>
      <c r="I1582" s="100"/>
      <c r="M1582" s="100"/>
      <c r="Q1582" s="99"/>
      <c r="R1582" s="340"/>
      <c r="S1582" s="119"/>
      <c r="T1582" s="123"/>
      <c r="U1582" s="119"/>
      <c r="V1582" s="99"/>
      <c r="W1582" s="127"/>
      <c r="X1582" s="99"/>
      <c r="Y1582" s="127"/>
    </row>
    <row r="1583" spans="3:25" ht="19" hidden="1">
      <c r="C1583" s="933"/>
      <c r="D1583" s="933"/>
      <c r="E1583" s="19"/>
      <c r="I1583" s="100"/>
      <c r="M1583" s="100"/>
      <c r="Q1583" s="99"/>
      <c r="R1583" s="340"/>
      <c r="S1583" s="119"/>
      <c r="T1583" s="123"/>
      <c r="U1583" s="119"/>
      <c r="V1583" s="99"/>
      <c r="W1583" s="127"/>
      <c r="X1583" s="99"/>
      <c r="Y1583" s="127"/>
    </row>
    <row r="1584" spans="3:25" ht="19" hidden="1">
      <c r="C1584" s="933"/>
      <c r="D1584" s="933"/>
      <c r="E1584" s="19"/>
      <c r="I1584" s="100"/>
      <c r="M1584" s="100"/>
      <c r="Q1584" s="99"/>
      <c r="R1584" s="340"/>
      <c r="S1584" s="119"/>
      <c r="T1584" s="123"/>
      <c r="U1584" s="119"/>
      <c r="V1584" s="99"/>
      <c r="W1584" s="127"/>
      <c r="X1584" s="99"/>
      <c r="Y1584" s="127"/>
    </row>
    <row r="1585" spans="3:25" ht="19" hidden="1">
      <c r="C1585" s="933"/>
      <c r="D1585" s="933"/>
      <c r="E1585" s="19"/>
      <c r="I1585" s="100"/>
      <c r="M1585" s="100"/>
      <c r="Q1585" s="99"/>
      <c r="R1585" s="340"/>
      <c r="S1585" s="119"/>
      <c r="T1585" s="123"/>
      <c r="U1585" s="119"/>
      <c r="V1585" s="99"/>
      <c r="W1585" s="127"/>
      <c r="X1585" s="99"/>
      <c r="Y1585" s="127"/>
    </row>
    <row r="1586" spans="3:25" ht="19" hidden="1">
      <c r="C1586" s="933"/>
      <c r="D1586" s="933"/>
      <c r="E1586" s="19"/>
      <c r="I1586" s="100"/>
      <c r="M1586" s="100"/>
      <c r="Q1586" s="99"/>
      <c r="R1586" s="340"/>
      <c r="S1586" s="119"/>
      <c r="T1586" s="123"/>
      <c r="U1586" s="119"/>
      <c r="V1586" s="99"/>
      <c r="W1586" s="127"/>
      <c r="X1586" s="99"/>
      <c r="Y1586" s="127"/>
    </row>
    <row r="1587" spans="3:25" ht="19" hidden="1">
      <c r="C1587" s="933"/>
      <c r="D1587" s="933"/>
      <c r="E1587" s="19"/>
      <c r="I1587" s="100"/>
      <c r="M1587" s="100"/>
      <c r="Q1587" s="99"/>
      <c r="R1587" s="340"/>
      <c r="S1587" s="119"/>
      <c r="T1587" s="123"/>
      <c r="U1587" s="119"/>
      <c r="V1587" s="99"/>
      <c r="W1587" s="127"/>
      <c r="X1587" s="99"/>
      <c r="Y1587" s="127"/>
    </row>
    <row r="1588" spans="3:25" ht="19" hidden="1">
      <c r="C1588" s="933"/>
      <c r="D1588" s="933"/>
      <c r="E1588" s="19"/>
      <c r="I1588" s="100"/>
      <c r="M1588" s="100"/>
      <c r="Q1588" s="99"/>
      <c r="R1588" s="340"/>
      <c r="S1588" s="119"/>
      <c r="T1588" s="123"/>
      <c r="U1588" s="119"/>
      <c r="V1588" s="99"/>
      <c r="W1588" s="127"/>
      <c r="X1588" s="99"/>
      <c r="Y1588" s="127"/>
    </row>
    <row r="1589" spans="3:25" ht="19" hidden="1">
      <c r="C1589" s="933"/>
      <c r="D1589" s="933"/>
      <c r="E1589" s="19"/>
      <c r="I1589" s="100"/>
      <c r="M1589" s="100"/>
      <c r="Q1589" s="99"/>
      <c r="R1589" s="340"/>
      <c r="S1589" s="119"/>
      <c r="T1589" s="123"/>
      <c r="U1589" s="119"/>
      <c r="V1589" s="99"/>
      <c r="W1589" s="127"/>
      <c r="X1589" s="99"/>
      <c r="Y1589" s="127"/>
    </row>
    <row r="1590" spans="3:25" ht="19" hidden="1">
      <c r="C1590" s="933"/>
      <c r="D1590" s="933"/>
      <c r="E1590" s="19"/>
      <c r="I1590" s="100"/>
      <c r="M1590" s="100"/>
      <c r="Q1590" s="99"/>
      <c r="R1590" s="340"/>
      <c r="S1590" s="119"/>
      <c r="T1590" s="123"/>
      <c r="U1590" s="119"/>
      <c r="V1590" s="99"/>
      <c r="W1590" s="127"/>
      <c r="X1590" s="99"/>
      <c r="Y1590" s="127"/>
    </row>
    <row r="1591" spans="3:25" ht="19" hidden="1">
      <c r="C1591" s="933"/>
      <c r="D1591" s="933"/>
      <c r="E1591" s="19"/>
      <c r="I1591" s="100"/>
      <c r="M1591" s="100"/>
      <c r="Q1591" s="99"/>
      <c r="R1591" s="340"/>
      <c r="S1591" s="119"/>
      <c r="T1591" s="123"/>
      <c r="U1591" s="119"/>
      <c r="V1591" s="99"/>
      <c r="W1591" s="127"/>
      <c r="X1591" s="99"/>
      <c r="Y1591" s="127"/>
    </row>
    <row r="1592" spans="3:25" ht="19" hidden="1">
      <c r="C1592" s="933"/>
      <c r="D1592" s="933"/>
      <c r="E1592" s="19"/>
      <c r="I1592" s="100"/>
      <c r="M1592" s="100"/>
      <c r="Q1592" s="99"/>
      <c r="R1592" s="340"/>
      <c r="S1592" s="119"/>
      <c r="T1592" s="123"/>
      <c r="U1592" s="119"/>
      <c r="V1592" s="99"/>
      <c r="W1592" s="127"/>
      <c r="X1592" s="99"/>
      <c r="Y1592" s="127"/>
    </row>
    <row r="1593" spans="3:25" ht="19" hidden="1">
      <c r="C1593" s="933"/>
      <c r="D1593" s="933"/>
      <c r="E1593" s="19"/>
      <c r="I1593" s="100"/>
      <c r="M1593" s="100"/>
      <c r="Q1593" s="99"/>
      <c r="R1593" s="340"/>
      <c r="S1593" s="119"/>
      <c r="T1593" s="123"/>
      <c r="U1593" s="119"/>
      <c r="V1593" s="99"/>
      <c r="W1593" s="127"/>
      <c r="X1593" s="99"/>
      <c r="Y1593" s="127"/>
    </row>
    <row r="1594" spans="3:25" ht="19" hidden="1">
      <c r="C1594" s="933"/>
      <c r="D1594" s="933"/>
      <c r="E1594" s="19"/>
      <c r="I1594" s="100"/>
      <c r="M1594" s="100"/>
      <c r="Q1594" s="99"/>
      <c r="R1594" s="340"/>
      <c r="S1594" s="119"/>
      <c r="T1594" s="123"/>
      <c r="U1594" s="119"/>
      <c r="V1594" s="99"/>
      <c r="W1594" s="127"/>
      <c r="X1594" s="99"/>
      <c r="Y1594" s="127"/>
    </row>
    <row r="1595" spans="3:25" ht="19" hidden="1">
      <c r="C1595" s="933"/>
      <c r="D1595" s="933"/>
      <c r="E1595" s="19"/>
      <c r="I1595" s="100"/>
      <c r="M1595" s="100"/>
      <c r="Q1595" s="99"/>
      <c r="R1595" s="340"/>
      <c r="S1595" s="119"/>
      <c r="T1595" s="123"/>
      <c r="U1595" s="119"/>
      <c r="V1595" s="99"/>
      <c r="W1595" s="127"/>
      <c r="X1595" s="99"/>
      <c r="Y1595" s="127"/>
    </row>
    <row r="1596" spans="3:25" ht="19" hidden="1">
      <c r="C1596" s="933"/>
      <c r="D1596" s="933"/>
      <c r="E1596" s="19"/>
      <c r="I1596" s="100"/>
      <c r="M1596" s="100"/>
      <c r="Q1596" s="99"/>
      <c r="R1596" s="340"/>
      <c r="S1596" s="119"/>
      <c r="T1596" s="123"/>
      <c r="U1596" s="119"/>
      <c r="V1596" s="99"/>
      <c r="W1596" s="127"/>
      <c r="X1596" s="99"/>
      <c r="Y1596" s="127"/>
    </row>
    <row r="1597" spans="3:25" ht="19" hidden="1">
      <c r="C1597" s="933"/>
      <c r="D1597" s="933"/>
      <c r="E1597" s="19"/>
      <c r="I1597" s="100"/>
      <c r="M1597" s="100"/>
      <c r="Q1597" s="99"/>
      <c r="R1597" s="340"/>
      <c r="S1597" s="119"/>
      <c r="T1597" s="123"/>
      <c r="U1597" s="119"/>
      <c r="V1597" s="99"/>
      <c r="W1597" s="127"/>
      <c r="X1597" s="99"/>
      <c r="Y1597" s="127"/>
    </row>
    <row r="1598" spans="3:25" ht="19" hidden="1">
      <c r="C1598" s="933"/>
      <c r="D1598" s="933"/>
      <c r="E1598" s="19"/>
      <c r="I1598" s="100"/>
      <c r="M1598" s="100"/>
      <c r="Q1598" s="99"/>
      <c r="R1598" s="340"/>
      <c r="S1598" s="119"/>
      <c r="T1598" s="123"/>
      <c r="U1598" s="119"/>
      <c r="V1598" s="99"/>
      <c r="W1598" s="127"/>
      <c r="X1598" s="99"/>
      <c r="Y1598" s="127"/>
    </row>
    <row r="1599" spans="3:25" ht="19" hidden="1">
      <c r="C1599" s="933"/>
      <c r="D1599" s="933"/>
      <c r="E1599" s="19"/>
      <c r="I1599" s="100"/>
      <c r="M1599" s="100"/>
      <c r="Q1599" s="99"/>
      <c r="R1599" s="340"/>
      <c r="S1599" s="119"/>
      <c r="T1599" s="123"/>
      <c r="U1599" s="119"/>
      <c r="V1599" s="99"/>
      <c r="W1599" s="127"/>
      <c r="X1599" s="99"/>
      <c r="Y1599" s="127"/>
    </row>
    <row r="1600" spans="3:25" ht="19" hidden="1">
      <c r="C1600" s="933"/>
      <c r="D1600" s="933"/>
      <c r="E1600" s="19"/>
      <c r="I1600" s="100"/>
      <c r="M1600" s="100"/>
      <c r="Q1600" s="99"/>
      <c r="R1600" s="340"/>
      <c r="S1600" s="119"/>
      <c r="T1600" s="123"/>
      <c r="U1600" s="119"/>
      <c r="V1600" s="99"/>
      <c r="W1600" s="127"/>
      <c r="X1600" s="99"/>
      <c r="Y1600" s="127"/>
    </row>
    <row r="1601" spans="3:25" ht="19" hidden="1">
      <c r="C1601" s="933"/>
      <c r="D1601" s="933"/>
      <c r="E1601" s="19"/>
      <c r="I1601" s="100"/>
      <c r="M1601" s="100"/>
      <c r="Q1601" s="99"/>
      <c r="R1601" s="340"/>
      <c r="S1601" s="119"/>
      <c r="T1601" s="123"/>
      <c r="U1601" s="119"/>
      <c r="V1601" s="99"/>
      <c r="W1601" s="127"/>
      <c r="X1601" s="99"/>
      <c r="Y1601" s="127"/>
    </row>
    <row r="1602" spans="3:25" ht="19" hidden="1">
      <c r="C1602" s="933"/>
      <c r="D1602" s="933"/>
      <c r="E1602" s="19"/>
      <c r="I1602" s="100"/>
      <c r="M1602" s="100"/>
      <c r="Q1602" s="99"/>
      <c r="R1602" s="340"/>
      <c r="S1602" s="119"/>
      <c r="T1602" s="123"/>
      <c r="U1602" s="119"/>
      <c r="V1602" s="99"/>
      <c r="W1602" s="127"/>
      <c r="X1602" s="99"/>
      <c r="Y1602" s="127"/>
    </row>
    <row r="1603" spans="3:25" ht="19" hidden="1">
      <c r="C1603" s="933"/>
      <c r="D1603" s="933"/>
      <c r="E1603" s="19"/>
      <c r="I1603" s="100"/>
      <c r="M1603" s="100"/>
      <c r="Q1603" s="99"/>
      <c r="R1603" s="340"/>
      <c r="S1603" s="119"/>
      <c r="T1603" s="123"/>
      <c r="U1603" s="119"/>
      <c r="V1603" s="99"/>
      <c r="W1603" s="127"/>
      <c r="X1603" s="99"/>
      <c r="Y1603" s="127"/>
    </row>
    <row r="1604" spans="3:25" ht="19" hidden="1">
      <c r="C1604" s="933"/>
      <c r="D1604" s="933"/>
      <c r="E1604" s="19"/>
      <c r="I1604" s="100"/>
      <c r="M1604" s="100"/>
      <c r="Q1604" s="99"/>
      <c r="R1604" s="340"/>
      <c r="S1604" s="119"/>
      <c r="T1604" s="123"/>
      <c r="U1604" s="119"/>
      <c r="V1604" s="99"/>
      <c r="W1604" s="127"/>
      <c r="X1604" s="99"/>
      <c r="Y1604" s="127"/>
    </row>
    <row r="1605" spans="3:25" ht="19" hidden="1">
      <c r="C1605" s="933"/>
      <c r="D1605" s="933"/>
      <c r="E1605" s="19"/>
      <c r="I1605" s="100"/>
      <c r="M1605" s="100"/>
      <c r="Q1605" s="99"/>
      <c r="R1605" s="340"/>
      <c r="S1605" s="119"/>
      <c r="T1605" s="123"/>
      <c r="U1605" s="119"/>
      <c r="V1605" s="99"/>
      <c r="W1605" s="127"/>
      <c r="X1605" s="99"/>
      <c r="Y1605" s="127"/>
    </row>
    <row r="1606" spans="3:25" ht="19" hidden="1">
      <c r="C1606" s="933"/>
      <c r="D1606" s="933"/>
      <c r="E1606" s="19"/>
      <c r="I1606" s="100"/>
      <c r="M1606" s="100"/>
      <c r="Q1606" s="99"/>
      <c r="R1606" s="340"/>
      <c r="S1606" s="119"/>
      <c r="T1606" s="123"/>
      <c r="U1606" s="119"/>
      <c r="V1606" s="99"/>
      <c r="W1606" s="127"/>
      <c r="X1606" s="99"/>
      <c r="Y1606" s="127"/>
    </row>
    <row r="1607" spans="3:25" ht="19" hidden="1">
      <c r="C1607" s="933"/>
      <c r="D1607" s="933"/>
      <c r="E1607" s="19"/>
      <c r="I1607" s="100"/>
      <c r="M1607" s="100"/>
      <c r="Q1607" s="99"/>
      <c r="R1607" s="340"/>
      <c r="S1607" s="119"/>
      <c r="T1607" s="123"/>
      <c r="U1607" s="119"/>
      <c r="V1607" s="99"/>
      <c r="W1607" s="127"/>
      <c r="X1607" s="99"/>
      <c r="Y1607" s="127"/>
    </row>
    <row r="1608" spans="3:25" ht="19" hidden="1">
      <c r="C1608" s="933"/>
      <c r="D1608" s="933"/>
      <c r="E1608" s="19"/>
      <c r="I1608" s="100"/>
      <c r="M1608" s="100"/>
      <c r="Q1608" s="99"/>
      <c r="R1608" s="340"/>
      <c r="S1608" s="119"/>
      <c r="T1608" s="123"/>
      <c r="U1608" s="119"/>
      <c r="V1608" s="99"/>
      <c r="W1608" s="127"/>
      <c r="X1608" s="99"/>
      <c r="Y1608" s="127"/>
    </row>
    <row r="1609" spans="3:25" ht="19" hidden="1">
      <c r="C1609" s="933"/>
      <c r="D1609" s="933"/>
      <c r="E1609" s="19"/>
      <c r="I1609" s="100"/>
      <c r="M1609" s="100"/>
      <c r="Q1609" s="99"/>
      <c r="R1609" s="340"/>
      <c r="S1609" s="119"/>
      <c r="T1609" s="123"/>
      <c r="U1609" s="119"/>
      <c r="V1609" s="99"/>
      <c r="W1609" s="127"/>
      <c r="X1609" s="99"/>
      <c r="Y1609" s="127"/>
    </row>
    <row r="1610" spans="3:25" ht="19" hidden="1">
      <c r="C1610" s="933"/>
      <c r="D1610" s="933"/>
      <c r="E1610" s="19"/>
      <c r="I1610" s="100"/>
      <c r="M1610" s="100"/>
      <c r="Q1610" s="99"/>
      <c r="R1610" s="340"/>
      <c r="S1610" s="119"/>
      <c r="T1610" s="123"/>
      <c r="U1610" s="119"/>
      <c r="V1610" s="99"/>
      <c r="W1610" s="127"/>
      <c r="X1610" s="99"/>
      <c r="Y1610" s="127"/>
    </row>
    <row r="1611" spans="3:25" ht="19" hidden="1">
      <c r="C1611" s="933"/>
      <c r="D1611" s="933"/>
      <c r="E1611" s="19"/>
      <c r="I1611" s="100"/>
      <c r="M1611" s="100"/>
      <c r="Q1611" s="99"/>
      <c r="R1611" s="340"/>
      <c r="S1611" s="119"/>
      <c r="T1611" s="123"/>
      <c r="U1611" s="119"/>
      <c r="V1611" s="99"/>
      <c r="W1611" s="127"/>
      <c r="X1611" s="99"/>
      <c r="Y1611" s="127"/>
    </row>
    <row r="1612" spans="3:25" ht="19" hidden="1">
      <c r="C1612" s="933"/>
      <c r="D1612" s="933"/>
      <c r="E1612" s="19"/>
      <c r="I1612" s="100"/>
      <c r="M1612" s="100"/>
      <c r="Q1612" s="99"/>
      <c r="R1612" s="340"/>
      <c r="S1612" s="119"/>
      <c r="T1612" s="123"/>
      <c r="U1612" s="119"/>
      <c r="V1612" s="99"/>
      <c r="W1612" s="127"/>
      <c r="X1612" s="99"/>
      <c r="Y1612" s="127"/>
    </row>
    <row r="1613" spans="3:25" ht="19" hidden="1">
      <c r="C1613" s="933"/>
      <c r="D1613" s="933"/>
      <c r="E1613" s="19"/>
      <c r="I1613" s="100"/>
      <c r="M1613" s="100"/>
      <c r="Q1613" s="99"/>
      <c r="R1613" s="340"/>
      <c r="S1613" s="119"/>
      <c r="T1613" s="123"/>
      <c r="U1613" s="119"/>
      <c r="V1613" s="99"/>
      <c r="W1613" s="127"/>
      <c r="X1613" s="99"/>
      <c r="Y1613" s="127"/>
    </row>
    <row r="1614" spans="3:25" ht="19" hidden="1">
      <c r="C1614" s="933"/>
      <c r="D1614" s="933"/>
      <c r="E1614" s="19"/>
      <c r="I1614" s="100"/>
      <c r="M1614" s="100"/>
      <c r="Q1614" s="99"/>
      <c r="R1614" s="340"/>
      <c r="S1614" s="119"/>
      <c r="T1614" s="123"/>
      <c r="U1614" s="119"/>
      <c r="V1614" s="99"/>
      <c r="W1614" s="127"/>
      <c r="X1614" s="99"/>
      <c r="Y1614" s="127"/>
    </row>
    <row r="1615" spans="3:25" ht="19" hidden="1">
      <c r="C1615" s="933"/>
      <c r="D1615" s="933"/>
      <c r="E1615" s="19"/>
      <c r="I1615" s="100"/>
      <c r="M1615" s="100"/>
      <c r="Q1615" s="99"/>
      <c r="R1615" s="340"/>
      <c r="S1615" s="119"/>
      <c r="T1615" s="123"/>
      <c r="U1615" s="119"/>
      <c r="V1615" s="99"/>
      <c r="W1615" s="127"/>
      <c r="X1615" s="99"/>
      <c r="Y1615" s="127"/>
    </row>
    <row r="1616" spans="3:25" ht="19" hidden="1">
      <c r="C1616" s="933"/>
      <c r="D1616" s="933"/>
      <c r="E1616" s="19"/>
      <c r="I1616" s="100"/>
      <c r="M1616" s="100"/>
      <c r="Q1616" s="99"/>
      <c r="R1616" s="340"/>
      <c r="S1616" s="119"/>
      <c r="T1616" s="123"/>
      <c r="U1616" s="119"/>
      <c r="V1616" s="99"/>
      <c r="W1616" s="127"/>
      <c r="X1616" s="99"/>
      <c r="Y1616" s="127"/>
    </row>
    <row r="1617" spans="3:25" ht="19" hidden="1">
      <c r="C1617" s="933"/>
      <c r="D1617" s="933"/>
      <c r="E1617" s="19"/>
      <c r="I1617" s="100"/>
      <c r="M1617" s="100"/>
      <c r="Q1617" s="99"/>
      <c r="R1617" s="340"/>
      <c r="S1617" s="119"/>
      <c r="T1617" s="123"/>
      <c r="U1617" s="119"/>
      <c r="V1617" s="99"/>
      <c r="W1617" s="127"/>
      <c r="X1617" s="99"/>
      <c r="Y1617" s="127"/>
    </row>
    <row r="1618" spans="3:25" ht="19" hidden="1">
      <c r="C1618" s="933"/>
      <c r="D1618" s="933"/>
      <c r="E1618" s="19"/>
      <c r="I1618" s="100"/>
      <c r="M1618" s="100"/>
      <c r="Q1618" s="99"/>
      <c r="R1618" s="340"/>
      <c r="S1618" s="119"/>
      <c r="T1618" s="123"/>
      <c r="U1618" s="119"/>
      <c r="V1618" s="99"/>
      <c r="W1618" s="127"/>
      <c r="X1618" s="99"/>
      <c r="Y1618" s="127"/>
    </row>
    <row r="1619" spans="3:25" ht="19" hidden="1">
      <c r="C1619" s="933"/>
      <c r="D1619" s="933"/>
      <c r="E1619" s="19"/>
      <c r="I1619" s="100"/>
      <c r="M1619" s="100"/>
      <c r="Q1619" s="99"/>
      <c r="R1619" s="340"/>
      <c r="S1619" s="119"/>
      <c r="T1619" s="123"/>
      <c r="U1619" s="119"/>
      <c r="V1619" s="99"/>
      <c r="W1619" s="127"/>
      <c r="X1619" s="99"/>
      <c r="Y1619" s="127"/>
    </row>
    <row r="1620" spans="3:25" ht="19" hidden="1">
      <c r="C1620" s="933"/>
      <c r="D1620" s="933"/>
      <c r="E1620" s="19"/>
      <c r="I1620" s="100"/>
      <c r="M1620" s="100"/>
      <c r="Q1620" s="99"/>
      <c r="R1620" s="340"/>
      <c r="S1620" s="119"/>
      <c r="T1620" s="123"/>
      <c r="U1620" s="119"/>
      <c r="V1620" s="99"/>
      <c r="W1620" s="127"/>
      <c r="X1620" s="99"/>
      <c r="Y1620" s="127"/>
    </row>
    <row r="1621" spans="3:25" ht="19" hidden="1">
      <c r="C1621" s="933"/>
      <c r="D1621" s="933"/>
      <c r="E1621" s="19"/>
      <c r="I1621" s="100"/>
      <c r="M1621" s="100"/>
      <c r="Q1621" s="99"/>
      <c r="R1621" s="340"/>
      <c r="S1621" s="119"/>
      <c r="T1621" s="123"/>
      <c r="U1621" s="119"/>
      <c r="V1621" s="99"/>
      <c r="W1621" s="127"/>
      <c r="X1621" s="99"/>
      <c r="Y1621" s="127"/>
    </row>
    <row r="1622" spans="3:25" ht="19" hidden="1">
      <c r="C1622" s="933"/>
      <c r="D1622" s="933"/>
      <c r="E1622" s="19"/>
      <c r="I1622" s="100"/>
      <c r="M1622" s="100"/>
      <c r="Q1622" s="99"/>
      <c r="R1622" s="340"/>
      <c r="S1622" s="119"/>
      <c r="T1622" s="123"/>
      <c r="U1622" s="119"/>
      <c r="V1622" s="99"/>
      <c r="W1622" s="127"/>
      <c r="X1622" s="99"/>
      <c r="Y1622" s="127"/>
    </row>
    <row r="1623" spans="3:25" ht="19" hidden="1">
      <c r="C1623" s="933"/>
      <c r="D1623" s="933"/>
      <c r="E1623" s="19"/>
      <c r="I1623" s="100"/>
      <c r="M1623" s="100"/>
      <c r="Q1623" s="99"/>
      <c r="R1623" s="340"/>
      <c r="S1623" s="119"/>
      <c r="T1623" s="123"/>
      <c r="U1623" s="119"/>
      <c r="V1623" s="99"/>
      <c r="W1623" s="127"/>
      <c r="X1623" s="99"/>
      <c r="Y1623" s="127"/>
    </row>
    <row r="1624" spans="3:25" ht="19" hidden="1">
      <c r="C1624" s="933"/>
      <c r="D1624" s="933"/>
      <c r="E1624" s="19"/>
      <c r="I1624" s="100"/>
      <c r="M1624" s="100"/>
      <c r="Q1624" s="99"/>
      <c r="R1624" s="340"/>
      <c r="S1624" s="119"/>
      <c r="T1624" s="123"/>
      <c r="U1624" s="119"/>
      <c r="V1624" s="99"/>
      <c r="W1624" s="127"/>
      <c r="X1624" s="99"/>
      <c r="Y1624" s="127"/>
    </row>
    <row r="1625" spans="3:25" ht="19" hidden="1">
      <c r="C1625" s="933"/>
      <c r="D1625" s="933"/>
      <c r="E1625" s="19"/>
      <c r="I1625" s="100"/>
      <c r="M1625" s="100"/>
      <c r="Q1625" s="99"/>
      <c r="R1625" s="340"/>
      <c r="S1625" s="119"/>
      <c r="T1625" s="123"/>
      <c r="U1625" s="119"/>
      <c r="V1625" s="99"/>
      <c r="W1625" s="127"/>
      <c r="X1625" s="99"/>
      <c r="Y1625" s="127"/>
    </row>
    <row r="1626" spans="3:25" ht="19" hidden="1">
      <c r="C1626" s="933"/>
      <c r="D1626" s="933"/>
      <c r="E1626" s="19"/>
      <c r="I1626" s="100"/>
      <c r="M1626" s="100"/>
      <c r="Q1626" s="99"/>
      <c r="R1626" s="340"/>
      <c r="S1626" s="119"/>
      <c r="T1626" s="123"/>
      <c r="U1626" s="119"/>
      <c r="V1626" s="99"/>
      <c r="W1626" s="127"/>
      <c r="X1626" s="99"/>
      <c r="Y1626" s="127"/>
    </row>
    <row r="1627" spans="3:25" ht="19" hidden="1">
      <c r="C1627" s="933"/>
      <c r="D1627" s="933"/>
      <c r="E1627" s="19"/>
      <c r="I1627" s="100"/>
      <c r="M1627" s="100"/>
      <c r="Q1627" s="99"/>
      <c r="R1627" s="340"/>
      <c r="S1627" s="119"/>
      <c r="T1627" s="123"/>
      <c r="U1627" s="119"/>
      <c r="V1627" s="99"/>
      <c r="W1627" s="127"/>
      <c r="X1627" s="99"/>
      <c r="Y1627" s="127"/>
    </row>
    <row r="1628" spans="3:25" ht="19" hidden="1">
      <c r="C1628" s="933"/>
      <c r="D1628" s="933"/>
      <c r="E1628" s="19"/>
      <c r="I1628" s="100"/>
      <c r="M1628" s="100"/>
      <c r="Q1628" s="99"/>
      <c r="R1628" s="340"/>
      <c r="S1628" s="119"/>
      <c r="T1628" s="123"/>
      <c r="U1628" s="119"/>
      <c r="V1628" s="99"/>
      <c r="W1628" s="127"/>
      <c r="X1628" s="99"/>
      <c r="Y1628" s="127"/>
    </row>
    <row r="1629" spans="3:25" ht="19" hidden="1">
      <c r="C1629" s="933"/>
      <c r="D1629" s="933"/>
      <c r="E1629" s="19"/>
      <c r="I1629" s="100"/>
      <c r="M1629" s="100"/>
      <c r="Q1629" s="99"/>
      <c r="R1629" s="340"/>
      <c r="S1629" s="119"/>
      <c r="T1629" s="123"/>
      <c r="U1629" s="119"/>
      <c r="V1629" s="99"/>
      <c r="W1629" s="127"/>
      <c r="X1629" s="99"/>
      <c r="Y1629" s="127"/>
    </row>
    <row r="1630" spans="3:25" ht="19" hidden="1">
      <c r="C1630" s="933"/>
      <c r="D1630" s="933"/>
      <c r="E1630" s="19"/>
      <c r="I1630" s="100"/>
      <c r="M1630" s="100"/>
      <c r="Q1630" s="99"/>
      <c r="R1630" s="340"/>
      <c r="S1630" s="119"/>
      <c r="T1630" s="123"/>
      <c r="U1630" s="119"/>
      <c r="V1630" s="99"/>
      <c r="W1630" s="127"/>
      <c r="X1630" s="99"/>
      <c r="Y1630" s="127"/>
    </row>
    <row r="1631" spans="3:25" ht="19" hidden="1">
      <c r="C1631" s="933"/>
      <c r="D1631" s="933"/>
      <c r="E1631" s="19"/>
      <c r="I1631" s="100"/>
      <c r="M1631" s="100"/>
      <c r="Q1631" s="99"/>
      <c r="R1631" s="340"/>
      <c r="S1631" s="119"/>
      <c r="T1631" s="123"/>
      <c r="U1631" s="119"/>
      <c r="V1631" s="99"/>
      <c r="W1631" s="127"/>
      <c r="X1631" s="99"/>
      <c r="Y1631" s="127"/>
    </row>
    <row r="1632" spans="3:25" ht="19" hidden="1">
      <c r="C1632" s="933"/>
      <c r="D1632" s="933"/>
      <c r="E1632" s="19"/>
      <c r="I1632" s="100"/>
      <c r="M1632" s="100"/>
      <c r="Q1632" s="99"/>
      <c r="R1632" s="340"/>
      <c r="S1632" s="119"/>
      <c r="T1632" s="123"/>
      <c r="U1632" s="119"/>
      <c r="V1632" s="99"/>
      <c r="W1632" s="127"/>
      <c r="X1632" s="99"/>
      <c r="Y1632" s="127"/>
    </row>
    <row r="1633" spans="3:25" ht="19" hidden="1">
      <c r="C1633" s="933"/>
      <c r="D1633" s="933"/>
      <c r="E1633" s="19"/>
      <c r="I1633" s="100"/>
      <c r="M1633" s="100"/>
      <c r="Q1633" s="99"/>
      <c r="R1633" s="340"/>
      <c r="S1633" s="119"/>
      <c r="T1633" s="123"/>
      <c r="U1633" s="119"/>
      <c r="V1633" s="99"/>
      <c r="W1633" s="127"/>
      <c r="X1633" s="99"/>
      <c r="Y1633" s="127"/>
    </row>
    <row r="1634" spans="3:25" ht="19" hidden="1">
      <c r="C1634" s="933"/>
      <c r="D1634" s="933"/>
      <c r="E1634" s="19"/>
      <c r="I1634" s="100"/>
      <c r="M1634" s="100"/>
      <c r="Q1634" s="99"/>
      <c r="R1634" s="340"/>
      <c r="S1634" s="119"/>
      <c r="T1634" s="123"/>
      <c r="U1634" s="119"/>
      <c r="V1634" s="99"/>
      <c r="W1634" s="127"/>
      <c r="X1634" s="99"/>
      <c r="Y1634" s="127"/>
    </row>
    <row r="1635" spans="3:25" ht="19" hidden="1">
      <c r="C1635" s="933"/>
      <c r="D1635" s="933"/>
      <c r="E1635" s="19"/>
      <c r="I1635" s="100"/>
      <c r="M1635" s="100"/>
      <c r="Q1635" s="99"/>
      <c r="R1635" s="340"/>
      <c r="S1635" s="119"/>
      <c r="T1635" s="123"/>
      <c r="U1635" s="119"/>
      <c r="V1635" s="99"/>
      <c r="W1635" s="127"/>
      <c r="X1635" s="99"/>
      <c r="Y1635" s="127"/>
    </row>
    <row r="1636" spans="3:25" ht="19" hidden="1">
      <c r="C1636" s="933"/>
      <c r="D1636" s="933"/>
      <c r="E1636" s="19"/>
      <c r="I1636" s="100"/>
      <c r="M1636" s="100"/>
      <c r="Q1636" s="99"/>
      <c r="R1636" s="340"/>
      <c r="S1636" s="119"/>
      <c r="T1636" s="123"/>
      <c r="U1636" s="119"/>
      <c r="V1636" s="99"/>
      <c r="W1636" s="127"/>
      <c r="X1636" s="99"/>
      <c r="Y1636" s="127"/>
    </row>
    <row r="1637" spans="3:25" ht="19" hidden="1">
      <c r="C1637" s="933"/>
      <c r="D1637" s="933"/>
      <c r="E1637" s="19"/>
      <c r="I1637" s="100"/>
      <c r="M1637" s="100"/>
      <c r="Q1637" s="99"/>
      <c r="R1637" s="340"/>
      <c r="S1637" s="119"/>
      <c r="T1637" s="123"/>
      <c r="U1637" s="119"/>
      <c r="V1637" s="99"/>
      <c r="W1637" s="127"/>
      <c r="X1637" s="99"/>
      <c r="Y1637" s="127"/>
    </row>
    <row r="1638" spans="3:25" ht="19" hidden="1">
      <c r="C1638" s="933"/>
      <c r="D1638" s="933"/>
      <c r="E1638" s="19"/>
      <c r="I1638" s="100"/>
      <c r="M1638" s="100"/>
      <c r="Q1638" s="99"/>
      <c r="R1638" s="340"/>
      <c r="S1638" s="119"/>
      <c r="T1638" s="123"/>
      <c r="U1638" s="119"/>
      <c r="V1638" s="99"/>
      <c r="W1638" s="127"/>
      <c r="X1638" s="99"/>
      <c r="Y1638" s="127"/>
    </row>
    <row r="1639" spans="3:25" ht="19" hidden="1">
      <c r="C1639" s="933"/>
      <c r="D1639" s="933"/>
      <c r="E1639" s="19"/>
      <c r="I1639" s="100"/>
      <c r="M1639" s="100"/>
      <c r="Q1639" s="99"/>
      <c r="R1639" s="340"/>
      <c r="S1639" s="119"/>
      <c r="T1639" s="123"/>
      <c r="U1639" s="119"/>
      <c r="V1639" s="99"/>
      <c r="W1639" s="127"/>
      <c r="X1639" s="99"/>
      <c r="Y1639" s="127"/>
    </row>
    <row r="1640" spans="3:25" ht="19" hidden="1">
      <c r="C1640" s="933"/>
      <c r="D1640" s="933"/>
      <c r="E1640" s="19"/>
      <c r="I1640" s="100"/>
      <c r="M1640" s="100"/>
      <c r="Q1640" s="99"/>
      <c r="R1640" s="340"/>
      <c r="S1640" s="119"/>
      <c r="T1640" s="123"/>
      <c r="U1640" s="119"/>
      <c r="V1640" s="99"/>
      <c r="W1640" s="127"/>
      <c r="X1640" s="99"/>
      <c r="Y1640" s="127"/>
    </row>
    <row r="1641" spans="3:25" ht="19" hidden="1">
      <c r="C1641" s="933"/>
      <c r="D1641" s="933"/>
      <c r="E1641" s="19"/>
      <c r="I1641" s="100"/>
      <c r="M1641" s="100"/>
      <c r="Q1641" s="99"/>
      <c r="R1641" s="340"/>
      <c r="S1641" s="119"/>
      <c r="T1641" s="123"/>
      <c r="U1641" s="119"/>
      <c r="V1641" s="99"/>
      <c r="W1641" s="127"/>
      <c r="X1641" s="99"/>
      <c r="Y1641" s="127"/>
    </row>
    <row r="1642" spans="3:25" ht="19" hidden="1">
      <c r="C1642" s="933"/>
      <c r="D1642" s="933"/>
      <c r="E1642" s="19"/>
      <c r="I1642" s="100"/>
      <c r="M1642" s="100"/>
      <c r="Q1642" s="99"/>
      <c r="R1642" s="340"/>
      <c r="S1642" s="119"/>
      <c r="T1642" s="123"/>
      <c r="U1642" s="119"/>
      <c r="V1642" s="99"/>
      <c r="W1642" s="127"/>
      <c r="X1642" s="99"/>
      <c r="Y1642" s="127"/>
    </row>
    <row r="1643" spans="3:25" ht="19" hidden="1">
      <c r="C1643" s="933"/>
      <c r="D1643" s="933"/>
      <c r="E1643" s="19"/>
      <c r="I1643" s="100"/>
      <c r="M1643" s="100"/>
      <c r="Q1643" s="99"/>
      <c r="R1643" s="340"/>
      <c r="S1643" s="119"/>
      <c r="T1643" s="123"/>
      <c r="U1643" s="119"/>
      <c r="V1643" s="99"/>
      <c r="W1643" s="127"/>
      <c r="X1643" s="99"/>
      <c r="Y1643" s="127"/>
    </row>
    <row r="1644" spans="3:25" ht="19" hidden="1">
      <c r="C1644" s="933"/>
      <c r="D1644" s="933"/>
      <c r="E1644" s="19"/>
      <c r="I1644" s="100"/>
      <c r="M1644" s="100"/>
      <c r="Q1644" s="99"/>
      <c r="R1644" s="340"/>
      <c r="S1644" s="119"/>
      <c r="T1644" s="123"/>
      <c r="U1644" s="119"/>
      <c r="V1644" s="99"/>
      <c r="W1644" s="127"/>
      <c r="X1644" s="99"/>
      <c r="Y1644" s="127"/>
    </row>
    <row r="1645" spans="3:25" ht="19" hidden="1">
      <c r="C1645" s="933"/>
      <c r="D1645" s="933"/>
      <c r="E1645" s="19"/>
      <c r="I1645" s="100"/>
      <c r="M1645" s="100"/>
      <c r="Q1645" s="99"/>
      <c r="R1645" s="340"/>
      <c r="S1645" s="119"/>
      <c r="T1645" s="123"/>
      <c r="U1645" s="119"/>
      <c r="V1645" s="99"/>
      <c r="W1645" s="127"/>
      <c r="X1645" s="99"/>
      <c r="Y1645" s="127"/>
    </row>
    <row r="1646" spans="3:25" ht="19" hidden="1">
      <c r="C1646" s="933"/>
      <c r="D1646" s="933"/>
      <c r="E1646" s="19"/>
      <c r="I1646" s="100"/>
      <c r="M1646" s="100"/>
      <c r="Q1646" s="99"/>
      <c r="R1646" s="340"/>
      <c r="S1646" s="119"/>
      <c r="T1646" s="123"/>
      <c r="U1646" s="119"/>
      <c r="V1646" s="99"/>
      <c r="W1646" s="127"/>
      <c r="X1646" s="99"/>
      <c r="Y1646" s="127"/>
    </row>
    <row r="1647" spans="3:25" ht="19" hidden="1">
      <c r="C1647" s="933"/>
      <c r="D1647" s="933"/>
      <c r="E1647" s="19"/>
      <c r="I1647" s="100"/>
      <c r="M1647" s="100"/>
      <c r="Q1647" s="99"/>
      <c r="R1647" s="340"/>
      <c r="S1647" s="119"/>
      <c r="T1647" s="123"/>
      <c r="U1647" s="119"/>
      <c r="V1647" s="99"/>
      <c r="W1647" s="127"/>
      <c r="X1647" s="99"/>
      <c r="Y1647" s="127"/>
    </row>
    <row r="1648" spans="3:25" ht="19" hidden="1">
      <c r="C1648" s="933"/>
      <c r="D1648" s="933"/>
      <c r="E1648" s="19"/>
      <c r="I1648" s="100"/>
      <c r="M1648" s="100"/>
      <c r="Q1648" s="99"/>
      <c r="R1648" s="340"/>
      <c r="S1648" s="119"/>
      <c r="T1648" s="123"/>
      <c r="U1648" s="119"/>
      <c r="V1648" s="99"/>
      <c r="W1648" s="127"/>
      <c r="X1648" s="99"/>
      <c r="Y1648" s="127"/>
    </row>
    <row r="1649" spans="3:25" ht="19" hidden="1">
      <c r="C1649" s="933"/>
      <c r="D1649" s="933"/>
      <c r="E1649" s="19"/>
      <c r="I1649" s="100"/>
      <c r="M1649" s="100"/>
      <c r="Q1649" s="99"/>
      <c r="R1649" s="340"/>
      <c r="S1649" s="119"/>
      <c r="T1649" s="123"/>
      <c r="U1649" s="119"/>
      <c r="V1649" s="99"/>
      <c r="W1649" s="127"/>
      <c r="X1649" s="99"/>
      <c r="Y1649" s="127"/>
    </row>
    <row r="1650" spans="3:25" ht="19" hidden="1">
      <c r="C1650" s="933"/>
      <c r="D1650" s="933"/>
      <c r="E1650" s="19"/>
      <c r="I1650" s="100"/>
      <c r="M1650" s="100"/>
      <c r="Q1650" s="99"/>
      <c r="R1650" s="340"/>
      <c r="S1650" s="119"/>
      <c r="T1650" s="123"/>
      <c r="U1650" s="119"/>
      <c r="V1650" s="99"/>
      <c r="W1650" s="127"/>
      <c r="X1650" s="99"/>
      <c r="Y1650" s="127"/>
    </row>
    <row r="1651" spans="3:25" ht="19" hidden="1">
      <c r="C1651" s="933"/>
      <c r="D1651" s="933"/>
      <c r="E1651" s="19"/>
      <c r="I1651" s="100"/>
      <c r="M1651" s="100"/>
      <c r="Q1651" s="99"/>
      <c r="R1651" s="340"/>
      <c r="S1651" s="119"/>
      <c r="T1651" s="123"/>
      <c r="U1651" s="119"/>
      <c r="V1651" s="99"/>
      <c r="W1651" s="127"/>
      <c r="X1651" s="99"/>
      <c r="Y1651" s="127"/>
    </row>
    <row r="1652" spans="3:25" ht="19" hidden="1">
      <c r="C1652" s="933"/>
      <c r="D1652" s="933"/>
      <c r="E1652" s="19"/>
      <c r="I1652" s="100"/>
      <c r="M1652" s="100"/>
      <c r="Q1652" s="99"/>
      <c r="R1652" s="340"/>
      <c r="S1652" s="119"/>
      <c r="T1652" s="123"/>
      <c r="U1652" s="119"/>
      <c r="V1652" s="99"/>
      <c r="W1652" s="127"/>
      <c r="X1652" s="99"/>
      <c r="Y1652" s="127"/>
    </row>
    <row r="1653" spans="3:25" ht="19" hidden="1">
      <c r="C1653" s="933"/>
      <c r="D1653" s="933"/>
      <c r="E1653" s="19"/>
      <c r="I1653" s="100"/>
      <c r="M1653" s="100"/>
      <c r="Q1653" s="99"/>
      <c r="R1653" s="340"/>
      <c r="S1653" s="119"/>
      <c r="T1653" s="123"/>
      <c r="U1653" s="119"/>
      <c r="V1653" s="99"/>
      <c r="W1653" s="127"/>
      <c r="X1653" s="99"/>
      <c r="Y1653" s="127"/>
    </row>
    <row r="1654" spans="3:25" ht="19" hidden="1">
      <c r="C1654" s="933"/>
      <c r="D1654" s="933"/>
      <c r="E1654" s="19"/>
      <c r="I1654" s="100"/>
      <c r="M1654" s="100"/>
      <c r="Q1654" s="99"/>
      <c r="R1654" s="340"/>
      <c r="S1654" s="119"/>
      <c r="T1654" s="123"/>
      <c r="U1654" s="119"/>
      <c r="V1654" s="99"/>
      <c r="W1654" s="127"/>
      <c r="X1654" s="99"/>
      <c r="Y1654" s="127"/>
    </row>
    <row r="1655" spans="3:25" ht="19" hidden="1">
      <c r="C1655" s="933"/>
      <c r="D1655" s="933"/>
      <c r="E1655" s="19"/>
      <c r="I1655" s="100"/>
      <c r="M1655" s="100"/>
      <c r="Q1655" s="99"/>
      <c r="R1655" s="340"/>
      <c r="S1655" s="119"/>
      <c r="T1655" s="123"/>
      <c r="U1655" s="119"/>
      <c r="V1655" s="99"/>
      <c r="W1655" s="127"/>
      <c r="X1655" s="99"/>
      <c r="Y1655" s="127"/>
    </row>
    <row r="1656" spans="3:25" ht="19" hidden="1">
      <c r="C1656" s="933"/>
      <c r="D1656" s="933"/>
      <c r="E1656" s="19"/>
      <c r="I1656" s="100"/>
      <c r="M1656" s="100"/>
      <c r="Q1656" s="99"/>
      <c r="R1656" s="340"/>
      <c r="S1656" s="119"/>
      <c r="T1656" s="123"/>
      <c r="U1656" s="119"/>
      <c r="V1656" s="99"/>
      <c r="W1656" s="127"/>
      <c r="X1656" s="99"/>
      <c r="Y1656" s="127"/>
    </row>
    <row r="1657" spans="3:25" ht="19" hidden="1">
      <c r="C1657" s="933"/>
      <c r="D1657" s="933"/>
      <c r="E1657" s="19"/>
      <c r="I1657" s="100"/>
      <c r="M1657" s="100"/>
      <c r="Q1657" s="99"/>
      <c r="R1657" s="340"/>
      <c r="S1657" s="119"/>
      <c r="T1657" s="123"/>
      <c r="U1657" s="119"/>
      <c r="V1657" s="99"/>
      <c r="W1657" s="127"/>
      <c r="X1657" s="99"/>
      <c r="Y1657" s="127"/>
    </row>
    <row r="1658" spans="3:25" ht="19" hidden="1">
      <c r="C1658" s="933"/>
      <c r="D1658" s="933"/>
      <c r="E1658" s="19"/>
      <c r="I1658" s="100"/>
      <c r="M1658" s="100"/>
      <c r="Q1658" s="99"/>
      <c r="R1658" s="340"/>
      <c r="S1658" s="119"/>
      <c r="T1658" s="123"/>
      <c r="U1658" s="119"/>
      <c r="V1658" s="99"/>
      <c r="W1658" s="127"/>
      <c r="X1658" s="99"/>
      <c r="Y1658" s="127"/>
    </row>
    <row r="1659" spans="3:25" ht="19" hidden="1">
      <c r="C1659" s="933"/>
      <c r="D1659" s="933"/>
      <c r="E1659" s="19"/>
      <c r="I1659" s="100"/>
      <c r="M1659" s="100"/>
      <c r="Q1659" s="99"/>
      <c r="R1659" s="340"/>
      <c r="S1659" s="119"/>
      <c r="T1659" s="123"/>
      <c r="U1659" s="119"/>
      <c r="V1659" s="99"/>
      <c r="W1659" s="127"/>
      <c r="X1659" s="99"/>
      <c r="Y1659" s="127"/>
    </row>
    <row r="1660" spans="3:25" ht="19" hidden="1">
      <c r="C1660" s="933"/>
      <c r="D1660" s="933"/>
      <c r="E1660" s="19"/>
      <c r="I1660" s="100"/>
      <c r="M1660" s="100"/>
      <c r="Q1660" s="99"/>
      <c r="R1660" s="340"/>
      <c r="S1660" s="119"/>
      <c r="T1660" s="123"/>
      <c r="U1660" s="119"/>
      <c r="V1660" s="99"/>
      <c r="W1660" s="127"/>
      <c r="X1660" s="99"/>
      <c r="Y1660" s="127"/>
    </row>
    <row r="1661" spans="3:25" ht="19" hidden="1">
      <c r="C1661" s="933"/>
      <c r="D1661" s="933"/>
      <c r="E1661" s="19"/>
      <c r="I1661" s="100"/>
      <c r="M1661" s="100"/>
      <c r="Q1661" s="99"/>
      <c r="R1661" s="340"/>
      <c r="S1661" s="119"/>
      <c r="T1661" s="123"/>
      <c r="U1661" s="119"/>
      <c r="V1661" s="99"/>
      <c r="W1661" s="127"/>
      <c r="X1661" s="99"/>
      <c r="Y1661" s="127"/>
    </row>
    <row r="1662" spans="3:25" ht="19" hidden="1">
      <c r="C1662" s="933"/>
      <c r="D1662" s="933"/>
      <c r="E1662" s="19"/>
      <c r="I1662" s="100"/>
      <c r="M1662" s="100"/>
      <c r="Q1662" s="99"/>
      <c r="R1662" s="340"/>
      <c r="S1662" s="119"/>
      <c r="T1662" s="123"/>
      <c r="U1662" s="119"/>
      <c r="V1662" s="99"/>
      <c r="W1662" s="127"/>
      <c r="X1662" s="99"/>
      <c r="Y1662" s="127"/>
    </row>
    <row r="1663" spans="3:25" ht="19" hidden="1">
      <c r="C1663" s="933"/>
      <c r="D1663" s="933"/>
      <c r="E1663" s="19"/>
      <c r="I1663" s="100"/>
      <c r="M1663" s="100"/>
      <c r="Q1663" s="99"/>
      <c r="R1663" s="340"/>
      <c r="S1663" s="119"/>
      <c r="T1663" s="123"/>
      <c r="U1663" s="119"/>
      <c r="V1663" s="99"/>
      <c r="W1663" s="127"/>
      <c r="X1663" s="99"/>
      <c r="Y1663" s="127"/>
    </row>
    <row r="1664" spans="3:25" ht="19" hidden="1">
      <c r="C1664" s="933"/>
      <c r="D1664" s="933"/>
      <c r="E1664" s="19"/>
      <c r="I1664" s="100"/>
      <c r="M1664" s="100"/>
      <c r="Q1664" s="99"/>
      <c r="R1664" s="340"/>
      <c r="S1664" s="119"/>
      <c r="T1664" s="123"/>
      <c r="U1664" s="119"/>
      <c r="V1664" s="99"/>
      <c r="W1664" s="127"/>
      <c r="X1664" s="99"/>
      <c r="Y1664" s="127"/>
    </row>
    <row r="1665" spans="3:25" ht="19" hidden="1">
      <c r="C1665" s="933"/>
      <c r="D1665" s="933"/>
      <c r="E1665" s="19"/>
      <c r="I1665" s="100"/>
      <c r="M1665" s="100"/>
      <c r="Q1665" s="99"/>
      <c r="R1665" s="340"/>
      <c r="S1665" s="119"/>
      <c r="T1665" s="123"/>
      <c r="U1665" s="119"/>
      <c r="V1665" s="99"/>
      <c r="W1665" s="127"/>
      <c r="X1665" s="99"/>
      <c r="Y1665" s="127"/>
    </row>
    <row r="1666" spans="3:25" ht="19" hidden="1">
      <c r="C1666" s="933"/>
      <c r="D1666" s="933"/>
      <c r="E1666" s="19"/>
      <c r="I1666" s="100"/>
      <c r="M1666" s="100"/>
      <c r="Q1666" s="99"/>
      <c r="R1666" s="340"/>
      <c r="S1666" s="119"/>
      <c r="T1666" s="123"/>
      <c r="U1666" s="119"/>
      <c r="V1666" s="99"/>
      <c r="W1666" s="127"/>
      <c r="X1666" s="99"/>
      <c r="Y1666" s="127"/>
    </row>
    <row r="1667" spans="3:25" ht="19" hidden="1">
      <c r="C1667" s="933"/>
      <c r="D1667" s="933"/>
      <c r="E1667" s="19"/>
      <c r="I1667" s="100"/>
      <c r="M1667" s="100"/>
      <c r="Q1667" s="99"/>
      <c r="R1667" s="340"/>
      <c r="S1667" s="119"/>
      <c r="T1667" s="123"/>
      <c r="U1667" s="119"/>
      <c r="V1667" s="99"/>
      <c r="W1667" s="127"/>
      <c r="X1667" s="99"/>
      <c r="Y1667" s="127"/>
    </row>
    <row r="1668" spans="3:25" ht="19" hidden="1">
      <c r="C1668" s="933"/>
      <c r="D1668" s="933"/>
      <c r="E1668" s="19"/>
      <c r="I1668" s="100"/>
      <c r="M1668" s="100"/>
      <c r="Q1668" s="99"/>
      <c r="R1668" s="340"/>
      <c r="S1668" s="119"/>
      <c r="T1668" s="123"/>
      <c r="U1668" s="119"/>
      <c r="V1668" s="99"/>
      <c r="W1668" s="127"/>
      <c r="X1668" s="99"/>
      <c r="Y1668" s="127"/>
    </row>
    <row r="1669" spans="3:25" ht="19" hidden="1">
      <c r="C1669" s="933"/>
      <c r="D1669" s="933"/>
      <c r="E1669" s="19"/>
      <c r="I1669" s="100"/>
      <c r="M1669" s="100"/>
      <c r="Q1669" s="99"/>
      <c r="R1669" s="340"/>
      <c r="S1669" s="119"/>
      <c r="T1669" s="123"/>
      <c r="U1669" s="119"/>
      <c r="V1669" s="99"/>
      <c r="W1669" s="127"/>
      <c r="X1669" s="99"/>
      <c r="Y1669" s="127"/>
    </row>
    <row r="1670" spans="3:25" ht="19" hidden="1">
      <c r="C1670" s="933"/>
      <c r="D1670" s="933"/>
      <c r="E1670" s="19"/>
      <c r="I1670" s="100"/>
      <c r="M1670" s="100"/>
      <c r="Q1670" s="99"/>
      <c r="R1670" s="340"/>
      <c r="S1670" s="119"/>
      <c r="T1670" s="123"/>
      <c r="U1670" s="119"/>
      <c r="V1670" s="99"/>
      <c r="W1670" s="127"/>
      <c r="X1670" s="99"/>
      <c r="Y1670" s="127"/>
    </row>
    <row r="1671" spans="3:25" ht="19" hidden="1">
      <c r="C1671" s="933"/>
      <c r="D1671" s="933"/>
      <c r="E1671" s="19"/>
      <c r="I1671" s="100"/>
      <c r="M1671" s="100"/>
      <c r="Q1671" s="99"/>
      <c r="R1671" s="340"/>
      <c r="S1671" s="119"/>
      <c r="T1671" s="123"/>
      <c r="U1671" s="119"/>
      <c r="V1671" s="99"/>
      <c r="W1671" s="127"/>
      <c r="X1671" s="99"/>
      <c r="Y1671" s="127"/>
    </row>
    <row r="1672" spans="3:25" ht="19" hidden="1">
      <c r="C1672" s="933"/>
      <c r="D1672" s="933"/>
      <c r="E1672" s="19"/>
      <c r="I1672" s="100"/>
      <c r="M1672" s="100"/>
      <c r="Q1672" s="99"/>
      <c r="R1672" s="340"/>
      <c r="S1672" s="119"/>
      <c r="T1672" s="123"/>
      <c r="U1672" s="119"/>
      <c r="V1672" s="99"/>
      <c r="W1672" s="127"/>
      <c r="X1672" s="99"/>
      <c r="Y1672" s="127"/>
    </row>
    <row r="1673" spans="3:25" ht="19" hidden="1">
      <c r="C1673" s="933"/>
      <c r="D1673" s="933"/>
      <c r="E1673" s="19"/>
      <c r="I1673" s="100"/>
      <c r="M1673" s="100"/>
      <c r="Q1673" s="99"/>
      <c r="R1673" s="340"/>
      <c r="S1673" s="119"/>
      <c r="T1673" s="123"/>
      <c r="U1673" s="119"/>
      <c r="V1673" s="99"/>
      <c r="W1673" s="127"/>
      <c r="X1673" s="99"/>
      <c r="Y1673" s="127"/>
    </row>
    <row r="1674" spans="3:25" ht="19" hidden="1">
      <c r="C1674" s="933"/>
      <c r="D1674" s="933"/>
      <c r="E1674" s="19"/>
      <c r="I1674" s="100"/>
      <c r="M1674" s="100"/>
      <c r="Q1674" s="99"/>
      <c r="R1674" s="340"/>
      <c r="S1674" s="119"/>
      <c r="T1674" s="123"/>
      <c r="U1674" s="119"/>
      <c r="V1674" s="99"/>
      <c r="W1674" s="127"/>
      <c r="X1674" s="99"/>
      <c r="Y1674" s="127"/>
    </row>
    <row r="1675" spans="3:25" ht="19" hidden="1">
      <c r="C1675" s="933"/>
      <c r="D1675" s="933"/>
      <c r="E1675" s="19"/>
      <c r="I1675" s="100"/>
      <c r="M1675" s="100"/>
      <c r="Q1675" s="99"/>
      <c r="R1675" s="340"/>
      <c r="S1675" s="119"/>
      <c r="T1675" s="123"/>
      <c r="U1675" s="119"/>
      <c r="V1675" s="99"/>
      <c r="W1675" s="127"/>
      <c r="X1675" s="99"/>
      <c r="Y1675" s="127"/>
    </row>
    <row r="1676" spans="3:25" ht="19" hidden="1">
      <c r="C1676" s="933"/>
      <c r="D1676" s="933"/>
      <c r="E1676" s="19"/>
      <c r="I1676" s="100"/>
      <c r="M1676" s="100"/>
      <c r="Q1676" s="99"/>
      <c r="R1676" s="340"/>
      <c r="S1676" s="119"/>
      <c r="T1676" s="123"/>
      <c r="U1676" s="119"/>
      <c r="V1676" s="99"/>
      <c r="W1676" s="127"/>
      <c r="X1676" s="99"/>
      <c r="Y1676" s="127"/>
    </row>
    <row r="1677" spans="3:25" ht="19" hidden="1">
      <c r="C1677" s="933"/>
      <c r="D1677" s="933"/>
      <c r="E1677" s="19"/>
      <c r="I1677" s="100"/>
      <c r="M1677" s="100"/>
      <c r="Q1677" s="99"/>
      <c r="R1677" s="340"/>
      <c r="S1677" s="119"/>
      <c r="T1677" s="123"/>
      <c r="U1677" s="119"/>
      <c r="V1677" s="99"/>
      <c r="W1677" s="127"/>
      <c r="X1677" s="99"/>
      <c r="Y1677" s="127"/>
    </row>
    <row r="1678" spans="3:25" ht="19" hidden="1">
      <c r="C1678" s="933"/>
      <c r="D1678" s="933"/>
      <c r="E1678" s="19"/>
      <c r="I1678" s="100"/>
      <c r="M1678" s="100"/>
      <c r="Q1678" s="99"/>
      <c r="R1678" s="340"/>
      <c r="S1678" s="119"/>
      <c r="T1678" s="123"/>
      <c r="U1678" s="119"/>
      <c r="V1678" s="99"/>
      <c r="W1678" s="127"/>
      <c r="X1678" s="99"/>
      <c r="Y1678" s="127"/>
    </row>
    <row r="1679" spans="3:25" ht="19" hidden="1">
      <c r="C1679" s="933"/>
      <c r="D1679" s="933"/>
      <c r="E1679" s="19"/>
      <c r="I1679" s="100"/>
      <c r="M1679" s="100"/>
      <c r="Q1679" s="99"/>
      <c r="R1679" s="340"/>
      <c r="S1679" s="119"/>
      <c r="T1679" s="123"/>
      <c r="U1679" s="119"/>
      <c r="V1679" s="99"/>
      <c r="W1679" s="127"/>
      <c r="X1679" s="99"/>
      <c r="Y1679" s="127"/>
    </row>
    <row r="1680" spans="3:25" ht="19" hidden="1">
      <c r="C1680" s="933"/>
      <c r="D1680" s="933"/>
      <c r="E1680" s="19"/>
      <c r="I1680" s="100"/>
      <c r="M1680" s="100"/>
      <c r="Q1680" s="99"/>
      <c r="R1680" s="340"/>
      <c r="S1680" s="119"/>
      <c r="T1680" s="123"/>
      <c r="U1680" s="119"/>
      <c r="V1680" s="99"/>
      <c r="W1680" s="127"/>
      <c r="X1680" s="99"/>
      <c r="Y1680" s="127"/>
    </row>
    <row r="1681" spans="3:25" ht="19" hidden="1">
      <c r="C1681" s="933"/>
      <c r="D1681" s="933"/>
      <c r="E1681" s="19"/>
      <c r="I1681" s="100"/>
      <c r="M1681" s="100"/>
      <c r="Q1681" s="99"/>
      <c r="R1681" s="340"/>
      <c r="S1681" s="119"/>
      <c r="T1681" s="123"/>
      <c r="U1681" s="119"/>
      <c r="V1681" s="99"/>
      <c r="W1681" s="127"/>
      <c r="X1681" s="99"/>
      <c r="Y1681" s="127"/>
    </row>
    <row r="1682" spans="3:25" ht="19" hidden="1">
      <c r="C1682" s="933"/>
      <c r="D1682" s="933"/>
      <c r="E1682" s="19"/>
      <c r="I1682" s="100"/>
      <c r="M1682" s="100"/>
      <c r="Q1682" s="99"/>
      <c r="R1682" s="340"/>
      <c r="S1682" s="119"/>
      <c r="T1682" s="123"/>
      <c r="U1682" s="119"/>
      <c r="V1682" s="99"/>
      <c r="W1682" s="127"/>
      <c r="X1682" s="99"/>
      <c r="Y1682" s="127"/>
    </row>
    <row r="1683" spans="3:25" ht="19" hidden="1">
      <c r="C1683" s="933"/>
      <c r="D1683" s="933"/>
      <c r="E1683" s="19"/>
      <c r="I1683" s="100"/>
      <c r="M1683" s="100"/>
      <c r="Q1683" s="99"/>
      <c r="R1683" s="340"/>
      <c r="S1683" s="119"/>
      <c r="T1683" s="123"/>
      <c r="U1683" s="119"/>
      <c r="V1683" s="99"/>
      <c r="W1683" s="127"/>
      <c r="X1683" s="99"/>
      <c r="Y1683" s="127"/>
    </row>
    <row r="1684" spans="3:25" ht="19" hidden="1">
      <c r="C1684" s="933"/>
      <c r="D1684" s="933"/>
      <c r="E1684" s="19"/>
      <c r="I1684" s="100"/>
      <c r="M1684" s="100"/>
      <c r="Q1684" s="99"/>
      <c r="R1684" s="340"/>
      <c r="S1684" s="119"/>
      <c r="T1684" s="123"/>
      <c r="U1684" s="119"/>
      <c r="V1684" s="99"/>
      <c r="W1684" s="127"/>
      <c r="X1684" s="99"/>
      <c r="Y1684" s="127"/>
    </row>
    <row r="1685" spans="3:25" ht="19" hidden="1">
      <c r="C1685" s="933"/>
      <c r="D1685" s="933"/>
      <c r="E1685" s="19"/>
      <c r="I1685" s="100"/>
      <c r="M1685" s="100"/>
      <c r="Q1685" s="99"/>
      <c r="R1685" s="340"/>
      <c r="S1685" s="119"/>
      <c r="T1685" s="123"/>
      <c r="U1685" s="119"/>
      <c r="V1685" s="99"/>
      <c r="W1685" s="127"/>
      <c r="X1685" s="99"/>
      <c r="Y1685" s="127"/>
    </row>
    <row r="1686" spans="3:25" ht="19" hidden="1">
      <c r="C1686" s="933"/>
      <c r="D1686" s="933"/>
      <c r="E1686" s="19"/>
      <c r="I1686" s="100"/>
      <c r="M1686" s="100"/>
      <c r="Q1686" s="99"/>
      <c r="R1686" s="340"/>
      <c r="S1686" s="119"/>
      <c r="T1686" s="123"/>
      <c r="U1686" s="119"/>
      <c r="V1686" s="99"/>
      <c r="W1686" s="127"/>
      <c r="X1686" s="99"/>
      <c r="Y1686" s="127"/>
    </row>
    <row r="1687" spans="3:25" ht="19" hidden="1">
      <c r="C1687" s="933"/>
      <c r="D1687" s="933"/>
      <c r="E1687" s="19"/>
      <c r="I1687" s="100"/>
      <c r="M1687" s="100"/>
      <c r="Q1687" s="99"/>
      <c r="R1687" s="340"/>
      <c r="S1687" s="119"/>
      <c r="T1687" s="123"/>
      <c r="U1687" s="119"/>
      <c r="V1687" s="99"/>
      <c r="W1687" s="127"/>
      <c r="X1687" s="99"/>
      <c r="Y1687" s="127"/>
    </row>
    <row r="1688" spans="3:25" ht="19" hidden="1">
      <c r="C1688" s="933"/>
      <c r="D1688" s="933"/>
      <c r="E1688" s="19"/>
      <c r="I1688" s="100"/>
      <c r="M1688" s="100"/>
      <c r="Q1688" s="99"/>
      <c r="R1688" s="340"/>
      <c r="S1688" s="119"/>
      <c r="T1688" s="123"/>
      <c r="U1688" s="119"/>
      <c r="V1688" s="99"/>
      <c r="W1688" s="127"/>
      <c r="X1688" s="99"/>
      <c r="Y1688" s="127"/>
    </row>
    <row r="1689" spans="3:25" ht="19" hidden="1">
      <c r="C1689" s="933"/>
      <c r="D1689" s="933"/>
      <c r="E1689" s="19"/>
      <c r="I1689" s="100"/>
      <c r="M1689" s="100"/>
      <c r="Q1689" s="99"/>
      <c r="R1689" s="340"/>
      <c r="S1689" s="119"/>
      <c r="T1689" s="123"/>
      <c r="U1689" s="119"/>
      <c r="V1689" s="99"/>
      <c r="W1689" s="127"/>
      <c r="X1689" s="99"/>
      <c r="Y1689" s="127"/>
    </row>
    <row r="1690" spans="3:25" ht="19" hidden="1">
      <c r="C1690" s="933"/>
      <c r="D1690" s="933"/>
      <c r="E1690" s="19"/>
      <c r="I1690" s="100"/>
      <c r="M1690" s="100"/>
      <c r="Q1690" s="99"/>
      <c r="R1690" s="340"/>
      <c r="S1690" s="119"/>
      <c r="T1690" s="123"/>
      <c r="U1690" s="119"/>
      <c r="V1690" s="99"/>
      <c r="W1690" s="127"/>
      <c r="X1690" s="99"/>
      <c r="Y1690" s="127"/>
    </row>
    <row r="1691" spans="3:25" ht="19" hidden="1">
      <c r="C1691" s="933"/>
      <c r="D1691" s="933"/>
      <c r="E1691" s="19"/>
      <c r="I1691" s="100"/>
      <c r="M1691" s="100"/>
      <c r="Q1691" s="99"/>
      <c r="R1691" s="340"/>
      <c r="S1691" s="119"/>
      <c r="T1691" s="123"/>
      <c r="U1691" s="119"/>
      <c r="V1691" s="99"/>
      <c r="W1691" s="127"/>
      <c r="X1691" s="99"/>
      <c r="Y1691" s="127"/>
    </row>
    <row r="1692" spans="3:25" ht="19" hidden="1">
      <c r="C1692" s="933"/>
      <c r="D1692" s="933"/>
      <c r="E1692" s="19"/>
      <c r="I1692" s="100"/>
      <c r="M1692" s="100"/>
      <c r="Q1692" s="99"/>
      <c r="R1692" s="340"/>
      <c r="S1692" s="119"/>
      <c r="T1692" s="123"/>
      <c r="U1692" s="119"/>
      <c r="V1692" s="99"/>
      <c r="W1692" s="127"/>
      <c r="X1692" s="99"/>
      <c r="Y1692" s="127"/>
    </row>
    <row r="1693" spans="3:25" ht="19" hidden="1">
      <c r="C1693" s="933"/>
      <c r="D1693" s="933"/>
      <c r="E1693" s="19"/>
      <c r="I1693" s="100"/>
      <c r="M1693" s="100"/>
      <c r="Q1693" s="99"/>
      <c r="R1693" s="340"/>
      <c r="S1693" s="119"/>
      <c r="T1693" s="123"/>
      <c r="U1693" s="119"/>
      <c r="V1693" s="99"/>
      <c r="W1693" s="127"/>
      <c r="X1693" s="99"/>
      <c r="Y1693" s="127"/>
    </row>
    <row r="1694" spans="3:25" ht="19" hidden="1">
      <c r="C1694" s="933"/>
      <c r="D1694" s="933"/>
      <c r="E1694" s="19"/>
      <c r="I1694" s="100"/>
      <c r="M1694" s="100"/>
      <c r="Q1694" s="99"/>
      <c r="R1694" s="340"/>
      <c r="S1694" s="119"/>
      <c r="T1694" s="123"/>
      <c r="U1694" s="119"/>
      <c r="V1694" s="99"/>
      <c r="W1694" s="127"/>
      <c r="X1694" s="99"/>
      <c r="Y1694" s="127"/>
    </row>
    <row r="1695" spans="3:25" ht="19" hidden="1">
      <c r="C1695" s="933"/>
      <c r="D1695" s="933"/>
      <c r="E1695" s="19"/>
      <c r="I1695" s="100"/>
      <c r="M1695" s="100"/>
      <c r="Q1695" s="99"/>
      <c r="R1695" s="340"/>
      <c r="S1695" s="119"/>
      <c r="T1695" s="123"/>
      <c r="U1695" s="119"/>
      <c r="V1695" s="99"/>
      <c r="W1695" s="127"/>
      <c r="X1695" s="99"/>
      <c r="Y1695" s="127"/>
    </row>
    <row r="1696" spans="3:25" ht="19" hidden="1">
      <c r="C1696" s="933"/>
      <c r="D1696" s="933"/>
      <c r="E1696" s="19"/>
      <c r="I1696" s="100"/>
      <c r="M1696" s="100"/>
      <c r="Q1696" s="99"/>
      <c r="R1696" s="340"/>
      <c r="S1696" s="119"/>
      <c r="T1696" s="123"/>
      <c r="U1696" s="119"/>
      <c r="V1696" s="99"/>
      <c r="W1696" s="127"/>
      <c r="X1696" s="99"/>
      <c r="Y1696" s="127"/>
    </row>
    <row r="1697" spans="3:25" ht="19" hidden="1">
      <c r="C1697" s="933"/>
      <c r="D1697" s="933"/>
      <c r="E1697" s="19"/>
      <c r="I1697" s="100"/>
      <c r="M1697" s="100"/>
      <c r="Q1697" s="99"/>
      <c r="R1697" s="340"/>
      <c r="S1697" s="119"/>
      <c r="T1697" s="123"/>
      <c r="U1697" s="119"/>
      <c r="V1697" s="99"/>
      <c r="W1697" s="127"/>
      <c r="X1697" s="99"/>
      <c r="Y1697" s="127"/>
    </row>
    <row r="1698" spans="3:25" ht="19" hidden="1">
      <c r="C1698" s="933"/>
      <c r="D1698" s="933"/>
      <c r="E1698" s="19"/>
      <c r="I1698" s="100"/>
      <c r="M1698" s="100"/>
      <c r="Q1698" s="99"/>
      <c r="R1698" s="340"/>
      <c r="S1698" s="119"/>
      <c r="T1698" s="123"/>
      <c r="U1698" s="119"/>
      <c r="V1698" s="99"/>
      <c r="W1698" s="127"/>
      <c r="X1698" s="99"/>
      <c r="Y1698" s="127"/>
    </row>
    <row r="1699" spans="3:25" ht="19" hidden="1">
      <c r="C1699" s="933"/>
      <c r="D1699" s="933"/>
      <c r="E1699" s="19"/>
      <c r="I1699" s="100"/>
      <c r="M1699" s="100"/>
      <c r="Q1699" s="99"/>
      <c r="R1699" s="340"/>
      <c r="S1699" s="119"/>
      <c r="T1699" s="123"/>
      <c r="U1699" s="119"/>
      <c r="V1699" s="99"/>
      <c r="W1699" s="127"/>
      <c r="X1699" s="99"/>
      <c r="Y1699" s="127"/>
    </row>
    <row r="1700" spans="3:25" ht="19" hidden="1">
      <c r="C1700" s="933"/>
      <c r="D1700" s="933"/>
      <c r="E1700" s="19"/>
      <c r="I1700" s="100"/>
      <c r="M1700" s="100"/>
      <c r="Q1700" s="99"/>
      <c r="R1700" s="340"/>
      <c r="S1700" s="119"/>
      <c r="T1700" s="123"/>
      <c r="U1700" s="119"/>
      <c r="V1700" s="99"/>
      <c r="W1700" s="127"/>
      <c r="X1700" s="99"/>
      <c r="Y1700" s="127"/>
    </row>
    <row r="1701" spans="3:25" ht="19" hidden="1">
      <c r="C1701" s="933"/>
      <c r="D1701" s="933"/>
      <c r="E1701" s="19"/>
      <c r="I1701" s="100"/>
      <c r="M1701" s="100"/>
      <c r="Q1701" s="99"/>
      <c r="R1701" s="340"/>
      <c r="S1701" s="119"/>
      <c r="T1701" s="123"/>
      <c r="U1701" s="119"/>
      <c r="V1701" s="99"/>
      <c r="W1701" s="127"/>
      <c r="X1701" s="99"/>
      <c r="Y1701" s="127"/>
    </row>
    <row r="1702" spans="3:25" ht="19" hidden="1">
      <c r="C1702" s="933"/>
      <c r="D1702" s="933"/>
      <c r="E1702" s="19"/>
      <c r="I1702" s="100"/>
      <c r="M1702" s="100"/>
      <c r="Q1702" s="99"/>
      <c r="R1702" s="340"/>
      <c r="S1702" s="119"/>
      <c r="T1702" s="123"/>
      <c r="U1702" s="119"/>
      <c r="V1702" s="99"/>
      <c r="W1702" s="127"/>
      <c r="X1702" s="99"/>
      <c r="Y1702" s="127"/>
    </row>
    <row r="1703" spans="3:25" ht="19" hidden="1">
      <c r="C1703" s="933"/>
      <c r="D1703" s="933"/>
      <c r="E1703" s="19"/>
      <c r="I1703" s="100"/>
      <c r="M1703" s="100"/>
      <c r="Q1703" s="99"/>
      <c r="R1703" s="340"/>
      <c r="S1703" s="119"/>
      <c r="T1703" s="123"/>
      <c r="U1703" s="119"/>
      <c r="V1703" s="99"/>
      <c r="W1703" s="127"/>
      <c r="X1703" s="99"/>
      <c r="Y1703" s="127"/>
    </row>
    <row r="1704" spans="3:25" ht="19" hidden="1">
      <c r="C1704" s="933"/>
      <c r="D1704" s="933"/>
      <c r="E1704" s="19"/>
      <c r="I1704" s="100"/>
      <c r="M1704" s="100"/>
      <c r="Q1704" s="99"/>
      <c r="R1704" s="340"/>
      <c r="S1704" s="119"/>
      <c r="T1704" s="123"/>
      <c r="U1704" s="119"/>
      <c r="V1704" s="99"/>
      <c r="W1704" s="127"/>
      <c r="X1704" s="99"/>
      <c r="Y1704" s="127"/>
    </row>
    <row r="1705" spans="3:25" ht="19" hidden="1">
      <c r="C1705" s="933"/>
      <c r="D1705" s="933"/>
      <c r="E1705" s="19"/>
      <c r="I1705" s="100"/>
      <c r="M1705" s="100"/>
      <c r="Q1705" s="99"/>
      <c r="R1705" s="340"/>
      <c r="S1705" s="119"/>
      <c r="T1705" s="123"/>
      <c r="U1705" s="119"/>
      <c r="V1705" s="99"/>
      <c r="W1705" s="127"/>
      <c r="X1705" s="99"/>
      <c r="Y1705" s="127"/>
    </row>
    <row r="1706" spans="3:25" ht="19" hidden="1">
      <c r="C1706" s="933"/>
      <c r="D1706" s="933"/>
      <c r="E1706" s="19"/>
      <c r="I1706" s="100"/>
      <c r="M1706" s="100"/>
      <c r="Q1706" s="99"/>
      <c r="R1706" s="340"/>
      <c r="S1706" s="119"/>
      <c r="T1706" s="123"/>
      <c r="U1706" s="119"/>
      <c r="V1706" s="99"/>
      <c r="W1706" s="127"/>
      <c r="X1706" s="99"/>
      <c r="Y1706" s="127"/>
    </row>
    <row r="1707" spans="3:25" ht="19" hidden="1">
      <c r="C1707" s="933"/>
      <c r="D1707" s="933"/>
      <c r="E1707" s="19"/>
      <c r="I1707" s="100"/>
      <c r="M1707" s="100"/>
      <c r="Q1707" s="99"/>
      <c r="R1707" s="340"/>
      <c r="S1707" s="119"/>
      <c r="T1707" s="123"/>
      <c r="U1707" s="119"/>
      <c r="V1707" s="99"/>
      <c r="W1707" s="127"/>
      <c r="X1707" s="99"/>
      <c r="Y1707" s="127"/>
    </row>
    <row r="1708" spans="3:25" ht="19" hidden="1">
      <c r="C1708" s="933"/>
      <c r="D1708" s="933"/>
      <c r="E1708" s="19"/>
      <c r="I1708" s="100"/>
      <c r="M1708" s="100"/>
      <c r="Q1708" s="99"/>
      <c r="R1708" s="340"/>
      <c r="S1708" s="119"/>
      <c r="T1708" s="123"/>
      <c r="U1708" s="119"/>
      <c r="V1708" s="99"/>
      <c r="W1708" s="127"/>
      <c r="X1708" s="99"/>
      <c r="Y1708" s="127"/>
    </row>
    <row r="1709" spans="3:25" ht="19" hidden="1">
      <c r="C1709" s="933"/>
      <c r="D1709" s="933"/>
      <c r="E1709" s="19"/>
      <c r="I1709" s="100"/>
      <c r="M1709" s="100"/>
      <c r="Q1709" s="99"/>
      <c r="R1709" s="340"/>
      <c r="S1709" s="119"/>
      <c r="T1709" s="123"/>
      <c r="U1709" s="119"/>
      <c r="V1709" s="99"/>
      <c r="W1709" s="127"/>
      <c r="X1709" s="99"/>
      <c r="Y1709" s="127"/>
    </row>
    <row r="1710" spans="3:25" ht="19" hidden="1">
      <c r="C1710" s="933"/>
      <c r="D1710" s="933"/>
      <c r="E1710" s="19"/>
      <c r="I1710" s="100"/>
      <c r="M1710" s="100"/>
      <c r="Q1710" s="99"/>
      <c r="R1710" s="340"/>
      <c r="S1710" s="119"/>
      <c r="T1710" s="123"/>
      <c r="U1710" s="119"/>
      <c r="V1710" s="99"/>
      <c r="W1710" s="127"/>
      <c r="X1710" s="99"/>
      <c r="Y1710" s="127"/>
    </row>
    <row r="1711" spans="3:25" ht="19" hidden="1">
      <c r="C1711" s="933"/>
      <c r="D1711" s="933"/>
      <c r="E1711" s="19"/>
      <c r="I1711" s="100"/>
      <c r="M1711" s="100"/>
      <c r="Q1711" s="99"/>
      <c r="R1711" s="340"/>
      <c r="S1711" s="119"/>
      <c r="T1711" s="123"/>
      <c r="U1711" s="119"/>
      <c r="V1711" s="99"/>
      <c r="W1711" s="127"/>
      <c r="X1711" s="99"/>
      <c r="Y1711" s="127"/>
    </row>
    <row r="1712" spans="3:25" ht="19" hidden="1">
      <c r="C1712" s="933"/>
      <c r="D1712" s="933"/>
      <c r="E1712" s="19"/>
      <c r="I1712" s="100"/>
      <c r="M1712" s="100"/>
      <c r="Q1712" s="99"/>
      <c r="R1712" s="340"/>
      <c r="S1712" s="119"/>
      <c r="T1712" s="123"/>
      <c r="U1712" s="119"/>
      <c r="V1712" s="99"/>
      <c r="W1712" s="127"/>
      <c r="X1712" s="99"/>
      <c r="Y1712" s="127"/>
    </row>
    <row r="1713" spans="3:25" ht="19" hidden="1">
      <c r="C1713" s="933"/>
      <c r="D1713" s="933"/>
      <c r="E1713" s="19"/>
      <c r="I1713" s="100"/>
      <c r="M1713" s="100"/>
      <c r="Q1713" s="99"/>
      <c r="R1713" s="340"/>
      <c r="S1713" s="119"/>
      <c r="T1713" s="123"/>
      <c r="U1713" s="119"/>
      <c r="V1713" s="99"/>
      <c r="W1713" s="127"/>
      <c r="X1713" s="99"/>
      <c r="Y1713" s="127"/>
    </row>
    <row r="1714" spans="3:25" ht="19" hidden="1">
      <c r="C1714" s="933"/>
      <c r="D1714" s="933"/>
      <c r="E1714" s="19"/>
      <c r="I1714" s="100"/>
      <c r="M1714" s="100"/>
      <c r="Q1714" s="99"/>
      <c r="R1714" s="340"/>
      <c r="S1714" s="119"/>
      <c r="T1714" s="123"/>
      <c r="U1714" s="119"/>
      <c r="V1714" s="99"/>
      <c r="W1714" s="127"/>
      <c r="X1714" s="99"/>
      <c r="Y1714" s="127"/>
    </row>
    <row r="1715" spans="3:25" ht="19" hidden="1">
      <c r="C1715" s="933"/>
      <c r="D1715" s="933"/>
      <c r="E1715" s="19"/>
      <c r="I1715" s="100"/>
      <c r="M1715" s="100"/>
      <c r="Q1715" s="99"/>
      <c r="R1715" s="340"/>
      <c r="S1715" s="119"/>
      <c r="T1715" s="123"/>
      <c r="U1715" s="119"/>
      <c r="V1715" s="99"/>
      <c r="W1715" s="127"/>
      <c r="X1715" s="99"/>
      <c r="Y1715" s="127"/>
    </row>
    <row r="1716" spans="3:25" ht="19" hidden="1">
      <c r="C1716" s="933"/>
      <c r="D1716" s="933"/>
      <c r="E1716" s="19"/>
      <c r="I1716" s="100"/>
      <c r="M1716" s="100"/>
      <c r="Q1716" s="99"/>
      <c r="R1716" s="340"/>
      <c r="S1716" s="119"/>
      <c r="T1716" s="123"/>
      <c r="U1716" s="119"/>
      <c r="V1716" s="99"/>
      <c r="W1716" s="127"/>
      <c r="X1716" s="99"/>
      <c r="Y1716" s="127"/>
    </row>
    <row r="1717" spans="3:25" ht="19" hidden="1">
      <c r="C1717" s="933"/>
      <c r="D1717" s="933"/>
      <c r="E1717" s="19"/>
      <c r="I1717" s="100"/>
      <c r="M1717" s="100"/>
      <c r="Q1717" s="99"/>
      <c r="R1717" s="340"/>
      <c r="S1717" s="119"/>
      <c r="T1717" s="123"/>
      <c r="U1717" s="119"/>
      <c r="V1717" s="99"/>
      <c r="W1717" s="127"/>
      <c r="X1717" s="99"/>
      <c r="Y1717" s="127"/>
    </row>
    <row r="1718" spans="3:25" ht="19" hidden="1">
      <c r="C1718" s="933"/>
      <c r="D1718" s="933"/>
      <c r="E1718" s="19"/>
      <c r="I1718" s="100"/>
      <c r="M1718" s="100"/>
      <c r="Q1718" s="99"/>
      <c r="R1718" s="340"/>
      <c r="S1718" s="119"/>
      <c r="T1718" s="123"/>
      <c r="U1718" s="119"/>
      <c r="V1718" s="99"/>
      <c r="W1718" s="127"/>
      <c r="X1718" s="99"/>
      <c r="Y1718" s="127"/>
    </row>
    <row r="1719" spans="3:25" ht="19" hidden="1">
      <c r="C1719" s="933"/>
      <c r="D1719" s="933"/>
      <c r="E1719" s="19"/>
      <c r="I1719" s="100"/>
      <c r="M1719" s="100"/>
      <c r="Q1719" s="99"/>
      <c r="R1719" s="340"/>
      <c r="S1719" s="119"/>
      <c r="T1719" s="123"/>
      <c r="U1719" s="119"/>
      <c r="V1719" s="99"/>
      <c r="W1719" s="127"/>
      <c r="X1719" s="99"/>
      <c r="Y1719" s="127"/>
    </row>
    <row r="1720" spans="3:25" ht="19" hidden="1">
      <c r="C1720" s="933"/>
      <c r="D1720" s="933"/>
      <c r="E1720" s="19"/>
      <c r="I1720" s="100"/>
      <c r="M1720" s="100"/>
      <c r="Q1720" s="99"/>
      <c r="R1720" s="340"/>
      <c r="S1720" s="119"/>
      <c r="T1720" s="123"/>
      <c r="U1720" s="119"/>
      <c r="V1720" s="99"/>
      <c r="W1720" s="127"/>
      <c r="X1720" s="99"/>
      <c r="Y1720" s="127"/>
    </row>
    <row r="1721" spans="3:25" ht="19" hidden="1">
      <c r="C1721" s="933"/>
      <c r="D1721" s="933"/>
      <c r="E1721" s="19"/>
      <c r="I1721" s="100"/>
      <c r="M1721" s="100"/>
      <c r="Q1721" s="99"/>
      <c r="R1721" s="340"/>
      <c r="S1721" s="119"/>
      <c r="T1721" s="123"/>
      <c r="U1721" s="119"/>
      <c r="V1721" s="99"/>
      <c r="W1721" s="127"/>
      <c r="X1721" s="99"/>
      <c r="Y1721" s="127"/>
    </row>
    <row r="1722" spans="3:25" ht="19" hidden="1">
      <c r="C1722" s="933"/>
      <c r="D1722" s="933"/>
      <c r="E1722" s="19"/>
      <c r="I1722" s="100"/>
      <c r="M1722" s="100"/>
      <c r="Q1722" s="99"/>
      <c r="R1722" s="340"/>
      <c r="S1722" s="119"/>
      <c r="T1722" s="123"/>
      <c r="U1722" s="119"/>
      <c r="V1722" s="99"/>
      <c r="W1722" s="127"/>
      <c r="X1722" s="99"/>
      <c r="Y1722" s="127"/>
    </row>
    <row r="1723" spans="3:25" ht="19" hidden="1">
      <c r="C1723" s="933"/>
      <c r="D1723" s="933"/>
      <c r="E1723" s="19"/>
      <c r="I1723" s="100"/>
      <c r="M1723" s="100"/>
      <c r="Q1723" s="99"/>
      <c r="R1723" s="340"/>
      <c r="S1723" s="119"/>
      <c r="T1723" s="123"/>
      <c r="U1723" s="119"/>
      <c r="V1723" s="99"/>
      <c r="W1723" s="127"/>
      <c r="X1723" s="99"/>
      <c r="Y1723" s="127"/>
    </row>
    <row r="1724" spans="3:25" ht="19" hidden="1">
      <c r="C1724" s="933"/>
      <c r="D1724" s="933"/>
      <c r="E1724" s="19"/>
      <c r="I1724" s="100"/>
      <c r="M1724" s="100"/>
      <c r="Q1724" s="99"/>
      <c r="R1724" s="340"/>
      <c r="S1724" s="119"/>
      <c r="T1724" s="123"/>
      <c r="U1724" s="119"/>
      <c r="V1724" s="99"/>
      <c r="W1724" s="127"/>
      <c r="X1724" s="99"/>
      <c r="Y1724" s="127"/>
    </row>
    <row r="1725" spans="3:25" ht="19" hidden="1">
      <c r="C1725" s="933"/>
      <c r="D1725" s="933"/>
      <c r="E1725" s="19"/>
      <c r="I1725" s="100"/>
      <c r="M1725" s="100"/>
      <c r="Q1725" s="99"/>
      <c r="R1725" s="340"/>
      <c r="S1725" s="119"/>
      <c r="T1725" s="123"/>
      <c r="U1725" s="119"/>
      <c r="V1725" s="99"/>
      <c r="W1725" s="127"/>
      <c r="X1725" s="99"/>
      <c r="Y1725" s="127"/>
    </row>
    <row r="1726" spans="3:25" ht="19" hidden="1">
      <c r="C1726" s="933"/>
      <c r="D1726" s="933"/>
      <c r="E1726" s="19"/>
      <c r="I1726" s="100"/>
      <c r="M1726" s="100"/>
      <c r="Q1726" s="99"/>
      <c r="R1726" s="340"/>
      <c r="S1726" s="119"/>
      <c r="T1726" s="123"/>
      <c r="U1726" s="119"/>
      <c r="V1726" s="99"/>
      <c r="W1726" s="127"/>
      <c r="X1726" s="99"/>
      <c r="Y1726" s="127"/>
    </row>
    <row r="1727" spans="3:25" ht="19" hidden="1">
      <c r="C1727" s="933"/>
      <c r="D1727" s="933"/>
      <c r="E1727" s="19"/>
      <c r="I1727" s="100"/>
      <c r="M1727" s="100"/>
      <c r="Q1727" s="99"/>
      <c r="R1727" s="340"/>
      <c r="S1727" s="119"/>
      <c r="T1727" s="123"/>
      <c r="U1727" s="119"/>
      <c r="V1727" s="99"/>
      <c r="W1727" s="127"/>
      <c r="X1727" s="99"/>
      <c r="Y1727" s="127"/>
    </row>
    <row r="1728" spans="3:25" ht="19" hidden="1">
      <c r="C1728" s="933"/>
      <c r="D1728" s="933"/>
      <c r="E1728" s="19"/>
      <c r="I1728" s="100"/>
      <c r="M1728" s="100"/>
      <c r="Q1728" s="99"/>
      <c r="R1728" s="340"/>
      <c r="S1728" s="119"/>
      <c r="T1728" s="123"/>
      <c r="U1728" s="119"/>
      <c r="V1728" s="99"/>
      <c r="W1728" s="127"/>
      <c r="X1728" s="99"/>
      <c r="Y1728" s="127"/>
    </row>
    <row r="1729" spans="3:25" ht="19" hidden="1">
      <c r="C1729" s="933"/>
      <c r="D1729" s="933"/>
      <c r="E1729" s="19"/>
      <c r="I1729" s="100"/>
      <c r="M1729" s="100"/>
      <c r="Q1729" s="99"/>
      <c r="R1729" s="340"/>
      <c r="S1729" s="119"/>
      <c r="T1729" s="123"/>
      <c r="U1729" s="119"/>
      <c r="V1729" s="99"/>
      <c r="W1729" s="127"/>
      <c r="X1729" s="99"/>
      <c r="Y1729" s="127"/>
    </row>
    <row r="1730" spans="3:25" ht="19" hidden="1">
      <c r="C1730" s="933"/>
      <c r="D1730" s="933"/>
      <c r="E1730" s="19"/>
      <c r="I1730" s="100"/>
      <c r="M1730" s="100"/>
      <c r="Q1730" s="99"/>
      <c r="R1730" s="340"/>
      <c r="S1730" s="119"/>
      <c r="T1730" s="123"/>
      <c r="U1730" s="119"/>
      <c r="V1730" s="99"/>
      <c r="W1730" s="127"/>
      <c r="X1730" s="99"/>
      <c r="Y1730" s="127"/>
    </row>
    <row r="1731" spans="3:25" ht="19" hidden="1">
      <c r="C1731" s="933"/>
      <c r="D1731" s="933"/>
      <c r="E1731" s="19"/>
      <c r="I1731" s="100"/>
      <c r="M1731" s="100"/>
      <c r="Q1731" s="99"/>
      <c r="R1731" s="340"/>
      <c r="S1731" s="119"/>
      <c r="T1731" s="123"/>
      <c r="U1731" s="119"/>
      <c r="V1731" s="99"/>
      <c r="W1731" s="127"/>
      <c r="X1731" s="99"/>
      <c r="Y1731" s="127"/>
    </row>
    <row r="1732" spans="3:25" ht="19" hidden="1">
      <c r="C1732" s="933"/>
      <c r="D1732" s="933"/>
      <c r="E1732" s="19"/>
      <c r="I1732" s="100"/>
      <c r="M1732" s="100"/>
      <c r="Q1732" s="99"/>
      <c r="R1732" s="340"/>
      <c r="S1732" s="119"/>
      <c r="T1732" s="123"/>
      <c r="U1732" s="119"/>
      <c r="V1732" s="99"/>
      <c r="W1732" s="127"/>
      <c r="X1732" s="99"/>
      <c r="Y1732" s="127"/>
    </row>
    <row r="1733" spans="3:25" ht="19" hidden="1">
      <c r="C1733" s="933"/>
      <c r="D1733" s="933"/>
      <c r="E1733" s="19"/>
      <c r="I1733" s="100"/>
      <c r="M1733" s="100"/>
      <c r="Q1733" s="99"/>
      <c r="R1733" s="340"/>
      <c r="S1733" s="119"/>
      <c r="T1733" s="123"/>
      <c r="U1733" s="119"/>
      <c r="V1733" s="99"/>
      <c r="W1733" s="127"/>
      <c r="X1733" s="99"/>
      <c r="Y1733" s="127"/>
    </row>
    <row r="1734" spans="3:25" ht="19" hidden="1">
      <c r="C1734" s="933"/>
      <c r="D1734" s="933"/>
      <c r="E1734" s="19"/>
      <c r="I1734" s="100"/>
      <c r="M1734" s="100"/>
      <c r="Q1734" s="99"/>
      <c r="R1734" s="340"/>
      <c r="S1734" s="119"/>
      <c r="T1734" s="123"/>
      <c r="U1734" s="119"/>
      <c r="V1734" s="99"/>
      <c r="W1734" s="127"/>
      <c r="X1734" s="99"/>
      <c r="Y1734" s="127"/>
    </row>
    <row r="1735" spans="3:25" ht="19" hidden="1">
      <c r="C1735" s="933"/>
      <c r="D1735" s="933"/>
      <c r="E1735" s="19"/>
      <c r="I1735" s="100"/>
      <c r="M1735" s="100"/>
      <c r="Q1735" s="99"/>
      <c r="R1735" s="340"/>
      <c r="S1735" s="119"/>
      <c r="T1735" s="123"/>
      <c r="U1735" s="119"/>
      <c r="V1735" s="99"/>
      <c r="W1735" s="127"/>
      <c r="X1735" s="99"/>
      <c r="Y1735" s="127"/>
    </row>
    <row r="1736" spans="3:25" ht="19" hidden="1">
      <c r="C1736" s="933"/>
      <c r="D1736" s="933"/>
      <c r="E1736" s="19"/>
      <c r="I1736" s="100"/>
      <c r="M1736" s="100"/>
      <c r="Q1736" s="99"/>
      <c r="R1736" s="340"/>
      <c r="S1736" s="119"/>
      <c r="T1736" s="123"/>
      <c r="U1736" s="119"/>
      <c r="V1736" s="99"/>
      <c r="W1736" s="127"/>
      <c r="X1736" s="99"/>
      <c r="Y1736" s="127"/>
    </row>
    <row r="1737" spans="3:25" ht="19" hidden="1">
      <c r="C1737" s="933"/>
      <c r="D1737" s="933"/>
      <c r="E1737" s="19"/>
      <c r="I1737" s="100"/>
      <c r="M1737" s="100"/>
      <c r="Q1737" s="99"/>
      <c r="R1737" s="340"/>
      <c r="S1737" s="119"/>
      <c r="T1737" s="123"/>
      <c r="U1737" s="119"/>
      <c r="V1737" s="99"/>
      <c r="W1737" s="127"/>
      <c r="X1737" s="99"/>
      <c r="Y1737" s="127"/>
    </row>
    <row r="1738" spans="3:25" ht="19" hidden="1">
      <c r="C1738" s="933"/>
      <c r="D1738" s="933"/>
      <c r="E1738" s="19"/>
      <c r="I1738" s="100"/>
      <c r="M1738" s="100"/>
      <c r="Q1738" s="99"/>
      <c r="R1738" s="340"/>
      <c r="S1738" s="119"/>
      <c r="T1738" s="123"/>
      <c r="U1738" s="119"/>
      <c r="V1738" s="99"/>
      <c r="W1738" s="127"/>
      <c r="X1738" s="99"/>
      <c r="Y1738" s="127"/>
    </row>
    <row r="1739" spans="3:25" ht="19" hidden="1">
      <c r="C1739" s="933"/>
      <c r="D1739" s="933"/>
      <c r="E1739" s="19"/>
      <c r="I1739" s="100"/>
      <c r="M1739" s="100"/>
      <c r="Q1739" s="99"/>
      <c r="R1739" s="340"/>
      <c r="S1739" s="119"/>
      <c r="T1739" s="123"/>
      <c r="U1739" s="119"/>
      <c r="V1739" s="99"/>
      <c r="W1739" s="127"/>
      <c r="X1739" s="99"/>
      <c r="Y1739" s="127"/>
    </row>
    <row r="1740" spans="3:25" ht="19" hidden="1">
      <c r="C1740" s="933"/>
      <c r="D1740" s="933"/>
      <c r="E1740" s="19"/>
      <c r="I1740" s="100"/>
      <c r="M1740" s="100"/>
      <c r="Q1740" s="99"/>
      <c r="R1740" s="340"/>
      <c r="S1740" s="119"/>
      <c r="T1740" s="123"/>
      <c r="U1740" s="119"/>
      <c r="V1740" s="99"/>
      <c r="W1740" s="127"/>
      <c r="X1740" s="99"/>
      <c r="Y1740" s="127"/>
    </row>
    <row r="1741" spans="3:25" ht="19" hidden="1">
      <c r="C1741" s="933"/>
      <c r="D1741" s="933"/>
      <c r="E1741" s="19"/>
      <c r="I1741" s="100"/>
      <c r="M1741" s="100"/>
      <c r="Q1741" s="99"/>
      <c r="R1741" s="340"/>
      <c r="S1741" s="119"/>
      <c r="T1741" s="123"/>
      <c r="U1741" s="119"/>
      <c r="V1741" s="99"/>
      <c r="W1741" s="127"/>
      <c r="X1741" s="99"/>
      <c r="Y1741" s="127"/>
    </row>
    <row r="1742" spans="3:25" ht="19" hidden="1">
      <c r="C1742" s="933"/>
      <c r="D1742" s="933"/>
      <c r="E1742" s="19"/>
      <c r="I1742" s="100"/>
      <c r="M1742" s="100"/>
      <c r="Q1742" s="99"/>
      <c r="R1742" s="340"/>
      <c r="S1742" s="119"/>
      <c r="T1742" s="123"/>
      <c r="U1742" s="119"/>
      <c r="V1742" s="99"/>
      <c r="W1742" s="127"/>
      <c r="X1742" s="99"/>
      <c r="Y1742" s="127"/>
    </row>
    <row r="1743" spans="3:25" ht="19" hidden="1">
      <c r="C1743" s="933"/>
      <c r="D1743" s="933"/>
      <c r="E1743" s="19"/>
      <c r="I1743" s="100"/>
      <c r="M1743" s="100"/>
      <c r="Q1743" s="99"/>
      <c r="R1743" s="340"/>
      <c r="S1743" s="119"/>
      <c r="T1743" s="123"/>
      <c r="U1743" s="119"/>
      <c r="V1743" s="99"/>
      <c r="W1743" s="127"/>
      <c r="X1743" s="99"/>
      <c r="Y1743" s="127"/>
    </row>
    <row r="1744" spans="3:25" ht="19" hidden="1">
      <c r="C1744" s="933"/>
      <c r="D1744" s="933"/>
      <c r="E1744" s="19"/>
      <c r="I1744" s="100"/>
      <c r="M1744" s="100"/>
      <c r="Q1744" s="99"/>
      <c r="R1744" s="340"/>
      <c r="S1744" s="119"/>
      <c r="T1744" s="123"/>
      <c r="U1744" s="119"/>
      <c r="V1744" s="99"/>
      <c r="W1744" s="127"/>
      <c r="X1744" s="99"/>
      <c r="Y1744" s="127"/>
    </row>
    <row r="1745" spans="3:25" ht="19" hidden="1">
      <c r="C1745" s="933"/>
      <c r="D1745" s="933"/>
      <c r="E1745" s="19"/>
      <c r="I1745" s="100"/>
      <c r="M1745" s="100"/>
      <c r="Q1745" s="99"/>
      <c r="R1745" s="340"/>
      <c r="S1745" s="119"/>
      <c r="T1745" s="123"/>
      <c r="U1745" s="119"/>
      <c r="V1745" s="99"/>
      <c r="W1745" s="127"/>
      <c r="X1745" s="99"/>
      <c r="Y1745" s="127"/>
    </row>
    <row r="1746" spans="3:25" ht="19" hidden="1">
      <c r="C1746" s="933"/>
      <c r="D1746" s="933"/>
      <c r="E1746" s="19"/>
      <c r="I1746" s="100"/>
      <c r="M1746" s="100"/>
      <c r="Q1746" s="99"/>
      <c r="R1746" s="340"/>
      <c r="S1746" s="119"/>
      <c r="T1746" s="123"/>
      <c r="U1746" s="119"/>
      <c r="V1746" s="99"/>
      <c r="W1746" s="127"/>
      <c r="X1746" s="99"/>
      <c r="Y1746" s="127"/>
    </row>
    <row r="1747" spans="3:25" ht="19" hidden="1">
      <c r="C1747" s="933"/>
      <c r="D1747" s="933"/>
      <c r="E1747" s="19"/>
      <c r="I1747" s="100"/>
      <c r="M1747" s="100"/>
      <c r="Q1747" s="99"/>
      <c r="R1747" s="340"/>
      <c r="S1747" s="119"/>
      <c r="T1747" s="123"/>
      <c r="U1747" s="119"/>
      <c r="V1747" s="99"/>
      <c r="W1747" s="127"/>
      <c r="X1747" s="99"/>
      <c r="Y1747" s="127"/>
    </row>
    <row r="1748" spans="3:25" ht="19" hidden="1">
      <c r="C1748" s="933"/>
      <c r="D1748" s="933"/>
      <c r="E1748" s="19"/>
      <c r="I1748" s="100"/>
      <c r="M1748" s="100"/>
      <c r="Q1748" s="99"/>
      <c r="R1748" s="340"/>
      <c r="S1748" s="119"/>
      <c r="T1748" s="123"/>
      <c r="U1748" s="119"/>
      <c r="V1748" s="99"/>
      <c r="W1748" s="127"/>
      <c r="X1748" s="99"/>
      <c r="Y1748" s="127"/>
    </row>
    <row r="1749" spans="3:25" ht="19" hidden="1">
      <c r="C1749" s="933"/>
      <c r="D1749" s="933"/>
      <c r="E1749" s="19"/>
      <c r="I1749" s="100"/>
      <c r="M1749" s="100"/>
      <c r="Q1749" s="99"/>
      <c r="R1749" s="340"/>
      <c r="S1749" s="119"/>
      <c r="T1749" s="123"/>
      <c r="U1749" s="119"/>
      <c r="V1749" s="99"/>
      <c r="W1749" s="127"/>
      <c r="X1749" s="99"/>
      <c r="Y1749" s="127"/>
    </row>
    <row r="1750" spans="3:25" ht="19" hidden="1">
      <c r="C1750" s="933"/>
      <c r="D1750" s="933"/>
      <c r="E1750" s="19"/>
      <c r="I1750" s="100"/>
      <c r="M1750" s="100"/>
      <c r="Q1750" s="99"/>
      <c r="R1750" s="340"/>
      <c r="S1750" s="119"/>
      <c r="T1750" s="123"/>
      <c r="U1750" s="119"/>
      <c r="V1750" s="99"/>
      <c r="W1750" s="127"/>
      <c r="X1750" s="99"/>
      <c r="Y1750" s="127"/>
    </row>
    <row r="1751" spans="3:25" ht="19" hidden="1">
      <c r="C1751" s="933"/>
      <c r="D1751" s="933"/>
      <c r="E1751" s="19"/>
      <c r="I1751" s="100"/>
      <c r="M1751" s="100"/>
      <c r="Q1751" s="99"/>
      <c r="R1751" s="340"/>
      <c r="S1751" s="119"/>
      <c r="T1751" s="123"/>
      <c r="U1751" s="119"/>
      <c r="V1751" s="99"/>
      <c r="W1751" s="127"/>
      <c r="X1751" s="99"/>
      <c r="Y1751" s="127"/>
    </row>
    <row r="1752" spans="3:25" ht="19" hidden="1">
      <c r="C1752" s="933"/>
      <c r="D1752" s="933"/>
      <c r="E1752" s="19"/>
      <c r="I1752" s="100"/>
      <c r="M1752" s="100"/>
      <c r="Q1752" s="99"/>
      <c r="R1752" s="340"/>
      <c r="S1752" s="119"/>
      <c r="T1752" s="123"/>
      <c r="U1752" s="119"/>
      <c r="V1752" s="99"/>
      <c r="W1752" s="127"/>
      <c r="X1752" s="99"/>
      <c r="Y1752" s="127"/>
    </row>
    <row r="1753" spans="3:25" ht="19" hidden="1">
      <c r="C1753" s="933"/>
      <c r="D1753" s="933"/>
      <c r="E1753" s="19"/>
      <c r="I1753" s="100"/>
      <c r="M1753" s="100"/>
      <c r="Q1753" s="99"/>
      <c r="R1753" s="340"/>
      <c r="S1753" s="119"/>
      <c r="T1753" s="123"/>
      <c r="U1753" s="119"/>
      <c r="V1753" s="99"/>
      <c r="W1753" s="127"/>
      <c r="X1753" s="99"/>
      <c r="Y1753" s="127"/>
    </row>
    <row r="1754" spans="3:25" ht="19" hidden="1">
      <c r="C1754" s="933"/>
      <c r="D1754" s="933"/>
      <c r="E1754" s="19"/>
      <c r="I1754" s="100"/>
      <c r="M1754" s="100"/>
      <c r="Q1754" s="99"/>
      <c r="R1754" s="340"/>
      <c r="S1754" s="119"/>
      <c r="T1754" s="123"/>
      <c r="U1754" s="119"/>
      <c r="V1754" s="99"/>
      <c r="W1754" s="127"/>
      <c r="X1754" s="99"/>
      <c r="Y1754" s="127"/>
    </row>
    <row r="1755" spans="3:25" ht="19" hidden="1">
      <c r="C1755" s="933"/>
      <c r="D1755" s="933"/>
      <c r="E1755" s="19"/>
      <c r="I1755" s="100"/>
      <c r="M1755" s="100"/>
      <c r="Q1755" s="99"/>
      <c r="R1755" s="340"/>
      <c r="S1755" s="119"/>
      <c r="T1755" s="123"/>
      <c r="U1755" s="119"/>
      <c r="V1755" s="99"/>
      <c r="W1755" s="127"/>
      <c r="X1755" s="99"/>
      <c r="Y1755" s="127"/>
    </row>
    <row r="1756" spans="3:25" ht="19" hidden="1">
      <c r="C1756" s="933"/>
      <c r="D1756" s="933"/>
      <c r="E1756" s="19"/>
      <c r="I1756" s="100"/>
      <c r="M1756" s="100"/>
      <c r="Q1756" s="99"/>
      <c r="R1756" s="340"/>
      <c r="S1756" s="119"/>
      <c r="T1756" s="123"/>
      <c r="U1756" s="119"/>
      <c r="V1756" s="99"/>
      <c r="W1756" s="127"/>
      <c r="X1756" s="99"/>
      <c r="Y1756" s="127"/>
    </row>
    <row r="1757" spans="3:25" ht="19" hidden="1">
      <c r="C1757" s="933"/>
      <c r="D1757" s="933"/>
      <c r="E1757" s="19"/>
      <c r="I1757" s="100"/>
      <c r="M1757" s="100"/>
      <c r="Q1757" s="99"/>
      <c r="R1757" s="340"/>
      <c r="S1757" s="119"/>
      <c r="T1757" s="123"/>
      <c r="U1757" s="119"/>
      <c r="V1757" s="99"/>
      <c r="W1757" s="127"/>
      <c r="X1757" s="99"/>
      <c r="Y1757" s="127"/>
    </row>
    <row r="1758" spans="3:25" ht="19" hidden="1">
      <c r="C1758" s="933"/>
      <c r="D1758" s="933"/>
      <c r="E1758" s="19"/>
      <c r="I1758" s="100"/>
      <c r="M1758" s="100"/>
      <c r="Q1758" s="99"/>
      <c r="R1758" s="340"/>
      <c r="S1758" s="119"/>
      <c r="T1758" s="123"/>
      <c r="U1758" s="119"/>
      <c r="V1758" s="99"/>
      <c r="W1758" s="127"/>
      <c r="X1758" s="99"/>
      <c r="Y1758" s="127"/>
    </row>
    <row r="1759" spans="3:25" ht="19" hidden="1">
      <c r="C1759" s="933"/>
      <c r="D1759" s="933"/>
      <c r="E1759" s="19"/>
      <c r="I1759" s="100"/>
      <c r="M1759" s="100"/>
      <c r="Q1759" s="99"/>
      <c r="R1759" s="340"/>
      <c r="S1759" s="119"/>
      <c r="T1759" s="123"/>
      <c r="U1759" s="119"/>
      <c r="V1759" s="99"/>
      <c r="W1759" s="127"/>
      <c r="X1759" s="99"/>
      <c r="Y1759" s="127"/>
    </row>
    <row r="1760" spans="3:25" ht="19" hidden="1">
      <c r="C1760" s="933"/>
      <c r="D1760" s="933"/>
      <c r="E1760" s="19"/>
      <c r="I1760" s="100"/>
      <c r="M1760" s="100"/>
      <c r="Q1760" s="99"/>
      <c r="R1760" s="340"/>
      <c r="S1760" s="119"/>
      <c r="T1760" s="123"/>
      <c r="U1760" s="119"/>
      <c r="V1760" s="99"/>
      <c r="W1760" s="127"/>
      <c r="X1760" s="99"/>
      <c r="Y1760" s="127"/>
    </row>
    <row r="1761" spans="3:25" ht="19" hidden="1">
      <c r="C1761" s="933"/>
      <c r="D1761" s="933"/>
      <c r="E1761" s="19"/>
      <c r="I1761" s="100"/>
      <c r="M1761" s="100"/>
      <c r="Q1761" s="99"/>
      <c r="R1761" s="340"/>
      <c r="S1761" s="119"/>
      <c r="T1761" s="123"/>
      <c r="U1761" s="119"/>
      <c r="V1761" s="99"/>
      <c r="W1761" s="127"/>
      <c r="X1761" s="99"/>
      <c r="Y1761" s="127"/>
    </row>
    <row r="1762" spans="3:25" ht="19" hidden="1">
      <c r="C1762" s="933"/>
      <c r="D1762" s="933"/>
      <c r="E1762" s="19"/>
      <c r="I1762" s="100"/>
      <c r="M1762" s="100"/>
      <c r="Q1762" s="99"/>
      <c r="R1762" s="340"/>
      <c r="S1762" s="119"/>
      <c r="T1762" s="123"/>
      <c r="U1762" s="119"/>
      <c r="V1762" s="99"/>
      <c r="W1762" s="127"/>
      <c r="X1762" s="99"/>
      <c r="Y1762" s="127"/>
    </row>
    <row r="1763" spans="3:25" ht="19" hidden="1">
      <c r="C1763" s="933"/>
      <c r="D1763" s="933"/>
      <c r="E1763" s="19"/>
      <c r="I1763" s="100"/>
      <c r="M1763" s="100"/>
      <c r="Q1763" s="99"/>
      <c r="R1763" s="340"/>
      <c r="S1763" s="119"/>
      <c r="T1763" s="123"/>
      <c r="U1763" s="119"/>
      <c r="V1763" s="99"/>
      <c r="W1763" s="127"/>
      <c r="X1763" s="99"/>
      <c r="Y1763" s="127"/>
    </row>
    <row r="1764" spans="3:25" ht="19" hidden="1">
      <c r="C1764" s="933"/>
      <c r="D1764" s="933"/>
      <c r="E1764" s="19"/>
      <c r="I1764" s="100"/>
      <c r="M1764" s="100"/>
      <c r="Q1764" s="99"/>
      <c r="R1764" s="340"/>
      <c r="S1764" s="119"/>
      <c r="T1764" s="123"/>
      <c r="U1764" s="119"/>
      <c r="V1764" s="99"/>
      <c r="W1764" s="127"/>
      <c r="X1764" s="99"/>
      <c r="Y1764" s="127"/>
    </row>
    <row r="1765" spans="3:25" ht="19" hidden="1">
      <c r="C1765" s="933"/>
      <c r="D1765" s="933"/>
      <c r="E1765" s="19"/>
      <c r="I1765" s="100"/>
      <c r="M1765" s="100"/>
      <c r="Q1765" s="99"/>
      <c r="R1765" s="340"/>
      <c r="S1765" s="119"/>
      <c r="T1765" s="123"/>
      <c r="U1765" s="119"/>
      <c r="V1765" s="99"/>
      <c r="W1765" s="127"/>
      <c r="X1765" s="99"/>
      <c r="Y1765" s="127"/>
    </row>
    <row r="1766" spans="3:25" ht="19" hidden="1">
      <c r="C1766" s="933"/>
      <c r="D1766" s="933"/>
      <c r="E1766" s="19"/>
      <c r="I1766" s="100"/>
      <c r="M1766" s="100"/>
      <c r="Q1766" s="99"/>
      <c r="R1766" s="340"/>
      <c r="S1766" s="119"/>
      <c r="T1766" s="123"/>
      <c r="U1766" s="119"/>
      <c r="V1766" s="99"/>
      <c r="W1766" s="127"/>
      <c r="X1766" s="99"/>
      <c r="Y1766" s="127"/>
    </row>
    <row r="1767" spans="3:25" ht="19" hidden="1">
      <c r="C1767" s="933"/>
      <c r="D1767" s="933"/>
      <c r="E1767" s="19"/>
      <c r="I1767" s="100"/>
      <c r="M1767" s="100"/>
      <c r="Q1767" s="99"/>
      <c r="R1767" s="340"/>
      <c r="S1767" s="119"/>
      <c r="T1767" s="123"/>
      <c r="U1767" s="119"/>
      <c r="V1767" s="99"/>
      <c r="W1767" s="127"/>
      <c r="X1767" s="99"/>
      <c r="Y1767" s="127"/>
    </row>
    <row r="1768" spans="3:25" ht="19" hidden="1">
      <c r="C1768" s="933"/>
      <c r="D1768" s="933"/>
      <c r="E1768" s="19"/>
      <c r="I1768" s="100"/>
      <c r="M1768" s="100"/>
      <c r="Q1768" s="99"/>
      <c r="R1768" s="340"/>
      <c r="S1768" s="119"/>
      <c r="T1768" s="123"/>
      <c r="U1768" s="119"/>
      <c r="V1768" s="99"/>
      <c r="W1768" s="127"/>
      <c r="X1768" s="99"/>
      <c r="Y1768" s="127"/>
    </row>
    <row r="1769" spans="3:25" ht="19" hidden="1">
      <c r="C1769" s="933"/>
      <c r="D1769" s="933"/>
      <c r="E1769" s="19"/>
      <c r="I1769" s="100"/>
      <c r="M1769" s="100"/>
      <c r="Q1769" s="99"/>
      <c r="R1769" s="340"/>
      <c r="S1769" s="119"/>
      <c r="T1769" s="123"/>
      <c r="U1769" s="119"/>
      <c r="V1769" s="99"/>
      <c r="W1769" s="127"/>
      <c r="X1769" s="99"/>
      <c r="Y1769" s="127"/>
    </row>
    <row r="1770" spans="3:25" ht="19" hidden="1">
      <c r="C1770" s="933"/>
      <c r="D1770" s="933"/>
      <c r="E1770" s="19"/>
      <c r="I1770" s="100"/>
      <c r="M1770" s="100"/>
      <c r="Q1770" s="99"/>
      <c r="R1770" s="340"/>
      <c r="S1770" s="119"/>
      <c r="T1770" s="123"/>
      <c r="U1770" s="119"/>
      <c r="V1770" s="99"/>
      <c r="W1770" s="127"/>
      <c r="X1770" s="99"/>
      <c r="Y1770" s="127"/>
    </row>
    <row r="1771" spans="3:25" ht="19" hidden="1">
      <c r="C1771" s="933"/>
      <c r="D1771" s="933"/>
      <c r="E1771" s="19"/>
      <c r="I1771" s="100"/>
      <c r="M1771" s="100"/>
      <c r="Q1771" s="99"/>
      <c r="R1771" s="340"/>
      <c r="S1771" s="119"/>
      <c r="T1771" s="123"/>
      <c r="U1771" s="119"/>
      <c r="V1771" s="99"/>
      <c r="W1771" s="127"/>
      <c r="X1771" s="99"/>
      <c r="Y1771" s="127"/>
    </row>
    <row r="1772" spans="3:25" ht="19" hidden="1">
      <c r="C1772" s="933"/>
      <c r="D1772" s="933"/>
      <c r="E1772" s="19"/>
      <c r="I1772" s="100"/>
      <c r="M1772" s="100"/>
      <c r="Q1772" s="99"/>
      <c r="R1772" s="340"/>
      <c r="S1772" s="119"/>
      <c r="T1772" s="123"/>
      <c r="U1772" s="119"/>
      <c r="V1772" s="99"/>
      <c r="W1772" s="127"/>
      <c r="X1772" s="99"/>
      <c r="Y1772" s="127"/>
    </row>
    <row r="1773" spans="3:25" ht="19" hidden="1">
      <c r="C1773" s="933"/>
      <c r="D1773" s="933"/>
      <c r="E1773" s="19"/>
      <c r="I1773" s="100"/>
      <c r="M1773" s="100"/>
      <c r="Q1773" s="99"/>
      <c r="R1773" s="340"/>
      <c r="S1773" s="119"/>
      <c r="T1773" s="123"/>
      <c r="U1773" s="119"/>
      <c r="V1773" s="99"/>
      <c r="W1773" s="127"/>
      <c r="X1773" s="99"/>
      <c r="Y1773" s="127"/>
    </row>
    <row r="1774" spans="3:25" ht="19" hidden="1">
      <c r="C1774" s="933"/>
      <c r="D1774" s="933"/>
      <c r="E1774" s="19"/>
      <c r="I1774" s="100"/>
      <c r="M1774" s="100"/>
      <c r="Q1774" s="99"/>
      <c r="R1774" s="340"/>
      <c r="S1774" s="119"/>
      <c r="T1774" s="123"/>
      <c r="U1774" s="119"/>
      <c r="V1774" s="99"/>
      <c r="W1774" s="127"/>
      <c r="X1774" s="99"/>
      <c r="Y1774" s="127"/>
    </row>
    <row r="1775" spans="3:25" ht="19" hidden="1">
      <c r="C1775" s="933"/>
      <c r="D1775" s="933"/>
      <c r="E1775" s="19"/>
      <c r="I1775" s="100"/>
      <c r="M1775" s="100"/>
      <c r="Q1775" s="99"/>
      <c r="R1775" s="340"/>
      <c r="S1775" s="119"/>
      <c r="T1775" s="123"/>
      <c r="U1775" s="119"/>
      <c r="V1775" s="99"/>
      <c r="W1775" s="127"/>
      <c r="X1775" s="99"/>
      <c r="Y1775" s="127"/>
    </row>
    <row r="1776" spans="3:25" ht="19" hidden="1">
      <c r="C1776" s="933"/>
      <c r="D1776" s="933"/>
      <c r="E1776" s="19"/>
      <c r="I1776" s="100"/>
      <c r="M1776" s="100"/>
      <c r="Q1776" s="99"/>
      <c r="R1776" s="340"/>
      <c r="S1776" s="119"/>
      <c r="T1776" s="123"/>
      <c r="U1776" s="119"/>
      <c r="V1776" s="99"/>
      <c r="W1776" s="127"/>
      <c r="X1776" s="99"/>
      <c r="Y1776" s="127"/>
    </row>
    <row r="1777" spans="3:25" ht="19" hidden="1">
      <c r="C1777" s="933"/>
      <c r="D1777" s="933"/>
      <c r="E1777" s="19"/>
      <c r="I1777" s="100"/>
      <c r="M1777" s="100"/>
      <c r="Q1777" s="99"/>
      <c r="R1777" s="340"/>
      <c r="S1777" s="119"/>
      <c r="T1777" s="123"/>
      <c r="U1777" s="119"/>
      <c r="V1777" s="99"/>
      <c r="W1777" s="127"/>
      <c r="X1777" s="99"/>
      <c r="Y1777" s="127"/>
    </row>
    <row r="1778" spans="3:25" ht="19" hidden="1">
      <c r="C1778" s="933"/>
      <c r="D1778" s="933"/>
      <c r="E1778" s="19"/>
      <c r="I1778" s="100"/>
      <c r="M1778" s="100"/>
      <c r="Q1778" s="99"/>
      <c r="R1778" s="340"/>
      <c r="S1778" s="119"/>
      <c r="T1778" s="123"/>
      <c r="U1778" s="119"/>
      <c r="V1778" s="99"/>
      <c r="W1778" s="127"/>
      <c r="X1778" s="99"/>
      <c r="Y1778" s="127"/>
    </row>
    <row r="1779" spans="3:25" ht="19" hidden="1">
      <c r="C1779" s="933"/>
      <c r="D1779" s="933"/>
      <c r="E1779" s="19"/>
      <c r="I1779" s="100"/>
      <c r="M1779" s="100"/>
      <c r="Q1779" s="99"/>
      <c r="R1779" s="340"/>
      <c r="S1779" s="119"/>
      <c r="T1779" s="123"/>
      <c r="U1779" s="119"/>
      <c r="V1779" s="99"/>
      <c r="W1779" s="127"/>
      <c r="X1779" s="99"/>
      <c r="Y1779" s="127"/>
    </row>
    <row r="1780" spans="3:25" ht="19" hidden="1">
      <c r="C1780" s="933"/>
      <c r="D1780" s="933"/>
      <c r="E1780" s="19"/>
      <c r="I1780" s="100"/>
      <c r="M1780" s="100"/>
      <c r="Q1780" s="99"/>
      <c r="R1780" s="340"/>
      <c r="S1780" s="119"/>
      <c r="T1780" s="123"/>
      <c r="U1780" s="119"/>
      <c r="V1780" s="99"/>
      <c r="W1780" s="127"/>
      <c r="X1780" s="99"/>
      <c r="Y1780" s="127"/>
    </row>
    <row r="1781" spans="3:25" ht="19" hidden="1">
      <c r="C1781" s="933"/>
      <c r="D1781" s="933"/>
      <c r="E1781" s="19"/>
      <c r="I1781" s="100"/>
      <c r="M1781" s="100"/>
      <c r="Q1781" s="99"/>
      <c r="R1781" s="340"/>
      <c r="S1781" s="119"/>
      <c r="T1781" s="123"/>
      <c r="U1781" s="119"/>
      <c r="V1781" s="99"/>
      <c r="W1781" s="127"/>
      <c r="X1781" s="99"/>
      <c r="Y1781" s="127"/>
    </row>
    <row r="1782" spans="3:25" ht="19" hidden="1">
      <c r="C1782" s="933"/>
      <c r="D1782" s="933"/>
      <c r="E1782" s="19"/>
      <c r="I1782" s="100"/>
      <c r="M1782" s="100"/>
      <c r="Q1782" s="99"/>
      <c r="R1782" s="340"/>
      <c r="S1782" s="119"/>
      <c r="T1782" s="123"/>
      <c r="U1782" s="119"/>
      <c r="V1782" s="99"/>
      <c r="W1782" s="127"/>
      <c r="X1782" s="99"/>
      <c r="Y1782" s="127"/>
    </row>
    <row r="1783" spans="3:25" ht="19" hidden="1">
      <c r="C1783" s="933"/>
      <c r="D1783" s="933"/>
      <c r="E1783" s="19"/>
      <c r="I1783" s="100"/>
      <c r="M1783" s="100"/>
      <c r="Q1783" s="99"/>
      <c r="R1783" s="340"/>
      <c r="S1783" s="119"/>
      <c r="T1783" s="123"/>
      <c r="U1783" s="119"/>
      <c r="V1783" s="99"/>
      <c r="W1783" s="127"/>
      <c r="X1783" s="99"/>
      <c r="Y1783" s="127"/>
    </row>
    <row r="1784" spans="3:25" ht="19" hidden="1">
      <c r="C1784" s="933"/>
      <c r="D1784" s="933"/>
      <c r="E1784" s="19"/>
      <c r="I1784" s="100"/>
      <c r="M1784" s="100"/>
      <c r="Q1784" s="99"/>
      <c r="R1784" s="340"/>
      <c r="S1784" s="119"/>
      <c r="T1784" s="123"/>
      <c r="U1784" s="119"/>
      <c r="V1784" s="99"/>
      <c r="W1784" s="127"/>
      <c r="X1784" s="99"/>
      <c r="Y1784" s="127"/>
    </row>
    <row r="1785" spans="3:25" ht="19" hidden="1">
      <c r="C1785" s="933"/>
      <c r="D1785" s="933"/>
      <c r="E1785" s="19"/>
      <c r="I1785" s="100"/>
      <c r="M1785" s="100"/>
      <c r="Q1785" s="99"/>
      <c r="R1785" s="340"/>
      <c r="S1785" s="119"/>
      <c r="T1785" s="123"/>
      <c r="U1785" s="119"/>
      <c r="V1785" s="99"/>
      <c r="W1785" s="127"/>
      <c r="X1785" s="99"/>
      <c r="Y1785" s="127"/>
    </row>
    <row r="1786" spans="3:25" ht="19" hidden="1">
      <c r="C1786" s="933"/>
      <c r="D1786" s="933"/>
      <c r="E1786" s="19"/>
      <c r="I1786" s="100"/>
      <c r="M1786" s="100"/>
      <c r="Q1786" s="99"/>
      <c r="R1786" s="340"/>
      <c r="S1786" s="119"/>
      <c r="T1786" s="123"/>
      <c r="U1786" s="119"/>
      <c r="V1786" s="99"/>
      <c r="W1786" s="127"/>
      <c r="X1786" s="99"/>
      <c r="Y1786" s="127"/>
    </row>
    <row r="1787" spans="3:25" ht="19" hidden="1">
      <c r="C1787" s="933"/>
      <c r="D1787" s="933"/>
      <c r="E1787" s="19"/>
      <c r="I1787" s="100"/>
      <c r="M1787" s="100"/>
      <c r="Q1787" s="99"/>
      <c r="R1787" s="340"/>
      <c r="S1787" s="119"/>
      <c r="T1787" s="123"/>
      <c r="U1787" s="119"/>
      <c r="V1787" s="99"/>
      <c r="W1787" s="127"/>
      <c r="X1787" s="99"/>
      <c r="Y1787" s="127"/>
    </row>
    <row r="1788" spans="3:25" ht="19" hidden="1">
      <c r="C1788" s="933"/>
      <c r="D1788" s="933"/>
      <c r="E1788" s="19"/>
      <c r="I1788" s="100"/>
      <c r="M1788" s="100"/>
      <c r="Q1788" s="99"/>
      <c r="R1788" s="340"/>
      <c r="S1788" s="119"/>
      <c r="T1788" s="123"/>
      <c r="U1788" s="119"/>
      <c r="V1788" s="99"/>
      <c r="W1788" s="127"/>
      <c r="X1788" s="99"/>
      <c r="Y1788" s="127"/>
    </row>
    <row r="1789" spans="3:25" ht="19" hidden="1">
      <c r="C1789" s="933"/>
      <c r="D1789" s="933"/>
      <c r="E1789" s="19"/>
      <c r="I1789" s="100"/>
      <c r="M1789" s="100"/>
      <c r="Q1789" s="99"/>
      <c r="R1789" s="340"/>
      <c r="S1789" s="119"/>
      <c r="T1789" s="123"/>
      <c r="U1789" s="119"/>
      <c r="V1789" s="99"/>
      <c r="W1789" s="127"/>
      <c r="X1789" s="99"/>
      <c r="Y1789" s="127"/>
    </row>
    <row r="1790" spans="3:25" ht="19" hidden="1">
      <c r="C1790" s="933"/>
      <c r="D1790" s="933"/>
      <c r="E1790" s="19"/>
      <c r="I1790" s="100"/>
      <c r="M1790" s="100"/>
      <c r="Q1790" s="99"/>
      <c r="R1790" s="340"/>
      <c r="S1790" s="119"/>
      <c r="T1790" s="123"/>
      <c r="U1790" s="119"/>
      <c r="V1790" s="99"/>
      <c r="W1790" s="127"/>
      <c r="X1790" s="99"/>
      <c r="Y1790" s="127"/>
    </row>
    <row r="1791" spans="3:25" ht="19" hidden="1">
      <c r="C1791" s="933"/>
      <c r="D1791" s="933"/>
      <c r="E1791" s="19"/>
      <c r="I1791" s="100"/>
      <c r="M1791" s="100"/>
      <c r="Q1791" s="99"/>
      <c r="R1791" s="340"/>
      <c r="S1791" s="119"/>
      <c r="T1791" s="123"/>
      <c r="U1791" s="119"/>
      <c r="V1791" s="99"/>
      <c r="W1791" s="127"/>
      <c r="X1791" s="99"/>
      <c r="Y1791" s="127"/>
    </row>
    <row r="1792" spans="3:25" ht="19" hidden="1">
      <c r="C1792" s="933"/>
      <c r="D1792" s="933"/>
      <c r="E1792" s="19"/>
      <c r="I1792" s="100"/>
      <c r="M1792" s="100"/>
      <c r="Q1792" s="99"/>
      <c r="R1792" s="340"/>
      <c r="S1792" s="119"/>
      <c r="T1792" s="123"/>
      <c r="U1792" s="119"/>
      <c r="V1792" s="99"/>
      <c r="W1792" s="127"/>
      <c r="X1792" s="99"/>
      <c r="Y1792" s="127"/>
    </row>
    <row r="1793" spans="3:25" ht="19" hidden="1">
      <c r="C1793" s="933"/>
      <c r="D1793" s="933"/>
      <c r="E1793" s="19"/>
      <c r="I1793" s="100"/>
      <c r="M1793" s="100"/>
      <c r="Q1793" s="99"/>
      <c r="R1793" s="340"/>
      <c r="S1793" s="119"/>
      <c r="T1793" s="123"/>
      <c r="U1793" s="119"/>
      <c r="V1793" s="99"/>
      <c r="W1793" s="127"/>
      <c r="X1793" s="99"/>
      <c r="Y1793" s="127"/>
    </row>
    <row r="1794" spans="3:25" ht="19" hidden="1">
      <c r="C1794" s="933"/>
      <c r="D1794" s="933"/>
      <c r="E1794" s="19"/>
      <c r="I1794" s="100"/>
      <c r="M1794" s="100"/>
      <c r="Q1794" s="99"/>
      <c r="R1794" s="340"/>
      <c r="S1794" s="119"/>
      <c r="T1794" s="123"/>
      <c r="U1794" s="119"/>
      <c r="V1794" s="99"/>
      <c r="W1794" s="127"/>
      <c r="X1794" s="99"/>
      <c r="Y1794" s="127"/>
    </row>
    <row r="1795" spans="3:25" ht="19" hidden="1">
      <c r="C1795" s="933"/>
      <c r="D1795" s="933"/>
      <c r="E1795" s="19"/>
      <c r="I1795" s="100"/>
      <c r="M1795" s="100"/>
      <c r="Q1795" s="99"/>
      <c r="R1795" s="340"/>
      <c r="S1795" s="119"/>
      <c r="T1795" s="123"/>
      <c r="U1795" s="119"/>
      <c r="V1795" s="99"/>
      <c r="W1795" s="127"/>
      <c r="X1795" s="99"/>
      <c r="Y1795" s="127"/>
    </row>
    <row r="1796" spans="3:25" ht="19" hidden="1">
      <c r="C1796" s="933"/>
      <c r="D1796" s="933"/>
      <c r="E1796" s="19"/>
      <c r="I1796" s="100"/>
      <c r="M1796" s="100"/>
      <c r="Q1796" s="99"/>
      <c r="R1796" s="340"/>
      <c r="S1796" s="119"/>
      <c r="T1796" s="123"/>
      <c r="U1796" s="119"/>
      <c r="V1796" s="99"/>
      <c r="W1796" s="127"/>
      <c r="X1796" s="99"/>
      <c r="Y1796" s="127"/>
    </row>
    <row r="1797" spans="3:25" ht="19" hidden="1">
      <c r="C1797" s="933"/>
      <c r="D1797" s="933"/>
      <c r="E1797" s="19"/>
      <c r="I1797" s="100"/>
      <c r="M1797" s="100"/>
      <c r="Q1797" s="99"/>
      <c r="R1797" s="340"/>
      <c r="S1797" s="119"/>
      <c r="T1797" s="123"/>
      <c r="U1797" s="119"/>
      <c r="V1797" s="99"/>
      <c r="W1797" s="127"/>
      <c r="X1797" s="99"/>
      <c r="Y1797" s="127"/>
    </row>
    <row r="1798" spans="3:25" ht="19" hidden="1">
      <c r="C1798" s="933"/>
      <c r="D1798" s="933"/>
      <c r="E1798" s="19"/>
      <c r="I1798" s="100"/>
      <c r="M1798" s="100"/>
      <c r="Q1798" s="99"/>
      <c r="R1798" s="340"/>
      <c r="S1798" s="119"/>
      <c r="T1798" s="123"/>
      <c r="U1798" s="119"/>
      <c r="V1798" s="99"/>
      <c r="W1798" s="127"/>
      <c r="X1798" s="99"/>
      <c r="Y1798" s="127"/>
    </row>
    <row r="1799" spans="3:25" ht="19" hidden="1">
      <c r="C1799" s="933"/>
      <c r="D1799" s="933"/>
      <c r="E1799" s="19"/>
      <c r="I1799" s="100"/>
      <c r="M1799" s="100"/>
      <c r="Q1799" s="99"/>
      <c r="R1799" s="340"/>
      <c r="S1799" s="119"/>
      <c r="T1799" s="123"/>
      <c r="U1799" s="119"/>
      <c r="V1799" s="99"/>
      <c r="W1799" s="127"/>
      <c r="X1799" s="99"/>
      <c r="Y1799" s="127"/>
    </row>
    <row r="1800" spans="3:25" ht="19" hidden="1">
      <c r="C1800" s="933"/>
      <c r="D1800" s="933"/>
      <c r="E1800" s="19"/>
      <c r="I1800" s="100"/>
      <c r="M1800" s="100"/>
      <c r="Q1800" s="99"/>
      <c r="R1800" s="340"/>
      <c r="S1800" s="119"/>
      <c r="T1800" s="123"/>
      <c r="U1800" s="119"/>
      <c r="V1800" s="99"/>
      <c r="W1800" s="127"/>
      <c r="X1800" s="99"/>
      <c r="Y1800" s="127"/>
    </row>
    <row r="1801" spans="3:25" ht="19" hidden="1">
      <c r="C1801" s="933"/>
      <c r="D1801" s="933"/>
      <c r="E1801" s="19"/>
      <c r="I1801" s="100"/>
      <c r="M1801" s="100"/>
      <c r="Q1801" s="99"/>
      <c r="R1801" s="340"/>
      <c r="S1801" s="119"/>
      <c r="T1801" s="123"/>
      <c r="U1801" s="119"/>
      <c r="V1801" s="99"/>
      <c r="W1801" s="127"/>
      <c r="X1801" s="99"/>
      <c r="Y1801" s="127"/>
    </row>
    <row r="1802" spans="3:25" ht="19" hidden="1">
      <c r="C1802" s="933"/>
      <c r="D1802" s="933"/>
      <c r="E1802" s="19"/>
      <c r="I1802" s="100"/>
      <c r="M1802" s="100"/>
      <c r="Q1802" s="99"/>
      <c r="R1802" s="340"/>
      <c r="S1802" s="119"/>
      <c r="T1802" s="123"/>
      <c r="U1802" s="119"/>
      <c r="V1802" s="99"/>
      <c r="W1802" s="127"/>
      <c r="X1802" s="99"/>
      <c r="Y1802" s="127"/>
    </row>
    <row r="1803" spans="3:25" ht="19" hidden="1">
      <c r="C1803" s="933"/>
      <c r="D1803" s="933"/>
      <c r="E1803" s="19"/>
      <c r="I1803" s="100"/>
      <c r="M1803" s="100"/>
      <c r="Q1803" s="99"/>
      <c r="R1803" s="340"/>
      <c r="S1803" s="119"/>
      <c r="T1803" s="123"/>
      <c r="U1803" s="119"/>
      <c r="V1803" s="99"/>
      <c r="W1803" s="127"/>
      <c r="X1803" s="99"/>
      <c r="Y1803" s="127"/>
    </row>
    <row r="1804" spans="3:25" ht="19" hidden="1">
      <c r="C1804" s="933"/>
      <c r="D1804" s="933"/>
      <c r="E1804" s="19"/>
      <c r="I1804" s="100"/>
      <c r="M1804" s="100"/>
      <c r="Q1804" s="99"/>
      <c r="R1804" s="340"/>
      <c r="S1804" s="119"/>
      <c r="T1804" s="123"/>
      <c r="U1804" s="119"/>
      <c r="V1804" s="99"/>
      <c r="W1804" s="127"/>
      <c r="X1804" s="99"/>
      <c r="Y1804" s="127"/>
    </row>
    <row r="1805" spans="3:25" ht="19" hidden="1">
      <c r="C1805" s="933"/>
      <c r="D1805" s="933"/>
      <c r="E1805" s="19"/>
      <c r="I1805" s="100"/>
      <c r="M1805" s="100"/>
      <c r="Q1805" s="99"/>
      <c r="R1805" s="340"/>
      <c r="S1805" s="119"/>
      <c r="T1805" s="123"/>
      <c r="U1805" s="119"/>
      <c r="V1805" s="99"/>
      <c r="W1805" s="127"/>
      <c r="X1805" s="99"/>
      <c r="Y1805" s="127"/>
    </row>
    <row r="1806" spans="3:25" ht="19" hidden="1">
      <c r="C1806" s="933"/>
      <c r="D1806" s="933"/>
      <c r="E1806" s="19"/>
      <c r="I1806" s="100"/>
      <c r="M1806" s="100"/>
      <c r="Q1806" s="99"/>
      <c r="R1806" s="340"/>
      <c r="S1806" s="119"/>
      <c r="T1806" s="123"/>
      <c r="U1806" s="119"/>
      <c r="V1806" s="99"/>
      <c r="W1806" s="127"/>
      <c r="X1806" s="99"/>
      <c r="Y1806" s="127"/>
    </row>
    <row r="1807" spans="3:25" ht="19" hidden="1">
      <c r="C1807" s="933"/>
      <c r="D1807" s="933"/>
      <c r="E1807" s="19"/>
      <c r="I1807" s="100"/>
      <c r="M1807" s="100"/>
      <c r="Q1807" s="99"/>
      <c r="R1807" s="340"/>
      <c r="S1807" s="119"/>
      <c r="T1807" s="123"/>
      <c r="U1807" s="119"/>
      <c r="V1807" s="99"/>
      <c r="W1807" s="127"/>
      <c r="X1807" s="99"/>
      <c r="Y1807" s="127"/>
    </row>
    <row r="1808" spans="3:25" ht="19" hidden="1">
      <c r="C1808" s="933"/>
      <c r="D1808" s="933"/>
      <c r="E1808" s="19"/>
      <c r="I1808" s="100"/>
      <c r="M1808" s="100"/>
      <c r="Q1808" s="99"/>
      <c r="R1808" s="340"/>
      <c r="S1808" s="119"/>
      <c r="T1808" s="123"/>
      <c r="U1808" s="119"/>
      <c r="V1808" s="99"/>
      <c r="W1808" s="127"/>
      <c r="X1808" s="99"/>
      <c r="Y1808" s="127"/>
    </row>
    <row r="1809" spans="3:25" ht="19" hidden="1">
      <c r="C1809" s="933"/>
      <c r="D1809" s="933"/>
      <c r="E1809" s="19"/>
      <c r="I1809" s="100"/>
      <c r="M1809" s="100"/>
      <c r="Q1809" s="99"/>
      <c r="R1809" s="340"/>
      <c r="S1809" s="119"/>
      <c r="T1809" s="123"/>
      <c r="U1809" s="119"/>
      <c r="V1809" s="99"/>
      <c r="W1809" s="127"/>
      <c r="X1809" s="99"/>
      <c r="Y1809" s="127"/>
    </row>
    <row r="1810" spans="3:25" ht="19" hidden="1">
      <c r="C1810" s="933"/>
      <c r="D1810" s="933"/>
      <c r="E1810" s="19"/>
      <c r="I1810" s="100"/>
      <c r="M1810" s="100"/>
      <c r="Q1810" s="99"/>
      <c r="R1810" s="340"/>
      <c r="S1810" s="119"/>
      <c r="T1810" s="123"/>
      <c r="U1810" s="119"/>
      <c r="V1810" s="99"/>
      <c r="W1810" s="127"/>
      <c r="X1810" s="99"/>
      <c r="Y1810" s="127"/>
    </row>
    <row r="1811" spans="3:25" ht="19" hidden="1">
      <c r="C1811" s="933"/>
      <c r="D1811" s="933"/>
      <c r="E1811" s="19"/>
      <c r="I1811" s="100"/>
      <c r="M1811" s="100"/>
      <c r="Q1811" s="99"/>
      <c r="R1811" s="340"/>
      <c r="S1811" s="119"/>
      <c r="T1811" s="123"/>
      <c r="U1811" s="119"/>
      <c r="V1811" s="99"/>
      <c r="W1811" s="127"/>
      <c r="X1811" s="99"/>
      <c r="Y1811" s="127"/>
    </row>
    <row r="1812" spans="3:25" ht="19" hidden="1">
      <c r="C1812" s="933"/>
      <c r="D1812" s="933"/>
      <c r="E1812" s="19"/>
      <c r="I1812" s="100"/>
      <c r="M1812" s="100"/>
      <c r="Q1812" s="99"/>
      <c r="R1812" s="340"/>
      <c r="S1812" s="119"/>
      <c r="T1812" s="123"/>
      <c r="U1812" s="119"/>
      <c r="V1812" s="99"/>
      <c r="W1812" s="127"/>
      <c r="X1812" s="99"/>
      <c r="Y1812" s="127"/>
    </row>
    <row r="1813" spans="3:25" ht="19" hidden="1">
      <c r="C1813" s="933"/>
      <c r="D1813" s="933"/>
      <c r="E1813" s="19"/>
      <c r="I1813" s="100"/>
      <c r="M1813" s="100"/>
      <c r="Q1813" s="99"/>
      <c r="R1813" s="340"/>
      <c r="S1813" s="119"/>
      <c r="T1813" s="123"/>
      <c r="U1813" s="119"/>
      <c r="V1813" s="99"/>
      <c r="W1813" s="127"/>
      <c r="X1813" s="99"/>
      <c r="Y1813" s="127"/>
    </row>
    <row r="1814" spans="3:25" ht="19" hidden="1">
      <c r="C1814" s="933"/>
      <c r="D1814" s="933"/>
      <c r="E1814" s="19"/>
      <c r="I1814" s="100"/>
      <c r="M1814" s="100"/>
      <c r="Q1814" s="99"/>
      <c r="R1814" s="340"/>
      <c r="S1814" s="119"/>
      <c r="T1814" s="123"/>
      <c r="U1814" s="119"/>
      <c r="V1814" s="99"/>
      <c r="W1814" s="127"/>
      <c r="X1814" s="99"/>
      <c r="Y1814" s="127"/>
    </row>
    <row r="1815" spans="3:25" ht="19" hidden="1">
      <c r="C1815" s="933"/>
      <c r="D1815" s="933"/>
      <c r="E1815" s="19"/>
      <c r="I1815" s="100"/>
      <c r="M1815" s="100"/>
      <c r="Q1815" s="99"/>
      <c r="R1815" s="340"/>
      <c r="S1815" s="119"/>
      <c r="T1815" s="123"/>
      <c r="U1815" s="119"/>
      <c r="V1815" s="99"/>
      <c r="W1815" s="127"/>
      <c r="X1815" s="99"/>
      <c r="Y1815" s="127"/>
    </row>
    <row r="1816" spans="3:25" ht="19" hidden="1">
      <c r="C1816" s="933"/>
      <c r="D1816" s="933"/>
      <c r="E1816" s="19"/>
      <c r="I1816" s="100"/>
      <c r="M1816" s="100"/>
      <c r="Q1816" s="99"/>
      <c r="R1816" s="340"/>
      <c r="S1816" s="119"/>
      <c r="T1816" s="123"/>
      <c r="U1816" s="119"/>
      <c r="V1816" s="99"/>
      <c r="W1816" s="127"/>
      <c r="X1816" s="99"/>
      <c r="Y1816" s="127"/>
    </row>
    <row r="1817" spans="3:25" ht="19" hidden="1">
      <c r="C1817" s="933"/>
      <c r="D1817" s="933"/>
      <c r="E1817" s="19"/>
      <c r="I1817" s="100"/>
      <c r="M1817" s="100"/>
      <c r="Q1817" s="99"/>
      <c r="R1817" s="340"/>
      <c r="S1817" s="119"/>
      <c r="T1817" s="123"/>
      <c r="U1817" s="119"/>
      <c r="V1817" s="99"/>
      <c r="W1817" s="127"/>
      <c r="X1817" s="99"/>
      <c r="Y1817" s="127"/>
    </row>
    <row r="1818" spans="3:25" ht="19" hidden="1">
      <c r="C1818" s="933"/>
      <c r="D1818" s="933"/>
      <c r="E1818" s="19"/>
      <c r="I1818" s="100"/>
      <c r="M1818" s="100"/>
      <c r="Q1818" s="99"/>
      <c r="R1818" s="340"/>
      <c r="S1818" s="119"/>
      <c r="T1818" s="123"/>
      <c r="U1818" s="119"/>
      <c r="V1818" s="99"/>
      <c r="W1818" s="127"/>
      <c r="X1818" s="99"/>
      <c r="Y1818" s="127"/>
    </row>
    <row r="1819" spans="3:25" ht="19" hidden="1">
      <c r="C1819" s="933"/>
      <c r="D1819" s="933"/>
      <c r="E1819" s="19"/>
      <c r="I1819" s="100"/>
      <c r="M1819" s="100"/>
      <c r="Q1819" s="99"/>
      <c r="R1819" s="340"/>
      <c r="S1819" s="119"/>
      <c r="T1819" s="123"/>
      <c r="U1819" s="119"/>
      <c r="V1819" s="99"/>
      <c r="W1819" s="127"/>
      <c r="X1819" s="99"/>
      <c r="Y1819" s="127"/>
    </row>
    <row r="1820" spans="3:25" ht="19" hidden="1">
      <c r="C1820" s="933"/>
      <c r="D1820" s="933"/>
      <c r="E1820" s="19"/>
      <c r="I1820" s="100"/>
      <c r="M1820" s="100"/>
      <c r="Q1820" s="99"/>
      <c r="R1820" s="340"/>
      <c r="S1820" s="119"/>
      <c r="T1820" s="123"/>
      <c r="U1820" s="119"/>
      <c r="V1820" s="99"/>
      <c r="W1820" s="127"/>
      <c r="X1820" s="99"/>
      <c r="Y1820" s="127"/>
    </row>
    <row r="1821" spans="3:25" ht="19" hidden="1">
      <c r="C1821" s="933"/>
      <c r="D1821" s="933"/>
      <c r="E1821" s="19"/>
      <c r="I1821" s="100"/>
      <c r="M1821" s="100"/>
      <c r="Q1821" s="99"/>
      <c r="R1821" s="340"/>
      <c r="S1821" s="119"/>
      <c r="T1821" s="123"/>
      <c r="U1821" s="119"/>
      <c r="V1821" s="99"/>
      <c r="W1821" s="127"/>
      <c r="X1821" s="99"/>
      <c r="Y1821" s="127"/>
    </row>
    <row r="1822" spans="3:25" ht="19" hidden="1">
      <c r="C1822" s="933"/>
      <c r="D1822" s="933"/>
      <c r="E1822" s="19"/>
      <c r="I1822" s="100"/>
      <c r="M1822" s="100"/>
      <c r="Q1822" s="99"/>
      <c r="R1822" s="340"/>
      <c r="S1822" s="119"/>
      <c r="T1822" s="123"/>
      <c r="U1822" s="119"/>
      <c r="V1822" s="99"/>
      <c r="W1822" s="127"/>
      <c r="X1822" s="99"/>
      <c r="Y1822" s="127"/>
    </row>
    <row r="1823" spans="3:25" ht="19" hidden="1">
      <c r="C1823" s="933"/>
      <c r="D1823" s="933"/>
      <c r="E1823" s="19"/>
      <c r="I1823" s="100"/>
      <c r="M1823" s="100"/>
      <c r="Q1823" s="99"/>
      <c r="R1823" s="340"/>
      <c r="S1823" s="119"/>
      <c r="T1823" s="123"/>
      <c r="U1823" s="119"/>
      <c r="V1823" s="99"/>
      <c r="W1823" s="127"/>
      <c r="X1823" s="99"/>
      <c r="Y1823" s="127"/>
    </row>
    <row r="1824" spans="3:25" ht="19" hidden="1">
      <c r="C1824" s="933"/>
      <c r="D1824" s="933"/>
      <c r="E1824" s="19"/>
      <c r="I1824" s="100"/>
      <c r="M1824" s="100"/>
      <c r="Q1824" s="99"/>
      <c r="R1824" s="340"/>
      <c r="S1824" s="119"/>
      <c r="T1824" s="123"/>
      <c r="U1824" s="119"/>
      <c r="V1824" s="99"/>
      <c r="W1824" s="127"/>
      <c r="X1824" s="99"/>
      <c r="Y1824" s="127"/>
    </row>
    <row r="1825" spans="3:25" ht="19" hidden="1">
      <c r="C1825" s="933"/>
      <c r="D1825" s="933"/>
      <c r="E1825" s="19"/>
      <c r="I1825" s="100"/>
      <c r="M1825" s="100"/>
      <c r="Q1825" s="99"/>
      <c r="R1825" s="340"/>
      <c r="S1825" s="119"/>
      <c r="T1825" s="123"/>
      <c r="U1825" s="119"/>
      <c r="V1825" s="99"/>
      <c r="W1825" s="127"/>
      <c r="X1825" s="99"/>
      <c r="Y1825" s="127"/>
    </row>
    <row r="1826" spans="3:25" ht="19" hidden="1">
      <c r="C1826" s="933"/>
      <c r="D1826" s="933"/>
      <c r="E1826" s="19"/>
      <c r="I1826" s="100"/>
      <c r="M1826" s="100"/>
      <c r="Q1826" s="99"/>
      <c r="R1826" s="340"/>
      <c r="S1826" s="119"/>
      <c r="T1826" s="123"/>
      <c r="U1826" s="119"/>
      <c r="V1826" s="99"/>
      <c r="W1826" s="127"/>
      <c r="X1826" s="99"/>
      <c r="Y1826" s="127"/>
    </row>
    <row r="1827" spans="3:25" ht="19" hidden="1">
      <c r="C1827" s="933"/>
      <c r="D1827" s="933"/>
      <c r="E1827" s="19"/>
      <c r="I1827" s="100"/>
      <c r="M1827" s="100"/>
      <c r="Q1827" s="99"/>
      <c r="R1827" s="340"/>
      <c r="S1827" s="119"/>
      <c r="T1827" s="123"/>
      <c r="U1827" s="119"/>
      <c r="V1827" s="99"/>
      <c r="W1827" s="127"/>
      <c r="X1827" s="99"/>
      <c r="Y1827" s="127"/>
    </row>
    <row r="1828" spans="3:25" ht="19" hidden="1">
      <c r="C1828" s="933"/>
      <c r="D1828" s="933"/>
      <c r="E1828" s="19"/>
      <c r="I1828" s="100"/>
      <c r="M1828" s="100"/>
      <c r="Q1828" s="99"/>
      <c r="R1828" s="340"/>
      <c r="S1828" s="119"/>
      <c r="T1828" s="123"/>
      <c r="U1828" s="119"/>
      <c r="V1828" s="99"/>
      <c r="W1828" s="127"/>
      <c r="X1828" s="99"/>
      <c r="Y1828" s="127"/>
    </row>
    <row r="1829" spans="3:25" ht="19" hidden="1">
      <c r="C1829" s="933"/>
      <c r="D1829" s="933"/>
      <c r="E1829" s="19"/>
      <c r="I1829" s="100"/>
      <c r="M1829" s="100"/>
      <c r="Q1829" s="99"/>
      <c r="R1829" s="340"/>
      <c r="S1829" s="119"/>
      <c r="T1829" s="123"/>
      <c r="U1829" s="119"/>
      <c r="V1829" s="99"/>
      <c r="W1829" s="127"/>
      <c r="X1829" s="99"/>
      <c r="Y1829" s="127"/>
    </row>
    <row r="1830" spans="3:25" ht="19" hidden="1">
      <c r="C1830" s="933"/>
      <c r="D1830" s="933"/>
      <c r="E1830" s="19"/>
      <c r="I1830" s="100"/>
      <c r="M1830" s="100"/>
      <c r="Q1830" s="99"/>
      <c r="R1830" s="340"/>
      <c r="S1830" s="119"/>
      <c r="T1830" s="123"/>
      <c r="U1830" s="119"/>
      <c r="V1830" s="99"/>
      <c r="W1830" s="127"/>
      <c r="X1830" s="99"/>
      <c r="Y1830" s="127"/>
    </row>
    <row r="1831" spans="3:25" ht="19" hidden="1">
      <c r="C1831" s="933"/>
      <c r="D1831" s="933"/>
      <c r="E1831" s="19"/>
      <c r="I1831" s="100"/>
      <c r="M1831" s="100"/>
      <c r="Q1831" s="99"/>
      <c r="R1831" s="340"/>
      <c r="S1831" s="119"/>
      <c r="T1831" s="123"/>
      <c r="U1831" s="119"/>
      <c r="V1831" s="99"/>
      <c r="W1831" s="127"/>
      <c r="X1831" s="99"/>
      <c r="Y1831" s="127"/>
    </row>
    <row r="1832" spans="3:25" ht="19" hidden="1">
      <c r="C1832" s="933"/>
      <c r="D1832" s="933"/>
      <c r="E1832" s="19"/>
      <c r="I1832" s="100"/>
      <c r="M1832" s="100"/>
      <c r="Q1832" s="99"/>
      <c r="R1832" s="340"/>
      <c r="S1832" s="119"/>
      <c r="T1832" s="123"/>
      <c r="U1832" s="119"/>
      <c r="V1832" s="99"/>
      <c r="W1832" s="127"/>
      <c r="X1832" s="99"/>
      <c r="Y1832" s="127"/>
    </row>
    <row r="1833" spans="3:25" ht="19" hidden="1">
      <c r="C1833" s="933"/>
      <c r="D1833" s="933"/>
      <c r="E1833" s="19"/>
      <c r="I1833" s="100"/>
      <c r="M1833" s="100"/>
      <c r="Q1833" s="99"/>
      <c r="R1833" s="340"/>
      <c r="S1833" s="119"/>
      <c r="T1833" s="123"/>
      <c r="U1833" s="119"/>
      <c r="V1833" s="99"/>
      <c r="W1833" s="127"/>
      <c r="X1833" s="99"/>
      <c r="Y1833" s="127"/>
    </row>
    <row r="1834" spans="3:25" ht="19" hidden="1">
      <c r="C1834" s="933"/>
      <c r="D1834" s="933"/>
      <c r="E1834" s="19"/>
      <c r="I1834" s="100"/>
      <c r="M1834" s="100"/>
      <c r="Q1834" s="99"/>
      <c r="R1834" s="340"/>
      <c r="S1834" s="119"/>
      <c r="T1834" s="123"/>
      <c r="U1834" s="119"/>
      <c r="V1834" s="99"/>
      <c r="W1834" s="127"/>
      <c r="X1834" s="99"/>
      <c r="Y1834" s="127"/>
    </row>
    <row r="1835" spans="3:25" ht="19" hidden="1">
      <c r="C1835" s="933"/>
      <c r="D1835" s="933"/>
      <c r="E1835" s="19"/>
      <c r="I1835" s="100"/>
      <c r="M1835" s="100"/>
      <c r="Q1835" s="99"/>
      <c r="R1835" s="340"/>
      <c r="S1835" s="119"/>
      <c r="T1835" s="123"/>
      <c r="U1835" s="119"/>
      <c r="V1835" s="99"/>
      <c r="W1835" s="127"/>
      <c r="X1835" s="99"/>
      <c r="Y1835" s="127"/>
    </row>
    <row r="1836" spans="3:25" ht="19" hidden="1">
      <c r="C1836" s="933"/>
      <c r="D1836" s="933"/>
      <c r="E1836" s="19"/>
      <c r="I1836" s="100"/>
      <c r="M1836" s="100"/>
      <c r="Q1836" s="99"/>
      <c r="R1836" s="340"/>
      <c r="S1836" s="119"/>
      <c r="T1836" s="123"/>
      <c r="U1836" s="119"/>
      <c r="V1836" s="99"/>
      <c r="W1836" s="127"/>
      <c r="X1836" s="99"/>
      <c r="Y1836" s="127"/>
    </row>
    <row r="1837" spans="3:25" ht="19" hidden="1">
      <c r="C1837" s="933"/>
      <c r="D1837" s="933"/>
      <c r="E1837" s="19"/>
      <c r="I1837" s="100"/>
      <c r="M1837" s="100"/>
      <c r="Q1837" s="99"/>
      <c r="R1837" s="340"/>
      <c r="S1837" s="119"/>
      <c r="T1837" s="123"/>
      <c r="U1837" s="119"/>
      <c r="V1837" s="99"/>
      <c r="W1837" s="127"/>
      <c r="X1837" s="99"/>
      <c r="Y1837" s="127"/>
    </row>
    <row r="1838" spans="3:25" ht="19" hidden="1">
      <c r="C1838" s="933"/>
      <c r="D1838" s="933"/>
      <c r="E1838" s="19"/>
      <c r="I1838" s="100"/>
      <c r="M1838" s="100"/>
      <c r="Q1838" s="99"/>
      <c r="R1838" s="340"/>
      <c r="S1838" s="119"/>
      <c r="T1838" s="123"/>
      <c r="U1838" s="119"/>
      <c r="V1838" s="99"/>
      <c r="W1838" s="127"/>
      <c r="X1838" s="99"/>
      <c r="Y1838" s="127"/>
    </row>
    <row r="1839" spans="3:25" ht="19" hidden="1">
      <c r="C1839" s="933"/>
      <c r="D1839" s="933"/>
      <c r="E1839" s="19"/>
      <c r="I1839" s="100"/>
      <c r="M1839" s="100"/>
      <c r="Q1839" s="99"/>
      <c r="R1839" s="340"/>
      <c r="S1839" s="119"/>
      <c r="T1839" s="123"/>
      <c r="U1839" s="119"/>
      <c r="V1839" s="99"/>
      <c r="W1839" s="127"/>
      <c r="X1839" s="99"/>
      <c r="Y1839" s="127"/>
    </row>
    <row r="1840" spans="3:25" ht="19" hidden="1">
      <c r="C1840" s="933"/>
      <c r="D1840" s="933"/>
      <c r="E1840" s="19"/>
      <c r="I1840" s="100"/>
      <c r="M1840" s="100"/>
      <c r="Q1840" s="99"/>
      <c r="R1840" s="340"/>
      <c r="S1840" s="119"/>
      <c r="T1840" s="123"/>
      <c r="U1840" s="119"/>
      <c r="V1840" s="99"/>
      <c r="W1840" s="127"/>
      <c r="X1840" s="99"/>
      <c r="Y1840" s="127"/>
    </row>
    <row r="1841" spans="3:25" ht="19" hidden="1">
      <c r="C1841" s="933"/>
      <c r="D1841" s="933"/>
      <c r="E1841" s="19"/>
      <c r="I1841" s="100"/>
      <c r="M1841" s="100"/>
      <c r="Q1841" s="99"/>
      <c r="R1841" s="340"/>
      <c r="S1841" s="119"/>
      <c r="T1841" s="123"/>
      <c r="U1841" s="119"/>
      <c r="V1841" s="99"/>
      <c r="W1841" s="127"/>
      <c r="X1841" s="99"/>
      <c r="Y1841" s="127"/>
    </row>
    <row r="1842" spans="3:25" ht="19" hidden="1">
      <c r="C1842" s="933"/>
      <c r="D1842" s="933"/>
      <c r="E1842" s="19"/>
      <c r="I1842" s="100"/>
      <c r="M1842" s="100"/>
      <c r="Q1842" s="99"/>
      <c r="R1842" s="340"/>
      <c r="S1842" s="119"/>
      <c r="T1842" s="123"/>
      <c r="U1842" s="119"/>
      <c r="V1842" s="99"/>
      <c r="W1842" s="127"/>
      <c r="X1842" s="99"/>
      <c r="Y1842" s="127"/>
    </row>
    <row r="1843" spans="3:25" ht="19" hidden="1">
      <c r="C1843" s="933"/>
      <c r="D1843" s="933"/>
      <c r="E1843" s="19"/>
      <c r="I1843" s="100"/>
      <c r="M1843" s="100"/>
      <c r="Q1843" s="99"/>
      <c r="R1843" s="340"/>
      <c r="S1843" s="119"/>
      <c r="T1843" s="123"/>
      <c r="U1843" s="119"/>
      <c r="V1843" s="99"/>
      <c r="W1843" s="127"/>
      <c r="X1843" s="99"/>
      <c r="Y1843" s="127"/>
    </row>
    <row r="1844" spans="3:25" ht="19" hidden="1">
      <c r="C1844" s="933"/>
      <c r="D1844" s="933"/>
      <c r="E1844" s="19"/>
      <c r="I1844" s="100"/>
      <c r="M1844" s="100"/>
      <c r="Q1844" s="99"/>
      <c r="R1844" s="340"/>
      <c r="S1844" s="119"/>
      <c r="T1844" s="123"/>
      <c r="U1844" s="119"/>
      <c r="V1844" s="99"/>
      <c r="W1844" s="127"/>
      <c r="X1844" s="99"/>
      <c r="Y1844" s="127"/>
    </row>
    <row r="1845" spans="3:25" ht="19" hidden="1">
      <c r="C1845" s="933"/>
      <c r="D1845" s="933"/>
      <c r="E1845" s="19"/>
      <c r="I1845" s="100"/>
      <c r="M1845" s="100"/>
      <c r="Q1845" s="99"/>
      <c r="R1845" s="340"/>
      <c r="S1845" s="119"/>
      <c r="T1845" s="123"/>
      <c r="U1845" s="119"/>
      <c r="V1845" s="99"/>
      <c r="W1845" s="127"/>
      <c r="X1845" s="99"/>
      <c r="Y1845" s="127"/>
    </row>
    <row r="1846" spans="3:25" ht="19" hidden="1">
      <c r="C1846" s="933"/>
      <c r="D1846" s="933"/>
      <c r="E1846" s="19"/>
      <c r="I1846" s="100"/>
      <c r="M1846" s="100"/>
      <c r="Q1846" s="99"/>
      <c r="R1846" s="340"/>
      <c r="S1846" s="119"/>
      <c r="T1846" s="123"/>
      <c r="U1846" s="119"/>
      <c r="V1846" s="99"/>
      <c r="W1846" s="127"/>
      <c r="X1846" s="99"/>
      <c r="Y1846" s="127"/>
    </row>
    <row r="1847" spans="3:25" ht="19" hidden="1">
      <c r="C1847" s="933"/>
      <c r="D1847" s="933"/>
      <c r="E1847" s="19"/>
      <c r="I1847" s="100"/>
      <c r="M1847" s="100"/>
      <c r="Q1847" s="99"/>
      <c r="R1847" s="340"/>
      <c r="S1847" s="119"/>
      <c r="T1847" s="123"/>
      <c r="U1847" s="119"/>
      <c r="V1847" s="99"/>
      <c r="W1847" s="127"/>
      <c r="X1847" s="99"/>
      <c r="Y1847" s="127"/>
    </row>
    <row r="1848" spans="3:25" ht="19" hidden="1">
      <c r="C1848" s="933"/>
      <c r="D1848" s="933"/>
      <c r="E1848" s="19"/>
      <c r="I1848" s="100"/>
      <c r="M1848" s="100"/>
      <c r="Q1848" s="99"/>
      <c r="R1848" s="340"/>
      <c r="S1848" s="119"/>
      <c r="T1848" s="123"/>
      <c r="U1848" s="119"/>
      <c r="V1848" s="99"/>
      <c r="W1848" s="127"/>
      <c r="X1848" s="99"/>
      <c r="Y1848" s="127"/>
    </row>
    <row r="1849" spans="3:25" ht="19" hidden="1">
      <c r="C1849" s="933"/>
      <c r="D1849" s="933"/>
      <c r="E1849" s="19"/>
      <c r="I1849" s="100"/>
      <c r="M1849" s="100"/>
      <c r="Q1849" s="99"/>
      <c r="R1849" s="340"/>
      <c r="S1849" s="119"/>
      <c r="T1849" s="123"/>
      <c r="U1849" s="119"/>
      <c r="V1849" s="99"/>
      <c r="W1849" s="127"/>
      <c r="X1849" s="99"/>
      <c r="Y1849" s="127"/>
    </row>
    <row r="1850" spans="3:25" ht="19" hidden="1">
      <c r="C1850" s="933"/>
      <c r="D1850" s="933"/>
      <c r="E1850" s="19"/>
      <c r="I1850" s="100"/>
      <c r="M1850" s="100"/>
      <c r="Q1850" s="99"/>
      <c r="R1850" s="340"/>
      <c r="S1850" s="119"/>
      <c r="T1850" s="123"/>
      <c r="U1850" s="119"/>
      <c r="V1850" s="99"/>
      <c r="W1850" s="127"/>
      <c r="X1850" s="99"/>
      <c r="Y1850" s="127"/>
    </row>
    <row r="1851" spans="3:25" ht="19" hidden="1">
      <c r="C1851" s="933"/>
      <c r="D1851" s="933"/>
      <c r="E1851" s="19"/>
      <c r="I1851" s="100"/>
      <c r="M1851" s="100"/>
      <c r="Q1851" s="99"/>
      <c r="R1851" s="340"/>
      <c r="S1851" s="119"/>
      <c r="T1851" s="123"/>
      <c r="U1851" s="119"/>
      <c r="V1851" s="99"/>
      <c r="W1851" s="127"/>
      <c r="X1851" s="99"/>
      <c r="Y1851" s="127"/>
    </row>
    <row r="1852" spans="3:25" ht="19" hidden="1">
      <c r="C1852" s="933"/>
      <c r="D1852" s="933"/>
      <c r="E1852" s="19"/>
      <c r="I1852" s="100"/>
      <c r="M1852" s="100"/>
      <c r="Q1852" s="99"/>
      <c r="R1852" s="340"/>
      <c r="S1852" s="119"/>
      <c r="T1852" s="123"/>
      <c r="U1852" s="119"/>
      <c r="V1852" s="99"/>
      <c r="W1852" s="127"/>
      <c r="X1852" s="99"/>
      <c r="Y1852" s="127"/>
    </row>
    <row r="1853" spans="3:25" ht="19" hidden="1">
      <c r="C1853" s="933"/>
      <c r="D1853" s="933"/>
      <c r="E1853" s="19"/>
      <c r="I1853" s="100"/>
      <c r="M1853" s="100"/>
      <c r="Q1853" s="99"/>
      <c r="R1853" s="340"/>
      <c r="S1853" s="119"/>
      <c r="T1853" s="123"/>
      <c r="U1853" s="119"/>
      <c r="V1853" s="99"/>
      <c r="W1853" s="127"/>
      <c r="X1853" s="99"/>
      <c r="Y1853" s="127"/>
    </row>
    <row r="1854" spans="3:25" ht="19" hidden="1">
      <c r="C1854" s="933"/>
      <c r="D1854" s="933"/>
      <c r="E1854" s="19"/>
      <c r="I1854" s="100"/>
      <c r="M1854" s="100"/>
      <c r="Q1854" s="99"/>
      <c r="R1854" s="340"/>
      <c r="S1854" s="119"/>
      <c r="T1854" s="123"/>
      <c r="U1854" s="119"/>
      <c r="V1854" s="99"/>
      <c r="W1854" s="127"/>
      <c r="X1854" s="99"/>
      <c r="Y1854" s="127"/>
    </row>
    <row r="1855" spans="3:25" ht="19" hidden="1">
      <c r="C1855" s="933"/>
      <c r="D1855" s="933"/>
      <c r="E1855" s="19"/>
      <c r="I1855" s="100"/>
      <c r="M1855" s="100"/>
      <c r="Q1855" s="99"/>
      <c r="R1855" s="340"/>
      <c r="S1855" s="119"/>
      <c r="T1855" s="123"/>
      <c r="U1855" s="119"/>
      <c r="V1855" s="99"/>
      <c r="W1855" s="127"/>
      <c r="X1855" s="99"/>
      <c r="Y1855" s="127"/>
    </row>
    <row r="1856" spans="3:25" ht="19" hidden="1">
      <c r="C1856" s="933"/>
      <c r="D1856" s="933"/>
      <c r="E1856" s="19"/>
      <c r="I1856" s="100"/>
      <c r="M1856" s="100"/>
      <c r="Q1856" s="99"/>
      <c r="R1856" s="340"/>
      <c r="S1856" s="119"/>
      <c r="T1856" s="123"/>
      <c r="U1856" s="119"/>
      <c r="V1856" s="99"/>
      <c r="W1856" s="127"/>
      <c r="X1856" s="99"/>
      <c r="Y1856" s="127"/>
    </row>
    <row r="1857" spans="3:25" ht="19" hidden="1">
      <c r="C1857" s="933"/>
      <c r="D1857" s="933"/>
      <c r="E1857" s="19"/>
      <c r="I1857" s="100"/>
      <c r="M1857" s="100"/>
      <c r="Q1857" s="99"/>
      <c r="R1857" s="340"/>
      <c r="S1857" s="119"/>
      <c r="T1857" s="123"/>
      <c r="U1857" s="119"/>
      <c r="V1857" s="99"/>
      <c r="W1857" s="127"/>
      <c r="X1857" s="99"/>
      <c r="Y1857" s="127"/>
    </row>
    <row r="1858" spans="3:25" ht="19" hidden="1">
      <c r="C1858" s="933"/>
      <c r="D1858" s="933"/>
      <c r="E1858" s="19"/>
      <c r="I1858" s="100"/>
      <c r="M1858" s="100"/>
      <c r="Q1858" s="99"/>
      <c r="R1858" s="340"/>
      <c r="S1858" s="119"/>
      <c r="T1858" s="123"/>
      <c r="U1858" s="119"/>
      <c r="V1858" s="99"/>
      <c r="W1858" s="127"/>
      <c r="X1858" s="99"/>
      <c r="Y1858" s="127"/>
    </row>
    <row r="1859" spans="3:25" ht="19" hidden="1">
      <c r="C1859" s="933"/>
      <c r="D1859" s="933"/>
      <c r="E1859" s="19"/>
      <c r="I1859" s="100"/>
      <c r="M1859" s="100"/>
      <c r="Q1859" s="99"/>
      <c r="R1859" s="340"/>
      <c r="S1859" s="119"/>
      <c r="T1859" s="123"/>
      <c r="U1859" s="119"/>
      <c r="V1859" s="99"/>
      <c r="W1859" s="127"/>
      <c r="X1859" s="99"/>
      <c r="Y1859" s="127"/>
    </row>
    <row r="1860" spans="3:25" ht="19" hidden="1">
      <c r="C1860" s="933"/>
      <c r="D1860" s="933"/>
      <c r="E1860" s="19"/>
      <c r="I1860" s="100"/>
      <c r="M1860" s="100"/>
      <c r="Q1860" s="99"/>
      <c r="R1860" s="340"/>
      <c r="S1860" s="119"/>
      <c r="T1860" s="123"/>
      <c r="U1860" s="119"/>
      <c r="V1860" s="99"/>
      <c r="W1860" s="127"/>
      <c r="X1860" s="99"/>
      <c r="Y1860" s="127"/>
    </row>
    <row r="1861" spans="3:25" ht="19" hidden="1">
      <c r="C1861" s="933"/>
      <c r="D1861" s="933"/>
      <c r="E1861" s="19"/>
      <c r="I1861" s="100"/>
      <c r="M1861" s="100"/>
      <c r="Q1861" s="99"/>
      <c r="R1861" s="340"/>
      <c r="S1861" s="119"/>
      <c r="T1861" s="123"/>
      <c r="U1861" s="119"/>
      <c r="V1861" s="99"/>
      <c r="W1861" s="127"/>
      <c r="X1861" s="99"/>
      <c r="Y1861" s="127"/>
    </row>
    <row r="1862" spans="3:25" ht="19" hidden="1">
      <c r="C1862" s="933"/>
      <c r="D1862" s="933"/>
      <c r="E1862" s="19"/>
      <c r="I1862" s="100"/>
      <c r="M1862" s="100"/>
      <c r="Q1862" s="99"/>
      <c r="R1862" s="340"/>
      <c r="S1862" s="119"/>
      <c r="T1862" s="123"/>
      <c r="U1862" s="119"/>
      <c r="V1862" s="99"/>
      <c r="W1862" s="127"/>
      <c r="X1862" s="99"/>
      <c r="Y1862" s="127"/>
    </row>
    <row r="1863" spans="3:25" ht="19" hidden="1">
      <c r="C1863" s="933"/>
      <c r="D1863" s="933"/>
      <c r="E1863" s="19"/>
      <c r="I1863" s="100"/>
      <c r="M1863" s="100"/>
      <c r="Q1863" s="99"/>
      <c r="R1863" s="340"/>
      <c r="S1863" s="119"/>
      <c r="T1863" s="123"/>
      <c r="U1863" s="119"/>
      <c r="V1863" s="99"/>
      <c r="W1863" s="127"/>
      <c r="X1863" s="99"/>
      <c r="Y1863" s="127"/>
    </row>
    <row r="1864" spans="3:25" ht="19" hidden="1">
      <c r="C1864" s="933"/>
      <c r="D1864" s="933"/>
      <c r="E1864" s="19"/>
      <c r="I1864" s="100"/>
      <c r="M1864" s="100"/>
      <c r="Q1864" s="99"/>
      <c r="R1864" s="340"/>
      <c r="S1864" s="119"/>
      <c r="T1864" s="123"/>
      <c r="U1864" s="119"/>
      <c r="V1864" s="99"/>
      <c r="W1864" s="127"/>
      <c r="X1864" s="99"/>
      <c r="Y1864" s="127"/>
    </row>
    <row r="1865" spans="3:25" ht="19" hidden="1">
      <c r="C1865" s="933"/>
      <c r="D1865" s="933"/>
      <c r="E1865" s="19"/>
      <c r="I1865" s="100"/>
      <c r="M1865" s="100"/>
      <c r="Q1865" s="99"/>
      <c r="R1865" s="340"/>
      <c r="S1865" s="119"/>
      <c r="T1865" s="123"/>
      <c r="U1865" s="119"/>
      <c r="V1865" s="99"/>
      <c r="W1865" s="127"/>
      <c r="X1865" s="99"/>
      <c r="Y1865" s="127"/>
    </row>
    <row r="1866" spans="3:25" ht="19" hidden="1">
      <c r="C1866" s="933"/>
      <c r="D1866" s="933"/>
      <c r="E1866" s="19"/>
      <c r="I1866" s="100"/>
      <c r="M1866" s="100"/>
      <c r="Q1866" s="99"/>
      <c r="R1866" s="340"/>
      <c r="S1866" s="119"/>
      <c r="T1866" s="123"/>
      <c r="U1866" s="119"/>
      <c r="V1866" s="99"/>
      <c r="W1866" s="127"/>
      <c r="X1866" s="99"/>
      <c r="Y1866" s="127"/>
    </row>
    <row r="1867" spans="3:25" ht="19" hidden="1">
      <c r="C1867" s="933"/>
      <c r="D1867" s="933"/>
      <c r="E1867" s="19"/>
      <c r="I1867" s="100"/>
      <c r="M1867" s="100"/>
      <c r="Q1867" s="99"/>
      <c r="R1867" s="340"/>
      <c r="S1867" s="119"/>
      <c r="T1867" s="123"/>
      <c r="U1867" s="119"/>
      <c r="V1867" s="99"/>
      <c r="W1867" s="127"/>
      <c r="X1867" s="99"/>
      <c r="Y1867" s="127"/>
    </row>
    <row r="1868" spans="3:25" ht="19" hidden="1">
      <c r="C1868" s="933"/>
      <c r="D1868" s="933"/>
      <c r="E1868" s="19"/>
      <c r="I1868" s="100"/>
      <c r="M1868" s="100"/>
      <c r="Q1868" s="99"/>
      <c r="R1868" s="340"/>
      <c r="S1868" s="119"/>
      <c r="T1868" s="123"/>
      <c r="U1868" s="119"/>
      <c r="V1868" s="99"/>
      <c r="W1868" s="127"/>
      <c r="X1868" s="99"/>
      <c r="Y1868" s="127"/>
    </row>
    <row r="1869" spans="3:25" ht="19" hidden="1">
      <c r="C1869" s="933"/>
      <c r="D1869" s="933"/>
      <c r="E1869" s="19"/>
      <c r="I1869" s="100"/>
      <c r="M1869" s="100"/>
      <c r="Q1869" s="99"/>
      <c r="R1869" s="340"/>
      <c r="S1869" s="119"/>
      <c r="T1869" s="123"/>
      <c r="U1869" s="119"/>
      <c r="V1869" s="99"/>
      <c r="W1869" s="127"/>
      <c r="X1869" s="99"/>
      <c r="Y1869" s="127"/>
    </row>
    <row r="1870" spans="3:25" ht="19" hidden="1">
      <c r="C1870" s="933"/>
      <c r="D1870" s="933"/>
      <c r="E1870" s="19"/>
      <c r="I1870" s="100"/>
      <c r="M1870" s="100"/>
      <c r="Q1870" s="99"/>
      <c r="R1870" s="340"/>
      <c r="S1870" s="119"/>
      <c r="T1870" s="123"/>
      <c r="U1870" s="119"/>
      <c r="V1870" s="99"/>
      <c r="W1870" s="127"/>
      <c r="X1870" s="99"/>
      <c r="Y1870" s="127"/>
    </row>
    <row r="1871" spans="3:25" ht="19" hidden="1">
      <c r="C1871" s="933"/>
      <c r="D1871" s="933"/>
      <c r="E1871" s="19"/>
      <c r="I1871" s="100"/>
      <c r="M1871" s="100"/>
      <c r="Q1871" s="99"/>
      <c r="R1871" s="340"/>
      <c r="S1871" s="119"/>
      <c r="T1871" s="123"/>
      <c r="U1871" s="119"/>
      <c r="V1871" s="99"/>
      <c r="W1871" s="127"/>
      <c r="X1871" s="99"/>
      <c r="Y1871" s="127"/>
    </row>
    <row r="1872" spans="3:25" ht="19" hidden="1">
      <c r="C1872" s="933"/>
      <c r="D1872" s="933"/>
      <c r="E1872" s="19"/>
      <c r="I1872" s="100"/>
      <c r="M1872" s="100"/>
      <c r="Q1872" s="99"/>
      <c r="R1872" s="340"/>
      <c r="S1872" s="119"/>
      <c r="T1872" s="123"/>
      <c r="U1872" s="119"/>
      <c r="V1872" s="99"/>
      <c r="W1872" s="127"/>
      <c r="X1872" s="99"/>
      <c r="Y1872" s="127"/>
    </row>
    <row r="1873" spans="3:25" ht="19" hidden="1">
      <c r="C1873" s="933"/>
      <c r="D1873" s="933"/>
      <c r="E1873" s="19"/>
      <c r="I1873" s="100"/>
      <c r="M1873" s="100"/>
      <c r="Q1873" s="99"/>
      <c r="R1873" s="340"/>
      <c r="S1873" s="119"/>
      <c r="T1873" s="123"/>
      <c r="U1873" s="119"/>
      <c r="V1873" s="99"/>
      <c r="W1873" s="127"/>
      <c r="X1873" s="99"/>
      <c r="Y1873" s="127"/>
    </row>
    <row r="1874" spans="3:25" ht="19" hidden="1">
      <c r="C1874" s="933"/>
      <c r="D1874" s="933"/>
      <c r="E1874" s="19"/>
      <c r="I1874" s="100"/>
      <c r="M1874" s="100"/>
      <c r="Q1874" s="99"/>
      <c r="R1874" s="340"/>
      <c r="S1874" s="119"/>
      <c r="T1874" s="123"/>
      <c r="U1874" s="119"/>
      <c r="V1874" s="99"/>
      <c r="W1874" s="127"/>
      <c r="X1874" s="99"/>
      <c r="Y1874" s="127"/>
    </row>
    <row r="1875" spans="3:25" ht="19" hidden="1">
      <c r="C1875" s="933"/>
      <c r="D1875" s="933"/>
      <c r="E1875" s="19"/>
      <c r="I1875" s="100"/>
      <c r="M1875" s="100"/>
      <c r="Q1875" s="99"/>
      <c r="R1875" s="340"/>
      <c r="S1875" s="119"/>
      <c r="T1875" s="123"/>
      <c r="U1875" s="119"/>
      <c r="V1875" s="99"/>
      <c r="W1875" s="127"/>
      <c r="X1875" s="99"/>
      <c r="Y1875" s="127"/>
    </row>
    <row r="1876" spans="3:25" ht="19" hidden="1">
      <c r="C1876" s="933"/>
      <c r="D1876" s="933"/>
      <c r="E1876" s="19"/>
      <c r="I1876" s="100"/>
      <c r="M1876" s="100"/>
      <c r="Q1876" s="99"/>
      <c r="R1876" s="340"/>
      <c r="S1876" s="119"/>
      <c r="T1876" s="123"/>
      <c r="U1876" s="119"/>
      <c r="V1876" s="99"/>
      <c r="W1876" s="127"/>
      <c r="X1876" s="99"/>
      <c r="Y1876" s="127"/>
    </row>
    <row r="1877" spans="3:25" ht="19" hidden="1">
      <c r="C1877" s="933"/>
      <c r="D1877" s="933"/>
      <c r="E1877" s="19"/>
      <c r="I1877" s="100"/>
      <c r="M1877" s="100"/>
      <c r="Q1877" s="99"/>
      <c r="R1877" s="340"/>
      <c r="S1877" s="119"/>
      <c r="T1877" s="123"/>
      <c r="U1877" s="119"/>
      <c r="V1877" s="99"/>
      <c r="W1877" s="127"/>
      <c r="X1877" s="99"/>
      <c r="Y1877" s="127"/>
    </row>
    <row r="1878" spans="3:25" ht="19" hidden="1">
      <c r="C1878" s="933"/>
      <c r="D1878" s="933"/>
      <c r="E1878" s="19"/>
      <c r="I1878" s="100"/>
      <c r="M1878" s="100"/>
      <c r="Q1878" s="99"/>
      <c r="R1878" s="340"/>
      <c r="S1878" s="119"/>
      <c r="T1878" s="123"/>
      <c r="U1878" s="119"/>
      <c r="V1878" s="99"/>
      <c r="W1878" s="127"/>
      <c r="X1878" s="99"/>
      <c r="Y1878" s="127"/>
    </row>
    <row r="1879" spans="3:25" ht="19" hidden="1">
      <c r="C1879" s="933"/>
      <c r="D1879" s="933"/>
      <c r="E1879" s="19"/>
      <c r="I1879" s="100"/>
      <c r="M1879" s="100"/>
      <c r="Q1879" s="99"/>
      <c r="R1879" s="340"/>
      <c r="S1879" s="119"/>
      <c r="T1879" s="123"/>
      <c r="U1879" s="119"/>
      <c r="V1879" s="99"/>
      <c r="W1879" s="127"/>
      <c r="X1879" s="99"/>
      <c r="Y1879" s="127"/>
    </row>
    <row r="1880" spans="3:25" ht="19" hidden="1">
      <c r="C1880" s="933"/>
      <c r="D1880" s="933"/>
      <c r="E1880" s="19"/>
      <c r="I1880" s="100"/>
      <c r="M1880" s="100"/>
      <c r="Q1880" s="99"/>
      <c r="R1880" s="340"/>
      <c r="S1880" s="119"/>
      <c r="T1880" s="123"/>
      <c r="U1880" s="119"/>
      <c r="V1880" s="99"/>
      <c r="W1880" s="127"/>
      <c r="X1880" s="99"/>
      <c r="Y1880" s="127"/>
    </row>
    <row r="1881" spans="3:25" ht="19" hidden="1">
      <c r="C1881" s="933"/>
      <c r="D1881" s="933"/>
      <c r="E1881" s="19"/>
      <c r="I1881" s="100"/>
      <c r="M1881" s="100"/>
      <c r="Q1881" s="99"/>
      <c r="R1881" s="340"/>
      <c r="S1881" s="119"/>
      <c r="T1881" s="123"/>
      <c r="U1881" s="119"/>
      <c r="V1881" s="99"/>
      <c r="W1881" s="127"/>
      <c r="X1881" s="99"/>
      <c r="Y1881" s="127"/>
    </row>
    <row r="1882" spans="3:25" ht="19" hidden="1">
      <c r="C1882" s="933"/>
      <c r="D1882" s="933"/>
      <c r="E1882" s="19"/>
      <c r="I1882" s="100"/>
      <c r="M1882" s="100"/>
      <c r="Q1882" s="99"/>
      <c r="R1882" s="340"/>
      <c r="S1882" s="119"/>
      <c r="T1882" s="123"/>
      <c r="U1882" s="119"/>
      <c r="V1882" s="99"/>
      <c r="W1882" s="127"/>
      <c r="X1882" s="99"/>
      <c r="Y1882" s="127"/>
    </row>
    <row r="1883" spans="3:25" ht="19" hidden="1">
      <c r="C1883" s="933"/>
      <c r="D1883" s="933"/>
      <c r="E1883" s="19"/>
      <c r="I1883" s="100"/>
      <c r="M1883" s="100"/>
      <c r="Q1883" s="99"/>
      <c r="R1883" s="340"/>
      <c r="S1883" s="119"/>
      <c r="T1883" s="123"/>
      <c r="U1883" s="119"/>
      <c r="V1883" s="99"/>
      <c r="W1883" s="127"/>
      <c r="X1883" s="99"/>
      <c r="Y1883" s="127"/>
    </row>
    <row r="1884" spans="3:25" ht="19" hidden="1">
      <c r="C1884" s="933"/>
      <c r="D1884" s="933"/>
      <c r="E1884" s="19"/>
      <c r="I1884" s="100"/>
      <c r="M1884" s="100"/>
      <c r="Q1884" s="99"/>
      <c r="R1884" s="340"/>
      <c r="S1884" s="119"/>
      <c r="T1884" s="123"/>
      <c r="U1884" s="119"/>
      <c r="V1884" s="99"/>
      <c r="W1884" s="127"/>
      <c r="X1884" s="99"/>
      <c r="Y1884" s="127"/>
    </row>
    <row r="1885" spans="3:25" ht="19" hidden="1">
      <c r="C1885" s="933"/>
      <c r="D1885" s="933"/>
      <c r="E1885" s="19"/>
      <c r="I1885" s="100"/>
      <c r="M1885" s="100"/>
      <c r="Q1885" s="99"/>
      <c r="R1885" s="340"/>
      <c r="S1885" s="119"/>
      <c r="T1885" s="123"/>
      <c r="U1885" s="119"/>
      <c r="V1885" s="99"/>
      <c r="W1885" s="127"/>
      <c r="X1885" s="99"/>
      <c r="Y1885" s="127"/>
    </row>
    <row r="1886" spans="3:25" ht="19" hidden="1">
      <c r="C1886" s="933"/>
      <c r="D1886" s="933"/>
      <c r="E1886" s="19"/>
      <c r="I1886" s="100"/>
      <c r="M1886" s="100"/>
      <c r="Q1886" s="99"/>
      <c r="R1886" s="340"/>
      <c r="S1886" s="119"/>
      <c r="T1886" s="123"/>
      <c r="U1886" s="119"/>
      <c r="V1886" s="99"/>
      <c r="W1886" s="127"/>
      <c r="X1886" s="99"/>
      <c r="Y1886" s="127"/>
    </row>
    <row r="1887" spans="3:25" ht="19" hidden="1">
      <c r="C1887" s="933"/>
      <c r="D1887" s="933"/>
      <c r="E1887" s="19"/>
      <c r="I1887" s="100"/>
      <c r="M1887" s="100"/>
      <c r="Q1887" s="99"/>
      <c r="R1887" s="340"/>
      <c r="S1887" s="119"/>
      <c r="T1887" s="123"/>
      <c r="U1887" s="119"/>
      <c r="V1887" s="99"/>
      <c r="W1887" s="127"/>
      <c r="X1887" s="99"/>
      <c r="Y1887" s="127"/>
    </row>
    <row r="1888" spans="3:25" ht="19" hidden="1">
      <c r="C1888" s="933"/>
      <c r="D1888" s="933"/>
      <c r="E1888" s="19"/>
      <c r="I1888" s="100"/>
      <c r="M1888" s="100"/>
      <c r="Q1888" s="99"/>
      <c r="R1888" s="340"/>
      <c r="S1888" s="119"/>
      <c r="T1888" s="123"/>
      <c r="U1888" s="119"/>
      <c r="V1888" s="99"/>
      <c r="W1888" s="127"/>
      <c r="X1888" s="99"/>
      <c r="Y1888" s="127"/>
    </row>
    <row r="1889" spans="3:25" ht="19" hidden="1">
      <c r="C1889" s="933"/>
      <c r="D1889" s="933"/>
      <c r="E1889" s="19"/>
      <c r="I1889" s="100"/>
      <c r="M1889" s="100"/>
      <c r="Q1889" s="99"/>
      <c r="R1889" s="340"/>
      <c r="S1889" s="119"/>
      <c r="T1889" s="123"/>
      <c r="U1889" s="119"/>
      <c r="V1889" s="99"/>
      <c r="W1889" s="127"/>
      <c r="X1889" s="99"/>
      <c r="Y1889" s="127"/>
    </row>
    <row r="1890" spans="3:25" ht="19" hidden="1">
      <c r="C1890" s="933"/>
      <c r="D1890" s="933"/>
      <c r="E1890" s="19"/>
      <c r="I1890" s="100"/>
      <c r="M1890" s="100"/>
      <c r="Q1890" s="99"/>
      <c r="R1890" s="340"/>
      <c r="S1890" s="119"/>
      <c r="T1890" s="123"/>
      <c r="U1890" s="119"/>
      <c r="V1890" s="99"/>
      <c r="W1890" s="127"/>
      <c r="X1890" s="99"/>
      <c r="Y1890" s="127"/>
    </row>
    <row r="1891" spans="3:25" ht="19" hidden="1">
      <c r="C1891" s="933"/>
      <c r="D1891" s="933"/>
      <c r="E1891" s="19"/>
      <c r="I1891" s="100"/>
      <c r="M1891" s="100"/>
      <c r="Q1891" s="99"/>
      <c r="R1891" s="340"/>
      <c r="S1891" s="119"/>
      <c r="T1891" s="123"/>
      <c r="U1891" s="119"/>
      <c r="V1891" s="99"/>
      <c r="W1891" s="127"/>
      <c r="X1891" s="99"/>
      <c r="Y1891" s="127"/>
    </row>
    <row r="1892" spans="3:25" ht="19" hidden="1">
      <c r="C1892" s="933"/>
      <c r="D1892" s="933"/>
      <c r="E1892" s="19"/>
      <c r="I1892" s="100"/>
      <c r="M1892" s="100"/>
      <c r="Q1892" s="99"/>
      <c r="R1892" s="340"/>
      <c r="S1892" s="119"/>
      <c r="T1892" s="123"/>
      <c r="U1892" s="119"/>
      <c r="V1892" s="99"/>
      <c r="W1892" s="127"/>
      <c r="X1892" s="99"/>
      <c r="Y1892" s="127"/>
    </row>
    <row r="1893" spans="3:25" ht="19" hidden="1">
      <c r="C1893" s="933"/>
      <c r="D1893" s="933"/>
      <c r="E1893" s="19"/>
      <c r="I1893" s="100"/>
      <c r="M1893" s="100"/>
      <c r="Q1893" s="99"/>
      <c r="R1893" s="340"/>
      <c r="S1893" s="119"/>
      <c r="T1893" s="123"/>
      <c r="U1893" s="119"/>
      <c r="V1893" s="99"/>
      <c r="W1893" s="127"/>
      <c r="X1893" s="99"/>
      <c r="Y1893" s="127"/>
    </row>
    <row r="1894" spans="3:25" ht="19" hidden="1">
      <c r="C1894" s="933"/>
      <c r="D1894" s="933"/>
      <c r="E1894" s="19"/>
      <c r="I1894" s="100"/>
      <c r="M1894" s="100"/>
      <c r="Q1894" s="99"/>
      <c r="R1894" s="340"/>
      <c r="S1894" s="119"/>
      <c r="T1894" s="123"/>
      <c r="U1894" s="119"/>
      <c r="V1894" s="99"/>
      <c r="W1894" s="127"/>
      <c r="X1894" s="99"/>
      <c r="Y1894" s="127"/>
    </row>
    <row r="1895" spans="3:25" ht="19" hidden="1">
      <c r="C1895" s="933"/>
      <c r="D1895" s="933"/>
      <c r="E1895" s="19"/>
      <c r="I1895" s="100"/>
      <c r="M1895" s="100"/>
      <c r="Q1895" s="99"/>
      <c r="R1895" s="340"/>
      <c r="S1895" s="119"/>
      <c r="T1895" s="123"/>
      <c r="U1895" s="119"/>
      <c r="V1895" s="99"/>
      <c r="W1895" s="127"/>
      <c r="X1895" s="99"/>
      <c r="Y1895" s="127"/>
    </row>
    <row r="1896" spans="3:25" ht="19" hidden="1">
      <c r="C1896" s="933"/>
      <c r="D1896" s="933"/>
      <c r="E1896" s="19"/>
      <c r="I1896" s="100"/>
      <c r="M1896" s="100"/>
      <c r="Q1896" s="99"/>
      <c r="R1896" s="340"/>
      <c r="S1896" s="119"/>
      <c r="T1896" s="123"/>
      <c r="U1896" s="119"/>
      <c r="V1896" s="99"/>
      <c r="W1896" s="127"/>
      <c r="X1896" s="99"/>
      <c r="Y1896" s="127"/>
    </row>
    <row r="1897" spans="3:25" ht="19" hidden="1">
      <c r="C1897" s="933"/>
      <c r="D1897" s="933"/>
      <c r="E1897" s="19"/>
      <c r="I1897" s="100"/>
      <c r="M1897" s="100"/>
      <c r="Q1897" s="99"/>
      <c r="R1897" s="340"/>
      <c r="S1897" s="119"/>
      <c r="T1897" s="123"/>
      <c r="U1897" s="119"/>
      <c r="V1897" s="99"/>
      <c r="W1897" s="127"/>
      <c r="X1897" s="99"/>
      <c r="Y1897" s="127"/>
    </row>
    <row r="1898" spans="3:25" ht="19" hidden="1">
      <c r="C1898" s="933"/>
      <c r="D1898" s="933"/>
      <c r="E1898" s="19"/>
      <c r="I1898" s="100"/>
      <c r="M1898" s="100"/>
      <c r="Q1898" s="99"/>
      <c r="R1898" s="340"/>
      <c r="S1898" s="119"/>
      <c r="T1898" s="123"/>
      <c r="U1898" s="119"/>
      <c r="V1898" s="99"/>
      <c r="W1898" s="127"/>
      <c r="X1898" s="99"/>
      <c r="Y1898" s="127"/>
    </row>
    <row r="1899" spans="3:25" ht="19" hidden="1">
      <c r="C1899" s="933"/>
      <c r="D1899" s="933"/>
      <c r="E1899" s="19"/>
      <c r="I1899" s="100"/>
      <c r="M1899" s="100"/>
      <c r="Q1899" s="99"/>
      <c r="R1899" s="340"/>
      <c r="S1899" s="119"/>
      <c r="T1899" s="123"/>
      <c r="U1899" s="119"/>
      <c r="V1899" s="99"/>
      <c r="W1899" s="127"/>
      <c r="X1899" s="99"/>
      <c r="Y1899" s="127"/>
    </row>
    <row r="1900" spans="3:25" ht="19" hidden="1">
      <c r="C1900" s="933"/>
      <c r="D1900" s="933"/>
      <c r="E1900" s="19"/>
      <c r="I1900" s="100"/>
      <c r="M1900" s="100"/>
      <c r="Q1900" s="99"/>
      <c r="R1900" s="340"/>
      <c r="S1900" s="119"/>
      <c r="T1900" s="123"/>
      <c r="U1900" s="119"/>
      <c r="V1900" s="99"/>
      <c r="W1900" s="127"/>
      <c r="X1900" s="99"/>
      <c r="Y1900" s="127"/>
    </row>
    <row r="1901" spans="3:25" ht="19" hidden="1">
      <c r="C1901" s="933"/>
      <c r="D1901" s="933"/>
      <c r="E1901" s="19"/>
      <c r="I1901" s="100"/>
      <c r="M1901" s="100"/>
      <c r="Q1901" s="99"/>
      <c r="R1901" s="340"/>
      <c r="S1901" s="119"/>
      <c r="T1901" s="123"/>
      <c r="U1901" s="119"/>
      <c r="V1901" s="99"/>
      <c r="W1901" s="127"/>
      <c r="X1901" s="99"/>
      <c r="Y1901" s="127"/>
    </row>
    <row r="1902" spans="3:25" ht="19" hidden="1">
      <c r="C1902" s="933"/>
      <c r="D1902" s="933"/>
      <c r="E1902" s="19"/>
      <c r="I1902" s="100"/>
      <c r="M1902" s="100"/>
      <c r="Q1902" s="99"/>
      <c r="R1902" s="340"/>
      <c r="S1902" s="119"/>
      <c r="T1902" s="123"/>
      <c r="U1902" s="119"/>
      <c r="V1902" s="99"/>
      <c r="W1902" s="127"/>
      <c r="X1902" s="99"/>
      <c r="Y1902" s="127"/>
    </row>
    <row r="1903" spans="3:25" ht="19" hidden="1">
      <c r="C1903" s="933"/>
      <c r="D1903" s="933"/>
      <c r="E1903" s="19"/>
      <c r="I1903" s="100"/>
      <c r="M1903" s="100"/>
      <c r="Q1903" s="99"/>
      <c r="R1903" s="340"/>
      <c r="S1903" s="119"/>
      <c r="T1903" s="123"/>
      <c r="U1903" s="119"/>
      <c r="V1903" s="99"/>
      <c r="W1903" s="127"/>
      <c r="X1903" s="99"/>
      <c r="Y1903" s="127"/>
    </row>
    <row r="1904" spans="3:25" ht="19" hidden="1">
      <c r="C1904" s="933"/>
      <c r="D1904" s="933"/>
      <c r="E1904" s="19"/>
      <c r="I1904" s="100"/>
      <c r="M1904" s="100"/>
      <c r="Q1904" s="99"/>
      <c r="R1904" s="340"/>
      <c r="S1904" s="119"/>
      <c r="T1904" s="123"/>
      <c r="U1904" s="119"/>
      <c r="V1904" s="99"/>
      <c r="W1904" s="127"/>
      <c r="X1904" s="99"/>
      <c r="Y1904" s="127"/>
    </row>
    <row r="1905" spans="3:25" ht="19" hidden="1">
      <c r="C1905" s="933"/>
      <c r="D1905" s="933"/>
      <c r="E1905" s="19"/>
      <c r="I1905" s="100"/>
      <c r="M1905" s="100"/>
      <c r="Q1905" s="99"/>
      <c r="R1905" s="340"/>
      <c r="S1905" s="119"/>
      <c r="T1905" s="123"/>
      <c r="U1905" s="119"/>
      <c r="V1905" s="99"/>
      <c r="W1905" s="127"/>
      <c r="X1905" s="99"/>
      <c r="Y1905" s="127"/>
    </row>
    <row r="1906" spans="3:25" ht="19" hidden="1">
      <c r="C1906" s="933"/>
      <c r="D1906" s="933"/>
      <c r="E1906" s="19"/>
      <c r="I1906" s="100"/>
      <c r="M1906" s="100"/>
      <c r="Q1906" s="99"/>
      <c r="R1906" s="340"/>
      <c r="S1906" s="119"/>
      <c r="T1906" s="123"/>
      <c r="U1906" s="119"/>
      <c r="V1906" s="99"/>
      <c r="W1906" s="127"/>
      <c r="X1906" s="99"/>
      <c r="Y1906" s="127"/>
    </row>
    <row r="1907" spans="3:25" ht="19" hidden="1">
      <c r="C1907" s="933"/>
      <c r="D1907" s="933"/>
      <c r="E1907" s="19"/>
      <c r="I1907" s="100"/>
      <c r="M1907" s="100"/>
      <c r="Q1907" s="99"/>
      <c r="R1907" s="340"/>
      <c r="S1907" s="119"/>
      <c r="T1907" s="123"/>
      <c r="U1907" s="119"/>
      <c r="V1907" s="99"/>
      <c r="W1907" s="127"/>
      <c r="X1907" s="99"/>
      <c r="Y1907" s="127"/>
    </row>
    <row r="1908" spans="3:25" ht="19" hidden="1">
      <c r="C1908" s="933"/>
      <c r="D1908" s="933"/>
      <c r="E1908" s="19"/>
      <c r="I1908" s="100"/>
      <c r="M1908" s="100"/>
      <c r="Q1908" s="99"/>
      <c r="R1908" s="340"/>
      <c r="S1908" s="119"/>
      <c r="T1908" s="123"/>
      <c r="U1908" s="119"/>
      <c r="V1908" s="99"/>
      <c r="W1908" s="127"/>
      <c r="X1908" s="99"/>
      <c r="Y1908" s="127"/>
    </row>
    <row r="1909" spans="3:25" ht="19" hidden="1">
      <c r="C1909" s="933"/>
      <c r="D1909" s="933"/>
      <c r="E1909" s="19"/>
      <c r="I1909" s="100"/>
      <c r="M1909" s="100"/>
      <c r="Q1909" s="99"/>
      <c r="R1909" s="340"/>
      <c r="S1909" s="119"/>
      <c r="T1909" s="123"/>
      <c r="U1909" s="119"/>
      <c r="V1909" s="99"/>
      <c r="W1909" s="127"/>
      <c r="X1909" s="99"/>
      <c r="Y1909" s="127"/>
    </row>
    <row r="1910" spans="3:25" ht="19" hidden="1">
      <c r="C1910" s="933"/>
      <c r="D1910" s="933"/>
      <c r="E1910" s="19"/>
      <c r="I1910" s="100"/>
      <c r="M1910" s="100"/>
      <c r="Q1910" s="99"/>
      <c r="R1910" s="340"/>
      <c r="S1910" s="119"/>
      <c r="T1910" s="123"/>
      <c r="U1910" s="119"/>
      <c r="V1910" s="99"/>
      <c r="W1910" s="127"/>
      <c r="X1910" s="99"/>
      <c r="Y1910" s="127"/>
    </row>
    <row r="1911" spans="3:25" ht="19" hidden="1">
      <c r="C1911" s="933"/>
      <c r="D1911" s="933"/>
      <c r="E1911" s="19"/>
      <c r="I1911" s="100"/>
      <c r="M1911" s="100"/>
      <c r="Q1911" s="99"/>
      <c r="R1911" s="340"/>
      <c r="S1911" s="119"/>
      <c r="T1911" s="123"/>
      <c r="U1911" s="119"/>
      <c r="V1911" s="99"/>
      <c r="W1911" s="127"/>
      <c r="X1911" s="99"/>
      <c r="Y1911" s="127"/>
    </row>
    <row r="1912" spans="3:25" ht="19" hidden="1">
      <c r="C1912" s="933"/>
      <c r="D1912" s="933"/>
      <c r="E1912" s="19"/>
      <c r="I1912" s="100"/>
      <c r="M1912" s="100"/>
      <c r="Q1912" s="99"/>
      <c r="R1912" s="340"/>
      <c r="S1912" s="119"/>
      <c r="T1912" s="123"/>
      <c r="U1912" s="119"/>
      <c r="V1912" s="99"/>
      <c r="W1912" s="127"/>
      <c r="X1912" s="99"/>
      <c r="Y1912" s="127"/>
    </row>
    <row r="1913" spans="3:25" ht="19" hidden="1">
      <c r="C1913" s="933"/>
      <c r="D1913" s="933"/>
      <c r="E1913" s="19"/>
      <c r="I1913" s="100"/>
      <c r="M1913" s="100"/>
      <c r="Q1913" s="99"/>
      <c r="R1913" s="340"/>
      <c r="S1913" s="119"/>
      <c r="T1913" s="123"/>
      <c r="U1913" s="119"/>
      <c r="V1913" s="99"/>
      <c r="W1913" s="127"/>
      <c r="X1913" s="99"/>
      <c r="Y1913" s="127"/>
    </row>
    <row r="1914" spans="3:25" ht="19" hidden="1">
      <c r="C1914" s="933"/>
      <c r="D1914" s="933"/>
      <c r="E1914" s="19"/>
      <c r="I1914" s="100"/>
      <c r="M1914" s="100"/>
      <c r="Q1914" s="99"/>
      <c r="R1914" s="340"/>
      <c r="S1914" s="119"/>
      <c r="T1914" s="123"/>
      <c r="U1914" s="119"/>
      <c r="V1914" s="99"/>
      <c r="W1914" s="127"/>
      <c r="X1914" s="99"/>
      <c r="Y1914" s="127"/>
    </row>
    <row r="1915" spans="3:25" ht="19" hidden="1">
      <c r="C1915" s="933"/>
      <c r="D1915" s="933"/>
      <c r="E1915" s="19"/>
      <c r="I1915" s="100"/>
      <c r="M1915" s="100"/>
      <c r="Q1915" s="99"/>
      <c r="R1915" s="340"/>
      <c r="S1915" s="119"/>
      <c r="T1915" s="123"/>
      <c r="U1915" s="119"/>
      <c r="V1915" s="99"/>
      <c r="W1915" s="127"/>
      <c r="X1915" s="99"/>
      <c r="Y1915" s="127"/>
    </row>
    <row r="1916" spans="3:25" ht="19" hidden="1">
      <c r="C1916" s="933"/>
      <c r="D1916" s="933"/>
      <c r="E1916" s="19"/>
      <c r="I1916" s="100"/>
      <c r="M1916" s="100"/>
      <c r="Q1916" s="99"/>
      <c r="R1916" s="340"/>
      <c r="S1916" s="119"/>
      <c r="T1916" s="123"/>
      <c r="U1916" s="119"/>
      <c r="V1916" s="99"/>
      <c r="W1916" s="127"/>
      <c r="X1916" s="99"/>
      <c r="Y1916" s="127"/>
    </row>
    <row r="1917" spans="3:25" ht="19" hidden="1">
      <c r="C1917" s="933"/>
      <c r="D1917" s="933"/>
      <c r="E1917" s="19"/>
      <c r="I1917" s="100"/>
      <c r="M1917" s="100"/>
      <c r="Q1917" s="99"/>
      <c r="R1917" s="340"/>
      <c r="S1917" s="119"/>
      <c r="T1917" s="123"/>
      <c r="U1917" s="119"/>
      <c r="V1917" s="99"/>
      <c r="W1917" s="127"/>
      <c r="X1917" s="99"/>
      <c r="Y1917" s="127"/>
    </row>
    <row r="1918" spans="3:25" ht="19" hidden="1">
      <c r="C1918" s="933"/>
      <c r="D1918" s="933"/>
      <c r="E1918" s="19"/>
      <c r="I1918" s="100"/>
      <c r="M1918" s="100"/>
      <c r="Q1918" s="99"/>
      <c r="R1918" s="340"/>
      <c r="S1918" s="119"/>
      <c r="T1918" s="123"/>
      <c r="U1918" s="119"/>
      <c r="V1918" s="99"/>
      <c r="W1918" s="127"/>
      <c r="X1918" s="99"/>
      <c r="Y1918" s="127"/>
    </row>
    <row r="1919" spans="3:25" ht="19" hidden="1">
      <c r="C1919" s="933"/>
      <c r="D1919" s="933"/>
      <c r="E1919" s="19"/>
      <c r="I1919" s="100"/>
      <c r="M1919" s="100"/>
      <c r="Q1919" s="99"/>
      <c r="R1919" s="340"/>
      <c r="S1919" s="119"/>
      <c r="T1919" s="123"/>
      <c r="U1919" s="119"/>
      <c r="V1919" s="99"/>
      <c r="W1919" s="127"/>
      <c r="X1919" s="99"/>
      <c r="Y1919" s="127"/>
    </row>
    <row r="1920" spans="3:25" ht="19" hidden="1">
      <c r="C1920" s="933"/>
      <c r="D1920" s="933"/>
      <c r="E1920" s="19"/>
      <c r="I1920" s="100"/>
      <c r="M1920" s="100"/>
      <c r="Q1920" s="99"/>
      <c r="R1920" s="340"/>
      <c r="S1920" s="119"/>
      <c r="T1920" s="123"/>
      <c r="U1920" s="119"/>
      <c r="V1920" s="99"/>
      <c r="W1920" s="127"/>
      <c r="X1920" s="99"/>
      <c r="Y1920" s="127"/>
    </row>
    <row r="1921" spans="3:25" ht="19" hidden="1">
      <c r="C1921" s="933"/>
      <c r="D1921" s="933"/>
      <c r="E1921" s="19"/>
      <c r="I1921" s="100"/>
      <c r="M1921" s="100"/>
      <c r="Q1921" s="99"/>
      <c r="R1921" s="340"/>
      <c r="S1921" s="119"/>
      <c r="T1921" s="123"/>
      <c r="U1921" s="119"/>
      <c r="V1921" s="99"/>
      <c r="W1921" s="127"/>
      <c r="X1921" s="99"/>
      <c r="Y1921" s="127"/>
    </row>
    <row r="1922" spans="3:25" ht="19" hidden="1">
      <c r="C1922" s="933"/>
      <c r="D1922" s="933"/>
      <c r="E1922" s="19"/>
      <c r="I1922" s="100"/>
      <c r="M1922" s="100"/>
      <c r="Q1922" s="99"/>
      <c r="R1922" s="340"/>
      <c r="S1922" s="119"/>
      <c r="T1922" s="123"/>
      <c r="U1922" s="119"/>
      <c r="V1922" s="99"/>
      <c r="W1922" s="127"/>
      <c r="X1922" s="99"/>
      <c r="Y1922" s="127"/>
    </row>
    <row r="1923" spans="3:25" ht="19" hidden="1">
      <c r="C1923" s="933"/>
      <c r="D1923" s="933"/>
      <c r="E1923" s="19"/>
      <c r="I1923" s="100"/>
      <c r="M1923" s="100"/>
      <c r="Q1923" s="99"/>
      <c r="R1923" s="340"/>
      <c r="S1923" s="119"/>
      <c r="T1923" s="123"/>
      <c r="U1923" s="119"/>
      <c r="V1923" s="99"/>
      <c r="W1923" s="127"/>
      <c r="X1923" s="99"/>
      <c r="Y1923" s="127"/>
    </row>
    <row r="1924" spans="3:25" ht="19" hidden="1">
      <c r="C1924" s="933"/>
      <c r="D1924" s="933"/>
      <c r="E1924" s="19"/>
      <c r="I1924" s="100"/>
      <c r="M1924" s="100"/>
      <c r="Q1924" s="99"/>
      <c r="R1924" s="340"/>
      <c r="S1924" s="119"/>
      <c r="T1924" s="123"/>
      <c r="U1924" s="119"/>
      <c r="V1924" s="99"/>
      <c r="W1924" s="127"/>
      <c r="X1924" s="99"/>
      <c r="Y1924" s="127"/>
    </row>
    <row r="1925" spans="3:25" ht="19" hidden="1">
      <c r="C1925" s="933"/>
      <c r="D1925" s="933"/>
      <c r="E1925" s="19"/>
      <c r="I1925" s="100"/>
      <c r="M1925" s="100"/>
      <c r="Q1925" s="99"/>
      <c r="R1925" s="340"/>
      <c r="S1925" s="119"/>
      <c r="T1925" s="123"/>
      <c r="U1925" s="119"/>
      <c r="V1925" s="99"/>
      <c r="W1925" s="127"/>
      <c r="X1925" s="99"/>
      <c r="Y1925" s="127"/>
    </row>
    <row r="1926" spans="3:25" ht="19" hidden="1">
      <c r="C1926" s="933"/>
      <c r="D1926" s="933"/>
      <c r="E1926" s="19"/>
      <c r="I1926" s="100"/>
      <c r="M1926" s="100"/>
      <c r="Q1926" s="99"/>
      <c r="R1926" s="340"/>
      <c r="S1926" s="119"/>
      <c r="T1926" s="123"/>
      <c r="U1926" s="119"/>
      <c r="V1926" s="99"/>
      <c r="W1926" s="127"/>
      <c r="X1926" s="99"/>
      <c r="Y1926" s="127"/>
    </row>
    <row r="1927" spans="3:25" ht="19" hidden="1">
      <c r="C1927" s="933"/>
      <c r="D1927" s="933"/>
      <c r="E1927" s="19"/>
      <c r="I1927" s="100"/>
      <c r="M1927" s="100"/>
      <c r="Q1927" s="99"/>
      <c r="R1927" s="340"/>
      <c r="S1927" s="119"/>
      <c r="T1927" s="123"/>
      <c r="U1927" s="119"/>
      <c r="V1927" s="99"/>
      <c r="W1927" s="127"/>
      <c r="X1927" s="99"/>
      <c r="Y1927" s="127"/>
    </row>
    <row r="1928" spans="3:25" ht="19" hidden="1">
      <c r="C1928" s="933"/>
      <c r="D1928" s="933"/>
      <c r="E1928" s="19"/>
      <c r="I1928" s="100"/>
      <c r="M1928" s="100"/>
      <c r="Q1928" s="99"/>
      <c r="R1928" s="340"/>
      <c r="S1928" s="119"/>
      <c r="T1928" s="123"/>
      <c r="U1928" s="119"/>
      <c r="V1928" s="99"/>
      <c r="W1928" s="127"/>
      <c r="X1928" s="99"/>
      <c r="Y1928" s="127"/>
    </row>
    <row r="1929" spans="3:25" ht="19" hidden="1">
      <c r="C1929" s="933"/>
      <c r="D1929" s="933"/>
      <c r="E1929" s="19"/>
      <c r="I1929" s="100"/>
      <c r="M1929" s="100"/>
      <c r="Q1929" s="99"/>
      <c r="R1929" s="340"/>
      <c r="S1929" s="119"/>
      <c r="T1929" s="123"/>
      <c r="U1929" s="119"/>
      <c r="V1929" s="99"/>
      <c r="W1929" s="127"/>
      <c r="X1929" s="99"/>
      <c r="Y1929" s="127"/>
    </row>
    <row r="1930" spans="3:25" ht="19" hidden="1">
      <c r="C1930" s="933"/>
      <c r="D1930" s="933"/>
      <c r="E1930" s="19"/>
      <c r="I1930" s="100"/>
      <c r="M1930" s="100"/>
      <c r="Q1930" s="99"/>
      <c r="R1930" s="340"/>
      <c r="S1930" s="119"/>
      <c r="T1930" s="123"/>
      <c r="U1930" s="119"/>
      <c r="V1930" s="99"/>
      <c r="W1930" s="127"/>
      <c r="X1930" s="99"/>
      <c r="Y1930" s="127"/>
    </row>
    <row r="1931" spans="3:25" ht="19" hidden="1">
      <c r="C1931" s="933"/>
      <c r="D1931" s="933"/>
      <c r="E1931" s="19"/>
      <c r="I1931" s="100"/>
      <c r="M1931" s="100"/>
      <c r="Q1931" s="99"/>
      <c r="R1931" s="340"/>
      <c r="S1931" s="119"/>
      <c r="T1931" s="123"/>
      <c r="U1931" s="119"/>
      <c r="V1931" s="99"/>
      <c r="W1931" s="127"/>
      <c r="X1931" s="99"/>
      <c r="Y1931" s="127"/>
    </row>
    <row r="1932" spans="3:25" ht="19" hidden="1">
      <c r="C1932" s="933"/>
      <c r="D1932" s="933"/>
      <c r="E1932" s="19"/>
      <c r="I1932" s="100"/>
      <c r="M1932" s="100"/>
      <c r="Q1932" s="99"/>
      <c r="R1932" s="340"/>
      <c r="S1932" s="119"/>
      <c r="T1932" s="123"/>
      <c r="U1932" s="119"/>
      <c r="V1932" s="99"/>
      <c r="W1932" s="127"/>
      <c r="X1932" s="99"/>
      <c r="Y1932" s="127"/>
    </row>
    <row r="1933" spans="3:25" ht="19" hidden="1">
      <c r="C1933" s="933"/>
      <c r="D1933" s="933"/>
      <c r="E1933" s="19"/>
      <c r="I1933" s="100"/>
      <c r="M1933" s="100"/>
      <c r="Q1933" s="99"/>
      <c r="R1933" s="340"/>
      <c r="S1933" s="119"/>
      <c r="T1933" s="123"/>
      <c r="U1933" s="119"/>
      <c r="V1933" s="99"/>
      <c r="W1933" s="127"/>
      <c r="X1933" s="99"/>
      <c r="Y1933" s="127"/>
    </row>
    <row r="1934" spans="3:25" ht="19" hidden="1">
      <c r="C1934" s="933"/>
      <c r="D1934" s="933"/>
      <c r="E1934" s="19"/>
      <c r="I1934" s="100"/>
      <c r="M1934" s="100"/>
      <c r="Q1934" s="99"/>
      <c r="R1934" s="340"/>
      <c r="S1934" s="119"/>
      <c r="T1934" s="123"/>
      <c r="U1934" s="119"/>
      <c r="V1934" s="99"/>
      <c r="W1934" s="127"/>
      <c r="X1934" s="99"/>
      <c r="Y1934" s="127"/>
    </row>
    <row r="1935" spans="3:25" ht="19" hidden="1">
      <c r="C1935" s="933"/>
      <c r="D1935" s="933"/>
      <c r="E1935" s="19"/>
      <c r="I1935" s="100"/>
      <c r="M1935" s="100"/>
      <c r="Q1935" s="99"/>
      <c r="R1935" s="340"/>
      <c r="S1935" s="119"/>
      <c r="T1935" s="123"/>
      <c r="U1935" s="119"/>
      <c r="V1935" s="99"/>
      <c r="W1935" s="127"/>
      <c r="X1935" s="99"/>
      <c r="Y1935" s="127"/>
    </row>
    <row r="1936" spans="3:25" ht="19" hidden="1">
      <c r="C1936" s="933"/>
      <c r="D1936" s="933"/>
      <c r="E1936" s="19"/>
      <c r="I1936" s="100"/>
      <c r="M1936" s="100"/>
      <c r="Q1936" s="99"/>
      <c r="R1936" s="340"/>
      <c r="S1936" s="119"/>
      <c r="T1936" s="123"/>
      <c r="U1936" s="119"/>
      <c r="V1936" s="99"/>
      <c r="W1936" s="127"/>
      <c r="X1936" s="99"/>
      <c r="Y1936" s="127"/>
    </row>
    <row r="1937" spans="3:25" ht="19" hidden="1">
      <c r="C1937" s="933"/>
      <c r="D1937" s="933"/>
      <c r="E1937" s="19"/>
      <c r="I1937" s="100"/>
      <c r="M1937" s="100"/>
      <c r="Q1937" s="99"/>
      <c r="R1937" s="340"/>
      <c r="S1937" s="119"/>
      <c r="T1937" s="123"/>
      <c r="U1937" s="119"/>
      <c r="V1937" s="99"/>
      <c r="W1937" s="127"/>
      <c r="X1937" s="99"/>
      <c r="Y1937" s="127"/>
    </row>
    <row r="1938" spans="3:25" ht="19" hidden="1">
      <c r="C1938" s="933"/>
      <c r="D1938" s="933"/>
      <c r="E1938" s="19"/>
      <c r="I1938" s="100"/>
      <c r="M1938" s="100"/>
      <c r="Q1938" s="99"/>
      <c r="R1938" s="340"/>
      <c r="S1938" s="119"/>
      <c r="T1938" s="123"/>
      <c r="U1938" s="119"/>
      <c r="V1938" s="99"/>
      <c r="W1938" s="127"/>
      <c r="X1938" s="99"/>
      <c r="Y1938" s="127"/>
    </row>
    <row r="1939" spans="3:25" ht="19" hidden="1">
      <c r="C1939" s="933"/>
      <c r="D1939" s="933"/>
      <c r="E1939" s="19"/>
      <c r="I1939" s="100"/>
      <c r="M1939" s="100"/>
      <c r="Q1939" s="99"/>
      <c r="R1939" s="340"/>
      <c r="S1939" s="119"/>
      <c r="T1939" s="123"/>
      <c r="U1939" s="119"/>
      <c r="V1939" s="99"/>
      <c r="W1939" s="127"/>
      <c r="X1939" s="99"/>
      <c r="Y1939" s="127"/>
    </row>
    <row r="1940" spans="3:25" ht="19" hidden="1">
      <c r="C1940" s="933"/>
      <c r="D1940" s="933"/>
      <c r="E1940" s="19"/>
      <c r="I1940" s="100"/>
      <c r="M1940" s="100"/>
      <c r="Q1940" s="99"/>
      <c r="R1940" s="340"/>
      <c r="S1940" s="119"/>
      <c r="T1940" s="123"/>
      <c r="U1940" s="119"/>
      <c r="V1940" s="99"/>
      <c r="W1940" s="127"/>
      <c r="X1940" s="99"/>
      <c r="Y1940" s="127"/>
    </row>
    <row r="1941" spans="3:25" ht="19" hidden="1">
      <c r="C1941" s="933"/>
      <c r="D1941" s="933"/>
      <c r="E1941" s="19"/>
      <c r="I1941" s="100"/>
      <c r="M1941" s="100"/>
      <c r="Q1941" s="99"/>
      <c r="R1941" s="340"/>
      <c r="S1941" s="119"/>
      <c r="T1941" s="123"/>
      <c r="U1941" s="119"/>
      <c r="V1941" s="99"/>
      <c r="W1941" s="127"/>
      <c r="X1941" s="99"/>
      <c r="Y1941" s="127"/>
    </row>
    <row r="1942" spans="3:25" ht="19" hidden="1">
      <c r="C1942" s="933"/>
      <c r="D1942" s="933"/>
      <c r="E1942" s="19"/>
      <c r="I1942" s="100"/>
      <c r="M1942" s="100"/>
      <c r="Q1942" s="99"/>
      <c r="R1942" s="340"/>
      <c r="S1942" s="119"/>
      <c r="T1942" s="123"/>
      <c r="U1942" s="119"/>
      <c r="V1942" s="99"/>
      <c r="W1942" s="127"/>
      <c r="X1942" s="99"/>
      <c r="Y1942" s="127"/>
    </row>
    <row r="1943" spans="3:25" ht="19" hidden="1">
      <c r="C1943" s="933"/>
      <c r="D1943" s="933"/>
      <c r="E1943" s="19"/>
      <c r="I1943" s="100"/>
      <c r="M1943" s="100"/>
      <c r="Q1943" s="99"/>
      <c r="R1943" s="340"/>
      <c r="S1943" s="119"/>
      <c r="T1943" s="123"/>
      <c r="U1943" s="119"/>
      <c r="V1943" s="99"/>
      <c r="W1943" s="127"/>
      <c r="X1943" s="99"/>
      <c r="Y1943" s="127"/>
    </row>
    <row r="1944" spans="3:25" ht="19" hidden="1">
      <c r="C1944" s="933"/>
      <c r="D1944" s="933"/>
      <c r="E1944" s="19"/>
      <c r="I1944" s="100"/>
      <c r="M1944" s="100"/>
      <c r="Q1944" s="99"/>
      <c r="R1944" s="340"/>
      <c r="S1944" s="119"/>
      <c r="T1944" s="123"/>
      <c r="U1944" s="119"/>
      <c r="V1944" s="99"/>
      <c r="W1944" s="127"/>
      <c r="X1944" s="99"/>
      <c r="Y1944" s="127"/>
    </row>
    <row r="1945" spans="3:25" ht="19" hidden="1">
      <c r="C1945" s="933"/>
      <c r="D1945" s="933"/>
      <c r="E1945" s="19"/>
      <c r="I1945" s="100"/>
      <c r="M1945" s="100"/>
      <c r="Q1945" s="99"/>
      <c r="R1945" s="340"/>
      <c r="S1945" s="119"/>
      <c r="T1945" s="123"/>
      <c r="U1945" s="119"/>
      <c r="V1945" s="99"/>
      <c r="W1945" s="127"/>
      <c r="X1945" s="99"/>
      <c r="Y1945" s="127"/>
    </row>
    <row r="1946" spans="3:25" ht="19" hidden="1">
      <c r="C1946" s="933"/>
      <c r="D1946" s="933"/>
      <c r="E1946" s="19"/>
      <c r="I1946" s="100"/>
      <c r="M1946" s="100"/>
      <c r="Q1946" s="99"/>
      <c r="R1946" s="340"/>
      <c r="S1946" s="119"/>
      <c r="T1946" s="123"/>
      <c r="U1946" s="119"/>
      <c r="V1946" s="99"/>
      <c r="W1946" s="127"/>
      <c r="X1946" s="99"/>
      <c r="Y1946" s="127"/>
    </row>
    <row r="1947" spans="3:25" ht="19" hidden="1">
      <c r="C1947" s="933"/>
      <c r="D1947" s="933"/>
      <c r="E1947" s="19"/>
      <c r="I1947" s="100"/>
      <c r="M1947" s="100"/>
      <c r="Q1947" s="99"/>
      <c r="R1947" s="340"/>
      <c r="S1947" s="119"/>
      <c r="T1947" s="123"/>
      <c r="U1947" s="119"/>
      <c r="V1947" s="99"/>
      <c r="W1947" s="127"/>
      <c r="X1947" s="99"/>
      <c r="Y1947" s="127"/>
    </row>
    <row r="1948" spans="3:25" ht="19" hidden="1">
      <c r="C1948" s="933"/>
      <c r="D1948" s="933"/>
      <c r="E1948" s="19"/>
      <c r="I1948" s="100"/>
      <c r="M1948" s="100"/>
      <c r="Q1948" s="99"/>
      <c r="R1948" s="340"/>
      <c r="S1948" s="119"/>
      <c r="T1948" s="123"/>
      <c r="U1948" s="119"/>
      <c r="V1948" s="99"/>
      <c r="W1948" s="127"/>
      <c r="X1948" s="99"/>
      <c r="Y1948" s="127"/>
    </row>
    <row r="1949" spans="3:25" ht="19" hidden="1">
      <c r="C1949" s="933"/>
      <c r="D1949" s="933"/>
      <c r="E1949" s="19"/>
      <c r="I1949" s="100"/>
      <c r="M1949" s="100"/>
      <c r="Q1949" s="99"/>
      <c r="R1949" s="340"/>
      <c r="S1949" s="119"/>
      <c r="T1949" s="123"/>
      <c r="U1949" s="119"/>
      <c r="V1949" s="99"/>
      <c r="W1949" s="127"/>
      <c r="X1949" s="99"/>
      <c r="Y1949" s="127"/>
    </row>
    <row r="1950" spans="3:25" ht="19" hidden="1">
      <c r="C1950" s="933"/>
      <c r="D1950" s="933"/>
      <c r="E1950" s="19"/>
      <c r="I1950" s="100"/>
      <c r="M1950" s="100"/>
      <c r="Q1950" s="99"/>
      <c r="R1950" s="340"/>
      <c r="S1950" s="119"/>
      <c r="T1950" s="123"/>
      <c r="U1950" s="119"/>
      <c r="V1950" s="99"/>
      <c r="W1950" s="127"/>
      <c r="X1950" s="99"/>
      <c r="Y1950" s="127"/>
    </row>
    <row r="1951" spans="3:25" ht="19" hidden="1">
      <c r="C1951" s="933"/>
      <c r="D1951" s="933"/>
      <c r="E1951" s="19"/>
      <c r="I1951" s="100"/>
      <c r="M1951" s="100"/>
      <c r="Q1951" s="99"/>
      <c r="R1951" s="340"/>
      <c r="S1951" s="119"/>
      <c r="T1951" s="123"/>
      <c r="U1951" s="119"/>
      <c r="V1951" s="99"/>
      <c r="W1951" s="127"/>
      <c r="X1951" s="99"/>
      <c r="Y1951" s="127"/>
    </row>
    <row r="1952" spans="3:25" ht="19" hidden="1">
      <c r="C1952" s="933"/>
      <c r="D1952" s="933"/>
      <c r="E1952" s="19"/>
      <c r="I1952" s="100"/>
      <c r="M1952" s="100"/>
      <c r="Q1952" s="99"/>
      <c r="R1952" s="340"/>
      <c r="S1952" s="119"/>
      <c r="T1952" s="123"/>
      <c r="U1952" s="119"/>
      <c r="V1952" s="99"/>
      <c r="W1952" s="127"/>
      <c r="X1952" s="99"/>
      <c r="Y1952" s="127"/>
    </row>
    <row r="1953" spans="3:25" ht="19" hidden="1">
      <c r="C1953" s="933"/>
      <c r="D1953" s="933"/>
      <c r="E1953" s="19"/>
      <c r="I1953" s="100"/>
      <c r="M1953" s="100"/>
      <c r="Q1953" s="99"/>
      <c r="R1953" s="340"/>
      <c r="S1953" s="119"/>
      <c r="T1953" s="123"/>
      <c r="U1953" s="119"/>
      <c r="V1953" s="99"/>
      <c r="W1953" s="127"/>
      <c r="X1953" s="99"/>
      <c r="Y1953" s="127"/>
    </row>
    <row r="1954" spans="3:25" ht="19" hidden="1">
      <c r="C1954" s="933"/>
      <c r="D1954" s="933"/>
      <c r="E1954" s="19"/>
      <c r="I1954" s="100"/>
      <c r="M1954" s="100"/>
      <c r="Q1954" s="99"/>
      <c r="R1954" s="340"/>
      <c r="S1954" s="119"/>
      <c r="T1954" s="123"/>
      <c r="U1954" s="119"/>
      <c r="V1954" s="99"/>
      <c r="W1954" s="127"/>
      <c r="X1954" s="99"/>
      <c r="Y1954" s="127"/>
    </row>
    <row r="1955" spans="3:25" ht="19" hidden="1">
      <c r="C1955" s="933"/>
      <c r="D1955" s="933"/>
      <c r="E1955" s="19"/>
      <c r="I1955" s="100"/>
      <c r="M1955" s="100"/>
      <c r="Q1955" s="99"/>
      <c r="R1955" s="340"/>
      <c r="S1955" s="119"/>
      <c r="T1955" s="123"/>
      <c r="U1955" s="119"/>
      <c r="V1955" s="99"/>
      <c r="W1955" s="127"/>
      <c r="X1955" s="99"/>
      <c r="Y1955" s="127"/>
    </row>
    <row r="1956" spans="3:25" ht="19" hidden="1">
      <c r="C1956" s="933"/>
      <c r="D1956" s="933"/>
      <c r="E1956" s="19"/>
      <c r="I1956" s="100"/>
      <c r="M1956" s="100"/>
      <c r="Q1956" s="99"/>
      <c r="R1956" s="340"/>
      <c r="S1956" s="119"/>
      <c r="T1956" s="123"/>
      <c r="U1956" s="119"/>
      <c r="V1956" s="99"/>
      <c r="W1956" s="127"/>
      <c r="X1956" s="99"/>
      <c r="Y1956" s="127"/>
    </row>
    <row r="1957" spans="3:25" ht="19" hidden="1">
      <c r="C1957" s="933"/>
      <c r="D1957" s="933"/>
      <c r="E1957" s="19"/>
      <c r="I1957" s="100"/>
      <c r="M1957" s="100"/>
      <c r="Q1957" s="99"/>
      <c r="R1957" s="340"/>
      <c r="S1957" s="119"/>
      <c r="T1957" s="123"/>
      <c r="U1957" s="119"/>
      <c r="V1957" s="99"/>
      <c r="W1957" s="127"/>
      <c r="X1957" s="99"/>
      <c r="Y1957" s="127"/>
    </row>
    <row r="1958" spans="3:25" ht="19" hidden="1">
      <c r="C1958" s="933"/>
      <c r="D1958" s="933"/>
      <c r="E1958" s="19"/>
      <c r="I1958" s="100"/>
      <c r="M1958" s="100"/>
      <c r="Q1958" s="99"/>
      <c r="R1958" s="340"/>
      <c r="S1958" s="119"/>
      <c r="T1958" s="123"/>
      <c r="U1958" s="119"/>
      <c r="V1958" s="99"/>
      <c r="W1958" s="127"/>
      <c r="X1958" s="99"/>
      <c r="Y1958" s="127"/>
    </row>
    <row r="1959" spans="3:25" ht="19" hidden="1">
      <c r="C1959" s="933"/>
      <c r="D1959" s="933"/>
      <c r="E1959" s="19"/>
      <c r="I1959" s="100"/>
      <c r="M1959" s="100"/>
      <c r="Q1959" s="99"/>
      <c r="R1959" s="340"/>
      <c r="S1959" s="119"/>
      <c r="T1959" s="123"/>
      <c r="U1959" s="119"/>
      <c r="V1959" s="99"/>
      <c r="W1959" s="127"/>
      <c r="X1959" s="99"/>
      <c r="Y1959" s="127"/>
    </row>
    <row r="1960" spans="3:25" ht="19" hidden="1">
      <c r="C1960" s="933"/>
      <c r="D1960" s="933"/>
      <c r="E1960" s="19"/>
      <c r="I1960" s="100"/>
      <c r="M1960" s="100"/>
      <c r="Q1960" s="99"/>
      <c r="R1960" s="340"/>
      <c r="S1960" s="119"/>
      <c r="T1960" s="123"/>
      <c r="U1960" s="119"/>
      <c r="V1960" s="99"/>
      <c r="W1960" s="127"/>
      <c r="X1960" s="99"/>
      <c r="Y1960" s="127"/>
    </row>
    <row r="1961" spans="3:25" ht="19" hidden="1">
      <c r="C1961" s="933"/>
      <c r="D1961" s="933"/>
      <c r="E1961" s="19"/>
      <c r="I1961" s="100"/>
      <c r="M1961" s="100"/>
      <c r="Q1961" s="99"/>
      <c r="R1961" s="340"/>
      <c r="S1961" s="119"/>
      <c r="T1961" s="123"/>
      <c r="U1961" s="119"/>
      <c r="V1961" s="99"/>
      <c r="W1961" s="127"/>
      <c r="X1961" s="99"/>
      <c r="Y1961" s="127"/>
    </row>
    <row r="1962" spans="3:25" ht="19" hidden="1">
      <c r="C1962" s="933"/>
      <c r="D1962" s="933"/>
      <c r="E1962" s="19"/>
      <c r="I1962" s="100"/>
      <c r="M1962" s="100"/>
      <c r="Q1962" s="99"/>
      <c r="R1962" s="340"/>
      <c r="S1962" s="119"/>
      <c r="T1962" s="123"/>
      <c r="U1962" s="119"/>
      <c r="V1962" s="99"/>
      <c r="W1962" s="127"/>
      <c r="X1962" s="99"/>
      <c r="Y1962" s="127"/>
    </row>
    <row r="1963" spans="3:25" ht="19" hidden="1">
      <c r="C1963" s="933"/>
      <c r="D1963" s="933"/>
      <c r="E1963" s="19"/>
      <c r="I1963" s="100"/>
      <c r="M1963" s="100"/>
      <c r="Q1963" s="99"/>
      <c r="R1963" s="340"/>
      <c r="S1963" s="119"/>
      <c r="T1963" s="123"/>
      <c r="U1963" s="119"/>
      <c r="V1963" s="99"/>
      <c r="W1963" s="127"/>
      <c r="X1963" s="99"/>
      <c r="Y1963" s="127"/>
    </row>
    <row r="1964" spans="3:25" ht="19" hidden="1">
      <c r="C1964" s="933"/>
      <c r="D1964" s="933"/>
      <c r="E1964" s="19"/>
      <c r="I1964" s="100"/>
      <c r="M1964" s="100"/>
      <c r="Q1964" s="99"/>
      <c r="R1964" s="340"/>
      <c r="S1964" s="119"/>
      <c r="T1964" s="123"/>
      <c r="U1964" s="119"/>
      <c r="V1964" s="99"/>
      <c r="W1964" s="127"/>
      <c r="X1964" s="99"/>
      <c r="Y1964" s="127"/>
    </row>
    <row r="1965" spans="3:25" ht="19" hidden="1">
      <c r="C1965" s="933"/>
      <c r="D1965" s="933"/>
      <c r="E1965" s="19"/>
      <c r="I1965" s="100"/>
      <c r="M1965" s="100"/>
      <c r="Q1965" s="99"/>
      <c r="R1965" s="340"/>
      <c r="S1965" s="119"/>
      <c r="T1965" s="123"/>
      <c r="U1965" s="119"/>
      <c r="V1965" s="99"/>
      <c r="W1965" s="127"/>
      <c r="X1965" s="99"/>
      <c r="Y1965" s="127"/>
    </row>
    <row r="1966" spans="3:25" ht="19" hidden="1">
      <c r="C1966" s="933"/>
      <c r="D1966" s="933"/>
      <c r="E1966" s="19"/>
      <c r="I1966" s="100"/>
      <c r="M1966" s="100"/>
      <c r="Q1966" s="99"/>
      <c r="R1966" s="340"/>
      <c r="S1966" s="119"/>
      <c r="T1966" s="123"/>
      <c r="U1966" s="119"/>
      <c r="V1966" s="99"/>
      <c r="W1966" s="127"/>
      <c r="X1966" s="99"/>
      <c r="Y1966" s="127"/>
    </row>
    <row r="1967" spans="3:25" ht="19" hidden="1">
      <c r="C1967" s="933"/>
      <c r="D1967" s="933"/>
      <c r="E1967" s="19"/>
      <c r="I1967" s="100"/>
      <c r="M1967" s="100"/>
      <c r="Q1967" s="99"/>
      <c r="R1967" s="340"/>
      <c r="S1967" s="119"/>
      <c r="T1967" s="123"/>
      <c r="U1967" s="119"/>
      <c r="V1967" s="99"/>
      <c r="W1967" s="127"/>
      <c r="X1967" s="99"/>
      <c r="Y1967" s="127"/>
    </row>
    <row r="1968" spans="3:25" ht="19" hidden="1">
      <c r="C1968" s="933"/>
      <c r="D1968" s="933"/>
      <c r="E1968" s="19"/>
      <c r="I1968" s="100"/>
      <c r="M1968" s="100"/>
      <c r="Q1968" s="99"/>
      <c r="R1968" s="340"/>
      <c r="S1968" s="119"/>
      <c r="T1968" s="123"/>
      <c r="U1968" s="119"/>
      <c r="V1968" s="99"/>
      <c r="W1968" s="127"/>
      <c r="X1968" s="99"/>
      <c r="Y1968" s="127"/>
    </row>
    <row r="1969" spans="3:25" ht="19" hidden="1">
      <c r="C1969" s="933"/>
      <c r="D1969" s="933"/>
      <c r="E1969" s="19"/>
      <c r="I1969" s="100"/>
      <c r="M1969" s="100"/>
      <c r="Q1969" s="99"/>
      <c r="R1969" s="340"/>
      <c r="S1969" s="119"/>
      <c r="T1969" s="123"/>
      <c r="U1969" s="119"/>
      <c r="V1969" s="99"/>
      <c r="W1969" s="127"/>
      <c r="X1969" s="99"/>
      <c r="Y1969" s="127"/>
    </row>
    <row r="1970" spans="3:25" ht="19" hidden="1">
      <c r="C1970" s="933"/>
      <c r="D1970" s="933"/>
      <c r="E1970" s="19"/>
      <c r="I1970" s="100"/>
      <c r="M1970" s="100"/>
      <c r="Q1970" s="99"/>
      <c r="R1970" s="340"/>
      <c r="S1970" s="119"/>
      <c r="T1970" s="123"/>
      <c r="U1970" s="119"/>
      <c r="V1970" s="99"/>
      <c r="W1970" s="127"/>
      <c r="X1970" s="99"/>
      <c r="Y1970" s="127"/>
    </row>
    <row r="1971" spans="3:25" ht="19" hidden="1">
      <c r="C1971" s="933"/>
      <c r="D1971" s="933"/>
      <c r="E1971" s="19"/>
      <c r="I1971" s="100"/>
      <c r="M1971" s="100"/>
      <c r="Q1971" s="99"/>
      <c r="R1971" s="340"/>
      <c r="S1971" s="119"/>
      <c r="T1971" s="123"/>
      <c r="U1971" s="119"/>
      <c r="V1971" s="99"/>
      <c r="W1971" s="127"/>
      <c r="X1971" s="99"/>
      <c r="Y1971" s="127"/>
    </row>
    <row r="1972" spans="3:25" ht="19" hidden="1">
      <c r="C1972" s="933"/>
      <c r="D1972" s="933"/>
      <c r="E1972" s="19"/>
      <c r="I1972" s="100"/>
      <c r="M1972" s="100"/>
      <c r="Q1972" s="99"/>
      <c r="R1972" s="340"/>
      <c r="S1972" s="119"/>
      <c r="T1972" s="123"/>
      <c r="U1972" s="119"/>
      <c r="V1972" s="99"/>
      <c r="W1972" s="127"/>
      <c r="X1972" s="99"/>
      <c r="Y1972" s="127"/>
    </row>
    <row r="1973" spans="3:25" ht="19" hidden="1">
      <c r="C1973" s="933"/>
      <c r="D1973" s="933"/>
      <c r="E1973" s="19"/>
      <c r="I1973" s="100"/>
      <c r="M1973" s="100"/>
      <c r="Q1973" s="99"/>
      <c r="R1973" s="340"/>
      <c r="S1973" s="119"/>
      <c r="T1973" s="123"/>
      <c r="U1973" s="119"/>
      <c r="V1973" s="99"/>
      <c r="W1973" s="127"/>
      <c r="X1973" s="99"/>
      <c r="Y1973" s="127"/>
    </row>
    <row r="1974" spans="3:25" ht="19" hidden="1">
      <c r="C1974" s="933"/>
      <c r="D1974" s="933"/>
      <c r="E1974" s="19"/>
      <c r="I1974" s="100"/>
      <c r="M1974" s="100"/>
      <c r="Q1974" s="99"/>
      <c r="R1974" s="340"/>
      <c r="S1974" s="119"/>
      <c r="T1974" s="123"/>
      <c r="U1974" s="119"/>
      <c r="V1974" s="99"/>
      <c r="W1974" s="127"/>
      <c r="X1974" s="99"/>
      <c r="Y1974" s="127"/>
    </row>
    <row r="1975" spans="3:25" ht="19" hidden="1">
      <c r="C1975" s="933"/>
      <c r="D1975" s="933"/>
      <c r="E1975" s="19"/>
      <c r="I1975" s="100"/>
      <c r="M1975" s="100"/>
      <c r="Q1975" s="99"/>
      <c r="R1975" s="340"/>
      <c r="S1975" s="119"/>
      <c r="T1975" s="123"/>
      <c r="U1975" s="119"/>
      <c r="V1975" s="99"/>
      <c r="W1975" s="127"/>
      <c r="X1975" s="99"/>
      <c r="Y1975" s="127"/>
    </row>
    <row r="1976" spans="3:25" ht="19" hidden="1">
      <c r="C1976" s="933"/>
      <c r="D1976" s="933"/>
      <c r="E1976" s="19"/>
      <c r="I1976" s="100"/>
      <c r="M1976" s="100"/>
      <c r="Q1976" s="99"/>
      <c r="R1976" s="340"/>
      <c r="S1976" s="119"/>
      <c r="T1976" s="123"/>
      <c r="U1976" s="119"/>
      <c r="V1976" s="99"/>
      <c r="W1976" s="127"/>
      <c r="X1976" s="99"/>
      <c r="Y1976" s="127"/>
    </row>
    <row r="1977" spans="3:25" ht="19" hidden="1">
      <c r="C1977" s="933"/>
      <c r="D1977" s="933"/>
      <c r="E1977" s="19"/>
      <c r="I1977" s="100"/>
      <c r="M1977" s="100"/>
      <c r="Q1977" s="99"/>
      <c r="R1977" s="340"/>
      <c r="S1977" s="119"/>
      <c r="T1977" s="123"/>
      <c r="U1977" s="119"/>
      <c r="V1977" s="99"/>
      <c r="W1977" s="127"/>
      <c r="X1977" s="99"/>
      <c r="Y1977" s="127"/>
    </row>
    <row r="1978" spans="3:25" ht="19" hidden="1">
      <c r="C1978" s="933"/>
      <c r="D1978" s="933"/>
      <c r="E1978" s="19"/>
      <c r="I1978" s="100"/>
      <c r="M1978" s="100"/>
      <c r="Q1978" s="99"/>
      <c r="R1978" s="340"/>
      <c r="S1978" s="119"/>
      <c r="T1978" s="123"/>
      <c r="U1978" s="119"/>
      <c r="V1978" s="99"/>
      <c r="W1978" s="127"/>
      <c r="X1978" s="99"/>
      <c r="Y1978" s="127"/>
    </row>
    <row r="1979" spans="3:25" ht="19" hidden="1">
      <c r="C1979" s="933"/>
      <c r="D1979" s="933"/>
      <c r="E1979" s="19"/>
      <c r="I1979" s="100"/>
      <c r="M1979" s="100"/>
      <c r="Q1979" s="99"/>
      <c r="R1979" s="340"/>
      <c r="S1979" s="119"/>
      <c r="T1979" s="123"/>
      <c r="U1979" s="119"/>
      <c r="V1979" s="99"/>
      <c r="W1979" s="127"/>
      <c r="X1979" s="99"/>
      <c r="Y1979" s="127"/>
    </row>
    <row r="1980" spans="3:25" ht="19" hidden="1">
      <c r="C1980" s="933"/>
      <c r="D1980" s="933"/>
      <c r="E1980" s="19"/>
      <c r="I1980" s="100"/>
      <c r="M1980" s="100"/>
      <c r="Q1980" s="99"/>
      <c r="R1980" s="340"/>
      <c r="S1980" s="119"/>
      <c r="T1980" s="123"/>
      <c r="U1980" s="119"/>
      <c r="V1980" s="99"/>
      <c r="W1980" s="127"/>
      <c r="X1980" s="99"/>
      <c r="Y1980" s="127"/>
    </row>
    <row r="1981" spans="3:25" ht="19" hidden="1">
      <c r="C1981" s="933"/>
      <c r="D1981" s="933"/>
      <c r="E1981" s="19"/>
      <c r="I1981" s="100"/>
      <c r="M1981" s="100"/>
      <c r="Q1981" s="99"/>
      <c r="R1981" s="340"/>
      <c r="S1981" s="119"/>
      <c r="T1981" s="123"/>
      <c r="U1981" s="119"/>
      <c r="V1981" s="99"/>
      <c r="W1981" s="127"/>
      <c r="X1981" s="99"/>
      <c r="Y1981" s="127"/>
    </row>
    <row r="1982" spans="3:25" ht="19" hidden="1">
      <c r="C1982" s="933"/>
      <c r="D1982" s="933"/>
      <c r="E1982" s="19"/>
      <c r="I1982" s="100"/>
      <c r="M1982" s="100"/>
      <c r="Q1982" s="99"/>
      <c r="R1982" s="340"/>
      <c r="S1982" s="119"/>
      <c r="T1982" s="123"/>
      <c r="U1982" s="119"/>
      <c r="V1982" s="99"/>
      <c r="W1982" s="127"/>
      <c r="X1982" s="99"/>
      <c r="Y1982" s="127"/>
    </row>
    <row r="1983" spans="3:25" ht="19" hidden="1">
      <c r="C1983" s="933"/>
      <c r="D1983" s="933"/>
      <c r="E1983" s="19"/>
      <c r="I1983" s="100"/>
      <c r="M1983" s="100"/>
      <c r="Q1983" s="99"/>
      <c r="R1983" s="340"/>
      <c r="S1983" s="119"/>
      <c r="T1983" s="123"/>
      <c r="U1983" s="119"/>
      <c r="V1983" s="99"/>
      <c r="W1983" s="127"/>
      <c r="X1983" s="99"/>
      <c r="Y1983" s="127"/>
    </row>
    <row r="1984" spans="3:25" ht="19" hidden="1">
      <c r="C1984" s="933"/>
      <c r="D1984" s="933"/>
      <c r="E1984" s="19"/>
      <c r="I1984" s="100"/>
      <c r="M1984" s="100"/>
      <c r="Q1984" s="99"/>
      <c r="R1984" s="340"/>
      <c r="S1984" s="119"/>
      <c r="T1984" s="123"/>
      <c r="U1984" s="119"/>
      <c r="V1984" s="99"/>
      <c r="W1984" s="127"/>
      <c r="X1984" s="99"/>
      <c r="Y1984" s="127"/>
    </row>
    <row r="1985" spans="3:25" ht="19" hidden="1">
      <c r="C1985" s="933"/>
      <c r="D1985" s="933"/>
      <c r="E1985" s="19"/>
      <c r="I1985" s="100"/>
      <c r="M1985" s="100"/>
      <c r="Q1985" s="99"/>
      <c r="R1985" s="340"/>
      <c r="S1985" s="119"/>
      <c r="T1985" s="123"/>
      <c r="U1985" s="119"/>
      <c r="V1985" s="99"/>
      <c r="W1985" s="127"/>
      <c r="X1985" s="99"/>
      <c r="Y1985" s="127"/>
    </row>
    <row r="1986" spans="3:25" ht="19" hidden="1">
      <c r="C1986" s="933"/>
      <c r="D1986" s="933"/>
      <c r="E1986" s="19"/>
      <c r="I1986" s="100"/>
      <c r="M1986" s="100"/>
      <c r="Q1986" s="99"/>
      <c r="R1986" s="340"/>
      <c r="S1986" s="119"/>
      <c r="T1986" s="123"/>
      <c r="U1986" s="119"/>
      <c r="V1986" s="99"/>
      <c r="W1986" s="127"/>
      <c r="X1986" s="99"/>
      <c r="Y1986" s="127"/>
    </row>
    <row r="1987" spans="3:25" ht="19" hidden="1">
      <c r="C1987" s="933"/>
      <c r="D1987" s="933"/>
      <c r="E1987" s="19"/>
      <c r="I1987" s="100"/>
      <c r="M1987" s="100"/>
      <c r="Q1987" s="99"/>
      <c r="R1987" s="340"/>
      <c r="S1987" s="119"/>
      <c r="T1987" s="123"/>
      <c r="U1987" s="119"/>
      <c r="V1987" s="99"/>
      <c r="W1987" s="127"/>
      <c r="X1987" s="99"/>
      <c r="Y1987" s="127"/>
    </row>
    <row r="1988" spans="3:25" ht="19" hidden="1">
      <c r="C1988" s="933"/>
      <c r="D1988" s="933"/>
      <c r="E1988" s="19"/>
      <c r="I1988" s="100"/>
      <c r="M1988" s="100"/>
      <c r="Q1988" s="99"/>
      <c r="R1988" s="340"/>
      <c r="S1988" s="119"/>
      <c r="T1988" s="123"/>
      <c r="U1988" s="119"/>
      <c r="V1988" s="99"/>
      <c r="W1988" s="127"/>
      <c r="X1988" s="99"/>
      <c r="Y1988" s="127"/>
    </row>
    <row r="1989" spans="3:25" ht="19" hidden="1">
      <c r="C1989" s="933"/>
      <c r="D1989" s="933"/>
      <c r="E1989" s="19"/>
      <c r="I1989" s="100"/>
      <c r="M1989" s="100"/>
      <c r="Q1989" s="99"/>
      <c r="R1989" s="340"/>
      <c r="S1989" s="119"/>
      <c r="T1989" s="123"/>
      <c r="U1989" s="119"/>
      <c r="V1989" s="99"/>
      <c r="W1989" s="127"/>
      <c r="X1989" s="99"/>
      <c r="Y1989" s="127"/>
    </row>
    <row r="1990" spans="3:25" ht="19" hidden="1">
      <c r="C1990" s="933"/>
      <c r="D1990" s="933"/>
      <c r="E1990" s="19"/>
      <c r="I1990" s="100"/>
      <c r="M1990" s="100"/>
      <c r="Q1990" s="99"/>
      <c r="R1990" s="340"/>
      <c r="S1990" s="119"/>
      <c r="T1990" s="123"/>
      <c r="U1990" s="119"/>
      <c r="V1990" s="99"/>
      <c r="W1990" s="127"/>
      <c r="X1990" s="99"/>
      <c r="Y1990" s="127"/>
    </row>
    <row r="1991" spans="3:25" ht="19" hidden="1">
      <c r="C1991" s="933"/>
      <c r="D1991" s="933"/>
      <c r="E1991" s="19"/>
      <c r="I1991" s="100"/>
      <c r="M1991" s="100"/>
      <c r="Q1991" s="99"/>
      <c r="R1991" s="340"/>
      <c r="S1991" s="119"/>
      <c r="T1991" s="123"/>
      <c r="U1991" s="119"/>
      <c r="V1991" s="99"/>
      <c r="W1991" s="127"/>
      <c r="X1991" s="99"/>
      <c r="Y1991" s="127"/>
    </row>
    <row r="1992" spans="3:25" ht="19" hidden="1">
      <c r="C1992" s="933"/>
      <c r="D1992" s="933"/>
      <c r="E1992" s="19"/>
      <c r="I1992" s="100"/>
      <c r="M1992" s="100"/>
      <c r="Q1992" s="99"/>
      <c r="R1992" s="340"/>
      <c r="S1992" s="119"/>
      <c r="T1992" s="123"/>
      <c r="U1992" s="119"/>
      <c r="V1992" s="99"/>
      <c r="W1992" s="127"/>
      <c r="X1992" s="99"/>
      <c r="Y1992" s="127"/>
    </row>
    <row r="1993" spans="3:25" ht="19" hidden="1">
      <c r="C1993" s="933"/>
      <c r="D1993" s="933"/>
      <c r="E1993" s="19"/>
      <c r="I1993" s="100"/>
      <c r="M1993" s="100"/>
      <c r="Q1993" s="99"/>
      <c r="R1993" s="340"/>
      <c r="S1993" s="119"/>
      <c r="T1993" s="123"/>
      <c r="U1993" s="119"/>
      <c r="V1993" s="99"/>
      <c r="W1993" s="127"/>
      <c r="X1993" s="99"/>
      <c r="Y1993" s="127"/>
    </row>
    <row r="1994" spans="3:25" ht="19" hidden="1">
      <c r="C1994" s="933"/>
      <c r="D1994" s="933"/>
      <c r="E1994" s="19"/>
      <c r="I1994" s="100"/>
      <c r="M1994" s="100"/>
      <c r="Q1994" s="99"/>
      <c r="R1994" s="340"/>
      <c r="S1994" s="119"/>
      <c r="T1994" s="123"/>
      <c r="U1994" s="119"/>
      <c r="V1994" s="99"/>
      <c r="W1994" s="127"/>
      <c r="X1994" s="99"/>
      <c r="Y1994" s="127"/>
    </row>
    <row r="1995" spans="3:25" ht="19" hidden="1">
      <c r="C1995" s="933"/>
      <c r="D1995" s="933"/>
      <c r="E1995" s="19"/>
      <c r="I1995" s="100"/>
      <c r="M1995" s="100"/>
      <c r="Q1995" s="99"/>
      <c r="R1995" s="340"/>
      <c r="S1995" s="119"/>
      <c r="T1995" s="123"/>
      <c r="U1995" s="119"/>
      <c r="V1995" s="99"/>
      <c r="W1995" s="127"/>
      <c r="X1995" s="99"/>
      <c r="Y1995" s="127"/>
    </row>
    <row r="1996" spans="3:25" ht="19" hidden="1">
      <c r="C1996" s="933"/>
      <c r="D1996" s="933"/>
      <c r="E1996" s="19"/>
      <c r="I1996" s="100"/>
      <c r="M1996" s="100"/>
      <c r="Q1996" s="99"/>
      <c r="R1996" s="340"/>
      <c r="S1996" s="119"/>
      <c r="T1996" s="123"/>
      <c r="U1996" s="119"/>
      <c r="V1996" s="99"/>
      <c r="W1996" s="127"/>
      <c r="X1996" s="99"/>
      <c r="Y1996" s="127"/>
    </row>
    <row r="1997" spans="3:25" ht="19" hidden="1">
      <c r="C1997" s="933"/>
      <c r="D1997" s="933"/>
      <c r="E1997" s="19"/>
      <c r="I1997" s="100"/>
      <c r="M1997" s="100"/>
      <c r="Q1997" s="99"/>
      <c r="R1997" s="340"/>
      <c r="S1997" s="119"/>
      <c r="T1997" s="123"/>
      <c r="U1997" s="119"/>
      <c r="V1997" s="99"/>
      <c r="W1997" s="127"/>
      <c r="X1997" s="99"/>
      <c r="Y1997" s="127"/>
    </row>
    <row r="1998" spans="3:25" ht="19" hidden="1">
      <c r="C1998" s="933"/>
      <c r="D1998" s="933"/>
      <c r="E1998" s="19"/>
      <c r="I1998" s="100"/>
      <c r="M1998" s="100"/>
      <c r="Q1998" s="99"/>
      <c r="R1998" s="340"/>
      <c r="S1998" s="119"/>
      <c r="T1998" s="123"/>
      <c r="U1998" s="119"/>
      <c r="V1998" s="99"/>
      <c r="W1998" s="127"/>
      <c r="X1998" s="99"/>
      <c r="Y1998" s="127"/>
    </row>
    <row r="1999" spans="3:25" ht="19" hidden="1">
      <c r="C1999" s="933"/>
      <c r="D1999" s="933"/>
      <c r="E1999" s="19"/>
      <c r="I1999" s="100"/>
      <c r="M1999" s="100"/>
      <c r="Q1999" s="99"/>
      <c r="R1999" s="340"/>
      <c r="S1999" s="119"/>
      <c r="T1999" s="123"/>
      <c r="U1999" s="119"/>
      <c r="V1999" s="99"/>
      <c r="W1999" s="127"/>
      <c r="X1999" s="99"/>
      <c r="Y1999" s="127"/>
    </row>
    <row r="2000" spans="3:25" ht="19" hidden="1">
      <c r="C2000" s="933"/>
      <c r="D2000" s="933"/>
      <c r="E2000" s="19"/>
      <c r="I2000" s="100"/>
      <c r="M2000" s="100"/>
      <c r="Q2000" s="99"/>
      <c r="R2000" s="340"/>
      <c r="S2000" s="119"/>
      <c r="T2000" s="123"/>
      <c r="U2000" s="119"/>
      <c r="V2000" s="99"/>
      <c r="W2000" s="127"/>
      <c r="X2000" s="99"/>
      <c r="Y2000" s="127"/>
    </row>
    <row r="2001" spans="3:25" ht="19" hidden="1">
      <c r="C2001" s="933"/>
      <c r="D2001" s="933"/>
      <c r="E2001" s="19"/>
      <c r="I2001" s="100"/>
      <c r="M2001" s="100"/>
      <c r="Q2001" s="99"/>
      <c r="R2001" s="340"/>
      <c r="S2001" s="119"/>
      <c r="T2001" s="123"/>
      <c r="U2001" s="119"/>
      <c r="V2001" s="99"/>
      <c r="W2001" s="127"/>
      <c r="X2001" s="99"/>
      <c r="Y2001" s="127"/>
    </row>
    <row r="2002" spans="3:25" ht="19" hidden="1">
      <c r="C2002" s="933"/>
      <c r="D2002" s="933"/>
      <c r="E2002" s="19"/>
      <c r="I2002" s="100"/>
      <c r="M2002" s="100"/>
      <c r="Q2002" s="99"/>
      <c r="R2002" s="340"/>
      <c r="S2002" s="119"/>
      <c r="T2002" s="123"/>
      <c r="U2002" s="119"/>
      <c r="V2002" s="99"/>
      <c r="W2002" s="127"/>
      <c r="X2002" s="99"/>
      <c r="Y2002" s="127"/>
    </row>
    <row r="2003" spans="3:25" ht="19" hidden="1">
      <c r="C2003" s="933"/>
      <c r="D2003" s="933"/>
      <c r="E2003" s="19"/>
      <c r="I2003" s="100"/>
      <c r="M2003" s="100"/>
      <c r="Q2003" s="99"/>
      <c r="R2003" s="340"/>
      <c r="S2003" s="119"/>
      <c r="T2003" s="123"/>
      <c r="U2003" s="119"/>
      <c r="V2003" s="99"/>
      <c r="W2003" s="127"/>
      <c r="X2003" s="99"/>
      <c r="Y2003" s="127"/>
    </row>
    <row r="2004" spans="3:25" ht="19" hidden="1">
      <c r="C2004" s="933"/>
      <c r="D2004" s="933"/>
      <c r="E2004" s="19"/>
      <c r="I2004" s="100"/>
      <c r="M2004" s="100"/>
      <c r="Q2004" s="99"/>
      <c r="R2004" s="340"/>
      <c r="S2004" s="119"/>
      <c r="T2004" s="123"/>
      <c r="U2004" s="119"/>
      <c r="V2004" s="99"/>
      <c r="W2004" s="127"/>
      <c r="X2004" s="99"/>
      <c r="Y2004" s="127"/>
    </row>
    <row r="2005" spans="3:25" ht="19" hidden="1">
      <c r="C2005" s="933"/>
      <c r="D2005" s="933"/>
      <c r="E2005" s="19"/>
      <c r="I2005" s="100"/>
      <c r="M2005" s="100"/>
      <c r="Q2005" s="99"/>
      <c r="R2005" s="340"/>
      <c r="S2005" s="119"/>
      <c r="T2005" s="123"/>
      <c r="U2005" s="119"/>
      <c r="V2005" s="99"/>
      <c r="W2005" s="127"/>
      <c r="X2005" s="99"/>
      <c r="Y2005" s="127"/>
    </row>
    <row r="2006" spans="3:25" ht="19" hidden="1">
      <c r="C2006" s="933"/>
      <c r="D2006" s="933"/>
      <c r="E2006" s="19"/>
      <c r="I2006" s="100"/>
      <c r="M2006" s="100"/>
      <c r="Q2006" s="99"/>
      <c r="R2006" s="340"/>
      <c r="S2006" s="119"/>
      <c r="T2006" s="123"/>
      <c r="U2006" s="119"/>
      <c r="V2006" s="99"/>
      <c r="W2006" s="127"/>
      <c r="X2006" s="99"/>
      <c r="Y2006" s="127"/>
    </row>
    <row r="2007" spans="3:25" ht="19" hidden="1">
      <c r="C2007" s="933"/>
      <c r="D2007" s="933"/>
      <c r="E2007" s="19"/>
      <c r="I2007" s="100"/>
      <c r="M2007" s="100"/>
      <c r="Q2007" s="99"/>
      <c r="R2007" s="340"/>
      <c r="S2007" s="119"/>
      <c r="T2007" s="123"/>
      <c r="U2007" s="119"/>
      <c r="V2007" s="99"/>
      <c r="W2007" s="127"/>
      <c r="X2007" s="99"/>
      <c r="Y2007" s="127"/>
    </row>
    <row r="2008" spans="3:25" ht="19" hidden="1">
      <c r="C2008" s="933"/>
      <c r="D2008" s="933"/>
      <c r="E2008" s="19"/>
      <c r="I2008" s="100"/>
      <c r="M2008" s="100"/>
      <c r="Q2008" s="99"/>
      <c r="R2008" s="340"/>
      <c r="S2008" s="119"/>
      <c r="T2008" s="123"/>
      <c r="U2008" s="119"/>
      <c r="V2008" s="99"/>
      <c r="W2008" s="127"/>
      <c r="X2008" s="99"/>
      <c r="Y2008" s="127"/>
    </row>
    <row r="2009" spans="3:25" ht="19" hidden="1">
      <c r="C2009" s="933"/>
      <c r="D2009" s="933"/>
      <c r="E2009" s="19"/>
      <c r="I2009" s="100"/>
      <c r="M2009" s="100"/>
      <c r="Q2009" s="99"/>
      <c r="R2009" s="340"/>
      <c r="S2009" s="119"/>
      <c r="T2009" s="123"/>
      <c r="U2009" s="119"/>
      <c r="V2009" s="99"/>
      <c r="W2009" s="127"/>
      <c r="X2009" s="99"/>
      <c r="Y2009" s="127"/>
    </row>
    <row r="2010" spans="3:25" ht="19" hidden="1">
      <c r="C2010" s="933"/>
      <c r="D2010" s="933"/>
      <c r="E2010" s="19"/>
      <c r="I2010" s="100"/>
      <c r="M2010" s="100"/>
      <c r="Q2010" s="99"/>
      <c r="R2010" s="340"/>
      <c r="S2010" s="119"/>
      <c r="T2010" s="123"/>
      <c r="U2010" s="119"/>
      <c r="V2010" s="99"/>
      <c r="W2010" s="127"/>
      <c r="X2010" s="99"/>
      <c r="Y2010" s="127"/>
    </row>
    <row r="2011" spans="3:25" ht="19" hidden="1">
      <c r="C2011" s="933"/>
      <c r="D2011" s="933"/>
      <c r="E2011" s="19"/>
      <c r="I2011" s="100"/>
      <c r="M2011" s="100"/>
      <c r="Q2011" s="99"/>
      <c r="R2011" s="340"/>
      <c r="S2011" s="119"/>
      <c r="T2011" s="123"/>
      <c r="U2011" s="119"/>
      <c r="V2011" s="99"/>
      <c r="W2011" s="127"/>
      <c r="X2011" s="99"/>
      <c r="Y2011" s="127"/>
    </row>
    <row r="2012" spans="3:25" ht="19" hidden="1">
      <c r="C2012" s="933"/>
      <c r="D2012" s="933"/>
      <c r="E2012" s="19"/>
      <c r="I2012" s="100"/>
      <c r="M2012" s="100"/>
      <c r="Q2012" s="99"/>
      <c r="R2012" s="340"/>
      <c r="S2012" s="119"/>
      <c r="T2012" s="123"/>
      <c r="U2012" s="119"/>
      <c r="V2012" s="99"/>
      <c r="W2012" s="127"/>
      <c r="X2012" s="99"/>
      <c r="Y2012" s="127"/>
    </row>
    <row r="2013" spans="3:25" ht="19" hidden="1">
      <c r="C2013" s="933"/>
      <c r="D2013" s="933"/>
      <c r="E2013" s="19"/>
      <c r="I2013" s="100"/>
      <c r="M2013" s="100"/>
      <c r="Q2013" s="99"/>
      <c r="R2013" s="340"/>
      <c r="S2013" s="119"/>
      <c r="T2013" s="123"/>
      <c r="U2013" s="119"/>
      <c r="V2013" s="99"/>
      <c r="W2013" s="127"/>
      <c r="X2013" s="99"/>
      <c r="Y2013" s="127"/>
    </row>
    <row r="2014" spans="3:25" ht="19" hidden="1">
      <c r="C2014" s="933"/>
      <c r="D2014" s="933"/>
      <c r="E2014" s="19"/>
      <c r="I2014" s="100"/>
      <c r="M2014" s="100"/>
      <c r="Q2014" s="99"/>
      <c r="R2014" s="340"/>
      <c r="S2014" s="119"/>
      <c r="T2014" s="123"/>
      <c r="U2014" s="119"/>
      <c r="V2014" s="99"/>
      <c r="W2014" s="127"/>
      <c r="X2014" s="99"/>
      <c r="Y2014" s="127"/>
    </row>
    <row r="2015" spans="3:25" ht="19" hidden="1">
      <c r="C2015" s="933"/>
      <c r="D2015" s="933"/>
      <c r="E2015" s="19"/>
      <c r="I2015" s="100"/>
      <c r="M2015" s="100"/>
      <c r="Q2015" s="99"/>
      <c r="R2015" s="340"/>
      <c r="S2015" s="119"/>
      <c r="T2015" s="123"/>
      <c r="U2015" s="119"/>
      <c r="V2015" s="99"/>
      <c r="W2015" s="127"/>
      <c r="X2015" s="99"/>
      <c r="Y2015" s="127"/>
    </row>
    <row r="2016" spans="3:25" ht="19" hidden="1">
      <c r="C2016" s="933"/>
      <c r="D2016" s="933"/>
      <c r="E2016" s="19"/>
      <c r="I2016" s="100"/>
      <c r="M2016" s="100"/>
      <c r="Q2016" s="99"/>
      <c r="R2016" s="340"/>
      <c r="S2016" s="119"/>
      <c r="T2016" s="123"/>
      <c r="U2016" s="119"/>
      <c r="V2016" s="99"/>
      <c r="W2016" s="127"/>
      <c r="X2016" s="99"/>
      <c r="Y2016" s="127"/>
    </row>
    <row r="2017" spans="3:25" ht="19" hidden="1">
      <c r="C2017" s="933"/>
      <c r="D2017" s="933"/>
      <c r="E2017" s="19"/>
      <c r="I2017" s="100"/>
      <c r="M2017" s="100"/>
      <c r="Q2017" s="99"/>
      <c r="R2017" s="340"/>
      <c r="S2017" s="119"/>
      <c r="T2017" s="123"/>
      <c r="U2017" s="119"/>
      <c r="V2017" s="99"/>
      <c r="W2017" s="127"/>
      <c r="X2017" s="99"/>
      <c r="Y2017" s="127"/>
    </row>
    <row r="2018" spans="3:25" ht="19" hidden="1">
      <c r="C2018" s="933"/>
      <c r="D2018" s="933"/>
      <c r="E2018" s="19"/>
      <c r="I2018" s="100"/>
      <c r="M2018" s="100"/>
      <c r="Q2018" s="99"/>
      <c r="R2018" s="340"/>
      <c r="S2018" s="119"/>
      <c r="T2018" s="123"/>
      <c r="U2018" s="119"/>
      <c r="V2018" s="99"/>
      <c r="W2018" s="127"/>
      <c r="X2018" s="99"/>
      <c r="Y2018" s="127"/>
    </row>
    <row r="2019" spans="3:25" ht="19" hidden="1">
      <c r="C2019" s="933"/>
      <c r="D2019" s="933"/>
      <c r="E2019" s="19"/>
      <c r="I2019" s="100"/>
      <c r="M2019" s="100"/>
      <c r="Q2019" s="99"/>
      <c r="R2019" s="340"/>
      <c r="S2019" s="119"/>
      <c r="T2019" s="123"/>
      <c r="U2019" s="119"/>
      <c r="V2019" s="99"/>
      <c r="W2019" s="127"/>
      <c r="X2019" s="99"/>
      <c r="Y2019" s="127"/>
    </row>
    <row r="2020" spans="3:25" ht="19" hidden="1">
      <c r="C2020" s="933"/>
      <c r="D2020" s="933"/>
      <c r="E2020" s="19"/>
      <c r="I2020" s="100"/>
      <c r="M2020" s="100"/>
      <c r="Q2020" s="99"/>
      <c r="R2020" s="340"/>
      <c r="S2020" s="119"/>
      <c r="T2020" s="123"/>
      <c r="U2020" s="119"/>
      <c r="V2020" s="99"/>
      <c r="W2020" s="127"/>
      <c r="X2020" s="99"/>
      <c r="Y2020" s="127"/>
    </row>
    <row r="2021" spans="3:25" ht="19" hidden="1">
      <c r="C2021" s="933"/>
      <c r="D2021" s="933"/>
      <c r="E2021" s="19"/>
      <c r="I2021" s="100"/>
      <c r="M2021" s="100"/>
      <c r="Q2021" s="99"/>
      <c r="R2021" s="340"/>
      <c r="S2021" s="119"/>
      <c r="T2021" s="123"/>
      <c r="U2021" s="119"/>
      <c r="V2021" s="99"/>
      <c r="W2021" s="127"/>
      <c r="X2021" s="99"/>
      <c r="Y2021" s="127"/>
    </row>
    <row r="2022" spans="3:25" ht="19" hidden="1">
      <c r="C2022" s="933"/>
      <c r="D2022" s="933"/>
      <c r="E2022" s="19"/>
      <c r="I2022" s="100"/>
      <c r="M2022" s="100"/>
      <c r="Q2022" s="99"/>
      <c r="R2022" s="340"/>
      <c r="S2022" s="119"/>
      <c r="T2022" s="123"/>
      <c r="U2022" s="119"/>
      <c r="V2022" s="99"/>
      <c r="W2022" s="127"/>
      <c r="X2022" s="99"/>
      <c r="Y2022" s="127"/>
    </row>
    <row r="2023" spans="3:25" ht="19" hidden="1">
      <c r="C2023" s="933"/>
      <c r="D2023" s="933"/>
      <c r="E2023" s="19"/>
      <c r="I2023" s="100"/>
      <c r="M2023" s="100"/>
      <c r="Q2023" s="99"/>
      <c r="R2023" s="340"/>
      <c r="S2023" s="119"/>
      <c r="T2023" s="123"/>
      <c r="U2023" s="119"/>
      <c r="V2023" s="99"/>
      <c r="W2023" s="127"/>
      <c r="X2023" s="99"/>
      <c r="Y2023" s="127"/>
    </row>
    <row r="2024" spans="3:25" ht="19" hidden="1">
      <c r="C2024" s="933"/>
      <c r="D2024" s="933"/>
      <c r="E2024" s="19"/>
      <c r="I2024" s="100"/>
      <c r="M2024" s="100"/>
      <c r="Q2024" s="99"/>
      <c r="R2024" s="340"/>
      <c r="S2024" s="119"/>
      <c r="T2024" s="123"/>
      <c r="U2024" s="119"/>
      <c r="V2024" s="99"/>
      <c r="W2024" s="127"/>
      <c r="X2024" s="99"/>
      <c r="Y2024" s="127"/>
    </row>
    <row r="2025" spans="3:25" ht="19" hidden="1">
      <c r="C2025" s="933"/>
      <c r="D2025" s="933"/>
      <c r="E2025" s="19"/>
      <c r="I2025" s="100"/>
      <c r="M2025" s="100"/>
      <c r="Q2025" s="99"/>
      <c r="R2025" s="340"/>
      <c r="S2025" s="119"/>
      <c r="T2025" s="123"/>
      <c r="U2025" s="119"/>
      <c r="V2025" s="99"/>
      <c r="W2025" s="127"/>
      <c r="X2025" s="99"/>
      <c r="Y2025" s="127"/>
    </row>
    <row r="2026" spans="3:25" ht="19" hidden="1">
      <c r="C2026" s="933"/>
      <c r="D2026" s="933"/>
      <c r="E2026" s="19"/>
      <c r="I2026" s="100"/>
      <c r="M2026" s="100"/>
      <c r="Q2026" s="99"/>
      <c r="R2026" s="340"/>
      <c r="S2026" s="119"/>
      <c r="T2026" s="123"/>
      <c r="U2026" s="119"/>
      <c r="V2026" s="99"/>
      <c r="W2026" s="127"/>
      <c r="X2026" s="99"/>
      <c r="Y2026" s="127"/>
    </row>
    <row r="2027" spans="3:25" ht="19" hidden="1">
      <c r="C2027" s="933"/>
      <c r="D2027" s="933"/>
      <c r="E2027" s="19"/>
      <c r="I2027" s="100"/>
      <c r="M2027" s="100"/>
      <c r="Q2027" s="99"/>
      <c r="R2027" s="340"/>
      <c r="S2027" s="119"/>
      <c r="T2027" s="123"/>
      <c r="U2027" s="119"/>
      <c r="V2027" s="99"/>
      <c r="W2027" s="127"/>
      <c r="X2027" s="99"/>
      <c r="Y2027" s="127"/>
    </row>
    <row r="2028" spans="3:25" ht="19" hidden="1">
      <c r="C2028" s="933"/>
      <c r="D2028" s="933"/>
      <c r="E2028" s="19"/>
      <c r="I2028" s="100"/>
      <c r="M2028" s="100"/>
      <c r="Q2028" s="99"/>
      <c r="R2028" s="340"/>
      <c r="S2028" s="119"/>
      <c r="T2028" s="123"/>
      <c r="U2028" s="119"/>
      <c r="V2028" s="99"/>
      <c r="W2028" s="127"/>
      <c r="X2028" s="99"/>
      <c r="Y2028" s="127"/>
    </row>
    <row r="2029" spans="3:25" ht="19" hidden="1">
      <c r="C2029" s="933"/>
      <c r="D2029" s="933"/>
      <c r="E2029" s="19"/>
      <c r="I2029" s="100"/>
      <c r="M2029" s="100"/>
      <c r="Q2029" s="99"/>
      <c r="R2029" s="340"/>
      <c r="S2029" s="119"/>
      <c r="T2029" s="123"/>
      <c r="U2029" s="119"/>
      <c r="V2029" s="99"/>
      <c r="W2029" s="127"/>
      <c r="X2029" s="99"/>
      <c r="Y2029" s="127"/>
    </row>
    <row r="2030" spans="3:25" ht="19" hidden="1">
      <c r="C2030" s="933"/>
      <c r="D2030" s="933"/>
      <c r="E2030" s="19"/>
      <c r="I2030" s="100"/>
      <c r="M2030" s="100"/>
      <c r="Q2030" s="99"/>
      <c r="R2030" s="340"/>
      <c r="S2030" s="119"/>
      <c r="T2030" s="123"/>
      <c r="U2030" s="119"/>
      <c r="V2030" s="99"/>
      <c r="W2030" s="127"/>
      <c r="X2030" s="99"/>
      <c r="Y2030" s="127"/>
    </row>
    <row r="2031" spans="3:25" ht="19" hidden="1">
      <c r="C2031" s="933"/>
      <c r="D2031" s="933"/>
      <c r="E2031" s="19"/>
      <c r="I2031" s="100"/>
      <c r="M2031" s="100"/>
      <c r="Q2031" s="99"/>
      <c r="R2031" s="340"/>
      <c r="S2031" s="119"/>
      <c r="T2031" s="123"/>
      <c r="U2031" s="119"/>
      <c r="V2031" s="99"/>
      <c r="W2031" s="127"/>
      <c r="X2031" s="99"/>
      <c r="Y2031" s="127"/>
    </row>
    <row r="2032" spans="3:25" ht="19" hidden="1">
      <c r="C2032" s="933"/>
      <c r="D2032" s="933"/>
      <c r="E2032" s="19"/>
      <c r="I2032" s="100"/>
      <c r="M2032" s="100"/>
      <c r="Q2032" s="99"/>
      <c r="R2032" s="340"/>
      <c r="S2032" s="119"/>
      <c r="T2032" s="123"/>
      <c r="U2032" s="119"/>
      <c r="V2032" s="99"/>
      <c r="W2032" s="127"/>
      <c r="X2032" s="99"/>
      <c r="Y2032" s="127"/>
    </row>
    <row r="2033" spans="3:25" ht="19" hidden="1">
      <c r="C2033" s="933"/>
      <c r="D2033" s="933"/>
      <c r="E2033" s="19"/>
      <c r="I2033" s="100"/>
      <c r="M2033" s="100"/>
      <c r="Q2033" s="99"/>
      <c r="R2033" s="340"/>
      <c r="S2033" s="119"/>
      <c r="T2033" s="123"/>
      <c r="U2033" s="119"/>
      <c r="V2033" s="99"/>
      <c r="W2033" s="127"/>
      <c r="X2033" s="99"/>
      <c r="Y2033" s="127"/>
    </row>
    <row r="2034" spans="3:25" ht="19" hidden="1">
      <c r="C2034" s="933"/>
      <c r="D2034" s="933"/>
      <c r="E2034" s="19"/>
      <c r="I2034" s="100"/>
      <c r="M2034" s="100"/>
      <c r="Q2034" s="99"/>
      <c r="R2034" s="340"/>
      <c r="S2034" s="119"/>
      <c r="T2034" s="123"/>
      <c r="U2034" s="119"/>
      <c r="V2034" s="99"/>
      <c r="W2034" s="127"/>
      <c r="X2034" s="99"/>
      <c r="Y2034" s="127"/>
    </row>
    <row r="2035" spans="3:25" ht="19" hidden="1">
      <c r="C2035" s="933"/>
      <c r="D2035" s="933"/>
      <c r="E2035" s="19"/>
      <c r="I2035" s="100"/>
      <c r="M2035" s="100"/>
      <c r="Q2035" s="99"/>
      <c r="R2035" s="340"/>
      <c r="S2035" s="119"/>
      <c r="T2035" s="123"/>
      <c r="U2035" s="119"/>
      <c r="V2035" s="99"/>
      <c r="W2035" s="127"/>
      <c r="X2035" s="99"/>
      <c r="Y2035" s="127"/>
    </row>
    <row r="2036" spans="3:25" ht="19" hidden="1">
      <c r="C2036" s="933"/>
      <c r="D2036" s="933"/>
      <c r="E2036" s="19"/>
      <c r="I2036" s="100"/>
      <c r="M2036" s="100"/>
      <c r="Q2036" s="99"/>
      <c r="R2036" s="340"/>
      <c r="S2036" s="119"/>
      <c r="T2036" s="123"/>
      <c r="U2036" s="119"/>
      <c r="V2036" s="99"/>
      <c r="W2036" s="127"/>
      <c r="X2036" s="99"/>
      <c r="Y2036" s="127"/>
    </row>
    <row r="2037" spans="3:25" ht="19" hidden="1">
      <c r="C2037" s="933"/>
      <c r="D2037" s="933"/>
      <c r="E2037" s="19"/>
      <c r="I2037" s="100"/>
      <c r="M2037" s="100"/>
      <c r="Q2037" s="99"/>
      <c r="R2037" s="340"/>
      <c r="S2037" s="119"/>
      <c r="T2037" s="123"/>
      <c r="U2037" s="119"/>
      <c r="V2037" s="99"/>
      <c r="W2037" s="127"/>
      <c r="X2037" s="99"/>
      <c r="Y2037" s="127"/>
    </row>
    <row r="2038" spans="3:25" ht="19" hidden="1">
      <c r="C2038" s="933"/>
      <c r="D2038" s="933"/>
      <c r="E2038" s="19"/>
      <c r="I2038" s="100"/>
      <c r="M2038" s="100"/>
      <c r="Q2038" s="99"/>
      <c r="R2038" s="340"/>
      <c r="S2038" s="119"/>
      <c r="T2038" s="123"/>
      <c r="U2038" s="119"/>
      <c r="V2038" s="99"/>
      <c r="W2038" s="127"/>
      <c r="X2038" s="99"/>
      <c r="Y2038" s="127"/>
    </row>
    <row r="2039" spans="3:25" ht="19" hidden="1">
      <c r="C2039" s="933"/>
      <c r="D2039" s="933"/>
      <c r="E2039" s="19"/>
      <c r="I2039" s="100"/>
      <c r="M2039" s="100"/>
      <c r="Q2039" s="99"/>
      <c r="R2039" s="340"/>
      <c r="S2039" s="119"/>
      <c r="T2039" s="123"/>
      <c r="U2039" s="119"/>
      <c r="V2039" s="99"/>
      <c r="W2039" s="127"/>
      <c r="X2039" s="99"/>
      <c r="Y2039" s="127"/>
    </row>
    <row r="2040" spans="3:25" ht="19" hidden="1">
      <c r="C2040" s="933"/>
      <c r="D2040" s="933"/>
      <c r="E2040" s="19"/>
      <c r="I2040" s="100"/>
      <c r="M2040" s="100"/>
      <c r="Q2040" s="99"/>
      <c r="R2040" s="340"/>
      <c r="S2040" s="119"/>
      <c r="T2040" s="123"/>
      <c r="U2040" s="119"/>
      <c r="V2040" s="99"/>
      <c r="W2040" s="127"/>
      <c r="X2040" s="99"/>
      <c r="Y2040" s="127"/>
    </row>
    <row r="2041" spans="3:25" ht="19" hidden="1">
      <c r="C2041" s="933"/>
      <c r="D2041" s="933"/>
      <c r="E2041" s="19"/>
      <c r="I2041" s="100"/>
      <c r="M2041" s="100"/>
      <c r="Q2041" s="99"/>
      <c r="R2041" s="340"/>
      <c r="S2041" s="119"/>
      <c r="T2041" s="123"/>
      <c r="U2041" s="119"/>
      <c r="V2041" s="99"/>
      <c r="W2041" s="127"/>
      <c r="X2041" s="99"/>
      <c r="Y2041" s="127"/>
    </row>
    <row r="2042" spans="3:25" ht="19" hidden="1">
      <c r="C2042" s="933"/>
      <c r="D2042" s="933"/>
      <c r="E2042" s="19"/>
      <c r="I2042" s="100"/>
      <c r="M2042" s="100"/>
      <c r="Q2042" s="99"/>
      <c r="R2042" s="340"/>
      <c r="S2042" s="119"/>
      <c r="T2042" s="123"/>
      <c r="U2042" s="119"/>
      <c r="V2042" s="99"/>
      <c r="W2042" s="127"/>
      <c r="X2042" s="99"/>
      <c r="Y2042" s="127"/>
    </row>
    <row r="2043" spans="3:25" ht="19" hidden="1">
      <c r="C2043" s="933"/>
      <c r="D2043" s="933"/>
      <c r="E2043" s="19"/>
      <c r="I2043" s="100"/>
      <c r="M2043" s="100"/>
      <c r="Q2043" s="99"/>
      <c r="R2043" s="340"/>
      <c r="S2043" s="119"/>
      <c r="T2043" s="123"/>
      <c r="U2043" s="119"/>
      <c r="V2043" s="99"/>
      <c r="W2043" s="127"/>
      <c r="X2043" s="99"/>
      <c r="Y2043" s="127"/>
    </row>
    <row r="2044" spans="3:25" ht="19" hidden="1">
      <c r="C2044" s="933"/>
      <c r="D2044" s="933"/>
      <c r="E2044" s="19"/>
      <c r="I2044" s="100"/>
      <c r="M2044" s="100"/>
      <c r="Q2044" s="99"/>
      <c r="R2044" s="340"/>
      <c r="S2044" s="119"/>
      <c r="T2044" s="123"/>
      <c r="U2044" s="119"/>
      <c r="V2044" s="99"/>
      <c r="W2044" s="127"/>
      <c r="X2044" s="99"/>
      <c r="Y2044" s="127"/>
    </row>
    <row r="2045" spans="3:25" ht="19" hidden="1">
      <c r="C2045" s="933"/>
      <c r="D2045" s="933"/>
      <c r="E2045" s="19"/>
      <c r="I2045" s="100"/>
      <c r="M2045" s="100"/>
      <c r="Q2045" s="99"/>
      <c r="R2045" s="340"/>
      <c r="S2045" s="119"/>
      <c r="T2045" s="123"/>
      <c r="U2045" s="119"/>
      <c r="V2045" s="99"/>
      <c r="W2045" s="127"/>
      <c r="X2045" s="99"/>
      <c r="Y2045" s="127"/>
    </row>
    <row r="2046" spans="3:25" ht="19" hidden="1">
      <c r="C2046" s="933"/>
      <c r="D2046" s="933"/>
      <c r="E2046" s="19"/>
      <c r="I2046" s="100"/>
      <c r="M2046" s="100"/>
      <c r="Q2046" s="99"/>
      <c r="R2046" s="340"/>
      <c r="S2046" s="119"/>
      <c r="T2046" s="123"/>
      <c r="U2046" s="119"/>
      <c r="V2046" s="99"/>
      <c r="W2046" s="127"/>
      <c r="X2046" s="99"/>
      <c r="Y2046" s="127"/>
    </row>
    <row r="2047" spans="3:25" ht="19" hidden="1">
      <c r="C2047" s="933"/>
      <c r="D2047" s="933"/>
      <c r="E2047" s="19"/>
      <c r="I2047" s="100"/>
      <c r="M2047" s="100"/>
      <c r="Q2047" s="99"/>
      <c r="R2047" s="340"/>
      <c r="S2047" s="119"/>
      <c r="T2047" s="123"/>
      <c r="U2047" s="119"/>
      <c r="V2047" s="99"/>
      <c r="W2047" s="127"/>
      <c r="X2047" s="99"/>
      <c r="Y2047" s="127"/>
    </row>
    <row r="2048" spans="3:25" ht="19" hidden="1">
      <c r="C2048" s="933"/>
      <c r="D2048" s="933"/>
      <c r="E2048" s="19"/>
      <c r="I2048" s="100"/>
      <c r="M2048" s="100"/>
      <c r="Q2048" s="99"/>
      <c r="R2048" s="340"/>
      <c r="S2048" s="119"/>
      <c r="T2048" s="123"/>
      <c r="U2048" s="119"/>
      <c r="V2048" s="99"/>
      <c r="W2048" s="127"/>
      <c r="X2048" s="99"/>
      <c r="Y2048" s="127"/>
    </row>
    <row r="2049" spans="3:25" ht="19" hidden="1">
      <c r="C2049" s="933"/>
      <c r="D2049" s="933"/>
      <c r="E2049" s="19"/>
      <c r="I2049" s="100"/>
      <c r="M2049" s="100"/>
      <c r="Q2049" s="99"/>
      <c r="R2049" s="340"/>
      <c r="S2049" s="119"/>
      <c r="T2049" s="123"/>
      <c r="U2049" s="119"/>
      <c r="V2049" s="99"/>
      <c r="W2049" s="127"/>
      <c r="X2049" s="99"/>
      <c r="Y2049" s="127"/>
    </row>
    <row r="2050" spans="3:25" ht="19" hidden="1">
      <c r="C2050" s="933"/>
      <c r="D2050" s="933"/>
      <c r="E2050" s="19"/>
      <c r="I2050" s="100"/>
      <c r="M2050" s="100"/>
      <c r="Q2050" s="99"/>
      <c r="R2050" s="340"/>
      <c r="S2050" s="119"/>
      <c r="T2050" s="123"/>
      <c r="U2050" s="119"/>
      <c r="V2050" s="99"/>
      <c r="W2050" s="127"/>
      <c r="X2050" s="99"/>
      <c r="Y2050" s="127"/>
    </row>
    <row r="2051" spans="3:25" ht="19" hidden="1">
      <c r="C2051" s="933"/>
      <c r="D2051" s="933"/>
      <c r="E2051" s="19"/>
      <c r="I2051" s="100"/>
      <c r="M2051" s="100"/>
      <c r="Q2051" s="99"/>
      <c r="R2051" s="340"/>
      <c r="S2051" s="119"/>
      <c r="T2051" s="123"/>
      <c r="U2051" s="119"/>
      <c r="V2051" s="99"/>
      <c r="W2051" s="127"/>
      <c r="X2051" s="99"/>
      <c r="Y2051" s="127"/>
    </row>
    <row r="2052" spans="3:25" ht="19" hidden="1">
      <c r="C2052" s="933"/>
      <c r="D2052" s="933"/>
      <c r="E2052" s="19"/>
      <c r="I2052" s="100"/>
      <c r="M2052" s="100"/>
      <c r="Q2052" s="99"/>
      <c r="R2052" s="340"/>
      <c r="S2052" s="119"/>
      <c r="T2052" s="123"/>
      <c r="U2052" s="119"/>
      <c r="V2052" s="99"/>
      <c r="W2052" s="127"/>
      <c r="X2052" s="99"/>
      <c r="Y2052" s="127"/>
    </row>
    <row r="2053" spans="3:25" ht="19" hidden="1">
      <c r="C2053" s="933"/>
      <c r="D2053" s="933"/>
      <c r="E2053" s="19"/>
      <c r="I2053" s="100"/>
      <c r="M2053" s="100"/>
      <c r="Q2053" s="99"/>
      <c r="R2053" s="340"/>
      <c r="S2053" s="119"/>
      <c r="T2053" s="123"/>
      <c r="U2053" s="119"/>
      <c r="V2053" s="99"/>
      <c r="W2053" s="127"/>
      <c r="X2053" s="99"/>
      <c r="Y2053" s="127"/>
    </row>
    <row r="2054" spans="3:25" ht="19" hidden="1">
      <c r="C2054" s="933"/>
      <c r="D2054" s="933"/>
      <c r="E2054" s="19"/>
      <c r="I2054" s="100"/>
      <c r="M2054" s="100"/>
      <c r="Q2054" s="99"/>
      <c r="R2054" s="340"/>
      <c r="S2054" s="119"/>
      <c r="T2054" s="123"/>
      <c r="U2054" s="119"/>
      <c r="V2054" s="99"/>
      <c r="W2054" s="127"/>
      <c r="X2054" s="99"/>
      <c r="Y2054" s="127"/>
    </row>
    <row r="2055" spans="3:25" ht="19" hidden="1">
      <c r="C2055" s="933"/>
      <c r="D2055" s="933"/>
      <c r="E2055" s="19"/>
      <c r="I2055" s="100"/>
      <c r="M2055" s="100"/>
      <c r="Q2055" s="99"/>
      <c r="R2055" s="340"/>
      <c r="S2055" s="119"/>
      <c r="T2055" s="123"/>
      <c r="U2055" s="119"/>
      <c r="V2055" s="99"/>
      <c r="W2055" s="127"/>
      <c r="X2055" s="99"/>
      <c r="Y2055" s="127"/>
    </row>
    <row r="2056" spans="3:25" ht="19" hidden="1">
      <c r="C2056" s="933"/>
      <c r="D2056" s="933"/>
      <c r="E2056" s="19"/>
      <c r="I2056" s="100"/>
      <c r="M2056" s="100"/>
      <c r="Q2056" s="99"/>
      <c r="R2056" s="340"/>
      <c r="S2056" s="119"/>
      <c r="T2056" s="123"/>
      <c r="U2056" s="119"/>
      <c r="V2056" s="99"/>
      <c r="W2056" s="127"/>
      <c r="X2056" s="99"/>
      <c r="Y2056" s="127"/>
    </row>
    <row r="2057" spans="3:25" ht="19" hidden="1">
      <c r="C2057" s="933"/>
      <c r="D2057" s="933"/>
      <c r="E2057" s="19"/>
      <c r="I2057" s="100"/>
      <c r="M2057" s="100"/>
      <c r="Q2057" s="99"/>
      <c r="R2057" s="340"/>
      <c r="S2057" s="119"/>
      <c r="T2057" s="123"/>
      <c r="U2057" s="119"/>
      <c r="V2057" s="99"/>
      <c r="W2057" s="127"/>
      <c r="X2057" s="99"/>
      <c r="Y2057" s="127"/>
    </row>
    <row r="2058" spans="3:25" ht="19" hidden="1">
      <c r="C2058" s="933"/>
      <c r="D2058" s="933"/>
      <c r="E2058" s="19"/>
      <c r="I2058" s="100"/>
      <c r="M2058" s="100"/>
      <c r="Q2058" s="99"/>
      <c r="R2058" s="340"/>
      <c r="S2058" s="119"/>
      <c r="T2058" s="123"/>
      <c r="U2058" s="119"/>
      <c r="V2058" s="99"/>
      <c r="W2058" s="127"/>
      <c r="X2058" s="99"/>
      <c r="Y2058" s="127"/>
    </row>
    <row r="2059" spans="3:25" ht="19" hidden="1">
      <c r="C2059" s="933"/>
      <c r="D2059" s="933"/>
      <c r="E2059" s="19"/>
      <c r="I2059" s="100"/>
      <c r="M2059" s="100"/>
      <c r="Q2059" s="99"/>
      <c r="R2059" s="340"/>
      <c r="S2059" s="119"/>
      <c r="T2059" s="123"/>
      <c r="U2059" s="119"/>
      <c r="V2059" s="99"/>
      <c r="W2059" s="127"/>
      <c r="X2059" s="99"/>
      <c r="Y2059" s="127"/>
    </row>
    <row r="2060" spans="3:25" ht="19" hidden="1">
      <c r="C2060" s="933"/>
      <c r="D2060" s="933"/>
      <c r="E2060" s="19"/>
      <c r="I2060" s="100"/>
      <c r="M2060" s="100"/>
      <c r="Q2060" s="99"/>
      <c r="R2060" s="340"/>
      <c r="S2060" s="119"/>
      <c r="T2060" s="123"/>
      <c r="U2060" s="119"/>
      <c r="V2060" s="99"/>
      <c r="W2060" s="127"/>
      <c r="X2060" s="99"/>
      <c r="Y2060" s="127"/>
    </row>
    <row r="2061" spans="3:25" ht="19" hidden="1">
      <c r="C2061" s="933"/>
      <c r="D2061" s="933"/>
      <c r="E2061" s="19"/>
      <c r="I2061" s="100"/>
      <c r="M2061" s="100"/>
      <c r="Q2061" s="99"/>
      <c r="R2061" s="340"/>
      <c r="S2061" s="119"/>
      <c r="T2061" s="123"/>
      <c r="U2061" s="119"/>
      <c r="V2061" s="99"/>
      <c r="W2061" s="127"/>
      <c r="X2061" s="99"/>
      <c r="Y2061" s="127"/>
    </row>
    <row r="2062" spans="3:25" ht="19" hidden="1">
      <c r="C2062" s="933"/>
      <c r="D2062" s="933"/>
      <c r="E2062" s="19"/>
      <c r="I2062" s="100"/>
      <c r="M2062" s="100"/>
      <c r="Q2062" s="99"/>
      <c r="R2062" s="340"/>
      <c r="S2062" s="119"/>
      <c r="T2062" s="123"/>
      <c r="U2062" s="119"/>
      <c r="V2062" s="99"/>
      <c r="W2062" s="127"/>
      <c r="X2062" s="99"/>
      <c r="Y2062" s="127"/>
    </row>
    <row r="2063" spans="3:25" ht="19" hidden="1">
      <c r="C2063" s="933"/>
      <c r="D2063" s="933"/>
      <c r="E2063" s="19"/>
      <c r="I2063" s="100"/>
      <c r="M2063" s="100"/>
      <c r="Q2063" s="99"/>
      <c r="R2063" s="340"/>
      <c r="S2063" s="119"/>
      <c r="T2063" s="123"/>
      <c r="U2063" s="119"/>
      <c r="V2063" s="99"/>
      <c r="W2063" s="127"/>
      <c r="X2063" s="99"/>
      <c r="Y2063" s="127"/>
    </row>
    <row r="2064" spans="3:25" ht="19" hidden="1">
      <c r="C2064" s="933"/>
      <c r="D2064" s="933"/>
      <c r="E2064" s="19"/>
      <c r="I2064" s="100"/>
      <c r="M2064" s="100"/>
      <c r="Q2064" s="99"/>
      <c r="R2064" s="340"/>
      <c r="S2064" s="119"/>
      <c r="T2064" s="123"/>
      <c r="U2064" s="119"/>
      <c r="V2064" s="99"/>
      <c r="W2064" s="127"/>
      <c r="X2064" s="99"/>
      <c r="Y2064" s="127"/>
    </row>
    <row r="2065" spans="3:25" ht="19" hidden="1">
      <c r="C2065" s="933"/>
      <c r="D2065" s="933"/>
      <c r="E2065" s="19"/>
      <c r="I2065" s="100"/>
      <c r="M2065" s="100"/>
      <c r="Q2065" s="99"/>
      <c r="R2065" s="340"/>
      <c r="S2065" s="119"/>
      <c r="T2065" s="123"/>
      <c r="U2065" s="119"/>
      <c r="V2065" s="99"/>
      <c r="W2065" s="127"/>
      <c r="X2065" s="99"/>
      <c r="Y2065" s="127"/>
    </row>
    <row r="2066" spans="3:25" ht="19" hidden="1">
      <c r="C2066" s="933"/>
      <c r="D2066" s="933"/>
      <c r="E2066" s="19"/>
      <c r="I2066" s="100"/>
      <c r="M2066" s="100"/>
      <c r="Q2066" s="99"/>
      <c r="R2066" s="340"/>
      <c r="S2066" s="119"/>
      <c r="T2066" s="123"/>
      <c r="U2066" s="119"/>
      <c r="V2066" s="99"/>
      <c r="W2066" s="127"/>
      <c r="X2066" s="99"/>
      <c r="Y2066" s="127"/>
    </row>
    <row r="2067" spans="3:25" ht="19" hidden="1">
      <c r="C2067" s="933"/>
      <c r="D2067" s="933"/>
      <c r="E2067" s="19"/>
      <c r="I2067" s="100"/>
      <c r="M2067" s="100"/>
      <c r="Q2067" s="99"/>
      <c r="R2067" s="340"/>
      <c r="S2067" s="119"/>
      <c r="T2067" s="123"/>
      <c r="U2067" s="119"/>
      <c r="V2067" s="99"/>
      <c r="W2067" s="127"/>
      <c r="X2067" s="99"/>
      <c r="Y2067" s="127"/>
    </row>
    <row r="2068" spans="3:25" ht="19" hidden="1">
      <c r="C2068" s="933"/>
      <c r="D2068" s="933"/>
      <c r="E2068" s="19"/>
      <c r="I2068" s="100"/>
      <c r="M2068" s="100"/>
      <c r="Q2068" s="99"/>
      <c r="R2068" s="340"/>
      <c r="S2068" s="119"/>
      <c r="T2068" s="123"/>
      <c r="U2068" s="119"/>
      <c r="V2068" s="99"/>
      <c r="W2068" s="127"/>
      <c r="X2068" s="99"/>
      <c r="Y2068" s="127"/>
    </row>
    <row r="2069" spans="3:25" ht="19" hidden="1">
      <c r="C2069" s="933"/>
      <c r="D2069" s="933"/>
      <c r="E2069" s="19"/>
      <c r="I2069" s="100"/>
      <c r="M2069" s="100"/>
      <c r="Q2069" s="99"/>
      <c r="R2069" s="340"/>
      <c r="S2069" s="119"/>
      <c r="T2069" s="123"/>
      <c r="U2069" s="119"/>
      <c r="V2069" s="99"/>
      <c r="W2069" s="127"/>
      <c r="X2069" s="99"/>
      <c r="Y2069" s="127"/>
    </row>
    <row r="2070" spans="3:25" ht="19" hidden="1">
      <c r="C2070" s="933"/>
      <c r="D2070" s="933"/>
      <c r="E2070" s="19"/>
      <c r="I2070" s="100"/>
      <c r="M2070" s="100"/>
      <c r="Q2070" s="99"/>
      <c r="R2070" s="340"/>
      <c r="S2070" s="119"/>
      <c r="T2070" s="123"/>
      <c r="U2070" s="119"/>
      <c r="V2070" s="99"/>
      <c r="W2070" s="127"/>
      <c r="X2070" s="99"/>
      <c r="Y2070" s="127"/>
    </row>
    <row r="2071" spans="3:25" ht="19" hidden="1">
      <c r="C2071" s="933"/>
      <c r="D2071" s="933"/>
      <c r="E2071" s="19"/>
      <c r="I2071" s="100"/>
      <c r="M2071" s="100"/>
      <c r="Q2071" s="99"/>
      <c r="R2071" s="340"/>
      <c r="S2071" s="119"/>
      <c r="T2071" s="123"/>
      <c r="U2071" s="119"/>
      <c r="V2071" s="99"/>
      <c r="W2071" s="127"/>
      <c r="X2071" s="99"/>
      <c r="Y2071" s="127"/>
    </row>
    <row r="2072" spans="3:25" ht="19" hidden="1">
      <c r="C2072" s="933"/>
      <c r="D2072" s="933"/>
      <c r="E2072" s="19"/>
      <c r="I2072" s="100"/>
      <c r="M2072" s="100"/>
      <c r="Q2072" s="99"/>
      <c r="R2072" s="340"/>
      <c r="S2072" s="119"/>
      <c r="T2072" s="123"/>
      <c r="U2072" s="119"/>
      <c r="V2072" s="99"/>
      <c r="W2072" s="127"/>
      <c r="X2072" s="99"/>
      <c r="Y2072" s="127"/>
    </row>
    <row r="2073" spans="3:25" ht="19" hidden="1">
      <c r="C2073" s="933"/>
      <c r="D2073" s="933"/>
      <c r="E2073" s="19"/>
      <c r="I2073" s="100"/>
      <c r="M2073" s="100"/>
      <c r="Q2073" s="99"/>
      <c r="R2073" s="340"/>
      <c r="S2073" s="119"/>
      <c r="T2073" s="123"/>
      <c r="U2073" s="119"/>
      <c r="V2073" s="99"/>
      <c r="W2073" s="127"/>
      <c r="X2073" s="99"/>
      <c r="Y2073" s="127"/>
    </row>
    <row r="2074" spans="3:25" ht="19" hidden="1">
      <c r="C2074" s="933"/>
      <c r="D2074" s="933"/>
      <c r="E2074" s="19"/>
      <c r="I2074" s="100"/>
      <c r="M2074" s="100"/>
      <c r="Q2074" s="99"/>
      <c r="R2074" s="340"/>
      <c r="S2074" s="119"/>
      <c r="T2074" s="123"/>
      <c r="U2074" s="119"/>
      <c r="V2074" s="99"/>
      <c r="W2074" s="127"/>
      <c r="X2074" s="99"/>
      <c r="Y2074" s="127"/>
    </row>
    <row r="2075" spans="3:25" ht="19" hidden="1">
      <c r="C2075" s="933"/>
      <c r="D2075" s="933"/>
      <c r="E2075" s="19"/>
      <c r="I2075" s="100"/>
      <c r="M2075" s="100"/>
      <c r="Q2075" s="99"/>
      <c r="R2075" s="340"/>
      <c r="S2075" s="119"/>
      <c r="T2075" s="123"/>
      <c r="U2075" s="119"/>
      <c r="V2075" s="99"/>
      <c r="W2075" s="127"/>
      <c r="X2075" s="99"/>
      <c r="Y2075" s="127"/>
    </row>
    <row r="2076" spans="3:25" ht="19" hidden="1">
      <c r="C2076" s="933"/>
      <c r="D2076" s="933"/>
      <c r="E2076" s="19"/>
      <c r="I2076" s="100"/>
      <c r="M2076" s="100"/>
      <c r="Q2076" s="99"/>
      <c r="R2076" s="340"/>
      <c r="S2076" s="119"/>
      <c r="T2076" s="123"/>
      <c r="U2076" s="119"/>
      <c r="V2076" s="99"/>
      <c r="W2076" s="127"/>
      <c r="X2076" s="99"/>
      <c r="Y2076" s="127"/>
    </row>
    <row r="2077" spans="3:25" ht="19" hidden="1">
      <c r="C2077" s="933"/>
      <c r="D2077" s="933"/>
      <c r="E2077" s="19"/>
      <c r="I2077" s="100"/>
      <c r="M2077" s="100"/>
      <c r="Q2077" s="99"/>
      <c r="R2077" s="340"/>
      <c r="S2077" s="119"/>
      <c r="T2077" s="123"/>
      <c r="U2077" s="119"/>
      <c r="V2077" s="99"/>
      <c r="W2077" s="127"/>
      <c r="X2077" s="99"/>
      <c r="Y2077" s="127"/>
    </row>
    <row r="2078" spans="3:25" ht="19" hidden="1">
      <c r="C2078" s="933"/>
      <c r="D2078" s="933"/>
      <c r="E2078" s="19"/>
      <c r="I2078" s="100"/>
      <c r="M2078" s="100"/>
      <c r="Q2078" s="99"/>
      <c r="R2078" s="340"/>
      <c r="S2078" s="119"/>
      <c r="T2078" s="123"/>
      <c r="U2078" s="119"/>
      <c r="V2078" s="99"/>
      <c r="W2078" s="127"/>
      <c r="X2078" s="99"/>
      <c r="Y2078" s="127"/>
    </row>
    <row r="2079" spans="3:25" ht="19" hidden="1">
      <c r="C2079" s="933"/>
      <c r="D2079" s="933"/>
      <c r="E2079" s="19"/>
      <c r="I2079" s="100"/>
      <c r="M2079" s="100"/>
      <c r="Q2079" s="99"/>
      <c r="R2079" s="340"/>
      <c r="S2079" s="119"/>
      <c r="T2079" s="123"/>
      <c r="U2079" s="119"/>
      <c r="V2079" s="99"/>
      <c r="W2079" s="127"/>
      <c r="X2079" s="99"/>
      <c r="Y2079" s="127"/>
    </row>
    <row r="2080" spans="3:25" ht="19" hidden="1">
      <c r="C2080" s="933"/>
      <c r="D2080" s="933"/>
      <c r="E2080" s="19"/>
      <c r="I2080" s="100"/>
      <c r="M2080" s="100"/>
      <c r="Q2080" s="99"/>
      <c r="R2080" s="340"/>
      <c r="S2080" s="119"/>
      <c r="T2080" s="123"/>
      <c r="U2080" s="119"/>
      <c r="V2080" s="99"/>
      <c r="W2080" s="127"/>
      <c r="X2080" s="99"/>
      <c r="Y2080" s="127"/>
    </row>
    <row r="2081" spans="3:25" ht="19" hidden="1">
      <c r="C2081" s="933"/>
      <c r="D2081" s="933"/>
      <c r="E2081" s="19"/>
      <c r="I2081" s="100"/>
      <c r="M2081" s="100"/>
      <c r="Q2081" s="99"/>
      <c r="R2081" s="340"/>
      <c r="S2081" s="119"/>
      <c r="T2081" s="123"/>
      <c r="U2081" s="119"/>
      <c r="V2081" s="99"/>
      <c r="W2081" s="127"/>
      <c r="X2081" s="99"/>
      <c r="Y2081" s="127"/>
    </row>
    <row r="2082" spans="3:25" ht="19" hidden="1">
      <c r="C2082" s="933"/>
      <c r="D2082" s="933"/>
      <c r="E2082" s="19"/>
      <c r="I2082" s="100"/>
      <c r="M2082" s="100"/>
      <c r="Q2082" s="99"/>
      <c r="R2082" s="340"/>
      <c r="S2082" s="119"/>
      <c r="T2082" s="123"/>
      <c r="U2082" s="119"/>
      <c r="V2082" s="99"/>
      <c r="W2082" s="127"/>
      <c r="X2082" s="99"/>
      <c r="Y2082" s="127"/>
    </row>
    <row r="2083" spans="3:25" ht="19" hidden="1">
      <c r="C2083" s="933"/>
      <c r="D2083" s="933"/>
      <c r="E2083" s="19"/>
      <c r="I2083" s="100"/>
      <c r="M2083" s="100"/>
      <c r="Q2083" s="99"/>
      <c r="R2083" s="340"/>
      <c r="S2083" s="119"/>
      <c r="T2083" s="123"/>
      <c r="U2083" s="119"/>
      <c r="V2083" s="99"/>
      <c r="W2083" s="127"/>
      <c r="X2083" s="99"/>
      <c r="Y2083" s="127"/>
    </row>
    <row r="2084" spans="3:25" ht="19" hidden="1">
      <c r="C2084" s="933"/>
      <c r="D2084" s="933"/>
      <c r="E2084" s="19"/>
      <c r="I2084" s="100"/>
      <c r="M2084" s="100"/>
      <c r="Q2084" s="99"/>
      <c r="R2084" s="340"/>
      <c r="S2084" s="119"/>
      <c r="T2084" s="123"/>
      <c r="U2084" s="119"/>
      <c r="V2084" s="99"/>
      <c r="W2084" s="127"/>
      <c r="X2084" s="99"/>
      <c r="Y2084" s="127"/>
    </row>
    <row r="2085" spans="3:25" ht="19" hidden="1">
      <c r="C2085" s="933"/>
      <c r="D2085" s="933"/>
      <c r="E2085" s="19"/>
      <c r="I2085" s="100"/>
      <c r="M2085" s="100"/>
      <c r="Q2085" s="99"/>
      <c r="R2085" s="340"/>
      <c r="S2085" s="119"/>
      <c r="T2085" s="123"/>
      <c r="U2085" s="119"/>
      <c r="V2085" s="99"/>
      <c r="W2085" s="127"/>
      <c r="X2085" s="99"/>
      <c r="Y2085" s="127"/>
    </row>
    <row r="2086" spans="3:25" ht="19" hidden="1">
      <c r="C2086" s="933"/>
      <c r="D2086" s="933"/>
      <c r="E2086" s="19"/>
      <c r="I2086" s="100"/>
      <c r="M2086" s="100"/>
      <c r="Q2086" s="99"/>
      <c r="R2086" s="340"/>
      <c r="S2086" s="119"/>
      <c r="T2086" s="123"/>
      <c r="U2086" s="119"/>
      <c r="V2086" s="99"/>
      <c r="W2086" s="127"/>
      <c r="X2086" s="99"/>
      <c r="Y2086" s="127"/>
    </row>
    <row r="2087" spans="3:25" ht="19" hidden="1">
      <c r="C2087" s="933"/>
      <c r="D2087" s="933"/>
      <c r="E2087" s="19"/>
      <c r="I2087" s="100"/>
      <c r="M2087" s="100"/>
      <c r="Q2087" s="99"/>
      <c r="R2087" s="340"/>
      <c r="S2087" s="119"/>
      <c r="T2087" s="123"/>
      <c r="U2087" s="119"/>
      <c r="V2087" s="99"/>
      <c r="W2087" s="127"/>
      <c r="X2087" s="99"/>
      <c r="Y2087" s="127"/>
    </row>
    <row r="2088" spans="3:25" ht="19" hidden="1">
      <c r="C2088" s="933"/>
      <c r="D2088" s="933"/>
      <c r="E2088" s="19"/>
      <c r="I2088" s="100"/>
      <c r="M2088" s="100"/>
      <c r="Q2088" s="99"/>
      <c r="R2088" s="340"/>
      <c r="S2088" s="119"/>
      <c r="T2088" s="123"/>
      <c r="U2088" s="119"/>
      <c r="V2088" s="99"/>
      <c r="W2088" s="127"/>
      <c r="X2088" s="99"/>
      <c r="Y2088" s="127"/>
    </row>
    <row r="2089" spans="3:25" ht="19" hidden="1">
      <c r="C2089" s="933"/>
      <c r="D2089" s="933"/>
      <c r="E2089" s="19"/>
      <c r="I2089" s="100"/>
      <c r="M2089" s="100"/>
      <c r="Q2089" s="99"/>
      <c r="R2089" s="340"/>
      <c r="S2089" s="119"/>
      <c r="T2089" s="123"/>
      <c r="U2089" s="119"/>
      <c r="V2089" s="99"/>
      <c r="W2089" s="127"/>
      <c r="X2089" s="99"/>
      <c r="Y2089" s="127"/>
    </row>
    <row r="2090" spans="3:25" ht="19" hidden="1">
      <c r="C2090" s="933"/>
      <c r="D2090" s="933"/>
      <c r="E2090" s="19"/>
      <c r="I2090" s="100"/>
      <c r="M2090" s="100"/>
      <c r="Q2090" s="99"/>
      <c r="R2090" s="340"/>
      <c r="S2090" s="119"/>
      <c r="T2090" s="123"/>
      <c r="U2090" s="119"/>
      <c r="V2090" s="99"/>
      <c r="W2090" s="127"/>
      <c r="X2090" s="99"/>
      <c r="Y2090" s="127"/>
    </row>
    <row r="2091" spans="3:25" ht="19" hidden="1">
      <c r="C2091" s="933"/>
      <c r="D2091" s="933"/>
      <c r="E2091" s="19"/>
      <c r="I2091" s="100"/>
      <c r="M2091" s="100"/>
      <c r="Q2091" s="99"/>
      <c r="R2091" s="340"/>
      <c r="S2091" s="119"/>
      <c r="T2091" s="123"/>
      <c r="U2091" s="119"/>
      <c r="V2091" s="99"/>
      <c r="W2091" s="127"/>
      <c r="X2091" s="99"/>
      <c r="Y2091" s="127"/>
    </row>
    <row r="2092" spans="3:25" ht="19" hidden="1">
      <c r="C2092" s="933"/>
      <c r="D2092" s="933"/>
      <c r="E2092" s="19"/>
      <c r="I2092" s="100"/>
      <c r="M2092" s="100"/>
      <c r="Q2092" s="99"/>
      <c r="R2092" s="340"/>
      <c r="S2092" s="119"/>
      <c r="T2092" s="123"/>
      <c r="U2092" s="119"/>
      <c r="V2092" s="99"/>
      <c r="W2092" s="127"/>
      <c r="X2092" s="99"/>
      <c r="Y2092" s="127"/>
    </row>
    <row r="2093" spans="3:25" ht="19" hidden="1">
      <c r="C2093" s="933"/>
      <c r="D2093" s="933"/>
      <c r="E2093" s="19"/>
      <c r="I2093" s="100"/>
      <c r="M2093" s="100"/>
      <c r="Q2093" s="99"/>
      <c r="R2093" s="340"/>
      <c r="S2093" s="119"/>
      <c r="T2093" s="123"/>
      <c r="U2093" s="119"/>
      <c r="V2093" s="99"/>
      <c r="W2093" s="127"/>
      <c r="X2093" s="99"/>
      <c r="Y2093" s="127"/>
    </row>
    <row r="2094" spans="3:25" ht="19" hidden="1">
      <c r="C2094" s="933"/>
      <c r="D2094" s="933"/>
      <c r="E2094" s="19"/>
      <c r="I2094" s="100"/>
      <c r="M2094" s="100"/>
      <c r="Q2094" s="99"/>
      <c r="R2094" s="340"/>
      <c r="S2094" s="119"/>
      <c r="T2094" s="123"/>
      <c r="U2094" s="119"/>
      <c r="V2094" s="99"/>
      <c r="W2094" s="127"/>
      <c r="X2094" s="99"/>
      <c r="Y2094" s="127"/>
    </row>
    <row r="2095" spans="3:25" ht="19" hidden="1">
      <c r="C2095" s="933"/>
      <c r="D2095" s="933"/>
      <c r="E2095" s="19"/>
      <c r="I2095" s="100"/>
      <c r="M2095" s="100"/>
      <c r="Q2095" s="99"/>
      <c r="R2095" s="340"/>
      <c r="S2095" s="119"/>
      <c r="T2095" s="123"/>
      <c r="U2095" s="119"/>
      <c r="V2095" s="99"/>
      <c r="W2095" s="127"/>
      <c r="X2095" s="99"/>
      <c r="Y2095" s="127"/>
    </row>
    <row r="2096" spans="3:25" ht="19" hidden="1">
      <c r="C2096" s="933"/>
      <c r="D2096" s="933"/>
      <c r="E2096" s="19"/>
      <c r="I2096" s="100"/>
      <c r="M2096" s="100"/>
      <c r="Q2096" s="99"/>
      <c r="R2096" s="340"/>
      <c r="S2096" s="119"/>
      <c r="T2096" s="123"/>
      <c r="U2096" s="119"/>
      <c r="V2096" s="99"/>
      <c r="W2096" s="127"/>
      <c r="X2096" s="99"/>
      <c r="Y2096" s="127"/>
    </row>
    <row r="2097" spans="3:25" ht="19" hidden="1">
      <c r="C2097" s="933"/>
      <c r="D2097" s="933"/>
      <c r="E2097" s="19"/>
      <c r="I2097" s="100"/>
      <c r="M2097" s="100"/>
      <c r="Q2097" s="99"/>
      <c r="R2097" s="340"/>
      <c r="S2097" s="119"/>
      <c r="T2097" s="123"/>
      <c r="U2097" s="119"/>
      <c r="V2097" s="99"/>
      <c r="W2097" s="127"/>
      <c r="X2097" s="99"/>
      <c r="Y2097" s="127"/>
    </row>
    <row r="2098" spans="3:25" ht="19" hidden="1">
      <c r="C2098" s="933"/>
      <c r="D2098" s="933"/>
      <c r="E2098" s="19"/>
      <c r="I2098" s="100"/>
      <c r="M2098" s="100"/>
      <c r="Q2098" s="99"/>
      <c r="R2098" s="340"/>
      <c r="S2098" s="119"/>
      <c r="T2098" s="123"/>
      <c r="U2098" s="119"/>
      <c r="V2098" s="99"/>
      <c r="W2098" s="127"/>
      <c r="X2098" s="99"/>
      <c r="Y2098" s="127"/>
    </row>
    <row r="2099" spans="3:25" ht="19" hidden="1">
      <c r="C2099" s="933"/>
      <c r="D2099" s="933"/>
      <c r="E2099" s="19"/>
      <c r="I2099" s="100"/>
      <c r="M2099" s="100"/>
      <c r="Q2099" s="99"/>
      <c r="R2099" s="340"/>
      <c r="S2099" s="119"/>
      <c r="T2099" s="123"/>
      <c r="U2099" s="119"/>
      <c r="V2099" s="99"/>
      <c r="W2099" s="127"/>
      <c r="X2099" s="99"/>
      <c r="Y2099" s="127"/>
    </row>
    <row r="2100" spans="3:25" ht="19" hidden="1">
      <c r="C2100" s="933"/>
      <c r="D2100" s="933"/>
      <c r="E2100" s="19"/>
      <c r="I2100" s="100"/>
      <c r="M2100" s="100"/>
      <c r="Q2100" s="99"/>
      <c r="R2100" s="340"/>
      <c r="S2100" s="119"/>
      <c r="T2100" s="123"/>
      <c r="U2100" s="119"/>
      <c r="V2100" s="99"/>
      <c r="W2100" s="127"/>
      <c r="X2100" s="99"/>
      <c r="Y2100" s="127"/>
    </row>
    <row r="2101" spans="3:25" ht="19" hidden="1">
      <c r="C2101" s="933"/>
      <c r="D2101" s="933"/>
      <c r="E2101" s="19"/>
      <c r="I2101" s="100"/>
      <c r="M2101" s="100"/>
      <c r="Q2101" s="99"/>
      <c r="R2101" s="340"/>
      <c r="S2101" s="119"/>
      <c r="T2101" s="123"/>
      <c r="U2101" s="119"/>
      <c r="V2101" s="99"/>
      <c r="W2101" s="127"/>
      <c r="X2101" s="99"/>
      <c r="Y2101" s="127"/>
    </row>
    <row r="2102" spans="3:25" ht="19" hidden="1">
      <c r="C2102" s="933"/>
      <c r="D2102" s="933"/>
      <c r="E2102" s="19"/>
      <c r="I2102" s="100"/>
      <c r="M2102" s="100"/>
      <c r="Q2102" s="99"/>
      <c r="R2102" s="340"/>
      <c r="S2102" s="119"/>
      <c r="T2102" s="123"/>
      <c r="U2102" s="119"/>
      <c r="V2102" s="99"/>
      <c r="W2102" s="127"/>
      <c r="X2102" s="99"/>
      <c r="Y2102" s="127"/>
    </row>
    <row r="2103" spans="3:25" ht="19" hidden="1">
      <c r="C2103" s="933"/>
      <c r="D2103" s="933"/>
      <c r="E2103" s="19"/>
      <c r="I2103" s="100"/>
      <c r="M2103" s="100"/>
      <c r="Q2103" s="99"/>
      <c r="R2103" s="340"/>
      <c r="S2103" s="119"/>
      <c r="T2103" s="123"/>
      <c r="U2103" s="119"/>
      <c r="V2103" s="99"/>
      <c r="W2103" s="127"/>
      <c r="X2103" s="99"/>
      <c r="Y2103" s="127"/>
    </row>
    <row r="2104" spans="3:25" ht="19" hidden="1">
      <c r="C2104" s="933"/>
      <c r="D2104" s="933"/>
      <c r="E2104" s="19"/>
      <c r="I2104" s="100"/>
      <c r="M2104" s="100"/>
      <c r="Q2104" s="99"/>
      <c r="R2104" s="340"/>
      <c r="S2104" s="119"/>
      <c r="T2104" s="123"/>
      <c r="U2104" s="119"/>
      <c r="V2104" s="99"/>
      <c r="W2104" s="127"/>
      <c r="X2104" s="99"/>
      <c r="Y2104" s="127"/>
    </row>
    <row r="2105" spans="3:25" ht="19" hidden="1">
      <c r="C2105" s="933"/>
      <c r="D2105" s="933"/>
      <c r="E2105" s="19"/>
      <c r="I2105" s="100"/>
      <c r="M2105" s="100"/>
      <c r="Q2105" s="99"/>
      <c r="R2105" s="340"/>
      <c r="S2105" s="119"/>
      <c r="T2105" s="123"/>
      <c r="U2105" s="119"/>
      <c r="V2105" s="99"/>
      <c r="W2105" s="127"/>
      <c r="X2105" s="99"/>
      <c r="Y2105" s="127"/>
    </row>
    <row r="2106" spans="3:25" ht="19" hidden="1">
      <c r="C2106" s="933"/>
      <c r="D2106" s="933"/>
      <c r="E2106" s="19"/>
      <c r="I2106" s="100"/>
      <c r="M2106" s="100"/>
      <c r="Q2106" s="99"/>
      <c r="R2106" s="340"/>
      <c r="S2106" s="119"/>
      <c r="T2106" s="123"/>
      <c r="U2106" s="119"/>
      <c r="V2106" s="99"/>
      <c r="W2106" s="127"/>
      <c r="X2106" s="99"/>
      <c r="Y2106" s="127"/>
    </row>
    <row r="2107" spans="3:25" ht="19" hidden="1">
      <c r="C2107" s="933"/>
      <c r="D2107" s="933"/>
      <c r="E2107" s="19"/>
      <c r="I2107" s="100"/>
      <c r="M2107" s="100"/>
      <c r="Q2107" s="99"/>
      <c r="R2107" s="340"/>
      <c r="S2107" s="119"/>
      <c r="T2107" s="123"/>
      <c r="U2107" s="119"/>
      <c r="V2107" s="99"/>
      <c r="W2107" s="127"/>
      <c r="X2107" s="99"/>
      <c r="Y2107" s="127"/>
    </row>
    <row r="2108" spans="3:25" ht="19" hidden="1">
      <c r="C2108" s="933"/>
      <c r="D2108" s="933"/>
      <c r="E2108" s="19"/>
      <c r="I2108" s="100"/>
      <c r="M2108" s="100"/>
      <c r="Q2108" s="99"/>
      <c r="R2108" s="340"/>
      <c r="S2108" s="119"/>
      <c r="T2108" s="123"/>
      <c r="U2108" s="119"/>
      <c r="V2108" s="99"/>
      <c r="W2108" s="127"/>
      <c r="X2108" s="99"/>
      <c r="Y2108" s="127"/>
    </row>
    <row r="2109" spans="3:25" ht="19" hidden="1">
      <c r="C2109" s="933"/>
      <c r="D2109" s="933"/>
      <c r="E2109" s="19"/>
      <c r="I2109" s="100"/>
      <c r="M2109" s="100"/>
      <c r="Q2109" s="99"/>
      <c r="R2109" s="340"/>
      <c r="S2109" s="119"/>
      <c r="T2109" s="123"/>
      <c r="U2109" s="119"/>
      <c r="V2109" s="99"/>
      <c r="W2109" s="127"/>
      <c r="X2109" s="99"/>
      <c r="Y2109" s="127"/>
    </row>
    <row r="2110" spans="3:25" ht="19" hidden="1">
      <c r="C2110" s="933"/>
      <c r="D2110" s="933"/>
      <c r="E2110" s="19"/>
      <c r="I2110" s="100"/>
      <c r="M2110" s="100"/>
      <c r="Q2110" s="99"/>
      <c r="R2110" s="340"/>
      <c r="S2110" s="119"/>
      <c r="T2110" s="123"/>
      <c r="U2110" s="119"/>
      <c r="V2110" s="99"/>
      <c r="W2110" s="127"/>
      <c r="X2110" s="99"/>
      <c r="Y2110" s="127"/>
    </row>
    <row r="2111" spans="3:25" ht="19" hidden="1">
      <c r="C2111" s="933"/>
      <c r="D2111" s="933"/>
      <c r="E2111" s="19"/>
      <c r="I2111" s="100"/>
      <c r="M2111" s="100"/>
      <c r="Q2111" s="99"/>
      <c r="R2111" s="340"/>
      <c r="S2111" s="119"/>
      <c r="T2111" s="123"/>
      <c r="U2111" s="119"/>
      <c r="V2111" s="99"/>
      <c r="W2111" s="127"/>
      <c r="X2111" s="99"/>
      <c r="Y2111" s="127"/>
    </row>
    <row r="2112" spans="3:25" ht="19" hidden="1">
      <c r="C2112" s="933"/>
      <c r="D2112" s="933"/>
      <c r="E2112" s="19"/>
      <c r="I2112" s="100"/>
      <c r="M2112" s="100"/>
      <c r="Q2112" s="99"/>
      <c r="R2112" s="340"/>
      <c r="S2112" s="119"/>
      <c r="T2112" s="123"/>
      <c r="U2112" s="119"/>
      <c r="V2112" s="99"/>
      <c r="W2112" s="127"/>
      <c r="X2112" s="99"/>
      <c r="Y2112" s="127"/>
    </row>
    <row r="2113" spans="3:25" ht="19" hidden="1">
      <c r="C2113" s="933"/>
      <c r="D2113" s="933"/>
      <c r="E2113" s="19"/>
      <c r="I2113" s="100"/>
      <c r="M2113" s="100"/>
      <c r="Q2113" s="99"/>
      <c r="R2113" s="340"/>
      <c r="S2113" s="119"/>
      <c r="T2113" s="123"/>
      <c r="U2113" s="119"/>
      <c r="V2113" s="99"/>
      <c r="W2113" s="127"/>
      <c r="X2113" s="99"/>
      <c r="Y2113" s="127"/>
    </row>
    <row r="2114" spans="3:25" ht="19" hidden="1">
      <c r="C2114" s="933"/>
      <c r="D2114" s="933"/>
      <c r="E2114" s="19"/>
      <c r="I2114" s="100"/>
      <c r="M2114" s="100"/>
      <c r="Q2114" s="99"/>
      <c r="R2114" s="340"/>
      <c r="S2114" s="119"/>
      <c r="T2114" s="123"/>
      <c r="U2114" s="119"/>
      <c r="V2114" s="99"/>
      <c r="W2114" s="127"/>
      <c r="X2114" s="99"/>
      <c r="Y2114" s="127"/>
    </row>
    <row r="2115" spans="3:25" ht="19" hidden="1">
      <c r="C2115" s="933"/>
      <c r="D2115" s="933"/>
      <c r="E2115" s="19"/>
      <c r="I2115" s="100"/>
      <c r="M2115" s="100"/>
      <c r="Q2115" s="99"/>
      <c r="R2115" s="340"/>
      <c r="S2115" s="119"/>
      <c r="T2115" s="123"/>
      <c r="U2115" s="119"/>
      <c r="V2115" s="99"/>
      <c r="W2115" s="127"/>
      <c r="X2115" s="99"/>
      <c r="Y2115" s="127"/>
    </row>
    <row r="2116" spans="3:25" ht="19" hidden="1">
      <c r="C2116" s="933"/>
      <c r="D2116" s="933"/>
      <c r="E2116" s="19"/>
      <c r="I2116" s="100"/>
      <c r="M2116" s="100"/>
      <c r="Q2116" s="99"/>
      <c r="R2116" s="340"/>
      <c r="S2116" s="119"/>
      <c r="T2116" s="123"/>
      <c r="U2116" s="119"/>
      <c r="V2116" s="99"/>
      <c r="W2116" s="127"/>
      <c r="X2116" s="99"/>
      <c r="Y2116" s="127"/>
    </row>
    <row r="2117" spans="3:25" ht="19" hidden="1">
      <c r="C2117" s="933"/>
      <c r="D2117" s="933"/>
      <c r="E2117" s="19"/>
      <c r="I2117" s="100"/>
      <c r="M2117" s="100"/>
      <c r="Q2117" s="99"/>
      <c r="R2117" s="340"/>
      <c r="S2117" s="119"/>
      <c r="T2117" s="123"/>
      <c r="U2117" s="119"/>
      <c r="V2117" s="99"/>
      <c r="W2117" s="127"/>
      <c r="X2117" s="99"/>
      <c r="Y2117" s="127"/>
    </row>
    <row r="2118" spans="3:25" ht="19" hidden="1">
      <c r="C2118" s="933"/>
      <c r="D2118" s="933"/>
      <c r="E2118" s="19"/>
      <c r="I2118" s="100"/>
      <c r="M2118" s="100"/>
      <c r="Q2118" s="99"/>
      <c r="R2118" s="340"/>
      <c r="S2118" s="119"/>
      <c r="T2118" s="123"/>
      <c r="U2118" s="119"/>
      <c r="V2118" s="99"/>
      <c r="W2118" s="127"/>
      <c r="X2118" s="99"/>
      <c r="Y2118" s="127"/>
    </row>
    <row r="2119" spans="3:25" ht="19" hidden="1">
      <c r="C2119" s="933"/>
      <c r="D2119" s="933"/>
      <c r="E2119" s="19"/>
      <c r="I2119" s="100"/>
      <c r="M2119" s="100"/>
      <c r="Q2119" s="99"/>
      <c r="R2119" s="340"/>
      <c r="S2119" s="119"/>
      <c r="T2119" s="123"/>
      <c r="U2119" s="119"/>
      <c r="V2119" s="99"/>
      <c r="W2119" s="127"/>
      <c r="X2119" s="99"/>
      <c r="Y2119" s="127"/>
    </row>
    <row r="2120" spans="3:25" ht="19" hidden="1">
      <c r="C2120" s="933"/>
      <c r="D2120" s="933"/>
      <c r="E2120" s="19"/>
      <c r="I2120" s="100"/>
      <c r="M2120" s="100"/>
      <c r="Q2120" s="99"/>
      <c r="R2120" s="340"/>
      <c r="S2120" s="119"/>
      <c r="T2120" s="123"/>
      <c r="U2120" s="119"/>
      <c r="V2120" s="99"/>
      <c r="W2120" s="127"/>
      <c r="X2120" s="99"/>
      <c r="Y2120" s="127"/>
    </row>
    <row r="2121" spans="3:25" ht="19" hidden="1">
      <c r="C2121" s="933"/>
      <c r="D2121" s="933"/>
      <c r="E2121" s="19"/>
      <c r="I2121" s="100"/>
      <c r="M2121" s="100"/>
      <c r="Q2121" s="99"/>
      <c r="R2121" s="340"/>
      <c r="S2121" s="119"/>
      <c r="T2121" s="123"/>
      <c r="U2121" s="119"/>
      <c r="V2121" s="99"/>
      <c r="W2121" s="127"/>
      <c r="X2121" s="99"/>
      <c r="Y2121" s="127"/>
    </row>
    <row r="2122" spans="3:25" ht="19" hidden="1">
      <c r="C2122" s="933"/>
      <c r="D2122" s="933"/>
      <c r="E2122" s="19"/>
      <c r="I2122" s="100"/>
      <c r="M2122" s="100"/>
      <c r="Q2122" s="99"/>
      <c r="R2122" s="340"/>
      <c r="S2122" s="119"/>
      <c r="T2122" s="123"/>
      <c r="U2122" s="119"/>
      <c r="V2122" s="99"/>
      <c r="W2122" s="127"/>
      <c r="X2122" s="99"/>
      <c r="Y2122" s="127"/>
    </row>
    <row r="2123" spans="3:25" ht="19" hidden="1">
      <c r="C2123" s="933"/>
      <c r="D2123" s="933"/>
      <c r="E2123" s="19"/>
      <c r="I2123" s="100"/>
      <c r="M2123" s="100"/>
      <c r="Q2123" s="99"/>
      <c r="R2123" s="340"/>
      <c r="S2123" s="119"/>
      <c r="T2123" s="123"/>
      <c r="U2123" s="119"/>
      <c r="V2123" s="99"/>
      <c r="W2123" s="127"/>
      <c r="X2123" s="99"/>
      <c r="Y2123" s="127"/>
    </row>
    <row r="2124" spans="3:25" ht="19" hidden="1">
      <c r="C2124" s="933"/>
      <c r="D2124" s="933"/>
      <c r="E2124" s="19"/>
      <c r="I2124" s="100"/>
      <c r="M2124" s="100"/>
      <c r="Q2124" s="99"/>
      <c r="R2124" s="340"/>
      <c r="S2124" s="119"/>
      <c r="T2124" s="123"/>
      <c r="U2124" s="119"/>
      <c r="V2124" s="99"/>
      <c r="W2124" s="127"/>
      <c r="X2124" s="99"/>
      <c r="Y2124" s="127"/>
    </row>
    <row r="2125" spans="3:25" ht="19" hidden="1">
      <c r="C2125" s="933"/>
      <c r="D2125" s="933"/>
      <c r="E2125" s="19"/>
      <c r="I2125" s="100"/>
      <c r="M2125" s="100"/>
      <c r="Q2125" s="99"/>
      <c r="R2125" s="340"/>
      <c r="S2125" s="119"/>
      <c r="T2125" s="123"/>
      <c r="U2125" s="119"/>
      <c r="V2125" s="99"/>
      <c r="W2125" s="127"/>
      <c r="X2125" s="99"/>
      <c r="Y2125" s="127"/>
    </row>
    <row r="2126" spans="3:25" ht="19" hidden="1">
      <c r="C2126" s="933"/>
      <c r="D2126" s="933"/>
      <c r="E2126" s="19"/>
      <c r="I2126" s="100"/>
      <c r="M2126" s="100"/>
      <c r="Q2126" s="99"/>
      <c r="R2126" s="340"/>
      <c r="S2126" s="119"/>
      <c r="T2126" s="123"/>
      <c r="U2126" s="119"/>
      <c r="V2126" s="99"/>
      <c r="W2126" s="127"/>
      <c r="X2126" s="99"/>
      <c r="Y2126" s="127"/>
    </row>
    <row r="2127" spans="3:25" ht="19" hidden="1">
      <c r="C2127" s="933"/>
      <c r="D2127" s="933"/>
      <c r="E2127" s="19"/>
      <c r="I2127" s="100"/>
      <c r="M2127" s="100"/>
      <c r="Q2127" s="99"/>
      <c r="R2127" s="340"/>
      <c r="S2127" s="119"/>
      <c r="T2127" s="123"/>
      <c r="U2127" s="119"/>
      <c r="V2127" s="99"/>
      <c r="W2127" s="127"/>
      <c r="X2127" s="99"/>
      <c r="Y2127" s="127"/>
    </row>
    <row r="2128" spans="3:25" ht="19" hidden="1">
      <c r="C2128" s="933"/>
      <c r="D2128" s="933"/>
      <c r="E2128" s="19"/>
      <c r="I2128" s="100"/>
      <c r="M2128" s="100"/>
      <c r="Q2128" s="99"/>
      <c r="R2128" s="340"/>
      <c r="S2128" s="119"/>
      <c r="T2128" s="123"/>
      <c r="U2128" s="119"/>
      <c r="V2128" s="99"/>
      <c r="W2128" s="127"/>
      <c r="X2128" s="99"/>
      <c r="Y2128" s="127"/>
    </row>
    <row r="2129" spans="3:25" ht="19" hidden="1">
      <c r="C2129" s="933"/>
      <c r="D2129" s="933"/>
      <c r="E2129" s="19"/>
      <c r="I2129" s="100"/>
      <c r="M2129" s="100"/>
      <c r="Q2129" s="99"/>
      <c r="R2129" s="340"/>
      <c r="S2129" s="119"/>
      <c r="T2129" s="123"/>
      <c r="U2129" s="119"/>
      <c r="V2129" s="99"/>
      <c r="W2129" s="127"/>
      <c r="X2129" s="99"/>
      <c r="Y2129" s="127"/>
    </row>
    <row r="2130" spans="3:25" ht="19" hidden="1">
      <c r="C2130" s="933"/>
      <c r="D2130" s="933"/>
      <c r="E2130" s="19"/>
      <c r="I2130" s="100"/>
      <c r="M2130" s="100"/>
      <c r="Q2130" s="99"/>
      <c r="R2130" s="340"/>
      <c r="S2130" s="119"/>
      <c r="T2130" s="123"/>
      <c r="U2130" s="119"/>
      <c r="V2130" s="99"/>
      <c r="W2130" s="127"/>
      <c r="X2130" s="99"/>
      <c r="Y2130" s="127"/>
    </row>
    <row r="2131" spans="3:25" ht="19" hidden="1">
      <c r="C2131" s="933"/>
      <c r="D2131" s="933"/>
      <c r="E2131" s="19"/>
      <c r="I2131" s="100"/>
      <c r="M2131" s="100"/>
      <c r="Q2131" s="99"/>
      <c r="R2131" s="340"/>
      <c r="S2131" s="119"/>
      <c r="T2131" s="123"/>
      <c r="U2131" s="119"/>
      <c r="V2131" s="99"/>
      <c r="W2131" s="127"/>
      <c r="X2131" s="99"/>
      <c r="Y2131" s="127"/>
    </row>
    <row r="2132" spans="3:25" ht="19" hidden="1">
      <c r="C2132" s="933"/>
      <c r="D2132" s="933"/>
      <c r="E2132" s="19"/>
      <c r="I2132" s="100"/>
      <c r="M2132" s="100"/>
      <c r="Q2132" s="99"/>
      <c r="R2132" s="340"/>
      <c r="S2132" s="119"/>
      <c r="T2132" s="123"/>
      <c r="U2132" s="119"/>
      <c r="V2132" s="99"/>
      <c r="W2132" s="127"/>
      <c r="X2132" s="99"/>
      <c r="Y2132" s="127"/>
    </row>
    <row r="2133" spans="3:25" ht="19" hidden="1">
      <c r="C2133" s="933"/>
      <c r="D2133" s="933"/>
      <c r="E2133" s="19"/>
      <c r="I2133" s="100"/>
      <c r="M2133" s="100"/>
      <c r="Q2133" s="99"/>
      <c r="R2133" s="340"/>
      <c r="S2133" s="119"/>
      <c r="T2133" s="123"/>
      <c r="U2133" s="119"/>
      <c r="V2133" s="99"/>
      <c r="W2133" s="127"/>
      <c r="X2133" s="99"/>
      <c r="Y2133" s="127"/>
    </row>
    <row r="2134" spans="3:25" ht="19" hidden="1">
      <c r="C2134" s="933"/>
      <c r="D2134" s="933"/>
      <c r="E2134" s="19"/>
      <c r="I2134" s="100"/>
      <c r="M2134" s="100"/>
      <c r="Q2134" s="99"/>
      <c r="R2134" s="340"/>
      <c r="S2134" s="119"/>
      <c r="T2134" s="123"/>
      <c r="U2134" s="119"/>
      <c r="V2134" s="99"/>
      <c r="W2134" s="127"/>
      <c r="X2134" s="99"/>
      <c r="Y2134" s="127"/>
    </row>
    <row r="2135" spans="3:25" ht="19" hidden="1">
      <c r="C2135" s="933"/>
      <c r="D2135" s="933"/>
      <c r="E2135" s="19"/>
      <c r="I2135" s="100"/>
      <c r="M2135" s="100"/>
      <c r="Q2135" s="99"/>
      <c r="R2135" s="340"/>
      <c r="S2135" s="119"/>
      <c r="T2135" s="123"/>
      <c r="U2135" s="119"/>
      <c r="V2135" s="99"/>
      <c r="W2135" s="127"/>
      <c r="X2135" s="99"/>
      <c r="Y2135" s="127"/>
    </row>
    <row r="2136" spans="3:25" ht="19" hidden="1">
      <c r="C2136" s="933"/>
      <c r="D2136" s="933"/>
      <c r="E2136" s="19"/>
      <c r="I2136" s="100"/>
      <c r="M2136" s="100"/>
      <c r="Q2136" s="99"/>
      <c r="R2136" s="340"/>
      <c r="S2136" s="119"/>
      <c r="T2136" s="123"/>
      <c r="U2136" s="119"/>
      <c r="V2136" s="99"/>
      <c r="W2136" s="127"/>
      <c r="X2136" s="99"/>
      <c r="Y2136" s="127"/>
    </row>
    <row r="2137" spans="3:25" ht="19" hidden="1">
      <c r="C2137" s="933"/>
      <c r="D2137" s="933"/>
      <c r="E2137" s="19"/>
      <c r="I2137" s="100"/>
      <c r="M2137" s="100"/>
      <c r="Q2137" s="99"/>
      <c r="R2137" s="340"/>
      <c r="S2137" s="119"/>
      <c r="T2137" s="123"/>
      <c r="U2137" s="119"/>
      <c r="V2137" s="99"/>
      <c r="W2137" s="127"/>
      <c r="X2137" s="99"/>
      <c r="Y2137" s="127"/>
    </row>
    <row r="2138" spans="3:25" ht="19" hidden="1">
      <c r="C2138" s="933"/>
      <c r="D2138" s="933"/>
      <c r="E2138" s="19"/>
      <c r="I2138" s="100"/>
      <c r="M2138" s="100"/>
      <c r="Q2138" s="99"/>
      <c r="R2138" s="340"/>
      <c r="S2138" s="119"/>
      <c r="T2138" s="123"/>
      <c r="U2138" s="119"/>
      <c r="V2138" s="99"/>
      <c r="W2138" s="127"/>
      <c r="X2138" s="99"/>
      <c r="Y2138" s="127"/>
    </row>
    <row r="2139" spans="3:25" ht="19" hidden="1">
      <c r="C2139" s="933"/>
      <c r="D2139" s="933"/>
      <c r="E2139" s="19"/>
      <c r="I2139" s="100"/>
      <c r="M2139" s="100"/>
      <c r="Q2139" s="99"/>
      <c r="R2139" s="340"/>
      <c r="S2139" s="119"/>
      <c r="T2139" s="123"/>
      <c r="U2139" s="119"/>
      <c r="V2139" s="99"/>
      <c r="W2139" s="127"/>
      <c r="X2139" s="99"/>
      <c r="Y2139" s="127"/>
    </row>
    <row r="2140" spans="3:25" ht="19" hidden="1">
      <c r="C2140" s="933"/>
      <c r="D2140" s="933"/>
      <c r="E2140" s="19"/>
      <c r="I2140" s="100"/>
      <c r="M2140" s="100"/>
      <c r="Q2140" s="99"/>
      <c r="R2140" s="340"/>
      <c r="S2140" s="119"/>
      <c r="T2140" s="123"/>
      <c r="U2140" s="119"/>
      <c r="V2140" s="99"/>
      <c r="W2140" s="127"/>
      <c r="X2140" s="99"/>
      <c r="Y2140" s="127"/>
    </row>
    <row r="2141" spans="3:25" ht="19" hidden="1">
      <c r="C2141" s="933"/>
      <c r="D2141" s="933"/>
      <c r="E2141" s="19"/>
      <c r="I2141" s="100"/>
      <c r="M2141" s="100"/>
      <c r="Q2141" s="99"/>
      <c r="R2141" s="340"/>
      <c r="S2141" s="119"/>
      <c r="T2141" s="123"/>
      <c r="U2141" s="119"/>
      <c r="V2141" s="99"/>
      <c r="W2141" s="127"/>
      <c r="X2141" s="99"/>
      <c r="Y2141" s="127"/>
    </row>
    <row r="2142" spans="3:25" ht="19" hidden="1">
      <c r="C2142" s="933"/>
      <c r="D2142" s="933"/>
      <c r="E2142" s="19"/>
      <c r="I2142" s="100"/>
      <c r="M2142" s="100"/>
      <c r="Q2142" s="99"/>
      <c r="R2142" s="340"/>
      <c r="S2142" s="119"/>
      <c r="T2142" s="123"/>
      <c r="U2142" s="119"/>
      <c r="V2142" s="99"/>
      <c r="W2142" s="127"/>
      <c r="X2142" s="99"/>
      <c r="Y2142" s="127"/>
    </row>
    <row r="2143" spans="3:25" ht="19" hidden="1">
      <c r="C2143" s="933"/>
      <c r="D2143" s="933"/>
      <c r="E2143" s="19"/>
      <c r="I2143" s="100"/>
      <c r="M2143" s="100"/>
      <c r="Q2143" s="99"/>
      <c r="R2143" s="340"/>
      <c r="S2143" s="119"/>
      <c r="T2143" s="123"/>
      <c r="U2143" s="119"/>
      <c r="V2143" s="99"/>
      <c r="W2143" s="127"/>
      <c r="X2143" s="99"/>
      <c r="Y2143" s="127"/>
    </row>
    <row r="2144" spans="3:25" ht="19" hidden="1">
      <c r="C2144" s="933"/>
      <c r="D2144" s="933"/>
      <c r="E2144" s="19"/>
      <c r="I2144" s="100"/>
      <c r="M2144" s="100"/>
      <c r="Q2144" s="99"/>
      <c r="R2144" s="340"/>
      <c r="S2144" s="119"/>
      <c r="T2144" s="123"/>
      <c r="U2144" s="119"/>
      <c r="V2144" s="99"/>
      <c r="W2144" s="127"/>
      <c r="X2144" s="99"/>
      <c r="Y2144" s="127"/>
    </row>
    <row r="2145" spans="3:25" ht="19" hidden="1">
      <c r="C2145" s="933"/>
      <c r="D2145" s="933"/>
      <c r="E2145" s="19"/>
      <c r="I2145" s="100"/>
      <c r="M2145" s="100"/>
      <c r="Q2145" s="99"/>
      <c r="R2145" s="340"/>
      <c r="S2145" s="119"/>
      <c r="T2145" s="123"/>
      <c r="U2145" s="119"/>
      <c r="V2145" s="99"/>
      <c r="W2145" s="127"/>
      <c r="X2145" s="99"/>
      <c r="Y2145" s="127"/>
    </row>
    <row r="2146" spans="3:25" ht="19" hidden="1">
      <c r="C2146" s="933"/>
      <c r="D2146" s="933"/>
      <c r="E2146" s="19"/>
      <c r="I2146" s="100"/>
      <c r="M2146" s="100"/>
      <c r="Q2146" s="99"/>
      <c r="R2146" s="340"/>
      <c r="S2146" s="119"/>
      <c r="T2146" s="123"/>
      <c r="U2146" s="119"/>
      <c r="V2146" s="99"/>
      <c r="W2146" s="127"/>
      <c r="X2146" s="99"/>
      <c r="Y2146" s="127"/>
    </row>
    <row r="2147" spans="3:25" ht="19" hidden="1">
      <c r="C2147" s="933"/>
      <c r="D2147" s="933"/>
      <c r="E2147" s="19"/>
      <c r="I2147" s="100"/>
      <c r="M2147" s="100"/>
      <c r="Q2147" s="99"/>
      <c r="R2147" s="340"/>
      <c r="S2147" s="119"/>
      <c r="T2147" s="123"/>
      <c r="U2147" s="119"/>
      <c r="V2147" s="99"/>
      <c r="W2147" s="127"/>
      <c r="X2147" s="99"/>
      <c r="Y2147" s="127"/>
    </row>
    <row r="2148" spans="3:25" ht="19" hidden="1">
      <c r="C2148" s="933"/>
      <c r="D2148" s="933"/>
      <c r="E2148" s="19"/>
      <c r="I2148" s="100"/>
      <c r="M2148" s="100"/>
      <c r="Q2148" s="99"/>
      <c r="R2148" s="340"/>
      <c r="S2148" s="119"/>
      <c r="T2148" s="123"/>
      <c r="U2148" s="119"/>
      <c r="V2148" s="99"/>
      <c r="W2148" s="127"/>
      <c r="X2148" s="99"/>
      <c r="Y2148" s="127"/>
    </row>
    <row r="2149" spans="3:25" ht="19" hidden="1">
      <c r="C2149" s="933"/>
      <c r="D2149" s="933"/>
      <c r="E2149" s="19"/>
      <c r="I2149" s="100"/>
      <c r="M2149" s="100"/>
      <c r="Q2149" s="99"/>
      <c r="R2149" s="340"/>
      <c r="S2149" s="119"/>
      <c r="T2149" s="123"/>
      <c r="U2149" s="119"/>
      <c r="V2149" s="99"/>
      <c r="W2149" s="127"/>
      <c r="X2149" s="99"/>
      <c r="Y2149" s="127"/>
    </row>
    <row r="2150" spans="3:25" ht="19" hidden="1">
      <c r="C2150" s="933"/>
      <c r="D2150" s="933"/>
      <c r="E2150" s="19"/>
      <c r="I2150" s="100"/>
      <c r="M2150" s="100"/>
      <c r="Q2150" s="99"/>
      <c r="R2150" s="340"/>
      <c r="S2150" s="119"/>
      <c r="T2150" s="123"/>
      <c r="U2150" s="119"/>
      <c r="V2150" s="99"/>
      <c r="W2150" s="127"/>
      <c r="X2150" s="99"/>
      <c r="Y2150" s="127"/>
    </row>
    <row r="2151" spans="3:25" ht="19" hidden="1">
      <c r="C2151" s="933"/>
      <c r="D2151" s="933"/>
      <c r="E2151" s="19"/>
      <c r="I2151" s="100"/>
      <c r="M2151" s="100"/>
      <c r="Q2151" s="99"/>
      <c r="R2151" s="340"/>
      <c r="S2151" s="119"/>
      <c r="T2151" s="123"/>
      <c r="U2151" s="119"/>
      <c r="V2151" s="99"/>
      <c r="W2151" s="127"/>
      <c r="X2151" s="99"/>
      <c r="Y2151" s="127"/>
    </row>
    <row r="2152" spans="3:25" ht="19" hidden="1">
      <c r="C2152" s="933"/>
      <c r="D2152" s="933"/>
      <c r="E2152" s="19"/>
      <c r="I2152" s="100"/>
      <c r="M2152" s="100"/>
      <c r="Q2152" s="99"/>
      <c r="R2152" s="340"/>
      <c r="S2152" s="119"/>
      <c r="T2152" s="123"/>
      <c r="U2152" s="119"/>
      <c r="V2152" s="99"/>
      <c r="W2152" s="127"/>
      <c r="X2152" s="99"/>
      <c r="Y2152" s="127"/>
    </row>
    <row r="2153" spans="3:25" ht="19" hidden="1">
      <c r="C2153" s="933"/>
      <c r="D2153" s="933"/>
      <c r="E2153" s="19"/>
      <c r="I2153" s="100"/>
      <c r="M2153" s="100"/>
      <c r="Q2153" s="99"/>
      <c r="R2153" s="340"/>
      <c r="S2153" s="119"/>
      <c r="T2153" s="123"/>
      <c r="U2153" s="119"/>
      <c r="V2153" s="99"/>
      <c r="W2153" s="127"/>
      <c r="X2153" s="99"/>
      <c r="Y2153" s="127"/>
    </row>
    <row r="2154" spans="3:25" ht="19" hidden="1">
      <c r="C2154" s="933"/>
      <c r="D2154" s="933"/>
      <c r="E2154" s="19"/>
      <c r="I2154" s="100"/>
      <c r="M2154" s="100"/>
      <c r="Q2154" s="99"/>
      <c r="R2154" s="340"/>
      <c r="S2154" s="119"/>
      <c r="T2154" s="123"/>
      <c r="U2154" s="119"/>
      <c r="V2154" s="99"/>
      <c r="W2154" s="127"/>
      <c r="X2154" s="99"/>
      <c r="Y2154" s="127"/>
    </row>
    <row r="2155" spans="3:25" ht="19" hidden="1">
      <c r="C2155" s="933"/>
      <c r="D2155" s="933"/>
      <c r="E2155" s="19"/>
      <c r="I2155" s="100"/>
      <c r="M2155" s="100"/>
      <c r="Q2155" s="99"/>
      <c r="R2155" s="340"/>
      <c r="S2155" s="119"/>
      <c r="T2155" s="123"/>
      <c r="U2155" s="119"/>
      <c r="V2155" s="99"/>
      <c r="W2155" s="127"/>
      <c r="X2155" s="99"/>
      <c r="Y2155" s="127"/>
    </row>
    <row r="2156" spans="3:25" ht="19" hidden="1">
      <c r="C2156" s="933"/>
      <c r="D2156" s="933"/>
      <c r="E2156" s="19"/>
      <c r="I2156" s="100"/>
      <c r="M2156" s="100"/>
      <c r="Q2156" s="99"/>
      <c r="R2156" s="340"/>
      <c r="S2156" s="119"/>
      <c r="T2156" s="123"/>
      <c r="U2156" s="119"/>
      <c r="V2156" s="99"/>
      <c r="W2156" s="127"/>
      <c r="X2156" s="99"/>
      <c r="Y2156" s="127"/>
    </row>
    <row r="2157" spans="3:25" ht="19" hidden="1">
      <c r="C2157" s="933"/>
      <c r="D2157" s="933"/>
      <c r="E2157" s="19"/>
      <c r="I2157" s="100"/>
      <c r="M2157" s="100"/>
      <c r="Q2157" s="99"/>
      <c r="R2157" s="340"/>
      <c r="S2157" s="119"/>
      <c r="T2157" s="123"/>
      <c r="U2157" s="119"/>
      <c r="V2157" s="99"/>
      <c r="W2157" s="127"/>
      <c r="X2157" s="99"/>
      <c r="Y2157" s="127"/>
    </row>
    <row r="2158" spans="3:25" ht="19" hidden="1">
      <c r="C2158" s="933"/>
      <c r="D2158" s="933"/>
      <c r="E2158" s="19"/>
      <c r="I2158" s="100"/>
      <c r="M2158" s="100"/>
      <c r="Q2158" s="99"/>
      <c r="R2158" s="340"/>
      <c r="S2158" s="119"/>
      <c r="T2158" s="123"/>
      <c r="U2158" s="119"/>
      <c r="V2158" s="99"/>
      <c r="W2158" s="127"/>
      <c r="X2158" s="99"/>
      <c r="Y2158" s="127"/>
    </row>
    <row r="2159" spans="3:25" ht="19" hidden="1">
      <c r="C2159" s="933"/>
      <c r="D2159" s="933"/>
      <c r="E2159" s="19"/>
      <c r="I2159" s="100"/>
      <c r="M2159" s="100"/>
      <c r="Q2159" s="99"/>
      <c r="R2159" s="340"/>
      <c r="S2159" s="119"/>
      <c r="T2159" s="123"/>
      <c r="U2159" s="119"/>
      <c r="V2159" s="99"/>
      <c r="W2159" s="127"/>
      <c r="X2159" s="99"/>
      <c r="Y2159" s="127"/>
    </row>
    <row r="2160" spans="3:25" ht="19" hidden="1">
      <c r="C2160" s="933"/>
      <c r="D2160" s="933"/>
      <c r="E2160" s="19"/>
      <c r="I2160" s="100"/>
      <c r="M2160" s="100"/>
      <c r="Q2160" s="99"/>
      <c r="R2160" s="340"/>
      <c r="S2160" s="119"/>
      <c r="T2160" s="123"/>
      <c r="U2160" s="119"/>
      <c r="V2160" s="99"/>
      <c r="W2160" s="127"/>
      <c r="X2160" s="99"/>
      <c r="Y2160" s="127"/>
    </row>
    <row r="2161" spans="3:25" ht="19" hidden="1">
      <c r="C2161" s="933"/>
      <c r="D2161" s="933"/>
      <c r="E2161" s="19"/>
      <c r="I2161" s="100"/>
      <c r="M2161" s="100"/>
      <c r="Q2161" s="99"/>
      <c r="R2161" s="340"/>
      <c r="S2161" s="119"/>
      <c r="T2161" s="123"/>
      <c r="U2161" s="119"/>
      <c r="V2161" s="99"/>
      <c r="W2161" s="127"/>
      <c r="X2161" s="99"/>
      <c r="Y2161" s="127"/>
    </row>
    <row r="2162" spans="3:25" ht="19" hidden="1">
      <c r="C2162" s="933"/>
      <c r="D2162" s="933"/>
      <c r="E2162" s="19"/>
      <c r="I2162" s="100"/>
      <c r="M2162" s="100"/>
      <c r="Q2162" s="99"/>
      <c r="R2162" s="340"/>
      <c r="S2162" s="119"/>
      <c r="T2162" s="123"/>
      <c r="U2162" s="119"/>
      <c r="V2162" s="99"/>
      <c r="W2162" s="127"/>
      <c r="X2162" s="99"/>
      <c r="Y2162" s="127"/>
    </row>
    <row r="2163" spans="3:25" ht="19" hidden="1">
      <c r="C2163" s="933"/>
      <c r="D2163" s="933"/>
      <c r="E2163" s="19"/>
      <c r="I2163" s="100"/>
      <c r="M2163" s="100"/>
      <c r="Q2163" s="99"/>
      <c r="R2163" s="340"/>
      <c r="S2163" s="119"/>
      <c r="T2163" s="123"/>
      <c r="U2163" s="119"/>
      <c r="V2163" s="99"/>
      <c r="W2163" s="127"/>
      <c r="X2163" s="99"/>
      <c r="Y2163" s="127"/>
    </row>
    <row r="2164" spans="3:25" ht="19" hidden="1">
      <c r="C2164" s="933"/>
      <c r="D2164" s="933"/>
      <c r="E2164" s="19"/>
      <c r="I2164" s="100"/>
      <c r="M2164" s="100"/>
      <c r="Q2164" s="99"/>
      <c r="R2164" s="340"/>
      <c r="S2164" s="119"/>
      <c r="T2164" s="123"/>
      <c r="U2164" s="119"/>
      <c r="V2164" s="99"/>
      <c r="W2164" s="127"/>
      <c r="X2164" s="99"/>
      <c r="Y2164" s="127"/>
    </row>
    <row r="2165" spans="3:25" ht="19" hidden="1">
      <c r="C2165" s="933"/>
      <c r="D2165" s="933"/>
      <c r="E2165" s="19"/>
      <c r="I2165" s="100"/>
      <c r="M2165" s="100"/>
      <c r="Q2165" s="99"/>
      <c r="R2165" s="340"/>
      <c r="S2165" s="119"/>
      <c r="T2165" s="123"/>
      <c r="U2165" s="119"/>
      <c r="V2165" s="99"/>
      <c r="W2165" s="127"/>
      <c r="X2165" s="99"/>
      <c r="Y2165" s="127"/>
    </row>
    <row r="2166" spans="3:25" ht="19" hidden="1">
      <c r="C2166" s="933"/>
      <c r="D2166" s="933"/>
      <c r="E2166" s="19"/>
      <c r="I2166" s="100"/>
      <c r="M2166" s="100"/>
      <c r="Q2166" s="99"/>
      <c r="R2166" s="340"/>
      <c r="S2166" s="119"/>
      <c r="T2166" s="123"/>
      <c r="U2166" s="119"/>
      <c r="V2166" s="99"/>
      <c r="W2166" s="127"/>
      <c r="X2166" s="99"/>
      <c r="Y2166" s="127"/>
    </row>
    <row r="2167" spans="3:25" ht="19" hidden="1">
      <c r="C2167" s="933"/>
      <c r="D2167" s="933"/>
      <c r="E2167" s="19"/>
      <c r="I2167" s="100"/>
      <c r="M2167" s="100"/>
      <c r="Q2167" s="99"/>
      <c r="R2167" s="340"/>
      <c r="S2167" s="119"/>
      <c r="T2167" s="123"/>
      <c r="U2167" s="119"/>
      <c r="V2167" s="99"/>
      <c r="W2167" s="127"/>
      <c r="X2167" s="99"/>
      <c r="Y2167" s="127"/>
    </row>
    <row r="2168" spans="3:25" ht="19" hidden="1">
      <c r="C2168" s="933"/>
      <c r="D2168" s="933"/>
      <c r="E2168" s="19"/>
      <c r="I2168" s="100"/>
      <c r="M2168" s="100"/>
      <c r="Q2168" s="99"/>
      <c r="R2168" s="340"/>
      <c r="S2168" s="119"/>
      <c r="T2168" s="123"/>
      <c r="U2168" s="119"/>
      <c r="V2168" s="99"/>
      <c r="W2168" s="127"/>
      <c r="X2168" s="99"/>
      <c r="Y2168" s="127"/>
    </row>
    <row r="2169" spans="3:25" ht="19" hidden="1">
      <c r="C2169" s="933"/>
      <c r="D2169" s="933"/>
      <c r="E2169" s="19"/>
      <c r="I2169" s="100"/>
      <c r="M2169" s="100"/>
      <c r="Q2169" s="99"/>
      <c r="R2169" s="340"/>
      <c r="S2169" s="119"/>
      <c r="T2169" s="123"/>
      <c r="U2169" s="119"/>
      <c r="V2169" s="99"/>
      <c r="W2169" s="127"/>
      <c r="X2169" s="99"/>
      <c r="Y2169" s="127"/>
    </row>
    <row r="2170" spans="3:25" ht="19" hidden="1">
      <c r="C2170" s="933"/>
      <c r="D2170" s="933"/>
      <c r="E2170" s="19"/>
      <c r="I2170" s="100"/>
      <c r="M2170" s="100"/>
      <c r="Q2170" s="99"/>
      <c r="R2170" s="340"/>
      <c r="S2170" s="119"/>
      <c r="T2170" s="123"/>
      <c r="U2170" s="119"/>
      <c r="V2170" s="99"/>
      <c r="W2170" s="127"/>
      <c r="X2170" s="99"/>
      <c r="Y2170" s="127"/>
    </row>
    <row r="2171" spans="3:25" ht="19" hidden="1">
      <c r="C2171" s="933"/>
      <c r="D2171" s="933"/>
      <c r="E2171" s="19"/>
      <c r="I2171" s="100"/>
      <c r="M2171" s="100"/>
      <c r="Q2171" s="99"/>
      <c r="R2171" s="340"/>
      <c r="S2171" s="119"/>
      <c r="T2171" s="123"/>
      <c r="U2171" s="119"/>
      <c r="V2171" s="99"/>
      <c r="W2171" s="127"/>
      <c r="X2171" s="99"/>
      <c r="Y2171" s="127"/>
    </row>
    <row r="2172" spans="3:25" ht="19" hidden="1">
      <c r="C2172" s="933"/>
      <c r="D2172" s="933"/>
      <c r="E2172" s="19"/>
      <c r="I2172" s="100"/>
      <c r="M2172" s="100"/>
      <c r="Q2172" s="99"/>
      <c r="R2172" s="340"/>
      <c r="S2172" s="119"/>
      <c r="T2172" s="123"/>
      <c r="U2172" s="119"/>
      <c r="V2172" s="99"/>
      <c r="W2172" s="127"/>
      <c r="X2172" s="99"/>
      <c r="Y2172" s="127"/>
    </row>
    <row r="2173" spans="3:25" ht="19" hidden="1">
      <c r="C2173" s="933"/>
      <c r="D2173" s="933"/>
      <c r="E2173" s="19"/>
      <c r="I2173" s="100"/>
      <c r="M2173" s="100"/>
      <c r="Q2173" s="99"/>
      <c r="R2173" s="340"/>
      <c r="S2173" s="119"/>
      <c r="T2173" s="123"/>
      <c r="U2173" s="119"/>
      <c r="V2173" s="99"/>
      <c r="W2173" s="127"/>
      <c r="X2173" s="99"/>
      <c r="Y2173" s="127"/>
    </row>
    <row r="2174" spans="3:25" ht="19" hidden="1">
      <c r="C2174" s="933"/>
      <c r="D2174" s="933"/>
      <c r="E2174" s="19"/>
      <c r="I2174" s="100"/>
      <c r="M2174" s="100"/>
      <c r="Q2174" s="99"/>
      <c r="R2174" s="340"/>
      <c r="S2174" s="119"/>
      <c r="T2174" s="123"/>
      <c r="U2174" s="119"/>
      <c r="V2174" s="99"/>
      <c r="W2174" s="127"/>
      <c r="X2174" s="99"/>
      <c r="Y2174" s="127"/>
    </row>
    <row r="2175" spans="3:25" ht="19" hidden="1">
      <c r="C2175" s="933"/>
      <c r="D2175" s="933"/>
      <c r="E2175" s="19"/>
      <c r="I2175" s="100"/>
      <c r="M2175" s="100"/>
      <c r="Q2175" s="99"/>
      <c r="R2175" s="340"/>
      <c r="S2175" s="119"/>
      <c r="T2175" s="123"/>
      <c r="U2175" s="119"/>
      <c r="V2175" s="99"/>
      <c r="W2175" s="127"/>
      <c r="X2175" s="99"/>
      <c r="Y2175" s="127"/>
    </row>
    <row r="2176" spans="3:25" ht="19" hidden="1">
      <c r="C2176" s="933"/>
      <c r="D2176" s="933"/>
      <c r="E2176" s="19"/>
      <c r="I2176" s="100"/>
      <c r="M2176" s="100"/>
      <c r="Q2176" s="99"/>
      <c r="R2176" s="340"/>
      <c r="S2176" s="119"/>
      <c r="T2176" s="123"/>
      <c r="U2176" s="119"/>
      <c r="V2176" s="99"/>
      <c r="W2176" s="127"/>
      <c r="X2176" s="99"/>
      <c r="Y2176" s="127"/>
    </row>
    <row r="2177" spans="3:25" ht="19" hidden="1">
      <c r="C2177" s="933"/>
      <c r="D2177" s="933"/>
      <c r="E2177" s="19"/>
      <c r="I2177" s="100"/>
      <c r="M2177" s="100"/>
      <c r="Q2177" s="99"/>
      <c r="R2177" s="340"/>
      <c r="S2177" s="119"/>
      <c r="T2177" s="123"/>
      <c r="U2177" s="119"/>
      <c r="V2177" s="99"/>
      <c r="W2177" s="127"/>
      <c r="X2177" s="99"/>
      <c r="Y2177" s="127"/>
    </row>
    <row r="2178" spans="3:25" ht="19" hidden="1">
      <c r="C2178" s="933"/>
      <c r="D2178" s="933"/>
      <c r="E2178" s="19"/>
      <c r="I2178" s="100"/>
      <c r="M2178" s="100"/>
      <c r="Q2178" s="99"/>
      <c r="R2178" s="340"/>
      <c r="S2178" s="119"/>
      <c r="T2178" s="123"/>
      <c r="U2178" s="119"/>
      <c r="V2178" s="99"/>
      <c r="W2178" s="127"/>
      <c r="X2178" s="99"/>
      <c r="Y2178" s="127"/>
    </row>
    <row r="2179" spans="3:25" ht="19" hidden="1">
      <c r="C2179" s="933"/>
      <c r="D2179" s="933"/>
      <c r="E2179" s="19"/>
      <c r="I2179" s="100"/>
      <c r="M2179" s="100"/>
      <c r="Q2179" s="99"/>
      <c r="R2179" s="340"/>
      <c r="S2179" s="119"/>
      <c r="T2179" s="123"/>
      <c r="U2179" s="119"/>
      <c r="V2179" s="99"/>
      <c r="W2179" s="127"/>
      <c r="X2179" s="99"/>
      <c r="Y2179" s="127"/>
    </row>
    <row r="2180" spans="3:25" ht="19" hidden="1">
      <c r="C2180" s="933"/>
      <c r="D2180" s="933"/>
      <c r="E2180" s="19"/>
      <c r="I2180" s="100"/>
      <c r="M2180" s="100"/>
      <c r="Q2180" s="99"/>
      <c r="R2180" s="340"/>
      <c r="S2180" s="119"/>
      <c r="T2180" s="123"/>
      <c r="U2180" s="119"/>
      <c r="V2180" s="99"/>
      <c r="W2180" s="127"/>
      <c r="X2180" s="99"/>
      <c r="Y2180" s="127"/>
    </row>
    <row r="2181" spans="3:25" ht="19" hidden="1">
      <c r="C2181" s="933"/>
      <c r="D2181" s="933"/>
      <c r="E2181" s="19"/>
      <c r="I2181" s="100"/>
      <c r="M2181" s="100"/>
      <c r="Q2181" s="99"/>
      <c r="R2181" s="340"/>
      <c r="S2181" s="119"/>
      <c r="T2181" s="123"/>
      <c r="U2181" s="119"/>
      <c r="V2181" s="99"/>
      <c r="W2181" s="127"/>
      <c r="X2181" s="99"/>
      <c r="Y2181" s="127"/>
    </row>
    <row r="2182" spans="3:25" ht="19" hidden="1">
      <c r="C2182" s="933"/>
      <c r="D2182" s="933"/>
      <c r="E2182" s="19"/>
      <c r="I2182" s="100"/>
      <c r="M2182" s="100"/>
      <c r="Q2182" s="99"/>
      <c r="R2182" s="340"/>
      <c r="S2182" s="119"/>
      <c r="T2182" s="123"/>
      <c r="U2182" s="119"/>
      <c r="V2182" s="99"/>
      <c r="W2182" s="127"/>
      <c r="X2182" s="99"/>
      <c r="Y2182" s="127"/>
    </row>
    <row r="2183" spans="3:25" ht="19" hidden="1">
      <c r="C2183" s="933"/>
      <c r="D2183" s="933"/>
      <c r="E2183" s="19"/>
      <c r="I2183" s="100"/>
      <c r="M2183" s="100"/>
      <c r="Q2183" s="99"/>
      <c r="R2183" s="340"/>
      <c r="S2183" s="119"/>
      <c r="T2183" s="123"/>
      <c r="U2183" s="119"/>
      <c r="V2183" s="99"/>
      <c r="W2183" s="127"/>
      <c r="X2183" s="99"/>
      <c r="Y2183" s="127"/>
    </row>
    <row r="2184" spans="3:25" ht="19" hidden="1">
      <c r="C2184" s="933"/>
      <c r="D2184" s="933"/>
      <c r="E2184" s="19"/>
      <c r="I2184" s="100"/>
      <c r="M2184" s="100"/>
      <c r="Q2184" s="99"/>
      <c r="R2184" s="340"/>
      <c r="S2184" s="119"/>
      <c r="T2184" s="123"/>
      <c r="U2184" s="119"/>
      <c r="V2184" s="99"/>
      <c r="W2184" s="127"/>
      <c r="X2184" s="99"/>
      <c r="Y2184" s="127"/>
    </row>
    <row r="2185" spans="3:25" ht="19" hidden="1">
      <c r="C2185" s="933"/>
      <c r="D2185" s="933"/>
      <c r="E2185" s="19"/>
      <c r="I2185" s="100"/>
      <c r="M2185" s="100"/>
      <c r="Q2185" s="99"/>
      <c r="R2185" s="340"/>
      <c r="S2185" s="119"/>
      <c r="T2185" s="123"/>
      <c r="U2185" s="119"/>
      <c r="V2185" s="99"/>
      <c r="W2185" s="127"/>
      <c r="X2185" s="99"/>
      <c r="Y2185" s="127"/>
    </row>
    <row r="2186" spans="3:25" ht="19" hidden="1">
      <c r="C2186" s="933"/>
      <c r="D2186" s="933"/>
      <c r="E2186" s="19"/>
      <c r="I2186" s="100"/>
      <c r="M2186" s="100"/>
      <c r="Q2186" s="99"/>
      <c r="R2186" s="340"/>
      <c r="S2186" s="119"/>
      <c r="T2186" s="123"/>
      <c r="U2186" s="119"/>
      <c r="V2186" s="99"/>
      <c r="W2186" s="127"/>
      <c r="X2186" s="99"/>
      <c r="Y2186" s="127"/>
    </row>
    <row r="2187" spans="3:25" ht="19" hidden="1">
      <c r="C2187" s="933"/>
      <c r="D2187" s="933"/>
      <c r="E2187" s="19"/>
      <c r="I2187" s="100"/>
      <c r="M2187" s="100"/>
      <c r="Q2187" s="99"/>
      <c r="R2187" s="340"/>
      <c r="S2187" s="119"/>
      <c r="T2187" s="123"/>
      <c r="U2187" s="119"/>
      <c r="V2187" s="99"/>
      <c r="W2187" s="127"/>
      <c r="X2187" s="99"/>
      <c r="Y2187" s="127"/>
    </row>
    <row r="2188" spans="3:25" ht="19" hidden="1">
      <c r="C2188" s="933"/>
      <c r="D2188" s="933"/>
      <c r="E2188" s="19"/>
      <c r="I2188" s="100"/>
      <c r="M2188" s="100"/>
      <c r="Q2188" s="99"/>
      <c r="R2188" s="340"/>
      <c r="S2188" s="119"/>
      <c r="T2188" s="123"/>
      <c r="U2188" s="119"/>
      <c r="V2188" s="99"/>
      <c r="W2188" s="127"/>
      <c r="X2188" s="99"/>
      <c r="Y2188" s="127"/>
    </row>
    <row r="2189" spans="3:25" ht="19" hidden="1">
      <c r="C2189" s="933"/>
      <c r="D2189" s="933"/>
      <c r="E2189" s="19"/>
      <c r="I2189" s="100"/>
      <c r="M2189" s="100"/>
      <c r="Q2189" s="99"/>
      <c r="R2189" s="340"/>
      <c r="S2189" s="119"/>
      <c r="T2189" s="123"/>
      <c r="U2189" s="119"/>
      <c r="V2189" s="99"/>
      <c r="W2189" s="127"/>
      <c r="X2189" s="99"/>
      <c r="Y2189" s="127"/>
    </row>
    <row r="2190" spans="3:25" ht="19" hidden="1">
      <c r="C2190" s="933"/>
      <c r="D2190" s="933"/>
      <c r="E2190" s="19"/>
      <c r="I2190" s="100"/>
      <c r="M2190" s="100"/>
      <c r="Q2190" s="99"/>
      <c r="R2190" s="340"/>
      <c r="S2190" s="119"/>
      <c r="T2190" s="123"/>
      <c r="U2190" s="119"/>
      <c r="V2190" s="99"/>
      <c r="W2190" s="127"/>
      <c r="X2190" s="99"/>
      <c r="Y2190" s="127"/>
    </row>
    <row r="2191" spans="3:25" ht="19" hidden="1">
      <c r="C2191" s="933"/>
      <c r="D2191" s="933"/>
      <c r="E2191" s="19"/>
      <c r="I2191" s="100"/>
      <c r="M2191" s="100"/>
      <c r="Q2191" s="99"/>
      <c r="R2191" s="340"/>
      <c r="S2191" s="119"/>
      <c r="T2191" s="123"/>
      <c r="U2191" s="119"/>
      <c r="V2191" s="99"/>
      <c r="W2191" s="127"/>
      <c r="X2191" s="99"/>
      <c r="Y2191" s="127"/>
    </row>
    <row r="2192" spans="3:25" ht="19" hidden="1">
      <c r="C2192" s="933"/>
      <c r="D2192" s="933"/>
      <c r="E2192" s="19"/>
      <c r="I2192" s="100"/>
      <c r="M2192" s="100"/>
      <c r="Q2192" s="99"/>
      <c r="R2192" s="340"/>
      <c r="S2192" s="119"/>
      <c r="T2192" s="123"/>
      <c r="U2192" s="119"/>
      <c r="V2192" s="99"/>
      <c r="W2192" s="127"/>
      <c r="X2192" s="99"/>
      <c r="Y2192" s="127"/>
    </row>
    <row r="2193" spans="3:25" ht="19" hidden="1">
      <c r="C2193" s="933"/>
      <c r="D2193" s="933"/>
      <c r="E2193" s="19"/>
      <c r="I2193" s="100"/>
      <c r="M2193" s="100"/>
      <c r="Q2193" s="99"/>
      <c r="R2193" s="340"/>
      <c r="S2193" s="119"/>
      <c r="T2193" s="123"/>
      <c r="U2193" s="119"/>
      <c r="V2193" s="99"/>
      <c r="W2193" s="127"/>
      <c r="X2193" s="99"/>
      <c r="Y2193" s="127"/>
    </row>
    <row r="2194" spans="3:25" ht="19" hidden="1">
      <c r="C2194" s="933"/>
      <c r="D2194" s="933"/>
      <c r="E2194" s="19"/>
      <c r="I2194" s="100"/>
      <c r="M2194" s="100"/>
      <c r="Q2194" s="99"/>
      <c r="R2194" s="340"/>
      <c r="S2194" s="119"/>
      <c r="T2194" s="123"/>
      <c r="U2194" s="119"/>
      <c r="V2194" s="99"/>
      <c r="W2194" s="127"/>
      <c r="X2194" s="99"/>
      <c r="Y2194" s="127"/>
    </row>
    <row r="2195" spans="3:25" ht="19" hidden="1">
      <c r="C2195" s="933"/>
      <c r="D2195" s="933"/>
      <c r="E2195" s="19"/>
      <c r="I2195" s="100"/>
      <c r="M2195" s="100"/>
      <c r="Q2195" s="99"/>
      <c r="R2195" s="340"/>
      <c r="S2195" s="119"/>
      <c r="T2195" s="123"/>
      <c r="U2195" s="119"/>
      <c r="V2195" s="99"/>
      <c r="W2195" s="127"/>
      <c r="X2195" s="99"/>
      <c r="Y2195" s="127"/>
    </row>
    <row r="2196" spans="3:25" ht="19" hidden="1">
      <c r="C2196" s="933"/>
      <c r="D2196" s="933"/>
      <c r="E2196" s="19"/>
      <c r="I2196" s="100"/>
      <c r="M2196" s="100"/>
      <c r="Q2196" s="99"/>
      <c r="R2196" s="340"/>
      <c r="S2196" s="119"/>
      <c r="T2196" s="123"/>
      <c r="U2196" s="119"/>
      <c r="V2196" s="99"/>
      <c r="W2196" s="127"/>
      <c r="X2196" s="99"/>
      <c r="Y2196" s="127"/>
    </row>
    <row r="2197" spans="3:25" ht="19" hidden="1">
      <c r="C2197" s="933"/>
      <c r="D2197" s="933"/>
      <c r="E2197" s="19"/>
      <c r="I2197" s="100"/>
      <c r="M2197" s="100"/>
      <c r="Q2197" s="99"/>
      <c r="R2197" s="340"/>
      <c r="S2197" s="119"/>
      <c r="T2197" s="123"/>
      <c r="U2197" s="119"/>
      <c r="V2197" s="99"/>
      <c r="W2197" s="127"/>
      <c r="X2197" s="99"/>
      <c r="Y2197" s="127"/>
    </row>
    <row r="2198" spans="3:25" ht="19" hidden="1">
      <c r="C2198" s="933"/>
      <c r="D2198" s="933"/>
      <c r="E2198" s="19"/>
      <c r="I2198" s="100"/>
      <c r="M2198" s="100"/>
      <c r="Q2198" s="99"/>
      <c r="R2198" s="340"/>
      <c r="S2198" s="119"/>
      <c r="T2198" s="123"/>
      <c r="U2198" s="119"/>
      <c r="V2198" s="99"/>
      <c r="W2198" s="127"/>
      <c r="X2198" s="99"/>
      <c r="Y2198" s="127"/>
    </row>
    <row r="2199" spans="3:25" ht="19" hidden="1">
      <c r="C2199" s="933"/>
      <c r="D2199" s="933"/>
      <c r="E2199" s="19"/>
      <c r="I2199" s="100"/>
      <c r="M2199" s="100"/>
      <c r="Q2199" s="99"/>
      <c r="R2199" s="340"/>
      <c r="S2199" s="119"/>
      <c r="T2199" s="123"/>
      <c r="U2199" s="119"/>
      <c r="V2199" s="99"/>
      <c r="W2199" s="127"/>
      <c r="X2199" s="99"/>
      <c r="Y2199" s="127"/>
    </row>
    <row r="2200" spans="3:25" ht="19" hidden="1">
      <c r="C2200" s="933"/>
      <c r="D2200" s="933"/>
      <c r="E2200" s="19"/>
      <c r="I2200" s="100"/>
      <c r="M2200" s="100"/>
      <c r="Q2200" s="99"/>
      <c r="R2200" s="340"/>
      <c r="S2200" s="119"/>
      <c r="T2200" s="123"/>
      <c r="U2200" s="119"/>
      <c r="V2200" s="99"/>
      <c r="W2200" s="127"/>
      <c r="X2200" s="99"/>
      <c r="Y2200" s="127"/>
    </row>
    <row r="2201" spans="3:25" ht="19" hidden="1">
      <c r="C2201" s="933"/>
      <c r="D2201" s="933"/>
      <c r="E2201" s="19"/>
      <c r="I2201" s="100"/>
      <c r="M2201" s="100"/>
      <c r="Q2201" s="99"/>
      <c r="R2201" s="340"/>
      <c r="S2201" s="119"/>
      <c r="T2201" s="123"/>
      <c r="U2201" s="119"/>
      <c r="V2201" s="99"/>
      <c r="W2201" s="127"/>
      <c r="X2201" s="99"/>
      <c r="Y2201" s="127"/>
    </row>
    <row r="2202" spans="3:25" ht="19" hidden="1">
      <c r="C2202" s="933"/>
      <c r="D2202" s="933"/>
      <c r="E2202" s="19"/>
      <c r="I2202" s="100"/>
      <c r="M2202" s="100"/>
      <c r="Q2202" s="99"/>
      <c r="R2202" s="340"/>
      <c r="S2202" s="119"/>
      <c r="T2202" s="123"/>
      <c r="U2202" s="119"/>
      <c r="V2202" s="99"/>
      <c r="W2202" s="127"/>
      <c r="X2202" s="99"/>
      <c r="Y2202" s="127"/>
    </row>
    <row r="2203" spans="3:25" ht="19" hidden="1">
      <c r="C2203" s="933"/>
      <c r="D2203" s="933"/>
      <c r="E2203" s="19"/>
      <c r="I2203" s="100"/>
      <c r="M2203" s="100"/>
      <c r="Q2203" s="99"/>
      <c r="R2203" s="340"/>
      <c r="S2203" s="119"/>
      <c r="T2203" s="123"/>
      <c r="U2203" s="119"/>
      <c r="V2203" s="99"/>
      <c r="W2203" s="127"/>
      <c r="X2203" s="99"/>
      <c r="Y2203" s="127"/>
    </row>
    <row r="2204" spans="3:25" ht="19" hidden="1">
      <c r="C2204" s="933"/>
      <c r="D2204" s="933"/>
      <c r="E2204" s="19"/>
      <c r="I2204" s="100"/>
      <c r="M2204" s="100"/>
      <c r="Q2204" s="99"/>
      <c r="R2204" s="340"/>
      <c r="S2204" s="119"/>
      <c r="T2204" s="123"/>
      <c r="U2204" s="119"/>
      <c r="V2204" s="99"/>
      <c r="W2204" s="127"/>
      <c r="X2204" s="99"/>
      <c r="Y2204" s="127"/>
    </row>
    <row r="2205" spans="3:25" ht="19" hidden="1">
      <c r="C2205" s="933"/>
      <c r="D2205" s="933"/>
      <c r="E2205" s="19"/>
      <c r="I2205" s="100"/>
      <c r="M2205" s="100"/>
      <c r="Q2205" s="99"/>
      <c r="R2205" s="340"/>
      <c r="S2205" s="119"/>
      <c r="T2205" s="123"/>
      <c r="U2205" s="119"/>
      <c r="V2205" s="99"/>
      <c r="W2205" s="127"/>
      <c r="X2205" s="99"/>
      <c r="Y2205" s="127"/>
    </row>
    <row r="2206" spans="3:25" ht="19" hidden="1">
      <c r="C2206" s="933"/>
      <c r="D2206" s="933"/>
      <c r="E2206" s="19"/>
      <c r="I2206" s="100"/>
      <c r="M2206" s="100"/>
      <c r="Q2206" s="99"/>
      <c r="R2206" s="340"/>
      <c r="S2206" s="119"/>
      <c r="T2206" s="123"/>
      <c r="U2206" s="119"/>
      <c r="V2206" s="99"/>
      <c r="W2206" s="127"/>
      <c r="X2206" s="99"/>
      <c r="Y2206" s="127"/>
    </row>
    <row r="2207" spans="3:25" ht="19" hidden="1">
      <c r="C2207" s="933"/>
      <c r="D2207" s="933"/>
      <c r="E2207" s="19"/>
      <c r="I2207" s="100"/>
      <c r="M2207" s="100"/>
      <c r="Q2207" s="99"/>
      <c r="R2207" s="340"/>
      <c r="S2207" s="119"/>
      <c r="T2207" s="123"/>
      <c r="U2207" s="119"/>
      <c r="V2207" s="99"/>
      <c r="W2207" s="127"/>
      <c r="X2207" s="99"/>
      <c r="Y2207" s="127"/>
    </row>
    <row r="2208" spans="3:25" ht="19" hidden="1">
      <c r="C2208" s="933"/>
      <c r="D2208" s="933"/>
      <c r="E2208" s="19"/>
      <c r="I2208" s="100"/>
      <c r="M2208" s="100"/>
      <c r="Q2208" s="99"/>
      <c r="R2208" s="340"/>
      <c r="S2208" s="119"/>
      <c r="T2208" s="123"/>
      <c r="U2208" s="119"/>
      <c r="V2208" s="99"/>
      <c r="W2208" s="127"/>
      <c r="X2208" s="99"/>
      <c r="Y2208" s="127"/>
    </row>
    <row r="2209" spans="3:25" ht="19" hidden="1">
      <c r="C2209" s="933"/>
      <c r="D2209" s="933"/>
      <c r="E2209" s="19"/>
      <c r="I2209" s="100"/>
      <c r="M2209" s="100"/>
      <c r="Q2209" s="99"/>
      <c r="R2209" s="340"/>
      <c r="S2209" s="119"/>
      <c r="T2209" s="123"/>
      <c r="U2209" s="119"/>
      <c r="V2209" s="99"/>
      <c r="W2209" s="127"/>
      <c r="X2209" s="99"/>
      <c r="Y2209" s="127"/>
    </row>
    <row r="2210" spans="3:25" ht="19" hidden="1">
      <c r="C2210" s="933"/>
      <c r="D2210" s="933"/>
      <c r="E2210" s="19"/>
      <c r="I2210" s="100"/>
      <c r="M2210" s="100"/>
      <c r="Q2210" s="99"/>
      <c r="R2210" s="340"/>
      <c r="S2210" s="119"/>
      <c r="T2210" s="123"/>
      <c r="U2210" s="119"/>
      <c r="V2210" s="99"/>
      <c r="W2210" s="127"/>
      <c r="X2210" s="99"/>
      <c r="Y2210" s="127"/>
    </row>
    <row r="2211" spans="3:25" ht="19" hidden="1">
      <c r="C2211" s="933"/>
      <c r="D2211" s="933"/>
      <c r="E2211" s="19"/>
      <c r="I2211" s="100"/>
      <c r="M2211" s="100"/>
      <c r="Q2211" s="99"/>
      <c r="R2211" s="340"/>
      <c r="S2211" s="119"/>
      <c r="T2211" s="123"/>
      <c r="U2211" s="119"/>
      <c r="V2211" s="99"/>
      <c r="W2211" s="127"/>
      <c r="X2211" s="99"/>
      <c r="Y2211" s="127"/>
    </row>
    <row r="2212" spans="3:25" ht="19" hidden="1">
      <c r="C2212" s="933"/>
      <c r="D2212" s="933"/>
      <c r="E2212" s="19"/>
      <c r="I2212" s="100"/>
      <c r="M2212" s="100"/>
      <c r="Q2212" s="99"/>
      <c r="R2212" s="340"/>
      <c r="S2212" s="119"/>
      <c r="T2212" s="123"/>
      <c r="U2212" s="119"/>
      <c r="V2212" s="99"/>
      <c r="W2212" s="127"/>
      <c r="X2212" s="99"/>
      <c r="Y2212" s="127"/>
    </row>
    <row r="2213" spans="3:25" ht="19" hidden="1">
      <c r="C2213" s="933"/>
      <c r="D2213" s="933"/>
      <c r="E2213" s="19"/>
      <c r="I2213" s="100"/>
      <c r="M2213" s="100"/>
      <c r="Q2213" s="99"/>
      <c r="R2213" s="340"/>
      <c r="S2213" s="119"/>
      <c r="T2213" s="123"/>
      <c r="U2213" s="119"/>
      <c r="V2213" s="99"/>
      <c r="W2213" s="127"/>
      <c r="X2213" s="99"/>
      <c r="Y2213" s="127"/>
    </row>
    <row r="2214" spans="3:25" ht="19" hidden="1">
      <c r="C2214" s="933"/>
      <c r="D2214" s="933"/>
      <c r="E2214" s="19"/>
      <c r="I2214" s="100"/>
      <c r="M2214" s="100"/>
      <c r="Q2214" s="99"/>
      <c r="R2214" s="340"/>
      <c r="S2214" s="119"/>
      <c r="T2214" s="123"/>
      <c r="U2214" s="119"/>
      <c r="V2214" s="99"/>
      <c r="W2214" s="127"/>
      <c r="X2214" s="99"/>
      <c r="Y2214" s="127"/>
    </row>
    <row r="2215" spans="3:25" ht="19" hidden="1">
      <c r="C2215" s="933"/>
      <c r="D2215" s="933"/>
      <c r="E2215" s="19"/>
      <c r="I2215" s="100"/>
      <c r="M2215" s="100"/>
      <c r="Q2215" s="99"/>
      <c r="R2215" s="340"/>
      <c r="S2215" s="119"/>
      <c r="T2215" s="123"/>
      <c r="U2215" s="119"/>
      <c r="V2215" s="99"/>
      <c r="W2215" s="127"/>
      <c r="X2215" s="99"/>
      <c r="Y2215" s="127"/>
    </row>
    <row r="2216" spans="3:25" ht="19" hidden="1">
      <c r="C2216" s="933"/>
      <c r="D2216" s="933"/>
      <c r="E2216" s="19"/>
      <c r="I2216" s="100"/>
      <c r="M2216" s="100"/>
      <c r="Q2216" s="99"/>
      <c r="R2216" s="340"/>
      <c r="S2216" s="119"/>
      <c r="T2216" s="123"/>
      <c r="U2216" s="119"/>
      <c r="V2216" s="99"/>
      <c r="W2216" s="127"/>
      <c r="X2216" s="99"/>
      <c r="Y2216" s="127"/>
    </row>
    <row r="2217" spans="3:25" ht="19" hidden="1">
      <c r="C2217" s="933"/>
      <c r="D2217" s="933"/>
      <c r="E2217" s="19"/>
      <c r="I2217" s="100"/>
      <c r="M2217" s="100"/>
      <c r="Q2217" s="99"/>
      <c r="R2217" s="340"/>
      <c r="S2217" s="119"/>
      <c r="T2217" s="123"/>
      <c r="U2217" s="119"/>
      <c r="V2217" s="99"/>
      <c r="W2217" s="127"/>
      <c r="X2217" s="99"/>
      <c r="Y2217" s="127"/>
    </row>
    <row r="2218" spans="3:25" ht="19" hidden="1">
      <c r="C2218" s="933"/>
      <c r="D2218" s="933"/>
      <c r="E2218" s="19"/>
      <c r="I2218" s="100"/>
      <c r="M2218" s="100"/>
      <c r="Q2218" s="99"/>
      <c r="R2218" s="340"/>
      <c r="S2218" s="119"/>
      <c r="T2218" s="123"/>
      <c r="U2218" s="119"/>
      <c r="V2218" s="99"/>
      <c r="W2218" s="127"/>
      <c r="X2218" s="99"/>
      <c r="Y2218" s="127"/>
    </row>
    <row r="2219" spans="3:25" ht="19" hidden="1">
      <c r="C2219" s="933"/>
      <c r="D2219" s="933"/>
      <c r="E2219" s="19"/>
      <c r="I2219" s="100"/>
      <c r="M2219" s="100"/>
      <c r="Q2219" s="99"/>
      <c r="R2219" s="340"/>
      <c r="S2219" s="119"/>
      <c r="T2219" s="123"/>
      <c r="U2219" s="119"/>
      <c r="V2219" s="99"/>
      <c r="W2219" s="127"/>
      <c r="X2219" s="99"/>
      <c r="Y2219" s="127"/>
    </row>
    <row r="2220" spans="3:25" ht="19" hidden="1">
      <c r="C2220" s="933"/>
      <c r="D2220" s="933"/>
      <c r="E2220" s="19"/>
      <c r="I2220" s="100"/>
      <c r="M2220" s="100"/>
      <c r="Q2220" s="99"/>
      <c r="R2220" s="340"/>
      <c r="S2220" s="119"/>
      <c r="T2220" s="123"/>
      <c r="U2220" s="119"/>
      <c r="V2220" s="99"/>
      <c r="W2220" s="127"/>
      <c r="X2220" s="99"/>
      <c r="Y2220" s="127"/>
    </row>
    <row r="2221" spans="3:25" ht="19" hidden="1">
      <c r="C2221" s="933"/>
      <c r="D2221" s="933"/>
      <c r="E2221" s="19"/>
      <c r="I2221" s="100"/>
      <c r="M2221" s="100"/>
      <c r="Q2221" s="99"/>
      <c r="R2221" s="340"/>
      <c r="S2221" s="119"/>
      <c r="T2221" s="123"/>
      <c r="U2221" s="119"/>
      <c r="V2221" s="99"/>
      <c r="W2221" s="127"/>
      <c r="X2221" s="99"/>
      <c r="Y2221" s="127"/>
    </row>
    <row r="2222" spans="3:25" ht="19" hidden="1">
      <c r="C2222" s="933"/>
      <c r="D2222" s="933"/>
      <c r="E2222" s="19"/>
      <c r="I2222" s="100"/>
      <c r="M2222" s="100"/>
      <c r="Q2222" s="99"/>
      <c r="R2222" s="340"/>
      <c r="S2222" s="119"/>
      <c r="T2222" s="123"/>
      <c r="U2222" s="119"/>
      <c r="V2222" s="99"/>
      <c r="W2222" s="127"/>
      <c r="X2222" s="99"/>
      <c r="Y2222" s="127"/>
    </row>
    <row r="2223" spans="3:25" ht="19" hidden="1">
      <c r="C2223" s="933"/>
      <c r="D2223" s="933"/>
      <c r="E2223" s="19"/>
      <c r="I2223" s="100"/>
      <c r="M2223" s="100"/>
      <c r="Q2223" s="99"/>
      <c r="R2223" s="340"/>
      <c r="S2223" s="119"/>
      <c r="T2223" s="123"/>
      <c r="U2223" s="119"/>
      <c r="V2223" s="99"/>
      <c r="W2223" s="127"/>
      <c r="X2223" s="99"/>
      <c r="Y2223" s="127"/>
    </row>
    <row r="2224" spans="3:25" ht="19" hidden="1">
      <c r="C2224" s="933"/>
      <c r="D2224" s="933"/>
      <c r="E2224" s="19"/>
      <c r="I2224" s="100"/>
      <c r="M2224" s="100"/>
      <c r="Q2224" s="99"/>
      <c r="R2224" s="340"/>
      <c r="S2224" s="119"/>
      <c r="T2224" s="123"/>
      <c r="U2224" s="119"/>
      <c r="V2224" s="99"/>
      <c r="W2224" s="127"/>
      <c r="X2224" s="99"/>
      <c r="Y2224" s="127"/>
    </row>
    <row r="2225" spans="3:25" ht="19" hidden="1">
      <c r="C2225" s="933"/>
      <c r="D2225" s="933"/>
      <c r="E2225" s="19"/>
      <c r="I2225" s="100"/>
      <c r="M2225" s="100"/>
      <c r="Q2225" s="99"/>
      <c r="R2225" s="340"/>
      <c r="S2225" s="119"/>
      <c r="T2225" s="123"/>
      <c r="U2225" s="119"/>
      <c r="V2225" s="99"/>
      <c r="W2225" s="127"/>
      <c r="X2225" s="99"/>
      <c r="Y2225" s="127"/>
    </row>
    <row r="2226" spans="3:25" ht="19" hidden="1">
      <c r="C2226" s="933"/>
      <c r="D2226" s="933"/>
      <c r="E2226" s="19"/>
      <c r="I2226" s="100"/>
      <c r="M2226" s="100"/>
      <c r="Q2226" s="99"/>
      <c r="R2226" s="340"/>
      <c r="S2226" s="119"/>
      <c r="T2226" s="123"/>
      <c r="U2226" s="119"/>
      <c r="V2226" s="99"/>
      <c r="W2226" s="127"/>
      <c r="X2226" s="99"/>
      <c r="Y2226" s="127"/>
    </row>
    <row r="2227" spans="3:25" ht="19" hidden="1">
      <c r="C2227" s="933"/>
      <c r="D2227" s="933"/>
      <c r="E2227" s="19"/>
      <c r="I2227" s="100"/>
      <c r="M2227" s="100"/>
      <c r="Q2227" s="99"/>
      <c r="R2227" s="340"/>
      <c r="S2227" s="119"/>
      <c r="T2227" s="123"/>
      <c r="U2227" s="119"/>
      <c r="V2227" s="99"/>
      <c r="W2227" s="127"/>
      <c r="X2227" s="99"/>
      <c r="Y2227" s="127"/>
    </row>
    <row r="2228" spans="3:25" ht="19" hidden="1">
      <c r="C2228" s="933"/>
      <c r="D2228" s="933"/>
      <c r="E2228" s="19"/>
      <c r="I2228" s="100"/>
      <c r="M2228" s="100"/>
      <c r="Q2228" s="99"/>
      <c r="R2228" s="340"/>
      <c r="S2228" s="119"/>
      <c r="T2228" s="123"/>
      <c r="U2228" s="119"/>
      <c r="V2228" s="99"/>
      <c r="W2228" s="127"/>
      <c r="X2228" s="99"/>
      <c r="Y2228" s="127"/>
    </row>
    <row r="2229" spans="3:25" ht="19" hidden="1">
      <c r="C2229" s="933"/>
      <c r="D2229" s="933"/>
      <c r="E2229" s="19"/>
      <c r="I2229" s="100"/>
      <c r="M2229" s="100"/>
      <c r="Q2229" s="99"/>
      <c r="R2229" s="340"/>
      <c r="S2229" s="119"/>
      <c r="T2229" s="123"/>
      <c r="U2229" s="119"/>
      <c r="V2229" s="99"/>
      <c r="W2229" s="127"/>
      <c r="X2229" s="99"/>
      <c r="Y2229" s="127"/>
    </row>
    <row r="2230" spans="3:25" ht="19" hidden="1">
      <c r="C2230" s="933"/>
      <c r="D2230" s="933"/>
      <c r="E2230" s="19"/>
      <c r="I2230" s="100"/>
      <c r="M2230" s="100"/>
      <c r="Q2230" s="99"/>
      <c r="R2230" s="340"/>
      <c r="S2230" s="119"/>
      <c r="T2230" s="123"/>
      <c r="U2230" s="119"/>
      <c r="V2230" s="99"/>
      <c r="W2230" s="127"/>
      <c r="X2230" s="99"/>
      <c r="Y2230" s="127"/>
    </row>
    <row r="2231" spans="3:25" ht="19" hidden="1">
      <c r="C2231" s="933"/>
      <c r="D2231" s="933"/>
      <c r="E2231" s="19"/>
      <c r="I2231" s="100"/>
      <c r="M2231" s="100"/>
      <c r="Q2231" s="99"/>
      <c r="R2231" s="340"/>
      <c r="S2231" s="119"/>
      <c r="T2231" s="123"/>
      <c r="U2231" s="119"/>
      <c r="V2231" s="99"/>
      <c r="W2231" s="127"/>
      <c r="X2231" s="99"/>
      <c r="Y2231" s="127"/>
    </row>
    <row r="2232" spans="3:25" ht="19" hidden="1">
      <c r="C2232" s="933"/>
      <c r="D2232" s="933"/>
      <c r="E2232" s="19"/>
      <c r="I2232" s="100"/>
      <c r="M2232" s="100"/>
      <c r="Q2232" s="99"/>
      <c r="R2232" s="340"/>
      <c r="S2232" s="119"/>
      <c r="T2232" s="123"/>
      <c r="U2232" s="119"/>
      <c r="V2232" s="99"/>
      <c r="W2232" s="127"/>
      <c r="X2232" s="99"/>
      <c r="Y2232" s="127"/>
    </row>
    <row r="2233" spans="3:25" ht="19" hidden="1">
      <c r="C2233" s="933"/>
      <c r="D2233" s="933"/>
      <c r="E2233" s="19"/>
      <c r="I2233" s="100"/>
      <c r="M2233" s="100"/>
      <c r="Q2233" s="99"/>
      <c r="R2233" s="340"/>
      <c r="S2233" s="119"/>
      <c r="T2233" s="123"/>
      <c r="U2233" s="119"/>
      <c r="V2233" s="99"/>
      <c r="W2233" s="127"/>
      <c r="X2233" s="99"/>
      <c r="Y2233" s="127"/>
    </row>
    <row r="2234" spans="3:25" ht="19" hidden="1">
      <c r="C2234" s="933"/>
      <c r="D2234" s="933"/>
      <c r="E2234" s="19"/>
      <c r="I2234" s="100"/>
      <c r="M2234" s="100"/>
      <c r="Q2234" s="99"/>
      <c r="R2234" s="340"/>
      <c r="S2234" s="119"/>
      <c r="T2234" s="123"/>
      <c r="U2234" s="119"/>
      <c r="V2234" s="99"/>
      <c r="W2234" s="127"/>
      <c r="X2234" s="99"/>
      <c r="Y2234" s="127"/>
    </row>
    <row r="2235" spans="3:25" ht="19" hidden="1">
      <c r="C2235" s="933"/>
      <c r="D2235" s="933"/>
      <c r="E2235" s="19"/>
      <c r="I2235" s="100"/>
      <c r="M2235" s="100"/>
      <c r="Q2235" s="99"/>
      <c r="R2235" s="340"/>
      <c r="S2235" s="119"/>
      <c r="T2235" s="123"/>
      <c r="U2235" s="119"/>
      <c r="V2235" s="99"/>
      <c r="W2235" s="127"/>
      <c r="X2235" s="99"/>
      <c r="Y2235" s="127"/>
    </row>
    <row r="2236" spans="3:25" ht="19" hidden="1">
      <c r="C2236" s="933"/>
      <c r="D2236" s="933"/>
      <c r="E2236" s="19"/>
      <c r="I2236" s="100"/>
      <c r="M2236" s="100"/>
      <c r="Q2236" s="99"/>
      <c r="R2236" s="340"/>
      <c r="S2236" s="119"/>
      <c r="T2236" s="123"/>
      <c r="U2236" s="119"/>
      <c r="V2236" s="99"/>
      <c r="W2236" s="127"/>
      <c r="X2236" s="99"/>
      <c r="Y2236" s="127"/>
    </row>
    <row r="2237" spans="3:25" ht="19" hidden="1">
      <c r="C2237" s="933"/>
      <c r="D2237" s="933"/>
      <c r="E2237" s="19"/>
      <c r="I2237" s="100"/>
      <c r="M2237" s="100"/>
      <c r="Q2237" s="99"/>
      <c r="R2237" s="340"/>
      <c r="S2237" s="119"/>
      <c r="T2237" s="123"/>
      <c r="U2237" s="119"/>
      <c r="V2237" s="99"/>
      <c r="W2237" s="127"/>
      <c r="X2237" s="99"/>
      <c r="Y2237" s="127"/>
    </row>
    <row r="2238" spans="3:25" ht="19" hidden="1">
      <c r="C2238" s="933"/>
      <c r="D2238" s="933"/>
      <c r="E2238" s="19"/>
      <c r="I2238" s="100"/>
      <c r="M2238" s="100"/>
      <c r="Q2238" s="99"/>
      <c r="R2238" s="340"/>
      <c r="S2238" s="119"/>
      <c r="T2238" s="123"/>
      <c r="U2238" s="119"/>
      <c r="V2238" s="99"/>
      <c r="W2238" s="127"/>
      <c r="X2238" s="99"/>
      <c r="Y2238" s="127"/>
    </row>
    <row r="2239" spans="3:25" ht="19" hidden="1">
      <c r="C2239" s="933"/>
      <c r="D2239" s="933"/>
      <c r="E2239" s="19"/>
      <c r="I2239" s="100"/>
      <c r="M2239" s="100"/>
      <c r="Q2239" s="99"/>
      <c r="R2239" s="340"/>
      <c r="S2239" s="119"/>
      <c r="T2239" s="123"/>
      <c r="U2239" s="119"/>
      <c r="V2239" s="99"/>
      <c r="W2239" s="127"/>
      <c r="X2239" s="99"/>
      <c r="Y2239" s="127"/>
    </row>
    <row r="2240" spans="3:25" ht="19" hidden="1">
      <c r="C2240" s="933"/>
      <c r="D2240" s="933"/>
      <c r="E2240" s="19"/>
      <c r="I2240" s="100"/>
      <c r="M2240" s="100"/>
      <c r="Q2240" s="99"/>
      <c r="R2240" s="340"/>
      <c r="S2240" s="119"/>
      <c r="T2240" s="123"/>
      <c r="U2240" s="119"/>
      <c r="V2240" s="99"/>
      <c r="W2240" s="127"/>
      <c r="X2240" s="99"/>
      <c r="Y2240" s="127"/>
    </row>
    <row r="2241" spans="3:25" ht="19" hidden="1">
      <c r="C2241" s="933"/>
      <c r="D2241" s="933"/>
      <c r="E2241" s="19"/>
      <c r="I2241" s="100"/>
      <c r="M2241" s="100"/>
      <c r="Q2241" s="99"/>
      <c r="R2241" s="340"/>
      <c r="S2241" s="119"/>
      <c r="T2241" s="123"/>
      <c r="U2241" s="119"/>
      <c r="V2241" s="99"/>
      <c r="W2241" s="127"/>
      <c r="X2241" s="99"/>
      <c r="Y2241" s="127"/>
    </row>
    <row r="2242" spans="3:25" ht="19" hidden="1">
      <c r="C2242" s="933"/>
      <c r="D2242" s="933"/>
      <c r="E2242" s="19"/>
      <c r="I2242" s="100"/>
      <c r="M2242" s="100"/>
      <c r="Q2242" s="99"/>
      <c r="R2242" s="340"/>
      <c r="S2242" s="119"/>
      <c r="T2242" s="123"/>
      <c r="U2242" s="119"/>
      <c r="V2242" s="99"/>
      <c r="W2242" s="127"/>
      <c r="X2242" s="99"/>
      <c r="Y2242" s="127"/>
    </row>
    <row r="2243" spans="3:25" ht="19" hidden="1">
      <c r="C2243" s="933"/>
      <c r="D2243" s="933"/>
      <c r="E2243" s="19"/>
      <c r="I2243" s="100"/>
      <c r="M2243" s="100"/>
      <c r="Q2243" s="99"/>
      <c r="R2243" s="340"/>
      <c r="S2243" s="119"/>
      <c r="T2243" s="123"/>
      <c r="U2243" s="119"/>
      <c r="V2243" s="99"/>
      <c r="W2243" s="127"/>
      <c r="X2243" s="99"/>
      <c r="Y2243" s="127"/>
    </row>
    <row r="2244" spans="3:25" ht="19" hidden="1">
      <c r="C2244" s="933"/>
      <c r="D2244" s="933"/>
      <c r="E2244" s="19"/>
      <c r="I2244" s="100"/>
      <c r="M2244" s="100"/>
      <c r="Q2244" s="99"/>
      <c r="R2244" s="340"/>
      <c r="S2244" s="119"/>
      <c r="T2244" s="123"/>
      <c r="U2244" s="119"/>
      <c r="V2244" s="99"/>
      <c r="W2244" s="127"/>
      <c r="X2244" s="99"/>
      <c r="Y2244" s="127"/>
    </row>
    <row r="2245" spans="3:25" ht="19" hidden="1">
      <c r="C2245" s="933"/>
      <c r="D2245" s="933"/>
      <c r="E2245" s="19"/>
      <c r="I2245" s="100"/>
      <c r="M2245" s="100"/>
      <c r="Q2245" s="99"/>
      <c r="R2245" s="340"/>
      <c r="S2245" s="119"/>
      <c r="T2245" s="123"/>
      <c r="U2245" s="119"/>
      <c r="V2245" s="99"/>
      <c r="W2245" s="127"/>
      <c r="X2245" s="99"/>
      <c r="Y2245" s="127"/>
    </row>
    <row r="2246" spans="3:25" ht="19" hidden="1">
      <c r="C2246" s="933"/>
      <c r="D2246" s="933"/>
      <c r="E2246" s="19"/>
      <c r="I2246" s="100"/>
      <c r="M2246" s="100"/>
      <c r="Q2246" s="99"/>
      <c r="R2246" s="340"/>
      <c r="S2246" s="119"/>
      <c r="T2246" s="123"/>
      <c r="U2246" s="119"/>
      <c r="V2246" s="99"/>
      <c r="W2246" s="127"/>
      <c r="X2246" s="99"/>
      <c r="Y2246" s="127"/>
    </row>
    <row r="2247" spans="3:25" ht="19" hidden="1">
      <c r="C2247" s="933"/>
      <c r="D2247" s="933"/>
      <c r="E2247" s="19"/>
      <c r="I2247" s="100"/>
      <c r="M2247" s="100"/>
      <c r="Q2247" s="99"/>
      <c r="R2247" s="340"/>
      <c r="S2247" s="119"/>
      <c r="T2247" s="123"/>
      <c r="U2247" s="119"/>
      <c r="V2247" s="99"/>
      <c r="W2247" s="127"/>
      <c r="X2247" s="99"/>
      <c r="Y2247" s="127"/>
    </row>
    <row r="2248" spans="3:25" ht="19" hidden="1">
      <c r="C2248" s="933"/>
      <c r="D2248" s="933"/>
      <c r="E2248" s="19"/>
      <c r="I2248" s="100"/>
      <c r="M2248" s="100"/>
      <c r="Q2248" s="99"/>
      <c r="R2248" s="340"/>
      <c r="S2248" s="119"/>
      <c r="T2248" s="123"/>
      <c r="U2248" s="119"/>
      <c r="V2248" s="99"/>
      <c r="W2248" s="127"/>
      <c r="X2248" s="99"/>
      <c r="Y2248" s="127"/>
    </row>
    <row r="2249" spans="3:25" ht="19" hidden="1">
      <c r="C2249" s="933"/>
      <c r="D2249" s="933"/>
      <c r="E2249" s="19"/>
      <c r="I2249" s="100"/>
      <c r="M2249" s="100"/>
      <c r="Q2249" s="99"/>
      <c r="R2249" s="340"/>
      <c r="S2249" s="119"/>
      <c r="T2249" s="123"/>
      <c r="U2249" s="119"/>
      <c r="V2249" s="99"/>
      <c r="W2249" s="127"/>
      <c r="X2249" s="99"/>
      <c r="Y2249" s="127"/>
    </row>
    <row r="2250" spans="3:25" ht="19" hidden="1">
      <c r="C2250" s="933"/>
      <c r="D2250" s="933"/>
      <c r="E2250" s="19"/>
      <c r="I2250" s="100"/>
      <c r="M2250" s="100"/>
      <c r="Q2250" s="99"/>
      <c r="R2250" s="340"/>
      <c r="S2250" s="119"/>
      <c r="T2250" s="123"/>
      <c r="U2250" s="119"/>
      <c r="V2250" s="99"/>
      <c r="W2250" s="127"/>
      <c r="X2250" s="99"/>
      <c r="Y2250" s="127"/>
    </row>
    <row r="2251" spans="3:25" ht="19" hidden="1">
      <c r="C2251" s="933"/>
      <c r="D2251" s="933"/>
      <c r="E2251" s="19"/>
      <c r="I2251" s="100"/>
      <c r="M2251" s="100"/>
      <c r="Q2251" s="99"/>
      <c r="R2251" s="340"/>
      <c r="S2251" s="119"/>
      <c r="T2251" s="123"/>
      <c r="U2251" s="119"/>
      <c r="V2251" s="99"/>
      <c r="W2251" s="127"/>
      <c r="X2251" s="99"/>
      <c r="Y2251" s="127"/>
    </row>
    <row r="2252" spans="3:25" ht="19" hidden="1">
      <c r="C2252" s="933"/>
      <c r="D2252" s="933"/>
      <c r="E2252" s="19"/>
      <c r="I2252" s="100"/>
      <c r="M2252" s="100"/>
      <c r="Q2252" s="99"/>
      <c r="R2252" s="340"/>
      <c r="S2252" s="119"/>
      <c r="T2252" s="123"/>
      <c r="U2252" s="119"/>
      <c r="V2252" s="99"/>
      <c r="W2252" s="127"/>
      <c r="X2252" s="99"/>
      <c r="Y2252" s="127"/>
    </row>
    <row r="2253" spans="3:25" ht="19" hidden="1">
      <c r="C2253" s="933"/>
      <c r="D2253" s="933"/>
      <c r="E2253" s="19"/>
      <c r="I2253" s="100"/>
      <c r="M2253" s="100"/>
      <c r="Q2253" s="99"/>
      <c r="R2253" s="340"/>
      <c r="S2253" s="119"/>
      <c r="T2253" s="123"/>
      <c r="U2253" s="119"/>
      <c r="V2253" s="99"/>
      <c r="W2253" s="127"/>
      <c r="X2253" s="99"/>
      <c r="Y2253" s="127"/>
    </row>
    <row r="2254" spans="3:25" ht="19" hidden="1">
      <c r="C2254" s="933"/>
      <c r="D2254" s="933"/>
      <c r="E2254" s="19"/>
      <c r="I2254" s="100"/>
      <c r="M2254" s="100"/>
      <c r="Q2254" s="99"/>
      <c r="R2254" s="340"/>
      <c r="S2254" s="119"/>
      <c r="T2254" s="123"/>
      <c r="U2254" s="119"/>
      <c r="V2254" s="99"/>
      <c r="W2254" s="127"/>
      <c r="X2254" s="99"/>
      <c r="Y2254" s="127"/>
    </row>
    <row r="2255" spans="3:25" ht="19" hidden="1">
      <c r="C2255" s="933"/>
      <c r="D2255" s="933"/>
      <c r="E2255" s="19"/>
      <c r="I2255" s="100"/>
      <c r="M2255" s="100"/>
      <c r="Q2255" s="99"/>
      <c r="R2255" s="340"/>
      <c r="S2255" s="119"/>
      <c r="T2255" s="123"/>
      <c r="U2255" s="119"/>
      <c r="V2255" s="99"/>
      <c r="W2255" s="127"/>
      <c r="X2255" s="99"/>
      <c r="Y2255" s="127"/>
    </row>
    <row r="2256" spans="3:25" ht="19" hidden="1">
      <c r="C2256" s="933"/>
      <c r="D2256" s="933"/>
      <c r="E2256" s="19"/>
      <c r="I2256" s="100"/>
      <c r="M2256" s="100"/>
      <c r="Q2256" s="99"/>
      <c r="R2256" s="340"/>
      <c r="S2256" s="119"/>
      <c r="T2256" s="123"/>
      <c r="U2256" s="119"/>
      <c r="V2256" s="99"/>
      <c r="W2256" s="127"/>
      <c r="X2256" s="99"/>
      <c r="Y2256" s="127"/>
    </row>
    <row r="2257" spans="3:25" ht="19" hidden="1">
      <c r="C2257" s="933"/>
      <c r="D2257" s="933"/>
      <c r="E2257" s="19"/>
      <c r="I2257" s="100"/>
      <c r="M2257" s="100"/>
      <c r="Q2257" s="99"/>
      <c r="R2257" s="340"/>
      <c r="S2257" s="119"/>
      <c r="T2257" s="123"/>
      <c r="U2257" s="119"/>
      <c r="V2257" s="99"/>
      <c r="W2257" s="127"/>
      <c r="X2257" s="99"/>
      <c r="Y2257" s="127"/>
    </row>
    <row r="2258" spans="3:25" ht="19" hidden="1">
      <c r="C2258" s="933"/>
      <c r="D2258" s="933"/>
      <c r="E2258" s="19"/>
      <c r="I2258" s="100"/>
      <c r="M2258" s="100"/>
      <c r="Q2258" s="99"/>
      <c r="R2258" s="340"/>
      <c r="S2258" s="119"/>
      <c r="T2258" s="123"/>
      <c r="U2258" s="119"/>
      <c r="V2258" s="99"/>
      <c r="W2258" s="127"/>
      <c r="X2258" s="99"/>
      <c r="Y2258" s="127"/>
    </row>
    <row r="2259" spans="3:25" ht="19" hidden="1">
      <c r="C2259" s="933"/>
      <c r="D2259" s="933"/>
      <c r="E2259" s="19"/>
      <c r="I2259" s="100"/>
      <c r="M2259" s="100"/>
      <c r="Q2259" s="99"/>
      <c r="R2259" s="340"/>
      <c r="S2259" s="119"/>
      <c r="T2259" s="123"/>
      <c r="U2259" s="119"/>
      <c r="V2259" s="99"/>
      <c r="W2259" s="127"/>
      <c r="X2259" s="99"/>
      <c r="Y2259" s="127"/>
    </row>
    <row r="2260" spans="3:25" ht="19" hidden="1">
      <c r="C2260" s="933"/>
      <c r="D2260" s="933"/>
      <c r="E2260" s="19"/>
      <c r="I2260" s="100"/>
      <c r="M2260" s="100"/>
      <c r="Q2260" s="99"/>
      <c r="R2260" s="340"/>
      <c r="S2260" s="119"/>
      <c r="T2260" s="123"/>
      <c r="U2260" s="119"/>
      <c r="V2260" s="99"/>
      <c r="W2260" s="127"/>
      <c r="X2260" s="99"/>
      <c r="Y2260" s="127"/>
    </row>
    <row r="2261" spans="3:25" ht="19" hidden="1">
      <c r="C2261" s="933"/>
      <c r="D2261" s="933"/>
      <c r="E2261" s="19"/>
      <c r="I2261" s="100"/>
      <c r="M2261" s="100"/>
      <c r="Q2261" s="99"/>
      <c r="R2261" s="340"/>
      <c r="S2261" s="119"/>
      <c r="T2261" s="123"/>
      <c r="U2261" s="119"/>
      <c r="V2261" s="99"/>
      <c r="W2261" s="127"/>
      <c r="X2261" s="99"/>
      <c r="Y2261" s="127"/>
    </row>
    <row r="2262" spans="3:25" ht="19" hidden="1">
      <c r="C2262" s="933"/>
      <c r="D2262" s="933"/>
      <c r="E2262" s="19"/>
      <c r="I2262" s="100"/>
      <c r="M2262" s="100"/>
      <c r="Q2262" s="99"/>
      <c r="R2262" s="340"/>
      <c r="S2262" s="119"/>
      <c r="T2262" s="123"/>
      <c r="U2262" s="119"/>
      <c r="V2262" s="99"/>
      <c r="W2262" s="127"/>
      <c r="X2262" s="99"/>
      <c r="Y2262" s="127"/>
    </row>
    <row r="2263" spans="3:25" ht="19" hidden="1">
      <c r="C2263" s="933"/>
      <c r="D2263" s="933"/>
      <c r="E2263" s="19"/>
      <c r="I2263" s="100"/>
      <c r="M2263" s="100"/>
      <c r="Q2263" s="99"/>
      <c r="R2263" s="340"/>
      <c r="S2263" s="119"/>
      <c r="T2263" s="123"/>
      <c r="U2263" s="119"/>
      <c r="V2263" s="99"/>
      <c r="W2263" s="127"/>
      <c r="X2263" s="99"/>
      <c r="Y2263" s="127"/>
    </row>
    <row r="2264" spans="3:25" ht="19" hidden="1">
      <c r="C2264" s="933"/>
      <c r="D2264" s="933"/>
      <c r="E2264" s="19"/>
      <c r="I2264" s="100"/>
      <c r="M2264" s="100"/>
      <c r="Q2264" s="99"/>
      <c r="R2264" s="340"/>
      <c r="S2264" s="119"/>
      <c r="T2264" s="123"/>
      <c r="U2264" s="119"/>
      <c r="V2264" s="99"/>
      <c r="W2264" s="127"/>
      <c r="X2264" s="99"/>
      <c r="Y2264" s="127"/>
    </row>
    <row r="2265" spans="3:25" ht="19" hidden="1">
      <c r="C2265" s="933"/>
      <c r="D2265" s="933"/>
      <c r="E2265" s="19"/>
      <c r="I2265" s="100"/>
      <c r="M2265" s="100"/>
      <c r="Q2265" s="99"/>
      <c r="R2265" s="340"/>
      <c r="S2265" s="119"/>
      <c r="T2265" s="123"/>
      <c r="U2265" s="119"/>
      <c r="V2265" s="99"/>
      <c r="W2265" s="127"/>
      <c r="X2265" s="99"/>
      <c r="Y2265" s="127"/>
    </row>
    <row r="2266" spans="3:25" ht="19" hidden="1">
      <c r="C2266" s="933"/>
      <c r="D2266" s="933"/>
      <c r="E2266" s="19"/>
      <c r="I2266" s="100"/>
      <c r="M2266" s="100"/>
      <c r="Q2266" s="99"/>
      <c r="R2266" s="340"/>
      <c r="S2266" s="119"/>
      <c r="T2266" s="123"/>
      <c r="U2266" s="119"/>
      <c r="V2266" s="99"/>
      <c r="W2266" s="127"/>
      <c r="X2266" s="99"/>
      <c r="Y2266" s="127"/>
    </row>
    <row r="2267" spans="3:25" ht="19" hidden="1">
      <c r="C2267" s="933"/>
      <c r="D2267" s="933"/>
      <c r="E2267" s="19"/>
      <c r="I2267" s="100"/>
      <c r="M2267" s="100"/>
      <c r="Q2267" s="99"/>
      <c r="R2267" s="340"/>
      <c r="S2267" s="119"/>
      <c r="T2267" s="123"/>
      <c r="U2267" s="119"/>
      <c r="V2267" s="99"/>
      <c r="W2267" s="127"/>
      <c r="X2267" s="99"/>
      <c r="Y2267" s="127"/>
    </row>
    <row r="2268" spans="3:25" ht="19" hidden="1">
      <c r="C2268" s="933"/>
      <c r="D2268" s="933"/>
      <c r="E2268" s="19"/>
      <c r="I2268" s="100"/>
      <c r="M2268" s="100"/>
      <c r="Q2268" s="99"/>
      <c r="R2268" s="340"/>
      <c r="S2268" s="119"/>
      <c r="T2268" s="123"/>
      <c r="U2268" s="119"/>
      <c r="V2268" s="99"/>
      <c r="W2268" s="127"/>
      <c r="X2268" s="99"/>
      <c r="Y2268" s="127"/>
    </row>
    <row r="2269" spans="3:25" ht="19" hidden="1">
      <c r="C2269" s="933"/>
      <c r="D2269" s="933"/>
      <c r="E2269" s="19"/>
      <c r="I2269" s="100"/>
      <c r="M2269" s="100"/>
      <c r="Q2269" s="99"/>
      <c r="R2269" s="340"/>
      <c r="S2269" s="119"/>
      <c r="T2269" s="123"/>
      <c r="U2269" s="119"/>
      <c r="V2269" s="99"/>
      <c r="W2269" s="127"/>
      <c r="X2269" s="99"/>
      <c r="Y2269" s="127"/>
    </row>
    <row r="2270" spans="3:25" ht="19" hidden="1">
      <c r="C2270" s="933"/>
      <c r="D2270" s="933"/>
      <c r="E2270" s="19"/>
      <c r="I2270" s="100"/>
      <c r="M2270" s="100"/>
      <c r="Q2270" s="99"/>
      <c r="R2270" s="340"/>
      <c r="S2270" s="119"/>
      <c r="T2270" s="123"/>
      <c r="U2270" s="119"/>
      <c r="V2270" s="99"/>
      <c r="W2270" s="127"/>
      <c r="X2270" s="99"/>
      <c r="Y2270" s="127"/>
    </row>
    <row r="2271" spans="3:25" ht="19" hidden="1">
      <c r="C2271" s="933"/>
      <c r="D2271" s="933"/>
      <c r="E2271" s="19"/>
      <c r="I2271" s="100"/>
      <c r="M2271" s="100"/>
      <c r="Q2271" s="99"/>
      <c r="R2271" s="340"/>
      <c r="S2271" s="119"/>
      <c r="T2271" s="123"/>
      <c r="U2271" s="119"/>
      <c r="V2271" s="99"/>
      <c r="W2271" s="127"/>
      <c r="X2271" s="99"/>
      <c r="Y2271" s="127"/>
    </row>
    <row r="2272" spans="3:25" ht="19" hidden="1">
      <c r="C2272" s="933"/>
      <c r="D2272" s="933"/>
      <c r="E2272" s="19"/>
      <c r="I2272" s="100"/>
      <c r="M2272" s="100"/>
      <c r="Q2272" s="99"/>
      <c r="R2272" s="340"/>
      <c r="S2272" s="119"/>
      <c r="T2272" s="123"/>
      <c r="U2272" s="119"/>
      <c r="V2272" s="99"/>
      <c r="W2272" s="127"/>
      <c r="X2272" s="99"/>
      <c r="Y2272" s="127"/>
    </row>
    <row r="2273" spans="3:25" ht="19" hidden="1">
      <c r="C2273" s="933"/>
      <c r="D2273" s="933"/>
      <c r="E2273" s="19"/>
      <c r="I2273" s="100"/>
      <c r="M2273" s="100"/>
      <c r="Q2273" s="99"/>
      <c r="R2273" s="340"/>
      <c r="S2273" s="119"/>
      <c r="T2273" s="123"/>
      <c r="U2273" s="119"/>
      <c r="V2273" s="99"/>
      <c r="W2273" s="127"/>
      <c r="X2273" s="99"/>
      <c r="Y2273" s="127"/>
    </row>
    <row r="2274" spans="3:25" ht="19" hidden="1">
      <c r="C2274" s="933"/>
      <c r="D2274" s="933"/>
      <c r="E2274" s="19"/>
      <c r="I2274" s="100"/>
      <c r="M2274" s="100"/>
      <c r="Q2274" s="99"/>
      <c r="R2274" s="340"/>
      <c r="S2274" s="119"/>
      <c r="T2274" s="123"/>
      <c r="U2274" s="119"/>
      <c r="V2274" s="99"/>
      <c r="W2274" s="127"/>
      <c r="X2274" s="99"/>
      <c r="Y2274" s="127"/>
    </row>
    <row r="2275" spans="3:25" ht="19" hidden="1">
      <c r="C2275" s="933"/>
      <c r="D2275" s="933"/>
      <c r="E2275" s="19"/>
      <c r="I2275" s="100"/>
      <c r="M2275" s="100"/>
      <c r="Q2275" s="99"/>
      <c r="R2275" s="340"/>
      <c r="S2275" s="119"/>
      <c r="T2275" s="123"/>
      <c r="U2275" s="119"/>
      <c r="V2275" s="99"/>
      <c r="W2275" s="127"/>
      <c r="X2275" s="99"/>
      <c r="Y2275" s="127"/>
    </row>
    <row r="2276" spans="3:25" ht="19" hidden="1">
      <c r="C2276" s="933"/>
      <c r="D2276" s="933"/>
      <c r="E2276" s="19"/>
      <c r="I2276" s="100"/>
      <c r="M2276" s="100"/>
      <c r="Q2276" s="99"/>
      <c r="R2276" s="340"/>
      <c r="S2276" s="119"/>
      <c r="T2276" s="123"/>
      <c r="U2276" s="119"/>
      <c r="V2276" s="99"/>
      <c r="W2276" s="127"/>
      <c r="X2276" s="99"/>
      <c r="Y2276" s="127"/>
    </row>
    <row r="2277" spans="3:25" ht="19" hidden="1">
      <c r="C2277" s="933"/>
      <c r="D2277" s="933"/>
      <c r="E2277" s="19"/>
      <c r="I2277" s="100"/>
      <c r="M2277" s="100"/>
      <c r="Q2277" s="99"/>
      <c r="R2277" s="340"/>
      <c r="S2277" s="119"/>
      <c r="T2277" s="123"/>
      <c r="U2277" s="119"/>
      <c r="V2277" s="99"/>
      <c r="W2277" s="127"/>
      <c r="X2277" s="99"/>
      <c r="Y2277" s="127"/>
    </row>
    <row r="2278" spans="3:25" ht="19" hidden="1">
      <c r="C2278" s="933"/>
      <c r="D2278" s="933"/>
      <c r="E2278" s="19"/>
      <c r="I2278" s="100"/>
      <c r="M2278" s="100"/>
      <c r="Q2278" s="99"/>
      <c r="R2278" s="340"/>
      <c r="S2278" s="119"/>
      <c r="T2278" s="123"/>
      <c r="U2278" s="119"/>
      <c r="V2278" s="99"/>
      <c r="W2278" s="127"/>
      <c r="X2278" s="99"/>
      <c r="Y2278" s="127"/>
    </row>
    <row r="2279" spans="3:25" ht="19" hidden="1">
      <c r="C2279" s="933"/>
      <c r="D2279" s="933"/>
      <c r="E2279" s="19"/>
      <c r="I2279" s="100"/>
      <c r="M2279" s="100"/>
      <c r="Q2279" s="99"/>
      <c r="R2279" s="340"/>
      <c r="S2279" s="119"/>
      <c r="T2279" s="123"/>
      <c r="U2279" s="119"/>
      <c r="V2279" s="99"/>
      <c r="W2279" s="127"/>
      <c r="X2279" s="99"/>
      <c r="Y2279" s="127"/>
    </row>
    <row r="2280" spans="3:25" ht="19" hidden="1">
      <c r="C2280" s="933"/>
      <c r="D2280" s="933"/>
      <c r="E2280" s="19"/>
      <c r="I2280" s="100"/>
      <c r="M2280" s="100"/>
      <c r="Q2280" s="99"/>
      <c r="R2280" s="340"/>
      <c r="S2280" s="119"/>
      <c r="T2280" s="123"/>
      <c r="U2280" s="119"/>
      <c r="V2280" s="99"/>
      <c r="W2280" s="127"/>
      <c r="X2280" s="99"/>
      <c r="Y2280" s="127"/>
    </row>
    <row r="2281" spans="3:25" ht="19" hidden="1">
      <c r="C2281" s="933"/>
      <c r="D2281" s="933"/>
      <c r="E2281" s="19"/>
      <c r="I2281" s="100"/>
      <c r="M2281" s="100"/>
      <c r="Q2281" s="99"/>
      <c r="R2281" s="340"/>
      <c r="S2281" s="119"/>
      <c r="T2281" s="123"/>
      <c r="U2281" s="119"/>
      <c r="V2281" s="99"/>
      <c r="W2281" s="127"/>
      <c r="X2281" s="99"/>
      <c r="Y2281" s="127"/>
    </row>
    <row r="2282" spans="3:25" ht="19" hidden="1">
      <c r="C2282" s="933"/>
      <c r="D2282" s="933"/>
      <c r="E2282" s="19"/>
      <c r="I2282" s="100"/>
      <c r="M2282" s="100"/>
      <c r="Q2282" s="99"/>
      <c r="R2282" s="340"/>
      <c r="S2282" s="119"/>
      <c r="T2282" s="123"/>
      <c r="U2282" s="119"/>
      <c r="V2282" s="99"/>
      <c r="W2282" s="127"/>
      <c r="X2282" s="99"/>
      <c r="Y2282" s="127"/>
    </row>
    <row r="2283" spans="3:25" ht="19" hidden="1">
      <c r="C2283" s="933"/>
      <c r="D2283" s="933"/>
      <c r="E2283" s="19"/>
      <c r="I2283" s="100"/>
      <c r="M2283" s="100"/>
      <c r="Q2283" s="99"/>
      <c r="R2283" s="340"/>
      <c r="S2283" s="119"/>
      <c r="T2283" s="123"/>
      <c r="U2283" s="119"/>
      <c r="V2283" s="99"/>
      <c r="W2283" s="127"/>
      <c r="X2283" s="99"/>
      <c r="Y2283" s="127"/>
    </row>
    <row r="2284" spans="3:25" ht="19" hidden="1">
      <c r="C2284" s="933"/>
      <c r="D2284" s="933"/>
      <c r="E2284" s="19"/>
      <c r="I2284" s="100"/>
      <c r="M2284" s="100"/>
      <c r="Q2284" s="99"/>
      <c r="R2284" s="340"/>
      <c r="S2284" s="119"/>
      <c r="T2284" s="123"/>
      <c r="U2284" s="119"/>
      <c r="V2284" s="99"/>
      <c r="W2284" s="127"/>
      <c r="X2284" s="99"/>
      <c r="Y2284" s="127"/>
    </row>
    <row r="2285" spans="3:25" ht="19" hidden="1">
      <c r="C2285" s="933"/>
      <c r="D2285" s="933"/>
      <c r="E2285" s="19"/>
      <c r="I2285" s="100"/>
      <c r="M2285" s="100"/>
      <c r="Q2285" s="99"/>
      <c r="R2285" s="340"/>
      <c r="S2285" s="119"/>
      <c r="T2285" s="123"/>
      <c r="U2285" s="119"/>
      <c r="V2285" s="99"/>
      <c r="W2285" s="127"/>
      <c r="X2285" s="99"/>
      <c r="Y2285" s="127"/>
    </row>
    <row r="2286" spans="3:25" ht="19" hidden="1">
      <c r="C2286" s="933"/>
      <c r="D2286" s="933"/>
      <c r="E2286" s="19"/>
      <c r="I2286" s="100"/>
      <c r="M2286" s="100"/>
      <c r="Q2286" s="99"/>
      <c r="R2286" s="340"/>
      <c r="S2286" s="119"/>
      <c r="T2286" s="123"/>
      <c r="U2286" s="119"/>
      <c r="V2286" s="99"/>
      <c r="W2286" s="127"/>
      <c r="X2286" s="99"/>
      <c r="Y2286" s="127"/>
    </row>
    <row r="2287" spans="3:25" ht="19" hidden="1">
      <c r="C2287" s="933"/>
      <c r="D2287" s="933"/>
      <c r="E2287" s="19"/>
      <c r="I2287" s="100"/>
      <c r="M2287" s="100"/>
      <c r="Q2287" s="99"/>
      <c r="R2287" s="340"/>
      <c r="S2287" s="119"/>
      <c r="T2287" s="123"/>
      <c r="U2287" s="119"/>
      <c r="V2287" s="99"/>
      <c r="W2287" s="127"/>
      <c r="X2287" s="99"/>
      <c r="Y2287" s="127"/>
    </row>
    <row r="2288" spans="3:25" ht="19" hidden="1">
      <c r="C2288" s="933"/>
      <c r="D2288" s="933"/>
      <c r="E2288" s="19"/>
      <c r="I2288" s="100"/>
      <c r="M2288" s="100"/>
      <c r="Q2288" s="99"/>
      <c r="R2288" s="340"/>
      <c r="S2288" s="119"/>
      <c r="T2288" s="123"/>
      <c r="U2288" s="119"/>
      <c r="V2288" s="99"/>
      <c r="W2288" s="127"/>
      <c r="X2288" s="99"/>
      <c r="Y2288" s="127"/>
    </row>
    <row r="2289" spans="3:25" ht="19" hidden="1">
      <c r="C2289" s="933"/>
      <c r="D2289" s="933"/>
      <c r="E2289" s="19"/>
      <c r="I2289" s="100"/>
      <c r="M2289" s="100"/>
      <c r="Q2289" s="99"/>
      <c r="R2289" s="340"/>
      <c r="S2289" s="119"/>
      <c r="T2289" s="123"/>
      <c r="U2289" s="119"/>
      <c r="V2289" s="99"/>
      <c r="W2289" s="127"/>
      <c r="X2289" s="99"/>
      <c r="Y2289" s="127"/>
    </row>
    <row r="2290" spans="3:25" ht="19" hidden="1">
      <c r="C2290" s="933"/>
      <c r="D2290" s="933"/>
      <c r="E2290" s="19"/>
      <c r="I2290" s="100"/>
      <c r="M2290" s="100"/>
      <c r="Q2290" s="99"/>
      <c r="R2290" s="340"/>
      <c r="S2290" s="119"/>
      <c r="T2290" s="123"/>
      <c r="U2290" s="119"/>
      <c r="V2290" s="99"/>
      <c r="W2290" s="127"/>
      <c r="X2290" s="99"/>
      <c r="Y2290" s="127"/>
    </row>
    <row r="2291" spans="3:25" ht="19" hidden="1">
      <c r="C2291" s="933"/>
      <c r="D2291" s="933"/>
      <c r="E2291" s="19"/>
      <c r="I2291" s="100"/>
      <c r="M2291" s="100"/>
      <c r="Q2291" s="99"/>
      <c r="R2291" s="340"/>
      <c r="S2291" s="119"/>
      <c r="T2291" s="123"/>
      <c r="U2291" s="119"/>
      <c r="V2291" s="99"/>
      <c r="W2291" s="127"/>
      <c r="X2291" s="99"/>
      <c r="Y2291" s="127"/>
    </row>
    <row r="2292" spans="3:25" ht="19" hidden="1">
      <c r="C2292" s="933"/>
      <c r="D2292" s="933"/>
      <c r="E2292" s="19"/>
      <c r="I2292" s="100"/>
      <c r="M2292" s="100"/>
      <c r="Q2292" s="99"/>
      <c r="R2292" s="340"/>
      <c r="S2292" s="119"/>
      <c r="T2292" s="123"/>
      <c r="U2292" s="119"/>
      <c r="V2292" s="99"/>
      <c r="W2292" s="127"/>
      <c r="X2292" s="99"/>
      <c r="Y2292" s="127"/>
    </row>
    <row r="2293" spans="3:25" ht="19" hidden="1">
      <c r="C2293" s="933"/>
      <c r="D2293" s="933"/>
      <c r="E2293" s="19"/>
      <c r="I2293" s="100"/>
      <c r="M2293" s="100"/>
      <c r="Q2293" s="99"/>
      <c r="R2293" s="340"/>
      <c r="S2293" s="119"/>
      <c r="T2293" s="123"/>
      <c r="U2293" s="119"/>
      <c r="V2293" s="99"/>
      <c r="W2293" s="127"/>
      <c r="X2293" s="99"/>
      <c r="Y2293" s="127"/>
    </row>
    <row r="2294" spans="3:25" ht="19" hidden="1">
      <c r="C2294" s="933"/>
      <c r="D2294" s="933"/>
      <c r="E2294" s="19"/>
      <c r="I2294" s="100"/>
      <c r="M2294" s="100"/>
      <c r="Q2294" s="99"/>
      <c r="R2294" s="340"/>
      <c r="S2294" s="119"/>
      <c r="T2294" s="123"/>
      <c r="U2294" s="119"/>
      <c r="V2294" s="99"/>
      <c r="W2294" s="127"/>
      <c r="X2294" s="99"/>
      <c r="Y2294" s="127"/>
    </row>
    <row r="2295" spans="3:25" ht="19" hidden="1">
      <c r="C2295" s="933"/>
      <c r="D2295" s="933"/>
      <c r="E2295" s="19"/>
      <c r="I2295" s="100"/>
      <c r="M2295" s="100"/>
      <c r="Q2295" s="99"/>
      <c r="R2295" s="340"/>
      <c r="S2295" s="119"/>
      <c r="T2295" s="123"/>
      <c r="U2295" s="119"/>
      <c r="V2295" s="99"/>
      <c r="W2295" s="127"/>
      <c r="X2295" s="99"/>
      <c r="Y2295" s="127"/>
    </row>
    <row r="2296" spans="3:25" ht="19" hidden="1">
      <c r="C2296" s="933"/>
      <c r="D2296" s="933"/>
      <c r="E2296" s="19"/>
      <c r="I2296" s="100"/>
      <c r="M2296" s="100"/>
      <c r="Q2296" s="99"/>
      <c r="R2296" s="340"/>
      <c r="S2296" s="119"/>
      <c r="T2296" s="123"/>
      <c r="U2296" s="119"/>
      <c r="V2296" s="99"/>
      <c r="W2296" s="127"/>
      <c r="X2296" s="99"/>
      <c r="Y2296" s="127"/>
    </row>
    <row r="2297" spans="3:25" ht="19" hidden="1">
      <c r="C2297" s="933"/>
      <c r="D2297" s="933"/>
      <c r="E2297" s="19"/>
      <c r="I2297" s="100"/>
      <c r="M2297" s="100"/>
      <c r="Q2297" s="99"/>
      <c r="R2297" s="340"/>
      <c r="S2297" s="119"/>
      <c r="T2297" s="123"/>
      <c r="U2297" s="119"/>
      <c r="V2297" s="99"/>
      <c r="W2297" s="127"/>
      <c r="X2297" s="99"/>
      <c r="Y2297" s="127"/>
    </row>
    <row r="2298" spans="3:25" ht="19" hidden="1">
      <c r="C2298" s="933"/>
      <c r="D2298" s="933"/>
      <c r="E2298" s="19"/>
      <c r="I2298" s="100"/>
      <c r="M2298" s="100"/>
      <c r="Q2298" s="99"/>
      <c r="R2298" s="340"/>
      <c r="S2298" s="119"/>
      <c r="T2298" s="123"/>
      <c r="U2298" s="119"/>
      <c r="V2298" s="99"/>
      <c r="W2298" s="127"/>
      <c r="X2298" s="99"/>
      <c r="Y2298" s="127"/>
    </row>
    <row r="2299" spans="3:25" ht="19" hidden="1">
      <c r="C2299" s="933"/>
      <c r="D2299" s="933"/>
      <c r="E2299" s="19"/>
      <c r="I2299" s="100"/>
      <c r="M2299" s="100"/>
      <c r="Q2299" s="99"/>
      <c r="R2299" s="340"/>
      <c r="S2299" s="119"/>
      <c r="T2299" s="123"/>
      <c r="U2299" s="119"/>
      <c r="V2299" s="99"/>
      <c r="W2299" s="127"/>
      <c r="X2299" s="99"/>
      <c r="Y2299" s="127"/>
    </row>
    <row r="2300" spans="3:25" ht="19" hidden="1">
      <c r="C2300" s="933"/>
      <c r="D2300" s="933"/>
      <c r="E2300" s="19"/>
      <c r="I2300" s="100"/>
      <c r="M2300" s="100"/>
      <c r="Q2300" s="99"/>
      <c r="R2300" s="340"/>
      <c r="S2300" s="119"/>
      <c r="T2300" s="123"/>
      <c r="U2300" s="119"/>
      <c r="V2300" s="99"/>
      <c r="W2300" s="127"/>
      <c r="X2300" s="99"/>
      <c r="Y2300" s="127"/>
    </row>
    <row r="2301" spans="3:25" ht="19" hidden="1">
      <c r="C2301" s="933"/>
      <c r="D2301" s="933"/>
      <c r="E2301" s="19"/>
      <c r="I2301" s="100"/>
      <c r="M2301" s="100"/>
      <c r="Q2301" s="99"/>
      <c r="R2301" s="340"/>
      <c r="S2301" s="119"/>
      <c r="T2301" s="123"/>
      <c r="U2301" s="119"/>
      <c r="V2301" s="99"/>
      <c r="W2301" s="127"/>
      <c r="X2301" s="99"/>
      <c r="Y2301" s="127"/>
    </row>
    <row r="2302" spans="3:25" ht="19" hidden="1">
      <c r="C2302" s="933"/>
      <c r="D2302" s="933"/>
      <c r="E2302" s="19"/>
      <c r="I2302" s="100"/>
      <c r="M2302" s="100"/>
      <c r="Q2302" s="99"/>
      <c r="R2302" s="340"/>
      <c r="S2302" s="119"/>
      <c r="T2302" s="123"/>
      <c r="U2302" s="119"/>
      <c r="V2302" s="99"/>
      <c r="W2302" s="127"/>
      <c r="X2302" s="99"/>
      <c r="Y2302" s="127"/>
    </row>
    <row r="2303" spans="3:25" ht="19" hidden="1">
      <c r="C2303" s="933"/>
      <c r="D2303" s="933"/>
      <c r="E2303" s="19"/>
      <c r="I2303" s="100"/>
      <c r="M2303" s="100"/>
      <c r="Q2303" s="99"/>
      <c r="R2303" s="340"/>
      <c r="S2303" s="119"/>
      <c r="T2303" s="123"/>
      <c r="U2303" s="119"/>
      <c r="V2303" s="99"/>
      <c r="W2303" s="127"/>
      <c r="X2303" s="99"/>
      <c r="Y2303" s="127"/>
    </row>
    <row r="2304" spans="3:25" ht="19" hidden="1">
      <c r="C2304" s="933"/>
      <c r="D2304" s="933"/>
      <c r="E2304" s="19"/>
      <c r="I2304" s="100"/>
      <c r="M2304" s="100"/>
      <c r="Q2304" s="99"/>
      <c r="R2304" s="340"/>
      <c r="S2304" s="119"/>
      <c r="T2304" s="123"/>
      <c r="U2304" s="119"/>
      <c r="V2304" s="99"/>
      <c r="W2304" s="127"/>
      <c r="X2304" s="99"/>
      <c r="Y2304" s="127"/>
    </row>
    <row r="2305" spans="3:25" ht="19" hidden="1">
      <c r="C2305" s="933"/>
      <c r="D2305" s="933"/>
      <c r="E2305" s="19"/>
      <c r="I2305" s="100"/>
      <c r="M2305" s="100"/>
      <c r="Q2305" s="99"/>
      <c r="R2305" s="340"/>
      <c r="S2305" s="119"/>
      <c r="T2305" s="123"/>
      <c r="U2305" s="119"/>
      <c r="V2305" s="99"/>
      <c r="W2305" s="127"/>
      <c r="X2305" s="99"/>
      <c r="Y2305" s="127"/>
    </row>
    <row r="2306" spans="3:25" ht="19" hidden="1">
      <c r="C2306" s="933"/>
      <c r="D2306" s="933"/>
      <c r="E2306" s="19"/>
      <c r="I2306" s="100"/>
      <c r="M2306" s="100"/>
      <c r="Q2306" s="99"/>
      <c r="R2306" s="340"/>
      <c r="S2306" s="119"/>
      <c r="T2306" s="123"/>
      <c r="U2306" s="119"/>
      <c r="V2306" s="99"/>
      <c r="W2306" s="127"/>
      <c r="X2306" s="99"/>
      <c r="Y2306" s="127"/>
    </row>
    <row r="2307" spans="3:25" ht="19" hidden="1">
      <c r="C2307" s="933"/>
      <c r="D2307" s="933"/>
      <c r="E2307" s="19"/>
      <c r="I2307" s="100"/>
      <c r="M2307" s="100"/>
      <c r="Q2307" s="99"/>
      <c r="R2307" s="340"/>
      <c r="S2307" s="119"/>
      <c r="T2307" s="123"/>
      <c r="U2307" s="119"/>
      <c r="V2307" s="99"/>
      <c r="W2307" s="127"/>
      <c r="X2307" s="99"/>
      <c r="Y2307" s="127"/>
    </row>
    <row r="2308" spans="3:25" ht="19" hidden="1">
      <c r="C2308" s="933"/>
      <c r="D2308" s="933"/>
      <c r="E2308" s="19"/>
      <c r="I2308" s="100"/>
      <c r="M2308" s="100"/>
      <c r="Q2308" s="99"/>
      <c r="R2308" s="340"/>
      <c r="S2308" s="119"/>
      <c r="T2308" s="123"/>
      <c r="U2308" s="119"/>
      <c r="V2308" s="99"/>
      <c r="W2308" s="127"/>
      <c r="X2308" s="99"/>
      <c r="Y2308" s="127"/>
    </row>
    <row r="2309" spans="3:25" ht="19" hidden="1">
      <c r="C2309" s="933"/>
      <c r="D2309" s="933"/>
      <c r="E2309" s="19"/>
      <c r="I2309" s="100"/>
      <c r="M2309" s="100"/>
      <c r="Q2309" s="99"/>
      <c r="R2309" s="340"/>
      <c r="S2309" s="119"/>
      <c r="T2309" s="123"/>
      <c r="U2309" s="119"/>
      <c r="V2309" s="99"/>
      <c r="W2309" s="127"/>
      <c r="X2309" s="99"/>
      <c r="Y2309" s="127"/>
    </row>
    <row r="2310" spans="3:25" ht="19" hidden="1">
      <c r="C2310" s="933"/>
      <c r="D2310" s="933"/>
      <c r="E2310" s="19"/>
      <c r="I2310" s="100"/>
      <c r="M2310" s="100"/>
      <c r="Q2310" s="99"/>
      <c r="R2310" s="340"/>
      <c r="S2310" s="119"/>
      <c r="T2310" s="123"/>
      <c r="U2310" s="119"/>
      <c r="V2310" s="99"/>
      <c r="W2310" s="127"/>
      <c r="X2310" s="99"/>
      <c r="Y2310" s="127"/>
    </row>
    <row r="2311" spans="3:25" ht="19" hidden="1">
      <c r="C2311" s="933"/>
      <c r="D2311" s="933"/>
      <c r="E2311" s="19"/>
      <c r="I2311" s="100"/>
      <c r="M2311" s="100"/>
      <c r="Q2311" s="99"/>
      <c r="R2311" s="340"/>
      <c r="S2311" s="119"/>
      <c r="T2311" s="123"/>
      <c r="U2311" s="119"/>
      <c r="V2311" s="99"/>
      <c r="W2311" s="127"/>
      <c r="X2311" s="99"/>
      <c r="Y2311" s="127"/>
    </row>
    <row r="2312" spans="3:25" ht="19" hidden="1">
      <c r="C2312" s="933"/>
      <c r="D2312" s="933"/>
      <c r="E2312" s="19"/>
      <c r="I2312" s="100"/>
      <c r="M2312" s="100"/>
      <c r="Q2312" s="99"/>
      <c r="R2312" s="340"/>
      <c r="S2312" s="119"/>
      <c r="T2312" s="123"/>
      <c r="U2312" s="119"/>
      <c r="V2312" s="99"/>
      <c r="W2312" s="127"/>
      <c r="X2312" s="99"/>
      <c r="Y2312" s="127"/>
    </row>
    <row r="2313" spans="3:25" ht="19" hidden="1">
      <c r="C2313" s="933"/>
      <c r="D2313" s="933"/>
      <c r="E2313" s="19"/>
      <c r="I2313" s="100"/>
      <c r="M2313" s="100"/>
      <c r="Q2313" s="99"/>
      <c r="R2313" s="340"/>
      <c r="S2313" s="119"/>
      <c r="T2313" s="123"/>
      <c r="U2313" s="119"/>
      <c r="V2313" s="99"/>
      <c r="W2313" s="127"/>
      <c r="X2313" s="99"/>
      <c r="Y2313" s="127"/>
    </row>
    <row r="2314" spans="3:25" ht="19" hidden="1">
      <c r="C2314" s="933"/>
      <c r="D2314" s="933"/>
      <c r="E2314" s="19"/>
      <c r="I2314" s="100"/>
      <c r="M2314" s="100"/>
      <c r="Q2314" s="99"/>
      <c r="R2314" s="340"/>
      <c r="S2314" s="119"/>
      <c r="T2314" s="123"/>
      <c r="U2314" s="119"/>
      <c r="V2314" s="99"/>
      <c r="W2314" s="127"/>
      <c r="X2314" s="99"/>
      <c r="Y2314" s="127"/>
    </row>
    <row r="2315" spans="3:25" ht="19" hidden="1">
      <c r="C2315" s="933"/>
      <c r="D2315" s="933"/>
      <c r="E2315" s="19"/>
      <c r="I2315" s="100"/>
      <c r="M2315" s="100"/>
      <c r="Q2315" s="99"/>
      <c r="R2315" s="340"/>
      <c r="S2315" s="119"/>
      <c r="T2315" s="123"/>
      <c r="U2315" s="119"/>
      <c r="V2315" s="99"/>
      <c r="W2315" s="127"/>
      <c r="X2315" s="99"/>
      <c r="Y2315" s="127"/>
    </row>
    <row r="2316" spans="3:25" ht="19" hidden="1">
      <c r="C2316" s="933"/>
      <c r="D2316" s="933"/>
      <c r="E2316" s="19"/>
      <c r="I2316" s="100"/>
      <c r="M2316" s="100"/>
      <c r="Q2316" s="99"/>
      <c r="R2316" s="340"/>
      <c r="S2316" s="119"/>
      <c r="T2316" s="123"/>
      <c r="U2316" s="119"/>
      <c r="V2316" s="99"/>
      <c r="W2316" s="127"/>
      <c r="X2316" s="99"/>
      <c r="Y2316" s="127"/>
    </row>
    <row r="2317" spans="3:25" ht="19" hidden="1">
      <c r="C2317" s="933"/>
      <c r="D2317" s="933"/>
      <c r="E2317" s="19"/>
      <c r="I2317" s="100"/>
      <c r="M2317" s="100"/>
      <c r="Q2317" s="99"/>
      <c r="R2317" s="340"/>
      <c r="S2317" s="119"/>
      <c r="T2317" s="123"/>
      <c r="U2317" s="119"/>
      <c r="V2317" s="99"/>
      <c r="W2317" s="127"/>
      <c r="X2317" s="99"/>
      <c r="Y2317" s="127"/>
    </row>
    <row r="2318" spans="3:25" ht="19" hidden="1">
      <c r="C2318" s="933"/>
      <c r="D2318" s="933"/>
      <c r="E2318" s="19"/>
      <c r="I2318" s="100"/>
      <c r="M2318" s="100"/>
      <c r="Q2318" s="99"/>
      <c r="R2318" s="340"/>
      <c r="S2318" s="119"/>
      <c r="T2318" s="123"/>
      <c r="U2318" s="119"/>
      <c r="V2318" s="99"/>
      <c r="W2318" s="127"/>
      <c r="X2318" s="99"/>
      <c r="Y2318" s="127"/>
    </row>
    <row r="2319" spans="3:25" ht="19" hidden="1">
      <c r="C2319" s="933"/>
      <c r="D2319" s="933"/>
      <c r="E2319" s="19"/>
      <c r="I2319" s="100"/>
      <c r="M2319" s="100"/>
      <c r="Q2319" s="99"/>
      <c r="R2319" s="340"/>
      <c r="S2319" s="119"/>
      <c r="T2319" s="123"/>
      <c r="U2319" s="119"/>
      <c r="V2319" s="99"/>
      <c r="W2319" s="127"/>
      <c r="X2319" s="99"/>
      <c r="Y2319" s="127"/>
    </row>
    <row r="2320" spans="3:25" ht="19" hidden="1">
      <c r="C2320" s="933"/>
      <c r="D2320" s="933"/>
      <c r="E2320" s="19"/>
      <c r="I2320" s="100"/>
      <c r="M2320" s="100"/>
      <c r="Q2320" s="99"/>
      <c r="R2320" s="340"/>
      <c r="S2320" s="119"/>
      <c r="T2320" s="123"/>
      <c r="U2320" s="119"/>
      <c r="V2320" s="99"/>
      <c r="W2320" s="127"/>
      <c r="X2320" s="99"/>
      <c r="Y2320" s="127"/>
    </row>
    <row r="2321" spans="3:25" ht="19" hidden="1">
      <c r="C2321" s="933"/>
      <c r="D2321" s="933"/>
      <c r="E2321" s="19"/>
      <c r="I2321" s="100"/>
      <c r="M2321" s="100"/>
      <c r="Q2321" s="99"/>
      <c r="R2321" s="340"/>
      <c r="S2321" s="119"/>
      <c r="T2321" s="123"/>
      <c r="U2321" s="119"/>
      <c r="V2321" s="99"/>
      <c r="W2321" s="127"/>
      <c r="X2321" s="99"/>
      <c r="Y2321" s="127"/>
    </row>
    <row r="2322" spans="3:25" ht="19" hidden="1">
      <c r="C2322" s="933"/>
      <c r="D2322" s="933"/>
      <c r="E2322" s="19"/>
      <c r="I2322" s="100"/>
      <c r="M2322" s="100"/>
      <c r="Q2322" s="99"/>
      <c r="R2322" s="340"/>
      <c r="S2322" s="119"/>
      <c r="T2322" s="123"/>
      <c r="U2322" s="119"/>
      <c r="V2322" s="99"/>
      <c r="W2322" s="127"/>
      <c r="X2322" s="99"/>
      <c r="Y2322" s="127"/>
    </row>
    <row r="2323" spans="3:25" ht="19" hidden="1">
      <c r="C2323" s="933"/>
      <c r="D2323" s="933"/>
      <c r="E2323" s="19"/>
      <c r="I2323" s="100"/>
      <c r="M2323" s="100"/>
      <c r="Q2323" s="99"/>
      <c r="R2323" s="340"/>
      <c r="S2323" s="119"/>
      <c r="T2323" s="123"/>
      <c r="U2323" s="119"/>
      <c r="V2323" s="99"/>
      <c r="W2323" s="127"/>
      <c r="X2323" s="99"/>
      <c r="Y2323" s="127"/>
    </row>
    <row r="2324" spans="3:25" ht="19" hidden="1">
      <c r="C2324" s="933"/>
      <c r="D2324" s="933"/>
      <c r="E2324" s="19"/>
      <c r="I2324" s="100"/>
      <c r="M2324" s="100"/>
      <c r="Q2324" s="99"/>
      <c r="R2324" s="340"/>
      <c r="S2324" s="119"/>
      <c r="T2324" s="123"/>
      <c r="U2324" s="119"/>
      <c r="V2324" s="99"/>
      <c r="W2324" s="127"/>
      <c r="X2324" s="99"/>
      <c r="Y2324" s="127"/>
    </row>
    <row r="2325" spans="3:25" ht="19" hidden="1">
      <c r="C2325" s="933"/>
      <c r="D2325" s="933"/>
      <c r="E2325" s="19"/>
      <c r="I2325" s="100"/>
      <c r="M2325" s="100"/>
      <c r="Q2325" s="99"/>
      <c r="R2325" s="340"/>
      <c r="S2325" s="119"/>
      <c r="T2325" s="123"/>
      <c r="U2325" s="119"/>
      <c r="V2325" s="99"/>
      <c r="W2325" s="127"/>
      <c r="X2325" s="99"/>
      <c r="Y2325" s="127"/>
    </row>
    <row r="2326" spans="3:25" ht="19" hidden="1">
      <c r="C2326" s="933"/>
      <c r="D2326" s="933"/>
      <c r="E2326" s="19"/>
      <c r="I2326" s="100"/>
      <c r="M2326" s="100"/>
      <c r="Q2326" s="99"/>
      <c r="R2326" s="340"/>
      <c r="S2326" s="119"/>
      <c r="T2326" s="123"/>
      <c r="U2326" s="119"/>
      <c r="V2326" s="99"/>
      <c r="W2326" s="127"/>
      <c r="X2326" s="99"/>
      <c r="Y2326" s="127"/>
    </row>
    <row r="2327" spans="3:25" ht="19" hidden="1">
      <c r="C2327" s="933"/>
      <c r="D2327" s="933"/>
      <c r="E2327" s="19"/>
      <c r="I2327" s="100"/>
      <c r="M2327" s="100"/>
      <c r="Q2327" s="99"/>
      <c r="R2327" s="340"/>
      <c r="S2327" s="119"/>
      <c r="T2327" s="123"/>
      <c r="U2327" s="119"/>
      <c r="V2327" s="99"/>
      <c r="W2327" s="127"/>
      <c r="X2327" s="99"/>
      <c r="Y2327" s="127"/>
    </row>
    <row r="2328" spans="3:25" ht="19" hidden="1">
      <c r="C2328" s="933"/>
      <c r="D2328" s="933"/>
      <c r="E2328" s="19"/>
      <c r="I2328" s="100"/>
      <c r="M2328" s="100"/>
      <c r="Q2328" s="99"/>
      <c r="R2328" s="340"/>
      <c r="S2328" s="119"/>
      <c r="T2328" s="123"/>
      <c r="U2328" s="119"/>
      <c r="V2328" s="99"/>
      <c r="W2328" s="127"/>
      <c r="X2328" s="99"/>
      <c r="Y2328" s="127"/>
    </row>
    <row r="2329" spans="3:25" ht="19" hidden="1">
      <c r="C2329" s="933"/>
      <c r="D2329" s="933"/>
      <c r="E2329" s="19"/>
      <c r="I2329" s="100"/>
      <c r="M2329" s="100"/>
      <c r="Q2329" s="99"/>
      <c r="R2329" s="340"/>
      <c r="S2329" s="119"/>
      <c r="T2329" s="123"/>
      <c r="U2329" s="119"/>
      <c r="V2329" s="99"/>
      <c r="W2329" s="127"/>
      <c r="X2329" s="99"/>
      <c r="Y2329" s="127"/>
    </row>
    <row r="2330" spans="3:25" ht="19" hidden="1">
      <c r="C2330" s="933"/>
      <c r="D2330" s="933"/>
      <c r="E2330" s="19"/>
      <c r="I2330" s="100"/>
      <c r="M2330" s="100"/>
      <c r="Q2330" s="99"/>
      <c r="R2330" s="340"/>
      <c r="S2330" s="119"/>
      <c r="T2330" s="123"/>
      <c r="U2330" s="119"/>
      <c r="V2330" s="99"/>
      <c r="W2330" s="127"/>
      <c r="X2330" s="99"/>
      <c r="Y2330" s="127"/>
    </row>
    <row r="2331" spans="3:25" ht="19" hidden="1">
      <c r="C2331" s="933"/>
      <c r="D2331" s="933"/>
      <c r="E2331" s="19"/>
      <c r="I2331" s="100"/>
      <c r="M2331" s="100"/>
      <c r="Q2331" s="99"/>
      <c r="R2331" s="340"/>
      <c r="S2331" s="119"/>
      <c r="T2331" s="123"/>
      <c r="U2331" s="119"/>
      <c r="V2331" s="99"/>
      <c r="W2331" s="127"/>
      <c r="X2331" s="99"/>
      <c r="Y2331" s="127"/>
    </row>
    <row r="2332" spans="3:25" ht="19" hidden="1">
      <c r="C2332" s="933"/>
      <c r="D2332" s="933"/>
      <c r="E2332" s="19"/>
      <c r="I2332" s="100"/>
      <c r="M2332" s="100"/>
      <c r="Q2332" s="99"/>
      <c r="R2332" s="340"/>
      <c r="S2332" s="119"/>
      <c r="T2332" s="123"/>
      <c r="U2332" s="119"/>
      <c r="V2332" s="99"/>
      <c r="W2332" s="127"/>
      <c r="X2332" s="99"/>
      <c r="Y2332" s="127"/>
    </row>
    <row r="2333" spans="3:25" ht="19" hidden="1">
      <c r="C2333" s="933"/>
      <c r="D2333" s="933"/>
      <c r="E2333" s="19"/>
      <c r="I2333" s="100"/>
      <c r="M2333" s="100"/>
      <c r="Q2333" s="99"/>
      <c r="R2333" s="340"/>
      <c r="S2333" s="119"/>
      <c r="T2333" s="123"/>
      <c r="U2333" s="119"/>
      <c r="V2333" s="99"/>
      <c r="W2333" s="127"/>
      <c r="X2333" s="99"/>
      <c r="Y2333" s="127"/>
    </row>
    <row r="2334" spans="3:25" ht="19" hidden="1">
      <c r="C2334" s="933"/>
      <c r="D2334" s="933"/>
      <c r="E2334" s="19"/>
      <c r="I2334" s="100"/>
      <c r="M2334" s="100"/>
      <c r="Q2334" s="99"/>
      <c r="R2334" s="340"/>
      <c r="S2334" s="119"/>
      <c r="T2334" s="123"/>
      <c r="U2334" s="119"/>
      <c r="V2334" s="99"/>
      <c r="W2334" s="127"/>
      <c r="X2334" s="99"/>
      <c r="Y2334" s="127"/>
    </row>
    <row r="2335" spans="3:25" ht="19" hidden="1">
      <c r="C2335" s="933"/>
      <c r="D2335" s="933"/>
      <c r="E2335" s="19"/>
      <c r="I2335" s="100"/>
      <c r="M2335" s="100"/>
      <c r="Q2335" s="99"/>
      <c r="R2335" s="340"/>
      <c r="S2335" s="119"/>
      <c r="T2335" s="123"/>
      <c r="U2335" s="119"/>
      <c r="V2335" s="99"/>
      <c r="W2335" s="127"/>
      <c r="X2335" s="99"/>
      <c r="Y2335" s="127"/>
    </row>
    <row r="2336" spans="3:25" ht="19" hidden="1">
      <c r="C2336" s="933"/>
      <c r="D2336" s="933"/>
      <c r="E2336" s="19"/>
      <c r="I2336" s="100"/>
      <c r="M2336" s="100"/>
      <c r="Q2336" s="99"/>
      <c r="R2336" s="340"/>
      <c r="S2336" s="119"/>
      <c r="T2336" s="123"/>
      <c r="U2336" s="119"/>
      <c r="V2336" s="99"/>
      <c r="W2336" s="127"/>
      <c r="X2336" s="99"/>
      <c r="Y2336" s="127"/>
    </row>
    <row r="2337" spans="3:25" ht="19" hidden="1">
      <c r="C2337" s="933"/>
      <c r="D2337" s="933"/>
      <c r="E2337" s="19"/>
      <c r="I2337" s="100"/>
      <c r="M2337" s="100"/>
      <c r="Q2337" s="99"/>
      <c r="R2337" s="340"/>
      <c r="S2337" s="119"/>
      <c r="T2337" s="123"/>
      <c r="U2337" s="119"/>
      <c r="V2337" s="99"/>
      <c r="W2337" s="127"/>
      <c r="X2337" s="99"/>
      <c r="Y2337" s="127"/>
    </row>
    <row r="2338" spans="3:25" ht="19" hidden="1">
      <c r="C2338" s="933"/>
      <c r="D2338" s="933"/>
      <c r="E2338" s="19"/>
      <c r="I2338" s="100"/>
      <c r="M2338" s="100"/>
      <c r="Q2338" s="99"/>
      <c r="R2338" s="340"/>
      <c r="S2338" s="119"/>
      <c r="T2338" s="123"/>
      <c r="U2338" s="119"/>
      <c r="V2338" s="99"/>
      <c r="W2338" s="127"/>
      <c r="X2338" s="99"/>
      <c r="Y2338" s="127"/>
    </row>
    <row r="2339" spans="3:25" ht="19" hidden="1">
      <c r="C2339" s="933"/>
      <c r="D2339" s="933"/>
      <c r="E2339" s="19"/>
      <c r="I2339" s="100"/>
      <c r="M2339" s="100"/>
      <c r="Q2339" s="99"/>
      <c r="R2339" s="340"/>
      <c r="S2339" s="119"/>
      <c r="T2339" s="123"/>
      <c r="U2339" s="119"/>
      <c r="V2339" s="99"/>
      <c r="W2339" s="127"/>
      <c r="X2339" s="99"/>
      <c r="Y2339" s="127"/>
    </row>
    <row r="2340" spans="3:25" ht="19" hidden="1">
      <c r="C2340" s="933"/>
      <c r="D2340" s="933"/>
      <c r="E2340" s="19"/>
      <c r="I2340" s="100"/>
      <c r="M2340" s="100"/>
      <c r="Q2340" s="99"/>
      <c r="R2340" s="340"/>
      <c r="S2340" s="119"/>
      <c r="T2340" s="123"/>
      <c r="U2340" s="119"/>
      <c r="V2340" s="99"/>
      <c r="W2340" s="127"/>
      <c r="X2340" s="99"/>
      <c r="Y2340" s="127"/>
    </row>
    <row r="2341" spans="3:25" ht="19" hidden="1">
      <c r="C2341" s="933"/>
      <c r="D2341" s="933"/>
      <c r="E2341" s="19"/>
      <c r="I2341" s="100"/>
      <c r="M2341" s="100"/>
      <c r="Q2341" s="99"/>
      <c r="R2341" s="340"/>
      <c r="S2341" s="119"/>
      <c r="T2341" s="123"/>
      <c r="U2341" s="119"/>
      <c r="V2341" s="99"/>
      <c r="W2341" s="127"/>
      <c r="X2341" s="99"/>
      <c r="Y2341" s="127"/>
    </row>
    <row r="2342" spans="3:25" ht="19" hidden="1">
      <c r="C2342" s="933"/>
      <c r="D2342" s="933"/>
      <c r="E2342" s="19"/>
      <c r="I2342" s="100"/>
      <c r="M2342" s="100"/>
      <c r="Q2342" s="99"/>
      <c r="R2342" s="340"/>
      <c r="S2342" s="119"/>
      <c r="T2342" s="123"/>
      <c r="U2342" s="119"/>
      <c r="V2342" s="99"/>
      <c r="W2342" s="127"/>
      <c r="X2342" s="99"/>
      <c r="Y2342" s="127"/>
    </row>
    <row r="2343" spans="3:25" ht="19" hidden="1">
      <c r="C2343" s="933"/>
      <c r="D2343" s="933"/>
      <c r="E2343" s="19"/>
      <c r="I2343" s="100"/>
      <c r="M2343" s="100"/>
      <c r="Q2343" s="99"/>
      <c r="R2343" s="340"/>
      <c r="S2343" s="119"/>
      <c r="T2343" s="123"/>
      <c r="U2343" s="119"/>
      <c r="V2343" s="99"/>
      <c r="W2343" s="127"/>
      <c r="X2343" s="99"/>
      <c r="Y2343" s="127"/>
    </row>
    <row r="2344" spans="3:25" ht="19" hidden="1">
      <c r="C2344" s="933"/>
      <c r="D2344" s="933"/>
      <c r="E2344" s="19"/>
      <c r="I2344" s="100"/>
      <c r="M2344" s="100"/>
      <c r="Q2344" s="99"/>
      <c r="R2344" s="340"/>
      <c r="S2344" s="119"/>
      <c r="T2344" s="123"/>
      <c r="U2344" s="119"/>
      <c r="V2344" s="99"/>
      <c r="W2344" s="127"/>
      <c r="X2344" s="99"/>
      <c r="Y2344" s="127"/>
    </row>
    <row r="2345" spans="3:25" ht="19" hidden="1">
      <c r="C2345" s="933"/>
      <c r="D2345" s="933"/>
      <c r="E2345" s="19"/>
      <c r="I2345" s="100"/>
      <c r="M2345" s="100"/>
      <c r="Q2345" s="99"/>
      <c r="R2345" s="340"/>
      <c r="S2345" s="119"/>
      <c r="T2345" s="123"/>
      <c r="U2345" s="119"/>
      <c r="V2345" s="99"/>
      <c r="W2345" s="127"/>
      <c r="X2345" s="99"/>
      <c r="Y2345" s="127"/>
    </row>
    <row r="2346" spans="3:25" ht="19" hidden="1">
      <c r="C2346" s="933"/>
      <c r="D2346" s="933"/>
      <c r="E2346" s="19"/>
      <c r="I2346" s="100"/>
      <c r="M2346" s="100"/>
      <c r="Q2346" s="99"/>
      <c r="R2346" s="340"/>
      <c r="S2346" s="119"/>
      <c r="T2346" s="123"/>
      <c r="U2346" s="119"/>
      <c r="V2346" s="99"/>
      <c r="W2346" s="127"/>
      <c r="X2346" s="99"/>
      <c r="Y2346" s="127"/>
    </row>
    <row r="2347" spans="3:25" ht="19" hidden="1">
      <c r="C2347" s="933"/>
      <c r="D2347" s="933"/>
      <c r="E2347" s="19"/>
      <c r="I2347" s="100"/>
      <c r="M2347" s="100"/>
      <c r="Q2347" s="99"/>
      <c r="R2347" s="340"/>
      <c r="S2347" s="119"/>
      <c r="T2347" s="123"/>
      <c r="U2347" s="119"/>
      <c r="V2347" s="99"/>
      <c r="W2347" s="127"/>
      <c r="X2347" s="99"/>
      <c r="Y2347" s="127"/>
    </row>
    <row r="2348" spans="3:25" ht="19" hidden="1">
      <c r="C2348" s="933"/>
      <c r="D2348" s="933"/>
      <c r="E2348" s="19"/>
      <c r="I2348" s="100"/>
      <c r="M2348" s="100"/>
      <c r="Q2348" s="99"/>
      <c r="R2348" s="340"/>
      <c r="S2348" s="119"/>
      <c r="T2348" s="123"/>
      <c r="U2348" s="119"/>
      <c r="V2348" s="99"/>
      <c r="W2348" s="127"/>
      <c r="X2348" s="99"/>
      <c r="Y2348" s="127"/>
    </row>
    <row r="2349" spans="3:25" ht="19" hidden="1">
      <c r="C2349" s="933"/>
      <c r="D2349" s="933"/>
      <c r="E2349" s="19"/>
      <c r="I2349" s="100"/>
      <c r="M2349" s="100"/>
      <c r="Q2349" s="99"/>
      <c r="R2349" s="340"/>
      <c r="S2349" s="119"/>
      <c r="T2349" s="123"/>
      <c r="U2349" s="119"/>
      <c r="V2349" s="99"/>
      <c r="W2349" s="127"/>
      <c r="X2349" s="99"/>
      <c r="Y2349" s="127"/>
    </row>
    <row r="2350" spans="3:25" ht="19" hidden="1">
      <c r="C2350" s="933"/>
      <c r="D2350" s="933"/>
      <c r="E2350" s="19"/>
      <c r="I2350" s="100"/>
      <c r="M2350" s="100"/>
      <c r="Q2350" s="99"/>
      <c r="R2350" s="340"/>
      <c r="S2350" s="119"/>
      <c r="T2350" s="123"/>
      <c r="U2350" s="119"/>
      <c r="V2350" s="99"/>
      <c r="W2350" s="127"/>
      <c r="X2350" s="99"/>
      <c r="Y2350" s="127"/>
    </row>
    <row r="2351" spans="3:25" ht="19" hidden="1">
      <c r="C2351" s="933"/>
      <c r="D2351" s="933"/>
      <c r="E2351" s="19"/>
      <c r="I2351" s="100"/>
      <c r="M2351" s="100"/>
      <c r="Q2351" s="99"/>
      <c r="R2351" s="340"/>
      <c r="S2351" s="119"/>
      <c r="T2351" s="123"/>
      <c r="U2351" s="119"/>
      <c r="V2351" s="99"/>
      <c r="W2351" s="127"/>
      <c r="X2351" s="99"/>
      <c r="Y2351" s="127"/>
    </row>
    <row r="2352" spans="3:25" ht="19" hidden="1">
      <c r="C2352" s="933"/>
      <c r="D2352" s="933"/>
      <c r="E2352" s="19"/>
      <c r="I2352" s="100"/>
      <c r="M2352" s="100"/>
      <c r="Q2352" s="99"/>
      <c r="R2352" s="340"/>
      <c r="S2352" s="119"/>
      <c r="T2352" s="123"/>
      <c r="U2352" s="119"/>
      <c r="V2352" s="99"/>
      <c r="W2352" s="127"/>
      <c r="X2352" s="99"/>
      <c r="Y2352" s="127"/>
    </row>
    <row r="2353" spans="3:25" ht="19" hidden="1">
      <c r="C2353" s="933"/>
      <c r="D2353" s="933"/>
      <c r="E2353" s="19"/>
      <c r="I2353" s="100"/>
      <c r="M2353" s="100"/>
      <c r="Q2353" s="99"/>
      <c r="R2353" s="340"/>
      <c r="S2353" s="119"/>
      <c r="T2353" s="123"/>
      <c r="U2353" s="119"/>
      <c r="V2353" s="99"/>
      <c r="W2353" s="127"/>
      <c r="X2353" s="99"/>
      <c r="Y2353" s="127"/>
    </row>
    <row r="2354" spans="3:25" ht="19" hidden="1">
      <c r="C2354" s="933"/>
      <c r="D2354" s="933"/>
      <c r="E2354" s="19"/>
      <c r="I2354" s="100"/>
      <c r="M2354" s="100"/>
      <c r="Q2354" s="99"/>
      <c r="R2354" s="340"/>
      <c r="S2354" s="119"/>
      <c r="T2354" s="123"/>
      <c r="U2354" s="119"/>
      <c r="V2354" s="99"/>
      <c r="W2354" s="127"/>
      <c r="X2354" s="99"/>
      <c r="Y2354" s="127"/>
    </row>
    <row r="2355" spans="3:25" ht="19" hidden="1">
      <c r="C2355" s="933"/>
      <c r="D2355" s="933"/>
      <c r="E2355" s="19"/>
      <c r="I2355" s="100"/>
      <c r="M2355" s="100"/>
      <c r="Q2355" s="99"/>
      <c r="R2355" s="340"/>
      <c r="S2355" s="119"/>
      <c r="T2355" s="123"/>
      <c r="U2355" s="119"/>
      <c r="V2355" s="99"/>
      <c r="W2355" s="127"/>
      <c r="X2355" s="99"/>
      <c r="Y2355" s="127"/>
    </row>
    <row r="2356" spans="3:25" ht="19" hidden="1">
      <c r="C2356" s="933"/>
      <c r="D2356" s="933"/>
      <c r="E2356" s="19"/>
      <c r="I2356" s="100"/>
      <c r="M2356" s="100"/>
      <c r="Q2356" s="99"/>
      <c r="R2356" s="340"/>
      <c r="S2356" s="119"/>
      <c r="T2356" s="123"/>
      <c r="U2356" s="119"/>
      <c r="V2356" s="99"/>
      <c r="W2356" s="127"/>
      <c r="X2356" s="99"/>
      <c r="Y2356" s="127"/>
    </row>
    <row r="2357" spans="3:25" ht="19" hidden="1">
      <c r="C2357" s="933"/>
      <c r="D2357" s="933"/>
      <c r="E2357" s="19"/>
      <c r="I2357" s="100"/>
      <c r="M2357" s="100"/>
      <c r="Q2357" s="99"/>
      <c r="R2357" s="340"/>
      <c r="S2357" s="119"/>
      <c r="T2357" s="123"/>
      <c r="U2357" s="119"/>
      <c r="V2357" s="99"/>
      <c r="W2357" s="127"/>
      <c r="X2357" s="99"/>
      <c r="Y2357" s="127"/>
    </row>
    <row r="2358" spans="3:25" ht="19" hidden="1">
      <c r="C2358" s="933"/>
      <c r="D2358" s="933"/>
      <c r="E2358" s="19"/>
      <c r="I2358" s="100"/>
      <c r="M2358" s="100"/>
      <c r="Q2358" s="99"/>
      <c r="R2358" s="340"/>
      <c r="S2358" s="119"/>
      <c r="T2358" s="123"/>
      <c r="U2358" s="119"/>
      <c r="V2358" s="99"/>
      <c r="W2358" s="127"/>
      <c r="X2358" s="99"/>
      <c r="Y2358" s="127"/>
    </row>
    <row r="2359" spans="3:25" ht="19" hidden="1">
      <c r="C2359" s="933"/>
      <c r="D2359" s="933"/>
      <c r="E2359" s="19"/>
      <c r="I2359" s="100"/>
      <c r="M2359" s="100"/>
      <c r="Q2359" s="99"/>
      <c r="R2359" s="340"/>
      <c r="S2359" s="119"/>
      <c r="T2359" s="123"/>
      <c r="U2359" s="119"/>
      <c r="V2359" s="99"/>
      <c r="W2359" s="127"/>
      <c r="X2359" s="99"/>
      <c r="Y2359" s="127"/>
    </row>
    <row r="2360" spans="3:25" ht="19" hidden="1">
      <c r="C2360" s="933"/>
      <c r="D2360" s="933"/>
      <c r="E2360" s="19"/>
      <c r="I2360" s="100"/>
      <c r="M2360" s="100"/>
      <c r="Q2360" s="99"/>
      <c r="R2360" s="340"/>
      <c r="S2360" s="119"/>
      <c r="T2360" s="123"/>
      <c r="U2360" s="119"/>
      <c r="V2360" s="99"/>
      <c r="W2360" s="127"/>
      <c r="X2360" s="99"/>
      <c r="Y2360" s="127"/>
    </row>
    <row r="2361" spans="3:25" ht="19" hidden="1">
      <c r="C2361" s="933"/>
      <c r="D2361" s="933"/>
      <c r="E2361" s="19"/>
      <c r="I2361" s="100"/>
      <c r="M2361" s="100"/>
      <c r="Q2361" s="99"/>
      <c r="R2361" s="340"/>
      <c r="S2361" s="119"/>
      <c r="T2361" s="123"/>
      <c r="U2361" s="119"/>
      <c r="V2361" s="99"/>
      <c r="W2361" s="127"/>
      <c r="X2361" s="99"/>
      <c r="Y2361" s="127"/>
    </row>
    <row r="2362" spans="3:25" ht="19" hidden="1">
      <c r="C2362" s="933"/>
      <c r="D2362" s="933"/>
      <c r="E2362" s="19"/>
      <c r="I2362" s="100"/>
      <c r="M2362" s="100"/>
      <c r="Q2362" s="99"/>
      <c r="R2362" s="340"/>
      <c r="S2362" s="119"/>
      <c r="T2362" s="123"/>
      <c r="U2362" s="119"/>
      <c r="V2362" s="99"/>
      <c r="W2362" s="127"/>
      <c r="X2362" s="99"/>
      <c r="Y2362" s="127"/>
    </row>
    <row r="2363" spans="3:25" ht="19" hidden="1">
      <c r="C2363" s="933"/>
      <c r="D2363" s="933"/>
      <c r="E2363" s="19"/>
      <c r="I2363" s="100"/>
      <c r="M2363" s="100"/>
      <c r="Q2363" s="99"/>
      <c r="R2363" s="340"/>
      <c r="S2363" s="119"/>
      <c r="T2363" s="123"/>
      <c r="U2363" s="119"/>
      <c r="V2363" s="99"/>
      <c r="W2363" s="127"/>
      <c r="X2363" s="99"/>
      <c r="Y2363" s="127"/>
    </row>
    <row r="2364" spans="3:25" ht="19" hidden="1">
      <c r="C2364" s="933"/>
      <c r="D2364" s="933"/>
      <c r="E2364" s="19"/>
      <c r="I2364" s="100"/>
      <c r="M2364" s="100"/>
      <c r="Q2364" s="99"/>
      <c r="R2364" s="340"/>
      <c r="S2364" s="119"/>
      <c r="T2364" s="123"/>
      <c r="U2364" s="119"/>
      <c r="V2364" s="99"/>
      <c r="W2364" s="127"/>
      <c r="X2364" s="99"/>
      <c r="Y2364" s="127"/>
    </row>
    <row r="2365" spans="3:25" ht="19" hidden="1">
      <c r="C2365" s="933"/>
      <c r="D2365" s="933"/>
      <c r="E2365" s="19"/>
      <c r="I2365" s="100"/>
      <c r="M2365" s="100"/>
      <c r="Q2365" s="99"/>
      <c r="R2365" s="340"/>
      <c r="S2365" s="119"/>
      <c r="T2365" s="123"/>
      <c r="U2365" s="119"/>
      <c r="V2365" s="99"/>
      <c r="W2365" s="127"/>
      <c r="X2365" s="99"/>
      <c r="Y2365" s="127"/>
    </row>
    <row r="2366" spans="3:25" ht="19" hidden="1">
      <c r="C2366" s="933"/>
      <c r="D2366" s="933"/>
      <c r="E2366" s="19"/>
      <c r="I2366" s="100"/>
      <c r="M2366" s="100"/>
      <c r="Q2366" s="99"/>
      <c r="R2366" s="340"/>
      <c r="S2366" s="119"/>
      <c r="T2366" s="123"/>
      <c r="U2366" s="119"/>
      <c r="V2366" s="99"/>
      <c r="W2366" s="127"/>
      <c r="X2366" s="99"/>
      <c r="Y2366" s="127"/>
    </row>
    <row r="2367" spans="3:25" ht="19" hidden="1">
      <c r="C2367" s="933"/>
      <c r="D2367" s="933"/>
      <c r="E2367" s="19"/>
      <c r="I2367" s="100"/>
      <c r="M2367" s="100"/>
      <c r="Q2367" s="99"/>
      <c r="R2367" s="340"/>
      <c r="S2367" s="119"/>
      <c r="T2367" s="123"/>
      <c r="U2367" s="119"/>
      <c r="V2367" s="99"/>
      <c r="W2367" s="127"/>
      <c r="X2367" s="99"/>
      <c r="Y2367" s="127"/>
    </row>
    <row r="2368" spans="3:25" ht="19" hidden="1">
      <c r="C2368" s="933"/>
      <c r="D2368" s="933"/>
      <c r="E2368" s="19"/>
      <c r="I2368" s="100"/>
      <c r="M2368" s="100"/>
      <c r="Q2368" s="99"/>
      <c r="R2368" s="340"/>
      <c r="S2368" s="119"/>
      <c r="T2368" s="123"/>
      <c r="U2368" s="119"/>
      <c r="V2368" s="99"/>
      <c r="W2368" s="127"/>
      <c r="X2368" s="99"/>
      <c r="Y2368" s="127"/>
    </row>
    <row r="2369" spans="3:25" ht="19" hidden="1">
      <c r="C2369" s="933"/>
      <c r="D2369" s="933"/>
      <c r="E2369" s="19"/>
      <c r="I2369" s="100"/>
      <c r="M2369" s="100"/>
      <c r="Q2369" s="99"/>
      <c r="R2369" s="340"/>
      <c r="S2369" s="119"/>
      <c r="T2369" s="123"/>
      <c r="U2369" s="119"/>
      <c r="V2369" s="99"/>
      <c r="W2369" s="127"/>
      <c r="X2369" s="99"/>
      <c r="Y2369" s="127"/>
    </row>
    <row r="2370" spans="3:25" ht="19" hidden="1">
      <c r="C2370" s="933"/>
      <c r="D2370" s="933"/>
      <c r="E2370" s="19"/>
      <c r="I2370" s="100"/>
      <c r="M2370" s="100"/>
      <c r="Q2370" s="99"/>
      <c r="R2370" s="340"/>
      <c r="S2370" s="119"/>
      <c r="T2370" s="123"/>
      <c r="U2370" s="119"/>
      <c r="V2370" s="99"/>
      <c r="W2370" s="127"/>
      <c r="X2370" s="99"/>
      <c r="Y2370" s="127"/>
    </row>
    <row r="2371" spans="3:25" ht="19" hidden="1">
      <c r="C2371" s="933"/>
      <c r="D2371" s="933"/>
      <c r="E2371" s="19"/>
      <c r="I2371" s="100"/>
      <c r="M2371" s="100"/>
      <c r="Q2371" s="99"/>
      <c r="R2371" s="340"/>
      <c r="S2371" s="119"/>
      <c r="T2371" s="123"/>
      <c r="U2371" s="119"/>
      <c r="V2371" s="99"/>
      <c r="W2371" s="127"/>
      <c r="X2371" s="99"/>
      <c r="Y2371" s="127"/>
    </row>
    <row r="2372" spans="3:25" ht="19" hidden="1">
      <c r="C2372" s="933"/>
      <c r="D2372" s="933"/>
      <c r="E2372" s="19"/>
      <c r="I2372" s="100"/>
      <c r="M2372" s="100"/>
      <c r="Q2372" s="99"/>
      <c r="R2372" s="340"/>
      <c r="S2372" s="119"/>
      <c r="T2372" s="123"/>
      <c r="U2372" s="119"/>
      <c r="V2372" s="99"/>
      <c r="W2372" s="127"/>
      <c r="X2372" s="99"/>
      <c r="Y2372" s="127"/>
    </row>
    <row r="2373" spans="3:25" ht="19" hidden="1">
      <c r="C2373" s="933"/>
      <c r="D2373" s="933"/>
      <c r="E2373" s="19"/>
      <c r="I2373" s="100"/>
      <c r="M2373" s="100"/>
      <c r="Q2373" s="99"/>
      <c r="R2373" s="340"/>
      <c r="S2373" s="119"/>
      <c r="T2373" s="123"/>
      <c r="U2373" s="119"/>
      <c r="V2373" s="99"/>
      <c r="W2373" s="127"/>
      <c r="X2373" s="99"/>
      <c r="Y2373" s="127"/>
    </row>
    <row r="2374" spans="3:25" ht="19" hidden="1">
      <c r="C2374" s="933"/>
      <c r="D2374" s="933"/>
      <c r="E2374" s="19"/>
      <c r="I2374" s="100"/>
      <c r="M2374" s="100"/>
      <c r="Q2374" s="99"/>
      <c r="R2374" s="340"/>
      <c r="S2374" s="119"/>
      <c r="T2374" s="123"/>
      <c r="U2374" s="119"/>
      <c r="V2374" s="99"/>
      <c r="W2374" s="127"/>
      <c r="X2374" s="99"/>
      <c r="Y2374" s="127"/>
    </row>
    <row r="2375" spans="3:25" ht="19" hidden="1">
      <c r="C2375" s="933"/>
      <c r="D2375" s="933"/>
      <c r="E2375" s="19"/>
      <c r="I2375" s="100"/>
      <c r="M2375" s="100"/>
      <c r="Q2375" s="99"/>
      <c r="R2375" s="340"/>
      <c r="S2375" s="119"/>
      <c r="T2375" s="123"/>
      <c r="U2375" s="119"/>
      <c r="V2375" s="99"/>
      <c r="W2375" s="127"/>
      <c r="X2375" s="99"/>
      <c r="Y2375" s="127"/>
    </row>
    <row r="2376" spans="3:25" ht="19" hidden="1">
      <c r="C2376" s="933"/>
      <c r="D2376" s="933"/>
      <c r="E2376" s="19"/>
      <c r="I2376" s="100"/>
      <c r="M2376" s="100"/>
      <c r="Q2376" s="99"/>
      <c r="R2376" s="340"/>
      <c r="S2376" s="119"/>
      <c r="T2376" s="123"/>
      <c r="U2376" s="119"/>
      <c r="V2376" s="99"/>
      <c r="W2376" s="127"/>
      <c r="X2376" s="99"/>
      <c r="Y2376" s="127"/>
    </row>
    <row r="2377" spans="3:25" ht="19" hidden="1">
      <c r="C2377" s="933"/>
      <c r="D2377" s="933"/>
      <c r="E2377" s="19"/>
      <c r="I2377" s="100"/>
      <c r="M2377" s="100"/>
      <c r="Q2377" s="99"/>
      <c r="R2377" s="340"/>
      <c r="S2377" s="119"/>
      <c r="T2377" s="123"/>
      <c r="U2377" s="119"/>
      <c r="V2377" s="99"/>
      <c r="W2377" s="127"/>
      <c r="X2377" s="99"/>
      <c r="Y2377" s="127"/>
    </row>
    <row r="2378" spans="3:25" ht="19" hidden="1">
      <c r="C2378" s="933"/>
      <c r="D2378" s="933"/>
      <c r="E2378" s="19"/>
      <c r="I2378" s="100"/>
      <c r="M2378" s="100"/>
      <c r="Q2378" s="99"/>
      <c r="R2378" s="340"/>
      <c r="S2378" s="119"/>
      <c r="T2378" s="123"/>
      <c r="U2378" s="119"/>
      <c r="V2378" s="99"/>
      <c r="W2378" s="127"/>
      <c r="X2378" s="99"/>
      <c r="Y2378" s="127"/>
    </row>
    <row r="2379" spans="3:25" ht="19" hidden="1">
      <c r="C2379" s="933"/>
      <c r="D2379" s="933"/>
      <c r="E2379" s="19"/>
      <c r="I2379" s="100"/>
      <c r="M2379" s="100"/>
      <c r="Q2379" s="99"/>
      <c r="R2379" s="340"/>
      <c r="S2379" s="119"/>
      <c r="T2379" s="123"/>
      <c r="U2379" s="119"/>
      <c r="V2379" s="99"/>
      <c r="W2379" s="127"/>
      <c r="X2379" s="99"/>
      <c r="Y2379" s="127"/>
    </row>
    <row r="2380" spans="3:25" ht="19" hidden="1">
      <c r="C2380" s="933"/>
      <c r="D2380" s="933"/>
      <c r="E2380" s="19"/>
      <c r="I2380" s="100"/>
      <c r="M2380" s="100"/>
      <c r="Q2380" s="99"/>
      <c r="R2380" s="340"/>
      <c r="S2380" s="119"/>
      <c r="T2380" s="123"/>
      <c r="U2380" s="119"/>
      <c r="V2380" s="99"/>
      <c r="W2380" s="127"/>
      <c r="X2380" s="99"/>
      <c r="Y2380" s="127"/>
    </row>
    <row r="2381" spans="3:25" ht="19" hidden="1">
      <c r="C2381" s="933"/>
      <c r="D2381" s="933"/>
      <c r="E2381" s="19"/>
      <c r="I2381" s="100"/>
      <c r="M2381" s="100"/>
      <c r="Q2381" s="99"/>
      <c r="R2381" s="340"/>
      <c r="S2381" s="119"/>
      <c r="T2381" s="123"/>
      <c r="U2381" s="119"/>
      <c r="V2381" s="99"/>
      <c r="W2381" s="127"/>
      <c r="X2381" s="99"/>
      <c r="Y2381" s="127"/>
    </row>
    <row r="2382" spans="3:25" ht="19" hidden="1">
      <c r="C2382" s="933"/>
      <c r="D2382" s="933"/>
      <c r="E2382" s="19"/>
      <c r="I2382" s="100"/>
      <c r="M2382" s="100"/>
      <c r="Q2382" s="99"/>
      <c r="R2382" s="340"/>
      <c r="S2382" s="119"/>
      <c r="T2382" s="123"/>
      <c r="U2382" s="119"/>
      <c r="V2382" s="99"/>
      <c r="W2382" s="127"/>
      <c r="X2382" s="99"/>
      <c r="Y2382" s="127"/>
    </row>
    <row r="2383" spans="3:25" ht="19" hidden="1">
      <c r="C2383" s="933"/>
      <c r="D2383" s="933"/>
      <c r="E2383" s="19"/>
      <c r="I2383" s="100"/>
      <c r="M2383" s="100"/>
      <c r="Q2383" s="99"/>
      <c r="R2383" s="340"/>
      <c r="S2383" s="119"/>
      <c r="T2383" s="123"/>
      <c r="U2383" s="119"/>
      <c r="V2383" s="99"/>
      <c r="W2383" s="127"/>
      <c r="X2383" s="99"/>
      <c r="Y2383" s="127"/>
    </row>
    <row r="2384" spans="3:25" ht="19" hidden="1">
      <c r="C2384" s="933"/>
      <c r="D2384" s="933"/>
      <c r="E2384" s="19"/>
      <c r="I2384" s="100"/>
      <c r="M2384" s="100"/>
      <c r="Q2384" s="99"/>
      <c r="R2384" s="340"/>
      <c r="S2384" s="119"/>
      <c r="T2384" s="123"/>
      <c r="U2384" s="119"/>
      <c r="V2384" s="99"/>
      <c r="W2384" s="127"/>
      <c r="X2384" s="99"/>
      <c r="Y2384" s="127"/>
    </row>
    <row r="2385" spans="3:25" ht="19" hidden="1">
      <c r="C2385" s="933"/>
      <c r="D2385" s="933"/>
      <c r="E2385" s="19"/>
      <c r="I2385" s="100"/>
      <c r="M2385" s="100"/>
      <c r="Q2385" s="99"/>
      <c r="R2385" s="340"/>
      <c r="S2385" s="119"/>
      <c r="T2385" s="123"/>
      <c r="U2385" s="119"/>
      <c r="V2385" s="99"/>
      <c r="W2385" s="127"/>
      <c r="X2385" s="99"/>
      <c r="Y2385" s="127"/>
    </row>
    <row r="2386" spans="3:25" ht="19" hidden="1">
      <c r="C2386" s="933"/>
      <c r="D2386" s="933"/>
      <c r="E2386" s="19"/>
      <c r="I2386" s="100"/>
      <c r="M2386" s="100"/>
      <c r="Q2386" s="99"/>
      <c r="R2386" s="340"/>
      <c r="S2386" s="119"/>
      <c r="T2386" s="123"/>
      <c r="U2386" s="119"/>
      <c r="V2386" s="99"/>
      <c r="W2386" s="127"/>
      <c r="X2386" s="99"/>
      <c r="Y2386" s="127"/>
    </row>
    <row r="2387" spans="3:25" ht="19" hidden="1">
      <c r="C2387" s="933"/>
      <c r="D2387" s="933"/>
      <c r="E2387" s="19"/>
      <c r="I2387" s="100"/>
      <c r="M2387" s="100"/>
      <c r="Q2387" s="99"/>
      <c r="R2387" s="340"/>
      <c r="S2387" s="119"/>
      <c r="T2387" s="123"/>
      <c r="U2387" s="119"/>
      <c r="V2387" s="99"/>
      <c r="W2387" s="127"/>
      <c r="X2387" s="99"/>
      <c r="Y2387" s="127"/>
    </row>
    <row r="2388" spans="3:25" ht="19" hidden="1">
      <c r="C2388" s="933"/>
      <c r="D2388" s="933"/>
      <c r="E2388" s="19"/>
      <c r="I2388" s="100"/>
      <c r="M2388" s="100"/>
      <c r="Q2388" s="99"/>
      <c r="R2388" s="340"/>
      <c r="S2388" s="119"/>
      <c r="T2388" s="123"/>
      <c r="U2388" s="119"/>
      <c r="V2388" s="99"/>
      <c r="W2388" s="127"/>
      <c r="X2388" s="99"/>
      <c r="Y2388" s="127"/>
    </row>
    <row r="2389" spans="3:25" ht="19" hidden="1">
      <c r="C2389" s="933"/>
      <c r="D2389" s="933"/>
      <c r="E2389" s="19"/>
      <c r="I2389" s="100"/>
      <c r="M2389" s="100"/>
      <c r="Q2389" s="99"/>
      <c r="R2389" s="340"/>
      <c r="S2389" s="119"/>
      <c r="T2389" s="123"/>
      <c r="U2389" s="119"/>
      <c r="V2389" s="99"/>
      <c r="W2389" s="127"/>
      <c r="X2389" s="99"/>
      <c r="Y2389" s="127"/>
    </row>
    <row r="2390" spans="3:25" ht="19" hidden="1">
      <c r="C2390" s="933"/>
      <c r="D2390" s="933"/>
      <c r="E2390" s="19"/>
      <c r="I2390" s="100"/>
      <c r="M2390" s="100"/>
      <c r="Q2390" s="99"/>
      <c r="R2390" s="340"/>
      <c r="S2390" s="119"/>
      <c r="T2390" s="123"/>
      <c r="U2390" s="119"/>
      <c r="V2390" s="99"/>
      <c r="W2390" s="127"/>
      <c r="X2390" s="99"/>
      <c r="Y2390" s="127"/>
    </row>
    <row r="2391" spans="3:25" ht="19" hidden="1">
      <c r="C2391" s="933"/>
      <c r="D2391" s="933"/>
      <c r="E2391" s="19"/>
      <c r="I2391" s="100"/>
      <c r="M2391" s="100"/>
      <c r="Q2391" s="99"/>
      <c r="R2391" s="340"/>
      <c r="S2391" s="119"/>
      <c r="T2391" s="123"/>
      <c r="U2391" s="119"/>
      <c r="V2391" s="99"/>
      <c r="W2391" s="127"/>
      <c r="X2391" s="99"/>
      <c r="Y2391" s="127"/>
    </row>
    <row r="2392" spans="3:25" ht="19" hidden="1">
      <c r="C2392" s="933"/>
      <c r="D2392" s="933"/>
      <c r="E2392" s="19"/>
      <c r="I2392" s="100"/>
      <c r="M2392" s="100"/>
      <c r="Q2392" s="99"/>
      <c r="R2392" s="340"/>
      <c r="S2392" s="119"/>
      <c r="T2392" s="123"/>
      <c r="U2392" s="119"/>
      <c r="V2392" s="99"/>
      <c r="W2392" s="127"/>
      <c r="X2392" s="99"/>
      <c r="Y2392" s="127"/>
    </row>
    <row r="2393" spans="3:25" ht="19" hidden="1">
      <c r="C2393" s="933"/>
      <c r="D2393" s="933"/>
      <c r="E2393" s="19"/>
      <c r="I2393" s="100"/>
      <c r="M2393" s="100"/>
      <c r="Q2393" s="99"/>
      <c r="R2393" s="340"/>
      <c r="S2393" s="119"/>
      <c r="T2393" s="123"/>
      <c r="U2393" s="119"/>
      <c r="V2393" s="99"/>
      <c r="W2393" s="127"/>
      <c r="X2393" s="99"/>
      <c r="Y2393" s="127"/>
    </row>
    <row r="2394" spans="3:25" ht="19" hidden="1">
      <c r="C2394" s="933"/>
      <c r="D2394" s="933"/>
      <c r="E2394" s="19"/>
      <c r="I2394" s="100"/>
      <c r="M2394" s="100"/>
      <c r="Q2394" s="99"/>
      <c r="R2394" s="340"/>
      <c r="S2394" s="119"/>
      <c r="T2394" s="123"/>
      <c r="U2394" s="119"/>
      <c r="V2394" s="99"/>
      <c r="W2394" s="127"/>
      <c r="X2394" s="99"/>
      <c r="Y2394" s="127"/>
    </row>
    <row r="2395" spans="3:25" ht="19" hidden="1">
      <c r="C2395" s="933"/>
      <c r="D2395" s="933"/>
      <c r="E2395" s="19"/>
      <c r="I2395" s="100"/>
      <c r="M2395" s="100"/>
      <c r="Q2395" s="99"/>
      <c r="R2395" s="340"/>
      <c r="S2395" s="119"/>
      <c r="T2395" s="123"/>
      <c r="U2395" s="119"/>
      <c r="V2395" s="99"/>
      <c r="W2395" s="127"/>
      <c r="X2395" s="99"/>
      <c r="Y2395" s="127"/>
    </row>
    <row r="2396" spans="3:25" ht="19" hidden="1">
      <c r="C2396" s="933"/>
      <c r="D2396" s="933"/>
      <c r="E2396" s="19"/>
      <c r="I2396" s="100"/>
      <c r="M2396" s="100"/>
      <c r="Q2396" s="99"/>
      <c r="R2396" s="340"/>
      <c r="S2396" s="119"/>
      <c r="T2396" s="123"/>
      <c r="U2396" s="119"/>
      <c r="V2396" s="99"/>
      <c r="W2396" s="127"/>
      <c r="X2396" s="99"/>
      <c r="Y2396" s="127"/>
    </row>
    <row r="2397" spans="3:25" ht="19" hidden="1">
      <c r="C2397" s="933"/>
      <c r="D2397" s="933"/>
      <c r="E2397" s="19"/>
      <c r="I2397" s="100"/>
      <c r="M2397" s="100"/>
      <c r="Q2397" s="99"/>
      <c r="R2397" s="340"/>
      <c r="S2397" s="119"/>
      <c r="T2397" s="123"/>
      <c r="U2397" s="119"/>
      <c r="V2397" s="99"/>
      <c r="W2397" s="127"/>
      <c r="X2397" s="99"/>
      <c r="Y2397" s="127"/>
    </row>
    <row r="2398" spans="3:25" ht="19" hidden="1">
      <c r="C2398" s="933"/>
      <c r="D2398" s="933"/>
      <c r="E2398" s="19"/>
      <c r="I2398" s="100"/>
      <c r="M2398" s="100"/>
      <c r="Q2398" s="99"/>
      <c r="R2398" s="340"/>
      <c r="S2398" s="119"/>
      <c r="T2398" s="123"/>
      <c r="U2398" s="119"/>
      <c r="V2398" s="99"/>
      <c r="W2398" s="127"/>
      <c r="X2398" s="99"/>
      <c r="Y2398" s="127"/>
    </row>
    <row r="2399" spans="3:25" ht="19" hidden="1">
      <c r="C2399" s="933"/>
      <c r="D2399" s="933"/>
      <c r="E2399" s="19"/>
      <c r="I2399" s="100"/>
      <c r="M2399" s="100"/>
      <c r="Q2399" s="99"/>
      <c r="R2399" s="340"/>
      <c r="S2399" s="119"/>
      <c r="T2399" s="123"/>
      <c r="U2399" s="119"/>
      <c r="V2399" s="99"/>
      <c r="W2399" s="127"/>
      <c r="X2399" s="99"/>
      <c r="Y2399" s="127"/>
    </row>
    <row r="2400" spans="3:25" ht="19" hidden="1">
      <c r="C2400" s="933"/>
      <c r="D2400" s="933"/>
      <c r="E2400" s="19"/>
      <c r="I2400" s="100"/>
      <c r="M2400" s="100"/>
      <c r="Q2400" s="99"/>
      <c r="R2400" s="340"/>
      <c r="S2400" s="119"/>
      <c r="T2400" s="123"/>
      <c r="U2400" s="119"/>
      <c r="V2400" s="99"/>
      <c r="W2400" s="127"/>
      <c r="X2400" s="99"/>
      <c r="Y2400" s="127"/>
    </row>
    <row r="2401" spans="3:25" ht="19" hidden="1">
      <c r="C2401" s="933"/>
      <c r="D2401" s="933"/>
      <c r="E2401" s="19"/>
      <c r="I2401" s="100"/>
      <c r="M2401" s="100"/>
      <c r="Q2401" s="99"/>
      <c r="R2401" s="340"/>
      <c r="S2401" s="119"/>
      <c r="T2401" s="123"/>
      <c r="U2401" s="119"/>
      <c r="V2401" s="99"/>
      <c r="W2401" s="127"/>
      <c r="X2401" s="99"/>
      <c r="Y2401" s="127"/>
    </row>
    <row r="2402" spans="3:25" ht="19" hidden="1">
      <c r="C2402" s="933"/>
      <c r="D2402" s="933"/>
      <c r="E2402" s="19"/>
      <c r="I2402" s="100"/>
      <c r="M2402" s="100"/>
      <c r="Q2402" s="99"/>
      <c r="R2402" s="340"/>
      <c r="S2402" s="119"/>
      <c r="T2402" s="123"/>
      <c r="U2402" s="119"/>
      <c r="V2402" s="99"/>
      <c r="W2402" s="127"/>
      <c r="X2402" s="99"/>
      <c r="Y2402" s="127"/>
    </row>
    <row r="2403" spans="3:25" ht="19" hidden="1">
      <c r="C2403" s="933"/>
      <c r="D2403" s="933"/>
      <c r="E2403" s="19"/>
      <c r="I2403" s="100"/>
      <c r="M2403" s="100"/>
      <c r="Q2403" s="99"/>
      <c r="R2403" s="340"/>
      <c r="S2403" s="119"/>
      <c r="T2403" s="123"/>
      <c r="U2403" s="119"/>
      <c r="V2403" s="99"/>
      <c r="W2403" s="127"/>
      <c r="X2403" s="99"/>
      <c r="Y2403" s="127"/>
    </row>
    <row r="2404" spans="3:25" ht="19" hidden="1">
      <c r="C2404" s="933"/>
      <c r="D2404" s="933"/>
      <c r="E2404" s="19"/>
      <c r="I2404" s="100"/>
      <c r="M2404" s="100"/>
      <c r="Q2404" s="99"/>
      <c r="R2404" s="340"/>
      <c r="S2404" s="119"/>
      <c r="T2404" s="123"/>
      <c r="U2404" s="119"/>
      <c r="V2404" s="99"/>
      <c r="W2404" s="127"/>
      <c r="X2404" s="99"/>
      <c r="Y2404" s="127"/>
    </row>
    <row r="2405" spans="3:25" ht="19" hidden="1">
      <c r="C2405" s="933"/>
      <c r="D2405" s="933"/>
      <c r="E2405" s="19"/>
      <c r="I2405" s="100"/>
      <c r="M2405" s="100"/>
      <c r="Q2405" s="99"/>
      <c r="R2405" s="340"/>
      <c r="S2405" s="119"/>
      <c r="T2405" s="123"/>
      <c r="U2405" s="119"/>
      <c r="V2405" s="99"/>
      <c r="W2405" s="127"/>
      <c r="X2405" s="99"/>
      <c r="Y2405" s="127"/>
    </row>
    <row r="2406" spans="3:25" ht="19" hidden="1">
      <c r="C2406" s="933"/>
      <c r="D2406" s="933"/>
      <c r="E2406" s="19"/>
      <c r="I2406" s="100"/>
      <c r="M2406" s="100"/>
      <c r="Q2406" s="99"/>
      <c r="R2406" s="340"/>
      <c r="S2406" s="119"/>
      <c r="T2406" s="123"/>
      <c r="U2406" s="119"/>
      <c r="V2406" s="99"/>
      <c r="W2406" s="127"/>
      <c r="X2406" s="99"/>
      <c r="Y2406" s="127"/>
    </row>
    <row r="2407" spans="3:25" ht="19" hidden="1">
      <c r="C2407" s="933"/>
      <c r="D2407" s="933"/>
      <c r="E2407" s="19"/>
      <c r="I2407" s="100"/>
      <c r="M2407" s="100"/>
      <c r="Q2407" s="99"/>
      <c r="R2407" s="340"/>
      <c r="S2407" s="119"/>
      <c r="T2407" s="123"/>
      <c r="U2407" s="119"/>
      <c r="V2407" s="99"/>
      <c r="W2407" s="127"/>
      <c r="X2407" s="99"/>
      <c r="Y2407" s="127"/>
    </row>
    <row r="2408" spans="3:25" ht="19" hidden="1">
      <c r="C2408" s="933"/>
      <c r="D2408" s="933"/>
      <c r="E2408" s="19"/>
      <c r="I2408" s="100"/>
      <c r="M2408" s="100"/>
      <c r="Q2408" s="99"/>
      <c r="R2408" s="340"/>
      <c r="S2408" s="119"/>
      <c r="T2408" s="123"/>
      <c r="U2408" s="119"/>
      <c r="V2408" s="99"/>
      <c r="W2408" s="127"/>
      <c r="X2408" s="99"/>
      <c r="Y2408" s="127"/>
    </row>
    <row r="2409" spans="3:25" ht="19" hidden="1">
      <c r="C2409" s="933"/>
      <c r="D2409" s="933"/>
      <c r="E2409" s="19"/>
      <c r="I2409" s="100"/>
      <c r="M2409" s="100"/>
      <c r="Q2409" s="99"/>
      <c r="R2409" s="340"/>
      <c r="S2409" s="119"/>
      <c r="T2409" s="123"/>
      <c r="U2409" s="119"/>
      <c r="V2409" s="99"/>
      <c r="W2409" s="127"/>
      <c r="X2409" s="99"/>
      <c r="Y2409" s="127"/>
    </row>
    <row r="2410" spans="3:25" ht="19" hidden="1">
      <c r="C2410" s="933"/>
      <c r="D2410" s="933"/>
      <c r="E2410" s="19"/>
      <c r="I2410" s="100"/>
      <c r="M2410" s="100"/>
      <c r="Q2410" s="99"/>
      <c r="R2410" s="340"/>
      <c r="S2410" s="119"/>
      <c r="T2410" s="123"/>
      <c r="U2410" s="119"/>
      <c r="V2410" s="99"/>
      <c r="W2410" s="127"/>
      <c r="X2410" s="99"/>
      <c r="Y2410" s="127"/>
    </row>
    <row r="2411" spans="3:25" ht="19" hidden="1">
      <c r="C2411" s="933"/>
      <c r="D2411" s="933"/>
      <c r="E2411" s="19"/>
      <c r="I2411" s="100"/>
      <c r="M2411" s="100"/>
      <c r="Q2411" s="99"/>
      <c r="R2411" s="340"/>
      <c r="S2411" s="119"/>
      <c r="T2411" s="123"/>
      <c r="U2411" s="119"/>
      <c r="V2411" s="99"/>
      <c r="W2411" s="127"/>
      <c r="X2411" s="99"/>
      <c r="Y2411" s="127"/>
    </row>
    <row r="2412" spans="3:25" ht="19" hidden="1">
      <c r="C2412" s="933"/>
      <c r="D2412" s="933"/>
      <c r="E2412" s="19"/>
      <c r="I2412" s="100"/>
      <c r="M2412" s="100"/>
      <c r="Q2412" s="99"/>
      <c r="R2412" s="340"/>
      <c r="S2412" s="119"/>
      <c r="T2412" s="123"/>
      <c r="U2412" s="119"/>
      <c r="V2412" s="99"/>
      <c r="W2412" s="127"/>
      <c r="X2412" s="99"/>
      <c r="Y2412" s="127"/>
    </row>
    <row r="2413" spans="3:25" ht="19" hidden="1">
      <c r="C2413" s="933"/>
      <c r="D2413" s="933"/>
      <c r="E2413" s="19"/>
      <c r="I2413" s="100"/>
      <c r="M2413" s="100"/>
      <c r="Q2413" s="99"/>
      <c r="R2413" s="340"/>
      <c r="S2413" s="119"/>
      <c r="T2413" s="123"/>
      <c r="U2413" s="119"/>
      <c r="V2413" s="99"/>
      <c r="W2413" s="127"/>
      <c r="X2413" s="99"/>
      <c r="Y2413" s="127"/>
    </row>
    <row r="2414" spans="3:25" ht="19" hidden="1">
      <c r="C2414" s="933"/>
      <c r="D2414" s="933"/>
      <c r="E2414" s="19"/>
      <c r="I2414" s="100"/>
      <c r="M2414" s="100"/>
      <c r="Q2414" s="99"/>
      <c r="R2414" s="340"/>
      <c r="S2414" s="119"/>
      <c r="T2414" s="123"/>
      <c r="U2414" s="119"/>
      <c r="V2414" s="99"/>
      <c r="W2414" s="127"/>
      <c r="X2414" s="99"/>
      <c r="Y2414" s="127"/>
    </row>
    <row r="2415" spans="3:25" ht="19" hidden="1">
      <c r="C2415" s="933"/>
      <c r="D2415" s="933"/>
      <c r="E2415" s="19"/>
      <c r="I2415" s="100"/>
      <c r="M2415" s="100"/>
      <c r="Q2415" s="99"/>
      <c r="R2415" s="340"/>
      <c r="S2415" s="119"/>
      <c r="T2415" s="123"/>
      <c r="U2415" s="119"/>
      <c r="V2415" s="99"/>
      <c r="W2415" s="127"/>
      <c r="X2415" s="99"/>
      <c r="Y2415" s="127"/>
    </row>
    <row r="2416" spans="3:25" ht="19" hidden="1">
      <c r="C2416" s="933"/>
      <c r="D2416" s="933"/>
      <c r="E2416" s="19"/>
      <c r="I2416" s="100"/>
      <c r="M2416" s="100"/>
      <c r="Q2416" s="99"/>
      <c r="R2416" s="340"/>
      <c r="S2416" s="119"/>
      <c r="T2416" s="123"/>
      <c r="U2416" s="119"/>
      <c r="V2416" s="99"/>
      <c r="W2416" s="127"/>
      <c r="X2416" s="99"/>
      <c r="Y2416" s="127"/>
    </row>
    <row r="2417" spans="3:25" ht="19" hidden="1">
      <c r="C2417" s="933"/>
      <c r="D2417" s="933"/>
      <c r="E2417" s="19"/>
      <c r="I2417" s="100"/>
      <c r="M2417" s="100"/>
      <c r="Q2417" s="99"/>
      <c r="R2417" s="340"/>
      <c r="S2417" s="119"/>
      <c r="T2417" s="123"/>
      <c r="U2417" s="119"/>
      <c r="V2417" s="99"/>
      <c r="W2417" s="127"/>
      <c r="X2417" s="99"/>
      <c r="Y2417" s="127"/>
    </row>
    <row r="2418" spans="3:25" ht="19" hidden="1">
      <c r="C2418" s="933"/>
      <c r="D2418" s="933"/>
      <c r="E2418" s="19"/>
      <c r="I2418" s="100"/>
      <c r="M2418" s="100"/>
      <c r="Q2418" s="99"/>
      <c r="R2418" s="340"/>
      <c r="S2418" s="119"/>
      <c r="T2418" s="123"/>
      <c r="U2418" s="119"/>
      <c r="V2418" s="99"/>
      <c r="W2418" s="127"/>
      <c r="X2418" s="99"/>
      <c r="Y2418" s="127"/>
    </row>
    <row r="2419" spans="3:25" ht="19" hidden="1">
      <c r="C2419" s="933"/>
      <c r="D2419" s="933"/>
      <c r="E2419" s="19"/>
      <c r="I2419" s="100"/>
      <c r="M2419" s="100"/>
      <c r="Q2419" s="99"/>
      <c r="R2419" s="340"/>
      <c r="S2419" s="119"/>
      <c r="T2419" s="123"/>
      <c r="U2419" s="119"/>
      <c r="V2419" s="99"/>
      <c r="W2419" s="127"/>
      <c r="X2419" s="99"/>
      <c r="Y2419" s="127"/>
    </row>
    <row r="2420" spans="3:25" ht="19" hidden="1">
      <c r="C2420" s="933"/>
      <c r="D2420" s="933"/>
      <c r="E2420" s="19"/>
      <c r="I2420" s="100"/>
      <c r="M2420" s="100"/>
      <c r="Q2420" s="99"/>
      <c r="R2420" s="340"/>
      <c r="S2420" s="119"/>
      <c r="T2420" s="123"/>
      <c r="U2420" s="119"/>
      <c r="V2420" s="99"/>
      <c r="W2420" s="127"/>
      <c r="X2420" s="99"/>
      <c r="Y2420" s="127"/>
    </row>
    <row r="2421" spans="3:25" ht="19" hidden="1">
      <c r="C2421" s="933"/>
      <c r="D2421" s="933"/>
      <c r="E2421" s="19"/>
      <c r="I2421" s="100"/>
      <c r="M2421" s="100"/>
      <c r="Q2421" s="99"/>
      <c r="R2421" s="340"/>
      <c r="S2421" s="119"/>
      <c r="T2421" s="123"/>
      <c r="U2421" s="119"/>
      <c r="V2421" s="99"/>
      <c r="W2421" s="127"/>
      <c r="X2421" s="99"/>
      <c r="Y2421" s="127"/>
    </row>
    <row r="2422" spans="3:25" ht="19" hidden="1">
      <c r="C2422" s="933"/>
      <c r="D2422" s="933"/>
      <c r="E2422" s="19"/>
      <c r="I2422" s="100"/>
      <c r="M2422" s="100"/>
      <c r="Q2422" s="99"/>
      <c r="R2422" s="340"/>
      <c r="S2422" s="119"/>
      <c r="T2422" s="123"/>
      <c r="U2422" s="119"/>
      <c r="V2422" s="99"/>
      <c r="W2422" s="127"/>
      <c r="X2422" s="99"/>
      <c r="Y2422" s="127"/>
    </row>
    <row r="2423" spans="3:25" ht="19" hidden="1">
      <c r="C2423" s="933"/>
      <c r="D2423" s="933"/>
      <c r="E2423" s="19"/>
      <c r="I2423" s="100"/>
      <c r="M2423" s="100"/>
      <c r="Q2423" s="99"/>
      <c r="R2423" s="340"/>
      <c r="S2423" s="119"/>
      <c r="T2423" s="123"/>
      <c r="U2423" s="119"/>
      <c r="V2423" s="99"/>
      <c r="W2423" s="127"/>
      <c r="X2423" s="99"/>
      <c r="Y2423" s="127"/>
    </row>
    <row r="2424" spans="3:25" ht="19" hidden="1">
      <c r="C2424" s="933"/>
      <c r="D2424" s="933"/>
      <c r="E2424" s="19"/>
      <c r="I2424" s="100"/>
      <c r="M2424" s="100"/>
      <c r="Q2424" s="99"/>
      <c r="R2424" s="340"/>
      <c r="S2424" s="119"/>
      <c r="T2424" s="123"/>
      <c r="U2424" s="119"/>
      <c r="V2424" s="99"/>
      <c r="W2424" s="127"/>
      <c r="X2424" s="99"/>
      <c r="Y2424" s="127"/>
    </row>
    <row r="2425" spans="3:25" ht="19" hidden="1">
      <c r="C2425" s="933"/>
      <c r="D2425" s="933"/>
      <c r="E2425" s="19"/>
      <c r="I2425" s="100"/>
      <c r="M2425" s="100"/>
      <c r="Q2425" s="99"/>
      <c r="R2425" s="340"/>
      <c r="S2425" s="119"/>
      <c r="T2425" s="123"/>
      <c r="U2425" s="119"/>
      <c r="V2425" s="99"/>
      <c r="W2425" s="127"/>
      <c r="X2425" s="99"/>
      <c r="Y2425" s="127"/>
    </row>
    <row r="2426" spans="3:25" ht="19" hidden="1">
      <c r="C2426" s="933"/>
      <c r="D2426" s="933"/>
      <c r="E2426" s="19"/>
      <c r="I2426" s="100"/>
      <c r="M2426" s="100"/>
      <c r="Q2426" s="99"/>
      <c r="R2426" s="340"/>
      <c r="S2426" s="119"/>
      <c r="T2426" s="123"/>
      <c r="U2426" s="119"/>
      <c r="V2426" s="99"/>
      <c r="W2426" s="127"/>
      <c r="X2426" s="99"/>
      <c r="Y2426" s="127"/>
    </row>
    <row r="2427" spans="3:25" ht="19" hidden="1">
      <c r="C2427" s="933"/>
      <c r="D2427" s="933"/>
      <c r="E2427" s="19"/>
      <c r="I2427" s="100"/>
      <c r="M2427" s="100"/>
      <c r="Q2427" s="99"/>
      <c r="R2427" s="340"/>
      <c r="S2427" s="119"/>
      <c r="T2427" s="123"/>
      <c r="U2427" s="119"/>
      <c r="V2427" s="99"/>
      <c r="W2427" s="127"/>
      <c r="X2427" s="99"/>
      <c r="Y2427" s="127"/>
    </row>
    <row r="2428" spans="3:25" ht="19" hidden="1">
      <c r="C2428" s="933"/>
      <c r="D2428" s="933"/>
      <c r="E2428" s="19"/>
      <c r="I2428" s="100"/>
      <c r="M2428" s="100"/>
      <c r="Q2428" s="99"/>
      <c r="R2428" s="340"/>
      <c r="S2428" s="119"/>
      <c r="T2428" s="123"/>
      <c r="U2428" s="119"/>
      <c r="V2428" s="99"/>
      <c r="W2428" s="127"/>
      <c r="X2428" s="99"/>
      <c r="Y2428" s="127"/>
    </row>
    <row r="2429" spans="3:25" ht="19" hidden="1">
      <c r="C2429" s="933"/>
      <c r="D2429" s="933"/>
      <c r="E2429" s="19"/>
      <c r="I2429" s="100"/>
      <c r="M2429" s="100"/>
      <c r="Q2429" s="99"/>
      <c r="R2429" s="340"/>
      <c r="S2429" s="119"/>
      <c r="T2429" s="123"/>
      <c r="U2429" s="119"/>
      <c r="V2429" s="99"/>
      <c r="W2429" s="127"/>
      <c r="X2429" s="99"/>
      <c r="Y2429" s="127"/>
    </row>
    <row r="2430" spans="3:25" ht="19" hidden="1">
      <c r="C2430" s="933"/>
      <c r="D2430" s="933"/>
      <c r="E2430" s="19"/>
      <c r="I2430" s="100"/>
      <c r="M2430" s="100"/>
      <c r="Q2430" s="99"/>
      <c r="R2430" s="340"/>
      <c r="S2430" s="119"/>
      <c r="T2430" s="123"/>
      <c r="U2430" s="119"/>
      <c r="V2430" s="99"/>
      <c r="W2430" s="127"/>
      <c r="X2430" s="99"/>
      <c r="Y2430" s="127"/>
    </row>
    <row r="2431" spans="3:25" ht="19" hidden="1">
      <c r="C2431" s="933"/>
      <c r="D2431" s="933"/>
      <c r="E2431" s="19"/>
      <c r="I2431" s="100"/>
      <c r="M2431" s="100"/>
      <c r="Q2431" s="99"/>
      <c r="R2431" s="340"/>
      <c r="S2431" s="119"/>
      <c r="T2431" s="123"/>
      <c r="U2431" s="119"/>
      <c r="V2431" s="99"/>
      <c r="W2431" s="127"/>
      <c r="X2431" s="99"/>
      <c r="Y2431" s="127"/>
    </row>
    <row r="2432" spans="3:25" ht="19" hidden="1">
      <c r="C2432" s="933"/>
      <c r="D2432" s="933"/>
      <c r="E2432" s="19"/>
      <c r="I2432" s="100"/>
      <c r="M2432" s="100"/>
      <c r="Q2432" s="99"/>
      <c r="R2432" s="340"/>
      <c r="S2432" s="119"/>
      <c r="T2432" s="123"/>
      <c r="U2432" s="119"/>
      <c r="V2432" s="99"/>
      <c r="W2432" s="127"/>
      <c r="X2432" s="99"/>
      <c r="Y2432" s="127"/>
    </row>
    <row r="2433" spans="3:25" ht="19" hidden="1">
      <c r="C2433" s="933"/>
      <c r="D2433" s="933"/>
      <c r="E2433" s="19"/>
      <c r="I2433" s="100"/>
      <c r="M2433" s="100"/>
      <c r="Q2433" s="99"/>
      <c r="R2433" s="340"/>
      <c r="S2433" s="119"/>
      <c r="T2433" s="123"/>
      <c r="U2433" s="119"/>
      <c r="V2433" s="99"/>
      <c r="W2433" s="127"/>
      <c r="X2433" s="99"/>
      <c r="Y2433" s="127"/>
    </row>
    <row r="2434" spans="3:25" ht="19" hidden="1">
      <c r="C2434" s="933"/>
      <c r="D2434" s="933"/>
      <c r="E2434" s="19"/>
      <c r="I2434" s="100"/>
      <c r="M2434" s="100"/>
      <c r="Q2434" s="99"/>
      <c r="R2434" s="340"/>
      <c r="S2434" s="119"/>
      <c r="T2434" s="123"/>
      <c r="U2434" s="119"/>
      <c r="V2434" s="99"/>
      <c r="W2434" s="127"/>
      <c r="X2434" s="99"/>
      <c r="Y2434" s="127"/>
    </row>
    <row r="2435" spans="3:25" ht="19" hidden="1">
      <c r="C2435" s="933"/>
      <c r="D2435" s="933"/>
      <c r="E2435" s="19"/>
      <c r="I2435" s="100"/>
      <c r="M2435" s="100"/>
      <c r="Q2435" s="99"/>
      <c r="R2435" s="340"/>
      <c r="S2435" s="119"/>
      <c r="T2435" s="123"/>
      <c r="U2435" s="119"/>
      <c r="V2435" s="99"/>
      <c r="W2435" s="127"/>
      <c r="X2435" s="99"/>
      <c r="Y2435" s="127"/>
    </row>
    <row r="2436" spans="3:25" ht="19" hidden="1">
      <c r="C2436" s="933"/>
      <c r="D2436" s="933"/>
      <c r="E2436" s="19"/>
      <c r="I2436" s="100"/>
      <c r="M2436" s="100"/>
      <c r="Q2436" s="99"/>
      <c r="R2436" s="340"/>
      <c r="S2436" s="119"/>
      <c r="T2436" s="123"/>
      <c r="U2436" s="119"/>
      <c r="V2436" s="99"/>
      <c r="W2436" s="127"/>
      <c r="X2436" s="99"/>
      <c r="Y2436" s="127"/>
    </row>
    <row r="2437" spans="3:25" ht="19" hidden="1">
      <c r="C2437" s="933"/>
      <c r="D2437" s="933"/>
      <c r="E2437" s="19"/>
      <c r="I2437" s="100"/>
      <c r="M2437" s="100"/>
      <c r="Q2437" s="99"/>
      <c r="R2437" s="340"/>
      <c r="S2437" s="119"/>
      <c r="T2437" s="123"/>
      <c r="U2437" s="119"/>
      <c r="V2437" s="99"/>
      <c r="W2437" s="127"/>
      <c r="X2437" s="99"/>
      <c r="Y2437" s="127"/>
    </row>
    <row r="2438" spans="3:25" ht="19" hidden="1">
      <c r="C2438" s="933"/>
      <c r="D2438" s="933"/>
      <c r="E2438" s="19"/>
      <c r="I2438" s="100"/>
      <c r="M2438" s="100"/>
      <c r="Q2438" s="99"/>
      <c r="R2438" s="340"/>
      <c r="S2438" s="119"/>
      <c r="T2438" s="123"/>
      <c r="U2438" s="119"/>
      <c r="V2438" s="99"/>
      <c r="W2438" s="127"/>
      <c r="X2438" s="99"/>
      <c r="Y2438" s="127"/>
    </row>
    <row r="2439" spans="3:25" ht="19" hidden="1">
      <c r="C2439" s="933"/>
      <c r="D2439" s="933"/>
      <c r="E2439" s="19"/>
      <c r="I2439" s="100"/>
      <c r="M2439" s="100"/>
      <c r="Q2439" s="99"/>
      <c r="R2439" s="340"/>
      <c r="S2439" s="119"/>
      <c r="T2439" s="123"/>
      <c r="U2439" s="119"/>
      <c r="V2439" s="99"/>
      <c r="W2439" s="127"/>
      <c r="X2439" s="99"/>
      <c r="Y2439" s="127"/>
    </row>
    <row r="2440" spans="3:25" ht="19" hidden="1">
      <c r="C2440" s="933"/>
      <c r="D2440" s="933"/>
      <c r="E2440" s="19"/>
      <c r="I2440" s="100"/>
      <c r="M2440" s="100"/>
      <c r="Q2440" s="99"/>
      <c r="R2440" s="340"/>
      <c r="S2440" s="119"/>
      <c r="T2440" s="123"/>
      <c r="U2440" s="119"/>
      <c r="V2440" s="99"/>
      <c r="W2440" s="127"/>
      <c r="X2440" s="99"/>
      <c r="Y2440" s="127"/>
    </row>
    <row r="2441" spans="3:25" ht="19" hidden="1">
      <c r="C2441" s="933"/>
      <c r="D2441" s="933"/>
      <c r="E2441" s="19"/>
      <c r="I2441" s="100"/>
      <c r="M2441" s="100"/>
      <c r="Q2441" s="99"/>
      <c r="R2441" s="340"/>
      <c r="S2441" s="119"/>
      <c r="T2441" s="123"/>
      <c r="U2441" s="119"/>
      <c r="V2441" s="99"/>
      <c r="W2441" s="127"/>
      <c r="X2441" s="99"/>
      <c r="Y2441" s="127"/>
    </row>
    <row r="2442" spans="3:25" ht="19" hidden="1">
      <c r="C2442" s="933"/>
      <c r="D2442" s="933"/>
      <c r="E2442" s="19"/>
      <c r="I2442" s="100"/>
      <c r="M2442" s="100"/>
      <c r="Q2442" s="99"/>
      <c r="R2442" s="340"/>
      <c r="S2442" s="119"/>
      <c r="T2442" s="123"/>
      <c r="U2442" s="119"/>
      <c r="V2442" s="99"/>
      <c r="W2442" s="127"/>
      <c r="X2442" s="99"/>
      <c r="Y2442" s="127"/>
    </row>
    <row r="2443" spans="3:25" ht="19" hidden="1">
      <c r="C2443" s="933"/>
      <c r="D2443" s="933"/>
      <c r="E2443" s="19"/>
      <c r="I2443" s="100"/>
      <c r="M2443" s="100"/>
      <c r="Q2443" s="99"/>
      <c r="R2443" s="340"/>
      <c r="S2443" s="119"/>
      <c r="T2443" s="123"/>
      <c r="U2443" s="119"/>
      <c r="V2443" s="99"/>
      <c r="W2443" s="127"/>
      <c r="X2443" s="99"/>
      <c r="Y2443" s="127"/>
    </row>
    <row r="2444" spans="3:25" ht="19" hidden="1">
      <c r="C2444" s="933"/>
      <c r="D2444" s="933"/>
      <c r="E2444" s="19"/>
      <c r="I2444" s="100"/>
      <c r="M2444" s="100"/>
      <c r="Q2444" s="99"/>
      <c r="R2444" s="340"/>
      <c r="S2444" s="119"/>
      <c r="T2444" s="123"/>
      <c r="U2444" s="119"/>
      <c r="V2444" s="99"/>
      <c r="W2444" s="127"/>
      <c r="X2444" s="99"/>
      <c r="Y2444" s="127"/>
    </row>
    <row r="2445" spans="3:25" ht="19" hidden="1">
      <c r="C2445" s="933"/>
      <c r="D2445" s="933"/>
      <c r="E2445" s="19"/>
      <c r="I2445" s="100"/>
      <c r="M2445" s="100"/>
      <c r="Q2445" s="99"/>
      <c r="R2445" s="340"/>
      <c r="S2445" s="119"/>
      <c r="T2445" s="123"/>
      <c r="U2445" s="119"/>
      <c r="V2445" s="99"/>
      <c r="W2445" s="127"/>
      <c r="X2445" s="99"/>
      <c r="Y2445" s="127"/>
    </row>
    <row r="2446" spans="3:25" ht="19" hidden="1">
      <c r="C2446" s="933"/>
      <c r="D2446" s="933"/>
      <c r="E2446" s="19"/>
      <c r="I2446" s="100"/>
      <c r="M2446" s="100"/>
      <c r="Q2446" s="99"/>
      <c r="R2446" s="340"/>
      <c r="S2446" s="119"/>
      <c r="T2446" s="123"/>
      <c r="U2446" s="119"/>
      <c r="V2446" s="99"/>
      <c r="W2446" s="127"/>
      <c r="X2446" s="99"/>
      <c r="Y2446" s="127"/>
    </row>
    <row r="2447" spans="3:25" ht="19" hidden="1">
      <c r="C2447" s="933"/>
      <c r="D2447" s="933"/>
      <c r="E2447" s="19"/>
      <c r="I2447" s="100"/>
      <c r="M2447" s="100"/>
      <c r="Q2447" s="99"/>
      <c r="R2447" s="340"/>
      <c r="S2447" s="119"/>
      <c r="T2447" s="123"/>
      <c r="U2447" s="119"/>
      <c r="V2447" s="99"/>
      <c r="W2447" s="127"/>
      <c r="X2447" s="99"/>
      <c r="Y2447" s="127"/>
    </row>
    <row r="2448" spans="3:25" ht="19" hidden="1">
      <c r="C2448" s="933"/>
      <c r="D2448" s="933"/>
      <c r="E2448" s="19"/>
      <c r="I2448" s="100"/>
      <c r="M2448" s="100"/>
      <c r="Q2448" s="99"/>
      <c r="R2448" s="340"/>
      <c r="S2448" s="119"/>
      <c r="T2448" s="123"/>
      <c r="U2448" s="119"/>
      <c r="V2448" s="99"/>
      <c r="W2448" s="127"/>
      <c r="X2448" s="99"/>
      <c r="Y2448" s="127"/>
    </row>
    <row r="2449" spans="3:25" ht="19" hidden="1">
      <c r="C2449" s="933"/>
      <c r="D2449" s="933"/>
      <c r="E2449" s="19"/>
      <c r="I2449" s="100"/>
      <c r="M2449" s="100"/>
      <c r="Q2449" s="99"/>
      <c r="R2449" s="340"/>
      <c r="S2449" s="119"/>
      <c r="T2449" s="123"/>
      <c r="U2449" s="119"/>
      <c r="V2449" s="99"/>
      <c r="W2449" s="127"/>
      <c r="X2449" s="99"/>
      <c r="Y2449" s="127"/>
    </row>
    <row r="2450" spans="3:25" ht="19" hidden="1">
      <c r="C2450" s="933"/>
      <c r="D2450" s="933"/>
      <c r="E2450" s="19"/>
      <c r="I2450" s="100"/>
      <c r="M2450" s="100"/>
      <c r="Q2450" s="99"/>
      <c r="R2450" s="340"/>
      <c r="S2450" s="119"/>
      <c r="T2450" s="123"/>
      <c r="U2450" s="119"/>
      <c r="V2450" s="99"/>
      <c r="W2450" s="127"/>
      <c r="X2450" s="99"/>
      <c r="Y2450" s="127"/>
    </row>
    <row r="2451" spans="3:25" ht="19" hidden="1">
      <c r="C2451" s="933"/>
      <c r="D2451" s="933"/>
      <c r="E2451" s="19"/>
      <c r="I2451" s="100"/>
      <c r="M2451" s="100"/>
      <c r="Q2451" s="99"/>
      <c r="R2451" s="340"/>
      <c r="S2451" s="119"/>
      <c r="T2451" s="123"/>
      <c r="U2451" s="119"/>
      <c r="V2451" s="99"/>
      <c r="W2451" s="127"/>
      <c r="X2451" s="99"/>
      <c r="Y2451" s="127"/>
    </row>
    <row r="2452" spans="3:25" ht="19" hidden="1">
      <c r="C2452" s="933"/>
      <c r="D2452" s="933"/>
      <c r="E2452" s="19"/>
      <c r="I2452" s="100"/>
      <c r="M2452" s="100"/>
      <c r="Q2452" s="99"/>
      <c r="R2452" s="340"/>
      <c r="S2452" s="119"/>
      <c r="T2452" s="123"/>
      <c r="U2452" s="119"/>
      <c r="V2452" s="99"/>
      <c r="W2452" s="127"/>
      <c r="X2452" s="99"/>
      <c r="Y2452" s="127"/>
    </row>
    <row r="2453" spans="3:25" ht="19" hidden="1">
      <c r="C2453" s="933"/>
      <c r="D2453" s="933"/>
      <c r="E2453" s="19"/>
      <c r="I2453" s="100"/>
      <c r="M2453" s="100"/>
      <c r="Q2453" s="99"/>
      <c r="R2453" s="340"/>
      <c r="S2453" s="119"/>
      <c r="T2453" s="123"/>
      <c r="U2453" s="119"/>
      <c r="V2453" s="99"/>
      <c r="W2453" s="127"/>
      <c r="X2453" s="99"/>
      <c r="Y2453" s="127"/>
    </row>
    <row r="2454" spans="3:25" ht="19" hidden="1">
      <c r="C2454" s="933"/>
      <c r="D2454" s="933"/>
      <c r="E2454" s="19"/>
      <c r="I2454" s="100"/>
      <c r="M2454" s="100"/>
      <c r="Q2454" s="99"/>
      <c r="R2454" s="340"/>
      <c r="S2454" s="119"/>
      <c r="T2454" s="123"/>
      <c r="U2454" s="119"/>
      <c r="V2454" s="99"/>
      <c r="W2454" s="127"/>
      <c r="X2454" s="99"/>
      <c r="Y2454" s="127"/>
    </row>
    <row r="2455" spans="3:25" ht="19" hidden="1">
      <c r="C2455" s="933"/>
      <c r="D2455" s="933"/>
      <c r="E2455" s="19"/>
      <c r="I2455" s="100"/>
      <c r="M2455" s="100"/>
      <c r="Q2455" s="99"/>
      <c r="R2455" s="340"/>
      <c r="S2455" s="119"/>
      <c r="T2455" s="123"/>
      <c r="U2455" s="119"/>
      <c r="V2455" s="99"/>
      <c r="W2455" s="127"/>
      <c r="X2455" s="99"/>
      <c r="Y2455" s="127"/>
    </row>
    <row r="2456" spans="3:25" ht="19" hidden="1">
      <c r="C2456" s="933"/>
      <c r="D2456" s="933"/>
      <c r="E2456" s="19"/>
      <c r="I2456" s="100"/>
      <c r="M2456" s="100"/>
      <c r="Q2456" s="99"/>
      <c r="R2456" s="340"/>
      <c r="S2456" s="119"/>
      <c r="T2456" s="123"/>
      <c r="U2456" s="119"/>
      <c r="V2456" s="99"/>
      <c r="W2456" s="127"/>
      <c r="X2456" s="99"/>
      <c r="Y2456" s="127"/>
    </row>
    <row r="2457" spans="3:25" ht="19" hidden="1">
      <c r="C2457" s="933"/>
      <c r="D2457" s="933"/>
      <c r="E2457" s="19"/>
      <c r="I2457" s="100"/>
      <c r="M2457" s="100"/>
      <c r="Q2457" s="99"/>
      <c r="R2457" s="340"/>
      <c r="S2457" s="119"/>
      <c r="T2457" s="123"/>
      <c r="U2457" s="119"/>
      <c r="V2457" s="99"/>
      <c r="W2457" s="127"/>
      <c r="X2457" s="99"/>
      <c r="Y2457" s="127"/>
    </row>
    <row r="2458" spans="3:25" ht="19" hidden="1">
      <c r="C2458" s="933"/>
      <c r="D2458" s="933"/>
      <c r="E2458" s="19"/>
      <c r="I2458" s="100"/>
      <c r="M2458" s="100"/>
      <c r="Q2458" s="99"/>
      <c r="R2458" s="340"/>
      <c r="S2458" s="119"/>
      <c r="T2458" s="123"/>
      <c r="U2458" s="119"/>
      <c r="V2458" s="99"/>
      <c r="W2458" s="127"/>
      <c r="X2458" s="99"/>
      <c r="Y2458" s="127"/>
    </row>
    <row r="2459" spans="3:25" ht="19" hidden="1">
      <c r="C2459" s="933"/>
      <c r="D2459" s="933"/>
      <c r="E2459" s="19"/>
      <c r="I2459" s="100"/>
      <c r="M2459" s="100"/>
      <c r="Q2459" s="99"/>
      <c r="R2459" s="340"/>
      <c r="S2459" s="119"/>
      <c r="T2459" s="123"/>
      <c r="U2459" s="119"/>
      <c r="V2459" s="99"/>
      <c r="W2459" s="127"/>
      <c r="X2459" s="99"/>
      <c r="Y2459" s="127"/>
    </row>
    <row r="2460" spans="3:25" ht="19" hidden="1">
      <c r="C2460" s="933"/>
      <c r="D2460" s="933"/>
      <c r="E2460" s="19"/>
      <c r="I2460" s="100"/>
      <c r="M2460" s="100"/>
      <c r="Q2460" s="99"/>
      <c r="R2460" s="340"/>
      <c r="S2460" s="119"/>
      <c r="T2460" s="123"/>
      <c r="U2460" s="119"/>
      <c r="V2460" s="99"/>
      <c r="W2460" s="127"/>
      <c r="X2460" s="99"/>
      <c r="Y2460" s="127"/>
    </row>
    <row r="2461" spans="3:25" ht="19" hidden="1">
      <c r="C2461" s="933"/>
      <c r="D2461" s="933"/>
      <c r="E2461" s="19"/>
      <c r="I2461" s="100"/>
      <c r="M2461" s="100"/>
      <c r="Q2461" s="99"/>
      <c r="R2461" s="340"/>
      <c r="S2461" s="119"/>
      <c r="T2461" s="123"/>
      <c r="U2461" s="119"/>
      <c r="V2461" s="99"/>
      <c r="W2461" s="127"/>
      <c r="X2461" s="99"/>
      <c r="Y2461" s="127"/>
    </row>
    <row r="2462" spans="3:25" ht="19" hidden="1">
      <c r="C2462" s="933"/>
      <c r="D2462" s="933"/>
      <c r="E2462" s="19"/>
      <c r="I2462" s="100"/>
      <c r="M2462" s="100"/>
      <c r="Q2462" s="99"/>
      <c r="R2462" s="340"/>
      <c r="S2462" s="119"/>
      <c r="T2462" s="123"/>
      <c r="U2462" s="119"/>
      <c r="V2462" s="99"/>
      <c r="W2462" s="127"/>
      <c r="X2462" s="99"/>
      <c r="Y2462" s="127"/>
    </row>
    <row r="2463" spans="3:25" ht="19" hidden="1">
      <c r="C2463" s="933"/>
      <c r="D2463" s="933"/>
      <c r="E2463" s="19"/>
      <c r="I2463" s="100"/>
      <c r="M2463" s="100"/>
      <c r="Q2463" s="99"/>
      <c r="R2463" s="340"/>
      <c r="S2463" s="119"/>
      <c r="T2463" s="123"/>
      <c r="U2463" s="119"/>
      <c r="V2463" s="99"/>
      <c r="W2463" s="127"/>
      <c r="X2463" s="99"/>
      <c r="Y2463" s="127"/>
    </row>
    <row r="2464" spans="3:25" ht="19" hidden="1">
      <c r="C2464" s="933"/>
      <c r="D2464" s="933"/>
      <c r="E2464" s="19"/>
      <c r="I2464" s="100"/>
      <c r="M2464" s="100"/>
      <c r="Q2464" s="99"/>
      <c r="R2464" s="340"/>
      <c r="S2464" s="119"/>
      <c r="T2464" s="123"/>
      <c r="U2464" s="119"/>
      <c r="V2464" s="99"/>
      <c r="W2464" s="127"/>
      <c r="X2464" s="99"/>
      <c r="Y2464" s="127"/>
    </row>
    <row r="2465" spans="3:25" ht="19" hidden="1">
      <c r="C2465" s="933"/>
      <c r="D2465" s="933"/>
      <c r="E2465" s="19"/>
      <c r="I2465" s="100"/>
      <c r="M2465" s="100"/>
      <c r="Q2465" s="99"/>
      <c r="R2465" s="340"/>
      <c r="S2465" s="119"/>
      <c r="T2465" s="123"/>
      <c r="U2465" s="119"/>
      <c r="V2465" s="99"/>
      <c r="W2465" s="127"/>
      <c r="X2465" s="99"/>
      <c r="Y2465" s="127"/>
    </row>
    <row r="2466" spans="3:25" ht="19" hidden="1">
      <c r="C2466" s="933"/>
      <c r="D2466" s="933"/>
      <c r="E2466" s="19"/>
      <c r="I2466" s="100"/>
      <c r="M2466" s="100"/>
      <c r="Q2466" s="99"/>
      <c r="R2466" s="340"/>
      <c r="S2466" s="119"/>
      <c r="T2466" s="123"/>
      <c r="U2466" s="119"/>
      <c r="V2466" s="99"/>
      <c r="W2466" s="127"/>
      <c r="X2466" s="99"/>
      <c r="Y2466" s="127"/>
    </row>
    <row r="2467" spans="3:25" ht="19" hidden="1">
      <c r="C2467" s="933"/>
      <c r="D2467" s="933"/>
      <c r="E2467" s="19"/>
      <c r="I2467" s="100"/>
      <c r="M2467" s="100"/>
      <c r="Q2467" s="99"/>
      <c r="R2467" s="340"/>
      <c r="S2467" s="119"/>
      <c r="T2467" s="123"/>
      <c r="U2467" s="119"/>
      <c r="V2467" s="99"/>
      <c r="W2467" s="127"/>
      <c r="X2467" s="99"/>
      <c r="Y2467" s="127"/>
    </row>
    <row r="2468" spans="3:25" ht="19" hidden="1">
      <c r="C2468" s="933"/>
      <c r="D2468" s="933"/>
      <c r="E2468" s="19"/>
      <c r="I2468" s="100"/>
      <c r="M2468" s="100"/>
      <c r="Q2468" s="99"/>
      <c r="R2468" s="340"/>
      <c r="S2468" s="119"/>
      <c r="T2468" s="123"/>
      <c r="U2468" s="119"/>
      <c r="V2468" s="99"/>
      <c r="W2468" s="127"/>
      <c r="X2468" s="99"/>
      <c r="Y2468" s="127"/>
    </row>
    <row r="2469" spans="3:25" ht="19" hidden="1">
      <c r="C2469" s="933"/>
      <c r="D2469" s="933"/>
      <c r="E2469" s="19"/>
      <c r="I2469" s="100"/>
      <c r="M2469" s="100"/>
      <c r="Q2469" s="99"/>
      <c r="R2469" s="340"/>
      <c r="S2469" s="119"/>
      <c r="T2469" s="123"/>
      <c r="U2469" s="119"/>
      <c r="V2469" s="99"/>
      <c r="W2469" s="127"/>
      <c r="X2469" s="99"/>
      <c r="Y2469" s="127"/>
    </row>
    <row r="2470" spans="3:25" ht="19" hidden="1">
      <c r="C2470" s="933"/>
      <c r="D2470" s="933"/>
      <c r="E2470" s="19"/>
      <c r="I2470" s="100"/>
      <c r="M2470" s="100"/>
      <c r="Q2470" s="99"/>
      <c r="R2470" s="340"/>
      <c r="S2470" s="119"/>
      <c r="T2470" s="123"/>
      <c r="U2470" s="119"/>
      <c r="V2470" s="99"/>
      <c r="W2470" s="127"/>
      <c r="X2470" s="99"/>
      <c r="Y2470" s="127"/>
    </row>
    <row r="2471" spans="3:25" ht="19" hidden="1">
      <c r="C2471" s="933"/>
      <c r="D2471" s="933"/>
      <c r="E2471" s="19"/>
      <c r="I2471" s="100"/>
      <c r="M2471" s="100"/>
      <c r="Q2471" s="99"/>
      <c r="R2471" s="340"/>
      <c r="S2471" s="119"/>
      <c r="T2471" s="123"/>
      <c r="U2471" s="119"/>
      <c r="V2471" s="99"/>
      <c r="W2471" s="127"/>
      <c r="X2471" s="99"/>
      <c r="Y2471" s="127"/>
    </row>
    <row r="2472" spans="3:25" ht="19" hidden="1">
      <c r="C2472" s="933"/>
      <c r="D2472" s="933"/>
      <c r="E2472" s="19"/>
      <c r="I2472" s="100"/>
      <c r="M2472" s="100"/>
      <c r="Q2472" s="99"/>
      <c r="R2472" s="340"/>
      <c r="S2472" s="119"/>
      <c r="T2472" s="123"/>
      <c r="U2472" s="119"/>
      <c r="V2472" s="99"/>
      <c r="W2472" s="127"/>
      <c r="X2472" s="99"/>
      <c r="Y2472" s="127"/>
    </row>
    <row r="2473" spans="3:25" ht="19" hidden="1">
      <c r="C2473" s="933"/>
      <c r="D2473" s="933"/>
      <c r="E2473" s="19"/>
      <c r="I2473" s="100"/>
      <c r="M2473" s="100"/>
      <c r="Q2473" s="99"/>
      <c r="R2473" s="340"/>
      <c r="S2473" s="119"/>
      <c r="T2473" s="123"/>
      <c r="U2473" s="119"/>
      <c r="V2473" s="99"/>
      <c r="W2473" s="127"/>
      <c r="X2473" s="99"/>
      <c r="Y2473" s="127"/>
    </row>
    <row r="2474" spans="3:25" ht="19" hidden="1">
      <c r="C2474" s="933"/>
      <c r="D2474" s="933"/>
      <c r="E2474" s="19"/>
      <c r="I2474" s="100"/>
      <c r="M2474" s="100"/>
      <c r="Q2474" s="99"/>
      <c r="R2474" s="340"/>
      <c r="S2474" s="119"/>
      <c r="T2474" s="123"/>
      <c r="U2474" s="119"/>
      <c r="V2474" s="99"/>
      <c r="W2474" s="127"/>
      <c r="X2474" s="99"/>
      <c r="Y2474" s="127"/>
    </row>
    <row r="2475" spans="3:25" ht="19" hidden="1">
      <c r="C2475" s="933"/>
      <c r="D2475" s="933"/>
      <c r="E2475" s="19"/>
      <c r="I2475" s="100"/>
      <c r="M2475" s="100"/>
      <c r="Q2475" s="99"/>
      <c r="R2475" s="340"/>
      <c r="S2475" s="119"/>
      <c r="T2475" s="123"/>
      <c r="U2475" s="119"/>
      <c r="V2475" s="99"/>
      <c r="W2475" s="127"/>
      <c r="X2475" s="99"/>
      <c r="Y2475" s="127"/>
    </row>
    <row r="2476" spans="3:25" ht="19" hidden="1">
      <c r="C2476" s="933"/>
      <c r="D2476" s="933"/>
      <c r="E2476" s="19"/>
      <c r="I2476" s="100"/>
      <c r="M2476" s="100"/>
      <c r="Q2476" s="99"/>
      <c r="R2476" s="340"/>
      <c r="S2476" s="119"/>
      <c r="T2476" s="123"/>
      <c r="U2476" s="119"/>
      <c r="V2476" s="99"/>
      <c r="W2476" s="127"/>
      <c r="X2476" s="99"/>
      <c r="Y2476" s="127"/>
    </row>
    <row r="2477" spans="3:25" ht="19" hidden="1">
      <c r="C2477" s="933"/>
      <c r="D2477" s="933"/>
      <c r="E2477" s="19"/>
      <c r="I2477" s="100"/>
      <c r="M2477" s="100"/>
      <c r="Q2477" s="99"/>
      <c r="R2477" s="340"/>
      <c r="S2477" s="119"/>
      <c r="T2477" s="123"/>
      <c r="U2477" s="119"/>
      <c r="V2477" s="99"/>
      <c r="W2477" s="127"/>
      <c r="X2477" s="99"/>
      <c r="Y2477" s="127"/>
    </row>
    <row r="2478" spans="3:25" ht="19" hidden="1">
      <c r="C2478" s="933"/>
      <c r="D2478" s="933"/>
      <c r="E2478" s="19"/>
      <c r="I2478" s="100"/>
      <c r="M2478" s="100"/>
      <c r="Q2478" s="99"/>
      <c r="R2478" s="340"/>
      <c r="S2478" s="119"/>
      <c r="T2478" s="123"/>
      <c r="U2478" s="119"/>
      <c r="V2478" s="99"/>
      <c r="W2478" s="127"/>
      <c r="X2478" s="99"/>
      <c r="Y2478" s="127"/>
    </row>
    <row r="2479" spans="3:25" ht="19" hidden="1">
      <c r="C2479" s="933"/>
      <c r="D2479" s="933"/>
      <c r="E2479" s="19"/>
      <c r="I2479" s="100"/>
      <c r="M2479" s="100"/>
      <c r="Q2479" s="99"/>
      <c r="R2479" s="340"/>
      <c r="S2479" s="119"/>
      <c r="T2479" s="123"/>
      <c r="U2479" s="119"/>
      <c r="V2479" s="99"/>
      <c r="W2479" s="127"/>
      <c r="X2479" s="99"/>
      <c r="Y2479" s="127"/>
    </row>
    <row r="2480" spans="3:25" ht="19" hidden="1">
      <c r="C2480" s="933"/>
      <c r="D2480" s="933"/>
      <c r="E2480" s="19"/>
      <c r="I2480" s="100"/>
      <c r="M2480" s="100"/>
      <c r="Q2480" s="99"/>
      <c r="R2480" s="340"/>
      <c r="S2480" s="119"/>
      <c r="T2480" s="123"/>
      <c r="U2480" s="119"/>
      <c r="V2480" s="99"/>
      <c r="W2480" s="127"/>
      <c r="X2480" s="99"/>
      <c r="Y2480" s="127"/>
    </row>
    <row r="2481" spans="3:25" ht="19" hidden="1">
      <c r="C2481" s="933"/>
      <c r="D2481" s="933"/>
      <c r="E2481" s="19"/>
      <c r="I2481" s="100"/>
      <c r="M2481" s="100"/>
      <c r="Q2481" s="99"/>
      <c r="R2481" s="340"/>
      <c r="S2481" s="119"/>
      <c r="T2481" s="123"/>
      <c r="U2481" s="119"/>
      <c r="V2481" s="99"/>
      <c r="W2481" s="127"/>
      <c r="X2481" s="99"/>
      <c r="Y2481" s="127"/>
    </row>
    <row r="2482" spans="3:25" ht="19" hidden="1">
      <c r="C2482" s="933"/>
      <c r="D2482" s="933"/>
      <c r="E2482" s="19"/>
      <c r="I2482" s="100"/>
      <c r="M2482" s="100"/>
      <c r="Q2482" s="99"/>
      <c r="R2482" s="340"/>
      <c r="S2482" s="119"/>
      <c r="T2482" s="123"/>
      <c r="U2482" s="119"/>
      <c r="V2482" s="99"/>
      <c r="W2482" s="127"/>
      <c r="X2482" s="99"/>
      <c r="Y2482" s="127"/>
    </row>
    <row r="2483" spans="3:25" ht="19" hidden="1">
      <c r="C2483" s="933"/>
      <c r="D2483" s="933"/>
      <c r="E2483" s="19"/>
      <c r="I2483" s="100"/>
      <c r="M2483" s="100"/>
      <c r="Q2483" s="99"/>
      <c r="R2483" s="340"/>
      <c r="S2483" s="119"/>
      <c r="T2483" s="123"/>
      <c r="U2483" s="119"/>
      <c r="V2483" s="99"/>
      <c r="W2483" s="127"/>
      <c r="X2483" s="99"/>
      <c r="Y2483" s="127"/>
    </row>
    <row r="2484" spans="3:25" ht="19" hidden="1">
      <c r="C2484" s="933"/>
      <c r="D2484" s="933"/>
      <c r="E2484" s="19"/>
      <c r="I2484" s="100"/>
      <c r="M2484" s="100"/>
      <c r="Q2484" s="99"/>
      <c r="R2484" s="340"/>
      <c r="S2484" s="119"/>
      <c r="T2484" s="123"/>
      <c r="U2484" s="119"/>
      <c r="V2484" s="99"/>
      <c r="W2484" s="127"/>
      <c r="X2484" s="99"/>
      <c r="Y2484" s="127"/>
    </row>
    <row r="2485" spans="3:25" ht="19" hidden="1">
      <c r="C2485" s="933"/>
      <c r="D2485" s="933"/>
      <c r="E2485" s="19"/>
      <c r="I2485" s="100"/>
      <c r="M2485" s="100"/>
      <c r="Q2485" s="99"/>
      <c r="R2485" s="340"/>
      <c r="S2485" s="119"/>
      <c r="T2485" s="123"/>
      <c r="U2485" s="119"/>
      <c r="V2485" s="99"/>
      <c r="W2485" s="127"/>
      <c r="X2485" s="99"/>
      <c r="Y2485" s="127"/>
    </row>
    <row r="2486" spans="3:25" ht="19" hidden="1">
      <c r="C2486" s="933"/>
      <c r="D2486" s="933"/>
      <c r="E2486" s="19"/>
      <c r="I2486" s="100"/>
      <c r="M2486" s="100"/>
      <c r="Q2486" s="99"/>
      <c r="R2486" s="340"/>
      <c r="S2486" s="119"/>
      <c r="T2486" s="123"/>
      <c r="U2486" s="119"/>
      <c r="V2486" s="99"/>
      <c r="W2486" s="127"/>
      <c r="X2486" s="99"/>
      <c r="Y2486" s="127"/>
    </row>
    <row r="2487" spans="3:25" ht="19" hidden="1">
      <c r="C2487" s="933"/>
      <c r="D2487" s="933"/>
      <c r="E2487" s="19"/>
      <c r="I2487" s="100"/>
      <c r="M2487" s="100"/>
      <c r="Q2487" s="99"/>
      <c r="R2487" s="340"/>
      <c r="S2487" s="119"/>
      <c r="T2487" s="123"/>
      <c r="U2487" s="119"/>
      <c r="V2487" s="99"/>
      <c r="W2487" s="127"/>
      <c r="X2487" s="99"/>
      <c r="Y2487" s="127"/>
    </row>
    <row r="2488" spans="3:25" ht="19" hidden="1">
      <c r="C2488" s="933"/>
      <c r="D2488" s="933"/>
      <c r="E2488" s="19"/>
      <c r="I2488" s="100"/>
      <c r="M2488" s="100"/>
      <c r="Q2488" s="99"/>
      <c r="R2488" s="340"/>
      <c r="S2488" s="119"/>
      <c r="T2488" s="123"/>
      <c r="U2488" s="119"/>
      <c r="V2488" s="99"/>
      <c r="W2488" s="127"/>
      <c r="X2488" s="99"/>
      <c r="Y2488" s="127"/>
    </row>
    <row r="2489" spans="3:25" ht="19" hidden="1">
      <c r="C2489" s="933"/>
      <c r="D2489" s="933"/>
      <c r="E2489" s="19"/>
      <c r="I2489" s="100"/>
      <c r="M2489" s="100"/>
      <c r="Q2489" s="99"/>
      <c r="R2489" s="340"/>
      <c r="S2489" s="119"/>
      <c r="T2489" s="123"/>
      <c r="U2489" s="119"/>
      <c r="V2489" s="99"/>
      <c r="W2489" s="127"/>
      <c r="X2489" s="99"/>
      <c r="Y2489" s="127"/>
    </row>
    <row r="2490" spans="3:25" ht="19" hidden="1">
      <c r="C2490" s="933"/>
      <c r="D2490" s="933"/>
      <c r="E2490" s="19"/>
      <c r="I2490" s="100"/>
      <c r="M2490" s="100"/>
      <c r="Q2490" s="99"/>
      <c r="R2490" s="340"/>
      <c r="S2490" s="119"/>
      <c r="T2490" s="123"/>
      <c r="U2490" s="119"/>
      <c r="V2490" s="99"/>
      <c r="W2490" s="127"/>
      <c r="X2490" s="99"/>
      <c r="Y2490" s="127"/>
    </row>
    <row r="2491" spans="3:25" ht="19" hidden="1">
      <c r="C2491" s="933"/>
      <c r="D2491" s="933"/>
      <c r="E2491" s="19"/>
      <c r="I2491" s="100"/>
      <c r="M2491" s="100"/>
      <c r="Q2491" s="99"/>
      <c r="R2491" s="340"/>
      <c r="S2491" s="119"/>
      <c r="T2491" s="123"/>
      <c r="U2491" s="119"/>
      <c r="V2491" s="99"/>
      <c r="W2491" s="127"/>
      <c r="X2491" s="99"/>
      <c r="Y2491" s="127"/>
    </row>
    <row r="2492" spans="3:25" ht="19" hidden="1">
      <c r="C2492" s="933"/>
      <c r="D2492" s="933"/>
      <c r="E2492" s="19"/>
      <c r="I2492" s="100"/>
      <c r="M2492" s="100"/>
      <c r="Q2492" s="99"/>
      <c r="R2492" s="340"/>
      <c r="S2492" s="119"/>
      <c r="T2492" s="123"/>
      <c r="U2492" s="119"/>
      <c r="V2492" s="99"/>
      <c r="W2492" s="127"/>
      <c r="X2492" s="99"/>
      <c r="Y2492" s="127"/>
    </row>
    <row r="2493" spans="3:25" ht="19" hidden="1">
      <c r="C2493" s="933"/>
      <c r="D2493" s="933"/>
      <c r="E2493" s="19"/>
      <c r="I2493" s="100"/>
      <c r="M2493" s="100"/>
      <c r="Q2493" s="99"/>
      <c r="R2493" s="340"/>
      <c r="S2493" s="119"/>
      <c r="T2493" s="123"/>
      <c r="U2493" s="119"/>
      <c r="V2493" s="99"/>
      <c r="W2493" s="127"/>
      <c r="X2493" s="99"/>
      <c r="Y2493" s="127"/>
    </row>
    <row r="2494" spans="3:25" ht="19" hidden="1">
      <c r="C2494" s="933"/>
      <c r="D2494" s="933"/>
      <c r="E2494" s="19"/>
      <c r="I2494" s="100"/>
      <c r="M2494" s="100"/>
      <c r="Q2494" s="99"/>
      <c r="R2494" s="340"/>
      <c r="S2494" s="119"/>
      <c r="T2494" s="123"/>
      <c r="U2494" s="119"/>
      <c r="V2494" s="99"/>
      <c r="W2494" s="127"/>
      <c r="X2494" s="99"/>
      <c r="Y2494" s="127"/>
    </row>
    <row r="2495" spans="3:25" ht="19" hidden="1">
      <c r="C2495" s="933"/>
      <c r="D2495" s="933"/>
      <c r="E2495" s="19"/>
      <c r="I2495" s="100"/>
      <c r="M2495" s="100"/>
      <c r="Q2495" s="99"/>
      <c r="R2495" s="340"/>
      <c r="S2495" s="119"/>
      <c r="T2495" s="123"/>
      <c r="U2495" s="119"/>
      <c r="V2495" s="99"/>
      <c r="W2495" s="127"/>
      <c r="X2495" s="99"/>
      <c r="Y2495" s="127"/>
    </row>
    <row r="2496" spans="3:25" ht="19" hidden="1">
      <c r="C2496" s="933"/>
      <c r="D2496" s="933"/>
      <c r="E2496" s="19"/>
      <c r="I2496" s="100"/>
      <c r="M2496" s="100"/>
      <c r="Q2496" s="99"/>
      <c r="R2496" s="340"/>
      <c r="S2496" s="119"/>
      <c r="T2496" s="123"/>
      <c r="U2496" s="119"/>
      <c r="V2496" s="99"/>
      <c r="W2496" s="127"/>
      <c r="X2496" s="99"/>
      <c r="Y2496" s="127"/>
    </row>
    <row r="2497" spans="3:25" ht="19" hidden="1">
      <c r="C2497" s="933"/>
      <c r="D2497" s="933"/>
      <c r="E2497" s="19"/>
      <c r="I2497" s="100"/>
      <c r="M2497" s="100"/>
      <c r="Q2497" s="99"/>
      <c r="R2497" s="340"/>
      <c r="S2497" s="119"/>
      <c r="T2497" s="123"/>
      <c r="U2497" s="119"/>
      <c r="V2497" s="99"/>
      <c r="W2497" s="127"/>
      <c r="X2497" s="99"/>
      <c r="Y2497" s="127"/>
    </row>
    <row r="2498" spans="3:25" ht="19" hidden="1">
      <c r="C2498" s="933"/>
      <c r="D2498" s="933"/>
      <c r="E2498" s="19"/>
      <c r="I2498" s="100"/>
      <c r="M2498" s="100"/>
      <c r="Q2498" s="99"/>
      <c r="R2498" s="340"/>
      <c r="S2498" s="119"/>
      <c r="T2498" s="123"/>
      <c r="U2498" s="119"/>
      <c r="V2498" s="99"/>
      <c r="W2498" s="127"/>
      <c r="X2498" s="99"/>
      <c r="Y2498" s="127"/>
    </row>
    <row r="2499" spans="3:25" ht="19" hidden="1">
      <c r="C2499" s="933"/>
      <c r="D2499" s="933"/>
      <c r="E2499" s="19"/>
      <c r="I2499" s="100"/>
      <c r="M2499" s="100"/>
      <c r="Q2499" s="99"/>
      <c r="R2499" s="340"/>
      <c r="S2499" s="119"/>
      <c r="T2499" s="123"/>
      <c r="U2499" s="119"/>
      <c r="V2499" s="99"/>
      <c r="W2499" s="127"/>
      <c r="X2499" s="99"/>
      <c r="Y2499" s="127"/>
    </row>
    <row r="2500" spans="3:25" ht="19" hidden="1">
      <c r="C2500" s="933"/>
      <c r="D2500" s="933"/>
      <c r="E2500" s="19"/>
      <c r="I2500" s="100"/>
      <c r="M2500" s="100"/>
      <c r="Q2500" s="99"/>
      <c r="R2500" s="340"/>
      <c r="S2500" s="119"/>
      <c r="T2500" s="123"/>
      <c r="U2500" s="119"/>
      <c r="V2500" s="99"/>
      <c r="W2500" s="127"/>
      <c r="X2500" s="99"/>
      <c r="Y2500" s="127"/>
    </row>
    <row r="2501" spans="3:25" ht="19" hidden="1">
      <c r="C2501" s="933"/>
      <c r="D2501" s="933"/>
      <c r="E2501" s="19"/>
      <c r="I2501" s="100"/>
      <c r="M2501" s="100"/>
      <c r="Q2501" s="99"/>
      <c r="R2501" s="340"/>
      <c r="S2501" s="119"/>
      <c r="T2501" s="123"/>
      <c r="U2501" s="119"/>
      <c r="V2501" s="99"/>
      <c r="W2501" s="127"/>
      <c r="X2501" s="99"/>
      <c r="Y2501" s="127"/>
    </row>
    <row r="2502" spans="3:25" ht="19" hidden="1">
      <c r="C2502" s="933"/>
      <c r="D2502" s="933"/>
      <c r="E2502" s="19"/>
      <c r="I2502" s="100"/>
      <c r="M2502" s="100"/>
      <c r="Q2502" s="99"/>
      <c r="R2502" s="340"/>
      <c r="S2502" s="119"/>
      <c r="T2502" s="123"/>
      <c r="U2502" s="119"/>
      <c r="V2502" s="99"/>
      <c r="W2502" s="127"/>
      <c r="X2502" s="99"/>
      <c r="Y2502" s="127"/>
    </row>
    <row r="2503" spans="3:25" ht="19" hidden="1">
      <c r="C2503" s="933"/>
      <c r="D2503" s="933"/>
      <c r="E2503" s="19"/>
      <c r="I2503" s="100"/>
      <c r="M2503" s="100"/>
      <c r="Q2503" s="99"/>
      <c r="R2503" s="340"/>
      <c r="S2503" s="119"/>
      <c r="T2503" s="123"/>
      <c r="U2503" s="119"/>
      <c r="V2503" s="99"/>
      <c r="W2503" s="127"/>
      <c r="X2503" s="99"/>
      <c r="Y2503" s="127"/>
    </row>
    <row r="2504" spans="3:25" ht="19" hidden="1">
      <c r="C2504" s="933"/>
      <c r="D2504" s="933"/>
      <c r="E2504" s="19"/>
      <c r="I2504" s="100"/>
      <c r="M2504" s="100"/>
      <c r="Q2504" s="99"/>
      <c r="R2504" s="340"/>
      <c r="S2504" s="119"/>
      <c r="T2504" s="123"/>
      <c r="U2504" s="119"/>
      <c r="V2504" s="99"/>
      <c r="W2504" s="127"/>
      <c r="X2504" s="99"/>
      <c r="Y2504" s="127"/>
    </row>
    <row r="2505" spans="3:25" ht="19" hidden="1">
      <c r="C2505" s="933"/>
      <c r="D2505" s="933"/>
      <c r="E2505" s="19"/>
      <c r="I2505" s="100"/>
      <c r="M2505" s="100"/>
      <c r="Q2505" s="99"/>
      <c r="R2505" s="340"/>
      <c r="S2505" s="119"/>
      <c r="T2505" s="123"/>
      <c r="U2505" s="119"/>
      <c r="V2505" s="99"/>
      <c r="W2505" s="127"/>
      <c r="X2505" s="99"/>
      <c r="Y2505" s="127"/>
    </row>
    <row r="2506" spans="3:25" ht="19" hidden="1">
      <c r="C2506" s="933"/>
      <c r="D2506" s="933"/>
      <c r="E2506" s="19"/>
      <c r="I2506" s="100"/>
      <c r="M2506" s="100"/>
      <c r="Q2506" s="99"/>
      <c r="R2506" s="340"/>
      <c r="S2506" s="119"/>
      <c r="T2506" s="123"/>
      <c r="U2506" s="119"/>
      <c r="V2506" s="99"/>
      <c r="W2506" s="127"/>
      <c r="X2506" s="99"/>
      <c r="Y2506" s="127"/>
    </row>
    <row r="2507" spans="3:25" ht="19" hidden="1">
      <c r="C2507" s="933"/>
      <c r="D2507" s="933"/>
      <c r="E2507" s="19"/>
      <c r="I2507" s="100"/>
      <c r="M2507" s="100"/>
      <c r="Q2507" s="99"/>
      <c r="R2507" s="340"/>
      <c r="S2507" s="119"/>
      <c r="T2507" s="123"/>
      <c r="U2507" s="119"/>
      <c r="V2507" s="99"/>
      <c r="W2507" s="127"/>
      <c r="X2507" s="99"/>
      <c r="Y2507" s="127"/>
    </row>
    <row r="2508" spans="3:25" ht="19" hidden="1">
      <c r="C2508" s="933"/>
      <c r="D2508" s="933"/>
      <c r="E2508" s="19"/>
      <c r="I2508" s="100"/>
      <c r="M2508" s="100"/>
      <c r="Q2508" s="99"/>
      <c r="R2508" s="340"/>
      <c r="S2508" s="119"/>
      <c r="T2508" s="123"/>
      <c r="U2508" s="119"/>
      <c r="V2508" s="99"/>
      <c r="W2508" s="127"/>
      <c r="X2508" s="99"/>
      <c r="Y2508" s="127"/>
    </row>
    <row r="2509" spans="3:25" ht="19" hidden="1">
      <c r="C2509" s="933"/>
      <c r="D2509" s="933"/>
      <c r="E2509" s="19"/>
      <c r="I2509" s="100"/>
      <c r="M2509" s="100"/>
      <c r="Q2509" s="99"/>
      <c r="R2509" s="340"/>
      <c r="S2509" s="119"/>
      <c r="T2509" s="123"/>
      <c r="U2509" s="119"/>
      <c r="V2509" s="99"/>
      <c r="W2509" s="127"/>
      <c r="X2509" s="99"/>
      <c r="Y2509" s="127"/>
    </row>
    <row r="2510" spans="3:25" ht="19" hidden="1">
      <c r="C2510" s="933"/>
      <c r="D2510" s="933"/>
      <c r="E2510" s="19"/>
      <c r="I2510" s="100"/>
      <c r="M2510" s="100"/>
      <c r="Q2510" s="99"/>
      <c r="R2510" s="340"/>
      <c r="S2510" s="119"/>
      <c r="T2510" s="123"/>
      <c r="U2510" s="119"/>
      <c r="V2510" s="99"/>
      <c r="W2510" s="127"/>
      <c r="X2510" s="99"/>
      <c r="Y2510" s="127"/>
    </row>
    <row r="2511" spans="3:25" ht="19" hidden="1">
      <c r="C2511" s="933"/>
      <c r="D2511" s="933"/>
      <c r="E2511" s="19"/>
      <c r="I2511" s="100"/>
      <c r="M2511" s="100"/>
      <c r="Q2511" s="99"/>
      <c r="R2511" s="340"/>
      <c r="S2511" s="119"/>
      <c r="T2511" s="123"/>
      <c r="U2511" s="119"/>
      <c r="V2511" s="99"/>
      <c r="W2511" s="127"/>
      <c r="X2511" s="99"/>
      <c r="Y2511" s="127"/>
    </row>
    <row r="2512" spans="3:25" ht="19" hidden="1">
      <c r="C2512" s="933"/>
      <c r="D2512" s="933"/>
      <c r="E2512" s="19"/>
      <c r="I2512" s="100"/>
      <c r="M2512" s="100"/>
      <c r="Q2512" s="99"/>
      <c r="R2512" s="340"/>
      <c r="S2512" s="119"/>
      <c r="T2512" s="123"/>
      <c r="U2512" s="119"/>
      <c r="V2512" s="99"/>
      <c r="W2512" s="127"/>
      <c r="X2512" s="99"/>
      <c r="Y2512" s="127"/>
    </row>
    <row r="2513" spans="3:25" ht="19" hidden="1">
      <c r="C2513" s="933"/>
      <c r="D2513" s="933"/>
      <c r="E2513" s="19"/>
      <c r="I2513" s="100"/>
      <c r="M2513" s="100"/>
      <c r="Q2513" s="99"/>
      <c r="R2513" s="340"/>
      <c r="S2513" s="119"/>
      <c r="T2513" s="123"/>
      <c r="U2513" s="119"/>
      <c r="V2513" s="99"/>
      <c r="W2513" s="127"/>
      <c r="X2513" s="99"/>
      <c r="Y2513" s="127"/>
    </row>
    <row r="2514" spans="3:25" ht="19" hidden="1">
      <c r="C2514" s="933"/>
      <c r="D2514" s="933"/>
      <c r="E2514" s="19"/>
      <c r="I2514" s="100"/>
      <c r="M2514" s="100"/>
      <c r="Q2514" s="99"/>
      <c r="R2514" s="340"/>
      <c r="S2514" s="119"/>
      <c r="T2514" s="123"/>
      <c r="U2514" s="119"/>
      <c r="V2514" s="99"/>
      <c r="W2514" s="127"/>
      <c r="X2514" s="99"/>
      <c r="Y2514" s="127"/>
    </row>
    <row r="2515" spans="3:25" ht="19" hidden="1">
      <c r="C2515" s="933"/>
      <c r="D2515" s="933"/>
      <c r="E2515" s="19"/>
      <c r="I2515" s="100"/>
      <c r="M2515" s="100"/>
      <c r="Q2515" s="99"/>
      <c r="R2515" s="340"/>
      <c r="S2515" s="119"/>
      <c r="T2515" s="123"/>
      <c r="U2515" s="119"/>
      <c r="V2515" s="99"/>
      <c r="W2515" s="127"/>
      <c r="X2515" s="99"/>
      <c r="Y2515" s="127"/>
    </row>
    <row r="2516" spans="3:25" ht="19" hidden="1">
      <c r="C2516" s="933"/>
      <c r="D2516" s="933"/>
      <c r="E2516" s="19"/>
      <c r="I2516" s="100"/>
      <c r="M2516" s="100"/>
      <c r="Q2516" s="99"/>
      <c r="R2516" s="340"/>
      <c r="S2516" s="119"/>
      <c r="T2516" s="123"/>
      <c r="U2516" s="119"/>
      <c r="V2516" s="99"/>
      <c r="W2516" s="127"/>
      <c r="X2516" s="99"/>
      <c r="Y2516" s="127"/>
    </row>
    <row r="2517" spans="3:25" ht="19" hidden="1">
      <c r="C2517" s="933"/>
      <c r="D2517" s="933"/>
      <c r="E2517" s="19"/>
      <c r="I2517" s="100"/>
      <c r="M2517" s="100"/>
      <c r="Q2517" s="99"/>
      <c r="R2517" s="340"/>
      <c r="S2517" s="119"/>
      <c r="T2517" s="123"/>
      <c r="U2517" s="119"/>
      <c r="V2517" s="99"/>
      <c r="W2517" s="127"/>
      <c r="X2517" s="99"/>
      <c r="Y2517" s="127"/>
    </row>
    <row r="2518" spans="3:25" ht="19" hidden="1">
      <c r="C2518" s="933"/>
      <c r="D2518" s="933"/>
      <c r="E2518" s="19"/>
      <c r="I2518" s="100"/>
      <c r="M2518" s="100"/>
      <c r="Q2518" s="99"/>
      <c r="R2518" s="340"/>
      <c r="S2518" s="119"/>
      <c r="T2518" s="123"/>
      <c r="U2518" s="119"/>
      <c r="V2518" s="99"/>
      <c r="W2518" s="127"/>
      <c r="X2518" s="99"/>
      <c r="Y2518" s="127"/>
    </row>
    <row r="2519" spans="3:25" ht="19" hidden="1">
      <c r="C2519" s="933"/>
      <c r="D2519" s="933"/>
      <c r="E2519" s="19"/>
      <c r="I2519" s="100"/>
      <c r="M2519" s="100"/>
      <c r="Q2519" s="99"/>
      <c r="R2519" s="340"/>
      <c r="S2519" s="119"/>
      <c r="T2519" s="123"/>
      <c r="U2519" s="119"/>
      <c r="V2519" s="99"/>
      <c r="W2519" s="127"/>
      <c r="X2519" s="99"/>
      <c r="Y2519" s="127"/>
    </row>
    <row r="2520" spans="3:25" ht="19" hidden="1">
      <c r="C2520" s="933"/>
      <c r="D2520" s="933"/>
      <c r="E2520" s="19"/>
      <c r="I2520" s="100"/>
      <c r="M2520" s="100"/>
      <c r="Q2520" s="99"/>
      <c r="R2520" s="340"/>
      <c r="S2520" s="119"/>
      <c r="T2520" s="123"/>
      <c r="U2520" s="119"/>
      <c r="V2520" s="99"/>
      <c r="W2520" s="127"/>
      <c r="X2520" s="99"/>
      <c r="Y2520" s="127"/>
    </row>
    <row r="2521" spans="3:25" ht="19" hidden="1">
      <c r="C2521" s="933"/>
      <c r="D2521" s="933"/>
      <c r="E2521" s="19"/>
      <c r="I2521" s="100"/>
      <c r="M2521" s="100"/>
      <c r="Q2521" s="99"/>
      <c r="R2521" s="340"/>
      <c r="S2521" s="119"/>
      <c r="T2521" s="123"/>
      <c r="U2521" s="119"/>
      <c r="V2521" s="99"/>
      <c r="W2521" s="127"/>
      <c r="X2521" s="99"/>
      <c r="Y2521" s="127"/>
    </row>
    <row r="2522" spans="3:25" ht="19" hidden="1">
      <c r="C2522" s="933"/>
      <c r="D2522" s="933"/>
      <c r="E2522" s="19"/>
      <c r="I2522" s="100"/>
      <c r="M2522" s="100"/>
      <c r="Q2522" s="99"/>
      <c r="R2522" s="340"/>
      <c r="S2522" s="119"/>
      <c r="T2522" s="123"/>
      <c r="U2522" s="119"/>
      <c r="V2522" s="99"/>
      <c r="W2522" s="127"/>
      <c r="X2522" s="99"/>
      <c r="Y2522" s="127"/>
    </row>
    <row r="2523" spans="3:25" ht="19" hidden="1">
      <c r="C2523" s="933"/>
      <c r="D2523" s="933"/>
      <c r="E2523" s="19"/>
      <c r="I2523" s="100"/>
      <c r="M2523" s="100"/>
      <c r="Q2523" s="99"/>
      <c r="R2523" s="340"/>
      <c r="S2523" s="119"/>
      <c r="T2523" s="123"/>
      <c r="U2523" s="119"/>
      <c r="V2523" s="99"/>
      <c r="W2523" s="127"/>
      <c r="X2523" s="99"/>
      <c r="Y2523" s="127"/>
    </row>
    <row r="2524" spans="3:25" ht="19" hidden="1">
      <c r="C2524" s="933"/>
      <c r="D2524" s="933"/>
      <c r="E2524" s="19"/>
      <c r="I2524" s="100"/>
      <c r="M2524" s="100"/>
      <c r="Q2524" s="99"/>
      <c r="R2524" s="340"/>
      <c r="S2524" s="119"/>
      <c r="T2524" s="123"/>
      <c r="U2524" s="119"/>
      <c r="V2524" s="99"/>
      <c r="W2524" s="127"/>
      <c r="X2524" s="99"/>
      <c r="Y2524" s="127"/>
    </row>
    <row r="2525" spans="3:25" ht="19" hidden="1">
      <c r="C2525" s="933"/>
      <c r="D2525" s="933"/>
      <c r="E2525" s="19"/>
      <c r="I2525" s="100"/>
      <c r="M2525" s="100"/>
      <c r="Q2525" s="99"/>
      <c r="R2525" s="340"/>
      <c r="S2525" s="119"/>
      <c r="T2525" s="123"/>
      <c r="U2525" s="119"/>
      <c r="V2525" s="99"/>
      <c r="W2525" s="127"/>
      <c r="X2525" s="99"/>
      <c r="Y2525" s="127"/>
    </row>
    <row r="2526" spans="3:25" ht="19" hidden="1">
      <c r="C2526" s="933"/>
      <c r="D2526" s="933"/>
      <c r="E2526" s="19"/>
      <c r="I2526" s="100"/>
      <c r="M2526" s="100"/>
      <c r="Q2526" s="99"/>
      <c r="R2526" s="340"/>
      <c r="S2526" s="119"/>
      <c r="T2526" s="123"/>
      <c r="U2526" s="119"/>
      <c r="V2526" s="99"/>
      <c r="W2526" s="127"/>
      <c r="X2526" s="99"/>
      <c r="Y2526" s="127"/>
    </row>
    <row r="2527" spans="3:25" ht="19" hidden="1">
      <c r="C2527" s="933"/>
      <c r="D2527" s="933"/>
      <c r="E2527" s="19"/>
      <c r="I2527" s="100"/>
      <c r="M2527" s="100"/>
      <c r="Q2527" s="99"/>
      <c r="R2527" s="340"/>
      <c r="S2527" s="119"/>
      <c r="T2527" s="123"/>
      <c r="U2527" s="119"/>
      <c r="V2527" s="99"/>
      <c r="W2527" s="127"/>
      <c r="X2527" s="99"/>
      <c r="Y2527" s="127"/>
    </row>
    <row r="2528" spans="3:25" ht="19" hidden="1">
      <c r="C2528" s="933"/>
      <c r="D2528" s="933"/>
      <c r="E2528" s="19"/>
      <c r="I2528" s="100"/>
      <c r="M2528" s="100"/>
      <c r="Q2528" s="99"/>
      <c r="R2528" s="340"/>
      <c r="S2528" s="119"/>
      <c r="T2528" s="123"/>
      <c r="U2528" s="119"/>
      <c r="V2528" s="99"/>
      <c r="W2528" s="127"/>
      <c r="X2528" s="99"/>
      <c r="Y2528" s="127"/>
    </row>
    <row r="2529" spans="3:25" ht="19" hidden="1">
      <c r="C2529" s="933"/>
      <c r="D2529" s="933"/>
      <c r="E2529" s="19"/>
      <c r="I2529" s="100"/>
      <c r="M2529" s="100"/>
      <c r="Q2529" s="99"/>
      <c r="R2529" s="340"/>
      <c r="S2529" s="119"/>
      <c r="T2529" s="123"/>
      <c r="U2529" s="119"/>
      <c r="V2529" s="99"/>
      <c r="W2529" s="127"/>
      <c r="X2529" s="99"/>
      <c r="Y2529" s="127"/>
    </row>
    <row r="2530" spans="3:25" ht="19" hidden="1">
      <c r="C2530" s="933"/>
      <c r="D2530" s="933"/>
      <c r="E2530" s="19"/>
      <c r="I2530" s="100"/>
      <c r="M2530" s="100"/>
      <c r="Q2530" s="99"/>
      <c r="R2530" s="340"/>
      <c r="S2530" s="119"/>
      <c r="T2530" s="123"/>
      <c r="U2530" s="119"/>
      <c r="V2530" s="99"/>
      <c r="W2530" s="127"/>
      <c r="X2530" s="99"/>
      <c r="Y2530" s="127"/>
    </row>
    <row r="2531" spans="3:25" ht="19" hidden="1">
      <c r="C2531" s="933"/>
      <c r="D2531" s="933"/>
      <c r="E2531" s="19"/>
      <c r="I2531" s="100"/>
      <c r="M2531" s="100"/>
      <c r="Q2531" s="99"/>
      <c r="R2531" s="340"/>
      <c r="S2531" s="119"/>
      <c r="T2531" s="123"/>
      <c r="U2531" s="119"/>
      <c r="V2531" s="99"/>
      <c r="W2531" s="127"/>
      <c r="X2531" s="99"/>
      <c r="Y2531" s="127"/>
    </row>
    <row r="2532" spans="3:25" ht="19" hidden="1">
      <c r="C2532" s="933"/>
      <c r="D2532" s="933"/>
      <c r="E2532" s="19"/>
      <c r="I2532" s="100"/>
      <c r="M2532" s="100"/>
      <c r="Q2532" s="99"/>
      <c r="R2532" s="340"/>
      <c r="S2532" s="119"/>
      <c r="T2532" s="123"/>
      <c r="U2532" s="119"/>
      <c r="V2532" s="99"/>
      <c r="W2532" s="127"/>
      <c r="X2532" s="99"/>
      <c r="Y2532" s="127"/>
    </row>
    <row r="2533" spans="3:25" ht="19" hidden="1">
      <c r="C2533" s="933"/>
      <c r="D2533" s="933"/>
      <c r="E2533" s="19"/>
      <c r="I2533" s="100"/>
      <c r="M2533" s="100"/>
      <c r="Q2533" s="99"/>
      <c r="R2533" s="340"/>
      <c r="S2533" s="119"/>
      <c r="T2533" s="123"/>
      <c r="U2533" s="119"/>
      <c r="V2533" s="99"/>
      <c r="W2533" s="127"/>
      <c r="X2533" s="99"/>
      <c r="Y2533" s="127"/>
    </row>
    <row r="2534" spans="3:25" ht="19" hidden="1">
      <c r="C2534" s="933"/>
      <c r="D2534" s="933"/>
      <c r="E2534" s="19"/>
      <c r="I2534" s="100"/>
      <c r="M2534" s="100"/>
      <c r="Q2534" s="99"/>
      <c r="R2534" s="340"/>
      <c r="S2534" s="119"/>
      <c r="T2534" s="123"/>
      <c r="U2534" s="119"/>
      <c r="V2534" s="99"/>
      <c r="W2534" s="127"/>
      <c r="X2534" s="99"/>
      <c r="Y2534" s="127"/>
    </row>
    <row r="2535" spans="3:25" ht="19" hidden="1">
      <c r="C2535" s="933"/>
      <c r="D2535" s="933"/>
      <c r="E2535" s="19"/>
      <c r="I2535" s="100"/>
      <c r="M2535" s="100"/>
      <c r="Q2535" s="99"/>
      <c r="R2535" s="340"/>
      <c r="S2535" s="119"/>
      <c r="T2535" s="123"/>
      <c r="U2535" s="119"/>
      <c r="V2535" s="99"/>
      <c r="W2535" s="127"/>
      <c r="X2535" s="99"/>
      <c r="Y2535" s="127"/>
    </row>
    <row r="2536" spans="3:25" ht="19" hidden="1">
      <c r="C2536" s="933"/>
      <c r="D2536" s="933"/>
      <c r="E2536" s="19"/>
      <c r="I2536" s="100"/>
      <c r="M2536" s="100"/>
      <c r="Q2536" s="99"/>
      <c r="R2536" s="340"/>
      <c r="S2536" s="119"/>
      <c r="T2536" s="123"/>
      <c r="U2536" s="119"/>
      <c r="V2536" s="99"/>
      <c r="W2536" s="127"/>
      <c r="X2536" s="99"/>
      <c r="Y2536" s="127"/>
    </row>
    <row r="2537" spans="3:25" ht="19" hidden="1">
      <c r="C2537" s="933"/>
      <c r="D2537" s="933"/>
      <c r="E2537" s="19"/>
      <c r="I2537" s="100"/>
      <c r="M2537" s="100"/>
      <c r="Q2537" s="99"/>
      <c r="R2537" s="340"/>
      <c r="S2537" s="119"/>
      <c r="T2537" s="123"/>
      <c r="U2537" s="119"/>
      <c r="V2537" s="99"/>
      <c r="W2537" s="127"/>
      <c r="X2537" s="99"/>
      <c r="Y2537" s="127"/>
    </row>
    <row r="2538" spans="3:25" ht="19" hidden="1">
      <c r="C2538" s="933"/>
      <c r="D2538" s="933"/>
      <c r="E2538" s="19"/>
      <c r="I2538" s="100"/>
      <c r="M2538" s="100"/>
      <c r="Q2538" s="99"/>
      <c r="R2538" s="340"/>
      <c r="S2538" s="119"/>
      <c r="T2538" s="123"/>
      <c r="U2538" s="119"/>
      <c r="V2538" s="99"/>
      <c r="W2538" s="127"/>
      <c r="X2538" s="99"/>
      <c r="Y2538" s="127"/>
    </row>
    <row r="2539" spans="3:25" ht="19" hidden="1">
      <c r="C2539" s="933"/>
      <c r="D2539" s="933"/>
      <c r="E2539" s="19"/>
      <c r="I2539" s="100"/>
      <c r="M2539" s="100"/>
      <c r="Q2539" s="99"/>
      <c r="R2539" s="340"/>
      <c r="S2539" s="119"/>
      <c r="T2539" s="123"/>
      <c r="U2539" s="119"/>
      <c r="V2539" s="99"/>
      <c r="W2539" s="127"/>
      <c r="X2539" s="99"/>
      <c r="Y2539" s="127"/>
    </row>
    <row r="2540" spans="3:25" ht="19" hidden="1">
      <c r="C2540" s="933"/>
      <c r="D2540" s="933"/>
      <c r="E2540" s="19"/>
      <c r="I2540" s="100"/>
      <c r="M2540" s="100"/>
      <c r="Q2540" s="99"/>
      <c r="R2540" s="340"/>
      <c r="S2540" s="119"/>
      <c r="T2540" s="123"/>
      <c r="U2540" s="119"/>
      <c r="V2540" s="99"/>
      <c r="W2540" s="127"/>
      <c r="X2540" s="99"/>
      <c r="Y2540" s="127"/>
    </row>
    <row r="2541" spans="3:25" ht="19" hidden="1">
      <c r="C2541" s="933"/>
      <c r="D2541" s="933"/>
      <c r="E2541" s="19"/>
      <c r="I2541" s="100"/>
      <c r="M2541" s="100"/>
      <c r="Q2541" s="99"/>
      <c r="R2541" s="340"/>
      <c r="S2541" s="119"/>
      <c r="T2541" s="123"/>
      <c r="U2541" s="119"/>
      <c r="V2541" s="99"/>
      <c r="W2541" s="127"/>
      <c r="X2541" s="99"/>
      <c r="Y2541" s="127"/>
    </row>
    <row r="2542" spans="3:25" ht="19" hidden="1">
      <c r="C2542" s="933"/>
      <c r="D2542" s="933"/>
      <c r="E2542" s="19"/>
      <c r="I2542" s="100"/>
      <c r="M2542" s="100"/>
      <c r="Q2542" s="99"/>
      <c r="R2542" s="340"/>
      <c r="S2542" s="119"/>
      <c r="T2542" s="123"/>
      <c r="U2542" s="119"/>
      <c r="V2542" s="99"/>
      <c r="W2542" s="127"/>
      <c r="X2542" s="99"/>
      <c r="Y2542" s="127"/>
    </row>
    <row r="2543" spans="3:25" ht="19" hidden="1">
      <c r="C2543" s="933"/>
      <c r="D2543" s="933"/>
      <c r="E2543" s="19"/>
      <c r="I2543" s="100"/>
      <c r="M2543" s="100"/>
      <c r="Q2543" s="99"/>
      <c r="R2543" s="340"/>
      <c r="S2543" s="119"/>
      <c r="T2543" s="123"/>
      <c r="U2543" s="119"/>
      <c r="V2543" s="99"/>
      <c r="W2543" s="127"/>
      <c r="X2543" s="99"/>
      <c r="Y2543" s="127"/>
    </row>
    <row r="2544" spans="3:25" ht="19" hidden="1">
      <c r="C2544" s="933"/>
      <c r="D2544" s="933"/>
      <c r="E2544" s="19"/>
      <c r="I2544" s="100"/>
      <c r="M2544" s="100"/>
      <c r="Q2544" s="99"/>
      <c r="R2544" s="340"/>
      <c r="S2544" s="119"/>
      <c r="T2544" s="123"/>
      <c r="U2544" s="119"/>
      <c r="V2544" s="99"/>
      <c r="W2544" s="127"/>
      <c r="X2544" s="99"/>
      <c r="Y2544" s="127"/>
    </row>
    <row r="2545" spans="3:25" ht="19" hidden="1">
      <c r="C2545" s="933"/>
      <c r="D2545" s="933"/>
      <c r="E2545" s="19"/>
      <c r="I2545" s="100"/>
      <c r="M2545" s="100"/>
      <c r="Q2545" s="99"/>
      <c r="R2545" s="340"/>
      <c r="S2545" s="119"/>
      <c r="T2545" s="123"/>
      <c r="U2545" s="119"/>
      <c r="V2545" s="99"/>
      <c r="W2545" s="127"/>
      <c r="X2545" s="99"/>
      <c r="Y2545" s="127"/>
    </row>
    <row r="2546" spans="3:25" ht="19" hidden="1">
      <c r="C2546" s="933"/>
      <c r="D2546" s="933"/>
      <c r="E2546" s="19"/>
      <c r="I2546" s="100"/>
      <c r="M2546" s="100"/>
      <c r="Q2546" s="99"/>
      <c r="R2546" s="340"/>
      <c r="S2546" s="119"/>
      <c r="T2546" s="123"/>
      <c r="U2546" s="119"/>
      <c r="V2546" s="99"/>
      <c r="W2546" s="127"/>
      <c r="X2546" s="99"/>
      <c r="Y2546" s="127"/>
    </row>
    <row r="2547" spans="3:25" ht="19" hidden="1">
      <c r="C2547" s="933"/>
      <c r="D2547" s="933"/>
      <c r="E2547" s="19"/>
      <c r="I2547" s="100"/>
      <c r="M2547" s="100"/>
      <c r="Q2547" s="99"/>
      <c r="R2547" s="340"/>
      <c r="S2547" s="119"/>
      <c r="T2547" s="123"/>
      <c r="U2547" s="119"/>
      <c r="V2547" s="99"/>
      <c r="W2547" s="127"/>
      <c r="X2547" s="99"/>
      <c r="Y2547" s="127"/>
    </row>
    <row r="2548" spans="3:25" ht="19" hidden="1">
      <c r="C2548" s="933"/>
      <c r="D2548" s="933"/>
      <c r="E2548" s="19"/>
      <c r="I2548" s="100"/>
      <c r="M2548" s="100"/>
      <c r="Q2548" s="99"/>
      <c r="R2548" s="340"/>
      <c r="S2548" s="119"/>
      <c r="T2548" s="123"/>
      <c r="U2548" s="119"/>
      <c r="V2548" s="99"/>
      <c r="W2548" s="127"/>
      <c r="X2548" s="99"/>
      <c r="Y2548" s="127"/>
    </row>
    <row r="2549" spans="3:25" ht="19" hidden="1">
      <c r="C2549" s="933"/>
      <c r="D2549" s="933"/>
      <c r="E2549" s="19"/>
      <c r="I2549" s="100"/>
      <c r="M2549" s="100"/>
      <c r="Q2549" s="99"/>
      <c r="R2549" s="340"/>
      <c r="S2549" s="119"/>
      <c r="T2549" s="123"/>
      <c r="U2549" s="119"/>
      <c r="V2549" s="99"/>
      <c r="W2549" s="127"/>
      <c r="X2549" s="99"/>
      <c r="Y2549" s="127"/>
    </row>
    <row r="2550" spans="3:25" ht="19" hidden="1">
      <c r="C2550" s="933"/>
      <c r="D2550" s="933"/>
      <c r="E2550" s="19"/>
      <c r="I2550" s="100"/>
      <c r="M2550" s="100"/>
      <c r="Q2550" s="99"/>
      <c r="R2550" s="340"/>
      <c r="S2550" s="119"/>
      <c r="T2550" s="123"/>
      <c r="U2550" s="119"/>
      <c r="V2550" s="99"/>
      <c r="W2550" s="127"/>
      <c r="X2550" s="99"/>
      <c r="Y2550" s="127"/>
    </row>
    <row r="2551" spans="3:25" ht="19" hidden="1">
      <c r="C2551" s="933"/>
      <c r="D2551" s="933"/>
      <c r="E2551" s="19"/>
      <c r="I2551" s="100"/>
      <c r="M2551" s="100"/>
      <c r="Q2551" s="99"/>
      <c r="R2551" s="340"/>
      <c r="S2551" s="119"/>
      <c r="T2551" s="123"/>
      <c r="U2551" s="119"/>
      <c r="V2551" s="99"/>
      <c r="W2551" s="127"/>
      <c r="X2551" s="99"/>
      <c r="Y2551" s="127"/>
    </row>
    <row r="2552" spans="3:25" ht="19" hidden="1">
      <c r="C2552" s="933"/>
      <c r="D2552" s="933"/>
      <c r="E2552" s="19"/>
      <c r="I2552" s="100"/>
      <c r="M2552" s="100"/>
      <c r="Q2552" s="99"/>
      <c r="R2552" s="340"/>
      <c r="S2552" s="119"/>
      <c r="T2552" s="123"/>
      <c r="U2552" s="119"/>
      <c r="V2552" s="99"/>
      <c r="W2552" s="127"/>
      <c r="X2552" s="99"/>
      <c r="Y2552" s="127"/>
    </row>
    <row r="2553" spans="3:25" ht="19" hidden="1">
      <c r="C2553" s="933"/>
      <c r="D2553" s="933"/>
      <c r="E2553" s="19"/>
      <c r="I2553" s="100"/>
      <c r="M2553" s="100"/>
      <c r="Q2553" s="99"/>
      <c r="R2553" s="340"/>
      <c r="S2553" s="119"/>
      <c r="T2553" s="123"/>
      <c r="U2553" s="119"/>
      <c r="V2553" s="99"/>
      <c r="W2553" s="127"/>
      <c r="X2553" s="99"/>
      <c r="Y2553" s="127"/>
    </row>
    <row r="2554" spans="3:25" ht="19" hidden="1">
      <c r="C2554" s="933"/>
      <c r="D2554" s="933"/>
      <c r="E2554" s="19"/>
      <c r="I2554" s="100"/>
      <c r="M2554" s="100"/>
      <c r="Q2554" s="99"/>
      <c r="R2554" s="340"/>
      <c r="S2554" s="119"/>
      <c r="T2554" s="123"/>
      <c r="U2554" s="119"/>
      <c r="V2554" s="99"/>
      <c r="W2554" s="127"/>
      <c r="X2554" s="99"/>
      <c r="Y2554" s="127"/>
    </row>
    <row r="2555" spans="3:25" ht="19" hidden="1">
      <c r="C2555" s="933"/>
      <c r="D2555" s="933"/>
      <c r="E2555" s="19"/>
      <c r="I2555" s="100"/>
      <c r="M2555" s="100"/>
      <c r="Q2555" s="99"/>
      <c r="R2555" s="340"/>
      <c r="S2555" s="119"/>
      <c r="T2555" s="123"/>
      <c r="U2555" s="119"/>
      <c r="V2555" s="99"/>
      <c r="W2555" s="127"/>
      <c r="X2555" s="99"/>
      <c r="Y2555" s="127"/>
    </row>
    <row r="2556" spans="3:25" ht="19" hidden="1">
      <c r="C2556" s="933"/>
      <c r="D2556" s="933"/>
      <c r="E2556" s="19"/>
      <c r="I2556" s="100"/>
      <c r="M2556" s="100"/>
      <c r="Q2556" s="99"/>
      <c r="R2556" s="340"/>
      <c r="S2556" s="119"/>
      <c r="T2556" s="123"/>
      <c r="U2556" s="119"/>
      <c r="V2556" s="99"/>
      <c r="W2556" s="127"/>
      <c r="X2556" s="99"/>
      <c r="Y2556" s="127"/>
    </row>
    <row r="2557" spans="3:25" ht="19" hidden="1">
      <c r="C2557" s="933"/>
      <c r="D2557" s="933"/>
      <c r="E2557" s="19"/>
      <c r="I2557" s="100"/>
      <c r="M2557" s="100"/>
      <c r="Q2557" s="99"/>
      <c r="R2557" s="340"/>
      <c r="S2557" s="119"/>
      <c r="T2557" s="123"/>
      <c r="U2557" s="119"/>
      <c r="V2557" s="99"/>
      <c r="W2557" s="127"/>
      <c r="X2557" s="99"/>
      <c r="Y2557" s="127"/>
    </row>
    <row r="2558" spans="3:25" ht="19" hidden="1">
      <c r="C2558" s="933"/>
      <c r="D2558" s="933"/>
      <c r="E2558" s="19"/>
      <c r="I2558" s="100"/>
      <c r="M2558" s="100"/>
      <c r="Q2558" s="99"/>
      <c r="R2558" s="340"/>
      <c r="S2558" s="119"/>
      <c r="T2558" s="123"/>
      <c r="U2558" s="119"/>
      <c r="V2558" s="99"/>
      <c r="W2558" s="127"/>
      <c r="X2558" s="99"/>
      <c r="Y2558" s="127"/>
    </row>
    <row r="2559" spans="3:25" ht="19" hidden="1">
      <c r="C2559" s="933"/>
      <c r="D2559" s="933"/>
      <c r="E2559" s="19"/>
      <c r="I2559" s="100"/>
      <c r="M2559" s="100"/>
      <c r="Q2559" s="99"/>
      <c r="R2559" s="340"/>
      <c r="S2559" s="119"/>
      <c r="T2559" s="123"/>
      <c r="U2559" s="119"/>
      <c r="V2559" s="99"/>
      <c r="W2559" s="127"/>
      <c r="X2559" s="99"/>
      <c r="Y2559" s="127"/>
    </row>
    <row r="2560" spans="3:25" ht="19" hidden="1">
      <c r="C2560" s="933"/>
      <c r="D2560" s="933"/>
      <c r="E2560" s="19"/>
      <c r="I2560" s="100"/>
      <c r="M2560" s="100"/>
      <c r="Q2560" s="99"/>
      <c r="R2560" s="340"/>
      <c r="S2560" s="119"/>
      <c r="T2560" s="123"/>
      <c r="U2560" s="119"/>
      <c r="V2560" s="99"/>
      <c r="W2560" s="127"/>
      <c r="X2560" s="99"/>
      <c r="Y2560" s="127"/>
    </row>
    <row r="2561" spans="3:25" ht="19" hidden="1">
      <c r="C2561" s="933"/>
      <c r="D2561" s="933"/>
      <c r="E2561" s="19"/>
      <c r="I2561" s="100"/>
      <c r="M2561" s="100"/>
      <c r="Q2561" s="99"/>
      <c r="R2561" s="340"/>
      <c r="S2561" s="119"/>
      <c r="T2561" s="123"/>
      <c r="U2561" s="119"/>
      <c r="V2561" s="99"/>
      <c r="W2561" s="127"/>
      <c r="X2561" s="99"/>
      <c r="Y2561" s="127"/>
    </row>
    <row r="2562" spans="3:25" ht="19" hidden="1">
      <c r="C2562" s="933"/>
      <c r="D2562" s="933"/>
      <c r="E2562" s="19"/>
      <c r="I2562" s="100"/>
      <c r="M2562" s="100"/>
      <c r="Q2562" s="99"/>
      <c r="R2562" s="340"/>
      <c r="S2562" s="119"/>
      <c r="T2562" s="123"/>
      <c r="U2562" s="119"/>
      <c r="V2562" s="99"/>
      <c r="W2562" s="127"/>
      <c r="X2562" s="99"/>
      <c r="Y2562" s="127"/>
    </row>
    <row r="2563" spans="3:25" ht="19" hidden="1">
      <c r="C2563" s="933"/>
      <c r="D2563" s="933"/>
      <c r="E2563" s="19"/>
      <c r="I2563" s="100"/>
      <c r="M2563" s="100"/>
      <c r="Q2563" s="99"/>
      <c r="R2563" s="340"/>
      <c r="S2563" s="119"/>
      <c r="T2563" s="123"/>
      <c r="U2563" s="119"/>
      <c r="V2563" s="99"/>
      <c r="W2563" s="127"/>
      <c r="X2563" s="99"/>
      <c r="Y2563" s="127"/>
    </row>
    <row r="2564" spans="3:25" ht="19" hidden="1">
      <c r="C2564" s="933"/>
      <c r="D2564" s="933"/>
      <c r="E2564" s="19"/>
      <c r="I2564" s="100"/>
      <c r="M2564" s="100"/>
      <c r="Q2564" s="99"/>
      <c r="R2564" s="340"/>
      <c r="S2564" s="119"/>
      <c r="T2564" s="123"/>
      <c r="U2564" s="119"/>
      <c r="V2564" s="99"/>
      <c r="W2564" s="127"/>
      <c r="X2564" s="99"/>
      <c r="Y2564" s="127"/>
    </row>
    <row r="2565" spans="3:25" ht="19" hidden="1">
      <c r="C2565" s="933"/>
      <c r="D2565" s="933"/>
      <c r="E2565" s="19"/>
      <c r="I2565" s="100"/>
      <c r="M2565" s="100"/>
      <c r="Q2565" s="99"/>
      <c r="R2565" s="340"/>
      <c r="S2565" s="119"/>
      <c r="T2565" s="123"/>
      <c r="U2565" s="119"/>
      <c r="V2565" s="99"/>
      <c r="W2565" s="127"/>
      <c r="X2565" s="99"/>
      <c r="Y2565" s="127"/>
    </row>
    <row r="2566" spans="3:25" ht="19" hidden="1">
      <c r="C2566" s="933"/>
      <c r="D2566" s="933"/>
      <c r="E2566" s="19"/>
      <c r="I2566" s="100"/>
      <c r="M2566" s="100"/>
      <c r="Q2566" s="99"/>
      <c r="R2566" s="340"/>
      <c r="S2566" s="119"/>
      <c r="T2566" s="123"/>
      <c r="U2566" s="119"/>
      <c r="V2566" s="99"/>
      <c r="W2566" s="127"/>
      <c r="X2566" s="99"/>
      <c r="Y2566" s="127"/>
    </row>
    <row r="2567" spans="3:25" ht="19" hidden="1">
      <c r="C2567" s="933"/>
      <c r="D2567" s="933"/>
      <c r="E2567" s="19"/>
      <c r="I2567" s="100"/>
      <c r="M2567" s="100"/>
      <c r="Q2567" s="99"/>
      <c r="R2567" s="340"/>
      <c r="S2567" s="119"/>
      <c r="T2567" s="123"/>
      <c r="U2567" s="119"/>
      <c r="V2567" s="99"/>
      <c r="W2567" s="127"/>
      <c r="X2567" s="99"/>
      <c r="Y2567" s="127"/>
    </row>
    <row r="2568" spans="3:25" ht="19" hidden="1">
      <c r="C2568" s="933"/>
      <c r="D2568" s="933"/>
      <c r="E2568" s="19"/>
      <c r="I2568" s="100"/>
      <c r="M2568" s="100"/>
      <c r="Q2568" s="99"/>
      <c r="R2568" s="340"/>
      <c r="S2568" s="119"/>
      <c r="T2568" s="123"/>
      <c r="U2568" s="119"/>
      <c r="V2568" s="99"/>
      <c r="W2568" s="127"/>
      <c r="X2568" s="99"/>
      <c r="Y2568" s="127"/>
    </row>
    <row r="2569" spans="3:25" ht="19" hidden="1">
      <c r="C2569" s="933"/>
      <c r="D2569" s="933"/>
      <c r="E2569" s="19"/>
      <c r="I2569" s="100"/>
      <c r="M2569" s="100"/>
      <c r="Q2569" s="99"/>
      <c r="R2569" s="340"/>
      <c r="S2569" s="119"/>
      <c r="T2569" s="123"/>
      <c r="U2569" s="119"/>
      <c r="V2569" s="99"/>
      <c r="W2569" s="127"/>
      <c r="X2569" s="99"/>
      <c r="Y2569" s="127"/>
    </row>
    <row r="2570" spans="3:25" ht="19" hidden="1">
      <c r="C2570" s="933"/>
      <c r="D2570" s="933"/>
      <c r="E2570" s="19"/>
      <c r="I2570" s="100"/>
      <c r="M2570" s="100"/>
      <c r="Q2570" s="99"/>
      <c r="R2570" s="340"/>
      <c r="S2570" s="119"/>
      <c r="T2570" s="123"/>
      <c r="U2570" s="119"/>
      <c r="V2570" s="99"/>
      <c r="W2570" s="127"/>
      <c r="X2570" s="99"/>
      <c r="Y2570" s="127"/>
    </row>
    <row r="2571" spans="3:25" ht="19" hidden="1">
      <c r="C2571" s="933"/>
      <c r="D2571" s="933"/>
      <c r="E2571" s="19"/>
      <c r="I2571" s="100"/>
      <c r="M2571" s="100"/>
      <c r="Q2571" s="99"/>
      <c r="R2571" s="340"/>
      <c r="S2571" s="119"/>
      <c r="T2571" s="123"/>
      <c r="U2571" s="119"/>
      <c r="V2571" s="99"/>
      <c r="W2571" s="127"/>
      <c r="X2571" s="99"/>
      <c r="Y2571" s="127"/>
    </row>
    <row r="2572" spans="3:25" ht="19" hidden="1">
      <c r="C2572" s="933"/>
      <c r="D2572" s="933"/>
      <c r="E2572" s="19"/>
      <c r="I2572" s="100"/>
      <c r="M2572" s="100"/>
      <c r="Q2572" s="99"/>
      <c r="R2572" s="340"/>
      <c r="S2572" s="119"/>
      <c r="T2572" s="123"/>
      <c r="U2572" s="119"/>
      <c r="V2572" s="99"/>
      <c r="W2572" s="127"/>
      <c r="X2572" s="99"/>
      <c r="Y2572" s="127"/>
    </row>
    <row r="2573" spans="3:25" ht="19" hidden="1">
      <c r="C2573" s="933"/>
      <c r="D2573" s="933"/>
      <c r="E2573" s="19"/>
      <c r="I2573" s="100"/>
      <c r="M2573" s="100"/>
      <c r="Q2573" s="99"/>
      <c r="R2573" s="340"/>
      <c r="S2573" s="119"/>
      <c r="T2573" s="123"/>
      <c r="U2573" s="119"/>
      <c r="V2573" s="99"/>
      <c r="W2573" s="127"/>
      <c r="X2573" s="99"/>
      <c r="Y2573" s="127"/>
    </row>
    <row r="2574" spans="3:25" ht="19" hidden="1">
      <c r="C2574" s="933"/>
      <c r="D2574" s="933"/>
      <c r="E2574" s="19"/>
      <c r="I2574" s="100"/>
      <c r="M2574" s="100"/>
      <c r="Q2574" s="99"/>
      <c r="R2574" s="340"/>
      <c r="S2574" s="119"/>
      <c r="T2574" s="123"/>
      <c r="U2574" s="119"/>
      <c r="V2574" s="99"/>
      <c r="W2574" s="127"/>
      <c r="X2574" s="99"/>
      <c r="Y2574" s="127"/>
    </row>
    <row r="2575" spans="3:25" ht="19" hidden="1">
      <c r="C2575" s="933"/>
      <c r="D2575" s="933"/>
      <c r="E2575" s="19"/>
      <c r="I2575" s="100"/>
      <c r="M2575" s="100"/>
      <c r="Q2575" s="99"/>
      <c r="R2575" s="340"/>
      <c r="S2575" s="119"/>
      <c r="T2575" s="123"/>
      <c r="U2575" s="119"/>
      <c r="V2575" s="99"/>
      <c r="W2575" s="127"/>
      <c r="X2575" s="99"/>
      <c r="Y2575" s="127"/>
    </row>
    <row r="2576" spans="3:25" ht="19" hidden="1">
      <c r="C2576" s="933"/>
      <c r="D2576" s="933"/>
      <c r="E2576" s="19"/>
      <c r="I2576" s="100"/>
      <c r="M2576" s="100"/>
      <c r="Q2576" s="99"/>
      <c r="R2576" s="340"/>
      <c r="S2576" s="119"/>
      <c r="T2576" s="123"/>
      <c r="U2576" s="119"/>
      <c r="V2576" s="99"/>
      <c r="W2576" s="127"/>
      <c r="X2576" s="99"/>
      <c r="Y2576" s="127"/>
    </row>
    <row r="2577" spans="3:25" ht="19" hidden="1">
      <c r="C2577" s="933"/>
      <c r="D2577" s="933"/>
      <c r="E2577" s="19"/>
      <c r="I2577" s="100"/>
      <c r="M2577" s="100"/>
      <c r="Q2577" s="99"/>
      <c r="R2577" s="340"/>
      <c r="S2577" s="119"/>
      <c r="T2577" s="123"/>
      <c r="U2577" s="119"/>
      <c r="V2577" s="99"/>
      <c r="W2577" s="127"/>
      <c r="X2577" s="99"/>
      <c r="Y2577" s="127"/>
    </row>
    <row r="2578" spans="3:25" ht="19" hidden="1">
      <c r="C2578" s="933"/>
      <c r="D2578" s="933"/>
      <c r="E2578" s="19"/>
      <c r="I2578" s="100"/>
      <c r="M2578" s="100"/>
      <c r="Q2578" s="99"/>
      <c r="R2578" s="340"/>
      <c r="S2578" s="119"/>
      <c r="T2578" s="123"/>
      <c r="U2578" s="119"/>
      <c r="V2578" s="99"/>
      <c r="W2578" s="127"/>
      <c r="X2578" s="99"/>
      <c r="Y2578" s="127"/>
    </row>
    <row r="2579" spans="3:25" ht="19" hidden="1">
      <c r="C2579" s="933"/>
      <c r="D2579" s="933"/>
      <c r="E2579" s="19"/>
      <c r="I2579" s="100"/>
      <c r="M2579" s="100"/>
      <c r="Q2579" s="99"/>
      <c r="R2579" s="340"/>
      <c r="S2579" s="119"/>
      <c r="T2579" s="123"/>
      <c r="U2579" s="119"/>
      <c r="V2579" s="99"/>
      <c r="W2579" s="127"/>
      <c r="X2579" s="99"/>
      <c r="Y2579" s="127"/>
    </row>
    <row r="2580" spans="3:25" ht="19" hidden="1">
      <c r="C2580" s="933"/>
      <c r="D2580" s="933"/>
      <c r="E2580" s="19"/>
      <c r="I2580" s="100"/>
      <c r="M2580" s="100"/>
      <c r="Q2580" s="99"/>
      <c r="R2580" s="340"/>
      <c r="S2580" s="119"/>
      <c r="T2580" s="123"/>
      <c r="U2580" s="119"/>
      <c r="V2580" s="99"/>
      <c r="W2580" s="127"/>
      <c r="X2580" s="99"/>
      <c r="Y2580" s="127"/>
    </row>
    <row r="2581" spans="3:25" ht="19" hidden="1">
      <c r="C2581" s="933"/>
      <c r="D2581" s="933"/>
      <c r="E2581" s="19"/>
      <c r="I2581" s="100"/>
      <c r="M2581" s="100"/>
      <c r="Q2581" s="99"/>
      <c r="R2581" s="340"/>
      <c r="S2581" s="119"/>
      <c r="T2581" s="123"/>
      <c r="U2581" s="119"/>
      <c r="V2581" s="99"/>
      <c r="W2581" s="127"/>
      <c r="X2581" s="99"/>
      <c r="Y2581" s="127"/>
    </row>
    <row r="2582" spans="3:25" ht="19" hidden="1">
      <c r="C2582" s="933"/>
      <c r="D2582" s="933"/>
      <c r="E2582" s="19"/>
      <c r="I2582" s="100"/>
      <c r="M2582" s="100"/>
      <c r="Q2582" s="99"/>
      <c r="R2582" s="340"/>
      <c r="S2582" s="119"/>
      <c r="T2582" s="123"/>
      <c r="U2582" s="119"/>
      <c r="V2582" s="99"/>
      <c r="W2582" s="127"/>
      <c r="X2582" s="99"/>
      <c r="Y2582" s="127"/>
    </row>
    <row r="2583" spans="3:25" ht="19" hidden="1">
      <c r="C2583" s="933"/>
      <c r="D2583" s="933"/>
      <c r="E2583" s="19"/>
      <c r="I2583" s="100"/>
      <c r="M2583" s="100"/>
      <c r="Q2583" s="99"/>
      <c r="R2583" s="340"/>
      <c r="S2583" s="119"/>
      <c r="T2583" s="123"/>
      <c r="U2583" s="119"/>
      <c r="V2583" s="99"/>
      <c r="W2583" s="127"/>
      <c r="X2583" s="99"/>
      <c r="Y2583" s="127"/>
    </row>
    <row r="2584" spans="3:25" ht="19" hidden="1">
      <c r="C2584" s="933"/>
      <c r="D2584" s="933"/>
      <c r="E2584" s="19"/>
      <c r="I2584" s="100"/>
      <c r="M2584" s="100"/>
      <c r="Q2584" s="99"/>
      <c r="R2584" s="340"/>
      <c r="S2584" s="119"/>
      <c r="T2584" s="123"/>
      <c r="U2584" s="119"/>
      <c r="V2584" s="99"/>
      <c r="W2584" s="127"/>
      <c r="X2584" s="99"/>
      <c r="Y2584" s="127"/>
    </row>
    <row r="2585" spans="3:25" ht="19" hidden="1">
      <c r="C2585" s="933"/>
      <c r="D2585" s="933"/>
      <c r="E2585" s="19"/>
      <c r="I2585" s="100"/>
      <c r="M2585" s="100"/>
      <c r="Q2585" s="99"/>
      <c r="R2585" s="340"/>
      <c r="S2585" s="119"/>
      <c r="T2585" s="123"/>
      <c r="U2585" s="119"/>
      <c r="V2585" s="99"/>
      <c r="W2585" s="127"/>
      <c r="X2585" s="99"/>
      <c r="Y2585" s="127"/>
    </row>
    <row r="2586" spans="3:25" ht="19" hidden="1">
      <c r="C2586" s="933"/>
      <c r="D2586" s="933"/>
      <c r="E2586" s="19"/>
      <c r="I2586" s="100"/>
      <c r="M2586" s="100"/>
      <c r="Q2586" s="99"/>
      <c r="R2586" s="340"/>
      <c r="S2586" s="119"/>
      <c r="T2586" s="123"/>
      <c r="U2586" s="119"/>
      <c r="V2586" s="99"/>
      <c r="W2586" s="127"/>
      <c r="X2586" s="99"/>
      <c r="Y2586" s="127"/>
    </row>
    <row r="2587" spans="3:25" ht="19" hidden="1">
      <c r="C2587" s="933"/>
      <c r="D2587" s="933"/>
      <c r="E2587" s="19"/>
      <c r="I2587" s="100"/>
      <c r="M2587" s="100"/>
      <c r="Q2587" s="99"/>
      <c r="R2587" s="340"/>
      <c r="S2587" s="119"/>
      <c r="T2587" s="123"/>
      <c r="U2587" s="119"/>
      <c r="V2587" s="99"/>
      <c r="W2587" s="127"/>
      <c r="X2587" s="99"/>
      <c r="Y2587" s="127"/>
    </row>
    <row r="2588" spans="3:25" ht="19" hidden="1">
      <c r="C2588" s="933"/>
      <c r="D2588" s="933"/>
      <c r="E2588" s="19"/>
      <c r="I2588" s="100"/>
      <c r="M2588" s="100"/>
      <c r="Q2588" s="99"/>
      <c r="R2588" s="340"/>
      <c r="S2588" s="119"/>
      <c r="T2588" s="123"/>
      <c r="U2588" s="119"/>
      <c r="V2588" s="99"/>
      <c r="W2588" s="127"/>
      <c r="X2588" s="99"/>
      <c r="Y2588" s="127"/>
    </row>
    <row r="2589" spans="3:25" ht="19" hidden="1">
      <c r="C2589" s="933"/>
      <c r="D2589" s="933"/>
      <c r="E2589" s="19"/>
      <c r="I2589" s="100"/>
      <c r="M2589" s="100"/>
      <c r="Q2589" s="99"/>
      <c r="R2589" s="340"/>
      <c r="S2589" s="119"/>
      <c r="T2589" s="123"/>
      <c r="U2589" s="119"/>
      <c r="V2589" s="99"/>
      <c r="W2589" s="127"/>
      <c r="X2589" s="99"/>
      <c r="Y2589" s="127"/>
    </row>
    <row r="2590" spans="3:25" ht="19" hidden="1">
      <c r="C2590" s="933"/>
      <c r="D2590" s="933"/>
      <c r="E2590" s="19"/>
      <c r="I2590" s="100"/>
      <c r="M2590" s="100"/>
      <c r="Q2590" s="99"/>
      <c r="R2590" s="340"/>
      <c r="S2590" s="119"/>
      <c r="T2590" s="123"/>
      <c r="U2590" s="119"/>
      <c r="V2590" s="99"/>
      <c r="W2590" s="127"/>
      <c r="X2590" s="99"/>
      <c r="Y2590" s="127"/>
    </row>
    <row r="2591" spans="3:25" ht="19" hidden="1">
      <c r="C2591" s="933"/>
      <c r="D2591" s="933"/>
      <c r="E2591" s="19"/>
      <c r="I2591" s="100"/>
      <c r="M2591" s="100"/>
      <c r="Q2591" s="99"/>
      <c r="R2591" s="340"/>
      <c r="S2591" s="119"/>
      <c r="T2591" s="123"/>
      <c r="U2591" s="119"/>
      <c r="V2591" s="99"/>
      <c r="W2591" s="127"/>
      <c r="X2591" s="99"/>
      <c r="Y2591" s="127"/>
    </row>
    <row r="2592" spans="3:25" ht="19" hidden="1">
      <c r="C2592" s="933"/>
      <c r="D2592" s="933"/>
      <c r="E2592" s="19"/>
      <c r="I2592" s="100"/>
      <c r="M2592" s="100"/>
      <c r="Q2592" s="99"/>
      <c r="R2592" s="340"/>
      <c r="S2592" s="119"/>
      <c r="T2592" s="123"/>
      <c r="U2592" s="119"/>
      <c r="V2592" s="99"/>
      <c r="W2592" s="127"/>
      <c r="X2592" s="99"/>
      <c r="Y2592" s="127"/>
    </row>
    <row r="2593" spans="3:25" ht="19" hidden="1">
      <c r="C2593" s="933"/>
      <c r="D2593" s="933"/>
      <c r="E2593" s="19"/>
      <c r="I2593" s="100"/>
      <c r="M2593" s="100"/>
      <c r="Q2593" s="99"/>
      <c r="R2593" s="340"/>
      <c r="S2593" s="119"/>
      <c r="T2593" s="123"/>
      <c r="U2593" s="119"/>
      <c r="V2593" s="99"/>
      <c r="W2593" s="127"/>
      <c r="X2593" s="99"/>
      <c r="Y2593" s="127"/>
    </row>
    <row r="2594" spans="3:25" ht="19" hidden="1">
      <c r="C2594" s="933"/>
      <c r="D2594" s="933"/>
      <c r="E2594" s="19"/>
      <c r="I2594" s="100"/>
      <c r="M2594" s="100"/>
      <c r="Q2594" s="99"/>
      <c r="R2594" s="340"/>
      <c r="S2594" s="119"/>
      <c r="T2594" s="123"/>
      <c r="U2594" s="119"/>
      <c r="V2594" s="99"/>
      <c r="W2594" s="127"/>
      <c r="X2594" s="99"/>
      <c r="Y2594" s="127"/>
    </row>
    <row r="2595" spans="3:25" ht="19" hidden="1">
      <c r="C2595" s="933"/>
      <c r="D2595" s="933"/>
      <c r="E2595" s="19"/>
      <c r="I2595" s="100"/>
      <c r="M2595" s="100"/>
      <c r="Q2595" s="99"/>
      <c r="R2595" s="340"/>
      <c r="S2595" s="119"/>
      <c r="T2595" s="123"/>
      <c r="U2595" s="119"/>
      <c r="V2595" s="99"/>
      <c r="W2595" s="127"/>
      <c r="X2595" s="99"/>
      <c r="Y2595" s="127"/>
    </row>
    <row r="2596" spans="3:25" ht="19" hidden="1">
      <c r="C2596" s="933"/>
      <c r="D2596" s="933"/>
      <c r="E2596" s="19"/>
      <c r="I2596" s="100"/>
      <c r="M2596" s="100"/>
      <c r="Q2596" s="99"/>
      <c r="R2596" s="340"/>
      <c r="S2596" s="119"/>
      <c r="T2596" s="123"/>
      <c r="U2596" s="119"/>
      <c r="V2596" s="99"/>
      <c r="W2596" s="127"/>
      <c r="X2596" s="99"/>
      <c r="Y2596" s="127"/>
    </row>
    <row r="2597" spans="3:25" ht="19" hidden="1">
      <c r="C2597" s="933"/>
      <c r="D2597" s="933"/>
      <c r="E2597" s="19"/>
      <c r="I2597" s="100"/>
      <c r="M2597" s="100"/>
      <c r="Q2597" s="99"/>
      <c r="R2597" s="340"/>
      <c r="S2597" s="119"/>
      <c r="T2597" s="123"/>
      <c r="U2597" s="119"/>
      <c r="V2597" s="99"/>
      <c r="W2597" s="127"/>
      <c r="X2597" s="99"/>
      <c r="Y2597" s="127"/>
    </row>
    <row r="2598" spans="3:25" ht="19" hidden="1">
      <c r="C2598" s="933"/>
      <c r="D2598" s="933"/>
      <c r="E2598" s="19"/>
      <c r="I2598" s="100"/>
      <c r="M2598" s="100"/>
      <c r="Q2598" s="99"/>
      <c r="R2598" s="340"/>
      <c r="S2598" s="119"/>
      <c r="T2598" s="123"/>
      <c r="U2598" s="119"/>
      <c r="V2598" s="99"/>
      <c r="W2598" s="127"/>
      <c r="X2598" s="99"/>
      <c r="Y2598" s="127"/>
    </row>
    <row r="2599" spans="3:25" ht="19" hidden="1">
      <c r="C2599" s="933"/>
      <c r="D2599" s="933"/>
      <c r="E2599" s="19"/>
      <c r="I2599" s="100"/>
      <c r="M2599" s="100"/>
      <c r="Q2599" s="99"/>
      <c r="R2599" s="340"/>
      <c r="S2599" s="119"/>
      <c r="T2599" s="123"/>
      <c r="U2599" s="119"/>
      <c r="V2599" s="99"/>
      <c r="W2599" s="127"/>
      <c r="X2599" s="99"/>
      <c r="Y2599" s="127"/>
    </row>
    <row r="2600" spans="3:25" ht="19" hidden="1">
      <c r="C2600" s="933"/>
      <c r="D2600" s="933"/>
      <c r="E2600" s="19"/>
      <c r="I2600" s="100"/>
      <c r="M2600" s="100"/>
      <c r="Q2600" s="99"/>
      <c r="R2600" s="340"/>
      <c r="S2600" s="119"/>
      <c r="T2600" s="123"/>
      <c r="U2600" s="119"/>
      <c r="V2600" s="99"/>
      <c r="W2600" s="127"/>
      <c r="X2600" s="99"/>
      <c r="Y2600" s="127"/>
    </row>
    <row r="2601" spans="3:25" ht="19" hidden="1">
      <c r="C2601" s="933"/>
      <c r="D2601" s="933"/>
      <c r="E2601" s="19"/>
      <c r="I2601" s="100"/>
      <c r="M2601" s="100"/>
      <c r="Q2601" s="99"/>
      <c r="R2601" s="340"/>
      <c r="S2601" s="119"/>
      <c r="T2601" s="123"/>
      <c r="U2601" s="119"/>
      <c r="V2601" s="99"/>
      <c r="W2601" s="127"/>
      <c r="X2601" s="99"/>
      <c r="Y2601" s="127"/>
    </row>
    <row r="2602" spans="3:25" ht="19" hidden="1">
      <c r="C2602" s="933"/>
      <c r="D2602" s="933"/>
      <c r="E2602" s="19"/>
      <c r="I2602" s="100"/>
      <c r="M2602" s="100"/>
      <c r="Q2602" s="99"/>
      <c r="R2602" s="340"/>
      <c r="S2602" s="119"/>
      <c r="T2602" s="123"/>
      <c r="U2602" s="119"/>
      <c r="V2602" s="99"/>
      <c r="W2602" s="127"/>
      <c r="X2602" s="99"/>
      <c r="Y2602" s="127"/>
    </row>
    <row r="2603" spans="3:25" ht="19" hidden="1">
      <c r="C2603" s="933"/>
      <c r="D2603" s="933"/>
      <c r="E2603" s="19"/>
      <c r="I2603" s="100"/>
      <c r="M2603" s="100"/>
      <c r="Q2603" s="99"/>
      <c r="R2603" s="340"/>
      <c r="S2603" s="119"/>
      <c r="T2603" s="123"/>
      <c r="U2603" s="119"/>
      <c r="V2603" s="99"/>
      <c r="W2603" s="127"/>
      <c r="X2603" s="99"/>
      <c r="Y2603" s="127"/>
    </row>
    <row r="2604" spans="3:25" ht="19" hidden="1">
      <c r="C2604" s="933"/>
      <c r="D2604" s="933"/>
      <c r="E2604" s="19"/>
      <c r="I2604" s="100"/>
      <c r="M2604" s="100"/>
      <c r="Q2604" s="99"/>
      <c r="R2604" s="340"/>
      <c r="S2604" s="119"/>
      <c r="T2604" s="123"/>
      <c r="U2604" s="119"/>
      <c r="V2604" s="99"/>
      <c r="W2604" s="127"/>
      <c r="X2604" s="99"/>
      <c r="Y2604" s="127"/>
    </row>
    <row r="2605" spans="3:25" ht="19" hidden="1">
      <c r="C2605" s="933"/>
      <c r="D2605" s="933"/>
      <c r="E2605" s="19"/>
      <c r="I2605" s="100"/>
      <c r="M2605" s="100"/>
      <c r="Q2605" s="99"/>
      <c r="R2605" s="340"/>
      <c r="S2605" s="119"/>
      <c r="T2605" s="123"/>
      <c r="U2605" s="119"/>
      <c r="V2605" s="99"/>
      <c r="W2605" s="127"/>
      <c r="X2605" s="99"/>
      <c r="Y2605" s="127"/>
    </row>
    <row r="2606" spans="3:25" ht="19" hidden="1">
      <c r="C2606" s="933"/>
      <c r="D2606" s="933"/>
      <c r="E2606" s="19"/>
      <c r="I2606" s="100"/>
      <c r="M2606" s="100"/>
      <c r="Q2606" s="99"/>
      <c r="R2606" s="340"/>
      <c r="S2606" s="119"/>
      <c r="T2606" s="123"/>
      <c r="U2606" s="119"/>
      <c r="V2606" s="99"/>
      <c r="W2606" s="127"/>
      <c r="X2606" s="99"/>
      <c r="Y2606" s="127"/>
    </row>
    <row r="2607" spans="3:25" ht="19" hidden="1">
      <c r="C2607" s="933"/>
      <c r="D2607" s="933"/>
      <c r="E2607" s="19"/>
      <c r="I2607" s="100"/>
      <c r="M2607" s="100"/>
      <c r="Q2607" s="99"/>
      <c r="R2607" s="340"/>
      <c r="S2607" s="119"/>
      <c r="T2607" s="123"/>
      <c r="U2607" s="119"/>
      <c r="V2607" s="99"/>
      <c r="W2607" s="127"/>
      <c r="X2607" s="99"/>
      <c r="Y2607" s="127"/>
    </row>
    <row r="2608" spans="3:25" ht="19" hidden="1">
      <c r="C2608" s="933"/>
      <c r="D2608" s="933"/>
      <c r="E2608" s="19"/>
      <c r="I2608" s="100"/>
      <c r="M2608" s="100"/>
      <c r="Q2608" s="99"/>
      <c r="R2608" s="340"/>
      <c r="S2608" s="119"/>
      <c r="T2608" s="123"/>
      <c r="U2608" s="119"/>
      <c r="V2608" s="99"/>
      <c r="W2608" s="127"/>
      <c r="X2608" s="99"/>
      <c r="Y2608" s="127"/>
    </row>
    <row r="2609" spans="3:25" ht="19" hidden="1">
      <c r="C2609" s="933"/>
      <c r="D2609" s="933"/>
      <c r="E2609" s="19"/>
      <c r="I2609" s="100"/>
      <c r="M2609" s="100"/>
      <c r="Q2609" s="99"/>
      <c r="R2609" s="340"/>
      <c r="S2609" s="119"/>
      <c r="T2609" s="123"/>
      <c r="U2609" s="119"/>
      <c r="V2609" s="99"/>
      <c r="W2609" s="127"/>
      <c r="X2609" s="99"/>
      <c r="Y2609" s="127"/>
    </row>
    <row r="2610" spans="3:25" ht="19" hidden="1">
      <c r="C2610" s="933"/>
      <c r="D2610" s="933"/>
      <c r="E2610" s="19"/>
      <c r="I2610" s="100"/>
      <c r="M2610" s="100"/>
      <c r="Q2610" s="99"/>
      <c r="R2610" s="340"/>
      <c r="S2610" s="119"/>
      <c r="T2610" s="123"/>
      <c r="U2610" s="119"/>
      <c r="V2610" s="99"/>
      <c r="W2610" s="127"/>
      <c r="X2610" s="99"/>
      <c r="Y2610" s="127"/>
    </row>
    <row r="2611" spans="3:25" ht="19" hidden="1">
      <c r="C2611" s="933"/>
      <c r="D2611" s="933"/>
      <c r="E2611" s="19"/>
      <c r="I2611" s="100"/>
      <c r="M2611" s="100"/>
      <c r="Q2611" s="99"/>
      <c r="R2611" s="340"/>
      <c r="S2611" s="119"/>
      <c r="T2611" s="123"/>
      <c r="U2611" s="119"/>
      <c r="V2611" s="99"/>
      <c r="W2611" s="127"/>
      <c r="X2611" s="99"/>
      <c r="Y2611" s="127"/>
    </row>
    <row r="2612" spans="3:25" ht="19" hidden="1">
      <c r="C2612" s="933"/>
      <c r="D2612" s="933"/>
      <c r="E2612" s="19"/>
      <c r="I2612" s="100"/>
      <c r="M2612" s="100"/>
      <c r="Q2612" s="99"/>
      <c r="R2612" s="340"/>
      <c r="S2612" s="119"/>
      <c r="T2612" s="123"/>
      <c r="U2612" s="119"/>
      <c r="V2612" s="99"/>
      <c r="W2612" s="127"/>
      <c r="X2612" s="99"/>
      <c r="Y2612" s="127"/>
    </row>
    <row r="2613" spans="3:25" ht="19" hidden="1">
      <c r="C2613" s="933"/>
      <c r="D2613" s="933"/>
      <c r="E2613" s="19"/>
      <c r="I2613" s="100"/>
      <c r="M2613" s="100"/>
      <c r="Q2613" s="99"/>
      <c r="R2613" s="340"/>
      <c r="S2613" s="119"/>
      <c r="T2613" s="123"/>
      <c r="U2613" s="119"/>
      <c r="V2613" s="99"/>
      <c r="W2613" s="127"/>
      <c r="X2613" s="99"/>
      <c r="Y2613" s="127"/>
    </row>
    <row r="2614" spans="3:25" ht="19" hidden="1">
      <c r="C2614" s="933"/>
      <c r="D2614" s="933"/>
      <c r="E2614" s="19"/>
      <c r="I2614" s="100"/>
      <c r="M2614" s="100"/>
      <c r="Q2614" s="99"/>
      <c r="R2614" s="340"/>
      <c r="S2614" s="119"/>
      <c r="T2614" s="123"/>
      <c r="U2614" s="119"/>
      <c r="V2614" s="99"/>
      <c r="W2614" s="127"/>
      <c r="X2614" s="99"/>
      <c r="Y2614" s="127"/>
    </row>
    <row r="2615" spans="3:25" ht="19" hidden="1">
      <c r="C2615" s="933"/>
      <c r="D2615" s="933"/>
      <c r="E2615" s="19"/>
      <c r="I2615" s="100"/>
      <c r="M2615" s="100"/>
      <c r="Q2615" s="99"/>
      <c r="R2615" s="340"/>
      <c r="S2615" s="119"/>
      <c r="T2615" s="123"/>
      <c r="U2615" s="119"/>
      <c r="V2615" s="99"/>
      <c r="W2615" s="127"/>
      <c r="X2615" s="99"/>
      <c r="Y2615" s="127"/>
    </row>
    <row r="2616" spans="3:25" ht="19" hidden="1">
      <c r="C2616" s="933"/>
      <c r="D2616" s="933"/>
      <c r="E2616" s="19"/>
      <c r="I2616" s="100"/>
      <c r="M2616" s="100"/>
      <c r="Q2616" s="99"/>
      <c r="R2616" s="340"/>
      <c r="S2616" s="119"/>
      <c r="T2616" s="123"/>
      <c r="U2616" s="119"/>
      <c r="V2616" s="99"/>
      <c r="W2616" s="127"/>
      <c r="X2616" s="99"/>
      <c r="Y2616" s="127"/>
    </row>
    <row r="2617" spans="3:25" ht="19" hidden="1">
      <c r="C2617" s="933"/>
      <c r="D2617" s="933"/>
      <c r="E2617" s="19"/>
      <c r="I2617" s="100"/>
      <c r="M2617" s="100"/>
      <c r="Q2617" s="99"/>
      <c r="R2617" s="340"/>
      <c r="S2617" s="119"/>
      <c r="T2617" s="123"/>
      <c r="U2617" s="119"/>
      <c r="V2617" s="99"/>
      <c r="W2617" s="127"/>
      <c r="X2617" s="99"/>
      <c r="Y2617" s="127"/>
    </row>
    <row r="2618" spans="3:25" ht="19" hidden="1">
      <c r="C2618" s="933"/>
      <c r="D2618" s="933"/>
      <c r="E2618" s="19"/>
      <c r="I2618" s="100"/>
      <c r="M2618" s="100"/>
      <c r="Q2618" s="99"/>
      <c r="R2618" s="340"/>
      <c r="S2618" s="119"/>
      <c r="T2618" s="123"/>
      <c r="U2618" s="119"/>
      <c r="V2618" s="99"/>
      <c r="W2618" s="127"/>
      <c r="X2618" s="99"/>
      <c r="Y2618" s="127"/>
    </row>
    <row r="2619" spans="3:25" ht="19" hidden="1">
      <c r="C2619" s="933"/>
      <c r="D2619" s="933"/>
      <c r="E2619" s="19"/>
      <c r="I2619" s="100"/>
      <c r="M2619" s="100"/>
      <c r="Q2619" s="99"/>
      <c r="R2619" s="340"/>
      <c r="S2619" s="119"/>
      <c r="T2619" s="123"/>
      <c r="U2619" s="119"/>
      <c r="V2619" s="99"/>
      <c r="W2619" s="127"/>
      <c r="X2619" s="99"/>
      <c r="Y2619" s="127"/>
    </row>
    <row r="2620" spans="3:25" ht="19" hidden="1">
      <c r="C2620" s="933"/>
      <c r="D2620" s="933"/>
      <c r="E2620" s="19"/>
      <c r="I2620" s="100"/>
      <c r="M2620" s="100"/>
      <c r="Q2620" s="99"/>
      <c r="R2620" s="340"/>
      <c r="S2620" s="119"/>
      <c r="T2620" s="123"/>
      <c r="U2620" s="119"/>
      <c r="V2620" s="99"/>
      <c r="W2620" s="127"/>
      <c r="X2620" s="99"/>
      <c r="Y2620" s="127"/>
    </row>
    <row r="2621" spans="3:25" ht="19" hidden="1">
      <c r="C2621" s="933"/>
      <c r="D2621" s="933"/>
      <c r="E2621" s="19"/>
      <c r="I2621" s="100"/>
      <c r="M2621" s="100"/>
      <c r="Q2621" s="99"/>
      <c r="R2621" s="340"/>
      <c r="S2621" s="119"/>
      <c r="T2621" s="123"/>
      <c r="U2621" s="119"/>
      <c r="V2621" s="99"/>
      <c r="W2621" s="127"/>
      <c r="X2621" s="99"/>
      <c r="Y2621" s="127"/>
    </row>
    <row r="2622" spans="3:25" ht="19" hidden="1">
      <c r="C2622" s="933"/>
      <c r="D2622" s="933"/>
      <c r="E2622" s="19"/>
      <c r="I2622" s="100"/>
      <c r="M2622" s="100"/>
      <c r="Q2622" s="99"/>
      <c r="R2622" s="340"/>
      <c r="S2622" s="119"/>
      <c r="T2622" s="123"/>
      <c r="U2622" s="119"/>
      <c r="V2622" s="99"/>
      <c r="W2622" s="127"/>
      <c r="X2622" s="99"/>
      <c r="Y2622" s="127"/>
    </row>
    <row r="2623" spans="3:25" ht="19" hidden="1">
      <c r="C2623" s="933"/>
      <c r="D2623" s="933"/>
      <c r="E2623" s="19"/>
      <c r="I2623" s="100"/>
      <c r="M2623" s="100"/>
      <c r="Q2623" s="99"/>
      <c r="R2623" s="340"/>
      <c r="S2623" s="119"/>
      <c r="T2623" s="123"/>
      <c r="U2623" s="119"/>
      <c r="V2623" s="99"/>
      <c r="W2623" s="127"/>
      <c r="X2623" s="99"/>
      <c r="Y2623" s="127"/>
    </row>
    <row r="2624" spans="3:25" ht="19" hidden="1">
      <c r="C2624" s="933"/>
      <c r="D2624" s="933"/>
      <c r="E2624" s="19"/>
      <c r="I2624" s="100"/>
      <c r="M2624" s="100"/>
      <c r="Q2624" s="99"/>
      <c r="R2624" s="340"/>
      <c r="S2624" s="119"/>
      <c r="T2624" s="123"/>
      <c r="U2624" s="119"/>
      <c r="V2624" s="99"/>
      <c r="W2624" s="127"/>
      <c r="X2624" s="99"/>
      <c r="Y2624" s="127"/>
    </row>
    <row r="2625" spans="3:25" ht="19" hidden="1">
      <c r="C2625" s="933"/>
      <c r="D2625" s="933"/>
      <c r="E2625" s="19"/>
      <c r="I2625" s="100"/>
      <c r="M2625" s="100"/>
      <c r="Q2625" s="99"/>
      <c r="R2625" s="340"/>
      <c r="S2625" s="119"/>
      <c r="T2625" s="123"/>
      <c r="U2625" s="119"/>
      <c r="V2625" s="99"/>
      <c r="W2625" s="127"/>
      <c r="X2625" s="99"/>
      <c r="Y2625" s="127"/>
    </row>
    <row r="2626" spans="3:25" ht="19" hidden="1">
      <c r="C2626" s="933"/>
      <c r="D2626" s="933"/>
      <c r="E2626" s="19"/>
      <c r="I2626" s="100"/>
      <c r="M2626" s="100"/>
      <c r="Q2626" s="99"/>
      <c r="R2626" s="340"/>
      <c r="S2626" s="119"/>
      <c r="T2626" s="123"/>
      <c r="U2626" s="119"/>
      <c r="V2626" s="99"/>
      <c r="W2626" s="127"/>
      <c r="X2626" s="99"/>
      <c r="Y2626" s="127"/>
    </row>
    <row r="2627" spans="3:25" ht="19" hidden="1">
      <c r="C2627" s="933"/>
      <c r="D2627" s="933"/>
      <c r="E2627" s="19"/>
      <c r="I2627" s="100"/>
      <c r="M2627" s="100"/>
      <c r="Q2627" s="99"/>
      <c r="R2627" s="340"/>
      <c r="S2627" s="119"/>
      <c r="T2627" s="123"/>
      <c r="U2627" s="119"/>
      <c r="V2627" s="99"/>
      <c r="W2627" s="127"/>
      <c r="X2627" s="99"/>
      <c r="Y2627" s="127"/>
    </row>
    <row r="2628" spans="3:25" ht="19" hidden="1">
      <c r="C2628" s="933"/>
      <c r="D2628" s="933"/>
      <c r="E2628" s="19"/>
      <c r="I2628" s="100"/>
      <c r="M2628" s="100"/>
      <c r="Q2628" s="99"/>
      <c r="R2628" s="340"/>
      <c r="S2628" s="119"/>
      <c r="T2628" s="123"/>
      <c r="U2628" s="119"/>
      <c r="V2628" s="99"/>
      <c r="W2628" s="127"/>
      <c r="X2628" s="99"/>
      <c r="Y2628" s="127"/>
    </row>
    <row r="2629" spans="3:25" ht="19" hidden="1">
      <c r="C2629" s="933"/>
      <c r="D2629" s="933"/>
      <c r="E2629" s="19"/>
      <c r="I2629" s="100"/>
      <c r="M2629" s="100"/>
      <c r="Q2629" s="99"/>
      <c r="R2629" s="340"/>
      <c r="S2629" s="119"/>
      <c r="T2629" s="123"/>
      <c r="U2629" s="119"/>
      <c r="V2629" s="99"/>
      <c r="W2629" s="127"/>
      <c r="X2629" s="99"/>
      <c r="Y2629" s="127"/>
    </row>
    <row r="2630" spans="3:25" ht="19" hidden="1">
      <c r="C2630" s="933"/>
      <c r="D2630" s="933"/>
      <c r="E2630" s="19"/>
      <c r="I2630" s="100"/>
      <c r="M2630" s="100"/>
      <c r="Q2630" s="99"/>
      <c r="R2630" s="340"/>
      <c r="S2630" s="119"/>
      <c r="T2630" s="123"/>
      <c r="U2630" s="119"/>
      <c r="V2630" s="99"/>
      <c r="W2630" s="127"/>
      <c r="X2630" s="99"/>
      <c r="Y2630" s="127"/>
    </row>
    <row r="2631" spans="3:25" ht="19" hidden="1">
      <c r="C2631" s="933"/>
      <c r="D2631" s="933"/>
      <c r="E2631" s="19"/>
      <c r="I2631" s="100"/>
      <c r="M2631" s="100"/>
      <c r="Q2631" s="99"/>
      <c r="R2631" s="340"/>
      <c r="S2631" s="119"/>
      <c r="T2631" s="123"/>
      <c r="U2631" s="119"/>
      <c r="V2631" s="99"/>
      <c r="W2631" s="127"/>
      <c r="X2631" s="99"/>
      <c r="Y2631" s="127"/>
    </row>
    <row r="2632" spans="3:25" ht="19" hidden="1">
      <c r="C2632" s="933"/>
      <c r="D2632" s="933"/>
      <c r="E2632" s="19"/>
      <c r="I2632" s="100"/>
      <c r="M2632" s="100"/>
      <c r="Q2632" s="99"/>
      <c r="R2632" s="340"/>
      <c r="S2632" s="119"/>
      <c r="T2632" s="123"/>
      <c r="U2632" s="119"/>
      <c r="V2632" s="99"/>
      <c r="W2632" s="127"/>
      <c r="X2632" s="99"/>
      <c r="Y2632" s="127"/>
    </row>
    <row r="2633" spans="3:25" ht="19" hidden="1">
      <c r="C2633" s="933"/>
      <c r="D2633" s="933"/>
      <c r="E2633" s="19"/>
      <c r="I2633" s="100"/>
      <c r="M2633" s="100"/>
      <c r="Q2633" s="99"/>
      <c r="R2633" s="340"/>
      <c r="S2633" s="119"/>
      <c r="T2633" s="123"/>
      <c r="U2633" s="119"/>
      <c r="V2633" s="99"/>
      <c r="W2633" s="127"/>
      <c r="X2633" s="99"/>
      <c r="Y2633" s="127"/>
    </row>
    <row r="2634" spans="3:25" ht="19" hidden="1">
      <c r="C2634" s="933"/>
      <c r="D2634" s="933"/>
      <c r="E2634" s="19"/>
      <c r="I2634" s="100"/>
      <c r="M2634" s="100"/>
      <c r="Q2634" s="99"/>
      <c r="R2634" s="340"/>
      <c r="S2634" s="119"/>
      <c r="T2634" s="123"/>
      <c r="U2634" s="119"/>
      <c r="V2634" s="99"/>
      <c r="W2634" s="127"/>
      <c r="X2634" s="99"/>
      <c r="Y2634" s="127"/>
    </row>
    <row r="2635" spans="3:25" ht="19" hidden="1">
      <c r="C2635" s="933"/>
      <c r="D2635" s="933"/>
      <c r="E2635" s="19"/>
      <c r="I2635" s="100"/>
      <c r="M2635" s="100"/>
      <c r="Q2635" s="99"/>
      <c r="R2635" s="340"/>
      <c r="S2635" s="119"/>
      <c r="T2635" s="123"/>
      <c r="U2635" s="119"/>
      <c r="V2635" s="99"/>
      <c r="W2635" s="127"/>
      <c r="X2635" s="99"/>
      <c r="Y2635" s="127"/>
    </row>
    <row r="2636" spans="3:25" ht="19" hidden="1">
      <c r="C2636" s="933"/>
      <c r="D2636" s="933"/>
      <c r="E2636" s="19"/>
      <c r="I2636" s="100"/>
      <c r="M2636" s="100"/>
      <c r="Q2636" s="99"/>
      <c r="R2636" s="340"/>
      <c r="S2636" s="119"/>
      <c r="T2636" s="123"/>
      <c r="U2636" s="119"/>
      <c r="V2636" s="99"/>
      <c r="W2636" s="127"/>
      <c r="X2636" s="99"/>
      <c r="Y2636" s="127"/>
    </row>
    <row r="2637" spans="3:25" ht="19" hidden="1">
      <c r="C2637" s="933"/>
      <c r="D2637" s="933"/>
      <c r="E2637" s="19"/>
      <c r="I2637" s="100"/>
      <c r="M2637" s="100"/>
      <c r="Q2637" s="99"/>
      <c r="R2637" s="340"/>
      <c r="S2637" s="119"/>
      <c r="T2637" s="123"/>
      <c r="U2637" s="119"/>
      <c r="V2637" s="99"/>
      <c r="W2637" s="127"/>
      <c r="X2637" s="99"/>
      <c r="Y2637" s="127"/>
    </row>
    <row r="2638" spans="3:25" ht="19" hidden="1">
      <c r="C2638" s="933"/>
      <c r="D2638" s="933"/>
      <c r="E2638" s="19"/>
      <c r="I2638" s="100"/>
      <c r="M2638" s="100"/>
      <c r="Q2638" s="99"/>
      <c r="R2638" s="340"/>
      <c r="S2638" s="119"/>
      <c r="T2638" s="123"/>
      <c r="U2638" s="119"/>
      <c r="V2638" s="99"/>
      <c r="W2638" s="127"/>
      <c r="X2638" s="99"/>
      <c r="Y2638" s="127"/>
    </row>
    <row r="2639" spans="3:25" ht="19" hidden="1">
      <c r="C2639" s="933"/>
      <c r="D2639" s="933"/>
      <c r="E2639" s="19"/>
      <c r="I2639" s="100"/>
      <c r="M2639" s="100"/>
      <c r="Q2639" s="99"/>
      <c r="R2639" s="340"/>
      <c r="S2639" s="119"/>
      <c r="T2639" s="123"/>
      <c r="U2639" s="119"/>
      <c r="V2639" s="99"/>
      <c r="W2639" s="127"/>
      <c r="X2639" s="99"/>
      <c r="Y2639" s="127"/>
    </row>
    <row r="2640" spans="3:25" ht="19" hidden="1">
      <c r="C2640" s="933"/>
      <c r="D2640" s="933"/>
      <c r="E2640" s="19"/>
      <c r="I2640" s="100"/>
      <c r="M2640" s="100"/>
      <c r="Q2640" s="99"/>
      <c r="R2640" s="340"/>
      <c r="S2640" s="119"/>
      <c r="T2640" s="123"/>
      <c r="U2640" s="119"/>
      <c r="V2640" s="99"/>
      <c r="W2640" s="127"/>
      <c r="X2640" s="99"/>
      <c r="Y2640" s="127"/>
    </row>
    <row r="2641" spans="3:25" ht="19" hidden="1">
      <c r="C2641" s="933"/>
      <c r="D2641" s="933"/>
      <c r="E2641" s="19"/>
      <c r="I2641" s="100"/>
      <c r="M2641" s="100"/>
      <c r="Q2641" s="99"/>
      <c r="R2641" s="340"/>
      <c r="S2641" s="119"/>
      <c r="T2641" s="123"/>
      <c r="U2641" s="119"/>
      <c r="V2641" s="99"/>
      <c r="W2641" s="127"/>
      <c r="X2641" s="99"/>
      <c r="Y2641" s="127"/>
    </row>
    <row r="2642" spans="3:25" ht="19" hidden="1">
      <c r="C2642" s="933"/>
      <c r="D2642" s="933"/>
      <c r="E2642" s="19"/>
      <c r="I2642" s="100"/>
      <c r="M2642" s="100"/>
      <c r="Q2642" s="99"/>
      <c r="R2642" s="340"/>
      <c r="S2642" s="119"/>
      <c r="T2642" s="123"/>
      <c r="U2642" s="119"/>
      <c r="V2642" s="99"/>
      <c r="W2642" s="127"/>
      <c r="X2642" s="99"/>
      <c r="Y2642" s="127"/>
    </row>
    <row r="2643" spans="3:25" ht="19" hidden="1">
      <c r="C2643" s="933"/>
      <c r="D2643" s="933"/>
      <c r="E2643" s="19"/>
      <c r="I2643" s="100"/>
      <c r="M2643" s="100"/>
      <c r="Q2643" s="99"/>
      <c r="R2643" s="340"/>
      <c r="S2643" s="119"/>
      <c r="T2643" s="123"/>
      <c r="U2643" s="119"/>
      <c r="V2643" s="99"/>
      <c r="W2643" s="127"/>
      <c r="X2643" s="99"/>
      <c r="Y2643" s="127"/>
    </row>
    <row r="2644" spans="3:25" ht="19" hidden="1">
      <c r="C2644" s="933"/>
      <c r="D2644" s="933"/>
      <c r="E2644" s="19"/>
      <c r="I2644" s="100"/>
      <c r="M2644" s="100"/>
      <c r="Q2644" s="99"/>
      <c r="R2644" s="340"/>
      <c r="S2644" s="119"/>
      <c r="T2644" s="123"/>
      <c r="U2644" s="119"/>
      <c r="V2644" s="99"/>
      <c r="W2644" s="127"/>
      <c r="X2644" s="99"/>
      <c r="Y2644" s="127"/>
    </row>
    <row r="2645" spans="3:25" ht="19" hidden="1">
      <c r="C2645" s="933"/>
      <c r="D2645" s="933"/>
      <c r="E2645" s="19"/>
      <c r="I2645" s="100"/>
      <c r="M2645" s="100"/>
      <c r="Q2645" s="99"/>
      <c r="R2645" s="340"/>
      <c r="S2645" s="119"/>
      <c r="T2645" s="123"/>
      <c r="U2645" s="119"/>
      <c r="V2645" s="99"/>
      <c r="W2645" s="127"/>
      <c r="X2645" s="99"/>
      <c r="Y2645" s="127"/>
    </row>
    <row r="2646" spans="3:25" ht="19" hidden="1">
      <c r="C2646" s="933"/>
      <c r="D2646" s="933"/>
      <c r="E2646" s="19"/>
      <c r="I2646" s="100"/>
      <c r="M2646" s="100"/>
      <c r="Q2646" s="99"/>
      <c r="R2646" s="340"/>
      <c r="S2646" s="119"/>
      <c r="T2646" s="123"/>
      <c r="U2646" s="119"/>
      <c r="V2646" s="99"/>
      <c r="W2646" s="127"/>
      <c r="X2646" s="99"/>
      <c r="Y2646" s="127"/>
    </row>
    <row r="2647" spans="3:25" ht="19" hidden="1">
      <c r="C2647" s="933"/>
      <c r="D2647" s="933"/>
      <c r="E2647" s="19"/>
      <c r="I2647" s="100"/>
      <c r="M2647" s="100"/>
      <c r="Q2647" s="99"/>
      <c r="R2647" s="340"/>
      <c r="S2647" s="119"/>
      <c r="T2647" s="123"/>
      <c r="U2647" s="119"/>
      <c r="V2647" s="99"/>
      <c r="W2647" s="127"/>
      <c r="X2647" s="99"/>
      <c r="Y2647" s="127"/>
    </row>
    <row r="2648" spans="3:25" ht="19" hidden="1">
      <c r="C2648" s="933"/>
      <c r="D2648" s="933"/>
      <c r="E2648" s="19"/>
      <c r="I2648" s="100"/>
      <c r="M2648" s="100"/>
      <c r="Q2648" s="99"/>
      <c r="R2648" s="340"/>
      <c r="S2648" s="119"/>
      <c r="T2648" s="123"/>
      <c r="U2648" s="119"/>
      <c r="V2648" s="99"/>
      <c r="W2648" s="127"/>
      <c r="X2648" s="99"/>
      <c r="Y2648" s="127"/>
    </row>
    <row r="2649" spans="3:25" ht="19" hidden="1">
      <c r="C2649" s="933"/>
      <c r="D2649" s="933"/>
      <c r="E2649" s="19"/>
      <c r="I2649" s="100"/>
      <c r="M2649" s="100"/>
      <c r="Q2649" s="99"/>
      <c r="R2649" s="340"/>
      <c r="S2649" s="119"/>
      <c r="T2649" s="123"/>
      <c r="U2649" s="119"/>
      <c r="V2649" s="99"/>
      <c r="W2649" s="127"/>
      <c r="X2649" s="99"/>
      <c r="Y2649" s="127"/>
    </row>
    <row r="2650" spans="3:25" ht="19" hidden="1">
      <c r="C2650" s="933"/>
      <c r="D2650" s="933"/>
      <c r="E2650" s="19"/>
      <c r="I2650" s="100"/>
      <c r="M2650" s="100"/>
      <c r="Q2650" s="99"/>
      <c r="R2650" s="340"/>
      <c r="S2650" s="119"/>
      <c r="T2650" s="123"/>
      <c r="U2650" s="119"/>
      <c r="V2650" s="99"/>
      <c r="W2650" s="127"/>
      <c r="X2650" s="99"/>
      <c r="Y2650" s="127"/>
    </row>
    <row r="2651" spans="3:25" ht="19" hidden="1">
      <c r="C2651" s="933"/>
      <c r="D2651" s="933"/>
      <c r="E2651" s="19"/>
      <c r="I2651" s="100"/>
      <c r="M2651" s="100"/>
      <c r="Q2651" s="99"/>
      <c r="R2651" s="340"/>
      <c r="S2651" s="119"/>
      <c r="T2651" s="123"/>
      <c r="U2651" s="119"/>
      <c r="V2651" s="99"/>
      <c r="W2651" s="127"/>
      <c r="X2651" s="99"/>
      <c r="Y2651" s="127"/>
    </row>
    <row r="2652" spans="3:25" ht="19" hidden="1">
      <c r="C2652" s="933"/>
      <c r="D2652" s="933"/>
      <c r="E2652" s="19"/>
      <c r="I2652" s="100"/>
      <c r="M2652" s="100"/>
      <c r="Q2652" s="99"/>
      <c r="R2652" s="340"/>
      <c r="S2652" s="119"/>
      <c r="T2652" s="123"/>
      <c r="U2652" s="119"/>
      <c r="V2652" s="99"/>
      <c r="W2652" s="127"/>
      <c r="X2652" s="99"/>
      <c r="Y2652" s="127"/>
    </row>
    <row r="2653" spans="3:25" ht="19" hidden="1">
      <c r="C2653" s="933"/>
      <c r="D2653" s="933"/>
      <c r="E2653" s="19"/>
      <c r="I2653" s="100"/>
      <c r="M2653" s="100"/>
      <c r="Q2653" s="99"/>
      <c r="R2653" s="340"/>
      <c r="S2653" s="119"/>
      <c r="T2653" s="123"/>
      <c r="U2653" s="119"/>
      <c r="V2653" s="99"/>
      <c r="W2653" s="127"/>
      <c r="X2653" s="99"/>
      <c r="Y2653" s="127"/>
    </row>
    <row r="2654" spans="3:25" ht="19" hidden="1">
      <c r="C2654" s="933"/>
      <c r="D2654" s="933"/>
      <c r="E2654" s="19"/>
      <c r="I2654" s="100"/>
      <c r="M2654" s="100"/>
      <c r="Q2654" s="99"/>
      <c r="R2654" s="340"/>
      <c r="S2654" s="119"/>
      <c r="T2654" s="123"/>
      <c r="U2654" s="119"/>
      <c r="V2654" s="99"/>
      <c r="W2654" s="127"/>
      <c r="X2654" s="99"/>
      <c r="Y2654" s="127"/>
    </row>
    <row r="2655" spans="3:25" ht="19" hidden="1">
      <c r="C2655" s="933"/>
      <c r="D2655" s="933"/>
      <c r="E2655" s="19"/>
      <c r="I2655" s="100"/>
      <c r="M2655" s="100"/>
      <c r="Q2655" s="99"/>
      <c r="R2655" s="340"/>
      <c r="S2655" s="119"/>
      <c r="T2655" s="123"/>
      <c r="U2655" s="119"/>
      <c r="V2655" s="99"/>
      <c r="W2655" s="127"/>
      <c r="X2655" s="99"/>
      <c r="Y2655" s="127"/>
    </row>
    <row r="2656" spans="3:25" ht="19" hidden="1">
      <c r="C2656" s="933"/>
      <c r="D2656" s="933"/>
      <c r="E2656" s="19"/>
      <c r="I2656" s="100"/>
      <c r="M2656" s="100"/>
      <c r="Q2656" s="99"/>
      <c r="R2656" s="340"/>
      <c r="S2656" s="119"/>
      <c r="T2656" s="123"/>
      <c r="U2656" s="119"/>
      <c r="V2656" s="99"/>
      <c r="W2656" s="127"/>
      <c r="X2656" s="99"/>
      <c r="Y2656" s="127"/>
    </row>
    <row r="2657" spans="3:25" ht="19" hidden="1">
      <c r="C2657" s="933"/>
      <c r="D2657" s="933"/>
      <c r="E2657" s="19"/>
      <c r="I2657" s="100"/>
      <c r="M2657" s="100"/>
      <c r="Q2657" s="99"/>
      <c r="R2657" s="340"/>
      <c r="S2657" s="119"/>
      <c r="T2657" s="123"/>
      <c r="U2657" s="119"/>
      <c r="V2657" s="99"/>
      <c r="W2657" s="127"/>
      <c r="X2657" s="99"/>
      <c r="Y2657" s="127"/>
    </row>
    <row r="2658" spans="3:25" ht="19" hidden="1">
      <c r="C2658" s="933"/>
      <c r="D2658" s="933"/>
      <c r="E2658" s="19"/>
      <c r="I2658" s="100"/>
      <c r="M2658" s="100"/>
      <c r="Q2658" s="99"/>
      <c r="R2658" s="340"/>
      <c r="S2658" s="119"/>
      <c r="T2658" s="123"/>
      <c r="U2658" s="119"/>
      <c r="V2658" s="99"/>
      <c r="W2658" s="127"/>
      <c r="X2658" s="99"/>
      <c r="Y2658" s="127"/>
    </row>
    <row r="2659" spans="3:25" ht="19" hidden="1">
      <c r="C2659" s="933"/>
      <c r="D2659" s="933"/>
      <c r="E2659" s="19"/>
      <c r="I2659" s="100"/>
      <c r="M2659" s="100"/>
      <c r="Q2659" s="99"/>
      <c r="R2659" s="340"/>
      <c r="S2659" s="119"/>
      <c r="T2659" s="123"/>
      <c r="U2659" s="119"/>
      <c r="V2659" s="99"/>
      <c r="W2659" s="127"/>
      <c r="X2659" s="99"/>
      <c r="Y2659" s="127"/>
    </row>
    <row r="2660" spans="3:25" ht="19" hidden="1">
      <c r="C2660" s="933"/>
      <c r="D2660" s="933"/>
      <c r="E2660" s="19"/>
      <c r="I2660" s="100"/>
      <c r="M2660" s="100"/>
      <c r="Q2660" s="99"/>
      <c r="R2660" s="340"/>
      <c r="S2660" s="119"/>
      <c r="T2660" s="123"/>
      <c r="U2660" s="119"/>
      <c r="V2660" s="99"/>
      <c r="W2660" s="127"/>
      <c r="X2660" s="99"/>
      <c r="Y2660" s="127"/>
    </row>
    <row r="2661" spans="3:25" ht="19" hidden="1">
      <c r="C2661" s="933"/>
      <c r="D2661" s="933"/>
      <c r="E2661" s="19"/>
      <c r="I2661" s="100"/>
      <c r="M2661" s="100"/>
      <c r="Q2661" s="99"/>
      <c r="R2661" s="340"/>
      <c r="S2661" s="119"/>
      <c r="T2661" s="123"/>
      <c r="U2661" s="119"/>
      <c r="V2661" s="99"/>
      <c r="W2661" s="127"/>
      <c r="X2661" s="99"/>
      <c r="Y2661" s="127"/>
    </row>
    <row r="2662" spans="3:25" ht="19" hidden="1">
      <c r="C2662" s="933"/>
      <c r="D2662" s="933"/>
      <c r="E2662" s="19"/>
      <c r="I2662" s="100"/>
      <c r="M2662" s="100"/>
      <c r="Q2662" s="99"/>
      <c r="R2662" s="340"/>
      <c r="S2662" s="119"/>
      <c r="T2662" s="123"/>
      <c r="U2662" s="119"/>
      <c r="V2662" s="99"/>
      <c r="W2662" s="127"/>
      <c r="X2662" s="99"/>
      <c r="Y2662" s="127"/>
    </row>
    <row r="2663" spans="3:25" ht="19" hidden="1">
      <c r="C2663" s="933"/>
      <c r="D2663" s="933"/>
      <c r="E2663" s="19"/>
      <c r="I2663" s="100"/>
      <c r="M2663" s="100"/>
      <c r="Q2663" s="99"/>
      <c r="R2663" s="340"/>
      <c r="S2663" s="119"/>
      <c r="T2663" s="123"/>
      <c r="U2663" s="119"/>
      <c r="V2663" s="99"/>
      <c r="W2663" s="127"/>
      <c r="X2663" s="99"/>
      <c r="Y2663" s="127"/>
    </row>
    <row r="2664" spans="3:25" ht="19" hidden="1">
      <c r="C2664" s="933"/>
      <c r="D2664" s="933"/>
      <c r="E2664" s="19"/>
      <c r="I2664" s="100"/>
      <c r="M2664" s="100"/>
      <c r="Q2664" s="99"/>
      <c r="R2664" s="340"/>
      <c r="S2664" s="119"/>
      <c r="T2664" s="123"/>
      <c r="U2664" s="119"/>
      <c r="V2664" s="99"/>
      <c r="W2664" s="127"/>
      <c r="X2664" s="99"/>
      <c r="Y2664" s="127"/>
    </row>
    <row r="2665" spans="3:25" ht="19" hidden="1">
      <c r="C2665" s="933"/>
      <c r="D2665" s="933"/>
      <c r="E2665" s="19"/>
      <c r="I2665" s="100"/>
      <c r="M2665" s="100"/>
      <c r="Q2665" s="99"/>
      <c r="R2665" s="340"/>
      <c r="S2665" s="119"/>
      <c r="T2665" s="123"/>
      <c r="U2665" s="119"/>
      <c r="V2665" s="99"/>
      <c r="W2665" s="127"/>
      <c r="X2665" s="99"/>
      <c r="Y2665" s="127"/>
    </row>
    <row r="2666" spans="3:25" ht="19" hidden="1">
      <c r="C2666" s="933"/>
      <c r="D2666" s="933"/>
      <c r="E2666" s="19"/>
      <c r="I2666" s="100"/>
      <c r="M2666" s="100"/>
      <c r="Q2666" s="99"/>
      <c r="R2666" s="340"/>
      <c r="S2666" s="119"/>
      <c r="T2666" s="123"/>
      <c r="U2666" s="119"/>
      <c r="V2666" s="99"/>
      <c r="W2666" s="127"/>
      <c r="X2666" s="99"/>
      <c r="Y2666" s="127"/>
    </row>
    <row r="2667" spans="3:25" ht="19" hidden="1">
      <c r="C2667" s="933"/>
      <c r="D2667" s="933"/>
      <c r="E2667" s="19"/>
      <c r="I2667" s="100"/>
      <c r="M2667" s="100"/>
      <c r="Q2667" s="99"/>
      <c r="R2667" s="340"/>
      <c r="S2667" s="119"/>
      <c r="T2667" s="123"/>
      <c r="U2667" s="119"/>
      <c r="V2667" s="99"/>
      <c r="W2667" s="127"/>
      <c r="X2667" s="99"/>
      <c r="Y2667" s="127"/>
    </row>
    <row r="2668" spans="3:25" ht="19" hidden="1">
      <c r="C2668" s="933"/>
      <c r="D2668" s="933"/>
      <c r="E2668" s="19"/>
      <c r="I2668" s="100"/>
      <c r="M2668" s="100"/>
      <c r="Q2668" s="99"/>
      <c r="R2668" s="340"/>
      <c r="S2668" s="119"/>
      <c r="T2668" s="123"/>
      <c r="U2668" s="119"/>
      <c r="V2668" s="99"/>
      <c r="W2668" s="127"/>
      <c r="X2668" s="99"/>
      <c r="Y2668" s="127"/>
    </row>
    <row r="2669" spans="3:25" ht="19" hidden="1">
      <c r="C2669" s="933"/>
      <c r="D2669" s="933"/>
      <c r="E2669" s="19"/>
      <c r="I2669" s="100"/>
      <c r="M2669" s="100"/>
      <c r="Q2669" s="99"/>
      <c r="R2669" s="340"/>
      <c r="S2669" s="119"/>
      <c r="T2669" s="123"/>
      <c r="U2669" s="119"/>
      <c r="V2669" s="99"/>
      <c r="W2669" s="127"/>
      <c r="X2669" s="99"/>
      <c r="Y2669" s="127"/>
    </row>
    <row r="2670" spans="3:25" ht="19" hidden="1">
      <c r="C2670" s="933"/>
      <c r="D2670" s="933"/>
      <c r="E2670" s="19"/>
      <c r="I2670" s="100"/>
      <c r="M2670" s="100"/>
      <c r="Q2670" s="99"/>
      <c r="R2670" s="340"/>
      <c r="S2670" s="119"/>
      <c r="T2670" s="123"/>
      <c r="U2670" s="119"/>
      <c r="V2670" s="99"/>
      <c r="W2670" s="127"/>
      <c r="X2670" s="99"/>
      <c r="Y2670" s="127"/>
    </row>
    <row r="2671" spans="3:25" ht="19" hidden="1">
      <c r="C2671" s="933"/>
      <c r="D2671" s="933"/>
      <c r="E2671" s="19"/>
      <c r="I2671" s="100"/>
      <c r="M2671" s="100"/>
      <c r="Q2671" s="99"/>
      <c r="R2671" s="340"/>
      <c r="S2671" s="119"/>
      <c r="T2671" s="123"/>
      <c r="U2671" s="119"/>
      <c r="V2671" s="99"/>
      <c r="W2671" s="127"/>
      <c r="X2671" s="99"/>
      <c r="Y2671" s="127"/>
    </row>
    <row r="2672" spans="3:25" ht="19" hidden="1">
      <c r="C2672" s="933"/>
      <c r="D2672" s="933"/>
      <c r="E2672" s="19"/>
      <c r="I2672" s="100"/>
      <c r="M2672" s="100"/>
      <c r="Q2672" s="99"/>
      <c r="R2672" s="340"/>
      <c r="S2672" s="119"/>
      <c r="T2672" s="123"/>
      <c r="U2672" s="119"/>
      <c r="V2672" s="99"/>
      <c r="W2672" s="127"/>
      <c r="X2672" s="99"/>
      <c r="Y2672" s="127"/>
    </row>
    <row r="2673" spans="3:25" ht="19" hidden="1">
      <c r="C2673" s="933"/>
      <c r="D2673" s="933"/>
      <c r="E2673" s="19"/>
      <c r="I2673" s="100"/>
      <c r="M2673" s="100"/>
      <c r="Q2673" s="99"/>
      <c r="R2673" s="340"/>
      <c r="S2673" s="119"/>
      <c r="T2673" s="123"/>
      <c r="U2673" s="119"/>
      <c r="V2673" s="99"/>
      <c r="W2673" s="127"/>
      <c r="X2673" s="99"/>
      <c r="Y2673" s="127"/>
    </row>
    <row r="2674" spans="3:25" ht="19" hidden="1">
      <c r="C2674" s="933"/>
      <c r="D2674" s="933"/>
      <c r="E2674" s="19"/>
      <c r="I2674" s="100"/>
      <c r="M2674" s="100"/>
      <c r="Q2674" s="99"/>
      <c r="R2674" s="340"/>
      <c r="S2674" s="119"/>
      <c r="T2674" s="123"/>
      <c r="U2674" s="119"/>
      <c r="V2674" s="99"/>
      <c r="W2674" s="127"/>
      <c r="X2674" s="99"/>
      <c r="Y2674" s="127"/>
    </row>
    <row r="2675" spans="3:25" ht="19" hidden="1">
      <c r="C2675" s="933"/>
      <c r="D2675" s="933"/>
      <c r="E2675" s="19"/>
      <c r="I2675" s="100"/>
      <c r="M2675" s="100"/>
      <c r="Q2675" s="99"/>
      <c r="R2675" s="340"/>
      <c r="S2675" s="119"/>
      <c r="T2675" s="123"/>
      <c r="U2675" s="119"/>
      <c r="V2675" s="99"/>
      <c r="W2675" s="127"/>
      <c r="X2675" s="99"/>
      <c r="Y2675" s="127"/>
    </row>
    <row r="2676" spans="3:25" ht="19" hidden="1">
      <c r="C2676" s="933"/>
      <c r="D2676" s="933"/>
      <c r="E2676" s="19"/>
      <c r="I2676" s="100"/>
      <c r="M2676" s="100"/>
      <c r="Q2676" s="99"/>
      <c r="R2676" s="340"/>
      <c r="S2676" s="119"/>
      <c r="T2676" s="123"/>
      <c r="U2676" s="119"/>
      <c r="V2676" s="99"/>
      <c r="W2676" s="127"/>
      <c r="X2676" s="99"/>
      <c r="Y2676" s="127"/>
    </row>
    <row r="2677" spans="3:25" ht="19" hidden="1">
      <c r="C2677" s="933"/>
      <c r="D2677" s="933"/>
      <c r="E2677" s="19"/>
      <c r="I2677" s="100"/>
      <c r="M2677" s="100"/>
      <c r="Q2677" s="99"/>
      <c r="R2677" s="340"/>
      <c r="S2677" s="119"/>
      <c r="T2677" s="123"/>
      <c r="U2677" s="119"/>
      <c r="V2677" s="99"/>
      <c r="W2677" s="127"/>
      <c r="X2677" s="99"/>
      <c r="Y2677" s="127"/>
    </row>
    <row r="2678" spans="3:25" ht="19" hidden="1">
      <c r="C2678" s="933"/>
      <c r="D2678" s="933"/>
      <c r="E2678" s="19"/>
      <c r="I2678" s="100"/>
      <c r="M2678" s="100"/>
      <c r="Q2678" s="99"/>
      <c r="R2678" s="340"/>
      <c r="S2678" s="119"/>
      <c r="T2678" s="123"/>
      <c r="U2678" s="119"/>
      <c r="V2678" s="99"/>
      <c r="W2678" s="127"/>
      <c r="X2678" s="99"/>
      <c r="Y2678" s="127"/>
    </row>
    <row r="2679" spans="3:25" ht="19" hidden="1">
      <c r="C2679" s="933"/>
      <c r="D2679" s="933"/>
      <c r="E2679" s="19"/>
      <c r="I2679" s="100"/>
      <c r="M2679" s="100"/>
      <c r="Q2679" s="99"/>
      <c r="R2679" s="340"/>
      <c r="S2679" s="119"/>
      <c r="T2679" s="123"/>
      <c r="U2679" s="119"/>
      <c r="V2679" s="99"/>
      <c r="W2679" s="127"/>
      <c r="X2679" s="99"/>
      <c r="Y2679" s="127"/>
    </row>
    <row r="2680" spans="3:25" ht="19" hidden="1">
      <c r="C2680" s="933"/>
      <c r="D2680" s="933"/>
      <c r="E2680" s="19"/>
      <c r="I2680" s="100"/>
      <c r="M2680" s="100"/>
      <c r="Q2680" s="99"/>
      <c r="R2680" s="340"/>
      <c r="S2680" s="119"/>
      <c r="T2680" s="123"/>
      <c r="U2680" s="119"/>
      <c r="V2680" s="99"/>
      <c r="W2680" s="127"/>
      <c r="X2680" s="99"/>
      <c r="Y2680" s="127"/>
    </row>
    <row r="2681" spans="3:25" ht="19" hidden="1">
      <c r="C2681" s="933"/>
      <c r="D2681" s="933"/>
      <c r="E2681" s="19"/>
      <c r="I2681" s="100"/>
      <c r="M2681" s="100"/>
      <c r="Q2681" s="99"/>
      <c r="R2681" s="340"/>
      <c r="S2681" s="119"/>
      <c r="T2681" s="123"/>
      <c r="U2681" s="119"/>
      <c r="V2681" s="99"/>
      <c r="W2681" s="127"/>
      <c r="X2681" s="99"/>
      <c r="Y2681" s="127"/>
    </row>
    <row r="2682" spans="3:25" ht="19" hidden="1">
      <c r="C2682" s="933"/>
      <c r="D2682" s="933"/>
      <c r="E2682" s="19"/>
      <c r="I2682" s="100"/>
      <c r="M2682" s="100"/>
      <c r="Q2682" s="99"/>
      <c r="R2682" s="340"/>
      <c r="S2682" s="119"/>
      <c r="T2682" s="123"/>
      <c r="U2682" s="119"/>
      <c r="V2682" s="99"/>
      <c r="W2682" s="127"/>
      <c r="X2682" s="99"/>
      <c r="Y2682" s="127"/>
    </row>
    <row r="2683" spans="3:25" ht="19" hidden="1">
      <c r="C2683" s="933"/>
      <c r="D2683" s="933"/>
      <c r="E2683" s="19"/>
      <c r="I2683" s="100"/>
      <c r="M2683" s="100"/>
      <c r="Q2683" s="99"/>
      <c r="R2683" s="340"/>
      <c r="S2683" s="119"/>
      <c r="T2683" s="123"/>
      <c r="U2683" s="119"/>
      <c r="V2683" s="99"/>
      <c r="W2683" s="127"/>
      <c r="X2683" s="99"/>
      <c r="Y2683" s="127"/>
    </row>
    <row r="2684" spans="3:25" ht="19" hidden="1">
      <c r="C2684" s="933"/>
      <c r="D2684" s="933"/>
      <c r="E2684" s="19"/>
      <c r="I2684" s="100"/>
      <c r="M2684" s="100"/>
      <c r="Q2684" s="99"/>
      <c r="R2684" s="340"/>
      <c r="S2684" s="119"/>
      <c r="T2684" s="123"/>
      <c r="U2684" s="119"/>
      <c r="V2684" s="99"/>
      <c r="W2684" s="127"/>
      <c r="X2684" s="99"/>
      <c r="Y2684" s="127"/>
    </row>
    <row r="2685" spans="3:25" ht="19" hidden="1">
      <c r="C2685" s="933"/>
      <c r="D2685" s="933"/>
      <c r="E2685" s="19"/>
      <c r="I2685" s="100"/>
      <c r="M2685" s="100"/>
      <c r="Q2685" s="99"/>
      <c r="R2685" s="340"/>
      <c r="S2685" s="119"/>
      <c r="T2685" s="123"/>
      <c r="U2685" s="119"/>
      <c r="V2685" s="99"/>
      <c r="W2685" s="127"/>
      <c r="X2685" s="99"/>
      <c r="Y2685" s="127"/>
    </row>
    <row r="2686" spans="3:25" ht="19" hidden="1">
      <c r="C2686" s="933"/>
      <c r="D2686" s="933"/>
      <c r="E2686" s="19"/>
      <c r="I2686" s="100"/>
      <c r="M2686" s="100"/>
      <c r="Q2686" s="99"/>
      <c r="R2686" s="340"/>
      <c r="S2686" s="119"/>
      <c r="T2686" s="123"/>
      <c r="U2686" s="119"/>
      <c r="V2686" s="99"/>
      <c r="W2686" s="127"/>
      <c r="X2686" s="99"/>
      <c r="Y2686" s="127"/>
    </row>
    <row r="2687" spans="3:25" ht="19" hidden="1">
      <c r="C2687" s="933"/>
      <c r="D2687" s="933"/>
      <c r="E2687" s="19"/>
      <c r="I2687" s="100"/>
      <c r="M2687" s="100"/>
      <c r="Q2687" s="99"/>
      <c r="R2687" s="340"/>
      <c r="S2687" s="119"/>
      <c r="T2687" s="123"/>
      <c r="U2687" s="119"/>
      <c r="V2687" s="99"/>
      <c r="W2687" s="127"/>
      <c r="X2687" s="99"/>
      <c r="Y2687" s="127"/>
    </row>
    <row r="2688" spans="3:25" ht="19" hidden="1">
      <c r="C2688" s="933"/>
      <c r="D2688" s="933"/>
      <c r="E2688" s="19"/>
      <c r="I2688" s="100"/>
      <c r="M2688" s="100"/>
      <c r="Q2688" s="99"/>
      <c r="R2688" s="340"/>
      <c r="S2688" s="119"/>
      <c r="T2688" s="123"/>
      <c r="U2688" s="119"/>
      <c r="V2688" s="99"/>
      <c r="W2688" s="127"/>
      <c r="X2688" s="99"/>
      <c r="Y2688" s="127"/>
    </row>
    <row r="2689" spans="3:25" ht="19" hidden="1">
      <c r="C2689" s="933"/>
      <c r="D2689" s="933"/>
      <c r="E2689" s="19"/>
      <c r="I2689" s="100"/>
      <c r="M2689" s="100"/>
      <c r="Q2689" s="99"/>
      <c r="R2689" s="340"/>
      <c r="S2689" s="119"/>
      <c r="T2689" s="123"/>
      <c r="U2689" s="119"/>
      <c r="V2689" s="99"/>
      <c r="W2689" s="127"/>
      <c r="X2689" s="99"/>
      <c r="Y2689" s="127"/>
    </row>
    <row r="2690" spans="3:25" ht="19" hidden="1">
      <c r="C2690" s="933"/>
      <c r="D2690" s="933"/>
      <c r="E2690" s="19"/>
      <c r="I2690" s="100"/>
      <c r="M2690" s="100"/>
      <c r="Q2690" s="99"/>
      <c r="R2690" s="340"/>
      <c r="S2690" s="119"/>
      <c r="T2690" s="123"/>
      <c r="U2690" s="119"/>
      <c r="V2690" s="99"/>
      <c r="W2690" s="127"/>
      <c r="X2690" s="99"/>
      <c r="Y2690" s="127"/>
    </row>
    <row r="2691" spans="3:25" ht="19" hidden="1">
      <c r="C2691" s="933"/>
      <c r="D2691" s="933"/>
      <c r="E2691" s="19"/>
      <c r="I2691" s="100"/>
      <c r="M2691" s="100"/>
      <c r="Q2691" s="99"/>
      <c r="R2691" s="340"/>
      <c r="S2691" s="119"/>
      <c r="T2691" s="123"/>
      <c r="U2691" s="119"/>
      <c r="V2691" s="99"/>
      <c r="W2691" s="127"/>
      <c r="X2691" s="99"/>
      <c r="Y2691" s="127"/>
    </row>
    <row r="2692" spans="3:25" ht="19" hidden="1">
      <c r="C2692" s="933"/>
      <c r="D2692" s="933"/>
      <c r="E2692" s="19"/>
      <c r="I2692" s="100"/>
      <c r="M2692" s="100"/>
      <c r="Q2692" s="99"/>
      <c r="R2692" s="340"/>
      <c r="S2692" s="119"/>
      <c r="T2692" s="123"/>
      <c r="U2692" s="119"/>
      <c r="V2692" s="99"/>
      <c r="W2692" s="127"/>
      <c r="X2692" s="99"/>
      <c r="Y2692" s="127"/>
    </row>
    <row r="2693" spans="3:25" ht="19" hidden="1">
      <c r="C2693" s="933"/>
      <c r="D2693" s="933"/>
      <c r="E2693" s="19"/>
      <c r="I2693" s="100"/>
      <c r="M2693" s="100"/>
      <c r="Q2693" s="99"/>
      <c r="R2693" s="340"/>
      <c r="S2693" s="119"/>
      <c r="T2693" s="123"/>
      <c r="U2693" s="119"/>
      <c r="V2693" s="99"/>
      <c r="W2693" s="127"/>
      <c r="X2693" s="99"/>
      <c r="Y2693" s="127"/>
    </row>
    <row r="2694" spans="3:25" ht="19" hidden="1">
      <c r="C2694" s="933"/>
      <c r="D2694" s="933"/>
      <c r="E2694" s="19"/>
      <c r="I2694" s="100"/>
      <c r="M2694" s="100"/>
      <c r="Q2694" s="99"/>
      <c r="R2694" s="340"/>
      <c r="S2694" s="119"/>
      <c r="T2694" s="123"/>
      <c r="U2694" s="119"/>
      <c r="V2694" s="99"/>
      <c r="W2694" s="127"/>
      <c r="X2694" s="99"/>
      <c r="Y2694" s="127"/>
    </row>
    <row r="2695" spans="3:25" ht="19" hidden="1">
      <c r="C2695" s="933"/>
      <c r="D2695" s="933"/>
      <c r="E2695" s="19"/>
      <c r="I2695" s="100"/>
      <c r="M2695" s="100"/>
      <c r="Q2695" s="99"/>
      <c r="R2695" s="340"/>
      <c r="S2695" s="119"/>
      <c r="T2695" s="123"/>
      <c r="U2695" s="119"/>
      <c r="V2695" s="99"/>
      <c r="W2695" s="127"/>
      <c r="X2695" s="99"/>
      <c r="Y2695" s="127"/>
    </row>
    <row r="2696" spans="3:25" ht="19" hidden="1">
      <c r="C2696" s="933"/>
      <c r="D2696" s="933"/>
      <c r="E2696" s="19"/>
      <c r="I2696" s="100"/>
      <c r="M2696" s="100"/>
      <c r="Q2696" s="99"/>
      <c r="R2696" s="340"/>
      <c r="S2696" s="119"/>
      <c r="T2696" s="123"/>
      <c r="U2696" s="119"/>
      <c r="V2696" s="99"/>
      <c r="W2696" s="127"/>
      <c r="X2696" s="99"/>
      <c r="Y2696" s="127"/>
    </row>
    <row r="2697" spans="3:25" ht="19" hidden="1">
      <c r="C2697" s="933"/>
      <c r="D2697" s="933"/>
      <c r="E2697" s="19"/>
      <c r="I2697" s="100"/>
      <c r="M2697" s="100"/>
      <c r="Q2697" s="99"/>
      <c r="R2697" s="340"/>
      <c r="S2697" s="119"/>
      <c r="T2697" s="123"/>
      <c r="U2697" s="119"/>
      <c r="V2697" s="99"/>
      <c r="W2697" s="127"/>
      <c r="X2697" s="99"/>
      <c r="Y2697" s="127"/>
    </row>
    <row r="2698" spans="3:25" ht="19" hidden="1">
      <c r="C2698" s="933"/>
      <c r="D2698" s="933"/>
      <c r="E2698" s="19"/>
      <c r="I2698" s="100"/>
      <c r="M2698" s="100"/>
      <c r="Q2698" s="99"/>
      <c r="R2698" s="340"/>
      <c r="S2698" s="119"/>
      <c r="T2698" s="123"/>
      <c r="U2698" s="119"/>
      <c r="V2698" s="99"/>
      <c r="W2698" s="127"/>
      <c r="X2698" s="99"/>
      <c r="Y2698" s="127"/>
    </row>
    <row r="2699" spans="3:25" ht="19" hidden="1">
      <c r="C2699" s="933"/>
      <c r="D2699" s="933"/>
      <c r="E2699" s="19"/>
      <c r="I2699" s="100"/>
      <c r="M2699" s="100"/>
      <c r="Q2699" s="99"/>
      <c r="R2699" s="340"/>
      <c r="S2699" s="119"/>
      <c r="T2699" s="123"/>
      <c r="U2699" s="119"/>
      <c r="V2699" s="99"/>
      <c r="W2699" s="127"/>
      <c r="X2699" s="99"/>
      <c r="Y2699" s="127"/>
    </row>
    <row r="2700" spans="3:25" ht="19" hidden="1">
      <c r="C2700" s="933"/>
      <c r="D2700" s="933"/>
      <c r="E2700" s="19"/>
      <c r="I2700" s="100"/>
      <c r="M2700" s="100"/>
      <c r="Q2700" s="99"/>
      <c r="R2700" s="340"/>
      <c r="S2700" s="119"/>
      <c r="T2700" s="123"/>
      <c r="U2700" s="119"/>
      <c r="V2700" s="99"/>
      <c r="W2700" s="127"/>
      <c r="X2700" s="99"/>
      <c r="Y2700" s="127"/>
    </row>
    <row r="2701" spans="3:25" ht="19" hidden="1">
      <c r="C2701" s="933"/>
      <c r="D2701" s="933"/>
      <c r="E2701" s="19"/>
      <c r="I2701" s="100"/>
      <c r="M2701" s="100"/>
      <c r="Q2701" s="99"/>
      <c r="R2701" s="340"/>
      <c r="S2701" s="119"/>
      <c r="T2701" s="123"/>
      <c r="U2701" s="119"/>
      <c r="V2701" s="99"/>
      <c r="W2701" s="127"/>
      <c r="X2701" s="99"/>
      <c r="Y2701" s="127"/>
    </row>
    <row r="2702" spans="3:25" ht="19" hidden="1">
      <c r="C2702" s="933"/>
      <c r="D2702" s="933"/>
      <c r="E2702" s="19"/>
      <c r="I2702" s="100"/>
      <c r="M2702" s="100"/>
      <c r="Q2702" s="99"/>
      <c r="R2702" s="340"/>
      <c r="S2702" s="119"/>
      <c r="T2702" s="123"/>
      <c r="U2702" s="119"/>
      <c r="V2702" s="99"/>
      <c r="W2702" s="127"/>
      <c r="X2702" s="99"/>
      <c r="Y2702" s="127"/>
    </row>
    <row r="2703" spans="3:25" ht="19" hidden="1">
      <c r="C2703" s="933"/>
      <c r="D2703" s="933"/>
      <c r="E2703" s="19"/>
      <c r="I2703" s="100"/>
      <c r="M2703" s="100"/>
      <c r="Q2703" s="99"/>
      <c r="R2703" s="340"/>
      <c r="S2703" s="119"/>
      <c r="T2703" s="123"/>
      <c r="U2703" s="119"/>
      <c r="V2703" s="99"/>
      <c r="W2703" s="127"/>
      <c r="X2703" s="99"/>
      <c r="Y2703" s="127"/>
    </row>
    <row r="2704" spans="3:25" ht="19" hidden="1">
      <c r="C2704" s="933"/>
      <c r="D2704" s="933"/>
      <c r="E2704" s="19"/>
      <c r="I2704" s="100"/>
      <c r="M2704" s="100"/>
      <c r="Q2704" s="99"/>
      <c r="R2704" s="340"/>
      <c r="S2704" s="119"/>
      <c r="T2704" s="123"/>
      <c r="U2704" s="119"/>
      <c r="V2704" s="99"/>
      <c r="W2704" s="127"/>
      <c r="X2704" s="99"/>
      <c r="Y2704" s="127"/>
    </row>
    <row r="2705" spans="3:25" ht="19" hidden="1">
      <c r="C2705" s="933"/>
      <c r="D2705" s="933"/>
      <c r="E2705" s="19"/>
      <c r="I2705" s="100"/>
      <c r="M2705" s="100"/>
      <c r="Q2705" s="99"/>
      <c r="R2705" s="340"/>
      <c r="S2705" s="119"/>
      <c r="T2705" s="123"/>
      <c r="U2705" s="119"/>
      <c r="V2705" s="99"/>
      <c r="W2705" s="127"/>
      <c r="X2705" s="99"/>
      <c r="Y2705" s="127"/>
    </row>
    <row r="2706" spans="3:25" ht="19" hidden="1">
      <c r="C2706" s="933"/>
      <c r="D2706" s="933"/>
      <c r="E2706" s="19"/>
      <c r="I2706" s="100"/>
      <c r="M2706" s="100"/>
      <c r="Q2706" s="99"/>
      <c r="R2706" s="340"/>
      <c r="S2706" s="119"/>
      <c r="T2706" s="123"/>
      <c r="U2706" s="119"/>
      <c r="V2706" s="99"/>
      <c r="W2706" s="127"/>
      <c r="X2706" s="99"/>
      <c r="Y2706" s="127"/>
    </row>
    <row r="2707" spans="3:25" ht="19" hidden="1">
      <c r="C2707" s="933"/>
      <c r="D2707" s="933"/>
      <c r="E2707" s="19"/>
      <c r="I2707" s="100"/>
      <c r="M2707" s="100"/>
      <c r="Q2707" s="99"/>
      <c r="R2707" s="340"/>
      <c r="S2707" s="119"/>
      <c r="T2707" s="123"/>
      <c r="U2707" s="119"/>
      <c r="V2707" s="99"/>
      <c r="W2707" s="127"/>
      <c r="X2707" s="99"/>
      <c r="Y2707" s="127"/>
    </row>
    <row r="2708" spans="3:25" ht="19" hidden="1">
      <c r="C2708" s="933"/>
      <c r="D2708" s="933"/>
      <c r="E2708" s="19"/>
      <c r="I2708" s="100"/>
      <c r="M2708" s="100"/>
      <c r="Q2708" s="99"/>
      <c r="R2708" s="340"/>
      <c r="S2708" s="119"/>
      <c r="T2708" s="123"/>
      <c r="U2708" s="119"/>
      <c r="V2708" s="99"/>
      <c r="W2708" s="127"/>
      <c r="X2708" s="99"/>
      <c r="Y2708" s="127"/>
    </row>
    <row r="2709" spans="3:25" ht="19" hidden="1">
      <c r="C2709" s="933"/>
      <c r="D2709" s="933"/>
      <c r="E2709" s="19"/>
      <c r="I2709" s="100"/>
      <c r="M2709" s="100"/>
      <c r="Q2709" s="99"/>
      <c r="R2709" s="340"/>
      <c r="S2709" s="119"/>
      <c r="T2709" s="123"/>
      <c r="U2709" s="119"/>
      <c r="V2709" s="99"/>
      <c r="W2709" s="127"/>
      <c r="X2709" s="99"/>
      <c r="Y2709" s="127"/>
    </row>
    <row r="2710" spans="3:25" ht="19" hidden="1">
      <c r="C2710" s="933"/>
      <c r="D2710" s="933"/>
      <c r="E2710" s="19"/>
      <c r="I2710" s="100"/>
      <c r="M2710" s="100"/>
      <c r="Q2710" s="99"/>
      <c r="R2710" s="340"/>
      <c r="S2710" s="119"/>
      <c r="T2710" s="123"/>
      <c r="U2710" s="119"/>
      <c r="V2710" s="99"/>
      <c r="W2710" s="127"/>
      <c r="X2710" s="99"/>
      <c r="Y2710" s="127"/>
    </row>
    <row r="2711" spans="3:25" ht="19" hidden="1">
      <c r="C2711" s="933"/>
      <c r="D2711" s="933"/>
      <c r="E2711" s="19"/>
      <c r="I2711" s="100"/>
      <c r="M2711" s="100"/>
      <c r="Q2711" s="99"/>
      <c r="R2711" s="340"/>
      <c r="S2711" s="119"/>
      <c r="T2711" s="123"/>
      <c r="U2711" s="119"/>
      <c r="V2711" s="99"/>
      <c r="W2711" s="127"/>
      <c r="X2711" s="99"/>
      <c r="Y2711" s="127"/>
    </row>
    <row r="2712" spans="3:25" ht="19" hidden="1">
      <c r="C2712" s="933"/>
      <c r="D2712" s="933"/>
      <c r="E2712" s="19"/>
      <c r="I2712" s="100"/>
      <c r="M2712" s="100"/>
      <c r="Q2712" s="99"/>
      <c r="R2712" s="340"/>
      <c r="S2712" s="119"/>
      <c r="T2712" s="123"/>
      <c r="U2712" s="119"/>
      <c r="V2712" s="99"/>
      <c r="W2712" s="127"/>
      <c r="X2712" s="99"/>
      <c r="Y2712" s="127"/>
    </row>
    <row r="2713" spans="3:25" ht="19" hidden="1">
      <c r="C2713" s="933"/>
      <c r="D2713" s="933"/>
      <c r="E2713" s="19"/>
      <c r="I2713" s="100"/>
      <c r="M2713" s="100"/>
      <c r="Q2713" s="99"/>
      <c r="R2713" s="340"/>
      <c r="S2713" s="119"/>
      <c r="T2713" s="123"/>
      <c r="U2713" s="119"/>
      <c r="V2713" s="99"/>
      <c r="W2713" s="127"/>
      <c r="X2713" s="99"/>
      <c r="Y2713" s="127"/>
    </row>
    <row r="2714" spans="3:25" ht="19" hidden="1">
      <c r="C2714" s="933"/>
      <c r="D2714" s="933"/>
      <c r="E2714" s="19"/>
      <c r="I2714" s="100"/>
      <c r="M2714" s="100"/>
      <c r="Q2714" s="99"/>
      <c r="R2714" s="340"/>
      <c r="S2714" s="119"/>
      <c r="T2714" s="123"/>
      <c r="U2714" s="119"/>
      <c r="V2714" s="99"/>
      <c r="W2714" s="127"/>
      <c r="X2714" s="99"/>
      <c r="Y2714" s="127"/>
    </row>
    <row r="2715" spans="3:25" ht="19" hidden="1">
      <c r="C2715" s="933"/>
      <c r="D2715" s="933"/>
      <c r="E2715" s="19"/>
      <c r="I2715" s="100"/>
      <c r="M2715" s="100"/>
      <c r="Q2715" s="99"/>
      <c r="R2715" s="340"/>
      <c r="S2715" s="119"/>
      <c r="T2715" s="123"/>
      <c r="U2715" s="119"/>
      <c r="V2715" s="99"/>
      <c r="W2715" s="127"/>
      <c r="X2715" s="99"/>
      <c r="Y2715" s="127"/>
    </row>
    <row r="2716" spans="3:25" ht="19" hidden="1">
      <c r="C2716" s="933"/>
      <c r="D2716" s="933"/>
      <c r="E2716" s="19"/>
      <c r="I2716" s="100"/>
      <c r="M2716" s="100"/>
      <c r="Q2716" s="99"/>
      <c r="R2716" s="340"/>
      <c r="S2716" s="119"/>
      <c r="T2716" s="123"/>
      <c r="U2716" s="119"/>
      <c r="V2716" s="99"/>
      <c r="W2716" s="127"/>
      <c r="X2716" s="99"/>
      <c r="Y2716" s="127"/>
    </row>
    <row r="2717" spans="3:25" ht="19" hidden="1">
      <c r="C2717" s="933"/>
      <c r="D2717" s="933"/>
      <c r="E2717" s="19"/>
      <c r="I2717" s="100"/>
      <c r="M2717" s="100"/>
      <c r="Q2717" s="99"/>
      <c r="R2717" s="340"/>
      <c r="S2717" s="119"/>
      <c r="T2717" s="123"/>
      <c r="U2717" s="119"/>
      <c r="V2717" s="99"/>
      <c r="W2717" s="127"/>
      <c r="X2717" s="99"/>
      <c r="Y2717" s="127"/>
    </row>
    <row r="2718" spans="3:25" ht="19" hidden="1">
      <c r="C2718" s="933"/>
      <c r="D2718" s="933"/>
      <c r="E2718" s="19"/>
      <c r="I2718" s="100"/>
      <c r="M2718" s="100"/>
      <c r="Q2718" s="99"/>
      <c r="R2718" s="340"/>
      <c r="S2718" s="119"/>
      <c r="T2718" s="123"/>
      <c r="U2718" s="119"/>
      <c r="V2718" s="99"/>
      <c r="W2718" s="127"/>
      <c r="X2718" s="99"/>
      <c r="Y2718" s="127"/>
    </row>
    <row r="2719" spans="3:25" ht="19" hidden="1">
      <c r="C2719" s="933"/>
      <c r="D2719" s="933"/>
      <c r="E2719" s="19"/>
      <c r="I2719" s="100"/>
      <c r="M2719" s="100"/>
      <c r="Q2719" s="99"/>
      <c r="R2719" s="340"/>
      <c r="S2719" s="119"/>
      <c r="T2719" s="123"/>
      <c r="U2719" s="119"/>
      <c r="V2719" s="99"/>
      <c r="W2719" s="127"/>
      <c r="X2719" s="99"/>
      <c r="Y2719" s="127"/>
    </row>
    <row r="2720" spans="3:25" ht="19" hidden="1">
      <c r="C2720" s="933"/>
      <c r="D2720" s="933"/>
      <c r="E2720" s="19"/>
      <c r="I2720" s="100"/>
      <c r="M2720" s="100"/>
      <c r="Q2720" s="99"/>
      <c r="R2720" s="340"/>
      <c r="S2720" s="119"/>
      <c r="T2720" s="123"/>
      <c r="U2720" s="119"/>
      <c r="V2720" s="99"/>
      <c r="W2720" s="127"/>
      <c r="X2720" s="99"/>
      <c r="Y2720" s="127"/>
    </row>
    <row r="2721" spans="3:25" ht="19" hidden="1">
      <c r="C2721" s="933"/>
      <c r="D2721" s="933"/>
      <c r="E2721" s="19"/>
      <c r="I2721" s="100"/>
      <c r="M2721" s="100"/>
      <c r="Q2721" s="99"/>
      <c r="R2721" s="340"/>
      <c r="S2721" s="119"/>
      <c r="T2721" s="123"/>
      <c r="U2721" s="119"/>
      <c r="V2721" s="99"/>
      <c r="W2721" s="127"/>
      <c r="X2721" s="99"/>
      <c r="Y2721" s="127"/>
    </row>
    <row r="2722" spans="3:25" ht="19" hidden="1">
      <c r="C2722" s="933"/>
      <c r="D2722" s="933"/>
      <c r="E2722" s="19"/>
      <c r="I2722" s="100"/>
      <c r="M2722" s="100"/>
      <c r="Q2722" s="99"/>
      <c r="R2722" s="340"/>
      <c r="S2722" s="119"/>
      <c r="T2722" s="123"/>
      <c r="U2722" s="119"/>
      <c r="V2722" s="99"/>
      <c r="W2722" s="127"/>
      <c r="X2722" s="99"/>
      <c r="Y2722" s="127"/>
    </row>
    <row r="2723" spans="3:25" ht="19" hidden="1">
      <c r="C2723" s="933"/>
      <c r="D2723" s="933"/>
      <c r="E2723" s="19"/>
      <c r="I2723" s="100"/>
      <c r="M2723" s="100"/>
      <c r="Q2723" s="99"/>
      <c r="R2723" s="340"/>
      <c r="S2723" s="119"/>
      <c r="T2723" s="123"/>
      <c r="U2723" s="119"/>
      <c r="V2723" s="99"/>
      <c r="W2723" s="127"/>
      <c r="X2723" s="99"/>
      <c r="Y2723" s="127"/>
    </row>
    <row r="2724" spans="3:25" ht="19" hidden="1">
      <c r="C2724" s="933"/>
      <c r="D2724" s="933"/>
      <c r="E2724" s="19"/>
      <c r="I2724" s="100"/>
      <c r="M2724" s="100"/>
      <c r="Q2724" s="99"/>
      <c r="R2724" s="340"/>
      <c r="S2724" s="119"/>
      <c r="T2724" s="123"/>
      <c r="U2724" s="119"/>
      <c r="V2724" s="99"/>
      <c r="W2724" s="127"/>
      <c r="X2724" s="99"/>
      <c r="Y2724" s="127"/>
    </row>
    <row r="2725" spans="3:25" ht="19" hidden="1">
      <c r="C2725" s="933"/>
      <c r="D2725" s="933"/>
      <c r="E2725" s="19"/>
      <c r="I2725" s="100"/>
      <c r="M2725" s="100"/>
      <c r="Q2725" s="99"/>
      <c r="R2725" s="340"/>
      <c r="S2725" s="119"/>
      <c r="T2725" s="123"/>
      <c r="U2725" s="119"/>
      <c r="V2725" s="99"/>
      <c r="W2725" s="127"/>
      <c r="X2725" s="99"/>
      <c r="Y2725" s="127"/>
    </row>
    <row r="2726" spans="3:25" ht="19" hidden="1">
      <c r="C2726" s="933"/>
      <c r="D2726" s="933"/>
      <c r="E2726" s="19"/>
      <c r="I2726" s="100"/>
      <c r="M2726" s="100"/>
      <c r="Q2726" s="99"/>
      <c r="R2726" s="340"/>
      <c r="S2726" s="119"/>
      <c r="T2726" s="123"/>
      <c r="U2726" s="119"/>
      <c r="V2726" s="99"/>
      <c r="W2726" s="127"/>
      <c r="X2726" s="99"/>
      <c r="Y2726" s="127"/>
    </row>
    <row r="2727" spans="3:25" ht="19" hidden="1">
      <c r="C2727" s="933"/>
      <c r="D2727" s="933"/>
      <c r="E2727" s="19"/>
      <c r="I2727" s="100"/>
      <c r="M2727" s="100"/>
      <c r="Q2727" s="99"/>
      <c r="R2727" s="340"/>
      <c r="S2727" s="119"/>
      <c r="T2727" s="123"/>
      <c r="U2727" s="119"/>
      <c r="V2727" s="99"/>
      <c r="W2727" s="127"/>
      <c r="X2727" s="99"/>
      <c r="Y2727" s="127"/>
    </row>
    <row r="2728" spans="3:25" ht="19" hidden="1">
      <c r="C2728" s="933"/>
      <c r="D2728" s="933"/>
      <c r="E2728" s="19"/>
      <c r="I2728" s="100"/>
      <c r="M2728" s="100"/>
      <c r="Q2728" s="99"/>
      <c r="R2728" s="340"/>
      <c r="S2728" s="119"/>
      <c r="T2728" s="123"/>
      <c r="U2728" s="119"/>
      <c r="V2728" s="99"/>
      <c r="W2728" s="127"/>
      <c r="X2728" s="99"/>
      <c r="Y2728" s="127"/>
    </row>
    <row r="2729" spans="3:25" ht="19" hidden="1">
      <c r="C2729" s="933"/>
      <c r="D2729" s="933"/>
      <c r="E2729" s="19"/>
      <c r="I2729" s="100"/>
      <c r="M2729" s="100"/>
      <c r="Q2729" s="99"/>
      <c r="R2729" s="340"/>
      <c r="S2729" s="119"/>
      <c r="T2729" s="123"/>
      <c r="U2729" s="119"/>
      <c r="V2729" s="99"/>
      <c r="W2729" s="127"/>
      <c r="X2729" s="99"/>
      <c r="Y2729" s="127"/>
    </row>
    <row r="2730" spans="3:25" ht="19" hidden="1">
      <c r="C2730" s="933"/>
      <c r="D2730" s="933"/>
      <c r="E2730" s="19"/>
      <c r="I2730" s="100"/>
      <c r="M2730" s="100"/>
      <c r="Q2730" s="99"/>
      <c r="R2730" s="340"/>
      <c r="S2730" s="119"/>
      <c r="T2730" s="123"/>
      <c r="U2730" s="119"/>
      <c r="V2730" s="99"/>
      <c r="W2730" s="127"/>
      <c r="X2730" s="99"/>
      <c r="Y2730" s="127"/>
    </row>
    <row r="2731" spans="3:25" ht="19" hidden="1">
      <c r="C2731" s="933"/>
      <c r="D2731" s="933"/>
      <c r="E2731" s="19"/>
      <c r="I2731" s="100"/>
      <c r="M2731" s="100"/>
      <c r="Q2731" s="99"/>
      <c r="R2731" s="340"/>
      <c r="S2731" s="119"/>
      <c r="T2731" s="123"/>
      <c r="U2731" s="119"/>
      <c r="V2731" s="99"/>
      <c r="W2731" s="127"/>
      <c r="X2731" s="99"/>
      <c r="Y2731" s="127"/>
    </row>
    <row r="2732" spans="3:25" ht="19" hidden="1">
      <c r="C2732" s="933"/>
      <c r="D2732" s="933"/>
      <c r="E2732" s="19"/>
      <c r="I2732" s="100"/>
      <c r="M2732" s="100"/>
      <c r="Q2732" s="99"/>
      <c r="R2732" s="340"/>
      <c r="S2732" s="119"/>
      <c r="T2732" s="123"/>
      <c r="U2732" s="119"/>
      <c r="V2732" s="99"/>
      <c r="W2732" s="127"/>
      <c r="X2732" s="99"/>
      <c r="Y2732" s="127"/>
    </row>
    <row r="2733" spans="3:25" ht="19" hidden="1">
      <c r="C2733" s="933"/>
      <c r="D2733" s="933"/>
      <c r="E2733" s="19"/>
      <c r="I2733" s="100"/>
      <c r="M2733" s="100"/>
      <c r="Q2733" s="99"/>
      <c r="R2733" s="340"/>
      <c r="S2733" s="119"/>
      <c r="T2733" s="123"/>
      <c r="U2733" s="119"/>
      <c r="V2733" s="99"/>
      <c r="W2733" s="127"/>
      <c r="X2733" s="99"/>
      <c r="Y2733" s="127"/>
    </row>
    <row r="2734" spans="3:25" ht="19" hidden="1">
      <c r="C2734" s="933"/>
      <c r="D2734" s="933"/>
      <c r="E2734" s="19"/>
      <c r="I2734" s="100"/>
      <c r="M2734" s="100"/>
      <c r="Q2734" s="99"/>
      <c r="R2734" s="340"/>
      <c r="S2734" s="119"/>
      <c r="T2734" s="123"/>
      <c r="U2734" s="119"/>
      <c r="V2734" s="99"/>
      <c r="W2734" s="127"/>
      <c r="X2734" s="99"/>
      <c r="Y2734" s="127"/>
    </row>
    <row r="2735" spans="3:25" ht="19" hidden="1">
      <c r="C2735" s="933"/>
      <c r="D2735" s="933"/>
      <c r="E2735" s="19"/>
      <c r="I2735" s="100"/>
      <c r="M2735" s="100"/>
      <c r="Q2735" s="99"/>
      <c r="R2735" s="340"/>
      <c r="S2735" s="119"/>
      <c r="T2735" s="123"/>
      <c r="U2735" s="119"/>
      <c r="V2735" s="99"/>
      <c r="W2735" s="127"/>
      <c r="X2735" s="99"/>
      <c r="Y2735" s="127"/>
    </row>
    <row r="2736" spans="3:25" ht="19" hidden="1">
      <c r="C2736" s="933"/>
      <c r="D2736" s="933"/>
      <c r="E2736" s="19"/>
      <c r="I2736" s="100"/>
      <c r="M2736" s="100"/>
      <c r="Q2736" s="99"/>
      <c r="R2736" s="340"/>
      <c r="S2736" s="119"/>
      <c r="T2736" s="123"/>
      <c r="U2736" s="119"/>
      <c r="V2736" s="99"/>
      <c r="W2736" s="127"/>
      <c r="X2736" s="99"/>
      <c r="Y2736" s="127"/>
    </row>
    <row r="2737" spans="3:25" ht="19" hidden="1">
      <c r="C2737" s="933"/>
      <c r="D2737" s="933"/>
      <c r="E2737" s="19"/>
      <c r="I2737" s="100"/>
      <c r="M2737" s="100"/>
      <c r="Q2737" s="99"/>
      <c r="R2737" s="340"/>
      <c r="S2737" s="119"/>
      <c r="T2737" s="123"/>
      <c r="U2737" s="119"/>
      <c r="V2737" s="99"/>
      <c r="W2737" s="127"/>
      <c r="X2737" s="99"/>
      <c r="Y2737" s="127"/>
    </row>
    <row r="2738" spans="3:25" ht="19" hidden="1">
      <c r="C2738" s="933"/>
      <c r="D2738" s="933"/>
      <c r="E2738" s="19"/>
      <c r="I2738" s="100"/>
      <c r="M2738" s="100"/>
      <c r="Q2738" s="99"/>
      <c r="R2738" s="340"/>
      <c r="S2738" s="119"/>
      <c r="T2738" s="123"/>
      <c r="U2738" s="119"/>
      <c r="V2738" s="99"/>
      <c r="W2738" s="127"/>
      <c r="X2738" s="99"/>
      <c r="Y2738" s="127"/>
    </row>
    <row r="2739" spans="3:25" ht="19" hidden="1">
      <c r="C2739" s="933"/>
      <c r="D2739" s="933"/>
      <c r="E2739" s="19"/>
      <c r="I2739" s="100"/>
      <c r="M2739" s="100"/>
      <c r="Q2739" s="99"/>
      <c r="R2739" s="340"/>
      <c r="S2739" s="119"/>
      <c r="T2739" s="123"/>
      <c r="U2739" s="119"/>
      <c r="V2739" s="99"/>
      <c r="W2739" s="127"/>
      <c r="X2739" s="99"/>
      <c r="Y2739" s="127"/>
    </row>
    <row r="2740" spans="3:25" ht="19" hidden="1">
      <c r="C2740" s="933"/>
      <c r="D2740" s="933"/>
      <c r="E2740" s="19"/>
      <c r="I2740" s="100"/>
      <c r="M2740" s="100"/>
      <c r="Q2740" s="99"/>
      <c r="R2740" s="340"/>
      <c r="S2740" s="119"/>
      <c r="T2740" s="123"/>
      <c r="U2740" s="119"/>
      <c r="V2740" s="99"/>
      <c r="W2740" s="127"/>
      <c r="X2740" s="99"/>
      <c r="Y2740" s="127"/>
    </row>
    <row r="2741" spans="3:25" ht="19" hidden="1">
      <c r="C2741" s="933"/>
      <c r="D2741" s="933"/>
      <c r="E2741" s="19"/>
      <c r="I2741" s="100"/>
      <c r="M2741" s="100"/>
      <c r="Q2741" s="99"/>
      <c r="R2741" s="340"/>
      <c r="S2741" s="119"/>
      <c r="T2741" s="123"/>
      <c r="U2741" s="119"/>
      <c r="V2741" s="99"/>
      <c r="W2741" s="127"/>
      <c r="X2741" s="99"/>
      <c r="Y2741" s="127"/>
    </row>
    <row r="2742" spans="3:25" ht="19" hidden="1">
      <c r="C2742" s="933"/>
      <c r="D2742" s="933"/>
      <c r="E2742" s="19"/>
      <c r="I2742" s="100"/>
      <c r="M2742" s="100"/>
      <c r="Q2742" s="99"/>
      <c r="R2742" s="340"/>
      <c r="S2742" s="119"/>
      <c r="T2742" s="123"/>
      <c r="U2742" s="119"/>
      <c r="V2742" s="99"/>
      <c r="W2742" s="127"/>
      <c r="X2742" s="99"/>
      <c r="Y2742" s="127"/>
    </row>
    <row r="2743" spans="3:25" ht="19" hidden="1">
      <c r="C2743" s="933"/>
      <c r="D2743" s="933"/>
      <c r="E2743" s="19"/>
      <c r="I2743" s="100"/>
      <c r="M2743" s="100"/>
      <c r="Q2743" s="99"/>
      <c r="R2743" s="340"/>
      <c r="S2743" s="119"/>
      <c r="T2743" s="123"/>
      <c r="U2743" s="119"/>
      <c r="V2743" s="99"/>
      <c r="W2743" s="127"/>
      <c r="X2743" s="99"/>
      <c r="Y2743" s="127"/>
    </row>
    <row r="2744" spans="3:25" ht="19" hidden="1">
      <c r="C2744" s="933"/>
      <c r="D2744" s="933"/>
      <c r="E2744" s="19"/>
      <c r="I2744" s="100"/>
      <c r="M2744" s="100"/>
      <c r="Q2744" s="99"/>
      <c r="R2744" s="340"/>
      <c r="S2744" s="119"/>
      <c r="T2744" s="123"/>
      <c r="U2744" s="119"/>
      <c r="V2744" s="99"/>
      <c r="W2744" s="127"/>
      <c r="X2744" s="99"/>
      <c r="Y2744" s="127"/>
    </row>
    <row r="2745" spans="3:25" ht="19" hidden="1">
      <c r="C2745" s="933"/>
      <c r="D2745" s="933"/>
      <c r="E2745" s="19"/>
      <c r="I2745" s="100"/>
      <c r="M2745" s="100"/>
      <c r="Q2745" s="99"/>
      <c r="R2745" s="340"/>
      <c r="S2745" s="119"/>
      <c r="T2745" s="123"/>
      <c r="U2745" s="119"/>
      <c r="V2745" s="99"/>
      <c r="W2745" s="127"/>
      <c r="X2745" s="99"/>
      <c r="Y2745" s="127"/>
    </row>
    <row r="2746" spans="3:25" ht="19" hidden="1">
      <c r="C2746" s="933"/>
      <c r="D2746" s="933"/>
      <c r="E2746" s="19"/>
      <c r="I2746" s="100"/>
      <c r="M2746" s="100"/>
      <c r="Q2746" s="99"/>
      <c r="R2746" s="340"/>
      <c r="S2746" s="119"/>
      <c r="T2746" s="123"/>
      <c r="U2746" s="119"/>
      <c r="V2746" s="99"/>
      <c r="W2746" s="127"/>
      <c r="X2746" s="99"/>
      <c r="Y2746" s="127"/>
    </row>
    <row r="2747" spans="3:25" ht="19" hidden="1">
      <c r="C2747" s="933"/>
      <c r="D2747" s="933"/>
      <c r="E2747" s="19"/>
      <c r="I2747" s="100"/>
      <c r="M2747" s="100"/>
      <c r="Q2747" s="99"/>
      <c r="R2747" s="340"/>
      <c r="S2747" s="119"/>
      <c r="T2747" s="123"/>
      <c r="U2747" s="119"/>
      <c r="V2747" s="99"/>
      <c r="W2747" s="127"/>
      <c r="X2747" s="99"/>
      <c r="Y2747" s="127"/>
    </row>
    <row r="2748" spans="3:25" ht="19" hidden="1">
      <c r="C2748" s="933"/>
      <c r="D2748" s="933"/>
      <c r="E2748" s="19"/>
      <c r="I2748" s="100"/>
      <c r="M2748" s="100"/>
      <c r="Q2748" s="99"/>
      <c r="R2748" s="340"/>
      <c r="S2748" s="119"/>
      <c r="T2748" s="123"/>
      <c r="U2748" s="119"/>
      <c r="V2748" s="99"/>
      <c r="W2748" s="127"/>
      <c r="X2748" s="99"/>
      <c r="Y2748" s="127"/>
    </row>
    <row r="2749" spans="3:25" ht="19" hidden="1">
      <c r="C2749" s="933"/>
      <c r="D2749" s="933"/>
      <c r="E2749" s="19"/>
      <c r="I2749" s="100"/>
      <c r="M2749" s="100"/>
      <c r="Q2749" s="99"/>
      <c r="R2749" s="340"/>
      <c r="S2749" s="119"/>
      <c r="T2749" s="123"/>
      <c r="U2749" s="119"/>
      <c r="V2749" s="99"/>
      <c r="W2749" s="127"/>
      <c r="X2749" s="99"/>
      <c r="Y2749" s="127"/>
    </row>
    <row r="2750" spans="3:25" ht="19" hidden="1">
      <c r="C2750" s="933"/>
      <c r="D2750" s="933"/>
      <c r="E2750" s="19"/>
      <c r="I2750" s="100"/>
      <c r="M2750" s="100"/>
      <c r="Q2750" s="99"/>
      <c r="R2750" s="340"/>
      <c r="S2750" s="119"/>
      <c r="T2750" s="123"/>
      <c r="U2750" s="119"/>
      <c r="V2750" s="99"/>
      <c r="W2750" s="127"/>
      <c r="X2750" s="99"/>
      <c r="Y2750" s="127"/>
    </row>
    <row r="2751" spans="3:25" ht="19" hidden="1">
      <c r="C2751" s="933"/>
      <c r="D2751" s="933"/>
      <c r="E2751" s="19"/>
      <c r="I2751" s="100"/>
      <c r="M2751" s="100"/>
      <c r="Q2751" s="99"/>
      <c r="R2751" s="340"/>
      <c r="S2751" s="119"/>
      <c r="T2751" s="123"/>
      <c r="U2751" s="119"/>
      <c r="V2751" s="99"/>
      <c r="W2751" s="127"/>
      <c r="X2751" s="99"/>
      <c r="Y2751" s="127"/>
    </row>
    <row r="2752" spans="3:25" ht="19" hidden="1">
      <c r="C2752" s="933"/>
      <c r="D2752" s="933"/>
      <c r="E2752" s="19"/>
      <c r="I2752" s="100"/>
      <c r="M2752" s="100"/>
      <c r="Q2752" s="99"/>
      <c r="R2752" s="340"/>
      <c r="S2752" s="119"/>
      <c r="T2752" s="123"/>
      <c r="U2752" s="119"/>
      <c r="V2752" s="99"/>
      <c r="W2752" s="127"/>
      <c r="X2752" s="99"/>
      <c r="Y2752" s="127"/>
    </row>
    <row r="2753" spans="3:25" ht="19" hidden="1">
      <c r="C2753" s="933"/>
      <c r="D2753" s="933"/>
      <c r="E2753" s="19"/>
      <c r="I2753" s="100"/>
      <c r="M2753" s="100"/>
      <c r="Q2753" s="99"/>
      <c r="R2753" s="340"/>
      <c r="S2753" s="119"/>
      <c r="T2753" s="123"/>
      <c r="U2753" s="119"/>
      <c r="V2753" s="99"/>
      <c r="W2753" s="127"/>
      <c r="X2753" s="99"/>
      <c r="Y2753" s="127"/>
    </row>
    <row r="2754" spans="3:25" ht="19" hidden="1">
      <c r="C2754" s="933"/>
      <c r="D2754" s="933"/>
      <c r="E2754" s="19"/>
      <c r="I2754" s="100"/>
      <c r="M2754" s="100"/>
      <c r="Q2754" s="99"/>
      <c r="R2754" s="340"/>
      <c r="S2754" s="119"/>
      <c r="T2754" s="123"/>
      <c r="U2754" s="119"/>
      <c r="V2754" s="99"/>
      <c r="W2754" s="127"/>
      <c r="X2754" s="99"/>
      <c r="Y2754" s="127"/>
    </row>
    <row r="2755" spans="3:25" ht="19" hidden="1">
      <c r="C2755" s="933"/>
      <c r="D2755" s="933"/>
      <c r="E2755" s="19"/>
      <c r="I2755" s="100"/>
      <c r="M2755" s="100"/>
      <c r="Q2755" s="99"/>
      <c r="R2755" s="340"/>
      <c r="S2755" s="119"/>
      <c r="T2755" s="123"/>
      <c r="U2755" s="119"/>
      <c r="V2755" s="99"/>
      <c r="W2755" s="127"/>
      <c r="X2755" s="99"/>
      <c r="Y2755" s="127"/>
    </row>
    <row r="2756" spans="3:25" ht="19" hidden="1">
      <c r="C2756" s="933"/>
      <c r="D2756" s="933"/>
      <c r="E2756" s="19"/>
      <c r="I2756" s="100"/>
      <c r="M2756" s="100"/>
      <c r="Q2756" s="99"/>
      <c r="R2756" s="340"/>
      <c r="S2756" s="119"/>
      <c r="T2756" s="123"/>
      <c r="U2756" s="119"/>
      <c r="V2756" s="99"/>
      <c r="W2756" s="127"/>
      <c r="X2756" s="99"/>
      <c r="Y2756" s="127"/>
    </row>
    <row r="2757" spans="3:25" ht="19" hidden="1">
      <c r="C2757" s="933"/>
      <c r="D2757" s="933"/>
      <c r="E2757" s="19"/>
      <c r="I2757" s="100"/>
      <c r="M2757" s="100"/>
      <c r="Q2757" s="99"/>
      <c r="R2757" s="340"/>
      <c r="S2757" s="119"/>
      <c r="T2757" s="123"/>
      <c r="U2757" s="119"/>
      <c r="V2757" s="99"/>
      <c r="W2757" s="127"/>
      <c r="X2757" s="99"/>
      <c r="Y2757" s="127"/>
    </row>
    <row r="2758" spans="3:25" ht="19" hidden="1">
      <c r="C2758" s="933"/>
      <c r="D2758" s="933"/>
      <c r="E2758" s="19"/>
      <c r="I2758" s="100"/>
      <c r="M2758" s="100"/>
      <c r="Q2758" s="99"/>
      <c r="R2758" s="340"/>
      <c r="S2758" s="119"/>
      <c r="T2758" s="123"/>
      <c r="U2758" s="119"/>
      <c r="V2758" s="99"/>
      <c r="W2758" s="127"/>
      <c r="X2758" s="99"/>
      <c r="Y2758" s="127"/>
    </row>
    <row r="2759" spans="3:25" ht="19" hidden="1">
      <c r="C2759" s="933"/>
      <c r="D2759" s="933"/>
      <c r="E2759" s="19"/>
      <c r="I2759" s="100"/>
      <c r="M2759" s="100"/>
      <c r="Q2759" s="99"/>
      <c r="R2759" s="340"/>
      <c r="S2759" s="119"/>
      <c r="T2759" s="123"/>
      <c r="U2759" s="119"/>
      <c r="V2759" s="99"/>
      <c r="W2759" s="127"/>
      <c r="X2759" s="99"/>
      <c r="Y2759" s="127"/>
    </row>
    <row r="2760" spans="3:25" ht="19" hidden="1">
      <c r="C2760" s="933"/>
      <c r="D2760" s="933"/>
      <c r="E2760" s="19"/>
      <c r="I2760" s="100"/>
      <c r="M2760" s="100"/>
      <c r="Q2760" s="99"/>
      <c r="R2760" s="340"/>
      <c r="S2760" s="119"/>
      <c r="T2760" s="123"/>
      <c r="U2760" s="119"/>
      <c r="V2760" s="99"/>
      <c r="W2760" s="127"/>
      <c r="X2760" s="99"/>
      <c r="Y2760" s="127"/>
    </row>
    <row r="2761" spans="3:25" ht="19" hidden="1">
      <c r="C2761" s="933"/>
      <c r="D2761" s="933"/>
      <c r="E2761" s="19"/>
      <c r="I2761" s="100"/>
      <c r="M2761" s="100"/>
      <c r="Q2761" s="99"/>
      <c r="R2761" s="340"/>
      <c r="S2761" s="119"/>
      <c r="T2761" s="123"/>
      <c r="U2761" s="119"/>
      <c r="V2761" s="99"/>
      <c r="W2761" s="127"/>
      <c r="X2761" s="99"/>
      <c r="Y2761" s="127"/>
    </row>
    <row r="2762" spans="3:25" ht="19" hidden="1">
      <c r="C2762" s="933"/>
      <c r="D2762" s="933"/>
      <c r="E2762" s="19"/>
      <c r="I2762" s="100"/>
      <c r="M2762" s="100"/>
      <c r="Q2762" s="99"/>
      <c r="R2762" s="340"/>
      <c r="S2762" s="119"/>
      <c r="T2762" s="123"/>
      <c r="U2762" s="119"/>
      <c r="V2762" s="99"/>
      <c r="W2762" s="127"/>
      <c r="X2762" s="99"/>
      <c r="Y2762" s="127"/>
    </row>
    <row r="2763" spans="3:25" ht="19" hidden="1">
      <c r="C2763" s="933"/>
      <c r="D2763" s="933"/>
      <c r="E2763" s="19"/>
      <c r="I2763" s="100"/>
      <c r="M2763" s="100"/>
      <c r="Q2763" s="99"/>
      <c r="R2763" s="340"/>
      <c r="S2763" s="119"/>
      <c r="T2763" s="123"/>
      <c r="U2763" s="119"/>
      <c r="V2763" s="99"/>
      <c r="W2763" s="127"/>
      <c r="X2763" s="99"/>
      <c r="Y2763" s="127"/>
    </row>
    <row r="2764" spans="3:25" ht="19" hidden="1">
      <c r="C2764" s="933"/>
      <c r="D2764" s="933"/>
      <c r="E2764" s="19"/>
      <c r="I2764" s="100"/>
      <c r="M2764" s="100"/>
      <c r="Q2764" s="99"/>
      <c r="R2764" s="340"/>
      <c r="S2764" s="119"/>
      <c r="T2764" s="123"/>
      <c r="U2764" s="119"/>
      <c r="V2764" s="99"/>
      <c r="W2764" s="127"/>
      <c r="X2764" s="99"/>
      <c r="Y2764" s="127"/>
    </row>
    <row r="2765" spans="3:25" ht="19" hidden="1">
      <c r="C2765" s="933"/>
      <c r="D2765" s="933"/>
      <c r="E2765" s="19"/>
      <c r="I2765" s="100"/>
      <c r="M2765" s="100"/>
      <c r="Q2765" s="99"/>
      <c r="R2765" s="340"/>
      <c r="S2765" s="119"/>
      <c r="T2765" s="123"/>
      <c r="U2765" s="119"/>
      <c r="V2765" s="99"/>
      <c r="W2765" s="127"/>
      <c r="X2765" s="99"/>
      <c r="Y2765" s="127"/>
    </row>
    <row r="2766" spans="3:25" ht="19" hidden="1">
      <c r="C2766" s="933"/>
      <c r="D2766" s="933"/>
      <c r="E2766" s="19"/>
      <c r="I2766" s="100"/>
      <c r="M2766" s="100"/>
      <c r="Q2766" s="99"/>
      <c r="R2766" s="340"/>
      <c r="S2766" s="119"/>
      <c r="T2766" s="123"/>
      <c r="U2766" s="119"/>
      <c r="V2766" s="99"/>
      <c r="W2766" s="127"/>
      <c r="X2766" s="99"/>
      <c r="Y2766" s="127"/>
    </row>
    <row r="2767" spans="3:25" ht="19" hidden="1">
      <c r="C2767" s="933"/>
      <c r="D2767" s="933"/>
      <c r="E2767" s="19"/>
      <c r="I2767" s="100"/>
      <c r="M2767" s="100"/>
      <c r="Q2767" s="99"/>
      <c r="R2767" s="340"/>
      <c r="S2767" s="119"/>
      <c r="T2767" s="123"/>
      <c r="U2767" s="119"/>
      <c r="V2767" s="99"/>
      <c r="W2767" s="127"/>
      <c r="X2767" s="99"/>
      <c r="Y2767" s="127"/>
    </row>
    <row r="2768" spans="3:25" ht="19" hidden="1">
      <c r="C2768" s="933"/>
      <c r="D2768" s="933"/>
      <c r="E2768" s="19"/>
      <c r="I2768" s="100"/>
      <c r="M2768" s="100"/>
      <c r="Q2768" s="99"/>
      <c r="R2768" s="340"/>
      <c r="S2768" s="119"/>
      <c r="T2768" s="123"/>
      <c r="U2768" s="119"/>
      <c r="V2768" s="99"/>
      <c r="W2768" s="127"/>
      <c r="X2768" s="99"/>
      <c r="Y2768" s="127"/>
    </row>
    <row r="2769" spans="3:25" ht="19" hidden="1">
      <c r="C2769" s="933"/>
      <c r="D2769" s="933"/>
      <c r="E2769" s="19"/>
      <c r="I2769" s="100"/>
      <c r="M2769" s="100"/>
      <c r="Q2769" s="99"/>
      <c r="R2769" s="340"/>
      <c r="S2769" s="119"/>
      <c r="T2769" s="123"/>
      <c r="U2769" s="119"/>
      <c r="V2769" s="99"/>
      <c r="W2769" s="127"/>
      <c r="X2769" s="99"/>
      <c r="Y2769" s="127"/>
    </row>
    <row r="2770" spans="3:25" ht="19" hidden="1">
      <c r="C2770" s="933"/>
      <c r="D2770" s="933"/>
      <c r="E2770" s="19"/>
      <c r="I2770" s="100"/>
      <c r="M2770" s="100"/>
      <c r="Q2770" s="99"/>
      <c r="R2770" s="340"/>
      <c r="S2770" s="119"/>
      <c r="T2770" s="123"/>
      <c r="U2770" s="119"/>
      <c r="V2770" s="99"/>
      <c r="W2770" s="127"/>
      <c r="X2770" s="99"/>
      <c r="Y2770" s="127"/>
    </row>
    <row r="2771" spans="3:25" ht="19" hidden="1">
      <c r="C2771" s="933"/>
      <c r="D2771" s="933"/>
      <c r="E2771" s="19"/>
      <c r="I2771" s="100"/>
      <c r="M2771" s="100"/>
      <c r="Q2771" s="99"/>
      <c r="R2771" s="340"/>
      <c r="S2771" s="119"/>
      <c r="T2771" s="123"/>
      <c r="U2771" s="119"/>
      <c r="V2771" s="99"/>
      <c r="W2771" s="127"/>
      <c r="X2771" s="99"/>
      <c r="Y2771" s="127"/>
    </row>
    <row r="2772" spans="3:25" ht="19" hidden="1">
      <c r="C2772" s="933"/>
      <c r="D2772" s="933"/>
      <c r="E2772" s="19"/>
      <c r="I2772" s="100"/>
      <c r="M2772" s="100"/>
      <c r="Q2772" s="99"/>
      <c r="R2772" s="340"/>
      <c r="S2772" s="119"/>
      <c r="T2772" s="123"/>
      <c r="U2772" s="119"/>
      <c r="V2772" s="99"/>
      <c r="W2772" s="127"/>
      <c r="X2772" s="99"/>
      <c r="Y2772" s="127"/>
    </row>
    <row r="2773" spans="3:25" ht="19" hidden="1">
      <c r="C2773" s="933"/>
      <c r="D2773" s="933"/>
      <c r="E2773" s="19"/>
      <c r="I2773" s="100"/>
      <c r="M2773" s="100"/>
      <c r="Q2773" s="99"/>
      <c r="R2773" s="340"/>
      <c r="S2773" s="119"/>
      <c r="T2773" s="123"/>
      <c r="U2773" s="119"/>
      <c r="V2773" s="99"/>
      <c r="W2773" s="127"/>
      <c r="X2773" s="99"/>
      <c r="Y2773" s="127"/>
    </row>
    <row r="2774" spans="3:25" ht="19" hidden="1">
      <c r="C2774" s="933"/>
      <c r="D2774" s="933"/>
      <c r="E2774" s="19"/>
      <c r="I2774" s="100"/>
      <c r="M2774" s="100"/>
      <c r="Q2774" s="99"/>
      <c r="R2774" s="340"/>
      <c r="S2774" s="119"/>
      <c r="T2774" s="123"/>
      <c r="U2774" s="119"/>
      <c r="V2774" s="99"/>
      <c r="W2774" s="127"/>
      <c r="X2774" s="99"/>
      <c r="Y2774" s="127"/>
    </row>
    <row r="2775" spans="3:25" ht="19" hidden="1">
      <c r="C2775" s="933"/>
      <c r="D2775" s="933"/>
      <c r="E2775" s="19"/>
      <c r="I2775" s="100"/>
      <c r="M2775" s="100"/>
      <c r="Q2775" s="99"/>
      <c r="R2775" s="340"/>
      <c r="S2775" s="119"/>
      <c r="T2775" s="123"/>
      <c r="U2775" s="119"/>
      <c r="V2775" s="99"/>
      <c r="W2775" s="127"/>
      <c r="X2775" s="99"/>
      <c r="Y2775" s="127"/>
    </row>
    <row r="2776" spans="3:25" ht="19" hidden="1">
      <c r="C2776" s="933"/>
      <c r="D2776" s="933"/>
      <c r="E2776" s="19"/>
      <c r="I2776" s="100"/>
      <c r="M2776" s="100"/>
      <c r="Q2776" s="99"/>
      <c r="R2776" s="340"/>
      <c r="S2776" s="119"/>
      <c r="T2776" s="123"/>
      <c r="U2776" s="119"/>
      <c r="V2776" s="99"/>
      <c r="W2776" s="127"/>
      <c r="X2776" s="99"/>
      <c r="Y2776" s="127"/>
    </row>
    <row r="2777" spans="3:25" ht="19" hidden="1">
      <c r="C2777" s="933"/>
      <c r="D2777" s="933"/>
      <c r="E2777" s="19"/>
      <c r="I2777" s="100"/>
      <c r="M2777" s="100"/>
      <c r="Q2777" s="99"/>
      <c r="R2777" s="340"/>
      <c r="S2777" s="119"/>
      <c r="T2777" s="123"/>
      <c r="U2777" s="119"/>
      <c r="V2777" s="99"/>
      <c r="W2777" s="127"/>
      <c r="X2777" s="99"/>
      <c r="Y2777" s="127"/>
    </row>
    <row r="2778" spans="3:25" ht="19" hidden="1">
      <c r="C2778" s="933"/>
      <c r="D2778" s="933"/>
      <c r="E2778" s="19"/>
      <c r="I2778" s="100"/>
      <c r="M2778" s="100"/>
      <c r="Q2778" s="99"/>
      <c r="R2778" s="340"/>
      <c r="S2778" s="119"/>
      <c r="T2778" s="123"/>
      <c r="U2778" s="119"/>
      <c r="V2778" s="99"/>
      <c r="W2778" s="127"/>
      <c r="X2778" s="99"/>
      <c r="Y2778" s="127"/>
    </row>
    <row r="2779" spans="3:25" ht="19" hidden="1">
      <c r="C2779" s="933"/>
      <c r="D2779" s="933"/>
      <c r="E2779" s="19"/>
      <c r="I2779" s="100"/>
      <c r="M2779" s="100"/>
      <c r="Q2779" s="99"/>
      <c r="R2779" s="340"/>
      <c r="S2779" s="119"/>
      <c r="T2779" s="123"/>
      <c r="U2779" s="119"/>
      <c r="V2779" s="99"/>
      <c r="W2779" s="127"/>
      <c r="X2779" s="99"/>
      <c r="Y2779" s="127"/>
    </row>
    <row r="2780" spans="3:25" ht="19" hidden="1">
      <c r="C2780" s="933"/>
      <c r="D2780" s="933"/>
      <c r="E2780" s="19"/>
      <c r="I2780" s="100"/>
      <c r="M2780" s="100"/>
      <c r="Q2780" s="99"/>
      <c r="R2780" s="340"/>
      <c r="S2780" s="119"/>
      <c r="T2780" s="123"/>
      <c r="U2780" s="119"/>
      <c r="V2780" s="99"/>
      <c r="W2780" s="127"/>
      <c r="X2780" s="99"/>
      <c r="Y2780" s="127"/>
    </row>
    <row r="2781" spans="3:25" ht="19" hidden="1">
      <c r="C2781" s="933"/>
      <c r="D2781" s="933"/>
      <c r="E2781" s="19"/>
      <c r="I2781" s="100"/>
      <c r="M2781" s="100"/>
      <c r="Q2781" s="99"/>
      <c r="R2781" s="340"/>
      <c r="S2781" s="119"/>
      <c r="T2781" s="123"/>
      <c r="U2781" s="119"/>
      <c r="V2781" s="99"/>
      <c r="W2781" s="127"/>
      <c r="X2781" s="99"/>
      <c r="Y2781" s="127"/>
    </row>
    <row r="2782" spans="3:25" ht="19" hidden="1">
      <c r="C2782" s="933"/>
      <c r="D2782" s="933"/>
      <c r="E2782" s="19"/>
      <c r="I2782" s="100"/>
      <c r="M2782" s="100"/>
      <c r="Q2782" s="99"/>
      <c r="R2782" s="340"/>
      <c r="S2782" s="119"/>
      <c r="T2782" s="123"/>
      <c r="U2782" s="119"/>
      <c r="V2782" s="99"/>
      <c r="W2782" s="127"/>
      <c r="X2782" s="99"/>
      <c r="Y2782" s="127"/>
    </row>
    <row r="2783" spans="3:25" ht="19" hidden="1">
      <c r="C2783" s="933"/>
      <c r="D2783" s="933"/>
      <c r="E2783" s="19"/>
      <c r="I2783" s="100"/>
      <c r="M2783" s="100"/>
      <c r="Q2783" s="99"/>
      <c r="R2783" s="340"/>
      <c r="S2783" s="119"/>
      <c r="T2783" s="123"/>
      <c r="U2783" s="119"/>
      <c r="V2783" s="99"/>
      <c r="W2783" s="127"/>
      <c r="X2783" s="99"/>
      <c r="Y2783" s="127"/>
    </row>
    <row r="2784" spans="3:25" ht="19" hidden="1">
      <c r="C2784" s="933"/>
      <c r="D2784" s="933"/>
      <c r="E2784" s="19"/>
      <c r="I2784" s="100"/>
      <c r="M2784" s="100"/>
      <c r="Q2784" s="99"/>
      <c r="R2784" s="340"/>
      <c r="S2784" s="119"/>
      <c r="T2784" s="123"/>
      <c r="U2784" s="119"/>
      <c r="V2784" s="99"/>
      <c r="W2784" s="127"/>
      <c r="X2784" s="99"/>
      <c r="Y2784" s="127"/>
    </row>
    <row r="2785" spans="3:25" ht="19" hidden="1">
      <c r="C2785" s="933"/>
      <c r="D2785" s="933"/>
      <c r="E2785" s="19"/>
      <c r="I2785" s="100"/>
      <c r="M2785" s="100"/>
      <c r="Q2785" s="99"/>
      <c r="R2785" s="340"/>
      <c r="S2785" s="119"/>
      <c r="T2785" s="123"/>
      <c r="U2785" s="119"/>
      <c r="V2785" s="99"/>
      <c r="W2785" s="127"/>
      <c r="X2785" s="99"/>
      <c r="Y2785" s="127"/>
    </row>
    <row r="2786" spans="3:25" ht="19" hidden="1">
      <c r="C2786" s="933"/>
      <c r="D2786" s="933"/>
      <c r="E2786" s="19"/>
      <c r="I2786" s="100"/>
      <c r="M2786" s="100"/>
      <c r="Q2786" s="99"/>
      <c r="R2786" s="340"/>
      <c r="S2786" s="119"/>
      <c r="T2786" s="123"/>
      <c r="U2786" s="119"/>
      <c r="V2786" s="99"/>
      <c r="W2786" s="127"/>
      <c r="X2786" s="99"/>
      <c r="Y2786" s="127"/>
    </row>
    <row r="2787" spans="3:25" ht="19" hidden="1">
      <c r="C2787" s="933"/>
      <c r="D2787" s="933"/>
      <c r="E2787" s="19"/>
      <c r="I2787" s="100"/>
      <c r="M2787" s="100"/>
      <c r="Q2787" s="99"/>
      <c r="R2787" s="340"/>
      <c r="S2787" s="119"/>
      <c r="T2787" s="123"/>
      <c r="U2787" s="119"/>
      <c r="V2787" s="99"/>
      <c r="W2787" s="127"/>
      <c r="X2787" s="99"/>
      <c r="Y2787" s="127"/>
    </row>
    <row r="2788" spans="3:25" ht="19" hidden="1">
      <c r="C2788" s="933"/>
      <c r="D2788" s="933"/>
      <c r="E2788" s="19"/>
      <c r="I2788" s="100"/>
      <c r="M2788" s="100"/>
      <c r="Q2788" s="99"/>
      <c r="R2788" s="340"/>
      <c r="S2788" s="119"/>
      <c r="T2788" s="123"/>
      <c r="U2788" s="119"/>
      <c r="V2788" s="99"/>
      <c r="W2788" s="127"/>
      <c r="X2788" s="99"/>
      <c r="Y2788" s="127"/>
    </row>
    <row r="2789" spans="3:25" ht="19" hidden="1">
      <c r="C2789" s="933"/>
      <c r="D2789" s="933"/>
      <c r="E2789" s="19"/>
      <c r="I2789" s="100"/>
      <c r="M2789" s="100"/>
      <c r="Q2789" s="99"/>
      <c r="R2789" s="340"/>
      <c r="S2789" s="119"/>
      <c r="T2789" s="123"/>
      <c r="U2789" s="119"/>
      <c r="V2789" s="99"/>
      <c r="W2789" s="127"/>
      <c r="X2789" s="99"/>
      <c r="Y2789" s="127"/>
    </row>
    <row r="2790" spans="3:25" ht="19" hidden="1">
      <c r="C2790" s="933"/>
      <c r="D2790" s="933"/>
      <c r="E2790" s="19"/>
      <c r="I2790" s="100"/>
      <c r="M2790" s="100"/>
      <c r="Q2790" s="99"/>
      <c r="R2790" s="340"/>
      <c r="S2790" s="119"/>
      <c r="T2790" s="123"/>
      <c r="U2790" s="119"/>
      <c r="V2790" s="99"/>
      <c r="W2790" s="127"/>
      <c r="X2790" s="99"/>
      <c r="Y2790" s="127"/>
    </row>
    <row r="2791" spans="3:25" ht="19" hidden="1">
      <c r="C2791" s="933"/>
      <c r="D2791" s="933"/>
      <c r="E2791" s="19"/>
      <c r="I2791" s="100"/>
      <c r="M2791" s="100"/>
      <c r="Q2791" s="99"/>
      <c r="R2791" s="340"/>
      <c r="S2791" s="119"/>
      <c r="T2791" s="123"/>
      <c r="U2791" s="119"/>
      <c r="V2791" s="99"/>
      <c r="W2791" s="127"/>
      <c r="X2791" s="99"/>
      <c r="Y2791" s="127"/>
    </row>
    <row r="2792" spans="3:25" ht="19" hidden="1">
      <c r="C2792" s="933"/>
      <c r="D2792" s="933"/>
      <c r="E2792" s="19"/>
      <c r="I2792" s="100"/>
      <c r="M2792" s="100"/>
      <c r="Q2792" s="99"/>
      <c r="R2792" s="340"/>
      <c r="S2792" s="119"/>
      <c r="T2792" s="123"/>
      <c r="U2792" s="119"/>
      <c r="V2792" s="99"/>
      <c r="W2792" s="127"/>
      <c r="X2792" s="99"/>
      <c r="Y2792" s="127"/>
    </row>
    <row r="2793" spans="3:25" ht="19" hidden="1">
      <c r="C2793" s="933"/>
      <c r="D2793" s="933"/>
      <c r="E2793" s="19"/>
      <c r="I2793" s="100"/>
      <c r="M2793" s="100"/>
      <c r="Q2793" s="99"/>
      <c r="R2793" s="340"/>
      <c r="S2793" s="119"/>
      <c r="T2793" s="123"/>
      <c r="U2793" s="119"/>
      <c r="V2793" s="99"/>
      <c r="W2793" s="127"/>
      <c r="X2793" s="99"/>
      <c r="Y2793" s="127"/>
    </row>
    <row r="2794" spans="3:25" ht="19" hidden="1">
      <c r="C2794" s="933"/>
      <c r="D2794" s="933"/>
      <c r="E2794" s="19"/>
      <c r="I2794" s="100"/>
      <c r="M2794" s="100"/>
      <c r="Q2794" s="99"/>
      <c r="R2794" s="340"/>
      <c r="S2794" s="119"/>
      <c r="T2794" s="123"/>
      <c r="U2794" s="119"/>
      <c r="V2794" s="99"/>
      <c r="W2794" s="127"/>
      <c r="X2794" s="99"/>
      <c r="Y2794" s="127"/>
    </row>
    <row r="2795" spans="3:25" ht="19" hidden="1">
      <c r="C2795" s="933"/>
      <c r="D2795" s="933"/>
      <c r="E2795" s="19"/>
      <c r="I2795" s="100"/>
      <c r="M2795" s="100"/>
      <c r="Q2795" s="99"/>
      <c r="R2795" s="340"/>
      <c r="S2795" s="119"/>
      <c r="T2795" s="123"/>
      <c r="U2795" s="119"/>
      <c r="V2795" s="99"/>
      <c r="W2795" s="127"/>
      <c r="X2795" s="99"/>
      <c r="Y2795" s="127"/>
    </row>
    <row r="2796" spans="3:25" ht="19" hidden="1">
      <c r="C2796" s="933"/>
      <c r="D2796" s="933"/>
      <c r="E2796" s="19"/>
      <c r="I2796" s="100"/>
      <c r="M2796" s="100"/>
      <c r="Q2796" s="99"/>
      <c r="R2796" s="340"/>
      <c r="S2796" s="119"/>
      <c r="T2796" s="123"/>
      <c r="U2796" s="119"/>
      <c r="V2796" s="99"/>
      <c r="W2796" s="127"/>
      <c r="X2796" s="99"/>
      <c r="Y2796" s="127"/>
    </row>
    <row r="2797" spans="3:25" ht="19" hidden="1">
      <c r="C2797" s="933"/>
      <c r="D2797" s="933"/>
      <c r="E2797" s="19"/>
      <c r="I2797" s="100"/>
      <c r="M2797" s="100"/>
      <c r="Q2797" s="99"/>
      <c r="R2797" s="340"/>
      <c r="S2797" s="119"/>
      <c r="T2797" s="123"/>
      <c r="U2797" s="119"/>
      <c r="V2797" s="99"/>
      <c r="W2797" s="127"/>
      <c r="X2797" s="99"/>
      <c r="Y2797" s="127"/>
    </row>
    <row r="2798" spans="3:25" ht="19" hidden="1">
      <c r="C2798" s="933"/>
      <c r="D2798" s="933"/>
      <c r="E2798" s="19"/>
      <c r="I2798" s="100"/>
      <c r="M2798" s="100"/>
      <c r="Q2798" s="99"/>
      <c r="R2798" s="340"/>
      <c r="S2798" s="119"/>
      <c r="T2798" s="123"/>
      <c r="U2798" s="119"/>
      <c r="V2798" s="99"/>
      <c r="W2798" s="127"/>
      <c r="X2798" s="99"/>
      <c r="Y2798" s="127"/>
    </row>
    <row r="2799" spans="3:25" ht="19" hidden="1">
      <c r="C2799" s="933"/>
      <c r="D2799" s="933"/>
      <c r="E2799" s="19"/>
      <c r="I2799" s="100"/>
      <c r="M2799" s="100"/>
      <c r="Q2799" s="99"/>
      <c r="R2799" s="340"/>
      <c r="S2799" s="119"/>
      <c r="T2799" s="123"/>
      <c r="U2799" s="119"/>
      <c r="V2799" s="99"/>
      <c r="W2799" s="127"/>
      <c r="X2799" s="99"/>
      <c r="Y2799" s="127"/>
    </row>
    <row r="2800" spans="3:25" ht="19" hidden="1">
      <c r="C2800" s="933"/>
      <c r="D2800" s="933"/>
      <c r="E2800" s="19"/>
      <c r="I2800" s="100"/>
      <c r="M2800" s="100"/>
      <c r="Q2800" s="99"/>
      <c r="R2800" s="340"/>
      <c r="S2800" s="119"/>
      <c r="T2800" s="123"/>
      <c r="U2800" s="119"/>
      <c r="V2800" s="99"/>
      <c r="W2800" s="127"/>
      <c r="X2800" s="99"/>
      <c r="Y2800" s="127"/>
    </row>
    <row r="2801" spans="3:25" ht="19" hidden="1">
      <c r="C2801" s="933"/>
      <c r="D2801" s="933"/>
      <c r="E2801" s="19"/>
      <c r="I2801" s="100"/>
      <c r="M2801" s="100"/>
      <c r="Q2801" s="99"/>
      <c r="R2801" s="340"/>
      <c r="S2801" s="119"/>
      <c r="T2801" s="123"/>
      <c r="U2801" s="119"/>
      <c r="V2801" s="99"/>
      <c r="W2801" s="127"/>
      <c r="X2801" s="99"/>
      <c r="Y2801" s="127"/>
    </row>
    <row r="2802" spans="3:25" ht="19" hidden="1">
      <c r="C2802" s="933"/>
      <c r="D2802" s="933"/>
      <c r="E2802" s="19"/>
      <c r="I2802" s="100"/>
      <c r="M2802" s="100"/>
      <c r="Q2802" s="99"/>
      <c r="R2802" s="340"/>
      <c r="S2802" s="119"/>
      <c r="T2802" s="123"/>
      <c r="U2802" s="119"/>
      <c r="V2802" s="99"/>
      <c r="W2802" s="127"/>
      <c r="X2802" s="99"/>
      <c r="Y2802" s="127"/>
    </row>
    <row r="2803" spans="3:25" ht="19" hidden="1">
      <c r="C2803" s="933"/>
      <c r="D2803" s="933"/>
      <c r="E2803" s="19"/>
      <c r="I2803" s="100"/>
      <c r="M2803" s="100"/>
      <c r="Q2803" s="99"/>
      <c r="R2803" s="340"/>
      <c r="S2803" s="119"/>
      <c r="T2803" s="123"/>
      <c r="U2803" s="119"/>
      <c r="V2803" s="99"/>
      <c r="W2803" s="127"/>
      <c r="X2803" s="99"/>
      <c r="Y2803" s="127"/>
    </row>
    <row r="2804" spans="3:25" ht="19" hidden="1">
      <c r="C2804" s="933"/>
      <c r="D2804" s="933"/>
      <c r="E2804" s="19"/>
      <c r="I2804" s="100"/>
      <c r="M2804" s="100"/>
      <c r="Q2804" s="99"/>
      <c r="R2804" s="340"/>
      <c r="S2804" s="119"/>
      <c r="T2804" s="123"/>
      <c r="U2804" s="119"/>
      <c r="V2804" s="99"/>
      <c r="W2804" s="127"/>
      <c r="X2804" s="99"/>
      <c r="Y2804" s="127"/>
    </row>
    <row r="2805" spans="3:25" ht="19" hidden="1">
      <c r="C2805" s="933"/>
      <c r="D2805" s="933"/>
      <c r="E2805" s="19"/>
      <c r="I2805" s="100"/>
      <c r="M2805" s="100"/>
      <c r="Q2805" s="99"/>
      <c r="R2805" s="340"/>
      <c r="S2805" s="119"/>
      <c r="T2805" s="123"/>
      <c r="U2805" s="119"/>
      <c r="V2805" s="99"/>
      <c r="W2805" s="127"/>
      <c r="X2805" s="99"/>
      <c r="Y2805" s="127"/>
    </row>
    <row r="2806" spans="3:25" ht="19" hidden="1">
      <c r="C2806" s="933"/>
      <c r="D2806" s="933"/>
      <c r="E2806" s="19"/>
      <c r="I2806" s="100"/>
      <c r="M2806" s="100"/>
      <c r="Q2806" s="99"/>
      <c r="R2806" s="340"/>
      <c r="S2806" s="119"/>
      <c r="T2806" s="123"/>
      <c r="U2806" s="119"/>
      <c r="V2806" s="99"/>
      <c r="W2806" s="127"/>
      <c r="X2806" s="99"/>
      <c r="Y2806" s="127"/>
    </row>
    <row r="2807" spans="3:25" ht="19" hidden="1">
      <c r="C2807" s="933"/>
      <c r="D2807" s="933"/>
      <c r="E2807" s="19"/>
      <c r="I2807" s="100"/>
      <c r="M2807" s="100"/>
      <c r="Q2807" s="99"/>
      <c r="R2807" s="340"/>
      <c r="S2807" s="119"/>
      <c r="T2807" s="123"/>
      <c r="U2807" s="119"/>
      <c r="V2807" s="99"/>
      <c r="W2807" s="127"/>
      <c r="X2807" s="99"/>
      <c r="Y2807" s="127"/>
    </row>
    <row r="2808" spans="3:25" ht="19" hidden="1">
      <c r="C2808" s="933"/>
      <c r="D2808" s="933"/>
      <c r="E2808" s="19"/>
      <c r="I2808" s="100"/>
      <c r="M2808" s="100"/>
      <c r="Q2808" s="99"/>
      <c r="R2808" s="340"/>
      <c r="S2808" s="119"/>
      <c r="T2808" s="123"/>
      <c r="U2808" s="119"/>
      <c r="V2808" s="99"/>
      <c r="W2808" s="127"/>
      <c r="X2808" s="99"/>
      <c r="Y2808" s="127"/>
    </row>
    <row r="2809" spans="3:25" ht="19" hidden="1">
      <c r="C2809" s="933"/>
      <c r="D2809" s="933"/>
      <c r="E2809" s="19"/>
      <c r="I2809" s="100"/>
      <c r="M2809" s="100"/>
      <c r="Q2809" s="99"/>
      <c r="R2809" s="340"/>
      <c r="S2809" s="119"/>
      <c r="T2809" s="123"/>
      <c r="U2809" s="119"/>
      <c r="V2809" s="99"/>
      <c r="W2809" s="127"/>
      <c r="X2809" s="99"/>
      <c r="Y2809" s="127"/>
    </row>
    <row r="2810" spans="3:25" ht="19" hidden="1">
      <c r="C2810" s="933"/>
      <c r="D2810" s="933"/>
      <c r="E2810" s="19"/>
      <c r="I2810" s="100"/>
      <c r="M2810" s="100"/>
      <c r="Q2810" s="99"/>
      <c r="R2810" s="340"/>
      <c r="S2810" s="119"/>
      <c r="T2810" s="123"/>
      <c r="U2810" s="119"/>
      <c r="V2810" s="99"/>
      <c r="W2810" s="127"/>
      <c r="X2810" s="99"/>
      <c r="Y2810" s="127"/>
    </row>
    <row r="2811" spans="3:25" ht="19" hidden="1">
      <c r="C2811" s="933"/>
      <c r="D2811" s="933"/>
      <c r="E2811" s="19"/>
      <c r="I2811" s="100"/>
      <c r="M2811" s="100"/>
      <c r="Q2811" s="99"/>
      <c r="R2811" s="340"/>
      <c r="S2811" s="119"/>
      <c r="T2811" s="123"/>
      <c r="U2811" s="119"/>
      <c r="V2811" s="99"/>
      <c r="W2811" s="127"/>
      <c r="X2811" s="99"/>
      <c r="Y2811" s="127"/>
    </row>
    <row r="2812" spans="3:25" ht="19" hidden="1">
      <c r="C2812" s="933"/>
      <c r="D2812" s="933"/>
      <c r="E2812" s="19"/>
      <c r="I2812" s="100"/>
      <c r="M2812" s="100"/>
      <c r="Q2812" s="99"/>
      <c r="R2812" s="340"/>
      <c r="S2812" s="119"/>
      <c r="T2812" s="123"/>
      <c r="U2812" s="119"/>
      <c r="V2812" s="99"/>
      <c r="W2812" s="127"/>
      <c r="X2812" s="99"/>
      <c r="Y2812" s="127"/>
    </row>
    <row r="2813" spans="3:25" ht="19" hidden="1">
      <c r="C2813" s="933"/>
      <c r="D2813" s="933"/>
      <c r="E2813" s="19"/>
      <c r="I2813" s="100"/>
      <c r="M2813" s="100"/>
      <c r="Q2813" s="99"/>
      <c r="R2813" s="340"/>
      <c r="S2813" s="119"/>
      <c r="T2813" s="123"/>
      <c r="U2813" s="119"/>
      <c r="V2813" s="99"/>
      <c r="W2813" s="127"/>
      <c r="X2813" s="99"/>
      <c r="Y2813" s="127"/>
    </row>
    <row r="2814" spans="3:25" ht="19" hidden="1">
      <c r="C2814" s="933"/>
      <c r="D2814" s="933"/>
      <c r="E2814" s="19"/>
      <c r="I2814" s="100"/>
      <c r="M2814" s="100"/>
      <c r="Q2814" s="99"/>
      <c r="R2814" s="340"/>
      <c r="S2814" s="119"/>
      <c r="T2814" s="123"/>
      <c r="U2814" s="119"/>
      <c r="V2814" s="99"/>
      <c r="W2814" s="127"/>
      <c r="X2814" s="99"/>
      <c r="Y2814" s="127"/>
    </row>
    <row r="2815" spans="3:25" ht="19" hidden="1">
      <c r="C2815" s="933"/>
      <c r="D2815" s="933"/>
      <c r="E2815" s="19"/>
      <c r="I2815" s="100"/>
      <c r="M2815" s="100"/>
      <c r="Q2815" s="99"/>
      <c r="R2815" s="340"/>
      <c r="S2815" s="119"/>
      <c r="T2815" s="123"/>
      <c r="U2815" s="119"/>
      <c r="V2815" s="99"/>
      <c r="W2815" s="127"/>
      <c r="X2815" s="99"/>
      <c r="Y2815" s="127"/>
    </row>
    <row r="2816" spans="3:25" ht="19" hidden="1">
      <c r="C2816" s="933"/>
      <c r="D2816" s="933"/>
      <c r="E2816" s="19"/>
      <c r="I2816" s="100"/>
      <c r="M2816" s="100"/>
      <c r="Q2816" s="99"/>
      <c r="R2816" s="340"/>
      <c r="S2816" s="119"/>
      <c r="T2816" s="123"/>
      <c r="U2816" s="119"/>
      <c r="V2816" s="99"/>
      <c r="W2816" s="127"/>
      <c r="X2816" s="99"/>
      <c r="Y2816" s="127"/>
    </row>
    <row r="2817" spans="3:25" ht="19" hidden="1">
      <c r="C2817" s="933"/>
      <c r="D2817" s="933"/>
      <c r="E2817" s="19"/>
      <c r="I2817" s="100"/>
      <c r="M2817" s="100"/>
      <c r="Q2817" s="99"/>
      <c r="R2817" s="340"/>
      <c r="S2817" s="119"/>
      <c r="T2817" s="123"/>
      <c r="U2817" s="119"/>
      <c r="V2817" s="99"/>
      <c r="W2817" s="127"/>
      <c r="X2817" s="99"/>
      <c r="Y2817" s="127"/>
    </row>
    <row r="2818" spans="3:25" ht="19" hidden="1">
      <c r="C2818" s="933"/>
      <c r="D2818" s="933"/>
      <c r="E2818" s="19"/>
      <c r="I2818" s="100"/>
      <c r="M2818" s="100"/>
      <c r="Q2818" s="99"/>
      <c r="R2818" s="340"/>
      <c r="S2818" s="119"/>
      <c r="T2818" s="123"/>
      <c r="U2818" s="119"/>
      <c r="V2818" s="99"/>
      <c r="W2818" s="127"/>
      <c r="X2818" s="99"/>
      <c r="Y2818" s="127"/>
    </row>
    <row r="2819" spans="3:25" ht="19" hidden="1">
      <c r="C2819" s="933"/>
      <c r="D2819" s="933"/>
      <c r="E2819" s="19"/>
      <c r="I2819" s="100"/>
      <c r="M2819" s="100"/>
      <c r="Q2819" s="99"/>
      <c r="R2819" s="340"/>
      <c r="S2819" s="119"/>
      <c r="T2819" s="123"/>
      <c r="U2819" s="119"/>
      <c r="V2819" s="99"/>
      <c r="W2819" s="127"/>
      <c r="X2819" s="99"/>
      <c r="Y2819" s="127"/>
    </row>
    <row r="2820" spans="3:25" ht="19" hidden="1">
      <c r="C2820" s="933"/>
      <c r="D2820" s="933"/>
      <c r="E2820" s="19"/>
      <c r="I2820" s="100"/>
      <c r="M2820" s="100"/>
      <c r="Q2820" s="99"/>
      <c r="R2820" s="340"/>
      <c r="S2820" s="119"/>
      <c r="T2820" s="123"/>
      <c r="U2820" s="119"/>
      <c r="V2820" s="99"/>
      <c r="W2820" s="127"/>
      <c r="X2820" s="99"/>
      <c r="Y2820" s="127"/>
    </row>
    <row r="2821" spans="3:25" ht="19" hidden="1">
      <c r="C2821" s="933"/>
      <c r="D2821" s="933"/>
      <c r="E2821" s="19"/>
      <c r="I2821" s="100"/>
      <c r="M2821" s="100"/>
      <c r="Q2821" s="99"/>
      <c r="R2821" s="340"/>
      <c r="S2821" s="119"/>
      <c r="T2821" s="123"/>
      <c r="U2821" s="119"/>
      <c r="V2821" s="99"/>
      <c r="W2821" s="127"/>
      <c r="X2821" s="99"/>
      <c r="Y2821" s="127"/>
    </row>
    <row r="2822" spans="3:25" ht="19" hidden="1">
      <c r="C2822" s="933"/>
      <c r="D2822" s="933"/>
      <c r="E2822" s="19"/>
      <c r="I2822" s="100"/>
      <c r="M2822" s="100"/>
      <c r="Q2822" s="99"/>
      <c r="R2822" s="340"/>
      <c r="S2822" s="119"/>
      <c r="T2822" s="123"/>
      <c r="U2822" s="119"/>
      <c r="V2822" s="99"/>
      <c r="W2822" s="127"/>
      <c r="X2822" s="99"/>
      <c r="Y2822" s="127"/>
    </row>
    <row r="2823" spans="3:25" ht="19" hidden="1">
      <c r="C2823" s="933"/>
      <c r="D2823" s="933"/>
      <c r="E2823" s="19"/>
      <c r="I2823" s="100"/>
      <c r="M2823" s="100"/>
      <c r="Q2823" s="99"/>
      <c r="R2823" s="340"/>
      <c r="S2823" s="119"/>
      <c r="T2823" s="123"/>
      <c r="U2823" s="119"/>
      <c r="V2823" s="99"/>
      <c r="W2823" s="127"/>
      <c r="X2823" s="99"/>
      <c r="Y2823" s="127"/>
    </row>
    <row r="2824" spans="3:25" ht="19" hidden="1">
      <c r="C2824" s="933"/>
      <c r="D2824" s="933"/>
      <c r="E2824" s="19"/>
      <c r="I2824" s="100"/>
      <c r="M2824" s="100"/>
      <c r="Q2824" s="99"/>
      <c r="R2824" s="340"/>
      <c r="S2824" s="119"/>
      <c r="T2824" s="123"/>
      <c r="U2824" s="119"/>
      <c r="V2824" s="99"/>
      <c r="W2824" s="127"/>
      <c r="X2824" s="99"/>
      <c r="Y2824" s="127"/>
    </row>
    <row r="2825" spans="3:25" ht="19" hidden="1">
      <c r="C2825" s="933"/>
      <c r="D2825" s="933"/>
      <c r="E2825" s="19"/>
      <c r="I2825" s="100"/>
      <c r="M2825" s="100"/>
      <c r="Q2825" s="99"/>
      <c r="R2825" s="340"/>
      <c r="S2825" s="119"/>
      <c r="T2825" s="123"/>
      <c r="U2825" s="119"/>
      <c r="V2825" s="99"/>
      <c r="W2825" s="127"/>
      <c r="X2825" s="99"/>
      <c r="Y2825" s="127"/>
    </row>
    <row r="2826" spans="3:25" ht="19" hidden="1">
      <c r="C2826" s="933"/>
      <c r="D2826" s="933"/>
      <c r="E2826" s="19"/>
      <c r="I2826" s="100"/>
      <c r="M2826" s="100"/>
      <c r="Q2826" s="99"/>
      <c r="R2826" s="340"/>
      <c r="S2826" s="119"/>
      <c r="T2826" s="123"/>
      <c r="U2826" s="119"/>
      <c r="V2826" s="99"/>
      <c r="W2826" s="127"/>
      <c r="X2826" s="99"/>
      <c r="Y2826" s="127"/>
    </row>
    <row r="2827" spans="3:25" ht="19" hidden="1">
      <c r="C2827" s="933"/>
      <c r="D2827" s="933"/>
      <c r="E2827" s="19"/>
      <c r="I2827" s="100"/>
      <c r="M2827" s="100"/>
      <c r="Q2827" s="99"/>
      <c r="R2827" s="340"/>
      <c r="S2827" s="119"/>
      <c r="T2827" s="123"/>
      <c r="U2827" s="119"/>
      <c r="V2827" s="99"/>
      <c r="W2827" s="127"/>
      <c r="X2827" s="99"/>
      <c r="Y2827" s="127"/>
    </row>
    <row r="2828" spans="3:25" ht="19" hidden="1">
      <c r="C2828" s="933"/>
      <c r="D2828" s="933"/>
      <c r="E2828" s="19"/>
      <c r="I2828" s="100"/>
      <c r="M2828" s="100"/>
      <c r="Q2828" s="99"/>
      <c r="R2828" s="340"/>
      <c r="S2828" s="119"/>
      <c r="T2828" s="123"/>
      <c r="U2828" s="119"/>
      <c r="V2828" s="99"/>
      <c r="W2828" s="127"/>
      <c r="X2828" s="99"/>
      <c r="Y2828" s="127"/>
    </row>
    <row r="2829" spans="3:25" ht="19" hidden="1">
      <c r="C2829" s="933"/>
      <c r="D2829" s="933"/>
      <c r="E2829" s="19"/>
      <c r="I2829" s="100"/>
      <c r="M2829" s="100"/>
      <c r="Q2829" s="99"/>
      <c r="R2829" s="340"/>
      <c r="S2829" s="119"/>
      <c r="T2829" s="123"/>
      <c r="U2829" s="119"/>
      <c r="V2829" s="99"/>
      <c r="W2829" s="127"/>
      <c r="X2829" s="99"/>
      <c r="Y2829" s="127"/>
    </row>
    <row r="2830" spans="3:25" ht="19" hidden="1">
      <c r="C2830" s="933"/>
      <c r="D2830" s="933"/>
      <c r="E2830" s="19"/>
      <c r="I2830" s="100"/>
      <c r="M2830" s="100"/>
      <c r="Q2830" s="99"/>
      <c r="R2830" s="340"/>
      <c r="S2830" s="119"/>
      <c r="T2830" s="123"/>
      <c r="U2830" s="119"/>
      <c r="V2830" s="99"/>
      <c r="W2830" s="127"/>
      <c r="X2830" s="99"/>
      <c r="Y2830" s="127"/>
    </row>
    <row r="2831" spans="3:25" ht="19" hidden="1">
      <c r="C2831" s="933"/>
      <c r="D2831" s="933"/>
      <c r="E2831" s="19"/>
      <c r="I2831" s="100"/>
      <c r="M2831" s="100"/>
      <c r="Q2831" s="99"/>
      <c r="R2831" s="340"/>
      <c r="S2831" s="119"/>
      <c r="T2831" s="123"/>
      <c r="U2831" s="119"/>
      <c r="V2831" s="99"/>
      <c r="W2831" s="127"/>
      <c r="X2831" s="99"/>
      <c r="Y2831" s="127"/>
    </row>
    <row r="2832" spans="3:25" ht="19" hidden="1">
      <c r="C2832" s="933"/>
      <c r="D2832" s="933"/>
      <c r="E2832" s="19"/>
      <c r="I2832" s="100"/>
      <c r="M2832" s="100"/>
      <c r="Q2832" s="99"/>
      <c r="R2832" s="340"/>
      <c r="S2832" s="119"/>
      <c r="T2832" s="123"/>
      <c r="U2832" s="119"/>
      <c r="V2832" s="99"/>
      <c r="W2832" s="127"/>
      <c r="X2832" s="99"/>
      <c r="Y2832" s="127"/>
    </row>
    <row r="2833" spans="3:25" ht="19" hidden="1">
      <c r="C2833" s="933"/>
      <c r="D2833" s="933"/>
      <c r="E2833" s="19"/>
      <c r="I2833" s="100"/>
      <c r="M2833" s="100"/>
      <c r="Q2833" s="99"/>
      <c r="R2833" s="340"/>
      <c r="S2833" s="119"/>
      <c r="T2833" s="123"/>
      <c r="U2833" s="119"/>
      <c r="V2833" s="99"/>
      <c r="W2833" s="127"/>
      <c r="X2833" s="99"/>
      <c r="Y2833" s="127"/>
    </row>
    <row r="2834" spans="3:25" ht="19" hidden="1">
      <c r="C2834" s="933"/>
      <c r="D2834" s="933"/>
      <c r="E2834" s="19"/>
      <c r="I2834" s="100"/>
      <c r="M2834" s="100"/>
      <c r="Q2834" s="99"/>
      <c r="R2834" s="340"/>
      <c r="S2834" s="119"/>
      <c r="T2834" s="123"/>
      <c r="U2834" s="119"/>
      <c r="V2834" s="99"/>
      <c r="W2834" s="127"/>
      <c r="X2834" s="99"/>
      <c r="Y2834" s="127"/>
    </row>
    <row r="2835" spans="3:25" ht="19" hidden="1">
      <c r="C2835" s="933"/>
      <c r="D2835" s="933"/>
      <c r="E2835" s="19"/>
      <c r="I2835" s="100"/>
      <c r="M2835" s="100"/>
      <c r="Q2835" s="99"/>
      <c r="R2835" s="340"/>
      <c r="S2835" s="119"/>
      <c r="T2835" s="123"/>
      <c r="U2835" s="119"/>
      <c r="V2835" s="99"/>
      <c r="W2835" s="127"/>
      <c r="X2835" s="99"/>
      <c r="Y2835" s="127"/>
    </row>
    <row r="2836" spans="3:25" ht="19" hidden="1">
      <c r="C2836" s="933"/>
      <c r="D2836" s="933"/>
      <c r="E2836" s="19"/>
      <c r="I2836" s="100"/>
      <c r="M2836" s="100"/>
      <c r="Q2836" s="99"/>
      <c r="R2836" s="340"/>
      <c r="S2836" s="119"/>
      <c r="T2836" s="123"/>
      <c r="U2836" s="119"/>
      <c r="V2836" s="99"/>
      <c r="W2836" s="127"/>
      <c r="X2836" s="99"/>
      <c r="Y2836" s="127"/>
    </row>
    <row r="2837" spans="3:25" ht="19" hidden="1">
      <c r="C2837" s="933"/>
      <c r="D2837" s="933"/>
      <c r="E2837" s="19"/>
      <c r="I2837" s="100"/>
      <c r="M2837" s="100"/>
      <c r="Q2837" s="99"/>
      <c r="R2837" s="340"/>
      <c r="S2837" s="119"/>
      <c r="T2837" s="123"/>
      <c r="U2837" s="119"/>
      <c r="V2837" s="99"/>
      <c r="W2837" s="127"/>
      <c r="X2837" s="99"/>
      <c r="Y2837" s="127"/>
    </row>
    <row r="2838" spans="3:25" ht="19" hidden="1">
      <c r="C2838" s="933"/>
      <c r="D2838" s="933"/>
      <c r="E2838" s="19"/>
      <c r="I2838" s="100"/>
      <c r="M2838" s="100"/>
      <c r="Q2838" s="99"/>
      <c r="R2838" s="340"/>
      <c r="S2838" s="119"/>
      <c r="T2838" s="123"/>
      <c r="U2838" s="119"/>
      <c r="V2838" s="99"/>
      <c r="W2838" s="127"/>
      <c r="X2838" s="99"/>
      <c r="Y2838" s="127"/>
    </row>
    <row r="2839" spans="3:25" ht="19" hidden="1">
      <c r="C2839" s="933"/>
      <c r="D2839" s="933"/>
      <c r="E2839" s="19"/>
      <c r="I2839" s="100"/>
      <c r="M2839" s="100"/>
      <c r="Q2839" s="99"/>
      <c r="R2839" s="340"/>
      <c r="S2839" s="119"/>
      <c r="T2839" s="123"/>
      <c r="U2839" s="119"/>
      <c r="V2839" s="99"/>
      <c r="W2839" s="127"/>
      <c r="X2839" s="99"/>
      <c r="Y2839" s="127"/>
    </row>
    <row r="2840" spans="3:25" ht="19" hidden="1">
      <c r="C2840" s="933"/>
      <c r="D2840" s="933"/>
      <c r="E2840" s="19"/>
      <c r="I2840" s="100"/>
      <c r="M2840" s="100"/>
      <c r="Q2840" s="99"/>
      <c r="R2840" s="340"/>
      <c r="S2840" s="119"/>
      <c r="T2840" s="123"/>
      <c r="U2840" s="119"/>
      <c r="V2840" s="99"/>
      <c r="W2840" s="127"/>
      <c r="X2840" s="99"/>
      <c r="Y2840" s="127"/>
    </row>
    <row r="2841" spans="3:25" ht="19" hidden="1">
      <c r="C2841" s="933"/>
      <c r="D2841" s="933"/>
      <c r="E2841" s="19"/>
      <c r="I2841" s="100"/>
      <c r="M2841" s="100"/>
      <c r="Q2841" s="99"/>
      <c r="R2841" s="340"/>
      <c r="S2841" s="119"/>
      <c r="T2841" s="123"/>
      <c r="U2841" s="119"/>
      <c r="V2841" s="99"/>
      <c r="W2841" s="127"/>
      <c r="X2841" s="99"/>
      <c r="Y2841" s="127"/>
    </row>
    <row r="2842" spans="3:25" ht="19" hidden="1">
      <c r="C2842" s="933"/>
      <c r="D2842" s="933"/>
      <c r="E2842" s="19"/>
      <c r="I2842" s="100"/>
      <c r="M2842" s="100"/>
      <c r="Q2842" s="99"/>
      <c r="R2842" s="340"/>
      <c r="S2842" s="119"/>
      <c r="T2842" s="123"/>
      <c r="U2842" s="119"/>
      <c r="V2842" s="99"/>
      <c r="W2842" s="127"/>
      <c r="X2842" s="99"/>
      <c r="Y2842" s="127"/>
    </row>
    <row r="2843" spans="3:25" ht="19" hidden="1">
      <c r="C2843" s="933"/>
      <c r="D2843" s="933"/>
      <c r="E2843" s="19"/>
      <c r="I2843" s="100"/>
      <c r="M2843" s="100"/>
      <c r="Q2843" s="99"/>
      <c r="R2843" s="340"/>
      <c r="S2843" s="119"/>
      <c r="T2843" s="123"/>
      <c r="U2843" s="119"/>
      <c r="V2843" s="99"/>
      <c r="W2843" s="127"/>
      <c r="X2843" s="99"/>
      <c r="Y2843" s="127"/>
    </row>
    <row r="2844" spans="3:25" ht="19" hidden="1">
      <c r="C2844" s="933"/>
      <c r="D2844" s="933"/>
      <c r="E2844" s="19"/>
      <c r="I2844" s="100"/>
      <c r="M2844" s="100"/>
      <c r="Q2844" s="99"/>
      <c r="R2844" s="340"/>
      <c r="S2844" s="119"/>
      <c r="T2844" s="123"/>
      <c r="U2844" s="119"/>
      <c r="V2844" s="99"/>
      <c r="W2844" s="127"/>
      <c r="X2844" s="99"/>
      <c r="Y2844" s="127"/>
    </row>
    <row r="2845" spans="3:25" ht="19" hidden="1">
      <c r="C2845" s="933"/>
      <c r="D2845" s="933"/>
      <c r="E2845" s="19"/>
      <c r="I2845" s="100"/>
      <c r="M2845" s="100"/>
      <c r="Q2845" s="99"/>
      <c r="R2845" s="340"/>
      <c r="S2845" s="119"/>
      <c r="T2845" s="123"/>
      <c r="U2845" s="119"/>
      <c r="V2845" s="99"/>
      <c r="W2845" s="127"/>
      <c r="X2845" s="99"/>
      <c r="Y2845" s="127"/>
    </row>
    <row r="2846" spans="3:25" ht="19" hidden="1">
      <c r="C2846" s="933"/>
      <c r="D2846" s="933"/>
      <c r="E2846" s="19"/>
      <c r="I2846" s="100"/>
      <c r="M2846" s="100"/>
      <c r="Q2846" s="99"/>
      <c r="R2846" s="340"/>
      <c r="S2846" s="119"/>
      <c r="T2846" s="123"/>
      <c r="U2846" s="119"/>
      <c r="V2846" s="99"/>
      <c r="W2846" s="127"/>
      <c r="X2846" s="99"/>
      <c r="Y2846" s="127"/>
    </row>
    <row r="2847" spans="3:25" ht="19" hidden="1">
      <c r="C2847" s="933"/>
      <c r="D2847" s="933"/>
      <c r="E2847" s="19"/>
      <c r="I2847" s="100"/>
      <c r="M2847" s="100"/>
      <c r="Q2847" s="99"/>
      <c r="R2847" s="340"/>
      <c r="S2847" s="119"/>
      <c r="T2847" s="123"/>
      <c r="U2847" s="119"/>
      <c r="V2847" s="99"/>
      <c r="W2847" s="127"/>
      <c r="X2847" s="99"/>
      <c r="Y2847" s="127"/>
    </row>
    <row r="2848" spans="3:25" ht="19" hidden="1">
      <c r="C2848" s="933"/>
      <c r="D2848" s="933"/>
      <c r="E2848" s="19"/>
      <c r="I2848" s="100"/>
      <c r="M2848" s="100"/>
      <c r="Q2848" s="99"/>
      <c r="R2848" s="340"/>
      <c r="S2848" s="119"/>
      <c r="T2848" s="123"/>
      <c r="U2848" s="119"/>
      <c r="V2848" s="99"/>
      <c r="W2848" s="127"/>
      <c r="X2848" s="99"/>
      <c r="Y2848" s="127"/>
    </row>
    <row r="2849" spans="3:25" ht="19" hidden="1">
      <c r="C2849" s="933"/>
      <c r="D2849" s="933"/>
      <c r="E2849" s="19"/>
      <c r="I2849" s="100"/>
      <c r="M2849" s="100"/>
      <c r="Q2849" s="99"/>
      <c r="R2849" s="340"/>
      <c r="S2849" s="119"/>
      <c r="T2849" s="123"/>
      <c r="U2849" s="119"/>
      <c r="V2849" s="99"/>
      <c r="W2849" s="127"/>
      <c r="X2849" s="99"/>
      <c r="Y2849" s="127"/>
    </row>
    <row r="2850" spans="3:25" ht="19" hidden="1">
      <c r="C2850" s="933"/>
      <c r="D2850" s="933"/>
      <c r="E2850" s="19"/>
      <c r="I2850" s="100"/>
      <c r="M2850" s="100"/>
      <c r="Q2850" s="99"/>
      <c r="R2850" s="340"/>
      <c r="S2850" s="119"/>
      <c r="T2850" s="123"/>
      <c r="U2850" s="119"/>
      <c r="V2850" s="99"/>
      <c r="W2850" s="127"/>
      <c r="X2850" s="99"/>
      <c r="Y2850" s="127"/>
    </row>
    <row r="2851" spans="3:25" ht="19" hidden="1">
      <c r="C2851" s="933"/>
      <c r="D2851" s="933"/>
      <c r="E2851" s="19"/>
      <c r="I2851" s="100"/>
      <c r="M2851" s="100"/>
      <c r="Q2851" s="99"/>
      <c r="R2851" s="340"/>
      <c r="S2851" s="119"/>
      <c r="T2851" s="123"/>
      <c r="U2851" s="119"/>
      <c r="V2851" s="99"/>
      <c r="W2851" s="127"/>
      <c r="X2851" s="99"/>
      <c r="Y2851" s="127"/>
    </row>
    <row r="2852" spans="3:25" ht="19" hidden="1">
      <c r="C2852" s="933"/>
      <c r="D2852" s="933"/>
      <c r="E2852" s="19"/>
      <c r="I2852" s="100"/>
      <c r="M2852" s="100"/>
      <c r="Q2852" s="99"/>
      <c r="R2852" s="340"/>
      <c r="S2852" s="119"/>
      <c r="T2852" s="123"/>
      <c r="U2852" s="119"/>
      <c r="V2852" s="99"/>
      <c r="W2852" s="127"/>
      <c r="X2852" s="99"/>
      <c r="Y2852" s="127"/>
    </row>
    <row r="2853" spans="3:25" ht="19" hidden="1">
      <c r="C2853" s="933"/>
      <c r="D2853" s="933"/>
      <c r="E2853" s="19"/>
      <c r="I2853" s="100"/>
      <c r="M2853" s="100"/>
      <c r="Q2853" s="99"/>
      <c r="R2853" s="340"/>
      <c r="S2853" s="119"/>
      <c r="T2853" s="123"/>
      <c r="U2853" s="119"/>
      <c r="V2853" s="99"/>
      <c r="W2853" s="127"/>
      <c r="X2853" s="99"/>
      <c r="Y2853" s="127"/>
    </row>
    <row r="2854" spans="3:25" ht="19" hidden="1">
      <c r="C2854" s="933"/>
      <c r="D2854" s="933"/>
      <c r="E2854" s="19"/>
      <c r="I2854" s="100"/>
      <c r="M2854" s="100"/>
      <c r="Q2854" s="99"/>
      <c r="R2854" s="340"/>
      <c r="S2854" s="119"/>
      <c r="T2854" s="123"/>
      <c r="U2854" s="119"/>
      <c r="V2854" s="99"/>
      <c r="W2854" s="127"/>
      <c r="X2854" s="99"/>
      <c r="Y2854" s="127"/>
    </row>
    <row r="2855" spans="3:25" ht="19" hidden="1">
      <c r="C2855" s="933"/>
      <c r="D2855" s="933"/>
      <c r="E2855" s="19"/>
      <c r="I2855" s="100"/>
      <c r="M2855" s="100"/>
      <c r="Q2855" s="99"/>
      <c r="R2855" s="340"/>
      <c r="S2855" s="119"/>
      <c r="T2855" s="123"/>
      <c r="U2855" s="119"/>
      <c r="V2855" s="99"/>
      <c r="W2855" s="127"/>
      <c r="X2855" s="99"/>
      <c r="Y2855" s="127"/>
    </row>
    <row r="2856" spans="3:25" ht="19" hidden="1">
      <c r="C2856" s="933"/>
      <c r="D2856" s="933"/>
      <c r="E2856" s="19"/>
      <c r="I2856" s="100"/>
      <c r="M2856" s="100"/>
      <c r="Q2856" s="99"/>
      <c r="R2856" s="340"/>
      <c r="S2856" s="119"/>
      <c r="T2856" s="123"/>
      <c r="U2856" s="119"/>
      <c r="V2856" s="99"/>
      <c r="W2856" s="127"/>
      <c r="X2856" s="99"/>
      <c r="Y2856" s="127"/>
    </row>
    <row r="2857" spans="3:25" ht="19" hidden="1">
      <c r="C2857" s="933"/>
      <c r="D2857" s="933"/>
      <c r="E2857" s="19"/>
      <c r="I2857" s="100"/>
      <c r="M2857" s="100"/>
      <c r="Q2857" s="99"/>
      <c r="R2857" s="340"/>
      <c r="S2857" s="119"/>
      <c r="T2857" s="123"/>
      <c r="U2857" s="119"/>
      <c r="V2857" s="99"/>
      <c r="W2857" s="127"/>
      <c r="X2857" s="99"/>
      <c r="Y2857" s="127"/>
    </row>
    <row r="2858" spans="3:25" ht="19" hidden="1">
      <c r="C2858" s="933"/>
      <c r="D2858" s="933"/>
      <c r="E2858" s="19"/>
      <c r="I2858" s="100"/>
      <c r="M2858" s="100"/>
      <c r="Q2858" s="99"/>
      <c r="R2858" s="340"/>
      <c r="S2858" s="119"/>
      <c r="T2858" s="123"/>
      <c r="U2858" s="119"/>
      <c r="V2858" s="99"/>
      <c r="W2858" s="127"/>
      <c r="X2858" s="99"/>
      <c r="Y2858" s="127"/>
    </row>
    <row r="2859" spans="3:25" ht="19" hidden="1">
      <c r="C2859" s="933"/>
      <c r="D2859" s="933"/>
      <c r="E2859" s="19"/>
      <c r="I2859" s="100"/>
      <c r="M2859" s="100"/>
      <c r="Q2859" s="99"/>
      <c r="R2859" s="340"/>
      <c r="S2859" s="119"/>
      <c r="T2859" s="123"/>
      <c r="U2859" s="119"/>
      <c r="V2859" s="99"/>
      <c r="W2859" s="127"/>
      <c r="X2859" s="99"/>
      <c r="Y2859" s="127"/>
    </row>
    <row r="2860" spans="3:25" ht="19" hidden="1">
      <c r="C2860" s="933"/>
      <c r="D2860" s="933"/>
      <c r="E2860" s="19"/>
      <c r="I2860" s="100"/>
      <c r="M2860" s="100"/>
      <c r="Q2860" s="99"/>
      <c r="R2860" s="340"/>
      <c r="S2860" s="119"/>
      <c r="T2860" s="123"/>
      <c r="U2860" s="119"/>
      <c r="V2860" s="99"/>
      <c r="W2860" s="127"/>
      <c r="X2860" s="99"/>
      <c r="Y2860" s="127"/>
    </row>
    <row r="2861" spans="3:25" ht="19" hidden="1">
      <c r="C2861" s="933"/>
      <c r="D2861" s="933"/>
      <c r="E2861" s="19"/>
      <c r="I2861" s="100"/>
      <c r="M2861" s="100"/>
      <c r="Q2861" s="99"/>
      <c r="R2861" s="340"/>
      <c r="S2861" s="119"/>
      <c r="T2861" s="123"/>
      <c r="U2861" s="119"/>
      <c r="V2861" s="99"/>
      <c r="W2861" s="127"/>
      <c r="X2861" s="99"/>
      <c r="Y2861" s="127"/>
    </row>
    <row r="2862" spans="3:25" ht="19" hidden="1">
      <c r="C2862" s="933"/>
      <c r="D2862" s="933"/>
      <c r="E2862" s="19"/>
      <c r="I2862" s="100"/>
      <c r="M2862" s="100"/>
      <c r="Q2862" s="99"/>
      <c r="R2862" s="340"/>
      <c r="S2862" s="119"/>
      <c r="T2862" s="123"/>
      <c r="U2862" s="119"/>
      <c r="V2862" s="99"/>
      <c r="W2862" s="127"/>
      <c r="X2862" s="99"/>
      <c r="Y2862" s="127"/>
    </row>
    <row r="2863" spans="3:25" ht="19" hidden="1">
      <c r="C2863" s="933"/>
      <c r="D2863" s="933"/>
      <c r="E2863" s="19"/>
      <c r="I2863" s="100"/>
      <c r="M2863" s="100"/>
      <c r="Q2863" s="99"/>
      <c r="R2863" s="340"/>
      <c r="S2863" s="119"/>
      <c r="T2863" s="123"/>
      <c r="U2863" s="119"/>
      <c r="V2863" s="99"/>
      <c r="W2863" s="127"/>
      <c r="X2863" s="99"/>
      <c r="Y2863" s="127"/>
    </row>
    <row r="2864" spans="3:25" ht="19" hidden="1">
      <c r="C2864" s="933"/>
      <c r="D2864" s="933"/>
      <c r="E2864" s="19"/>
      <c r="I2864" s="100"/>
      <c r="M2864" s="100"/>
      <c r="Q2864" s="99"/>
      <c r="R2864" s="340"/>
      <c r="S2864" s="119"/>
      <c r="T2864" s="123"/>
      <c r="U2864" s="119"/>
      <c r="V2864" s="99"/>
      <c r="W2864" s="127"/>
      <c r="X2864" s="99"/>
      <c r="Y2864" s="127"/>
    </row>
    <row r="2865" spans="3:25" ht="19" hidden="1">
      <c r="C2865" s="933"/>
      <c r="D2865" s="933"/>
      <c r="E2865" s="19"/>
      <c r="I2865" s="100"/>
      <c r="M2865" s="100"/>
      <c r="Q2865" s="99"/>
      <c r="R2865" s="340"/>
      <c r="S2865" s="119"/>
      <c r="T2865" s="123"/>
      <c r="U2865" s="119"/>
      <c r="V2865" s="99"/>
      <c r="W2865" s="127"/>
      <c r="X2865" s="99"/>
      <c r="Y2865" s="127"/>
    </row>
    <row r="2866" spans="3:25" ht="19" hidden="1">
      <c r="C2866" s="933"/>
      <c r="D2866" s="933"/>
      <c r="E2866" s="19"/>
      <c r="I2866" s="100"/>
      <c r="M2866" s="100"/>
      <c r="Q2866" s="99"/>
      <c r="R2866" s="340"/>
      <c r="S2866" s="119"/>
      <c r="T2866" s="123"/>
      <c r="U2866" s="119"/>
      <c r="V2866" s="99"/>
      <c r="W2866" s="127"/>
      <c r="X2866" s="99"/>
      <c r="Y2866" s="127"/>
    </row>
    <row r="2867" spans="3:25" ht="19" hidden="1">
      <c r="C2867" s="933"/>
      <c r="D2867" s="933"/>
      <c r="E2867" s="19"/>
      <c r="I2867" s="100"/>
      <c r="M2867" s="100"/>
      <c r="Q2867" s="99"/>
      <c r="R2867" s="340"/>
      <c r="S2867" s="119"/>
      <c r="T2867" s="123"/>
      <c r="U2867" s="119"/>
      <c r="V2867" s="99"/>
      <c r="W2867" s="127"/>
      <c r="X2867" s="99"/>
      <c r="Y2867" s="127"/>
    </row>
    <row r="2868" spans="3:25" ht="19" hidden="1">
      <c r="C2868" s="933"/>
      <c r="D2868" s="933"/>
      <c r="E2868" s="19"/>
      <c r="I2868" s="100"/>
      <c r="M2868" s="100"/>
      <c r="Q2868" s="99"/>
      <c r="R2868" s="340"/>
      <c r="S2868" s="119"/>
      <c r="T2868" s="123"/>
      <c r="U2868" s="119"/>
      <c r="V2868" s="99"/>
      <c r="W2868" s="127"/>
      <c r="X2868" s="99"/>
      <c r="Y2868" s="127"/>
    </row>
    <row r="2869" spans="3:25" ht="19" hidden="1">
      <c r="C2869" s="933"/>
      <c r="D2869" s="933"/>
      <c r="E2869" s="19"/>
      <c r="I2869" s="100"/>
      <c r="M2869" s="100"/>
      <c r="Q2869" s="99"/>
      <c r="R2869" s="340"/>
      <c r="S2869" s="119"/>
      <c r="T2869" s="123"/>
      <c r="U2869" s="119"/>
      <c r="V2869" s="99"/>
      <c r="W2869" s="127"/>
      <c r="X2869" s="99"/>
      <c r="Y2869" s="127"/>
    </row>
    <row r="2870" spans="3:25" ht="19" hidden="1">
      <c r="C2870" s="933"/>
      <c r="D2870" s="933"/>
      <c r="E2870" s="19"/>
      <c r="I2870" s="100"/>
      <c r="M2870" s="100"/>
      <c r="Q2870" s="99"/>
      <c r="R2870" s="340"/>
      <c r="S2870" s="119"/>
      <c r="T2870" s="123"/>
      <c r="U2870" s="119"/>
      <c r="V2870" s="99"/>
      <c r="W2870" s="127"/>
      <c r="X2870" s="99"/>
      <c r="Y2870" s="127"/>
    </row>
    <row r="2871" spans="3:25" ht="19" hidden="1">
      <c r="C2871" s="933"/>
      <c r="D2871" s="933"/>
      <c r="E2871" s="19"/>
      <c r="I2871" s="100"/>
      <c r="M2871" s="100"/>
      <c r="Q2871" s="99"/>
      <c r="R2871" s="340"/>
      <c r="S2871" s="119"/>
      <c r="T2871" s="123"/>
      <c r="U2871" s="119"/>
      <c r="V2871" s="99"/>
      <c r="W2871" s="127"/>
      <c r="X2871" s="99"/>
      <c r="Y2871" s="127"/>
    </row>
    <row r="2872" spans="3:25" ht="19" hidden="1">
      <c r="C2872" s="933"/>
      <c r="D2872" s="933"/>
      <c r="E2872" s="19"/>
      <c r="I2872" s="100"/>
      <c r="M2872" s="100"/>
      <c r="Q2872" s="99"/>
      <c r="R2872" s="340"/>
      <c r="S2872" s="119"/>
      <c r="T2872" s="123"/>
      <c r="U2872" s="119"/>
      <c r="V2872" s="99"/>
      <c r="W2872" s="127"/>
      <c r="X2872" s="99"/>
      <c r="Y2872" s="127"/>
    </row>
    <row r="2873" spans="3:25" ht="19" hidden="1">
      <c r="C2873" s="933"/>
      <c r="D2873" s="933"/>
      <c r="E2873" s="19"/>
      <c r="I2873" s="100"/>
      <c r="M2873" s="100"/>
      <c r="Q2873" s="99"/>
      <c r="R2873" s="340"/>
      <c r="S2873" s="119"/>
      <c r="T2873" s="123"/>
      <c r="U2873" s="119"/>
      <c r="V2873" s="99"/>
      <c r="W2873" s="127"/>
      <c r="X2873" s="99"/>
      <c r="Y2873" s="127"/>
    </row>
    <row r="2874" spans="3:25" ht="19" hidden="1">
      <c r="C2874" s="933"/>
      <c r="D2874" s="933"/>
      <c r="E2874" s="19"/>
      <c r="I2874" s="100"/>
      <c r="M2874" s="100"/>
      <c r="Q2874" s="99"/>
      <c r="R2874" s="340"/>
      <c r="S2874" s="119"/>
      <c r="T2874" s="123"/>
      <c r="U2874" s="119"/>
      <c r="V2874" s="99"/>
      <c r="W2874" s="127"/>
      <c r="X2874" s="99"/>
      <c r="Y2874" s="127"/>
    </row>
    <row r="2875" spans="3:25" ht="19" hidden="1">
      <c r="C2875" s="933"/>
      <c r="D2875" s="933"/>
      <c r="E2875" s="19"/>
      <c r="I2875" s="100"/>
      <c r="M2875" s="100"/>
      <c r="Q2875" s="99"/>
      <c r="R2875" s="340"/>
      <c r="S2875" s="119"/>
      <c r="T2875" s="123"/>
      <c r="U2875" s="119"/>
      <c r="V2875" s="99"/>
      <c r="W2875" s="127"/>
      <c r="X2875" s="99"/>
      <c r="Y2875" s="127"/>
    </row>
    <row r="2876" spans="3:25" ht="19" hidden="1">
      <c r="C2876" s="933"/>
      <c r="D2876" s="933"/>
      <c r="E2876" s="19"/>
      <c r="I2876" s="100"/>
      <c r="M2876" s="100"/>
      <c r="Q2876" s="99"/>
      <c r="R2876" s="340"/>
      <c r="S2876" s="119"/>
      <c r="T2876" s="123"/>
      <c r="U2876" s="119"/>
      <c r="V2876" s="99"/>
      <c r="W2876" s="127"/>
      <c r="X2876" s="99"/>
      <c r="Y2876" s="127"/>
    </row>
    <row r="2877" spans="3:25" ht="19" hidden="1">
      <c r="C2877" s="933"/>
      <c r="D2877" s="933"/>
      <c r="E2877" s="19"/>
      <c r="I2877" s="100"/>
      <c r="M2877" s="100"/>
      <c r="Q2877" s="99"/>
      <c r="R2877" s="340"/>
      <c r="S2877" s="119"/>
      <c r="T2877" s="123"/>
      <c r="U2877" s="119"/>
      <c r="V2877" s="99"/>
      <c r="W2877" s="127"/>
      <c r="X2877" s="99"/>
      <c r="Y2877" s="127"/>
    </row>
    <row r="2878" spans="3:25" ht="19" hidden="1">
      <c r="C2878" s="933"/>
      <c r="D2878" s="933"/>
      <c r="E2878" s="19"/>
      <c r="I2878" s="100"/>
      <c r="M2878" s="100"/>
      <c r="Q2878" s="99"/>
      <c r="R2878" s="340"/>
      <c r="S2878" s="119"/>
      <c r="T2878" s="123"/>
      <c r="U2878" s="119"/>
      <c r="V2878" s="99"/>
      <c r="W2878" s="127"/>
      <c r="X2878" s="99"/>
      <c r="Y2878" s="127"/>
    </row>
    <row r="2879" spans="3:25" ht="19" hidden="1">
      <c r="C2879" s="933"/>
      <c r="D2879" s="933"/>
      <c r="E2879" s="19"/>
      <c r="I2879" s="100"/>
      <c r="M2879" s="100"/>
      <c r="Q2879" s="99"/>
      <c r="R2879" s="340"/>
      <c r="S2879" s="119"/>
      <c r="T2879" s="123"/>
      <c r="U2879" s="119"/>
      <c r="V2879" s="99"/>
      <c r="W2879" s="127"/>
      <c r="X2879" s="99"/>
      <c r="Y2879" s="127"/>
    </row>
    <row r="2880" spans="3:25" ht="19" hidden="1">
      <c r="C2880" s="933"/>
      <c r="D2880" s="933"/>
      <c r="E2880" s="19"/>
      <c r="I2880" s="100"/>
      <c r="M2880" s="100"/>
      <c r="Q2880" s="99"/>
      <c r="R2880" s="340"/>
      <c r="S2880" s="119"/>
      <c r="T2880" s="123"/>
      <c r="U2880" s="119"/>
      <c r="V2880" s="99"/>
      <c r="W2880" s="127"/>
      <c r="X2880" s="99"/>
      <c r="Y2880" s="127"/>
    </row>
    <row r="2881" spans="3:25" ht="19" hidden="1">
      <c r="C2881" s="933"/>
      <c r="D2881" s="933"/>
      <c r="E2881" s="19"/>
      <c r="I2881" s="100"/>
      <c r="M2881" s="100"/>
      <c r="Q2881" s="99"/>
      <c r="R2881" s="340"/>
      <c r="S2881" s="119"/>
      <c r="T2881" s="123"/>
      <c r="U2881" s="119"/>
      <c r="V2881" s="99"/>
      <c r="W2881" s="127"/>
      <c r="X2881" s="99"/>
      <c r="Y2881" s="127"/>
    </row>
    <row r="2882" spans="3:25" ht="19" hidden="1">
      <c r="C2882" s="933"/>
      <c r="D2882" s="933"/>
      <c r="E2882" s="19"/>
      <c r="I2882" s="100"/>
      <c r="M2882" s="100"/>
      <c r="Q2882" s="99"/>
      <c r="R2882" s="340"/>
      <c r="S2882" s="119"/>
      <c r="T2882" s="123"/>
      <c r="U2882" s="119"/>
      <c r="V2882" s="99"/>
      <c r="W2882" s="127"/>
      <c r="X2882" s="99"/>
      <c r="Y2882" s="127"/>
    </row>
    <row r="2883" spans="3:25" ht="19" hidden="1">
      <c r="C2883" s="933"/>
      <c r="D2883" s="933"/>
      <c r="E2883" s="19"/>
      <c r="I2883" s="100"/>
      <c r="M2883" s="100"/>
      <c r="Q2883" s="99"/>
      <c r="R2883" s="340"/>
      <c r="S2883" s="119"/>
      <c r="T2883" s="123"/>
      <c r="U2883" s="119"/>
      <c r="V2883" s="99"/>
      <c r="W2883" s="127"/>
      <c r="X2883" s="99"/>
      <c r="Y2883" s="127"/>
    </row>
    <row r="2884" spans="3:25" ht="19" hidden="1">
      <c r="C2884" s="933"/>
      <c r="D2884" s="933"/>
      <c r="E2884" s="19"/>
      <c r="I2884" s="100"/>
      <c r="M2884" s="100"/>
      <c r="Q2884" s="99"/>
      <c r="R2884" s="340"/>
      <c r="S2884" s="119"/>
      <c r="T2884" s="123"/>
      <c r="U2884" s="119"/>
      <c r="V2884" s="99"/>
      <c r="W2884" s="127"/>
      <c r="X2884" s="99"/>
      <c r="Y2884" s="127"/>
    </row>
    <row r="2885" spans="3:25" ht="19" hidden="1">
      <c r="C2885" s="933"/>
      <c r="D2885" s="933"/>
      <c r="E2885" s="19"/>
      <c r="I2885" s="100"/>
      <c r="M2885" s="100"/>
      <c r="Q2885" s="99"/>
      <c r="R2885" s="340"/>
      <c r="S2885" s="119"/>
      <c r="T2885" s="123"/>
      <c r="U2885" s="119"/>
      <c r="V2885" s="99"/>
      <c r="W2885" s="127"/>
      <c r="X2885" s="99"/>
      <c r="Y2885" s="127"/>
    </row>
    <row r="2886" spans="3:25" ht="19" hidden="1">
      <c r="C2886" s="933"/>
      <c r="D2886" s="933"/>
      <c r="E2886" s="19"/>
      <c r="I2886" s="100"/>
      <c r="M2886" s="100"/>
      <c r="Q2886" s="99"/>
      <c r="R2886" s="340"/>
      <c r="S2886" s="119"/>
      <c r="T2886" s="123"/>
      <c r="U2886" s="119"/>
      <c r="V2886" s="99"/>
      <c r="W2886" s="127"/>
      <c r="X2886" s="99"/>
      <c r="Y2886" s="127"/>
    </row>
    <row r="2887" spans="3:25" ht="19" hidden="1">
      <c r="C2887" s="933"/>
      <c r="D2887" s="933"/>
      <c r="E2887" s="19"/>
      <c r="I2887" s="100"/>
      <c r="M2887" s="100"/>
      <c r="Q2887" s="99"/>
      <c r="R2887" s="340"/>
      <c r="S2887" s="119"/>
      <c r="T2887" s="123"/>
      <c r="U2887" s="119"/>
      <c r="V2887" s="99"/>
      <c r="W2887" s="127"/>
      <c r="X2887" s="99"/>
      <c r="Y2887" s="127"/>
    </row>
    <row r="2888" spans="3:25" ht="19" hidden="1">
      <c r="C2888" s="933"/>
      <c r="D2888" s="933"/>
      <c r="E2888" s="19"/>
      <c r="I2888" s="100"/>
      <c r="M2888" s="100"/>
      <c r="Q2888" s="99"/>
      <c r="R2888" s="340"/>
      <c r="S2888" s="119"/>
      <c r="T2888" s="123"/>
      <c r="U2888" s="119"/>
      <c r="V2888" s="99"/>
      <c r="W2888" s="127"/>
      <c r="X2888" s="99"/>
      <c r="Y2888" s="127"/>
    </row>
    <row r="2889" spans="3:25" ht="19" hidden="1">
      <c r="C2889" s="933"/>
      <c r="D2889" s="933"/>
      <c r="E2889" s="19"/>
      <c r="I2889" s="100"/>
      <c r="M2889" s="100"/>
      <c r="Q2889" s="99"/>
      <c r="R2889" s="340"/>
      <c r="S2889" s="119"/>
      <c r="T2889" s="123"/>
      <c r="U2889" s="119"/>
      <c r="V2889" s="99"/>
      <c r="W2889" s="127"/>
      <c r="X2889" s="99"/>
      <c r="Y2889" s="127"/>
    </row>
    <row r="2890" spans="3:25" ht="19" hidden="1">
      <c r="C2890" s="933"/>
      <c r="D2890" s="933"/>
      <c r="E2890" s="19"/>
      <c r="I2890" s="100"/>
      <c r="M2890" s="100"/>
      <c r="Q2890" s="99"/>
      <c r="R2890" s="340"/>
      <c r="S2890" s="119"/>
      <c r="T2890" s="123"/>
      <c r="U2890" s="119"/>
      <c r="V2890" s="99"/>
      <c r="W2890" s="127"/>
      <c r="X2890" s="99"/>
      <c r="Y2890" s="127"/>
    </row>
    <row r="2891" spans="3:25" ht="19" hidden="1">
      <c r="C2891" s="933"/>
      <c r="D2891" s="933"/>
      <c r="E2891" s="19"/>
      <c r="I2891" s="100"/>
      <c r="M2891" s="100"/>
      <c r="Q2891" s="99"/>
      <c r="R2891" s="340"/>
      <c r="S2891" s="119"/>
      <c r="T2891" s="123"/>
      <c r="U2891" s="119"/>
      <c r="V2891" s="99"/>
      <c r="W2891" s="127"/>
      <c r="X2891" s="99"/>
      <c r="Y2891" s="127"/>
    </row>
    <row r="2892" spans="3:25" ht="19" hidden="1">
      <c r="C2892" s="933"/>
      <c r="D2892" s="933"/>
      <c r="E2892" s="19"/>
      <c r="I2892" s="100"/>
      <c r="M2892" s="100"/>
      <c r="Q2892" s="99"/>
      <c r="R2892" s="340"/>
      <c r="S2892" s="119"/>
      <c r="T2892" s="123"/>
      <c r="U2892" s="119"/>
      <c r="V2892" s="99"/>
      <c r="W2892" s="127"/>
      <c r="X2892" s="99"/>
      <c r="Y2892" s="127"/>
    </row>
    <row r="2893" spans="3:25" ht="19" hidden="1">
      <c r="C2893" s="933"/>
      <c r="D2893" s="933"/>
      <c r="E2893" s="19"/>
      <c r="I2893" s="100"/>
      <c r="M2893" s="100"/>
      <c r="Q2893" s="99"/>
      <c r="R2893" s="340"/>
      <c r="S2893" s="119"/>
      <c r="T2893" s="123"/>
      <c r="U2893" s="119"/>
      <c r="V2893" s="99"/>
      <c r="W2893" s="127"/>
      <c r="X2893" s="99"/>
      <c r="Y2893" s="127"/>
    </row>
    <row r="2894" spans="3:25" ht="19" hidden="1">
      <c r="C2894" s="933"/>
      <c r="D2894" s="933"/>
      <c r="E2894" s="19"/>
      <c r="I2894" s="100"/>
      <c r="M2894" s="100"/>
      <c r="Q2894" s="99"/>
      <c r="R2894" s="340"/>
      <c r="S2894" s="119"/>
      <c r="T2894" s="123"/>
      <c r="U2894" s="119"/>
      <c r="V2894" s="99"/>
      <c r="W2894" s="127"/>
      <c r="X2894" s="99"/>
      <c r="Y2894" s="127"/>
    </row>
    <row r="2895" spans="3:25" ht="19" hidden="1">
      <c r="C2895" s="933"/>
      <c r="D2895" s="933"/>
      <c r="E2895" s="19"/>
      <c r="I2895" s="100"/>
      <c r="M2895" s="100"/>
      <c r="Q2895" s="99"/>
      <c r="R2895" s="340"/>
      <c r="S2895" s="119"/>
      <c r="T2895" s="123"/>
      <c r="U2895" s="119"/>
      <c r="V2895" s="99"/>
      <c r="W2895" s="127"/>
      <c r="X2895" s="99"/>
      <c r="Y2895" s="127"/>
    </row>
    <row r="2896" spans="3:25" ht="19" hidden="1">
      <c r="C2896" s="933"/>
      <c r="D2896" s="933"/>
      <c r="E2896" s="19"/>
      <c r="I2896" s="100"/>
      <c r="M2896" s="100"/>
      <c r="Q2896" s="99"/>
      <c r="R2896" s="340"/>
      <c r="S2896" s="119"/>
      <c r="T2896" s="123"/>
      <c r="U2896" s="119"/>
      <c r="V2896" s="99"/>
      <c r="W2896" s="127"/>
      <c r="X2896" s="99"/>
      <c r="Y2896" s="127"/>
    </row>
    <row r="2897" spans="3:25" ht="19" hidden="1">
      <c r="C2897" s="933"/>
      <c r="D2897" s="933"/>
      <c r="E2897" s="19"/>
      <c r="I2897" s="100"/>
      <c r="M2897" s="100"/>
      <c r="Q2897" s="99"/>
      <c r="R2897" s="340"/>
      <c r="S2897" s="119"/>
      <c r="T2897" s="123"/>
      <c r="U2897" s="119"/>
      <c r="V2897" s="99"/>
      <c r="W2897" s="127"/>
      <c r="X2897" s="99"/>
      <c r="Y2897" s="127"/>
    </row>
    <row r="2898" spans="3:25" ht="19" hidden="1">
      <c r="C2898" s="933"/>
      <c r="D2898" s="933"/>
      <c r="E2898" s="19"/>
      <c r="I2898" s="100"/>
      <c r="M2898" s="100"/>
      <c r="Q2898" s="99"/>
      <c r="R2898" s="340"/>
      <c r="S2898" s="119"/>
      <c r="T2898" s="123"/>
      <c r="U2898" s="119"/>
      <c r="V2898" s="99"/>
      <c r="W2898" s="127"/>
      <c r="X2898" s="99"/>
      <c r="Y2898" s="127"/>
    </row>
    <row r="2899" spans="3:25" ht="19" hidden="1">
      <c r="C2899" s="933"/>
      <c r="D2899" s="933"/>
      <c r="E2899" s="19"/>
      <c r="I2899" s="100"/>
      <c r="M2899" s="100"/>
      <c r="Q2899" s="99"/>
      <c r="R2899" s="340"/>
      <c r="S2899" s="119"/>
      <c r="T2899" s="123"/>
      <c r="U2899" s="119"/>
      <c r="V2899" s="99"/>
      <c r="W2899" s="127"/>
      <c r="X2899" s="99"/>
      <c r="Y2899" s="127"/>
    </row>
    <row r="2900" spans="3:25" ht="19" hidden="1">
      <c r="C2900" s="933"/>
      <c r="D2900" s="933"/>
      <c r="E2900" s="19"/>
      <c r="I2900" s="100"/>
      <c r="M2900" s="100"/>
      <c r="Q2900" s="99"/>
      <c r="R2900" s="340"/>
      <c r="S2900" s="119"/>
      <c r="T2900" s="123"/>
      <c r="U2900" s="119"/>
      <c r="V2900" s="99"/>
      <c r="W2900" s="127"/>
      <c r="X2900" s="99"/>
      <c r="Y2900" s="127"/>
    </row>
    <row r="2901" spans="3:25" ht="19" hidden="1">
      <c r="C2901" s="933"/>
      <c r="D2901" s="933"/>
      <c r="E2901" s="19"/>
      <c r="I2901" s="100"/>
      <c r="M2901" s="100"/>
      <c r="Q2901" s="99"/>
      <c r="R2901" s="340"/>
      <c r="S2901" s="119"/>
      <c r="T2901" s="123"/>
      <c r="U2901" s="119"/>
      <c r="V2901" s="99"/>
      <c r="W2901" s="127"/>
      <c r="X2901" s="99"/>
      <c r="Y2901" s="127"/>
    </row>
    <row r="2902" spans="3:25" ht="19" hidden="1">
      <c r="C2902" s="933"/>
      <c r="D2902" s="933"/>
      <c r="E2902" s="19"/>
      <c r="I2902" s="100"/>
      <c r="M2902" s="100"/>
      <c r="Q2902" s="99"/>
      <c r="R2902" s="340"/>
      <c r="S2902" s="119"/>
      <c r="T2902" s="123"/>
      <c r="U2902" s="119"/>
      <c r="V2902" s="99"/>
      <c r="W2902" s="127"/>
      <c r="X2902" s="99"/>
      <c r="Y2902" s="127"/>
    </row>
    <row r="2903" spans="3:25" ht="19" hidden="1">
      <c r="C2903" s="933"/>
      <c r="D2903" s="933"/>
      <c r="E2903" s="19"/>
      <c r="I2903" s="100"/>
      <c r="M2903" s="100"/>
      <c r="Q2903" s="99"/>
      <c r="R2903" s="340"/>
      <c r="S2903" s="119"/>
      <c r="T2903" s="123"/>
      <c r="U2903" s="119"/>
      <c r="V2903" s="99"/>
      <c r="W2903" s="127"/>
      <c r="X2903" s="99"/>
      <c r="Y2903" s="127"/>
    </row>
    <row r="2904" spans="3:25" ht="19" hidden="1">
      <c r="C2904" s="933"/>
      <c r="D2904" s="933"/>
      <c r="E2904" s="19"/>
      <c r="I2904" s="100"/>
      <c r="M2904" s="100"/>
      <c r="Q2904" s="99"/>
      <c r="R2904" s="340"/>
      <c r="S2904" s="119"/>
      <c r="T2904" s="123"/>
      <c r="U2904" s="119"/>
      <c r="V2904" s="99"/>
      <c r="W2904" s="127"/>
      <c r="X2904" s="99"/>
      <c r="Y2904" s="127"/>
    </row>
    <row r="2905" spans="3:25" ht="19" hidden="1">
      <c r="C2905" s="933"/>
      <c r="D2905" s="933"/>
      <c r="E2905" s="19"/>
      <c r="I2905" s="100"/>
      <c r="M2905" s="100"/>
      <c r="Q2905" s="99"/>
      <c r="R2905" s="340"/>
      <c r="S2905" s="119"/>
      <c r="T2905" s="123"/>
      <c r="U2905" s="119"/>
      <c r="V2905" s="99"/>
      <c r="W2905" s="127"/>
      <c r="X2905" s="99"/>
      <c r="Y2905" s="127"/>
    </row>
    <row r="2906" spans="3:25" ht="19" hidden="1">
      <c r="C2906" s="933"/>
      <c r="D2906" s="933"/>
      <c r="E2906" s="19"/>
      <c r="I2906" s="100"/>
      <c r="M2906" s="100"/>
      <c r="Q2906" s="99"/>
      <c r="R2906" s="340"/>
      <c r="S2906" s="119"/>
      <c r="T2906" s="123"/>
      <c r="U2906" s="119"/>
      <c r="V2906" s="99"/>
      <c r="W2906" s="127"/>
      <c r="X2906" s="99"/>
      <c r="Y2906" s="127"/>
    </row>
    <row r="2907" spans="3:25" ht="19" hidden="1">
      <c r="C2907" s="933"/>
      <c r="D2907" s="933"/>
      <c r="E2907" s="19"/>
      <c r="I2907" s="100"/>
      <c r="M2907" s="100"/>
      <c r="Q2907" s="99"/>
      <c r="R2907" s="340"/>
      <c r="S2907" s="119"/>
      <c r="T2907" s="123"/>
      <c r="U2907" s="119"/>
      <c r="V2907" s="99"/>
      <c r="W2907" s="127"/>
      <c r="X2907" s="99"/>
      <c r="Y2907" s="127"/>
    </row>
    <row r="2908" spans="3:25" ht="19" hidden="1">
      <c r="C2908" s="933"/>
      <c r="D2908" s="933"/>
      <c r="E2908" s="19"/>
      <c r="I2908" s="100"/>
      <c r="M2908" s="100"/>
      <c r="Q2908" s="99"/>
      <c r="R2908" s="340"/>
      <c r="S2908" s="119"/>
      <c r="T2908" s="123"/>
      <c r="U2908" s="119"/>
      <c r="V2908" s="99"/>
      <c r="W2908" s="127"/>
      <c r="X2908" s="99"/>
      <c r="Y2908" s="127"/>
    </row>
    <row r="2909" spans="3:25" ht="19" hidden="1">
      <c r="C2909" s="933"/>
      <c r="D2909" s="933"/>
      <c r="E2909" s="19"/>
      <c r="I2909" s="100"/>
      <c r="M2909" s="100"/>
      <c r="Q2909" s="99"/>
      <c r="R2909" s="340"/>
      <c r="S2909" s="119"/>
      <c r="T2909" s="123"/>
      <c r="U2909" s="119"/>
      <c r="V2909" s="99"/>
      <c r="W2909" s="127"/>
      <c r="X2909" s="99"/>
      <c r="Y2909" s="127"/>
    </row>
    <row r="2910" spans="3:25" ht="19" hidden="1">
      <c r="C2910" s="933"/>
      <c r="D2910" s="933"/>
      <c r="E2910" s="19"/>
      <c r="I2910" s="100"/>
      <c r="M2910" s="100"/>
      <c r="Q2910" s="99"/>
      <c r="R2910" s="340"/>
      <c r="S2910" s="119"/>
      <c r="T2910" s="123"/>
      <c r="U2910" s="119"/>
      <c r="V2910" s="99"/>
      <c r="W2910" s="127"/>
      <c r="X2910" s="99"/>
      <c r="Y2910" s="127"/>
    </row>
    <row r="2911" spans="3:25" ht="19" hidden="1">
      <c r="C2911" s="933"/>
      <c r="D2911" s="933"/>
      <c r="E2911" s="19"/>
      <c r="I2911" s="100"/>
      <c r="M2911" s="100"/>
      <c r="Q2911" s="99"/>
      <c r="R2911" s="340"/>
      <c r="S2911" s="119"/>
      <c r="T2911" s="123"/>
      <c r="U2911" s="119"/>
      <c r="V2911" s="99"/>
      <c r="W2911" s="127"/>
      <c r="X2911" s="99"/>
      <c r="Y2911" s="127"/>
    </row>
    <row r="2912" spans="3:25" ht="19" hidden="1">
      <c r="C2912" s="933"/>
      <c r="D2912" s="933"/>
      <c r="E2912" s="19"/>
      <c r="I2912" s="100"/>
      <c r="M2912" s="100"/>
      <c r="Q2912" s="99"/>
      <c r="R2912" s="340"/>
      <c r="S2912" s="119"/>
      <c r="T2912" s="123"/>
      <c r="U2912" s="119"/>
      <c r="V2912" s="99"/>
      <c r="W2912" s="127"/>
      <c r="X2912" s="99"/>
      <c r="Y2912" s="127"/>
    </row>
    <row r="2913" spans="3:25" ht="19" hidden="1">
      <c r="C2913" s="933"/>
      <c r="D2913" s="933"/>
      <c r="E2913" s="19"/>
      <c r="I2913" s="100"/>
      <c r="M2913" s="100"/>
      <c r="Q2913" s="99"/>
      <c r="R2913" s="340"/>
      <c r="S2913" s="119"/>
      <c r="T2913" s="123"/>
      <c r="U2913" s="119"/>
      <c r="V2913" s="99"/>
      <c r="W2913" s="127"/>
      <c r="X2913" s="99"/>
      <c r="Y2913" s="127"/>
    </row>
    <row r="2914" spans="3:25" ht="19" hidden="1">
      <c r="C2914" s="933"/>
      <c r="D2914" s="933"/>
      <c r="E2914" s="19"/>
      <c r="I2914" s="100"/>
      <c r="M2914" s="100"/>
      <c r="Q2914" s="99"/>
      <c r="R2914" s="340"/>
      <c r="S2914" s="119"/>
      <c r="T2914" s="123"/>
      <c r="U2914" s="119"/>
      <c r="V2914" s="99"/>
      <c r="W2914" s="127"/>
      <c r="X2914" s="99"/>
      <c r="Y2914" s="127"/>
    </row>
    <row r="2915" spans="3:25" ht="19" hidden="1">
      <c r="C2915" s="933"/>
      <c r="D2915" s="933"/>
      <c r="E2915" s="19"/>
      <c r="I2915" s="100"/>
      <c r="M2915" s="100"/>
      <c r="Q2915" s="99"/>
      <c r="R2915" s="340"/>
      <c r="S2915" s="119"/>
      <c r="T2915" s="123"/>
      <c r="U2915" s="119"/>
      <c r="V2915" s="99"/>
      <c r="W2915" s="127"/>
      <c r="X2915" s="99"/>
      <c r="Y2915" s="127"/>
    </row>
    <row r="2916" spans="3:25" ht="19" hidden="1">
      <c r="C2916" s="933"/>
      <c r="D2916" s="933"/>
      <c r="E2916" s="19"/>
      <c r="I2916" s="100"/>
      <c r="M2916" s="100"/>
      <c r="Q2916" s="99"/>
      <c r="R2916" s="340"/>
      <c r="S2916" s="119"/>
      <c r="T2916" s="123"/>
      <c r="U2916" s="119"/>
      <c r="V2916" s="99"/>
      <c r="W2916" s="127"/>
      <c r="X2916" s="99"/>
      <c r="Y2916" s="127"/>
    </row>
    <row r="2917" spans="3:25" ht="19" hidden="1">
      <c r="C2917" s="933"/>
      <c r="D2917" s="933"/>
      <c r="E2917" s="19"/>
      <c r="I2917" s="100"/>
      <c r="M2917" s="100"/>
      <c r="Q2917" s="99"/>
      <c r="R2917" s="340"/>
      <c r="S2917" s="119"/>
      <c r="T2917" s="123"/>
      <c r="U2917" s="119"/>
      <c r="V2917" s="99"/>
      <c r="W2917" s="127"/>
      <c r="X2917" s="99"/>
      <c r="Y2917" s="127"/>
    </row>
    <row r="2918" spans="3:25" ht="19" hidden="1">
      <c r="C2918" s="933"/>
      <c r="D2918" s="933"/>
      <c r="E2918" s="19"/>
      <c r="I2918" s="100"/>
      <c r="M2918" s="100"/>
      <c r="Q2918" s="99"/>
      <c r="R2918" s="340"/>
      <c r="S2918" s="119"/>
      <c r="T2918" s="123"/>
      <c r="U2918" s="119"/>
      <c r="V2918" s="99"/>
      <c r="W2918" s="127"/>
      <c r="X2918" s="99"/>
      <c r="Y2918" s="127"/>
    </row>
    <row r="2919" spans="3:25" ht="19" hidden="1">
      <c r="C2919" s="933"/>
      <c r="D2919" s="933"/>
      <c r="E2919" s="19"/>
      <c r="I2919" s="100"/>
      <c r="M2919" s="100"/>
      <c r="Q2919" s="99"/>
      <c r="R2919" s="340"/>
      <c r="S2919" s="119"/>
      <c r="T2919" s="123"/>
      <c r="U2919" s="119"/>
      <c r="V2919" s="99"/>
      <c r="W2919" s="127"/>
      <c r="X2919" s="99"/>
      <c r="Y2919" s="127"/>
    </row>
    <row r="2920" spans="3:25" ht="19" hidden="1">
      <c r="C2920" s="933"/>
      <c r="D2920" s="933"/>
      <c r="E2920" s="19"/>
      <c r="I2920" s="100"/>
      <c r="M2920" s="100"/>
      <c r="Q2920" s="99"/>
      <c r="R2920" s="340"/>
      <c r="S2920" s="119"/>
      <c r="T2920" s="123"/>
      <c r="U2920" s="119"/>
      <c r="V2920" s="99"/>
      <c r="W2920" s="127"/>
      <c r="X2920" s="99"/>
      <c r="Y2920" s="127"/>
    </row>
    <row r="2921" spans="3:25" ht="19" hidden="1">
      <c r="C2921" s="933"/>
      <c r="D2921" s="933"/>
      <c r="E2921" s="19"/>
      <c r="I2921" s="100"/>
      <c r="M2921" s="100"/>
      <c r="Q2921" s="99"/>
      <c r="R2921" s="340"/>
      <c r="S2921" s="119"/>
      <c r="T2921" s="123"/>
      <c r="U2921" s="119"/>
      <c r="V2921" s="99"/>
      <c r="W2921" s="127"/>
      <c r="X2921" s="99"/>
      <c r="Y2921" s="127"/>
    </row>
    <row r="2922" spans="3:25" ht="19" hidden="1">
      <c r="C2922" s="933"/>
      <c r="D2922" s="933"/>
      <c r="E2922" s="19"/>
      <c r="I2922" s="100"/>
      <c r="M2922" s="100"/>
      <c r="Q2922" s="99"/>
      <c r="R2922" s="340"/>
      <c r="S2922" s="119"/>
      <c r="T2922" s="123"/>
      <c r="U2922" s="119"/>
      <c r="V2922" s="99"/>
      <c r="W2922" s="127"/>
      <c r="X2922" s="99"/>
      <c r="Y2922" s="127"/>
    </row>
    <row r="2923" spans="3:25" ht="19" hidden="1">
      <c r="C2923" s="933"/>
      <c r="D2923" s="933"/>
      <c r="E2923" s="19"/>
      <c r="I2923" s="100"/>
      <c r="M2923" s="100"/>
      <c r="Q2923" s="99"/>
      <c r="R2923" s="340"/>
      <c r="S2923" s="119"/>
      <c r="T2923" s="123"/>
      <c r="U2923" s="119"/>
      <c r="V2923" s="99"/>
      <c r="W2923" s="127"/>
      <c r="X2923" s="99"/>
      <c r="Y2923" s="127"/>
    </row>
    <row r="2924" spans="3:25" ht="19" hidden="1">
      <c r="C2924" s="933"/>
      <c r="D2924" s="933"/>
      <c r="E2924" s="19"/>
      <c r="I2924" s="100"/>
      <c r="M2924" s="100"/>
      <c r="Q2924" s="99"/>
      <c r="R2924" s="340"/>
      <c r="S2924" s="119"/>
      <c r="T2924" s="123"/>
      <c r="U2924" s="119"/>
      <c r="V2924" s="99"/>
      <c r="W2924" s="127"/>
      <c r="X2924" s="99"/>
      <c r="Y2924" s="127"/>
    </row>
    <row r="2925" spans="3:25" ht="19" hidden="1">
      <c r="C2925" s="933"/>
      <c r="D2925" s="933"/>
      <c r="E2925" s="19"/>
      <c r="I2925" s="100"/>
      <c r="M2925" s="100"/>
      <c r="Q2925" s="99"/>
      <c r="R2925" s="340"/>
      <c r="S2925" s="119"/>
      <c r="T2925" s="123"/>
      <c r="U2925" s="119"/>
      <c r="V2925" s="99"/>
      <c r="W2925" s="127"/>
      <c r="X2925" s="99"/>
      <c r="Y2925" s="127"/>
    </row>
    <row r="2926" spans="3:25" ht="19" hidden="1">
      <c r="C2926" s="933"/>
      <c r="D2926" s="933"/>
      <c r="E2926" s="19"/>
      <c r="I2926" s="100"/>
      <c r="M2926" s="100"/>
      <c r="Q2926" s="99"/>
      <c r="R2926" s="340"/>
      <c r="S2926" s="119"/>
      <c r="T2926" s="123"/>
      <c r="U2926" s="119"/>
      <c r="V2926" s="99"/>
      <c r="W2926" s="127"/>
      <c r="X2926" s="99"/>
      <c r="Y2926" s="127"/>
    </row>
    <row r="2927" spans="3:25" ht="19" hidden="1">
      <c r="C2927" s="933"/>
      <c r="D2927" s="933"/>
      <c r="E2927" s="19"/>
      <c r="I2927" s="100"/>
      <c r="M2927" s="100"/>
      <c r="Q2927" s="99"/>
      <c r="R2927" s="340"/>
      <c r="S2927" s="119"/>
      <c r="T2927" s="123"/>
      <c r="U2927" s="119"/>
      <c r="V2927" s="99"/>
      <c r="W2927" s="127"/>
      <c r="X2927" s="99"/>
      <c r="Y2927" s="127"/>
    </row>
    <row r="2928" spans="3:25" ht="19" hidden="1">
      <c r="C2928" s="933"/>
      <c r="D2928" s="933"/>
      <c r="E2928" s="19"/>
      <c r="I2928" s="100"/>
      <c r="M2928" s="100"/>
      <c r="Q2928" s="99"/>
      <c r="R2928" s="340"/>
      <c r="S2928" s="119"/>
      <c r="T2928" s="123"/>
      <c r="U2928" s="119"/>
      <c r="V2928" s="99"/>
      <c r="W2928" s="127"/>
      <c r="X2928" s="99"/>
      <c r="Y2928" s="127"/>
    </row>
    <row r="2929" spans="3:25" ht="19" hidden="1">
      <c r="C2929" s="933"/>
      <c r="D2929" s="933"/>
      <c r="E2929" s="19"/>
      <c r="I2929" s="100"/>
      <c r="M2929" s="100"/>
      <c r="Q2929" s="99"/>
      <c r="R2929" s="340"/>
      <c r="S2929" s="119"/>
      <c r="T2929" s="123"/>
      <c r="U2929" s="119"/>
      <c r="V2929" s="99"/>
      <c r="W2929" s="127"/>
      <c r="X2929" s="99"/>
      <c r="Y2929" s="127"/>
    </row>
    <row r="2930" spans="3:25" ht="19" hidden="1">
      <c r="C2930" s="933"/>
      <c r="D2930" s="933"/>
      <c r="E2930" s="19"/>
      <c r="I2930" s="100"/>
      <c r="M2930" s="100"/>
      <c r="Q2930" s="99"/>
      <c r="R2930" s="340"/>
      <c r="S2930" s="119"/>
      <c r="T2930" s="123"/>
      <c r="U2930" s="119"/>
      <c r="V2930" s="99"/>
      <c r="W2930" s="127"/>
      <c r="X2930" s="99"/>
      <c r="Y2930" s="127"/>
    </row>
    <row r="2931" spans="3:25" ht="19" hidden="1">
      <c r="C2931" s="933"/>
      <c r="D2931" s="933"/>
      <c r="E2931" s="19"/>
      <c r="I2931" s="100"/>
      <c r="M2931" s="100"/>
      <c r="Q2931" s="99"/>
      <c r="R2931" s="340"/>
      <c r="S2931" s="119"/>
      <c r="T2931" s="123"/>
      <c r="U2931" s="119"/>
      <c r="V2931" s="99"/>
      <c r="W2931" s="127"/>
      <c r="X2931" s="99"/>
      <c r="Y2931" s="127"/>
    </row>
    <row r="2932" spans="3:25" ht="19" hidden="1">
      <c r="C2932" s="933"/>
      <c r="D2932" s="933"/>
      <c r="E2932" s="19"/>
      <c r="I2932" s="100"/>
      <c r="M2932" s="100"/>
      <c r="Q2932" s="99"/>
      <c r="R2932" s="340"/>
      <c r="S2932" s="119"/>
      <c r="T2932" s="123"/>
      <c r="U2932" s="119"/>
      <c r="V2932" s="99"/>
      <c r="W2932" s="127"/>
      <c r="X2932" s="99"/>
      <c r="Y2932" s="127"/>
    </row>
    <row r="2933" spans="3:25" ht="19" hidden="1">
      <c r="C2933" s="933"/>
      <c r="D2933" s="933"/>
      <c r="E2933" s="19"/>
      <c r="I2933" s="100"/>
      <c r="M2933" s="100"/>
      <c r="Q2933" s="99"/>
      <c r="R2933" s="340"/>
      <c r="S2933" s="119"/>
      <c r="T2933" s="123"/>
      <c r="U2933" s="119"/>
      <c r="V2933" s="99"/>
      <c r="W2933" s="127"/>
      <c r="X2933" s="99"/>
      <c r="Y2933" s="127"/>
    </row>
    <row r="2934" spans="3:25" ht="19" hidden="1">
      <c r="C2934" s="933"/>
      <c r="D2934" s="933"/>
      <c r="E2934" s="19"/>
      <c r="I2934" s="100"/>
      <c r="M2934" s="100"/>
      <c r="Q2934" s="99"/>
      <c r="R2934" s="340"/>
      <c r="S2934" s="119"/>
      <c r="T2934" s="123"/>
      <c r="U2934" s="119"/>
      <c r="V2934" s="99"/>
      <c r="W2934" s="127"/>
      <c r="X2934" s="99"/>
      <c r="Y2934" s="127"/>
    </row>
    <row r="2935" spans="3:25" ht="19" hidden="1">
      <c r="C2935" s="933"/>
      <c r="D2935" s="933"/>
      <c r="E2935" s="19"/>
      <c r="I2935" s="100"/>
      <c r="M2935" s="100"/>
      <c r="Q2935" s="99"/>
      <c r="R2935" s="340"/>
      <c r="S2935" s="119"/>
      <c r="T2935" s="123"/>
      <c r="U2935" s="119"/>
      <c r="V2935" s="99"/>
      <c r="W2935" s="127"/>
      <c r="X2935" s="99"/>
      <c r="Y2935" s="127"/>
    </row>
    <row r="2936" spans="3:25" ht="19" hidden="1">
      <c r="C2936" s="933"/>
      <c r="D2936" s="933"/>
      <c r="E2936" s="19"/>
      <c r="I2936" s="100"/>
      <c r="M2936" s="100"/>
      <c r="Q2936" s="99"/>
      <c r="R2936" s="340"/>
      <c r="S2936" s="119"/>
      <c r="T2936" s="123"/>
      <c r="U2936" s="119"/>
      <c r="V2936" s="99"/>
      <c r="W2936" s="127"/>
      <c r="X2936" s="99"/>
      <c r="Y2936" s="127"/>
    </row>
    <row r="2937" spans="3:25" ht="19" hidden="1">
      <c r="C2937" s="933"/>
      <c r="D2937" s="933"/>
      <c r="E2937" s="19"/>
      <c r="I2937" s="100"/>
      <c r="M2937" s="100"/>
      <c r="Q2937" s="99"/>
      <c r="R2937" s="340"/>
      <c r="S2937" s="119"/>
      <c r="T2937" s="123"/>
      <c r="U2937" s="119"/>
      <c r="V2937" s="99"/>
      <c r="W2937" s="127"/>
      <c r="X2937" s="99"/>
      <c r="Y2937" s="127"/>
    </row>
    <row r="2938" spans="3:25" ht="19" hidden="1">
      <c r="C2938" s="933"/>
      <c r="D2938" s="933"/>
      <c r="E2938" s="19"/>
      <c r="I2938" s="100"/>
      <c r="M2938" s="100"/>
      <c r="Q2938" s="99"/>
      <c r="R2938" s="340"/>
      <c r="S2938" s="119"/>
      <c r="T2938" s="123"/>
      <c r="U2938" s="119"/>
      <c r="V2938" s="99"/>
      <c r="W2938" s="127"/>
      <c r="X2938" s="99"/>
      <c r="Y2938" s="127"/>
    </row>
    <row r="2939" spans="3:25" ht="19" hidden="1">
      <c r="C2939" s="933"/>
      <c r="D2939" s="933"/>
      <c r="E2939" s="19"/>
      <c r="I2939" s="100"/>
      <c r="M2939" s="100"/>
      <c r="Q2939" s="99"/>
      <c r="R2939" s="340"/>
      <c r="S2939" s="119"/>
      <c r="T2939" s="123"/>
      <c r="U2939" s="119"/>
      <c r="V2939" s="99"/>
      <c r="W2939" s="127"/>
      <c r="X2939" s="99"/>
      <c r="Y2939" s="127"/>
    </row>
    <row r="2940" spans="3:25" ht="19" hidden="1">
      <c r="C2940" s="933"/>
      <c r="D2940" s="933"/>
      <c r="E2940" s="19"/>
      <c r="I2940" s="100"/>
      <c r="M2940" s="100"/>
      <c r="Q2940" s="99"/>
      <c r="R2940" s="340"/>
      <c r="S2940" s="119"/>
      <c r="T2940" s="123"/>
      <c r="U2940" s="119"/>
      <c r="V2940" s="99"/>
      <c r="W2940" s="127"/>
      <c r="X2940" s="99"/>
      <c r="Y2940" s="127"/>
    </row>
    <row r="2941" spans="3:25" ht="19" hidden="1">
      <c r="C2941" s="933"/>
      <c r="D2941" s="933"/>
      <c r="E2941" s="19"/>
      <c r="I2941" s="100"/>
      <c r="M2941" s="100"/>
      <c r="Q2941" s="99"/>
      <c r="R2941" s="340"/>
      <c r="S2941" s="119"/>
      <c r="T2941" s="123"/>
      <c r="U2941" s="119"/>
      <c r="V2941" s="99"/>
      <c r="W2941" s="127"/>
      <c r="X2941" s="99"/>
      <c r="Y2941" s="127"/>
    </row>
    <row r="2942" spans="3:25" ht="19" hidden="1">
      <c r="C2942" s="933"/>
      <c r="D2942" s="933"/>
      <c r="E2942" s="19"/>
      <c r="I2942" s="100"/>
      <c r="M2942" s="100"/>
      <c r="Q2942" s="99"/>
      <c r="R2942" s="340"/>
      <c r="S2942" s="119"/>
      <c r="T2942" s="123"/>
      <c r="U2942" s="119"/>
      <c r="V2942" s="99"/>
      <c r="W2942" s="127"/>
      <c r="X2942" s="99"/>
      <c r="Y2942" s="127"/>
    </row>
    <row r="2943" spans="3:25" ht="19" hidden="1">
      <c r="C2943" s="933"/>
      <c r="D2943" s="933"/>
      <c r="E2943" s="19"/>
      <c r="I2943" s="100"/>
      <c r="M2943" s="100"/>
      <c r="Q2943" s="99"/>
      <c r="R2943" s="340"/>
      <c r="S2943" s="119"/>
      <c r="T2943" s="123"/>
      <c r="U2943" s="119"/>
      <c r="V2943" s="99"/>
      <c r="W2943" s="127"/>
      <c r="X2943" s="99"/>
      <c r="Y2943" s="127"/>
    </row>
    <row r="2944" spans="3:25" ht="19" hidden="1">
      <c r="C2944" s="933"/>
      <c r="D2944" s="933"/>
      <c r="E2944" s="19"/>
      <c r="I2944" s="100"/>
      <c r="M2944" s="100"/>
      <c r="Q2944" s="99"/>
      <c r="R2944" s="340"/>
      <c r="S2944" s="119"/>
      <c r="T2944" s="123"/>
      <c r="U2944" s="119"/>
      <c r="V2944" s="99"/>
      <c r="W2944" s="127"/>
      <c r="X2944" s="99"/>
      <c r="Y2944" s="127"/>
    </row>
    <row r="2945" spans="3:25" ht="19" hidden="1">
      <c r="C2945" s="933"/>
      <c r="D2945" s="933"/>
      <c r="E2945" s="19"/>
      <c r="I2945" s="100"/>
      <c r="M2945" s="100"/>
      <c r="Q2945" s="99"/>
      <c r="R2945" s="340"/>
      <c r="S2945" s="119"/>
      <c r="T2945" s="123"/>
      <c r="U2945" s="119"/>
      <c r="V2945" s="99"/>
      <c r="W2945" s="127"/>
      <c r="X2945" s="99"/>
      <c r="Y2945" s="127"/>
    </row>
    <row r="2946" spans="3:25" ht="19" hidden="1">
      <c r="C2946" s="933"/>
      <c r="D2946" s="933"/>
      <c r="E2946" s="19"/>
      <c r="I2946" s="100"/>
      <c r="M2946" s="100"/>
      <c r="Q2946" s="99"/>
      <c r="R2946" s="340"/>
      <c r="S2946" s="119"/>
      <c r="T2946" s="123"/>
      <c r="U2946" s="119"/>
      <c r="V2946" s="99"/>
      <c r="W2946" s="127"/>
      <c r="X2946" s="99"/>
      <c r="Y2946" s="127"/>
    </row>
    <row r="2947" spans="3:25" ht="19" hidden="1">
      <c r="C2947" s="933"/>
      <c r="D2947" s="933"/>
      <c r="E2947" s="19"/>
      <c r="I2947" s="100"/>
      <c r="M2947" s="100"/>
      <c r="Q2947" s="99"/>
      <c r="R2947" s="340"/>
      <c r="S2947" s="119"/>
      <c r="T2947" s="123"/>
      <c r="U2947" s="119"/>
      <c r="V2947" s="99"/>
      <c r="W2947" s="127"/>
      <c r="X2947" s="99"/>
      <c r="Y2947" s="127"/>
    </row>
    <row r="2948" spans="3:25" ht="19" hidden="1">
      <c r="C2948" s="933"/>
      <c r="D2948" s="933"/>
      <c r="E2948" s="19"/>
      <c r="I2948" s="100"/>
      <c r="M2948" s="100"/>
      <c r="Q2948" s="99"/>
      <c r="R2948" s="340"/>
      <c r="S2948" s="119"/>
      <c r="T2948" s="123"/>
      <c r="U2948" s="119"/>
      <c r="V2948" s="99"/>
      <c r="W2948" s="127"/>
      <c r="X2948" s="99"/>
      <c r="Y2948" s="127"/>
    </row>
    <row r="2949" spans="3:25" ht="19" hidden="1">
      <c r="C2949" s="933"/>
      <c r="D2949" s="933"/>
      <c r="E2949" s="19"/>
      <c r="I2949" s="100"/>
      <c r="M2949" s="100"/>
      <c r="Q2949" s="99"/>
      <c r="R2949" s="340"/>
      <c r="S2949" s="119"/>
      <c r="T2949" s="123"/>
      <c r="U2949" s="119"/>
      <c r="V2949" s="99"/>
      <c r="W2949" s="127"/>
      <c r="X2949" s="99"/>
      <c r="Y2949" s="127"/>
    </row>
    <row r="2950" spans="3:25" ht="19" hidden="1">
      <c r="C2950" s="933"/>
      <c r="D2950" s="933"/>
      <c r="E2950" s="19"/>
      <c r="I2950" s="100"/>
      <c r="M2950" s="100"/>
      <c r="Q2950" s="99"/>
      <c r="R2950" s="340"/>
      <c r="S2950" s="119"/>
      <c r="T2950" s="123"/>
      <c r="U2950" s="119"/>
      <c r="V2950" s="99"/>
      <c r="W2950" s="127"/>
      <c r="X2950" s="99"/>
      <c r="Y2950" s="127"/>
    </row>
    <row r="2951" spans="3:25" ht="19" hidden="1">
      <c r="C2951" s="933"/>
      <c r="D2951" s="933"/>
      <c r="E2951" s="19"/>
      <c r="I2951" s="100"/>
      <c r="M2951" s="100"/>
      <c r="Q2951" s="99"/>
      <c r="R2951" s="340"/>
      <c r="S2951" s="119"/>
      <c r="T2951" s="123"/>
      <c r="U2951" s="119"/>
      <c r="V2951" s="99"/>
      <c r="W2951" s="127"/>
      <c r="X2951" s="99"/>
      <c r="Y2951" s="127"/>
    </row>
    <row r="2952" spans="3:25" ht="19" hidden="1">
      <c r="C2952" s="933"/>
      <c r="D2952" s="933"/>
      <c r="E2952" s="19"/>
      <c r="I2952" s="100"/>
      <c r="M2952" s="100"/>
      <c r="Q2952" s="99"/>
      <c r="R2952" s="340"/>
      <c r="S2952" s="119"/>
      <c r="T2952" s="123"/>
      <c r="U2952" s="119"/>
      <c r="V2952" s="99"/>
      <c r="W2952" s="127"/>
      <c r="X2952" s="99"/>
      <c r="Y2952" s="127"/>
    </row>
    <row r="2953" spans="3:25" ht="19" hidden="1">
      <c r="C2953" s="933"/>
      <c r="D2953" s="933"/>
      <c r="E2953" s="19"/>
      <c r="I2953" s="100"/>
      <c r="M2953" s="100"/>
      <c r="Q2953" s="99"/>
      <c r="R2953" s="340"/>
      <c r="S2953" s="119"/>
      <c r="T2953" s="123"/>
      <c r="U2953" s="119"/>
      <c r="V2953" s="99"/>
      <c r="W2953" s="127"/>
      <c r="X2953" s="99"/>
      <c r="Y2953" s="127"/>
    </row>
    <row r="2954" spans="3:25" ht="19" hidden="1">
      <c r="C2954" s="933"/>
      <c r="D2954" s="933"/>
      <c r="E2954" s="19"/>
      <c r="I2954" s="100"/>
      <c r="M2954" s="100"/>
      <c r="Q2954" s="99"/>
      <c r="R2954" s="340"/>
      <c r="S2954" s="119"/>
      <c r="T2954" s="123"/>
      <c r="U2954" s="119"/>
      <c r="V2954" s="99"/>
      <c r="W2954" s="127"/>
      <c r="X2954" s="99"/>
      <c r="Y2954" s="127"/>
    </row>
    <row r="2955" spans="3:25" ht="19" hidden="1">
      <c r="C2955" s="933"/>
      <c r="D2955" s="933"/>
      <c r="E2955" s="19"/>
      <c r="I2955" s="100"/>
      <c r="M2955" s="100"/>
      <c r="Q2955" s="99"/>
      <c r="R2955" s="340"/>
      <c r="S2955" s="119"/>
      <c r="T2955" s="123"/>
      <c r="U2955" s="119"/>
      <c r="V2955" s="99"/>
      <c r="W2955" s="127"/>
      <c r="X2955" s="99"/>
      <c r="Y2955" s="127"/>
    </row>
    <row r="2956" spans="3:25" ht="19" hidden="1">
      <c r="C2956" s="933"/>
      <c r="D2956" s="933"/>
      <c r="E2956" s="19"/>
      <c r="I2956" s="100"/>
      <c r="M2956" s="100"/>
      <c r="Q2956" s="99"/>
      <c r="R2956" s="340"/>
      <c r="S2956" s="119"/>
      <c r="T2956" s="123"/>
      <c r="U2956" s="119"/>
      <c r="V2956" s="99"/>
      <c r="W2956" s="127"/>
      <c r="X2956" s="99"/>
      <c r="Y2956" s="127"/>
    </row>
    <row r="2957" spans="3:25" ht="19" hidden="1">
      <c r="C2957" s="933"/>
      <c r="D2957" s="933"/>
      <c r="E2957" s="19"/>
      <c r="I2957" s="100"/>
      <c r="M2957" s="100"/>
      <c r="Q2957" s="99"/>
      <c r="R2957" s="340"/>
      <c r="S2957" s="119"/>
      <c r="T2957" s="123"/>
      <c r="U2957" s="119"/>
      <c r="V2957" s="99"/>
      <c r="W2957" s="127"/>
      <c r="X2957" s="99"/>
      <c r="Y2957" s="127"/>
    </row>
    <row r="2958" spans="3:25" ht="19" hidden="1">
      <c r="C2958" s="933"/>
      <c r="D2958" s="933"/>
      <c r="E2958" s="19"/>
      <c r="I2958" s="100"/>
      <c r="M2958" s="100"/>
      <c r="Q2958" s="99"/>
      <c r="R2958" s="340"/>
      <c r="S2958" s="119"/>
      <c r="T2958" s="123"/>
      <c r="U2958" s="119"/>
      <c r="V2958" s="99"/>
      <c r="W2958" s="127"/>
      <c r="X2958" s="99"/>
      <c r="Y2958" s="127"/>
    </row>
    <row r="2959" spans="3:25" ht="19" hidden="1">
      <c r="C2959" s="933"/>
      <c r="D2959" s="933"/>
      <c r="E2959" s="19"/>
      <c r="I2959" s="100"/>
      <c r="M2959" s="100"/>
      <c r="Q2959" s="99"/>
      <c r="R2959" s="340"/>
      <c r="S2959" s="119"/>
      <c r="T2959" s="123"/>
      <c r="U2959" s="119"/>
      <c r="V2959" s="99"/>
      <c r="W2959" s="127"/>
      <c r="X2959" s="99"/>
      <c r="Y2959" s="127"/>
    </row>
    <row r="2960" spans="3:25" ht="19" hidden="1">
      <c r="C2960" s="933"/>
      <c r="D2960" s="933"/>
      <c r="E2960" s="19"/>
      <c r="I2960" s="100"/>
      <c r="M2960" s="100"/>
      <c r="Q2960" s="99"/>
      <c r="R2960" s="340"/>
      <c r="S2960" s="119"/>
      <c r="T2960" s="123"/>
      <c r="U2960" s="119"/>
      <c r="V2960" s="99"/>
      <c r="W2960" s="127"/>
      <c r="X2960" s="99"/>
      <c r="Y2960" s="127"/>
    </row>
    <row r="2961" spans="3:25" ht="19" hidden="1">
      <c r="C2961" s="933"/>
      <c r="D2961" s="933"/>
      <c r="E2961" s="19"/>
      <c r="I2961" s="100"/>
      <c r="M2961" s="100"/>
      <c r="Q2961" s="99"/>
      <c r="R2961" s="340"/>
      <c r="S2961" s="119"/>
      <c r="T2961" s="123"/>
      <c r="U2961" s="119"/>
      <c r="V2961" s="99"/>
      <c r="W2961" s="127"/>
      <c r="X2961" s="99"/>
      <c r="Y2961" s="127"/>
    </row>
    <row r="2962" spans="3:25" ht="19" hidden="1">
      <c r="C2962" s="933"/>
      <c r="D2962" s="933"/>
      <c r="E2962" s="19"/>
      <c r="I2962" s="100"/>
      <c r="M2962" s="100"/>
      <c r="Q2962" s="99"/>
      <c r="R2962" s="340"/>
      <c r="S2962" s="119"/>
      <c r="T2962" s="123"/>
      <c r="U2962" s="119"/>
      <c r="V2962" s="99"/>
      <c r="W2962" s="127"/>
      <c r="X2962" s="99"/>
      <c r="Y2962" s="127"/>
    </row>
    <row r="2963" spans="3:25" ht="19" hidden="1">
      <c r="C2963" s="933"/>
      <c r="D2963" s="933"/>
      <c r="E2963" s="19"/>
      <c r="I2963" s="100"/>
      <c r="M2963" s="100"/>
      <c r="Q2963" s="99"/>
      <c r="R2963" s="340"/>
      <c r="S2963" s="119"/>
      <c r="T2963" s="123"/>
      <c r="U2963" s="119"/>
      <c r="V2963" s="99"/>
      <c r="W2963" s="127"/>
      <c r="X2963" s="99"/>
      <c r="Y2963" s="127"/>
    </row>
    <row r="2964" spans="3:25" ht="19" hidden="1">
      <c r="C2964" s="933"/>
      <c r="D2964" s="933"/>
      <c r="E2964" s="19"/>
      <c r="I2964" s="100"/>
      <c r="M2964" s="100"/>
      <c r="Q2964" s="99"/>
      <c r="R2964" s="340"/>
      <c r="S2964" s="119"/>
      <c r="T2964" s="123"/>
      <c r="U2964" s="119"/>
      <c r="V2964" s="99"/>
      <c r="W2964" s="127"/>
      <c r="X2964" s="99"/>
      <c r="Y2964" s="127"/>
    </row>
    <row r="2965" spans="3:25" ht="19" hidden="1">
      <c r="C2965" s="933"/>
      <c r="D2965" s="933"/>
      <c r="E2965" s="19"/>
      <c r="I2965" s="100"/>
      <c r="M2965" s="100"/>
      <c r="Q2965" s="99"/>
      <c r="R2965" s="340"/>
      <c r="S2965" s="119"/>
      <c r="T2965" s="123"/>
      <c r="U2965" s="119"/>
      <c r="V2965" s="99"/>
      <c r="W2965" s="127"/>
      <c r="X2965" s="99"/>
      <c r="Y2965" s="127"/>
    </row>
    <row r="2966" spans="3:25" ht="19" hidden="1">
      <c r="C2966" s="933"/>
      <c r="D2966" s="933"/>
      <c r="E2966" s="19"/>
      <c r="I2966" s="100"/>
      <c r="M2966" s="100"/>
      <c r="Q2966" s="99"/>
      <c r="R2966" s="340"/>
      <c r="S2966" s="119"/>
      <c r="T2966" s="123"/>
      <c r="U2966" s="119"/>
      <c r="V2966" s="99"/>
      <c r="W2966" s="127"/>
      <c r="X2966" s="99"/>
      <c r="Y2966" s="127"/>
    </row>
    <row r="2967" spans="3:25" ht="19" hidden="1">
      <c r="C2967" s="933"/>
      <c r="D2967" s="933"/>
      <c r="E2967" s="19"/>
      <c r="I2967" s="100"/>
      <c r="M2967" s="100"/>
      <c r="Q2967" s="99"/>
      <c r="R2967" s="340"/>
      <c r="S2967" s="119"/>
      <c r="T2967" s="123"/>
      <c r="U2967" s="119"/>
      <c r="V2967" s="99"/>
      <c r="W2967" s="127"/>
      <c r="X2967" s="99"/>
      <c r="Y2967" s="127"/>
    </row>
    <row r="2968" spans="3:25" ht="19" hidden="1">
      <c r="C2968" s="933"/>
      <c r="D2968" s="933"/>
      <c r="E2968" s="19"/>
      <c r="I2968" s="100"/>
      <c r="M2968" s="100"/>
      <c r="Q2968" s="99"/>
      <c r="R2968" s="340"/>
      <c r="S2968" s="119"/>
      <c r="T2968" s="123"/>
      <c r="U2968" s="119"/>
      <c r="V2968" s="99"/>
      <c r="W2968" s="127"/>
      <c r="X2968" s="99"/>
      <c r="Y2968" s="127"/>
    </row>
    <row r="2969" spans="3:25" ht="19" hidden="1">
      <c r="C2969" s="933"/>
      <c r="D2969" s="933"/>
      <c r="E2969" s="19"/>
      <c r="I2969" s="100"/>
      <c r="M2969" s="100"/>
      <c r="Q2969" s="99"/>
      <c r="R2969" s="340"/>
      <c r="S2969" s="119"/>
      <c r="T2969" s="123"/>
      <c r="U2969" s="119"/>
      <c r="V2969" s="99"/>
      <c r="W2969" s="127"/>
      <c r="X2969" s="99"/>
      <c r="Y2969" s="127"/>
    </row>
    <row r="2970" spans="3:25" ht="19" hidden="1">
      <c r="C2970" s="933"/>
      <c r="D2970" s="933"/>
      <c r="E2970" s="19"/>
      <c r="I2970" s="100"/>
      <c r="M2970" s="100"/>
      <c r="Q2970" s="99"/>
      <c r="R2970" s="340"/>
      <c r="S2970" s="119"/>
      <c r="T2970" s="123"/>
      <c r="U2970" s="119"/>
      <c r="V2970" s="99"/>
      <c r="W2970" s="127"/>
      <c r="X2970" s="99"/>
      <c r="Y2970" s="127"/>
    </row>
    <row r="2971" spans="3:25" ht="19" hidden="1">
      <c r="C2971" s="933"/>
      <c r="D2971" s="933"/>
      <c r="E2971" s="19"/>
      <c r="I2971" s="100"/>
      <c r="M2971" s="100"/>
      <c r="Q2971" s="99"/>
      <c r="R2971" s="340"/>
      <c r="S2971" s="119"/>
      <c r="T2971" s="123"/>
      <c r="U2971" s="119"/>
      <c r="V2971" s="99"/>
      <c r="W2971" s="127"/>
      <c r="X2971" s="99"/>
      <c r="Y2971" s="127"/>
    </row>
    <row r="2972" spans="3:25" ht="19" hidden="1">
      <c r="C2972" s="933"/>
      <c r="D2972" s="933"/>
      <c r="E2972" s="19"/>
      <c r="I2972" s="100"/>
      <c r="M2972" s="100"/>
      <c r="Q2972" s="99"/>
      <c r="R2972" s="340"/>
      <c r="S2972" s="119"/>
      <c r="T2972" s="123"/>
      <c r="U2972" s="119"/>
      <c r="V2972" s="99"/>
      <c r="W2972" s="127"/>
      <c r="X2972" s="99"/>
      <c r="Y2972" s="127"/>
    </row>
    <row r="2973" spans="3:25" ht="19" hidden="1">
      <c r="C2973" s="933"/>
      <c r="D2973" s="933"/>
      <c r="E2973" s="19"/>
      <c r="I2973" s="100"/>
      <c r="M2973" s="100"/>
      <c r="Q2973" s="99"/>
      <c r="R2973" s="340"/>
      <c r="S2973" s="119"/>
      <c r="T2973" s="123"/>
      <c r="U2973" s="119"/>
      <c r="V2973" s="99"/>
      <c r="W2973" s="127"/>
      <c r="X2973" s="99"/>
      <c r="Y2973" s="127"/>
    </row>
    <row r="2974" spans="3:25" ht="19" hidden="1">
      <c r="C2974" s="933"/>
      <c r="D2974" s="933"/>
      <c r="E2974" s="19"/>
      <c r="I2974" s="100"/>
      <c r="M2974" s="100"/>
      <c r="Q2974" s="99"/>
      <c r="R2974" s="340"/>
      <c r="S2974" s="119"/>
      <c r="T2974" s="123"/>
      <c r="U2974" s="119"/>
      <c r="V2974" s="99"/>
      <c r="W2974" s="127"/>
      <c r="X2974" s="99"/>
      <c r="Y2974" s="127"/>
    </row>
    <row r="2975" spans="3:25" ht="19" hidden="1">
      <c r="C2975" s="933"/>
      <c r="D2975" s="933"/>
      <c r="E2975" s="19"/>
      <c r="I2975" s="100"/>
      <c r="M2975" s="100"/>
      <c r="Q2975" s="99"/>
      <c r="R2975" s="340"/>
      <c r="S2975" s="119"/>
      <c r="T2975" s="123"/>
      <c r="U2975" s="119"/>
      <c r="V2975" s="99"/>
      <c r="W2975" s="127"/>
      <c r="X2975" s="99"/>
      <c r="Y2975" s="127"/>
    </row>
    <row r="2976" spans="3:25" ht="19" hidden="1">
      <c r="C2976" s="933"/>
      <c r="D2976" s="933"/>
      <c r="E2976" s="19"/>
      <c r="I2976" s="100"/>
      <c r="M2976" s="100"/>
      <c r="Q2976" s="99"/>
      <c r="R2976" s="340"/>
      <c r="S2976" s="119"/>
      <c r="T2976" s="123"/>
      <c r="U2976" s="119"/>
      <c r="V2976" s="99"/>
      <c r="W2976" s="127"/>
      <c r="X2976" s="99"/>
      <c r="Y2976" s="127"/>
    </row>
    <row r="2977" spans="3:25" ht="19" hidden="1">
      <c r="C2977" s="933"/>
      <c r="D2977" s="933"/>
      <c r="E2977" s="19"/>
      <c r="I2977" s="100"/>
      <c r="M2977" s="100"/>
      <c r="Q2977" s="99"/>
      <c r="R2977" s="340"/>
      <c r="S2977" s="119"/>
      <c r="T2977" s="123"/>
      <c r="U2977" s="119"/>
      <c r="V2977" s="99"/>
      <c r="W2977" s="127"/>
      <c r="X2977" s="99"/>
      <c r="Y2977" s="127"/>
    </row>
    <row r="2978" spans="3:25" ht="19" hidden="1">
      <c r="C2978" s="933"/>
      <c r="D2978" s="933"/>
      <c r="E2978" s="19"/>
      <c r="I2978" s="100"/>
      <c r="M2978" s="100"/>
      <c r="Q2978" s="99"/>
      <c r="R2978" s="340"/>
      <c r="S2978" s="119"/>
      <c r="T2978" s="123"/>
      <c r="U2978" s="119"/>
      <c r="V2978" s="99"/>
      <c r="W2978" s="127"/>
      <c r="X2978" s="99"/>
      <c r="Y2978" s="127"/>
    </row>
    <row r="2979" spans="3:25" ht="19" hidden="1">
      <c r="C2979" s="933"/>
      <c r="D2979" s="933"/>
      <c r="E2979" s="19"/>
      <c r="I2979" s="100"/>
      <c r="M2979" s="100"/>
      <c r="Q2979" s="99"/>
      <c r="R2979" s="340"/>
      <c r="S2979" s="119"/>
      <c r="T2979" s="123"/>
      <c r="U2979" s="119"/>
      <c r="V2979" s="99"/>
      <c r="W2979" s="127"/>
      <c r="X2979" s="99"/>
      <c r="Y2979" s="127"/>
    </row>
    <row r="2980" spans="3:25" ht="19" hidden="1">
      <c r="C2980" s="933"/>
      <c r="D2980" s="933"/>
      <c r="E2980" s="19"/>
      <c r="I2980" s="100"/>
      <c r="M2980" s="100"/>
      <c r="Q2980" s="99"/>
      <c r="R2980" s="340"/>
      <c r="S2980" s="119"/>
      <c r="T2980" s="123"/>
      <c r="U2980" s="119"/>
      <c r="V2980" s="99"/>
      <c r="W2980" s="127"/>
      <c r="X2980" s="99"/>
      <c r="Y2980" s="127"/>
    </row>
    <row r="2981" spans="3:25" ht="19" hidden="1">
      <c r="C2981" s="933"/>
      <c r="D2981" s="933"/>
      <c r="E2981" s="19"/>
      <c r="I2981" s="100"/>
      <c r="M2981" s="100"/>
      <c r="Q2981" s="99"/>
      <c r="R2981" s="340"/>
      <c r="S2981" s="119"/>
      <c r="T2981" s="123"/>
      <c r="U2981" s="119"/>
      <c r="V2981" s="99"/>
      <c r="W2981" s="127"/>
      <c r="X2981" s="99"/>
      <c r="Y2981" s="127"/>
    </row>
    <row r="2982" spans="3:25" ht="19" hidden="1">
      <c r="C2982" s="933"/>
      <c r="D2982" s="933"/>
      <c r="E2982" s="19"/>
      <c r="I2982" s="100"/>
      <c r="M2982" s="100"/>
      <c r="Q2982" s="99"/>
      <c r="R2982" s="340"/>
      <c r="S2982" s="119"/>
      <c r="T2982" s="123"/>
      <c r="U2982" s="119"/>
      <c r="V2982" s="99"/>
      <c r="W2982" s="127"/>
      <c r="X2982" s="99"/>
      <c r="Y2982" s="127"/>
    </row>
    <row r="2983" spans="3:25" ht="19" hidden="1">
      <c r="C2983" s="933"/>
      <c r="D2983" s="933"/>
      <c r="E2983" s="19"/>
      <c r="I2983" s="100"/>
      <c r="M2983" s="100"/>
      <c r="Q2983" s="99"/>
      <c r="R2983" s="340"/>
      <c r="S2983" s="119"/>
      <c r="T2983" s="123"/>
      <c r="U2983" s="119"/>
      <c r="V2983" s="99"/>
      <c r="W2983" s="127"/>
      <c r="X2983" s="99"/>
      <c r="Y2983" s="127"/>
    </row>
    <row r="2984" spans="3:25" ht="19" hidden="1">
      <c r="C2984" s="933"/>
      <c r="D2984" s="933"/>
      <c r="E2984" s="19"/>
      <c r="I2984" s="100"/>
      <c r="M2984" s="100"/>
      <c r="Q2984" s="99"/>
      <c r="R2984" s="340"/>
      <c r="S2984" s="119"/>
      <c r="T2984" s="123"/>
      <c r="U2984" s="119"/>
      <c r="V2984" s="99"/>
      <c r="W2984" s="127"/>
      <c r="X2984" s="99"/>
      <c r="Y2984" s="127"/>
    </row>
    <row r="2985" spans="3:25" ht="19" hidden="1">
      <c r="C2985" s="933"/>
      <c r="D2985" s="933"/>
      <c r="E2985" s="19"/>
      <c r="I2985" s="100"/>
      <c r="M2985" s="100"/>
      <c r="Q2985" s="99"/>
      <c r="R2985" s="340"/>
      <c r="S2985" s="119"/>
      <c r="T2985" s="123"/>
      <c r="U2985" s="119"/>
      <c r="V2985" s="99"/>
      <c r="W2985" s="127"/>
      <c r="X2985" s="99"/>
      <c r="Y2985" s="127"/>
    </row>
    <row r="2986" spans="3:25" ht="19" hidden="1">
      <c r="C2986" s="933"/>
      <c r="D2986" s="933"/>
      <c r="E2986" s="19"/>
      <c r="I2986" s="100"/>
      <c r="M2986" s="100"/>
      <c r="Q2986" s="99"/>
      <c r="R2986" s="340"/>
      <c r="S2986" s="119"/>
      <c r="T2986" s="123"/>
      <c r="U2986" s="119"/>
      <c r="V2986" s="99"/>
      <c r="W2986" s="127"/>
      <c r="X2986" s="99"/>
      <c r="Y2986" s="127"/>
    </row>
    <row r="2987" spans="3:25" ht="19" hidden="1">
      <c r="C2987" s="933"/>
      <c r="D2987" s="933"/>
      <c r="E2987" s="19"/>
      <c r="I2987" s="100"/>
      <c r="M2987" s="100"/>
      <c r="Q2987" s="99"/>
      <c r="R2987" s="340"/>
      <c r="S2987" s="119"/>
      <c r="T2987" s="123"/>
      <c r="U2987" s="119"/>
      <c r="V2987" s="99"/>
      <c r="W2987" s="127"/>
      <c r="X2987" s="99"/>
      <c r="Y2987" s="127"/>
    </row>
    <row r="2988" spans="3:25" ht="19" hidden="1">
      <c r="C2988" s="933"/>
      <c r="D2988" s="933"/>
      <c r="E2988" s="19"/>
      <c r="I2988" s="100"/>
      <c r="M2988" s="100"/>
      <c r="Q2988" s="99"/>
      <c r="R2988" s="340"/>
      <c r="S2988" s="119"/>
      <c r="T2988" s="123"/>
      <c r="U2988" s="119"/>
      <c r="V2988" s="99"/>
      <c r="W2988" s="127"/>
      <c r="X2988" s="99"/>
      <c r="Y2988" s="127"/>
    </row>
    <row r="2989" spans="3:25" ht="19" hidden="1">
      <c r="C2989" s="933"/>
      <c r="D2989" s="933"/>
      <c r="E2989" s="19"/>
      <c r="I2989" s="100"/>
      <c r="M2989" s="100"/>
      <c r="Q2989" s="99"/>
      <c r="R2989" s="340"/>
      <c r="S2989" s="119"/>
      <c r="T2989" s="123"/>
      <c r="U2989" s="119"/>
      <c r="V2989" s="99"/>
      <c r="W2989" s="127"/>
      <c r="X2989" s="99"/>
      <c r="Y2989" s="127"/>
    </row>
    <row r="2990" spans="3:25" ht="19" hidden="1">
      <c r="C2990" s="933"/>
      <c r="D2990" s="933"/>
      <c r="E2990" s="19"/>
      <c r="I2990" s="100"/>
      <c r="M2990" s="100"/>
      <c r="Q2990" s="99"/>
      <c r="R2990" s="340"/>
      <c r="S2990" s="119"/>
      <c r="T2990" s="123"/>
      <c r="U2990" s="119"/>
      <c r="V2990" s="99"/>
      <c r="W2990" s="127"/>
      <c r="X2990" s="99"/>
      <c r="Y2990" s="127"/>
    </row>
    <row r="2991" spans="3:25" ht="19" hidden="1">
      <c r="C2991" s="933"/>
      <c r="D2991" s="933"/>
      <c r="E2991" s="19"/>
      <c r="I2991" s="100"/>
      <c r="M2991" s="100"/>
      <c r="Q2991" s="99"/>
      <c r="R2991" s="340"/>
      <c r="S2991" s="119"/>
      <c r="T2991" s="123"/>
      <c r="U2991" s="119"/>
      <c r="V2991" s="99"/>
      <c r="W2991" s="127"/>
      <c r="X2991" s="99"/>
      <c r="Y2991" s="127"/>
    </row>
    <row r="2992" spans="3:25" ht="19" hidden="1">
      <c r="C2992" s="933"/>
      <c r="D2992" s="933"/>
      <c r="E2992" s="19"/>
      <c r="I2992" s="100"/>
      <c r="M2992" s="100"/>
      <c r="Q2992" s="99"/>
      <c r="R2992" s="340"/>
      <c r="S2992" s="119"/>
      <c r="T2992" s="123"/>
      <c r="U2992" s="119"/>
      <c r="V2992" s="99"/>
      <c r="W2992" s="127"/>
      <c r="X2992" s="99"/>
      <c r="Y2992" s="127"/>
    </row>
    <row r="2993" spans="3:25" ht="19" hidden="1">
      <c r="C2993" s="933"/>
      <c r="D2993" s="933"/>
      <c r="E2993" s="19"/>
      <c r="I2993" s="100"/>
      <c r="M2993" s="100"/>
      <c r="Q2993" s="99"/>
      <c r="R2993" s="340"/>
      <c r="S2993" s="119"/>
      <c r="T2993" s="123"/>
      <c r="U2993" s="119"/>
      <c r="V2993" s="99"/>
      <c r="W2993" s="127"/>
      <c r="X2993" s="99"/>
      <c r="Y2993" s="127"/>
    </row>
    <row r="2994" spans="3:25" ht="19" hidden="1">
      <c r="C2994" s="933"/>
      <c r="D2994" s="933"/>
      <c r="E2994" s="19"/>
      <c r="I2994" s="100"/>
      <c r="M2994" s="100"/>
      <c r="Q2994" s="99"/>
      <c r="R2994" s="340"/>
      <c r="S2994" s="119"/>
      <c r="T2994" s="123"/>
      <c r="U2994" s="119"/>
      <c r="V2994" s="99"/>
      <c r="W2994" s="127"/>
      <c r="X2994" s="99"/>
      <c r="Y2994" s="127"/>
    </row>
    <row r="2995" spans="3:25" ht="19" hidden="1">
      <c r="C2995" s="933"/>
      <c r="D2995" s="933"/>
      <c r="E2995" s="19"/>
      <c r="I2995" s="100"/>
      <c r="M2995" s="100"/>
      <c r="Q2995" s="99"/>
      <c r="R2995" s="340"/>
      <c r="S2995" s="119"/>
      <c r="T2995" s="123"/>
      <c r="U2995" s="119"/>
      <c r="V2995" s="99"/>
      <c r="W2995" s="127"/>
      <c r="X2995" s="99"/>
      <c r="Y2995" s="127"/>
    </row>
    <row r="2996" spans="3:25" ht="19" hidden="1">
      <c r="C2996" s="933"/>
      <c r="D2996" s="933"/>
      <c r="E2996" s="19"/>
      <c r="I2996" s="100"/>
      <c r="M2996" s="100"/>
      <c r="Q2996" s="99"/>
      <c r="R2996" s="340"/>
      <c r="S2996" s="119"/>
      <c r="T2996" s="123"/>
      <c r="U2996" s="119"/>
      <c r="V2996" s="99"/>
      <c r="W2996" s="127"/>
      <c r="X2996" s="99"/>
      <c r="Y2996" s="127"/>
    </row>
    <row r="2997" spans="3:25" ht="19" hidden="1">
      <c r="C2997" s="933"/>
      <c r="D2997" s="933"/>
      <c r="E2997" s="19"/>
      <c r="I2997" s="100"/>
      <c r="M2997" s="100"/>
      <c r="Q2997" s="99"/>
      <c r="R2997" s="340"/>
      <c r="S2997" s="119"/>
      <c r="T2997" s="123"/>
      <c r="U2997" s="119"/>
      <c r="V2997" s="99"/>
      <c r="W2997" s="127"/>
      <c r="X2997" s="99"/>
      <c r="Y2997" s="127"/>
    </row>
    <row r="2998" spans="3:25" ht="19" hidden="1">
      <c r="C2998" s="933"/>
      <c r="D2998" s="933"/>
      <c r="E2998" s="19"/>
      <c r="I2998" s="100"/>
      <c r="M2998" s="100"/>
      <c r="Q2998" s="99"/>
      <c r="R2998" s="340"/>
      <c r="S2998" s="119"/>
      <c r="T2998" s="123"/>
      <c r="U2998" s="119"/>
      <c r="V2998" s="99"/>
      <c r="W2998" s="127"/>
      <c r="X2998" s="99"/>
      <c r="Y2998" s="127"/>
    </row>
    <row r="2999" spans="3:25" ht="19" hidden="1">
      <c r="C2999" s="933"/>
      <c r="D2999" s="933"/>
      <c r="E2999" s="19"/>
      <c r="I2999" s="100"/>
      <c r="M2999" s="100"/>
      <c r="Q2999" s="99"/>
      <c r="R2999" s="340"/>
      <c r="S2999" s="119"/>
      <c r="T2999" s="123"/>
      <c r="U2999" s="119"/>
      <c r="V2999" s="99"/>
      <c r="W2999" s="127"/>
      <c r="X2999" s="99"/>
      <c r="Y2999" s="127"/>
    </row>
    <row r="3000" spans="3:25" ht="19" hidden="1">
      <c r="C3000" s="933"/>
      <c r="D3000" s="933"/>
      <c r="E3000" s="19"/>
      <c r="I3000" s="100"/>
      <c r="M3000" s="100"/>
      <c r="Q3000" s="99"/>
      <c r="R3000" s="340"/>
      <c r="S3000" s="119"/>
      <c r="T3000" s="123"/>
      <c r="U3000" s="119"/>
      <c r="V3000" s="99"/>
      <c r="W3000" s="127"/>
      <c r="X3000" s="99"/>
      <c r="Y3000" s="127"/>
    </row>
    <row r="3001" spans="3:25" ht="19" hidden="1">
      <c r="C3001" s="933"/>
      <c r="D3001" s="933"/>
      <c r="E3001" s="19"/>
      <c r="I3001" s="100"/>
      <c r="M3001" s="100"/>
      <c r="Q3001" s="99"/>
      <c r="R3001" s="340"/>
      <c r="S3001" s="119"/>
      <c r="T3001" s="123"/>
      <c r="U3001" s="119"/>
      <c r="V3001" s="99"/>
      <c r="W3001" s="127"/>
      <c r="X3001" s="99"/>
      <c r="Y3001" s="127"/>
    </row>
    <row r="3002" spans="3:25" ht="19" hidden="1">
      <c r="C3002" s="933"/>
      <c r="D3002" s="933"/>
      <c r="E3002" s="19"/>
      <c r="I3002" s="100"/>
      <c r="M3002" s="100"/>
      <c r="Q3002" s="99"/>
      <c r="R3002" s="340"/>
      <c r="S3002" s="119"/>
      <c r="T3002" s="123"/>
      <c r="U3002" s="119"/>
      <c r="V3002" s="99"/>
      <c r="W3002" s="127"/>
      <c r="X3002" s="99"/>
      <c r="Y3002" s="127"/>
    </row>
    <row r="3003" spans="3:25" ht="19" hidden="1">
      <c r="C3003" s="933"/>
      <c r="D3003" s="933"/>
      <c r="E3003" s="19"/>
      <c r="I3003" s="100"/>
      <c r="M3003" s="100"/>
      <c r="Q3003" s="99"/>
      <c r="R3003" s="340"/>
      <c r="S3003" s="119"/>
      <c r="T3003" s="123"/>
      <c r="U3003" s="119"/>
      <c r="V3003" s="99"/>
      <c r="W3003" s="127"/>
      <c r="X3003" s="99"/>
      <c r="Y3003" s="127"/>
    </row>
    <row r="3004" spans="3:25" ht="19" hidden="1">
      <c r="C3004" s="933"/>
      <c r="D3004" s="933"/>
      <c r="E3004" s="19"/>
      <c r="I3004" s="100"/>
      <c r="M3004" s="100"/>
      <c r="Q3004" s="99"/>
      <c r="R3004" s="340"/>
      <c r="S3004" s="119"/>
      <c r="T3004" s="123"/>
      <c r="U3004" s="119"/>
      <c r="V3004" s="99"/>
      <c r="W3004" s="127"/>
      <c r="X3004" s="99"/>
      <c r="Y3004" s="127"/>
    </row>
    <row r="3005" spans="3:25" ht="19" hidden="1">
      <c r="C3005" s="933"/>
      <c r="D3005" s="933"/>
      <c r="E3005" s="19"/>
      <c r="I3005" s="100"/>
      <c r="M3005" s="100"/>
      <c r="Q3005" s="99"/>
      <c r="R3005" s="340"/>
      <c r="S3005" s="119"/>
      <c r="T3005" s="123"/>
      <c r="U3005" s="119"/>
      <c r="V3005" s="99"/>
      <c r="W3005" s="127"/>
      <c r="X3005" s="99"/>
      <c r="Y3005" s="127"/>
    </row>
    <row r="3006" spans="3:25" ht="19" hidden="1">
      <c r="C3006" s="933"/>
      <c r="D3006" s="933"/>
      <c r="E3006" s="19"/>
      <c r="I3006" s="100"/>
      <c r="M3006" s="100"/>
      <c r="Q3006" s="99"/>
      <c r="R3006" s="340"/>
      <c r="S3006" s="119"/>
      <c r="T3006" s="123"/>
      <c r="U3006" s="119"/>
      <c r="V3006" s="99"/>
      <c r="W3006" s="127"/>
      <c r="X3006" s="99"/>
      <c r="Y3006" s="127"/>
    </row>
    <row r="3007" spans="3:25" ht="19" hidden="1">
      <c r="C3007" s="933"/>
      <c r="D3007" s="933"/>
      <c r="E3007" s="19"/>
      <c r="I3007" s="100"/>
      <c r="M3007" s="100"/>
      <c r="Q3007" s="99"/>
      <c r="R3007" s="340"/>
      <c r="S3007" s="119"/>
      <c r="T3007" s="123"/>
      <c r="U3007" s="119"/>
      <c r="V3007" s="99"/>
      <c r="W3007" s="127"/>
      <c r="X3007" s="99"/>
      <c r="Y3007" s="127"/>
    </row>
    <row r="3008" spans="3:25" ht="19" hidden="1">
      <c r="C3008" s="933"/>
      <c r="D3008" s="933"/>
      <c r="E3008" s="19"/>
      <c r="I3008" s="100"/>
      <c r="M3008" s="100"/>
      <c r="Q3008" s="99"/>
      <c r="R3008" s="340"/>
      <c r="S3008" s="119"/>
      <c r="T3008" s="123"/>
      <c r="U3008" s="119"/>
      <c r="V3008" s="99"/>
      <c r="W3008" s="127"/>
      <c r="X3008" s="99"/>
      <c r="Y3008" s="127"/>
    </row>
    <row r="3009" spans="3:25" ht="19" hidden="1">
      <c r="C3009" s="933"/>
      <c r="D3009" s="933"/>
      <c r="E3009" s="19"/>
      <c r="I3009" s="100"/>
      <c r="M3009" s="100"/>
      <c r="Q3009" s="99"/>
      <c r="R3009" s="340"/>
      <c r="S3009" s="119"/>
      <c r="T3009" s="123"/>
      <c r="U3009" s="119"/>
      <c r="V3009" s="99"/>
      <c r="W3009" s="127"/>
      <c r="X3009" s="99"/>
      <c r="Y3009" s="127"/>
    </row>
    <row r="3010" spans="3:25" ht="19" hidden="1">
      <c r="C3010" s="933"/>
      <c r="D3010" s="933"/>
      <c r="E3010" s="19"/>
      <c r="I3010" s="100"/>
      <c r="M3010" s="100"/>
      <c r="Q3010" s="99"/>
      <c r="R3010" s="340"/>
      <c r="S3010" s="119"/>
      <c r="T3010" s="123"/>
      <c r="U3010" s="119"/>
      <c r="V3010" s="99"/>
      <c r="W3010" s="127"/>
      <c r="X3010" s="99"/>
      <c r="Y3010" s="127"/>
    </row>
    <row r="3011" spans="3:25" ht="19" hidden="1">
      <c r="C3011" s="933"/>
      <c r="D3011" s="933"/>
      <c r="E3011" s="19"/>
      <c r="I3011" s="100"/>
      <c r="M3011" s="100"/>
      <c r="Q3011" s="99"/>
      <c r="R3011" s="340"/>
      <c r="S3011" s="119"/>
      <c r="T3011" s="123"/>
      <c r="U3011" s="119"/>
      <c r="V3011" s="99"/>
      <c r="W3011" s="127"/>
      <c r="X3011" s="99"/>
      <c r="Y3011" s="127"/>
    </row>
    <row r="3012" spans="3:25" ht="19" hidden="1">
      <c r="C3012" s="933"/>
      <c r="D3012" s="933"/>
      <c r="E3012" s="19"/>
      <c r="I3012" s="100"/>
      <c r="M3012" s="100"/>
      <c r="Q3012" s="99"/>
      <c r="R3012" s="340"/>
      <c r="S3012" s="119"/>
      <c r="T3012" s="123"/>
      <c r="U3012" s="119"/>
      <c r="V3012" s="99"/>
      <c r="W3012" s="127"/>
      <c r="X3012" s="99"/>
      <c r="Y3012" s="127"/>
    </row>
    <row r="3013" spans="3:25" ht="19" hidden="1">
      <c r="C3013" s="933"/>
      <c r="D3013" s="933"/>
      <c r="E3013" s="19"/>
      <c r="I3013" s="100"/>
      <c r="M3013" s="100"/>
      <c r="Q3013" s="99"/>
      <c r="R3013" s="340"/>
      <c r="S3013" s="119"/>
      <c r="T3013" s="123"/>
      <c r="U3013" s="119"/>
      <c r="V3013" s="99"/>
      <c r="W3013" s="127"/>
      <c r="X3013" s="99"/>
      <c r="Y3013" s="127"/>
    </row>
    <row r="3014" spans="3:25" ht="19" hidden="1">
      <c r="C3014" s="933"/>
      <c r="D3014" s="933"/>
      <c r="E3014" s="19"/>
      <c r="I3014" s="100"/>
      <c r="M3014" s="100"/>
      <c r="Q3014" s="99"/>
      <c r="R3014" s="340"/>
      <c r="S3014" s="119"/>
      <c r="T3014" s="123"/>
      <c r="U3014" s="119"/>
      <c r="V3014" s="99"/>
      <c r="W3014" s="127"/>
      <c r="X3014" s="99"/>
      <c r="Y3014" s="127"/>
    </row>
    <row r="3015" spans="3:25" ht="19" hidden="1">
      <c r="C3015" s="933"/>
      <c r="D3015" s="933"/>
      <c r="E3015" s="19"/>
      <c r="I3015" s="100"/>
      <c r="M3015" s="100"/>
      <c r="Q3015" s="99"/>
      <c r="R3015" s="340"/>
      <c r="S3015" s="119"/>
      <c r="T3015" s="123"/>
      <c r="U3015" s="119"/>
      <c r="V3015" s="99"/>
      <c r="W3015" s="127"/>
      <c r="X3015" s="99"/>
      <c r="Y3015" s="127"/>
    </row>
    <row r="3016" spans="3:25" ht="19" hidden="1">
      <c r="C3016" s="933"/>
      <c r="D3016" s="933"/>
      <c r="E3016" s="19"/>
      <c r="I3016" s="100"/>
      <c r="M3016" s="100"/>
      <c r="Q3016" s="99"/>
      <c r="R3016" s="340"/>
      <c r="S3016" s="119"/>
      <c r="T3016" s="123"/>
      <c r="U3016" s="119"/>
      <c r="V3016" s="99"/>
      <c r="W3016" s="127"/>
      <c r="X3016" s="99"/>
      <c r="Y3016" s="127"/>
    </row>
    <row r="3017" spans="3:25" ht="19" hidden="1">
      <c r="C3017" s="933"/>
      <c r="D3017" s="933"/>
      <c r="E3017" s="19"/>
      <c r="I3017" s="100"/>
      <c r="M3017" s="100"/>
      <c r="Q3017" s="99"/>
      <c r="R3017" s="340"/>
      <c r="S3017" s="119"/>
      <c r="T3017" s="123"/>
      <c r="U3017" s="119"/>
      <c r="V3017" s="99"/>
      <c r="W3017" s="127"/>
      <c r="X3017" s="99"/>
      <c r="Y3017" s="127"/>
    </row>
    <row r="3018" spans="3:25" ht="19" hidden="1">
      <c r="C3018" s="933"/>
      <c r="D3018" s="933"/>
      <c r="E3018" s="19"/>
      <c r="I3018" s="100"/>
      <c r="M3018" s="100"/>
      <c r="Q3018" s="99"/>
      <c r="R3018" s="340"/>
      <c r="S3018" s="119"/>
      <c r="T3018" s="123"/>
      <c r="U3018" s="119"/>
      <c r="V3018" s="99"/>
      <c r="W3018" s="127"/>
      <c r="X3018" s="99"/>
      <c r="Y3018" s="127"/>
    </row>
    <row r="3019" spans="3:25" ht="19" hidden="1">
      <c r="C3019" s="933"/>
      <c r="D3019" s="933"/>
      <c r="E3019" s="19"/>
      <c r="I3019" s="100"/>
      <c r="M3019" s="100"/>
      <c r="Q3019" s="99"/>
      <c r="R3019" s="340"/>
      <c r="S3019" s="119"/>
      <c r="T3019" s="123"/>
      <c r="U3019" s="119"/>
      <c r="V3019" s="99"/>
      <c r="W3019" s="127"/>
      <c r="X3019" s="99"/>
      <c r="Y3019" s="127"/>
    </row>
    <row r="3020" spans="3:25" ht="19" hidden="1">
      <c r="C3020" s="933"/>
      <c r="D3020" s="933"/>
      <c r="E3020" s="19"/>
      <c r="I3020" s="100"/>
      <c r="M3020" s="100"/>
      <c r="Q3020" s="99"/>
      <c r="R3020" s="340"/>
      <c r="S3020" s="119"/>
      <c r="T3020" s="123"/>
      <c r="U3020" s="119"/>
      <c r="V3020" s="99"/>
      <c r="W3020" s="127"/>
      <c r="X3020" s="99"/>
      <c r="Y3020" s="127"/>
    </row>
    <row r="3021" spans="3:25" ht="19" hidden="1">
      <c r="C3021" s="933"/>
      <c r="D3021" s="933"/>
      <c r="E3021" s="19"/>
      <c r="I3021" s="100"/>
      <c r="M3021" s="100"/>
      <c r="Q3021" s="99"/>
      <c r="R3021" s="340"/>
      <c r="S3021" s="119"/>
      <c r="T3021" s="123"/>
      <c r="U3021" s="119"/>
      <c r="V3021" s="99"/>
      <c r="W3021" s="127"/>
      <c r="X3021" s="99"/>
      <c r="Y3021" s="127"/>
    </row>
    <row r="3022" spans="3:25" ht="19" hidden="1">
      <c r="C3022" s="933"/>
      <c r="D3022" s="933"/>
      <c r="E3022" s="19"/>
      <c r="I3022" s="100"/>
      <c r="M3022" s="100"/>
      <c r="Q3022" s="99"/>
      <c r="R3022" s="340"/>
      <c r="S3022" s="119"/>
      <c r="T3022" s="123"/>
      <c r="U3022" s="119"/>
      <c r="V3022" s="99"/>
      <c r="W3022" s="127"/>
      <c r="X3022" s="99"/>
      <c r="Y3022" s="127"/>
    </row>
    <row r="3023" spans="3:25" ht="19" hidden="1">
      <c r="C3023" s="933"/>
      <c r="D3023" s="933"/>
      <c r="E3023" s="19"/>
      <c r="I3023" s="100"/>
      <c r="M3023" s="100"/>
      <c r="Q3023" s="99"/>
      <c r="R3023" s="340"/>
      <c r="S3023" s="119"/>
      <c r="T3023" s="123"/>
      <c r="U3023" s="119"/>
      <c r="V3023" s="99"/>
      <c r="W3023" s="127"/>
      <c r="X3023" s="99"/>
      <c r="Y3023" s="127"/>
    </row>
    <row r="3024" spans="3:25" ht="19" hidden="1">
      <c r="C3024" s="933"/>
      <c r="D3024" s="933"/>
      <c r="E3024" s="19"/>
      <c r="I3024" s="100"/>
      <c r="M3024" s="100"/>
      <c r="Q3024" s="99"/>
      <c r="R3024" s="340"/>
      <c r="S3024" s="119"/>
      <c r="T3024" s="123"/>
      <c r="U3024" s="119"/>
      <c r="V3024" s="99"/>
      <c r="W3024" s="127"/>
      <c r="X3024" s="99"/>
      <c r="Y3024" s="127"/>
    </row>
    <row r="3025" spans="3:25" ht="19" hidden="1">
      <c r="C3025" s="933"/>
      <c r="D3025" s="933"/>
      <c r="E3025" s="19"/>
      <c r="I3025" s="100"/>
      <c r="M3025" s="100"/>
      <c r="Q3025" s="99"/>
      <c r="R3025" s="340"/>
      <c r="S3025" s="119"/>
      <c r="T3025" s="123"/>
      <c r="U3025" s="119"/>
      <c r="V3025" s="99"/>
      <c r="W3025" s="127"/>
      <c r="X3025" s="99"/>
      <c r="Y3025" s="127"/>
    </row>
    <row r="3026" spans="3:25" ht="19" hidden="1">
      <c r="C3026" s="933"/>
      <c r="D3026" s="933"/>
      <c r="E3026" s="19"/>
      <c r="I3026" s="100"/>
      <c r="M3026" s="100"/>
      <c r="Q3026" s="99"/>
      <c r="R3026" s="340"/>
      <c r="S3026" s="119"/>
      <c r="T3026" s="123"/>
      <c r="U3026" s="119"/>
      <c r="V3026" s="99"/>
      <c r="W3026" s="127"/>
      <c r="X3026" s="99"/>
      <c r="Y3026" s="127"/>
    </row>
    <row r="3027" spans="3:25" ht="19" hidden="1">
      <c r="C3027" s="933"/>
      <c r="D3027" s="933"/>
      <c r="E3027" s="19"/>
      <c r="I3027" s="100"/>
      <c r="M3027" s="100"/>
      <c r="Q3027" s="99"/>
      <c r="R3027" s="340"/>
      <c r="S3027" s="119"/>
      <c r="T3027" s="123"/>
      <c r="U3027" s="119"/>
      <c r="V3027" s="99"/>
      <c r="W3027" s="127"/>
      <c r="X3027" s="99"/>
      <c r="Y3027" s="127"/>
    </row>
    <row r="3028" spans="3:25" ht="19" hidden="1">
      <c r="C3028" s="933"/>
      <c r="D3028" s="933"/>
      <c r="E3028" s="19"/>
      <c r="I3028" s="100"/>
      <c r="M3028" s="100"/>
      <c r="Q3028" s="99"/>
      <c r="R3028" s="340"/>
      <c r="S3028" s="119"/>
      <c r="T3028" s="123"/>
      <c r="U3028" s="119"/>
      <c r="V3028" s="99"/>
      <c r="W3028" s="127"/>
      <c r="X3028" s="99"/>
      <c r="Y3028" s="127"/>
    </row>
    <row r="3029" spans="3:25" ht="19" hidden="1">
      <c r="C3029" s="933"/>
      <c r="D3029" s="933"/>
      <c r="E3029" s="19"/>
      <c r="I3029" s="100"/>
      <c r="M3029" s="100"/>
      <c r="Q3029" s="99"/>
      <c r="R3029" s="340"/>
      <c r="S3029" s="119"/>
      <c r="T3029" s="123"/>
      <c r="U3029" s="119"/>
      <c r="V3029" s="99"/>
      <c r="W3029" s="127"/>
      <c r="X3029" s="99"/>
      <c r="Y3029" s="127"/>
    </row>
    <row r="3030" spans="3:25" ht="19" hidden="1">
      <c r="C3030" s="933"/>
      <c r="D3030" s="933"/>
      <c r="E3030" s="19"/>
      <c r="I3030" s="100"/>
      <c r="M3030" s="100"/>
      <c r="Q3030" s="99"/>
      <c r="R3030" s="340"/>
      <c r="S3030" s="119"/>
      <c r="T3030" s="123"/>
      <c r="U3030" s="119"/>
      <c r="V3030" s="99"/>
      <c r="W3030" s="127"/>
      <c r="X3030" s="99"/>
      <c r="Y3030" s="127"/>
    </row>
    <row r="3031" spans="3:25" ht="19" hidden="1">
      <c r="C3031" s="933"/>
      <c r="D3031" s="933"/>
      <c r="E3031" s="19"/>
      <c r="I3031" s="100"/>
      <c r="M3031" s="100"/>
      <c r="Q3031" s="99"/>
      <c r="R3031" s="340"/>
      <c r="S3031" s="119"/>
      <c r="T3031" s="123"/>
      <c r="U3031" s="119"/>
      <c r="V3031" s="99"/>
      <c r="W3031" s="127"/>
      <c r="X3031" s="99"/>
      <c r="Y3031" s="127"/>
    </row>
    <row r="3032" spans="3:25" ht="19" hidden="1">
      <c r="C3032" s="933"/>
      <c r="D3032" s="933"/>
      <c r="E3032" s="19"/>
      <c r="I3032" s="100"/>
      <c r="M3032" s="100"/>
      <c r="Q3032" s="99"/>
      <c r="R3032" s="340"/>
      <c r="S3032" s="119"/>
      <c r="T3032" s="123"/>
      <c r="U3032" s="119"/>
      <c r="V3032" s="99"/>
      <c r="W3032" s="127"/>
      <c r="X3032" s="99"/>
      <c r="Y3032" s="127"/>
    </row>
    <row r="3033" spans="3:25" ht="19" hidden="1">
      <c r="C3033" s="933"/>
      <c r="D3033" s="933"/>
      <c r="E3033" s="19"/>
      <c r="I3033" s="100"/>
      <c r="M3033" s="100"/>
      <c r="Q3033" s="99"/>
      <c r="R3033" s="340"/>
      <c r="S3033" s="119"/>
      <c r="T3033" s="123"/>
      <c r="U3033" s="119"/>
      <c r="V3033" s="99"/>
      <c r="W3033" s="127"/>
      <c r="X3033" s="99"/>
      <c r="Y3033" s="127"/>
    </row>
    <row r="3034" spans="3:25" ht="19" hidden="1">
      <c r="C3034" s="933"/>
      <c r="D3034" s="933"/>
      <c r="E3034" s="19"/>
      <c r="I3034" s="100"/>
      <c r="M3034" s="100"/>
      <c r="Q3034" s="99"/>
      <c r="R3034" s="340"/>
      <c r="S3034" s="119"/>
      <c r="T3034" s="123"/>
      <c r="U3034" s="119"/>
      <c r="V3034" s="99"/>
      <c r="W3034" s="127"/>
      <c r="X3034" s="99"/>
      <c r="Y3034" s="127"/>
    </row>
    <row r="3035" spans="3:25" ht="19" hidden="1">
      <c r="C3035" s="933"/>
      <c r="D3035" s="933"/>
      <c r="E3035" s="19"/>
      <c r="I3035" s="100"/>
      <c r="M3035" s="100"/>
      <c r="Q3035" s="99"/>
      <c r="R3035" s="340"/>
      <c r="S3035" s="119"/>
      <c r="T3035" s="123"/>
      <c r="U3035" s="119"/>
      <c r="V3035" s="99"/>
      <c r="W3035" s="127"/>
      <c r="X3035" s="99"/>
      <c r="Y3035" s="127"/>
    </row>
    <row r="3036" spans="3:25" ht="19" hidden="1">
      <c r="C3036" s="933"/>
      <c r="D3036" s="933"/>
      <c r="E3036" s="19"/>
      <c r="I3036" s="100"/>
      <c r="M3036" s="100"/>
      <c r="Q3036" s="99"/>
      <c r="R3036" s="340"/>
      <c r="S3036" s="119"/>
      <c r="T3036" s="123"/>
      <c r="U3036" s="119"/>
      <c r="V3036" s="99"/>
      <c r="W3036" s="127"/>
      <c r="X3036" s="99"/>
      <c r="Y3036" s="127"/>
    </row>
    <row r="3037" spans="3:25" ht="19" hidden="1">
      <c r="C3037" s="933"/>
      <c r="D3037" s="933"/>
      <c r="E3037" s="19"/>
      <c r="I3037" s="100"/>
      <c r="M3037" s="100"/>
      <c r="Q3037" s="99"/>
      <c r="R3037" s="340"/>
      <c r="S3037" s="119"/>
      <c r="T3037" s="123"/>
      <c r="U3037" s="119"/>
      <c r="V3037" s="99"/>
      <c r="W3037" s="127"/>
      <c r="X3037" s="99"/>
      <c r="Y3037" s="127"/>
    </row>
    <row r="3038" spans="3:25" ht="19" hidden="1">
      <c r="C3038" s="933"/>
      <c r="D3038" s="933"/>
      <c r="E3038" s="19"/>
      <c r="I3038" s="100"/>
      <c r="M3038" s="100"/>
      <c r="Q3038" s="99"/>
      <c r="R3038" s="340"/>
      <c r="S3038" s="119"/>
      <c r="T3038" s="123"/>
      <c r="U3038" s="119"/>
      <c r="V3038" s="99"/>
      <c r="W3038" s="127"/>
      <c r="X3038" s="99"/>
      <c r="Y3038" s="127"/>
    </row>
    <row r="3039" spans="3:25" ht="19" hidden="1">
      <c r="C3039" s="933"/>
      <c r="D3039" s="933"/>
      <c r="E3039" s="19"/>
      <c r="I3039" s="100"/>
      <c r="M3039" s="100"/>
      <c r="Q3039" s="99"/>
      <c r="R3039" s="340"/>
      <c r="S3039" s="119"/>
      <c r="T3039" s="123"/>
      <c r="U3039" s="119"/>
      <c r="V3039" s="99"/>
      <c r="W3039" s="127"/>
      <c r="X3039" s="99"/>
      <c r="Y3039" s="127"/>
    </row>
    <row r="3040" spans="3:25" ht="19" hidden="1">
      <c r="C3040" s="933"/>
      <c r="D3040" s="933"/>
      <c r="E3040" s="19"/>
      <c r="I3040" s="100"/>
      <c r="M3040" s="100"/>
      <c r="Q3040" s="99"/>
      <c r="R3040" s="340"/>
      <c r="S3040" s="119"/>
      <c r="T3040" s="123"/>
      <c r="U3040" s="119"/>
      <c r="V3040" s="99"/>
      <c r="W3040" s="127"/>
      <c r="X3040" s="99"/>
      <c r="Y3040" s="127"/>
    </row>
    <row r="3041" spans="3:25" ht="19" hidden="1">
      <c r="C3041" s="933"/>
      <c r="D3041" s="933"/>
      <c r="E3041" s="19"/>
      <c r="I3041" s="100"/>
      <c r="M3041" s="100"/>
      <c r="Q3041" s="99"/>
      <c r="R3041" s="340"/>
      <c r="S3041" s="119"/>
      <c r="T3041" s="123"/>
      <c r="U3041" s="119"/>
      <c r="V3041" s="99"/>
      <c r="W3041" s="127"/>
      <c r="X3041" s="99"/>
      <c r="Y3041" s="127"/>
    </row>
    <row r="3042" spans="3:25" ht="19" hidden="1">
      <c r="C3042" s="933"/>
      <c r="D3042" s="933"/>
      <c r="E3042" s="19"/>
      <c r="I3042" s="100"/>
      <c r="M3042" s="100"/>
      <c r="Q3042" s="99"/>
      <c r="R3042" s="340"/>
      <c r="S3042" s="119"/>
      <c r="T3042" s="123"/>
      <c r="U3042" s="119"/>
      <c r="V3042" s="99"/>
      <c r="W3042" s="127"/>
      <c r="X3042" s="99"/>
      <c r="Y3042" s="127"/>
    </row>
    <row r="3043" spans="3:25" ht="19" hidden="1">
      <c r="C3043" s="933"/>
      <c r="D3043" s="933"/>
      <c r="E3043" s="19"/>
      <c r="I3043" s="100"/>
      <c r="M3043" s="100"/>
      <c r="Q3043" s="99"/>
      <c r="R3043" s="340"/>
      <c r="S3043" s="119"/>
      <c r="T3043" s="123"/>
      <c r="U3043" s="119"/>
      <c r="V3043" s="99"/>
      <c r="W3043" s="127"/>
      <c r="X3043" s="99"/>
      <c r="Y3043" s="127"/>
    </row>
    <row r="3044" spans="3:25" ht="19" hidden="1">
      <c r="C3044" s="933"/>
      <c r="D3044" s="933"/>
      <c r="E3044" s="19"/>
      <c r="I3044" s="100"/>
      <c r="M3044" s="100"/>
      <c r="Q3044" s="99"/>
      <c r="R3044" s="340"/>
      <c r="S3044" s="119"/>
      <c r="T3044" s="123"/>
      <c r="U3044" s="119"/>
      <c r="V3044" s="99"/>
      <c r="W3044" s="127"/>
      <c r="X3044" s="99"/>
      <c r="Y3044" s="127"/>
    </row>
    <row r="3045" spans="3:25" ht="19" hidden="1">
      <c r="C3045" s="933"/>
      <c r="D3045" s="933"/>
      <c r="E3045" s="19"/>
      <c r="I3045" s="100"/>
      <c r="M3045" s="100"/>
      <c r="Q3045" s="99"/>
      <c r="R3045" s="340"/>
      <c r="S3045" s="119"/>
      <c r="T3045" s="123"/>
      <c r="U3045" s="119"/>
      <c r="V3045" s="99"/>
      <c r="W3045" s="127"/>
      <c r="X3045" s="99"/>
      <c r="Y3045" s="127"/>
    </row>
    <row r="3046" spans="3:25" ht="19" hidden="1">
      <c r="C3046" s="933"/>
      <c r="D3046" s="933"/>
      <c r="E3046" s="19"/>
      <c r="I3046" s="100"/>
      <c r="M3046" s="100"/>
      <c r="Q3046" s="99"/>
      <c r="R3046" s="340"/>
      <c r="S3046" s="119"/>
      <c r="T3046" s="123"/>
      <c r="U3046" s="119"/>
      <c r="V3046" s="99"/>
      <c r="W3046" s="127"/>
      <c r="X3046" s="99"/>
      <c r="Y3046" s="127"/>
    </row>
    <row r="3047" spans="3:25" ht="19" hidden="1">
      <c r="C3047" s="933"/>
      <c r="D3047" s="933"/>
      <c r="E3047" s="19"/>
      <c r="I3047" s="100"/>
      <c r="M3047" s="100"/>
      <c r="Q3047" s="99"/>
      <c r="R3047" s="340"/>
      <c r="S3047" s="119"/>
      <c r="T3047" s="123"/>
      <c r="U3047" s="119"/>
      <c r="V3047" s="99"/>
      <c r="W3047" s="127"/>
      <c r="X3047" s="99"/>
      <c r="Y3047" s="127"/>
    </row>
    <row r="3048" spans="3:25" ht="19" hidden="1">
      <c r="C3048" s="933"/>
      <c r="D3048" s="933"/>
      <c r="E3048" s="19"/>
      <c r="I3048" s="100"/>
      <c r="M3048" s="100"/>
      <c r="Q3048" s="99"/>
      <c r="R3048" s="340"/>
      <c r="S3048" s="119"/>
      <c r="T3048" s="123"/>
      <c r="U3048" s="119"/>
      <c r="V3048" s="99"/>
      <c r="W3048" s="127"/>
      <c r="X3048" s="99"/>
      <c r="Y3048" s="127"/>
    </row>
    <row r="3049" spans="3:25" ht="19" hidden="1">
      <c r="C3049" s="933"/>
      <c r="D3049" s="933"/>
      <c r="E3049" s="19"/>
      <c r="I3049" s="100"/>
      <c r="M3049" s="100"/>
      <c r="Q3049" s="99"/>
      <c r="R3049" s="340"/>
      <c r="S3049" s="119"/>
      <c r="T3049" s="123"/>
      <c r="U3049" s="119"/>
      <c r="V3049" s="99"/>
      <c r="W3049" s="127"/>
      <c r="X3049" s="99"/>
      <c r="Y3049" s="127"/>
    </row>
    <row r="3050" spans="3:25" ht="19" hidden="1">
      <c r="C3050" s="933"/>
      <c r="D3050" s="933"/>
      <c r="E3050" s="19"/>
      <c r="I3050" s="100"/>
      <c r="M3050" s="100"/>
      <c r="Q3050" s="99"/>
      <c r="R3050" s="340"/>
      <c r="S3050" s="119"/>
      <c r="T3050" s="123"/>
      <c r="U3050" s="119"/>
      <c r="V3050" s="99"/>
      <c r="W3050" s="127"/>
      <c r="X3050" s="99"/>
      <c r="Y3050" s="127"/>
    </row>
    <row r="3051" spans="3:25" ht="19" hidden="1">
      <c r="C3051" s="933"/>
      <c r="D3051" s="933"/>
      <c r="E3051" s="19"/>
      <c r="I3051" s="100"/>
      <c r="M3051" s="100"/>
      <c r="Q3051" s="99"/>
      <c r="R3051" s="340"/>
      <c r="S3051" s="119"/>
      <c r="T3051" s="123"/>
      <c r="U3051" s="119"/>
      <c r="V3051" s="99"/>
      <c r="W3051" s="127"/>
      <c r="X3051" s="99"/>
      <c r="Y3051" s="127"/>
    </row>
    <row r="3052" spans="3:25" ht="19" hidden="1">
      <c r="C3052" s="933"/>
      <c r="D3052" s="933"/>
      <c r="E3052" s="19"/>
      <c r="I3052" s="100"/>
      <c r="M3052" s="100"/>
      <c r="Q3052" s="99"/>
      <c r="R3052" s="340"/>
      <c r="S3052" s="119"/>
      <c r="T3052" s="123"/>
      <c r="U3052" s="119"/>
      <c r="V3052" s="99"/>
      <c r="W3052" s="127"/>
      <c r="X3052" s="99"/>
      <c r="Y3052" s="127"/>
    </row>
    <row r="3053" spans="3:25" ht="19" hidden="1">
      <c r="C3053" s="933"/>
      <c r="D3053" s="933"/>
      <c r="E3053" s="19"/>
      <c r="I3053" s="100"/>
      <c r="M3053" s="100"/>
      <c r="Q3053" s="99"/>
      <c r="R3053" s="340"/>
      <c r="S3053" s="119"/>
      <c r="T3053" s="123"/>
      <c r="U3053" s="119"/>
      <c r="V3053" s="99"/>
      <c r="W3053" s="127"/>
      <c r="X3053" s="99"/>
      <c r="Y3053" s="127"/>
    </row>
    <row r="3054" spans="3:25" ht="19" hidden="1">
      <c r="C3054" s="933"/>
      <c r="D3054" s="933"/>
      <c r="E3054" s="19"/>
      <c r="I3054" s="100"/>
      <c r="M3054" s="100"/>
      <c r="Q3054" s="99"/>
      <c r="R3054" s="340"/>
      <c r="S3054" s="119"/>
      <c r="T3054" s="123"/>
      <c r="U3054" s="119"/>
      <c r="V3054" s="99"/>
      <c r="W3054" s="127"/>
      <c r="X3054" s="99"/>
      <c r="Y3054" s="127"/>
    </row>
    <row r="3055" spans="3:25" ht="19" hidden="1">
      <c r="C3055" s="933"/>
      <c r="D3055" s="933"/>
      <c r="E3055" s="19"/>
      <c r="I3055" s="100"/>
      <c r="M3055" s="100"/>
      <c r="Q3055" s="99"/>
      <c r="R3055" s="340"/>
      <c r="S3055" s="119"/>
      <c r="T3055" s="123"/>
      <c r="U3055" s="119"/>
      <c r="V3055" s="99"/>
      <c r="W3055" s="127"/>
      <c r="X3055" s="99"/>
      <c r="Y3055" s="127"/>
    </row>
    <row r="3056" spans="3:25" ht="19" hidden="1">
      <c r="C3056" s="933"/>
      <c r="D3056" s="933"/>
      <c r="E3056" s="19"/>
      <c r="I3056" s="100"/>
      <c r="M3056" s="100"/>
      <c r="Q3056" s="99"/>
      <c r="R3056" s="340"/>
      <c r="S3056" s="119"/>
      <c r="T3056" s="123"/>
      <c r="U3056" s="119"/>
      <c r="V3056" s="99"/>
      <c r="W3056" s="127"/>
      <c r="X3056" s="99"/>
      <c r="Y3056" s="127"/>
    </row>
    <row r="3057" spans="3:25" ht="19" hidden="1">
      <c r="C3057" s="933"/>
      <c r="D3057" s="933"/>
      <c r="E3057" s="19"/>
      <c r="I3057" s="100"/>
      <c r="M3057" s="100"/>
      <c r="Q3057" s="99"/>
      <c r="R3057" s="340"/>
      <c r="S3057" s="119"/>
      <c r="T3057" s="123"/>
      <c r="U3057" s="119"/>
      <c r="V3057" s="99"/>
      <c r="W3057" s="127"/>
      <c r="X3057" s="99"/>
      <c r="Y3057" s="127"/>
    </row>
    <row r="3058" spans="3:25" ht="19" hidden="1">
      <c r="C3058" s="933"/>
      <c r="D3058" s="933"/>
      <c r="E3058" s="19"/>
      <c r="I3058" s="100"/>
      <c r="M3058" s="100"/>
      <c r="Q3058" s="99"/>
      <c r="R3058" s="340"/>
      <c r="S3058" s="119"/>
      <c r="T3058" s="123"/>
      <c r="U3058" s="119"/>
      <c r="V3058" s="99"/>
      <c r="W3058" s="127"/>
      <c r="X3058" s="99"/>
      <c r="Y3058" s="127"/>
    </row>
    <row r="3059" spans="3:25" ht="19" hidden="1">
      <c r="C3059" s="933"/>
      <c r="D3059" s="933"/>
      <c r="E3059" s="19"/>
      <c r="I3059" s="100"/>
      <c r="M3059" s="100"/>
      <c r="Q3059" s="99"/>
      <c r="R3059" s="340"/>
      <c r="S3059" s="119"/>
      <c r="T3059" s="123"/>
      <c r="U3059" s="119"/>
      <c r="V3059" s="99"/>
      <c r="W3059" s="127"/>
      <c r="X3059" s="99"/>
      <c r="Y3059" s="127"/>
    </row>
    <row r="3060" spans="3:25" ht="19" hidden="1">
      <c r="C3060" s="933"/>
      <c r="D3060" s="933"/>
      <c r="E3060" s="19"/>
      <c r="I3060" s="100"/>
      <c r="M3060" s="100"/>
      <c r="Q3060" s="99"/>
      <c r="R3060" s="340"/>
      <c r="S3060" s="119"/>
      <c r="T3060" s="123"/>
      <c r="U3060" s="119"/>
      <c r="V3060" s="99"/>
      <c r="W3060" s="127"/>
      <c r="X3060" s="99"/>
      <c r="Y3060" s="127"/>
    </row>
    <row r="3061" spans="3:25" ht="19" hidden="1">
      <c r="C3061" s="933"/>
      <c r="D3061" s="933"/>
      <c r="E3061" s="19"/>
      <c r="I3061" s="100"/>
      <c r="M3061" s="100"/>
      <c r="Q3061" s="99"/>
      <c r="R3061" s="340"/>
      <c r="S3061" s="119"/>
      <c r="T3061" s="123"/>
      <c r="U3061" s="119"/>
      <c r="V3061" s="99"/>
      <c r="W3061" s="127"/>
      <c r="X3061" s="99"/>
      <c r="Y3061" s="127"/>
    </row>
    <row r="3062" spans="3:25" ht="19" hidden="1">
      <c r="C3062" s="933"/>
      <c r="D3062" s="933"/>
      <c r="E3062" s="19"/>
      <c r="I3062" s="100"/>
      <c r="M3062" s="100"/>
      <c r="Q3062" s="99"/>
      <c r="R3062" s="340"/>
      <c r="S3062" s="119"/>
      <c r="T3062" s="123"/>
      <c r="U3062" s="119"/>
      <c r="V3062" s="99"/>
      <c r="W3062" s="127"/>
      <c r="X3062" s="99"/>
      <c r="Y3062" s="127"/>
    </row>
    <row r="3063" spans="3:25" ht="19" hidden="1">
      <c r="C3063" s="933"/>
      <c r="D3063" s="933"/>
      <c r="E3063" s="19"/>
      <c r="I3063" s="100"/>
      <c r="M3063" s="100"/>
      <c r="Q3063" s="99"/>
      <c r="R3063" s="340"/>
      <c r="S3063" s="119"/>
      <c r="T3063" s="123"/>
      <c r="U3063" s="119"/>
      <c r="V3063" s="99"/>
      <c r="W3063" s="127"/>
      <c r="X3063" s="99"/>
      <c r="Y3063" s="127"/>
    </row>
    <row r="3064" spans="3:25" ht="19" hidden="1">
      <c r="C3064" s="933"/>
      <c r="D3064" s="933"/>
      <c r="E3064" s="19"/>
      <c r="I3064" s="100"/>
      <c r="M3064" s="100"/>
      <c r="Q3064" s="99"/>
      <c r="R3064" s="340"/>
      <c r="S3064" s="119"/>
      <c r="T3064" s="123"/>
      <c r="U3064" s="119"/>
      <c r="V3064" s="99"/>
      <c r="W3064" s="127"/>
      <c r="X3064" s="99"/>
      <c r="Y3064" s="127"/>
    </row>
    <row r="3065" spans="3:25" ht="19" hidden="1">
      <c r="C3065" s="933"/>
      <c r="D3065" s="933"/>
      <c r="E3065" s="19"/>
      <c r="I3065" s="100"/>
      <c r="M3065" s="100"/>
      <c r="Q3065" s="99"/>
      <c r="R3065" s="340"/>
      <c r="S3065" s="119"/>
      <c r="T3065" s="123"/>
      <c r="U3065" s="119"/>
      <c r="V3065" s="99"/>
      <c r="W3065" s="127"/>
      <c r="X3065" s="99"/>
      <c r="Y3065" s="127"/>
    </row>
    <row r="3066" spans="3:25" ht="19" hidden="1">
      <c r="C3066" s="933"/>
      <c r="D3066" s="933"/>
      <c r="E3066" s="19"/>
      <c r="I3066" s="100"/>
      <c r="M3066" s="100"/>
      <c r="Q3066" s="99"/>
      <c r="R3066" s="340"/>
      <c r="S3066" s="119"/>
      <c r="T3066" s="123"/>
      <c r="U3066" s="119"/>
      <c r="V3066" s="99"/>
      <c r="W3066" s="127"/>
      <c r="X3066" s="99"/>
      <c r="Y3066" s="127"/>
    </row>
    <row r="3067" spans="3:25" ht="19" hidden="1">
      <c r="C3067" s="933"/>
      <c r="D3067" s="933"/>
      <c r="E3067" s="19"/>
      <c r="I3067" s="100"/>
      <c r="M3067" s="100"/>
      <c r="Q3067" s="99"/>
      <c r="R3067" s="340"/>
      <c r="S3067" s="119"/>
      <c r="T3067" s="123"/>
      <c r="U3067" s="119"/>
      <c r="V3067" s="99"/>
      <c r="W3067" s="127"/>
      <c r="X3067" s="99"/>
      <c r="Y3067" s="127"/>
    </row>
    <row r="3068" spans="3:25" ht="19" hidden="1">
      <c r="C3068" s="933"/>
      <c r="D3068" s="933"/>
      <c r="E3068" s="19"/>
      <c r="I3068" s="100"/>
      <c r="M3068" s="100"/>
      <c r="Q3068" s="99"/>
      <c r="R3068" s="340"/>
      <c r="S3068" s="119"/>
      <c r="T3068" s="123"/>
      <c r="U3068" s="119"/>
      <c r="V3068" s="99"/>
      <c r="W3068" s="127"/>
      <c r="X3068" s="99"/>
      <c r="Y3068" s="127"/>
    </row>
    <row r="3069" spans="3:25" ht="19" hidden="1">
      <c r="C3069" s="933"/>
      <c r="D3069" s="933"/>
      <c r="E3069" s="19"/>
      <c r="I3069" s="100"/>
      <c r="M3069" s="100"/>
      <c r="Q3069" s="99"/>
      <c r="R3069" s="340"/>
      <c r="S3069" s="119"/>
      <c r="T3069" s="123"/>
      <c r="U3069" s="119"/>
      <c r="V3069" s="99"/>
      <c r="W3069" s="127"/>
      <c r="X3069" s="99"/>
      <c r="Y3069" s="127"/>
    </row>
    <row r="3070" spans="3:25" ht="19" hidden="1">
      <c r="C3070" s="933"/>
      <c r="D3070" s="933"/>
      <c r="E3070" s="19"/>
      <c r="I3070" s="100"/>
      <c r="M3070" s="100"/>
      <c r="Q3070" s="99"/>
      <c r="R3070" s="340"/>
      <c r="S3070" s="119"/>
      <c r="T3070" s="123"/>
      <c r="U3070" s="119"/>
      <c r="V3070" s="99"/>
      <c r="W3070" s="127"/>
      <c r="X3070" s="99"/>
      <c r="Y3070" s="127"/>
    </row>
    <row r="3071" spans="3:25" ht="19" hidden="1">
      <c r="C3071" s="933"/>
      <c r="D3071" s="933"/>
      <c r="E3071" s="19"/>
      <c r="I3071" s="100"/>
      <c r="M3071" s="100"/>
      <c r="Q3071" s="99"/>
      <c r="R3071" s="340"/>
      <c r="S3071" s="119"/>
      <c r="T3071" s="123"/>
      <c r="U3071" s="119"/>
      <c r="V3071" s="99"/>
      <c r="W3071" s="127"/>
      <c r="X3071" s="99"/>
      <c r="Y3071" s="127"/>
    </row>
    <row r="3072" spans="3:25" ht="19" hidden="1">
      <c r="C3072" s="933"/>
      <c r="D3072" s="933"/>
      <c r="E3072" s="19"/>
      <c r="I3072" s="100"/>
      <c r="M3072" s="100"/>
      <c r="Q3072" s="99"/>
      <c r="R3072" s="340"/>
      <c r="S3072" s="119"/>
      <c r="T3072" s="123"/>
      <c r="U3072" s="119"/>
      <c r="V3072" s="99"/>
      <c r="W3072" s="127"/>
      <c r="X3072" s="99"/>
      <c r="Y3072" s="127"/>
    </row>
    <row r="3073" spans="3:25" ht="19" hidden="1">
      <c r="C3073" s="933"/>
      <c r="D3073" s="933"/>
      <c r="E3073" s="19"/>
      <c r="I3073" s="100"/>
      <c r="M3073" s="100"/>
      <c r="Q3073" s="99"/>
      <c r="R3073" s="340"/>
      <c r="S3073" s="119"/>
      <c r="T3073" s="123"/>
      <c r="U3073" s="119"/>
      <c r="V3073" s="99"/>
      <c r="W3073" s="127"/>
      <c r="X3073" s="99"/>
      <c r="Y3073" s="127"/>
    </row>
    <row r="3074" spans="3:25" ht="19" hidden="1">
      <c r="C3074" s="933"/>
      <c r="D3074" s="933"/>
      <c r="E3074" s="19"/>
      <c r="I3074" s="100"/>
      <c r="M3074" s="100"/>
      <c r="Q3074" s="99"/>
      <c r="R3074" s="340"/>
      <c r="S3074" s="119"/>
      <c r="T3074" s="123"/>
      <c r="U3074" s="119"/>
      <c r="V3074" s="99"/>
      <c r="W3074" s="127"/>
      <c r="X3074" s="99"/>
      <c r="Y3074" s="127"/>
    </row>
    <row r="3075" spans="3:25" ht="19" hidden="1">
      <c r="C3075" s="933"/>
      <c r="D3075" s="933"/>
      <c r="E3075" s="19"/>
      <c r="I3075" s="100"/>
      <c r="M3075" s="100"/>
      <c r="Q3075" s="99"/>
      <c r="R3075" s="340"/>
      <c r="S3075" s="119"/>
      <c r="T3075" s="123"/>
      <c r="U3075" s="119"/>
      <c r="V3075" s="99"/>
      <c r="W3075" s="127"/>
      <c r="X3075" s="99"/>
      <c r="Y3075" s="127"/>
    </row>
    <row r="3076" spans="3:25" ht="19" hidden="1">
      <c r="C3076" s="933"/>
      <c r="D3076" s="933"/>
      <c r="E3076" s="19"/>
      <c r="I3076" s="100"/>
      <c r="M3076" s="100"/>
      <c r="Q3076" s="99"/>
      <c r="R3076" s="340"/>
      <c r="S3076" s="119"/>
      <c r="T3076" s="123"/>
      <c r="U3076" s="119"/>
      <c r="V3076" s="99"/>
      <c r="W3076" s="127"/>
      <c r="X3076" s="99"/>
      <c r="Y3076" s="127"/>
    </row>
    <row r="3077" spans="3:25" ht="19" hidden="1">
      <c r="C3077" s="933"/>
      <c r="D3077" s="933"/>
      <c r="E3077" s="19"/>
      <c r="I3077" s="100"/>
      <c r="M3077" s="100"/>
      <c r="Q3077" s="99"/>
      <c r="R3077" s="340"/>
      <c r="S3077" s="119"/>
      <c r="T3077" s="123"/>
      <c r="U3077" s="119"/>
      <c r="V3077" s="99"/>
      <c r="W3077" s="127"/>
      <c r="X3077" s="99"/>
      <c r="Y3077" s="127"/>
    </row>
    <row r="3078" spans="3:25" ht="19" hidden="1">
      <c r="C3078" s="933"/>
      <c r="D3078" s="933"/>
      <c r="E3078" s="19"/>
      <c r="I3078" s="100"/>
      <c r="M3078" s="100"/>
      <c r="Q3078" s="99"/>
      <c r="R3078" s="340"/>
      <c r="S3078" s="119"/>
      <c r="T3078" s="123"/>
      <c r="U3078" s="119"/>
      <c r="V3078" s="99"/>
      <c r="W3078" s="127"/>
      <c r="X3078" s="99"/>
      <c r="Y3078" s="127"/>
    </row>
    <row r="3079" spans="3:25" ht="19" hidden="1">
      <c r="C3079" s="933"/>
      <c r="D3079" s="933"/>
      <c r="E3079" s="19"/>
      <c r="I3079" s="100"/>
      <c r="M3079" s="100"/>
      <c r="Q3079" s="99"/>
      <c r="R3079" s="340"/>
      <c r="S3079" s="119"/>
      <c r="T3079" s="123"/>
      <c r="U3079" s="119"/>
      <c r="V3079" s="99"/>
      <c r="W3079" s="127"/>
      <c r="X3079" s="99"/>
      <c r="Y3079" s="127"/>
    </row>
    <row r="3080" spans="3:25" ht="19" hidden="1">
      <c r="C3080" s="933"/>
      <c r="D3080" s="933"/>
      <c r="E3080" s="19"/>
      <c r="I3080" s="100"/>
      <c r="M3080" s="100"/>
      <c r="Q3080" s="99"/>
      <c r="R3080" s="340"/>
      <c r="S3080" s="119"/>
      <c r="T3080" s="123"/>
      <c r="U3080" s="119"/>
      <c r="V3080" s="99"/>
      <c r="W3080" s="127"/>
      <c r="X3080" s="99"/>
      <c r="Y3080" s="127"/>
    </row>
    <row r="3081" spans="3:25" ht="19" hidden="1">
      <c r="C3081" s="933"/>
      <c r="D3081" s="933"/>
      <c r="E3081" s="19"/>
      <c r="I3081" s="100"/>
      <c r="M3081" s="100"/>
      <c r="Q3081" s="99"/>
      <c r="R3081" s="340"/>
      <c r="S3081" s="119"/>
      <c r="T3081" s="123"/>
      <c r="U3081" s="119"/>
      <c r="V3081" s="99"/>
      <c r="W3081" s="127"/>
      <c r="X3081" s="99"/>
      <c r="Y3081" s="127"/>
    </row>
    <row r="3082" spans="3:25" ht="19" hidden="1">
      <c r="C3082" s="933"/>
      <c r="D3082" s="933"/>
      <c r="E3082" s="19"/>
      <c r="I3082" s="100"/>
      <c r="M3082" s="100"/>
      <c r="Q3082" s="99"/>
      <c r="R3082" s="340"/>
      <c r="S3082" s="119"/>
      <c r="T3082" s="123"/>
      <c r="U3082" s="119"/>
      <c r="V3082" s="99"/>
      <c r="W3082" s="127"/>
      <c r="X3082" s="99"/>
      <c r="Y3082" s="127"/>
    </row>
    <row r="3083" spans="3:25" ht="19" hidden="1">
      <c r="C3083" s="933"/>
      <c r="D3083" s="933"/>
      <c r="E3083" s="19"/>
      <c r="I3083" s="100"/>
      <c r="M3083" s="100"/>
      <c r="Q3083" s="99"/>
      <c r="R3083" s="340"/>
      <c r="S3083" s="119"/>
      <c r="T3083" s="123"/>
      <c r="U3083" s="119"/>
      <c r="V3083" s="99"/>
      <c r="W3083" s="127"/>
      <c r="X3083" s="99"/>
      <c r="Y3083" s="127"/>
    </row>
    <row r="3084" spans="3:25" ht="19" hidden="1">
      <c r="C3084" s="933"/>
      <c r="D3084" s="933"/>
      <c r="E3084" s="19"/>
      <c r="I3084" s="100"/>
      <c r="M3084" s="100"/>
      <c r="Q3084" s="99"/>
      <c r="R3084" s="340"/>
      <c r="S3084" s="119"/>
      <c r="T3084" s="123"/>
      <c r="U3084" s="119"/>
      <c r="V3084" s="99"/>
      <c r="W3084" s="127"/>
      <c r="X3084" s="99"/>
      <c r="Y3084" s="127"/>
    </row>
    <row r="3085" spans="3:25" ht="19" hidden="1">
      <c r="C3085" s="933"/>
      <c r="D3085" s="933"/>
      <c r="E3085" s="19"/>
      <c r="I3085" s="100"/>
      <c r="M3085" s="100"/>
      <c r="Q3085" s="99"/>
      <c r="R3085" s="340"/>
      <c r="S3085" s="119"/>
      <c r="T3085" s="123"/>
      <c r="U3085" s="119"/>
      <c r="V3085" s="99"/>
      <c r="W3085" s="127"/>
      <c r="X3085" s="99"/>
      <c r="Y3085" s="127"/>
    </row>
    <row r="3086" spans="3:25" ht="19" hidden="1">
      <c r="C3086" s="933"/>
      <c r="D3086" s="933"/>
      <c r="E3086" s="19"/>
      <c r="I3086" s="100"/>
      <c r="M3086" s="100"/>
      <c r="Q3086" s="99"/>
      <c r="R3086" s="340"/>
      <c r="S3086" s="119"/>
      <c r="T3086" s="123"/>
      <c r="U3086" s="119"/>
      <c r="V3086" s="99"/>
      <c r="W3086" s="127"/>
      <c r="X3086" s="99"/>
      <c r="Y3086" s="127"/>
    </row>
    <row r="3087" spans="3:25" ht="19" hidden="1">
      <c r="C3087" s="933"/>
      <c r="D3087" s="933"/>
      <c r="E3087" s="19"/>
      <c r="I3087" s="100"/>
      <c r="M3087" s="100"/>
      <c r="Q3087" s="99"/>
      <c r="R3087" s="340"/>
      <c r="S3087" s="119"/>
      <c r="T3087" s="123"/>
      <c r="U3087" s="119"/>
      <c r="V3087" s="99"/>
      <c r="W3087" s="127"/>
      <c r="X3087" s="99"/>
      <c r="Y3087" s="127"/>
    </row>
    <row r="3088" spans="3:25" ht="19" hidden="1">
      <c r="C3088" s="933"/>
      <c r="D3088" s="933"/>
      <c r="E3088" s="19"/>
      <c r="I3088" s="100"/>
      <c r="M3088" s="100"/>
      <c r="Q3088" s="99"/>
      <c r="R3088" s="340"/>
      <c r="S3088" s="119"/>
      <c r="T3088" s="123"/>
      <c r="U3088" s="119"/>
      <c r="V3088" s="99"/>
      <c r="W3088" s="127"/>
      <c r="X3088" s="99"/>
      <c r="Y3088" s="127"/>
    </row>
    <row r="3089" spans="3:25" ht="19" hidden="1">
      <c r="C3089" s="933"/>
      <c r="D3089" s="933"/>
      <c r="E3089" s="19"/>
      <c r="I3089" s="100"/>
      <c r="M3089" s="100"/>
      <c r="Q3089" s="99"/>
      <c r="R3089" s="340"/>
      <c r="S3089" s="119"/>
      <c r="T3089" s="123"/>
      <c r="U3089" s="119"/>
      <c r="V3089" s="99"/>
      <c r="W3089" s="127"/>
      <c r="X3089" s="99"/>
      <c r="Y3089" s="127"/>
    </row>
    <row r="3090" spans="3:25" ht="19" hidden="1">
      <c r="C3090" s="933"/>
      <c r="D3090" s="933"/>
      <c r="E3090" s="19"/>
      <c r="I3090" s="100"/>
      <c r="M3090" s="100"/>
      <c r="Q3090" s="99"/>
      <c r="R3090" s="340"/>
      <c r="S3090" s="119"/>
      <c r="T3090" s="123"/>
      <c r="U3090" s="119"/>
      <c r="V3090" s="99"/>
      <c r="W3090" s="127"/>
      <c r="X3090" s="99"/>
      <c r="Y3090" s="127"/>
    </row>
    <row r="3091" spans="3:25" ht="19" hidden="1">
      <c r="C3091" s="933"/>
      <c r="D3091" s="933"/>
      <c r="E3091" s="19"/>
      <c r="I3091" s="100"/>
      <c r="M3091" s="100"/>
      <c r="Q3091" s="99"/>
      <c r="R3091" s="340"/>
      <c r="S3091" s="119"/>
      <c r="T3091" s="123"/>
      <c r="U3091" s="119"/>
      <c r="V3091" s="99"/>
      <c r="W3091" s="127"/>
      <c r="X3091" s="99"/>
      <c r="Y3091" s="127"/>
    </row>
    <row r="3092" spans="3:25" ht="19" hidden="1">
      <c r="C3092" s="933"/>
      <c r="D3092" s="933"/>
      <c r="E3092" s="19"/>
      <c r="I3092" s="100"/>
      <c r="M3092" s="100"/>
      <c r="Q3092" s="99"/>
      <c r="R3092" s="340"/>
      <c r="S3092" s="119"/>
      <c r="T3092" s="123"/>
      <c r="U3092" s="119"/>
      <c r="V3092" s="99"/>
      <c r="W3092" s="127"/>
      <c r="X3092" s="99"/>
      <c r="Y3092" s="127"/>
    </row>
    <row r="3093" spans="3:25" ht="19" hidden="1">
      <c r="C3093" s="933"/>
      <c r="D3093" s="933"/>
      <c r="E3093" s="19"/>
      <c r="I3093" s="100"/>
      <c r="M3093" s="100"/>
      <c r="Q3093" s="99"/>
      <c r="R3093" s="340"/>
      <c r="S3093" s="119"/>
      <c r="T3093" s="123"/>
      <c r="U3093" s="119"/>
      <c r="V3093" s="99"/>
      <c r="W3093" s="127"/>
      <c r="X3093" s="99"/>
      <c r="Y3093" s="127"/>
    </row>
    <row r="3094" spans="3:25" ht="19" hidden="1">
      <c r="C3094" s="933"/>
      <c r="D3094" s="933"/>
      <c r="E3094" s="19"/>
      <c r="I3094" s="100"/>
      <c r="M3094" s="100"/>
      <c r="Q3094" s="99"/>
      <c r="R3094" s="340"/>
      <c r="S3094" s="119"/>
      <c r="T3094" s="123"/>
      <c r="U3094" s="119"/>
      <c r="V3094" s="99"/>
      <c r="W3094" s="127"/>
      <c r="X3094" s="99"/>
      <c r="Y3094" s="127"/>
    </row>
    <row r="3095" spans="3:25" ht="19" hidden="1">
      <c r="C3095" s="933"/>
      <c r="D3095" s="933"/>
      <c r="E3095" s="19"/>
      <c r="I3095" s="100"/>
      <c r="M3095" s="100"/>
      <c r="Q3095" s="99"/>
      <c r="R3095" s="340"/>
      <c r="S3095" s="119"/>
      <c r="T3095" s="123"/>
      <c r="U3095" s="119"/>
      <c r="V3095" s="99"/>
      <c r="W3095" s="127"/>
      <c r="X3095" s="99"/>
      <c r="Y3095" s="127"/>
    </row>
    <row r="3096" spans="3:25" ht="19" hidden="1">
      <c r="C3096" s="933"/>
      <c r="D3096" s="933"/>
      <c r="E3096" s="19"/>
      <c r="I3096" s="100"/>
      <c r="M3096" s="100"/>
      <c r="Q3096" s="99"/>
      <c r="R3096" s="340"/>
      <c r="S3096" s="119"/>
      <c r="T3096" s="123"/>
      <c r="U3096" s="119"/>
      <c r="V3096" s="99"/>
      <c r="W3096" s="127"/>
      <c r="X3096" s="99"/>
      <c r="Y3096" s="127"/>
    </row>
    <row r="3097" spans="3:25" ht="19" hidden="1">
      <c r="C3097" s="933"/>
      <c r="D3097" s="933"/>
      <c r="E3097" s="19"/>
      <c r="I3097" s="100"/>
      <c r="M3097" s="100"/>
      <c r="Q3097" s="99"/>
      <c r="R3097" s="340"/>
      <c r="S3097" s="119"/>
      <c r="T3097" s="123"/>
      <c r="U3097" s="119"/>
      <c r="V3097" s="99"/>
      <c r="W3097" s="127"/>
      <c r="X3097" s="99"/>
      <c r="Y3097" s="127"/>
    </row>
    <row r="3098" spans="3:25" ht="19" hidden="1">
      <c r="C3098" s="933"/>
      <c r="D3098" s="933"/>
      <c r="E3098" s="19"/>
      <c r="I3098" s="100"/>
      <c r="M3098" s="100"/>
      <c r="Q3098" s="99"/>
      <c r="R3098" s="340"/>
      <c r="S3098" s="119"/>
      <c r="T3098" s="123"/>
      <c r="U3098" s="119"/>
      <c r="V3098" s="99"/>
      <c r="W3098" s="127"/>
      <c r="X3098" s="99"/>
      <c r="Y3098" s="127"/>
    </row>
    <row r="3099" spans="3:25" ht="19" hidden="1">
      <c r="C3099" s="933"/>
      <c r="D3099" s="933"/>
      <c r="E3099" s="19"/>
      <c r="I3099" s="100"/>
      <c r="M3099" s="100"/>
      <c r="Q3099" s="99"/>
      <c r="R3099" s="340"/>
      <c r="S3099" s="119"/>
      <c r="T3099" s="123"/>
      <c r="U3099" s="119"/>
      <c r="V3099" s="99"/>
      <c r="W3099" s="127"/>
      <c r="X3099" s="99"/>
      <c r="Y3099" s="127"/>
    </row>
    <row r="3100" spans="3:25" ht="19" hidden="1">
      <c r="C3100" s="933"/>
      <c r="D3100" s="933"/>
      <c r="E3100" s="19"/>
      <c r="I3100" s="100"/>
      <c r="M3100" s="100"/>
      <c r="Q3100" s="99"/>
      <c r="R3100" s="340"/>
      <c r="S3100" s="119"/>
      <c r="T3100" s="123"/>
      <c r="U3100" s="119"/>
      <c r="V3100" s="99"/>
      <c r="W3100" s="127"/>
      <c r="X3100" s="99"/>
      <c r="Y3100" s="127"/>
    </row>
    <row r="3101" spans="3:25" ht="19" hidden="1">
      <c r="C3101" s="933"/>
      <c r="D3101" s="933"/>
      <c r="E3101" s="19"/>
      <c r="I3101" s="100"/>
      <c r="M3101" s="100"/>
      <c r="Q3101" s="99"/>
      <c r="R3101" s="340"/>
      <c r="S3101" s="119"/>
      <c r="T3101" s="123"/>
      <c r="U3101" s="119"/>
      <c r="V3101" s="99"/>
      <c r="W3101" s="127"/>
      <c r="X3101" s="99"/>
      <c r="Y3101" s="127"/>
    </row>
    <row r="3102" spans="3:25" ht="19" hidden="1">
      <c r="C3102" s="933"/>
      <c r="D3102" s="933"/>
      <c r="E3102" s="19"/>
      <c r="I3102" s="100"/>
      <c r="M3102" s="100"/>
      <c r="Q3102" s="99"/>
      <c r="R3102" s="340"/>
      <c r="S3102" s="119"/>
      <c r="T3102" s="123"/>
      <c r="U3102" s="119"/>
      <c r="V3102" s="99"/>
      <c r="W3102" s="127"/>
      <c r="X3102" s="99"/>
      <c r="Y3102" s="127"/>
    </row>
    <row r="3103" spans="3:25" ht="19" hidden="1">
      <c r="C3103" s="933"/>
      <c r="D3103" s="933"/>
      <c r="E3103" s="19"/>
      <c r="I3103" s="100"/>
      <c r="M3103" s="100"/>
      <c r="Q3103" s="99"/>
      <c r="R3103" s="340"/>
      <c r="S3103" s="119"/>
      <c r="T3103" s="123"/>
      <c r="U3103" s="119"/>
      <c r="V3103" s="99"/>
      <c r="W3103" s="127"/>
      <c r="X3103" s="99"/>
      <c r="Y3103" s="127"/>
    </row>
    <row r="3104" spans="3:25" ht="19" hidden="1">
      <c r="C3104" s="933"/>
      <c r="D3104" s="933"/>
      <c r="E3104" s="19"/>
      <c r="I3104" s="100"/>
      <c r="M3104" s="100"/>
      <c r="Q3104" s="99"/>
      <c r="R3104" s="340"/>
      <c r="S3104" s="119"/>
      <c r="T3104" s="123"/>
      <c r="U3104" s="119"/>
      <c r="V3104" s="99"/>
      <c r="W3104" s="127"/>
      <c r="X3104" s="99"/>
      <c r="Y3104" s="127"/>
    </row>
    <row r="3105" spans="3:25" ht="19" hidden="1">
      <c r="C3105" s="933"/>
      <c r="D3105" s="933"/>
      <c r="E3105" s="19"/>
      <c r="I3105" s="100"/>
      <c r="M3105" s="100"/>
      <c r="Q3105" s="99"/>
      <c r="R3105" s="340"/>
      <c r="S3105" s="119"/>
      <c r="T3105" s="123"/>
      <c r="U3105" s="119"/>
      <c r="V3105" s="99"/>
      <c r="W3105" s="127"/>
      <c r="X3105" s="99"/>
      <c r="Y3105" s="127"/>
    </row>
    <row r="3106" spans="3:25" ht="19" hidden="1">
      <c r="C3106" s="933"/>
      <c r="D3106" s="933"/>
      <c r="E3106" s="19"/>
      <c r="I3106" s="100"/>
      <c r="M3106" s="100"/>
      <c r="Q3106" s="99"/>
      <c r="R3106" s="340"/>
      <c r="S3106" s="119"/>
      <c r="T3106" s="123"/>
      <c r="U3106" s="119"/>
      <c r="V3106" s="99"/>
      <c r="W3106" s="127"/>
      <c r="X3106" s="99"/>
      <c r="Y3106" s="127"/>
    </row>
    <row r="3107" spans="3:25" ht="19" hidden="1">
      <c r="C3107" s="933"/>
      <c r="D3107" s="933"/>
      <c r="E3107" s="19"/>
      <c r="I3107" s="100"/>
      <c r="M3107" s="100"/>
      <c r="Q3107" s="99"/>
      <c r="R3107" s="340"/>
      <c r="S3107" s="119"/>
      <c r="T3107" s="123"/>
      <c r="U3107" s="119"/>
      <c r="V3107" s="99"/>
      <c r="W3107" s="127"/>
      <c r="X3107" s="99"/>
      <c r="Y3107" s="127"/>
    </row>
    <row r="3108" spans="3:25" ht="19" hidden="1">
      <c r="C3108" s="933"/>
      <c r="D3108" s="933"/>
      <c r="E3108" s="19"/>
      <c r="I3108" s="100"/>
      <c r="M3108" s="100"/>
      <c r="Q3108" s="99"/>
      <c r="R3108" s="340"/>
      <c r="S3108" s="119"/>
      <c r="T3108" s="123"/>
      <c r="U3108" s="119"/>
      <c r="V3108" s="99"/>
      <c r="W3108" s="127"/>
      <c r="X3108" s="99"/>
      <c r="Y3108" s="127"/>
    </row>
    <row r="3109" spans="3:25" ht="19" hidden="1">
      <c r="C3109" s="933"/>
      <c r="D3109" s="933"/>
      <c r="E3109" s="19"/>
      <c r="I3109" s="100"/>
      <c r="M3109" s="100"/>
      <c r="Q3109" s="99"/>
      <c r="R3109" s="340"/>
      <c r="S3109" s="119"/>
      <c r="T3109" s="123"/>
      <c r="U3109" s="119"/>
      <c r="V3109" s="99"/>
      <c r="W3109" s="127"/>
      <c r="X3109" s="99"/>
      <c r="Y3109" s="127"/>
    </row>
    <row r="3110" spans="3:25" ht="19" hidden="1">
      <c r="C3110" s="933"/>
      <c r="D3110" s="933"/>
      <c r="E3110" s="19"/>
      <c r="I3110" s="100"/>
      <c r="M3110" s="100"/>
      <c r="Q3110" s="99"/>
      <c r="R3110" s="340"/>
      <c r="S3110" s="119"/>
      <c r="T3110" s="123"/>
      <c r="U3110" s="119"/>
      <c r="V3110" s="99"/>
      <c r="W3110" s="127"/>
      <c r="X3110" s="99"/>
      <c r="Y3110" s="127"/>
    </row>
    <row r="3111" spans="3:25" ht="19" hidden="1">
      <c r="C3111" s="933"/>
      <c r="D3111" s="933"/>
      <c r="E3111" s="19"/>
      <c r="I3111" s="100"/>
      <c r="M3111" s="100"/>
      <c r="Q3111" s="99"/>
      <c r="R3111" s="340"/>
      <c r="S3111" s="119"/>
      <c r="T3111" s="123"/>
      <c r="U3111" s="119"/>
      <c r="V3111" s="99"/>
      <c r="W3111" s="127"/>
      <c r="X3111" s="99"/>
      <c r="Y3111" s="127"/>
    </row>
    <row r="3112" spans="3:25" ht="19" hidden="1">
      <c r="C3112" s="933"/>
      <c r="D3112" s="933"/>
      <c r="E3112" s="19"/>
      <c r="I3112" s="100"/>
      <c r="M3112" s="100"/>
      <c r="Q3112" s="99"/>
      <c r="R3112" s="340"/>
      <c r="S3112" s="119"/>
      <c r="T3112" s="123"/>
      <c r="U3112" s="119"/>
      <c r="V3112" s="99"/>
      <c r="W3112" s="127"/>
      <c r="X3112" s="99"/>
      <c r="Y3112" s="127"/>
    </row>
    <row r="3113" spans="3:25" ht="19" hidden="1">
      <c r="C3113" s="933"/>
      <c r="D3113" s="933"/>
      <c r="E3113" s="19"/>
      <c r="I3113" s="100"/>
      <c r="M3113" s="100"/>
      <c r="Q3113" s="99"/>
      <c r="R3113" s="340"/>
      <c r="S3113" s="119"/>
      <c r="T3113" s="123"/>
      <c r="U3113" s="119"/>
      <c r="V3113" s="99"/>
      <c r="W3113" s="127"/>
      <c r="X3113" s="99"/>
      <c r="Y3113" s="127"/>
    </row>
    <row r="3114" spans="3:25" ht="19" hidden="1">
      <c r="C3114" s="933"/>
      <c r="D3114" s="933"/>
      <c r="E3114" s="19"/>
      <c r="I3114" s="100"/>
      <c r="M3114" s="100"/>
      <c r="Q3114" s="99"/>
      <c r="R3114" s="340"/>
      <c r="S3114" s="119"/>
      <c r="T3114" s="123"/>
      <c r="U3114" s="119"/>
      <c r="V3114" s="99"/>
      <c r="W3114" s="127"/>
      <c r="X3114" s="99"/>
      <c r="Y3114" s="127"/>
    </row>
    <row r="3115" spans="3:25" ht="19" hidden="1">
      <c r="C3115" s="933"/>
      <c r="D3115" s="933"/>
      <c r="E3115" s="19"/>
      <c r="I3115" s="100"/>
      <c r="M3115" s="100"/>
      <c r="Q3115" s="99"/>
      <c r="R3115" s="340"/>
      <c r="S3115" s="119"/>
      <c r="T3115" s="123"/>
      <c r="U3115" s="119"/>
      <c r="V3115" s="99"/>
      <c r="W3115" s="127"/>
      <c r="X3115" s="99"/>
      <c r="Y3115" s="127"/>
    </row>
    <row r="3116" spans="3:25" ht="19" hidden="1">
      <c r="C3116" s="933"/>
      <c r="D3116" s="933"/>
      <c r="E3116" s="19"/>
      <c r="I3116" s="100"/>
      <c r="M3116" s="100"/>
      <c r="Q3116" s="99"/>
      <c r="R3116" s="340"/>
      <c r="S3116" s="119"/>
      <c r="T3116" s="123"/>
      <c r="U3116" s="119"/>
      <c r="V3116" s="99"/>
      <c r="W3116" s="127"/>
      <c r="X3116" s="99"/>
      <c r="Y3116" s="127"/>
    </row>
    <row r="3117" spans="3:25" ht="19" hidden="1">
      <c r="C3117" s="933"/>
      <c r="D3117" s="933"/>
      <c r="E3117" s="19"/>
      <c r="I3117" s="100"/>
      <c r="M3117" s="100"/>
      <c r="Q3117" s="99"/>
      <c r="R3117" s="340"/>
      <c r="S3117" s="119"/>
      <c r="T3117" s="123"/>
      <c r="U3117" s="119"/>
      <c r="V3117" s="99"/>
      <c r="W3117" s="127"/>
      <c r="X3117" s="99"/>
      <c r="Y3117" s="127"/>
    </row>
    <row r="3118" spans="3:25" ht="19" hidden="1">
      <c r="C3118" s="933"/>
      <c r="D3118" s="933"/>
      <c r="E3118" s="19"/>
      <c r="I3118" s="100"/>
      <c r="M3118" s="100"/>
      <c r="Q3118" s="99"/>
      <c r="R3118" s="340"/>
      <c r="S3118" s="119"/>
      <c r="T3118" s="123"/>
      <c r="U3118" s="119"/>
      <c r="V3118" s="99"/>
      <c r="W3118" s="127"/>
      <c r="X3118" s="99"/>
      <c r="Y3118" s="127"/>
    </row>
    <row r="3119" spans="3:25" ht="19" hidden="1">
      <c r="C3119" s="933"/>
      <c r="D3119" s="933"/>
      <c r="E3119" s="19"/>
      <c r="I3119" s="100"/>
      <c r="M3119" s="100"/>
      <c r="Q3119" s="99"/>
      <c r="R3119" s="340"/>
      <c r="S3119" s="119"/>
      <c r="T3119" s="123"/>
      <c r="U3119" s="119"/>
      <c r="V3119" s="99"/>
      <c r="W3119" s="127"/>
      <c r="X3119" s="99"/>
      <c r="Y3119" s="127"/>
    </row>
    <row r="3120" spans="3:25" ht="19" hidden="1">
      <c r="C3120" s="933"/>
      <c r="D3120" s="933"/>
      <c r="E3120" s="19"/>
      <c r="I3120" s="100"/>
      <c r="M3120" s="100"/>
      <c r="Q3120" s="99"/>
      <c r="R3120" s="340"/>
      <c r="S3120" s="119"/>
      <c r="T3120" s="123"/>
      <c r="U3120" s="119"/>
      <c r="V3120" s="99"/>
      <c r="W3120" s="127"/>
      <c r="X3120" s="99"/>
      <c r="Y3120" s="127"/>
    </row>
    <row r="3121" spans="3:25" ht="19" hidden="1">
      <c r="C3121" s="933"/>
      <c r="D3121" s="933"/>
      <c r="E3121" s="19"/>
      <c r="I3121" s="100"/>
      <c r="M3121" s="100"/>
      <c r="Q3121" s="99"/>
      <c r="R3121" s="340"/>
      <c r="S3121" s="119"/>
      <c r="T3121" s="123"/>
      <c r="U3121" s="119"/>
      <c r="V3121" s="99"/>
      <c r="W3121" s="127"/>
      <c r="X3121" s="99"/>
      <c r="Y3121" s="127"/>
    </row>
    <row r="3122" spans="3:25" ht="19" hidden="1">
      <c r="C3122" s="933"/>
      <c r="D3122" s="933"/>
      <c r="E3122" s="19"/>
      <c r="I3122" s="100"/>
      <c r="M3122" s="100"/>
      <c r="Q3122" s="99"/>
      <c r="R3122" s="340"/>
      <c r="S3122" s="119"/>
      <c r="T3122" s="123"/>
      <c r="U3122" s="119"/>
      <c r="V3122" s="99"/>
      <c r="W3122" s="127"/>
      <c r="X3122" s="99"/>
      <c r="Y3122" s="127"/>
    </row>
    <row r="3123" spans="3:25" ht="19" hidden="1">
      <c r="C3123" s="933"/>
      <c r="D3123" s="933"/>
      <c r="E3123" s="19"/>
      <c r="I3123" s="100"/>
      <c r="M3123" s="100"/>
      <c r="Q3123" s="99"/>
      <c r="R3123" s="340"/>
      <c r="S3123" s="119"/>
      <c r="T3123" s="123"/>
      <c r="U3123" s="119"/>
      <c r="V3123" s="99"/>
      <c r="W3123" s="127"/>
      <c r="X3123" s="99"/>
      <c r="Y3123" s="127"/>
    </row>
    <row r="3124" spans="3:25" ht="19" hidden="1">
      <c r="C3124" s="933"/>
      <c r="D3124" s="933"/>
      <c r="E3124" s="19"/>
      <c r="I3124" s="100"/>
      <c r="M3124" s="100"/>
      <c r="Q3124" s="99"/>
      <c r="R3124" s="340"/>
      <c r="S3124" s="119"/>
      <c r="T3124" s="123"/>
      <c r="U3124" s="119"/>
      <c r="V3124" s="99"/>
      <c r="W3124" s="127"/>
      <c r="X3124" s="99"/>
      <c r="Y3124" s="127"/>
    </row>
    <row r="3125" spans="3:25" ht="19" hidden="1">
      <c r="C3125" s="933"/>
      <c r="D3125" s="933"/>
      <c r="E3125" s="19"/>
      <c r="I3125" s="100"/>
      <c r="M3125" s="100"/>
      <c r="Q3125" s="99"/>
      <c r="R3125" s="340"/>
      <c r="S3125" s="119"/>
      <c r="T3125" s="123"/>
      <c r="U3125" s="119"/>
      <c r="V3125" s="99"/>
      <c r="W3125" s="127"/>
      <c r="X3125" s="99"/>
      <c r="Y3125" s="127"/>
    </row>
    <row r="3126" spans="3:25" ht="19" hidden="1">
      <c r="C3126" s="933"/>
      <c r="D3126" s="933"/>
      <c r="E3126" s="19"/>
      <c r="I3126" s="100"/>
      <c r="M3126" s="100"/>
      <c r="Q3126" s="99"/>
      <c r="R3126" s="340"/>
      <c r="S3126" s="119"/>
      <c r="T3126" s="123"/>
      <c r="U3126" s="119"/>
      <c r="V3126" s="99"/>
      <c r="W3126" s="127"/>
      <c r="X3126" s="99"/>
      <c r="Y3126" s="127"/>
    </row>
    <row r="3127" spans="3:25" ht="19" hidden="1">
      <c r="C3127" s="933"/>
      <c r="D3127" s="933"/>
      <c r="E3127" s="19"/>
      <c r="I3127" s="100"/>
      <c r="M3127" s="100"/>
      <c r="Q3127" s="99"/>
      <c r="R3127" s="340"/>
      <c r="S3127" s="119"/>
      <c r="T3127" s="123"/>
      <c r="U3127" s="119"/>
      <c r="V3127" s="99"/>
      <c r="W3127" s="127"/>
      <c r="X3127" s="99"/>
      <c r="Y3127" s="127"/>
    </row>
    <row r="3128" spans="3:25" ht="19" hidden="1">
      <c r="C3128" s="933"/>
      <c r="D3128" s="933"/>
      <c r="E3128" s="19"/>
      <c r="I3128" s="100"/>
      <c r="M3128" s="100"/>
      <c r="Q3128" s="99"/>
      <c r="R3128" s="340"/>
      <c r="S3128" s="119"/>
      <c r="T3128" s="123"/>
      <c r="U3128" s="119"/>
      <c r="V3128" s="99"/>
      <c r="W3128" s="127"/>
      <c r="X3128" s="99"/>
      <c r="Y3128" s="127"/>
    </row>
    <row r="3129" spans="3:25" ht="19" hidden="1">
      <c r="C3129" s="933"/>
      <c r="D3129" s="933"/>
      <c r="E3129" s="19"/>
      <c r="I3129" s="100"/>
      <c r="M3129" s="100"/>
      <c r="Q3129" s="99"/>
      <c r="R3129" s="340"/>
      <c r="S3129" s="119"/>
      <c r="T3129" s="123"/>
      <c r="U3129" s="119"/>
      <c r="V3129" s="99"/>
      <c r="W3129" s="127"/>
      <c r="X3129" s="99"/>
      <c r="Y3129" s="127"/>
    </row>
    <row r="3130" spans="3:25" ht="19" hidden="1">
      <c r="C3130" s="933"/>
      <c r="D3130" s="933"/>
      <c r="E3130" s="19"/>
      <c r="I3130" s="100"/>
      <c r="M3130" s="100"/>
      <c r="Q3130" s="99"/>
      <c r="R3130" s="340"/>
      <c r="S3130" s="119"/>
      <c r="T3130" s="123"/>
      <c r="U3130" s="119"/>
      <c r="V3130" s="99"/>
      <c r="W3130" s="127"/>
      <c r="X3130" s="99"/>
      <c r="Y3130" s="127"/>
    </row>
    <row r="3131" spans="3:25" ht="19" hidden="1">
      <c r="C3131" s="933"/>
      <c r="D3131" s="933"/>
      <c r="E3131" s="19"/>
      <c r="I3131" s="100"/>
      <c r="M3131" s="100"/>
      <c r="Q3131" s="99"/>
      <c r="R3131" s="340"/>
      <c r="S3131" s="119"/>
      <c r="T3131" s="123"/>
      <c r="U3131" s="119"/>
      <c r="V3131" s="99"/>
      <c r="W3131" s="127"/>
      <c r="X3131" s="99"/>
      <c r="Y3131" s="127"/>
    </row>
    <row r="3132" spans="3:25" ht="19" hidden="1">
      <c r="C3132" s="933"/>
      <c r="D3132" s="933"/>
      <c r="E3132" s="19"/>
      <c r="I3132" s="100"/>
      <c r="M3132" s="100"/>
      <c r="Q3132" s="99"/>
      <c r="R3132" s="340"/>
      <c r="S3132" s="119"/>
      <c r="T3132" s="123"/>
      <c r="U3132" s="119"/>
      <c r="V3132" s="99"/>
      <c r="W3132" s="127"/>
      <c r="X3132" s="99"/>
      <c r="Y3132" s="127"/>
    </row>
    <row r="3133" spans="3:25" ht="19" hidden="1">
      <c r="C3133" s="933"/>
      <c r="D3133" s="933"/>
      <c r="E3133" s="19"/>
      <c r="I3133" s="100"/>
      <c r="M3133" s="100"/>
      <c r="Q3133" s="99"/>
      <c r="R3133" s="340"/>
      <c r="S3133" s="119"/>
      <c r="T3133" s="123"/>
      <c r="U3133" s="119"/>
      <c r="V3133" s="99"/>
      <c r="W3133" s="127"/>
      <c r="X3133" s="99"/>
      <c r="Y3133" s="127"/>
    </row>
    <row r="3134" spans="3:25" ht="19" hidden="1">
      <c r="C3134" s="933"/>
      <c r="D3134" s="933"/>
      <c r="E3134" s="19"/>
      <c r="I3134" s="100"/>
      <c r="M3134" s="100"/>
      <c r="Q3134" s="99"/>
      <c r="R3134" s="340"/>
      <c r="S3134" s="119"/>
      <c r="T3134" s="123"/>
      <c r="U3134" s="119"/>
      <c r="V3134" s="99"/>
      <c r="W3134" s="127"/>
      <c r="X3134" s="99"/>
      <c r="Y3134" s="127"/>
    </row>
    <row r="3135" spans="3:25" ht="19" hidden="1">
      <c r="C3135" s="933"/>
      <c r="D3135" s="933"/>
      <c r="E3135" s="19"/>
      <c r="I3135" s="100"/>
      <c r="M3135" s="100"/>
      <c r="Q3135" s="99"/>
      <c r="R3135" s="340"/>
      <c r="S3135" s="119"/>
      <c r="T3135" s="123"/>
      <c r="U3135" s="119"/>
      <c r="V3135" s="99"/>
      <c r="W3135" s="127"/>
      <c r="X3135" s="99"/>
      <c r="Y3135" s="127"/>
    </row>
    <row r="3136" spans="3:25" ht="19" hidden="1">
      <c r="C3136" s="933"/>
      <c r="D3136" s="933"/>
      <c r="E3136" s="19"/>
      <c r="I3136" s="100"/>
      <c r="M3136" s="100"/>
      <c r="Q3136" s="99"/>
      <c r="R3136" s="340"/>
      <c r="S3136" s="119"/>
      <c r="T3136" s="123"/>
      <c r="U3136" s="119"/>
      <c r="V3136" s="99"/>
      <c r="W3136" s="127"/>
      <c r="X3136" s="99"/>
      <c r="Y3136" s="127"/>
    </row>
    <row r="3137" spans="3:25" ht="19" hidden="1">
      <c r="C3137" s="933"/>
      <c r="D3137" s="933"/>
      <c r="E3137" s="19"/>
      <c r="I3137" s="100"/>
      <c r="M3137" s="100"/>
      <c r="Q3137" s="99"/>
      <c r="R3137" s="340"/>
      <c r="S3137" s="119"/>
      <c r="T3137" s="123"/>
      <c r="U3137" s="119"/>
      <c r="V3137" s="99"/>
      <c r="W3137" s="127"/>
      <c r="X3137" s="99"/>
      <c r="Y3137" s="127"/>
    </row>
    <row r="3138" spans="3:25" ht="19" hidden="1">
      <c r="C3138" s="933"/>
      <c r="D3138" s="933"/>
      <c r="E3138" s="19"/>
      <c r="I3138" s="100"/>
      <c r="M3138" s="100"/>
      <c r="Q3138" s="99"/>
      <c r="R3138" s="340"/>
      <c r="S3138" s="119"/>
      <c r="T3138" s="123"/>
      <c r="U3138" s="119"/>
      <c r="V3138" s="99"/>
      <c r="W3138" s="127"/>
      <c r="X3138" s="99"/>
      <c r="Y3138" s="127"/>
    </row>
    <row r="3139" spans="3:25" ht="19" hidden="1">
      <c r="C3139" s="933"/>
      <c r="D3139" s="933"/>
      <c r="E3139" s="19"/>
      <c r="I3139" s="100"/>
      <c r="M3139" s="100"/>
      <c r="Q3139" s="99"/>
      <c r="R3139" s="340"/>
      <c r="S3139" s="119"/>
      <c r="T3139" s="123"/>
      <c r="U3139" s="119"/>
      <c r="V3139" s="99"/>
      <c r="W3139" s="127"/>
      <c r="X3139" s="99"/>
      <c r="Y3139" s="127"/>
    </row>
    <row r="3140" spans="3:25" ht="19" hidden="1">
      <c r="C3140" s="933"/>
      <c r="D3140" s="933"/>
      <c r="E3140" s="19"/>
      <c r="I3140" s="100"/>
      <c r="M3140" s="100"/>
      <c r="Q3140" s="99"/>
      <c r="R3140" s="340"/>
      <c r="S3140" s="119"/>
      <c r="T3140" s="123"/>
      <c r="U3140" s="119"/>
      <c r="V3140" s="99"/>
      <c r="W3140" s="127"/>
      <c r="X3140" s="99"/>
      <c r="Y3140" s="127"/>
    </row>
    <row r="3141" spans="3:25" ht="19" hidden="1">
      <c r="C3141" s="933"/>
      <c r="D3141" s="933"/>
      <c r="E3141" s="19"/>
      <c r="I3141" s="100"/>
      <c r="M3141" s="100"/>
      <c r="Q3141" s="99"/>
      <c r="R3141" s="340"/>
      <c r="S3141" s="119"/>
      <c r="T3141" s="123"/>
      <c r="U3141" s="119"/>
      <c r="V3141" s="99"/>
      <c r="W3141" s="127"/>
      <c r="X3141" s="99"/>
      <c r="Y3141" s="127"/>
    </row>
    <row r="3142" spans="3:25" ht="19" hidden="1">
      <c r="C3142" s="933"/>
      <c r="D3142" s="933"/>
      <c r="E3142" s="19"/>
      <c r="I3142" s="100"/>
      <c r="M3142" s="100"/>
      <c r="Q3142" s="99"/>
      <c r="R3142" s="340"/>
      <c r="S3142" s="119"/>
      <c r="T3142" s="123"/>
      <c r="U3142" s="119"/>
      <c r="V3142" s="99"/>
      <c r="W3142" s="127"/>
      <c r="X3142" s="99"/>
      <c r="Y3142" s="127"/>
    </row>
    <row r="3143" spans="3:25" ht="19" hidden="1">
      <c r="C3143" s="933"/>
      <c r="D3143" s="933"/>
      <c r="E3143" s="19"/>
      <c r="I3143" s="100"/>
      <c r="M3143" s="100"/>
      <c r="Q3143" s="99"/>
      <c r="R3143" s="340"/>
      <c r="S3143" s="119"/>
      <c r="T3143" s="123"/>
      <c r="U3143" s="119"/>
      <c r="V3143" s="99"/>
      <c r="W3143" s="127"/>
      <c r="X3143" s="99"/>
      <c r="Y3143" s="127"/>
    </row>
    <row r="3144" spans="3:25" ht="19" hidden="1">
      <c r="C3144" s="933"/>
      <c r="D3144" s="933"/>
      <c r="E3144" s="19"/>
      <c r="I3144" s="100"/>
      <c r="M3144" s="100"/>
      <c r="Q3144" s="99"/>
      <c r="R3144" s="340"/>
      <c r="S3144" s="119"/>
      <c r="T3144" s="123"/>
      <c r="U3144" s="119"/>
      <c r="V3144" s="99"/>
      <c r="W3144" s="127"/>
      <c r="X3144" s="99"/>
      <c r="Y3144" s="127"/>
    </row>
    <row r="3145" spans="3:25" ht="19" hidden="1">
      <c r="C3145" s="933"/>
      <c r="D3145" s="933"/>
      <c r="E3145" s="19"/>
      <c r="I3145" s="100"/>
      <c r="M3145" s="100"/>
      <c r="Q3145" s="99"/>
      <c r="R3145" s="340"/>
      <c r="S3145" s="119"/>
      <c r="T3145" s="123"/>
      <c r="U3145" s="119"/>
      <c r="V3145" s="99"/>
      <c r="W3145" s="127"/>
      <c r="X3145" s="99"/>
      <c r="Y3145" s="127"/>
    </row>
    <row r="3146" spans="3:25" ht="19" hidden="1">
      <c r="C3146" s="933"/>
      <c r="D3146" s="933"/>
      <c r="E3146" s="19"/>
      <c r="I3146" s="100"/>
      <c r="M3146" s="100"/>
      <c r="Q3146" s="99"/>
      <c r="R3146" s="340"/>
      <c r="S3146" s="119"/>
      <c r="T3146" s="123"/>
      <c r="U3146" s="119"/>
      <c r="V3146" s="99"/>
      <c r="W3146" s="127"/>
      <c r="X3146" s="99"/>
      <c r="Y3146" s="127"/>
    </row>
    <row r="3147" spans="3:25" ht="19" hidden="1">
      <c r="C3147" s="933"/>
      <c r="D3147" s="933"/>
      <c r="E3147" s="19"/>
      <c r="I3147" s="100"/>
      <c r="M3147" s="100"/>
      <c r="Q3147" s="99"/>
      <c r="R3147" s="340"/>
      <c r="S3147" s="119"/>
      <c r="T3147" s="123"/>
      <c r="U3147" s="119"/>
      <c r="V3147" s="99"/>
      <c r="W3147" s="127"/>
      <c r="X3147" s="99"/>
      <c r="Y3147" s="127"/>
    </row>
    <row r="3148" spans="3:25" ht="19" hidden="1">
      <c r="C3148" s="933"/>
      <c r="D3148" s="933"/>
      <c r="E3148" s="19"/>
      <c r="I3148" s="100"/>
      <c r="M3148" s="100"/>
      <c r="Q3148" s="99"/>
      <c r="R3148" s="340"/>
      <c r="S3148" s="119"/>
      <c r="T3148" s="123"/>
      <c r="U3148" s="119"/>
      <c r="V3148" s="99"/>
      <c r="W3148" s="127"/>
      <c r="X3148" s="99"/>
      <c r="Y3148" s="127"/>
    </row>
    <row r="3149" spans="3:25" ht="19" hidden="1">
      <c r="C3149" s="933"/>
      <c r="D3149" s="933"/>
      <c r="E3149" s="19"/>
      <c r="I3149" s="100"/>
      <c r="M3149" s="100"/>
      <c r="Q3149" s="99"/>
      <c r="R3149" s="340"/>
      <c r="S3149" s="119"/>
      <c r="T3149" s="123"/>
      <c r="U3149" s="119"/>
      <c r="V3149" s="99"/>
      <c r="W3149" s="127"/>
      <c r="X3149" s="99"/>
      <c r="Y3149" s="127"/>
    </row>
    <row r="3150" spans="3:25" ht="19" hidden="1">
      <c r="C3150" s="933"/>
      <c r="D3150" s="933"/>
      <c r="E3150" s="19"/>
      <c r="I3150" s="100"/>
      <c r="M3150" s="100"/>
      <c r="Q3150" s="99"/>
      <c r="R3150" s="340"/>
      <c r="S3150" s="119"/>
      <c r="T3150" s="123"/>
      <c r="U3150" s="119"/>
      <c r="V3150" s="99"/>
      <c r="W3150" s="127"/>
      <c r="X3150" s="99"/>
      <c r="Y3150" s="127"/>
    </row>
    <row r="3151" spans="3:25" ht="19" hidden="1">
      <c r="C3151" s="933"/>
      <c r="D3151" s="933"/>
      <c r="E3151" s="19"/>
      <c r="I3151" s="100"/>
      <c r="M3151" s="100"/>
      <c r="Q3151" s="99"/>
      <c r="R3151" s="340"/>
      <c r="S3151" s="119"/>
      <c r="T3151" s="123"/>
      <c r="U3151" s="119"/>
      <c r="V3151" s="99"/>
      <c r="W3151" s="127"/>
      <c r="X3151" s="99"/>
      <c r="Y3151" s="127"/>
    </row>
    <row r="3152" spans="3:25" ht="19" hidden="1">
      <c r="C3152" s="933"/>
      <c r="D3152" s="933"/>
      <c r="E3152" s="19"/>
      <c r="I3152" s="100"/>
      <c r="M3152" s="100"/>
      <c r="Q3152" s="99"/>
      <c r="R3152" s="340"/>
      <c r="S3152" s="119"/>
      <c r="T3152" s="123"/>
      <c r="U3152" s="119"/>
      <c r="V3152" s="99"/>
      <c r="W3152" s="127"/>
      <c r="X3152" s="99"/>
      <c r="Y3152" s="127"/>
    </row>
    <row r="3153" spans="3:25" ht="19" hidden="1">
      <c r="C3153" s="933"/>
      <c r="D3153" s="933"/>
      <c r="E3153" s="19"/>
      <c r="I3153" s="100"/>
      <c r="M3153" s="100"/>
      <c r="Q3153" s="99"/>
      <c r="R3153" s="340"/>
      <c r="S3153" s="119"/>
      <c r="T3153" s="123"/>
      <c r="U3153" s="119"/>
      <c r="V3153" s="99"/>
      <c r="W3153" s="127"/>
      <c r="X3153" s="99"/>
      <c r="Y3153" s="127"/>
    </row>
    <row r="3154" spans="3:25" ht="19" hidden="1">
      <c r="C3154" s="933"/>
      <c r="D3154" s="933"/>
      <c r="E3154" s="19"/>
      <c r="I3154" s="100"/>
      <c r="M3154" s="100"/>
      <c r="Q3154" s="99"/>
      <c r="R3154" s="340"/>
      <c r="S3154" s="119"/>
      <c r="T3154" s="123"/>
      <c r="U3154" s="119"/>
      <c r="V3154" s="99"/>
      <c r="W3154" s="127"/>
      <c r="X3154" s="99"/>
      <c r="Y3154" s="127"/>
    </row>
    <row r="3155" spans="3:25" ht="19" hidden="1">
      <c r="C3155" s="933"/>
      <c r="D3155" s="933"/>
      <c r="E3155" s="19"/>
      <c r="I3155" s="100"/>
      <c r="M3155" s="100"/>
      <c r="Q3155" s="99"/>
      <c r="R3155" s="340"/>
      <c r="S3155" s="119"/>
      <c r="T3155" s="123"/>
      <c r="U3155" s="119"/>
      <c r="V3155" s="99"/>
      <c r="W3155" s="127"/>
      <c r="X3155" s="99"/>
      <c r="Y3155" s="127"/>
    </row>
    <row r="3156" spans="3:25" ht="19" hidden="1">
      <c r="C3156" s="933"/>
      <c r="D3156" s="933"/>
      <c r="E3156" s="19"/>
      <c r="I3156" s="100"/>
      <c r="M3156" s="100"/>
      <c r="Q3156" s="99"/>
      <c r="R3156" s="340"/>
      <c r="S3156" s="119"/>
      <c r="T3156" s="123"/>
      <c r="U3156" s="119"/>
      <c r="V3156" s="99"/>
      <c r="W3156" s="127"/>
      <c r="X3156" s="99"/>
      <c r="Y3156" s="127"/>
    </row>
    <row r="3157" spans="3:25" ht="19" hidden="1">
      <c r="C3157" s="933"/>
      <c r="D3157" s="933"/>
      <c r="E3157" s="19"/>
      <c r="I3157" s="100"/>
      <c r="M3157" s="100"/>
      <c r="Q3157" s="99"/>
      <c r="R3157" s="340"/>
      <c r="S3157" s="119"/>
      <c r="T3157" s="123"/>
      <c r="U3157" s="119"/>
      <c r="V3157" s="99"/>
      <c r="W3157" s="127"/>
      <c r="X3157" s="99"/>
      <c r="Y3157" s="127"/>
    </row>
    <row r="3158" spans="3:25" ht="19" hidden="1">
      <c r="C3158" s="933"/>
      <c r="D3158" s="933"/>
      <c r="E3158" s="19"/>
      <c r="I3158" s="100"/>
      <c r="M3158" s="100"/>
      <c r="Q3158" s="99"/>
      <c r="R3158" s="340"/>
      <c r="S3158" s="119"/>
      <c r="T3158" s="123"/>
      <c r="U3158" s="119"/>
      <c r="V3158" s="99"/>
      <c r="W3158" s="127"/>
      <c r="X3158" s="99"/>
      <c r="Y3158" s="127"/>
    </row>
    <row r="3159" spans="3:25" ht="19" hidden="1">
      <c r="C3159" s="933"/>
      <c r="D3159" s="933"/>
      <c r="E3159" s="19"/>
      <c r="I3159" s="100"/>
      <c r="M3159" s="100"/>
      <c r="Q3159" s="99"/>
      <c r="R3159" s="340"/>
      <c r="S3159" s="119"/>
      <c r="T3159" s="123"/>
      <c r="U3159" s="119"/>
      <c r="V3159" s="99"/>
      <c r="W3159" s="127"/>
      <c r="X3159" s="99"/>
      <c r="Y3159" s="127"/>
    </row>
    <row r="3160" spans="3:25" ht="19" hidden="1">
      <c r="C3160" s="933"/>
      <c r="D3160" s="933"/>
      <c r="E3160" s="19"/>
      <c r="I3160" s="100"/>
      <c r="M3160" s="100"/>
      <c r="Q3160" s="99"/>
      <c r="R3160" s="340"/>
      <c r="S3160" s="119"/>
      <c r="T3160" s="123"/>
      <c r="U3160" s="119"/>
      <c r="V3160" s="99"/>
      <c r="W3160" s="127"/>
      <c r="X3160" s="99"/>
      <c r="Y3160" s="127"/>
    </row>
    <row r="3161" spans="3:25" ht="19" hidden="1">
      <c r="C3161" s="933"/>
      <c r="D3161" s="933"/>
      <c r="E3161" s="19"/>
      <c r="I3161" s="100"/>
      <c r="M3161" s="100"/>
      <c r="Q3161" s="99"/>
      <c r="R3161" s="340"/>
      <c r="S3161" s="119"/>
      <c r="T3161" s="123"/>
      <c r="U3161" s="119"/>
      <c r="V3161" s="99"/>
      <c r="W3161" s="127"/>
      <c r="X3161" s="99"/>
      <c r="Y3161" s="127"/>
    </row>
    <row r="3162" spans="3:25" ht="19" hidden="1">
      <c r="C3162" s="933"/>
      <c r="D3162" s="933"/>
      <c r="E3162" s="19"/>
      <c r="I3162" s="100"/>
      <c r="M3162" s="100"/>
      <c r="Q3162" s="99"/>
      <c r="R3162" s="340"/>
      <c r="S3162" s="119"/>
      <c r="T3162" s="123"/>
      <c r="U3162" s="119"/>
      <c r="V3162" s="99"/>
      <c r="W3162" s="127"/>
      <c r="X3162" s="99"/>
      <c r="Y3162" s="127"/>
    </row>
    <row r="3163" spans="3:25" ht="19" hidden="1">
      <c r="C3163" s="933"/>
      <c r="D3163" s="933"/>
      <c r="E3163" s="19"/>
      <c r="I3163" s="100"/>
      <c r="M3163" s="100"/>
      <c r="Q3163" s="99"/>
      <c r="R3163" s="340"/>
      <c r="S3163" s="119"/>
      <c r="T3163" s="123"/>
      <c r="U3163" s="119"/>
      <c r="V3163" s="99"/>
      <c r="W3163" s="127"/>
      <c r="X3163" s="99"/>
      <c r="Y3163" s="127"/>
    </row>
    <row r="3164" spans="3:25" ht="19" hidden="1">
      <c r="C3164" s="933"/>
      <c r="D3164" s="933"/>
      <c r="E3164" s="19"/>
      <c r="I3164" s="100"/>
      <c r="M3164" s="100"/>
      <c r="Q3164" s="99"/>
      <c r="R3164" s="340"/>
      <c r="S3164" s="119"/>
      <c r="T3164" s="123"/>
      <c r="U3164" s="119"/>
      <c r="V3164" s="99"/>
      <c r="W3164" s="127"/>
      <c r="X3164" s="99"/>
      <c r="Y3164" s="127"/>
    </row>
    <row r="3165" spans="3:25" ht="19" hidden="1">
      <c r="C3165" s="933"/>
      <c r="D3165" s="933"/>
      <c r="E3165" s="19"/>
      <c r="I3165" s="100"/>
      <c r="M3165" s="100"/>
      <c r="Q3165" s="99"/>
      <c r="R3165" s="340"/>
      <c r="S3165" s="119"/>
      <c r="T3165" s="123"/>
      <c r="U3165" s="119"/>
      <c r="V3165" s="99"/>
      <c r="W3165" s="127"/>
      <c r="X3165" s="99"/>
      <c r="Y3165" s="127"/>
    </row>
    <row r="3166" spans="3:25" ht="19" hidden="1">
      <c r="C3166" s="933"/>
      <c r="D3166" s="933"/>
      <c r="E3166" s="19"/>
      <c r="I3166" s="100"/>
      <c r="M3166" s="100"/>
      <c r="Q3166" s="99"/>
      <c r="R3166" s="340"/>
      <c r="S3166" s="119"/>
      <c r="T3166" s="123"/>
      <c r="U3166" s="119"/>
      <c r="V3166" s="99"/>
      <c r="W3166" s="127"/>
      <c r="X3166" s="99"/>
      <c r="Y3166" s="127"/>
    </row>
    <row r="3167" spans="3:25" ht="19" hidden="1">
      <c r="C3167" s="933"/>
      <c r="D3167" s="933"/>
      <c r="E3167" s="19"/>
      <c r="I3167" s="100"/>
      <c r="M3167" s="100"/>
      <c r="Q3167" s="99"/>
      <c r="R3167" s="340"/>
      <c r="S3167" s="119"/>
      <c r="T3167" s="123"/>
      <c r="U3167" s="119"/>
      <c r="V3167" s="99"/>
      <c r="W3167" s="127"/>
      <c r="X3167" s="99"/>
      <c r="Y3167" s="127"/>
    </row>
    <row r="3168" spans="3:25" ht="19" hidden="1">
      <c r="C3168" s="933"/>
      <c r="D3168" s="933"/>
      <c r="E3168" s="19"/>
      <c r="I3168" s="100"/>
      <c r="M3168" s="100"/>
      <c r="Q3168" s="99"/>
      <c r="R3168" s="340"/>
      <c r="S3168" s="119"/>
      <c r="T3168" s="123"/>
      <c r="U3168" s="119"/>
      <c r="V3168" s="99"/>
      <c r="W3168" s="127"/>
      <c r="X3168" s="99"/>
      <c r="Y3168" s="127"/>
    </row>
    <row r="3169" spans="3:25" ht="19" hidden="1">
      <c r="C3169" s="933"/>
      <c r="D3169" s="933"/>
      <c r="E3169" s="19"/>
      <c r="I3169" s="100"/>
      <c r="M3169" s="100"/>
      <c r="Q3169" s="99"/>
      <c r="R3169" s="340"/>
      <c r="S3169" s="119"/>
      <c r="T3169" s="123"/>
      <c r="U3169" s="119"/>
      <c r="V3169" s="99"/>
      <c r="W3169" s="127"/>
      <c r="X3169" s="99"/>
      <c r="Y3169" s="127"/>
    </row>
    <row r="3170" spans="3:25" ht="19" hidden="1">
      <c r="C3170" s="933"/>
      <c r="D3170" s="933"/>
      <c r="E3170" s="19"/>
      <c r="I3170" s="100"/>
      <c r="M3170" s="100"/>
      <c r="Q3170" s="99"/>
      <c r="R3170" s="340"/>
      <c r="S3170" s="119"/>
      <c r="T3170" s="123"/>
      <c r="U3170" s="119"/>
      <c r="V3170" s="99"/>
      <c r="W3170" s="127"/>
      <c r="X3170" s="99"/>
      <c r="Y3170" s="127"/>
    </row>
    <row r="3171" spans="3:25" ht="19" hidden="1">
      <c r="C3171" s="933"/>
      <c r="D3171" s="933"/>
      <c r="E3171" s="19"/>
      <c r="I3171" s="100"/>
      <c r="M3171" s="100"/>
      <c r="Q3171" s="99"/>
      <c r="R3171" s="340"/>
      <c r="S3171" s="119"/>
      <c r="T3171" s="123"/>
      <c r="U3171" s="119"/>
      <c r="V3171" s="99"/>
      <c r="W3171" s="127"/>
      <c r="X3171" s="99"/>
      <c r="Y3171" s="127"/>
    </row>
    <row r="3172" spans="3:25" ht="19" hidden="1">
      <c r="C3172" s="933"/>
      <c r="D3172" s="933"/>
      <c r="E3172" s="19"/>
      <c r="I3172" s="100"/>
      <c r="M3172" s="100"/>
      <c r="Q3172" s="99"/>
      <c r="R3172" s="340"/>
      <c r="S3172" s="119"/>
      <c r="T3172" s="123"/>
      <c r="U3172" s="119"/>
      <c r="V3172" s="99"/>
      <c r="W3172" s="127"/>
      <c r="X3172" s="99"/>
      <c r="Y3172" s="127"/>
    </row>
    <row r="3173" spans="3:25" ht="19" hidden="1">
      <c r="C3173" s="933"/>
      <c r="D3173" s="933"/>
      <c r="E3173" s="19"/>
      <c r="I3173" s="100"/>
      <c r="M3173" s="100"/>
      <c r="Q3173" s="99"/>
      <c r="R3173" s="340"/>
      <c r="S3173" s="119"/>
      <c r="T3173" s="123"/>
      <c r="U3173" s="119"/>
      <c r="V3173" s="99"/>
      <c r="W3173" s="127"/>
      <c r="X3173" s="99"/>
      <c r="Y3173" s="127"/>
    </row>
    <row r="3174" spans="3:25" ht="19" hidden="1">
      <c r="C3174" s="933"/>
      <c r="D3174" s="933"/>
      <c r="E3174" s="19"/>
      <c r="I3174" s="100"/>
      <c r="M3174" s="100"/>
      <c r="Q3174" s="99"/>
      <c r="R3174" s="340"/>
      <c r="S3174" s="119"/>
      <c r="T3174" s="123"/>
      <c r="U3174" s="119"/>
      <c r="V3174" s="99"/>
      <c r="W3174" s="127"/>
      <c r="X3174" s="99"/>
      <c r="Y3174" s="127"/>
    </row>
    <row r="3175" spans="3:25" ht="19" hidden="1">
      <c r="C3175" s="933"/>
      <c r="D3175" s="933"/>
      <c r="E3175" s="19"/>
      <c r="I3175" s="100"/>
      <c r="M3175" s="100"/>
      <c r="Q3175" s="99"/>
      <c r="R3175" s="340"/>
      <c r="S3175" s="119"/>
      <c r="T3175" s="123"/>
      <c r="U3175" s="119"/>
      <c r="V3175" s="99"/>
      <c r="W3175" s="127"/>
      <c r="X3175" s="99"/>
      <c r="Y3175" s="127"/>
    </row>
    <row r="3176" spans="3:25" ht="19" hidden="1">
      <c r="C3176" s="933"/>
      <c r="D3176" s="933"/>
      <c r="E3176" s="19"/>
      <c r="I3176" s="100"/>
      <c r="M3176" s="100"/>
      <c r="Q3176" s="99"/>
      <c r="R3176" s="340"/>
      <c r="S3176" s="119"/>
      <c r="T3176" s="123"/>
      <c r="U3176" s="119"/>
      <c r="V3176" s="99"/>
      <c r="W3176" s="127"/>
      <c r="X3176" s="99"/>
      <c r="Y3176" s="127"/>
    </row>
    <row r="3177" spans="3:25" ht="19" hidden="1">
      <c r="C3177" s="933"/>
      <c r="D3177" s="933"/>
      <c r="E3177" s="19"/>
      <c r="I3177" s="100"/>
      <c r="M3177" s="100"/>
      <c r="Q3177" s="99"/>
      <c r="R3177" s="340"/>
      <c r="S3177" s="119"/>
      <c r="T3177" s="123"/>
      <c r="U3177" s="119"/>
      <c r="V3177" s="99"/>
      <c r="W3177" s="127"/>
      <c r="X3177" s="99"/>
      <c r="Y3177" s="127"/>
    </row>
    <row r="3178" spans="3:25" ht="19" hidden="1">
      <c r="C3178" s="933"/>
      <c r="D3178" s="933"/>
      <c r="E3178" s="19"/>
      <c r="I3178" s="100"/>
      <c r="M3178" s="100"/>
      <c r="Q3178" s="99"/>
      <c r="R3178" s="340"/>
      <c r="S3178" s="119"/>
      <c r="T3178" s="123"/>
      <c r="U3178" s="119"/>
      <c r="V3178" s="99"/>
      <c r="W3178" s="127"/>
      <c r="X3178" s="99"/>
      <c r="Y3178" s="127"/>
    </row>
    <row r="3179" spans="3:25" ht="19" hidden="1">
      <c r="C3179" s="933"/>
      <c r="D3179" s="933"/>
      <c r="E3179" s="19"/>
      <c r="I3179" s="100"/>
      <c r="M3179" s="100"/>
      <c r="Q3179" s="99"/>
      <c r="R3179" s="340"/>
      <c r="S3179" s="119"/>
      <c r="T3179" s="123"/>
      <c r="U3179" s="119"/>
      <c r="V3179" s="99"/>
      <c r="W3179" s="127"/>
      <c r="X3179" s="99"/>
      <c r="Y3179" s="127"/>
    </row>
    <row r="3180" spans="3:25" ht="19" hidden="1">
      <c r="C3180" s="933"/>
      <c r="D3180" s="933"/>
      <c r="E3180" s="19"/>
      <c r="I3180" s="100"/>
      <c r="M3180" s="100"/>
      <c r="Q3180" s="99"/>
      <c r="R3180" s="340"/>
      <c r="S3180" s="119"/>
      <c r="T3180" s="123"/>
      <c r="U3180" s="119"/>
      <c r="V3180" s="99"/>
      <c r="W3180" s="127"/>
      <c r="X3180" s="99"/>
      <c r="Y3180" s="127"/>
    </row>
    <row r="3181" spans="3:25" ht="19" hidden="1">
      <c r="C3181" s="933"/>
      <c r="D3181" s="933"/>
      <c r="E3181" s="19"/>
      <c r="I3181" s="100"/>
      <c r="M3181" s="100"/>
      <c r="Q3181" s="99"/>
      <c r="R3181" s="340"/>
      <c r="S3181" s="119"/>
      <c r="T3181" s="123"/>
      <c r="U3181" s="119"/>
      <c r="V3181" s="99"/>
      <c r="W3181" s="127"/>
      <c r="X3181" s="99"/>
      <c r="Y3181" s="127"/>
    </row>
    <row r="3182" spans="3:25" ht="19" hidden="1">
      <c r="C3182" s="933"/>
      <c r="D3182" s="933"/>
      <c r="E3182" s="19"/>
      <c r="I3182" s="100"/>
      <c r="M3182" s="100"/>
      <c r="Q3182" s="99"/>
      <c r="R3182" s="340"/>
      <c r="S3182" s="119"/>
      <c r="T3182" s="123"/>
      <c r="U3182" s="119"/>
      <c r="V3182" s="99"/>
      <c r="W3182" s="127"/>
      <c r="X3182" s="99"/>
      <c r="Y3182" s="127"/>
    </row>
    <row r="3183" spans="3:25" ht="19" hidden="1">
      <c r="C3183" s="933"/>
      <c r="D3183" s="933"/>
      <c r="E3183" s="19"/>
      <c r="I3183" s="100"/>
      <c r="M3183" s="100"/>
      <c r="Q3183" s="99"/>
      <c r="R3183" s="340"/>
      <c r="S3183" s="119"/>
      <c r="T3183" s="123"/>
      <c r="U3183" s="119"/>
      <c r="V3183" s="99"/>
      <c r="W3183" s="127"/>
      <c r="X3183" s="99"/>
      <c r="Y3183" s="127"/>
    </row>
    <row r="3184" spans="3:25" ht="19" hidden="1">
      <c r="C3184" s="933"/>
      <c r="D3184" s="933"/>
      <c r="E3184" s="19"/>
      <c r="I3184" s="100"/>
      <c r="M3184" s="100"/>
      <c r="Q3184" s="99"/>
      <c r="R3184" s="340"/>
      <c r="S3184" s="119"/>
      <c r="T3184" s="123"/>
      <c r="U3184" s="119"/>
      <c r="V3184" s="99"/>
      <c r="W3184" s="127"/>
      <c r="X3184" s="99"/>
      <c r="Y3184" s="127"/>
    </row>
    <row r="3185" spans="3:25" ht="19" hidden="1">
      <c r="C3185" s="933"/>
      <c r="D3185" s="933"/>
      <c r="E3185" s="19"/>
      <c r="I3185" s="100"/>
      <c r="M3185" s="100"/>
      <c r="Q3185" s="99"/>
      <c r="R3185" s="340"/>
      <c r="S3185" s="119"/>
      <c r="T3185" s="123"/>
      <c r="U3185" s="119"/>
      <c r="V3185" s="99"/>
      <c r="W3185" s="127"/>
      <c r="X3185" s="99"/>
      <c r="Y3185" s="127"/>
    </row>
    <row r="3186" spans="3:25" ht="19" hidden="1">
      <c r="C3186" s="933"/>
      <c r="D3186" s="933"/>
      <c r="E3186" s="19"/>
      <c r="I3186" s="100"/>
      <c r="M3186" s="100"/>
      <c r="Q3186" s="99"/>
      <c r="R3186" s="340"/>
      <c r="S3186" s="119"/>
      <c r="T3186" s="123"/>
      <c r="U3186" s="119"/>
      <c r="V3186" s="99"/>
      <c r="W3186" s="127"/>
      <c r="X3186" s="99"/>
      <c r="Y3186" s="127"/>
    </row>
    <row r="3187" spans="3:25" ht="19" hidden="1">
      <c r="C3187" s="933"/>
      <c r="D3187" s="933"/>
      <c r="E3187" s="19"/>
      <c r="I3187" s="100"/>
      <c r="M3187" s="100"/>
      <c r="Q3187" s="99"/>
      <c r="R3187" s="340"/>
      <c r="S3187" s="119"/>
      <c r="T3187" s="123"/>
      <c r="U3187" s="119"/>
      <c r="V3187" s="99"/>
      <c r="W3187" s="127"/>
      <c r="X3187" s="99"/>
      <c r="Y3187" s="127"/>
    </row>
    <row r="3188" spans="3:25" ht="19" hidden="1">
      <c r="C3188" s="933"/>
      <c r="D3188" s="933"/>
      <c r="E3188" s="19"/>
      <c r="I3188" s="100"/>
      <c r="M3188" s="100"/>
      <c r="Q3188" s="99"/>
      <c r="R3188" s="340"/>
      <c r="S3188" s="119"/>
      <c r="T3188" s="123"/>
      <c r="U3188" s="119"/>
      <c r="V3188" s="99"/>
      <c r="W3188" s="127"/>
      <c r="X3188" s="99"/>
      <c r="Y3188" s="127"/>
    </row>
    <row r="3189" spans="3:25" ht="19" hidden="1">
      <c r="C3189" s="933"/>
      <c r="D3189" s="933"/>
      <c r="E3189" s="19"/>
      <c r="I3189" s="100"/>
      <c r="M3189" s="100"/>
      <c r="Q3189" s="99"/>
      <c r="R3189" s="340"/>
      <c r="S3189" s="119"/>
      <c r="T3189" s="123"/>
      <c r="U3189" s="119"/>
      <c r="V3189" s="99"/>
      <c r="W3189" s="127"/>
      <c r="X3189" s="99"/>
      <c r="Y3189" s="127"/>
    </row>
    <row r="3190" spans="3:25" ht="19" hidden="1">
      <c r="C3190" s="933"/>
      <c r="D3190" s="933"/>
      <c r="E3190" s="19"/>
      <c r="I3190" s="100"/>
      <c r="M3190" s="100"/>
      <c r="Q3190" s="99"/>
      <c r="R3190" s="340"/>
      <c r="S3190" s="119"/>
      <c r="T3190" s="123"/>
      <c r="U3190" s="119"/>
      <c r="V3190" s="99"/>
      <c r="W3190" s="127"/>
      <c r="X3190" s="99"/>
      <c r="Y3190" s="127"/>
    </row>
    <row r="3191" spans="3:25" ht="19" hidden="1">
      <c r="C3191" s="933"/>
      <c r="D3191" s="933"/>
      <c r="E3191" s="19"/>
      <c r="I3191" s="100"/>
      <c r="M3191" s="100"/>
      <c r="Q3191" s="99"/>
      <c r="R3191" s="340"/>
      <c r="S3191" s="119"/>
      <c r="T3191" s="123"/>
      <c r="U3191" s="119"/>
      <c r="V3191" s="99"/>
      <c r="W3191" s="127"/>
      <c r="X3191" s="99"/>
      <c r="Y3191" s="127"/>
    </row>
    <row r="3192" spans="3:25" ht="19" hidden="1">
      <c r="C3192" s="933"/>
      <c r="D3192" s="933"/>
      <c r="E3192" s="19"/>
      <c r="I3192" s="100"/>
      <c r="M3192" s="100"/>
      <c r="Q3192" s="99"/>
      <c r="R3192" s="340"/>
      <c r="S3192" s="119"/>
      <c r="T3192" s="123"/>
      <c r="U3192" s="119"/>
      <c r="V3192" s="99"/>
      <c r="W3192" s="127"/>
      <c r="X3192" s="99"/>
      <c r="Y3192" s="127"/>
    </row>
    <row r="3193" spans="3:25" ht="19" hidden="1">
      <c r="C3193" s="933"/>
      <c r="D3193" s="933"/>
      <c r="E3193" s="19"/>
      <c r="I3193" s="100"/>
      <c r="M3193" s="100"/>
      <c r="Q3193" s="99"/>
      <c r="R3193" s="340"/>
      <c r="S3193" s="119"/>
      <c r="T3193" s="123"/>
      <c r="U3193" s="119"/>
      <c r="V3193" s="99"/>
      <c r="W3193" s="127"/>
      <c r="X3193" s="99"/>
      <c r="Y3193" s="127"/>
    </row>
    <row r="3194" spans="3:25" ht="19" hidden="1">
      <c r="C3194" s="933"/>
      <c r="D3194" s="933"/>
      <c r="E3194" s="19"/>
      <c r="I3194" s="100"/>
      <c r="M3194" s="100"/>
      <c r="Q3194" s="99"/>
      <c r="R3194" s="340"/>
      <c r="S3194" s="119"/>
      <c r="T3194" s="123"/>
      <c r="U3194" s="119"/>
      <c r="V3194" s="99"/>
      <c r="W3194" s="127"/>
      <c r="X3194" s="99"/>
      <c r="Y3194" s="127"/>
    </row>
    <row r="3195" spans="3:25" ht="19" hidden="1">
      <c r="C3195" s="933"/>
      <c r="D3195" s="933"/>
      <c r="E3195" s="19"/>
      <c r="I3195" s="100"/>
      <c r="M3195" s="100"/>
      <c r="Q3195" s="99"/>
      <c r="R3195" s="340"/>
      <c r="S3195" s="119"/>
      <c r="T3195" s="123"/>
      <c r="U3195" s="119"/>
      <c r="V3195" s="99"/>
      <c r="W3195" s="127"/>
      <c r="X3195" s="99"/>
      <c r="Y3195" s="127"/>
    </row>
    <row r="3196" spans="3:25" ht="19" hidden="1">
      <c r="C3196" s="933"/>
      <c r="D3196" s="933"/>
      <c r="E3196" s="19"/>
      <c r="I3196" s="100"/>
      <c r="M3196" s="100"/>
      <c r="Q3196" s="99"/>
      <c r="R3196" s="340"/>
      <c r="S3196" s="119"/>
      <c r="T3196" s="123"/>
      <c r="U3196" s="119"/>
      <c r="V3196" s="99"/>
      <c r="W3196" s="127"/>
      <c r="X3196" s="99"/>
      <c r="Y3196" s="127"/>
    </row>
    <row r="3197" spans="3:25" ht="19" hidden="1">
      <c r="C3197" s="933"/>
      <c r="D3197" s="933"/>
      <c r="E3197" s="19"/>
      <c r="I3197" s="100"/>
      <c r="M3197" s="100"/>
      <c r="Q3197" s="99"/>
      <c r="R3197" s="340"/>
      <c r="S3197" s="119"/>
      <c r="T3197" s="123"/>
      <c r="U3197" s="119"/>
      <c r="V3197" s="99"/>
      <c r="W3197" s="127"/>
      <c r="X3197" s="99"/>
      <c r="Y3197" s="127"/>
    </row>
    <row r="3198" spans="3:25" ht="19" hidden="1">
      <c r="C3198" s="933"/>
      <c r="D3198" s="933"/>
      <c r="E3198" s="19"/>
      <c r="I3198" s="100"/>
      <c r="M3198" s="100"/>
      <c r="Q3198" s="99"/>
      <c r="R3198" s="340"/>
      <c r="S3198" s="119"/>
      <c r="T3198" s="123"/>
      <c r="U3198" s="119"/>
      <c r="V3198" s="99"/>
      <c r="W3198" s="127"/>
      <c r="X3198" s="99"/>
      <c r="Y3198" s="127"/>
    </row>
    <row r="3199" spans="3:25" ht="19" hidden="1">
      <c r="C3199" s="933"/>
      <c r="D3199" s="933"/>
      <c r="E3199" s="19"/>
      <c r="I3199" s="100"/>
      <c r="M3199" s="100"/>
      <c r="Q3199" s="99"/>
      <c r="R3199" s="340"/>
      <c r="S3199" s="119"/>
      <c r="T3199" s="123"/>
      <c r="U3199" s="119"/>
      <c r="V3199" s="99"/>
      <c r="W3199" s="127"/>
      <c r="X3199" s="99"/>
      <c r="Y3199" s="127"/>
    </row>
    <row r="3200" spans="3:25" ht="19" hidden="1">
      <c r="C3200" s="933"/>
      <c r="D3200" s="933"/>
      <c r="E3200" s="19"/>
      <c r="I3200" s="100"/>
      <c r="M3200" s="100"/>
      <c r="Q3200" s="99"/>
      <c r="R3200" s="340"/>
      <c r="S3200" s="119"/>
      <c r="T3200" s="123"/>
      <c r="U3200" s="119"/>
      <c r="V3200" s="99"/>
      <c r="W3200" s="127"/>
      <c r="X3200" s="99"/>
      <c r="Y3200" s="127"/>
    </row>
    <row r="3201" spans="3:25" ht="19" hidden="1">
      <c r="C3201" s="933"/>
      <c r="D3201" s="933"/>
      <c r="E3201" s="19"/>
      <c r="I3201" s="100"/>
      <c r="M3201" s="100"/>
      <c r="Q3201" s="99"/>
      <c r="R3201" s="340"/>
      <c r="S3201" s="119"/>
      <c r="T3201" s="123"/>
      <c r="U3201" s="119"/>
      <c r="V3201" s="99"/>
      <c r="W3201" s="127"/>
      <c r="X3201" s="99"/>
      <c r="Y3201" s="127"/>
    </row>
    <row r="3202" spans="3:25" ht="19" hidden="1">
      <c r="C3202" s="933"/>
      <c r="D3202" s="933"/>
      <c r="E3202" s="19"/>
      <c r="I3202" s="100"/>
      <c r="M3202" s="100"/>
      <c r="Q3202" s="99"/>
      <c r="R3202" s="340"/>
      <c r="S3202" s="119"/>
      <c r="T3202" s="123"/>
      <c r="U3202" s="119"/>
      <c r="V3202" s="99"/>
      <c r="W3202" s="127"/>
      <c r="X3202" s="99"/>
      <c r="Y3202" s="127"/>
    </row>
    <row r="3203" spans="3:25" ht="19" hidden="1">
      <c r="C3203" s="933"/>
      <c r="D3203" s="933"/>
      <c r="E3203" s="19"/>
      <c r="I3203" s="100"/>
      <c r="M3203" s="100"/>
      <c r="Q3203" s="99"/>
      <c r="R3203" s="340"/>
      <c r="S3203" s="119"/>
      <c r="T3203" s="123"/>
      <c r="U3203" s="119"/>
      <c r="V3203" s="99"/>
      <c r="W3203" s="127"/>
      <c r="X3203" s="99"/>
      <c r="Y3203" s="127"/>
    </row>
    <row r="3204" spans="3:25" ht="19" hidden="1">
      <c r="C3204" s="933"/>
      <c r="D3204" s="933"/>
      <c r="E3204" s="19"/>
      <c r="I3204" s="100"/>
      <c r="M3204" s="100"/>
      <c r="Q3204" s="99"/>
      <c r="R3204" s="340"/>
      <c r="S3204" s="119"/>
      <c r="T3204" s="123"/>
      <c r="U3204" s="119"/>
      <c r="V3204" s="99"/>
      <c r="W3204" s="127"/>
      <c r="X3204" s="99"/>
      <c r="Y3204" s="127"/>
    </row>
    <row r="3205" spans="3:25" ht="19" hidden="1">
      <c r="C3205" s="933"/>
      <c r="D3205" s="933"/>
      <c r="E3205" s="19"/>
      <c r="I3205" s="100"/>
      <c r="M3205" s="100"/>
      <c r="Q3205" s="99"/>
      <c r="R3205" s="340"/>
      <c r="S3205" s="119"/>
      <c r="T3205" s="123"/>
      <c r="U3205" s="119"/>
      <c r="V3205" s="99"/>
      <c r="W3205" s="127"/>
      <c r="X3205" s="99"/>
      <c r="Y3205" s="127"/>
    </row>
    <row r="3206" spans="3:25" ht="19" hidden="1">
      <c r="C3206" s="933"/>
      <c r="D3206" s="933"/>
      <c r="E3206" s="19"/>
      <c r="I3206" s="100"/>
      <c r="M3206" s="100"/>
      <c r="Q3206" s="99"/>
      <c r="R3206" s="340"/>
      <c r="S3206" s="119"/>
      <c r="T3206" s="123"/>
      <c r="U3206" s="119"/>
      <c r="V3206" s="99"/>
      <c r="W3206" s="127"/>
      <c r="X3206" s="99"/>
      <c r="Y3206" s="127"/>
    </row>
    <row r="3207" spans="3:25" ht="19" hidden="1">
      <c r="C3207" s="933"/>
      <c r="D3207" s="933"/>
      <c r="E3207" s="19"/>
      <c r="I3207" s="100"/>
      <c r="M3207" s="100"/>
      <c r="Q3207" s="99"/>
      <c r="R3207" s="340"/>
      <c r="S3207" s="119"/>
      <c r="T3207" s="123"/>
      <c r="U3207" s="119"/>
      <c r="V3207" s="99"/>
      <c r="W3207" s="127"/>
      <c r="X3207" s="99"/>
      <c r="Y3207" s="127"/>
    </row>
    <row r="3208" spans="3:25" ht="19" hidden="1">
      <c r="C3208" s="933"/>
      <c r="D3208" s="933"/>
      <c r="E3208" s="19"/>
      <c r="I3208" s="100"/>
      <c r="M3208" s="100"/>
      <c r="Q3208" s="99"/>
      <c r="R3208" s="340"/>
      <c r="S3208" s="119"/>
      <c r="T3208" s="123"/>
      <c r="U3208" s="119"/>
      <c r="V3208" s="99"/>
      <c r="W3208" s="127"/>
      <c r="X3208" s="99"/>
      <c r="Y3208" s="127"/>
    </row>
    <row r="3209" spans="3:25" ht="19" hidden="1">
      <c r="C3209" s="933"/>
      <c r="D3209" s="933"/>
      <c r="E3209" s="19"/>
      <c r="I3209" s="100"/>
      <c r="M3209" s="100"/>
      <c r="Q3209" s="99"/>
      <c r="R3209" s="340"/>
      <c r="S3209" s="119"/>
      <c r="T3209" s="123"/>
      <c r="U3209" s="119"/>
      <c r="V3209" s="99"/>
      <c r="W3209" s="127"/>
      <c r="X3209" s="99"/>
      <c r="Y3209" s="127"/>
    </row>
    <row r="3210" spans="3:25" ht="19" hidden="1">
      <c r="C3210" s="933"/>
      <c r="D3210" s="933"/>
      <c r="E3210" s="19"/>
      <c r="I3210" s="100"/>
      <c r="M3210" s="100"/>
      <c r="Q3210" s="99"/>
      <c r="R3210" s="340"/>
      <c r="S3210" s="119"/>
      <c r="T3210" s="123"/>
      <c r="U3210" s="119"/>
      <c r="V3210" s="99"/>
      <c r="W3210" s="127"/>
      <c r="X3210" s="99"/>
      <c r="Y3210" s="127"/>
    </row>
    <row r="3211" spans="3:25" ht="19" hidden="1">
      <c r="C3211" s="933"/>
      <c r="D3211" s="933"/>
      <c r="E3211" s="19"/>
      <c r="I3211" s="100"/>
      <c r="M3211" s="100"/>
      <c r="Q3211" s="99"/>
      <c r="R3211" s="340"/>
      <c r="S3211" s="119"/>
      <c r="T3211" s="123"/>
      <c r="U3211" s="119"/>
      <c r="V3211" s="99"/>
      <c r="W3211" s="127"/>
      <c r="X3211" s="99"/>
      <c r="Y3211" s="127"/>
    </row>
    <row r="3212" spans="3:25" ht="19" hidden="1">
      <c r="C3212" s="933"/>
      <c r="D3212" s="933"/>
      <c r="E3212" s="19"/>
      <c r="I3212" s="100"/>
      <c r="M3212" s="100"/>
      <c r="Q3212" s="99"/>
      <c r="R3212" s="340"/>
      <c r="S3212" s="119"/>
      <c r="T3212" s="123"/>
      <c r="U3212" s="119"/>
      <c r="V3212" s="99"/>
      <c r="W3212" s="127"/>
      <c r="X3212" s="99"/>
      <c r="Y3212" s="127"/>
    </row>
    <row r="3213" spans="3:25" ht="19" hidden="1">
      <c r="C3213" s="933"/>
      <c r="D3213" s="933"/>
      <c r="E3213" s="19"/>
      <c r="I3213" s="100"/>
      <c r="M3213" s="100"/>
      <c r="Q3213" s="99"/>
      <c r="R3213" s="340"/>
      <c r="S3213" s="119"/>
      <c r="T3213" s="123"/>
      <c r="U3213" s="119"/>
      <c r="V3213" s="99"/>
      <c r="W3213" s="127"/>
      <c r="X3213" s="99"/>
      <c r="Y3213" s="127"/>
    </row>
    <row r="3214" spans="3:25" ht="19" hidden="1">
      <c r="C3214" s="933"/>
      <c r="D3214" s="933"/>
      <c r="E3214" s="19"/>
      <c r="I3214" s="100"/>
      <c r="M3214" s="100"/>
      <c r="Q3214" s="99"/>
      <c r="R3214" s="340"/>
      <c r="S3214" s="119"/>
      <c r="T3214" s="123"/>
      <c r="U3214" s="119"/>
      <c r="V3214" s="99"/>
      <c r="W3214" s="127"/>
      <c r="X3214" s="99"/>
      <c r="Y3214" s="127"/>
    </row>
    <row r="3215" spans="3:25" ht="19" hidden="1">
      <c r="C3215" s="933"/>
      <c r="D3215" s="933"/>
      <c r="E3215" s="19"/>
      <c r="I3215" s="100"/>
      <c r="M3215" s="100"/>
      <c r="Q3215" s="99"/>
      <c r="R3215" s="340"/>
      <c r="S3215" s="119"/>
      <c r="T3215" s="123"/>
      <c r="U3215" s="119"/>
      <c r="V3215" s="99"/>
      <c r="W3215" s="127"/>
      <c r="X3215" s="99"/>
      <c r="Y3215" s="127"/>
    </row>
    <row r="3216" spans="3:25" ht="19" hidden="1">
      <c r="C3216" s="933"/>
      <c r="D3216" s="933"/>
      <c r="E3216" s="19"/>
      <c r="I3216" s="100"/>
      <c r="M3216" s="100"/>
      <c r="Q3216" s="99"/>
      <c r="R3216" s="340"/>
      <c r="S3216" s="119"/>
      <c r="T3216" s="123"/>
      <c r="U3216" s="119"/>
      <c r="V3216" s="99"/>
      <c r="W3216" s="127"/>
      <c r="X3216" s="99"/>
      <c r="Y3216" s="127"/>
    </row>
    <row r="3217" spans="3:25" ht="19" hidden="1">
      <c r="C3217" s="933"/>
      <c r="D3217" s="933"/>
      <c r="E3217" s="19"/>
      <c r="I3217" s="100"/>
      <c r="M3217" s="100"/>
      <c r="Q3217" s="99"/>
      <c r="R3217" s="340"/>
      <c r="S3217" s="119"/>
      <c r="T3217" s="123"/>
      <c r="U3217" s="119"/>
      <c r="V3217" s="99"/>
      <c r="W3217" s="127"/>
      <c r="X3217" s="99"/>
      <c r="Y3217" s="127"/>
    </row>
    <row r="3218" spans="3:25" ht="19" hidden="1">
      <c r="C3218" s="933"/>
      <c r="D3218" s="933"/>
      <c r="E3218" s="19"/>
      <c r="I3218" s="100"/>
      <c r="M3218" s="100"/>
      <c r="Q3218" s="99"/>
      <c r="R3218" s="340"/>
      <c r="S3218" s="119"/>
      <c r="T3218" s="123"/>
      <c r="U3218" s="119"/>
      <c r="V3218" s="99"/>
      <c r="W3218" s="127"/>
      <c r="X3218" s="99"/>
      <c r="Y3218" s="127"/>
    </row>
    <row r="3219" spans="3:25" ht="19" hidden="1">
      <c r="C3219" s="933"/>
      <c r="D3219" s="933"/>
      <c r="E3219" s="19"/>
      <c r="I3219" s="100"/>
      <c r="M3219" s="100"/>
      <c r="Q3219" s="99"/>
      <c r="R3219" s="340"/>
      <c r="S3219" s="119"/>
      <c r="T3219" s="123"/>
      <c r="U3219" s="119"/>
      <c r="V3219" s="99"/>
      <c r="W3219" s="127"/>
      <c r="X3219" s="99"/>
      <c r="Y3219" s="127"/>
    </row>
    <row r="3220" spans="3:25" ht="19" hidden="1">
      <c r="C3220" s="933"/>
      <c r="D3220" s="933"/>
      <c r="E3220" s="19"/>
      <c r="I3220" s="100"/>
      <c r="M3220" s="100"/>
      <c r="Q3220" s="99"/>
      <c r="R3220" s="340"/>
      <c r="S3220" s="119"/>
      <c r="T3220" s="123"/>
      <c r="U3220" s="119"/>
      <c r="V3220" s="99"/>
      <c r="W3220" s="127"/>
      <c r="X3220" s="99"/>
      <c r="Y3220" s="127"/>
    </row>
    <row r="3221" spans="3:25" ht="19" hidden="1">
      <c r="C3221" s="933"/>
      <c r="D3221" s="933"/>
      <c r="E3221" s="19"/>
      <c r="I3221" s="100"/>
      <c r="M3221" s="100"/>
      <c r="Q3221" s="99"/>
      <c r="R3221" s="340"/>
      <c r="S3221" s="119"/>
      <c r="T3221" s="123"/>
      <c r="U3221" s="119"/>
      <c r="V3221" s="99"/>
      <c r="W3221" s="127"/>
      <c r="X3221" s="99"/>
      <c r="Y3221" s="127"/>
    </row>
    <row r="3222" spans="3:25" ht="19" hidden="1">
      <c r="C3222" s="933"/>
      <c r="D3222" s="933"/>
      <c r="E3222" s="19"/>
      <c r="I3222" s="100"/>
      <c r="M3222" s="100"/>
      <c r="Q3222" s="99"/>
      <c r="R3222" s="340"/>
      <c r="S3222" s="119"/>
      <c r="T3222" s="123"/>
      <c r="U3222" s="119"/>
      <c r="V3222" s="99"/>
      <c r="W3222" s="127"/>
      <c r="X3222" s="99"/>
      <c r="Y3222" s="127"/>
    </row>
    <row r="3223" spans="3:25" ht="19" hidden="1">
      <c r="C3223" s="933"/>
      <c r="D3223" s="933"/>
      <c r="E3223" s="19"/>
      <c r="I3223" s="100"/>
      <c r="M3223" s="100"/>
      <c r="Q3223" s="99"/>
      <c r="R3223" s="340"/>
      <c r="S3223" s="119"/>
      <c r="T3223" s="123"/>
      <c r="U3223" s="119"/>
      <c r="V3223" s="99"/>
      <c r="W3223" s="127"/>
      <c r="X3223" s="99"/>
      <c r="Y3223" s="127"/>
    </row>
    <row r="3224" spans="3:25" ht="19" hidden="1">
      <c r="C3224" s="933"/>
      <c r="D3224" s="933"/>
      <c r="E3224" s="19"/>
      <c r="I3224" s="100"/>
      <c r="M3224" s="100"/>
      <c r="Q3224" s="99"/>
      <c r="R3224" s="340"/>
      <c r="S3224" s="119"/>
      <c r="T3224" s="123"/>
      <c r="U3224" s="119"/>
      <c r="V3224" s="99"/>
      <c r="W3224" s="127"/>
      <c r="X3224" s="99"/>
      <c r="Y3224" s="127"/>
    </row>
    <row r="3225" spans="3:25" ht="19" hidden="1">
      <c r="C3225" s="933"/>
      <c r="D3225" s="933"/>
      <c r="E3225" s="19"/>
      <c r="I3225" s="100"/>
      <c r="M3225" s="100"/>
      <c r="Q3225" s="99"/>
      <c r="R3225" s="340"/>
      <c r="S3225" s="119"/>
      <c r="T3225" s="123"/>
      <c r="U3225" s="119"/>
      <c r="V3225" s="99"/>
      <c r="W3225" s="127"/>
      <c r="X3225" s="99"/>
      <c r="Y3225" s="127"/>
    </row>
    <row r="3226" spans="3:25" ht="19" hidden="1">
      <c r="C3226" s="933"/>
      <c r="D3226" s="933"/>
      <c r="E3226" s="19"/>
      <c r="I3226" s="100"/>
      <c r="M3226" s="100"/>
      <c r="Q3226" s="99"/>
      <c r="R3226" s="340"/>
      <c r="S3226" s="119"/>
      <c r="T3226" s="123"/>
      <c r="U3226" s="119"/>
      <c r="V3226" s="99"/>
      <c r="W3226" s="127"/>
      <c r="X3226" s="99"/>
      <c r="Y3226" s="127"/>
    </row>
    <row r="3227" spans="3:25" ht="19" hidden="1">
      <c r="C3227" s="933"/>
      <c r="D3227" s="933"/>
      <c r="E3227" s="19"/>
      <c r="I3227" s="100"/>
      <c r="M3227" s="100"/>
      <c r="Q3227" s="99"/>
      <c r="R3227" s="340"/>
      <c r="S3227" s="119"/>
      <c r="T3227" s="123"/>
      <c r="U3227" s="119"/>
      <c r="V3227" s="99"/>
      <c r="W3227" s="127"/>
      <c r="X3227" s="99"/>
      <c r="Y3227" s="127"/>
    </row>
    <row r="3228" spans="3:25" ht="19" hidden="1">
      <c r="C3228" s="933"/>
      <c r="D3228" s="933"/>
      <c r="E3228" s="19"/>
      <c r="I3228" s="100"/>
      <c r="M3228" s="100"/>
      <c r="Q3228" s="99"/>
      <c r="R3228" s="340"/>
      <c r="S3228" s="119"/>
      <c r="T3228" s="123"/>
      <c r="U3228" s="119"/>
      <c r="V3228" s="99"/>
      <c r="W3228" s="127"/>
      <c r="X3228" s="99"/>
      <c r="Y3228" s="127"/>
    </row>
    <row r="3229" spans="3:25" ht="19" hidden="1">
      <c r="C3229" s="933"/>
      <c r="D3229" s="933"/>
      <c r="E3229" s="19"/>
      <c r="I3229" s="100"/>
      <c r="M3229" s="100"/>
      <c r="Q3229" s="99"/>
      <c r="R3229" s="340"/>
      <c r="S3229" s="119"/>
      <c r="T3229" s="123"/>
      <c r="U3229" s="119"/>
      <c r="V3229" s="99"/>
      <c r="W3229" s="127"/>
      <c r="X3229" s="99"/>
      <c r="Y3229" s="127"/>
    </row>
    <row r="3230" spans="3:25" ht="19" hidden="1">
      <c r="C3230" s="933"/>
      <c r="D3230" s="933"/>
      <c r="E3230" s="19"/>
      <c r="I3230" s="100"/>
      <c r="M3230" s="100"/>
      <c r="Q3230" s="99"/>
      <c r="R3230" s="340"/>
      <c r="S3230" s="119"/>
      <c r="T3230" s="123"/>
      <c r="U3230" s="119"/>
      <c r="V3230" s="99"/>
      <c r="W3230" s="127"/>
      <c r="X3230" s="99"/>
      <c r="Y3230" s="127"/>
    </row>
    <row r="3231" spans="3:25" ht="19" hidden="1">
      <c r="C3231" s="933"/>
      <c r="D3231" s="933"/>
      <c r="E3231" s="19"/>
      <c r="I3231" s="100"/>
      <c r="M3231" s="100"/>
      <c r="Q3231" s="99"/>
      <c r="R3231" s="340"/>
      <c r="S3231" s="119"/>
      <c r="T3231" s="123"/>
      <c r="U3231" s="119"/>
      <c r="V3231" s="99"/>
      <c r="W3231" s="127"/>
      <c r="X3231" s="99"/>
      <c r="Y3231" s="127"/>
    </row>
    <row r="3232" spans="3:25" ht="19" hidden="1">
      <c r="C3232" s="933"/>
      <c r="D3232" s="933"/>
      <c r="E3232" s="19"/>
      <c r="I3232" s="100"/>
      <c r="M3232" s="100"/>
      <c r="Q3232" s="99"/>
      <c r="R3232" s="340"/>
      <c r="S3232" s="119"/>
      <c r="T3232" s="123"/>
      <c r="U3232" s="119"/>
      <c r="V3232" s="99"/>
      <c r="W3232" s="127"/>
      <c r="X3232" s="99"/>
      <c r="Y3232" s="127"/>
    </row>
    <row r="3233" spans="3:25" ht="19" hidden="1">
      <c r="C3233" s="933"/>
      <c r="D3233" s="933"/>
      <c r="E3233" s="19"/>
      <c r="I3233" s="100"/>
      <c r="M3233" s="100"/>
      <c r="Q3233" s="99"/>
      <c r="R3233" s="340"/>
      <c r="S3233" s="119"/>
      <c r="T3233" s="123"/>
      <c r="U3233" s="119"/>
      <c r="V3233" s="99"/>
      <c r="W3233" s="127"/>
      <c r="X3233" s="99"/>
      <c r="Y3233" s="127"/>
    </row>
    <row r="3234" spans="3:25" ht="19" hidden="1">
      <c r="C3234" s="933"/>
      <c r="D3234" s="933"/>
      <c r="E3234" s="19"/>
      <c r="I3234" s="100"/>
      <c r="M3234" s="100"/>
      <c r="Q3234" s="99"/>
      <c r="R3234" s="340"/>
      <c r="S3234" s="119"/>
      <c r="T3234" s="123"/>
      <c r="U3234" s="119"/>
      <c r="V3234" s="99"/>
      <c r="W3234" s="127"/>
      <c r="X3234" s="99"/>
      <c r="Y3234" s="127"/>
    </row>
    <row r="3235" spans="3:25" ht="19" hidden="1">
      <c r="C3235" s="933"/>
      <c r="D3235" s="933"/>
      <c r="E3235" s="19"/>
      <c r="I3235" s="100"/>
      <c r="M3235" s="100"/>
      <c r="Q3235" s="99"/>
      <c r="R3235" s="340"/>
      <c r="S3235" s="119"/>
      <c r="T3235" s="123"/>
      <c r="U3235" s="119"/>
      <c r="V3235" s="99"/>
      <c r="W3235" s="127"/>
      <c r="X3235" s="99"/>
      <c r="Y3235" s="127"/>
    </row>
    <row r="3236" spans="3:25" ht="19" hidden="1">
      <c r="C3236" s="933"/>
      <c r="D3236" s="933"/>
      <c r="E3236" s="19"/>
      <c r="I3236" s="100"/>
      <c r="M3236" s="100"/>
      <c r="Q3236" s="99"/>
      <c r="R3236" s="340"/>
      <c r="S3236" s="119"/>
      <c r="T3236" s="123"/>
      <c r="U3236" s="119"/>
      <c r="V3236" s="99"/>
      <c r="W3236" s="127"/>
      <c r="X3236" s="99"/>
      <c r="Y3236" s="127"/>
    </row>
    <row r="3237" spans="3:25" ht="19" hidden="1">
      <c r="C3237" s="933"/>
      <c r="D3237" s="933"/>
      <c r="E3237" s="19"/>
      <c r="I3237" s="100"/>
      <c r="M3237" s="100"/>
      <c r="Q3237" s="99"/>
      <c r="R3237" s="340"/>
      <c r="S3237" s="119"/>
      <c r="T3237" s="123"/>
      <c r="U3237" s="119"/>
      <c r="V3237" s="99"/>
      <c r="W3237" s="127"/>
      <c r="X3237" s="99"/>
      <c r="Y3237" s="127"/>
    </row>
    <row r="3238" spans="3:25" ht="19" hidden="1">
      <c r="C3238" s="933"/>
      <c r="D3238" s="933"/>
      <c r="E3238" s="19"/>
      <c r="I3238" s="100"/>
      <c r="M3238" s="100"/>
      <c r="Q3238" s="99"/>
      <c r="R3238" s="340"/>
      <c r="S3238" s="119"/>
      <c r="T3238" s="123"/>
      <c r="U3238" s="119"/>
      <c r="V3238" s="99"/>
      <c r="W3238" s="127"/>
      <c r="X3238" s="99"/>
      <c r="Y3238" s="127"/>
    </row>
    <row r="3239" spans="3:25" ht="19" hidden="1">
      <c r="C3239" s="933"/>
      <c r="D3239" s="933"/>
      <c r="E3239" s="19"/>
      <c r="I3239" s="100"/>
      <c r="M3239" s="100"/>
      <c r="Q3239" s="99"/>
      <c r="R3239" s="340"/>
      <c r="S3239" s="119"/>
      <c r="T3239" s="123"/>
      <c r="U3239" s="119"/>
      <c r="V3239" s="99"/>
      <c r="W3239" s="127"/>
      <c r="X3239" s="99"/>
      <c r="Y3239" s="127"/>
    </row>
    <row r="3240" spans="3:25" ht="19" hidden="1">
      <c r="C3240" s="933"/>
      <c r="D3240" s="933"/>
      <c r="E3240" s="19"/>
      <c r="I3240" s="100"/>
      <c r="M3240" s="100"/>
      <c r="Q3240" s="99"/>
      <c r="R3240" s="340"/>
      <c r="S3240" s="119"/>
      <c r="T3240" s="123"/>
      <c r="U3240" s="119"/>
      <c r="V3240" s="99"/>
      <c r="W3240" s="127"/>
      <c r="X3240" s="99"/>
      <c r="Y3240" s="127"/>
    </row>
    <row r="3241" spans="3:25" ht="19" hidden="1">
      <c r="C3241" s="933"/>
      <c r="D3241" s="933"/>
      <c r="E3241" s="19"/>
      <c r="I3241" s="100"/>
      <c r="M3241" s="100"/>
      <c r="Q3241" s="99"/>
      <c r="R3241" s="340"/>
      <c r="S3241" s="119"/>
      <c r="T3241" s="123"/>
      <c r="U3241" s="119"/>
      <c r="V3241" s="99"/>
      <c r="W3241" s="127"/>
      <c r="X3241" s="99"/>
      <c r="Y3241" s="127"/>
    </row>
    <row r="3242" spans="3:25" ht="19" hidden="1">
      <c r="C3242" s="933"/>
      <c r="D3242" s="933"/>
      <c r="E3242" s="19"/>
      <c r="I3242" s="100"/>
      <c r="M3242" s="100"/>
      <c r="Q3242" s="99"/>
      <c r="R3242" s="340"/>
      <c r="S3242" s="119"/>
      <c r="T3242" s="123"/>
      <c r="U3242" s="119"/>
      <c r="V3242" s="99"/>
      <c r="W3242" s="127"/>
      <c r="X3242" s="99"/>
      <c r="Y3242" s="127"/>
    </row>
    <row r="3243" spans="3:25" ht="19" hidden="1">
      <c r="C3243" s="933"/>
      <c r="D3243" s="933"/>
      <c r="E3243" s="19"/>
      <c r="I3243" s="100"/>
      <c r="M3243" s="100"/>
      <c r="Q3243" s="99"/>
      <c r="R3243" s="340"/>
      <c r="S3243" s="119"/>
      <c r="T3243" s="123"/>
      <c r="U3243" s="119"/>
      <c r="V3243" s="99"/>
      <c r="W3243" s="127"/>
      <c r="X3243" s="99"/>
      <c r="Y3243" s="127"/>
    </row>
    <row r="3244" spans="3:25" ht="19" hidden="1">
      <c r="C3244" s="933"/>
      <c r="D3244" s="933"/>
      <c r="E3244" s="19"/>
      <c r="I3244" s="100"/>
      <c r="M3244" s="100"/>
      <c r="Q3244" s="99"/>
      <c r="R3244" s="340"/>
      <c r="S3244" s="119"/>
      <c r="T3244" s="123"/>
      <c r="U3244" s="119"/>
      <c r="V3244" s="99"/>
      <c r="W3244" s="127"/>
      <c r="X3244" s="99"/>
      <c r="Y3244" s="127"/>
    </row>
    <row r="3245" spans="3:25" ht="19" hidden="1">
      <c r="C3245" s="933"/>
      <c r="D3245" s="933"/>
      <c r="E3245" s="19"/>
      <c r="I3245" s="100"/>
      <c r="M3245" s="100"/>
      <c r="Q3245" s="99"/>
      <c r="R3245" s="340"/>
      <c r="S3245" s="119"/>
      <c r="T3245" s="123"/>
      <c r="U3245" s="119"/>
      <c r="V3245" s="99"/>
      <c r="W3245" s="127"/>
      <c r="X3245" s="99"/>
      <c r="Y3245" s="127"/>
    </row>
    <row r="3246" spans="3:25" ht="19" hidden="1">
      <c r="C3246" s="933"/>
      <c r="D3246" s="933"/>
      <c r="E3246" s="19"/>
      <c r="I3246" s="100"/>
      <c r="M3246" s="100"/>
      <c r="Q3246" s="99"/>
      <c r="R3246" s="340"/>
      <c r="S3246" s="119"/>
      <c r="T3246" s="123"/>
      <c r="U3246" s="119"/>
      <c r="V3246" s="99"/>
      <c r="W3246" s="127"/>
      <c r="X3246" s="99"/>
      <c r="Y3246" s="127"/>
    </row>
    <row r="3247" spans="3:25" ht="19" hidden="1">
      <c r="C3247" s="933"/>
      <c r="D3247" s="933"/>
      <c r="E3247" s="19"/>
      <c r="I3247" s="100"/>
      <c r="M3247" s="100"/>
      <c r="Q3247" s="99"/>
      <c r="R3247" s="340"/>
      <c r="S3247" s="119"/>
      <c r="T3247" s="123"/>
      <c r="U3247" s="119"/>
      <c r="V3247" s="99"/>
      <c r="W3247" s="127"/>
      <c r="X3247" s="99"/>
      <c r="Y3247" s="127"/>
    </row>
    <row r="3248" spans="3:25" ht="19" hidden="1">
      <c r="C3248" s="933"/>
      <c r="D3248" s="933"/>
      <c r="E3248" s="19"/>
      <c r="I3248" s="100"/>
      <c r="M3248" s="100"/>
      <c r="Q3248" s="99"/>
      <c r="R3248" s="340"/>
      <c r="S3248" s="119"/>
      <c r="T3248" s="123"/>
      <c r="U3248" s="119"/>
      <c r="V3248" s="99"/>
      <c r="W3248" s="127"/>
      <c r="X3248" s="99"/>
      <c r="Y3248" s="127"/>
    </row>
    <row r="3249" spans="3:25" ht="19" hidden="1">
      <c r="C3249" s="933"/>
      <c r="D3249" s="933"/>
      <c r="E3249" s="19"/>
      <c r="I3249" s="100"/>
      <c r="M3249" s="100"/>
      <c r="Q3249" s="99"/>
      <c r="R3249" s="340"/>
      <c r="S3249" s="119"/>
      <c r="T3249" s="123"/>
      <c r="U3249" s="119"/>
      <c r="V3249" s="99"/>
      <c r="W3249" s="127"/>
      <c r="X3249" s="99"/>
      <c r="Y3249" s="127"/>
    </row>
    <row r="3250" spans="3:25" ht="19" hidden="1">
      <c r="C3250" s="933"/>
      <c r="D3250" s="933"/>
      <c r="E3250" s="19"/>
      <c r="I3250" s="100"/>
      <c r="M3250" s="100"/>
      <c r="Q3250" s="99"/>
      <c r="R3250" s="340"/>
      <c r="S3250" s="119"/>
      <c r="T3250" s="123"/>
      <c r="U3250" s="119"/>
      <c r="V3250" s="99"/>
      <c r="W3250" s="127"/>
      <c r="X3250" s="99"/>
      <c r="Y3250" s="127"/>
    </row>
    <row r="3251" spans="3:25" ht="19" hidden="1">
      <c r="C3251" s="933"/>
      <c r="D3251" s="933"/>
      <c r="E3251" s="19"/>
      <c r="I3251" s="100"/>
      <c r="M3251" s="100"/>
      <c r="Q3251" s="99"/>
      <c r="R3251" s="340"/>
      <c r="S3251" s="119"/>
      <c r="T3251" s="123"/>
      <c r="U3251" s="119"/>
      <c r="V3251" s="99"/>
      <c r="W3251" s="127"/>
      <c r="X3251" s="99"/>
      <c r="Y3251" s="127"/>
    </row>
    <row r="3252" spans="3:25" ht="19" hidden="1">
      <c r="C3252" s="933"/>
      <c r="D3252" s="933"/>
      <c r="E3252" s="19"/>
      <c r="I3252" s="100"/>
      <c r="M3252" s="100"/>
      <c r="Q3252" s="99"/>
      <c r="R3252" s="340"/>
      <c r="S3252" s="119"/>
      <c r="T3252" s="123"/>
      <c r="U3252" s="119"/>
      <c r="V3252" s="99"/>
      <c r="W3252" s="127"/>
      <c r="X3252" s="99"/>
      <c r="Y3252" s="127"/>
    </row>
    <row r="3253" spans="3:25" ht="19" hidden="1">
      <c r="C3253" s="933"/>
      <c r="D3253" s="933"/>
      <c r="E3253" s="19"/>
      <c r="I3253" s="100"/>
      <c r="M3253" s="100"/>
      <c r="Q3253" s="99"/>
      <c r="R3253" s="340"/>
      <c r="S3253" s="119"/>
      <c r="T3253" s="123"/>
      <c r="U3253" s="119"/>
      <c r="V3253" s="99"/>
      <c r="W3253" s="127"/>
      <c r="X3253" s="99"/>
      <c r="Y3253" s="127"/>
    </row>
    <row r="3254" spans="3:25" ht="19" hidden="1">
      <c r="C3254" s="933"/>
      <c r="D3254" s="933"/>
      <c r="E3254" s="19"/>
      <c r="I3254" s="100"/>
      <c r="M3254" s="100"/>
      <c r="Q3254" s="99"/>
      <c r="R3254" s="340"/>
      <c r="S3254" s="119"/>
      <c r="T3254" s="123"/>
      <c r="U3254" s="119"/>
      <c r="V3254" s="99"/>
      <c r="W3254" s="127"/>
      <c r="X3254" s="99"/>
      <c r="Y3254" s="127"/>
    </row>
    <row r="3255" spans="3:25" ht="19" hidden="1">
      <c r="C3255" s="933"/>
      <c r="D3255" s="933"/>
      <c r="E3255" s="19"/>
      <c r="I3255" s="100"/>
      <c r="M3255" s="100"/>
      <c r="Q3255" s="99"/>
      <c r="R3255" s="340"/>
      <c r="S3255" s="119"/>
      <c r="T3255" s="123"/>
      <c r="U3255" s="119"/>
      <c r="V3255" s="99"/>
      <c r="W3255" s="127"/>
      <c r="X3255" s="99"/>
      <c r="Y3255" s="127"/>
    </row>
    <row r="3256" spans="3:25" ht="19" hidden="1">
      <c r="C3256" s="933"/>
      <c r="D3256" s="933"/>
      <c r="E3256" s="19"/>
      <c r="I3256" s="100"/>
      <c r="M3256" s="100"/>
      <c r="Q3256" s="99"/>
      <c r="R3256" s="340"/>
      <c r="S3256" s="119"/>
      <c r="T3256" s="123"/>
      <c r="U3256" s="119"/>
      <c r="V3256" s="99"/>
      <c r="W3256" s="127"/>
      <c r="X3256" s="99"/>
      <c r="Y3256" s="127"/>
    </row>
    <row r="3257" spans="3:25" ht="19" hidden="1">
      <c r="C3257" s="933"/>
      <c r="D3257" s="933"/>
      <c r="E3257" s="19"/>
      <c r="I3257" s="100"/>
      <c r="M3257" s="100"/>
      <c r="Q3257" s="99"/>
      <c r="R3257" s="340"/>
      <c r="S3257" s="119"/>
      <c r="T3257" s="123"/>
      <c r="U3257" s="119"/>
      <c r="V3257" s="99"/>
      <c r="W3257" s="127"/>
      <c r="X3257" s="99"/>
      <c r="Y3257" s="127"/>
    </row>
    <row r="3258" spans="3:25" ht="19" hidden="1">
      <c r="C3258" s="933"/>
      <c r="D3258" s="933"/>
      <c r="E3258" s="19"/>
      <c r="I3258" s="100"/>
      <c r="M3258" s="100"/>
      <c r="Q3258" s="99"/>
      <c r="R3258" s="340"/>
      <c r="S3258" s="119"/>
      <c r="T3258" s="123"/>
      <c r="U3258" s="119"/>
      <c r="V3258" s="99"/>
      <c r="W3258" s="127"/>
      <c r="X3258" s="99"/>
      <c r="Y3258" s="127"/>
    </row>
    <row r="3259" spans="3:25" ht="19" hidden="1">
      <c r="C3259" s="933"/>
      <c r="D3259" s="933"/>
      <c r="E3259" s="19"/>
      <c r="I3259" s="100"/>
      <c r="M3259" s="100"/>
      <c r="Q3259" s="99"/>
      <c r="R3259" s="340"/>
      <c r="S3259" s="119"/>
      <c r="T3259" s="123"/>
      <c r="U3259" s="119"/>
      <c r="V3259" s="99"/>
      <c r="W3259" s="127"/>
      <c r="X3259" s="99"/>
      <c r="Y3259" s="127"/>
    </row>
    <row r="3260" spans="3:25" ht="19" hidden="1">
      <c r="C3260" s="933"/>
      <c r="D3260" s="933"/>
      <c r="E3260" s="19"/>
      <c r="I3260" s="100"/>
      <c r="M3260" s="100"/>
      <c r="Q3260" s="99"/>
      <c r="R3260" s="340"/>
      <c r="S3260" s="119"/>
      <c r="T3260" s="123"/>
      <c r="U3260" s="119"/>
      <c r="V3260" s="99"/>
      <c r="W3260" s="127"/>
      <c r="X3260" s="99"/>
      <c r="Y3260" s="127"/>
    </row>
    <row r="3261" spans="3:25" ht="19" hidden="1">
      <c r="C3261" s="933"/>
      <c r="D3261" s="933"/>
      <c r="E3261" s="19"/>
      <c r="I3261" s="100"/>
      <c r="M3261" s="100"/>
      <c r="Q3261" s="99"/>
      <c r="R3261" s="340"/>
      <c r="S3261" s="119"/>
      <c r="T3261" s="123"/>
      <c r="U3261" s="119"/>
      <c r="V3261" s="99"/>
      <c r="W3261" s="127"/>
      <c r="X3261" s="99"/>
      <c r="Y3261" s="127"/>
    </row>
    <row r="3262" spans="3:25" ht="19" hidden="1">
      <c r="C3262" s="933"/>
      <c r="D3262" s="933"/>
      <c r="E3262" s="19"/>
      <c r="I3262" s="100"/>
      <c r="M3262" s="100"/>
      <c r="Q3262" s="99"/>
      <c r="R3262" s="340"/>
      <c r="S3262" s="119"/>
      <c r="T3262" s="123"/>
      <c r="U3262" s="119"/>
      <c r="V3262" s="99"/>
      <c r="W3262" s="127"/>
      <c r="X3262" s="99"/>
      <c r="Y3262" s="127"/>
    </row>
    <row r="3263" spans="3:25" ht="19" hidden="1">
      <c r="C3263" s="933"/>
      <c r="D3263" s="933"/>
      <c r="E3263" s="19"/>
      <c r="I3263" s="100"/>
      <c r="M3263" s="100"/>
      <c r="Q3263" s="99"/>
      <c r="R3263" s="340"/>
      <c r="S3263" s="119"/>
      <c r="T3263" s="123"/>
      <c r="U3263" s="119"/>
      <c r="V3263" s="99"/>
      <c r="W3263" s="127"/>
      <c r="X3263" s="99"/>
      <c r="Y3263" s="127"/>
    </row>
    <row r="3264" spans="3:25" ht="19" hidden="1">
      <c r="C3264" s="933"/>
      <c r="D3264" s="933"/>
      <c r="E3264" s="19"/>
      <c r="I3264" s="100"/>
      <c r="M3264" s="100"/>
      <c r="Q3264" s="99"/>
      <c r="R3264" s="340"/>
      <c r="S3264" s="119"/>
      <c r="T3264" s="123"/>
      <c r="U3264" s="119"/>
      <c r="V3264" s="99"/>
      <c r="W3264" s="127"/>
      <c r="X3264" s="99"/>
      <c r="Y3264" s="127"/>
    </row>
    <row r="3265" spans="3:25" ht="19" hidden="1">
      <c r="C3265" s="933"/>
      <c r="D3265" s="933"/>
      <c r="E3265" s="19"/>
      <c r="I3265" s="100"/>
      <c r="M3265" s="100"/>
      <c r="Q3265" s="99"/>
      <c r="R3265" s="340"/>
      <c r="S3265" s="119"/>
      <c r="T3265" s="123"/>
      <c r="U3265" s="119"/>
      <c r="V3265" s="99"/>
      <c r="W3265" s="127"/>
      <c r="X3265" s="99"/>
      <c r="Y3265" s="127"/>
    </row>
    <row r="3266" spans="3:25" ht="19" hidden="1">
      <c r="C3266" s="933"/>
      <c r="D3266" s="933"/>
      <c r="E3266" s="19"/>
      <c r="I3266" s="100"/>
      <c r="M3266" s="100"/>
      <c r="Q3266" s="99"/>
      <c r="R3266" s="340"/>
      <c r="S3266" s="119"/>
      <c r="T3266" s="123"/>
      <c r="U3266" s="119"/>
      <c r="V3266" s="99"/>
      <c r="W3266" s="127"/>
      <c r="X3266" s="99"/>
      <c r="Y3266" s="127"/>
    </row>
    <row r="3267" spans="3:25" ht="19" hidden="1">
      <c r="C3267" s="933"/>
      <c r="D3267" s="933"/>
      <c r="E3267" s="19"/>
      <c r="I3267" s="100"/>
      <c r="M3267" s="100"/>
      <c r="Q3267" s="99"/>
      <c r="R3267" s="340"/>
      <c r="S3267" s="119"/>
      <c r="T3267" s="123"/>
      <c r="U3267" s="119"/>
      <c r="V3267" s="99"/>
      <c r="W3267" s="127"/>
      <c r="X3267" s="99"/>
      <c r="Y3267" s="127"/>
    </row>
    <row r="3268" spans="3:25" ht="19" hidden="1">
      <c r="C3268" s="933"/>
      <c r="D3268" s="933"/>
      <c r="E3268" s="19"/>
      <c r="I3268" s="100"/>
      <c r="M3268" s="100"/>
      <c r="Q3268" s="99"/>
      <c r="R3268" s="340"/>
      <c r="S3268" s="119"/>
      <c r="T3268" s="123"/>
      <c r="U3268" s="119"/>
      <c r="V3268" s="99"/>
      <c r="W3268" s="127"/>
      <c r="X3268" s="99"/>
      <c r="Y3268" s="127"/>
    </row>
    <row r="3269" spans="3:25" ht="19" hidden="1">
      <c r="C3269" s="933"/>
      <c r="D3269" s="933"/>
      <c r="E3269" s="19"/>
      <c r="I3269" s="100"/>
      <c r="M3269" s="100"/>
      <c r="Q3269" s="99"/>
      <c r="R3269" s="340"/>
      <c r="S3269" s="119"/>
      <c r="T3269" s="123"/>
      <c r="U3269" s="119"/>
      <c r="V3269" s="99"/>
      <c r="W3269" s="127"/>
      <c r="X3269" s="99"/>
      <c r="Y3269" s="127"/>
    </row>
    <row r="3270" spans="3:25" ht="19" hidden="1">
      <c r="C3270" s="933"/>
      <c r="D3270" s="933"/>
      <c r="E3270" s="19"/>
      <c r="I3270" s="100"/>
      <c r="M3270" s="100"/>
      <c r="Q3270" s="99"/>
      <c r="R3270" s="340"/>
      <c r="S3270" s="119"/>
      <c r="T3270" s="123"/>
      <c r="U3270" s="119"/>
      <c r="V3270" s="99"/>
      <c r="W3270" s="127"/>
      <c r="X3270" s="99"/>
      <c r="Y3270" s="127"/>
    </row>
    <row r="3271" spans="3:25" ht="19" hidden="1">
      <c r="C3271" s="933"/>
      <c r="D3271" s="933"/>
      <c r="E3271" s="19"/>
      <c r="I3271" s="100"/>
      <c r="M3271" s="100"/>
      <c r="Q3271" s="99"/>
      <c r="R3271" s="340"/>
      <c r="S3271" s="119"/>
      <c r="T3271" s="123"/>
      <c r="U3271" s="119"/>
      <c r="V3271" s="99"/>
      <c r="W3271" s="127"/>
      <c r="X3271" s="99"/>
      <c r="Y3271" s="127"/>
    </row>
    <row r="3272" spans="3:25" ht="19" hidden="1">
      <c r="C3272" s="933"/>
      <c r="D3272" s="933"/>
      <c r="E3272" s="19"/>
      <c r="I3272" s="100"/>
      <c r="M3272" s="100"/>
      <c r="Q3272" s="99"/>
      <c r="R3272" s="340"/>
      <c r="S3272" s="119"/>
      <c r="T3272" s="123"/>
      <c r="U3272" s="119"/>
      <c r="V3272" s="99"/>
      <c r="W3272" s="127"/>
      <c r="X3272" s="99"/>
      <c r="Y3272" s="127"/>
    </row>
    <row r="3273" spans="3:25" ht="19" hidden="1">
      <c r="C3273" s="933"/>
      <c r="D3273" s="933"/>
      <c r="E3273" s="19"/>
      <c r="I3273" s="100"/>
      <c r="M3273" s="100"/>
      <c r="Q3273" s="99"/>
      <c r="R3273" s="340"/>
      <c r="S3273" s="119"/>
      <c r="T3273" s="123"/>
      <c r="U3273" s="119"/>
      <c r="V3273" s="99"/>
      <c r="W3273" s="127"/>
      <c r="X3273" s="99"/>
      <c r="Y3273" s="127"/>
    </row>
    <row r="3274" spans="3:25" ht="19" hidden="1">
      <c r="C3274" s="933"/>
      <c r="D3274" s="933"/>
      <c r="E3274" s="19"/>
      <c r="I3274" s="100"/>
      <c r="M3274" s="100"/>
      <c r="Q3274" s="99"/>
      <c r="R3274" s="340"/>
      <c r="S3274" s="119"/>
      <c r="T3274" s="123"/>
      <c r="U3274" s="119"/>
      <c r="V3274" s="99"/>
      <c r="W3274" s="127"/>
      <c r="X3274" s="99"/>
      <c r="Y3274" s="127"/>
    </row>
    <row r="3275" spans="3:25" ht="19" hidden="1">
      <c r="C3275" s="933"/>
      <c r="D3275" s="933"/>
      <c r="E3275" s="19"/>
      <c r="I3275" s="100"/>
      <c r="M3275" s="100"/>
      <c r="Q3275" s="99"/>
      <c r="R3275" s="340"/>
      <c r="S3275" s="119"/>
      <c r="T3275" s="123"/>
      <c r="U3275" s="119"/>
      <c r="V3275" s="99"/>
      <c r="W3275" s="127"/>
      <c r="X3275" s="99"/>
      <c r="Y3275" s="127"/>
    </row>
    <row r="3276" spans="3:25" ht="19" hidden="1">
      <c r="C3276" s="933"/>
      <c r="D3276" s="933"/>
      <c r="E3276" s="19"/>
      <c r="I3276" s="100"/>
      <c r="M3276" s="100"/>
      <c r="Q3276" s="99"/>
      <c r="R3276" s="340"/>
      <c r="S3276" s="119"/>
      <c r="T3276" s="123"/>
      <c r="U3276" s="119"/>
      <c r="V3276" s="99"/>
      <c r="W3276" s="127"/>
      <c r="X3276" s="99"/>
      <c r="Y3276" s="127"/>
    </row>
    <row r="3277" spans="3:25" ht="19" hidden="1">
      <c r="C3277" s="933"/>
      <c r="D3277" s="933"/>
      <c r="E3277" s="19"/>
      <c r="I3277" s="100"/>
      <c r="M3277" s="100"/>
      <c r="Q3277" s="99"/>
      <c r="R3277" s="340"/>
      <c r="S3277" s="119"/>
      <c r="T3277" s="123"/>
      <c r="U3277" s="119"/>
      <c r="V3277" s="99"/>
      <c r="W3277" s="127"/>
      <c r="X3277" s="99"/>
      <c r="Y3277" s="127"/>
    </row>
    <row r="3278" spans="3:25" ht="19" hidden="1">
      <c r="C3278" s="933"/>
      <c r="D3278" s="933"/>
      <c r="E3278" s="19"/>
      <c r="I3278" s="100"/>
      <c r="M3278" s="100"/>
      <c r="Q3278" s="99"/>
      <c r="R3278" s="340"/>
      <c r="S3278" s="119"/>
      <c r="T3278" s="123"/>
      <c r="U3278" s="119"/>
      <c r="V3278" s="99"/>
      <c r="W3278" s="127"/>
      <c r="X3278" s="99"/>
      <c r="Y3278" s="127"/>
    </row>
    <row r="3279" spans="3:25" ht="19" hidden="1">
      <c r="C3279" s="933"/>
      <c r="D3279" s="933"/>
      <c r="E3279" s="19"/>
      <c r="I3279" s="100"/>
      <c r="M3279" s="100"/>
      <c r="Q3279" s="99"/>
      <c r="R3279" s="340"/>
      <c r="S3279" s="119"/>
      <c r="T3279" s="123"/>
      <c r="U3279" s="119"/>
      <c r="V3279" s="99"/>
      <c r="W3279" s="127"/>
      <c r="X3279" s="99"/>
      <c r="Y3279" s="127"/>
    </row>
    <row r="3280" spans="3:25" ht="19" hidden="1">
      <c r="C3280" s="933"/>
      <c r="D3280" s="933"/>
      <c r="E3280" s="19"/>
      <c r="I3280" s="100"/>
      <c r="M3280" s="100"/>
      <c r="Q3280" s="99"/>
      <c r="R3280" s="340"/>
      <c r="S3280" s="119"/>
      <c r="T3280" s="123"/>
      <c r="U3280" s="119"/>
      <c r="V3280" s="99"/>
      <c r="W3280" s="127"/>
      <c r="X3280" s="99"/>
      <c r="Y3280" s="127"/>
    </row>
    <row r="3281" spans="3:25" ht="19" hidden="1">
      <c r="C3281" s="933"/>
      <c r="D3281" s="933"/>
      <c r="E3281" s="19"/>
      <c r="I3281" s="100"/>
      <c r="M3281" s="100"/>
      <c r="Q3281" s="99"/>
      <c r="R3281" s="340"/>
      <c r="S3281" s="119"/>
      <c r="T3281" s="123"/>
      <c r="U3281" s="119"/>
      <c r="V3281" s="99"/>
      <c r="W3281" s="127"/>
      <c r="X3281" s="99"/>
      <c r="Y3281" s="127"/>
    </row>
    <row r="3282" spans="3:25" ht="19" hidden="1">
      <c r="C3282" s="933"/>
      <c r="D3282" s="933"/>
      <c r="E3282" s="19"/>
      <c r="I3282" s="100"/>
      <c r="M3282" s="100"/>
      <c r="Q3282" s="99"/>
      <c r="R3282" s="340"/>
      <c r="S3282" s="119"/>
      <c r="T3282" s="123"/>
      <c r="U3282" s="119"/>
      <c r="V3282" s="99"/>
      <c r="W3282" s="127"/>
      <c r="X3282" s="99"/>
      <c r="Y3282" s="127"/>
    </row>
    <row r="3283" spans="3:25" ht="19" hidden="1">
      <c r="C3283" s="933"/>
      <c r="D3283" s="933"/>
      <c r="E3283" s="19"/>
      <c r="I3283" s="100"/>
      <c r="M3283" s="100"/>
      <c r="Q3283" s="99"/>
      <c r="R3283" s="340"/>
      <c r="S3283" s="119"/>
      <c r="T3283" s="123"/>
      <c r="U3283" s="119"/>
      <c r="V3283" s="99"/>
      <c r="W3283" s="127"/>
      <c r="X3283" s="99"/>
      <c r="Y3283" s="127"/>
    </row>
    <row r="3284" spans="3:25" ht="19" hidden="1">
      <c r="C3284" s="933"/>
      <c r="D3284" s="933"/>
      <c r="E3284" s="19"/>
      <c r="I3284" s="100"/>
      <c r="M3284" s="100"/>
      <c r="Q3284" s="99"/>
      <c r="R3284" s="340"/>
      <c r="S3284" s="119"/>
      <c r="T3284" s="123"/>
      <c r="U3284" s="119"/>
      <c r="V3284" s="99"/>
      <c r="W3284" s="127"/>
      <c r="X3284" s="99"/>
      <c r="Y3284" s="127"/>
    </row>
    <row r="3285" spans="3:25" ht="19" hidden="1">
      <c r="C3285" s="933"/>
      <c r="D3285" s="933"/>
      <c r="E3285" s="19"/>
      <c r="I3285" s="100"/>
      <c r="M3285" s="100"/>
      <c r="Q3285" s="99"/>
      <c r="R3285" s="340"/>
      <c r="S3285" s="119"/>
      <c r="T3285" s="123"/>
      <c r="U3285" s="119"/>
      <c r="V3285" s="99"/>
      <c r="W3285" s="127"/>
      <c r="X3285" s="99"/>
      <c r="Y3285" s="127"/>
    </row>
    <row r="3286" spans="3:25" ht="19" hidden="1">
      <c r="C3286" s="933"/>
      <c r="D3286" s="933"/>
      <c r="E3286" s="19"/>
      <c r="I3286" s="100"/>
      <c r="M3286" s="100"/>
      <c r="Q3286" s="99"/>
      <c r="R3286" s="340"/>
      <c r="S3286" s="119"/>
      <c r="T3286" s="123"/>
      <c r="U3286" s="119"/>
      <c r="V3286" s="99"/>
      <c r="W3286" s="127"/>
      <c r="X3286" s="99"/>
      <c r="Y3286" s="127"/>
    </row>
    <row r="3287" spans="3:25" ht="19" hidden="1">
      <c r="C3287" s="933"/>
      <c r="D3287" s="933"/>
      <c r="E3287" s="19"/>
      <c r="I3287" s="100"/>
      <c r="M3287" s="100"/>
      <c r="Q3287" s="99"/>
      <c r="R3287" s="340"/>
      <c r="S3287" s="119"/>
      <c r="T3287" s="123"/>
      <c r="U3287" s="119"/>
      <c r="V3287" s="99"/>
      <c r="W3287" s="127"/>
      <c r="X3287" s="99"/>
      <c r="Y3287" s="127"/>
    </row>
    <row r="3288" spans="3:25" ht="19" hidden="1">
      <c r="C3288" s="933"/>
      <c r="D3288" s="933"/>
      <c r="E3288" s="19"/>
      <c r="I3288" s="100"/>
      <c r="M3288" s="100"/>
      <c r="Q3288" s="99"/>
      <c r="R3288" s="340"/>
      <c r="S3288" s="119"/>
      <c r="T3288" s="123"/>
      <c r="U3288" s="119"/>
      <c r="V3288" s="99"/>
      <c r="W3288" s="127"/>
      <c r="X3288" s="99"/>
      <c r="Y3288" s="127"/>
    </row>
    <row r="3289" spans="3:25" ht="19" hidden="1">
      <c r="C3289" s="933"/>
      <c r="D3289" s="933"/>
      <c r="E3289" s="19"/>
      <c r="I3289" s="100"/>
      <c r="M3289" s="100"/>
      <c r="Q3289" s="99"/>
      <c r="R3289" s="340"/>
      <c r="S3289" s="119"/>
      <c r="T3289" s="123"/>
      <c r="U3289" s="119"/>
      <c r="V3289" s="99"/>
      <c r="W3289" s="127"/>
      <c r="X3289" s="99"/>
      <c r="Y3289" s="127"/>
    </row>
    <row r="3290" spans="3:25" ht="19" hidden="1">
      <c r="C3290" s="933"/>
      <c r="D3290" s="933"/>
      <c r="E3290" s="19"/>
      <c r="I3290" s="100"/>
      <c r="M3290" s="100"/>
      <c r="Q3290" s="99"/>
      <c r="R3290" s="340"/>
      <c r="S3290" s="119"/>
      <c r="T3290" s="123"/>
      <c r="U3290" s="119"/>
      <c r="V3290" s="99"/>
      <c r="W3290" s="127"/>
      <c r="X3290" s="99"/>
      <c r="Y3290" s="127"/>
    </row>
    <row r="3291" spans="3:25" ht="19" hidden="1">
      <c r="C3291" s="933"/>
      <c r="D3291" s="933"/>
      <c r="E3291" s="19"/>
      <c r="I3291" s="100"/>
      <c r="M3291" s="100"/>
      <c r="Q3291" s="99"/>
      <c r="R3291" s="340"/>
      <c r="S3291" s="119"/>
      <c r="T3291" s="123"/>
      <c r="U3291" s="119"/>
      <c r="V3291" s="99"/>
      <c r="W3291" s="127"/>
      <c r="X3291" s="99"/>
      <c r="Y3291" s="127"/>
    </row>
    <row r="3292" spans="3:25" ht="19" hidden="1">
      <c r="C3292" s="933"/>
      <c r="D3292" s="933"/>
      <c r="E3292" s="19"/>
      <c r="I3292" s="100"/>
      <c r="M3292" s="100"/>
      <c r="Q3292" s="99"/>
      <c r="R3292" s="340"/>
      <c r="S3292" s="119"/>
      <c r="T3292" s="123"/>
      <c r="U3292" s="119"/>
      <c r="V3292" s="99"/>
      <c r="W3292" s="127"/>
      <c r="X3292" s="99"/>
      <c r="Y3292" s="127"/>
    </row>
    <row r="3293" spans="3:25" ht="19" hidden="1">
      <c r="C3293" s="933"/>
      <c r="D3293" s="933"/>
      <c r="E3293" s="19"/>
      <c r="I3293" s="100"/>
      <c r="M3293" s="100"/>
      <c r="Q3293" s="99"/>
      <c r="R3293" s="340"/>
      <c r="S3293" s="119"/>
      <c r="T3293" s="123"/>
      <c r="U3293" s="119"/>
      <c r="V3293" s="99"/>
      <c r="W3293" s="127"/>
      <c r="X3293" s="99"/>
      <c r="Y3293" s="127"/>
    </row>
    <row r="3294" spans="3:25" ht="19" hidden="1">
      <c r="C3294" s="933"/>
      <c r="D3294" s="933"/>
      <c r="E3294" s="19"/>
      <c r="I3294" s="100"/>
      <c r="M3294" s="100"/>
      <c r="Q3294" s="99"/>
      <c r="R3294" s="340"/>
      <c r="S3294" s="119"/>
      <c r="T3294" s="123"/>
      <c r="U3294" s="119"/>
      <c r="V3294" s="99"/>
      <c r="W3294" s="127"/>
      <c r="X3294" s="99"/>
      <c r="Y3294" s="127"/>
    </row>
    <row r="3295" spans="3:25" ht="19" hidden="1">
      <c r="C3295" s="933"/>
      <c r="D3295" s="933"/>
      <c r="E3295" s="19"/>
      <c r="I3295" s="100"/>
      <c r="M3295" s="100"/>
      <c r="Q3295" s="99"/>
      <c r="R3295" s="340"/>
      <c r="S3295" s="119"/>
      <c r="T3295" s="123"/>
      <c r="U3295" s="119"/>
      <c r="V3295" s="99"/>
      <c r="W3295" s="127"/>
      <c r="X3295" s="99"/>
      <c r="Y3295" s="127"/>
    </row>
    <row r="3296" spans="3:25" ht="19" hidden="1">
      <c r="C3296" s="933"/>
      <c r="D3296" s="933"/>
      <c r="E3296" s="19"/>
      <c r="I3296" s="100"/>
      <c r="M3296" s="100"/>
      <c r="Q3296" s="99"/>
      <c r="R3296" s="340"/>
      <c r="S3296" s="119"/>
      <c r="T3296" s="123"/>
      <c r="U3296" s="119"/>
      <c r="V3296" s="99"/>
      <c r="W3296" s="127"/>
      <c r="X3296" s="99"/>
      <c r="Y3296" s="127"/>
    </row>
    <row r="3297" spans="3:25" ht="19" hidden="1">
      <c r="C3297" s="933"/>
      <c r="D3297" s="933"/>
      <c r="E3297" s="19"/>
      <c r="I3297" s="100"/>
      <c r="M3297" s="100"/>
      <c r="Q3297" s="99"/>
      <c r="R3297" s="340"/>
      <c r="S3297" s="119"/>
      <c r="T3297" s="123"/>
      <c r="U3297" s="119"/>
      <c r="V3297" s="99"/>
      <c r="W3297" s="127"/>
      <c r="X3297" s="99"/>
      <c r="Y3297" s="127"/>
    </row>
    <row r="3298" spans="3:25" ht="19" hidden="1">
      <c r="C3298" s="933"/>
      <c r="D3298" s="933"/>
      <c r="E3298" s="19"/>
      <c r="I3298" s="100"/>
      <c r="M3298" s="100"/>
      <c r="Q3298" s="99"/>
      <c r="R3298" s="340"/>
      <c r="S3298" s="119"/>
      <c r="T3298" s="123"/>
      <c r="U3298" s="119"/>
      <c r="V3298" s="99"/>
      <c r="W3298" s="127"/>
      <c r="X3298" s="99"/>
      <c r="Y3298" s="127"/>
    </row>
    <row r="3299" spans="3:25" ht="19" hidden="1">
      <c r="C3299" s="933"/>
      <c r="D3299" s="933"/>
      <c r="E3299" s="19"/>
      <c r="I3299" s="100"/>
      <c r="M3299" s="100"/>
      <c r="Q3299" s="99"/>
      <c r="R3299" s="340"/>
      <c r="S3299" s="119"/>
      <c r="T3299" s="123"/>
      <c r="U3299" s="119"/>
      <c r="V3299" s="99"/>
      <c r="W3299" s="127"/>
      <c r="X3299" s="99"/>
      <c r="Y3299" s="127"/>
    </row>
    <row r="3300" spans="3:25" ht="19" hidden="1">
      <c r="C3300" s="933"/>
      <c r="D3300" s="933"/>
      <c r="E3300" s="19"/>
      <c r="I3300" s="100"/>
      <c r="M3300" s="100"/>
      <c r="Q3300" s="99"/>
      <c r="R3300" s="340"/>
      <c r="S3300" s="119"/>
      <c r="T3300" s="123"/>
      <c r="U3300" s="119"/>
      <c r="V3300" s="99"/>
      <c r="W3300" s="127"/>
      <c r="X3300" s="99"/>
      <c r="Y3300" s="127"/>
    </row>
    <row r="3301" spans="3:25" ht="19" hidden="1">
      <c r="C3301" s="933"/>
      <c r="D3301" s="933"/>
      <c r="E3301" s="19"/>
      <c r="I3301" s="100"/>
      <c r="M3301" s="100"/>
      <c r="Q3301" s="99"/>
      <c r="R3301" s="340"/>
      <c r="S3301" s="119"/>
      <c r="T3301" s="123"/>
      <c r="U3301" s="119"/>
      <c r="V3301" s="99"/>
      <c r="W3301" s="127"/>
      <c r="X3301" s="99"/>
      <c r="Y3301" s="127"/>
    </row>
    <row r="3302" spans="3:25" ht="19" hidden="1">
      <c r="C3302" s="933"/>
      <c r="D3302" s="933"/>
      <c r="E3302" s="19"/>
      <c r="I3302" s="100"/>
      <c r="M3302" s="100"/>
      <c r="Q3302" s="99"/>
      <c r="R3302" s="340"/>
      <c r="S3302" s="119"/>
      <c r="T3302" s="123"/>
      <c r="U3302" s="119"/>
      <c r="V3302" s="99"/>
      <c r="W3302" s="127"/>
      <c r="X3302" s="99"/>
      <c r="Y3302" s="127"/>
    </row>
    <row r="3303" spans="3:25" ht="19" hidden="1">
      <c r="C3303" s="933"/>
      <c r="D3303" s="933"/>
      <c r="E3303" s="19"/>
      <c r="I3303" s="100"/>
      <c r="M3303" s="100"/>
      <c r="Q3303" s="99"/>
      <c r="R3303" s="340"/>
      <c r="S3303" s="119"/>
      <c r="T3303" s="123"/>
      <c r="U3303" s="119"/>
      <c r="V3303" s="99"/>
      <c r="W3303" s="127"/>
      <c r="X3303" s="99"/>
      <c r="Y3303" s="127"/>
    </row>
    <row r="3304" spans="3:25" ht="19" hidden="1">
      <c r="C3304" s="933"/>
      <c r="D3304" s="933"/>
      <c r="E3304" s="19"/>
      <c r="I3304" s="100"/>
      <c r="M3304" s="100"/>
      <c r="Q3304" s="99"/>
      <c r="R3304" s="340"/>
      <c r="S3304" s="119"/>
      <c r="T3304" s="123"/>
      <c r="U3304" s="119"/>
      <c r="V3304" s="99"/>
      <c r="W3304" s="127"/>
      <c r="X3304" s="99"/>
      <c r="Y3304" s="127"/>
    </row>
    <row r="3305" spans="3:25" ht="19" hidden="1">
      <c r="C3305" s="933"/>
      <c r="D3305" s="933"/>
      <c r="E3305" s="19"/>
      <c r="I3305" s="100"/>
      <c r="M3305" s="100"/>
      <c r="Q3305" s="99"/>
      <c r="R3305" s="340"/>
      <c r="S3305" s="119"/>
      <c r="T3305" s="123"/>
      <c r="U3305" s="119"/>
      <c r="V3305" s="99"/>
      <c r="W3305" s="127"/>
      <c r="X3305" s="99"/>
      <c r="Y3305" s="127"/>
    </row>
    <row r="3306" spans="3:25" ht="19" hidden="1">
      <c r="C3306" s="933"/>
      <c r="D3306" s="933"/>
      <c r="E3306" s="19"/>
      <c r="I3306" s="100"/>
      <c r="M3306" s="100"/>
      <c r="Q3306" s="99"/>
      <c r="R3306" s="340"/>
      <c r="S3306" s="119"/>
      <c r="T3306" s="123"/>
      <c r="U3306" s="119"/>
      <c r="V3306" s="99"/>
      <c r="W3306" s="127"/>
      <c r="X3306" s="99"/>
      <c r="Y3306" s="127"/>
    </row>
    <row r="3307" spans="3:25" ht="19" hidden="1">
      <c r="C3307" s="933"/>
      <c r="D3307" s="933"/>
      <c r="E3307" s="19"/>
      <c r="I3307" s="100"/>
      <c r="M3307" s="100"/>
      <c r="Q3307" s="99"/>
      <c r="R3307" s="340"/>
      <c r="S3307" s="119"/>
      <c r="T3307" s="123"/>
      <c r="U3307" s="119"/>
      <c r="V3307" s="99"/>
      <c r="W3307" s="127"/>
      <c r="X3307" s="99"/>
      <c r="Y3307" s="127"/>
    </row>
    <row r="3308" spans="3:25" ht="19" hidden="1">
      <c r="C3308" s="933"/>
      <c r="D3308" s="933"/>
      <c r="E3308" s="19"/>
      <c r="I3308" s="100"/>
      <c r="M3308" s="100"/>
      <c r="Q3308" s="99"/>
      <c r="R3308" s="340"/>
      <c r="S3308" s="119"/>
      <c r="T3308" s="123"/>
      <c r="U3308" s="119"/>
      <c r="V3308" s="99"/>
      <c r="W3308" s="127"/>
      <c r="X3308" s="99"/>
      <c r="Y3308" s="127"/>
    </row>
    <row r="3309" spans="3:25" ht="19" hidden="1">
      <c r="C3309" s="933"/>
      <c r="D3309" s="933"/>
      <c r="E3309" s="19"/>
      <c r="I3309" s="100"/>
      <c r="M3309" s="100"/>
      <c r="Q3309" s="99"/>
      <c r="R3309" s="340"/>
      <c r="S3309" s="119"/>
      <c r="T3309" s="123"/>
      <c r="U3309" s="119"/>
      <c r="V3309" s="99"/>
      <c r="W3309" s="127"/>
      <c r="X3309" s="99"/>
      <c r="Y3309" s="127"/>
    </row>
    <row r="3310" spans="3:25" ht="19" hidden="1">
      <c r="C3310" s="933"/>
      <c r="D3310" s="933"/>
      <c r="E3310" s="19"/>
      <c r="I3310" s="100"/>
      <c r="M3310" s="100"/>
      <c r="Q3310" s="99"/>
      <c r="R3310" s="340"/>
      <c r="S3310" s="119"/>
      <c r="T3310" s="123"/>
      <c r="U3310" s="119"/>
      <c r="V3310" s="99"/>
      <c r="W3310" s="127"/>
      <c r="X3310" s="99"/>
      <c r="Y3310" s="127"/>
    </row>
    <row r="3311" spans="3:25" ht="19" hidden="1">
      <c r="C3311" s="933"/>
      <c r="D3311" s="933"/>
      <c r="E3311" s="19"/>
      <c r="I3311" s="100"/>
      <c r="M3311" s="100"/>
      <c r="Q3311" s="99"/>
      <c r="R3311" s="340"/>
      <c r="S3311" s="119"/>
      <c r="T3311" s="123"/>
      <c r="U3311" s="119"/>
      <c r="V3311" s="99"/>
      <c r="W3311" s="127"/>
      <c r="X3311" s="99"/>
      <c r="Y3311" s="127"/>
    </row>
    <row r="3312" spans="3:25" ht="19" hidden="1">
      <c r="C3312" s="933"/>
      <c r="D3312" s="933"/>
      <c r="E3312" s="19"/>
      <c r="I3312" s="100"/>
      <c r="M3312" s="100"/>
      <c r="Q3312" s="99"/>
      <c r="R3312" s="340"/>
      <c r="S3312" s="119"/>
      <c r="T3312" s="123"/>
      <c r="U3312" s="119"/>
      <c r="V3312" s="99"/>
      <c r="W3312" s="127"/>
      <c r="X3312" s="99"/>
      <c r="Y3312" s="127"/>
    </row>
    <row r="3313" spans="3:25" ht="19" hidden="1">
      <c r="C3313" s="933"/>
      <c r="D3313" s="933"/>
      <c r="E3313" s="19"/>
      <c r="I3313" s="100"/>
      <c r="M3313" s="100"/>
      <c r="Q3313" s="99"/>
      <c r="R3313" s="340"/>
      <c r="S3313" s="119"/>
      <c r="T3313" s="123"/>
      <c r="U3313" s="119"/>
      <c r="V3313" s="99"/>
      <c r="W3313" s="127"/>
      <c r="X3313" s="99"/>
      <c r="Y3313" s="127"/>
    </row>
    <row r="3314" spans="3:25" ht="19" hidden="1">
      <c r="C3314" s="933"/>
      <c r="D3314" s="933"/>
      <c r="E3314" s="19"/>
      <c r="I3314" s="100"/>
      <c r="M3314" s="100"/>
      <c r="Q3314" s="99"/>
      <c r="R3314" s="340"/>
      <c r="S3314" s="119"/>
      <c r="T3314" s="123"/>
      <c r="U3314" s="119"/>
      <c r="V3314" s="99"/>
      <c r="W3314" s="127"/>
      <c r="X3314" s="99"/>
      <c r="Y3314" s="127"/>
    </row>
    <row r="3315" spans="3:25" ht="19" hidden="1">
      <c r="C3315" s="933"/>
      <c r="D3315" s="933"/>
      <c r="E3315" s="19"/>
      <c r="I3315" s="100"/>
      <c r="M3315" s="100"/>
      <c r="Q3315" s="99"/>
      <c r="R3315" s="340"/>
      <c r="S3315" s="119"/>
      <c r="T3315" s="123"/>
      <c r="U3315" s="119"/>
      <c r="V3315" s="99"/>
      <c r="W3315" s="127"/>
      <c r="X3315" s="99"/>
      <c r="Y3315" s="127"/>
    </row>
    <row r="3316" spans="3:25" ht="19" hidden="1">
      <c r="C3316" s="933"/>
      <c r="D3316" s="933"/>
      <c r="E3316" s="19"/>
      <c r="I3316" s="100"/>
      <c r="M3316" s="100"/>
      <c r="Q3316" s="99"/>
      <c r="R3316" s="340"/>
      <c r="S3316" s="119"/>
      <c r="T3316" s="123"/>
      <c r="U3316" s="119"/>
      <c r="V3316" s="99"/>
      <c r="W3316" s="127"/>
      <c r="X3316" s="99"/>
      <c r="Y3316" s="127"/>
    </row>
    <row r="3317" spans="3:25" ht="19" hidden="1">
      <c r="C3317" s="933"/>
      <c r="D3317" s="933"/>
      <c r="E3317" s="19"/>
      <c r="I3317" s="100"/>
      <c r="M3317" s="100"/>
      <c r="Q3317" s="99"/>
      <c r="R3317" s="340"/>
      <c r="S3317" s="119"/>
      <c r="T3317" s="123"/>
      <c r="U3317" s="119"/>
      <c r="V3317" s="99"/>
      <c r="W3317" s="127"/>
      <c r="X3317" s="99"/>
      <c r="Y3317" s="127"/>
    </row>
    <row r="3318" spans="3:25" ht="19" hidden="1">
      <c r="C3318" s="933"/>
      <c r="D3318" s="933"/>
      <c r="E3318" s="19"/>
      <c r="I3318" s="100"/>
      <c r="M3318" s="100"/>
      <c r="Q3318" s="99"/>
      <c r="R3318" s="340"/>
      <c r="S3318" s="119"/>
      <c r="T3318" s="123"/>
      <c r="U3318" s="119"/>
      <c r="V3318" s="99"/>
      <c r="W3318" s="127"/>
      <c r="X3318" s="99"/>
      <c r="Y3318" s="127"/>
    </row>
    <row r="3319" spans="3:25" ht="19" hidden="1">
      <c r="C3319" s="933"/>
      <c r="D3319" s="933"/>
      <c r="E3319" s="19"/>
      <c r="I3319" s="100"/>
      <c r="M3319" s="100"/>
      <c r="Q3319" s="99"/>
      <c r="R3319" s="340"/>
      <c r="S3319" s="119"/>
      <c r="T3319" s="123"/>
      <c r="U3319" s="119"/>
      <c r="V3319" s="99"/>
      <c r="W3319" s="127"/>
      <c r="X3319" s="99"/>
      <c r="Y3319" s="127"/>
    </row>
    <row r="3320" spans="3:25" ht="19" hidden="1">
      <c r="C3320" s="933"/>
      <c r="D3320" s="933"/>
      <c r="E3320" s="19"/>
      <c r="I3320" s="100"/>
      <c r="M3320" s="100"/>
      <c r="Q3320" s="99"/>
      <c r="R3320" s="340"/>
      <c r="S3320" s="119"/>
      <c r="T3320" s="123"/>
      <c r="U3320" s="119"/>
      <c r="V3320" s="99"/>
      <c r="W3320" s="127"/>
      <c r="X3320" s="99"/>
      <c r="Y3320" s="127"/>
    </row>
    <row r="3321" spans="3:25" ht="19" hidden="1">
      <c r="C3321" s="933"/>
      <c r="D3321" s="933"/>
      <c r="E3321" s="19"/>
      <c r="I3321" s="100"/>
      <c r="M3321" s="100"/>
      <c r="Q3321" s="99"/>
      <c r="R3321" s="340"/>
      <c r="S3321" s="119"/>
      <c r="T3321" s="123"/>
      <c r="U3321" s="119"/>
      <c r="V3321" s="99"/>
      <c r="W3321" s="127"/>
      <c r="X3321" s="99"/>
      <c r="Y3321" s="127"/>
    </row>
    <row r="3322" spans="3:25" ht="19" hidden="1">
      <c r="C3322" s="933"/>
      <c r="D3322" s="933"/>
      <c r="E3322" s="19"/>
      <c r="I3322" s="100"/>
      <c r="M3322" s="100"/>
      <c r="Q3322" s="99"/>
      <c r="R3322" s="340"/>
      <c r="S3322" s="119"/>
      <c r="T3322" s="123"/>
      <c r="U3322" s="119"/>
      <c r="V3322" s="99"/>
      <c r="W3322" s="127"/>
      <c r="X3322" s="99"/>
      <c r="Y3322" s="127"/>
    </row>
    <row r="3323" spans="3:25" ht="19" hidden="1">
      <c r="C3323" s="933"/>
      <c r="D3323" s="933"/>
      <c r="E3323" s="19"/>
      <c r="I3323" s="100"/>
      <c r="M3323" s="100"/>
      <c r="Q3323" s="99"/>
      <c r="R3323" s="340"/>
      <c r="S3323" s="119"/>
      <c r="T3323" s="123"/>
      <c r="U3323" s="119"/>
      <c r="V3323" s="99"/>
      <c r="W3323" s="127"/>
      <c r="X3323" s="99"/>
      <c r="Y3323" s="127"/>
    </row>
    <row r="3324" spans="3:25" ht="19" hidden="1">
      <c r="C3324" s="933"/>
      <c r="D3324" s="933"/>
      <c r="E3324" s="19"/>
      <c r="I3324" s="100"/>
      <c r="M3324" s="100"/>
      <c r="Q3324" s="99"/>
      <c r="R3324" s="340"/>
      <c r="S3324" s="119"/>
      <c r="T3324" s="123"/>
      <c r="U3324" s="119"/>
      <c r="V3324" s="99"/>
      <c r="W3324" s="127"/>
      <c r="X3324" s="99"/>
      <c r="Y3324" s="127"/>
    </row>
    <row r="3325" spans="3:25" ht="19" hidden="1">
      <c r="C3325" s="933"/>
      <c r="D3325" s="933"/>
      <c r="E3325" s="19"/>
      <c r="I3325" s="100"/>
      <c r="M3325" s="100"/>
      <c r="Q3325" s="99"/>
      <c r="R3325" s="340"/>
      <c r="S3325" s="119"/>
      <c r="T3325" s="123"/>
      <c r="U3325" s="119"/>
      <c r="V3325" s="99"/>
      <c r="W3325" s="127"/>
      <c r="X3325" s="99"/>
      <c r="Y3325" s="127"/>
    </row>
    <row r="3326" spans="3:25" ht="19" hidden="1">
      <c r="C3326" s="933"/>
      <c r="D3326" s="933"/>
      <c r="E3326" s="19"/>
      <c r="I3326" s="100"/>
      <c r="M3326" s="100"/>
      <c r="Q3326" s="99"/>
      <c r="R3326" s="340"/>
      <c r="S3326" s="119"/>
      <c r="T3326" s="123"/>
      <c r="U3326" s="119"/>
      <c r="V3326" s="99"/>
      <c r="W3326" s="127"/>
      <c r="X3326" s="99"/>
      <c r="Y3326" s="127"/>
    </row>
    <row r="3327" spans="3:25" ht="19" hidden="1">
      <c r="C3327" s="933"/>
      <c r="D3327" s="933"/>
      <c r="E3327" s="19"/>
      <c r="I3327" s="100"/>
      <c r="M3327" s="100"/>
      <c r="Q3327" s="99"/>
      <c r="R3327" s="340"/>
      <c r="S3327" s="119"/>
      <c r="T3327" s="123"/>
      <c r="U3327" s="119"/>
      <c r="V3327" s="99"/>
      <c r="W3327" s="127"/>
      <c r="X3327" s="99"/>
      <c r="Y3327" s="127"/>
    </row>
    <row r="3328" spans="3:25" ht="19" hidden="1">
      <c r="C3328" s="933"/>
      <c r="D3328" s="933"/>
      <c r="E3328" s="19"/>
      <c r="I3328" s="100"/>
      <c r="M3328" s="100"/>
      <c r="Q3328" s="99"/>
      <c r="R3328" s="340"/>
      <c r="S3328" s="119"/>
      <c r="T3328" s="123"/>
      <c r="U3328" s="119"/>
      <c r="V3328" s="99"/>
      <c r="W3328" s="127"/>
      <c r="X3328" s="99"/>
      <c r="Y3328" s="127"/>
    </row>
    <row r="3329" spans="3:25" ht="19" hidden="1">
      <c r="C3329" s="933"/>
      <c r="D3329" s="933"/>
      <c r="E3329" s="19"/>
      <c r="I3329" s="100"/>
      <c r="M3329" s="100"/>
      <c r="Q3329" s="99"/>
      <c r="R3329" s="340"/>
      <c r="S3329" s="119"/>
      <c r="T3329" s="123"/>
      <c r="U3329" s="119"/>
      <c r="V3329" s="99"/>
      <c r="W3329" s="127"/>
      <c r="X3329" s="99"/>
      <c r="Y3329" s="127"/>
    </row>
    <row r="3330" spans="3:25" ht="19" hidden="1">
      <c r="C3330" s="933"/>
      <c r="D3330" s="933"/>
      <c r="E3330" s="19"/>
      <c r="I3330" s="100"/>
      <c r="M3330" s="100"/>
      <c r="Q3330" s="99"/>
      <c r="R3330" s="340"/>
      <c r="S3330" s="119"/>
      <c r="T3330" s="123"/>
      <c r="U3330" s="119"/>
      <c r="V3330" s="99"/>
      <c r="W3330" s="127"/>
      <c r="X3330" s="99"/>
      <c r="Y3330" s="127"/>
    </row>
    <row r="3331" spans="3:25" ht="19" hidden="1">
      <c r="C3331" s="933"/>
      <c r="D3331" s="933"/>
      <c r="E3331" s="19"/>
      <c r="I3331" s="100"/>
      <c r="M3331" s="100"/>
      <c r="Q3331" s="99"/>
      <c r="R3331" s="340"/>
      <c r="S3331" s="119"/>
      <c r="T3331" s="123"/>
      <c r="U3331" s="119"/>
      <c r="V3331" s="99"/>
      <c r="W3331" s="127"/>
      <c r="X3331" s="99"/>
      <c r="Y3331" s="127"/>
    </row>
    <row r="3332" spans="3:25" ht="19" hidden="1">
      <c r="C3332" s="933"/>
      <c r="D3332" s="933"/>
      <c r="E3332" s="19"/>
      <c r="I3332" s="100"/>
      <c r="M3332" s="100"/>
      <c r="Q3332" s="99"/>
      <c r="R3332" s="340"/>
      <c r="S3332" s="119"/>
      <c r="T3332" s="123"/>
      <c r="U3332" s="119"/>
      <c r="V3332" s="99"/>
      <c r="W3332" s="127"/>
      <c r="X3332" s="99"/>
      <c r="Y3332" s="127"/>
    </row>
    <row r="3333" spans="3:25" ht="19" hidden="1">
      <c r="C3333" s="933"/>
      <c r="D3333" s="933"/>
      <c r="E3333" s="19"/>
      <c r="I3333" s="100"/>
      <c r="M3333" s="100"/>
      <c r="Q3333" s="99"/>
      <c r="R3333" s="340"/>
      <c r="S3333" s="119"/>
      <c r="T3333" s="123"/>
      <c r="U3333" s="119"/>
      <c r="V3333" s="99"/>
      <c r="W3333" s="127"/>
      <c r="X3333" s="99"/>
      <c r="Y3333" s="127"/>
    </row>
    <row r="3334" spans="3:25" ht="19" hidden="1">
      <c r="C3334" s="933"/>
      <c r="D3334" s="933"/>
      <c r="E3334" s="19"/>
      <c r="I3334" s="100"/>
      <c r="M3334" s="100"/>
      <c r="Q3334" s="99"/>
      <c r="R3334" s="340"/>
      <c r="S3334" s="119"/>
      <c r="T3334" s="123"/>
      <c r="U3334" s="119"/>
      <c r="V3334" s="99"/>
      <c r="W3334" s="127"/>
      <c r="X3334" s="99"/>
      <c r="Y3334" s="127"/>
    </row>
    <row r="3335" spans="3:25" ht="19" hidden="1">
      <c r="C3335" s="933"/>
      <c r="D3335" s="933"/>
      <c r="E3335" s="19"/>
      <c r="I3335" s="100"/>
      <c r="M3335" s="100"/>
      <c r="Q3335" s="99"/>
      <c r="R3335" s="340"/>
      <c r="S3335" s="119"/>
      <c r="T3335" s="123"/>
      <c r="U3335" s="119"/>
      <c r="V3335" s="99"/>
      <c r="W3335" s="127"/>
      <c r="X3335" s="99"/>
      <c r="Y3335" s="127"/>
    </row>
    <row r="3336" spans="3:25" ht="19" hidden="1">
      <c r="C3336" s="933"/>
      <c r="D3336" s="933"/>
      <c r="E3336" s="19"/>
      <c r="I3336" s="100"/>
      <c r="M3336" s="100"/>
      <c r="Q3336" s="99"/>
      <c r="R3336" s="340"/>
      <c r="S3336" s="119"/>
      <c r="T3336" s="123"/>
      <c r="U3336" s="119"/>
      <c r="V3336" s="99"/>
      <c r="W3336" s="127"/>
      <c r="X3336" s="99"/>
      <c r="Y3336" s="127"/>
    </row>
    <row r="3337" spans="3:25" ht="19" hidden="1">
      <c r="C3337" s="933"/>
      <c r="D3337" s="933"/>
      <c r="E3337" s="19"/>
      <c r="I3337" s="100"/>
      <c r="M3337" s="100"/>
      <c r="Q3337" s="99"/>
      <c r="R3337" s="340"/>
      <c r="S3337" s="119"/>
      <c r="T3337" s="123"/>
      <c r="U3337" s="119"/>
      <c r="V3337" s="99"/>
      <c r="W3337" s="127"/>
      <c r="X3337" s="99"/>
      <c r="Y3337" s="127"/>
    </row>
    <row r="3338" spans="3:25" ht="19" hidden="1">
      <c r="C3338" s="933"/>
      <c r="D3338" s="933"/>
      <c r="E3338" s="19"/>
      <c r="I3338" s="100"/>
      <c r="M3338" s="100"/>
      <c r="Q3338" s="99"/>
      <c r="R3338" s="340"/>
      <c r="S3338" s="119"/>
      <c r="T3338" s="123"/>
      <c r="U3338" s="119"/>
      <c r="V3338" s="99"/>
      <c r="W3338" s="127"/>
      <c r="X3338" s="99"/>
      <c r="Y3338" s="127"/>
    </row>
    <row r="3339" spans="3:25" ht="19" hidden="1">
      <c r="C3339" s="933"/>
      <c r="D3339" s="933"/>
      <c r="E3339" s="19"/>
      <c r="I3339" s="100"/>
      <c r="M3339" s="100"/>
      <c r="Q3339" s="99"/>
      <c r="R3339" s="340"/>
      <c r="S3339" s="119"/>
      <c r="T3339" s="123"/>
      <c r="U3339" s="119"/>
      <c r="V3339" s="99"/>
      <c r="W3339" s="127"/>
      <c r="X3339" s="99"/>
      <c r="Y3339" s="127"/>
    </row>
    <row r="3340" spans="3:25" ht="19" hidden="1">
      <c r="C3340" s="933"/>
      <c r="D3340" s="933"/>
      <c r="E3340" s="19"/>
      <c r="I3340" s="100"/>
      <c r="M3340" s="100"/>
      <c r="Q3340" s="99"/>
      <c r="R3340" s="340"/>
      <c r="S3340" s="119"/>
      <c r="T3340" s="123"/>
      <c r="U3340" s="119"/>
      <c r="V3340" s="99"/>
      <c r="W3340" s="127"/>
      <c r="X3340" s="99"/>
      <c r="Y3340" s="127"/>
    </row>
    <row r="3341" spans="3:25" ht="19" hidden="1">
      <c r="C3341" s="933"/>
      <c r="D3341" s="933"/>
      <c r="E3341" s="19"/>
      <c r="I3341" s="100"/>
      <c r="M3341" s="100"/>
      <c r="Q3341" s="99"/>
      <c r="R3341" s="340"/>
      <c r="S3341" s="119"/>
      <c r="T3341" s="123"/>
      <c r="U3341" s="119"/>
      <c r="V3341" s="99"/>
      <c r="W3341" s="127"/>
      <c r="X3341" s="99"/>
      <c r="Y3341" s="127"/>
    </row>
    <row r="3342" spans="3:25" ht="19" hidden="1">
      <c r="C3342" s="933"/>
      <c r="D3342" s="933"/>
      <c r="E3342" s="19"/>
      <c r="I3342" s="100"/>
      <c r="M3342" s="100"/>
      <c r="Q3342" s="99"/>
      <c r="R3342" s="340"/>
      <c r="S3342" s="119"/>
      <c r="T3342" s="123"/>
      <c r="U3342" s="119"/>
      <c r="V3342" s="99"/>
      <c r="W3342" s="127"/>
      <c r="X3342" s="99"/>
      <c r="Y3342" s="127"/>
    </row>
    <row r="3343" spans="3:25" ht="19" hidden="1">
      <c r="C3343" s="933"/>
      <c r="D3343" s="933"/>
      <c r="E3343" s="19"/>
      <c r="I3343" s="100"/>
      <c r="M3343" s="100"/>
      <c r="Q3343" s="99"/>
      <c r="R3343" s="340"/>
      <c r="S3343" s="119"/>
      <c r="T3343" s="123"/>
      <c r="U3343" s="119"/>
      <c r="V3343" s="99"/>
      <c r="W3343" s="127"/>
      <c r="X3343" s="99"/>
      <c r="Y3343" s="127"/>
    </row>
    <row r="3344" spans="3:25" ht="19" hidden="1">
      <c r="C3344" s="933"/>
      <c r="D3344" s="933"/>
      <c r="E3344" s="19"/>
      <c r="I3344" s="100"/>
      <c r="M3344" s="100"/>
      <c r="Q3344" s="99"/>
      <c r="R3344" s="340"/>
      <c r="S3344" s="119"/>
      <c r="T3344" s="123"/>
      <c r="U3344" s="119"/>
      <c r="V3344" s="99"/>
      <c r="W3344" s="127"/>
      <c r="X3344" s="99"/>
      <c r="Y3344" s="127"/>
    </row>
    <row r="3345" spans="3:25" ht="19" hidden="1">
      <c r="C3345" s="933"/>
      <c r="D3345" s="933"/>
      <c r="E3345" s="19"/>
      <c r="I3345" s="100"/>
      <c r="M3345" s="100"/>
      <c r="Q3345" s="99"/>
      <c r="R3345" s="340"/>
      <c r="S3345" s="119"/>
      <c r="T3345" s="123"/>
      <c r="U3345" s="119"/>
      <c r="V3345" s="99"/>
      <c r="W3345" s="127"/>
      <c r="X3345" s="99"/>
      <c r="Y3345" s="127"/>
    </row>
    <row r="3346" spans="3:25" ht="19" hidden="1">
      <c r="C3346" s="933"/>
      <c r="D3346" s="933"/>
      <c r="E3346" s="19"/>
      <c r="I3346" s="100"/>
      <c r="M3346" s="100"/>
      <c r="Q3346" s="99"/>
      <c r="R3346" s="340"/>
      <c r="S3346" s="119"/>
      <c r="T3346" s="123"/>
      <c r="U3346" s="119"/>
      <c r="V3346" s="99"/>
      <c r="W3346" s="127"/>
      <c r="X3346" s="99"/>
      <c r="Y3346" s="127"/>
    </row>
    <row r="3347" spans="3:25" ht="19" hidden="1">
      <c r="C3347" s="933"/>
      <c r="D3347" s="933"/>
      <c r="E3347" s="19"/>
      <c r="I3347" s="100"/>
      <c r="M3347" s="100"/>
      <c r="Q3347" s="99"/>
      <c r="R3347" s="340"/>
      <c r="S3347" s="119"/>
      <c r="T3347" s="123"/>
      <c r="U3347" s="119"/>
      <c r="V3347" s="99"/>
      <c r="W3347" s="127"/>
      <c r="X3347" s="99"/>
      <c r="Y3347" s="127"/>
    </row>
    <row r="3348" spans="3:25" ht="19" hidden="1">
      <c r="C3348" s="933"/>
      <c r="D3348" s="933"/>
      <c r="E3348" s="19"/>
      <c r="I3348" s="100"/>
      <c r="M3348" s="100"/>
      <c r="Q3348" s="99"/>
      <c r="R3348" s="340"/>
      <c r="S3348" s="119"/>
      <c r="T3348" s="123"/>
      <c r="U3348" s="119"/>
      <c r="V3348" s="99"/>
      <c r="W3348" s="127"/>
      <c r="X3348" s="99"/>
      <c r="Y3348" s="127"/>
    </row>
    <row r="3349" spans="3:25" ht="19" hidden="1">
      <c r="C3349" s="933"/>
      <c r="D3349" s="933"/>
      <c r="E3349" s="19"/>
      <c r="I3349" s="100"/>
      <c r="M3349" s="100"/>
      <c r="Q3349" s="99"/>
      <c r="R3349" s="340"/>
      <c r="S3349" s="119"/>
      <c r="T3349" s="123"/>
      <c r="U3349" s="119"/>
      <c r="V3349" s="99"/>
      <c r="W3349" s="127"/>
      <c r="X3349" s="99"/>
      <c r="Y3349" s="127"/>
    </row>
    <row r="3350" spans="3:25" ht="19" hidden="1">
      <c r="C3350" s="933"/>
      <c r="D3350" s="933"/>
      <c r="E3350" s="19"/>
      <c r="I3350" s="100"/>
      <c r="M3350" s="100"/>
      <c r="Q3350" s="99"/>
      <c r="R3350" s="340"/>
      <c r="S3350" s="119"/>
      <c r="T3350" s="123"/>
      <c r="U3350" s="119"/>
      <c r="V3350" s="99"/>
      <c r="W3350" s="127"/>
      <c r="X3350" s="99"/>
      <c r="Y3350" s="127"/>
    </row>
    <row r="3351" spans="3:25" ht="19" hidden="1">
      <c r="C3351" s="933"/>
      <c r="D3351" s="933"/>
      <c r="E3351" s="19"/>
      <c r="I3351" s="100"/>
      <c r="M3351" s="100"/>
      <c r="Q3351" s="99"/>
      <c r="R3351" s="340"/>
      <c r="S3351" s="119"/>
      <c r="T3351" s="123"/>
      <c r="U3351" s="119"/>
      <c r="V3351" s="99"/>
      <c r="W3351" s="127"/>
      <c r="X3351" s="99"/>
      <c r="Y3351" s="127"/>
    </row>
    <row r="3352" spans="3:25" ht="19" hidden="1">
      <c r="C3352" s="933"/>
      <c r="D3352" s="933"/>
      <c r="E3352" s="19"/>
      <c r="I3352" s="100"/>
      <c r="M3352" s="100"/>
      <c r="Q3352" s="99"/>
      <c r="R3352" s="340"/>
      <c r="S3352" s="119"/>
      <c r="T3352" s="123"/>
      <c r="U3352" s="119"/>
      <c r="V3352" s="99"/>
      <c r="W3352" s="127"/>
      <c r="X3352" s="99"/>
      <c r="Y3352" s="127"/>
    </row>
    <row r="3353" spans="3:25" ht="19" hidden="1">
      <c r="C3353" s="933"/>
      <c r="D3353" s="933"/>
      <c r="E3353" s="19"/>
      <c r="I3353" s="100"/>
      <c r="M3353" s="100"/>
      <c r="Q3353" s="99"/>
      <c r="R3353" s="340"/>
      <c r="S3353" s="119"/>
      <c r="T3353" s="123"/>
      <c r="U3353" s="119"/>
      <c r="V3353" s="99"/>
      <c r="W3353" s="127"/>
      <c r="X3353" s="99"/>
      <c r="Y3353" s="127"/>
    </row>
    <row r="3354" spans="3:25" ht="19" hidden="1">
      <c r="C3354" s="933"/>
      <c r="D3354" s="933"/>
      <c r="E3354" s="19"/>
      <c r="I3354" s="100"/>
      <c r="M3354" s="100"/>
      <c r="Q3354" s="99"/>
      <c r="R3354" s="340"/>
      <c r="S3354" s="119"/>
      <c r="T3354" s="123"/>
      <c r="U3354" s="119"/>
      <c r="V3354" s="99"/>
      <c r="W3354" s="127"/>
      <c r="X3354" s="99"/>
      <c r="Y3354" s="127"/>
    </row>
    <row r="3355" spans="3:25" ht="19" hidden="1">
      <c r="C3355" s="933"/>
      <c r="D3355" s="933"/>
      <c r="E3355" s="19"/>
      <c r="I3355" s="100"/>
      <c r="M3355" s="100"/>
      <c r="Q3355" s="99"/>
      <c r="R3355" s="340"/>
      <c r="S3355" s="119"/>
      <c r="T3355" s="123"/>
      <c r="U3355" s="119"/>
      <c r="V3355" s="99"/>
      <c r="W3355" s="127"/>
      <c r="X3355" s="99"/>
      <c r="Y3355" s="127"/>
    </row>
    <row r="3356" spans="3:25" ht="19" hidden="1">
      <c r="C3356" s="933"/>
      <c r="D3356" s="933"/>
      <c r="E3356" s="19"/>
      <c r="I3356" s="100"/>
      <c r="M3356" s="100"/>
      <c r="Q3356" s="99"/>
      <c r="R3356" s="340"/>
      <c r="S3356" s="119"/>
      <c r="T3356" s="123"/>
      <c r="U3356" s="119"/>
      <c r="V3356" s="99"/>
      <c r="W3356" s="127"/>
      <c r="X3356" s="99"/>
      <c r="Y3356" s="127"/>
    </row>
    <row r="3357" spans="3:25" ht="19" hidden="1">
      <c r="C3357" s="933"/>
      <c r="D3357" s="933"/>
      <c r="E3357" s="19"/>
      <c r="I3357" s="100"/>
      <c r="M3357" s="100"/>
      <c r="Q3357" s="99"/>
      <c r="R3357" s="340"/>
      <c r="S3357" s="119"/>
      <c r="T3357" s="123"/>
      <c r="U3357" s="119"/>
      <c r="V3357" s="99"/>
      <c r="W3357" s="127"/>
      <c r="X3357" s="99"/>
      <c r="Y3357" s="127"/>
    </row>
    <row r="3358" spans="3:25" ht="19" hidden="1">
      <c r="C3358" s="933"/>
      <c r="D3358" s="933"/>
      <c r="E3358" s="19"/>
      <c r="I3358" s="100"/>
      <c r="M3358" s="100"/>
      <c r="Q3358" s="99"/>
      <c r="R3358" s="340"/>
      <c r="S3358" s="119"/>
      <c r="T3358" s="123"/>
      <c r="U3358" s="119"/>
      <c r="V3358" s="99"/>
      <c r="W3358" s="127"/>
      <c r="X3358" s="99"/>
      <c r="Y3358" s="127"/>
    </row>
    <row r="3359" spans="3:25" ht="19" hidden="1">
      <c r="C3359" s="933"/>
      <c r="D3359" s="933"/>
      <c r="E3359" s="19"/>
      <c r="I3359" s="100"/>
      <c r="M3359" s="100"/>
      <c r="Q3359" s="99"/>
      <c r="R3359" s="340"/>
      <c r="S3359" s="119"/>
      <c r="T3359" s="123"/>
      <c r="U3359" s="119"/>
      <c r="V3359" s="99"/>
      <c r="W3359" s="127"/>
      <c r="X3359" s="99"/>
      <c r="Y3359" s="127"/>
    </row>
    <row r="3360" spans="3:25" ht="19" hidden="1">
      <c r="C3360" s="933"/>
      <c r="D3360" s="933"/>
      <c r="E3360" s="19"/>
      <c r="I3360" s="100"/>
      <c r="M3360" s="100"/>
      <c r="Q3360" s="99"/>
      <c r="R3360" s="340"/>
      <c r="S3360" s="119"/>
      <c r="T3360" s="123"/>
      <c r="U3360" s="119"/>
      <c r="V3360" s="99"/>
      <c r="W3360" s="127"/>
      <c r="X3360" s="99"/>
      <c r="Y3360" s="127"/>
    </row>
    <row r="3361" spans="3:25" ht="19" hidden="1">
      <c r="C3361" s="933"/>
      <c r="D3361" s="933"/>
      <c r="E3361" s="19"/>
      <c r="I3361" s="100"/>
      <c r="M3361" s="100"/>
      <c r="Q3361" s="99"/>
      <c r="R3361" s="340"/>
      <c r="S3361" s="119"/>
      <c r="T3361" s="123"/>
      <c r="U3361" s="119"/>
      <c r="V3361" s="99"/>
      <c r="W3361" s="127"/>
      <c r="X3361" s="99"/>
      <c r="Y3361" s="127"/>
    </row>
    <row r="3362" spans="3:25" ht="19" hidden="1">
      <c r="C3362" s="933"/>
      <c r="D3362" s="933"/>
      <c r="E3362" s="19"/>
      <c r="I3362" s="100"/>
      <c r="M3362" s="100"/>
      <c r="Q3362" s="99"/>
      <c r="R3362" s="340"/>
      <c r="S3362" s="119"/>
      <c r="T3362" s="123"/>
      <c r="U3362" s="119"/>
      <c r="V3362" s="99"/>
      <c r="W3362" s="127"/>
      <c r="X3362" s="99"/>
      <c r="Y3362" s="127"/>
    </row>
    <row r="3363" spans="3:25" ht="19" hidden="1">
      <c r="C3363" s="933"/>
      <c r="D3363" s="933"/>
      <c r="E3363" s="19"/>
      <c r="I3363" s="100"/>
      <c r="M3363" s="100"/>
      <c r="Q3363" s="99"/>
      <c r="R3363" s="340"/>
      <c r="S3363" s="119"/>
      <c r="T3363" s="123"/>
      <c r="U3363" s="119"/>
      <c r="V3363" s="99"/>
      <c r="W3363" s="127"/>
      <c r="X3363" s="99"/>
      <c r="Y3363" s="127"/>
    </row>
    <row r="3364" spans="3:25" ht="19" hidden="1">
      <c r="C3364" s="933"/>
      <c r="D3364" s="933"/>
      <c r="E3364" s="19"/>
      <c r="I3364" s="100"/>
      <c r="M3364" s="100"/>
      <c r="Q3364" s="99"/>
      <c r="R3364" s="340"/>
      <c r="S3364" s="119"/>
      <c r="T3364" s="123"/>
      <c r="U3364" s="119"/>
      <c r="V3364" s="99"/>
      <c r="W3364" s="127"/>
      <c r="X3364" s="99"/>
      <c r="Y3364" s="127"/>
    </row>
    <row r="3365" spans="3:25" ht="19" hidden="1">
      <c r="C3365" s="933"/>
      <c r="D3365" s="933"/>
      <c r="E3365" s="19"/>
      <c r="I3365" s="100"/>
      <c r="M3365" s="100"/>
      <c r="Q3365" s="99"/>
      <c r="R3365" s="340"/>
      <c r="S3365" s="119"/>
      <c r="T3365" s="123"/>
      <c r="U3365" s="119"/>
      <c r="V3365" s="99"/>
      <c r="W3365" s="127"/>
      <c r="X3365" s="99"/>
      <c r="Y3365" s="127"/>
    </row>
    <row r="3366" spans="3:25" ht="19" hidden="1">
      <c r="C3366" s="933"/>
      <c r="D3366" s="933"/>
      <c r="E3366" s="19"/>
      <c r="I3366" s="100"/>
      <c r="M3366" s="100"/>
      <c r="Q3366" s="99"/>
      <c r="R3366" s="340"/>
      <c r="S3366" s="119"/>
      <c r="T3366" s="123"/>
      <c r="U3366" s="119"/>
      <c r="V3366" s="99"/>
      <c r="W3366" s="127"/>
      <c r="X3366" s="99"/>
      <c r="Y3366" s="127"/>
    </row>
    <row r="3367" spans="3:25" ht="19" hidden="1">
      <c r="C3367" s="933"/>
      <c r="D3367" s="933"/>
      <c r="E3367" s="19"/>
      <c r="I3367" s="100"/>
      <c r="M3367" s="100"/>
      <c r="Q3367" s="99"/>
      <c r="R3367" s="340"/>
      <c r="S3367" s="119"/>
      <c r="T3367" s="123"/>
      <c r="U3367" s="119"/>
      <c r="V3367" s="99"/>
      <c r="W3367" s="127"/>
      <c r="X3367" s="99"/>
      <c r="Y3367" s="127"/>
    </row>
    <row r="3368" spans="3:25" ht="19" hidden="1">
      <c r="C3368" s="933"/>
      <c r="D3368" s="933"/>
      <c r="E3368" s="19"/>
      <c r="I3368" s="100"/>
      <c r="M3368" s="100"/>
      <c r="Q3368" s="99"/>
      <c r="R3368" s="340"/>
      <c r="S3368" s="119"/>
      <c r="T3368" s="123"/>
      <c r="U3368" s="119"/>
      <c r="V3368" s="99"/>
      <c r="W3368" s="127"/>
      <c r="X3368" s="99"/>
      <c r="Y3368" s="127"/>
    </row>
    <row r="3369" spans="3:25" ht="19" hidden="1">
      <c r="C3369" s="933"/>
      <c r="D3369" s="933"/>
      <c r="E3369" s="19"/>
      <c r="I3369" s="100"/>
      <c r="M3369" s="100"/>
      <c r="Q3369" s="99"/>
      <c r="R3369" s="340"/>
      <c r="S3369" s="119"/>
      <c r="T3369" s="123"/>
      <c r="U3369" s="119"/>
      <c r="V3369" s="99"/>
      <c r="W3369" s="127"/>
      <c r="X3369" s="99"/>
      <c r="Y3369" s="127"/>
    </row>
    <row r="3370" spans="3:25" ht="19" hidden="1">
      <c r="C3370" s="933"/>
      <c r="D3370" s="933"/>
      <c r="E3370" s="19"/>
      <c r="I3370" s="100"/>
      <c r="M3370" s="100"/>
      <c r="Q3370" s="99"/>
      <c r="R3370" s="340"/>
      <c r="S3370" s="119"/>
      <c r="T3370" s="123"/>
      <c r="U3370" s="119"/>
      <c r="V3370" s="99"/>
      <c r="W3370" s="127"/>
      <c r="X3370" s="99"/>
      <c r="Y3370" s="127"/>
    </row>
    <row r="3371" spans="3:25" ht="19" hidden="1">
      <c r="C3371" s="933"/>
      <c r="D3371" s="933"/>
      <c r="E3371" s="19"/>
      <c r="I3371" s="100"/>
      <c r="M3371" s="100"/>
      <c r="Q3371" s="99"/>
      <c r="R3371" s="340"/>
      <c r="S3371" s="119"/>
      <c r="T3371" s="123"/>
      <c r="U3371" s="119"/>
      <c r="V3371" s="99"/>
      <c r="W3371" s="127"/>
      <c r="X3371" s="99"/>
      <c r="Y3371" s="127"/>
    </row>
    <row r="3372" spans="3:25" ht="19" hidden="1">
      <c r="C3372" s="933"/>
      <c r="D3372" s="933"/>
      <c r="E3372" s="19"/>
      <c r="I3372" s="100"/>
      <c r="M3372" s="100"/>
      <c r="Q3372" s="99"/>
      <c r="R3372" s="340"/>
      <c r="S3372" s="119"/>
      <c r="T3372" s="123"/>
      <c r="U3372" s="119"/>
      <c r="V3372" s="99"/>
      <c r="W3372" s="127"/>
      <c r="X3372" s="99"/>
      <c r="Y3372" s="127"/>
    </row>
    <row r="3373" spans="3:25" ht="19" hidden="1">
      <c r="C3373" s="933"/>
      <c r="D3373" s="933"/>
      <c r="E3373" s="19"/>
      <c r="I3373" s="100"/>
      <c r="M3373" s="100"/>
      <c r="Q3373" s="99"/>
      <c r="R3373" s="340"/>
      <c r="S3373" s="119"/>
      <c r="T3373" s="123"/>
      <c r="U3373" s="119"/>
      <c r="V3373" s="99"/>
      <c r="W3373" s="127"/>
      <c r="X3373" s="99"/>
      <c r="Y3373" s="127"/>
    </row>
    <row r="3374" spans="3:25" ht="19" hidden="1">
      <c r="C3374" s="933"/>
      <c r="D3374" s="933"/>
      <c r="E3374" s="19"/>
      <c r="I3374" s="100"/>
      <c r="M3374" s="100"/>
      <c r="Q3374" s="99"/>
      <c r="R3374" s="340"/>
      <c r="S3374" s="119"/>
      <c r="T3374" s="123"/>
      <c r="U3374" s="119"/>
      <c r="V3374" s="99"/>
      <c r="W3374" s="127"/>
      <c r="X3374" s="99"/>
      <c r="Y3374" s="127"/>
    </row>
    <row r="3375" spans="3:25" ht="19" hidden="1">
      <c r="C3375" s="933"/>
      <c r="D3375" s="933"/>
      <c r="E3375" s="19"/>
      <c r="I3375" s="100"/>
      <c r="M3375" s="100"/>
      <c r="Q3375" s="99"/>
      <c r="R3375" s="340"/>
      <c r="S3375" s="119"/>
      <c r="T3375" s="123"/>
      <c r="U3375" s="119"/>
      <c r="V3375" s="99"/>
      <c r="W3375" s="127"/>
      <c r="X3375" s="99"/>
      <c r="Y3375" s="127"/>
    </row>
    <row r="3376" spans="3:25" ht="19" hidden="1">
      <c r="C3376" s="933"/>
      <c r="D3376" s="933"/>
      <c r="E3376" s="19"/>
      <c r="I3376" s="100"/>
      <c r="M3376" s="100"/>
      <c r="Q3376" s="99"/>
      <c r="R3376" s="340"/>
      <c r="S3376" s="119"/>
      <c r="T3376" s="123"/>
      <c r="U3376" s="119"/>
      <c r="V3376" s="99"/>
      <c r="W3376" s="127"/>
      <c r="X3376" s="99"/>
      <c r="Y3376" s="127"/>
    </row>
    <row r="3377" spans="3:25" ht="19" hidden="1">
      <c r="C3377" s="933"/>
      <c r="D3377" s="933"/>
      <c r="E3377" s="19"/>
      <c r="I3377" s="100"/>
      <c r="M3377" s="100"/>
      <c r="Q3377" s="99"/>
      <c r="R3377" s="340"/>
      <c r="S3377" s="119"/>
      <c r="T3377" s="123"/>
      <c r="U3377" s="119"/>
      <c r="V3377" s="99"/>
      <c r="W3377" s="127"/>
      <c r="X3377" s="99"/>
      <c r="Y3377" s="127"/>
    </row>
    <row r="3378" spans="3:25" ht="19" hidden="1">
      <c r="C3378" s="933"/>
      <c r="D3378" s="933"/>
      <c r="E3378" s="19"/>
      <c r="I3378" s="100"/>
      <c r="M3378" s="100"/>
      <c r="Q3378" s="99"/>
      <c r="R3378" s="340"/>
      <c r="S3378" s="119"/>
      <c r="T3378" s="123"/>
      <c r="U3378" s="119"/>
      <c r="V3378" s="99"/>
      <c r="W3378" s="127"/>
      <c r="X3378" s="99"/>
      <c r="Y3378" s="127"/>
    </row>
    <row r="3379" spans="3:25" ht="19" hidden="1">
      <c r="C3379" s="933"/>
      <c r="D3379" s="933"/>
      <c r="E3379" s="19"/>
      <c r="I3379" s="100"/>
      <c r="M3379" s="100"/>
      <c r="Q3379" s="99"/>
      <c r="R3379" s="340"/>
      <c r="S3379" s="119"/>
      <c r="T3379" s="123"/>
      <c r="U3379" s="119"/>
      <c r="V3379" s="99"/>
      <c r="W3379" s="127"/>
      <c r="X3379" s="99"/>
      <c r="Y3379" s="127"/>
    </row>
    <row r="3380" spans="3:25" ht="19" hidden="1">
      <c r="C3380" s="933"/>
      <c r="D3380" s="933"/>
      <c r="E3380" s="19"/>
      <c r="I3380" s="100"/>
      <c r="M3380" s="100"/>
      <c r="Q3380" s="99"/>
      <c r="R3380" s="340"/>
      <c r="S3380" s="119"/>
      <c r="T3380" s="123"/>
      <c r="U3380" s="119"/>
      <c r="V3380" s="99"/>
      <c r="W3380" s="127"/>
      <c r="X3380" s="99"/>
      <c r="Y3380" s="127"/>
    </row>
    <row r="3381" spans="3:25" ht="19" hidden="1">
      <c r="C3381" s="933"/>
      <c r="D3381" s="933"/>
      <c r="E3381" s="19"/>
      <c r="I3381" s="100"/>
      <c r="M3381" s="100"/>
      <c r="Q3381" s="99"/>
      <c r="R3381" s="340"/>
      <c r="S3381" s="119"/>
      <c r="T3381" s="123"/>
      <c r="U3381" s="119"/>
      <c r="V3381" s="99"/>
      <c r="W3381" s="127"/>
      <c r="X3381" s="99"/>
      <c r="Y3381" s="127"/>
    </row>
    <row r="3382" spans="3:25" ht="19" hidden="1">
      <c r="C3382" s="933"/>
      <c r="D3382" s="933"/>
      <c r="E3382" s="19"/>
      <c r="I3382" s="100"/>
      <c r="M3382" s="100"/>
      <c r="Q3382" s="99"/>
      <c r="R3382" s="340"/>
      <c r="S3382" s="119"/>
      <c r="T3382" s="123"/>
      <c r="U3382" s="119"/>
      <c r="V3382" s="99"/>
      <c r="W3382" s="127"/>
      <c r="X3382" s="99"/>
      <c r="Y3382" s="127"/>
    </row>
    <row r="3383" spans="3:25" ht="19" hidden="1">
      <c r="C3383" s="933"/>
      <c r="D3383" s="933"/>
      <c r="E3383" s="19"/>
      <c r="I3383" s="100"/>
      <c r="M3383" s="100"/>
      <c r="Q3383" s="99"/>
      <c r="R3383" s="340"/>
      <c r="S3383" s="119"/>
      <c r="T3383" s="123"/>
      <c r="U3383" s="119"/>
      <c r="V3383" s="99"/>
      <c r="W3383" s="127"/>
      <c r="X3383" s="99"/>
      <c r="Y3383" s="127"/>
    </row>
    <row r="3384" spans="3:25" ht="19" hidden="1">
      <c r="C3384" s="933"/>
      <c r="D3384" s="933"/>
      <c r="E3384" s="19"/>
      <c r="I3384" s="100"/>
      <c r="M3384" s="100"/>
      <c r="Q3384" s="99"/>
      <c r="R3384" s="340"/>
      <c r="S3384" s="119"/>
      <c r="T3384" s="123"/>
      <c r="U3384" s="119"/>
      <c r="V3384" s="99"/>
      <c r="W3384" s="127"/>
      <c r="X3384" s="99"/>
      <c r="Y3384" s="127"/>
    </row>
    <row r="3385" spans="3:25" ht="19" hidden="1">
      <c r="C3385" s="933"/>
      <c r="D3385" s="933"/>
      <c r="E3385" s="19"/>
      <c r="I3385" s="100"/>
      <c r="M3385" s="100"/>
      <c r="Q3385" s="99"/>
      <c r="R3385" s="340"/>
      <c r="S3385" s="119"/>
      <c r="T3385" s="123"/>
      <c r="U3385" s="119"/>
      <c r="V3385" s="99"/>
      <c r="W3385" s="127"/>
      <c r="X3385" s="99"/>
      <c r="Y3385" s="127"/>
    </row>
    <row r="3386" spans="3:25" ht="19" hidden="1">
      <c r="C3386" s="933"/>
      <c r="D3386" s="933"/>
      <c r="E3386" s="19"/>
      <c r="I3386" s="100"/>
      <c r="M3386" s="100"/>
      <c r="Q3386" s="99"/>
      <c r="R3386" s="340"/>
      <c r="S3386" s="119"/>
      <c r="T3386" s="123"/>
      <c r="U3386" s="119"/>
      <c r="V3386" s="99"/>
      <c r="W3386" s="127"/>
      <c r="X3386" s="99"/>
      <c r="Y3386" s="127"/>
    </row>
    <row r="3387" spans="3:25" ht="19" hidden="1">
      <c r="C3387" s="933"/>
      <c r="D3387" s="933"/>
      <c r="E3387" s="19"/>
      <c r="I3387" s="100"/>
      <c r="M3387" s="100"/>
      <c r="Q3387" s="99"/>
      <c r="R3387" s="340"/>
      <c r="S3387" s="119"/>
      <c r="T3387" s="123"/>
      <c r="U3387" s="119"/>
      <c r="V3387" s="99"/>
      <c r="W3387" s="127"/>
      <c r="X3387" s="99"/>
      <c r="Y3387" s="127"/>
    </row>
    <row r="3388" spans="3:25" ht="19" hidden="1">
      <c r="C3388" s="933"/>
      <c r="D3388" s="933"/>
      <c r="E3388" s="19"/>
      <c r="I3388" s="100"/>
      <c r="M3388" s="100"/>
      <c r="Q3388" s="99"/>
      <c r="R3388" s="340"/>
      <c r="S3388" s="119"/>
      <c r="T3388" s="123"/>
      <c r="U3388" s="119"/>
      <c r="V3388" s="99"/>
      <c r="W3388" s="127"/>
      <c r="X3388" s="99"/>
      <c r="Y3388" s="127"/>
    </row>
    <row r="3389" spans="3:25" ht="19" hidden="1">
      <c r="C3389" s="933"/>
      <c r="D3389" s="933"/>
      <c r="E3389" s="19"/>
      <c r="I3389" s="100"/>
      <c r="M3389" s="100"/>
      <c r="Q3389" s="99"/>
      <c r="R3389" s="340"/>
      <c r="S3389" s="119"/>
      <c r="T3389" s="123"/>
      <c r="U3389" s="119"/>
      <c r="V3389" s="99"/>
      <c r="W3389" s="127"/>
      <c r="X3389" s="99"/>
      <c r="Y3389" s="127"/>
    </row>
    <row r="3390" spans="3:25" ht="19" hidden="1">
      <c r="C3390" s="933"/>
      <c r="D3390" s="933"/>
      <c r="E3390" s="19"/>
      <c r="I3390" s="100"/>
      <c r="M3390" s="100"/>
      <c r="Q3390" s="99"/>
      <c r="R3390" s="340"/>
      <c r="S3390" s="119"/>
      <c r="T3390" s="123"/>
      <c r="U3390" s="119"/>
      <c r="V3390" s="99"/>
      <c r="W3390" s="127"/>
      <c r="X3390" s="99"/>
      <c r="Y3390" s="127"/>
    </row>
    <row r="3391" spans="3:25" ht="19" hidden="1">
      <c r="C3391" s="933"/>
      <c r="D3391" s="933"/>
      <c r="E3391" s="19"/>
      <c r="I3391" s="100"/>
      <c r="M3391" s="100"/>
      <c r="Q3391" s="99"/>
      <c r="R3391" s="340"/>
      <c r="S3391" s="119"/>
      <c r="T3391" s="123"/>
      <c r="U3391" s="119"/>
      <c r="V3391" s="99"/>
      <c r="W3391" s="127"/>
      <c r="X3391" s="99"/>
      <c r="Y3391" s="127"/>
    </row>
    <row r="3392" spans="3:25" ht="19" hidden="1">
      <c r="C3392" s="933"/>
      <c r="D3392" s="933"/>
      <c r="E3392" s="19"/>
      <c r="I3392" s="100"/>
      <c r="M3392" s="100"/>
      <c r="Q3392" s="99"/>
      <c r="R3392" s="340"/>
      <c r="S3392" s="119"/>
      <c r="T3392" s="123"/>
      <c r="U3392" s="119"/>
      <c r="V3392" s="99"/>
      <c r="W3392" s="127"/>
      <c r="X3392" s="99"/>
      <c r="Y3392" s="127"/>
    </row>
    <row r="3393" spans="3:25" ht="19" hidden="1">
      <c r="C3393" s="933"/>
      <c r="D3393" s="933"/>
      <c r="E3393" s="19"/>
      <c r="I3393" s="100"/>
      <c r="M3393" s="100"/>
      <c r="Q3393" s="99"/>
      <c r="R3393" s="340"/>
      <c r="S3393" s="119"/>
      <c r="T3393" s="123"/>
      <c r="U3393" s="119"/>
      <c r="V3393" s="99"/>
      <c r="W3393" s="127"/>
      <c r="X3393" s="99"/>
      <c r="Y3393" s="127"/>
    </row>
    <row r="3394" spans="3:25" ht="19" hidden="1">
      <c r="C3394" s="933"/>
      <c r="D3394" s="933"/>
      <c r="E3394" s="19"/>
      <c r="I3394" s="100"/>
      <c r="M3394" s="100"/>
      <c r="Q3394" s="99"/>
      <c r="R3394" s="340"/>
      <c r="S3394" s="119"/>
      <c r="T3394" s="123"/>
      <c r="U3394" s="119"/>
      <c r="V3394" s="99"/>
      <c r="W3394" s="127"/>
      <c r="X3394" s="99"/>
      <c r="Y3394" s="127"/>
    </row>
    <row r="3395" spans="3:25" ht="19" hidden="1">
      <c r="C3395" s="933"/>
      <c r="D3395" s="933"/>
      <c r="E3395" s="19"/>
      <c r="I3395" s="100"/>
      <c r="M3395" s="100"/>
      <c r="Q3395" s="99"/>
      <c r="R3395" s="340"/>
      <c r="S3395" s="119"/>
      <c r="T3395" s="123"/>
      <c r="U3395" s="119"/>
      <c r="V3395" s="99"/>
      <c r="W3395" s="127"/>
      <c r="X3395" s="99"/>
      <c r="Y3395" s="127"/>
    </row>
    <row r="3396" spans="3:25" ht="19" hidden="1">
      <c r="C3396" s="933"/>
      <c r="D3396" s="933"/>
      <c r="E3396" s="19"/>
      <c r="I3396" s="100"/>
      <c r="M3396" s="100"/>
      <c r="Q3396" s="99"/>
      <c r="R3396" s="340"/>
      <c r="S3396" s="119"/>
      <c r="T3396" s="123"/>
      <c r="U3396" s="119"/>
      <c r="V3396" s="99"/>
      <c r="W3396" s="127"/>
      <c r="X3396" s="99"/>
      <c r="Y3396" s="127"/>
    </row>
    <row r="3397" spans="3:25" ht="19" hidden="1">
      <c r="C3397" s="933"/>
      <c r="D3397" s="933"/>
      <c r="E3397" s="19"/>
      <c r="I3397" s="100"/>
      <c r="M3397" s="100"/>
      <c r="Q3397" s="99"/>
      <c r="R3397" s="340"/>
      <c r="S3397" s="119"/>
      <c r="T3397" s="123"/>
      <c r="U3397" s="119"/>
      <c r="V3397" s="99"/>
      <c r="W3397" s="127"/>
      <c r="X3397" s="99"/>
      <c r="Y3397" s="127"/>
    </row>
    <row r="3398" spans="3:25" ht="19" hidden="1">
      <c r="C3398" s="933"/>
      <c r="D3398" s="933"/>
      <c r="E3398" s="19"/>
      <c r="I3398" s="100"/>
      <c r="M3398" s="100"/>
      <c r="Q3398" s="99"/>
      <c r="R3398" s="340"/>
      <c r="S3398" s="119"/>
      <c r="T3398" s="123"/>
      <c r="U3398" s="119"/>
      <c r="V3398" s="99"/>
      <c r="W3398" s="127"/>
      <c r="X3398" s="99"/>
      <c r="Y3398" s="127"/>
    </row>
    <row r="3399" spans="3:25" ht="19" hidden="1">
      <c r="C3399" s="933"/>
      <c r="D3399" s="933"/>
      <c r="E3399" s="19"/>
      <c r="I3399" s="100"/>
      <c r="M3399" s="100"/>
      <c r="Q3399" s="99"/>
      <c r="R3399" s="340"/>
      <c r="S3399" s="119"/>
      <c r="T3399" s="123"/>
      <c r="U3399" s="119"/>
      <c r="V3399" s="99"/>
      <c r="W3399" s="127"/>
      <c r="X3399" s="99"/>
      <c r="Y3399" s="127"/>
    </row>
    <row r="3400" spans="3:25" ht="19" hidden="1">
      <c r="C3400" s="933"/>
      <c r="D3400" s="933"/>
      <c r="E3400" s="19"/>
      <c r="I3400" s="100"/>
      <c r="M3400" s="100"/>
      <c r="Q3400" s="99"/>
      <c r="R3400" s="340"/>
      <c r="S3400" s="119"/>
      <c r="T3400" s="123"/>
      <c r="U3400" s="119"/>
      <c r="V3400" s="99"/>
      <c r="W3400" s="127"/>
      <c r="X3400" s="99"/>
      <c r="Y3400" s="127"/>
    </row>
    <row r="3401" spans="3:25" ht="19" hidden="1">
      <c r="C3401" s="933"/>
      <c r="D3401" s="933"/>
      <c r="E3401" s="19"/>
      <c r="I3401" s="100"/>
      <c r="M3401" s="100"/>
      <c r="Q3401" s="99"/>
      <c r="R3401" s="340"/>
      <c r="S3401" s="119"/>
      <c r="T3401" s="123"/>
      <c r="U3401" s="119"/>
      <c r="V3401" s="99"/>
      <c r="W3401" s="127"/>
      <c r="X3401" s="99"/>
      <c r="Y3401" s="127"/>
    </row>
    <row r="3402" spans="3:25" ht="19" hidden="1">
      <c r="C3402" s="933"/>
      <c r="D3402" s="933"/>
      <c r="E3402" s="19"/>
      <c r="I3402" s="100"/>
      <c r="M3402" s="100"/>
      <c r="Q3402" s="99"/>
      <c r="R3402" s="340"/>
      <c r="S3402" s="119"/>
      <c r="T3402" s="123"/>
      <c r="U3402" s="119"/>
      <c r="V3402" s="99"/>
      <c r="W3402" s="127"/>
      <c r="X3402" s="99"/>
      <c r="Y3402" s="127"/>
    </row>
    <row r="3403" spans="3:25" ht="19" hidden="1">
      <c r="C3403" s="933"/>
      <c r="D3403" s="933"/>
      <c r="E3403" s="19"/>
      <c r="I3403" s="100"/>
      <c r="M3403" s="100"/>
      <c r="Q3403" s="99"/>
      <c r="R3403" s="340"/>
      <c r="S3403" s="119"/>
      <c r="T3403" s="123"/>
      <c r="U3403" s="119"/>
      <c r="V3403" s="99"/>
      <c r="W3403" s="127"/>
      <c r="X3403" s="99"/>
      <c r="Y3403" s="127"/>
    </row>
    <row r="3404" spans="3:25" ht="19" hidden="1">
      <c r="C3404" s="933"/>
      <c r="D3404" s="933"/>
      <c r="E3404" s="19"/>
      <c r="I3404" s="100"/>
      <c r="M3404" s="100"/>
      <c r="Q3404" s="99"/>
      <c r="R3404" s="340"/>
      <c r="S3404" s="119"/>
      <c r="T3404" s="123"/>
      <c r="U3404" s="119"/>
      <c r="V3404" s="99"/>
      <c r="W3404" s="127"/>
      <c r="X3404" s="99"/>
      <c r="Y3404" s="127"/>
    </row>
    <row r="3405" spans="3:25" ht="19" hidden="1">
      <c r="C3405" s="933"/>
      <c r="D3405" s="933"/>
      <c r="E3405" s="19"/>
      <c r="I3405" s="100"/>
      <c r="M3405" s="100"/>
      <c r="Q3405" s="99"/>
      <c r="R3405" s="340"/>
      <c r="S3405" s="119"/>
      <c r="T3405" s="123"/>
      <c r="U3405" s="119"/>
      <c r="V3405" s="99"/>
      <c r="W3405" s="127"/>
      <c r="X3405" s="99"/>
      <c r="Y3405" s="127"/>
    </row>
    <row r="3406" spans="3:25" ht="19" hidden="1">
      <c r="C3406" s="933"/>
      <c r="D3406" s="933"/>
      <c r="E3406" s="19"/>
      <c r="I3406" s="100"/>
      <c r="M3406" s="100"/>
      <c r="Q3406" s="99"/>
      <c r="R3406" s="340"/>
      <c r="S3406" s="119"/>
      <c r="T3406" s="123"/>
      <c r="U3406" s="119"/>
      <c r="V3406" s="99"/>
      <c r="W3406" s="127"/>
      <c r="X3406" s="99"/>
      <c r="Y3406" s="127"/>
    </row>
    <row r="3407" spans="3:25" ht="19" hidden="1">
      <c r="C3407" s="933"/>
      <c r="D3407" s="933"/>
      <c r="E3407" s="19"/>
      <c r="I3407" s="100"/>
      <c r="M3407" s="100"/>
      <c r="Q3407" s="99"/>
      <c r="R3407" s="340"/>
      <c r="S3407" s="119"/>
      <c r="T3407" s="123"/>
      <c r="U3407" s="119"/>
      <c r="V3407" s="99"/>
      <c r="W3407" s="127"/>
      <c r="X3407" s="99"/>
      <c r="Y3407" s="127"/>
    </row>
    <row r="3408" spans="3:25" ht="19" hidden="1">
      <c r="C3408" s="933"/>
      <c r="D3408" s="933"/>
      <c r="E3408" s="19"/>
      <c r="I3408" s="100"/>
      <c r="M3408" s="100"/>
      <c r="Q3408" s="99"/>
      <c r="R3408" s="340"/>
      <c r="S3408" s="119"/>
      <c r="T3408" s="123"/>
      <c r="U3408" s="119"/>
      <c r="V3408" s="99"/>
      <c r="W3408" s="127"/>
      <c r="X3408" s="99"/>
      <c r="Y3408" s="127"/>
    </row>
    <row r="3409" spans="3:25" ht="19" hidden="1">
      <c r="C3409" s="933"/>
      <c r="D3409" s="933"/>
      <c r="E3409" s="19"/>
      <c r="I3409" s="100"/>
      <c r="M3409" s="100"/>
      <c r="Q3409" s="99"/>
      <c r="R3409" s="340"/>
      <c r="S3409" s="119"/>
      <c r="T3409" s="123"/>
      <c r="U3409" s="119"/>
      <c r="V3409" s="99"/>
      <c r="W3409" s="127"/>
      <c r="X3409" s="99"/>
      <c r="Y3409" s="127"/>
    </row>
    <row r="3410" spans="3:25" ht="19" hidden="1">
      <c r="C3410" s="933"/>
      <c r="D3410" s="933"/>
      <c r="E3410" s="19"/>
      <c r="I3410" s="100"/>
      <c r="M3410" s="100"/>
      <c r="Q3410" s="99"/>
      <c r="R3410" s="340"/>
      <c r="S3410" s="119"/>
      <c r="T3410" s="123"/>
      <c r="U3410" s="119"/>
      <c r="V3410" s="99"/>
      <c r="W3410" s="127"/>
      <c r="X3410" s="99"/>
      <c r="Y3410" s="127"/>
    </row>
    <row r="3411" spans="3:25" ht="19" hidden="1">
      <c r="C3411" s="933"/>
      <c r="D3411" s="933"/>
      <c r="E3411" s="19"/>
      <c r="I3411" s="100"/>
      <c r="M3411" s="100"/>
      <c r="Q3411" s="99"/>
      <c r="R3411" s="340"/>
      <c r="S3411" s="119"/>
      <c r="T3411" s="123"/>
      <c r="U3411" s="119"/>
      <c r="V3411" s="99"/>
      <c r="W3411" s="127"/>
      <c r="X3411" s="99"/>
      <c r="Y3411" s="127"/>
    </row>
    <row r="3412" spans="3:25" ht="19" hidden="1">
      <c r="C3412" s="933"/>
      <c r="D3412" s="933"/>
      <c r="E3412" s="19"/>
      <c r="I3412" s="100"/>
      <c r="M3412" s="100"/>
      <c r="Q3412" s="99"/>
      <c r="R3412" s="340"/>
      <c r="S3412" s="119"/>
      <c r="T3412" s="123"/>
      <c r="U3412" s="119"/>
      <c r="V3412" s="99"/>
      <c r="W3412" s="127"/>
      <c r="X3412" s="99"/>
      <c r="Y3412" s="127"/>
    </row>
    <row r="3413" spans="3:25" ht="19" hidden="1">
      <c r="C3413" s="933"/>
      <c r="D3413" s="933"/>
      <c r="E3413" s="19"/>
      <c r="I3413" s="100"/>
      <c r="M3413" s="100"/>
      <c r="Q3413" s="99"/>
      <c r="R3413" s="340"/>
      <c r="S3413" s="119"/>
      <c r="T3413" s="123"/>
      <c r="U3413" s="119"/>
      <c r="V3413" s="99"/>
      <c r="W3413" s="127"/>
      <c r="X3413" s="99"/>
      <c r="Y3413" s="127"/>
    </row>
    <row r="3414" spans="3:25" ht="19" hidden="1">
      <c r="C3414" s="933"/>
      <c r="D3414" s="933"/>
      <c r="E3414" s="19"/>
      <c r="I3414" s="100"/>
      <c r="M3414" s="100"/>
      <c r="Q3414" s="99"/>
      <c r="R3414" s="340"/>
      <c r="S3414" s="119"/>
      <c r="T3414" s="123"/>
      <c r="U3414" s="119"/>
      <c r="V3414" s="99"/>
      <c r="W3414" s="127"/>
      <c r="X3414" s="99"/>
      <c r="Y3414" s="127"/>
    </row>
    <row r="3415" spans="3:25" ht="19" hidden="1">
      <c r="C3415" s="933"/>
      <c r="D3415" s="933"/>
      <c r="E3415" s="19"/>
      <c r="I3415" s="100"/>
      <c r="M3415" s="100"/>
      <c r="Q3415" s="99"/>
      <c r="R3415" s="340"/>
      <c r="S3415" s="119"/>
      <c r="T3415" s="123"/>
      <c r="U3415" s="119"/>
      <c r="V3415" s="99"/>
      <c r="W3415" s="127"/>
      <c r="X3415" s="99"/>
      <c r="Y3415" s="127"/>
    </row>
    <row r="3416" spans="3:25" ht="19" hidden="1">
      <c r="C3416" s="933"/>
      <c r="D3416" s="933"/>
      <c r="E3416" s="19"/>
      <c r="I3416" s="100"/>
      <c r="M3416" s="100"/>
      <c r="Q3416" s="99"/>
      <c r="R3416" s="340"/>
      <c r="S3416" s="119"/>
      <c r="T3416" s="123"/>
      <c r="U3416" s="119"/>
      <c r="V3416" s="99"/>
      <c r="W3416" s="127"/>
      <c r="X3416" s="99"/>
      <c r="Y3416" s="127"/>
    </row>
    <row r="3417" spans="3:25" ht="19" hidden="1">
      <c r="C3417" s="933"/>
      <c r="D3417" s="933"/>
      <c r="E3417" s="19"/>
      <c r="I3417" s="100"/>
      <c r="M3417" s="100"/>
      <c r="Q3417" s="99"/>
      <c r="R3417" s="340"/>
      <c r="S3417" s="119"/>
      <c r="T3417" s="123"/>
      <c r="U3417" s="119"/>
      <c r="V3417" s="99"/>
      <c r="W3417" s="127"/>
      <c r="X3417" s="99"/>
      <c r="Y3417" s="127"/>
    </row>
    <row r="3418" spans="3:25" ht="19" hidden="1">
      <c r="C3418" s="933"/>
      <c r="D3418" s="933"/>
      <c r="E3418" s="19"/>
      <c r="I3418" s="100"/>
      <c r="M3418" s="100"/>
      <c r="Q3418" s="99"/>
      <c r="R3418" s="340"/>
      <c r="S3418" s="119"/>
      <c r="T3418" s="123"/>
      <c r="U3418" s="119"/>
      <c r="V3418" s="99"/>
      <c r="W3418" s="127"/>
      <c r="X3418" s="99"/>
      <c r="Y3418" s="127"/>
    </row>
    <row r="3419" spans="3:25" ht="19" hidden="1">
      <c r="C3419" s="933"/>
      <c r="D3419" s="933"/>
      <c r="E3419" s="19"/>
      <c r="I3419" s="100"/>
      <c r="M3419" s="100"/>
      <c r="Q3419" s="99"/>
      <c r="R3419" s="340"/>
      <c r="S3419" s="119"/>
      <c r="T3419" s="123"/>
      <c r="U3419" s="119"/>
      <c r="V3419" s="99"/>
      <c r="W3419" s="127"/>
      <c r="X3419" s="99"/>
      <c r="Y3419" s="127"/>
    </row>
    <row r="3420" spans="3:25" ht="19" hidden="1">
      <c r="C3420" s="933"/>
      <c r="D3420" s="933"/>
      <c r="E3420" s="19"/>
      <c r="I3420" s="100"/>
      <c r="M3420" s="100"/>
      <c r="Q3420" s="99"/>
      <c r="R3420" s="340"/>
      <c r="S3420" s="119"/>
      <c r="T3420" s="123"/>
      <c r="U3420" s="119"/>
      <c r="V3420" s="99"/>
      <c r="W3420" s="127"/>
      <c r="X3420" s="99"/>
      <c r="Y3420" s="127"/>
    </row>
    <row r="3421" spans="3:25" ht="19" hidden="1">
      <c r="C3421" s="933"/>
      <c r="D3421" s="933"/>
      <c r="E3421" s="19"/>
      <c r="I3421" s="100"/>
      <c r="M3421" s="100"/>
      <c r="Q3421" s="99"/>
      <c r="R3421" s="340"/>
      <c r="S3421" s="119"/>
      <c r="T3421" s="123"/>
      <c r="U3421" s="119"/>
      <c r="V3421" s="99"/>
      <c r="W3421" s="127"/>
      <c r="X3421" s="99"/>
      <c r="Y3421" s="127"/>
    </row>
    <row r="3422" spans="3:25" ht="19" hidden="1">
      <c r="C3422" s="933"/>
      <c r="D3422" s="933"/>
      <c r="E3422" s="19"/>
      <c r="I3422" s="100"/>
      <c r="M3422" s="100"/>
      <c r="Q3422" s="99"/>
      <c r="R3422" s="340"/>
      <c r="S3422" s="119"/>
      <c r="T3422" s="123"/>
      <c r="U3422" s="119"/>
      <c r="V3422" s="99"/>
      <c r="W3422" s="127"/>
      <c r="X3422" s="99"/>
      <c r="Y3422" s="127"/>
    </row>
    <row r="3423" spans="3:25" ht="19" hidden="1">
      <c r="C3423" s="933"/>
      <c r="D3423" s="933"/>
      <c r="E3423" s="19"/>
      <c r="I3423" s="100"/>
      <c r="M3423" s="100"/>
      <c r="Q3423" s="99"/>
      <c r="R3423" s="340"/>
      <c r="S3423" s="119"/>
      <c r="T3423" s="123"/>
      <c r="U3423" s="119"/>
      <c r="V3423" s="99"/>
      <c r="W3423" s="127"/>
      <c r="X3423" s="99"/>
      <c r="Y3423" s="127"/>
    </row>
    <row r="3424" spans="3:25" ht="19" hidden="1">
      <c r="C3424" s="933"/>
      <c r="D3424" s="933"/>
      <c r="E3424" s="19"/>
      <c r="I3424" s="100"/>
      <c r="M3424" s="100"/>
      <c r="Q3424" s="99"/>
      <c r="R3424" s="340"/>
      <c r="S3424" s="119"/>
      <c r="T3424" s="123"/>
      <c r="U3424" s="119"/>
      <c r="V3424" s="99"/>
      <c r="W3424" s="127"/>
      <c r="X3424" s="99"/>
      <c r="Y3424" s="127"/>
    </row>
    <row r="3425" spans="3:25" ht="19" hidden="1">
      <c r="C3425" s="933"/>
      <c r="D3425" s="933"/>
      <c r="E3425" s="19"/>
      <c r="I3425" s="100"/>
      <c r="M3425" s="100"/>
      <c r="Q3425" s="99"/>
      <c r="R3425" s="340"/>
      <c r="S3425" s="119"/>
      <c r="T3425" s="123"/>
      <c r="U3425" s="119"/>
      <c r="V3425" s="99"/>
      <c r="W3425" s="127"/>
      <c r="X3425" s="99"/>
      <c r="Y3425" s="127"/>
    </row>
    <row r="3426" spans="3:25" ht="19" hidden="1">
      <c r="C3426" s="933"/>
      <c r="D3426" s="933"/>
      <c r="E3426" s="19"/>
      <c r="I3426" s="100"/>
      <c r="M3426" s="100"/>
      <c r="Q3426" s="99"/>
      <c r="R3426" s="340"/>
      <c r="S3426" s="119"/>
      <c r="T3426" s="123"/>
      <c r="U3426" s="119"/>
      <c r="V3426" s="99"/>
      <c r="W3426" s="127"/>
      <c r="X3426" s="99"/>
      <c r="Y3426" s="127"/>
    </row>
    <row r="3427" spans="3:25" ht="19" hidden="1">
      <c r="C3427" s="933"/>
      <c r="D3427" s="933"/>
      <c r="E3427" s="19"/>
      <c r="I3427" s="100"/>
      <c r="M3427" s="100"/>
      <c r="Q3427" s="99"/>
      <c r="R3427" s="340"/>
      <c r="S3427" s="119"/>
      <c r="T3427" s="123"/>
      <c r="U3427" s="119"/>
      <c r="V3427" s="99"/>
      <c r="W3427" s="127"/>
      <c r="X3427" s="99"/>
      <c r="Y3427" s="127"/>
    </row>
    <row r="3428" spans="3:25" ht="19" hidden="1">
      <c r="C3428" s="933"/>
      <c r="D3428" s="933"/>
      <c r="E3428" s="19"/>
      <c r="I3428" s="100"/>
      <c r="M3428" s="100"/>
      <c r="Q3428" s="99"/>
      <c r="R3428" s="340"/>
      <c r="S3428" s="119"/>
      <c r="T3428" s="123"/>
      <c r="U3428" s="119"/>
      <c r="V3428" s="99"/>
      <c r="W3428" s="127"/>
      <c r="X3428" s="99"/>
      <c r="Y3428" s="127"/>
    </row>
    <row r="3429" spans="3:25" ht="19" hidden="1">
      <c r="C3429" s="933"/>
      <c r="D3429" s="933"/>
      <c r="E3429" s="19"/>
      <c r="I3429" s="100"/>
      <c r="M3429" s="100"/>
      <c r="Q3429" s="99"/>
      <c r="R3429" s="340"/>
      <c r="S3429" s="119"/>
      <c r="T3429" s="123"/>
      <c r="U3429" s="119"/>
      <c r="V3429" s="99"/>
      <c r="W3429" s="127"/>
      <c r="X3429" s="99"/>
      <c r="Y3429" s="127"/>
    </row>
    <row r="3430" spans="3:25" ht="19" hidden="1">
      <c r="C3430" s="933"/>
      <c r="D3430" s="933"/>
      <c r="E3430" s="19"/>
      <c r="I3430" s="100"/>
      <c r="M3430" s="100"/>
      <c r="Q3430" s="99"/>
      <c r="R3430" s="340"/>
      <c r="S3430" s="119"/>
      <c r="T3430" s="123"/>
      <c r="U3430" s="119"/>
      <c r="V3430" s="99"/>
      <c r="W3430" s="127"/>
      <c r="X3430" s="99"/>
      <c r="Y3430" s="127"/>
    </row>
    <row r="3431" spans="3:25" ht="19" hidden="1">
      <c r="C3431" s="933"/>
      <c r="D3431" s="933"/>
      <c r="E3431" s="19"/>
      <c r="I3431" s="100"/>
      <c r="M3431" s="100"/>
      <c r="Q3431" s="99"/>
      <c r="R3431" s="340"/>
      <c r="S3431" s="119"/>
      <c r="T3431" s="123"/>
      <c r="U3431" s="119"/>
      <c r="V3431" s="99"/>
      <c r="W3431" s="127"/>
      <c r="X3431" s="99"/>
      <c r="Y3431" s="127"/>
    </row>
    <row r="3432" spans="3:25" ht="19" hidden="1">
      <c r="C3432" s="933"/>
      <c r="D3432" s="933"/>
      <c r="E3432" s="19"/>
      <c r="I3432" s="100"/>
      <c r="M3432" s="100"/>
      <c r="Q3432" s="99"/>
      <c r="R3432" s="340"/>
      <c r="S3432" s="119"/>
      <c r="T3432" s="123"/>
      <c r="U3432" s="119"/>
      <c r="V3432" s="99"/>
      <c r="W3432" s="127"/>
      <c r="X3432" s="99"/>
      <c r="Y3432" s="127"/>
    </row>
    <row r="3433" spans="3:25" ht="19" hidden="1">
      <c r="C3433" s="933"/>
      <c r="D3433" s="933"/>
      <c r="E3433" s="19"/>
      <c r="I3433" s="100"/>
      <c r="M3433" s="100"/>
      <c r="Q3433" s="99"/>
      <c r="R3433" s="340"/>
      <c r="S3433" s="119"/>
      <c r="T3433" s="123"/>
      <c r="U3433" s="119"/>
      <c r="V3433" s="99"/>
      <c r="W3433" s="127"/>
      <c r="X3433" s="99"/>
      <c r="Y3433" s="127"/>
    </row>
    <row r="3434" spans="3:25" ht="19" hidden="1">
      <c r="C3434" s="933"/>
      <c r="D3434" s="933"/>
      <c r="E3434" s="19"/>
      <c r="I3434" s="100"/>
      <c r="M3434" s="100"/>
      <c r="Q3434" s="99"/>
      <c r="R3434" s="340"/>
      <c r="S3434" s="119"/>
      <c r="T3434" s="123"/>
      <c r="U3434" s="119"/>
      <c r="V3434" s="99"/>
      <c r="W3434" s="127"/>
      <c r="X3434" s="99"/>
      <c r="Y3434" s="127"/>
    </row>
    <row r="3435" spans="3:25" ht="19" hidden="1">
      <c r="C3435" s="933"/>
      <c r="D3435" s="933"/>
      <c r="E3435" s="19"/>
      <c r="I3435" s="100"/>
      <c r="M3435" s="100"/>
      <c r="Q3435" s="99"/>
      <c r="R3435" s="340"/>
      <c r="S3435" s="119"/>
      <c r="T3435" s="123"/>
      <c r="U3435" s="119"/>
      <c r="V3435" s="99"/>
      <c r="W3435" s="127"/>
      <c r="X3435" s="99"/>
      <c r="Y3435" s="127"/>
    </row>
    <row r="3436" spans="3:25" ht="19" hidden="1">
      <c r="C3436" s="933"/>
      <c r="D3436" s="933"/>
      <c r="E3436" s="19"/>
      <c r="I3436" s="100"/>
      <c r="M3436" s="100"/>
      <c r="Q3436" s="99"/>
      <c r="R3436" s="340"/>
      <c r="S3436" s="119"/>
      <c r="T3436" s="123"/>
      <c r="U3436" s="119"/>
      <c r="V3436" s="99"/>
      <c r="W3436" s="127"/>
      <c r="X3436" s="99"/>
      <c r="Y3436" s="127"/>
    </row>
    <row r="3437" spans="3:25" ht="19" hidden="1">
      <c r="C3437" s="933"/>
      <c r="D3437" s="933"/>
      <c r="E3437" s="19"/>
      <c r="I3437" s="100"/>
      <c r="M3437" s="100"/>
      <c r="Q3437" s="99"/>
      <c r="R3437" s="340"/>
      <c r="S3437" s="119"/>
      <c r="T3437" s="123"/>
      <c r="U3437" s="119"/>
      <c r="V3437" s="99"/>
      <c r="W3437" s="127"/>
      <c r="X3437" s="99"/>
      <c r="Y3437" s="127"/>
    </row>
    <row r="3438" spans="3:25" ht="19" hidden="1">
      <c r="C3438" s="933"/>
      <c r="D3438" s="933"/>
      <c r="E3438" s="19"/>
      <c r="I3438" s="100"/>
      <c r="M3438" s="100"/>
      <c r="Q3438" s="99"/>
      <c r="R3438" s="340"/>
      <c r="S3438" s="119"/>
      <c r="T3438" s="123"/>
      <c r="U3438" s="119"/>
      <c r="V3438" s="99"/>
      <c r="W3438" s="127"/>
      <c r="X3438" s="99"/>
      <c r="Y3438" s="127"/>
    </row>
    <row r="3439" spans="3:25" ht="19" hidden="1">
      <c r="C3439" s="933"/>
      <c r="D3439" s="933"/>
      <c r="E3439" s="19"/>
      <c r="I3439" s="100"/>
      <c r="M3439" s="100"/>
      <c r="Q3439" s="99"/>
      <c r="R3439" s="340"/>
      <c r="S3439" s="119"/>
      <c r="T3439" s="123"/>
      <c r="U3439" s="119"/>
      <c r="V3439" s="99"/>
      <c r="W3439" s="127"/>
      <c r="X3439" s="99"/>
      <c r="Y3439" s="127"/>
    </row>
    <row r="3440" spans="3:25" ht="19" hidden="1">
      <c r="C3440" s="933"/>
      <c r="D3440" s="933"/>
      <c r="E3440" s="19"/>
      <c r="I3440" s="100"/>
      <c r="M3440" s="100"/>
      <c r="Q3440" s="99"/>
      <c r="R3440" s="340"/>
      <c r="S3440" s="119"/>
      <c r="T3440" s="123"/>
      <c r="U3440" s="119"/>
      <c r="V3440" s="99"/>
      <c r="W3440" s="127"/>
      <c r="X3440" s="99"/>
      <c r="Y3440" s="127"/>
    </row>
    <row r="3441" spans="3:25" ht="19" hidden="1">
      <c r="C3441" s="933"/>
      <c r="D3441" s="933"/>
      <c r="E3441" s="19"/>
      <c r="I3441" s="100"/>
      <c r="M3441" s="100"/>
      <c r="Q3441" s="99"/>
      <c r="R3441" s="340"/>
      <c r="S3441" s="119"/>
      <c r="T3441" s="123"/>
      <c r="U3441" s="119"/>
      <c r="V3441" s="99"/>
      <c r="W3441" s="127"/>
      <c r="X3441" s="99"/>
      <c r="Y3441" s="127"/>
    </row>
    <row r="3442" spans="3:25" ht="19" hidden="1">
      <c r="C3442" s="933"/>
      <c r="D3442" s="933"/>
      <c r="E3442" s="19"/>
      <c r="I3442" s="100"/>
      <c r="M3442" s="100"/>
      <c r="Q3442" s="99"/>
      <c r="R3442" s="340"/>
      <c r="S3442" s="119"/>
      <c r="T3442" s="123"/>
      <c r="U3442" s="119"/>
      <c r="V3442" s="99"/>
      <c r="W3442" s="127"/>
      <c r="X3442" s="99"/>
      <c r="Y3442" s="127"/>
    </row>
    <row r="3443" spans="3:25" ht="19" hidden="1">
      <c r="C3443" s="933"/>
      <c r="D3443" s="933"/>
      <c r="E3443" s="19"/>
      <c r="I3443" s="100"/>
      <c r="M3443" s="100"/>
      <c r="Q3443" s="99"/>
      <c r="R3443" s="340"/>
      <c r="S3443" s="119"/>
      <c r="T3443" s="123"/>
      <c r="U3443" s="119"/>
      <c r="V3443" s="99"/>
      <c r="W3443" s="127"/>
      <c r="X3443" s="99"/>
      <c r="Y3443" s="127"/>
    </row>
    <row r="3444" spans="3:25" ht="19" hidden="1">
      <c r="C3444" s="933"/>
      <c r="D3444" s="933"/>
      <c r="E3444" s="19"/>
      <c r="I3444" s="100"/>
      <c r="M3444" s="100"/>
      <c r="Q3444" s="99"/>
      <c r="R3444" s="340"/>
      <c r="S3444" s="119"/>
      <c r="T3444" s="123"/>
      <c r="U3444" s="119"/>
      <c r="V3444" s="99"/>
      <c r="W3444" s="127"/>
      <c r="X3444" s="99"/>
      <c r="Y3444" s="127"/>
    </row>
    <row r="3445" spans="3:25" ht="19" hidden="1">
      <c r="C3445" s="933"/>
      <c r="D3445" s="933"/>
      <c r="E3445" s="19"/>
      <c r="I3445" s="100"/>
      <c r="M3445" s="100"/>
      <c r="Q3445" s="99"/>
      <c r="R3445" s="340"/>
      <c r="S3445" s="119"/>
      <c r="T3445" s="123"/>
      <c r="U3445" s="119"/>
      <c r="V3445" s="99"/>
      <c r="W3445" s="127"/>
      <c r="X3445" s="99"/>
      <c r="Y3445" s="127"/>
    </row>
    <row r="3446" spans="3:25" ht="19" hidden="1">
      <c r="C3446" s="933"/>
      <c r="D3446" s="933"/>
      <c r="E3446" s="19"/>
      <c r="I3446" s="100"/>
      <c r="M3446" s="100"/>
      <c r="Q3446" s="99"/>
      <c r="R3446" s="340"/>
      <c r="S3446" s="119"/>
      <c r="T3446" s="123"/>
      <c r="U3446" s="119"/>
      <c r="V3446" s="99"/>
      <c r="W3446" s="127"/>
      <c r="X3446" s="99"/>
      <c r="Y3446" s="127"/>
    </row>
    <row r="3447" spans="3:25" ht="19" hidden="1">
      <c r="C3447" s="933"/>
      <c r="D3447" s="933"/>
      <c r="E3447" s="19"/>
      <c r="I3447" s="100"/>
      <c r="M3447" s="100"/>
      <c r="Q3447" s="99"/>
      <c r="R3447" s="340"/>
      <c r="S3447" s="119"/>
      <c r="T3447" s="123"/>
      <c r="U3447" s="119"/>
      <c r="V3447" s="99"/>
      <c r="W3447" s="127"/>
      <c r="X3447" s="99"/>
      <c r="Y3447" s="127"/>
    </row>
    <row r="3448" spans="3:25" ht="19" hidden="1">
      <c r="C3448" s="933"/>
      <c r="D3448" s="933"/>
      <c r="E3448" s="19"/>
      <c r="I3448" s="100"/>
      <c r="M3448" s="100"/>
      <c r="Q3448" s="99"/>
      <c r="R3448" s="340"/>
      <c r="S3448" s="119"/>
      <c r="T3448" s="123"/>
      <c r="U3448" s="119"/>
      <c r="V3448" s="99"/>
      <c r="W3448" s="127"/>
      <c r="X3448" s="99"/>
      <c r="Y3448" s="127"/>
    </row>
    <row r="3449" spans="3:25" ht="19" hidden="1">
      <c r="C3449" s="933"/>
      <c r="D3449" s="933"/>
      <c r="E3449" s="19"/>
      <c r="I3449" s="100"/>
      <c r="M3449" s="100"/>
      <c r="Q3449" s="99"/>
      <c r="R3449" s="340"/>
      <c r="S3449" s="119"/>
      <c r="T3449" s="123"/>
      <c r="U3449" s="119"/>
      <c r="V3449" s="99"/>
      <c r="W3449" s="127"/>
      <c r="X3449" s="99"/>
      <c r="Y3449" s="127"/>
    </row>
    <row r="3450" spans="3:25" ht="19" hidden="1">
      <c r="C3450" s="933"/>
      <c r="D3450" s="933"/>
      <c r="E3450" s="19"/>
      <c r="I3450" s="100"/>
      <c r="M3450" s="100"/>
      <c r="Q3450" s="99"/>
      <c r="R3450" s="340"/>
      <c r="S3450" s="119"/>
      <c r="T3450" s="123"/>
      <c r="U3450" s="119"/>
      <c r="V3450" s="99"/>
      <c r="W3450" s="127"/>
      <c r="X3450" s="99"/>
      <c r="Y3450" s="127"/>
    </row>
    <row r="3451" spans="3:25" ht="19" hidden="1">
      <c r="C3451" s="933"/>
      <c r="D3451" s="933"/>
      <c r="E3451" s="19"/>
      <c r="I3451" s="100"/>
      <c r="M3451" s="100"/>
      <c r="Q3451" s="99"/>
      <c r="R3451" s="340"/>
      <c r="S3451" s="119"/>
      <c r="T3451" s="123"/>
      <c r="U3451" s="119"/>
      <c r="V3451" s="99"/>
      <c r="W3451" s="127"/>
      <c r="X3451" s="99"/>
      <c r="Y3451" s="127"/>
    </row>
    <row r="3452" spans="3:25" ht="19" hidden="1">
      <c r="C3452" s="933"/>
      <c r="D3452" s="933"/>
      <c r="E3452" s="19"/>
      <c r="I3452" s="100"/>
      <c r="M3452" s="100"/>
      <c r="Q3452" s="99"/>
      <c r="R3452" s="340"/>
      <c r="S3452" s="119"/>
      <c r="T3452" s="123"/>
      <c r="U3452" s="119"/>
      <c r="V3452" s="99"/>
      <c r="W3452" s="127"/>
      <c r="X3452" s="99"/>
      <c r="Y3452" s="127"/>
    </row>
    <row r="3453" spans="3:25" ht="19" hidden="1">
      <c r="C3453" s="933"/>
      <c r="D3453" s="933"/>
      <c r="E3453" s="19"/>
      <c r="I3453" s="100"/>
      <c r="M3453" s="100"/>
      <c r="Q3453" s="99"/>
      <c r="R3453" s="340"/>
      <c r="S3453" s="119"/>
      <c r="T3453" s="123"/>
      <c r="U3453" s="119"/>
      <c r="V3453" s="99"/>
      <c r="W3453" s="127"/>
      <c r="X3453" s="99"/>
      <c r="Y3453" s="127"/>
    </row>
    <row r="3454" spans="3:25" ht="19" hidden="1">
      <c r="C3454" s="933"/>
      <c r="D3454" s="933"/>
      <c r="E3454" s="19"/>
      <c r="I3454" s="100"/>
      <c r="M3454" s="100"/>
      <c r="Q3454" s="99"/>
      <c r="R3454" s="340"/>
      <c r="S3454" s="119"/>
      <c r="T3454" s="123"/>
      <c r="U3454" s="119"/>
      <c r="V3454" s="99"/>
      <c r="W3454" s="127"/>
      <c r="X3454" s="99"/>
      <c r="Y3454" s="127"/>
    </row>
    <row r="3455" spans="3:25" ht="19" hidden="1">
      <c r="C3455" s="933"/>
      <c r="D3455" s="933"/>
      <c r="E3455" s="19"/>
      <c r="I3455" s="100"/>
      <c r="M3455" s="100"/>
      <c r="Q3455" s="99"/>
      <c r="R3455" s="340"/>
      <c r="S3455" s="119"/>
      <c r="T3455" s="123"/>
      <c r="U3455" s="119"/>
      <c r="V3455" s="99"/>
      <c r="W3455" s="127"/>
      <c r="X3455" s="99"/>
      <c r="Y3455" s="127"/>
    </row>
    <row r="3456" spans="3:25" ht="19" hidden="1">
      <c r="C3456" s="933"/>
      <c r="D3456" s="933"/>
      <c r="E3456" s="19"/>
      <c r="I3456" s="100"/>
      <c r="M3456" s="100"/>
      <c r="Q3456" s="99"/>
      <c r="R3456" s="340"/>
      <c r="S3456" s="119"/>
      <c r="T3456" s="123"/>
      <c r="U3456" s="119"/>
      <c r="V3456" s="99"/>
      <c r="W3456" s="127"/>
      <c r="X3456" s="99"/>
      <c r="Y3456" s="127"/>
    </row>
    <row r="3457" spans="3:25" ht="19" hidden="1">
      <c r="C3457" s="933"/>
      <c r="D3457" s="933"/>
      <c r="E3457" s="19"/>
      <c r="I3457" s="100"/>
      <c r="M3457" s="100"/>
      <c r="Q3457" s="99"/>
      <c r="R3457" s="340"/>
      <c r="S3457" s="119"/>
      <c r="T3457" s="123"/>
      <c r="U3457" s="119"/>
      <c r="V3457" s="99"/>
      <c r="W3457" s="127"/>
      <c r="X3457" s="99"/>
      <c r="Y3457" s="127"/>
    </row>
    <row r="3458" spans="3:25" ht="19" hidden="1">
      <c r="C3458" s="933"/>
      <c r="D3458" s="933"/>
      <c r="E3458" s="19"/>
      <c r="I3458" s="100"/>
      <c r="M3458" s="100"/>
      <c r="Q3458" s="99"/>
      <c r="R3458" s="340"/>
      <c r="S3458" s="119"/>
      <c r="T3458" s="123"/>
      <c r="U3458" s="119"/>
      <c r="V3458" s="99"/>
      <c r="W3458" s="127"/>
      <c r="X3458" s="99"/>
      <c r="Y3458" s="127"/>
    </row>
    <row r="3459" spans="3:25" ht="19" hidden="1">
      <c r="C3459" s="933"/>
      <c r="D3459" s="933"/>
      <c r="E3459" s="19"/>
      <c r="I3459" s="100"/>
      <c r="M3459" s="100"/>
      <c r="Q3459" s="99"/>
      <c r="R3459" s="340"/>
      <c r="S3459" s="119"/>
      <c r="T3459" s="123"/>
      <c r="U3459" s="119"/>
      <c r="V3459" s="99"/>
      <c r="W3459" s="127"/>
      <c r="X3459" s="99"/>
      <c r="Y3459" s="127"/>
    </row>
    <row r="3460" spans="3:25" ht="19" hidden="1">
      <c r="C3460" s="933"/>
      <c r="D3460" s="933"/>
      <c r="E3460" s="19"/>
      <c r="I3460" s="100"/>
      <c r="M3460" s="100"/>
      <c r="Q3460" s="99"/>
      <c r="R3460" s="340"/>
      <c r="S3460" s="119"/>
      <c r="T3460" s="123"/>
      <c r="U3460" s="119"/>
      <c r="V3460" s="99"/>
      <c r="W3460" s="127"/>
      <c r="X3460" s="99"/>
      <c r="Y3460" s="127"/>
    </row>
    <row r="3461" spans="3:25" ht="19" hidden="1">
      <c r="C3461" s="933"/>
      <c r="D3461" s="933"/>
      <c r="E3461" s="19"/>
      <c r="I3461" s="100"/>
      <c r="M3461" s="100"/>
      <c r="Q3461" s="99"/>
      <c r="R3461" s="340"/>
      <c r="S3461" s="119"/>
      <c r="T3461" s="123"/>
      <c r="U3461" s="119"/>
      <c r="V3461" s="99"/>
      <c r="W3461" s="127"/>
      <c r="X3461" s="99"/>
      <c r="Y3461" s="127"/>
    </row>
    <row r="3462" spans="3:25" ht="19" hidden="1">
      <c r="C3462" s="933"/>
      <c r="D3462" s="933"/>
      <c r="E3462" s="19"/>
      <c r="I3462" s="100"/>
      <c r="M3462" s="100"/>
      <c r="Q3462" s="99"/>
      <c r="R3462" s="340"/>
      <c r="S3462" s="119"/>
      <c r="T3462" s="123"/>
      <c r="U3462" s="119"/>
      <c r="V3462" s="99"/>
      <c r="W3462" s="127"/>
      <c r="X3462" s="99"/>
      <c r="Y3462" s="127"/>
    </row>
    <row r="3463" spans="3:25" ht="19" hidden="1">
      <c r="C3463" s="933"/>
      <c r="D3463" s="933"/>
      <c r="E3463" s="19"/>
      <c r="I3463" s="100"/>
      <c r="M3463" s="100"/>
      <c r="Q3463" s="99"/>
      <c r="R3463" s="340"/>
      <c r="S3463" s="119"/>
      <c r="T3463" s="123"/>
      <c r="U3463" s="119"/>
      <c r="V3463" s="99"/>
      <c r="W3463" s="127"/>
      <c r="X3463" s="99"/>
      <c r="Y3463" s="127"/>
    </row>
    <row r="3464" spans="3:25" ht="19" hidden="1">
      <c r="C3464" s="933"/>
      <c r="D3464" s="933"/>
      <c r="E3464" s="19"/>
      <c r="I3464" s="100"/>
      <c r="M3464" s="100"/>
      <c r="Q3464" s="99"/>
      <c r="R3464" s="340"/>
      <c r="S3464" s="119"/>
      <c r="T3464" s="123"/>
      <c r="U3464" s="119"/>
      <c r="V3464" s="99"/>
      <c r="W3464" s="127"/>
      <c r="X3464" s="99"/>
      <c r="Y3464" s="127"/>
    </row>
    <row r="3465" spans="3:25" ht="19" hidden="1">
      <c r="C3465" s="933"/>
      <c r="D3465" s="933"/>
      <c r="E3465" s="19"/>
      <c r="I3465" s="100"/>
      <c r="M3465" s="100"/>
      <c r="Q3465" s="99"/>
      <c r="R3465" s="340"/>
      <c r="S3465" s="119"/>
      <c r="T3465" s="123"/>
      <c r="U3465" s="119"/>
      <c r="V3465" s="99"/>
      <c r="W3465" s="127"/>
      <c r="X3465" s="99"/>
      <c r="Y3465" s="127"/>
    </row>
    <row r="3466" spans="3:25" ht="19" hidden="1">
      <c r="C3466" s="933"/>
      <c r="D3466" s="933"/>
      <c r="E3466" s="19"/>
      <c r="I3466" s="100"/>
      <c r="M3466" s="100"/>
      <c r="Q3466" s="99"/>
      <c r="R3466" s="340"/>
      <c r="S3466" s="119"/>
      <c r="T3466" s="123"/>
      <c r="U3466" s="119"/>
      <c r="V3466" s="99"/>
      <c r="W3466" s="127"/>
      <c r="X3466" s="99"/>
      <c r="Y3466" s="127"/>
    </row>
    <row r="3467" spans="3:25" ht="19" hidden="1">
      <c r="C3467" s="933"/>
      <c r="D3467" s="933"/>
      <c r="E3467" s="19"/>
      <c r="I3467" s="100"/>
      <c r="M3467" s="100"/>
      <c r="Q3467" s="99"/>
      <c r="R3467" s="340"/>
      <c r="S3467" s="119"/>
      <c r="T3467" s="123"/>
      <c r="U3467" s="119"/>
      <c r="V3467" s="99"/>
      <c r="W3467" s="127"/>
      <c r="X3467" s="99"/>
      <c r="Y3467" s="127"/>
    </row>
    <row r="3468" spans="3:25" ht="19" hidden="1">
      <c r="C3468" s="933"/>
      <c r="D3468" s="933"/>
      <c r="E3468" s="19"/>
      <c r="I3468" s="100"/>
      <c r="M3468" s="100"/>
      <c r="Q3468" s="99"/>
      <c r="R3468" s="340"/>
      <c r="S3468" s="119"/>
      <c r="T3468" s="123"/>
      <c r="U3468" s="119"/>
      <c r="V3468" s="99"/>
      <c r="W3468" s="127"/>
      <c r="X3468" s="99"/>
      <c r="Y3468" s="127"/>
    </row>
    <row r="3469" spans="3:25" ht="19" hidden="1">
      <c r="C3469" s="933"/>
      <c r="D3469" s="933"/>
      <c r="E3469" s="19"/>
      <c r="I3469" s="100"/>
      <c r="M3469" s="100"/>
      <c r="Q3469" s="99"/>
      <c r="R3469" s="340"/>
      <c r="S3469" s="119"/>
      <c r="T3469" s="123"/>
      <c r="U3469" s="119"/>
      <c r="V3469" s="99"/>
      <c r="W3469" s="127"/>
      <c r="X3469" s="99"/>
      <c r="Y3469" s="127"/>
    </row>
    <row r="3470" spans="3:25" ht="19" hidden="1">
      <c r="C3470" s="933"/>
      <c r="D3470" s="933"/>
      <c r="E3470" s="19"/>
      <c r="I3470" s="100"/>
      <c r="M3470" s="100"/>
      <c r="Q3470" s="99"/>
      <c r="R3470" s="340"/>
      <c r="S3470" s="119"/>
      <c r="T3470" s="123"/>
      <c r="U3470" s="119"/>
      <c r="V3470" s="99"/>
      <c r="W3470" s="127"/>
      <c r="X3470" s="99"/>
      <c r="Y3470" s="127"/>
    </row>
    <row r="3471" spans="3:25" ht="19" hidden="1">
      <c r="C3471" s="933"/>
      <c r="D3471" s="933"/>
      <c r="E3471" s="19"/>
      <c r="I3471" s="100"/>
      <c r="M3471" s="100"/>
      <c r="Q3471" s="99"/>
      <c r="R3471" s="340"/>
      <c r="S3471" s="119"/>
      <c r="T3471" s="123"/>
      <c r="U3471" s="119"/>
      <c r="V3471" s="99"/>
      <c r="W3471" s="127"/>
      <c r="X3471" s="99"/>
      <c r="Y3471" s="127"/>
    </row>
    <row r="3472" spans="3:25" ht="19" hidden="1">
      <c r="C3472" s="933"/>
      <c r="D3472" s="933"/>
      <c r="E3472" s="19"/>
      <c r="I3472" s="100"/>
      <c r="M3472" s="100"/>
      <c r="Q3472" s="99"/>
      <c r="R3472" s="340"/>
      <c r="S3472" s="119"/>
      <c r="T3472" s="123"/>
      <c r="U3472" s="119"/>
      <c r="V3472" s="99"/>
      <c r="W3472" s="127"/>
      <c r="X3472" s="99"/>
      <c r="Y3472" s="127"/>
    </row>
    <row r="3473" spans="3:25" ht="19" hidden="1">
      <c r="C3473" s="933"/>
      <c r="D3473" s="933"/>
      <c r="E3473" s="19"/>
      <c r="I3473" s="100"/>
      <c r="M3473" s="100"/>
      <c r="Q3473" s="99"/>
      <c r="R3473" s="340"/>
      <c r="S3473" s="119"/>
      <c r="T3473" s="123"/>
      <c r="U3473" s="119"/>
      <c r="V3473" s="99"/>
      <c r="W3473" s="127"/>
      <c r="X3473" s="99"/>
      <c r="Y3473" s="127"/>
    </row>
    <row r="3474" spans="3:25" ht="19" hidden="1">
      <c r="C3474" s="933"/>
      <c r="D3474" s="933"/>
      <c r="E3474" s="19"/>
      <c r="I3474" s="100"/>
      <c r="M3474" s="100"/>
      <c r="Q3474" s="99"/>
      <c r="R3474" s="340"/>
      <c r="S3474" s="119"/>
      <c r="T3474" s="123"/>
      <c r="U3474" s="119"/>
      <c r="V3474" s="99"/>
      <c r="W3474" s="127"/>
      <c r="X3474" s="99"/>
      <c r="Y3474" s="127"/>
    </row>
    <row r="3475" spans="3:25" ht="19" hidden="1">
      <c r="C3475" s="933"/>
      <c r="D3475" s="933"/>
      <c r="E3475" s="19"/>
      <c r="I3475" s="100"/>
      <c r="M3475" s="100"/>
      <c r="Q3475" s="99"/>
      <c r="R3475" s="340"/>
      <c r="S3475" s="119"/>
      <c r="T3475" s="123"/>
      <c r="U3475" s="119"/>
      <c r="V3475" s="99"/>
      <c r="W3475" s="127"/>
      <c r="X3475" s="99"/>
      <c r="Y3475" s="127"/>
    </row>
    <row r="3476" spans="3:25" ht="19" hidden="1">
      <c r="C3476" s="933"/>
      <c r="D3476" s="933"/>
      <c r="E3476" s="19"/>
      <c r="I3476" s="100"/>
      <c r="M3476" s="100"/>
      <c r="Q3476" s="99"/>
      <c r="R3476" s="340"/>
      <c r="S3476" s="119"/>
      <c r="T3476" s="123"/>
      <c r="U3476" s="119"/>
      <c r="V3476" s="99"/>
      <c r="W3476" s="127"/>
      <c r="X3476" s="99"/>
      <c r="Y3476" s="127"/>
    </row>
    <row r="3477" spans="3:25" ht="19" hidden="1">
      <c r="C3477" s="933"/>
      <c r="D3477" s="933"/>
      <c r="E3477" s="19"/>
      <c r="I3477" s="100"/>
      <c r="M3477" s="100"/>
      <c r="Q3477" s="99"/>
      <c r="R3477" s="340"/>
      <c r="S3477" s="119"/>
      <c r="T3477" s="123"/>
      <c r="U3477" s="119"/>
      <c r="V3477" s="99"/>
      <c r="W3477" s="127"/>
      <c r="X3477" s="99"/>
      <c r="Y3477" s="127"/>
    </row>
    <row r="3478" spans="3:25" ht="19" hidden="1">
      <c r="C3478" s="933"/>
      <c r="D3478" s="933"/>
      <c r="E3478" s="19"/>
      <c r="I3478" s="100"/>
      <c r="M3478" s="100"/>
      <c r="Q3478" s="99"/>
      <c r="R3478" s="340"/>
      <c r="S3478" s="119"/>
      <c r="T3478" s="123"/>
      <c r="U3478" s="119"/>
      <c r="V3478" s="99"/>
      <c r="W3478" s="127"/>
      <c r="X3478" s="99"/>
      <c r="Y3478" s="127"/>
    </row>
    <row r="3479" spans="3:25" ht="19" hidden="1">
      <c r="C3479" s="933"/>
      <c r="D3479" s="933"/>
      <c r="E3479" s="19"/>
      <c r="I3479" s="100"/>
      <c r="M3479" s="100"/>
      <c r="Q3479" s="99"/>
      <c r="R3479" s="340"/>
      <c r="S3479" s="119"/>
      <c r="T3479" s="123"/>
      <c r="U3479" s="119"/>
      <c r="V3479" s="99"/>
      <c r="W3479" s="127"/>
      <c r="X3479" s="99"/>
      <c r="Y3479" s="127"/>
    </row>
    <row r="3480" spans="3:25" ht="19" hidden="1">
      <c r="C3480" s="933"/>
      <c r="D3480" s="933"/>
      <c r="E3480" s="19"/>
      <c r="I3480" s="100"/>
      <c r="M3480" s="100"/>
      <c r="Q3480" s="99"/>
      <c r="R3480" s="340"/>
      <c r="S3480" s="119"/>
      <c r="T3480" s="123"/>
      <c r="U3480" s="119"/>
      <c r="V3480" s="99"/>
      <c r="W3480" s="127"/>
      <c r="X3480" s="99"/>
      <c r="Y3480" s="127"/>
    </row>
    <row r="3481" spans="3:25" ht="19" hidden="1">
      <c r="C3481" s="933"/>
      <c r="D3481" s="933"/>
      <c r="E3481" s="19"/>
      <c r="I3481" s="100"/>
      <c r="M3481" s="100"/>
      <c r="Q3481" s="99"/>
      <c r="R3481" s="340"/>
      <c r="S3481" s="119"/>
      <c r="T3481" s="123"/>
      <c r="U3481" s="119"/>
      <c r="V3481" s="99"/>
      <c r="W3481" s="127"/>
      <c r="X3481" s="99"/>
      <c r="Y3481" s="127"/>
    </row>
    <row r="3482" spans="3:25" ht="19" hidden="1">
      <c r="C3482" s="933"/>
      <c r="D3482" s="933"/>
      <c r="E3482" s="19"/>
      <c r="I3482" s="100"/>
      <c r="M3482" s="100"/>
      <c r="Q3482" s="99"/>
      <c r="R3482" s="340"/>
      <c r="S3482" s="119"/>
      <c r="T3482" s="123"/>
      <c r="U3482" s="119"/>
      <c r="V3482" s="99"/>
      <c r="W3482" s="127"/>
      <c r="X3482" s="99"/>
      <c r="Y3482" s="127"/>
    </row>
    <row r="3483" spans="3:25" ht="19" hidden="1">
      <c r="C3483" s="933"/>
      <c r="D3483" s="933"/>
      <c r="E3483" s="19"/>
      <c r="I3483" s="100"/>
      <c r="M3483" s="100"/>
      <c r="Q3483" s="99"/>
      <c r="R3483" s="340"/>
      <c r="S3483" s="119"/>
      <c r="T3483" s="123"/>
      <c r="U3483" s="119"/>
      <c r="V3483" s="99"/>
      <c r="W3483" s="127"/>
      <c r="X3483" s="99"/>
      <c r="Y3483" s="127"/>
    </row>
    <row r="3484" spans="3:25" ht="19" hidden="1">
      <c r="C3484" s="933"/>
      <c r="D3484" s="933"/>
      <c r="E3484" s="19"/>
      <c r="I3484" s="100"/>
      <c r="M3484" s="100"/>
      <c r="Q3484" s="99"/>
      <c r="R3484" s="340"/>
      <c r="S3484" s="119"/>
      <c r="T3484" s="123"/>
      <c r="U3484" s="119"/>
      <c r="V3484" s="99"/>
      <c r="W3484" s="127"/>
      <c r="X3484" s="99"/>
      <c r="Y3484" s="127"/>
    </row>
    <row r="3485" spans="3:25" ht="19" hidden="1">
      <c r="C3485" s="933"/>
      <c r="D3485" s="933"/>
      <c r="E3485" s="19"/>
      <c r="I3485" s="100"/>
      <c r="M3485" s="100"/>
      <c r="Q3485" s="99"/>
      <c r="R3485" s="340"/>
      <c r="S3485" s="119"/>
      <c r="T3485" s="123"/>
      <c r="U3485" s="119"/>
      <c r="V3485" s="99"/>
      <c r="W3485" s="127"/>
      <c r="X3485" s="99"/>
      <c r="Y3485" s="127"/>
    </row>
    <row r="3486" spans="3:25" ht="19" hidden="1">
      <c r="C3486" s="933"/>
      <c r="D3486" s="933"/>
      <c r="E3486" s="19"/>
      <c r="I3486" s="100"/>
      <c r="M3486" s="100"/>
      <c r="Q3486" s="99"/>
      <c r="R3486" s="340"/>
      <c r="S3486" s="119"/>
      <c r="T3486" s="123"/>
      <c r="U3486" s="119"/>
      <c r="V3486" s="99"/>
      <c r="W3486" s="127"/>
      <c r="X3486" s="99"/>
      <c r="Y3486" s="127"/>
    </row>
    <row r="3487" spans="3:25" ht="19" hidden="1">
      <c r="C3487" s="933"/>
      <c r="D3487" s="933"/>
      <c r="E3487" s="19"/>
      <c r="I3487" s="100"/>
      <c r="M3487" s="100"/>
      <c r="Q3487" s="99"/>
      <c r="R3487" s="340"/>
      <c r="S3487" s="119"/>
      <c r="T3487" s="123"/>
      <c r="U3487" s="119"/>
      <c r="V3487" s="99"/>
      <c r="W3487" s="127"/>
      <c r="X3487" s="99"/>
      <c r="Y3487" s="127"/>
    </row>
    <row r="3488" spans="3:25" ht="19" hidden="1">
      <c r="C3488" s="933"/>
      <c r="D3488" s="933"/>
      <c r="E3488" s="19"/>
      <c r="I3488" s="100"/>
      <c r="M3488" s="100"/>
      <c r="Q3488" s="99"/>
      <c r="R3488" s="340"/>
      <c r="S3488" s="119"/>
      <c r="T3488" s="123"/>
      <c r="U3488" s="119"/>
      <c r="V3488" s="99"/>
      <c r="W3488" s="127"/>
      <c r="X3488" s="99"/>
      <c r="Y3488" s="127"/>
    </row>
    <row r="3489" spans="3:25" ht="19" hidden="1">
      <c r="C3489" s="933"/>
      <c r="D3489" s="933"/>
      <c r="E3489" s="19"/>
      <c r="I3489" s="100"/>
      <c r="M3489" s="100"/>
      <c r="Q3489" s="99"/>
      <c r="R3489" s="340"/>
      <c r="S3489" s="119"/>
      <c r="T3489" s="123"/>
      <c r="U3489" s="119"/>
      <c r="V3489" s="99"/>
      <c r="W3489" s="127"/>
      <c r="X3489" s="99"/>
      <c r="Y3489" s="127"/>
    </row>
    <row r="3490" spans="3:25" ht="19" hidden="1">
      <c r="C3490" s="933"/>
      <c r="D3490" s="933"/>
      <c r="E3490" s="19"/>
      <c r="I3490" s="100"/>
      <c r="M3490" s="100"/>
      <c r="Q3490" s="99"/>
      <c r="R3490" s="340"/>
      <c r="S3490" s="119"/>
      <c r="T3490" s="123"/>
      <c r="U3490" s="119"/>
      <c r="V3490" s="99"/>
      <c r="W3490" s="127"/>
      <c r="X3490" s="99"/>
      <c r="Y3490" s="127"/>
    </row>
    <row r="3491" spans="3:25" ht="19" hidden="1">
      <c r="C3491" s="933"/>
      <c r="D3491" s="933"/>
      <c r="E3491" s="19"/>
      <c r="I3491" s="100"/>
      <c r="M3491" s="100"/>
      <c r="Q3491" s="99"/>
      <c r="R3491" s="340"/>
      <c r="S3491" s="119"/>
      <c r="T3491" s="123"/>
      <c r="U3491" s="119"/>
      <c r="V3491" s="99"/>
      <c r="W3491" s="127"/>
      <c r="X3491" s="99"/>
      <c r="Y3491" s="127"/>
    </row>
    <row r="3492" spans="3:25" ht="19" hidden="1">
      <c r="C3492" s="933"/>
      <c r="D3492" s="933"/>
      <c r="E3492" s="19"/>
      <c r="I3492" s="100"/>
      <c r="M3492" s="100"/>
      <c r="Q3492" s="99"/>
      <c r="R3492" s="340"/>
      <c r="S3492" s="119"/>
      <c r="T3492" s="123"/>
      <c r="U3492" s="119"/>
      <c r="V3492" s="99"/>
      <c r="W3492" s="127"/>
      <c r="X3492" s="99"/>
      <c r="Y3492" s="127"/>
    </row>
    <row r="3493" spans="3:25" ht="19" hidden="1">
      <c r="C3493" s="933"/>
      <c r="D3493" s="933"/>
      <c r="E3493" s="19"/>
      <c r="I3493" s="100"/>
      <c r="M3493" s="100"/>
      <c r="Q3493" s="99"/>
      <c r="R3493" s="340"/>
      <c r="S3493" s="119"/>
      <c r="T3493" s="123"/>
      <c r="U3493" s="119"/>
      <c r="V3493" s="99"/>
      <c r="W3493" s="127"/>
      <c r="X3493" s="99"/>
      <c r="Y3493" s="127"/>
    </row>
    <row r="3494" spans="3:25" ht="19" hidden="1">
      <c r="C3494" s="933"/>
      <c r="D3494" s="933"/>
      <c r="E3494" s="19"/>
      <c r="I3494" s="100"/>
      <c r="M3494" s="100"/>
      <c r="Q3494" s="99"/>
      <c r="R3494" s="340"/>
      <c r="S3494" s="119"/>
      <c r="T3494" s="123"/>
      <c r="U3494" s="119"/>
      <c r="V3494" s="99"/>
      <c r="W3494" s="127"/>
      <c r="X3494" s="99"/>
      <c r="Y3494" s="127"/>
    </row>
    <row r="3495" spans="3:25" ht="19" hidden="1">
      <c r="C3495" s="933"/>
      <c r="D3495" s="933"/>
      <c r="E3495" s="19"/>
      <c r="I3495" s="100"/>
      <c r="M3495" s="100"/>
      <c r="Q3495" s="99"/>
      <c r="R3495" s="340"/>
      <c r="S3495" s="119"/>
      <c r="T3495" s="123"/>
      <c r="U3495" s="119"/>
      <c r="V3495" s="99"/>
      <c r="W3495" s="127"/>
      <c r="X3495" s="99"/>
      <c r="Y3495" s="127"/>
    </row>
    <row r="3496" spans="3:25" ht="19" hidden="1">
      <c r="C3496" s="933"/>
      <c r="D3496" s="933"/>
      <c r="E3496" s="19"/>
      <c r="I3496" s="100"/>
      <c r="M3496" s="100"/>
      <c r="Q3496" s="99"/>
      <c r="R3496" s="340"/>
      <c r="S3496" s="119"/>
      <c r="T3496" s="123"/>
      <c r="U3496" s="119"/>
      <c r="V3496" s="99"/>
      <c r="W3496" s="127"/>
      <c r="X3496" s="99"/>
      <c r="Y3496" s="127"/>
    </row>
    <row r="3497" spans="3:25" ht="19" hidden="1">
      <c r="C3497" s="933"/>
      <c r="D3497" s="933"/>
      <c r="E3497" s="19"/>
      <c r="I3497" s="100"/>
      <c r="M3497" s="100"/>
      <c r="Q3497" s="99"/>
      <c r="R3497" s="340"/>
      <c r="S3497" s="119"/>
      <c r="T3497" s="123"/>
      <c r="U3497" s="119"/>
      <c r="V3497" s="99"/>
      <c r="W3497" s="127"/>
      <c r="X3497" s="99"/>
      <c r="Y3497" s="127"/>
    </row>
    <row r="3498" spans="3:25" ht="19" hidden="1">
      <c r="C3498" s="933"/>
      <c r="D3498" s="933"/>
      <c r="E3498" s="19"/>
      <c r="I3498" s="100"/>
      <c r="M3498" s="100"/>
      <c r="Q3498" s="99"/>
      <c r="R3498" s="340"/>
      <c r="S3498" s="119"/>
      <c r="T3498" s="123"/>
      <c r="U3498" s="119"/>
      <c r="V3498" s="99"/>
      <c r="W3498" s="127"/>
      <c r="X3498" s="99"/>
      <c r="Y3498" s="127"/>
    </row>
    <row r="3499" spans="3:25" ht="19" hidden="1">
      <c r="C3499" s="933"/>
      <c r="D3499" s="933"/>
      <c r="E3499" s="19"/>
      <c r="I3499" s="100"/>
      <c r="M3499" s="100"/>
      <c r="Q3499" s="99"/>
      <c r="R3499" s="340"/>
      <c r="S3499" s="119"/>
      <c r="T3499" s="123"/>
      <c r="U3499" s="119"/>
      <c r="V3499" s="99"/>
      <c r="W3499" s="127"/>
      <c r="X3499" s="99"/>
      <c r="Y3499" s="127"/>
    </row>
    <row r="3500" spans="3:25" ht="19" hidden="1">
      <c r="C3500" s="933"/>
      <c r="D3500" s="933"/>
      <c r="E3500" s="19"/>
      <c r="I3500" s="100"/>
      <c r="M3500" s="100"/>
      <c r="Q3500" s="99"/>
      <c r="R3500" s="340"/>
      <c r="S3500" s="119"/>
      <c r="T3500" s="123"/>
      <c r="U3500" s="119"/>
      <c r="V3500" s="99"/>
      <c r="W3500" s="127"/>
      <c r="X3500" s="99"/>
      <c r="Y3500" s="127"/>
    </row>
    <row r="3501" spans="3:25" ht="19" hidden="1">
      <c r="C3501" s="933"/>
      <c r="D3501" s="933"/>
      <c r="E3501" s="19"/>
      <c r="I3501" s="100"/>
      <c r="M3501" s="100"/>
      <c r="Q3501" s="99"/>
      <c r="R3501" s="340"/>
      <c r="S3501" s="119"/>
      <c r="T3501" s="123"/>
      <c r="U3501" s="119"/>
      <c r="V3501" s="99"/>
      <c r="W3501" s="127"/>
      <c r="X3501" s="99"/>
      <c r="Y3501" s="127"/>
    </row>
    <row r="3502" spans="3:25" ht="19" hidden="1">
      <c r="C3502" s="933"/>
      <c r="D3502" s="933"/>
      <c r="E3502" s="19"/>
      <c r="I3502" s="100"/>
      <c r="M3502" s="100"/>
      <c r="Q3502" s="99"/>
      <c r="R3502" s="340"/>
      <c r="S3502" s="119"/>
      <c r="T3502" s="123"/>
      <c r="U3502" s="119"/>
      <c r="V3502" s="99"/>
      <c r="W3502" s="127"/>
      <c r="X3502" s="99"/>
      <c r="Y3502" s="127"/>
    </row>
    <row r="3503" spans="3:25" ht="19" hidden="1">
      <c r="C3503" s="933"/>
      <c r="D3503" s="933"/>
      <c r="E3503" s="19"/>
      <c r="I3503" s="100"/>
      <c r="M3503" s="100"/>
      <c r="Q3503" s="99"/>
      <c r="R3503" s="340"/>
      <c r="S3503" s="119"/>
      <c r="T3503" s="123"/>
      <c r="U3503" s="119"/>
      <c r="V3503" s="99"/>
      <c r="W3503" s="127"/>
      <c r="X3503" s="99"/>
      <c r="Y3503" s="127"/>
    </row>
    <row r="3504" spans="3:25" ht="19" hidden="1">
      <c r="C3504" s="933"/>
      <c r="D3504" s="933"/>
      <c r="E3504" s="19"/>
      <c r="I3504" s="100"/>
      <c r="M3504" s="100"/>
      <c r="Q3504" s="99"/>
      <c r="R3504" s="340"/>
      <c r="S3504" s="119"/>
      <c r="T3504" s="123"/>
      <c r="U3504" s="119"/>
      <c r="V3504" s="99"/>
      <c r="W3504" s="127"/>
      <c r="X3504" s="99"/>
      <c r="Y3504" s="127"/>
    </row>
    <row r="3505" spans="3:25" ht="19" hidden="1">
      <c r="C3505" s="933"/>
      <c r="D3505" s="933"/>
      <c r="E3505" s="19"/>
      <c r="I3505" s="100"/>
      <c r="M3505" s="100"/>
      <c r="Q3505" s="99"/>
      <c r="R3505" s="340"/>
      <c r="S3505" s="119"/>
      <c r="T3505" s="123"/>
      <c r="U3505" s="119"/>
      <c r="V3505" s="99"/>
      <c r="W3505" s="127"/>
      <c r="X3505" s="99"/>
      <c r="Y3505" s="127"/>
    </row>
    <row r="3506" spans="3:25" ht="19" hidden="1">
      <c r="C3506" s="933"/>
      <c r="D3506" s="933"/>
      <c r="E3506" s="19"/>
      <c r="I3506" s="100"/>
      <c r="M3506" s="100"/>
      <c r="Q3506" s="99"/>
      <c r="R3506" s="340"/>
      <c r="S3506" s="119"/>
      <c r="T3506" s="123"/>
      <c r="U3506" s="119"/>
      <c r="V3506" s="99"/>
      <c r="W3506" s="127"/>
      <c r="X3506" s="99"/>
      <c r="Y3506" s="127"/>
    </row>
    <row r="3507" spans="3:25" ht="19" hidden="1">
      <c r="C3507" s="933"/>
      <c r="D3507" s="933"/>
      <c r="E3507" s="19"/>
      <c r="I3507" s="100"/>
      <c r="M3507" s="100"/>
      <c r="Q3507" s="99"/>
      <c r="R3507" s="340"/>
      <c r="S3507" s="119"/>
      <c r="T3507" s="123"/>
      <c r="U3507" s="119"/>
      <c r="V3507" s="99"/>
      <c r="W3507" s="127"/>
      <c r="X3507" s="99"/>
      <c r="Y3507" s="127"/>
    </row>
    <row r="3508" spans="3:25" ht="19" hidden="1">
      <c r="C3508" s="933"/>
      <c r="D3508" s="933"/>
      <c r="E3508" s="19"/>
      <c r="I3508" s="100"/>
      <c r="M3508" s="100"/>
      <c r="Q3508" s="99"/>
      <c r="R3508" s="340"/>
      <c r="S3508" s="119"/>
      <c r="T3508" s="123"/>
      <c r="U3508" s="119"/>
      <c r="V3508" s="99"/>
      <c r="W3508" s="127"/>
      <c r="X3508" s="99"/>
      <c r="Y3508" s="127"/>
    </row>
    <row r="3509" spans="3:25" ht="19" hidden="1">
      <c r="C3509" s="933"/>
      <c r="D3509" s="933"/>
      <c r="E3509" s="19"/>
      <c r="I3509" s="100"/>
      <c r="M3509" s="100"/>
      <c r="Q3509" s="99"/>
      <c r="R3509" s="340"/>
      <c r="S3509" s="119"/>
      <c r="T3509" s="123"/>
      <c r="U3509" s="119"/>
      <c r="V3509" s="99"/>
      <c r="W3509" s="127"/>
      <c r="X3509" s="99"/>
      <c r="Y3509" s="127"/>
    </row>
    <row r="3510" spans="3:25" ht="19" hidden="1">
      <c r="C3510" s="933"/>
      <c r="D3510" s="933"/>
      <c r="E3510" s="19"/>
      <c r="I3510" s="100"/>
      <c r="M3510" s="100"/>
      <c r="Q3510" s="99"/>
      <c r="R3510" s="340"/>
      <c r="S3510" s="119"/>
      <c r="T3510" s="123"/>
      <c r="U3510" s="119"/>
      <c r="V3510" s="99"/>
      <c r="W3510" s="127"/>
      <c r="X3510" s="99"/>
      <c r="Y3510" s="127"/>
    </row>
    <row r="3511" spans="3:25" ht="19" hidden="1">
      <c r="C3511" s="933"/>
      <c r="D3511" s="933"/>
      <c r="E3511" s="19"/>
      <c r="I3511" s="100"/>
      <c r="M3511" s="100"/>
      <c r="Q3511" s="99"/>
      <c r="R3511" s="340"/>
      <c r="S3511" s="119"/>
      <c r="T3511" s="123"/>
      <c r="U3511" s="119"/>
      <c r="V3511" s="99"/>
      <c r="W3511" s="127"/>
      <c r="X3511" s="99"/>
      <c r="Y3511" s="127"/>
    </row>
    <row r="3512" spans="3:25" ht="19" hidden="1">
      <c r="C3512" s="933"/>
      <c r="D3512" s="933"/>
      <c r="E3512" s="19"/>
      <c r="I3512" s="100"/>
      <c r="M3512" s="100"/>
      <c r="Q3512" s="99"/>
      <c r="R3512" s="340"/>
      <c r="S3512" s="119"/>
      <c r="T3512" s="123"/>
      <c r="U3512" s="119"/>
      <c r="V3512" s="99"/>
      <c r="W3512" s="127"/>
      <c r="X3512" s="99"/>
      <c r="Y3512" s="127"/>
    </row>
    <row r="3513" spans="3:25" ht="19" hidden="1">
      <c r="C3513" s="933"/>
      <c r="D3513" s="933"/>
      <c r="E3513" s="19"/>
      <c r="I3513" s="100"/>
      <c r="M3513" s="100"/>
      <c r="Q3513" s="99"/>
      <c r="R3513" s="340"/>
      <c r="S3513" s="119"/>
      <c r="T3513" s="123"/>
      <c r="U3513" s="119"/>
      <c r="V3513" s="99"/>
      <c r="W3513" s="127"/>
      <c r="X3513" s="99"/>
      <c r="Y3513" s="127"/>
    </row>
    <row r="3514" spans="3:25" ht="19" hidden="1">
      <c r="C3514" s="933"/>
      <c r="D3514" s="933"/>
      <c r="E3514" s="19"/>
      <c r="I3514" s="100"/>
      <c r="M3514" s="100"/>
      <c r="Q3514" s="99"/>
      <c r="R3514" s="340"/>
      <c r="S3514" s="119"/>
      <c r="T3514" s="123"/>
      <c r="U3514" s="119"/>
      <c r="V3514" s="99"/>
      <c r="W3514" s="127"/>
      <c r="X3514" s="99"/>
      <c r="Y3514" s="127"/>
    </row>
    <row r="3515" spans="3:25" ht="19" hidden="1">
      <c r="C3515" s="933"/>
      <c r="D3515" s="933"/>
      <c r="E3515" s="19"/>
      <c r="I3515" s="100"/>
      <c r="M3515" s="100"/>
      <c r="Q3515" s="99"/>
      <c r="R3515" s="340"/>
      <c r="S3515" s="119"/>
      <c r="T3515" s="123"/>
      <c r="U3515" s="119"/>
      <c r="V3515" s="99"/>
      <c r="W3515" s="127"/>
      <c r="X3515" s="99"/>
      <c r="Y3515" s="127"/>
    </row>
    <row r="3516" spans="3:25" ht="19" hidden="1">
      <c r="C3516" s="933"/>
      <c r="D3516" s="933"/>
      <c r="E3516" s="19"/>
      <c r="I3516" s="100"/>
      <c r="M3516" s="100"/>
      <c r="Q3516" s="99"/>
      <c r="R3516" s="340"/>
      <c r="S3516" s="119"/>
      <c r="T3516" s="123"/>
      <c r="U3516" s="119"/>
      <c r="V3516" s="99"/>
      <c r="W3516" s="127"/>
      <c r="X3516" s="99"/>
      <c r="Y3516" s="127"/>
    </row>
    <row r="3517" spans="3:25" ht="19" hidden="1">
      <c r="C3517" s="933"/>
      <c r="D3517" s="933"/>
      <c r="E3517" s="19"/>
      <c r="I3517" s="100"/>
      <c r="M3517" s="100"/>
      <c r="Q3517" s="99"/>
      <c r="R3517" s="340"/>
      <c r="S3517" s="119"/>
      <c r="T3517" s="123"/>
      <c r="U3517" s="119"/>
      <c r="V3517" s="99"/>
      <c r="W3517" s="127"/>
      <c r="X3517" s="99"/>
      <c r="Y3517" s="127"/>
    </row>
    <row r="3518" spans="3:25" ht="19" hidden="1">
      <c r="C3518" s="933"/>
      <c r="D3518" s="933"/>
      <c r="E3518" s="19"/>
      <c r="I3518" s="100"/>
      <c r="M3518" s="100"/>
      <c r="Q3518" s="99"/>
      <c r="R3518" s="340"/>
      <c r="S3518" s="119"/>
      <c r="T3518" s="123"/>
      <c r="U3518" s="119"/>
      <c r="V3518" s="99"/>
      <c r="W3518" s="127"/>
      <c r="X3518" s="99"/>
      <c r="Y3518" s="127"/>
    </row>
    <row r="3519" spans="3:25" ht="19" hidden="1">
      <c r="C3519" s="933"/>
      <c r="D3519" s="933"/>
      <c r="E3519" s="19"/>
      <c r="I3519" s="100"/>
      <c r="M3519" s="100"/>
      <c r="Q3519" s="99"/>
      <c r="R3519" s="340"/>
      <c r="S3519" s="119"/>
      <c r="T3519" s="123"/>
      <c r="U3519" s="119"/>
      <c r="V3519" s="99"/>
      <c r="W3519" s="127"/>
      <c r="X3519" s="99"/>
      <c r="Y3519" s="127"/>
    </row>
    <row r="3520" spans="3:25" ht="19" hidden="1">
      <c r="C3520" s="933"/>
      <c r="D3520" s="933"/>
      <c r="E3520" s="19"/>
      <c r="I3520" s="100"/>
      <c r="M3520" s="100"/>
      <c r="Q3520" s="99"/>
      <c r="R3520" s="340"/>
      <c r="S3520" s="119"/>
      <c r="T3520" s="123"/>
      <c r="U3520" s="119"/>
      <c r="V3520" s="99"/>
      <c r="W3520" s="127"/>
      <c r="X3520" s="99"/>
      <c r="Y3520" s="127"/>
    </row>
    <row r="3521" spans="3:25" ht="19" hidden="1">
      <c r="C3521" s="933"/>
      <c r="D3521" s="933"/>
      <c r="E3521" s="19"/>
      <c r="I3521" s="100"/>
      <c r="M3521" s="100"/>
      <c r="Q3521" s="99"/>
      <c r="R3521" s="340"/>
      <c r="S3521" s="119"/>
      <c r="T3521" s="123"/>
      <c r="U3521" s="119"/>
      <c r="V3521" s="99"/>
      <c r="W3521" s="127"/>
      <c r="X3521" s="99"/>
      <c r="Y3521" s="127"/>
    </row>
    <row r="3522" spans="3:25" ht="19" hidden="1">
      <c r="C3522" s="933"/>
      <c r="D3522" s="933"/>
      <c r="E3522" s="19"/>
      <c r="I3522" s="100"/>
      <c r="M3522" s="100"/>
      <c r="Q3522" s="99"/>
      <c r="R3522" s="340"/>
      <c r="S3522" s="119"/>
      <c r="T3522" s="123"/>
      <c r="U3522" s="119"/>
      <c r="V3522" s="99"/>
      <c r="W3522" s="127"/>
      <c r="X3522" s="99"/>
      <c r="Y3522" s="127"/>
    </row>
    <row r="3523" spans="3:25" ht="19" hidden="1">
      <c r="C3523" s="933"/>
      <c r="D3523" s="933"/>
      <c r="E3523" s="19"/>
      <c r="I3523" s="100"/>
      <c r="M3523" s="100"/>
      <c r="Q3523" s="99"/>
      <c r="R3523" s="340"/>
      <c r="S3523" s="119"/>
      <c r="T3523" s="123"/>
      <c r="U3523" s="119"/>
      <c r="V3523" s="99"/>
      <c r="W3523" s="127"/>
      <c r="X3523" s="99"/>
      <c r="Y3523" s="127"/>
    </row>
    <row r="3524" spans="3:25" ht="19" hidden="1">
      <c r="C3524" s="933"/>
      <c r="D3524" s="933"/>
      <c r="E3524" s="19"/>
      <c r="I3524" s="100"/>
      <c r="M3524" s="100"/>
      <c r="Q3524" s="99"/>
      <c r="R3524" s="340"/>
      <c r="S3524" s="119"/>
      <c r="T3524" s="123"/>
      <c r="U3524" s="119"/>
      <c r="V3524" s="99"/>
      <c r="W3524" s="127"/>
      <c r="X3524" s="99"/>
      <c r="Y3524" s="127"/>
    </row>
    <row r="3525" spans="3:25" ht="19" hidden="1">
      <c r="C3525" s="933"/>
      <c r="D3525" s="933"/>
      <c r="E3525" s="19"/>
      <c r="I3525" s="100"/>
      <c r="M3525" s="100"/>
      <c r="Q3525" s="99"/>
      <c r="R3525" s="340"/>
      <c r="S3525" s="119"/>
      <c r="T3525" s="123"/>
      <c r="U3525" s="119"/>
      <c r="V3525" s="99"/>
      <c r="W3525" s="127"/>
      <c r="X3525" s="99"/>
      <c r="Y3525" s="127"/>
    </row>
    <row r="3526" spans="3:25" ht="19" hidden="1">
      <c r="C3526" s="933"/>
      <c r="D3526" s="933"/>
      <c r="E3526" s="19"/>
      <c r="I3526" s="100"/>
      <c r="M3526" s="100"/>
      <c r="Q3526" s="99"/>
      <c r="R3526" s="340"/>
      <c r="S3526" s="119"/>
      <c r="T3526" s="123"/>
      <c r="U3526" s="119"/>
      <c r="V3526" s="99"/>
      <c r="W3526" s="127"/>
      <c r="X3526" s="99"/>
      <c r="Y3526" s="127"/>
    </row>
    <row r="3527" spans="3:25" ht="19" hidden="1">
      <c r="C3527" s="933"/>
      <c r="D3527" s="933"/>
      <c r="E3527" s="19"/>
      <c r="I3527" s="100"/>
      <c r="M3527" s="100"/>
      <c r="Q3527" s="99"/>
      <c r="R3527" s="340"/>
      <c r="S3527" s="119"/>
      <c r="T3527" s="123"/>
      <c r="U3527" s="119"/>
      <c r="V3527" s="99"/>
      <c r="W3527" s="127"/>
      <c r="X3527" s="99"/>
      <c r="Y3527" s="127"/>
    </row>
    <row r="3528" spans="3:25" ht="19" hidden="1">
      <c r="C3528" s="933"/>
      <c r="D3528" s="933"/>
      <c r="E3528" s="19"/>
      <c r="I3528" s="100"/>
      <c r="M3528" s="100"/>
      <c r="Q3528" s="99"/>
      <c r="R3528" s="340"/>
      <c r="S3528" s="119"/>
      <c r="T3528" s="123"/>
      <c r="U3528" s="119"/>
      <c r="V3528" s="99"/>
      <c r="W3528" s="127"/>
      <c r="X3528" s="99"/>
      <c r="Y3528" s="127"/>
    </row>
    <row r="3529" spans="3:25" ht="19" hidden="1">
      <c r="C3529" s="933"/>
      <c r="D3529" s="933"/>
      <c r="E3529" s="19"/>
      <c r="I3529" s="100"/>
      <c r="M3529" s="100"/>
      <c r="Q3529" s="99"/>
      <c r="R3529" s="340"/>
      <c r="S3529" s="119"/>
      <c r="T3529" s="123"/>
      <c r="U3529" s="119"/>
      <c r="V3529" s="99"/>
      <c r="W3529" s="127"/>
      <c r="X3529" s="99"/>
      <c r="Y3529" s="127"/>
    </row>
    <row r="3530" spans="3:25" ht="19" hidden="1">
      <c r="C3530" s="933"/>
      <c r="D3530" s="933"/>
      <c r="E3530" s="19"/>
      <c r="I3530" s="100"/>
      <c r="M3530" s="100"/>
      <c r="Q3530" s="99"/>
      <c r="R3530" s="340"/>
      <c r="S3530" s="119"/>
      <c r="T3530" s="123"/>
      <c r="U3530" s="119"/>
      <c r="V3530" s="99"/>
      <c r="W3530" s="127"/>
      <c r="X3530" s="99"/>
      <c r="Y3530" s="127"/>
    </row>
    <row r="3531" spans="3:25" ht="19" hidden="1">
      <c r="C3531" s="933"/>
      <c r="D3531" s="933"/>
      <c r="E3531" s="19"/>
      <c r="I3531" s="100"/>
      <c r="M3531" s="100"/>
      <c r="Q3531" s="99"/>
      <c r="R3531" s="340"/>
      <c r="S3531" s="119"/>
      <c r="T3531" s="123"/>
      <c r="U3531" s="119"/>
      <c r="V3531" s="99"/>
      <c r="W3531" s="127"/>
      <c r="X3531" s="99"/>
      <c r="Y3531" s="127"/>
    </row>
    <row r="3532" spans="3:25" ht="19" hidden="1">
      <c r="C3532" s="933"/>
      <c r="D3532" s="933"/>
      <c r="E3532" s="19"/>
      <c r="I3532" s="100"/>
      <c r="M3532" s="100"/>
      <c r="Q3532" s="99"/>
      <c r="R3532" s="340"/>
      <c r="S3532" s="119"/>
      <c r="T3532" s="123"/>
      <c r="U3532" s="119"/>
      <c r="V3532" s="99"/>
      <c r="W3532" s="127"/>
      <c r="X3532" s="99"/>
      <c r="Y3532" s="127"/>
    </row>
    <row r="3533" spans="3:25" ht="19" hidden="1">
      <c r="C3533" s="933"/>
      <c r="D3533" s="933"/>
      <c r="E3533" s="19"/>
      <c r="I3533" s="100"/>
      <c r="M3533" s="100"/>
      <c r="Q3533" s="99"/>
      <c r="R3533" s="340"/>
      <c r="S3533" s="119"/>
      <c r="T3533" s="123"/>
      <c r="U3533" s="119"/>
      <c r="V3533" s="99"/>
      <c r="W3533" s="127"/>
      <c r="X3533" s="99"/>
      <c r="Y3533" s="127"/>
    </row>
    <row r="3534" spans="3:25" ht="19" hidden="1">
      <c r="C3534" s="933"/>
      <c r="D3534" s="933"/>
      <c r="E3534" s="19"/>
      <c r="I3534" s="100"/>
      <c r="M3534" s="100"/>
      <c r="Q3534" s="99"/>
      <c r="R3534" s="340"/>
      <c r="S3534" s="119"/>
      <c r="T3534" s="123"/>
      <c r="U3534" s="119"/>
      <c r="V3534" s="99"/>
      <c r="W3534" s="127"/>
      <c r="X3534" s="99"/>
      <c r="Y3534" s="127"/>
    </row>
    <row r="3535" spans="3:25" ht="19" hidden="1">
      <c r="C3535" s="933"/>
      <c r="D3535" s="933"/>
      <c r="E3535" s="19"/>
      <c r="I3535" s="100"/>
      <c r="M3535" s="100"/>
      <c r="Q3535" s="99"/>
      <c r="R3535" s="340"/>
      <c r="S3535" s="119"/>
      <c r="T3535" s="123"/>
      <c r="U3535" s="119"/>
      <c r="V3535" s="99"/>
      <c r="W3535" s="127"/>
      <c r="X3535" s="99"/>
      <c r="Y3535" s="127"/>
    </row>
    <row r="3536" spans="3:25" ht="19" hidden="1">
      <c r="C3536" s="933"/>
      <c r="D3536" s="933"/>
      <c r="E3536" s="19"/>
      <c r="I3536" s="100"/>
      <c r="M3536" s="100"/>
      <c r="Q3536" s="99"/>
      <c r="R3536" s="340"/>
      <c r="S3536" s="119"/>
      <c r="T3536" s="123"/>
      <c r="U3536" s="119"/>
      <c r="V3536" s="99"/>
      <c r="W3536" s="127"/>
      <c r="X3536" s="99"/>
      <c r="Y3536" s="127"/>
    </row>
    <row r="3537" spans="3:25" ht="19" hidden="1">
      <c r="C3537" s="933"/>
      <c r="D3537" s="933"/>
      <c r="E3537" s="19"/>
      <c r="I3537" s="100"/>
      <c r="M3537" s="100"/>
      <c r="Q3537" s="99"/>
      <c r="R3537" s="340"/>
      <c r="S3537" s="119"/>
      <c r="T3537" s="123"/>
      <c r="U3537" s="119"/>
      <c r="V3537" s="99"/>
      <c r="W3537" s="127"/>
      <c r="X3537" s="99"/>
      <c r="Y3537" s="127"/>
    </row>
    <row r="3538" spans="3:25" ht="19" hidden="1">
      <c r="C3538" s="933"/>
      <c r="D3538" s="933"/>
      <c r="E3538" s="19"/>
      <c r="I3538" s="100"/>
      <c r="M3538" s="100"/>
      <c r="Q3538" s="99"/>
      <c r="R3538" s="340"/>
      <c r="S3538" s="119"/>
      <c r="T3538" s="123"/>
      <c r="U3538" s="119"/>
      <c r="V3538" s="99"/>
      <c r="W3538" s="127"/>
      <c r="X3538" s="99"/>
      <c r="Y3538" s="127"/>
    </row>
    <row r="3539" spans="3:25" ht="19" hidden="1">
      <c r="C3539" s="933"/>
      <c r="D3539" s="933"/>
      <c r="E3539" s="19"/>
      <c r="I3539" s="100"/>
      <c r="M3539" s="100"/>
      <c r="Q3539" s="99"/>
      <c r="R3539" s="340"/>
      <c r="S3539" s="119"/>
      <c r="T3539" s="123"/>
      <c r="U3539" s="119"/>
      <c r="V3539" s="99"/>
      <c r="W3539" s="127"/>
      <c r="X3539" s="99"/>
      <c r="Y3539" s="127"/>
    </row>
    <row r="3540" spans="3:25" ht="19" hidden="1">
      <c r="C3540" s="933"/>
      <c r="D3540" s="933"/>
      <c r="E3540" s="19"/>
      <c r="I3540" s="100"/>
      <c r="M3540" s="100"/>
      <c r="Q3540" s="99"/>
      <c r="R3540" s="340"/>
      <c r="S3540" s="119"/>
      <c r="T3540" s="123"/>
      <c r="U3540" s="119"/>
      <c r="V3540" s="99"/>
      <c r="W3540" s="127"/>
      <c r="X3540" s="99"/>
      <c r="Y3540" s="127"/>
    </row>
    <row r="3541" spans="3:25" ht="19" hidden="1">
      <c r="C3541" s="933"/>
      <c r="D3541" s="933"/>
      <c r="E3541" s="19"/>
      <c r="I3541" s="100"/>
      <c r="M3541" s="100"/>
      <c r="Q3541" s="99"/>
      <c r="R3541" s="340"/>
      <c r="S3541" s="119"/>
      <c r="T3541" s="123"/>
      <c r="U3541" s="119"/>
      <c r="V3541" s="99"/>
      <c r="W3541" s="127"/>
      <c r="X3541" s="99"/>
      <c r="Y3541" s="127"/>
    </row>
    <row r="3542" spans="3:25" ht="19" hidden="1">
      <c r="C3542" s="933"/>
      <c r="D3542" s="933"/>
      <c r="E3542" s="19"/>
      <c r="I3542" s="100"/>
      <c r="M3542" s="100"/>
      <c r="Q3542" s="99"/>
      <c r="R3542" s="340"/>
      <c r="S3542" s="119"/>
      <c r="T3542" s="123"/>
      <c r="U3542" s="119"/>
      <c r="V3542" s="99"/>
      <c r="W3542" s="127"/>
      <c r="X3542" s="99"/>
      <c r="Y3542" s="127"/>
    </row>
    <row r="3543" spans="3:25" ht="19" hidden="1">
      <c r="C3543" s="933"/>
      <c r="D3543" s="933"/>
      <c r="E3543" s="19"/>
      <c r="I3543" s="100"/>
      <c r="M3543" s="100"/>
      <c r="Q3543" s="99"/>
      <c r="R3543" s="340"/>
      <c r="S3543" s="119"/>
      <c r="T3543" s="123"/>
      <c r="U3543" s="119"/>
      <c r="V3543" s="99"/>
      <c r="W3543" s="127"/>
      <c r="X3543" s="99"/>
      <c r="Y3543" s="127"/>
    </row>
    <row r="3544" spans="3:25" ht="19" hidden="1">
      <c r="C3544" s="933"/>
      <c r="D3544" s="933"/>
      <c r="E3544" s="19"/>
      <c r="I3544" s="100"/>
      <c r="M3544" s="100"/>
      <c r="Q3544" s="99"/>
      <c r="R3544" s="340"/>
      <c r="S3544" s="119"/>
      <c r="T3544" s="123"/>
      <c r="U3544" s="119"/>
      <c r="V3544" s="99"/>
      <c r="W3544" s="127"/>
      <c r="X3544" s="99"/>
      <c r="Y3544" s="127"/>
    </row>
    <row r="3545" spans="3:25" ht="19" hidden="1">
      <c r="C3545" s="933"/>
      <c r="D3545" s="933"/>
      <c r="E3545" s="19"/>
      <c r="I3545" s="100"/>
      <c r="M3545" s="100"/>
      <c r="Q3545" s="99"/>
      <c r="R3545" s="340"/>
      <c r="S3545" s="119"/>
      <c r="T3545" s="123"/>
      <c r="U3545" s="119"/>
      <c r="V3545" s="99"/>
      <c r="W3545" s="127"/>
      <c r="X3545" s="99"/>
      <c r="Y3545" s="127"/>
    </row>
    <row r="3546" spans="3:25" ht="19" hidden="1">
      <c r="C3546" s="933"/>
      <c r="D3546" s="933"/>
      <c r="E3546" s="19"/>
      <c r="I3546" s="100"/>
      <c r="M3546" s="100"/>
      <c r="Q3546" s="99"/>
      <c r="R3546" s="340"/>
      <c r="S3546" s="119"/>
      <c r="T3546" s="123"/>
      <c r="U3546" s="119"/>
      <c r="V3546" s="99"/>
      <c r="W3546" s="127"/>
      <c r="X3546" s="99"/>
      <c r="Y3546" s="127"/>
    </row>
    <row r="3547" spans="3:25" ht="19" hidden="1">
      <c r="C3547" s="933"/>
      <c r="D3547" s="933"/>
      <c r="E3547" s="19"/>
      <c r="I3547" s="100"/>
      <c r="M3547" s="100"/>
      <c r="Q3547" s="99"/>
      <c r="R3547" s="340"/>
      <c r="S3547" s="119"/>
      <c r="T3547" s="123"/>
      <c r="U3547" s="119"/>
      <c r="V3547" s="99"/>
      <c r="W3547" s="127"/>
      <c r="X3547" s="99"/>
      <c r="Y3547" s="127"/>
    </row>
    <row r="3548" spans="3:25" ht="19" hidden="1">
      <c r="C3548" s="933"/>
      <c r="D3548" s="933"/>
      <c r="E3548" s="19"/>
      <c r="I3548" s="100"/>
      <c r="M3548" s="100"/>
      <c r="Q3548" s="99"/>
      <c r="R3548" s="340"/>
      <c r="S3548" s="119"/>
      <c r="T3548" s="123"/>
      <c r="U3548" s="119"/>
      <c r="V3548" s="99"/>
      <c r="W3548" s="127"/>
      <c r="X3548" s="99"/>
      <c r="Y3548" s="127"/>
    </row>
    <row r="3549" spans="3:25" ht="19" hidden="1">
      <c r="C3549" s="933"/>
      <c r="D3549" s="933"/>
      <c r="E3549" s="19"/>
      <c r="I3549" s="100"/>
      <c r="M3549" s="100"/>
      <c r="Q3549" s="99"/>
      <c r="R3549" s="340"/>
      <c r="S3549" s="119"/>
      <c r="T3549" s="123"/>
      <c r="U3549" s="119"/>
      <c r="V3549" s="99"/>
      <c r="W3549" s="127"/>
      <c r="X3549" s="99"/>
      <c r="Y3549" s="127"/>
    </row>
    <row r="3550" spans="3:25" ht="19" hidden="1">
      <c r="C3550" s="933"/>
      <c r="D3550" s="933"/>
      <c r="E3550" s="19"/>
      <c r="I3550" s="100"/>
      <c r="M3550" s="100"/>
      <c r="Q3550" s="99"/>
      <c r="R3550" s="340"/>
      <c r="S3550" s="119"/>
      <c r="T3550" s="123"/>
      <c r="U3550" s="119"/>
      <c r="V3550" s="99"/>
      <c r="W3550" s="127"/>
      <c r="X3550" s="99"/>
      <c r="Y3550" s="127"/>
    </row>
    <row r="3551" spans="3:25" ht="19" hidden="1">
      <c r="C3551" s="933"/>
      <c r="D3551" s="933"/>
      <c r="E3551" s="19"/>
      <c r="I3551" s="100"/>
      <c r="M3551" s="100"/>
      <c r="Q3551" s="99"/>
      <c r="R3551" s="340"/>
      <c r="S3551" s="119"/>
      <c r="T3551" s="123"/>
      <c r="U3551" s="119"/>
      <c r="V3551" s="99"/>
      <c r="W3551" s="127"/>
      <c r="X3551" s="99"/>
      <c r="Y3551" s="127"/>
    </row>
    <row r="3552" spans="3:25" ht="19" hidden="1">
      <c r="C3552" s="933"/>
      <c r="D3552" s="933"/>
      <c r="E3552" s="19"/>
      <c r="I3552" s="100"/>
      <c r="M3552" s="100"/>
      <c r="Q3552" s="99"/>
      <c r="R3552" s="340"/>
      <c r="S3552" s="119"/>
      <c r="T3552" s="123"/>
      <c r="U3552" s="119"/>
      <c r="V3552" s="99"/>
      <c r="W3552" s="127"/>
      <c r="X3552" s="99"/>
      <c r="Y3552" s="127"/>
    </row>
    <row r="3553" spans="3:25" ht="19" hidden="1">
      <c r="C3553" s="933"/>
      <c r="D3553" s="933"/>
      <c r="E3553" s="19"/>
      <c r="I3553" s="100"/>
      <c r="M3553" s="100"/>
      <c r="Q3553" s="99"/>
      <c r="R3553" s="340"/>
      <c r="S3553" s="119"/>
      <c r="T3553" s="123"/>
      <c r="U3553" s="119"/>
      <c r="V3553" s="99"/>
      <c r="W3553" s="127"/>
      <c r="X3553" s="99"/>
      <c r="Y3553" s="127"/>
    </row>
    <row r="3554" spans="3:25" ht="19" hidden="1">
      <c r="C3554" s="933"/>
      <c r="D3554" s="933"/>
      <c r="E3554" s="19"/>
      <c r="I3554" s="100"/>
      <c r="M3554" s="100"/>
      <c r="Q3554" s="99"/>
      <c r="R3554" s="340"/>
      <c r="S3554" s="119"/>
      <c r="T3554" s="123"/>
      <c r="U3554" s="119"/>
      <c r="V3554" s="99"/>
      <c r="W3554" s="127"/>
      <c r="X3554" s="99"/>
      <c r="Y3554" s="127"/>
    </row>
    <row r="3555" spans="3:25" ht="19" hidden="1">
      <c r="C3555" s="933"/>
      <c r="D3555" s="933"/>
      <c r="E3555" s="19"/>
      <c r="I3555" s="100"/>
      <c r="M3555" s="100"/>
      <c r="Q3555" s="99"/>
      <c r="R3555" s="340"/>
      <c r="S3555" s="119"/>
      <c r="T3555" s="123"/>
      <c r="U3555" s="119"/>
      <c r="V3555" s="99"/>
      <c r="W3555" s="127"/>
      <c r="X3555" s="99"/>
      <c r="Y3555" s="127"/>
    </row>
    <row r="3556" spans="3:25" ht="19" hidden="1">
      <c r="C3556" s="933"/>
      <c r="D3556" s="933"/>
      <c r="E3556" s="19"/>
      <c r="I3556" s="100"/>
      <c r="M3556" s="100"/>
      <c r="Q3556" s="99"/>
      <c r="R3556" s="340"/>
      <c r="S3556" s="119"/>
      <c r="T3556" s="123"/>
      <c r="U3556" s="119"/>
      <c r="V3556" s="99"/>
      <c r="W3556" s="127"/>
      <c r="X3556" s="99"/>
      <c r="Y3556" s="127"/>
    </row>
    <row r="3557" spans="3:25" ht="19" hidden="1">
      <c r="C3557" s="933"/>
      <c r="D3557" s="933"/>
      <c r="E3557" s="19"/>
      <c r="I3557" s="100"/>
      <c r="M3557" s="100"/>
      <c r="Q3557" s="99"/>
      <c r="R3557" s="340"/>
      <c r="S3557" s="119"/>
      <c r="T3557" s="123"/>
      <c r="U3557" s="119"/>
      <c r="V3557" s="99"/>
      <c r="W3557" s="127"/>
      <c r="X3557" s="99"/>
      <c r="Y3557" s="127"/>
    </row>
    <row r="3558" spans="3:25" ht="19" hidden="1">
      <c r="C3558" s="933"/>
      <c r="D3558" s="933"/>
      <c r="E3558" s="19"/>
      <c r="I3558" s="100"/>
      <c r="M3558" s="100"/>
      <c r="Q3558" s="99"/>
      <c r="R3558" s="340"/>
      <c r="S3558" s="119"/>
      <c r="T3558" s="123"/>
      <c r="U3558" s="119"/>
      <c r="V3558" s="99"/>
      <c r="W3558" s="127"/>
      <c r="X3558" s="99"/>
      <c r="Y3558" s="127"/>
    </row>
    <row r="3559" spans="3:25" ht="19" hidden="1">
      <c r="C3559" s="933"/>
      <c r="D3559" s="933"/>
      <c r="E3559" s="19"/>
      <c r="I3559" s="100"/>
      <c r="M3559" s="100"/>
      <c r="Q3559" s="99"/>
      <c r="R3559" s="340"/>
      <c r="S3559" s="119"/>
      <c r="T3559" s="123"/>
      <c r="U3559" s="119"/>
      <c r="V3559" s="99"/>
      <c r="W3559" s="127"/>
      <c r="X3559" s="99"/>
      <c r="Y3559" s="127"/>
    </row>
    <row r="3560" spans="3:25" ht="19" hidden="1">
      <c r="C3560" s="933"/>
      <c r="D3560" s="933"/>
      <c r="E3560" s="19"/>
      <c r="I3560" s="100"/>
      <c r="M3560" s="100"/>
      <c r="Q3560" s="99"/>
      <c r="R3560" s="340"/>
      <c r="S3560" s="119"/>
      <c r="T3560" s="123"/>
      <c r="U3560" s="119"/>
      <c r="V3560" s="99"/>
      <c r="W3560" s="127"/>
      <c r="X3560" s="99"/>
      <c r="Y3560" s="127"/>
    </row>
    <row r="3561" spans="3:25" ht="19" hidden="1">
      <c r="C3561" s="933"/>
      <c r="D3561" s="933"/>
      <c r="E3561" s="19"/>
      <c r="I3561" s="100"/>
      <c r="M3561" s="100"/>
      <c r="Q3561" s="99"/>
      <c r="R3561" s="340"/>
      <c r="S3561" s="119"/>
      <c r="T3561" s="123"/>
      <c r="U3561" s="119"/>
      <c r="V3561" s="99"/>
      <c r="W3561" s="127"/>
      <c r="X3561" s="99"/>
      <c r="Y3561" s="127"/>
    </row>
    <row r="3562" spans="3:25" ht="19" hidden="1">
      <c r="C3562" s="933"/>
      <c r="D3562" s="933"/>
      <c r="E3562" s="19"/>
      <c r="I3562" s="100"/>
      <c r="M3562" s="100"/>
      <c r="Q3562" s="99"/>
      <c r="R3562" s="340"/>
      <c r="S3562" s="119"/>
      <c r="T3562" s="123"/>
      <c r="U3562" s="119"/>
      <c r="V3562" s="99"/>
      <c r="W3562" s="127"/>
      <c r="X3562" s="99"/>
      <c r="Y3562" s="127"/>
    </row>
    <row r="3563" spans="3:25" ht="19" hidden="1">
      <c r="C3563" s="933"/>
      <c r="D3563" s="933"/>
      <c r="E3563" s="19"/>
      <c r="I3563" s="100"/>
      <c r="M3563" s="100"/>
      <c r="Q3563" s="99"/>
      <c r="R3563" s="340"/>
      <c r="S3563" s="119"/>
      <c r="T3563" s="123"/>
      <c r="U3563" s="119"/>
      <c r="V3563" s="99"/>
      <c r="W3563" s="127"/>
      <c r="X3563" s="99"/>
      <c r="Y3563" s="127"/>
    </row>
    <row r="3564" spans="3:25" ht="19" hidden="1">
      <c r="C3564" s="933"/>
      <c r="D3564" s="933"/>
      <c r="E3564" s="19"/>
      <c r="I3564" s="100"/>
      <c r="M3564" s="100"/>
      <c r="Q3564" s="99"/>
      <c r="R3564" s="340"/>
      <c r="S3564" s="119"/>
      <c r="T3564" s="123"/>
      <c r="U3564" s="119"/>
      <c r="V3564" s="99"/>
      <c r="W3564" s="127"/>
      <c r="X3564" s="99"/>
      <c r="Y3564" s="127"/>
    </row>
    <row r="3565" spans="3:25" ht="19" hidden="1">
      <c r="C3565" s="933"/>
      <c r="D3565" s="933"/>
      <c r="E3565" s="19"/>
      <c r="I3565" s="100"/>
      <c r="M3565" s="100"/>
      <c r="Q3565" s="99"/>
      <c r="R3565" s="340"/>
      <c r="S3565" s="119"/>
      <c r="T3565" s="123"/>
      <c r="U3565" s="119"/>
      <c r="V3565" s="99"/>
      <c r="W3565" s="127"/>
      <c r="X3565" s="99"/>
      <c r="Y3565" s="127"/>
    </row>
    <row r="3566" spans="3:25" ht="19" hidden="1">
      <c r="C3566" s="933"/>
      <c r="D3566" s="933"/>
      <c r="E3566" s="19"/>
      <c r="I3566" s="100"/>
      <c r="M3566" s="100"/>
      <c r="Q3566" s="99"/>
      <c r="R3566" s="340"/>
      <c r="S3566" s="119"/>
      <c r="T3566" s="123"/>
      <c r="U3566" s="119"/>
      <c r="V3566" s="99"/>
      <c r="W3566" s="127"/>
      <c r="X3566" s="99"/>
      <c r="Y3566" s="127"/>
    </row>
    <row r="3567" spans="3:25" ht="19" hidden="1">
      <c r="C3567" s="933"/>
      <c r="D3567" s="933"/>
      <c r="E3567" s="19"/>
      <c r="I3567" s="100"/>
      <c r="M3567" s="100"/>
      <c r="Q3567" s="99"/>
      <c r="R3567" s="340"/>
      <c r="S3567" s="119"/>
      <c r="T3567" s="123"/>
      <c r="U3567" s="119"/>
      <c r="V3567" s="99"/>
      <c r="W3567" s="127"/>
      <c r="X3567" s="99"/>
      <c r="Y3567" s="127"/>
    </row>
    <row r="3568" spans="3:25" ht="19" hidden="1">
      <c r="C3568" s="933"/>
      <c r="D3568" s="933"/>
      <c r="E3568" s="19"/>
      <c r="I3568" s="100"/>
      <c r="M3568" s="100"/>
      <c r="Q3568" s="99"/>
      <c r="R3568" s="340"/>
      <c r="S3568" s="119"/>
      <c r="T3568" s="123"/>
      <c r="U3568" s="119"/>
      <c r="V3568" s="99"/>
      <c r="W3568" s="127"/>
      <c r="X3568" s="99"/>
      <c r="Y3568" s="127"/>
    </row>
    <row r="3569" spans="3:25" ht="19" hidden="1">
      <c r="C3569" s="933"/>
      <c r="D3569" s="933"/>
      <c r="E3569" s="19"/>
      <c r="I3569" s="100"/>
      <c r="M3569" s="100"/>
      <c r="Q3569" s="99"/>
      <c r="R3569" s="340"/>
      <c r="S3569" s="119"/>
      <c r="T3569" s="123"/>
      <c r="U3569" s="119"/>
      <c r="V3569" s="99"/>
      <c r="W3569" s="127"/>
      <c r="X3569" s="99"/>
      <c r="Y3569" s="127"/>
    </row>
    <row r="3570" spans="3:25" ht="19" hidden="1">
      <c r="C3570" s="933"/>
      <c r="D3570" s="933"/>
      <c r="E3570" s="19"/>
      <c r="I3570" s="100"/>
      <c r="M3570" s="100"/>
      <c r="Q3570" s="99"/>
      <c r="R3570" s="340"/>
      <c r="S3570" s="119"/>
      <c r="T3570" s="123"/>
      <c r="U3570" s="119"/>
      <c r="V3570" s="99"/>
      <c r="W3570" s="127"/>
      <c r="X3570" s="99"/>
      <c r="Y3570" s="127"/>
    </row>
    <row r="3571" spans="3:25" ht="19" hidden="1">
      <c r="C3571" s="933"/>
      <c r="D3571" s="933"/>
      <c r="E3571" s="19"/>
      <c r="I3571" s="100"/>
      <c r="M3571" s="100"/>
      <c r="Q3571" s="99"/>
      <c r="R3571" s="340"/>
      <c r="S3571" s="119"/>
      <c r="T3571" s="123"/>
      <c r="U3571" s="119"/>
      <c r="V3571" s="99"/>
      <c r="W3571" s="127"/>
      <c r="X3571" s="99"/>
      <c r="Y3571" s="127"/>
    </row>
    <row r="3572" spans="3:25" ht="19" hidden="1">
      <c r="C3572" s="933"/>
      <c r="D3572" s="933"/>
      <c r="E3572" s="19"/>
      <c r="I3572" s="100"/>
      <c r="M3572" s="100"/>
      <c r="Q3572" s="99"/>
      <c r="R3572" s="340"/>
      <c r="S3572" s="119"/>
      <c r="T3572" s="123"/>
      <c r="U3572" s="119"/>
      <c r="V3572" s="99"/>
      <c r="W3572" s="127"/>
      <c r="X3572" s="99"/>
      <c r="Y3572" s="127"/>
    </row>
    <row r="3573" spans="3:25" ht="19" hidden="1">
      <c r="C3573" s="933"/>
      <c r="D3573" s="933"/>
      <c r="E3573" s="19"/>
      <c r="I3573" s="100"/>
      <c r="M3573" s="100"/>
      <c r="Q3573" s="99"/>
      <c r="R3573" s="340"/>
      <c r="S3573" s="119"/>
      <c r="T3573" s="123"/>
      <c r="U3573" s="119"/>
      <c r="V3573" s="99"/>
      <c r="W3573" s="127"/>
      <c r="X3573" s="99"/>
      <c r="Y3573" s="127"/>
    </row>
    <row r="3574" spans="3:25" ht="19" hidden="1">
      <c r="C3574" s="933"/>
      <c r="D3574" s="933"/>
      <c r="E3574" s="19"/>
      <c r="I3574" s="100"/>
      <c r="M3574" s="100"/>
      <c r="Q3574" s="99"/>
      <c r="R3574" s="340"/>
      <c r="S3574" s="119"/>
      <c r="T3574" s="123"/>
      <c r="U3574" s="119"/>
      <c r="V3574" s="99"/>
      <c r="W3574" s="127"/>
      <c r="X3574" s="99"/>
      <c r="Y3574" s="127"/>
    </row>
    <row r="3575" spans="3:25" ht="19" hidden="1">
      <c r="C3575" s="933"/>
      <c r="D3575" s="933"/>
      <c r="E3575" s="19"/>
      <c r="I3575" s="100"/>
      <c r="M3575" s="100"/>
      <c r="Q3575" s="99"/>
      <c r="R3575" s="340"/>
      <c r="S3575" s="119"/>
      <c r="T3575" s="123"/>
      <c r="U3575" s="119"/>
      <c r="V3575" s="99"/>
      <c r="W3575" s="127"/>
      <c r="X3575" s="99"/>
      <c r="Y3575" s="127"/>
    </row>
    <row r="3576" spans="3:25" ht="19" hidden="1">
      <c r="C3576" s="933"/>
      <c r="D3576" s="933"/>
      <c r="E3576" s="19"/>
      <c r="I3576" s="100"/>
      <c r="M3576" s="100"/>
      <c r="Q3576" s="99"/>
      <c r="R3576" s="340"/>
      <c r="S3576" s="119"/>
      <c r="T3576" s="123"/>
      <c r="U3576" s="119"/>
      <c r="V3576" s="99"/>
      <c r="W3576" s="127"/>
      <c r="X3576" s="99"/>
      <c r="Y3576" s="127"/>
    </row>
    <row r="3577" spans="3:25" ht="19" hidden="1">
      <c r="C3577" s="933"/>
      <c r="D3577" s="933"/>
      <c r="E3577" s="19"/>
      <c r="I3577" s="100"/>
      <c r="M3577" s="100"/>
      <c r="Q3577" s="99"/>
      <c r="R3577" s="340"/>
      <c r="S3577" s="119"/>
      <c r="T3577" s="123"/>
      <c r="U3577" s="119"/>
      <c r="V3577" s="99"/>
      <c r="W3577" s="127"/>
      <c r="X3577" s="99"/>
      <c r="Y3577" s="127"/>
    </row>
    <row r="3578" spans="3:25" ht="19" hidden="1">
      <c r="C3578" s="933"/>
      <c r="D3578" s="933"/>
      <c r="E3578" s="19"/>
      <c r="I3578" s="100"/>
      <c r="M3578" s="100"/>
      <c r="Q3578" s="99"/>
      <c r="R3578" s="340"/>
      <c r="S3578" s="119"/>
      <c r="T3578" s="123"/>
      <c r="U3578" s="119"/>
      <c r="V3578" s="99"/>
      <c r="W3578" s="127"/>
      <c r="X3578" s="99"/>
      <c r="Y3578" s="127"/>
    </row>
    <row r="3579" spans="3:25" ht="19" hidden="1">
      <c r="C3579" s="933"/>
      <c r="D3579" s="933"/>
      <c r="E3579" s="19"/>
      <c r="I3579" s="100"/>
      <c r="M3579" s="100"/>
      <c r="Q3579" s="99"/>
      <c r="R3579" s="340"/>
      <c r="S3579" s="119"/>
      <c r="T3579" s="123"/>
      <c r="U3579" s="119"/>
      <c r="V3579" s="99"/>
      <c r="W3579" s="127"/>
      <c r="X3579" s="99"/>
      <c r="Y3579" s="127"/>
    </row>
    <row r="3580" spans="3:25" ht="19" hidden="1">
      <c r="C3580" s="933"/>
      <c r="D3580" s="933"/>
      <c r="E3580" s="19"/>
      <c r="I3580" s="100"/>
      <c r="M3580" s="100"/>
      <c r="Q3580" s="99"/>
      <c r="R3580" s="340"/>
      <c r="S3580" s="119"/>
      <c r="T3580" s="123"/>
      <c r="U3580" s="119"/>
      <c r="V3580" s="99"/>
      <c r="W3580" s="127"/>
      <c r="X3580" s="99"/>
      <c r="Y3580" s="127"/>
    </row>
    <row r="3581" spans="3:25" ht="19" hidden="1">
      <c r="C3581" s="933"/>
      <c r="D3581" s="933"/>
      <c r="E3581" s="19"/>
      <c r="I3581" s="100"/>
      <c r="M3581" s="100"/>
      <c r="Q3581" s="99"/>
      <c r="R3581" s="340"/>
      <c r="S3581" s="119"/>
      <c r="T3581" s="123"/>
      <c r="U3581" s="119"/>
      <c r="V3581" s="99"/>
      <c r="W3581" s="127"/>
      <c r="X3581" s="99"/>
      <c r="Y3581" s="127"/>
    </row>
    <row r="3582" spans="3:25" ht="19" hidden="1">
      <c r="C3582" s="933"/>
      <c r="D3582" s="933"/>
      <c r="E3582" s="19"/>
      <c r="I3582" s="100"/>
      <c r="M3582" s="100"/>
      <c r="Q3582" s="99"/>
      <c r="R3582" s="340"/>
      <c r="S3582" s="119"/>
      <c r="T3582" s="123"/>
      <c r="U3582" s="119"/>
      <c r="V3582" s="99"/>
      <c r="W3582" s="127"/>
      <c r="X3582" s="99"/>
      <c r="Y3582" s="127"/>
    </row>
    <row r="3583" spans="3:25" ht="19" hidden="1">
      <c r="C3583" s="933"/>
      <c r="D3583" s="933"/>
      <c r="E3583" s="19"/>
      <c r="I3583" s="100"/>
      <c r="M3583" s="100"/>
      <c r="Q3583" s="99"/>
      <c r="R3583" s="340"/>
      <c r="S3583" s="119"/>
      <c r="T3583" s="123"/>
      <c r="U3583" s="119"/>
      <c r="V3583" s="99"/>
      <c r="W3583" s="127"/>
      <c r="X3583" s="99"/>
      <c r="Y3583" s="127"/>
    </row>
    <row r="3584" spans="3:25" ht="19" hidden="1">
      <c r="C3584" s="933"/>
      <c r="D3584" s="933"/>
      <c r="E3584" s="19"/>
      <c r="I3584" s="100"/>
      <c r="M3584" s="100"/>
      <c r="Q3584" s="99"/>
      <c r="R3584" s="340"/>
      <c r="S3584" s="119"/>
      <c r="T3584" s="123"/>
      <c r="U3584" s="119"/>
      <c r="V3584" s="99"/>
      <c r="W3584" s="127"/>
      <c r="X3584" s="99"/>
      <c r="Y3584" s="127"/>
    </row>
    <row r="3585" spans="3:25" ht="19" hidden="1">
      <c r="C3585" s="933"/>
      <c r="D3585" s="933"/>
      <c r="E3585" s="19"/>
      <c r="I3585" s="100"/>
      <c r="M3585" s="100"/>
      <c r="Q3585" s="99"/>
      <c r="R3585" s="340"/>
      <c r="S3585" s="119"/>
      <c r="T3585" s="123"/>
      <c r="U3585" s="119"/>
      <c r="V3585" s="99"/>
      <c r="W3585" s="127"/>
      <c r="X3585" s="99"/>
      <c r="Y3585" s="127"/>
    </row>
    <row r="3586" spans="3:25" ht="19" hidden="1">
      <c r="C3586" s="933"/>
      <c r="D3586" s="933"/>
      <c r="E3586" s="19"/>
      <c r="I3586" s="100"/>
      <c r="M3586" s="100"/>
      <c r="Q3586" s="99"/>
      <c r="R3586" s="340"/>
      <c r="S3586" s="119"/>
      <c r="T3586" s="123"/>
      <c r="U3586" s="119"/>
      <c r="V3586" s="99"/>
      <c r="W3586" s="127"/>
      <c r="X3586" s="99"/>
      <c r="Y3586" s="127"/>
    </row>
    <row r="3587" spans="3:25" ht="19" hidden="1">
      <c r="C3587" s="933"/>
      <c r="D3587" s="933"/>
      <c r="E3587" s="19"/>
      <c r="I3587" s="100"/>
      <c r="M3587" s="100"/>
      <c r="Q3587" s="99"/>
      <c r="R3587" s="340"/>
      <c r="S3587" s="119"/>
      <c r="T3587" s="123"/>
      <c r="U3587" s="119"/>
      <c r="V3587" s="99"/>
      <c r="W3587" s="127"/>
      <c r="X3587" s="99"/>
      <c r="Y3587" s="127"/>
    </row>
    <row r="3588" spans="3:25" ht="19" hidden="1">
      <c r="C3588" s="933"/>
      <c r="D3588" s="933"/>
      <c r="E3588" s="19"/>
      <c r="I3588" s="100"/>
      <c r="M3588" s="100"/>
      <c r="Q3588" s="99"/>
      <c r="R3588" s="340"/>
      <c r="S3588" s="119"/>
      <c r="T3588" s="123"/>
      <c r="U3588" s="119"/>
      <c r="V3588" s="99"/>
      <c r="W3588" s="127"/>
      <c r="X3588" s="99"/>
      <c r="Y3588" s="127"/>
    </row>
    <row r="3589" spans="3:25" ht="19" hidden="1">
      <c r="C3589" s="933"/>
      <c r="D3589" s="933"/>
      <c r="E3589" s="19"/>
      <c r="I3589" s="100"/>
      <c r="M3589" s="100"/>
      <c r="Q3589" s="99"/>
      <c r="R3589" s="340"/>
      <c r="S3589" s="119"/>
      <c r="T3589" s="123"/>
      <c r="U3589" s="119"/>
      <c r="V3589" s="99"/>
      <c r="W3589" s="127"/>
      <c r="X3589" s="99"/>
      <c r="Y3589" s="127"/>
    </row>
    <row r="3590" spans="3:25" ht="19" hidden="1">
      <c r="C3590" s="933"/>
      <c r="D3590" s="933"/>
      <c r="E3590" s="19"/>
      <c r="I3590" s="100"/>
      <c r="M3590" s="100"/>
      <c r="Q3590" s="99"/>
      <c r="R3590" s="340"/>
      <c r="S3590" s="119"/>
      <c r="T3590" s="123"/>
      <c r="U3590" s="119"/>
      <c r="V3590" s="99"/>
      <c r="W3590" s="127"/>
      <c r="X3590" s="99"/>
      <c r="Y3590" s="127"/>
    </row>
    <row r="3591" spans="3:25" ht="19" hidden="1">
      <c r="C3591" s="933"/>
      <c r="D3591" s="933"/>
      <c r="E3591" s="19"/>
      <c r="I3591" s="100"/>
      <c r="M3591" s="100"/>
      <c r="Q3591" s="99"/>
      <c r="R3591" s="340"/>
      <c r="S3591" s="119"/>
      <c r="T3591" s="123"/>
      <c r="U3591" s="119"/>
      <c r="V3591" s="99"/>
      <c r="W3591" s="127"/>
      <c r="X3591" s="99"/>
      <c r="Y3591" s="127"/>
    </row>
    <row r="3592" spans="3:25" ht="19" hidden="1">
      <c r="C3592" s="933"/>
      <c r="D3592" s="933"/>
      <c r="E3592" s="19"/>
      <c r="I3592" s="100"/>
      <c r="M3592" s="100"/>
      <c r="Q3592" s="99"/>
      <c r="R3592" s="340"/>
      <c r="S3592" s="119"/>
      <c r="T3592" s="123"/>
      <c r="U3592" s="119"/>
      <c r="V3592" s="99"/>
      <c r="W3592" s="127"/>
      <c r="X3592" s="99"/>
      <c r="Y3592" s="127"/>
    </row>
    <row r="3593" spans="3:25" ht="19" hidden="1">
      <c r="C3593" s="933"/>
      <c r="D3593" s="933"/>
      <c r="E3593" s="19"/>
      <c r="I3593" s="100"/>
      <c r="M3593" s="100"/>
      <c r="Q3593" s="99"/>
      <c r="R3593" s="340"/>
      <c r="S3593" s="119"/>
      <c r="T3593" s="123"/>
      <c r="U3593" s="119"/>
      <c r="V3593" s="99"/>
      <c r="W3593" s="127"/>
      <c r="X3593" s="99"/>
      <c r="Y3593" s="127"/>
    </row>
    <row r="3594" spans="3:25" ht="19" hidden="1">
      <c r="C3594" s="933"/>
      <c r="D3594" s="933"/>
      <c r="E3594" s="19"/>
      <c r="I3594" s="100"/>
      <c r="M3594" s="100"/>
      <c r="Q3594" s="99"/>
      <c r="R3594" s="340"/>
      <c r="S3594" s="119"/>
      <c r="T3594" s="123"/>
      <c r="U3594" s="119"/>
      <c r="V3594" s="99"/>
      <c r="W3594" s="127"/>
      <c r="X3594" s="99"/>
      <c r="Y3594" s="127"/>
    </row>
    <row r="3595" spans="3:25" ht="19" hidden="1">
      <c r="C3595" s="933"/>
      <c r="D3595" s="933"/>
      <c r="E3595" s="19"/>
      <c r="I3595" s="100"/>
      <c r="M3595" s="100"/>
      <c r="Q3595" s="99"/>
      <c r="R3595" s="340"/>
      <c r="S3595" s="119"/>
      <c r="T3595" s="123"/>
      <c r="U3595" s="119"/>
      <c r="V3595" s="99"/>
      <c r="W3595" s="127"/>
      <c r="X3595" s="99"/>
      <c r="Y3595" s="127"/>
    </row>
    <row r="3596" spans="3:25" ht="19" hidden="1">
      <c r="C3596" s="933"/>
      <c r="D3596" s="933"/>
      <c r="E3596" s="19"/>
      <c r="I3596" s="100"/>
      <c r="M3596" s="100"/>
      <c r="Q3596" s="99"/>
      <c r="R3596" s="340"/>
      <c r="S3596" s="119"/>
      <c r="T3596" s="123"/>
      <c r="U3596" s="119"/>
      <c r="V3596" s="99"/>
      <c r="W3596" s="127"/>
      <c r="X3596" s="99"/>
      <c r="Y3596" s="127"/>
    </row>
    <row r="3597" spans="3:25" ht="19" hidden="1">
      <c r="C3597" s="933"/>
      <c r="D3597" s="933"/>
      <c r="E3597" s="19"/>
      <c r="I3597" s="100"/>
      <c r="M3597" s="100"/>
      <c r="Q3597" s="99"/>
      <c r="R3597" s="340"/>
      <c r="S3597" s="119"/>
      <c r="T3597" s="123"/>
      <c r="U3597" s="119"/>
      <c r="V3597" s="99"/>
      <c r="W3597" s="127"/>
      <c r="X3597" s="99"/>
      <c r="Y3597" s="127"/>
    </row>
    <row r="3598" spans="3:25" ht="19" hidden="1">
      <c r="C3598" s="933"/>
      <c r="D3598" s="933"/>
      <c r="E3598" s="19"/>
      <c r="I3598" s="100"/>
      <c r="M3598" s="100"/>
      <c r="Q3598" s="99"/>
      <c r="R3598" s="340"/>
      <c r="S3598" s="119"/>
      <c r="T3598" s="123"/>
      <c r="U3598" s="119"/>
      <c r="V3598" s="99"/>
      <c r="W3598" s="127"/>
      <c r="X3598" s="99"/>
      <c r="Y3598" s="127"/>
    </row>
    <row r="3599" spans="3:25" ht="19" hidden="1">
      <c r="C3599" s="933"/>
      <c r="D3599" s="933"/>
      <c r="E3599" s="19"/>
      <c r="I3599" s="100"/>
      <c r="M3599" s="100"/>
      <c r="Q3599" s="99"/>
      <c r="R3599" s="340"/>
      <c r="S3599" s="119"/>
      <c r="T3599" s="123"/>
      <c r="U3599" s="119"/>
      <c r="V3599" s="99"/>
      <c r="W3599" s="127"/>
      <c r="X3599" s="99"/>
      <c r="Y3599" s="127"/>
    </row>
    <row r="3600" spans="3:25" ht="19" hidden="1">
      <c r="C3600" s="933"/>
      <c r="D3600" s="933"/>
      <c r="E3600" s="19"/>
      <c r="I3600" s="100"/>
      <c r="M3600" s="100"/>
      <c r="Q3600" s="99"/>
      <c r="R3600" s="340"/>
      <c r="S3600" s="119"/>
      <c r="T3600" s="123"/>
      <c r="U3600" s="119"/>
      <c r="V3600" s="99"/>
      <c r="W3600" s="127"/>
      <c r="X3600" s="99"/>
      <c r="Y3600" s="127"/>
    </row>
    <row r="3601" spans="3:25" ht="19" hidden="1">
      <c r="C3601" s="933"/>
      <c r="D3601" s="933"/>
      <c r="E3601" s="19"/>
      <c r="I3601" s="100"/>
      <c r="M3601" s="100"/>
      <c r="Q3601" s="99"/>
      <c r="R3601" s="340"/>
      <c r="S3601" s="119"/>
      <c r="T3601" s="123"/>
      <c r="U3601" s="119"/>
      <c r="V3601" s="99"/>
      <c r="W3601" s="127"/>
      <c r="X3601" s="99"/>
      <c r="Y3601" s="127"/>
    </row>
    <row r="3602" spans="3:25" ht="19" hidden="1">
      <c r="C3602" s="933"/>
      <c r="D3602" s="933"/>
      <c r="E3602" s="19"/>
      <c r="I3602" s="100"/>
      <c r="M3602" s="100"/>
      <c r="Q3602" s="99"/>
      <c r="R3602" s="340"/>
      <c r="S3602" s="119"/>
      <c r="T3602" s="123"/>
      <c r="U3602" s="119"/>
      <c r="V3602" s="99"/>
      <c r="W3602" s="127"/>
      <c r="X3602" s="99"/>
      <c r="Y3602" s="127"/>
    </row>
    <row r="3603" spans="3:25" ht="19" hidden="1">
      <c r="C3603" s="933"/>
      <c r="D3603" s="933"/>
      <c r="E3603" s="19"/>
      <c r="I3603" s="100"/>
      <c r="M3603" s="100"/>
      <c r="Q3603" s="99"/>
      <c r="R3603" s="340"/>
      <c r="S3603" s="119"/>
      <c r="T3603" s="123"/>
      <c r="U3603" s="119"/>
      <c r="V3603" s="99"/>
      <c r="W3603" s="127"/>
      <c r="X3603" s="99"/>
      <c r="Y3603" s="127"/>
    </row>
    <row r="3604" spans="3:25" ht="19" hidden="1">
      <c r="C3604" s="933"/>
      <c r="D3604" s="933"/>
      <c r="E3604" s="19"/>
      <c r="I3604" s="100"/>
      <c r="M3604" s="100"/>
      <c r="Q3604" s="99"/>
      <c r="R3604" s="340"/>
      <c r="S3604" s="119"/>
      <c r="T3604" s="123"/>
      <c r="U3604" s="119"/>
      <c r="V3604" s="99"/>
      <c r="W3604" s="127"/>
      <c r="X3604" s="99"/>
      <c r="Y3604" s="127"/>
    </row>
    <row r="3605" spans="3:25" ht="19" hidden="1">
      <c r="C3605" s="933"/>
      <c r="D3605" s="933"/>
      <c r="E3605" s="19"/>
      <c r="I3605" s="100"/>
      <c r="M3605" s="100"/>
      <c r="Q3605" s="99"/>
      <c r="R3605" s="340"/>
      <c r="S3605" s="119"/>
      <c r="T3605" s="123"/>
      <c r="U3605" s="119"/>
      <c r="V3605" s="99"/>
      <c r="W3605" s="127"/>
      <c r="X3605" s="99"/>
      <c r="Y3605" s="127"/>
    </row>
    <row r="3606" spans="3:25" ht="19" hidden="1">
      <c r="C3606" s="933"/>
      <c r="D3606" s="933"/>
      <c r="E3606" s="19"/>
      <c r="I3606" s="100"/>
      <c r="M3606" s="100"/>
      <c r="Q3606" s="99"/>
      <c r="R3606" s="340"/>
      <c r="S3606" s="119"/>
      <c r="T3606" s="123"/>
      <c r="U3606" s="119"/>
      <c r="V3606" s="99"/>
      <c r="W3606" s="127"/>
      <c r="X3606" s="99"/>
      <c r="Y3606" s="127"/>
    </row>
    <row r="3607" spans="3:25" ht="19" hidden="1">
      <c r="C3607" s="933"/>
      <c r="D3607" s="933"/>
      <c r="E3607" s="19"/>
      <c r="I3607" s="100"/>
      <c r="M3607" s="100"/>
      <c r="Q3607" s="99"/>
      <c r="R3607" s="340"/>
      <c r="S3607" s="119"/>
      <c r="T3607" s="123"/>
      <c r="U3607" s="119"/>
      <c r="V3607" s="99"/>
      <c r="W3607" s="127"/>
      <c r="X3607" s="99"/>
      <c r="Y3607" s="127"/>
    </row>
    <row r="3608" spans="3:25" ht="19" hidden="1">
      <c r="C3608" s="933"/>
      <c r="D3608" s="933"/>
      <c r="E3608" s="19"/>
      <c r="I3608" s="100"/>
      <c r="M3608" s="100"/>
      <c r="Q3608" s="99"/>
      <c r="R3608" s="340"/>
      <c r="S3608" s="119"/>
      <c r="T3608" s="123"/>
      <c r="U3608" s="119"/>
      <c r="V3608" s="99"/>
      <c r="W3608" s="127"/>
      <c r="X3608" s="99"/>
      <c r="Y3608" s="127"/>
    </row>
    <row r="3609" spans="3:25" ht="19" hidden="1">
      <c r="C3609" s="933"/>
      <c r="D3609" s="933"/>
      <c r="E3609" s="19"/>
      <c r="I3609" s="100"/>
      <c r="M3609" s="100"/>
      <c r="Q3609" s="99"/>
      <c r="R3609" s="340"/>
      <c r="S3609" s="119"/>
      <c r="T3609" s="123"/>
      <c r="U3609" s="119"/>
      <c r="V3609" s="99"/>
      <c r="W3609" s="127"/>
      <c r="X3609" s="99"/>
      <c r="Y3609" s="127"/>
    </row>
    <row r="3610" spans="3:25" ht="19" hidden="1">
      <c r="C3610" s="933"/>
      <c r="D3610" s="933"/>
      <c r="E3610" s="19"/>
      <c r="I3610" s="100"/>
      <c r="M3610" s="100"/>
      <c r="Q3610" s="99"/>
      <c r="R3610" s="340"/>
      <c r="S3610" s="119"/>
      <c r="T3610" s="123"/>
      <c r="U3610" s="119"/>
      <c r="V3610" s="99"/>
      <c r="W3610" s="127"/>
      <c r="X3610" s="99"/>
      <c r="Y3610" s="127"/>
    </row>
    <row r="3611" spans="3:25" ht="19" hidden="1">
      <c r="C3611" s="933"/>
      <c r="D3611" s="933"/>
      <c r="E3611" s="19"/>
      <c r="I3611" s="100"/>
      <c r="M3611" s="100"/>
      <c r="Q3611" s="99"/>
      <c r="R3611" s="340"/>
      <c r="S3611" s="119"/>
      <c r="T3611" s="123"/>
      <c r="U3611" s="119"/>
      <c r="V3611" s="99"/>
      <c r="W3611" s="127"/>
      <c r="X3611" s="99"/>
      <c r="Y3611" s="127"/>
    </row>
    <row r="3612" spans="3:25" ht="19" hidden="1">
      <c r="C3612" s="933"/>
      <c r="D3612" s="933"/>
      <c r="E3612" s="19"/>
      <c r="I3612" s="100"/>
      <c r="M3612" s="100"/>
      <c r="Q3612" s="99"/>
      <c r="R3612" s="340"/>
      <c r="S3612" s="119"/>
      <c r="T3612" s="123"/>
      <c r="U3612" s="119"/>
      <c r="V3612" s="99"/>
      <c r="W3612" s="127"/>
      <c r="X3612" s="99"/>
      <c r="Y3612" s="127"/>
    </row>
    <row r="3613" spans="3:25" ht="19" hidden="1">
      <c r="C3613" s="933"/>
      <c r="D3613" s="933"/>
      <c r="E3613" s="19"/>
      <c r="I3613" s="100"/>
      <c r="M3613" s="100"/>
      <c r="Q3613" s="99"/>
      <c r="R3613" s="340"/>
      <c r="S3613" s="119"/>
      <c r="T3613" s="123"/>
      <c r="U3613" s="119"/>
      <c r="V3613" s="99"/>
      <c r="W3613" s="127"/>
      <c r="X3613" s="99"/>
      <c r="Y3613" s="127"/>
    </row>
    <row r="3614" spans="3:25" ht="19" hidden="1">
      <c r="C3614" s="933"/>
      <c r="D3614" s="933"/>
      <c r="E3614" s="19"/>
      <c r="I3614" s="100"/>
      <c r="M3614" s="100"/>
      <c r="Q3614" s="99"/>
      <c r="R3614" s="340"/>
      <c r="S3614" s="119"/>
      <c r="T3614" s="123"/>
      <c r="U3614" s="119"/>
      <c r="V3614" s="99"/>
      <c r="W3614" s="127"/>
      <c r="X3614" s="99"/>
      <c r="Y3614" s="127"/>
    </row>
    <row r="3615" spans="3:25" ht="19" hidden="1">
      <c r="C3615" s="933"/>
      <c r="D3615" s="933"/>
      <c r="E3615" s="19"/>
      <c r="I3615" s="100"/>
      <c r="M3615" s="100"/>
      <c r="Q3615" s="99"/>
      <c r="R3615" s="340"/>
      <c r="S3615" s="119"/>
      <c r="T3615" s="123"/>
      <c r="U3615" s="119"/>
      <c r="V3615" s="99"/>
      <c r="W3615" s="127"/>
      <c r="X3615" s="99"/>
      <c r="Y3615" s="127"/>
    </row>
    <row r="3616" spans="3:25" ht="19" hidden="1">
      <c r="C3616" s="933"/>
      <c r="D3616" s="933"/>
      <c r="E3616" s="19"/>
      <c r="I3616" s="100"/>
      <c r="M3616" s="100"/>
      <c r="Q3616" s="99"/>
      <c r="R3616" s="340"/>
      <c r="S3616" s="119"/>
      <c r="T3616" s="123"/>
      <c r="U3616" s="119"/>
      <c r="V3616" s="99"/>
      <c r="W3616" s="127"/>
      <c r="X3616" s="99"/>
      <c r="Y3616" s="127"/>
    </row>
    <row r="3617" spans="3:25" ht="19" hidden="1">
      <c r="C3617" s="933"/>
      <c r="D3617" s="933"/>
      <c r="E3617" s="19"/>
      <c r="I3617" s="100"/>
      <c r="M3617" s="100"/>
      <c r="Q3617" s="99"/>
      <c r="R3617" s="340"/>
      <c r="S3617" s="119"/>
      <c r="T3617" s="123"/>
      <c r="U3617" s="119"/>
      <c r="V3617" s="99"/>
      <c r="W3617" s="127"/>
      <c r="X3617" s="99"/>
      <c r="Y3617" s="127"/>
    </row>
    <row r="3618" spans="3:25" ht="19" hidden="1">
      <c r="C3618" s="933"/>
      <c r="D3618" s="933"/>
      <c r="E3618" s="19"/>
      <c r="I3618" s="100"/>
      <c r="M3618" s="100"/>
      <c r="Q3618" s="99"/>
      <c r="R3618" s="340"/>
      <c r="S3618" s="119"/>
      <c r="T3618" s="123"/>
      <c r="U3618" s="119"/>
      <c r="V3618" s="99"/>
      <c r="W3618" s="127"/>
      <c r="X3618" s="99"/>
      <c r="Y3618" s="127"/>
    </row>
    <row r="3619" spans="3:25" ht="19" hidden="1">
      <c r="C3619" s="933"/>
      <c r="D3619" s="933"/>
      <c r="E3619" s="19"/>
      <c r="I3619" s="100"/>
      <c r="M3619" s="100"/>
      <c r="Q3619" s="99"/>
      <c r="R3619" s="340"/>
      <c r="S3619" s="119"/>
      <c r="T3619" s="123"/>
      <c r="U3619" s="119"/>
      <c r="V3619" s="99"/>
      <c r="W3619" s="127"/>
      <c r="X3619" s="99"/>
      <c r="Y3619" s="127"/>
    </row>
    <row r="3620" spans="3:25" ht="19" hidden="1">
      <c r="C3620" s="933"/>
      <c r="D3620" s="933"/>
      <c r="E3620" s="19"/>
      <c r="I3620" s="100"/>
      <c r="M3620" s="100"/>
      <c r="Q3620" s="99"/>
      <c r="R3620" s="340"/>
      <c r="S3620" s="119"/>
      <c r="T3620" s="123"/>
      <c r="U3620" s="119"/>
      <c r="V3620" s="99"/>
      <c r="W3620" s="127"/>
      <c r="X3620" s="99"/>
      <c r="Y3620" s="127"/>
    </row>
    <row r="3621" spans="3:25" ht="19" hidden="1">
      <c r="C3621" s="933"/>
      <c r="D3621" s="933"/>
      <c r="E3621" s="19"/>
      <c r="I3621" s="100"/>
      <c r="M3621" s="100"/>
      <c r="Q3621" s="99"/>
      <c r="R3621" s="340"/>
      <c r="S3621" s="119"/>
      <c r="T3621" s="123"/>
      <c r="U3621" s="119"/>
      <c r="V3621" s="99"/>
      <c r="W3621" s="127"/>
      <c r="X3621" s="99"/>
      <c r="Y3621" s="127"/>
    </row>
    <row r="3622" spans="3:25" ht="19" hidden="1">
      <c r="C3622" s="933"/>
      <c r="D3622" s="933"/>
      <c r="E3622" s="19"/>
      <c r="I3622" s="100"/>
      <c r="M3622" s="100"/>
      <c r="Q3622" s="99"/>
      <c r="R3622" s="340"/>
      <c r="S3622" s="119"/>
      <c r="T3622" s="123"/>
      <c r="U3622" s="119"/>
      <c r="V3622" s="99"/>
      <c r="W3622" s="127"/>
      <c r="X3622" s="99"/>
      <c r="Y3622" s="127"/>
    </row>
    <row r="3623" spans="3:25" ht="19" hidden="1">
      <c r="C3623" s="933"/>
      <c r="D3623" s="933"/>
      <c r="E3623" s="19"/>
      <c r="I3623" s="100"/>
      <c r="M3623" s="100"/>
      <c r="Q3623" s="99"/>
      <c r="R3623" s="340"/>
      <c r="S3623" s="119"/>
      <c r="T3623" s="123"/>
      <c r="U3623" s="119"/>
      <c r="V3623" s="99"/>
      <c r="W3623" s="127"/>
      <c r="X3623" s="99"/>
      <c r="Y3623" s="127"/>
    </row>
    <row r="3624" spans="3:25" ht="19" hidden="1">
      <c r="C3624" s="933"/>
      <c r="D3624" s="933"/>
      <c r="E3624" s="19"/>
      <c r="I3624" s="100"/>
      <c r="M3624" s="100"/>
      <c r="Q3624" s="99"/>
      <c r="R3624" s="340"/>
      <c r="S3624" s="119"/>
      <c r="T3624" s="123"/>
      <c r="U3624" s="119"/>
      <c r="V3624" s="99"/>
      <c r="W3624" s="127"/>
      <c r="X3624" s="99"/>
      <c r="Y3624" s="127"/>
    </row>
    <row r="3625" spans="3:25" ht="19" hidden="1">
      <c r="C3625" s="933"/>
      <c r="D3625" s="933"/>
      <c r="E3625" s="19"/>
      <c r="I3625" s="100"/>
      <c r="M3625" s="100"/>
      <c r="Q3625" s="99"/>
      <c r="R3625" s="340"/>
      <c r="S3625" s="119"/>
      <c r="T3625" s="123"/>
      <c r="U3625" s="119"/>
      <c r="V3625" s="99"/>
      <c r="W3625" s="127"/>
      <c r="X3625" s="99"/>
      <c r="Y3625" s="127"/>
    </row>
    <row r="3626" spans="3:25" ht="19" hidden="1">
      <c r="C3626" s="933"/>
      <c r="D3626" s="933"/>
      <c r="E3626" s="19"/>
      <c r="I3626" s="100"/>
      <c r="M3626" s="100"/>
      <c r="Q3626" s="99"/>
      <c r="R3626" s="340"/>
      <c r="S3626" s="119"/>
      <c r="T3626" s="123"/>
      <c r="U3626" s="119"/>
      <c r="V3626" s="99"/>
      <c r="W3626" s="127"/>
      <c r="X3626" s="99"/>
      <c r="Y3626" s="127"/>
    </row>
    <row r="3627" spans="3:25" ht="19" hidden="1">
      <c r="C3627" s="933"/>
      <c r="D3627" s="933"/>
      <c r="E3627" s="19"/>
      <c r="I3627" s="100"/>
      <c r="M3627" s="100"/>
      <c r="Q3627" s="99"/>
      <c r="R3627" s="340"/>
      <c r="S3627" s="119"/>
      <c r="T3627" s="123"/>
      <c r="U3627" s="119"/>
      <c r="V3627" s="99"/>
      <c r="W3627" s="127"/>
      <c r="X3627" s="99"/>
      <c r="Y3627" s="127"/>
    </row>
    <row r="3628" spans="3:25" ht="19" hidden="1">
      <c r="C3628" s="933"/>
      <c r="D3628" s="933"/>
      <c r="E3628" s="19"/>
      <c r="I3628" s="100"/>
      <c r="M3628" s="100"/>
      <c r="Q3628" s="99"/>
      <c r="R3628" s="340"/>
      <c r="S3628" s="119"/>
      <c r="T3628" s="123"/>
      <c r="U3628" s="119"/>
      <c r="V3628" s="99"/>
      <c r="W3628" s="127"/>
      <c r="X3628" s="99"/>
      <c r="Y3628" s="127"/>
    </row>
    <row r="3629" spans="3:25" ht="19" hidden="1">
      <c r="C3629" s="933"/>
      <c r="D3629" s="933"/>
      <c r="E3629" s="19"/>
      <c r="I3629" s="100"/>
      <c r="M3629" s="100"/>
      <c r="Q3629" s="99"/>
      <c r="R3629" s="340"/>
      <c r="S3629" s="119"/>
      <c r="T3629" s="123"/>
      <c r="U3629" s="119"/>
      <c r="V3629" s="99"/>
      <c r="W3629" s="127"/>
      <c r="X3629" s="99"/>
      <c r="Y3629" s="127"/>
    </row>
    <row r="3630" spans="3:25" ht="19" hidden="1">
      <c r="C3630" s="933"/>
      <c r="D3630" s="933"/>
      <c r="E3630" s="19"/>
      <c r="I3630" s="100"/>
      <c r="M3630" s="100"/>
      <c r="Q3630" s="99"/>
      <c r="R3630" s="340"/>
      <c r="S3630" s="119"/>
      <c r="T3630" s="123"/>
      <c r="U3630" s="119"/>
      <c r="V3630" s="99"/>
      <c r="W3630" s="127"/>
      <c r="X3630" s="99"/>
      <c r="Y3630" s="127"/>
    </row>
    <row r="3631" spans="3:25" ht="19" hidden="1">
      <c r="C3631" s="933"/>
      <c r="D3631" s="933"/>
      <c r="E3631" s="19"/>
      <c r="I3631" s="100"/>
      <c r="M3631" s="100"/>
      <c r="Q3631" s="99"/>
      <c r="R3631" s="340"/>
      <c r="S3631" s="119"/>
      <c r="T3631" s="123"/>
      <c r="U3631" s="119"/>
      <c r="V3631" s="99"/>
      <c r="W3631" s="127"/>
      <c r="X3631" s="99"/>
      <c r="Y3631" s="127"/>
    </row>
    <row r="3632" spans="3:25" ht="19" hidden="1">
      <c r="C3632" s="933"/>
      <c r="D3632" s="933"/>
      <c r="E3632" s="19"/>
      <c r="I3632" s="100"/>
      <c r="M3632" s="100"/>
      <c r="Q3632" s="99"/>
      <c r="R3632" s="340"/>
      <c r="S3632" s="119"/>
      <c r="T3632" s="123"/>
      <c r="U3632" s="119"/>
      <c r="V3632" s="99"/>
      <c r="W3632" s="127"/>
      <c r="X3632" s="99"/>
      <c r="Y3632" s="127"/>
    </row>
    <row r="3633" spans="3:25" ht="19" hidden="1">
      <c r="C3633" s="933"/>
      <c r="D3633" s="933"/>
      <c r="E3633" s="19"/>
      <c r="I3633" s="100"/>
      <c r="M3633" s="100"/>
      <c r="Q3633" s="99"/>
      <c r="R3633" s="340"/>
      <c r="S3633" s="119"/>
      <c r="T3633" s="123"/>
      <c r="U3633" s="119"/>
      <c r="V3633" s="99"/>
      <c r="W3633" s="127"/>
      <c r="X3633" s="99"/>
      <c r="Y3633" s="127"/>
    </row>
    <row r="3634" spans="3:25" ht="19" hidden="1">
      <c r="C3634" s="933"/>
      <c r="D3634" s="933"/>
      <c r="E3634" s="19"/>
      <c r="I3634" s="100"/>
      <c r="M3634" s="100"/>
      <c r="Q3634" s="99"/>
      <c r="R3634" s="340"/>
      <c r="S3634" s="119"/>
      <c r="T3634" s="123"/>
      <c r="U3634" s="119"/>
      <c r="V3634" s="99"/>
      <c r="W3634" s="127"/>
      <c r="X3634" s="99"/>
      <c r="Y3634" s="127"/>
    </row>
    <row r="3635" spans="3:25" ht="19" hidden="1">
      <c r="C3635" s="933"/>
      <c r="D3635" s="933"/>
      <c r="E3635" s="19"/>
      <c r="I3635" s="100"/>
      <c r="M3635" s="100"/>
      <c r="Q3635" s="99"/>
      <c r="R3635" s="340"/>
      <c r="S3635" s="119"/>
      <c r="T3635" s="123"/>
      <c r="U3635" s="119"/>
      <c r="V3635" s="99"/>
      <c r="W3635" s="127"/>
      <c r="X3635" s="99"/>
      <c r="Y3635" s="127"/>
    </row>
    <row r="3636" spans="3:25" ht="19" hidden="1">
      <c r="C3636" s="933"/>
      <c r="D3636" s="933"/>
      <c r="E3636" s="19"/>
      <c r="I3636" s="100"/>
      <c r="M3636" s="100"/>
      <c r="Q3636" s="99"/>
      <c r="R3636" s="340"/>
      <c r="S3636" s="119"/>
      <c r="T3636" s="123"/>
      <c r="U3636" s="119"/>
      <c r="V3636" s="99"/>
      <c r="W3636" s="127"/>
      <c r="X3636" s="99"/>
      <c r="Y3636" s="127"/>
    </row>
    <row r="3637" spans="3:25" ht="19" hidden="1">
      <c r="C3637" s="933"/>
      <c r="D3637" s="933"/>
      <c r="E3637" s="19"/>
      <c r="I3637" s="100"/>
      <c r="M3637" s="100"/>
      <c r="Q3637" s="99"/>
      <c r="R3637" s="340"/>
      <c r="S3637" s="119"/>
      <c r="T3637" s="123"/>
      <c r="U3637" s="119"/>
      <c r="V3637" s="99"/>
      <c r="W3637" s="127"/>
      <c r="X3637" s="99"/>
      <c r="Y3637" s="127"/>
    </row>
    <row r="3638" spans="3:25" ht="19" hidden="1">
      <c r="C3638" s="933"/>
      <c r="D3638" s="933"/>
      <c r="E3638" s="19"/>
      <c r="I3638" s="100"/>
      <c r="M3638" s="100"/>
      <c r="Q3638" s="99"/>
      <c r="R3638" s="340"/>
      <c r="S3638" s="119"/>
      <c r="T3638" s="123"/>
      <c r="U3638" s="119"/>
      <c r="V3638" s="99"/>
      <c r="W3638" s="127"/>
      <c r="X3638" s="99"/>
      <c r="Y3638" s="127"/>
    </row>
    <row r="3639" spans="3:25" ht="19" hidden="1">
      <c r="C3639" s="933"/>
      <c r="D3639" s="933"/>
      <c r="E3639" s="19"/>
      <c r="I3639" s="100"/>
      <c r="M3639" s="100"/>
      <c r="Q3639" s="99"/>
      <c r="R3639" s="340"/>
      <c r="S3639" s="119"/>
      <c r="T3639" s="123"/>
      <c r="U3639" s="119"/>
      <c r="V3639" s="99"/>
      <c r="W3639" s="127"/>
      <c r="X3639" s="99"/>
      <c r="Y3639" s="127"/>
    </row>
    <row r="3640" spans="3:25" ht="19" hidden="1">
      <c r="C3640" s="933"/>
      <c r="D3640" s="933"/>
      <c r="E3640" s="19"/>
      <c r="I3640" s="100"/>
      <c r="M3640" s="100"/>
      <c r="Q3640" s="99"/>
      <c r="R3640" s="340"/>
      <c r="S3640" s="119"/>
      <c r="T3640" s="123"/>
      <c r="U3640" s="119"/>
      <c r="V3640" s="99"/>
      <c r="W3640" s="127"/>
      <c r="X3640" s="99"/>
      <c r="Y3640" s="127"/>
    </row>
    <row r="3641" spans="3:25" ht="19" hidden="1">
      <c r="C3641" s="933"/>
      <c r="D3641" s="933"/>
      <c r="E3641" s="19"/>
      <c r="I3641" s="100"/>
      <c r="M3641" s="100"/>
      <c r="Q3641" s="99"/>
      <c r="R3641" s="340"/>
      <c r="S3641" s="119"/>
      <c r="T3641" s="123"/>
      <c r="U3641" s="119"/>
      <c r="V3641" s="99"/>
      <c r="W3641" s="127"/>
      <c r="X3641" s="99"/>
      <c r="Y3641" s="127"/>
    </row>
    <row r="3642" spans="3:25" ht="19" hidden="1">
      <c r="C3642" s="933"/>
      <c r="D3642" s="933"/>
      <c r="E3642" s="19"/>
      <c r="I3642" s="100"/>
      <c r="M3642" s="100"/>
      <c r="Q3642" s="99"/>
      <c r="R3642" s="340"/>
      <c r="S3642" s="119"/>
      <c r="T3642" s="123"/>
      <c r="U3642" s="119"/>
      <c r="V3642" s="99"/>
      <c r="W3642" s="127"/>
      <c r="X3642" s="99"/>
      <c r="Y3642" s="127"/>
    </row>
    <row r="3643" spans="3:25" ht="19" hidden="1">
      <c r="C3643" s="933"/>
      <c r="D3643" s="933"/>
      <c r="E3643" s="19"/>
      <c r="I3643" s="100"/>
      <c r="M3643" s="100"/>
      <c r="Q3643" s="99"/>
      <c r="R3643" s="340"/>
      <c r="S3643" s="119"/>
      <c r="T3643" s="123"/>
      <c r="U3643" s="119"/>
      <c r="V3643" s="99"/>
      <c r="W3643" s="127"/>
      <c r="X3643" s="99"/>
      <c r="Y3643" s="127"/>
    </row>
    <row r="3644" spans="3:25" ht="19" hidden="1">
      <c r="C3644" s="933"/>
      <c r="D3644" s="933"/>
      <c r="E3644" s="19"/>
      <c r="I3644" s="100"/>
      <c r="M3644" s="100"/>
      <c r="Q3644" s="99"/>
      <c r="R3644" s="340"/>
      <c r="S3644" s="119"/>
      <c r="T3644" s="123"/>
      <c r="U3644" s="119"/>
      <c r="V3644" s="99"/>
      <c r="W3644" s="127"/>
      <c r="X3644" s="99"/>
      <c r="Y3644" s="127"/>
    </row>
    <row r="3645" spans="3:25" ht="19" hidden="1">
      <c r="C3645" s="933"/>
      <c r="D3645" s="933"/>
      <c r="E3645" s="19"/>
      <c r="I3645" s="100"/>
      <c r="M3645" s="100"/>
      <c r="Q3645" s="99"/>
      <c r="R3645" s="340"/>
      <c r="S3645" s="119"/>
      <c r="T3645" s="123"/>
      <c r="U3645" s="119"/>
      <c r="V3645" s="99"/>
      <c r="W3645" s="127"/>
      <c r="X3645" s="99"/>
      <c r="Y3645" s="127"/>
    </row>
    <row r="3646" spans="3:25" ht="19" hidden="1">
      <c r="C3646" s="933"/>
      <c r="D3646" s="933"/>
      <c r="E3646" s="19"/>
      <c r="I3646" s="100"/>
      <c r="M3646" s="100"/>
      <c r="Q3646" s="99"/>
      <c r="R3646" s="340"/>
      <c r="S3646" s="119"/>
      <c r="T3646" s="123"/>
      <c r="U3646" s="119"/>
      <c r="V3646" s="99"/>
      <c r="W3646" s="127"/>
      <c r="X3646" s="99"/>
      <c r="Y3646" s="127"/>
    </row>
    <row r="3647" spans="3:25" ht="19" hidden="1">
      <c r="C3647" s="933"/>
      <c r="D3647" s="933"/>
      <c r="E3647" s="19"/>
      <c r="I3647" s="100"/>
      <c r="M3647" s="100"/>
      <c r="Q3647" s="99"/>
      <c r="R3647" s="340"/>
      <c r="S3647" s="119"/>
      <c r="T3647" s="123"/>
      <c r="U3647" s="119"/>
      <c r="V3647" s="99"/>
      <c r="W3647" s="127"/>
      <c r="X3647" s="99"/>
      <c r="Y3647" s="127"/>
    </row>
    <row r="3648" spans="3:25" ht="19" hidden="1">
      <c r="C3648" s="933"/>
      <c r="D3648" s="933"/>
      <c r="E3648" s="19"/>
      <c r="I3648" s="100"/>
      <c r="M3648" s="100"/>
      <c r="Q3648" s="99"/>
      <c r="R3648" s="340"/>
      <c r="S3648" s="119"/>
      <c r="T3648" s="123"/>
      <c r="U3648" s="119"/>
      <c r="V3648" s="99"/>
      <c r="W3648" s="127"/>
      <c r="X3648" s="99"/>
      <c r="Y3648" s="127"/>
    </row>
    <row r="3649" spans="3:25" ht="19" hidden="1">
      <c r="C3649" s="933"/>
      <c r="D3649" s="933"/>
      <c r="E3649" s="19"/>
      <c r="I3649" s="100"/>
      <c r="M3649" s="100"/>
      <c r="Q3649" s="99"/>
      <c r="R3649" s="340"/>
      <c r="S3649" s="119"/>
      <c r="T3649" s="123"/>
      <c r="U3649" s="119"/>
      <c r="V3649" s="99"/>
      <c r="W3649" s="127"/>
      <c r="X3649" s="99"/>
      <c r="Y3649" s="127"/>
    </row>
    <row r="3650" spans="3:25" ht="19" hidden="1">
      <c r="C3650" s="933"/>
      <c r="D3650" s="933"/>
      <c r="E3650" s="19"/>
      <c r="I3650" s="100"/>
      <c r="M3650" s="100"/>
      <c r="Q3650" s="99"/>
      <c r="R3650" s="340"/>
      <c r="S3650" s="119"/>
      <c r="T3650" s="123"/>
      <c r="U3650" s="119"/>
      <c r="V3650" s="99"/>
      <c r="W3650" s="127"/>
      <c r="X3650" s="99"/>
      <c r="Y3650" s="127"/>
    </row>
    <row r="3651" spans="3:25" ht="19" hidden="1">
      <c r="C3651" s="933"/>
      <c r="D3651" s="933"/>
      <c r="E3651" s="19"/>
      <c r="I3651" s="100"/>
      <c r="M3651" s="100"/>
      <c r="Q3651" s="99"/>
      <c r="R3651" s="340"/>
      <c r="S3651" s="119"/>
      <c r="T3651" s="123"/>
      <c r="U3651" s="119"/>
      <c r="V3651" s="99"/>
      <c r="W3651" s="127"/>
      <c r="X3651" s="99"/>
      <c r="Y3651" s="127"/>
    </row>
    <row r="3652" spans="3:25" ht="19" hidden="1">
      <c r="C3652" s="933"/>
      <c r="D3652" s="933"/>
      <c r="E3652" s="19"/>
      <c r="I3652" s="100"/>
      <c r="M3652" s="100"/>
      <c r="Q3652" s="99"/>
      <c r="R3652" s="340"/>
      <c r="S3652" s="119"/>
      <c r="T3652" s="123"/>
      <c r="U3652" s="119"/>
      <c r="V3652" s="99"/>
      <c r="W3652" s="127"/>
      <c r="X3652" s="99"/>
      <c r="Y3652" s="127"/>
    </row>
    <row r="3653" spans="3:25" ht="19" hidden="1">
      <c r="C3653" s="933"/>
      <c r="D3653" s="933"/>
      <c r="E3653" s="19"/>
      <c r="I3653" s="100"/>
      <c r="M3653" s="100"/>
      <c r="Q3653" s="99"/>
      <c r="R3653" s="340"/>
      <c r="S3653" s="119"/>
      <c r="T3653" s="123"/>
      <c r="U3653" s="119"/>
      <c r="V3653" s="99"/>
      <c r="W3653" s="127"/>
      <c r="X3653" s="99"/>
      <c r="Y3653" s="127"/>
    </row>
    <row r="3654" spans="3:25" ht="19" hidden="1">
      <c r="C3654" s="933"/>
      <c r="D3654" s="933"/>
      <c r="E3654" s="19"/>
      <c r="I3654" s="100"/>
      <c r="M3654" s="100"/>
      <c r="Q3654" s="99"/>
      <c r="R3654" s="340"/>
      <c r="S3654" s="119"/>
      <c r="T3654" s="123"/>
      <c r="U3654" s="119"/>
      <c r="V3654" s="99"/>
      <c r="W3654" s="127"/>
      <c r="X3654" s="99"/>
      <c r="Y3654" s="127"/>
    </row>
    <row r="3655" spans="3:25" ht="19" hidden="1">
      <c r="C3655" s="933"/>
      <c r="D3655" s="933"/>
      <c r="E3655" s="19"/>
      <c r="I3655" s="100"/>
      <c r="M3655" s="100"/>
      <c r="Q3655" s="99"/>
      <c r="R3655" s="340"/>
      <c r="S3655" s="119"/>
      <c r="T3655" s="123"/>
      <c r="U3655" s="119"/>
      <c r="V3655" s="99"/>
      <c r="W3655" s="127"/>
      <c r="X3655" s="99"/>
      <c r="Y3655" s="127"/>
    </row>
    <row r="3656" spans="3:25" ht="19" hidden="1">
      <c r="C3656" s="933"/>
      <c r="D3656" s="933"/>
      <c r="E3656" s="19"/>
      <c r="I3656" s="100"/>
      <c r="M3656" s="100"/>
      <c r="Q3656" s="99"/>
      <c r="R3656" s="340"/>
      <c r="S3656" s="119"/>
      <c r="T3656" s="123"/>
      <c r="U3656" s="119"/>
      <c r="V3656" s="99"/>
      <c r="W3656" s="127"/>
      <c r="X3656" s="99"/>
      <c r="Y3656" s="127"/>
    </row>
    <row r="3657" spans="3:25" ht="19" hidden="1">
      <c r="C3657" s="933"/>
      <c r="D3657" s="933"/>
      <c r="E3657" s="19"/>
      <c r="I3657" s="100"/>
      <c r="M3657" s="100"/>
      <c r="Q3657" s="99"/>
      <c r="R3657" s="340"/>
      <c r="S3657" s="119"/>
      <c r="T3657" s="123"/>
      <c r="U3657" s="119"/>
      <c r="V3657" s="99"/>
      <c r="W3657" s="127"/>
      <c r="X3657" s="99"/>
      <c r="Y3657" s="127"/>
    </row>
    <row r="3658" spans="3:25" ht="19" hidden="1">
      <c r="C3658" s="933"/>
      <c r="D3658" s="933"/>
      <c r="E3658" s="19"/>
      <c r="I3658" s="100"/>
      <c r="M3658" s="100"/>
      <c r="Q3658" s="99"/>
      <c r="R3658" s="340"/>
      <c r="S3658" s="119"/>
      <c r="T3658" s="123"/>
      <c r="U3658" s="119"/>
      <c r="V3658" s="99"/>
      <c r="W3658" s="127"/>
      <c r="X3658" s="99"/>
      <c r="Y3658" s="127"/>
    </row>
    <row r="3659" spans="3:25" ht="19" hidden="1">
      <c r="C3659" s="933"/>
      <c r="D3659" s="933"/>
      <c r="E3659" s="19"/>
      <c r="I3659" s="100"/>
      <c r="M3659" s="100"/>
      <c r="Q3659" s="99"/>
      <c r="R3659" s="340"/>
      <c r="S3659" s="119"/>
      <c r="T3659" s="123"/>
      <c r="U3659" s="119"/>
      <c r="V3659" s="99"/>
      <c r="W3659" s="127"/>
      <c r="X3659" s="99"/>
      <c r="Y3659" s="127"/>
    </row>
    <row r="3660" spans="3:25" ht="19" hidden="1">
      <c r="C3660" s="933"/>
      <c r="D3660" s="933"/>
      <c r="E3660" s="19"/>
      <c r="I3660" s="100"/>
      <c r="M3660" s="100"/>
      <c r="Q3660" s="99"/>
      <c r="R3660" s="340"/>
      <c r="S3660" s="119"/>
      <c r="T3660" s="123"/>
      <c r="U3660" s="119"/>
      <c r="V3660" s="99"/>
      <c r="W3660" s="127"/>
      <c r="X3660" s="99"/>
      <c r="Y3660" s="127"/>
    </row>
    <row r="3661" spans="3:25" ht="19" hidden="1">
      <c r="C3661" s="933"/>
      <c r="D3661" s="933"/>
      <c r="E3661" s="19"/>
      <c r="I3661" s="100"/>
      <c r="M3661" s="100"/>
      <c r="Q3661" s="99"/>
      <c r="R3661" s="340"/>
      <c r="S3661" s="119"/>
      <c r="T3661" s="123"/>
      <c r="U3661" s="119"/>
      <c r="V3661" s="99"/>
      <c r="W3661" s="127"/>
      <c r="X3661" s="99"/>
      <c r="Y3661" s="127"/>
    </row>
    <row r="3662" spans="3:25" ht="19" hidden="1">
      <c r="C3662" s="933"/>
      <c r="D3662" s="933"/>
      <c r="E3662" s="19"/>
      <c r="I3662" s="100"/>
      <c r="M3662" s="100"/>
      <c r="Q3662" s="99"/>
      <c r="R3662" s="340"/>
      <c r="S3662" s="119"/>
      <c r="T3662" s="123"/>
      <c r="U3662" s="119"/>
      <c r="V3662" s="99"/>
      <c r="W3662" s="127"/>
      <c r="X3662" s="99"/>
      <c r="Y3662" s="127"/>
    </row>
    <row r="3663" spans="3:25" ht="19" hidden="1">
      <c r="C3663" s="933"/>
      <c r="D3663" s="933"/>
      <c r="E3663" s="19"/>
      <c r="I3663" s="100"/>
      <c r="M3663" s="100"/>
      <c r="Q3663" s="99"/>
      <c r="R3663" s="340"/>
      <c r="S3663" s="119"/>
      <c r="T3663" s="123"/>
      <c r="U3663" s="119"/>
      <c r="V3663" s="99"/>
      <c r="W3663" s="127"/>
      <c r="X3663" s="99"/>
      <c r="Y3663" s="127"/>
    </row>
    <row r="3664" spans="3:25" ht="19" hidden="1">
      <c r="C3664" s="933"/>
      <c r="D3664" s="933"/>
      <c r="E3664" s="19"/>
      <c r="I3664" s="100"/>
      <c r="M3664" s="100"/>
      <c r="Q3664" s="99"/>
      <c r="R3664" s="340"/>
      <c r="S3664" s="119"/>
      <c r="T3664" s="123"/>
      <c r="U3664" s="119"/>
      <c r="V3664" s="99"/>
      <c r="W3664" s="127"/>
      <c r="X3664" s="99"/>
      <c r="Y3664" s="127"/>
    </row>
    <row r="3665" spans="3:25" ht="19" hidden="1">
      <c r="C3665" s="933"/>
      <c r="D3665" s="933"/>
      <c r="E3665" s="19"/>
      <c r="I3665" s="100"/>
      <c r="M3665" s="100"/>
      <c r="Q3665" s="99"/>
      <c r="R3665" s="340"/>
      <c r="S3665" s="119"/>
      <c r="T3665" s="123"/>
      <c r="U3665" s="119"/>
      <c r="V3665" s="99"/>
      <c r="W3665" s="127"/>
      <c r="X3665" s="99"/>
      <c r="Y3665" s="127"/>
    </row>
    <row r="3666" spans="3:25" ht="19" hidden="1">
      <c r="C3666" s="933"/>
      <c r="D3666" s="933"/>
      <c r="E3666" s="19"/>
      <c r="I3666" s="100"/>
      <c r="M3666" s="100"/>
      <c r="Q3666" s="99"/>
      <c r="R3666" s="340"/>
      <c r="S3666" s="119"/>
      <c r="T3666" s="123"/>
      <c r="U3666" s="119"/>
      <c r="V3666" s="99"/>
      <c r="W3666" s="127"/>
      <c r="X3666" s="99"/>
      <c r="Y3666" s="127"/>
    </row>
    <row r="3667" spans="3:25" ht="19" hidden="1">
      <c r="C3667" s="933"/>
      <c r="D3667" s="933"/>
      <c r="E3667" s="19"/>
      <c r="I3667" s="100"/>
      <c r="M3667" s="100"/>
      <c r="Q3667" s="99"/>
      <c r="R3667" s="340"/>
      <c r="S3667" s="119"/>
      <c r="T3667" s="123"/>
      <c r="U3667" s="119"/>
      <c r="V3667" s="99"/>
      <c r="W3667" s="127"/>
      <c r="X3667" s="99"/>
      <c r="Y3667" s="127"/>
    </row>
    <row r="3668" spans="3:25" ht="19" hidden="1">
      <c r="C3668" s="933"/>
      <c r="D3668" s="933"/>
      <c r="E3668" s="19"/>
      <c r="I3668" s="100"/>
      <c r="M3668" s="100"/>
      <c r="Q3668" s="99"/>
      <c r="R3668" s="340"/>
      <c r="S3668" s="119"/>
      <c r="T3668" s="123"/>
      <c r="U3668" s="119"/>
      <c r="V3668" s="99"/>
      <c r="W3668" s="127"/>
      <c r="X3668" s="99"/>
      <c r="Y3668" s="127"/>
    </row>
    <row r="3669" spans="3:25" ht="19" hidden="1">
      <c r="C3669" s="933"/>
      <c r="D3669" s="933"/>
      <c r="E3669" s="19"/>
      <c r="I3669" s="100"/>
      <c r="M3669" s="100"/>
      <c r="Q3669" s="99"/>
      <c r="R3669" s="340"/>
      <c r="S3669" s="119"/>
      <c r="T3669" s="123"/>
      <c r="U3669" s="119"/>
      <c r="V3669" s="99"/>
      <c r="W3669" s="127"/>
      <c r="X3669" s="99"/>
      <c r="Y3669" s="127"/>
    </row>
    <row r="3670" spans="3:25" ht="19" hidden="1">
      <c r="C3670" s="933"/>
      <c r="D3670" s="933"/>
      <c r="E3670" s="19"/>
      <c r="I3670" s="100"/>
      <c r="M3670" s="100"/>
      <c r="Q3670" s="99"/>
      <c r="R3670" s="340"/>
      <c r="S3670" s="119"/>
      <c r="T3670" s="123"/>
      <c r="U3670" s="119"/>
      <c r="V3670" s="99"/>
      <c r="W3670" s="127"/>
      <c r="X3670" s="99"/>
      <c r="Y3670" s="127"/>
    </row>
    <row r="3671" spans="3:25" ht="19" hidden="1">
      <c r="C3671" s="933"/>
      <c r="D3671" s="933"/>
      <c r="E3671" s="19"/>
      <c r="I3671" s="100"/>
      <c r="M3671" s="100"/>
      <c r="Q3671" s="99"/>
      <c r="R3671" s="340"/>
      <c r="S3671" s="119"/>
      <c r="T3671" s="123"/>
      <c r="U3671" s="119"/>
      <c r="V3671" s="99"/>
      <c r="W3671" s="127"/>
      <c r="X3671" s="99"/>
      <c r="Y3671" s="127"/>
    </row>
    <row r="3672" spans="3:25" ht="19" hidden="1">
      <c r="C3672" s="933"/>
      <c r="D3672" s="933"/>
      <c r="E3672" s="19"/>
      <c r="I3672" s="100"/>
      <c r="M3672" s="100"/>
      <c r="Q3672" s="99"/>
      <c r="R3672" s="340"/>
      <c r="S3672" s="119"/>
      <c r="T3672" s="123"/>
      <c r="U3672" s="119"/>
      <c r="V3672" s="99"/>
      <c r="W3672" s="127"/>
      <c r="X3672" s="99"/>
      <c r="Y3672" s="127"/>
    </row>
    <row r="3673" spans="3:25" ht="19" hidden="1">
      <c r="C3673" s="933"/>
      <c r="D3673" s="933"/>
      <c r="E3673" s="19"/>
      <c r="I3673" s="100"/>
      <c r="M3673" s="100"/>
      <c r="Q3673" s="99"/>
      <c r="R3673" s="340"/>
      <c r="S3673" s="119"/>
      <c r="T3673" s="123"/>
      <c r="U3673" s="119"/>
      <c r="V3673" s="99"/>
      <c r="W3673" s="127"/>
      <c r="X3673" s="99"/>
      <c r="Y3673" s="127"/>
    </row>
    <row r="3674" spans="3:25" ht="19" hidden="1">
      <c r="C3674" s="933"/>
      <c r="D3674" s="933"/>
      <c r="E3674" s="19"/>
      <c r="I3674" s="100"/>
      <c r="M3674" s="100"/>
      <c r="Q3674" s="99"/>
      <c r="R3674" s="340"/>
      <c r="S3674" s="119"/>
      <c r="T3674" s="123"/>
      <c r="U3674" s="119"/>
      <c r="V3674" s="99"/>
      <c r="W3674" s="127"/>
      <c r="X3674" s="99"/>
      <c r="Y3674" s="127"/>
    </row>
    <row r="3675" spans="3:25" ht="19" hidden="1">
      <c r="C3675" s="933"/>
      <c r="D3675" s="933"/>
      <c r="E3675" s="19"/>
      <c r="I3675" s="100"/>
      <c r="M3675" s="100"/>
      <c r="Q3675" s="99"/>
      <c r="R3675" s="340"/>
      <c r="S3675" s="119"/>
      <c r="T3675" s="123"/>
      <c r="U3675" s="119"/>
      <c r="V3675" s="99"/>
      <c r="W3675" s="127"/>
      <c r="X3675" s="99"/>
      <c r="Y3675" s="127"/>
    </row>
    <row r="3676" spans="3:25" ht="19" hidden="1">
      <c r="C3676" s="933"/>
      <c r="D3676" s="933"/>
      <c r="E3676" s="19"/>
      <c r="I3676" s="100"/>
      <c r="M3676" s="100"/>
      <c r="Q3676" s="99"/>
      <c r="R3676" s="340"/>
      <c r="S3676" s="119"/>
      <c r="T3676" s="123"/>
      <c r="U3676" s="119"/>
      <c r="V3676" s="99"/>
      <c r="W3676" s="127"/>
      <c r="X3676" s="99"/>
      <c r="Y3676" s="127"/>
    </row>
    <row r="3677" spans="3:25" ht="19" hidden="1">
      <c r="C3677" s="933"/>
      <c r="D3677" s="933"/>
      <c r="E3677" s="19"/>
      <c r="I3677" s="100"/>
      <c r="M3677" s="100"/>
      <c r="Q3677" s="99"/>
      <c r="R3677" s="340"/>
      <c r="S3677" s="119"/>
      <c r="T3677" s="123"/>
      <c r="U3677" s="119"/>
      <c r="V3677" s="99"/>
      <c r="W3677" s="127"/>
      <c r="X3677" s="99"/>
      <c r="Y3677" s="127"/>
    </row>
    <row r="3678" spans="3:25" ht="19" hidden="1">
      <c r="C3678" s="933"/>
      <c r="D3678" s="933"/>
      <c r="E3678" s="19"/>
      <c r="I3678" s="100"/>
      <c r="M3678" s="100"/>
      <c r="Q3678" s="99"/>
      <c r="R3678" s="340"/>
      <c r="S3678" s="119"/>
      <c r="T3678" s="123"/>
      <c r="U3678" s="119"/>
      <c r="V3678" s="99"/>
      <c r="W3678" s="127"/>
      <c r="X3678" s="99"/>
      <c r="Y3678" s="127"/>
    </row>
    <row r="3679" spans="3:25" ht="19" hidden="1">
      <c r="C3679" s="933"/>
      <c r="D3679" s="933"/>
      <c r="E3679" s="19"/>
      <c r="I3679" s="100"/>
      <c r="M3679" s="100"/>
      <c r="Q3679" s="99"/>
      <c r="R3679" s="340"/>
      <c r="S3679" s="119"/>
      <c r="T3679" s="123"/>
      <c r="U3679" s="119"/>
      <c r="V3679" s="99"/>
      <c r="W3679" s="127"/>
      <c r="X3679" s="99"/>
      <c r="Y3679" s="127"/>
    </row>
    <row r="3680" spans="3:25" ht="19" hidden="1">
      <c r="C3680" s="933"/>
      <c r="D3680" s="933"/>
      <c r="E3680" s="19"/>
      <c r="I3680" s="100"/>
      <c r="M3680" s="100"/>
      <c r="Q3680" s="99"/>
      <c r="R3680" s="340"/>
      <c r="S3680" s="119"/>
      <c r="T3680" s="123"/>
      <c r="U3680" s="119"/>
      <c r="V3680" s="99"/>
      <c r="W3680" s="127"/>
      <c r="X3680" s="99"/>
      <c r="Y3680" s="127"/>
    </row>
    <row r="3681" spans="3:25" ht="19" hidden="1">
      <c r="C3681" s="933"/>
      <c r="D3681" s="933"/>
      <c r="E3681" s="19"/>
      <c r="I3681" s="100"/>
      <c r="M3681" s="100"/>
      <c r="Q3681" s="99"/>
      <c r="R3681" s="340"/>
      <c r="S3681" s="119"/>
      <c r="T3681" s="123"/>
      <c r="U3681" s="119"/>
      <c r="V3681" s="99"/>
      <c r="W3681" s="127"/>
      <c r="X3681" s="99"/>
      <c r="Y3681" s="127"/>
    </row>
    <row r="3682" spans="3:25" ht="19" hidden="1">
      <c r="C3682" s="933"/>
      <c r="D3682" s="933"/>
      <c r="E3682" s="19"/>
      <c r="I3682" s="100"/>
      <c r="M3682" s="100"/>
      <c r="Q3682" s="99"/>
      <c r="R3682" s="340"/>
      <c r="S3682" s="119"/>
      <c r="T3682" s="123"/>
      <c r="U3682" s="119"/>
      <c r="V3682" s="99"/>
      <c r="W3682" s="127"/>
      <c r="X3682" s="99"/>
      <c r="Y3682" s="127"/>
    </row>
    <row r="3683" spans="3:25" ht="19" hidden="1">
      <c r="C3683" s="933"/>
      <c r="D3683" s="933"/>
      <c r="E3683" s="19"/>
      <c r="I3683" s="100"/>
      <c r="M3683" s="100"/>
      <c r="Q3683" s="99"/>
      <c r="R3683" s="340"/>
      <c r="S3683" s="119"/>
      <c r="T3683" s="123"/>
      <c r="U3683" s="119"/>
      <c r="V3683" s="99"/>
      <c r="W3683" s="127"/>
      <c r="X3683" s="99"/>
      <c r="Y3683" s="127"/>
    </row>
    <row r="3684" spans="3:25" ht="19" hidden="1">
      <c r="C3684" s="933"/>
      <c r="D3684" s="933"/>
      <c r="E3684" s="19"/>
      <c r="I3684" s="100"/>
      <c r="M3684" s="100"/>
      <c r="Q3684" s="99"/>
      <c r="R3684" s="340"/>
      <c r="S3684" s="119"/>
      <c r="T3684" s="123"/>
      <c r="U3684" s="119"/>
      <c r="V3684" s="99"/>
      <c r="W3684" s="127"/>
      <c r="X3684" s="99"/>
      <c r="Y3684" s="127"/>
    </row>
    <row r="3685" spans="3:25" ht="19" hidden="1">
      <c r="C3685" s="933"/>
      <c r="D3685" s="933"/>
      <c r="E3685" s="19"/>
      <c r="I3685" s="100"/>
      <c r="M3685" s="100"/>
      <c r="Q3685" s="99"/>
      <c r="R3685" s="340"/>
      <c r="S3685" s="119"/>
      <c r="T3685" s="123"/>
      <c r="U3685" s="119"/>
      <c r="V3685" s="99"/>
      <c r="W3685" s="127"/>
      <c r="X3685" s="99"/>
      <c r="Y3685" s="127"/>
    </row>
    <row r="3686" spans="3:25" ht="19" hidden="1">
      <c r="C3686" s="933"/>
      <c r="D3686" s="933"/>
      <c r="E3686" s="19"/>
      <c r="I3686" s="100"/>
      <c r="M3686" s="100"/>
      <c r="Q3686" s="99"/>
      <c r="R3686" s="340"/>
      <c r="S3686" s="119"/>
      <c r="T3686" s="123"/>
      <c r="U3686" s="119"/>
      <c r="V3686" s="99"/>
      <c r="W3686" s="127"/>
      <c r="X3686" s="99"/>
      <c r="Y3686" s="127"/>
    </row>
    <row r="3687" spans="3:25" ht="19" hidden="1">
      <c r="C3687" s="933"/>
      <c r="D3687" s="933"/>
      <c r="E3687" s="19"/>
      <c r="I3687" s="100"/>
      <c r="M3687" s="100"/>
      <c r="Q3687" s="99"/>
      <c r="R3687" s="340"/>
      <c r="S3687" s="119"/>
      <c r="T3687" s="123"/>
      <c r="U3687" s="119"/>
      <c r="V3687" s="99"/>
      <c r="W3687" s="127"/>
      <c r="X3687" s="99"/>
      <c r="Y3687" s="127"/>
    </row>
    <row r="3688" spans="3:25" ht="19" hidden="1">
      <c r="C3688" s="933"/>
      <c r="D3688" s="933"/>
      <c r="E3688" s="19"/>
      <c r="I3688" s="100"/>
      <c r="M3688" s="100"/>
      <c r="Q3688" s="99"/>
      <c r="R3688" s="340"/>
      <c r="S3688" s="119"/>
      <c r="T3688" s="123"/>
      <c r="U3688" s="119"/>
      <c r="V3688" s="99"/>
      <c r="W3688" s="127"/>
      <c r="X3688" s="99"/>
      <c r="Y3688" s="127"/>
    </row>
    <row r="3689" spans="3:25" ht="19" hidden="1">
      <c r="C3689" s="933"/>
      <c r="D3689" s="933"/>
      <c r="E3689" s="19"/>
      <c r="I3689" s="100"/>
      <c r="M3689" s="100"/>
      <c r="Q3689" s="99"/>
      <c r="R3689" s="340"/>
      <c r="S3689" s="119"/>
      <c r="T3689" s="123"/>
      <c r="U3689" s="119"/>
      <c r="V3689" s="99"/>
      <c r="W3689" s="127"/>
      <c r="X3689" s="99"/>
      <c r="Y3689" s="127"/>
    </row>
    <row r="3690" spans="3:25" ht="19" hidden="1">
      <c r="C3690" s="933"/>
      <c r="D3690" s="933"/>
      <c r="E3690" s="19"/>
      <c r="I3690" s="100"/>
      <c r="M3690" s="100"/>
      <c r="Q3690" s="99"/>
      <c r="R3690" s="340"/>
      <c r="S3690" s="119"/>
      <c r="T3690" s="123"/>
      <c r="U3690" s="119"/>
      <c r="V3690" s="99"/>
      <c r="W3690" s="127"/>
      <c r="X3690" s="99"/>
      <c r="Y3690" s="127"/>
    </row>
    <row r="3691" spans="3:25" ht="19" hidden="1">
      <c r="C3691" s="933"/>
      <c r="D3691" s="933"/>
      <c r="E3691" s="19"/>
      <c r="I3691" s="100"/>
      <c r="M3691" s="100"/>
      <c r="Q3691" s="99"/>
      <c r="R3691" s="340"/>
      <c r="S3691" s="119"/>
      <c r="T3691" s="123"/>
      <c r="U3691" s="119"/>
      <c r="V3691" s="99"/>
      <c r="W3691" s="127"/>
      <c r="X3691" s="99"/>
      <c r="Y3691" s="127"/>
    </row>
    <row r="3692" spans="3:25" ht="19" hidden="1">
      <c r="C3692" s="933"/>
      <c r="D3692" s="933"/>
      <c r="E3692" s="19"/>
      <c r="I3692" s="100"/>
      <c r="M3692" s="100"/>
      <c r="Q3692" s="99"/>
      <c r="R3692" s="340"/>
      <c r="S3692" s="119"/>
      <c r="T3692" s="123"/>
      <c r="U3692" s="119"/>
      <c r="V3692" s="99"/>
      <c r="W3692" s="127"/>
      <c r="X3692" s="99"/>
      <c r="Y3692" s="127"/>
    </row>
    <row r="3693" spans="3:25" ht="19" hidden="1">
      <c r="C3693" s="933"/>
      <c r="D3693" s="933"/>
      <c r="E3693" s="19"/>
      <c r="I3693" s="100"/>
      <c r="M3693" s="100"/>
      <c r="Q3693" s="99"/>
      <c r="R3693" s="340"/>
      <c r="S3693" s="119"/>
      <c r="T3693" s="123"/>
      <c r="U3693" s="119"/>
      <c r="V3693" s="99"/>
      <c r="W3693" s="127"/>
      <c r="X3693" s="99"/>
      <c r="Y3693" s="127"/>
    </row>
    <row r="3694" spans="3:25" ht="19" hidden="1">
      <c r="C3694" s="933"/>
      <c r="D3694" s="933"/>
      <c r="E3694" s="19"/>
      <c r="I3694" s="100"/>
      <c r="M3694" s="100"/>
      <c r="Q3694" s="99"/>
      <c r="R3694" s="340"/>
      <c r="S3694" s="119"/>
      <c r="T3694" s="123"/>
      <c r="U3694" s="119"/>
      <c r="V3694" s="99"/>
      <c r="W3694" s="127"/>
      <c r="X3694" s="99"/>
      <c r="Y3694" s="127"/>
    </row>
    <row r="3695" spans="3:25" ht="19" hidden="1">
      <c r="C3695" s="933"/>
      <c r="D3695" s="933"/>
      <c r="E3695" s="19"/>
      <c r="I3695" s="100"/>
      <c r="M3695" s="100"/>
      <c r="Q3695" s="99"/>
      <c r="R3695" s="340"/>
      <c r="S3695" s="119"/>
      <c r="T3695" s="123"/>
      <c r="U3695" s="119"/>
      <c r="V3695" s="99"/>
      <c r="W3695" s="127"/>
      <c r="X3695" s="99"/>
      <c r="Y3695" s="127"/>
    </row>
    <row r="3696" spans="3:25" ht="19" hidden="1">
      <c r="C3696" s="933"/>
      <c r="D3696" s="933"/>
      <c r="E3696" s="19"/>
      <c r="I3696" s="100"/>
      <c r="M3696" s="100"/>
      <c r="Q3696" s="99"/>
      <c r="R3696" s="340"/>
      <c r="S3696" s="119"/>
      <c r="T3696" s="123"/>
      <c r="U3696" s="119"/>
      <c r="V3696" s="99"/>
      <c r="W3696" s="127"/>
      <c r="X3696" s="99"/>
      <c r="Y3696" s="127"/>
    </row>
    <row r="3697" spans="3:25" ht="19" hidden="1">
      <c r="C3697" s="933"/>
      <c r="D3697" s="933"/>
      <c r="E3697" s="19"/>
      <c r="I3697" s="100"/>
      <c r="M3697" s="100"/>
      <c r="Q3697" s="99"/>
      <c r="R3697" s="340"/>
      <c r="S3697" s="119"/>
      <c r="T3697" s="123"/>
      <c r="U3697" s="119"/>
      <c r="V3697" s="99"/>
      <c r="W3697" s="127"/>
      <c r="X3697" s="99"/>
      <c r="Y3697" s="127"/>
    </row>
    <row r="3698" spans="3:25" ht="19" hidden="1">
      <c r="C3698" s="933"/>
      <c r="D3698" s="933"/>
      <c r="E3698" s="19"/>
      <c r="I3698" s="100"/>
      <c r="M3698" s="100"/>
      <c r="Q3698" s="99"/>
      <c r="R3698" s="340"/>
      <c r="S3698" s="119"/>
      <c r="T3698" s="123"/>
      <c r="U3698" s="119"/>
      <c r="V3698" s="99"/>
      <c r="W3698" s="127"/>
      <c r="X3698" s="99"/>
      <c r="Y3698" s="127"/>
    </row>
    <row r="3699" spans="3:25" ht="19" hidden="1">
      <c r="C3699" s="933"/>
      <c r="D3699" s="933"/>
      <c r="E3699" s="19"/>
      <c r="I3699" s="100"/>
      <c r="M3699" s="100"/>
      <c r="Q3699" s="99"/>
      <c r="R3699" s="340"/>
      <c r="S3699" s="119"/>
      <c r="T3699" s="123"/>
      <c r="U3699" s="119"/>
      <c r="V3699" s="99"/>
      <c r="W3699" s="127"/>
      <c r="X3699" s="99"/>
      <c r="Y3699" s="127"/>
    </row>
    <row r="3700" spans="3:25" ht="19" hidden="1">
      <c r="C3700" s="933"/>
      <c r="D3700" s="933"/>
      <c r="E3700" s="19"/>
      <c r="I3700" s="100"/>
      <c r="M3700" s="100"/>
      <c r="Q3700" s="99"/>
      <c r="R3700" s="340"/>
      <c r="S3700" s="119"/>
      <c r="T3700" s="123"/>
      <c r="U3700" s="119"/>
      <c r="V3700" s="99"/>
      <c r="W3700" s="127"/>
      <c r="X3700" s="99"/>
      <c r="Y3700" s="127"/>
    </row>
    <row r="3701" spans="3:25" ht="19" hidden="1">
      <c r="C3701" s="933"/>
      <c r="D3701" s="933"/>
      <c r="E3701" s="19"/>
      <c r="I3701" s="100"/>
      <c r="M3701" s="100"/>
      <c r="Q3701" s="99"/>
      <c r="R3701" s="340"/>
      <c r="S3701" s="119"/>
      <c r="T3701" s="123"/>
      <c r="U3701" s="119"/>
      <c r="V3701" s="99"/>
      <c r="W3701" s="127"/>
      <c r="X3701" s="99"/>
      <c r="Y3701" s="127"/>
    </row>
    <row r="3702" spans="3:25" ht="19" hidden="1">
      <c r="C3702" s="933"/>
      <c r="D3702" s="933"/>
      <c r="E3702" s="19"/>
      <c r="I3702" s="100"/>
      <c r="M3702" s="100"/>
      <c r="Q3702" s="99"/>
      <c r="R3702" s="340"/>
      <c r="S3702" s="119"/>
      <c r="T3702" s="123"/>
      <c r="U3702" s="119"/>
      <c r="V3702" s="99"/>
      <c r="W3702" s="127"/>
      <c r="X3702" s="99"/>
      <c r="Y3702" s="127"/>
    </row>
    <row r="3703" spans="3:25" ht="19" hidden="1">
      <c r="C3703" s="933"/>
      <c r="D3703" s="933"/>
      <c r="E3703" s="19"/>
      <c r="I3703" s="100"/>
      <c r="M3703" s="100"/>
      <c r="Q3703" s="99"/>
      <c r="R3703" s="340"/>
      <c r="S3703" s="119"/>
      <c r="T3703" s="123"/>
      <c r="U3703" s="119"/>
      <c r="V3703" s="99"/>
      <c r="W3703" s="127"/>
      <c r="X3703" s="99"/>
      <c r="Y3703" s="127"/>
    </row>
    <row r="3704" spans="3:25" ht="19" hidden="1">
      <c r="C3704" s="933"/>
      <c r="D3704" s="933"/>
      <c r="E3704" s="19"/>
      <c r="I3704" s="100"/>
      <c r="M3704" s="100"/>
      <c r="Q3704" s="99"/>
      <c r="R3704" s="340"/>
      <c r="S3704" s="119"/>
      <c r="T3704" s="123"/>
      <c r="U3704" s="119"/>
      <c r="V3704" s="99"/>
      <c r="W3704" s="127"/>
      <c r="X3704" s="99"/>
      <c r="Y3704" s="127"/>
    </row>
    <row r="3705" spans="3:25" ht="19" hidden="1">
      <c r="C3705" s="933"/>
      <c r="D3705" s="933"/>
      <c r="E3705" s="19"/>
      <c r="I3705" s="100"/>
      <c r="M3705" s="100"/>
      <c r="Q3705" s="99"/>
      <c r="R3705" s="340"/>
      <c r="S3705" s="119"/>
      <c r="T3705" s="123"/>
      <c r="U3705" s="119"/>
      <c r="V3705" s="99"/>
      <c r="W3705" s="127"/>
      <c r="X3705" s="99"/>
      <c r="Y3705" s="127"/>
    </row>
    <row r="3706" spans="3:25" ht="19" hidden="1">
      <c r="C3706" s="933"/>
      <c r="D3706" s="933"/>
      <c r="E3706" s="19"/>
      <c r="I3706" s="100"/>
      <c r="M3706" s="100"/>
      <c r="Q3706" s="99"/>
      <c r="R3706" s="340"/>
      <c r="S3706" s="119"/>
      <c r="T3706" s="123"/>
      <c r="U3706" s="119"/>
      <c r="V3706" s="99"/>
      <c r="W3706" s="127"/>
      <c r="X3706" s="99"/>
      <c r="Y3706" s="127"/>
    </row>
    <row r="3707" spans="3:25" ht="19" hidden="1">
      <c r="C3707" s="933"/>
      <c r="D3707" s="933"/>
      <c r="E3707" s="19"/>
      <c r="I3707" s="100"/>
      <c r="M3707" s="100"/>
      <c r="Q3707" s="99"/>
      <c r="R3707" s="340"/>
      <c r="S3707" s="119"/>
      <c r="T3707" s="123"/>
      <c r="U3707" s="119"/>
      <c r="V3707" s="99"/>
      <c r="W3707" s="127"/>
      <c r="X3707" s="99"/>
      <c r="Y3707" s="127"/>
    </row>
    <row r="3708" spans="3:25" ht="19" hidden="1">
      <c r="C3708" s="933"/>
      <c r="D3708" s="933"/>
      <c r="E3708" s="19"/>
      <c r="I3708" s="100"/>
      <c r="M3708" s="100"/>
      <c r="Q3708" s="99"/>
      <c r="R3708" s="340"/>
      <c r="S3708" s="119"/>
      <c r="T3708" s="123"/>
      <c r="U3708" s="119"/>
      <c r="V3708" s="99"/>
      <c r="W3708" s="127"/>
      <c r="X3708" s="99"/>
      <c r="Y3708" s="127"/>
    </row>
    <row r="3709" spans="3:25" ht="19" hidden="1">
      <c r="C3709" s="933"/>
      <c r="D3709" s="933"/>
      <c r="E3709" s="19"/>
      <c r="I3709" s="100"/>
      <c r="M3709" s="100"/>
      <c r="Q3709" s="99"/>
      <c r="R3709" s="340"/>
      <c r="S3709" s="119"/>
      <c r="T3709" s="123"/>
      <c r="U3709" s="119"/>
      <c r="V3709" s="99"/>
      <c r="W3709" s="127"/>
      <c r="X3709" s="99"/>
      <c r="Y3709" s="127"/>
    </row>
    <row r="3710" spans="3:25" ht="19" hidden="1">
      <c r="C3710" s="933"/>
      <c r="D3710" s="933"/>
      <c r="E3710" s="19"/>
      <c r="I3710" s="100"/>
      <c r="M3710" s="100"/>
      <c r="Q3710" s="99"/>
      <c r="R3710" s="340"/>
      <c r="S3710" s="119"/>
      <c r="T3710" s="123"/>
      <c r="U3710" s="119"/>
      <c r="V3710" s="99"/>
      <c r="W3710" s="127"/>
      <c r="X3710" s="99"/>
      <c r="Y3710" s="127"/>
    </row>
    <row r="3711" spans="3:25" ht="19" hidden="1">
      <c r="C3711" s="933"/>
      <c r="D3711" s="933"/>
      <c r="E3711" s="19"/>
      <c r="I3711" s="100"/>
      <c r="M3711" s="100"/>
      <c r="Q3711" s="99"/>
      <c r="R3711" s="340"/>
      <c r="S3711" s="119"/>
      <c r="T3711" s="123"/>
      <c r="U3711" s="119"/>
      <c r="V3711" s="99"/>
      <c r="W3711" s="127"/>
      <c r="X3711" s="99"/>
      <c r="Y3711" s="127"/>
    </row>
    <row r="3712" spans="3:25" ht="19" hidden="1">
      <c r="C3712" s="933"/>
      <c r="D3712" s="933"/>
      <c r="E3712" s="19"/>
      <c r="I3712" s="100"/>
      <c r="M3712" s="100"/>
      <c r="Q3712" s="99"/>
      <c r="R3712" s="340"/>
      <c r="S3712" s="119"/>
      <c r="T3712" s="123"/>
      <c r="U3712" s="119"/>
      <c r="V3712" s="99"/>
      <c r="W3712" s="127"/>
      <c r="X3712" s="99"/>
      <c r="Y3712" s="127"/>
    </row>
    <row r="3713" spans="3:25" ht="19" hidden="1">
      <c r="C3713" s="933"/>
      <c r="D3713" s="933"/>
      <c r="E3713" s="19"/>
      <c r="I3713" s="100"/>
      <c r="M3713" s="100"/>
      <c r="Q3713" s="99"/>
      <c r="R3713" s="340"/>
      <c r="S3713" s="119"/>
      <c r="T3713" s="123"/>
      <c r="U3713" s="119"/>
      <c r="V3713" s="99"/>
      <c r="W3713" s="127"/>
      <c r="X3713" s="99"/>
      <c r="Y3713" s="127"/>
    </row>
    <row r="3714" spans="3:25" ht="19" hidden="1">
      <c r="C3714" s="933"/>
      <c r="D3714" s="933"/>
      <c r="E3714" s="19"/>
      <c r="I3714" s="100"/>
      <c r="M3714" s="100"/>
      <c r="Q3714" s="99"/>
      <c r="R3714" s="340"/>
      <c r="S3714" s="119"/>
      <c r="T3714" s="123"/>
      <c r="U3714" s="119"/>
      <c r="V3714" s="99"/>
      <c r="W3714" s="127"/>
      <c r="X3714" s="99"/>
      <c r="Y3714" s="127"/>
    </row>
    <row r="3715" spans="3:25" ht="19" hidden="1">
      <c r="C3715" s="933"/>
      <c r="D3715" s="933"/>
      <c r="E3715" s="19"/>
      <c r="I3715" s="100"/>
      <c r="M3715" s="100"/>
      <c r="Q3715" s="99"/>
      <c r="R3715" s="340"/>
      <c r="S3715" s="119"/>
      <c r="T3715" s="123"/>
      <c r="U3715" s="119"/>
      <c r="V3715" s="99"/>
      <c r="W3715" s="127"/>
      <c r="X3715" s="99"/>
      <c r="Y3715" s="127"/>
    </row>
    <row r="3716" spans="3:25" ht="19" hidden="1">
      <c r="C3716" s="933"/>
      <c r="D3716" s="933"/>
      <c r="E3716" s="19"/>
      <c r="I3716" s="100"/>
      <c r="M3716" s="100"/>
      <c r="Q3716" s="99"/>
      <c r="R3716" s="340"/>
      <c r="S3716" s="119"/>
      <c r="T3716" s="123"/>
      <c r="U3716" s="119"/>
      <c r="V3716" s="99"/>
      <c r="W3716" s="127"/>
      <c r="X3716" s="99"/>
      <c r="Y3716" s="127"/>
    </row>
    <row r="3717" spans="3:25" ht="19" hidden="1">
      <c r="C3717" s="933"/>
      <c r="D3717" s="933"/>
      <c r="E3717" s="19"/>
      <c r="I3717" s="100"/>
      <c r="M3717" s="100"/>
      <c r="Q3717" s="99"/>
      <c r="R3717" s="340"/>
      <c r="S3717" s="119"/>
      <c r="T3717" s="123"/>
      <c r="U3717" s="119"/>
      <c r="V3717" s="99"/>
      <c r="W3717" s="127"/>
      <c r="X3717" s="99"/>
      <c r="Y3717" s="127"/>
    </row>
    <row r="3718" spans="3:25" ht="19" hidden="1">
      <c r="C3718" s="933"/>
      <c r="D3718" s="933"/>
      <c r="E3718" s="19"/>
      <c r="I3718" s="100"/>
      <c r="M3718" s="100"/>
      <c r="Q3718" s="99"/>
      <c r="R3718" s="340"/>
      <c r="S3718" s="119"/>
      <c r="T3718" s="123"/>
      <c r="U3718" s="119"/>
      <c r="V3718" s="99"/>
      <c r="W3718" s="127"/>
      <c r="X3718" s="99"/>
      <c r="Y3718" s="127"/>
    </row>
    <row r="3719" spans="3:25" ht="19" hidden="1">
      <c r="C3719" s="933"/>
      <c r="D3719" s="933"/>
      <c r="E3719" s="19"/>
      <c r="I3719" s="100"/>
      <c r="M3719" s="100"/>
      <c r="Q3719" s="99"/>
      <c r="R3719" s="340"/>
      <c r="S3719" s="119"/>
      <c r="T3719" s="123"/>
      <c r="U3719" s="119"/>
      <c r="V3719" s="99"/>
      <c r="W3719" s="127"/>
      <c r="X3719" s="99"/>
      <c r="Y3719" s="127"/>
    </row>
    <row r="3720" spans="3:25" ht="19" hidden="1">
      <c r="C3720" s="933"/>
      <c r="D3720" s="933"/>
      <c r="E3720" s="19"/>
      <c r="I3720" s="100"/>
      <c r="M3720" s="100"/>
      <c r="Q3720" s="99"/>
      <c r="R3720" s="340"/>
      <c r="S3720" s="119"/>
      <c r="T3720" s="123"/>
      <c r="U3720" s="119"/>
      <c r="V3720" s="99"/>
      <c r="W3720" s="127"/>
      <c r="X3720" s="99"/>
      <c r="Y3720" s="127"/>
    </row>
    <row r="3721" spans="3:25" ht="19" hidden="1">
      <c r="C3721" s="933"/>
      <c r="D3721" s="933"/>
      <c r="E3721" s="19"/>
      <c r="I3721" s="100"/>
      <c r="M3721" s="100"/>
      <c r="Q3721" s="99"/>
      <c r="R3721" s="340"/>
      <c r="S3721" s="119"/>
      <c r="T3721" s="123"/>
      <c r="U3721" s="119"/>
      <c r="V3721" s="99"/>
      <c r="W3721" s="127"/>
      <c r="X3721" s="99"/>
      <c r="Y3721" s="127"/>
    </row>
    <row r="3722" spans="3:25" ht="19" hidden="1">
      <c r="C3722" s="933"/>
      <c r="D3722" s="933"/>
      <c r="E3722" s="19"/>
      <c r="I3722" s="100"/>
      <c r="M3722" s="100"/>
      <c r="Q3722" s="99"/>
      <c r="R3722" s="340"/>
      <c r="S3722" s="119"/>
      <c r="T3722" s="123"/>
      <c r="U3722" s="119"/>
      <c r="V3722" s="99"/>
      <c r="W3722" s="127"/>
      <c r="X3722" s="99"/>
      <c r="Y3722" s="127"/>
    </row>
    <row r="3723" spans="3:25" ht="19" hidden="1">
      <c r="C3723" s="933"/>
      <c r="D3723" s="933"/>
      <c r="E3723" s="19"/>
      <c r="I3723" s="100"/>
      <c r="M3723" s="100"/>
      <c r="Q3723" s="99"/>
      <c r="R3723" s="340"/>
      <c r="S3723" s="119"/>
      <c r="T3723" s="123"/>
      <c r="U3723" s="119"/>
      <c r="V3723" s="99"/>
      <c r="W3723" s="127"/>
      <c r="X3723" s="99"/>
      <c r="Y3723" s="127"/>
    </row>
    <row r="3724" spans="3:25" ht="19" hidden="1">
      <c r="C3724" s="933"/>
      <c r="D3724" s="933"/>
      <c r="E3724" s="19"/>
      <c r="I3724" s="100"/>
      <c r="M3724" s="100"/>
      <c r="Q3724" s="99"/>
      <c r="R3724" s="340"/>
      <c r="S3724" s="119"/>
      <c r="T3724" s="123"/>
      <c r="U3724" s="119"/>
      <c r="V3724" s="99"/>
      <c r="W3724" s="127"/>
      <c r="X3724" s="99"/>
      <c r="Y3724" s="127"/>
    </row>
    <row r="3725" spans="3:25" ht="19" hidden="1">
      <c r="C3725" s="933"/>
      <c r="D3725" s="933"/>
      <c r="E3725" s="19"/>
      <c r="I3725" s="100"/>
      <c r="M3725" s="100"/>
      <c r="Q3725" s="99"/>
      <c r="R3725" s="340"/>
      <c r="S3725" s="119"/>
      <c r="T3725" s="123"/>
      <c r="U3725" s="119"/>
      <c r="V3725" s="99"/>
      <c r="W3725" s="127"/>
      <c r="X3725" s="99"/>
      <c r="Y3725" s="127"/>
    </row>
    <row r="3726" spans="3:25" ht="19" hidden="1">
      <c r="C3726" s="933"/>
      <c r="D3726" s="933"/>
      <c r="E3726" s="19"/>
      <c r="I3726" s="100"/>
      <c r="M3726" s="100"/>
      <c r="Q3726" s="99"/>
      <c r="R3726" s="340"/>
      <c r="S3726" s="119"/>
      <c r="T3726" s="123"/>
      <c r="U3726" s="119"/>
      <c r="V3726" s="99"/>
      <c r="W3726" s="127"/>
      <c r="X3726" s="99"/>
      <c r="Y3726" s="127"/>
    </row>
    <row r="3727" spans="3:25" ht="19" hidden="1">
      <c r="C3727" s="933"/>
      <c r="D3727" s="933"/>
      <c r="E3727" s="19"/>
      <c r="I3727" s="100"/>
      <c r="M3727" s="100"/>
      <c r="Q3727" s="99"/>
      <c r="R3727" s="340"/>
      <c r="S3727" s="119"/>
      <c r="T3727" s="123"/>
      <c r="U3727" s="119"/>
      <c r="V3727" s="99"/>
      <c r="W3727" s="127"/>
      <c r="X3727" s="99"/>
      <c r="Y3727" s="127"/>
    </row>
    <row r="3728" spans="3:25" ht="19" hidden="1">
      <c r="C3728" s="933"/>
      <c r="D3728" s="933"/>
      <c r="E3728" s="19"/>
      <c r="I3728" s="100"/>
      <c r="M3728" s="100"/>
      <c r="Q3728" s="99"/>
      <c r="R3728" s="340"/>
      <c r="S3728" s="119"/>
      <c r="T3728" s="123"/>
      <c r="U3728" s="119"/>
      <c r="V3728" s="99"/>
      <c r="W3728" s="127"/>
      <c r="X3728" s="99"/>
      <c r="Y3728" s="127"/>
    </row>
    <row r="3729" spans="3:25" ht="19" hidden="1">
      <c r="C3729" s="933"/>
      <c r="D3729" s="933"/>
      <c r="E3729" s="19"/>
      <c r="I3729" s="100"/>
      <c r="M3729" s="100"/>
      <c r="Q3729" s="99"/>
      <c r="R3729" s="340"/>
      <c r="S3729" s="119"/>
      <c r="T3729" s="123"/>
      <c r="U3729" s="119"/>
      <c r="V3729" s="99"/>
      <c r="W3729" s="127"/>
      <c r="X3729" s="99"/>
      <c r="Y3729" s="127"/>
    </row>
    <row r="3730" spans="3:25" ht="19" hidden="1">
      <c r="C3730" s="933"/>
      <c r="D3730" s="933"/>
      <c r="E3730" s="19"/>
      <c r="I3730" s="100"/>
      <c r="M3730" s="100"/>
      <c r="Q3730" s="99"/>
      <c r="R3730" s="340"/>
      <c r="S3730" s="119"/>
      <c r="T3730" s="123"/>
      <c r="U3730" s="119"/>
      <c r="V3730" s="99"/>
      <c r="W3730" s="127"/>
      <c r="X3730" s="99"/>
      <c r="Y3730" s="127"/>
    </row>
    <row r="3731" spans="3:25" ht="19" hidden="1">
      <c r="C3731" s="933"/>
      <c r="D3731" s="933"/>
      <c r="E3731" s="19"/>
      <c r="I3731" s="100"/>
      <c r="M3731" s="100"/>
      <c r="Q3731" s="99"/>
      <c r="R3731" s="340"/>
      <c r="S3731" s="119"/>
      <c r="T3731" s="123"/>
      <c r="U3731" s="119"/>
      <c r="V3731" s="99"/>
      <c r="W3731" s="127"/>
      <c r="X3731" s="99"/>
      <c r="Y3731" s="127"/>
    </row>
    <row r="3732" spans="3:25" ht="19" hidden="1">
      <c r="C3732" s="933"/>
      <c r="D3732" s="933"/>
      <c r="E3732" s="19"/>
      <c r="I3732" s="100"/>
      <c r="M3732" s="100"/>
      <c r="Q3732" s="99"/>
      <c r="R3732" s="340"/>
      <c r="S3732" s="119"/>
      <c r="T3732" s="123"/>
      <c r="U3732" s="119"/>
      <c r="V3732" s="99"/>
      <c r="W3732" s="127"/>
      <c r="X3732" s="99"/>
      <c r="Y3732" s="127"/>
    </row>
    <row r="3733" spans="3:25" ht="19" hidden="1">
      <c r="C3733" s="933"/>
      <c r="D3733" s="933"/>
      <c r="E3733" s="19"/>
      <c r="I3733" s="100"/>
      <c r="M3733" s="100"/>
      <c r="Q3733" s="99"/>
      <c r="R3733" s="340"/>
      <c r="S3733" s="119"/>
      <c r="T3733" s="123"/>
      <c r="U3733" s="119"/>
      <c r="V3733" s="99"/>
      <c r="W3733" s="127"/>
      <c r="X3733" s="99"/>
      <c r="Y3733" s="127"/>
    </row>
    <row r="3734" spans="3:25" ht="19" hidden="1">
      <c r="C3734" s="933"/>
      <c r="D3734" s="933"/>
      <c r="E3734" s="19"/>
      <c r="I3734" s="100"/>
      <c r="M3734" s="100"/>
      <c r="Q3734" s="99"/>
      <c r="R3734" s="340"/>
      <c r="S3734" s="119"/>
      <c r="T3734" s="123"/>
      <c r="U3734" s="119"/>
      <c r="V3734" s="99"/>
      <c r="W3734" s="127"/>
      <c r="X3734" s="99"/>
      <c r="Y3734" s="127"/>
    </row>
    <row r="3735" spans="3:25" ht="19" hidden="1">
      <c r="C3735" s="933"/>
      <c r="D3735" s="933"/>
      <c r="E3735" s="19"/>
      <c r="I3735" s="100"/>
      <c r="M3735" s="100"/>
      <c r="Q3735" s="99"/>
      <c r="R3735" s="340"/>
      <c r="S3735" s="119"/>
      <c r="T3735" s="123"/>
      <c r="U3735" s="119"/>
      <c r="V3735" s="99"/>
      <c r="W3735" s="127"/>
      <c r="X3735" s="99"/>
      <c r="Y3735" s="127"/>
    </row>
    <row r="3736" spans="3:25" ht="19" hidden="1">
      <c r="C3736" s="933"/>
      <c r="D3736" s="933"/>
      <c r="E3736" s="19"/>
      <c r="I3736" s="100"/>
      <c r="M3736" s="100"/>
      <c r="Q3736" s="99"/>
      <c r="R3736" s="340"/>
      <c r="S3736" s="119"/>
      <c r="T3736" s="123"/>
      <c r="U3736" s="119"/>
      <c r="V3736" s="99"/>
      <c r="W3736" s="127"/>
      <c r="X3736" s="99"/>
      <c r="Y3736" s="127"/>
    </row>
    <row r="3737" spans="3:25" ht="19" hidden="1">
      <c r="C3737" s="933"/>
      <c r="D3737" s="933"/>
      <c r="E3737" s="19"/>
      <c r="I3737" s="100"/>
      <c r="M3737" s="100"/>
      <c r="Q3737" s="99"/>
      <c r="R3737" s="340"/>
      <c r="S3737" s="119"/>
      <c r="T3737" s="123"/>
      <c r="U3737" s="119"/>
      <c r="V3737" s="99"/>
      <c r="W3737" s="127"/>
      <c r="X3737" s="99"/>
      <c r="Y3737" s="127"/>
    </row>
    <row r="3738" spans="3:25" ht="19" hidden="1">
      <c r="C3738" s="933"/>
      <c r="D3738" s="933"/>
      <c r="E3738" s="19"/>
      <c r="I3738" s="100"/>
      <c r="M3738" s="100"/>
      <c r="Q3738" s="99"/>
      <c r="R3738" s="340"/>
      <c r="S3738" s="119"/>
      <c r="T3738" s="123"/>
      <c r="U3738" s="119"/>
      <c r="V3738" s="99"/>
      <c r="W3738" s="127"/>
      <c r="X3738" s="99"/>
      <c r="Y3738" s="127"/>
    </row>
    <row r="3739" spans="3:25" ht="19" hidden="1">
      <c r="C3739" s="933"/>
      <c r="D3739" s="933"/>
      <c r="E3739" s="19"/>
      <c r="I3739" s="100"/>
      <c r="M3739" s="100"/>
      <c r="Q3739" s="99"/>
      <c r="R3739" s="340"/>
      <c r="S3739" s="119"/>
      <c r="T3739" s="123"/>
      <c r="U3739" s="119"/>
      <c r="V3739" s="99"/>
      <c r="W3739" s="127"/>
      <c r="X3739" s="99"/>
      <c r="Y3739" s="127"/>
    </row>
    <row r="3740" spans="3:25" ht="19" hidden="1">
      <c r="C3740" s="933"/>
      <c r="D3740" s="933"/>
      <c r="E3740" s="19"/>
      <c r="I3740" s="100"/>
      <c r="M3740" s="100"/>
      <c r="Q3740" s="99"/>
      <c r="R3740" s="340"/>
      <c r="S3740" s="119"/>
      <c r="T3740" s="123"/>
      <c r="U3740" s="119"/>
      <c r="V3740" s="99"/>
      <c r="W3740" s="127"/>
      <c r="X3740" s="99"/>
      <c r="Y3740" s="127"/>
    </row>
    <row r="3741" spans="3:25" ht="19" hidden="1">
      <c r="C3741" s="933"/>
      <c r="D3741" s="933"/>
      <c r="E3741" s="19"/>
      <c r="I3741" s="100"/>
      <c r="M3741" s="100"/>
      <c r="Q3741" s="99"/>
      <c r="R3741" s="340"/>
      <c r="S3741" s="119"/>
      <c r="T3741" s="123"/>
      <c r="U3741" s="119"/>
      <c r="V3741" s="99"/>
      <c r="W3741" s="127"/>
      <c r="X3741" s="99"/>
      <c r="Y3741" s="127"/>
    </row>
    <row r="3742" spans="3:25" ht="19" hidden="1">
      <c r="C3742" s="933"/>
      <c r="D3742" s="933"/>
      <c r="E3742" s="19"/>
      <c r="I3742" s="100"/>
      <c r="M3742" s="100"/>
      <c r="Q3742" s="99"/>
      <c r="R3742" s="340"/>
      <c r="S3742" s="119"/>
      <c r="T3742" s="123"/>
      <c r="U3742" s="119"/>
      <c r="V3742" s="99"/>
      <c r="W3742" s="127"/>
      <c r="X3742" s="99"/>
      <c r="Y3742" s="127"/>
    </row>
    <row r="3743" spans="3:25" ht="19" hidden="1">
      <c r="C3743" s="933"/>
      <c r="D3743" s="933"/>
      <c r="E3743" s="19"/>
      <c r="I3743" s="100"/>
      <c r="M3743" s="100"/>
      <c r="Q3743" s="99"/>
      <c r="R3743" s="340"/>
      <c r="S3743" s="119"/>
      <c r="T3743" s="123"/>
      <c r="U3743" s="119"/>
      <c r="V3743" s="99"/>
      <c r="W3743" s="127"/>
      <c r="X3743" s="99"/>
      <c r="Y3743" s="127"/>
    </row>
    <row r="3744" spans="3:25" ht="19" hidden="1">
      <c r="C3744" s="933"/>
      <c r="D3744" s="933"/>
      <c r="E3744" s="19"/>
      <c r="I3744" s="100"/>
      <c r="M3744" s="100"/>
      <c r="Q3744" s="99"/>
      <c r="R3744" s="340"/>
      <c r="S3744" s="119"/>
      <c r="T3744" s="123"/>
      <c r="U3744" s="119"/>
      <c r="V3744" s="99"/>
      <c r="W3744" s="127"/>
      <c r="X3744" s="99"/>
      <c r="Y3744" s="127"/>
    </row>
    <row r="3745" spans="3:25" ht="19" hidden="1">
      <c r="C3745" s="933"/>
      <c r="D3745" s="933"/>
      <c r="E3745" s="19"/>
      <c r="I3745" s="100"/>
      <c r="M3745" s="100"/>
      <c r="Q3745" s="99"/>
      <c r="R3745" s="340"/>
      <c r="S3745" s="119"/>
      <c r="T3745" s="123"/>
      <c r="U3745" s="119"/>
      <c r="V3745" s="99"/>
      <c r="W3745" s="127"/>
      <c r="X3745" s="99"/>
      <c r="Y3745" s="127"/>
    </row>
    <row r="3746" spans="3:25" ht="19" hidden="1">
      <c r="C3746" s="933"/>
      <c r="D3746" s="933"/>
      <c r="E3746" s="19"/>
      <c r="I3746" s="100"/>
      <c r="M3746" s="100"/>
      <c r="Q3746" s="99"/>
      <c r="R3746" s="340"/>
      <c r="S3746" s="119"/>
      <c r="T3746" s="123"/>
      <c r="U3746" s="119"/>
      <c r="V3746" s="99"/>
      <c r="W3746" s="127"/>
      <c r="X3746" s="99"/>
      <c r="Y3746" s="127"/>
    </row>
    <row r="3747" spans="3:25" ht="19" hidden="1">
      <c r="C3747" s="933"/>
      <c r="D3747" s="933"/>
      <c r="E3747" s="19"/>
      <c r="I3747" s="100"/>
      <c r="M3747" s="100"/>
      <c r="Q3747" s="99"/>
      <c r="R3747" s="340"/>
      <c r="S3747" s="119"/>
      <c r="T3747" s="123"/>
      <c r="U3747" s="119"/>
      <c r="V3747" s="99"/>
      <c r="W3747" s="127"/>
      <c r="X3747" s="99"/>
      <c r="Y3747" s="127"/>
    </row>
    <row r="3748" spans="3:25" ht="19" hidden="1">
      <c r="C3748" s="933"/>
      <c r="D3748" s="933"/>
      <c r="E3748" s="19"/>
      <c r="I3748" s="100"/>
      <c r="M3748" s="100"/>
      <c r="Q3748" s="99"/>
      <c r="R3748" s="340"/>
      <c r="S3748" s="119"/>
      <c r="T3748" s="123"/>
      <c r="U3748" s="119"/>
      <c r="V3748" s="99"/>
      <c r="W3748" s="127"/>
      <c r="X3748" s="99"/>
      <c r="Y3748" s="127"/>
    </row>
    <row r="3749" spans="3:25" ht="19" hidden="1">
      <c r="C3749" s="933"/>
      <c r="D3749" s="933"/>
      <c r="E3749" s="19"/>
      <c r="I3749" s="100"/>
      <c r="M3749" s="100"/>
      <c r="Q3749" s="99"/>
      <c r="R3749" s="340"/>
      <c r="S3749" s="119"/>
      <c r="T3749" s="123"/>
      <c r="U3749" s="119"/>
      <c r="V3749" s="99"/>
      <c r="W3749" s="127"/>
      <c r="X3749" s="99"/>
      <c r="Y3749" s="127"/>
    </row>
    <row r="3750" spans="3:25" ht="19" hidden="1">
      <c r="C3750" s="933"/>
      <c r="D3750" s="933"/>
      <c r="E3750" s="19"/>
      <c r="I3750" s="100"/>
      <c r="M3750" s="100"/>
      <c r="Q3750" s="99"/>
      <c r="R3750" s="340"/>
      <c r="S3750" s="119"/>
      <c r="T3750" s="123"/>
      <c r="U3750" s="119"/>
      <c r="V3750" s="99"/>
      <c r="W3750" s="127"/>
      <c r="X3750" s="99"/>
      <c r="Y3750" s="127"/>
    </row>
    <row r="3751" spans="3:25" ht="19" hidden="1">
      <c r="C3751" s="933"/>
      <c r="D3751" s="933"/>
      <c r="E3751" s="19"/>
      <c r="I3751" s="100"/>
      <c r="M3751" s="100"/>
      <c r="Q3751" s="99"/>
      <c r="R3751" s="340"/>
      <c r="S3751" s="119"/>
      <c r="T3751" s="123"/>
      <c r="U3751" s="119"/>
      <c r="V3751" s="99"/>
      <c r="W3751" s="127"/>
      <c r="X3751" s="99"/>
      <c r="Y3751" s="127"/>
    </row>
    <row r="3752" spans="3:25" ht="19" hidden="1">
      <c r="C3752" s="933"/>
      <c r="D3752" s="933"/>
      <c r="E3752" s="19"/>
      <c r="I3752" s="100"/>
      <c r="M3752" s="100"/>
      <c r="Q3752" s="99"/>
      <c r="R3752" s="340"/>
      <c r="S3752" s="119"/>
      <c r="T3752" s="123"/>
      <c r="U3752" s="119"/>
      <c r="V3752" s="99"/>
      <c r="W3752" s="127"/>
      <c r="X3752" s="99"/>
      <c r="Y3752" s="127"/>
    </row>
    <row r="3753" spans="3:25" ht="19" hidden="1">
      <c r="C3753" s="933"/>
      <c r="D3753" s="933"/>
      <c r="E3753" s="19"/>
      <c r="I3753" s="100"/>
      <c r="M3753" s="100"/>
      <c r="Q3753" s="99"/>
      <c r="R3753" s="340"/>
      <c r="S3753" s="119"/>
      <c r="T3753" s="123"/>
      <c r="U3753" s="119"/>
      <c r="V3753" s="99"/>
      <c r="W3753" s="127"/>
      <c r="X3753" s="99"/>
      <c r="Y3753" s="127"/>
    </row>
    <row r="3754" spans="3:25" ht="19" hidden="1">
      <c r="C3754" s="933"/>
      <c r="D3754" s="933"/>
      <c r="E3754" s="19"/>
      <c r="I3754" s="100"/>
      <c r="M3754" s="100"/>
      <c r="Q3754" s="99"/>
      <c r="R3754" s="340"/>
      <c r="S3754" s="119"/>
      <c r="T3754" s="123"/>
      <c r="U3754" s="119"/>
      <c r="V3754" s="99"/>
      <c r="W3754" s="127"/>
      <c r="X3754" s="99"/>
      <c r="Y3754" s="127"/>
    </row>
    <row r="3755" spans="3:25" ht="19" hidden="1">
      <c r="C3755" s="933"/>
      <c r="D3755" s="933"/>
      <c r="E3755" s="19"/>
      <c r="I3755" s="100"/>
      <c r="M3755" s="100"/>
      <c r="Q3755" s="99"/>
      <c r="R3755" s="340"/>
      <c r="S3755" s="119"/>
      <c r="T3755" s="123"/>
      <c r="U3755" s="119"/>
      <c r="V3755" s="99"/>
      <c r="W3755" s="127"/>
      <c r="X3755" s="99"/>
      <c r="Y3755" s="127"/>
    </row>
    <row r="3756" spans="3:25" ht="19" hidden="1">
      <c r="C3756" s="933"/>
      <c r="D3756" s="933"/>
      <c r="E3756" s="19"/>
      <c r="I3756" s="100"/>
      <c r="M3756" s="100"/>
      <c r="Q3756" s="99"/>
      <c r="R3756" s="340"/>
      <c r="S3756" s="119"/>
      <c r="T3756" s="123"/>
      <c r="U3756" s="119"/>
      <c r="V3756" s="99"/>
      <c r="W3756" s="127"/>
      <c r="X3756" s="99"/>
      <c r="Y3756" s="127"/>
    </row>
    <row r="3757" spans="3:25" ht="19" hidden="1">
      <c r="C3757" s="933"/>
      <c r="D3757" s="933"/>
      <c r="E3757" s="19"/>
      <c r="I3757" s="100"/>
      <c r="M3757" s="100"/>
      <c r="Q3757" s="99"/>
      <c r="R3757" s="340"/>
      <c r="S3757" s="119"/>
      <c r="T3757" s="123"/>
      <c r="U3757" s="119"/>
      <c r="V3757" s="99"/>
      <c r="W3757" s="127"/>
      <c r="X3757" s="99"/>
      <c r="Y3757" s="127"/>
    </row>
    <row r="3758" spans="3:25" ht="19" hidden="1">
      <c r="C3758" s="933"/>
      <c r="D3758" s="933"/>
      <c r="E3758" s="19"/>
      <c r="I3758" s="100"/>
      <c r="M3758" s="100"/>
      <c r="Q3758" s="99"/>
      <c r="R3758" s="340"/>
      <c r="S3758" s="119"/>
      <c r="T3758" s="123"/>
      <c r="U3758" s="119"/>
      <c r="V3758" s="99"/>
      <c r="W3758" s="127"/>
      <c r="X3758" s="99"/>
      <c r="Y3758" s="127"/>
    </row>
    <row r="3759" spans="3:25" ht="19" hidden="1">
      <c r="C3759" s="933"/>
      <c r="D3759" s="933"/>
      <c r="E3759" s="19"/>
      <c r="I3759" s="100"/>
      <c r="M3759" s="100"/>
      <c r="Q3759" s="99"/>
      <c r="R3759" s="340"/>
      <c r="S3759" s="119"/>
      <c r="T3759" s="123"/>
      <c r="U3759" s="119"/>
      <c r="V3759" s="99"/>
      <c r="W3759" s="127"/>
      <c r="X3759" s="99"/>
      <c r="Y3759" s="127"/>
    </row>
    <row r="3760" spans="3:25" ht="19" hidden="1">
      <c r="C3760" s="933"/>
      <c r="D3760" s="933"/>
      <c r="E3760" s="19"/>
      <c r="I3760" s="100"/>
      <c r="M3760" s="100"/>
      <c r="Q3760" s="99"/>
      <c r="R3760" s="340"/>
      <c r="S3760" s="119"/>
      <c r="T3760" s="123"/>
      <c r="U3760" s="119"/>
      <c r="V3760" s="99"/>
      <c r="W3760" s="127"/>
      <c r="X3760" s="99"/>
      <c r="Y3760" s="127"/>
    </row>
    <row r="3761" spans="3:25" ht="19" hidden="1">
      <c r="C3761" s="933"/>
      <c r="D3761" s="933"/>
      <c r="E3761" s="19"/>
      <c r="I3761" s="100"/>
      <c r="M3761" s="100"/>
      <c r="Q3761" s="99"/>
      <c r="R3761" s="340"/>
      <c r="S3761" s="119"/>
      <c r="T3761" s="123"/>
      <c r="U3761" s="119"/>
      <c r="V3761" s="99"/>
      <c r="W3761" s="127"/>
      <c r="X3761" s="99"/>
      <c r="Y3761" s="127"/>
    </row>
    <row r="3762" spans="3:25" ht="19" hidden="1">
      <c r="C3762" s="933"/>
      <c r="D3762" s="933"/>
      <c r="E3762" s="19"/>
      <c r="I3762" s="100"/>
      <c r="M3762" s="100"/>
      <c r="Q3762" s="99"/>
      <c r="R3762" s="340"/>
      <c r="S3762" s="119"/>
      <c r="T3762" s="123"/>
      <c r="U3762" s="119"/>
      <c r="V3762" s="99"/>
      <c r="W3762" s="127"/>
      <c r="X3762" s="99"/>
      <c r="Y3762" s="127"/>
    </row>
    <row r="3763" spans="3:25" ht="19" hidden="1">
      <c r="C3763" s="933"/>
      <c r="D3763" s="933"/>
      <c r="E3763" s="19"/>
      <c r="I3763" s="100"/>
      <c r="M3763" s="100"/>
      <c r="Q3763" s="99"/>
      <c r="R3763" s="340"/>
      <c r="S3763" s="119"/>
      <c r="T3763" s="123"/>
      <c r="U3763" s="119"/>
      <c r="V3763" s="99"/>
      <c r="W3763" s="127"/>
      <c r="X3763" s="99"/>
      <c r="Y3763" s="127"/>
    </row>
    <row r="3764" spans="3:25" ht="19" hidden="1">
      <c r="C3764" s="933"/>
      <c r="D3764" s="933"/>
      <c r="E3764" s="19"/>
      <c r="I3764" s="100"/>
      <c r="M3764" s="100"/>
      <c r="Q3764" s="99"/>
      <c r="R3764" s="340"/>
      <c r="S3764" s="119"/>
      <c r="T3764" s="123"/>
      <c r="U3764" s="119"/>
      <c r="V3764" s="99"/>
      <c r="W3764" s="127"/>
      <c r="X3764" s="99"/>
      <c r="Y3764" s="127"/>
    </row>
    <row r="3765" spans="3:25" ht="19" hidden="1">
      <c r="C3765" s="933"/>
      <c r="D3765" s="933"/>
      <c r="E3765" s="19"/>
      <c r="I3765" s="100"/>
      <c r="M3765" s="100"/>
      <c r="Q3765" s="99"/>
      <c r="R3765" s="340"/>
      <c r="S3765" s="119"/>
      <c r="T3765" s="123"/>
      <c r="U3765" s="119"/>
      <c r="V3765" s="99"/>
      <c r="W3765" s="127"/>
      <c r="X3765" s="99"/>
      <c r="Y3765" s="127"/>
    </row>
    <row r="3766" spans="3:25" ht="19" hidden="1">
      <c r="C3766" s="933"/>
      <c r="D3766" s="933"/>
      <c r="E3766" s="19"/>
      <c r="I3766" s="100"/>
      <c r="M3766" s="100"/>
      <c r="Q3766" s="99"/>
      <c r="R3766" s="340"/>
      <c r="S3766" s="119"/>
      <c r="T3766" s="123"/>
      <c r="U3766" s="119"/>
      <c r="V3766" s="99"/>
      <c r="W3766" s="127"/>
      <c r="X3766" s="99"/>
      <c r="Y3766" s="127"/>
    </row>
    <row r="3767" spans="3:25" ht="19" hidden="1">
      <c r="C3767" s="933"/>
      <c r="D3767" s="933"/>
      <c r="E3767" s="19"/>
      <c r="I3767" s="100"/>
      <c r="M3767" s="100"/>
      <c r="Q3767" s="99"/>
      <c r="R3767" s="340"/>
      <c r="S3767" s="119"/>
      <c r="T3767" s="123"/>
      <c r="U3767" s="119"/>
      <c r="V3767" s="99"/>
      <c r="W3767" s="127"/>
      <c r="X3767" s="99"/>
      <c r="Y3767" s="127"/>
    </row>
    <row r="3768" spans="3:25" ht="19" hidden="1">
      <c r="C3768" s="933"/>
      <c r="D3768" s="933"/>
      <c r="E3768" s="19"/>
      <c r="I3768" s="100"/>
      <c r="M3768" s="100"/>
      <c r="Q3768" s="99"/>
      <c r="R3768" s="340"/>
      <c r="S3768" s="119"/>
      <c r="T3768" s="123"/>
      <c r="U3768" s="119"/>
      <c r="V3768" s="99"/>
      <c r="W3768" s="127"/>
      <c r="X3768" s="99"/>
      <c r="Y3768" s="127"/>
    </row>
    <row r="3769" spans="3:25" ht="19" hidden="1">
      <c r="C3769" s="933"/>
      <c r="D3769" s="933"/>
      <c r="E3769" s="19"/>
      <c r="I3769" s="100"/>
      <c r="M3769" s="100"/>
      <c r="Q3769" s="99"/>
      <c r="R3769" s="340"/>
      <c r="S3769" s="119"/>
      <c r="T3769" s="123"/>
      <c r="U3769" s="119"/>
      <c r="V3769" s="99"/>
      <c r="W3769" s="127"/>
      <c r="X3769" s="99"/>
      <c r="Y3769" s="127"/>
    </row>
    <row r="3770" spans="3:25" ht="19" hidden="1">
      <c r="C3770" s="933"/>
      <c r="D3770" s="933"/>
      <c r="E3770" s="19"/>
      <c r="I3770" s="100"/>
      <c r="M3770" s="100"/>
      <c r="Q3770" s="99"/>
      <c r="R3770" s="340"/>
      <c r="S3770" s="119"/>
      <c r="T3770" s="123"/>
      <c r="U3770" s="119"/>
      <c r="V3770" s="99"/>
      <c r="W3770" s="127"/>
      <c r="X3770" s="99"/>
      <c r="Y3770" s="127"/>
    </row>
    <row r="3771" spans="3:25" ht="19" hidden="1">
      <c r="C3771" s="933"/>
      <c r="D3771" s="933"/>
      <c r="E3771" s="19"/>
      <c r="I3771" s="100"/>
      <c r="M3771" s="100"/>
      <c r="Q3771" s="99"/>
      <c r="R3771" s="340"/>
      <c r="S3771" s="119"/>
      <c r="T3771" s="123"/>
      <c r="U3771" s="119"/>
      <c r="V3771" s="99"/>
      <c r="W3771" s="127"/>
      <c r="X3771" s="99"/>
      <c r="Y3771" s="127"/>
    </row>
    <row r="3772" spans="3:25" ht="19" hidden="1">
      <c r="C3772" s="933"/>
      <c r="D3772" s="933"/>
      <c r="E3772" s="19"/>
      <c r="I3772" s="100"/>
      <c r="M3772" s="100"/>
      <c r="Q3772" s="99"/>
      <c r="R3772" s="340"/>
      <c r="S3772" s="119"/>
      <c r="T3772" s="123"/>
      <c r="U3772" s="119"/>
      <c r="V3772" s="99"/>
      <c r="W3772" s="127"/>
      <c r="X3772" s="99"/>
      <c r="Y3772" s="127"/>
    </row>
    <row r="3773" spans="3:25" ht="19" hidden="1">
      <c r="C3773" s="933"/>
      <c r="D3773" s="933"/>
      <c r="E3773" s="19"/>
      <c r="I3773" s="100"/>
      <c r="M3773" s="100"/>
      <c r="Q3773" s="99"/>
      <c r="R3773" s="340"/>
      <c r="S3773" s="119"/>
      <c r="T3773" s="123"/>
      <c r="U3773" s="119"/>
      <c r="V3773" s="99"/>
      <c r="W3773" s="127"/>
      <c r="X3773" s="99"/>
      <c r="Y3773" s="127"/>
    </row>
    <row r="3774" spans="3:25" ht="19" hidden="1">
      <c r="C3774" s="933"/>
      <c r="D3774" s="933"/>
      <c r="E3774" s="19"/>
      <c r="I3774" s="100"/>
      <c r="M3774" s="100"/>
      <c r="Q3774" s="99"/>
      <c r="R3774" s="340"/>
      <c r="S3774" s="119"/>
      <c r="T3774" s="123"/>
      <c r="U3774" s="119"/>
      <c r="V3774" s="99"/>
      <c r="W3774" s="127"/>
      <c r="X3774" s="99"/>
      <c r="Y3774" s="127"/>
    </row>
    <row r="3775" spans="3:25" ht="19" hidden="1">
      <c r="C3775" s="933"/>
      <c r="D3775" s="933"/>
      <c r="E3775" s="19"/>
      <c r="I3775" s="100"/>
      <c r="M3775" s="100"/>
      <c r="Q3775" s="99"/>
      <c r="R3775" s="340"/>
      <c r="S3775" s="119"/>
      <c r="T3775" s="123"/>
      <c r="U3775" s="119"/>
      <c r="V3775" s="99"/>
      <c r="W3775" s="127"/>
      <c r="X3775" s="99"/>
      <c r="Y3775" s="127"/>
    </row>
    <row r="3776" spans="3:25" ht="19" hidden="1">
      <c r="C3776" s="933"/>
      <c r="D3776" s="933"/>
      <c r="E3776" s="19"/>
      <c r="I3776" s="100"/>
      <c r="M3776" s="100"/>
      <c r="Q3776" s="99"/>
      <c r="R3776" s="340"/>
      <c r="S3776" s="119"/>
      <c r="T3776" s="123"/>
      <c r="U3776" s="119"/>
      <c r="V3776" s="99"/>
      <c r="W3776" s="127"/>
      <c r="X3776" s="99"/>
      <c r="Y3776" s="127"/>
    </row>
    <row r="3777" spans="3:25" ht="19" hidden="1">
      <c r="C3777" s="933"/>
      <c r="D3777" s="933"/>
      <c r="E3777" s="19"/>
      <c r="I3777" s="100"/>
      <c r="M3777" s="100"/>
      <c r="Q3777" s="99"/>
      <c r="R3777" s="340"/>
      <c r="S3777" s="119"/>
      <c r="T3777" s="123"/>
      <c r="U3777" s="119"/>
      <c r="V3777" s="99"/>
      <c r="W3777" s="127"/>
      <c r="X3777" s="99"/>
      <c r="Y3777" s="127"/>
    </row>
    <row r="3778" spans="3:25" ht="19" hidden="1">
      <c r="C3778" s="933"/>
      <c r="D3778" s="933"/>
      <c r="E3778" s="19"/>
      <c r="I3778" s="100"/>
      <c r="M3778" s="100"/>
      <c r="Q3778" s="99"/>
      <c r="R3778" s="340"/>
      <c r="S3778" s="119"/>
      <c r="T3778" s="123"/>
      <c r="U3778" s="119"/>
      <c r="V3778" s="99"/>
      <c r="W3778" s="127"/>
      <c r="X3778" s="99"/>
      <c r="Y3778" s="127"/>
    </row>
    <row r="3779" spans="3:25" ht="19" hidden="1">
      <c r="C3779" s="933"/>
      <c r="D3779" s="933"/>
      <c r="E3779" s="19"/>
      <c r="I3779" s="100"/>
      <c r="M3779" s="100"/>
      <c r="Q3779" s="99"/>
      <c r="R3779" s="340"/>
      <c r="S3779" s="119"/>
      <c r="T3779" s="123"/>
      <c r="U3779" s="119"/>
      <c r="V3779" s="99"/>
      <c r="W3779" s="127"/>
      <c r="X3779" s="99"/>
      <c r="Y3779" s="127"/>
    </row>
    <row r="3780" spans="3:25" ht="19" hidden="1">
      <c r="C3780" s="933"/>
      <c r="D3780" s="933"/>
      <c r="E3780" s="19"/>
      <c r="I3780" s="100"/>
      <c r="M3780" s="100"/>
      <c r="Q3780" s="99"/>
      <c r="R3780" s="340"/>
      <c r="S3780" s="119"/>
      <c r="T3780" s="123"/>
      <c r="U3780" s="119"/>
      <c r="V3780" s="99"/>
      <c r="W3780" s="127"/>
      <c r="X3780" s="99"/>
      <c r="Y3780" s="127"/>
    </row>
    <row r="3781" spans="3:25" ht="19" hidden="1">
      <c r="C3781" s="933"/>
      <c r="D3781" s="933"/>
      <c r="E3781" s="19"/>
      <c r="I3781" s="100"/>
      <c r="M3781" s="100"/>
      <c r="Q3781" s="99"/>
      <c r="R3781" s="340"/>
      <c r="S3781" s="119"/>
      <c r="T3781" s="123"/>
      <c r="U3781" s="119"/>
      <c r="V3781" s="99"/>
      <c r="W3781" s="127"/>
      <c r="X3781" s="99"/>
      <c r="Y3781" s="127"/>
    </row>
    <row r="3782" spans="3:25" ht="19" hidden="1">
      <c r="C3782" s="933"/>
      <c r="D3782" s="933"/>
      <c r="E3782" s="19"/>
      <c r="I3782" s="100"/>
      <c r="M3782" s="100"/>
      <c r="Q3782" s="99"/>
      <c r="R3782" s="340"/>
      <c r="S3782" s="119"/>
      <c r="T3782" s="123"/>
      <c r="U3782" s="119"/>
      <c r="V3782" s="99"/>
      <c r="W3782" s="127"/>
      <c r="X3782" s="99"/>
      <c r="Y3782" s="127"/>
    </row>
    <row r="3783" spans="3:25" ht="19" hidden="1">
      <c r="C3783" s="933"/>
      <c r="D3783" s="933"/>
      <c r="E3783" s="19"/>
      <c r="I3783" s="100"/>
      <c r="M3783" s="100"/>
      <c r="Q3783" s="99"/>
      <c r="R3783" s="340"/>
      <c r="S3783" s="119"/>
      <c r="T3783" s="123"/>
      <c r="U3783" s="119"/>
      <c r="V3783" s="99"/>
      <c r="W3783" s="127"/>
      <c r="X3783" s="99"/>
      <c r="Y3783" s="127"/>
    </row>
    <row r="3784" spans="3:25" ht="19" hidden="1">
      <c r="C3784" s="933"/>
      <c r="D3784" s="933"/>
      <c r="E3784" s="19"/>
      <c r="I3784" s="100"/>
      <c r="M3784" s="100"/>
      <c r="Q3784" s="99"/>
      <c r="R3784" s="340"/>
      <c r="S3784" s="119"/>
      <c r="T3784" s="123"/>
      <c r="U3784" s="119"/>
      <c r="V3784" s="99"/>
      <c r="W3784" s="127"/>
      <c r="X3784" s="99"/>
      <c r="Y3784" s="127"/>
    </row>
    <row r="3785" spans="3:25" ht="19" hidden="1">
      <c r="C3785" s="933"/>
      <c r="D3785" s="933"/>
      <c r="E3785" s="19"/>
      <c r="I3785" s="100"/>
      <c r="M3785" s="100"/>
      <c r="Q3785" s="99"/>
      <c r="R3785" s="340"/>
      <c r="S3785" s="119"/>
      <c r="T3785" s="123"/>
      <c r="U3785" s="119"/>
      <c r="V3785" s="99"/>
      <c r="W3785" s="127"/>
      <c r="X3785" s="99"/>
      <c r="Y3785" s="127"/>
    </row>
    <row r="3786" spans="3:25" ht="19" hidden="1">
      <c r="C3786" s="933"/>
      <c r="D3786" s="933"/>
      <c r="E3786" s="19"/>
      <c r="I3786" s="100"/>
      <c r="M3786" s="100"/>
      <c r="Q3786" s="99"/>
      <c r="R3786" s="340"/>
      <c r="S3786" s="119"/>
      <c r="T3786" s="123"/>
      <c r="U3786" s="119"/>
      <c r="V3786" s="99"/>
      <c r="W3786" s="127"/>
      <c r="X3786" s="99"/>
      <c r="Y3786" s="127"/>
    </row>
    <row r="3787" spans="3:25" ht="19" hidden="1">
      <c r="C3787" s="933"/>
      <c r="D3787" s="933"/>
      <c r="E3787" s="19"/>
      <c r="I3787" s="100"/>
      <c r="M3787" s="100"/>
      <c r="Q3787" s="99"/>
      <c r="R3787" s="340"/>
      <c r="S3787" s="119"/>
      <c r="T3787" s="123"/>
      <c r="U3787" s="119"/>
      <c r="V3787" s="99"/>
      <c r="W3787" s="127"/>
      <c r="X3787" s="99"/>
      <c r="Y3787" s="127"/>
    </row>
    <row r="3788" spans="3:25" ht="19" hidden="1">
      <c r="C3788" s="933"/>
      <c r="D3788" s="933"/>
      <c r="E3788" s="19"/>
      <c r="I3788" s="100"/>
      <c r="M3788" s="100"/>
      <c r="Q3788" s="99"/>
      <c r="R3788" s="340"/>
      <c r="S3788" s="119"/>
      <c r="T3788" s="123"/>
      <c r="U3788" s="119"/>
      <c r="V3788" s="99"/>
      <c r="W3788" s="127"/>
      <c r="X3788" s="99"/>
      <c r="Y3788" s="127"/>
    </row>
    <row r="3789" spans="3:25" ht="19" hidden="1">
      <c r="C3789" s="933"/>
      <c r="D3789" s="933"/>
      <c r="E3789" s="19"/>
      <c r="I3789" s="100"/>
      <c r="M3789" s="100"/>
      <c r="Q3789" s="99"/>
      <c r="R3789" s="340"/>
      <c r="S3789" s="119"/>
      <c r="T3789" s="123"/>
      <c r="U3789" s="119"/>
      <c r="V3789" s="99"/>
      <c r="W3789" s="127"/>
      <c r="X3789" s="99"/>
      <c r="Y3789" s="127"/>
    </row>
    <row r="3790" spans="3:25" ht="19" hidden="1">
      <c r="C3790" s="933"/>
      <c r="D3790" s="933"/>
      <c r="E3790" s="19"/>
      <c r="I3790" s="100"/>
      <c r="M3790" s="100"/>
      <c r="Q3790" s="99"/>
      <c r="R3790" s="340"/>
      <c r="S3790" s="119"/>
      <c r="T3790" s="123"/>
      <c r="U3790" s="119"/>
      <c r="V3790" s="99"/>
      <c r="W3790" s="127"/>
      <c r="X3790" s="99"/>
      <c r="Y3790" s="127"/>
    </row>
    <row r="3791" spans="3:25" ht="19" hidden="1">
      <c r="C3791" s="933"/>
      <c r="D3791" s="933"/>
      <c r="E3791" s="19"/>
      <c r="I3791" s="100"/>
      <c r="M3791" s="100"/>
      <c r="Q3791" s="99"/>
      <c r="R3791" s="340"/>
      <c r="S3791" s="119"/>
      <c r="T3791" s="123"/>
      <c r="U3791" s="119"/>
      <c r="V3791" s="99"/>
      <c r="W3791" s="127"/>
      <c r="X3791" s="99"/>
      <c r="Y3791" s="127"/>
    </row>
    <row r="3792" spans="3:25" ht="19" hidden="1">
      <c r="C3792" s="933"/>
      <c r="D3792" s="933"/>
      <c r="E3792" s="19"/>
      <c r="I3792" s="100"/>
      <c r="M3792" s="100"/>
      <c r="Q3792" s="99"/>
      <c r="R3792" s="340"/>
      <c r="S3792" s="119"/>
      <c r="T3792" s="123"/>
      <c r="U3792" s="119"/>
      <c r="V3792" s="99"/>
      <c r="W3792" s="127"/>
      <c r="X3792" s="99"/>
      <c r="Y3792" s="127"/>
    </row>
    <row r="3793" spans="3:25" ht="19" hidden="1">
      <c r="C3793" s="933"/>
      <c r="D3793" s="933"/>
      <c r="E3793" s="19"/>
      <c r="I3793" s="100"/>
      <c r="M3793" s="100"/>
      <c r="Q3793" s="99"/>
      <c r="R3793" s="340"/>
      <c r="S3793" s="119"/>
      <c r="T3793" s="123"/>
      <c r="U3793" s="119"/>
      <c r="V3793" s="99"/>
      <c r="W3793" s="127"/>
      <c r="X3793" s="99"/>
      <c r="Y3793" s="127"/>
    </row>
    <row r="3794" spans="3:25" ht="19" hidden="1">
      <c r="C3794" s="933"/>
      <c r="D3794" s="933"/>
      <c r="E3794" s="19"/>
      <c r="I3794" s="100"/>
      <c r="M3794" s="100"/>
      <c r="Q3794" s="99"/>
      <c r="R3794" s="340"/>
      <c r="S3794" s="119"/>
      <c r="T3794" s="123"/>
      <c r="U3794" s="119"/>
      <c r="V3794" s="99"/>
      <c r="W3794" s="127"/>
      <c r="X3794" s="99"/>
      <c r="Y3794" s="127"/>
    </row>
    <row r="3795" spans="3:25" ht="19" hidden="1">
      <c r="C3795" s="933"/>
      <c r="D3795" s="933"/>
      <c r="E3795" s="19"/>
      <c r="I3795" s="100"/>
      <c r="M3795" s="100"/>
      <c r="Q3795" s="99"/>
      <c r="R3795" s="340"/>
      <c r="S3795" s="119"/>
      <c r="T3795" s="123"/>
      <c r="U3795" s="119"/>
      <c r="V3795" s="99"/>
      <c r="W3795" s="127"/>
      <c r="X3795" s="99"/>
      <c r="Y3795" s="127"/>
    </row>
    <row r="3796" spans="3:25" ht="19" hidden="1">
      <c r="C3796" s="933"/>
      <c r="D3796" s="933"/>
      <c r="E3796" s="19"/>
      <c r="I3796" s="100"/>
      <c r="M3796" s="100"/>
      <c r="Q3796" s="99"/>
      <c r="R3796" s="340"/>
      <c r="S3796" s="119"/>
      <c r="T3796" s="123"/>
      <c r="U3796" s="119"/>
      <c r="V3796" s="99"/>
      <c r="W3796" s="127"/>
      <c r="X3796" s="99"/>
      <c r="Y3796" s="127"/>
    </row>
    <row r="3797" spans="3:25" ht="19" hidden="1">
      <c r="C3797" s="933"/>
      <c r="D3797" s="933"/>
      <c r="E3797" s="19"/>
      <c r="I3797" s="100"/>
      <c r="M3797" s="100"/>
      <c r="Q3797" s="99"/>
      <c r="R3797" s="340"/>
      <c r="S3797" s="119"/>
      <c r="T3797" s="123"/>
      <c r="U3797" s="119"/>
      <c r="V3797" s="99"/>
      <c r="W3797" s="127"/>
      <c r="X3797" s="99"/>
      <c r="Y3797" s="127"/>
    </row>
    <row r="3798" spans="3:25" ht="19" hidden="1">
      <c r="C3798" s="933"/>
      <c r="D3798" s="933"/>
      <c r="E3798" s="19"/>
      <c r="I3798" s="100"/>
      <c r="M3798" s="100"/>
      <c r="Q3798" s="99"/>
      <c r="R3798" s="340"/>
      <c r="S3798" s="119"/>
      <c r="T3798" s="123"/>
      <c r="U3798" s="119"/>
      <c r="V3798" s="99"/>
      <c r="W3798" s="127"/>
      <c r="X3798" s="99"/>
      <c r="Y3798" s="127"/>
    </row>
    <row r="3799" spans="3:25" ht="19" hidden="1">
      <c r="C3799" s="933"/>
      <c r="D3799" s="933"/>
      <c r="E3799" s="19"/>
      <c r="I3799" s="100"/>
      <c r="M3799" s="100"/>
      <c r="Q3799" s="99"/>
      <c r="R3799" s="340"/>
      <c r="S3799" s="119"/>
      <c r="T3799" s="123"/>
      <c r="U3799" s="119"/>
      <c r="V3799" s="99"/>
      <c r="W3799" s="127"/>
      <c r="X3799" s="99"/>
      <c r="Y3799" s="127"/>
    </row>
    <row r="3800" spans="3:25" ht="19" hidden="1">
      <c r="C3800" s="933"/>
      <c r="D3800" s="933"/>
      <c r="E3800" s="19"/>
      <c r="I3800" s="100"/>
      <c r="M3800" s="100"/>
      <c r="Q3800" s="99"/>
      <c r="R3800" s="340"/>
      <c r="S3800" s="119"/>
      <c r="T3800" s="123"/>
      <c r="U3800" s="119"/>
      <c r="V3800" s="99"/>
      <c r="W3800" s="127"/>
      <c r="X3800" s="99"/>
      <c r="Y3800" s="127"/>
    </row>
    <row r="3801" spans="3:25" ht="19" hidden="1">
      <c r="C3801" s="933"/>
      <c r="D3801" s="933"/>
      <c r="E3801" s="19"/>
      <c r="I3801" s="100"/>
      <c r="M3801" s="100"/>
      <c r="Q3801" s="99"/>
      <c r="R3801" s="340"/>
      <c r="S3801" s="119"/>
      <c r="T3801" s="123"/>
      <c r="U3801" s="119"/>
      <c r="V3801" s="99"/>
      <c r="W3801" s="127"/>
      <c r="X3801" s="99"/>
      <c r="Y3801" s="127"/>
    </row>
    <row r="3802" spans="3:25" ht="19" hidden="1">
      <c r="C3802" s="933"/>
      <c r="D3802" s="933"/>
      <c r="E3802" s="19"/>
      <c r="I3802" s="100"/>
      <c r="M3802" s="100"/>
      <c r="Q3802" s="99"/>
      <c r="R3802" s="340"/>
      <c r="S3802" s="119"/>
      <c r="T3802" s="123"/>
      <c r="U3802" s="119"/>
      <c r="V3802" s="99"/>
      <c r="W3802" s="127"/>
      <c r="X3802" s="99"/>
      <c r="Y3802" s="127"/>
    </row>
    <row r="3803" spans="3:25" ht="19" hidden="1">
      <c r="C3803" s="933"/>
      <c r="D3803" s="933"/>
      <c r="E3803" s="19"/>
      <c r="I3803" s="100"/>
      <c r="M3803" s="100"/>
      <c r="Q3803" s="99"/>
      <c r="R3803" s="340"/>
      <c r="S3803" s="119"/>
      <c r="T3803" s="123"/>
      <c r="U3803" s="119"/>
      <c r="V3803" s="99"/>
      <c r="W3803" s="127"/>
      <c r="X3803" s="99"/>
      <c r="Y3803" s="127"/>
    </row>
    <row r="3804" spans="3:25" ht="19" hidden="1">
      <c r="C3804" s="933"/>
      <c r="D3804" s="933"/>
      <c r="E3804" s="19"/>
      <c r="I3804" s="100"/>
      <c r="M3804" s="100"/>
      <c r="Q3804" s="99"/>
      <c r="R3804" s="340"/>
      <c r="S3804" s="119"/>
      <c r="T3804" s="123"/>
      <c r="U3804" s="119"/>
      <c r="V3804" s="99"/>
      <c r="W3804" s="127"/>
      <c r="X3804" s="99"/>
      <c r="Y3804" s="127"/>
    </row>
    <row r="3805" spans="3:25" ht="19" hidden="1">
      <c r="C3805" s="933"/>
      <c r="D3805" s="933"/>
      <c r="E3805" s="19"/>
      <c r="I3805" s="100"/>
      <c r="M3805" s="100"/>
      <c r="Q3805" s="99"/>
      <c r="R3805" s="340"/>
      <c r="S3805" s="119"/>
      <c r="T3805" s="123"/>
      <c r="U3805" s="119"/>
      <c r="V3805" s="99"/>
      <c r="W3805" s="127"/>
      <c r="X3805" s="99"/>
      <c r="Y3805" s="127"/>
    </row>
    <row r="3806" spans="3:25" ht="19" hidden="1">
      <c r="C3806" s="933"/>
      <c r="D3806" s="933"/>
      <c r="E3806" s="19"/>
      <c r="I3806" s="100"/>
      <c r="M3806" s="100"/>
      <c r="Q3806" s="99"/>
      <c r="R3806" s="340"/>
      <c r="S3806" s="119"/>
      <c r="T3806" s="123"/>
      <c r="U3806" s="119"/>
      <c r="V3806" s="99"/>
      <c r="W3806" s="127"/>
      <c r="X3806" s="99"/>
      <c r="Y3806" s="127"/>
    </row>
    <row r="3807" spans="3:25" ht="19" hidden="1">
      <c r="C3807" s="933"/>
      <c r="D3807" s="933"/>
      <c r="E3807" s="19"/>
      <c r="I3807" s="100"/>
      <c r="M3807" s="100"/>
      <c r="Q3807" s="99"/>
      <c r="R3807" s="340"/>
      <c r="S3807" s="119"/>
      <c r="T3807" s="123"/>
      <c r="U3807" s="119"/>
      <c r="V3807" s="99"/>
      <c r="W3807" s="127"/>
      <c r="X3807" s="99"/>
      <c r="Y3807" s="127"/>
    </row>
    <row r="3808" spans="3:25" ht="19" hidden="1">
      <c r="C3808" s="933"/>
      <c r="D3808" s="933"/>
      <c r="E3808" s="19"/>
      <c r="I3808" s="100"/>
      <c r="M3808" s="100"/>
      <c r="Q3808" s="99"/>
      <c r="R3808" s="340"/>
      <c r="S3808" s="119"/>
      <c r="T3808" s="123"/>
      <c r="U3808" s="119"/>
      <c r="V3808" s="99"/>
      <c r="W3808" s="127"/>
      <c r="X3808" s="99"/>
      <c r="Y3808" s="127"/>
    </row>
    <row r="3809" spans="3:25" ht="19" hidden="1">
      <c r="C3809" s="933"/>
      <c r="D3809" s="933"/>
      <c r="E3809" s="19"/>
      <c r="I3809" s="100"/>
      <c r="M3809" s="100"/>
      <c r="Q3809" s="99"/>
      <c r="R3809" s="340"/>
      <c r="S3809" s="119"/>
      <c r="T3809" s="123"/>
      <c r="U3809" s="119"/>
      <c r="V3809" s="99"/>
      <c r="W3809" s="127"/>
      <c r="X3809" s="99"/>
      <c r="Y3809" s="127"/>
    </row>
    <row r="3810" spans="3:25" ht="19" hidden="1">
      <c r="C3810" s="933"/>
      <c r="D3810" s="933"/>
      <c r="E3810" s="19"/>
      <c r="I3810" s="100"/>
      <c r="M3810" s="100"/>
      <c r="Q3810" s="99"/>
      <c r="R3810" s="340"/>
      <c r="S3810" s="119"/>
      <c r="T3810" s="123"/>
      <c r="U3810" s="119"/>
      <c r="V3810" s="99"/>
      <c r="W3810" s="127"/>
      <c r="X3810" s="99"/>
      <c r="Y3810" s="127"/>
    </row>
    <row r="3811" spans="3:25" ht="19" hidden="1">
      <c r="C3811" s="933"/>
      <c r="D3811" s="933"/>
      <c r="E3811" s="19"/>
      <c r="I3811" s="100"/>
      <c r="M3811" s="100"/>
      <c r="Q3811" s="99"/>
      <c r="R3811" s="340"/>
      <c r="S3811" s="119"/>
      <c r="T3811" s="123"/>
      <c r="U3811" s="119"/>
      <c r="V3811" s="99"/>
      <c r="W3811" s="127"/>
      <c r="X3811" s="99"/>
      <c r="Y3811" s="127"/>
    </row>
    <row r="3812" spans="3:25" ht="19" hidden="1">
      <c r="C3812" s="933"/>
      <c r="D3812" s="933"/>
      <c r="E3812" s="19"/>
      <c r="I3812" s="100"/>
      <c r="M3812" s="100"/>
      <c r="Q3812" s="99"/>
      <c r="R3812" s="340"/>
      <c r="S3812" s="119"/>
      <c r="T3812" s="123"/>
      <c r="U3812" s="119"/>
      <c r="V3812" s="99"/>
      <c r="W3812" s="127"/>
      <c r="X3812" s="99"/>
      <c r="Y3812" s="127"/>
    </row>
    <row r="3813" spans="3:25" ht="19" hidden="1">
      <c r="C3813" s="933"/>
      <c r="D3813" s="933"/>
      <c r="E3813" s="19"/>
      <c r="I3813" s="100"/>
      <c r="M3813" s="100"/>
      <c r="Q3813" s="99"/>
      <c r="R3813" s="340"/>
      <c r="S3813" s="119"/>
      <c r="T3813" s="123"/>
      <c r="U3813" s="119"/>
      <c r="V3813" s="99"/>
      <c r="W3813" s="127"/>
      <c r="X3813" s="99"/>
      <c r="Y3813" s="127"/>
    </row>
    <row r="3814" spans="3:25" ht="19" hidden="1">
      <c r="C3814" s="933"/>
      <c r="D3814" s="933"/>
      <c r="E3814" s="19"/>
      <c r="I3814" s="100"/>
      <c r="M3814" s="100"/>
      <c r="Q3814" s="99"/>
      <c r="R3814" s="340"/>
      <c r="S3814" s="119"/>
      <c r="T3814" s="123"/>
      <c r="U3814" s="119"/>
      <c r="V3814" s="99"/>
      <c r="W3814" s="127"/>
      <c r="X3814" s="99"/>
      <c r="Y3814" s="127"/>
    </row>
    <row r="3815" spans="3:25" ht="19" hidden="1">
      <c r="C3815" s="933"/>
      <c r="D3815" s="933"/>
      <c r="E3815" s="19"/>
      <c r="I3815" s="100"/>
      <c r="M3815" s="100"/>
      <c r="Q3815" s="99"/>
      <c r="R3815" s="340"/>
      <c r="S3815" s="119"/>
      <c r="T3815" s="123"/>
      <c r="U3815" s="119"/>
      <c r="V3815" s="99"/>
      <c r="W3815" s="127"/>
      <c r="X3815" s="99"/>
      <c r="Y3815" s="127"/>
    </row>
    <row r="3816" spans="3:25" ht="19" hidden="1">
      <c r="C3816" s="933"/>
      <c r="D3816" s="933"/>
      <c r="E3816" s="19"/>
      <c r="I3816" s="100"/>
      <c r="M3816" s="100"/>
      <c r="Q3816" s="99"/>
      <c r="R3816" s="340"/>
      <c r="S3816" s="119"/>
      <c r="T3816" s="123"/>
      <c r="U3816" s="119"/>
      <c r="V3816" s="99"/>
      <c r="W3816" s="127"/>
      <c r="X3816" s="99"/>
      <c r="Y3816" s="127"/>
    </row>
    <row r="3817" spans="3:25" ht="19" hidden="1">
      <c r="C3817" s="933"/>
      <c r="D3817" s="933"/>
      <c r="E3817" s="19"/>
      <c r="I3817" s="100"/>
      <c r="M3817" s="100"/>
      <c r="Q3817" s="99"/>
      <c r="R3817" s="340"/>
      <c r="S3817" s="119"/>
      <c r="T3817" s="123"/>
      <c r="U3817" s="119"/>
      <c r="V3817" s="99"/>
      <c r="W3817" s="127"/>
      <c r="X3817" s="99"/>
      <c r="Y3817" s="127"/>
    </row>
    <row r="3818" spans="3:25" ht="19" hidden="1">
      <c r="C3818" s="933"/>
      <c r="D3818" s="933"/>
      <c r="E3818" s="19"/>
      <c r="I3818" s="100"/>
      <c r="M3818" s="100"/>
      <c r="Q3818" s="99"/>
      <c r="R3818" s="340"/>
      <c r="S3818" s="119"/>
      <c r="T3818" s="123"/>
      <c r="U3818" s="119"/>
      <c r="V3818" s="99"/>
      <c r="W3818" s="127"/>
      <c r="X3818" s="99"/>
      <c r="Y3818" s="127"/>
    </row>
    <row r="3819" spans="3:25" ht="19" hidden="1">
      <c r="C3819" s="933"/>
      <c r="D3819" s="933"/>
      <c r="E3819" s="19"/>
      <c r="I3819" s="100"/>
      <c r="M3819" s="100"/>
      <c r="Q3819" s="99"/>
      <c r="R3819" s="340"/>
      <c r="S3819" s="119"/>
      <c r="T3819" s="123"/>
      <c r="U3819" s="119"/>
      <c r="V3819" s="99"/>
      <c r="W3819" s="127"/>
      <c r="X3819" s="99"/>
      <c r="Y3819" s="127"/>
    </row>
    <row r="3820" spans="3:25" ht="19" hidden="1">
      <c r="C3820" s="933"/>
      <c r="D3820" s="933"/>
      <c r="E3820" s="19"/>
      <c r="I3820" s="100"/>
      <c r="M3820" s="100"/>
      <c r="Q3820" s="99"/>
      <c r="R3820" s="340"/>
      <c r="S3820" s="119"/>
      <c r="T3820" s="123"/>
      <c r="U3820" s="119"/>
      <c r="V3820" s="99"/>
      <c r="W3820" s="127"/>
      <c r="X3820" s="99"/>
      <c r="Y3820" s="127"/>
    </row>
    <row r="3821" spans="3:25" ht="19" hidden="1">
      <c r="C3821" s="933"/>
      <c r="D3821" s="933"/>
      <c r="E3821" s="19"/>
      <c r="I3821" s="100"/>
      <c r="M3821" s="100"/>
      <c r="Q3821" s="99"/>
      <c r="R3821" s="340"/>
      <c r="S3821" s="119"/>
      <c r="T3821" s="123"/>
      <c r="U3821" s="119"/>
      <c r="V3821" s="99"/>
      <c r="W3821" s="127"/>
      <c r="X3821" s="99"/>
      <c r="Y3821" s="127"/>
    </row>
    <row r="3822" spans="3:25" ht="19" hidden="1">
      <c r="C3822" s="933"/>
      <c r="D3822" s="933"/>
      <c r="E3822" s="19"/>
      <c r="I3822" s="100"/>
      <c r="M3822" s="100"/>
      <c r="Q3822" s="99"/>
      <c r="R3822" s="340"/>
      <c r="S3822" s="119"/>
      <c r="T3822" s="123"/>
      <c r="U3822" s="119"/>
      <c r="V3822" s="99"/>
      <c r="W3822" s="127"/>
      <c r="X3822" s="99"/>
      <c r="Y3822" s="127"/>
    </row>
    <row r="3823" spans="3:25" ht="19" hidden="1">
      <c r="C3823" s="933"/>
      <c r="D3823" s="933"/>
      <c r="E3823" s="19"/>
      <c r="I3823" s="100"/>
      <c r="M3823" s="100"/>
      <c r="Q3823" s="99"/>
      <c r="R3823" s="340"/>
      <c r="S3823" s="119"/>
      <c r="T3823" s="123"/>
      <c r="U3823" s="119"/>
      <c r="V3823" s="99"/>
      <c r="W3823" s="127"/>
      <c r="X3823" s="99"/>
      <c r="Y3823" s="127"/>
    </row>
    <row r="3824" spans="3:25" ht="19" hidden="1">
      <c r="C3824" s="933"/>
      <c r="D3824" s="933"/>
      <c r="E3824" s="19"/>
      <c r="I3824" s="100"/>
      <c r="M3824" s="100"/>
      <c r="Q3824" s="99"/>
      <c r="R3824" s="340"/>
      <c r="S3824" s="119"/>
      <c r="T3824" s="123"/>
      <c r="U3824" s="119"/>
      <c r="V3824" s="99"/>
      <c r="W3824" s="127"/>
      <c r="X3824" s="99"/>
      <c r="Y3824" s="127"/>
    </row>
    <row r="3825" spans="3:25" ht="19" hidden="1">
      <c r="C3825" s="933"/>
      <c r="D3825" s="933"/>
      <c r="E3825" s="19"/>
      <c r="I3825" s="100"/>
      <c r="M3825" s="100"/>
      <c r="Q3825" s="99"/>
      <c r="R3825" s="340"/>
      <c r="S3825" s="119"/>
      <c r="T3825" s="123"/>
      <c r="U3825" s="119"/>
      <c r="V3825" s="99"/>
      <c r="W3825" s="127"/>
      <c r="X3825" s="99"/>
      <c r="Y3825" s="127"/>
    </row>
    <row r="3826" spans="3:25" ht="19" hidden="1">
      <c r="C3826" s="933"/>
      <c r="D3826" s="933"/>
      <c r="E3826" s="19"/>
      <c r="I3826" s="100"/>
      <c r="M3826" s="100"/>
      <c r="Q3826" s="99"/>
      <c r="R3826" s="340"/>
      <c r="S3826" s="119"/>
      <c r="T3826" s="123"/>
      <c r="U3826" s="119"/>
      <c r="V3826" s="99"/>
      <c r="W3826" s="127"/>
      <c r="X3826" s="99"/>
      <c r="Y3826" s="127"/>
    </row>
    <row r="3827" spans="3:25" ht="19" hidden="1">
      <c r="C3827" s="933"/>
      <c r="D3827" s="933"/>
      <c r="E3827" s="19"/>
      <c r="I3827" s="100"/>
      <c r="M3827" s="100"/>
      <c r="Q3827" s="99"/>
      <c r="R3827" s="340"/>
      <c r="S3827" s="119"/>
      <c r="T3827" s="123"/>
      <c r="U3827" s="119"/>
      <c r="V3827" s="99"/>
      <c r="W3827" s="127"/>
      <c r="X3827" s="99"/>
      <c r="Y3827" s="127"/>
    </row>
    <row r="3828" spans="3:25" ht="19" hidden="1">
      <c r="C3828" s="933"/>
      <c r="D3828" s="933"/>
      <c r="E3828" s="19"/>
      <c r="I3828" s="100"/>
      <c r="M3828" s="100"/>
      <c r="Q3828" s="99"/>
      <c r="R3828" s="340"/>
      <c r="S3828" s="119"/>
      <c r="T3828" s="123"/>
      <c r="U3828" s="119"/>
      <c r="V3828" s="99"/>
      <c r="W3828" s="127"/>
      <c r="X3828" s="99"/>
      <c r="Y3828" s="127"/>
    </row>
    <row r="3829" spans="3:25" ht="19" hidden="1">
      <c r="C3829" s="933"/>
      <c r="D3829" s="933"/>
      <c r="E3829" s="19"/>
      <c r="I3829" s="100"/>
      <c r="M3829" s="100"/>
      <c r="Q3829" s="99"/>
      <c r="R3829" s="340"/>
      <c r="S3829" s="119"/>
      <c r="T3829" s="123"/>
      <c r="U3829" s="119"/>
      <c r="V3829" s="99"/>
      <c r="W3829" s="127"/>
      <c r="X3829" s="99"/>
      <c r="Y3829" s="127"/>
    </row>
    <row r="3830" spans="3:25" ht="19" hidden="1">
      <c r="C3830" s="933"/>
      <c r="D3830" s="933"/>
      <c r="E3830" s="19"/>
      <c r="I3830" s="100"/>
      <c r="M3830" s="100"/>
      <c r="Q3830" s="99"/>
      <c r="R3830" s="340"/>
      <c r="S3830" s="119"/>
      <c r="T3830" s="123"/>
      <c r="U3830" s="119"/>
      <c r="V3830" s="99"/>
      <c r="W3830" s="127"/>
      <c r="X3830" s="99"/>
      <c r="Y3830" s="127"/>
    </row>
    <row r="3831" spans="3:25" ht="19" hidden="1">
      <c r="C3831" s="933"/>
      <c r="D3831" s="933"/>
      <c r="E3831" s="19"/>
      <c r="I3831" s="100"/>
      <c r="M3831" s="100"/>
      <c r="Q3831" s="99"/>
      <c r="R3831" s="340"/>
      <c r="S3831" s="119"/>
      <c r="T3831" s="123"/>
      <c r="U3831" s="119"/>
      <c r="V3831" s="99"/>
      <c r="W3831" s="127"/>
      <c r="X3831" s="99"/>
      <c r="Y3831" s="127"/>
    </row>
    <row r="3832" spans="3:25" ht="19" hidden="1">
      <c r="C3832" s="933"/>
      <c r="D3832" s="933"/>
      <c r="E3832" s="19"/>
      <c r="I3832" s="100"/>
      <c r="M3832" s="100"/>
      <c r="Q3832" s="99"/>
      <c r="R3832" s="340"/>
      <c r="S3832" s="119"/>
      <c r="T3832" s="123"/>
      <c r="U3832" s="119"/>
      <c r="V3832" s="99"/>
      <c r="W3832" s="127"/>
      <c r="X3832" s="99"/>
      <c r="Y3832" s="127"/>
    </row>
    <row r="3833" spans="3:25" ht="19" hidden="1">
      <c r="C3833" s="933"/>
      <c r="D3833" s="933"/>
      <c r="E3833" s="19"/>
      <c r="I3833" s="100"/>
      <c r="M3833" s="100"/>
      <c r="Q3833" s="99"/>
      <c r="R3833" s="340"/>
      <c r="S3833" s="119"/>
      <c r="T3833" s="123"/>
      <c r="U3833" s="119"/>
      <c r="V3833" s="99"/>
      <c r="W3833" s="127"/>
      <c r="X3833" s="99"/>
      <c r="Y3833" s="127"/>
    </row>
    <row r="3834" spans="3:25" ht="19" hidden="1">
      <c r="C3834" s="933"/>
      <c r="D3834" s="933"/>
      <c r="E3834" s="19"/>
      <c r="I3834" s="100"/>
      <c r="M3834" s="100"/>
      <c r="Q3834" s="99"/>
      <c r="R3834" s="340"/>
      <c r="S3834" s="119"/>
      <c r="T3834" s="123"/>
      <c r="U3834" s="119"/>
      <c r="V3834" s="99"/>
      <c r="W3834" s="127"/>
      <c r="X3834" s="99"/>
      <c r="Y3834" s="127"/>
    </row>
    <row r="3835" spans="3:25" ht="19" hidden="1">
      <c r="C3835" s="933"/>
      <c r="D3835" s="933"/>
      <c r="E3835" s="19"/>
      <c r="I3835" s="100"/>
      <c r="M3835" s="100"/>
      <c r="Q3835" s="99"/>
      <c r="R3835" s="340"/>
      <c r="S3835" s="119"/>
      <c r="T3835" s="123"/>
      <c r="U3835" s="119"/>
      <c r="V3835" s="99"/>
      <c r="W3835" s="127"/>
      <c r="X3835" s="99"/>
      <c r="Y3835" s="127"/>
    </row>
    <row r="3836" spans="3:25" ht="19" hidden="1">
      <c r="C3836" s="933"/>
      <c r="D3836" s="933"/>
      <c r="E3836" s="19"/>
      <c r="I3836" s="100"/>
      <c r="M3836" s="100"/>
      <c r="Q3836" s="99"/>
      <c r="R3836" s="340"/>
      <c r="S3836" s="119"/>
      <c r="T3836" s="123"/>
      <c r="U3836" s="119"/>
      <c r="V3836" s="99"/>
      <c r="W3836" s="127"/>
      <c r="X3836" s="99"/>
      <c r="Y3836" s="127"/>
    </row>
    <row r="3837" spans="3:25" ht="19" hidden="1">
      <c r="C3837" s="933"/>
      <c r="D3837" s="933"/>
      <c r="E3837" s="19"/>
      <c r="I3837" s="100"/>
      <c r="M3837" s="100"/>
      <c r="Q3837" s="99"/>
      <c r="R3837" s="340"/>
      <c r="S3837" s="119"/>
      <c r="T3837" s="123"/>
      <c r="U3837" s="119"/>
      <c r="V3837" s="99"/>
      <c r="W3837" s="127"/>
      <c r="X3837" s="99"/>
      <c r="Y3837" s="127"/>
    </row>
    <row r="3838" spans="3:25" ht="19" hidden="1">
      <c r="C3838" s="933"/>
      <c r="D3838" s="933"/>
      <c r="E3838" s="19"/>
      <c r="I3838" s="100"/>
      <c r="M3838" s="100"/>
      <c r="Q3838" s="99"/>
      <c r="R3838" s="340"/>
      <c r="S3838" s="119"/>
      <c r="T3838" s="123"/>
      <c r="U3838" s="119"/>
      <c r="V3838" s="99"/>
      <c r="W3838" s="127"/>
      <c r="X3838" s="99"/>
      <c r="Y3838" s="127"/>
    </row>
    <row r="3839" spans="3:25" ht="19" hidden="1">
      <c r="C3839" s="933"/>
      <c r="D3839" s="933"/>
      <c r="E3839" s="19"/>
      <c r="I3839" s="100"/>
      <c r="M3839" s="100"/>
      <c r="Q3839" s="99"/>
      <c r="R3839" s="340"/>
      <c r="S3839" s="119"/>
      <c r="T3839" s="123"/>
      <c r="U3839" s="119"/>
      <c r="V3839" s="99"/>
      <c r="W3839" s="127"/>
      <c r="X3839" s="99"/>
      <c r="Y3839" s="127"/>
    </row>
    <row r="3840" spans="3:25" ht="19" hidden="1">
      <c r="C3840" s="933"/>
      <c r="D3840" s="933"/>
      <c r="E3840" s="19"/>
      <c r="I3840" s="100"/>
      <c r="M3840" s="100"/>
      <c r="Q3840" s="99"/>
      <c r="R3840" s="340"/>
      <c r="S3840" s="119"/>
      <c r="T3840" s="123"/>
      <c r="U3840" s="119"/>
      <c r="V3840" s="99"/>
      <c r="W3840" s="127"/>
      <c r="X3840" s="99"/>
      <c r="Y3840" s="127"/>
    </row>
    <row r="3841" spans="3:25" ht="19" hidden="1">
      <c r="C3841" s="933"/>
      <c r="D3841" s="933"/>
      <c r="E3841" s="19"/>
      <c r="I3841" s="100"/>
      <c r="M3841" s="100"/>
      <c r="Q3841" s="99"/>
      <c r="R3841" s="340"/>
      <c r="S3841" s="119"/>
      <c r="T3841" s="123"/>
      <c r="U3841" s="119"/>
      <c r="V3841" s="99"/>
      <c r="W3841" s="127"/>
      <c r="X3841" s="99"/>
      <c r="Y3841" s="127"/>
    </row>
    <row r="3842" spans="3:25" ht="19" hidden="1">
      <c r="C3842" s="933"/>
      <c r="D3842" s="933"/>
      <c r="E3842" s="19"/>
      <c r="I3842" s="100"/>
      <c r="M3842" s="100"/>
      <c r="Q3842" s="99"/>
      <c r="R3842" s="340"/>
      <c r="S3842" s="119"/>
      <c r="T3842" s="123"/>
      <c r="U3842" s="119"/>
      <c r="V3842" s="99"/>
      <c r="W3842" s="127"/>
      <c r="X3842" s="99"/>
      <c r="Y3842" s="127"/>
    </row>
    <row r="3843" spans="3:25" ht="19" hidden="1">
      <c r="C3843" s="933"/>
      <c r="D3843" s="933"/>
      <c r="E3843" s="19"/>
      <c r="I3843" s="100"/>
      <c r="M3843" s="100"/>
      <c r="Q3843" s="99"/>
      <c r="R3843" s="340"/>
      <c r="S3843" s="119"/>
      <c r="T3843" s="123"/>
      <c r="U3843" s="119"/>
      <c r="V3843" s="99"/>
      <c r="W3843" s="127"/>
      <c r="X3843" s="99"/>
      <c r="Y3843" s="127"/>
    </row>
    <row r="3844" spans="3:25" ht="19" hidden="1">
      <c r="C3844" s="933"/>
      <c r="D3844" s="933"/>
      <c r="E3844" s="19"/>
      <c r="I3844" s="100"/>
      <c r="M3844" s="100"/>
      <c r="Q3844" s="99"/>
      <c r="R3844" s="340"/>
      <c r="S3844" s="119"/>
      <c r="T3844" s="123"/>
      <c r="U3844" s="119"/>
      <c r="V3844" s="99"/>
      <c r="W3844" s="127"/>
      <c r="X3844" s="99"/>
      <c r="Y3844" s="127"/>
    </row>
    <row r="3845" spans="3:25" ht="19" hidden="1">
      <c r="C3845" s="933"/>
      <c r="D3845" s="933"/>
      <c r="E3845" s="19"/>
      <c r="I3845" s="100"/>
      <c r="M3845" s="100"/>
      <c r="Q3845" s="99"/>
      <c r="R3845" s="340"/>
      <c r="S3845" s="119"/>
      <c r="T3845" s="123"/>
      <c r="U3845" s="119"/>
      <c r="V3845" s="99"/>
      <c r="W3845" s="127"/>
      <c r="X3845" s="99"/>
      <c r="Y3845" s="127"/>
    </row>
    <row r="3846" spans="3:25" ht="19" hidden="1">
      <c r="C3846" s="933"/>
      <c r="D3846" s="933"/>
      <c r="E3846" s="19"/>
      <c r="I3846" s="100"/>
      <c r="M3846" s="100"/>
      <c r="Q3846" s="99"/>
      <c r="R3846" s="340"/>
      <c r="S3846" s="119"/>
      <c r="T3846" s="123"/>
      <c r="U3846" s="119"/>
      <c r="V3846" s="99"/>
      <c r="W3846" s="127"/>
      <c r="X3846" s="99"/>
      <c r="Y3846" s="127"/>
    </row>
    <row r="3847" spans="3:25" ht="19" hidden="1">
      <c r="C3847" s="933"/>
      <c r="D3847" s="933"/>
      <c r="E3847" s="19"/>
      <c r="I3847" s="100"/>
      <c r="M3847" s="100"/>
      <c r="Q3847" s="99"/>
      <c r="R3847" s="340"/>
      <c r="S3847" s="119"/>
      <c r="T3847" s="123"/>
      <c r="U3847" s="119"/>
      <c r="V3847" s="99"/>
      <c r="W3847" s="127"/>
      <c r="X3847" s="99"/>
      <c r="Y3847" s="127"/>
    </row>
    <row r="3848" spans="3:25" ht="19" hidden="1">
      <c r="C3848" s="933"/>
      <c r="D3848" s="933"/>
      <c r="E3848" s="19"/>
      <c r="I3848" s="100"/>
      <c r="M3848" s="100"/>
      <c r="Q3848" s="99"/>
      <c r="R3848" s="340"/>
      <c r="S3848" s="119"/>
      <c r="T3848" s="123"/>
      <c r="U3848" s="119"/>
      <c r="V3848" s="99"/>
      <c r="W3848" s="127"/>
      <c r="X3848" s="99"/>
      <c r="Y3848" s="127"/>
    </row>
    <row r="3849" spans="3:25" ht="19" hidden="1">
      <c r="C3849" s="933"/>
      <c r="D3849" s="933"/>
      <c r="E3849" s="19"/>
      <c r="I3849" s="100"/>
      <c r="M3849" s="100"/>
      <c r="Q3849" s="99"/>
      <c r="R3849" s="340"/>
      <c r="S3849" s="119"/>
      <c r="T3849" s="123"/>
      <c r="U3849" s="119"/>
      <c r="V3849" s="99"/>
      <c r="W3849" s="127"/>
      <c r="X3849" s="99"/>
      <c r="Y3849" s="127"/>
    </row>
    <row r="3850" spans="3:25" ht="19" hidden="1">
      <c r="C3850" s="933"/>
      <c r="D3850" s="933"/>
      <c r="E3850" s="19"/>
      <c r="I3850" s="100"/>
      <c r="M3850" s="100"/>
      <c r="Q3850" s="99"/>
      <c r="R3850" s="340"/>
      <c r="S3850" s="119"/>
      <c r="T3850" s="123"/>
      <c r="U3850" s="119"/>
      <c r="V3850" s="99"/>
      <c r="W3850" s="127"/>
      <c r="X3850" s="99"/>
      <c r="Y3850" s="127"/>
    </row>
    <row r="3851" spans="3:25" ht="19" hidden="1">
      <c r="C3851" s="933"/>
      <c r="D3851" s="933"/>
      <c r="E3851" s="19"/>
      <c r="I3851" s="100"/>
      <c r="M3851" s="100"/>
      <c r="Q3851" s="99"/>
      <c r="R3851" s="340"/>
      <c r="S3851" s="119"/>
      <c r="T3851" s="123"/>
      <c r="U3851" s="119"/>
      <c r="V3851" s="99"/>
      <c r="W3851" s="127"/>
      <c r="X3851" s="99"/>
      <c r="Y3851" s="127"/>
    </row>
    <row r="3852" spans="3:25" ht="19" hidden="1">
      <c r="C3852" s="933"/>
      <c r="D3852" s="933"/>
      <c r="E3852" s="19"/>
      <c r="I3852" s="100"/>
      <c r="M3852" s="100"/>
      <c r="Q3852" s="99"/>
      <c r="R3852" s="340"/>
      <c r="S3852" s="119"/>
      <c r="T3852" s="123"/>
      <c r="U3852" s="119"/>
      <c r="V3852" s="99"/>
      <c r="W3852" s="127"/>
      <c r="X3852" s="99"/>
      <c r="Y3852" s="127"/>
    </row>
    <row r="3853" spans="3:25" ht="19" hidden="1">
      <c r="C3853" s="933"/>
      <c r="D3853" s="933"/>
      <c r="E3853" s="19"/>
      <c r="I3853" s="100"/>
      <c r="M3853" s="100"/>
      <c r="Q3853" s="99"/>
      <c r="R3853" s="340"/>
      <c r="S3853" s="119"/>
      <c r="T3853" s="123"/>
      <c r="U3853" s="119"/>
      <c r="V3853" s="99"/>
      <c r="W3853" s="127"/>
      <c r="X3853" s="99"/>
      <c r="Y3853" s="127"/>
    </row>
    <row r="3854" spans="3:25" ht="19" hidden="1">
      <c r="C3854" s="933"/>
      <c r="D3854" s="933"/>
      <c r="E3854" s="19"/>
      <c r="I3854" s="100"/>
      <c r="M3854" s="100"/>
      <c r="Q3854" s="99"/>
      <c r="R3854" s="340"/>
      <c r="S3854" s="119"/>
      <c r="T3854" s="123"/>
      <c r="U3854" s="119"/>
      <c r="V3854" s="99"/>
      <c r="W3854" s="127"/>
      <c r="X3854" s="99"/>
      <c r="Y3854" s="127"/>
    </row>
    <row r="3855" spans="3:25" ht="19" hidden="1">
      <c r="C3855" s="933"/>
      <c r="D3855" s="933"/>
      <c r="E3855" s="19"/>
      <c r="I3855" s="100"/>
      <c r="M3855" s="100"/>
      <c r="Q3855" s="99"/>
      <c r="R3855" s="340"/>
      <c r="S3855" s="119"/>
      <c r="T3855" s="123"/>
      <c r="U3855" s="119"/>
      <c r="V3855" s="99"/>
      <c r="W3855" s="127"/>
      <c r="X3855" s="99"/>
      <c r="Y3855" s="127"/>
    </row>
    <row r="3856" spans="3:25" ht="19" hidden="1">
      <c r="C3856" s="933"/>
      <c r="D3856" s="933"/>
      <c r="E3856" s="19"/>
      <c r="I3856" s="100"/>
      <c r="M3856" s="100"/>
      <c r="Q3856" s="99"/>
      <c r="R3856" s="340"/>
      <c r="S3856" s="119"/>
      <c r="T3856" s="123"/>
      <c r="U3856" s="119"/>
      <c r="V3856" s="99"/>
      <c r="W3856" s="127"/>
      <c r="X3856" s="99"/>
      <c r="Y3856" s="127"/>
    </row>
    <row r="3857" spans="3:25" ht="19" hidden="1">
      <c r="C3857" s="933"/>
      <c r="D3857" s="933"/>
      <c r="E3857" s="19"/>
      <c r="I3857" s="100"/>
      <c r="M3857" s="100"/>
      <c r="Q3857" s="99"/>
      <c r="R3857" s="340"/>
      <c r="S3857" s="119"/>
      <c r="T3857" s="123"/>
      <c r="U3857" s="119"/>
      <c r="V3857" s="99"/>
      <c r="W3857" s="127"/>
      <c r="X3857" s="99"/>
      <c r="Y3857" s="127"/>
    </row>
    <row r="3858" spans="3:25" ht="19" hidden="1">
      <c r="C3858" s="933"/>
      <c r="D3858" s="933"/>
      <c r="E3858" s="19"/>
      <c r="I3858" s="100"/>
      <c r="M3858" s="100"/>
      <c r="Q3858" s="99"/>
      <c r="R3858" s="340"/>
      <c r="S3858" s="119"/>
      <c r="T3858" s="123"/>
      <c r="U3858" s="119"/>
      <c r="V3858" s="99"/>
      <c r="W3858" s="127"/>
      <c r="X3858" s="99"/>
      <c r="Y3858" s="127"/>
    </row>
    <row r="3859" spans="3:25" ht="19" hidden="1">
      <c r="C3859" s="933"/>
      <c r="D3859" s="933"/>
      <c r="E3859" s="19"/>
      <c r="I3859" s="100"/>
      <c r="M3859" s="100"/>
      <c r="Q3859" s="99"/>
      <c r="R3859" s="340"/>
      <c r="S3859" s="119"/>
      <c r="T3859" s="123"/>
      <c r="U3859" s="119"/>
      <c r="V3859" s="99"/>
      <c r="W3859" s="127"/>
      <c r="X3859" s="99"/>
      <c r="Y3859" s="127"/>
    </row>
    <row r="3860" spans="3:25" ht="19" hidden="1">
      <c r="C3860" s="933"/>
      <c r="D3860" s="933"/>
      <c r="E3860" s="19"/>
      <c r="I3860" s="100"/>
      <c r="M3860" s="100"/>
      <c r="Q3860" s="99"/>
      <c r="R3860" s="340"/>
      <c r="S3860" s="119"/>
      <c r="T3860" s="123"/>
      <c r="U3860" s="119"/>
      <c r="V3860" s="99"/>
      <c r="W3860" s="127"/>
      <c r="X3860" s="99"/>
      <c r="Y3860" s="127"/>
    </row>
    <row r="3861" spans="3:25" ht="19" hidden="1">
      <c r="C3861" s="933"/>
      <c r="D3861" s="933"/>
      <c r="E3861" s="19"/>
      <c r="I3861" s="100"/>
      <c r="M3861" s="100"/>
      <c r="Q3861" s="99"/>
      <c r="R3861" s="340"/>
      <c r="S3861" s="119"/>
      <c r="T3861" s="123"/>
      <c r="U3861" s="119"/>
      <c r="V3861" s="99"/>
      <c r="W3861" s="127"/>
      <c r="X3861" s="99"/>
      <c r="Y3861" s="127"/>
    </row>
    <row r="3862" spans="3:25" ht="19" hidden="1">
      <c r="C3862" s="933"/>
      <c r="D3862" s="933"/>
      <c r="E3862" s="19"/>
      <c r="I3862" s="100"/>
      <c r="M3862" s="100"/>
      <c r="Q3862" s="99"/>
      <c r="R3862" s="340"/>
      <c r="S3862" s="119"/>
      <c r="T3862" s="123"/>
      <c r="U3862" s="119"/>
      <c r="V3862" s="99"/>
      <c r="W3862" s="127"/>
      <c r="X3862" s="99"/>
      <c r="Y3862" s="127"/>
    </row>
    <row r="3863" spans="3:25" ht="19" hidden="1">
      <c r="C3863" s="933"/>
      <c r="D3863" s="933"/>
      <c r="E3863" s="19"/>
      <c r="I3863" s="100"/>
      <c r="M3863" s="100"/>
      <c r="Q3863" s="99"/>
      <c r="R3863" s="340"/>
      <c r="S3863" s="119"/>
      <c r="T3863" s="123"/>
      <c r="U3863" s="119"/>
      <c r="V3863" s="99"/>
      <c r="W3863" s="127"/>
      <c r="X3863" s="99"/>
      <c r="Y3863" s="127"/>
    </row>
    <row r="3864" spans="3:25" ht="19" hidden="1">
      <c r="C3864" s="933"/>
      <c r="D3864" s="933"/>
      <c r="E3864" s="19"/>
      <c r="I3864" s="100"/>
      <c r="M3864" s="100"/>
      <c r="Q3864" s="99"/>
      <c r="R3864" s="340"/>
      <c r="S3864" s="119"/>
      <c r="T3864" s="123"/>
      <c r="U3864" s="119"/>
      <c r="V3864" s="99"/>
      <c r="W3864" s="127"/>
      <c r="X3864" s="99"/>
      <c r="Y3864" s="127"/>
    </row>
    <row r="3865" spans="3:25" ht="19" hidden="1">
      <c r="C3865" s="933"/>
      <c r="D3865" s="933"/>
      <c r="E3865" s="19"/>
      <c r="I3865" s="100"/>
      <c r="M3865" s="100"/>
      <c r="Q3865" s="99"/>
      <c r="R3865" s="340"/>
      <c r="S3865" s="119"/>
      <c r="T3865" s="123"/>
      <c r="U3865" s="119"/>
      <c r="V3865" s="99"/>
      <c r="W3865" s="127"/>
      <c r="X3865" s="99"/>
      <c r="Y3865" s="127"/>
    </row>
    <row r="3866" spans="3:25" ht="19" hidden="1">
      <c r="C3866" s="933"/>
      <c r="D3866" s="933"/>
      <c r="E3866" s="19"/>
      <c r="I3866" s="100"/>
      <c r="M3866" s="100"/>
      <c r="Q3866" s="99"/>
      <c r="R3866" s="340"/>
      <c r="S3866" s="119"/>
      <c r="T3866" s="123"/>
      <c r="U3866" s="119"/>
      <c r="V3866" s="99"/>
      <c r="W3866" s="127"/>
      <c r="X3866" s="99"/>
      <c r="Y3866" s="127"/>
    </row>
    <row r="3867" spans="3:25" ht="19" hidden="1">
      <c r="C3867" s="933"/>
      <c r="D3867" s="933"/>
      <c r="E3867" s="19"/>
      <c r="I3867" s="100"/>
      <c r="M3867" s="100"/>
      <c r="Q3867" s="99"/>
      <c r="R3867" s="340"/>
      <c r="S3867" s="119"/>
      <c r="T3867" s="123"/>
      <c r="U3867" s="119"/>
      <c r="V3867" s="99"/>
      <c r="W3867" s="127"/>
      <c r="X3867" s="99"/>
      <c r="Y3867" s="127"/>
    </row>
    <row r="3868" spans="3:25" ht="19" hidden="1">
      <c r="C3868" s="933"/>
      <c r="D3868" s="933"/>
      <c r="E3868" s="19"/>
      <c r="I3868" s="100"/>
      <c r="M3868" s="100"/>
      <c r="Q3868" s="99"/>
      <c r="R3868" s="340"/>
      <c r="S3868" s="119"/>
      <c r="T3868" s="123"/>
      <c r="U3868" s="119"/>
      <c r="V3868" s="99"/>
      <c r="W3868" s="127"/>
      <c r="X3868" s="99"/>
      <c r="Y3868" s="127"/>
    </row>
    <row r="3869" spans="3:25" ht="19" hidden="1">
      <c r="C3869" s="933"/>
      <c r="D3869" s="933"/>
      <c r="E3869" s="19"/>
      <c r="I3869" s="100"/>
      <c r="M3869" s="100"/>
      <c r="Q3869" s="99"/>
      <c r="R3869" s="340"/>
      <c r="S3869" s="119"/>
      <c r="T3869" s="123"/>
      <c r="U3869" s="119"/>
      <c r="V3869" s="99"/>
      <c r="W3869" s="127"/>
      <c r="X3869" s="99"/>
      <c r="Y3869" s="127"/>
    </row>
    <row r="3870" spans="3:25" ht="19" hidden="1">
      <c r="C3870" s="933"/>
      <c r="D3870" s="933"/>
      <c r="E3870" s="19"/>
      <c r="I3870" s="100"/>
      <c r="M3870" s="100"/>
      <c r="Q3870" s="99"/>
      <c r="R3870" s="340"/>
      <c r="S3870" s="119"/>
      <c r="T3870" s="123"/>
      <c r="U3870" s="119"/>
      <c r="V3870" s="99"/>
      <c r="W3870" s="127"/>
      <c r="X3870" s="99"/>
      <c r="Y3870" s="127"/>
    </row>
    <row r="3871" spans="3:25" ht="19" hidden="1">
      <c r="C3871" s="933"/>
      <c r="D3871" s="933"/>
      <c r="E3871" s="19"/>
      <c r="I3871" s="100"/>
      <c r="M3871" s="100"/>
      <c r="Q3871" s="99"/>
      <c r="R3871" s="340"/>
      <c r="S3871" s="119"/>
      <c r="T3871" s="123"/>
      <c r="U3871" s="119"/>
      <c r="V3871" s="99"/>
      <c r="W3871" s="127"/>
      <c r="X3871" s="99"/>
      <c r="Y3871" s="127"/>
    </row>
    <row r="3872" spans="3:25" ht="19" hidden="1">
      <c r="C3872" s="933"/>
      <c r="D3872" s="933"/>
      <c r="E3872" s="19"/>
      <c r="I3872" s="100"/>
      <c r="M3872" s="100"/>
      <c r="Q3872" s="99"/>
      <c r="R3872" s="340"/>
      <c r="S3872" s="119"/>
      <c r="T3872" s="123"/>
      <c r="U3872" s="119"/>
      <c r="V3872" s="99"/>
      <c r="W3872" s="127"/>
      <c r="X3872" s="99"/>
      <c r="Y3872" s="127"/>
    </row>
    <row r="3873" spans="3:25" ht="19" hidden="1">
      <c r="C3873" s="933"/>
      <c r="D3873" s="933"/>
      <c r="E3873" s="19"/>
      <c r="I3873" s="100"/>
      <c r="M3873" s="100"/>
      <c r="Q3873" s="99"/>
      <c r="R3873" s="340"/>
      <c r="S3873" s="119"/>
      <c r="T3873" s="123"/>
      <c r="U3873" s="119"/>
      <c r="V3873" s="99"/>
      <c r="W3873" s="127"/>
      <c r="X3873" s="99"/>
      <c r="Y3873" s="127"/>
    </row>
    <row r="3874" spans="3:25" ht="19" hidden="1">
      <c r="C3874" s="933"/>
      <c r="D3874" s="933"/>
      <c r="E3874" s="19"/>
      <c r="I3874" s="100"/>
      <c r="M3874" s="100"/>
      <c r="Q3874" s="99"/>
      <c r="R3874" s="340"/>
      <c r="S3874" s="119"/>
      <c r="T3874" s="123"/>
      <c r="U3874" s="119"/>
      <c r="V3874" s="99"/>
      <c r="W3874" s="127"/>
      <c r="X3874" s="99"/>
      <c r="Y3874" s="127"/>
    </row>
    <row r="3875" spans="3:25" ht="19" hidden="1">
      <c r="C3875" s="933"/>
      <c r="D3875" s="933"/>
      <c r="E3875" s="19"/>
      <c r="I3875" s="100"/>
      <c r="M3875" s="100"/>
      <c r="Q3875" s="99"/>
      <c r="R3875" s="340"/>
      <c r="S3875" s="119"/>
      <c r="T3875" s="123"/>
      <c r="U3875" s="119"/>
      <c r="V3875" s="99"/>
      <c r="W3875" s="127"/>
      <c r="X3875" s="99"/>
      <c r="Y3875" s="127"/>
    </row>
    <row r="3876" spans="3:25" ht="19" hidden="1">
      <c r="C3876" s="933"/>
      <c r="D3876" s="933"/>
      <c r="E3876" s="19"/>
      <c r="I3876" s="100"/>
      <c r="M3876" s="100"/>
      <c r="Q3876" s="99"/>
      <c r="R3876" s="340"/>
      <c r="S3876" s="119"/>
      <c r="T3876" s="123"/>
      <c r="U3876" s="119"/>
      <c r="V3876" s="99"/>
      <c r="W3876" s="127"/>
      <c r="X3876" s="99"/>
      <c r="Y3876" s="127"/>
    </row>
    <row r="3877" spans="3:25" ht="19" hidden="1">
      <c r="C3877" s="933"/>
      <c r="D3877" s="933"/>
      <c r="E3877" s="19"/>
      <c r="I3877" s="100"/>
      <c r="M3877" s="100"/>
      <c r="Q3877" s="99"/>
      <c r="R3877" s="340"/>
      <c r="S3877" s="119"/>
      <c r="T3877" s="123"/>
      <c r="U3877" s="119"/>
      <c r="V3877" s="99"/>
      <c r="W3877" s="127"/>
      <c r="X3877" s="99"/>
      <c r="Y3877" s="127"/>
    </row>
    <row r="3878" spans="3:25" ht="19" hidden="1">
      <c r="C3878" s="933"/>
      <c r="D3878" s="933"/>
      <c r="E3878" s="19"/>
      <c r="I3878" s="100"/>
      <c r="M3878" s="100"/>
      <c r="Q3878" s="99"/>
      <c r="R3878" s="340"/>
      <c r="S3878" s="119"/>
      <c r="T3878" s="123"/>
      <c r="U3878" s="119"/>
      <c r="V3878" s="99"/>
      <c r="W3878" s="127"/>
      <c r="X3878" s="99"/>
      <c r="Y3878" s="127"/>
    </row>
    <row r="3879" spans="3:25" ht="19" hidden="1">
      <c r="C3879" s="933"/>
      <c r="D3879" s="933"/>
      <c r="E3879" s="19"/>
      <c r="I3879" s="100"/>
      <c r="M3879" s="100"/>
      <c r="Q3879" s="99"/>
      <c r="R3879" s="340"/>
      <c r="S3879" s="119"/>
      <c r="T3879" s="123"/>
      <c r="U3879" s="119"/>
      <c r="V3879" s="99"/>
      <c r="W3879" s="127"/>
      <c r="X3879" s="99"/>
      <c r="Y3879" s="127"/>
    </row>
    <row r="3880" spans="3:25" ht="19" hidden="1">
      <c r="C3880" s="933"/>
      <c r="D3880" s="933"/>
      <c r="E3880" s="19"/>
      <c r="I3880" s="100"/>
      <c r="M3880" s="100"/>
      <c r="Q3880" s="99"/>
      <c r="R3880" s="340"/>
      <c r="S3880" s="119"/>
      <c r="T3880" s="123"/>
      <c r="U3880" s="119"/>
      <c r="V3880" s="99"/>
      <c r="W3880" s="127"/>
      <c r="X3880" s="99"/>
      <c r="Y3880" s="127"/>
    </row>
    <row r="3881" spans="3:25" ht="19" hidden="1">
      <c r="C3881" s="933"/>
      <c r="D3881" s="933"/>
      <c r="E3881" s="19"/>
      <c r="I3881" s="100"/>
      <c r="M3881" s="100"/>
      <c r="Q3881" s="99"/>
      <c r="R3881" s="340"/>
      <c r="S3881" s="119"/>
      <c r="T3881" s="123"/>
      <c r="U3881" s="119"/>
      <c r="V3881" s="99"/>
      <c r="W3881" s="127"/>
      <c r="X3881" s="99"/>
      <c r="Y3881" s="127"/>
    </row>
    <row r="3882" spans="3:25" ht="19" hidden="1">
      <c r="C3882" s="933"/>
      <c r="D3882" s="933"/>
      <c r="E3882" s="19"/>
      <c r="I3882" s="100"/>
      <c r="M3882" s="100"/>
      <c r="Q3882" s="99"/>
      <c r="R3882" s="340"/>
      <c r="S3882" s="119"/>
      <c r="T3882" s="123"/>
      <c r="U3882" s="119"/>
      <c r="V3882" s="99"/>
      <c r="W3882" s="127"/>
      <c r="X3882" s="99"/>
      <c r="Y3882" s="127"/>
    </row>
    <row r="3883" spans="3:25" ht="19" hidden="1">
      <c r="C3883" s="933"/>
      <c r="D3883" s="933"/>
      <c r="E3883" s="19"/>
      <c r="I3883" s="100"/>
      <c r="M3883" s="100"/>
      <c r="Q3883" s="99"/>
      <c r="R3883" s="340"/>
      <c r="S3883" s="119"/>
      <c r="T3883" s="123"/>
      <c r="U3883" s="119"/>
      <c r="V3883" s="99"/>
      <c r="W3883" s="127"/>
      <c r="X3883" s="99"/>
      <c r="Y3883" s="127"/>
    </row>
    <row r="3884" spans="3:25" ht="19" hidden="1">
      <c r="C3884" s="933"/>
      <c r="D3884" s="933"/>
      <c r="E3884" s="19"/>
      <c r="I3884" s="100"/>
      <c r="M3884" s="100"/>
      <c r="Q3884" s="99"/>
      <c r="R3884" s="340"/>
      <c r="S3884" s="119"/>
      <c r="T3884" s="123"/>
      <c r="U3884" s="119"/>
      <c r="V3884" s="99"/>
      <c r="W3884" s="127"/>
      <c r="X3884" s="99"/>
      <c r="Y3884" s="127"/>
    </row>
    <row r="3885" spans="3:25" ht="19" hidden="1">
      <c r="C3885" s="933"/>
      <c r="D3885" s="933"/>
      <c r="E3885" s="19"/>
      <c r="I3885" s="100"/>
      <c r="M3885" s="100"/>
      <c r="Q3885" s="99"/>
      <c r="R3885" s="340"/>
      <c r="S3885" s="119"/>
      <c r="T3885" s="123"/>
      <c r="U3885" s="119"/>
      <c r="V3885" s="99"/>
      <c r="W3885" s="127"/>
      <c r="X3885" s="99"/>
      <c r="Y3885" s="127"/>
    </row>
    <row r="3886" spans="3:25" ht="19" hidden="1">
      <c r="C3886" s="933"/>
      <c r="D3886" s="933"/>
      <c r="E3886" s="19"/>
      <c r="I3886" s="100"/>
      <c r="M3886" s="100"/>
      <c r="Q3886" s="99"/>
      <c r="R3886" s="340"/>
      <c r="S3886" s="119"/>
      <c r="T3886" s="123"/>
      <c r="U3886" s="119"/>
      <c r="V3886" s="99"/>
      <c r="W3886" s="127"/>
      <c r="X3886" s="99"/>
      <c r="Y3886" s="127"/>
    </row>
    <row r="3887" spans="3:25" ht="19" hidden="1">
      <c r="C3887" s="933"/>
      <c r="D3887" s="933"/>
      <c r="E3887" s="19"/>
      <c r="I3887" s="100"/>
      <c r="M3887" s="100"/>
      <c r="Q3887" s="99"/>
      <c r="R3887" s="340"/>
      <c r="S3887" s="119"/>
      <c r="T3887" s="123"/>
      <c r="U3887" s="119"/>
      <c r="V3887" s="99"/>
      <c r="W3887" s="127"/>
      <c r="X3887" s="99"/>
      <c r="Y3887" s="127"/>
    </row>
    <row r="3888" spans="3:25" ht="19" hidden="1">
      <c r="C3888" s="933"/>
      <c r="D3888" s="933"/>
      <c r="E3888" s="19"/>
      <c r="I3888" s="100"/>
      <c r="M3888" s="100"/>
      <c r="Q3888" s="99"/>
      <c r="R3888" s="340"/>
      <c r="S3888" s="119"/>
      <c r="T3888" s="123"/>
      <c r="U3888" s="119"/>
      <c r="V3888" s="99"/>
      <c r="W3888" s="127"/>
      <c r="X3888" s="99"/>
      <c r="Y3888" s="127"/>
    </row>
    <row r="3889" spans="3:25" ht="19" hidden="1">
      <c r="C3889" s="933"/>
      <c r="D3889" s="933"/>
      <c r="E3889" s="19"/>
      <c r="I3889" s="100"/>
      <c r="M3889" s="100"/>
      <c r="Q3889" s="99"/>
      <c r="R3889" s="340"/>
      <c r="S3889" s="119"/>
      <c r="T3889" s="123"/>
      <c r="U3889" s="119"/>
      <c r="V3889" s="99"/>
      <c r="W3889" s="127"/>
      <c r="X3889" s="99"/>
      <c r="Y3889" s="127"/>
    </row>
    <row r="3890" spans="3:25" ht="19" hidden="1">
      <c r="C3890" s="933"/>
      <c r="D3890" s="933"/>
      <c r="E3890" s="19"/>
      <c r="I3890" s="100"/>
      <c r="M3890" s="100"/>
      <c r="Q3890" s="99"/>
      <c r="R3890" s="340"/>
      <c r="S3890" s="119"/>
      <c r="T3890" s="123"/>
      <c r="U3890" s="119"/>
      <c r="V3890" s="99"/>
      <c r="W3890" s="127"/>
      <c r="X3890" s="99"/>
      <c r="Y3890" s="127"/>
    </row>
    <row r="3891" spans="3:25" ht="19" hidden="1">
      <c r="C3891" s="933"/>
      <c r="D3891" s="933"/>
      <c r="E3891" s="19"/>
      <c r="I3891" s="100"/>
      <c r="M3891" s="100"/>
      <c r="Q3891" s="99"/>
      <c r="R3891" s="340"/>
      <c r="S3891" s="119"/>
      <c r="T3891" s="123"/>
      <c r="U3891" s="119"/>
      <c r="V3891" s="99"/>
      <c r="W3891" s="127"/>
      <c r="X3891" s="99"/>
      <c r="Y3891" s="127"/>
    </row>
    <row r="3892" spans="3:25" ht="19" hidden="1">
      <c r="C3892" s="933"/>
      <c r="D3892" s="933"/>
      <c r="E3892" s="19"/>
      <c r="I3892" s="100"/>
      <c r="M3892" s="100"/>
      <c r="Q3892" s="99"/>
      <c r="R3892" s="340"/>
      <c r="S3892" s="119"/>
      <c r="T3892" s="123"/>
      <c r="U3892" s="119"/>
      <c r="V3892" s="99"/>
      <c r="W3892" s="127"/>
      <c r="X3892" s="99"/>
      <c r="Y3892" s="127"/>
    </row>
    <row r="3893" spans="3:25" ht="19" hidden="1">
      <c r="C3893" s="933"/>
      <c r="D3893" s="933"/>
      <c r="E3893" s="19"/>
      <c r="I3893" s="100"/>
      <c r="M3893" s="100"/>
      <c r="Q3893" s="99"/>
      <c r="R3893" s="340"/>
      <c r="S3893" s="119"/>
      <c r="T3893" s="123"/>
      <c r="U3893" s="119"/>
      <c r="V3893" s="99"/>
      <c r="W3893" s="127"/>
      <c r="X3893" s="99"/>
      <c r="Y3893" s="127"/>
    </row>
    <row r="3894" spans="3:25" ht="19" hidden="1">
      <c r="C3894" s="933"/>
      <c r="D3894" s="933"/>
      <c r="E3894" s="19"/>
      <c r="I3894" s="100"/>
      <c r="M3894" s="100"/>
      <c r="Q3894" s="99"/>
      <c r="R3894" s="340"/>
      <c r="S3894" s="119"/>
      <c r="T3894" s="123"/>
      <c r="U3894" s="119"/>
      <c r="V3894" s="99"/>
      <c r="W3894" s="127"/>
      <c r="X3894" s="99"/>
      <c r="Y3894" s="127"/>
    </row>
    <row r="3895" spans="3:25" ht="19" hidden="1">
      <c r="C3895" s="933"/>
      <c r="D3895" s="933"/>
      <c r="E3895" s="19"/>
      <c r="I3895" s="100"/>
      <c r="M3895" s="100"/>
      <c r="Q3895" s="99"/>
      <c r="R3895" s="340"/>
      <c r="S3895" s="119"/>
      <c r="T3895" s="123"/>
      <c r="U3895" s="119"/>
      <c r="V3895" s="99"/>
      <c r="W3895" s="127"/>
      <c r="X3895" s="99"/>
      <c r="Y3895" s="127"/>
    </row>
    <row r="3896" spans="3:25" ht="19" hidden="1">
      <c r="C3896" s="933"/>
      <c r="D3896" s="933"/>
      <c r="E3896" s="19"/>
      <c r="I3896" s="100"/>
      <c r="M3896" s="100"/>
      <c r="Q3896" s="99"/>
      <c r="R3896" s="340"/>
      <c r="S3896" s="119"/>
      <c r="T3896" s="123"/>
      <c r="U3896" s="119"/>
      <c r="V3896" s="99"/>
      <c r="W3896" s="127"/>
      <c r="X3896" s="99"/>
      <c r="Y3896" s="127"/>
    </row>
    <row r="3897" spans="3:25" ht="19" hidden="1">
      <c r="C3897" s="933"/>
      <c r="D3897" s="933"/>
      <c r="E3897" s="19"/>
      <c r="I3897" s="100"/>
      <c r="M3897" s="100"/>
      <c r="Q3897" s="99"/>
      <c r="R3897" s="340"/>
      <c r="S3897" s="119"/>
      <c r="T3897" s="123"/>
      <c r="U3897" s="119"/>
      <c r="V3897" s="99"/>
      <c r="W3897" s="127"/>
      <c r="X3897" s="99"/>
      <c r="Y3897" s="127"/>
    </row>
    <row r="3898" spans="3:25" ht="19" hidden="1">
      <c r="C3898" s="933"/>
      <c r="D3898" s="933"/>
      <c r="E3898" s="19"/>
      <c r="I3898" s="100"/>
      <c r="M3898" s="100"/>
      <c r="Q3898" s="99"/>
      <c r="R3898" s="340"/>
      <c r="S3898" s="119"/>
      <c r="T3898" s="123"/>
      <c r="U3898" s="119"/>
      <c r="V3898" s="99"/>
      <c r="W3898" s="127"/>
      <c r="X3898" s="99"/>
      <c r="Y3898" s="127"/>
    </row>
    <row r="3899" spans="3:25" ht="19" hidden="1">
      <c r="C3899" s="933"/>
      <c r="D3899" s="933"/>
      <c r="E3899" s="19"/>
      <c r="I3899" s="100"/>
      <c r="M3899" s="100"/>
      <c r="Q3899" s="99"/>
      <c r="R3899" s="340"/>
      <c r="S3899" s="119"/>
      <c r="T3899" s="123"/>
      <c r="U3899" s="119"/>
      <c r="V3899" s="99"/>
      <c r="W3899" s="127"/>
      <c r="X3899" s="99"/>
      <c r="Y3899" s="127"/>
    </row>
    <row r="3900" spans="3:25" ht="19" hidden="1">
      <c r="C3900" s="933"/>
      <c r="D3900" s="933"/>
      <c r="E3900" s="19"/>
      <c r="I3900" s="100"/>
      <c r="M3900" s="100"/>
      <c r="Q3900" s="99"/>
      <c r="R3900" s="340"/>
      <c r="S3900" s="119"/>
      <c r="T3900" s="123"/>
      <c r="U3900" s="119"/>
      <c r="V3900" s="99"/>
      <c r="W3900" s="127"/>
      <c r="X3900" s="99"/>
      <c r="Y3900" s="127"/>
    </row>
    <row r="3901" spans="3:25" ht="19" hidden="1">
      <c r="C3901" s="933"/>
      <c r="D3901" s="933"/>
      <c r="E3901" s="19"/>
      <c r="I3901" s="100"/>
      <c r="M3901" s="100"/>
      <c r="Q3901" s="99"/>
      <c r="R3901" s="340"/>
      <c r="S3901" s="119"/>
      <c r="T3901" s="123"/>
      <c r="U3901" s="119"/>
      <c r="V3901" s="99"/>
      <c r="W3901" s="127"/>
      <c r="X3901" s="99"/>
      <c r="Y3901" s="127"/>
    </row>
    <row r="3902" spans="3:25" ht="19" hidden="1">
      <c r="C3902" s="933"/>
      <c r="D3902" s="933"/>
      <c r="E3902" s="19"/>
      <c r="I3902" s="100"/>
      <c r="M3902" s="100"/>
      <c r="Q3902" s="99"/>
      <c r="R3902" s="340"/>
      <c r="S3902" s="119"/>
      <c r="T3902" s="123"/>
      <c r="U3902" s="119"/>
      <c r="V3902" s="99"/>
      <c r="W3902" s="127"/>
      <c r="X3902" s="99"/>
      <c r="Y3902" s="127"/>
    </row>
    <row r="3903" spans="3:25" ht="19" hidden="1">
      <c r="C3903" s="933"/>
      <c r="D3903" s="933"/>
      <c r="E3903" s="19"/>
      <c r="I3903" s="100"/>
      <c r="M3903" s="100"/>
      <c r="Q3903" s="99"/>
      <c r="R3903" s="340"/>
      <c r="S3903" s="119"/>
      <c r="T3903" s="123"/>
      <c r="U3903" s="119"/>
      <c r="V3903" s="99"/>
      <c r="W3903" s="127"/>
      <c r="X3903" s="99"/>
      <c r="Y3903" s="127"/>
    </row>
    <row r="3904" spans="3:25" ht="19" hidden="1">
      <c r="C3904" s="933"/>
      <c r="D3904" s="933"/>
      <c r="E3904" s="19"/>
      <c r="I3904" s="100"/>
      <c r="M3904" s="100"/>
      <c r="Q3904" s="99"/>
      <c r="R3904" s="340"/>
      <c r="S3904" s="119"/>
      <c r="T3904" s="123"/>
      <c r="U3904" s="119"/>
      <c r="V3904" s="99"/>
      <c r="W3904" s="127"/>
      <c r="X3904" s="99"/>
      <c r="Y3904" s="127"/>
    </row>
    <row r="3905" spans="3:25" ht="19" hidden="1">
      <c r="C3905" s="933"/>
      <c r="D3905" s="933"/>
      <c r="E3905" s="19"/>
      <c r="I3905" s="100"/>
      <c r="M3905" s="100"/>
      <c r="Q3905" s="99"/>
      <c r="R3905" s="340"/>
      <c r="S3905" s="119"/>
      <c r="T3905" s="123"/>
      <c r="U3905" s="119"/>
      <c r="V3905" s="99"/>
      <c r="W3905" s="127"/>
      <c r="X3905" s="99"/>
      <c r="Y3905" s="127"/>
    </row>
    <row r="3906" spans="3:25" ht="19" hidden="1">
      <c r="C3906" s="933"/>
      <c r="D3906" s="933"/>
      <c r="E3906" s="19"/>
      <c r="I3906" s="100"/>
      <c r="M3906" s="100"/>
      <c r="Q3906" s="99"/>
      <c r="R3906" s="340"/>
      <c r="S3906" s="119"/>
      <c r="T3906" s="123"/>
      <c r="U3906" s="119"/>
      <c r="V3906" s="99"/>
      <c r="W3906" s="127"/>
      <c r="X3906" s="99"/>
      <c r="Y3906" s="127"/>
    </row>
    <row r="3907" spans="3:25" ht="19" hidden="1">
      <c r="C3907" s="933"/>
      <c r="D3907" s="933"/>
      <c r="E3907" s="19"/>
      <c r="I3907" s="100"/>
      <c r="M3907" s="100"/>
      <c r="Q3907" s="99"/>
      <c r="R3907" s="340"/>
      <c r="S3907" s="119"/>
      <c r="T3907" s="123"/>
      <c r="U3907" s="119"/>
      <c r="V3907" s="99"/>
      <c r="W3907" s="127"/>
      <c r="X3907" s="99"/>
      <c r="Y3907" s="127"/>
    </row>
    <row r="3908" spans="3:25" ht="19" hidden="1">
      <c r="C3908" s="933"/>
      <c r="D3908" s="933"/>
      <c r="E3908" s="19"/>
      <c r="I3908" s="100"/>
      <c r="M3908" s="100"/>
      <c r="Q3908" s="99"/>
      <c r="R3908" s="340"/>
      <c r="S3908" s="119"/>
      <c r="T3908" s="123"/>
      <c r="U3908" s="119"/>
      <c r="V3908" s="99"/>
      <c r="W3908" s="127"/>
      <c r="X3908" s="99"/>
      <c r="Y3908" s="127"/>
    </row>
    <row r="3909" spans="3:25" ht="19" hidden="1">
      <c r="C3909" s="933"/>
      <c r="D3909" s="933"/>
      <c r="E3909" s="19"/>
      <c r="I3909" s="100"/>
      <c r="M3909" s="100"/>
      <c r="Q3909" s="99"/>
      <c r="R3909" s="340"/>
      <c r="S3909" s="119"/>
      <c r="T3909" s="123"/>
      <c r="U3909" s="119"/>
      <c r="V3909" s="99"/>
      <c r="W3909" s="127"/>
      <c r="X3909" s="99"/>
      <c r="Y3909" s="127"/>
    </row>
    <row r="3910" spans="3:25" ht="19" hidden="1">
      <c r="C3910" s="933"/>
      <c r="D3910" s="933"/>
      <c r="E3910" s="19"/>
      <c r="I3910" s="100"/>
      <c r="M3910" s="100"/>
      <c r="Q3910" s="99"/>
      <c r="R3910" s="340"/>
      <c r="S3910" s="119"/>
      <c r="T3910" s="123"/>
      <c r="U3910" s="119"/>
      <c r="V3910" s="99"/>
      <c r="W3910" s="127"/>
      <c r="X3910" s="99"/>
      <c r="Y3910" s="127"/>
    </row>
    <row r="3911" spans="3:25" ht="19" hidden="1">
      <c r="C3911" s="933"/>
      <c r="D3911" s="933"/>
      <c r="E3911" s="19"/>
      <c r="I3911" s="100"/>
      <c r="M3911" s="100"/>
      <c r="Q3911" s="99"/>
      <c r="R3911" s="340"/>
      <c r="S3911" s="119"/>
      <c r="T3911" s="123"/>
      <c r="U3911" s="119"/>
      <c r="V3911" s="99"/>
      <c r="W3911" s="127"/>
      <c r="X3911" s="99"/>
      <c r="Y3911" s="127"/>
    </row>
    <row r="3912" spans="3:25" ht="19" hidden="1">
      <c r="C3912" s="933"/>
      <c r="D3912" s="933"/>
      <c r="E3912" s="19"/>
      <c r="I3912" s="100"/>
      <c r="M3912" s="100"/>
      <c r="Q3912" s="99"/>
      <c r="R3912" s="340"/>
      <c r="S3912" s="119"/>
      <c r="T3912" s="123"/>
      <c r="U3912" s="119"/>
      <c r="V3912" s="99"/>
      <c r="W3912" s="127"/>
      <c r="X3912" s="99"/>
      <c r="Y3912" s="127"/>
    </row>
    <row r="3913" spans="3:25" ht="19" hidden="1">
      <c r="C3913" s="933"/>
      <c r="D3913" s="933"/>
      <c r="E3913" s="19"/>
      <c r="I3913" s="100"/>
      <c r="M3913" s="100"/>
      <c r="Q3913" s="99"/>
      <c r="R3913" s="340"/>
      <c r="S3913" s="119"/>
      <c r="T3913" s="123"/>
      <c r="U3913" s="119"/>
      <c r="V3913" s="99"/>
      <c r="W3913" s="127"/>
      <c r="X3913" s="99"/>
      <c r="Y3913" s="127"/>
    </row>
    <row r="3914" spans="3:25" ht="19" hidden="1">
      <c r="C3914" s="933"/>
      <c r="D3914" s="933"/>
      <c r="E3914" s="19"/>
      <c r="I3914" s="100"/>
      <c r="M3914" s="100"/>
      <c r="Q3914" s="99"/>
      <c r="R3914" s="340"/>
      <c r="S3914" s="119"/>
      <c r="T3914" s="123"/>
      <c r="U3914" s="119"/>
      <c r="V3914" s="99"/>
      <c r="W3914" s="127"/>
      <c r="X3914" s="99"/>
      <c r="Y3914" s="127"/>
    </row>
    <row r="3915" spans="3:25" ht="19" hidden="1">
      <c r="C3915" s="933"/>
      <c r="D3915" s="933"/>
      <c r="E3915" s="19"/>
      <c r="I3915" s="100"/>
      <c r="M3915" s="100"/>
      <c r="Q3915" s="99"/>
      <c r="R3915" s="340"/>
      <c r="S3915" s="119"/>
      <c r="T3915" s="123"/>
      <c r="U3915" s="119"/>
      <c r="V3915" s="99"/>
      <c r="W3915" s="127"/>
      <c r="X3915" s="99"/>
      <c r="Y3915" s="127"/>
    </row>
    <row r="3916" spans="3:25" ht="19" hidden="1">
      <c r="C3916" s="933"/>
      <c r="D3916" s="933"/>
      <c r="E3916" s="19"/>
      <c r="I3916" s="100"/>
      <c r="M3916" s="100"/>
      <c r="Q3916" s="99"/>
      <c r="R3916" s="340"/>
      <c r="S3916" s="119"/>
      <c r="T3916" s="123"/>
      <c r="U3916" s="119"/>
      <c r="V3916" s="99"/>
      <c r="W3916" s="127"/>
      <c r="X3916" s="99"/>
      <c r="Y3916" s="127"/>
    </row>
    <row r="3917" spans="3:25" ht="19" hidden="1">
      <c r="C3917" s="933"/>
      <c r="D3917" s="933"/>
      <c r="E3917" s="19"/>
      <c r="I3917" s="100"/>
      <c r="M3917" s="100"/>
      <c r="Q3917" s="99"/>
      <c r="R3917" s="340"/>
      <c r="S3917" s="119"/>
      <c r="T3917" s="123"/>
      <c r="U3917" s="119"/>
      <c r="V3917" s="99"/>
      <c r="W3917" s="127"/>
      <c r="X3917" s="99"/>
      <c r="Y3917" s="127"/>
    </row>
    <row r="3918" spans="3:25" ht="19" hidden="1">
      <c r="C3918" s="933"/>
      <c r="D3918" s="933"/>
      <c r="E3918" s="19"/>
      <c r="I3918" s="100"/>
      <c r="M3918" s="100"/>
      <c r="Q3918" s="99"/>
      <c r="R3918" s="340"/>
      <c r="S3918" s="119"/>
      <c r="T3918" s="123"/>
      <c r="U3918" s="119"/>
      <c r="V3918" s="99"/>
      <c r="W3918" s="127"/>
      <c r="X3918" s="99"/>
      <c r="Y3918" s="127"/>
    </row>
    <row r="3919" spans="3:25" ht="19" hidden="1">
      <c r="C3919" s="933"/>
      <c r="D3919" s="933"/>
      <c r="E3919" s="19"/>
      <c r="I3919" s="100"/>
      <c r="M3919" s="100"/>
      <c r="Q3919" s="99"/>
      <c r="R3919" s="340"/>
      <c r="S3919" s="119"/>
      <c r="T3919" s="123"/>
      <c r="U3919" s="119"/>
      <c r="V3919" s="99"/>
      <c r="W3919" s="127"/>
      <c r="X3919" s="99"/>
      <c r="Y3919" s="127"/>
    </row>
    <row r="3920" spans="3:25" ht="19" hidden="1">
      <c r="C3920" s="933"/>
      <c r="D3920" s="933"/>
      <c r="E3920" s="19"/>
      <c r="I3920" s="100"/>
      <c r="M3920" s="100"/>
      <c r="Q3920" s="99"/>
      <c r="R3920" s="340"/>
      <c r="S3920" s="119"/>
      <c r="T3920" s="123"/>
      <c r="U3920" s="119"/>
      <c r="V3920" s="99"/>
      <c r="W3920" s="127"/>
      <c r="X3920" s="99"/>
      <c r="Y3920" s="127"/>
    </row>
    <row r="3921" spans="3:25" ht="19" hidden="1">
      <c r="C3921" s="933"/>
      <c r="D3921" s="933"/>
      <c r="E3921" s="19"/>
      <c r="I3921" s="100"/>
      <c r="M3921" s="100"/>
      <c r="Q3921" s="99"/>
      <c r="R3921" s="340"/>
      <c r="S3921" s="119"/>
      <c r="T3921" s="123"/>
      <c r="U3921" s="119"/>
      <c r="V3921" s="99"/>
      <c r="W3921" s="127"/>
      <c r="X3921" s="99"/>
      <c r="Y3921" s="127"/>
    </row>
    <row r="3922" spans="3:25" ht="19" hidden="1">
      <c r="C3922" s="933"/>
      <c r="D3922" s="933"/>
      <c r="E3922" s="19"/>
      <c r="I3922" s="100"/>
      <c r="M3922" s="100"/>
      <c r="Q3922" s="99"/>
      <c r="R3922" s="340"/>
      <c r="S3922" s="119"/>
      <c r="T3922" s="123"/>
      <c r="U3922" s="119"/>
      <c r="V3922" s="99"/>
      <c r="W3922" s="127"/>
      <c r="X3922" s="99"/>
      <c r="Y3922" s="127"/>
    </row>
    <row r="3923" spans="3:25" ht="19" hidden="1">
      <c r="C3923" s="933"/>
      <c r="D3923" s="933"/>
      <c r="E3923" s="19"/>
      <c r="I3923" s="100"/>
      <c r="M3923" s="100"/>
      <c r="Q3923" s="99"/>
      <c r="R3923" s="340"/>
      <c r="S3923" s="119"/>
      <c r="T3923" s="123"/>
      <c r="U3923" s="119"/>
      <c r="V3923" s="99"/>
      <c r="W3923" s="127"/>
      <c r="X3923" s="99"/>
      <c r="Y3923" s="127"/>
    </row>
    <row r="3924" spans="3:25" ht="19" hidden="1">
      <c r="C3924" s="933"/>
      <c r="D3924" s="933"/>
      <c r="E3924" s="19"/>
      <c r="I3924" s="100"/>
      <c r="M3924" s="100"/>
      <c r="Q3924" s="99"/>
      <c r="R3924" s="340"/>
      <c r="S3924" s="119"/>
      <c r="T3924" s="123"/>
      <c r="U3924" s="119"/>
      <c r="V3924" s="99"/>
      <c r="W3924" s="127"/>
      <c r="X3924" s="99"/>
      <c r="Y3924" s="127"/>
    </row>
    <row r="3925" spans="3:25" ht="19" hidden="1">
      <c r="C3925" s="933"/>
      <c r="D3925" s="933"/>
      <c r="E3925" s="19"/>
      <c r="I3925" s="100"/>
      <c r="M3925" s="100"/>
      <c r="Q3925" s="99"/>
      <c r="R3925" s="340"/>
      <c r="S3925" s="119"/>
      <c r="T3925" s="123"/>
      <c r="U3925" s="119"/>
      <c r="V3925" s="99"/>
      <c r="W3925" s="127"/>
      <c r="X3925" s="99"/>
      <c r="Y3925" s="127"/>
    </row>
    <row r="3926" spans="3:25" ht="19" hidden="1">
      <c r="C3926" s="933"/>
      <c r="D3926" s="933"/>
      <c r="E3926" s="19"/>
      <c r="I3926" s="100"/>
      <c r="M3926" s="100"/>
      <c r="Q3926" s="99"/>
      <c r="R3926" s="340"/>
      <c r="S3926" s="119"/>
      <c r="T3926" s="123"/>
      <c r="U3926" s="119"/>
      <c r="V3926" s="99"/>
      <c r="W3926" s="127"/>
      <c r="X3926" s="99"/>
      <c r="Y3926" s="127"/>
    </row>
    <row r="3927" spans="3:25" ht="19" hidden="1">
      <c r="C3927" s="933"/>
      <c r="D3927" s="933"/>
      <c r="E3927" s="19"/>
      <c r="I3927" s="100"/>
      <c r="M3927" s="100"/>
      <c r="Q3927" s="99"/>
      <c r="R3927" s="340"/>
      <c r="S3927" s="119"/>
      <c r="T3927" s="123"/>
      <c r="U3927" s="119"/>
      <c r="V3927" s="99"/>
      <c r="W3927" s="127"/>
      <c r="X3927" s="99"/>
      <c r="Y3927" s="127"/>
    </row>
    <row r="3928" spans="3:25" ht="19" hidden="1">
      <c r="C3928" s="933"/>
      <c r="D3928" s="933"/>
      <c r="E3928" s="19"/>
      <c r="I3928" s="100"/>
      <c r="M3928" s="100"/>
      <c r="Q3928" s="99"/>
      <c r="R3928" s="340"/>
      <c r="S3928" s="119"/>
      <c r="T3928" s="123"/>
      <c r="U3928" s="119"/>
      <c r="V3928" s="99"/>
      <c r="W3928" s="127"/>
      <c r="X3928" s="99"/>
      <c r="Y3928" s="127"/>
    </row>
    <row r="3929" spans="3:25" ht="19" hidden="1">
      <c r="C3929" s="933"/>
      <c r="D3929" s="933"/>
      <c r="E3929" s="19"/>
      <c r="I3929" s="100"/>
      <c r="M3929" s="100"/>
      <c r="Q3929" s="99"/>
      <c r="R3929" s="340"/>
      <c r="S3929" s="119"/>
      <c r="T3929" s="123"/>
      <c r="U3929" s="119"/>
      <c r="V3929" s="99"/>
      <c r="W3929" s="127"/>
      <c r="X3929" s="99"/>
      <c r="Y3929" s="127"/>
    </row>
    <row r="3930" spans="3:25" ht="19" hidden="1">
      <c r="C3930" s="933"/>
      <c r="D3930" s="933"/>
      <c r="E3930" s="19"/>
      <c r="I3930" s="100"/>
      <c r="M3930" s="100"/>
      <c r="Q3930" s="99"/>
      <c r="R3930" s="340"/>
      <c r="S3930" s="119"/>
      <c r="T3930" s="123"/>
      <c r="U3930" s="119"/>
      <c r="V3930" s="99"/>
      <c r="W3930" s="127"/>
      <c r="X3930" s="99"/>
      <c r="Y3930" s="127"/>
    </row>
    <row r="3931" spans="3:25" ht="19" hidden="1">
      <c r="C3931" s="933"/>
      <c r="D3931" s="933"/>
      <c r="E3931" s="19"/>
      <c r="I3931" s="100"/>
      <c r="M3931" s="100"/>
      <c r="Q3931" s="99"/>
      <c r="R3931" s="340"/>
      <c r="S3931" s="119"/>
      <c r="T3931" s="123"/>
      <c r="U3931" s="119"/>
      <c r="V3931" s="99"/>
      <c r="W3931" s="127"/>
      <c r="X3931" s="99"/>
      <c r="Y3931" s="127"/>
    </row>
    <row r="3932" spans="3:25" ht="19" hidden="1">
      <c r="C3932" s="933"/>
      <c r="D3932" s="933"/>
      <c r="E3932" s="19"/>
      <c r="I3932" s="100"/>
      <c r="M3932" s="100"/>
      <c r="Q3932" s="99"/>
      <c r="R3932" s="340"/>
      <c r="S3932" s="119"/>
      <c r="T3932" s="123"/>
      <c r="U3932" s="119"/>
      <c r="V3932" s="99"/>
      <c r="W3932" s="127"/>
      <c r="X3932" s="99"/>
      <c r="Y3932" s="127"/>
    </row>
    <row r="3933" spans="3:25" ht="19" hidden="1">
      <c r="C3933" s="933"/>
      <c r="D3933" s="933"/>
      <c r="E3933" s="19"/>
      <c r="I3933" s="100"/>
      <c r="M3933" s="100"/>
      <c r="Q3933" s="99"/>
      <c r="R3933" s="340"/>
      <c r="S3933" s="119"/>
      <c r="T3933" s="123"/>
      <c r="U3933" s="119"/>
      <c r="V3933" s="99"/>
      <c r="W3933" s="127"/>
      <c r="X3933" s="99"/>
      <c r="Y3933" s="127"/>
    </row>
    <row r="3934" spans="3:25" ht="19" hidden="1">
      <c r="C3934" s="933"/>
      <c r="D3934" s="933"/>
      <c r="E3934" s="19"/>
      <c r="I3934" s="100"/>
      <c r="M3934" s="100"/>
      <c r="Q3934" s="99"/>
      <c r="R3934" s="340"/>
      <c r="S3934" s="119"/>
      <c r="T3934" s="123"/>
      <c r="U3934" s="119"/>
      <c r="V3934" s="99"/>
      <c r="W3934" s="127"/>
      <c r="X3934" s="99"/>
      <c r="Y3934" s="127"/>
    </row>
    <row r="3935" spans="3:25" ht="19" hidden="1">
      <c r="C3935" s="933"/>
      <c r="D3935" s="933"/>
      <c r="E3935" s="19"/>
      <c r="I3935" s="100"/>
      <c r="M3935" s="100"/>
      <c r="Q3935" s="99"/>
      <c r="R3935" s="340"/>
      <c r="S3935" s="119"/>
      <c r="T3935" s="123"/>
      <c r="U3935" s="119"/>
      <c r="V3935" s="99"/>
      <c r="W3935" s="127"/>
      <c r="X3935" s="99"/>
      <c r="Y3935" s="127"/>
    </row>
    <row r="3936" spans="3:25" ht="19" hidden="1">
      <c r="C3936" s="933"/>
      <c r="D3936" s="933"/>
      <c r="E3936" s="19"/>
      <c r="I3936" s="100"/>
      <c r="M3936" s="100"/>
      <c r="Q3936" s="99"/>
      <c r="R3936" s="340"/>
      <c r="S3936" s="119"/>
      <c r="T3936" s="123"/>
      <c r="U3936" s="119"/>
      <c r="V3936" s="99"/>
      <c r="W3936" s="127"/>
      <c r="X3936" s="99"/>
      <c r="Y3936" s="127"/>
    </row>
    <row r="3937" spans="3:25" ht="19" hidden="1">
      <c r="C3937" s="933"/>
      <c r="D3937" s="933"/>
      <c r="E3937" s="19"/>
      <c r="I3937" s="100"/>
      <c r="M3937" s="100"/>
      <c r="Q3937" s="99"/>
      <c r="R3937" s="340"/>
      <c r="S3937" s="119"/>
      <c r="T3937" s="123"/>
      <c r="U3937" s="119"/>
      <c r="V3937" s="99"/>
      <c r="W3937" s="127"/>
      <c r="X3937" s="99"/>
      <c r="Y3937" s="127"/>
    </row>
    <row r="3938" spans="3:25" ht="19" hidden="1">
      <c r="C3938" s="933"/>
      <c r="D3938" s="933"/>
      <c r="E3938" s="19"/>
      <c r="I3938" s="100"/>
      <c r="M3938" s="100"/>
      <c r="Q3938" s="99"/>
      <c r="R3938" s="340"/>
      <c r="S3938" s="119"/>
      <c r="T3938" s="123"/>
      <c r="U3938" s="119"/>
      <c r="V3938" s="99"/>
      <c r="W3938" s="127"/>
      <c r="X3938" s="99"/>
      <c r="Y3938" s="127"/>
    </row>
    <row r="3939" spans="3:25" ht="19" hidden="1">
      <c r="C3939" s="933"/>
      <c r="D3939" s="933"/>
      <c r="E3939" s="19"/>
      <c r="I3939" s="100"/>
      <c r="M3939" s="100"/>
      <c r="Q3939" s="99"/>
      <c r="R3939" s="340"/>
      <c r="S3939" s="119"/>
      <c r="T3939" s="123"/>
      <c r="U3939" s="119"/>
      <c r="V3939" s="99"/>
      <c r="W3939" s="127"/>
      <c r="X3939" s="99"/>
      <c r="Y3939" s="127"/>
    </row>
    <row r="3940" spans="3:25" ht="19" hidden="1">
      <c r="C3940" s="933"/>
      <c r="D3940" s="933"/>
      <c r="E3940" s="19"/>
      <c r="I3940" s="100"/>
      <c r="M3940" s="100"/>
      <c r="Q3940" s="99"/>
      <c r="R3940" s="340"/>
      <c r="S3940" s="119"/>
      <c r="T3940" s="123"/>
      <c r="U3940" s="119"/>
      <c r="V3940" s="99"/>
      <c r="W3940" s="127"/>
      <c r="X3940" s="99"/>
      <c r="Y3940" s="127"/>
    </row>
    <row r="3941" spans="3:25" ht="19" hidden="1">
      <c r="C3941" s="933"/>
      <c r="D3941" s="933"/>
      <c r="E3941" s="19"/>
      <c r="I3941" s="100"/>
      <c r="M3941" s="100"/>
      <c r="Q3941" s="99"/>
      <c r="R3941" s="340"/>
      <c r="S3941" s="119"/>
      <c r="T3941" s="123"/>
      <c r="U3941" s="119"/>
      <c r="V3941" s="99"/>
      <c r="W3941" s="127"/>
      <c r="X3941" s="99"/>
      <c r="Y3941" s="127"/>
    </row>
    <row r="3942" spans="3:25" ht="19" hidden="1">
      <c r="C3942" s="933"/>
      <c r="D3942" s="933"/>
      <c r="E3942" s="19"/>
      <c r="I3942" s="100"/>
      <c r="M3942" s="100"/>
      <c r="Q3942" s="99"/>
      <c r="R3942" s="340"/>
      <c r="S3942" s="119"/>
      <c r="T3942" s="123"/>
      <c r="U3942" s="119"/>
      <c r="V3942" s="99"/>
      <c r="W3942" s="127"/>
      <c r="X3942" s="99"/>
      <c r="Y3942" s="127"/>
    </row>
    <row r="3943" spans="3:25" ht="19" hidden="1">
      <c r="C3943" s="933"/>
      <c r="D3943" s="933"/>
      <c r="E3943" s="19"/>
      <c r="I3943" s="100"/>
      <c r="M3943" s="100"/>
      <c r="Q3943" s="99"/>
      <c r="R3943" s="340"/>
      <c r="S3943" s="119"/>
      <c r="T3943" s="123"/>
      <c r="U3943" s="119"/>
      <c r="V3943" s="99"/>
      <c r="W3943" s="127"/>
      <c r="X3943" s="99"/>
      <c r="Y3943" s="127"/>
    </row>
    <row r="3944" spans="3:25" ht="19" hidden="1">
      <c r="C3944" s="933"/>
      <c r="D3944" s="933"/>
      <c r="E3944" s="19"/>
      <c r="I3944" s="100"/>
      <c r="M3944" s="100"/>
      <c r="Q3944" s="99"/>
      <c r="R3944" s="340"/>
      <c r="S3944" s="119"/>
      <c r="T3944" s="123"/>
      <c r="U3944" s="119"/>
      <c r="V3944" s="99"/>
      <c r="W3944" s="127"/>
      <c r="X3944" s="99"/>
      <c r="Y3944" s="127"/>
    </row>
    <row r="3945" spans="3:25" ht="19" hidden="1">
      <c r="C3945" s="933"/>
      <c r="D3945" s="933"/>
      <c r="E3945" s="19"/>
      <c r="I3945" s="100"/>
      <c r="M3945" s="100"/>
      <c r="Q3945" s="99"/>
      <c r="R3945" s="340"/>
      <c r="S3945" s="119"/>
      <c r="T3945" s="123"/>
      <c r="U3945" s="119"/>
      <c r="V3945" s="99"/>
      <c r="W3945" s="127"/>
      <c r="X3945" s="99"/>
      <c r="Y3945" s="127"/>
    </row>
    <row r="3946" spans="3:25" ht="19" hidden="1">
      <c r="C3946" s="933"/>
      <c r="D3946" s="933"/>
      <c r="E3946" s="19"/>
      <c r="I3946" s="100"/>
      <c r="M3946" s="100"/>
      <c r="Q3946" s="99"/>
      <c r="R3946" s="340"/>
      <c r="S3946" s="119"/>
      <c r="T3946" s="123"/>
      <c r="U3946" s="119"/>
      <c r="V3946" s="99"/>
      <c r="W3946" s="127"/>
      <c r="X3946" s="99"/>
      <c r="Y3946" s="127"/>
    </row>
    <row r="3947" spans="3:25" ht="19" hidden="1">
      <c r="C3947" s="933"/>
      <c r="D3947" s="933"/>
      <c r="E3947" s="19"/>
      <c r="I3947" s="100"/>
      <c r="M3947" s="100"/>
      <c r="Q3947" s="99"/>
      <c r="R3947" s="340"/>
      <c r="S3947" s="119"/>
      <c r="T3947" s="123"/>
      <c r="U3947" s="119"/>
      <c r="V3947" s="99"/>
      <c r="W3947" s="127"/>
      <c r="X3947" s="99"/>
      <c r="Y3947" s="127"/>
    </row>
    <row r="3948" spans="3:25" ht="19" hidden="1">
      <c r="C3948" s="933"/>
      <c r="D3948" s="933"/>
      <c r="E3948" s="19"/>
      <c r="I3948" s="100"/>
      <c r="M3948" s="100"/>
      <c r="Q3948" s="99"/>
      <c r="R3948" s="340"/>
      <c r="S3948" s="119"/>
      <c r="T3948" s="123"/>
      <c r="U3948" s="119"/>
      <c r="V3948" s="99"/>
      <c r="W3948" s="127"/>
      <c r="X3948" s="99"/>
      <c r="Y3948" s="127"/>
    </row>
    <row r="3949" spans="3:25" ht="19" hidden="1">
      <c r="C3949" s="933"/>
      <c r="D3949" s="933"/>
      <c r="E3949" s="19"/>
      <c r="I3949" s="100"/>
      <c r="M3949" s="100"/>
      <c r="Q3949" s="99"/>
      <c r="R3949" s="340"/>
      <c r="S3949" s="119"/>
      <c r="T3949" s="123"/>
      <c r="U3949" s="119"/>
      <c r="V3949" s="99"/>
      <c r="W3949" s="127"/>
      <c r="X3949" s="99"/>
      <c r="Y3949" s="127"/>
    </row>
    <row r="3950" spans="3:25" ht="19" hidden="1">
      <c r="C3950" s="933"/>
      <c r="D3950" s="933"/>
      <c r="E3950" s="19"/>
      <c r="I3950" s="100"/>
      <c r="M3950" s="100"/>
      <c r="Q3950" s="99"/>
      <c r="R3950" s="340"/>
      <c r="S3950" s="119"/>
      <c r="T3950" s="123"/>
      <c r="U3950" s="119"/>
      <c r="V3950" s="99"/>
      <c r="W3950" s="127"/>
      <c r="X3950" s="99"/>
      <c r="Y3950" s="127"/>
    </row>
    <row r="3951" spans="3:25" ht="19" hidden="1">
      <c r="C3951" s="933"/>
      <c r="D3951" s="933"/>
      <c r="E3951" s="19"/>
      <c r="I3951" s="100"/>
      <c r="M3951" s="100"/>
      <c r="Q3951" s="99"/>
      <c r="R3951" s="340"/>
      <c r="S3951" s="119"/>
      <c r="T3951" s="123"/>
      <c r="U3951" s="119"/>
      <c r="V3951" s="99"/>
      <c r="W3951" s="127"/>
      <c r="X3951" s="99"/>
      <c r="Y3951" s="127"/>
    </row>
    <row r="3952" spans="3:25" ht="19" hidden="1">
      <c r="C3952" s="933"/>
      <c r="D3952" s="933"/>
      <c r="E3952" s="19"/>
      <c r="I3952" s="100"/>
      <c r="M3952" s="100"/>
      <c r="Q3952" s="99"/>
      <c r="R3952" s="340"/>
      <c r="S3952" s="119"/>
      <c r="T3952" s="123"/>
      <c r="U3952" s="119"/>
      <c r="V3952" s="99"/>
      <c r="W3952" s="127"/>
      <c r="X3952" s="99"/>
      <c r="Y3952" s="127"/>
    </row>
    <row r="3953" spans="3:25" ht="19" hidden="1">
      <c r="C3953" s="933"/>
      <c r="D3953" s="933"/>
      <c r="E3953" s="19"/>
      <c r="I3953" s="100"/>
      <c r="M3953" s="100"/>
      <c r="Q3953" s="99"/>
      <c r="R3953" s="340"/>
      <c r="S3953" s="119"/>
      <c r="T3953" s="123"/>
      <c r="U3953" s="119"/>
      <c r="V3953" s="99"/>
      <c r="W3953" s="127"/>
      <c r="X3953" s="99"/>
      <c r="Y3953" s="127"/>
    </row>
    <row r="3954" spans="3:25" ht="19" hidden="1">
      <c r="C3954" s="933"/>
      <c r="D3954" s="933"/>
      <c r="E3954" s="19"/>
      <c r="I3954" s="100"/>
      <c r="M3954" s="100"/>
      <c r="Q3954" s="99"/>
      <c r="R3954" s="340"/>
      <c r="S3954" s="119"/>
      <c r="T3954" s="123"/>
      <c r="U3954" s="119"/>
      <c r="V3954" s="99"/>
      <c r="W3954" s="127"/>
      <c r="X3954" s="99"/>
      <c r="Y3954" s="127"/>
    </row>
    <row r="3955" spans="3:25" ht="19" hidden="1">
      <c r="C3955" s="933"/>
      <c r="D3955" s="933"/>
      <c r="E3955" s="19"/>
      <c r="I3955" s="100"/>
      <c r="M3955" s="100"/>
      <c r="Q3955" s="99"/>
      <c r="R3955" s="340"/>
      <c r="S3955" s="119"/>
      <c r="T3955" s="123"/>
      <c r="U3955" s="119"/>
      <c r="V3955" s="99"/>
      <c r="W3955" s="127"/>
      <c r="X3955" s="99"/>
      <c r="Y3955" s="127"/>
    </row>
    <row r="3956" spans="3:25" ht="19" hidden="1">
      <c r="C3956" s="933"/>
      <c r="D3956" s="933"/>
      <c r="E3956" s="19"/>
      <c r="I3956" s="100"/>
      <c r="M3956" s="100"/>
      <c r="Q3956" s="99"/>
      <c r="R3956" s="340"/>
      <c r="S3956" s="119"/>
      <c r="T3956" s="123"/>
      <c r="U3956" s="119"/>
      <c r="V3956" s="99"/>
      <c r="W3956" s="127"/>
      <c r="X3956" s="99"/>
      <c r="Y3956" s="127"/>
    </row>
    <row r="3957" spans="3:25" ht="19" hidden="1">
      <c r="C3957" s="933"/>
      <c r="D3957" s="933"/>
      <c r="E3957" s="19"/>
      <c r="I3957" s="100"/>
      <c r="M3957" s="100"/>
      <c r="Q3957" s="99"/>
      <c r="R3957" s="340"/>
      <c r="S3957" s="119"/>
      <c r="T3957" s="123"/>
      <c r="U3957" s="119"/>
      <c r="V3957" s="99"/>
      <c r="W3957" s="127"/>
      <c r="X3957" s="99"/>
      <c r="Y3957" s="127"/>
    </row>
    <row r="3958" spans="3:25" ht="19" hidden="1">
      <c r="C3958" s="933"/>
      <c r="D3958" s="933"/>
      <c r="E3958" s="19"/>
      <c r="I3958" s="100"/>
      <c r="M3958" s="100"/>
      <c r="Q3958" s="99"/>
      <c r="R3958" s="340"/>
      <c r="S3958" s="119"/>
      <c r="T3958" s="123"/>
      <c r="U3958" s="119"/>
      <c r="V3958" s="99"/>
      <c r="W3958" s="127"/>
      <c r="X3958" s="99"/>
      <c r="Y3958" s="127"/>
    </row>
    <row r="3959" spans="3:25" ht="19" hidden="1">
      <c r="C3959" s="933"/>
      <c r="D3959" s="933"/>
      <c r="E3959" s="19"/>
      <c r="I3959" s="100"/>
      <c r="M3959" s="100"/>
      <c r="Q3959" s="99"/>
      <c r="R3959" s="340"/>
      <c r="S3959" s="119"/>
      <c r="T3959" s="123"/>
      <c r="U3959" s="119"/>
      <c r="V3959" s="99"/>
      <c r="W3959" s="127"/>
      <c r="X3959" s="99"/>
      <c r="Y3959" s="127"/>
    </row>
    <row r="3960" spans="3:25" ht="19" hidden="1">
      <c r="C3960" s="933"/>
      <c r="D3960" s="933"/>
      <c r="E3960" s="19"/>
      <c r="I3960" s="100"/>
      <c r="M3960" s="100"/>
      <c r="Q3960" s="99"/>
      <c r="R3960" s="340"/>
      <c r="S3960" s="119"/>
      <c r="T3960" s="123"/>
      <c r="U3960" s="119"/>
      <c r="V3960" s="99"/>
      <c r="W3960" s="127"/>
      <c r="X3960" s="99"/>
      <c r="Y3960" s="127"/>
    </row>
    <row r="3961" spans="3:25" ht="19" hidden="1">
      <c r="C3961" s="933"/>
      <c r="D3961" s="933"/>
      <c r="E3961" s="19"/>
      <c r="I3961" s="100"/>
      <c r="M3961" s="100"/>
      <c r="Q3961" s="99"/>
      <c r="R3961" s="340"/>
      <c r="S3961" s="119"/>
      <c r="T3961" s="123"/>
      <c r="U3961" s="119"/>
      <c r="V3961" s="99"/>
      <c r="W3961" s="127"/>
      <c r="X3961" s="99"/>
      <c r="Y3961" s="127"/>
    </row>
    <row r="3962" spans="3:25" ht="19" hidden="1">
      <c r="C3962" s="933"/>
      <c r="D3962" s="933"/>
      <c r="E3962" s="19"/>
      <c r="I3962" s="100"/>
      <c r="M3962" s="100"/>
      <c r="Q3962" s="99"/>
      <c r="R3962" s="340"/>
      <c r="S3962" s="119"/>
      <c r="T3962" s="123"/>
      <c r="U3962" s="119"/>
      <c r="V3962" s="99"/>
      <c r="W3962" s="127"/>
      <c r="X3962" s="99"/>
      <c r="Y3962" s="127"/>
    </row>
    <row r="3963" spans="3:25" ht="19" hidden="1">
      <c r="C3963" s="933"/>
      <c r="D3963" s="933"/>
      <c r="E3963" s="19"/>
      <c r="I3963" s="100"/>
      <c r="M3963" s="100"/>
      <c r="Q3963" s="99"/>
      <c r="R3963" s="340"/>
      <c r="S3963" s="119"/>
      <c r="T3963" s="123"/>
      <c r="U3963" s="119"/>
      <c r="V3963" s="99"/>
      <c r="W3963" s="127"/>
      <c r="X3963" s="99"/>
      <c r="Y3963" s="127"/>
    </row>
    <row r="3964" spans="3:25" ht="19" hidden="1">
      <c r="C3964" s="933"/>
      <c r="D3964" s="933"/>
      <c r="E3964" s="19"/>
      <c r="I3964" s="100"/>
      <c r="M3964" s="100"/>
      <c r="Q3964" s="99"/>
      <c r="R3964" s="340"/>
      <c r="S3964" s="119"/>
      <c r="T3964" s="123"/>
      <c r="U3964" s="119"/>
      <c r="V3964" s="99"/>
      <c r="W3964" s="127"/>
      <c r="X3964" s="99"/>
      <c r="Y3964" s="127"/>
    </row>
    <row r="3965" spans="3:25" ht="19" hidden="1">
      <c r="C3965" s="933"/>
      <c r="D3965" s="933"/>
      <c r="E3965" s="19"/>
      <c r="I3965" s="100"/>
      <c r="M3965" s="100"/>
      <c r="Q3965" s="99"/>
      <c r="R3965" s="340"/>
      <c r="S3965" s="119"/>
      <c r="T3965" s="123"/>
      <c r="U3965" s="119"/>
      <c r="V3965" s="99"/>
      <c r="W3965" s="127"/>
      <c r="X3965" s="99"/>
      <c r="Y3965" s="127"/>
    </row>
    <row r="3966" spans="3:25" ht="19" hidden="1">
      <c r="C3966" s="933"/>
      <c r="D3966" s="933"/>
      <c r="E3966" s="19"/>
      <c r="I3966" s="100"/>
      <c r="M3966" s="100"/>
      <c r="Q3966" s="99"/>
      <c r="R3966" s="340"/>
      <c r="S3966" s="119"/>
      <c r="T3966" s="123"/>
      <c r="U3966" s="119"/>
      <c r="V3966" s="99"/>
      <c r="W3966" s="127"/>
      <c r="X3966" s="99"/>
      <c r="Y3966" s="127"/>
    </row>
    <row r="3967" spans="3:25" ht="19" hidden="1">
      <c r="C3967" s="933"/>
      <c r="D3967" s="933"/>
      <c r="E3967" s="19"/>
      <c r="I3967" s="100"/>
      <c r="M3967" s="100"/>
      <c r="Q3967" s="99"/>
      <c r="R3967" s="340"/>
      <c r="S3967" s="119"/>
      <c r="T3967" s="123"/>
      <c r="U3967" s="119"/>
      <c r="V3967" s="99"/>
      <c r="W3967" s="127"/>
      <c r="X3967" s="99"/>
      <c r="Y3967" s="127"/>
    </row>
    <row r="3968" spans="3:25" ht="19" hidden="1">
      <c r="C3968" s="933"/>
      <c r="D3968" s="933"/>
      <c r="E3968" s="19"/>
      <c r="I3968" s="100"/>
      <c r="M3968" s="100"/>
      <c r="Q3968" s="99"/>
      <c r="R3968" s="340"/>
      <c r="S3968" s="119"/>
      <c r="T3968" s="123"/>
      <c r="U3968" s="119"/>
      <c r="V3968" s="99"/>
      <c r="W3968" s="127"/>
      <c r="X3968" s="99"/>
      <c r="Y3968" s="127"/>
    </row>
    <row r="3969" spans="3:25" ht="19" hidden="1">
      <c r="C3969" s="933"/>
      <c r="D3969" s="933"/>
      <c r="E3969" s="19"/>
      <c r="I3969" s="100"/>
      <c r="M3969" s="100"/>
      <c r="Q3969" s="99"/>
      <c r="R3969" s="340"/>
      <c r="S3969" s="119"/>
      <c r="T3969" s="123"/>
      <c r="U3969" s="119"/>
      <c r="V3969" s="99"/>
      <c r="W3969" s="127"/>
      <c r="X3969" s="99"/>
      <c r="Y3969" s="127"/>
    </row>
    <row r="3970" spans="3:25" ht="19" hidden="1">
      <c r="C3970" s="933"/>
      <c r="D3970" s="933"/>
      <c r="E3970" s="19"/>
      <c r="I3970" s="100"/>
      <c r="M3970" s="100"/>
      <c r="Q3970" s="99"/>
      <c r="R3970" s="340"/>
      <c r="S3970" s="119"/>
      <c r="T3970" s="123"/>
      <c r="U3970" s="119"/>
      <c r="V3970" s="99"/>
      <c r="W3970" s="127"/>
      <c r="X3970" s="99"/>
      <c r="Y3970" s="127"/>
    </row>
    <row r="3971" spans="3:25" ht="19" hidden="1">
      <c r="C3971" s="933"/>
      <c r="D3971" s="933"/>
      <c r="E3971" s="19"/>
      <c r="I3971" s="100"/>
      <c r="M3971" s="100"/>
      <c r="Q3971" s="99"/>
      <c r="R3971" s="340"/>
      <c r="S3971" s="119"/>
      <c r="T3971" s="123"/>
      <c r="U3971" s="119"/>
      <c r="V3971" s="99"/>
      <c r="W3971" s="127"/>
      <c r="X3971" s="99"/>
      <c r="Y3971" s="127"/>
    </row>
    <row r="3972" spans="3:25" ht="19" hidden="1">
      <c r="C3972" s="933"/>
      <c r="D3972" s="933"/>
      <c r="E3972" s="19"/>
      <c r="I3972" s="100"/>
      <c r="M3972" s="100"/>
      <c r="Q3972" s="99"/>
      <c r="R3972" s="340"/>
      <c r="S3972" s="119"/>
      <c r="T3972" s="123"/>
      <c r="U3972" s="119"/>
      <c r="V3972" s="99"/>
      <c r="W3972" s="127"/>
      <c r="X3972" s="99"/>
      <c r="Y3972" s="127"/>
    </row>
    <row r="3973" spans="3:25" ht="19" hidden="1">
      <c r="C3973" s="933"/>
      <c r="D3973" s="933"/>
      <c r="E3973" s="19"/>
      <c r="I3973" s="100"/>
      <c r="M3973" s="100"/>
      <c r="Q3973" s="99"/>
      <c r="R3973" s="340"/>
      <c r="S3973" s="119"/>
      <c r="T3973" s="123"/>
      <c r="U3973" s="119"/>
      <c r="V3973" s="99"/>
      <c r="W3973" s="127"/>
      <c r="X3973" s="99"/>
      <c r="Y3973" s="127"/>
    </row>
    <row r="3974" spans="3:25" ht="19" hidden="1">
      <c r="C3974" s="933"/>
      <c r="D3974" s="933"/>
      <c r="E3974" s="19"/>
      <c r="I3974" s="100"/>
      <c r="M3974" s="100"/>
      <c r="Q3974" s="99"/>
      <c r="R3974" s="340"/>
      <c r="S3974" s="119"/>
      <c r="T3974" s="123"/>
      <c r="U3974" s="119"/>
      <c r="V3974" s="99"/>
      <c r="W3974" s="127"/>
      <c r="X3974" s="99"/>
      <c r="Y3974" s="127"/>
    </row>
    <row r="3975" spans="3:25" ht="19" hidden="1">
      <c r="C3975" s="933"/>
      <c r="D3975" s="933"/>
      <c r="E3975" s="19"/>
      <c r="I3975" s="100"/>
      <c r="M3975" s="100"/>
      <c r="Q3975" s="99"/>
      <c r="R3975" s="340"/>
      <c r="S3975" s="119"/>
      <c r="T3975" s="123"/>
      <c r="U3975" s="119"/>
      <c r="V3975" s="99"/>
      <c r="W3975" s="127"/>
      <c r="X3975" s="99"/>
      <c r="Y3975" s="127"/>
    </row>
    <row r="3976" spans="3:25" ht="19" hidden="1">
      <c r="C3976" s="933"/>
      <c r="D3976" s="933"/>
      <c r="E3976" s="19"/>
      <c r="I3976" s="100"/>
      <c r="M3976" s="100"/>
      <c r="Q3976" s="99"/>
      <c r="R3976" s="340"/>
      <c r="S3976" s="119"/>
      <c r="T3976" s="123"/>
      <c r="U3976" s="119"/>
      <c r="V3976" s="99"/>
      <c r="W3976" s="127"/>
      <c r="X3976" s="99"/>
      <c r="Y3976" s="127"/>
    </row>
    <row r="3977" spans="3:25" ht="19" hidden="1">
      <c r="C3977" s="933"/>
      <c r="D3977" s="933"/>
      <c r="E3977" s="19"/>
      <c r="I3977" s="100"/>
      <c r="M3977" s="100"/>
      <c r="Q3977" s="99"/>
      <c r="R3977" s="340"/>
      <c r="S3977" s="119"/>
      <c r="T3977" s="123"/>
      <c r="U3977" s="119"/>
      <c r="V3977" s="99"/>
      <c r="W3977" s="127"/>
      <c r="X3977" s="99"/>
      <c r="Y3977" s="127"/>
    </row>
    <row r="3978" spans="3:25" ht="19" hidden="1">
      <c r="C3978" s="933"/>
      <c r="D3978" s="933"/>
      <c r="E3978" s="19"/>
      <c r="I3978" s="100"/>
      <c r="M3978" s="100"/>
      <c r="Q3978" s="99"/>
      <c r="R3978" s="340"/>
      <c r="S3978" s="119"/>
      <c r="T3978" s="123"/>
      <c r="U3978" s="119"/>
      <c r="V3978" s="99"/>
      <c r="W3978" s="127"/>
      <c r="X3978" s="99"/>
      <c r="Y3978" s="127"/>
    </row>
    <row r="3979" spans="3:25" ht="19" hidden="1">
      <c r="C3979" s="933"/>
      <c r="D3979" s="933"/>
      <c r="E3979" s="19"/>
      <c r="I3979" s="100"/>
      <c r="M3979" s="100"/>
      <c r="Q3979" s="99"/>
      <c r="R3979" s="340"/>
      <c r="S3979" s="119"/>
      <c r="T3979" s="123"/>
      <c r="U3979" s="119"/>
      <c r="V3979" s="99"/>
      <c r="W3979" s="127"/>
      <c r="X3979" s="99"/>
      <c r="Y3979" s="127"/>
    </row>
    <row r="3980" spans="3:25" ht="19" hidden="1">
      <c r="C3980" s="933"/>
      <c r="D3980" s="933"/>
      <c r="E3980" s="19"/>
      <c r="I3980" s="100"/>
      <c r="M3980" s="100"/>
      <c r="Q3980" s="99"/>
      <c r="R3980" s="340"/>
      <c r="S3980" s="119"/>
      <c r="T3980" s="123"/>
      <c r="U3980" s="119"/>
      <c r="V3980" s="99"/>
      <c r="W3980" s="127"/>
      <c r="X3980" s="99"/>
      <c r="Y3980" s="127"/>
    </row>
    <row r="3981" spans="3:25" ht="19" hidden="1">
      <c r="C3981" s="933"/>
      <c r="D3981" s="933"/>
      <c r="E3981" s="19"/>
      <c r="I3981" s="100"/>
      <c r="M3981" s="100"/>
      <c r="Q3981" s="99"/>
      <c r="R3981" s="340"/>
      <c r="S3981" s="119"/>
      <c r="T3981" s="123"/>
      <c r="U3981" s="119"/>
      <c r="V3981" s="99"/>
      <c r="W3981" s="127"/>
      <c r="X3981" s="99"/>
      <c r="Y3981" s="127"/>
    </row>
    <row r="3982" spans="3:25" ht="19" hidden="1">
      <c r="C3982" s="933"/>
      <c r="D3982" s="933"/>
      <c r="E3982" s="19"/>
      <c r="I3982" s="100"/>
      <c r="M3982" s="100"/>
      <c r="Q3982" s="99"/>
      <c r="R3982" s="340"/>
      <c r="S3982" s="119"/>
      <c r="T3982" s="123"/>
      <c r="U3982" s="119"/>
      <c r="V3982" s="99"/>
      <c r="W3982" s="127"/>
      <c r="X3982" s="99"/>
      <c r="Y3982" s="127"/>
    </row>
    <row r="3983" spans="3:25" ht="19" hidden="1">
      <c r="C3983" s="933"/>
      <c r="D3983" s="933"/>
      <c r="E3983" s="19"/>
      <c r="I3983" s="100"/>
      <c r="M3983" s="100"/>
      <c r="Q3983" s="99"/>
      <c r="R3983" s="340"/>
      <c r="S3983" s="119"/>
      <c r="T3983" s="123"/>
      <c r="U3983" s="119"/>
      <c r="V3983" s="99"/>
      <c r="W3983" s="127"/>
      <c r="X3983" s="99"/>
      <c r="Y3983" s="127"/>
    </row>
    <row r="3984" spans="3:25" ht="19" hidden="1">
      <c r="C3984" s="933"/>
      <c r="D3984" s="933"/>
      <c r="E3984" s="19"/>
      <c r="I3984" s="100"/>
      <c r="M3984" s="100"/>
      <c r="Q3984" s="99"/>
      <c r="R3984" s="340"/>
      <c r="S3984" s="119"/>
      <c r="T3984" s="123"/>
      <c r="U3984" s="119"/>
      <c r="V3984" s="99"/>
      <c r="W3984" s="127"/>
      <c r="X3984" s="99"/>
      <c r="Y3984" s="127"/>
    </row>
    <row r="3985" spans="3:25" ht="19" hidden="1">
      <c r="C3985" s="933"/>
      <c r="D3985" s="933"/>
      <c r="E3985" s="19"/>
      <c r="I3985" s="100"/>
      <c r="M3985" s="100"/>
      <c r="Q3985" s="99"/>
      <c r="R3985" s="340"/>
      <c r="S3985" s="119"/>
      <c r="T3985" s="123"/>
      <c r="U3985" s="119"/>
      <c r="V3985" s="99"/>
      <c r="W3985" s="127"/>
      <c r="X3985" s="99"/>
      <c r="Y3985" s="127"/>
    </row>
    <row r="3986" spans="3:25" ht="19" hidden="1">
      <c r="C3986" s="933"/>
      <c r="D3986" s="933"/>
      <c r="E3986" s="19"/>
      <c r="I3986" s="100"/>
      <c r="M3986" s="100"/>
      <c r="Q3986" s="99"/>
      <c r="R3986" s="340"/>
      <c r="S3986" s="119"/>
      <c r="T3986" s="123"/>
      <c r="U3986" s="119"/>
      <c r="V3986" s="99"/>
      <c r="W3986" s="127"/>
      <c r="X3986" s="99"/>
      <c r="Y3986" s="127"/>
    </row>
    <row r="3987" spans="3:25" ht="19" hidden="1">
      <c r="C3987" s="933"/>
      <c r="D3987" s="933"/>
      <c r="E3987" s="19"/>
      <c r="I3987" s="100"/>
      <c r="M3987" s="100"/>
      <c r="Q3987" s="99"/>
      <c r="R3987" s="340"/>
      <c r="S3987" s="119"/>
      <c r="T3987" s="123"/>
      <c r="U3987" s="119"/>
      <c r="V3987" s="99"/>
      <c r="W3987" s="127"/>
      <c r="X3987" s="99"/>
      <c r="Y3987" s="127"/>
    </row>
    <row r="3988" spans="3:25" ht="19" hidden="1">
      <c r="C3988" s="933"/>
      <c r="D3988" s="933"/>
      <c r="E3988" s="19"/>
      <c r="I3988" s="100"/>
      <c r="M3988" s="100"/>
      <c r="Q3988" s="99"/>
      <c r="R3988" s="340"/>
      <c r="S3988" s="119"/>
      <c r="T3988" s="123"/>
      <c r="U3988" s="119"/>
      <c r="V3988" s="99"/>
      <c r="W3988" s="127"/>
      <c r="X3988" s="99"/>
      <c r="Y3988" s="127"/>
    </row>
    <row r="3989" spans="3:25" ht="19" hidden="1">
      <c r="C3989" s="933"/>
      <c r="D3989" s="933"/>
      <c r="E3989" s="19"/>
      <c r="I3989" s="100"/>
      <c r="M3989" s="100"/>
      <c r="Q3989" s="99"/>
      <c r="R3989" s="340"/>
      <c r="S3989" s="119"/>
      <c r="T3989" s="123"/>
      <c r="U3989" s="119"/>
      <c r="V3989" s="99"/>
      <c r="W3989" s="127"/>
      <c r="X3989" s="99"/>
      <c r="Y3989" s="127"/>
    </row>
    <row r="3990" spans="3:25" ht="19" hidden="1">
      <c r="C3990" s="933"/>
      <c r="D3990" s="933"/>
      <c r="E3990" s="19"/>
      <c r="I3990" s="100"/>
      <c r="M3990" s="100"/>
      <c r="Q3990" s="99"/>
      <c r="R3990" s="340"/>
      <c r="S3990" s="119"/>
      <c r="T3990" s="123"/>
      <c r="U3990" s="119"/>
      <c r="V3990" s="99"/>
      <c r="W3990" s="127"/>
      <c r="X3990" s="99"/>
      <c r="Y3990" s="127"/>
    </row>
    <row r="3991" spans="3:25" ht="19" hidden="1">
      <c r="C3991" s="933"/>
      <c r="D3991" s="933"/>
      <c r="E3991" s="19"/>
      <c r="I3991" s="100"/>
      <c r="M3991" s="100"/>
      <c r="Q3991" s="99"/>
      <c r="R3991" s="340"/>
      <c r="S3991" s="119"/>
      <c r="T3991" s="123"/>
      <c r="U3991" s="119"/>
      <c r="V3991" s="99"/>
      <c r="W3991" s="127"/>
      <c r="X3991" s="99"/>
      <c r="Y3991" s="127"/>
    </row>
    <row r="3992" spans="3:25" ht="19" hidden="1">
      <c r="C3992" s="933"/>
      <c r="D3992" s="933"/>
      <c r="E3992" s="19"/>
      <c r="I3992" s="100"/>
      <c r="M3992" s="100"/>
      <c r="Q3992" s="99"/>
      <c r="R3992" s="340"/>
      <c r="S3992" s="119"/>
      <c r="T3992" s="123"/>
      <c r="U3992" s="119"/>
      <c r="V3992" s="99"/>
      <c r="W3992" s="127"/>
      <c r="X3992" s="99"/>
      <c r="Y3992" s="127"/>
    </row>
    <row r="3993" spans="3:25" ht="19" hidden="1">
      <c r="C3993" s="933"/>
      <c r="D3993" s="933"/>
      <c r="E3993" s="19"/>
      <c r="I3993" s="100"/>
      <c r="M3993" s="100"/>
      <c r="Q3993" s="99"/>
      <c r="R3993" s="340"/>
      <c r="S3993" s="119"/>
      <c r="T3993" s="123"/>
      <c r="U3993" s="119"/>
      <c r="V3993" s="99"/>
      <c r="W3993" s="127"/>
      <c r="X3993" s="99"/>
      <c r="Y3993" s="127"/>
    </row>
    <row r="3994" spans="3:25" ht="19" hidden="1">
      <c r="C3994" s="933"/>
      <c r="D3994" s="933"/>
      <c r="E3994" s="19"/>
      <c r="I3994" s="100"/>
      <c r="M3994" s="100"/>
      <c r="Q3994" s="99"/>
      <c r="R3994" s="340"/>
      <c r="S3994" s="119"/>
      <c r="T3994" s="123"/>
      <c r="U3994" s="119"/>
      <c r="V3994" s="99"/>
      <c r="W3994" s="127"/>
      <c r="X3994" s="99"/>
      <c r="Y3994" s="127"/>
    </row>
    <row r="3995" spans="3:25" ht="19" hidden="1">
      <c r="C3995" s="933"/>
      <c r="D3995" s="933"/>
      <c r="E3995" s="19"/>
      <c r="I3995" s="100"/>
      <c r="M3995" s="100"/>
      <c r="Q3995" s="99"/>
      <c r="R3995" s="340"/>
      <c r="S3995" s="119"/>
      <c r="T3995" s="123"/>
      <c r="U3995" s="119"/>
      <c r="V3995" s="99"/>
      <c r="W3995" s="127"/>
      <c r="X3995" s="99"/>
      <c r="Y3995" s="127"/>
    </row>
    <row r="3996" spans="3:25" ht="19" hidden="1">
      <c r="C3996" s="933"/>
      <c r="D3996" s="933"/>
      <c r="E3996" s="19"/>
      <c r="I3996" s="100"/>
      <c r="M3996" s="100"/>
      <c r="Q3996" s="99"/>
      <c r="R3996" s="340"/>
      <c r="S3996" s="119"/>
      <c r="T3996" s="123"/>
      <c r="U3996" s="119"/>
      <c r="V3996" s="99"/>
      <c r="W3996" s="127"/>
      <c r="X3996" s="99"/>
      <c r="Y3996" s="127"/>
    </row>
    <row r="3997" spans="3:25" ht="19" hidden="1">
      <c r="C3997" s="933"/>
      <c r="D3997" s="933"/>
      <c r="E3997" s="19"/>
      <c r="I3997" s="100"/>
      <c r="M3997" s="100"/>
      <c r="Q3997" s="99"/>
      <c r="R3997" s="340"/>
      <c r="S3997" s="119"/>
      <c r="T3997" s="123"/>
      <c r="U3997" s="119"/>
      <c r="V3997" s="99"/>
      <c r="W3997" s="127"/>
      <c r="X3997" s="99"/>
      <c r="Y3997" s="127"/>
    </row>
    <row r="3998" spans="3:25" ht="19" hidden="1">
      <c r="C3998" s="933"/>
      <c r="D3998" s="933"/>
      <c r="E3998" s="19"/>
      <c r="I3998" s="100"/>
      <c r="M3998" s="100"/>
      <c r="Q3998" s="99"/>
      <c r="R3998" s="340"/>
      <c r="S3998" s="119"/>
      <c r="T3998" s="123"/>
      <c r="U3998" s="119"/>
      <c r="V3998" s="99"/>
      <c r="W3998" s="127"/>
      <c r="X3998" s="99"/>
      <c r="Y3998" s="127"/>
    </row>
    <row r="3999" spans="3:25" ht="19" hidden="1">
      <c r="C3999" s="933"/>
      <c r="D3999" s="933"/>
      <c r="E3999" s="19"/>
      <c r="I3999" s="100"/>
      <c r="M3999" s="100"/>
      <c r="Q3999" s="99"/>
      <c r="R3999" s="340"/>
      <c r="S3999" s="119"/>
      <c r="T3999" s="123"/>
      <c r="U3999" s="119"/>
      <c r="V3999" s="99"/>
      <c r="W3999" s="127"/>
      <c r="X3999" s="99"/>
      <c r="Y3999" s="127"/>
    </row>
    <row r="4000" spans="3:25" ht="19" hidden="1">
      <c r="C4000" s="933"/>
      <c r="D4000" s="933"/>
      <c r="E4000" s="19"/>
      <c r="I4000" s="100"/>
      <c r="M4000" s="100"/>
      <c r="Q4000" s="99"/>
      <c r="R4000" s="340"/>
      <c r="S4000" s="119"/>
      <c r="T4000" s="123"/>
      <c r="U4000" s="119"/>
      <c r="V4000" s="99"/>
      <c r="W4000" s="127"/>
      <c r="X4000" s="99"/>
      <c r="Y4000" s="127"/>
    </row>
    <row r="4001" spans="3:25" ht="19" hidden="1">
      <c r="C4001" s="933"/>
      <c r="D4001" s="933"/>
      <c r="E4001" s="19"/>
      <c r="I4001" s="100"/>
      <c r="M4001" s="100"/>
      <c r="Q4001" s="99"/>
      <c r="R4001" s="340"/>
      <c r="S4001" s="119"/>
      <c r="T4001" s="123"/>
      <c r="U4001" s="119"/>
      <c r="V4001" s="99"/>
      <c r="W4001" s="127"/>
      <c r="X4001" s="99"/>
      <c r="Y4001" s="127"/>
    </row>
    <row r="4002" spans="3:25" ht="19" hidden="1">
      <c r="C4002" s="933"/>
      <c r="D4002" s="933"/>
      <c r="E4002" s="19"/>
      <c r="I4002" s="100"/>
      <c r="M4002" s="100"/>
      <c r="Q4002" s="99"/>
      <c r="R4002" s="340"/>
      <c r="S4002" s="119"/>
      <c r="T4002" s="123"/>
      <c r="U4002" s="119"/>
      <c r="V4002" s="99"/>
      <c r="W4002" s="127"/>
      <c r="X4002" s="99"/>
      <c r="Y4002" s="127"/>
    </row>
    <row r="4003" spans="3:25" ht="19" hidden="1">
      <c r="C4003" s="933"/>
      <c r="D4003" s="933"/>
      <c r="E4003" s="19"/>
      <c r="I4003" s="100"/>
      <c r="M4003" s="100"/>
      <c r="Q4003" s="99"/>
      <c r="R4003" s="340"/>
      <c r="S4003" s="119"/>
      <c r="T4003" s="123"/>
      <c r="U4003" s="119"/>
      <c r="V4003" s="99"/>
      <c r="W4003" s="127"/>
      <c r="X4003" s="99"/>
      <c r="Y4003" s="127"/>
    </row>
    <row r="4004" spans="3:25" ht="19" hidden="1">
      <c r="C4004" s="933"/>
      <c r="D4004" s="933"/>
      <c r="E4004" s="19"/>
      <c r="I4004" s="100"/>
      <c r="M4004" s="100"/>
      <c r="Q4004" s="99"/>
      <c r="R4004" s="340"/>
      <c r="S4004" s="119"/>
      <c r="T4004" s="123"/>
      <c r="U4004" s="119"/>
      <c r="V4004" s="99"/>
      <c r="W4004" s="127"/>
      <c r="X4004" s="99"/>
      <c r="Y4004" s="127"/>
    </row>
    <row r="4005" spans="3:25" ht="19" hidden="1">
      <c r="C4005" s="933"/>
      <c r="D4005" s="933"/>
      <c r="E4005" s="19"/>
      <c r="I4005" s="100"/>
      <c r="M4005" s="100"/>
      <c r="Q4005" s="99"/>
      <c r="R4005" s="340"/>
      <c r="S4005" s="119"/>
      <c r="T4005" s="123"/>
      <c r="U4005" s="119"/>
      <c r="V4005" s="99"/>
      <c r="W4005" s="127"/>
      <c r="X4005" s="99"/>
      <c r="Y4005" s="127"/>
    </row>
    <row r="4006" spans="3:25" ht="19" hidden="1">
      <c r="C4006" s="933"/>
      <c r="D4006" s="933"/>
      <c r="E4006" s="19"/>
      <c r="I4006" s="100"/>
      <c r="M4006" s="100"/>
      <c r="Q4006" s="99"/>
      <c r="R4006" s="340"/>
      <c r="S4006" s="119"/>
      <c r="T4006" s="123"/>
      <c r="U4006" s="119"/>
      <c r="V4006" s="99"/>
      <c r="W4006" s="127"/>
      <c r="X4006" s="99"/>
      <c r="Y4006" s="127"/>
    </row>
    <row r="4007" spans="3:25" ht="19" hidden="1">
      <c r="C4007" s="933"/>
      <c r="D4007" s="933"/>
      <c r="E4007" s="19"/>
      <c r="I4007" s="100"/>
      <c r="M4007" s="100"/>
      <c r="Q4007" s="99"/>
      <c r="R4007" s="340"/>
      <c r="S4007" s="119"/>
      <c r="T4007" s="123"/>
      <c r="U4007" s="119"/>
      <c r="V4007" s="99"/>
      <c r="W4007" s="127"/>
      <c r="X4007" s="99"/>
      <c r="Y4007" s="127"/>
    </row>
    <row r="4008" spans="3:25" ht="19" hidden="1">
      <c r="C4008" s="933"/>
      <c r="D4008" s="933"/>
      <c r="E4008" s="19"/>
      <c r="I4008" s="100"/>
      <c r="M4008" s="100"/>
      <c r="Q4008" s="99"/>
      <c r="R4008" s="340"/>
      <c r="S4008" s="119"/>
      <c r="T4008" s="123"/>
      <c r="U4008" s="119"/>
      <c r="V4008" s="99"/>
      <c r="W4008" s="127"/>
      <c r="X4008" s="99"/>
      <c r="Y4008" s="127"/>
    </row>
    <row r="4009" spans="3:25" ht="19" hidden="1">
      <c r="C4009" s="933"/>
      <c r="D4009" s="933"/>
      <c r="E4009" s="19"/>
      <c r="I4009" s="100"/>
      <c r="M4009" s="100"/>
      <c r="Q4009" s="99"/>
      <c r="R4009" s="340"/>
      <c r="S4009" s="119"/>
      <c r="T4009" s="123"/>
      <c r="U4009" s="119"/>
      <c r="V4009" s="99"/>
      <c r="W4009" s="127"/>
      <c r="X4009" s="99"/>
      <c r="Y4009" s="127"/>
    </row>
    <row r="4010" spans="3:25" ht="19" hidden="1">
      <c r="C4010" s="933"/>
      <c r="D4010" s="933"/>
      <c r="E4010" s="19"/>
      <c r="I4010" s="100"/>
      <c r="M4010" s="100"/>
      <c r="Q4010" s="99"/>
      <c r="R4010" s="340"/>
      <c r="S4010" s="119"/>
      <c r="T4010" s="123"/>
      <c r="U4010" s="119"/>
      <c r="V4010" s="99"/>
      <c r="W4010" s="127"/>
      <c r="X4010" s="99"/>
      <c r="Y4010" s="127"/>
    </row>
    <row r="4011" spans="3:25" ht="19" hidden="1">
      <c r="C4011" s="933"/>
      <c r="D4011" s="933"/>
      <c r="E4011" s="19"/>
      <c r="I4011" s="100"/>
      <c r="M4011" s="100"/>
      <c r="Q4011" s="99"/>
      <c r="R4011" s="340"/>
      <c r="S4011" s="119"/>
      <c r="T4011" s="123"/>
      <c r="U4011" s="119"/>
      <c r="V4011" s="99"/>
      <c r="W4011" s="127"/>
      <c r="X4011" s="99"/>
      <c r="Y4011" s="127"/>
    </row>
    <row r="4012" spans="3:25" ht="19" hidden="1">
      <c r="C4012" s="933"/>
      <c r="D4012" s="933"/>
      <c r="E4012" s="19"/>
      <c r="I4012" s="100"/>
      <c r="M4012" s="100"/>
      <c r="Q4012" s="99"/>
      <c r="R4012" s="340"/>
      <c r="S4012" s="119"/>
      <c r="T4012" s="123"/>
      <c r="U4012" s="119"/>
      <c r="V4012" s="99"/>
      <c r="W4012" s="127"/>
      <c r="X4012" s="99"/>
      <c r="Y4012" s="127"/>
    </row>
    <row r="4013" spans="3:25" ht="19" hidden="1">
      <c r="C4013" s="933"/>
      <c r="D4013" s="933"/>
      <c r="E4013" s="19"/>
      <c r="I4013" s="100"/>
      <c r="M4013" s="100"/>
      <c r="Q4013" s="99"/>
      <c r="R4013" s="340"/>
      <c r="S4013" s="119"/>
      <c r="T4013" s="123"/>
      <c r="U4013" s="119"/>
      <c r="V4013" s="99"/>
      <c r="W4013" s="127"/>
      <c r="X4013" s="99"/>
      <c r="Y4013" s="127"/>
    </row>
    <row r="4014" spans="3:25" ht="19" hidden="1">
      <c r="C4014" s="933"/>
      <c r="D4014" s="933"/>
      <c r="E4014" s="19"/>
      <c r="I4014" s="100"/>
      <c r="M4014" s="100"/>
      <c r="Q4014" s="99"/>
      <c r="R4014" s="340"/>
      <c r="S4014" s="119"/>
      <c r="T4014" s="123"/>
      <c r="U4014" s="119"/>
      <c r="V4014" s="99"/>
      <c r="W4014" s="127"/>
      <c r="X4014" s="99"/>
      <c r="Y4014" s="127"/>
    </row>
    <row r="4015" spans="3:25" ht="19" hidden="1">
      <c r="C4015" s="933"/>
      <c r="D4015" s="933"/>
      <c r="E4015" s="19"/>
      <c r="I4015" s="100"/>
      <c r="M4015" s="100"/>
      <c r="Q4015" s="99"/>
      <c r="R4015" s="340"/>
      <c r="S4015" s="119"/>
      <c r="T4015" s="123"/>
      <c r="U4015" s="119"/>
      <c r="V4015" s="99"/>
      <c r="W4015" s="127"/>
      <c r="X4015" s="99"/>
      <c r="Y4015" s="127"/>
    </row>
    <row r="4016" spans="3:25" ht="19" hidden="1">
      <c r="C4016" s="933"/>
      <c r="D4016" s="933"/>
      <c r="E4016" s="19"/>
      <c r="I4016" s="100"/>
      <c r="M4016" s="100"/>
      <c r="Q4016" s="99"/>
      <c r="R4016" s="340"/>
      <c r="S4016" s="119"/>
      <c r="T4016" s="123"/>
      <c r="U4016" s="119"/>
      <c r="V4016" s="99"/>
      <c r="W4016" s="127"/>
      <c r="X4016" s="99"/>
      <c r="Y4016" s="127"/>
    </row>
    <row r="4017" spans="3:25" ht="19" hidden="1">
      <c r="C4017" s="933"/>
      <c r="D4017" s="933"/>
      <c r="E4017" s="19"/>
      <c r="I4017" s="100"/>
      <c r="M4017" s="100"/>
      <c r="Q4017" s="99"/>
      <c r="R4017" s="340"/>
      <c r="S4017" s="119"/>
      <c r="T4017" s="123"/>
      <c r="U4017" s="119"/>
      <c r="V4017" s="99"/>
      <c r="W4017" s="127"/>
      <c r="X4017" s="99"/>
      <c r="Y4017" s="127"/>
    </row>
    <row r="4018" spans="3:25" ht="19" hidden="1">
      <c r="C4018" s="933"/>
      <c r="D4018" s="933"/>
      <c r="E4018" s="19"/>
      <c r="I4018" s="100"/>
      <c r="M4018" s="100"/>
      <c r="Q4018" s="99"/>
      <c r="R4018" s="340"/>
      <c r="S4018" s="119"/>
      <c r="T4018" s="123"/>
      <c r="U4018" s="119"/>
      <c r="V4018" s="99"/>
      <c r="W4018" s="127"/>
      <c r="X4018" s="99"/>
      <c r="Y4018" s="127"/>
    </row>
    <row r="4019" spans="3:25" ht="19" hidden="1">
      <c r="C4019" s="933"/>
      <c r="D4019" s="933"/>
      <c r="E4019" s="19"/>
      <c r="I4019" s="100"/>
      <c r="M4019" s="100"/>
      <c r="Q4019" s="99"/>
      <c r="R4019" s="340"/>
      <c r="S4019" s="119"/>
      <c r="T4019" s="123"/>
      <c r="U4019" s="119"/>
      <c r="V4019" s="99"/>
      <c r="W4019" s="127"/>
      <c r="X4019" s="99"/>
      <c r="Y4019" s="127"/>
    </row>
    <row r="4020" spans="3:25" ht="19" hidden="1">
      <c r="C4020" s="933"/>
      <c r="D4020" s="933"/>
      <c r="E4020" s="19"/>
      <c r="I4020" s="100"/>
      <c r="M4020" s="100"/>
      <c r="Q4020" s="99"/>
      <c r="R4020" s="340"/>
      <c r="S4020" s="119"/>
      <c r="T4020" s="123"/>
      <c r="U4020" s="119"/>
      <c r="V4020" s="99"/>
      <c r="W4020" s="127"/>
      <c r="X4020" s="99"/>
      <c r="Y4020" s="127"/>
    </row>
    <row r="4021" spans="3:25" ht="19" hidden="1">
      <c r="C4021" s="933"/>
      <c r="D4021" s="933"/>
      <c r="E4021" s="19"/>
      <c r="I4021" s="100"/>
      <c r="M4021" s="100"/>
      <c r="Q4021" s="99"/>
      <c r="R4021" s="340"/>
      <c r="S4021" s="119"/>
      <c r="T4021" s="123"/>
      <c r="U4021" s="119"/>
      <c r="V4021" s="99"/>
      <c r="W4021" s="127"/>
      <c r="X4021" s="99"/>
      <c r="Y4021" s="127"/>
    </row>
    <row r="4022" spans="3:25" ht="19" hidden="1">
      <c r="C4022" s="933"/>
      <c r="D4022" s="933"/>
      <c r="E4022" s="19"/>
      <c r="I4022" s="100"/>
      <c r="M4022" s="100"/>
      <c r="Q4022" s="99"/>
      <c r="R4022" s="340"/>
      <c r="S4022" s="119"/>
      <c r="T4022" s="123"/>
      <c r="U4022" s="119"/>
      <c r="V4022" s="99"/>
      <c r="W4022" s="127"/>
      <c r="X4022" s="99"/>
      <c r="Y4022" s="127"/>
    </row>
    <row r="4023" spans="3:25" ht="19" hidden="1">
      <c r="C4023" s="933"/>
      <c r="D4023" s="933"/>
      <c r="E4023" s="19"/>
      <c r="I4023" s="100"/>
      <c r="M4023" s="100"/>
      <c r="Q4023" s="99"/>
      <c r="R4023" s="340"/>
      <c r="S4023" s="119"/>
      <c r="T4023" s="123"/>
      <c r="U4023" s="119"/>
      <c r="V4023" s="99"/>
      <c r="W4023" s="127"/>
      <c r="X4023" s="99"/>
      <c r="Y4023" s="127"/>
    </row>
    <row r="4024" spans="3:25" ht="19" hidden="1">
      <c r="C4024" s="933"/>
      <c r="D4024" s="933"/>
      <c r="E4024" s="19"/>
      <c r="I4024" s="100"/>
      <c r="M4024" s="100"/>
      <c r="Q4024" s="99"/>
      <c r="R4024" s="340"/>
      <c r="S4024" s="119"/>
      <c r="T4024" s="123"/>
      <c r="U4024" s="119"/>
      <c r="V4024" s="99"/>
      <c r="W4024" s="127"/>
      <c r="X4024" s="99"/>
      <c r="Y4024" s="127"/>
    </row>
    <row r="4025" spans="3:25" ht="19" hidden="1">
      <c r="C4025" s="933"/>
      <c r="D4025" s="933"/>
      <c r="E4025" s="19"/>
      <c r="I4025" s="100"/>
      <c r="M4025" s="100"/>
      <c r="Q4025" s="99"/>
      <c r="R4025" s="340"/>
      <c r="S4025" s="119"/>
      <c r="T4025" s="123"/>
      <c r="U4025" s="119"/>
      <c r="V4025" s="99"/>
      <c r="W4025" s="127"/>
      <c r="X4025" s="99"/>
      <c r="Y4025" s="127"/>
    </row>
    <row r="4026" spans="3:25" ht="19" hidden="1">
      <c r="C4026" s="933"/>
      <c r="D4026" s="933"/>
      <c r="E4026" s="19"/>
      <c r="I4026" s="100"/>
      <c r="M4026" s="100"/>
      <c r="Q4026" s="99"/>
      <c r="R4026" s="340"/>
      <c r="S4026" s="119"/>
      <c r="T4026" s="123"/>
      <c r="U4026" s="119"/>
      <c r="V4026" s="99"/>
      <c r="W4026" s="127"/>
      <c r="X4026" s="99"/>
      <c r="Y4026" s="127"/>
    </row>
    <row r="4027" spans="3:25" ht="19" hidden="1">
      <c r="C4027" s="933"/>
      <c r="D4027" s="933"/>
      <c r="E4027" s="19"/>
      <c r="I4027" s="100"/>
      <c r="M4027" s="100"/>
      <c r="Q4027" s="99"/>
      <c r="R4027" s="340"/>
      <c r="S4027" s="119"/>
      <c r="T4027" s="123"/>
      <c r="U4027" s="119"/>
      <c r="V4027" s="99"/>
      <c r="W4027" s="127"/>
      <c r="X4027" s="99"/>
      <c r="Y4027" s="127"/>
    </row>
    <row r="4028" spans="3:25" ht="19" hidden="1">
      <c r="C4028" s="933"/>
      <c r="D4028" s="933"/>
      <c r="E4028" s="19"/>
      <c r="I4028" s="100"/>
      <c r="M4028" s="100"/>
      <c r="Q4028" s="99"/>
      <c r="R4028" s="340"/>
      <c r="S4028" s="119"/>
      <c r="T4028" s="123"/>
      <c r="U4028" s="119"/>
      <c r="V4028" s="99"/>
      <c r="W4028" s="127"/>
      <c r="X4028" s="99"/>
      <c r="Y4028" s="127"/>
    </row>
    <row r="4029" spans="3:25" ht="19" hidden="1">
      <c r="C4029" s="933"/>
      <c r="D4029" s="933"/>
      <c r="E4029" s="19"/>
      <c r="I4029" s="100"/>
      <c r="M4029" s="100"/>
      <c r="Q4029" s="99"/>
      <c r="R4029" s="340"/>
      <c r="S4029" s="119"/>
      <c r="T4029" s="123"/>
      <c r="U4029" s="119"/>
      <c r="V4029" s="99"/>
      <c r="W4029" s="127"/>
      <c r="X4029" s="99"/>
      <c r="Y4029" s="127"/>
    </row>
    <row r="4030" spans="3:25" ht="19" hidden="1">
      <c r="C4030" s="933"/>
      <c r="D4030" s="933"/>
      <c r="E4030" s="19"/>
      <c r="I4030" s="100"/>
      <c r="M4030" s="100"/>
      <c r="Q4030" s="99"/>
      <c r="R4030" s="340"/>
      <c r="S4030" s="119"/>
      <c r="T4030" s="123"/>
      <c r="U4030" s="119"/>
      <c r="V4030" s="99"/>
      <c r="W4030" s="127"/>
      <c r="X4030" s="99"/>
      <c r="Y4030" s="127"/>
    </row>
    <row r="4031" spans="3:25" ht="19" hidden="1">
      <c r="C4031" s="933"/>
      <c r="D4031" s="933"/>
      <c r="E4031" s="19"/>
      <c r="I4031" s="100"/>
      <c r="M4031" s="100"/>
      <c r="Q4031" s="99"/>
      <c r="R4031" s="340"/>
      <c r="S4031" s="119"/>
      <c r="T4031" s="123"/>
      <c r="U4031" s="119"/>
      <c r="V4031" s="99"/>
      <c r="W4031" s="127"/>
      <c r="X4031" s="99"/>
      <c r="Y4031" s="127"/>
    </row>
    <row r="4032" spans="3:25" ht="19" hidden="1">
      <c r="C4032" s="933"/>
      <c r="D4032" s="933"/>
      <c r="E4032" s="19"/>
      <c r="I4032" s="100"/>
      <c r="M4032" s="100"/>
      <c r="Q4032" s="99"/>
      <c r="R4032" s="340"/>
      <c r="S4032" s="119"/>
      <c r="T4032" s="123"/>
      <c r="U4032" s="119"/>
      <c r="V4032" s="99"/>
      <c r="W4032" s="127"/>
      <c r="X4032" s="99"/>
      <c r="Y4032" s="127"/>
    </row>
    <row r="4033" spans="3:25" ht="19" hidden="1">
      <c r="C4033" s="933"/>
      <c r="D4033" s="933"/>
      <c r="E4033" s="19"/>
      <c r="I4033" s="100"/>
      <c r="M4033" s="100"/>
      <c r="Q4033" s="99"/>
      <c r="R4033" s="340"/>
      <c r="S4033" s="119"/>
      <c r="T4033" s="123"/>
      <c r="U4033" s="119"/>
      <c r="V4033" s="99"/>
      <c r="W4033" s="127"/>
      <c r="X4033" s="99"/>
      <c r="Y4033" s="127"/>
    </row>
    <row r="4034" spans="3:25" ht="19" hidden="1">
      <c r="C4034" s="933"/>
      <c r="D4034" s="933"/>
      <c r="E4034" s="19"/>
      <c r="I4034" s="100"/>
      <c r="M4034" s="100"/>
      <c r="Q4034" s="99"/>
      <c r="R4034" s="340"/>
      <c r="S4034" s="119"/>
      <c r="T4034" s="123"/>
      <c r="U4034" s="119"/>
      <c r="V4034" s="99"/>
      <c r="W4034" s="127"/>
      <c r="X4034" s="99"/>
      <c r="Y4034" s="127"/>
    </row>
    <row r="4035" spans="3:25" ht="19" hidden="1">
      <c r="C4035" s="933"/>
      <c r="D4035" s="933"/>
      <c r="E4035" s="19"/>
      <c r="I4035" s="100"/>
      <c r="M4035" s="100"/>
      <c r="Q4035" s="99"/>
      <c r="R4035" s="340"/>
      <c r="S4035" s="119"/>
      <c r="T4035" s="123"/>
      <c r="U4035" s="119"/>
      <c r="V4035" s="99"/>
      <c r="W4035" s="127"/>
      <c r="X4035" s="99"/>
      <c r="Y4035" s="127"/>
    </row>
    <row r="4036" spans="3:25" ht="19" hidden="1">
      <c r="C4036" s="933"/>
      <c r="D4036" s="933"/>
      <c r="E4036" s="19"/>
      <c r="I4036" s="100"/>
      <c r="M4036" s="100"/>
      <c r="Q4036" s="99"/>
      <c r="R4036" s="340"/>
      <c r="S4036" s="119"/>
      <c r="T4036" s="123"/>
      <c r="U4036" s="119"/>
      <c r="V4036" s="99"/>
      <c r="W4036" s="127"/>
      <c r="X4036" s="99"/>
      <c r="Y4036" s="127"/>
    </row>
    <row r="4037" spans="3:25" ht="19" hidden="1">
      <c r="C4037" s="933"/>
      <c r="D4037" s="933"/>
      <c r="E4037" s="19"/>
      <c r="I4037" s="100"/>
      <c r="M4037" s="100"/>
      <c r="Q4037" s="99"/>
      <c r="R4037" s="340"/>
      <c r="S4037" s="119"/>
      <c r="T4037" s="123"/>
      <c r="U4037" s="119"/>
      <c r="V4037" s="99"/>
      <c r="W4037" s="127"/>
      <c r="X4037" s="99"/>
      <c r="Y4037" s="127"/>
    </row>
    <row r="4038" spans="3:25" ht="19" hidden="1">
      <c r="C4038" s="933"/>
      <c r="D4038" s="933"/>
      <c r="E4038" s="19"/>
      <c r="I4038" s="100"/>
      <c r="M4038" s="100"/>
      <c r="Q4038" s="99"/>
      <c r="R4038" s="340"/>
      <c r="S4038" s="119"/>
      <c r="T4038" s="123"/>
      <c r="U4038" s="119"/>
      <c r="V4038" s="99"/>
      <c r="W4038" s="127"/>
      <c r="X4038" s="99"/>
      <c r="Y4038" s="127"/>
    </row>
    <row r="4039" spans="3:25" ht="19" hidden="1">
      <c r="C4039" s="933"/>
      <c r="D4039" s="933"/>
      <c r="E4039" s="19"/>
      <c r="I4039" s="100"/>
      <c r="M4039" s="100"/>
      <c r="Q4039" s="99"/>
      <c r="R4039" s="340"/>
      <c r="S4039" s="119"/>
      <c r="T4039" s="123"/>
      <c r="U4039" s="119"/>
      <c r="V4039" s="99"/>
      <c r="W4039" s="127"/>
      <c r="X4039" s="99"/>
      <c r="Y4039" s="127"/>
    </row>
    <row r="4040" spans="3:25" ht="19" hidden="1">
      <c r="C4040" s="933"/>
      <c r="D4040" s="933"/>
      <c r="E4040" s="19"/>
      <c r="I4040" s="100"/>
      <c r="M4040" s="100"/>
      <c r="Q4040" s="99"/>
      <c r="R4040" s="340"/>
      <c r="S4040" s="119"/>
      <c r="T4040" s="123"/>
      <c r="U4040" s="119"/>
      <c r="V4040" s="99"/>
      <c r="W4040" s="127"/>
      <c r="X4040" s="99"/>
      <c r="Y4040" s="127"/>
    </row>
    <row r="4041" spans="3:25" ht="19" hidden="1">
      <c r="C4041" s="933"/>
      <c r="D4041" s="933"/>
      <c r="E4041" s="19"/>
      <c r="I4041" s="100"/>
      <c r="M4041" s="100"/>
      <c r="Q4041" s="99"/>
      <c r="R4041" s="340"/>
      <c r="S4041" s="119"/>
      <c r="T4041" s="123"/>
      <c r="U4041" s="119"/>
      <c r="V4041" s="99"/>
      <c r="W4041" s="127"/>
      <c r="X4041" s="99"/>
      <c r="Y4041" s="127"/>
    </row>
    <row r="4042" spans="3:25" ht="19" hidden="1">
      <c r="C4042" s="933"/>
      <c r="D4042" s="933"/>
      <c r="E4042" s="19"/>
      <c r="I4042" s="100"/>
      <c r="M4042" s="100"/>
      <c r="Q4042" s="99"/>
      <c r="R4042" s="340"/>
      <c r="S4042" s="119"/>
      <c r="T4042" s="123"/>
      <c r="U4042" s="119"/>
      <c r="V4042" s="99"/>
      <c r="W4042" s="127"/>
      <c r="X4042" s="99"/>
      <c r="Y4042" s="127"/>
    </row>
    <row r="4043" spans="3:25" ht="19" hidden="1">
      <c r="C4043" s="933"/>
      <c r="D4043" s="933"/>
      <c r="E4043" s="19"/>
      <c r="I4043" s="100"/>
      <c r="M4043" s="100"/>
      <c r="Q4043" s="99"/>
      <c r="R4043" s="340"/>
      <c r="S4043" s="119"/>
      <c r="T4043" s="123"/>
      <c r="U4043" s="119"/>
      <c r="V4043" s="99"/>
      <c r="W4043" s="127"/>
      <c r="X4043" s="99"/>
      <c r="Y4043" s="127"/>
    </row>
    <row r="4044" spans="3:25" ht="19" hidden="1">
      <c r="C4044" s="933"/>
      <c r="D4044" s="933"/>
      <c r="E4044" s="19"/>
      <c r="I4044" s="100"/>
      <c r="M4044" s="100"/>
      <c r="Q4044" s="99"/>
      <c r="R4044" s="340"/>
      <c r="S4044" s="119"/>
      <c r="T4044" s="123"/>
      <c r="U4044" s="119"/>
      <c r="V4044" s="99"/>
      <c r="W4044" s="127"/>
      <c r="X4044" s="99"/>
      <c r="Y4044" s="127"/>
    </row>
    <row r="4045" spans="3:25" ht="19" hidden="1">
      <c r="C4045" s="933"/>
      <c r="D4045" s="933"/>
      <c r="E4045" s="19"/>
      <c r="I4045" s="100"/>
      <c r="M4045" s="100"/>
      <c r="Q4045" s="99"/>
      <c r="R4045" s="340"/>
      <c r="S4045" s="119"/>
      <c r="T4045" s="123"/>
      <c r="U4045" s="119"/>
      <c r="V4045" s="99"/>
      <c r="W4045" s="127"/>
      <c r="X4045" s="99"/>
      <c r="Y4045" s="127"/>
    </row>
    <row r="4046" spans="3:25" ht="19" hidden="1">
      <c r="C4046" s="933"/>
      <c r="D4046" s="933"/>
      <c r="E4046" s="19"/>
      <c r="I4046" s="100"/>
      <c r="M4046" s="100"/>
      <c r="Q4046" s="99"/>
      <c r="R4046" s="340"/>
      <c r="S4046" s="119"/>
      <c r="T4046" s="123"/>
      <c r="U4046" s="119"/>
      <c r="V4046" s="99"/>
      <c r="W4046" s="127"/>
      <c r="X4046" s="99"/>
      <c r="Y4046" s="127"/>
    </row>
    <row r="4047" spans="3:25" ht="19" hidden="1">
      <c r="C4047" s="933"/>
      <c r="D4047" s="933"/>
      <c r="E4047" s="19"/>
      <c r="I4047" s="100"/>
      <c r="M4047" s="100"/>
      <c r="Q4047" s="99"/>
      <c r="R4047" s="340"/>
      <c r="S4047" s="119"/>
      <c r="T4047" s="123"/>
      <c r="U4047" s="119"/>
      <c r="V4047" s="99"/>
      <c r="W4047" s="127"/>
      <c r="X4047" s="99"/>
      <c r="Y4047" s="127"/>
    </row>
    <row r="4048" spans="3:25" ht="19" hidden="1">
      <c r="C4048" s="933"/>
      <c r="D4048" s="933"/>
      <c r="E4048" s="19"/>
      <c r="I4048" s="100"/>
      <c r="M4048" s="100"/>
      <c r="Q4048" s="99"/>
      <c r="R4048" s="340"/>
      <c r="S4048" s="119"/>
      <c r="T4048" s="123"/>
      <c r="U4048" s="119"/>
      <c r="V4048" s="99"/>
      <c r="W4048" s="127"/>
      <c r="X4048" s="99"/>
      <c r="Y4048" s="127"/>
    </row>
    <row r="4049" spans="3:25" ht="19" hidden="1">
      <c r="C4049" s="933"/>
      <c r="D4049" s="933"/>
      <c r="E4049" s="19"/>
      <c r="I4049" s="100"/>
      <c r="M4049" s="100"/>
      <c r="Q4049" s="99"/>
      <c r="R4049" s="340"/>
      <c r="S4049" s="119"/>
      <c r="T4049" s="123"/>
      <c r="U4049" s="119"/>
      <c r="V4049" s="99"/>
      <c r="W4049" s="127"/>
      <c r="X4049" s="99"/>
      <c r="Y4049" s="127"/>
    </row>
    <row r="4050" spans="3:25" ht="19" hidden="1">
      <c r="C4050" s="933"/>
      <c r="D4050" s="933"/>
      <c r="E4050" s="19"/>
      <c r="I4050" s="100"/>
      <c r="M4050" s="100"/>
      <c r="Q4050" s="99"/>
      <c r="R4050" s="340"/>
      <c r="S4050" s="119"/>
      <c r="T4050" s="123"/>
      <c r="U4050" s="119"/>
      <c r="V4050" s="99"/>
      <c r="W4050" s="127"/>
      <c r="X4050" s="99"/>
      <c r="Y4050" s="127"/>
    </row>
    <row r="4051" spans="3:25" ht="19" hidden="1">
      <c r="C4051" s="933"/>
      <c r="D4051" s="933"/>
      <c r="E4051" s="19"/>
      <c r="I4051" s="100"/>
      <c r="M4051" s="100"/>
      <c r="Q4051" s="99"/>
      <c r="R4051" s="340"/>
      <c r="S4051" s="119"/>
      <c r="T4051" s="123"/>
      <c r="U4051" s="119"/>
      <c r="V4051" s="99"/>
      <c r="W4051" s="127"/>
      <c r="X4051" s="99"/>
      <c r="Y4051" s="127"/>
    </row>
    <row r="4052" spans="3:25" ht="19" hidden="1">
      <c r="C4052" s="933"/>
      <c r="D4052" s="933"/>
      <c r="E4052" s="19"/>
      <c r="I4052" s="100"/>
      <c r="M4052" s="100"/>
      <c r="Q4052" s="99"/>
      <c r="R4052" s="340"/>
      <c r="S4052" s="119"/>
      <c r="T4052" s="123"/>
      <c r="U4052" s="119"/>
      <c r="V4052" s="99"/>
      <c r="W4052" s="127"/>
      <c r="X4052" s="99"/>
      <c r="Y4052" s="127"/>
    </row>
    <row r="4053" spans="3:25" ht="19" hidden="1">
      <c r="C4053" s="933"/>
      <c r="D4053" s="933"/>
      <c r="E4053" s="19"/>
      <c r="I4053" s="100"/>
      <c r="M4053" s="100"/>
      <c r="Q4053" s="99"/>
      <c r="R4053" s="340"/>
      <c r="S4053" s="119"/>
      <c r="T4053" s="123"/>
      <c r="U4053" s="119"/>
      <c r="V4053" s="99"/>
      <c r="W4053" s="127"/>
      <c r="X4053" s="99"/>
      <c r="Y4053" s="127"/>
    </row>
    <row r="4054" spans="3:25" ht="19" hidden="1">
      <c r="C4054" s="933"/>
      <c r="D4054" s="933"/>
      <c r="E4054" s="19"/>
      <c r="I4054" s="100"/>
      <c r="M4054" s="100"/>
      <c r="Q4054" s="99"/>
      <c r="R4054" s="340"/>
      <c r="S4054" s="119"/>
      <c r="T4054" s="123"/>
      <c r="U4054" s="119"/>
      <c r="V4054" s="99"/>
      <c r="W4054" s="127"/>
      <c r="X4054" s="99"/>
      <c r="Y4054" s="127"/>
    </row>
    <row r="4055" spans="3:25" ht="19" hidden="1">
      <c r="C4055" s="933"/>
      <c r="D4055" s="933"/>
      <c r="E4055" s="19"/>
      <c r="I4055" s="100"/>
      <c r="M4055" s="100"/>
      <c r="Q4055" s="99"/>
      <c r="R4055" s="340"/>
      <c r="S4055" s="119"/>
      <c r="T4055" s="123"/>
      <c r="U4055" s="119"/>
      <c r="V4055" s="99"/>
      <c r="W4055" s="127"/>
      <c r="X4055" s="99"/>
      <c r="Y4055" s="127"/>
    </row>
    <row r="4056" spans="3:25" ht="19" hidden="1">
      <c r="C4056" s="933"/>
      <c r="D4056" s="933"/>
      <c r="E4056" s="19"/>
      <c r="I4056" s="100"/>
      <c r="M4056" s="100"/>
      <c r="Q4056" s="99"/>
      <c r="R4056" s="340"/>
      <c r="S4056" s="119"/>
      <c r="T4056" s="123"/>
      <c r="U4056" s="119"/>
      <c r="V4056" s="99"/>
      <c r="W4056" s="127"/>
      <c r="X4056" s="99"/>
      <c r="Y4056" s="127"/>
    </row>
    <row r="4057" spans="3:25" ht="19" hidden="1">
      <c r="C4057" s="933"/>
      <c r="D4057" s="933"/>
      <c r="E4057" s="19"/>
      <c r="I4057" s="100"/>
      <c r="M4057" s="100"/>
      <c r="Q4057" s="99"/>
      <c r="R4057" s="340"/>
      <c r="S4057" s="119"/>
      <c r="T4057" s="123"/>
      <c r="U4057" s="119"/>
      <c r="V4057" s="99"/>
      <c r="W4057" s="127"/>
      <c r="X4057" s="99"/>
      <c r="Y4057" s="127"/>
    </row>
    <row r="4058" spans="3:25" ht="19" hidden="1">
      <c r="C4058" s="933"/>
      <c r="D4058" s="933"/>
      <c r="E4058" s="19"/>
      <c r="I4058" s="100"/>
      <c r="M4058" s="100"/>
      <c r="Q4058" s="99"/>
      <c r="R4058" s="340"/>
      <c r="S4058" s="119"/>
      <c r="T4058" s="123"/>
      <c r="U4058" s="119"/>
      <c r="V4058" s="99"/>
      <c r="W4058" s="127"/>
      <c r="X4058" s="99"/>
      <c r="Y4058" s="127"/>
    </row>
    <row r="4059" spans="3:25" ht="19" hidden="1">
      <c r="C4059" s="933"/>
      <c r="D4059" s="933"/>
      <c r="E4059" s="19"/>
      <c r="I4059" s="100"/>
      <c r="M4059" s="100"/>
      <c r="Q4059" s="99"/>
      <c r="R4059" s="340"/>
      <c r="S4059" s="119"/>
      <c r="T4059" s="123"/>
      <c r="U4059" s="119"/>
      <c r="V4059" s="99"/>
      <c r="W4059" s="127"/>
      <c r="X4059" s="99"/>
      <c r="Y4059" s="127"/>
    </row>
    <row r="4060" spans="3:25" ht="19" hidden="1">
      <c r="C4060" s="933"/>
      <c r="D4060" s="933"/>
      <c r="E4060" s="19"/>
      <c r="I4060" s="100"/>
      <c r="M4060" s="100"/>
      <c r="Q4060" s="99"/>
      <c r="R4060" s="340"/>
      <c r="S4060" s="119"/>
      <c r="T4060" s="123"/>
      <c r="U4060" s="119"/>
      <c r="V4060" s="99"/>
      <c r="W4060" s="127"/>
      <c r="X4060" s="99"/>
      <c r="Y4060" s="127"/>
    </row>
    <row r="4061" spans="3:25" ht="19" hidden="1">
      <c r="C4061" s="933"/>
      <c r="D4061" s="933"/>
      <c r="E4061" s="19"/>
      <c r="I4061" s="100"/>
      <c r="M4061" s="100"/>
      <c r="Q4061" s="99"/>
      <c r="R4061" s="340"/>
      <c r="S4061" s="119"/>
      <c r="T4061" s="123"/>
      <c r="U4061" s="119"/>
      <c r="V4061" s="99"/>
      <c r="W4061" s="127"/>
      <c r="X4061" s="99"/>
      <c r="Y4061" s="127"/>
    </row>
    <row r="4062" spans="3:25" ht="19" hidden="1">
      <c r="C4062" s="933"/>
      <c r="D4062" s="933"/>
      <c r="E4062" s="19"/>
      <c r="I4062" s="100"/>
      <c r="M4062" s="100"/>
      <c r="Q4062" s="99"/>
      <c r="R4062" s="340"/>
      <c r="S4062" s="119"/>
      <c r="T4062" s="123"/>
      <c r="U4062" s="119"/>
      <c r="V4062" s="99"/>
      <c r="W4062" s="127"/>
      <c r="X4062" s="99"/>
      <c r="Y4062" s="127"/>
    </row>
    <row r="4063" spans="3:25" ht="19" hidden="1">
      <c r="C4063" s="933"/>
      <c r="D4063" s="933"/>
      <c r="E4063" s="19"/>
      <c r="I4063" s="100"/>
      <c r="M4063" s="100"/>
      <c r="Q4063" s="99"/>
      <c r="R4063" s="340"/>
      <c r="S4063" s="119"/>
      <c r="T4063" s="123"/>
      <c r="U4063" s="119"/>
      <c r="V4063" s="99"/>
      <c r="W4063" s="127"/>
      <c r="X4063" s="99"/>
      <c r="Y4063" s="127"/>
    </row>
    <row r="4064" spans="3:25" ht="19" hidden="1">
      <c r="C4064" s="933"/>
      <c r="D4064" s="933"/>
      <c r="E4064" s="19"/>
      <c r="I4064" s="100"/>
      <c r="M4064" s="100"/>
      <c r="Q4064" s="99"/>
      <c r="R4064" s="340"/>
      <c r="S4064" s="119"/>
      <c r="T4064" s="123"/>
      <c r="U4064" s="119"/>
      <c r="V4064" s="99"/>
      <c r="W4064" s="127"/>
      <c r="X4064" s="99"/>
      <c r="Y4064" s="127"/>
    </row>
    <row r="4065" spans="3:25" ht="19" hidden="1">
      <c r="C4065" s="933"/>
      <c r="D4065" s="933"/>
      <c r="E4065" s="19"/>
      <c r="I4065" s="100"/>
      <c r="M4065" s="100"/>
      <c r="Q4065" s="99"/>
      <c r="R4065" s="340"/>
      <c r="S4065" s="119"/>
      <c r="T4065" s="123"/>
      <c r="U4065" s="119"/>
      <c r="V4065" s="99"/>
      <c r="W4065" s="127"/>
      <c r="X4065" s="99"/>
      <c r="Y4065" s="127"/>
    </row>
    <row r="4066" spans="3:25" ht="19" hidden="1">
      <c r="C4066" s="933"/>
      <c r="D4066" s="933"/>
      <c r="E4066" s="19"/>
      <c r="I4066" s="100"/>
      <c r="M4066" s="100"/>
      <c r="Q4066" s="99"/>
      <c r="R4066" s="340"/>
      <c r="S4066" s="119"/>
      <c r="T4066" s="123"/>
      <c r="U4066" s="119"/>
      <c r="V4066" s="99"/>
      <c r="W4066" s="127"/>
      <c r="X4066" s="99"/>
      <c r="Y4066" s="127"/>
    </row>
    <row r="4067" spans="3:25" ht="19" hidden="1">
      <c r="C4067" s="933"/>
      <c r="D4067" s="933"/>
      <c r="E4067" s="19"/>
      <c r="I4067" s="100"/>
      <c r="M4067" s="100"/>
      <c r="Q4067" s="99"/>
      <c r="R4067" s="340"/>
      <c r="S4067" s="119"/>
      <c r="T4067" s="123"/>
      <c r="U4067" s="119"/>
      <c r="V4067" s="99"/>
      <c r="W4067" s="127"/>
      <c r="X4067" s="99"/>
      <c r="Y4067" s="127"/>
    </row>
    <row r="4068" spans="3:25" ht="19" hidden="1">
      <c r="C4068" s="933"/>
      <c r="D4068" s="933"/>
      <c r="E4068" s="19"/>
      <c r="I4068" s="100"/>
      <c r="M4068" s="100"/>
      <c r="Q4068" s="99"/>
      <c r="R4068" s="340"/>
      <c r="S4068" s="119"/>
      <c r="T4068" s="123"/>
      <c r="U4068" s="119"/>
      <c r="V4068" s="99"/>
      <c r="W4068" s="127"/>
      <c r="X4068" s="99"/>
      <c r="Y4068" s="127"/>
    </row>
    <row r="4069" spans="3:25" ht="19" hidden="1">
      <c r="C4069" s="933"/>
      <c r="D4069" s="933"/>
      <c r="E4069" s="19"/>
      <c r="I4069" s="100"/>
      <c r="M4069" s="100"/>
      <c r="Q4069" s="99"/>
      <c r="R4069" s="340"/>
      <c r="S4069" s="119"/>
      <c r="T4069" s="123"/>
      <c r="U4069" s="119"/>
      <c r="V4069" s="99"/>
      <c r="W4069" s="127"/>
      <c r="X4069" s="99"/>
      <c r="Y4069" s="127"/>
    </row>
    <row r="4070" spans="3:25" ht="19" hidden="1">
      <c r="C4070" s="933"/>
      <c r="D4070" s="933"/>
      <c r="E4070" s="19"/>
      <c r="I4070" s="100"/>
      <c r="M4070" s="100"/>
      <c r="Q4070" s="99"/>
      <c r="R4070" s="340"/>
      <c r="S4070" s="119"/>
      <c r="T4070" s="123"/>
      <c r="U4070" s="119"/>
      <c r="V4070" s="99"/>
      <c r="W4070" s="127"/>
      <c r="X4070" s="99"/>
      <c r="Y4070" s="127"/>
    </row>
    <row r="4071" spans="3:25" ht="19" hidden="1">
      <c r="C4071" s="933"/>
      <c r="D4071" s="933"/>
      <c r="E4071" s="19"/>
      <c r="I4071" s="100"/>
      <c r="M4071" s="100"/>
      <c r="Q4071" s="99"/>
      <c r="R4071" s="340"/>
      <c r="S4071" s="119"/>
      <c r="T4071" s="123"/>
      <c r="U4071" s="119"/>
      <c r="V4071" s="99"/>
      <c r="W4071" s="127"/>
      <c r="X4071" s="99"/>
      <c r="Y4071" s="127"/>
    </row>
    <row r="4072" spans="3:25" ht="19" hidden="1">
      <c r="C4072" s="933"/>
      <c r="D4072" s="933"/>
      <c r="E4072" s="19"/>
      <c r="I4072" s="100"/>
      <c r="M4072" s="100"/>
      <c r="Q4072" s="99"/>
      <c r="R4072" s="340"/>
      <c r="S4072" s="119"/>
      <c r="T4072" s="123"/>
      <c r="U4072" s="119"/>
      <c r="V4072" s="99"/>
      <c r="W4072" s="127"/>
      <c r="X4072" s="99"/>
      <c r="Y4072" s="127"/>
    </row>
    <row r="4073" spans="3:25" ht="19" hidden="1">
      <c r="C4073" s="933"/>
      <c r="D4073" s="933"/>
      <c r="E4073" s="19"/>
      <c r="I4073" s="100"/>
      <c r="M4073" s="100"/>
      <c r="Q4073" s="99"/>
      <c r="R4073" s="340"/>
      <c r="S4073" s="119"/>
      <c r="T4073" s="123"/>
      <c r="U4073" s="119"/>
      <c r="V4073" s="99"/>
      <c r="W4073" s="127"/>
      <c r="X4073" s="99"/>
      <c r="Y4073" s="127"/>
    </row>
    <row r="4074" spans="3:25" ht="19" hidden="1">
      <c r="C4074" s="933"/>
      <c r="D4074" s="933"/>
      <c r="E4074" s="19"/>
      <c r="I4074" s="100"/>
      <c r="M4074" s="100"/>
      <c r="Q4074" s="99"/>
      <c r="R4074" s="340"/>
      <c r="S4074" s="119"/>
      <c r="T4074" s="123"/>
      <c r="U4074" s="119"/>
      <c r="V4074" s="99"/>
      <c r="W4074" s="127"/>
      <c r="X4074" s="99"/>
      <c r="Y4074" s="127"/>
    </row>
    <row r="4075" spans="3:25" ht="19" hidden="1">
      <c r="C4075" s="933"/>
      <c r="D4075" s="933"/>
      <c r="E4075" s="19"/>
      <c r="I4075" s="100"/>
      <c r="M4075" s="100"/>
      <c r="Q4075" s="99"/>
      <c r="R4075" s="340"/>
      <c r="S4075" s="119"/>
      <c r="T4075" s="123"/>
      <c r="U4075" s="119"/>
      <c r="V4075" s="99"/>
      <c r="W4075" s="127"/>
      <c r="X4075" s="99"/>
      <c r="Y4075" s="127"/>
    </row>
    <row r="4076" spans="3:25" ht="19" hidden="1">
      <c r="C4076" s="933"/>
      <c r="D4076" s="933"/>
      <c r="E4076" s="19"/>
      <c r="I4076" s="100"/>
      <c r="M4076" s="100"/>
      <c r="Q4076" s="99"/>
      <c r="R4076" s="340"/>
      <c r="S4076" s="119"/>
      <c r="T4076" s="123"/>
      <c r="U4076" s="119"/>
      <c r="V4076" s="99"/>
      <c r="W4076" s="127"/>
      <c r="X4076" s="99"/>
      <c r="Y4076" s="127"/>
    </row>
    <row r="4077" spans="3:25" ht="19" hidden="1">
      <c r="C4077" s="933"/>
      <c r="D4077" s="933"/>
      <c r="E4077" s="19"/>
      <c r="I4077" s="100"/>
      <c r="M4077" s="100"/>
      <c r="Q4077" s="99"/>
      <c r="R4077" s="340"/>
      <c r="S4077" s="119"/>
      <c r="T4077" s="123"/>
      <c r="U4077" s="119"/>
      <c r="V4077" s="99"/>
      <c r="W4077" s="127"/>
      <c r="X4077" s="99"/>
      <c r="Y4077" s="127"/>
    </row>
    <row r="4078" spans="3:25" ht="19" hidden="1">
      <c r="C4078" s="933"/>
      <c r="D4078" s="933"/>
      <c r="E4078" s="19"/>
      <c r="I4078" s="100"/>
      <c r="M4078" s="100"/>
      <c r="Q4078" s="99"/>
      <c r="R4078" s="340"/>
      <c r="S4078" s="119"/>
      <c r="T4078" s="123"/>
      <c r="U4078" s="119"/>
      <c r="V4078" s="99"/>
      <c r="W4078" s="127"/>
      <c r="X4078" s="99"/>
      <c r="Y4078" s="127"/>
    </row>
    <row r="4079" spans="3:25" ht="19" hidden="1">
      <c r="C4079" s="933"/>
      <c r="D4079" s="933"/>
      <c r="E4079" s="19"/>
      <c r="I4079" s="100"/>
      <c r="M4079" s="100"/>
      <c r="Q4079" s="99"/>
      <c r="R4079" s="340"/>
      <c r="S4079" s="119"/>
      <c r="T4079" s="123"/>
      <c r="U4079" s="119"/>
      <c r="V4079" s="99"/>
      <c r="W4079" s="127"/>
      <c r="X4079" s="99"/>
      <c r="Y4079" s="127"/>
    </row>
    <row r="4080" spans="3:25" ht="19" hidden="1">
      <c r="C4080" s="933"/>
      <c r="D4080" s="933"/>
      <c r="E4080" s="19"/>
      <c r="I4080" s="100"/>
      <c r="M4080" s="100"/>
      <c r="Q4080" s="99"/>
      <c r="R4080" s="340"/>
      <c r="S4080" s="119"/>
      <c r="T4080" s="123"/>
      <c r="U4080" s="119"/>
      <c r="V4080" s="99"/>
      <c r="W4080" s="127"/>
      <c r="X4080" s="99"/>
      <c r="Y4080" s="127"/>
    </row>
    <row r="4081" spans="3:25" ht="19" hidden="1">
      <c r="C4081" s="933"/>
      <c r="D4081" s="933"/>
      <c r="E4081" s="19"/>
      <c r="I4081" s="100"/>
      <c r="M4081" s="100"/>
      <c r="Q4081" s="99"/>
      <c r="R4081" s="340"/>
      <c r="S4081" s="119"/>
      <c r="T4081" s="123"/>
      <c r="U4081" s="119"/>
      <c r="V4081" s="99"/>
      <c r="W4081" s="127"/>
      <c r="X4081" s="99"/>
      <c r="Y4081" s="127"/>
    </row>
    <row r="4082" spans="3:25" ht="19" hidden="1">
      <c r="C4082" s="933"/>
      <c r="D4082" s="933"/>
      <c r="E4082" s="19"/>
      <c r="I4082" s="100"/>
      <c r="M4082" s="100"/>
      <c r="Q4082" s="99"/>
      <c r="R4082" s="340"/>
      <c r="S4082" s="119"/>
      <c r="T4082" s="123"/>
      <c r="U4082" s="119"/>
      <c r="V4082" s="99"/>
      <c r="W4082" s="127"/>
      <c r="X4082" s="99"/>
      <c r="Y4082" s="127"/>
    </row>
    <row r="4083" spans="3:25" ht="19" hidden="1">
      <c r="C4083" s="933"/>
      <c r="D4083" s="933"/>
      <c r="E4083" s="19"/>
      <c r="I4083" s="100"/>
      <c r="M4083" s="100"/>
      <c r="Q4083" s="99"/>
      <c r="R4083" s="340"/>
      <c r="S4083" s="119"/>
      <c r="T4083" s="123"/>
      <c r="U4083" s="119"/>
      <c r="V4083" s="99"/>
      <c r="W4083" s="127"/>
      <c r="X4083" s="99"/>
      <c r="Y4083" s="127"/>
    </row>
    <row r="4084" spans="3:25" ht="19" hidden="1">
      <c r="C4084" s="933"/>
      <c r="D4084" s="933"/>
      <c r="E4084" s="19"/>
      <c r="I4084" s="100"/>
      <c r="M4084" s="100"/>
      <c r="Q4084" s="99"/>
      <c r="R4084" s="340"/>
      <c r="S4084" s="119"/>
      <c r="T4084" s="123"/>
      <c r="U4084" s="119"/>
      <c r="V4084" s="99"/>
      <c r="W4084" s="127"/>
      <c r="X4084" s="99"/>
      <c r="Y4084" s="127"/>
    </row>
    <row r="4085" spans="3:25" ht="19" hidden="1">
      <c r="C4085" s="933"/>
      <c r="D4085" s="933"/>
      <c r="E4085" s="19"/>
      <c r="I4085" s="100"/>
      <c r="M4085" s="100"/>
      <c r="Q4085" s="99"/>
      <c r="R4085" s="340"/>
      <c r="S4085" s="119"/>
      <c r="T4085" s="123"/>
      <c r="U4085" s="119"/>
      <c r="V4085" s="99"/>
      <c r="W4085" s="127"/>
      <c r="X4085" s="99"/>
      <c r="Y4085" s="127"/>
    </row>
    <row r="4086" spans="3:25" ht="19" hidden="1">
      <c r="C4086" s="933"/>
      <c r="D4086" s="933"/>
      <c r="E4086" s="19"/>
      <c r="I4086" s="100"/>
      <c r="M4086" s="100"/>
      <c r="Q4086" s="99"/>
      <c r="R4086" s="340"/>
      <c r="S4086" s="119"/>
      <c r="T4086" s="123"/>
      <c r="U4086" s="119"/>
      <c r="V4086" s="99"/>
      <c r="W4086" s="127"/>
      <c r="X4086" s="99"/>
      <c r="Y4086" s="127"/>
    </row>
    <row r="4087" spans="3:25" ht="19" hidden="1">
      <c r="C4087" s="933"/>
      <c r="D4087" s="933"/>
      <c r="E4087" s="19"/>
      <c r="I4087" s="100"/>
      <c r="M4087" s="100"/>
      <c r="Q4087" s="99"/>
      <c r="R4087" s="340"/>
      <c r="S4087" s="119"/>
      <c r="T4087" s="123"/>
      <c r="U4087" s="119"/>
      <c r="V4087" s="99"/>
      <c r="W4087" s="127"/>
      <c r="X4087" s="99"/>
      <c r="Y4087" s="127"/>
    </row>
    <row r="4088" spans="3:25" ht="19" hidden="1">
      <c r="C4088" s="933"/>
      <c r="D4088" s="933"/>
      <c r="E4088" s="19"/>
      <c r="I4088" s="100"/>
      <c r="M4088" s="100"/>
      <c r="Q4088" s="99"/>
      <c r="R4088" s="340"/>
      <c r="S4088" s="119"/>
      <c r="T4088" s="123"/>
      <c r="U4088" s="119"/>
      <c r="V4088" s="99"/>
      <c r="W4088" s="127"/>
      <c r="X4088" s="99"/>
      <c r="Y4088" s="127"/>
    </row>
    <row r="4089" spans="3:25" ht="19" hidden="1">
      <c r="C4089" s="933"/>
      <c r="D4089" s="933"/>
      <c r="E4089" s="19"/>
      <c r="I4089" s="100"/>
      <c r="M4089" s="100"/>
      <c r="Q4089" s="99"/>
      <c r="R4089" s="340"/>
      <c r="S4089" s="119"/>
      <c r="T4089" s="123"/>
      <c r="U4089" s="119"/>
      <c r="V4089" s="99"/>
      <c r="W4089" s="127"/>
      <c r="X4089" s="99"/>
      <c r="Y4089" s="127"/>
    </row>
    <row r="4090" spans="3:25" ht="19" hidden="1">
      <c r="C4090" s="933"/>
      <c r="D4090" s="933"/>
      <c r="E4090" s="19"/>
      <c r="I4090" s="100"/>
      <c r="M4090" s="100"/>
      <c r="Q4090" s="99"/>
      <c r="R4090" s="340"/>
      <c r="S4090" s="119"/>
      <c r="T4090" s="123"/>
      <c r="U4090" s="119"/>
      <c r="V4090" s="99"/>
      <c r="W4090" s="127"/>
      <c r="X4090" s="99"/>
      <c r="Y4090" s="127"/>
    </row>
    <row r="4091" spans="3:25" ht="19" hidden="1">
      <c r="C4091" s="933"/>
      <c r="D4091" s="933"/>
      <c r="E4091" s="19"/>
      <c r="I4091" s="100"/>
      <c r="M4091" s="100"/>
      <c r="Q4091" s="99"/>
      <c r="R4091" s="340"/>
      <c r="S4091" s="119"/>
      <c r="T4091" s="123"/>
      <c r="U4091" s="119"/>
      <c r="V4091" s="99"/>
      <c r="W4091" s="127"/>
      <c r="X4091" s="99"/>
      <c r="Y4091" s="127"/>
    </row>
    <row r="4092" spans="3:25" ht="19" hidden="1">
      <c r="C4092" s="933"/>
      <c r="D4092" s="933"/>
      <c r="E4092" s="19"/>
      <c r="I4092" s="100"/>
      <c r="M4092" s="100"/>
      <c r="Q4092" s="99"/>
      <c r="R4092" s="340"/>
      <c r="S4092" s="119"/>
      <c r="T4092" s="123"/>
      <c r="U4092" s="119"/>
      <c r="V4092" s="99"/>
      <c r="W4092" s="127"/>
      <c r="X4092" s="99"/>
      <c r="Y4092" s="127"/>
    </row>
    <row r="4093" spans="3:25" ht="19" hidden="1">
      <c r="C4093" s="933"/>
      <c r="D4093" s="933"/>
      <c r="E4093" s="19"/>
      <c r="I4093" s="100"/>
      <c r="M4093" s="100"/>
      <c r="Q4093" s="99"/>
      <c r="R4093" s="340"/>
      <c r="S4093" s="119"/>
      <c r="T4093" s="123"/>
      <c r="U4093" s="119"/>
      <c r="V4093" s="99"/>
      <c r="W4093" s="127"/>
      <c r="X4093" s="99"/>
      <c r="Y4093" s="127"/>
    </row>
    <row r="4094" spans="3:25" ht="19" hidden="1">
      <c r="C4094" s="933"/>
      <c r="D4094" s="933"/>
      <c r="E4094" s="19"/>
      <c r="I4094" s="100"/>
      <c r="M4094" s="100"/>
      <c r="Q4094" s="99"/>
      <c r="R4094" s="340"/>
      <c r="S4094" s="119"/>
      <c r="T4094" s="123"/>
      <c r="U4094" s="119"/>
      <c r="V4094" s="99"/>
      <c r="W4094" s="127"/>
      <c r="X4094" s="99"/>
      <c r="Y4094" s="127"/>
    </row>
    <row r="4095" spans="3:25" ht="19" hidden="1">
      <c r="C4095" s="933"/>
      <c r="D4095" s="933"/>
      <c r="E4095" s="19"/>
      <c r="I4095" s="100"/>
      <c r="M4095" s="100"/>
      <c r="Q4095" s="99"/>
      <c r="R4095" s="340"/>
      <c r="S4095" s="119"/>
      <c r="T4095" s="123"/>
      <c r="U4095" s="119"/>
      <c r="V4095" s="99"/>
      <c r="W4095" s="127"/>
      <c r="X4095" s="99"/>
      <c r="Y4095" s="127"/>
    </row>
    <row r="4096" spans="3:25" ht="19" hidden="1">
      <c r="C4096" s="933"/>
      <c r="D4096" s="933"/>
      <c r="E4096" s="19"/>
      <c r="I4096" s="100"/>
      <c r="M4096" s="100"/>
      <c r="Q4096" s="99"/>
      <c r="R4096" s="340"/>
      <c r="S4096" s="119"/>
      <c r="T4096" s="123"/>
      <c r="U4096" s="119"/>
      <c r="V4096" s="99"/>
      <c r="W4096" s="127"/>
      <c r="X4096" s="99"/>
      <c r="Y4096" s="127"/>
    </row>
    <row r="4097" spans="3:25" ht="19" hidden="1">
      <c r="C4097" s="933"/>
      <c r="D4097" s="933"/>
      <c r="E4097" s="19"/>
      <c r="I4097" s="100"/>
      <c r="M4097" s="100"/>
      <c r="Q4097" s="99"/>
      <c r="R4097" s="340"/>
      <c r="S4097" s="119"/>
      <c r="T4097" s="123"/>
      <c r="U4097" s="119"/>
      <c r="V4097" s="99"/>
      <c r="W4097" s="127"/>
      <c r="X4097" s="99"/>
      <c r="Y4097" s="127"/>
    </row>
    <row r="4098" spans="3:25" ht="19" hidden="1">
      <c r="C4098" s="933"/>
      <c r="D4098" s="933"/>
      <c r="E4098" s="19"/>
      <c r="I4098" s="100"/>
      <c r="M4098" s="100"/>
      <c r="Q4098" s="99"/>
      <c r="R4098" s="340"/>
      <c r="S4098" s="119"/>
      <c r="T4098" s="123"/>
      <c r="U4098" s="119"/>
      <c r="V4098" s="99"/>
      <c r="W4098" s="127"/>
      <c r="X4098" s="99"/>
      <c r="Y4098" s="127"/>
    </row>
    <row r="4099" spans="3:25" ht="19" hidden="1">
      <c r="C4099" s="933"/>
      <c r="D4099" s="933"/>
      <c r="E4099" s="19"/>
      <c r="I4099" s="100"/>
      <c r="M4099" s="100"/>
      <c r="Q4099" s="99"/>
      <c r="R4099" s="340"/>
      <c r="S4099" s="119"/>
      <c r="T4099" s="123"/>
      <c r="U4099" s="119"/>
      <c r="V4099" s="99"/>
      <c r="W4099" s="127"/>
      <c r="X4099" s="99"/>
      <c r="Y4099" s="127"/>
    </row>
    <row r="4100" spans="3:25" ht="19" hidden="1">
      <c r="C4100" s="933"/>
      <c r="D4100" s="933"/>
      <c r="E4100" s="19"/>
      <c r="I4100" s="100"/>
      <c r="M4100" s="100"/>
      <c r="Q4100" s="99"/>
      <c r="R4100" s="340"/>
      <c r="S4100" s="119"/>
      <c r="T4100" s="123"/>
      <c r="U4100" s="119"/>
      <c r="V4100" s="99"/>
      <c r="W4100" s="127"/>
      <c r="X4100" s="99"/>
      <c r="Y4100" s="127"/>
    </row>
    <row r="4101" spans="3:25" ht="19" hidden="1">
      <c r="C4101" s="933"/>
      <c r="D4101" s="933"/>
      <c r="E4101" s="19"/>
      <c r="I4101" s="100"/>
      <c r="M4101" s="100"/>
      <c r="Q4101" s="99"/>
      <c r="R4101" s="340"/>
      <c r="S4101" s="119"/>
      <c r="T4101" s="123"/>
      <c r="U4101" s="119"/>
      <c r="V4101" s="99"/>
      <c r="W4101" s="127"/>
      <c r="X4101" s="99"/>
      <c r="Y4101" s="127"/>
    </row>
    <row r="4102" spans="3:25" ht="19" hidden="1">
      <c r="C4102" s="933"/>
      <c r="D4102" s="933"/>
      <c r="E4102" s="19"/>
      <c r="I4102" s="100"/>
      <c r="M4102" s="100"/>
      <c r="Q4102" s="99"/>
      <c r="R4102" s="340"/>
      <c r="S4102" s="119"/>
      <c r="T4102" s="123"/>
      <c r="U4102" s="119"/>
      <c r="V4102" s="99"/>
      <c r="W4102" s="127"/>
      <c r="X4102" s="99"/>
      <c r="Y4102" s="127"/>
    </row>
    <row r="4103" spans="3:25" ht="19" hidden="1">
      <c r="C4103" s="933"/>
      <c r="D4103" s="933"/>
      <c r="E4103" s="19"/>
      <c r="I4103" s="100"/>
      <c r="M4103" s="100"/>
      <c r="Q4103" s="99"/>
      <c r="R4103" s="340"/>
      <c r="S4103" s="119"/>
      <c r="T4103" s="123"/>
      <c r="U4103" s="119"/>
      <c r="V4103" s="99"/>
      <c r="W4103" s="127"/>
      <c r="X4103" s="99"/>
      <c r="Y4103" s="127"/>
    </row>
    <row r="4104" spans="3:25" ht="19" hidden="1">
      <c r="C4104" s="933"/>
      <c r="D4104" s="933"/>
      <c r="E4104" s="19"/>
      <c r="I4104" s="100"/>
      <c r="M4104" s="100"/>
      <c r="Q4104" s="99"/>
      <c r="R4104" s="340"/>
      <c r="S4104" s="119"/>
      <c r="T4104" s="123"/>
      <c r="U4104" s="119"/>
      <c r="V4104" s="99"/>
      <c r="W4104" s="127"/>
      <c r="X4104" s="99"/>
      <c r="Y4104" s="127"/>
    </row>
    <row r="4105" spans="3:25" ht="19" hidden="1">
      <c r="C4105" s="933"/>
      <c r="D4105" s="933"/>
      <c r="E4105" s="19"/>
      <c r="I4105" s="100"/>
      <c r="M4105" s="100"/>
      <c r="Q4105" s="99"/>
      <c r="R4105" s="340"/>
      <c r="S4105" s="119"/>
      <c r="T4105" s="123"/>
      <c r="U4105" s="119"/>
      <c r="V4105" s="99"/>
      <c r="W4105" s="127"/>
      <c r="X4105" s="99"/>
      <c r="Y4105" s="127"/>
    </row>
    <row r="4106" spans="3:25" ht="19" hidden="1">
      <c r="C4106" s="933"/>
      <c r="D4106" s="933"/>
      <c r="E4106" s="19"/>
      <c r="I4106" s="100"/>
      <c r="M4106" s="100"/>
      <c r="Q4106" s="99"/>
      <c r="R4106" s="340"/>
      <c r="S4106" s="119"/>
      <c r="T4106" s="123"/>
      <c r="U4106" s="119"/>
      <c r="V4106" s="99"/>
      <c r="W4106" s="127"/>
      <c r="X4106" s="99"/>
      <c r="Y4106" s="127"/>
    </row>
    <row r="4107" spans="3:25" ht="19" hidden="1">
      <c r="C4107" s="933"/>
      <c r="D4107" s="933"/>
      <c r="E4107" s="19"/>
      <c r="I4107" s="100"/>
      <c r="M4107" s="100"/>
      <c r="Q4107" s="99"/>
      <c r="R4107" s="340"/>
      <c r="S4107" s="119"/>
      <c r="T4107" s="123"/>
      <c r="U4107" s="119"/>
      <c r="V4107" s="99"/>
      <c r="W4107" s="127"/>
      <c r="X4107" s="99"/>
      <c r="Y4107" s="127"/>
    </row>
    <row r="4108" spans="3:25" ht="19" hidden="1">
      <c r="C4108" s="933"/>
      <c r="D4108" s="933"/>
      <c r="E4108" s="19"/>
      <c r="I4108" s="100"/>
      <c r="M4108" s="100"/>
      <c r="Q4108" s="99"/>
      <c r="R4108" s="340"/>
      <c r="S4108" s="119"/>
      <c r="T4108" s="123"/>
      <c r="U4108" s="119"/>
      <c r="V4108" s="99"/>
      <c r="W4108" s="127"/>
      <c r="X4108" s="99"/>
      <c r="Y4108" s="127"/>
    </row>
    <row r="4109" spans="3:25" ht="19" hidden="1">
      <c r="C4109" s="933"/>
      <c r="D4109" s="933"/>
      <c r="E4109" s="19"/>
      <c r="I4109" s="100"/>
      <c r="M4109" s="100"/>
      <c r="Q4109" s="99"/>
      <c r="R4109" s="340"/>
      <c r="S4109" s="119"/>
      <c r="T4109" s="123"/>
      <c r="U4109" s="119"/>
      <c r="V4109" s="99"/>
      <c r="W4109" s="127"/>
      <c r="X4109" s="99"/>
      <c r="Y4109" s="127"/>
    </row>
    <row r="4110" spans="3:25" ht="19" hidden="1">
      <c r="C4110" s="933"/>
      <c r="D4110" s="933"/>
      <c r="E4110" s="19"/>
      <c r="I4110" s="100"/>
      <c r="M4110" s="100"/>
      <c r="Q4110" s="99"/>
      <c r="R4110" s="340"/>
      <c r="S4110" s="119"/>
      <c r="T4110" s="123"/>
      <c r="U4110" s="119"/>
      <c r="V4110" s="99"/>
      <c r="W4110" s="127"/>
      <c r="X4110" s="99"/>
      <c r="Y4110" s="127"/>
    </row>
    <row r="4111" spans="3:25" ht="19" hidden="1">
      <c r="C4111" s="933"/>
      <c r="D4111" s="933"/>
      <c r="E4111" s="19"/>
      <c r="I4111" s="100"/>
      <c r="M4111" s="100"/>
      <c r="Q4111" s="99"/>
      <c r="R4111" s="340"/>
      <c r="S4111" s="119"/>
      <c r="T4111" s="123"/>
      <c r="U4111" s="119"/>
      <c r="V4111" s="99"/>
      <c r="W4111" s="127"/>
      <c r="X4111" s="99"/>
      <c r="Y4111" s="127"/>
    </row>
    <row r="4112" spans="3:25" ht="19" hidden="1">
      <c r="C4112" s="933"/>
      <c r="D4112" s="933"/>
      <c r="E4112" s="19"/>
      <c r="I4112" s="100"/>
      <c r="M4112" s="100"/>
      <c r="Q4112" s="99"/>
      <c r="R4112" s="340"/>
      <c r="S4112" s="119"/>
      <c r="T4112" s="123"/>
      <c r="U4112" s="119"/>
      <c r="V4112" s="99"/>
      <c r="W4112" s="127"/>
      <c r="X4112" s="99"/>
      <c r="Y4112" s="127"/>
    </row>
    <row r="4113" spans="3:25" ht="19" hidden="1">
      <c r="C4113" s="933"/>
      <c r="D4113" s="933"/>
      <c r="E4113" s="19"/>
      <c r="I4113" s="100"/>
      <c r="M4113" s="100"/>
      <c r="Q4113" s="99"/>
      <c r="R4113" s="340"/>
      <c r="S4113" s="119"/>
      <c r="T4113" s="123"/>
      <c r="U4113" s="119"/>
      <c r="V4113" s="99"/>
      <c r="W4113" s="127"/>
      <c r="X4113" s="99"/>
      <c r="Y4113" s="127"/>
    </row>
    <row r="4114" spans="3:25" ht="19" hidden="1">
      <c r="C4114" s="933"/>
      <c r="D4114" s="933"/>
      <c r="E4114" s="19"/>
      <c r="I4114" s="100"/>
      <c r="M4114" s="100"/>
      <c r="Q4114" s="99"/>
      <c r="R4114" s="340"/>
      <c r="S4114" s="119"/>
      <c r="T4114" s="123"/>
      <c r="U4114" s="119"/>
      <c r="V4114" s="99"/>
      <c r="W4114" s="127"/>
      <c r="X4114" s="99"/>
      <c r="Y4114" s="127"/>
    </row>
    <row r="4115" spans="3:25" ht="19" hidden="1">
      <c r="C4115" s="933"/>
      <c r="D4115" s="933"/>
      <c r="E4115" s="19"/>
      <c r="I4115" s="100"/>
      <c r="M4115" s="100"/>
      <c r="Q4115" s="99"/>
      <c r="R4115" s="340"/>
      <c r="S4115" s="119"/>
      <c r="T4115" s="123"/>
      <c r="U4115" s="119"/>
      <c r="V4115" s="99"/>
      <c r="W4115" s="127"/>
      <c r="X4115" s="99"/>
      <c r="Y4115" s="127"/>
    </row>
    <row r="4116" spans="3:25" ht="19" hidden="1">
      <c r="C4116" s="933"/>
      <c r="D4116" s="933"/>
      <c r="E4116" s="19"/>
      <c r="I4116" s="100"/>
      <c r="M4116" s="100"/>
      <c r="Q4116" s="99"/>
      <c r="R4116" s="340"/>
      <c r="S4116" s="119"/>
      <c r="T4116" s="123"/>
      <c r="U4116" s="119"/>
      <c r="V4116" s="99"/>
      <c r="W4116" s="127"/>
      <c r="X4116" s="99"/>
      <c r="Y4116" s="127"/>
    </row>
    <row r="4117" spans="3:25" ht="19" hidden="1">
      <c r="C4117" s="933"/>
      <c r="D4117" s="933"/>
      <c r="E4117" s="19"/>
      <c r="I4117" s="100"/>
      <c r="M4117" s="100"/>
      <c r="Q4117" s="99"/>
      <c r="R4117" s="340"/>
      <c r="S4117" s="119"/>
      <c r="T4117" s="123"/>
      <c r="U4117" s="119"/>
      <c r="V4117" s="99"/>
      <c r="W4117" s="127"/>
      <c r="X4117" s="99"/>
      <c r="Y4117" s="127"/>
    </row>
    <row r="4118" spans="3:25" ht="19" hidden="1">
      <c r="C4118" s="933"/>
      <c r="D4118" s="933"/>
      <c r="E4118" s="19"/>
      <c r="I4118" s="100"/>
      <c r="M4118" s="100"/>
      <c r="Q4118" s="99"/>
      <c r="R4118" s="340"/>
      <c r="S4118" s="119"/>
      <c r="T4118" s="123"/>
      <c r="U4118" s="119"/>
      <c r="V4118" s="99"/>
      <c r="W4118" s="127"/>
      <c r="X4118" s="99"/>
      <c r="Y4118" s="127"/>
    </row>
    <row r="4119" spans="3:25" ht="19" hidden="1">
      <c r="C4119" s="933"/>
      <c r="D4119" s="933"/>
      <c r="E4119" s="19"/>
      <c r="I4119" s="100"/>
      <c r="M4119" s="100"/>
      <c r="Q4119" s="99"/>
      <c r="R4119" s="340"/>
      <c r="S4119" s="119"/>
      <c r="T4119" s="123"/>
      <c r="U4119" s="119"/>
      <c r="V4119" s="99"/>
      <c r="W4119" s="127"/>
      <c r="X4119" s="99"/>
      <c r="Y4119" s="127"/>
    </row>
    <row r="4120" spans="3:25" ht="19" hidden="1">
      <c r="C4120" s="933"/>
      <c r="D4120" s="933"/>
      <c r="E4120" s="19"/>
      <c r="I4120" s="100"/>
      <c r="M4120" s="100"/>
      <c r="Q4120" s="99"/>
      <c r="R4120" s="340"/>
      <c r="S4120" s="119"/>
      <c r="T4120" s="123"/>
      <c r="U4120" s="119"/>
      <c r="V4120" s="99"/>
      <c r="W4120" s="127"/>
      <c r="X4120" s="99"/>
      <c r="Y4120" s="127"/>
    </row>
    <row r="4121" spans="3:25" ht="19" hidden="1">
      <c r="C4121" s="933"/>
      <c r="D4121" s="933"/>
      <c r="E4121" s="19"/>
      <c r="I4121" s="100"/>
      <c r="M4121" s="100"/>
      <c r="Q4121" s="99"/>
      <c r="R4121" s="340"/>
      <c r="S4121" s="119"/>
      <c r="T4121" s="123"/>
      <c r="U4121" s="119"/>
      <c r="V4121" s="99"/>
      <c r="W4121" s="127"/>
      <c r="X4121" s="99"/>
      <c r="Y4121" s="127"/>
    </row>
    <row r="4122" spans="3:25" ht="19" hidden="1">
      <c r="C4122" s="933"/>
      <c r="D4122" s="933"/>
      <c r="E4122" s="19"/>
      <c r="I4122" s="100"/>
      <c r="M4122" s="100"/>
      <c r="Q4122" s="99"/>
      <c r="R4122" s="340"/>
      <c r="S4122" s="119"/>
      <c r="T4122" s="123"/>
      <c r="U4122" s="119"/>
      <c r="V4122" s="99"/>
      <c r="W4122" s="127"/>
      <c r="X4122" s="99"/>
      <c r="Y4122" s="127"/>
    </row>
    <row r="4123" spans="3:25" ht="19" hidden="1">
      <c r="C4123" s="933"/>
      <c r="D4123" s="933"/>
      <c r="E4123" s="19"/>
      <c r="I4123" s="100"/>
      <c r="M4123" s="100"/>
      <c r="Q4123" s="99"/>
      <c r="R4123" s="340"/>
      <c r="S4123" s="119"/>
      <c r="T4123" s="123"/>
      <c r="U4123" s="119"/>
      <c r="V4123" s="99"/>
      <c r="W4123" s="127"/>
      <c r="X4123" s="99"/>
      <c r="Y4123" s="127"/>
    </row>
    <row r="4124" spans="3:25" ht="19" hidden="1">
      <c r="C4124" s="933"/>
      <c r="D4124" s="933"/>
      <c r="E4124" s="19"/>
      <c r="I4124" s="100"/>
      <c r="M4124" s="100"/>
      <c r="Q4124" s="99"/>
      <c r="R4124" s="340"/>
      <c r="S4124" s="119"/>
      <c r="T4124" s="123"/>
      <c r="U4124" s="119"/>
      <c r="V4124" s="99"/>
      <c r="W4124" s="127"/>
      <c r="X4124" s="99"/>
      <c r="Y4124" s="127"/>
    </row>
    <row r="4125" spans="3:25" ht="19" hidden="1">
      <c r="C4125" s="933"/>
      <c r="D4125" s="933"/>
      <c r="E4125" s="19"/>
      <c r="I4125" s="100"/>
      <c r="M4125" s="100"/>
      <c r="Q4125" s="99"/>
      <c r="R4125" s="340"/>
      <c r="S4125" s="119"/>
      <c r="T4125" s="123"/>
      <c r="U4125" s="119"/>
      <c r="V4125" s="99"/>
      <c r="W4125" s="127"/>
      <c r="X4125" s="99"/>
      <c r="Y4125" s="127"/>
    </row>
    <row r="4126" spans="3:25" ht="19" hidden="1">
      <c r="C4126" s="933"/>
      <c r="D4126" s="933"/>
      <c r="E4126" s="19"/>
      <c r="I4126" s="100"/>
      <c r="M4126" s="100"/>
      <c r="Q4126" s="99"/>
      <c r="R4126" s="340"/>
      <c r="S4126" s="119"/>
      <c r="T4126" s="123"/>
      <c r="U4126" s="119"/>
      <c r="V4126" s="99"/>
      <c r="W4126" s="127"/>
      <c r="X4126" s="99"/>
      <c r="Y4126" s="127"/>
    </row>
    <row r="4127" spans="3:25" ht="19" hidden="1">
      <c r="C4127" s="933"/>
      <c r="D4127" s="933"/>
      <c r="E4127" s="19"/>
      <c r="I4127" s="100"/>
      <c r="M4127" s="100"/>
      <c r="Q4127" s="99"/>
      <c r="R4127" s="340"/>
      <c r="S4127" s="119"/>
      <c r="T4127" s="123"/>
      <c r="U4127" s="119"/>
      <c r="V4127" s="99"/>
      <c r="W4127" s="127"/>
      <c r="X4127" s="99"/>
      <c r="Y4127" s="127"/>
    </row>
    <row r="4128" spans="3:25" ht="19" hidden="1">
      <c r="C4128" s="933"/>
      <c r="D4128" s="933"/>
      <c r="E4128" s="19"/>
      <c r="I4128" s="100"/>
      <c r="M4128" s="100"/>
      <c r="Q4128" s="99"/>
      <c r="R4128" s="340"/>
      <c r="S4128" s="119"/>
      <c r="T4128" s="123"/>
      <c r="U4128" s="119"/>
      <c r="V4128" s="99"/>
      <c r="W4128" s="127"/>
      <c r="X4128" s="99"/>
      <c r="Y4128" s="127"/>
    </row>
    <row r="4129" spans="3:25" ht="19" hidden="1">
      <c r="C4129" s="933"/>
      <c r="D4129" s="933"/>
      <c r="E4129" s="19"/>
      <c r="I4129" s="100"/>
      <c r="M4129" s="100"/>
      <c r="Q4129" s="99"/>
      <c r="R4129" s="340"/>
      <c r="S4129" s="119"/>
      <c r="T4129" s="123"/>
      <c r="U4129" s="119"/>
      <c r="V4129" s="99"/>
      <c r="W4129" s="127"/>
      <c r="X4129" s="99"/>
      <c r="Y4129" s="127"/>
    </row>
    <row r="4130" spans="3:25" ht="19" hidden="1">
      <c r="C4130" s="933"/>
      <c r="D4130" s="933"/>
      <c r="E4130" s="19"/>
      <c r="I4130" s="100"/>
      <c r="M4130" s="100"/>
      <c r="Q4130" s="99"/>
      <c r="R4130" s="340"/>
      <c r="S4130" s="119"/>
      <c r="T4130" s="123"/>
      <c r="U4130" s="119"/>
      <c r="V4130" s="99"/>
      <c r="W4130" s="127"/>
      <c r="X4130" s="99"/>
      <c r="Y4130" s="127"/>
    </row>
    <row r="4131" spans="3:25" ht="19" hidden="1">
      <c r="C4131" s="933"/>
      <c r="D4131" s="933"/>
      <c r="E4131" s="19"/>
      <c r="I4131" s="100"/>
      <c r="M4131" s="100"/>
      <c r="Q4131" s="99"/>
      <c r="R4131" s="340"/>
      <c r="S4131" s="119"/>
      <c r="T4131" s="123"/>
      <c r="U4131" s="119"/>
      <c r="V4131" s="99"/>
      <c r="W4131" s="127"/>
      <c r="X4131" s="99"/>
      <c r="Y4131" s="127"/>
    </row>
    <row r="4132" spans="3:25" ht="19" hidden="1">
      <c r="C4132" s="933"/>
      <c r="D4132" s="933"/>
      <c r="E4132" s="19"/>
      <c r="I4132" s="100"/>
      <c r="M4132" s="100"/>
      <c r="Q4132" s="99"/>
      <c r="R4132" s="340"/>
      <c r="S4132" s="119"/>
      <c r="T4132" s="123"/>
      <c r="U4132" s="119"/>
      <c r="V4132" s="99"/>
      <c r="W4132" s="127"/>
      <c r="X4132" s="99"/>
      <c r="Y4132" s="127"/>
    </row>
    <row r="4133" spans="3:25" ht="19" hidden="1">
      <c r="C4133" s="933"/>
      <c r="D4133" s="933"/>
      <c r="E4133" s="19"/>
      <c r="I4133" s="100"/>
      <c r="M4133" s="100"/>
      <c r="Q4133" s="99"/>
      <c r="R4133" s="340"/>
      <c r="S4133" s="119"/>
      <c r="T4133" s="123"/>
      <c r="U4133" s="119"/>
      <c r="V4133" s="99"/>
      <c r="W4133" s="127"/>
      <c r="X4133" s="99"/>
      <c r="Y4133" s="127"/>
    </row>
    <row r="4134" spans="3:25" ht="19" hidden="1">
      <c r="C4134" s="933"/>
      <c r="D4134" s="933"/>
      <c r="E4134" s="19"/>
      <c r="I4134" s="100"/>
      <c r="M4134" s="100"/>
      <c r="Q4134" s="99"/>
      <c r="R4134" s="340"/>
      <c r="S4134" s="119"/>
      <c r="T4134" s="123"/>
      <c r="U4134" s="119"/>
      <c r="V4134" s="99"/>
      <c r="W4134" s="127"/>
      <c r="X4134" s="99"/>
      <c r="Y4134" s="127"/>
    </row>
    <row r="4135" spans="3:25" ht="19" hidden="1">
      <c r="C4135" s="933"/>
      <c r="D4135" s="933"/>
      <c r="E4135" s="19"/>
      <c r="I4135" s="100"/>
      <c r="M4135" s="100"/>
      <c r="Q4135" s="99"/>
      <c r="R4135" s="340"/>
      <c r="S4135" s="119"/>
      <c r="T4135" s="123"/>
      <c r="U4135" s="119"/>
      <c r="V4135" s="99"/>
      <c r="W4135" s="127"/>
      <c r="X4135" s="99"/>
      <c r="Y4135" s="127"/>
    </row>
    <row r="4136" spans="3:25" ht="19" hidden="1">
      <c r="C4136" s="933"/>
      <c r="D4136" s="933"/>
      <c r="E4136" s="19"/>
      <c r="I4136" s="100"/>
      <c r="M4136" s="100"/>
      <c r="Q4136" s="99"/>
      <c r="R4136" s="340"/>
      <c r="S4136" s="119"/>
      <c r="T4136" s="123"/>
      <c r="U4136" s="119"/>
      <c r="V4136" s="99"/>
      <c r="W4136" s="127"/>
      <c r="X4136" s="99"/>
      <c r="Y4136" s="127"/>
    </row>
    <row r="4137" spans="3:25" ht="19" hidden="1">
      <c r="C4137" s="933"/>
      <c r="D4137" s="933"/>
      <c r="E4137" s="19"/>
      <c r="I4137" s="100"/>
      <c r="M4137" s="100"/>
      <c r="Q4137" s="99"/>
      <c r="R4137" s="340"/>
      <c r="S4137" s="119"/>
      <c r="T4137" s="123"/>
      <c r="U4137" s="119"/>
      <c r="V4137" s="99"/>
      <c r="W4137" s="127"/>
      <c r="X4137" s="99"/>
      <c r="Y4137" s="127"/>
    </row>
    <row r="4138" spans="3:25" ht="19" hidden="1">
      <c r="C4138" s="933"/>
      <c r="D4138" s="933"/>
      <c r="E4138" s="19"/>
      <c r="I4138" s="100"/>
      <c r="M4138" s="100"/>
      <c r="Q4138" s="99"/>
      <c r="R4138" s="340"/>
      <c r="S4138" s="119"/>
      <c r="T4138" s="123"/>
      <c r="U4138" s="119"/>
      <c r="V4138" s="99"/>
      <c r="W4138" s="127"/>
      <c r="X4138" s="99"/>
      <c r="Y4138" s="127"/>
    </row>
    <row r="4139" spans="3:25" ht="19" hidden="1">
      <c r="C4139" s="933"/>
      <c r="D4139" s="933"/>
      <c r="E4139" s="19"/>
      <c r="I4139" s="100"/>
      <c r="M4139" s="100"/>
      <c r="Q4139" s="99"/>
      <c r="R4139" s="340"/>
      <c r="S4139" s="119"/>
      <c r="T4139" s="123"/>
      <c r="U4139" s="119"/>
      <c r="V4139" s="99"/>
      <c r="W4139" s="127"/>
      <c r="X4139" s="99"/>
      <c r="Y4139" s="127"/>
    </row>
    <row r="4140" spans="3:25" ht="19" hidden="1">
      <c r="C4140" s="933"/>
      <c r="D4140" s="933"/>
      <c r="E4140" s="19"/>
      <c r="I4140" s="100"/>
      <c r="M4140" s="100"/>
      <c r="Q4140" s="99"/>
      <c r="R4140" s="340"/>
      <c r="S4140" s="119"/>
      <c r="T4140" s="123"/>
      <c r="U4140" s="119"/>
      <c r="V4140" s="99"/>
      <c r="W4140" s="127"/>
      <c r="X4140" s="99"/>
      <c r="Y4140" s="127"/>
    </row>
    <row r="4141" spans="3:25" ht="19" hidden="1">
      <c r="C4141" s="933"/>
      <c r="D4141" s="933"/>
      <c r="E4141" s="19"/>
      <c r="I4141" s="100"/>
      <c r="M4141" s="100"/>
      <c r="Q4141" s="99"/>
      <c r="R4141" s="340"/>
      <c r="S4141" s="119"/>
      <c r="T4141" s="123"/>
      <c r="U4141" s="119"/>
      <c r="V4141" s="99"/>
      <c r="W4141" s="127"/>
      <c r="X4141" s="99"/>
      <c r="Y4141" s="127"/>
    </row>
    <row r="4142" spans="3:25" ht="19" hidden="1">
      <c r="C4142" s="933"/>
      <c r="D4142" s="933"/>
      <c r="E4142" s="19"/>
      <c r="I4142" s="100"/>
      <c r="M4142" s="100"/>
      <c r="Q4142" s="99"/>
      <c r="R4142" s="340"/>
      <c r="S4142" s="119"/>
      <c r="T4142" s="123"/>
      <c r="U4142" s="119"/>
      <c r="V4142" s="99"/>
      <c r="W4142" s="127"/>
      <c r="X4142" s="99"/>
      <c r="Y4142" s="127"/>
    </row>
    <row r="4143" spans="3:25" ht="19" hidden="1">
      <c r="C4143" s="933"/>
      <c r="D4143" s="933"/>
      <c r="E4143" s="19"/>
      <c r="I4143" s="100"/>
      <c r="M4143" s="100"/>
      <c r="Q4143" s="99"/>
      <c r="R4143" s="340"/>
      <c r="S4143" s="119"/>
      <c r="T4143" s="123"/>
      <c r="U4143" s="119"/>
      <c r="V4143" s="99"/>
      <c r="W4143" s="127"/>
      <c r="X4143" s="99"/>
      <c r="Y4143" s="127"/>
    </row>
    <row r="4144" spans="3:25" ht="19" hidden="1">
      <c r="C4144" s="933"/>
      <c r="D4144" s="933"/>
      <c r="E4144" s="19"/>
      <c r="I4144" s="100"/>
      <c r="M4144" s="100"/>
      <c r="Q4144" s="99"/>
      <c r="R4144" s="340"/>
      <c r="S4144" s="119"/>
      <c r="T4144" s="123"/>
      <c r="U4144" s="119"/>
      <c r="V4144" s="99"/>
      <c r="W4144" s="127"/>
      <c r="X4144" s="99"/>
      <c r="Y4144" s="127"/>
    </row>
    <row r="4145" spans="3:25" ht="19" hidden="1">
      <c r="C4145" s="933"/>
      <c r="D4145" s="933"/>
      <c r="E4145" s="19"/>
      <c r="I4145" s="100"/>
      <c r="M4145" s="100"/>
      <c r="Q4145" s="99"/>
      <c r="R4145" s="340"/>
      <c r="S4145" s="119"/>
      <c r="T4145" s="123"/>
      <c r="U4145" s="119"/>
      <c r="V4145" s="99"/>
      <c r="W4145" s="127"/>
      <c r="X4145" s="99"/>
      <c r="Y4145" s="127"/>
    </row>
    <row r="4146" spans="3:25" ht="19" hidden="1">
      <c r="C4146" s="933"/>
      <c r="D4146" s="933"/>
      <c r="E4146" s="19"/>
      <c r="I4146" s="100"/>
      <c r="M4146" s="100"/>
      <c r="Q4146" s="99"/>
      <c r="R4146" s="340"/>
      <c r="S4146" s="119"/>
      <c r="T4146" s="123"/>
      <c r="U4146" s="119"/>
      <c r="V4146" s="99"/>
      <c r="W4146" s="127"/>
      <c r="X4146" s="99"/>
      <c r="Y4146" s="127"/>
    </row>
    <row r="4147" spans="3:25" ht="19" hidden="1">
      <c r="C4147" s="933"/>
      <c r="D4147" s="933"/>
      <c r="E4147" s="19"/>
      <c r="I4147" s="100"/>
      <c r="M4147" s="100"/>
      <c r="Q4147" s="99"/>
      <c r="R4147" s="340"/>
      <c r="S4147" s="119"/>
      <c r="T4147" s="123"/>
      <c r="U4147" s="119"/>
      <c r="V4147" s="99"/>
      <c r="W4147" s="127"/>
      <c r="X4147" s="99"/>
      <c r="Y4147" s="127"/>
    </row>
    <row r="4148" spans="3:25" ht="19" hidden="1">
      <c r="C4148" s="933"/>
      <c r="D4148" s="933"/>
      <c r="E4148" s="19"/>
      <c r="I4148" s="100"/>
      <c r="M4148" s="100"/>
      <c r="Q4148" s="99"/>
      <c r="R4148" s="340"/>
      <c r="S4148" s="119"/>
      <c r="T4148" s="123"/>
      <c r="U4148" s="119"/>
      <c r="V4148" s="99"/>
      <c r="W4148" s="127"/>
      <c r="X4148" s="99"/>
      <c r="Y4148" s="127"/>
    </row>
    <row r="4149" spans="3:25" ht="19" hidden="1">
      <c r="C4149" s="933"/>
      <c r="D4149" s="933"/>
      <c r="E4149" s="19"/>
      <c r="I4149" s="100"/>
      <c r="M4149" s="100"/>
      <c r="Q4149" s="99"/>
      <c r="R4149" s="340"/>
      <c r="S4149" s="119"/>
      <c r="T4149" s="123"/>
      <c r="U4149" s="119"/>
      <c r="V4149" s="99"/>
      <c r="W4149" s="127"/>
      <c r="X4149" s="99"/>
      <c r="Y4149" s="127"/>
    </row>
    <row r="4150" spans="3:25" ht="19" hidden="1">
      <c r="C4150" s="933"/>
      <c r="D4150" s="933"/>
      <c r="E4150" s="19"/>
      <c r="I4150" s="100"/>
      <c r="M4150" s="100"/>
      <c r="Q4150" s="99"/>
      <c r="R4150" s="340"/>
      <c r="S4150" s="119"/>
      <c r="T4150" s="123"/>
      <c r="U4150" s="119"/>
      <c r="V4150" s="99"/>
      <c r="W4150" s="127"/>
      <c r="X4150" s="99"/>
      <c r="Y4150" s="127"/>
    </row>
    <row r="4151" spans="3:25" ht="19" hidden="1">
      <c r="C4151" s="933"/>
      <c r="D4151" s="933"/>
      <c r="E4151" s="19"/>
      <c r="I4151" s="100"/>
      <c r="M4151" s="100"/>
      <c r="Q4151" s="99"/>
      <c r="R4151" s="340"/>
      <c r="S4151" s="119"/>
      <c r="T4151" s="123"/>
      <c r="U4151" s="119"/>
      <c r="V4151" s="99"/>
      <c r="W4151" s="127"/>
      <c r="X4151" s="99"/>
      <c r="Y4151" s="127"/>
    </row>
    <row r="4152" spans="3:25" ht="19" hidden="1">
      <c r="C4152" s="933"/>
      <c r="D4152" s="933"/>
      <c r="E4152" s="19"/>
      <c r="I4152" s="100"/>
      <c r="M4152" s="100"/>
      <c r="Q4152" s="99"/>
      <c r="R4152" s="340"/>
      <c r="S4152" s="119"/>
      <c r="T4152" s="123"/>
      <c r="U4152" s="119"/>
      <c r="V4152" s="99"/>
      <c r="W4152" s="127"/>
      <c r="X4152" s="99"/>
      <c r="Y4152" s="127"/>
    </row>
    <row r="4153" spans="3:25" ht="19" hidden="1">
      <c r="C4153" s="933"/>
      <c r="D4153" s="933"/>
      <c r="E4153" s="19"/>
      <c r="I4153" s="100"/>
      <c r="M4153" s="100"/>
      <c r="Q4153" s="99"/>
      <c r="R4153" s="340"/>
      <c r="S4153" s="119"/>
      <c r="T4153" s="123"/>
      <c r="U4153" s="119"/>
      <c r="V4153" s="99"/>
      <c r="W4153" s="127"/>
      <c r="X4153" s="99"/>
      <c r="Y4153" s="127"/>
    </row>
    <row r="4154" spans="3:25" ht="19" hidden="1">
      <c r="C4154" s="933"/>
      <c r="D4154" s="933"/>
      <c r="E4154" s="19"/>
      <c r="I4154" s="100"/>
      <c r="M4154" s="100"/>
      <c r="Q4154" s="99"/>
      <c r="R4154" s="340"/>
      <c r="S4154" s="119"/>
      <c r="T4154" s="123"/>
      <c r="U4154" s="119"/>
      <c r="V4154" s="99"/>
      <c r="W4154" s="127"/>
      <c r="X4154" s="99"/>
      <c r="Y4154" s="127"/>
    </row>
    <row r="4155" spans="3:25" ht="19" hidden="1">
      <c r="C4155" s="933"/>
      <c r="D4155" s="933"/>
      <c r="E4155" s="19"/>
      <c r="I4155" s="100"/>
      <c r="M4155" s="100"/>
      <c r="Q4155" s="99"/>
      <c r="R4155" s="340"/>
      <c r="S4155" s="119"/>
      <c r="T4155" s="123"/>
      <c r="U4155" s="119"/>
      <c r="V4155" s="99"/>
      <c r="W4155" s="127"/>
      <c r="X4155" s="99"/>
      <c r="Y4155" s="127"/>
    </row>
    <row r="4156" spans="3:25" ht="19" hidden="1">
      <c r="C4156" s="933"/>
      <c r="D4156" s="933"/>
      <c r="E4156" s="19"/>
      <c r="I4156" s="100"/>
      <c r="M4156" s="100"/>
      <c r="Q4156" s="99"/>
      <c r="R4156" s="340"/>
      <c r="S4156" s="119"/>
      <c r="T4156" s="123"/>
      <c r="U4156" s="119"/>
      <c r="V4156" s="99"/>
      <c r="W4156" s="127"/>
      <c r="X4156" s="99"/>
      <c r="Y4156" s="127"/>
    </row>
    <row r="4157" spans="3:25" ht="19" hidden="1">
      <c r="C4157" s="933"/>
      <c r="D4157" s="933"/>
      <c r="E4157" s="19"/>
      <c r="I4157" s="100"/>
      <c r="M4157" s="100"/>
      <c r="Q4157" s="99"/>
      <c r="R4157" s="340"/>
      <c r="S4157" s="119"/>
      <c r="T4157" s="123"/>
      <c r="U4157" s="119"/>
      <c r="V4157" s="99"/>
      <c r="W4157" s="127"/>
      <c r="X4157" s="99"/>
      <c r="Y4157" s="127"/>
    </row>
    <row r="4158" spans="3:25" ht="19" hidden="1">
      <c r="C4158" s="933"/>
      <c r="D4158" s="933"/>
      <c r="E4158" s="19"/>
      <c r="I4158" s="100"/>
      <c r="M4158" s="100"/>
      <c r="Q4158" s="99"/>
      <c r="R4158" s="340"/>
      <c r="S4158" s="119"/>
      <c r="T4158" s="123"/>
      <c r="U4158" s="119"/>
      <c r="V4158" s="99"/>
      <c r="W4158" s="127"/>
      <c r="X4158" s="99"/>
      <c r="Y4158" s="127"/>
    </row>
    <row r="4159" spans="3:25" ht="19" hidden="1">
      <c r="C4159" s="933"/>
      <c r="D4159" s="933"/>
      <c r="E4159" s="19"/>
      <c r="I4159" s="100"/>
      <c r="M4159" s="100"/>
      <c r="Q4159" s="99"/>
      <c r="R4159" s="340"/>
      <c r="S4159" s="119"/>
      <c r="T4159" s="123"/>
      <c r="U4159" s="119"/>
      <c r="V4159" s="99"/>
      <c r="W4159" s="127"/>
      <c r="X4159" s="99"/>
      <c r="Y4159" s="127"/>
    </row>
    <row r="4160" spans="3:25" ht="19" hidden="1">
      <c r="C4160" s="933"/>
      <c r="D4160" s="933"/>
      <c r="E4160" s="19"/>
      <c r="I4160" s="100"/>
      <c r="M4160" s="100"/>
      <c r="Q4160" s="99"/>
      <c r="R4160" s="340"/>
      <c r="S4160" s="119"/>
      <c r="T4160" s="123"/>
      <c r="U4160" s="119"/>
      <c r="V4160" s="99"/>
      <c r="W4160" s="127"/>
      <c r="X4160" s="99"/>
      <c r="Y4160" s="127"/>
    </row>
    <row r="4161" spans="3:25" ht="19" hidden="1">
      <c r="C4161" s="933"/>
      <c r="D4161" s="933"/>
      <c r="E4161" s="19"/>
      <c r="I4161" s="100"/>
      <c r="M4161" s="100"/>
      <c r="Q4161" s="99"/>
      <c r="R4161" s="340"/>
      <c r="S4161" s="119"/>
      <c r="T4161" s="123"/>
      <c r="U4161" s="119"/>
      <c r="V4161" s="99"/>
      <c r="W4161" s="127"/>
      <c r="X4161" s="99"/>
      <c r="Y4161" s="127"/>
    </row>
    <row r="4162" spans="3:25" ht="19" hidden="1">
      <c r="C4162" s="933"/>
      <c r="D4162" s="933"/>
      <c r="E4162" s="19"/>
      <c r="I4162" s="100"/>
      <c r="M4162" s="100"/>
      <c r="Q4162" s="99"/>
      <c r="R4162" s="340"/>
      <c r="S4162" s="119"/>
      <c r="T4162" s="123"/>
      <c r="U4162" s="119"/>
      <c r="V4162" s="99"/>
      <c r="W4162" s="127"/>
      <c r="X4162" s="99"/>
      <c r="Y4162" s="127"/>
    </row>
    <row r="4163" spans="3:25" ht="19" hidden="1">
      <c r="C4163" s="933"/>
      <c r="D4163" s="933"/>
      <c r="E4163" s="19"/>
      <c r="I4163" s="100"/>
      <c r="M4163" s="100"/>
      <c r="Q4163" s="99"/>
      <c r="R4163" s="340"/>
      <c r="S4163" s="119"/>
      <c r="T4163" s="123"/>
      <c r="U4163" s="119"/>
      <c r="V4163" s="99"/>
      <c r="W4163" s="127"/>
      <c r="X4163" s="99"/>
      <c r="Y4163" s="127"/>
    </row>
    <row r="4164" spans="3:25" ht="19" hidden="1">
      <c r="C4164" s="933"/>
      <c r="D4164" s="933"/>
      <c r="E4164" s="19"/>
      <c r="I4164" s="100"/>
      <c r="M4164" s="100"/>
      <c r="Q4164" s="99"/>
      <c r="R4164" s="340"/>
      <c r="S4164" s="119"/>
      <c r="T4164" s="123"/>
      <c r="U4164" s="119"/>
      <c r="V4164" s="99"/>
      <c r="W4164" s="127"/>
      <c r="X4164" s="99"/>
      <c r="Y4164" s="127"/>
    </row>
    <row r="4165" spans="3:25" ht="19" hidden="1">
      <c r="C4165" s="933"/>
      <c r="D4165" s="933"/>
      <c r="E4165" s="19"/>
      <c r="I4165" s="100"/>
      <c r="M4165" s="100"/>
      <c r="Q4165" s="99"/>
      <c r="R4165" s="340"/>
      <c r="S4165" s="119"/>
      <c r="T4165" s="123"/>
      <c r="U4165" s="119"/>
      <c r="V4165" s="99"/>
      <c r="W4165" s="127"/>
      <c r="X4165" s="99"/>
      <c r="Y4165" s="127"/>
    </row>
    <row r="4166" spans="3:25" ht="19" hidden="1">
      <c r="C4166" s="933"/>
      <c r="D4166" s="933"/>
      <c r="E4166" s="19"/>
      <c r="I4166" s="100"/>
      <c r="M4166" s="100"/>
      <c r="Q4166" s="99"/>
      <c r="R4166" s="340"/>
      <c r="S4166" s="119"/>
      <c r="T4166" s="123"/>
      <c r="U4166" s="119"/>
      <c r="V4166" s="99"/>
      <c r="W4166" s="127"/>
      <c r="X4166" s="99"/>
      <c r="Y4166" s="127"/>
    </row>
    <row r="4167" spans="3:25" ht="19" hidden="1">
      <c r="C4167" s="933"/>
      <c r="D4167" s="933"/>
      <c r="E4167" s="19"/>
      <c r="I4167" s="100"/>
      <c r="M4167" s="100"/>
      <c r="Q4167" s="99"/>
      <c r="R4167" s="340"/>
      <c r="S4167" s="119"/>
      <c r="T4167" s="123"/>
      <c r="U4167" s="119"/>
      <c r="V4167" s="99"/>
      <c r="W4167" s="127"/>
      <c r="X4167" s="99"/>
      <c r="Y4167" s="127"/>
    </row>
    <row r="4168" spans="3:25" ht="19" hidden="1">
      <c r="C4168" s="933"/>
      <c r="D4168" s="933"/>
      <c r="E4168" s="19"/>
      <c r="I4168" s="100"/>
      <c r="M4168" s="100"/>
      <c r="Q4168" s="99"/>
      <c r="R4168" s="340"/>
      <c r="S4168" s="119"/>
      <c r="T4168" s="123"/>
      <c r="U4168" s="119"/>
      <c r="V4168" s="99"/>
      <c r="W4168" s="127"/>
      <c r="X4168" s="99"/>
      <c r="Y4168" s="127"/>
    </row>
    <row r="4169" spans="3:25" ht="19" hidden="1">
      <c r="C4169" s="933"/>
      <c r="D4169" s="933"/>
      <c r="E4169" s="19"/>
      <c r="I4169" s="100"/>
      <c r="M4169" s="100"/>
      <c r="Q4169" s="99"/>
      <c r="R4169" s="340"/>
      <c r="S4169" s="119"/>
      <c r="T4169" s="123"/>
      <c r="U4169" s="119"/>
      <c r="V4169" s="99"/>
      <c r="W4169" s="127"/>
      <c r="X4169" s="99"/>
      <c r="Y4169" s="127"/>
    </row>
    <row r="4170" spans="3:25" ht="19" hidden="1">
      <c r="C4170" s="933"/>
      <c r="D4170" s="933"/>
      <c r="E4170" s="19"/>
      <c r="I4170" s="100"/>
      <c r="M4170" s="100"/>
      <c r="Q4170" s="99"/>
      <c r="R4170" s="340"/>
      <c r="S4170" s="119"/>
      <c r="T4170" s="123"/>
      <c r="U4170" s="119"/>
      <c r="V4170" s="99"/>
      <c r="W4170" s="127"/>
      <c r="X4170" s="99"/>
      <c r="Y4170" s="127"/>
    </row>
    <row r="4171" spans="3:25" ht="19" hidden="1">
      <c r="C4171" s="933"/>
      <c r="D4171" s="933"/>
      <c r="E4171" s="19"/>
      <c r="I4171" s="100"/>
      <c r="M4171" s="100"/>
      <c r="Q4171" s="99"/>
      <c r="R4171" s="340"/>
      <c r="S4171" s="119"/>
      <c r="T4171" s="123"/>
      <c r="U4171" s="119"/>
      <c r="V4171" s="99"/>
      <c r="W4171" s="127"/>
      <c r="X4171" s="99"/>
      <c r="Y4171" s="127"/>
    </row>
    <row r="4172" spans="3:25" ht="19" hidden="1">
      <c r="C4172" s="933"/>
      <c r="D4172" s="933"/>
      <c r="E4172" s="19"/>
      <c r="I4172" s="100"/>
      <c r="M4172" s="100"/>
      <c r="Q4172" s="99"/>
      <c r="R4172" s="340"/>
      <c r="S4172" s="119"/>
      <c r="T4172" s="123"/>
      <c r="U4172" s="119"/>
      <c r="V4172" s="99"/>
      <c r="W4172" s="127"/>
      <c r="X4172" s="99"/>
      <c r="Y4172" s="127"/>
    </row>
    <row r="4173" spans="3:25" ht="19" hidden="1">
      <c r="C4173" s="933"/>
      <c r="D4173" s="933"/>
      <c r="E4173" s="19"/>
      <c r="I4173" s="100"/>
      <c r="M4173" s="100"/>
      <c r="Q4173" s="99"/>
      <c r="R4173" s="340"/>
      <c r="S4173" s="119"/>
      <c r="T4173" s="123"/>
      <c r="U4173" s="119"/>
      <c r="V4173" s="99"/>
      <c r="W4173" s="127"/>
      <c r="X4173" s="99"/>
      <c r="Y4173" s="127"/>
    </row>
    <row r="4174" spans="3:25" ht="19" hidden="1">
      <c r="C4174" s="933"/>
      <c r="D4174" s="933"/>
      <c r="E4174" s="19"/>
      <c r="I4174" s="100"/>
      <c r="M4174" s="100"/>
      <c r="Q4174" s="99"/>
      <c r="R4174" s="340"/>
      <c r="S4174" s="119"/>
      <c r="T4174" s="123"/>
      <c r="U4174" s="119"/>
      <c r="V4174" s="99"/>
      <c r="W4174" s="127"/>
      <c r="X4174" s="99"/>
      <c r="Y4174" s="127"/>
    </row>
    <row r="4175" spans="3:25" ht="19" hidden="1">
      <c r="C4175" s="933"/>
      <c r="D4175" s="933"/>
      <c r="E4175" s="19"/>
      <c r="I4175" s="100"/>
      <c r="M4175" s="100"/>
      <c r="Q4175" s="99"/>
      <c r="R4175" s="340"/>
      <c r="S4175" s="119"/>
      <c r="T4175" s="123"/>
      <c r="U4175" s="119"/>
      <c r="V4175" s="99"/>
      <c r="W4175" s="127"/>
      <c r="X4175" s="99"/>
      <c r="Y4175" s="127"/>
    </row>
    <row r="4176" spans="3:25" ht="19" hidden="1">
      <c r="C4176" s="933"/>
      <c r="D4176" s="933"/>
      <c r="E4176" s="19"/>
      <c r="I4176" s="100"/>
      <c r="M4176" s="100"/>
      <c r="Q4176" s="99"/>
      <c r="R4176" s="340"/>
      <c r="S4176" s="119"/>
      <c r="T4176" s="123"/>
      <c r="U4176" s="119"/>
      <c r="V4176" s="99"/>
      <c r="W4176" s="127"/>
      <c r="X4176" s="99"/>
      <c r="Y4176" s="127"/>
    </row>
    <row r="4177" spans="3:25" ht="19" hidden="1">
      <c r="C4177" s="933"/>
      <c r="D4177" s="933"/>
      <c r="E4177" s="19"/>
      <c r="I4177" s="100"/>
      <c r="M4177" s="100"/>
      <c r="Q4177" s="99"/>
      <c r="R4177" s="340"/>
      <c r="S4177" s="119"/>
      <c r="T4177" s="123"/>
      <c r="U4177" s="119"/>
      <c r="V4177" s="99"/>
      <c r="W4177" s="127"/>
      <c r="X4177" s="99"/>
      <c r="Y4177" s="127"/>
    </row>
    <row r="4178" spans="3:25" ht="19" hidden="1">
      <c r="C4178" s="933"/>
      <c r="D4178" s="933"/>
      <c r="E4178" s="19"/>
      <c r="I4178" s="100"/>
      <c r="M4178" s="100"/>
      <c r="Q4178" s="99"/>
      <c r="R4178" s="340"/>
      <c r="S4178" s="119"/>
      <c r="T4178" s="123"/>
      <c r="U4178" s="119"/>
      <c r="V4178" s="99"/>
      <c r="W4178" s="127"/>
      <c r="X4178" s="99"/>
      <c r="Y4178" s="127"/>
    </row>
    <row r="4179" spans="3:25" ht="19" hidden="1">
      <c r="C4179" s="933"/>
      <c r="D4179" s="933"/>
      <c r="E4179" s="19"/>
      <c r="I4179" s="100"/>
      <c r="M4179" s="100"/>
      <c r="Q4179" s="99"/>
      <c r="R4179" s="340"/>
      <c r="S4179" s="119"/>
      <c r="T4179" s="123"/>
      <c r="U4179" s="119"/>
      <c r="V4179" s="99"/>
      <c r="W4179" s="127"/>
      <c r="X4179" s="99"/>
      <c r="Y4179" s="127"/>
    </row>
    <row r="4180" spans="3:25" ht="19" hidden="1">
      <c r="C4180" s="933"/>
      <c r="D4180" s="933"/>
      <c r="E4180" s="19"/>
      <c r="I4180" s="100"/>
      <c r="M4180" s="100"/>
      <c r="Q4180" s="99"/>
      <c r="R4180" s="340"/>
      <c r="S4180" s="119"/>
      <c r="T4180" s="123"/>
      <c r="U4180" s="119"/>
      <c r="V4180" s="99"/>
      <c r="W4180" s="127"/>
      <c r="X4180" s="99"/>
      <c r="Y4180" s="127"/>
    </row>
    <row r="4181" spans="3:25" ht="19" hidden="1">
      <c r="C4181" s="933"/>
      <c r="D4181" s="933"/>
      <c r="E4181" s="19"/>
      <c r="I4181" s="100"/>
      <c r="M4181" s="100"/>
      <c r="Q4181" s="99"/>
      <c r="R4181" s="340"/>
      <c r="S4181" s="119"/>
      <c r="T4181" s="123"/>
      <c r="U4181" s="119"/>
      <c r="V4181" s="99"/>
      <c r="W4181" s="127"/>
      <c r="X4181" s="99"/>
      <c r="Y4181" s="127"/>
    </row>
    <row r="4182" spans="3:25" ht="19" hidden="1">
      <c r="C4182" s="933"/>
      <c r="D4182" s="933"/>
      <c r="E4182" s="19"/>
      <c r="I4182" s="100"/>
      <c r="M4182" s="100"/>
      <c r="Q4182" s="99"/>
      <c r="R4182" s="340"/>
      <c r="S4182" s="119"/>
      <c r="T4182" s="123"/>
      <c r="U4182" s="119"/>
      <c r="V4182" s="99"/>
      <c r="W4182" s="127"/>
      <c r="X4182" s="99"/>
      <c r="Y4182" s="127"/>
    </row>
    <row r="4183" spans="3:25" ht="19" hidden="1">
      <c r="C4183" s="933"/>
      <c r="D4183" s="933"/>
      <c r="E4183" s="19"/>
      <c r="I4183" s="100"/>
      <c r="M4183" s="100"/>
      <c r="Q4183" s="99"/>
      <c r="R4183" s="340"/>
      <c r="S4183" s="119"/>
      <c r="T4183" s="123"/>
      <c r="U4183" s="119"/>
      <c r="V4183" s="99"/>
      <c r="W4183" s="127"/>
      <c r="X4183" s="99"/>
      <c r="Y4183" s="127"/>
    </row>
    <row r="4184" spans="3:25" ht="19" hidden="1">
      <c r="C4184" s="933"/>
      <c r="D4184" s="933"/>
      <c r="E4184" s="19"/>
      <c r="I4184" s="100"/>
      <c r="M4184" s="100"/>
      <c r="Q4184" s="99"/>
      <c r="R4184" s="340"/>
      <c r="S4184" s="119"/>
      <c r="T4184" s="123"/>
      <c r="U4184" s="119"/>
      <c r="V4184" s="99"/>
      <c r="W4184" s="127"/>
      <c r="X4184" s="99"/>
      <c r="Y4184" s="127"/>
    </row>
    <row r="4185" spans="3:25" ht="19" hidden="1">
      <c r="C4185" s="933"/>
      <c r="D4185" s="933"/>
      <c r="E4185" s="19"/>
      <c r="I4185" s="100"/>
      <c r="M4185" s="100"/>
      <c r="Q4185" s="99"/>
      <c r="R4185" s="340"/>
      <c r="S4185" s="119"/>
      <c r="T4185" s="123"/>
      <c r="U4185" s="119"/>
      <c r="V4185" s="99"/>
      <c r="W4185" s="127"/>
      <c r="X4185" s="99"/>
      <c r="Y4185" s="127"/>
    </row>
    <row r="4186" spans="3:25" ht="19" hidden="1">
      <c r="C4186" s="933"/>
      <c r="D4186" s="933"/>
      <c r="E4186" s="19"/>
      <c r="I4186" s="100"/>
      <c r="M4186" s="100"/>
      <c r="Q4186" s="99"/>
      <c r="R4186" s="340"/>
      <c r="S4186" s="119"/>
      <c r="T4186" s="123"/>
      <c r="U4186" s="119"/>
      <c r="V4186" s="99"/>
      <c r="W4186" s="127"/>
      <c r="X4186" s="99"/>
      <c r="Y4186" s="127"/>
    </row>
    <row r="4187" spans="3:25" ht="19" hidden="1">
      <c r="C4187" s="933"/>
      <c r="D4187" s="933"/>
      <c r="E4187" s="19"/>
      <c r="I4187" s="100"/>
      <c r="M4187" s="100"/>
      <c r="Q4187" s="99"/>
      <c r="R4187" s="340"/>
      <c r="S4187" s="119"/>
      <c r="T4187" s="123"/>
      <c r="U4187" s="119"/>
      <c r="V4187" s="99"/>
      <c r="W4187" s="127"/>
      <c r="X4187" s="99"/>
      <c r="Y4187" s="127"/>
    </row>
    <row r="4188" spans="3:25" ht="19" hidden="1">
      <c r="C4188" s="933"/>
      <c r="D4188" s="933"/>
      <c r="E4188" s="19"/>
      <c r="I4188" s="100"/>
      <c r="M4188" s="100"/>
      <c r="Q4188" s="99"/>
      <c r="R4188" s="340"/>
      <c r="S4188" s="119"/>
      <c r="T4188" s="123"/>
      <c r="U4188" s="119"/>
      <c r="V4188" s="99"/>
      <c r="W4188" s="127"/>
      <c r="X4188" s="99"/>
      <c r="Y4188" s="127"/>
    </row>
    <row r="4189" spans="3:25" ht="19" hidden="1">
      <c r="C4189" s="933"/>
      <c r="D4189" s="933"/>
      <c r="E4189" s="19"/>
      <c r="I4189" s="100"/>
      <c r="M4189" s="100"/>
      <c r="Q4189" s="99"/>
      <c r="R4189" s="340"/>
      <c r="S4189" s="119"/>
      <c r="T4189" s="123"/>
      <c r="U4189" s="119"/>
      <c r="V4189" s="99"/>
      <c r="W4189" s="127"/>
      <c r="X4189" s="99"/>
      <c r="Y4189" s="127"/>
    </row>
    <row r="4190" spans="3:25" ht="19" hidden="1">
      <c r="C4190" s="933"/>
      <c r="D4190" s="933"/>
      <c r="E4190" s="19"/>
      <c r="I4190" s="100"/>
      <c r="M4190" s="100"/>
      <c r="Q4190" s="99"/>
      <c r="R4190" s="340"/>
      <c r="S4190" s="119"/>
      <c r="T4190" s="123"/>
      <c r="U4190" s="119"/>
      <c r="V4190" s="99"/>
      <c r="W4190" s="127"/>
      <c r="X4190" s="99"/>
      <c r="Y4190" s="127"/>
    </row>
    <row r="4191" spans="3:25" ht="19" hidden="1">
      <c r="C4191" s="933"/>
      <c r="D4191" s="933"/>
      <c r="E4191" s="19"/>
      <c r="I4191" s="100"/>
      <c r="M4191" s="100"/>
      <c r="Q4191" s="99"/>
      <c r="R4191" s="340"/>
      <c r="S4191" s="119"/>
      <c r="T4191" s="123"/>
      <c r="U4191" s="119"/>
      <c r="V4191" s="99"/>
      <c r="W4191" s="127"/>
      <c r="X4191" s="99"/>
      <c r="Y4191" s="127"/>
    </row>
    <row r="4192" spans="3:25" ht="19" hidden="1">
      <c r="C4192" s="933"/>
      <c r="D4192" s="933"/>
      <c r="E4192" s="19"/>
      <c r="I4192" s="100"/>
      <c r="M4192" s="100"/>
      <c r="Q4192" s="99"/>
      <c r="R4192" s="340"/>
      <c r="S4192" s="119"/>
      <c r="T4192" s="123"/>
      <c r="U4192" s="119"/>
      <c r="V4192" s="99"/>
      <c r="W4192" s="127"/>
      <c r="X4192" s="99"/>
      <c r="Y4192" s="127"/>
    </row>
    <row r="4193" spans="3:25" ht="19" hidden="1">
      <c r="C4193" s="933"/>
      <c r="D4193" s="933"/>
      <c r="E4193" s="19"/>
      <c r="I4193" s="100"/>
      <c r="M4193" s="100"/>
      <c r="Q4193" s="99"/>
      <c r="R4193" s="340"/>
      <c r="S4193" s="119"/>
      <c r="T4193" s="123"/>
      <c r="U4193" s="119"/>
      <c r="V4193" s="99"/>
      <c r="W4193" s="127"/>
      <c r="X4193" s="99"/>
      <c r="Y4193" s="127"/>
    </row>
    <row r="4194" spans="3:25" ht="19" hidden="1">
      <c r="C4194" s="933"/>
      <c r="D4194" s="933"/>
      <c r="E4194" s="19"/>
      <c r="I4194" s="100"/>
      <c r="M4194" s="100"/>
      <c r="Q4194" s="99"/>
      <c r="R4194" s="340"/>
      <c r="S4194" s="119"/>
      <c r="T4194" s="123"/>
      <c r="U4194" s="119"/>
      <c r="V4194" s="99"/>
      <c r="W4194" s="127"/>
      <c r="X4194" s="99"/>
      <c r="Y4194" s="127"/>
    </row>
    <row r="4195" spans="3:25" ht="19" hidden="1">
      <c r="C4195" s="933"/>
      <c r="D4195" s="933"/>
      <c r="E4195" s="19"/>
      <c r="I4195" s="100"/>
      <c r="M4195" s="100"/>
      <c r="Q4195" s="99"/>
      <c r="R4195" s="340"/>
      <c r="S4195" s="119"/>
      <c r="T4195" s="123"/>
      <c r="U4195" s="119"/>
      <c r="V4195" s="99"/>
      <c r="W4195" s="127"/>
      <c r="X4195" s="99"/>
      <c r="Y4195" s="127"/>
    </row>
    <row r="4196" spans="3:25" ht="19" hidden="1">
      <c r="C4196" s="933"/>
      <c r="D4196" s="933"/>
      <c r="E4196" s="19"/>
      <c r="I4196" s="100"/>
      <c r="M4196" s="100"/>
      <c r="Q4196" s="99"/>
      <c r="R4196" s="340"/>
      <c r="S4196" s="119"/>
      <c r="T4196" s="123"/>
      <c r="U4196" s="119"/>
      <c r="V4196" s="99"/>
      <c r="W4196" s="127"/>
      <c r="X4196" s="99"/>
      <c r="Y4196" s="127"/>
    </row>
    <row r="4197" spans="3:25" ht="19" hidden="1">
      <c r="C4197" s="933"/>
      <c r="D4197" s="933"/>
      <c r="E4197" s="19"/>
      <c r="I4197" s="100"/>
      <c r="M4197" s="100"/>
      <c r="Q4197" s="99"/>
      <c r="R4197" s="340"/>
      <c r="S4197" s="119"/>
      <c r="T4197" s="123"/>
      <c r="U4197" s="119"/>
      <c r="V4197" s="99"/>
      <c r="W4197" s="127"/>
      <c r="X4197" s="99"/>
      <c r="Y4197" s="127"/>
    </row>
    <row r="4198" spans="3:25" ht="19" hidden="1">
      <c r="C4198" s="933"/>
      <c r="D4198" s="933"/>
      <c r="E4198" s="19"/>
      <c r="I4198" s="100"/>
      <c r="M4198" s="100"/>
      <c r="Q4198" s="99"/>
      <c r="R4198" s="340"/>
      <c r="S4198" s="119"/>
      <c r="T4198" s="123"/>
      <c r="U4198" s="119"/>
      <c r="V4198" s="99"/>
      <c r="W4198" s="127"/>
      <c r="X4198" s="99"/>
      <c r="Y4198" s="127"/>
    </row>
    <row r="4199" spans="3:25" ht="19" hidden="1">
      <c r="C4199" s="933"/>
      <c r="D4199" s="933"/>
      <c r="E4199" s="19"/>
      <c r="I4199" s="100"/>
      <c r="M4199" s="100"/>
      <c r="Q4199" s="99"/>
      <c r="R4199" s="340"/>
      <c r="S4199" s="119"/>
      <c r="T4199" s="123"/>
      <c r="U4199" s="119"/>
      <c r="V4199" s="99"/>
      <c r="W4199" s="127"/>
      <c r="X4199" s="99"/>
      <c r="Y4199" s="127"/>
    </row>
    <row r="4200" spans="3:25" ht="19" hidden="1">
      <c r="C4200" s="933"/>
      <c r="D4200" s="933"/>
      <c r="E4200" s="19"/>
      <c r="I4200" s="100"/>
      <c r="M4200" s="100"/>
      <c r="Q4200" s="99"/>
      <c r="R4200" s="340"/>
      <c r="S4200" s="119"/>
      <c r="T4200" s="123"/>
      <c r="U4200" s="119"/>
      <c r="V4200" s="99"/>
      <c r="W4200" s="127"/>
      <c r="X4200" s="99"/>
      <c r="Y4200" s="127"/>
    </row>
    <row r="4201" spans="3:25" ht="19" hidden="1">
      <c r="C4201" s="933"/>
      <c r="D4201" s="933"/>
      <c r="E4201" s="19"/>
      <c r="I4201" s="100"/>
      <c r="M4201" s="100"/>
      <c r="Q4201" s="99"/>
      <c r="R4201" s="340"/>
      <c r="S4201" s="119"/>
      <c r="T4201" s="123"/>
      <c r="U4201" s="119"/>
      <c r="V4201" s="99"/>
      <c r="W4201" s="127"/>
      <c r="X4201" s="99"/>
      <c r="Y4201" s="127"/>
    </row>
    <row r="4202" spans="3:25" ht="19" hidden="1">
      <c r="C4202" s="933"/>
      <c r="D4202" s="933"/>
      <c r="E4202" s="19"/>
      <c r="I4202" s="100"/>
      <c r="M4202" s="100"/>
      <c r="Q4202" s="99"/>
      <c r="R4202" s="340"/>
      <c r="S4202" s="119"/>
      <c r="T4202" s="123"/>
      <c r="U4202" s="119"/>
      <c r="V4202" s="99"/>
      <c r="W4202" s="127"/>
      <c r="X4202" s="99"/>
      <c r="Y4202" s="127"/>
    </row>
    <row r="4203" spans="3:25" ht="19" hidden="1">
      <c r="C4203" s="933"/>
      <c r="D4203" s="933"/>
      <c r="E4203" s="19"/>
      <c r="I4203" s="100"/>
      <c r="M4203" s="100"/>
      <c r="Q4203" s="99"/>
      <c r="R4203" s="340"/>
      <c r="S4203" s="119"/>
      <c r="T4203" s="123"/>
      <c r="U4203" s="119"/>
      <c r="V4203" s="99"/>
      <c r="W4203" s="127"/>
      <c r="X4203" s="99"/>
      <c r="Y4203" s="127"/>
    </row>
    <row r="4204" spans="3:25" ht="19" hidden="1">
      <c r="C4204" s="933"/>
      <c r="D4204" s="933"/>
      <c r="E4204" s="19"/>
      <c r="I4204" s="100"/>
      <c r="M4204" s="100"/>
      <c r="Q4204" s="99"/>
      <c r="R4204" s="340"/>
      <c r="S4204" s="119"/>
      <c r="T4204" s="123"/>
      <c r="U4204" s="119"/>
      <c r="V4204" s="99"/>
      <c r="W4204" s="127"/>
      <c r="X4204" s="99"/>
      <c r="Y4204" s="127"/>
    </row>
    <row r="4205" spans="3:25" ht="19" hidden="1">
      <c r="C4205" s="933"/>
      <c r="D4205" s="933"/>
      <c r="E4205" s="19"/>
      <c r="I4205" s="100"/>
      <c r="M4205" s="100"/>
      <c r="Q4205" s="99"/>
      <c r="R4205" s="340"/>
      <c r="S4205" s="119"/>
      <c r="T4205" s="123"/>
      <c r="U4205" s="119"/>
      <c r="V4205" s="99"/>
      <c r="W4205" s="127"/>
      <c r="X4205" s="99"/>
      <c r="Y4205" s="127"/>
    </row>
    <row r="4206" spans="3:25" ht="19" hidden="1">
      <c r="C4206" s="933"/>
      <c r="D4206" s="933"/>
      <c r="E4206" s="19"/>
      <c r="I4206" s="100"/>
      <c r="M4206" s="100"/>
      <c r="Q4206" s="99"/>
      <c r="R4206" s="340"/>
      <c r="S4206" s="119"/>
      <c r="T4206" s="123"/>
      <c r="U4206" s="119"/>
      <c r="V4206" s="99"/>
      <c r="W4206" s="127"/>
      <c r="X4206" s="99"/>
      <c r="Y4206" s="127"/>
    </row>
    <row r="4207" spans="3:25" ht="19" hidden="1">
      <c r="C4207" s="933"/>
      <c r="D4207" s="933"/>
      <c r="E4207" s="19"/>
      <c r="I4207" s="100"/>
      <c r="M4207" s="100"/>
      <c r="Q4207" s="99"/>
      <c r="R4207" s="340"/>
      <c r="S4207" s="119"/>
      <c r="T4207" s="123"/>
      <c r="U4207" s="119"/>
      <c r="V4207" s="99"/>
      <c r="W4207" s="127"/>
      <c r="X4207" s="99"/>
      <c r="Y4207" s="127"/>
    </row>
    <row r="4208" spans="3:25" ht="19" hidden="1">
      <c r="C4208" s="933"/>
      <c r="D4208" s="933"/>
      <c r="E4208" s="19"/>
      <c r="I4208" s="100"/>
      <c r="M4208" s="100"/>
      <c r="Q4208" s="99"/>
      <c r="R4208" s="340"/>
      <c r="S4208" s="119"/>
      <c r="T4208" s="123"/>
      <c r="U4208" s="119"/>
      <c r="V4208" s="99"/>
      <c r="W4208" s="127"/>
      <c r="X4208" s="99"/>
      <c r="Y4208" s="127"/>
    </row>
    <row r="4209" spans="3:25" ht="19" hidden="1">
      <c r="C4209" s="933"/>
      <c r="D4209" s="933"/>
      <c r="E4209" s="19"/>
      <c r="I4209" s="100"/>
      <c r="M4209" s="100"/>
      <c r="Q4209" s="99"/>
      <c r="R4209" s="340"/>
      <c r="S4209" s="119"/>
      <c r="T4209" s="123"/>
      <c r="U4209" s="119"/>
      <c r="V4209" s="99"/>
      <c r="W4209" s="127"/>
      <c r="X4209" s="99"/>
      <c r="Y4209" s="127"/>
    </row>
    <row r="4210" spans="3:25" ht="19" hidden="1">
      <c r="C4210" s="933"/>
      <c r="D4210" s="933"/>
      <c r="E4210" s="19"/>
      <c r="I4210" s="100"/>
      <c r="M4210" s="100"/>
      <c r="Q4210" s="99"/>
      <c r="R4210" s="340"/>
      <c r="S4210" s="119"/>
      <c r="T4210" s="123"/>
      <c r="U4210" s="119"/>
      <c r="V4210" s="99"/>
      <c r="W4210" s="127"/>
      <c r="X4210" s="99"/>
      <c r="Y4210" s="127"/>
    </row>
    <row r="4211" spans="3:25" ht="19" hidden="1">
      <c r="C4211" s="933"/>
      <c r="D4211" s="933"/>
      <c r="E4211" s="19"/>
      <c r="I4211" s="100"/>
      <c r="M4211" s="100"/>
      <c r="Q4211" s="99"/>
      <c r="R4211" s="340"/>
      <c r="S4211" s="119"/>
      <c r="T4211" s="123"/>
      <c r="U4211" s="119"/>
      <c r="V4211" s="99"/>
      <c r="W4211" s="127"/>
      <c r="X4211" s="99"/>
      <c r="Y4211" s="127"/>
    </row>
    <row r="4212" spans="3:25" ht="19" hidden="1">
      <c r="C4212" s="933"/>
      <c r="D4212" s="933"/>
      <c r="E4212" s="19"/>
      <c r="I4212" s="100"/>
      <c r="M4212" s="100"/>
      <c r="Q4212" s="99"/>
      <c r="R4212" s="340"/>
      <c r="S4212" s="119"/>
      <c r="T4212" s="123"/>
      <c r="U4212" s="119"/>
      <c r="V4212" s="99"/>
      <c r="W4212" s="127"/>
      <c r="X4212" s="99"/>
      <c r="Y4212" s="127"/>
    </row>
    <row r="4213" spans="3:25" ht="19" hidden="1">
      <c r="C4213" s="933"/>
      <c r="D4213" s="933"/>
      <c r="E4213" s="19"/>
      <c r="I4213" s="100"/>
      <c r="M4213" s="100"/>
      <c r="Q4213" s="99"/>
      <c r="R4213" s="340"/>
      <c r="S4213" s="119"/>
      <c r="T4213" s="123"/>
      <c r="U4213" s="119"/>
      <c r="V4213" s="99"/>
      <c r="W4213" s="127"/>
      <c r="X4213" s="99"/>
      <c r="Y4213" s="127"/>
    </row>
    <row r="4214" spans="3:25" ht="19" hidden="1">
      <c r="C4214" s="933"/>
      <c r="D4214" s="933"/>
      <c r="E4214" s="19"/>
      <c r="I4214" s="100"/>
      <c r="M4214" s="100"/>
      <c r="Q4214" s="99"/>
      <c r="R4214" s="340"/>
      <c r="S4214" s="119"/>
      <c r="T4214" s="123"/>
      <c r="U4214" s="119"/>
      <c r="V4214" s="99"/>
      <c r="W4214" s="127"/>
      <c r="X4214" s="99"/>
      <c r="Y4214" s="127"/>
    </row>
    <row r="4215" spans="3:25" ht="19" hidden="1">
      <c r="C4215" s="933"/>
      <c r="D4215" s="933"/>
      <c r="E4215" s="19"/>
      <c r="I4215" s="100"/>
      <c r="M4215" s="100"/>
      <c r="Q4215" s="99"/>
      <c r="R4215" s="340"/>
      <c r="S4215" s="119"/>
      <c r="T4215" s="123"/>
      <c r="U4215" s="119"/>
      <c r="V4215" s="99"/>
      <c r="W4215" s="127"/>
      <c r="X4215" s="99"/>
      <c r="Y4215" s="127"/>
    </row>
    <row r="4216" spans="3:25" ht="19" hidden="1">
      <c r="C4216" s="933"/>
      <c r="D4216" s="933"/>
      <c r="E4216" s="19"/>
      <c r="I4216" s="100"/>
      <c r="M4216" s="100"/>
      <c r="Q4216" s="99"/>
      <c r="R4216" s="340"/>
      <c r="S4216" s="119"/>
      <c r="T4216" s="123"/>
      <c r="U4216" s="119"/>
      <c r="V4216" s="99"/>
      <c r="W4216" s="127"/>
      <c r="X4216" s="99"/>
      <c r="Y4216" s="127"/>
    </row>
    <row r="4217" spans="3:25" ht="19" hidden="1">
      <c r="C4217" s="933"/>
      <c r="D4217" s="933"/>
      <c r="E4217" s="19"/>
      <c r="I4217" s="100"/>
      <c r="M4217" s="100"/>
      <c r="Q4217" s="99"/>
      <c r="R4217" s="340"/>
      <c r="S4217" s="119"/>
      <c r="T4217" s="123"/>
      <c r="U4217" s="119"/>
      <c r="V4217" s="99"/>
      <c r="W4217" s="127"/>
      <c r="X4217" s="99"/>
      <c r="Y4217" s="127"/>
    </row>
    <row r="4218" spans="3:25" ht="19" hidden="1">
      <c r="C4218" s="933"/>
      <c r="D4218" s="933"/>
      <c r="E4218" s="19"/>
      <c r="I4218" s="100"/>
      <c r="M4218" s="100"/>
      <c r="Q4218" s="99"/>
      <c r="R4218" s="340"/>
      <c r="S4218" s="119"/>
      <c r="T4218" s="123"/>
      <c r="U4218" s="119"/>
      <c r="V4218" s="99"/>
      <c r="W4218" s="127"/>
      <c r="X4218" s="99"/>
      <c r="Y4218" s="127"/>
    </row>
    <row r="4219" spans="3:25" ht="19" hidden="1">
      <c r="C4219" s="933"/>
      <c r="D4219" s="933"/>
      <c r="E4219" s="19"/>
      <c r="I4219" s="100"/>
      <c r="M4219" s="100"/>
      <c r="Q4219" s="99"/>
      <c r="R4219" s="340"/>
      <c r="S4219" s="119"/>
      <c r="T4219" s="123"/>
      <c r="U4219" s="119"/>
      <c r="V4219" s="99"/>
      <c r="W4219" s="127"/>
      <c r="X4219" s="99"/>
      <c r="Y4219" s="127"/>
    </row>
    <row r="4220" spans="3:25" ht="19" hidden="1">
      <c r="C4220" s="933"/>
      <c r="D4220" s="933"/>
      <c r="E4220" s="19"/>
      <c r="I4220" s="100"/>
      <c r="M4220" s="100"/>
      <c r="Q4220" s="99"/>
      <c r="R4220" s="340"/>
      <c r="S4220" s="119"/>
      <c r="T4220" s="123"/>
      <c r="U4220" s="119"/>
      <c r="V4220" s="99"/>
      <c r="W4220" s="127"/>
      <c r="X4220" s="99"/>
      <c r="Y4220" s="127"/>
    </row>
    <row r="4221" spans="3:25" ht="19" hidden="1">
      <c r="C4221" s="933"/>
      <c r="D4221" s="933"/>
      <c r="E4221" s="19"/>
      <c r="I4221" s="100"/>
      <c r="M4221" s="100"/>
      <c r="Q4221" s="99"/>
      <c r="R4221" s="340"/>
      <c r="S4221" s="119"/>
      <c r="T4221" s="123"/>
      <c r="U4221" s="119"/>
      <c r="V4221" s="99"/>
      <c r="W4221" s="127"/>
      <c r="X4221" s="99"/>
      <c r="Y4221" s="127"/>
    </row>
    <row r="4222" spans="3:25" ht="19" hidden="1">
      <c r="C4222" s="933"/>
      <c r="D4222" s="933"/>
      <c r="E4222" s="19"/>
      <c r="I4222" s="100"/>
      <c r="M4222" s="100"/>
      <c r="Q4222" s="99"/>
      <c r="R4222" s="340"/>
      <c r="S4222" s="119"/>
      <c r="T4222" s="123"/>
      <c r="U4222" s="119"/>
      <c r="V4222" s="99"/>
      <c r="W4222" s="127"/>
      <c r="X4222" s="99"/>
      <c r="Y4222" s="127"/>
    </row>
    <row r="4223" spans="3:25" ht="19" hidden="1">
      <c r="C4223" s="933"/>
      <c r="D4223" s="933"/>
      <c r="E4223" s="19"/>
      <c r="I4223" s="100"/>
      <c r="M4223" s="100"/>
      <c r="Q4223" s="99"/>
      <c r="R4223" s="340"/>
      <c r="S4223" s="119"/>
      <c r="T4223" s="123"/>
      <c r="U4223" s="119"/>
      <c r="V4223" s="99"/>
      <c r="W4223" s="127"/>
      <c r="X4223" s="99"/>
      <c r="Y4223" s="127"/>
    </row>
    <row r="4224" spans="3:25" ht="19" hidden="1">
      <c r="C4224" s="933"/>
      <c r="D4224" s="933"/>
      <c r="E4224" s="19"/>
      <c r="I4224" s="100"/>
      <c r="M4224" s="100"/>
      <c r="Q4224" s="99"/>
      <c r="R4224" s="340"/>
      <c r="S4224" s="119"/>
      <c r="T4224" s="123"/>
      <c r="U4224" s="119"/>
      <c r="V4224" s="99"/>
      <c r="W4224" s="127"/>
      <c r="X4224" s="99"/>
      <c r="Y4224" s="127"/>
    </row>
    <row r="4225" spans="3:25" ht="19" hidden="1">
      <c r="C4225" s="933"/>
      <c r="D4225" s="933"/>
      <c r="E4225" s="19"/>
      <c r="I4225" s="100"/>
      <c r="M4225" s="100"/>
      <c r="Q4225" s="99"/>
      <c r="R4225" s="340"/>
      <c r="S4225" s="119"/>
      <c r="T4225" s="123"/>
      <c r="U4225" s="119"/>
      <c r="V4225" s="99"/>
      <c r="W4225" s="127"/>
      <c r="X4225" s="99"/>
      <c r="Y4225" s="127"/>
    </row>
    <row r="4226" spans="3:25" ht="19" hidden="1">
      <c r="C4226" s="933"/>
      <c r="D4226" s="933"/>
      <c r="E4226" s="19"/>
      <c r="I4226" s="100"/>
      <c r="M4226" s="100"/>
      <c r="Q4226" s="99"/>
      <c r="R4226" s="340"/>
      <c r="S4226" s="119"/>
      <c r="T4226" s="123"/>
      <c r="U4226" s="119"/>
      <c r="V4226" s="99"/>
      <c r="W4226" s="127"/>
      <c r="X4226" s="99"/>
      <c r="Y4226" s="127"/>
    </row>
    <row r="4227" spans="3:25" ht="19" hidden="1">
      <c r="C4227" s="933"/>
      <c r="D4227" s="933"/>
      <c r="E4227" s="19"/>
      <c r="I4227" s="100"/>
      <c r="M4227" s="100"/>
      <c r="Q4227" s="99"/>
      <c r="R4227" s="340"/>
      <c r="S4227" s="119"/>
      <c r="T4227" s="123"/>
      <c r="U4227" s="119"/>
      <c r="V4227" s="99"/>
      <c r="W4227" s="127"/>
      <c r="X4227" s="99"/>
      <c r="Y4227" s="127"/>
    </row>
    <row r="4228" spans="3:25" ht="19" hidden="1">
      <c r="C4228" s="933"/>
      <c r="D4228" s="933"/>
      <c r="E4228" s="19"/>
      <c r="I4228" s="100"/>
      <c r="M4228" s="100"/>
      <c r="Q4228" s="99"/>
      <c r="R4228" s="340"/>
      <c r="S4228" s="119"/>
      <c r="T4228" s="123"/>
      <c r="U4228" s="119"/>
      <c r="V4228" s="99"/>
      <c r="W4228" s="127"/>
      <c r="X4228" s="99"/>
      <c r="Y4228" s="127"/>
    </row>
    <row r="4229" spans="3:25" ht="19" hidden="1">
      <c r="C4229" s="933"/>
      <c r="D4229" s="933"/>
      <c r="E4229" s="19"/>
      <c r="I4229" s="100"/>
      <c r="M4229" s="100"/>
      <c r="Q4229" s="99"/>
      <c r="R4229" s="340"/>
      <c r="S4229" s="119"/>
      <c r="T4229" s="123"/>
      <c r="U4229" s="119"/>
      <c r="V4229" s="99"/>
      <c r="W4229" s="127"/>
      <c r="X4229" s="99"/>
      <c r="Y4229" s="127"/>
    </row>
    <row r="4230" spans="3:25" ht="19" hidden="1">
      <c r="C4230" s="933"/>
      <c r="D4230" s="933"/>
      <c r="E4230" s="19"/>
      <c r="I4230" s="100"/>
      <c r="M4230" s="100"/>
      <c r="Q4230" s="99"/>
      <c r="R4230" s="340"/>
      <c r="S4230" s="119"/>
      <c r="T4230" s="123"/>
      <c r="U4230" s="119"/>
      <c r="V4230" s="99"/>
      <c r="W4230" s="127"/>
      <c r="X4230" s="99"/>
      <c r="Y4230" s="127"/>
    </row>
    <row r="4231" spans="3:25" ht="19" hidden="1">
      <c r="C4231" s="933"/>
      <c r="D4231" s="933"/>
      <c r="E4231" s="19"/>
      <c r="I4231" s="100"/>
      <c r="M4231" s="100"/>
      <c r="Q4231" s="99"/>
      <c r="R4231" s="340"/>
      <c r="S4231" s="119"/>
      <c r="T4231" s="123"/>
      <c r="U4231" s="119"/>
      <c r="V4231" s="99"/>
      <c r="W4231" s="127"/>
      <c r="X4231" s="99"/>
      <c r="Y4231" s="127"/>
    </row>
    <row r="4232" spans="3:25" ht="19" hidden="1">
      <c r="C4232" s="933"/>
      <c r="D4232" s="933"/>
      <c r="E4232" s="19"/>
      <c r="I4232" s="100"/>
      <c r="M4232" s="100"/>
      <c r="Q4232" s="99"/>
      <c r="R4232" s="340"/>
      <c r="S4232" s="119"/>
      <c r="T4232" s="123"/>
      <c r="U4232" s="119"/>
      <c r="V4232" s="99"/>
      <c r="W4232" s="127"/>
      <c r="X4232" s="99"/>
      <c r="Y4232" s="127"/>
    </row>
    <row r="4233" spans="3:25" ht="19" hidden="1">
      <c r="C4233" s="933"/>
      <c r="D4233" s="933"/>
      <c r="E4233" s="19"/>
      <c r="I4233" s="100"/>
      <c r="M4233" s="100"/>
      <c r="Q4233" s="99"/>
      <c r="R4233" s="340"/>
      <c r="S4233" s="119"/>
      <c r="T4233" s="123"/>
      <c r="U4233" s="119"/>
      <c r="V4233" s="99"/>
      <c r="W4233" s="127"/>
      <c r="X4233" s="99"/>
      <c r="Y4233" s="127"/>
    </row>
    <row r="4234" spans="3:25" ht="19" hidden="1">
      <c r="C4234" s="933"/>
      <c r="D4234" s="933"/>
      <c r="E4234" s="19"/>
      <c r="I4234" s="100"/>
      <c r="M4234" s="100"/>
      <c r="Q4234" s="99"/>
      <c r="R4234" s="340"/>
      <c r="S4234" s="119"/>
      <c r="T4234" s="123"/>
      <c r="U4234" s="119"/>
      <c r="V4234" s="99"/>
      <c r="W4234" s="127"/>
      <c r="X4234" s="99"/>
      <c r="Y4234" s="127"/>
    </row>
    <row r="4235" spans="3:25" ht="19" hidden="1">
      <c r="C4235" s="933"/>
      <c r="D4235" s="933"/>
      <c r="E4235" s="19"/>
      <c r="I4235" s="100"/>
      <c r="M4235" s="100"/>
      <c r="Q4235" s="99"/>
      <c r="R4235" s="340"/>
      <c r="S4235" s="119"/>
      <c r="T4235" s="123"/>
      <c r="U4235" s="119"/>
      <c r="V4235" s="99"/>
      <c r="W4235" s="127"/>
      <c r="X4235" s="99"/>
      <c r="Y4235" s="127"/>
    </row>
    <row r="4236" spans="3:25" ht="19" hidden="1">
      <c r="C4236" s="933"/>
      <c r="D4236" s="933"/>
      <c r="E4236" s="19"/>
      <c r="I4236" s="100"/>
      <c r="M4236" s="100"/>
      <c r="Q4236" s="99"/>
      <c r="R4236" s="340"/>
      <c r="S4236" s="119"/>
      <c r="T4236" s="123"/>
      <c r="U4236" s="119"/>
      <c r="V4236" s="99"/>
      <c r="W4236" s="127"/>
      <c r="X4236" s="99"/>
      <c r="Y4236" s="127"/>
    </row>
    <row r="4237" spans="3:25" ht="19" hidden="1">
      <c r="C4237" s="933"/>
      <c r="D4237" s="933"/>
      <c r="E4237" s="19"/>
      <c r="I4237" s="100"/>
      <c r="M4237" s="100"/>
      <c r="Q4237" s="99"/>
      <c r="R4237" s="340"/>
      <c r="S4237" s="119"/>
      <c r="T4237" s="123"/>
      <c r="U4237" s="119"/>
      <c r="V4237" s="99"/>
      <c r="W4237" s="127"/>
      <c r="X4237" s="99"/>
      <c r="Y4237" s="127"/>
    </row>
    <row r="4238" spans="3:25" ht="19" hidden="1">
      <c r="C4238" s="933"/>
      <c r="D4238" s="933"/>
      <c r="E4238" s="19"/>
      <c r="I4238" s="100"/>
      <c r="M4238" s="100"/>
      <c r="Q4238" s="99"/>
      <c r="R4238" s="340"/>
      <c r="S4238" s="119"/>
      <c r="T4238" s="123"/>
      <c r="U4238" s="119"/>
      <c r="V4238" s="99"/>
      <c r="W4238" s="127"/>
      <c r="X4238" s="99"/>
      <c r="Y4238" s="127"/>
    </row>
    <row r="4239" spans="3:25" ht="19" hidden="1">
      <c r="C4239" s="933"/>
      <c r="D4239" s="933"/>
      <c r="E4239" s="19"/>
      <c r="I4239" s="100"/>
      <c r="M4239" s="100"/>
      <c r="Q4239" s="99"/>
      <c r="R4239" s="340"/>
      <c r="S4239" s="119"/>
      <c r="T4239" s="123"/>
      <c r="U4239" s="119"/>
      <c r="V4239" s="99"/>
      <c r="W4239" s="127"/>
      <c r="X4239" s="99"/>
      <c r="Y4239" s="127"/>
    </row>
    <row r="4240" spans="3:25" ht="19" hidden="1">
      <c r="C4240" s="933"/>
      <c r="D4240" s="933"/>
      <c r="E4240" s="19"/>
      <c r="I4240" s="100"/>
      <c r="M4240" s="100"/>
      <c r="Q4240" s="99"/>
      <c r="R4240" s="340"/>
      <c r="S4240" s="119"/>
      <c r="T4240" s="123"/>
      <c r="U4240" s="119"/>
      <c r="V4240" s="99"/>
      <c r="W4240" s="127"/>
      <c r="X4240" s="99"/>
      <c r="Y4240" s="127"/>
    </row>
    <row r="4241" spans="3:25" ht="19" hidden="1">
      <c r="C4241" s="933"/>
      <c r="D4241" s="933"/>
      <c r="E4241" s="19"/>
      <c r="I4241" s="100"/>
      <c r="M4241" s="100"/>
      <c r="Q4241" s="99"/>
      <c r="R4241" s="340"/>
      <c r="S4241" s="119"/>
      <c r="T4241" s="123"/>
      <c r="U4241" s="119"/>
      <c r="V4241" s="99"/>
      <c r="W4241" s="127"/>
      <c r="X4241" s="99"/>
      <c r="Y4241" s="127"/>
    </row>
    <row r="4242" spans="3:25" ht="19" hidden="1">
      <c r="C4242" s="933"/>
      <c r="D4242" s="933"/>
      <c r="E4242" s="19"/>
      <c r="I4242" s="100"/>
      <c r="M4242" s="100"/>
      <c r="Q4242" s="99"/>
      <c r="R4242" s="340"/>
      <c r="S4242" s="119"/>
      <c r="T4242" s="123"/>
      <c r="U4242" s="119"/>
      <c r="V4242" s="99"/>
      <c r="W4242" s="127"/>
      <c r="X4242" s="99"/>
      <c r="Y4242" s="127"/>
    </row>
    <row r="4243" spans="3:25" ht="19" hidden="1">
      <c r="C4243" s="933"/>
      <c r="D4243" s="933"/>
      <c r="E4243" s="19"/>
      <c r="I4243" s="100"/>
      <c r="M4243" s="100"/>
      <c r="Q4243" s="99"/>
      <c r="R4243" s="340"/>
      <c r="S4243" s="119"/>
      <c r="T4243" s="123"/>
      <c r="U4243" s="119"/>
      <c r="V4243" s="99"/>
      <c r="W4243" s="127"/>
      <c r="X4243" s="99"/>
      <c r="Y4243" s="127"/>
    </row>
    <row r="4244" spans="3:25" ht="19" hidden="1">
      <c r="C4244" s="933"/>
      <c r="D4244" s="933"/>
      <c r="E4244" s="19"/>
      <c r="I4244" s="100"/>
      <c r="M4244" s="100"/>
      <c r="Q4244" s="99"/>
      <c r="R4244" s="340"/>
      <c r="S4244" s="119"/>
      <c r="T4244" s="123"/>
      <c r="U4244" s="119"/>
      <c r="V4244" s="99"/>
      <c r="W4244" s="127"/>
      <c r="X4244" s="99"/>
      <c r="Y4244" s="127"/>
    </row>
    <row r="4245" spans="3:25" ht="19" hidden="1">
      <c r="C4245" s="933"/>
      <c r="D4245" s="933"/>
      <c r="E4245" s="19"/>
      <c r="I4245" s="100"/>
      <c r="M4245" s="100"/>
      <c r="Q4245" s="99"/>
      <c r="R4245" s="340"/>
      <c r="S4245" s="119"/>
      <c r="T4245" s="123"/>
      <c r="U4245" s="119"/>
      <c r="V4245" s="99"/>
      <c r="W4245" s="127"/>
      <c r="X4245" s="99"/>
      <c r="Y4245" s="127"/>
    </row>
    <row r="4246" spans="3:25" ht="19" hidden="1">
      <c r="C4246" s="933"/>
      <c r="D4246" s="933"/>
      <c r="E4246" s="19"/>
      <c r="I4246" s="100"/>
      <c r="M4246" s="100"/>
      <c r="Q4246" s="99"/>
      <c r="R4246" s="340"/>
      <c r="S4246" s="119"/>
      <c r="T4246" s="123"/>
      <c r="U4246" s="119"/>
      <c r="V4246" s="99"/>
      <c r="W4246" s="127"/>
      <c r="X4246" s="99"/>
      <c r="Y4246" s="127"/>
    </row>
    <row r="4247" spans="3:25" ht="19" hidden="1">
      <c r="C4247" s="933"/>
      <c r="D4247" s="933"/>
      <c r="E4247" s="19"/>
      <c r="I4247" s="100"/>
      <c r="M4247" s="100"/>
      <c r="Q4247" s="99"/>
      <c r="R4247" s="340"/>
      <c r="S4247" s="119"/>
      <c r="T4247" s="123"/>
      <c r="U4247" s="119"/>
      <c r="V4247" s="99"/>
      <c r="W4247" s="127"/>
      <c r="X4247" s="99"/>
      <c r="Y4247" s="127"/>
    </row>
    <row r="4248" spans="3:25" ht="19" hidden="1">
      <c r="C4248" s="933"/>
      <c r="D4248" s="933"/>
      <c r="E4248" s="19"/>
      <c r="I4248" s="100"/>
      <c r="M4248" s="100"/>
      <c r="Q4248" s="99"/>
      <c r="R4248" s="340"/>
      <c r="S4248" s="119"/>
      <c r="T4248" s="123"/>
      <c r="U4248" s="119"/>
      <c r="V4248" s="99"/>
      <c r="W4248" s="127"/>
      <c r="X4248" s="99"/>
      <c r="Y4248" s="127"/>
    </row>
    <row r="4249" spans="3:25" ht="19" hidden="1">
      <c r="C4249" s="933"/>
      <c r="D4249" s="933"/>
      <c r="E4249" s="19"/>
      <c r="I4249" s="100"/>
      <c r="M4249" s="100"/>
      <c r="Q4249" s="99"/>
      <c r="R4249" s="340"/>
      <c r="S4249" s="119"/>
      <c r="T4249" s="123"/>
      <c r="U4249" s="119"/>
      <c r="V4249" s="99"/>
      <c r="W4249" s="127"/>
      <c r="X4249" s="99"/>
      <c r="Y4249" s="127"/>
    </row>
    <row r="4250" spans="3:25" ht="19" hidden="1">
      <c r="C4250" s="933"/>
      <c r="D4250" s="933"/>
      <c r="E4250" s="19"/>
      <c r="I4250" s="100"/>
      <c r="M4250" s="100"/>
      <c r="Q4250" s="99"/>
      <c r="R4250" s="340"/>
      <c r="S4250" s="119"/>
      <c r="T4250" s="123"/>
      <c r="U4250" s="119"/>
      <c r="V4250" s="99"/>
      <c r="W4250" s="127"/>
      <c r="X4250" s="99"/>
      <c r="Y4250" s="127"/>
    </row>
    <row r="4251" spans="3:25" ht="19" hidden="1">
      <c r="C4251" s="933"/>
      <c r="D4251" s="933"/>
      <c r="E4251" s="19"/>
      <c r="I4251" s="100"/>
      <c r="M4251" s="100"/>
      <c r="Q4251" s="99"/>
      <c r="R4251" s="340"/>
      <c r="S4251" s="119"/>
      <c r="T4251" s="123"/>
      <c r="U4251" s="119"/>
      <c r="V4251" s="99"/>
      <c r="W4251" s="127"/>
      <c r="X4251" s="99"/>
      <c r="Y4251" s="127"/>
    </row>
    <row r="4252" spans="3:25" ht="19" hidden="1">
      <c r="C4252" s="933"/>
      <c r="D4252" s="933"/>
      <c r="E4252" s="19"/>
      <c r="I4252" s="100"/>
      <c r="M4252" s="100"/>
      <c r="Q4252" s="99"/>
      <c r="R4252" s="340"/>
      <c r="S4252" s="119"/>
      <c r="T4252" s="123"/>
      <c r="U4252" s="119"/>
      <c r="V4252" s="99"/>
      <c r="W4252" s="127"/>
      <c r="X4252" s="99"/>
      <c r="Y4252" s="127"/>
    </row>
    <row r="4253" spans="3:25" ht="19" hidden="1">
      <c r="C4253" s="933"/>
      <c r="D4253" s="933"/>
      <c r="E4253" s="19"/>
      <c r="I4253" s="100"/>
      <c r="M4253" s="100"/>
      <c r="Q4253" s="99"/>
      <c r="R4253" s="340"/>
      <c r="S4253" s="119"/>
      <c r="T4253" s="123"/>
      <c r="U4253" s="119"/>
      <c r="V4253" s="99"/>
      <c r="W4253" s="127"/>
      <c r="X4253" s="99"/>
      <c r="Y4253" s="127"/>
    </row>
    <row r="4254" spans="3:25" ht="19" hidden="1">
      <c r="C4254" s="933"/>
      <c r="D4254" s="933"/>
      <c r="E4254" s="19"/>
      <c r="I4254" s="100"/>
      <c r="M4254" s="100"/>
      <c r="Q4254" s="99"/>
      <c r="R4254" s="340"/>
      <c r="S4254" s="119"/>
      <c r="T4254" s="123"/>
      <c r="U4254" s="119"/>
      <c r="V4254" s="99"/>
      <c r="W4254" s="127"/>
      <c r="X4254" s="99"/>
      <c r="Y4254" s="127"/>
    </row>
    <row r="4255" spans="3:25" ht="19" hidden="1">
      <c r="C4255" s="933"/>
      <c r="D4255" s="933"/>
      <c r="E4255" s="19"/>
      <c r="I4255" s="100"/>
      <c r="M4255" s="100"/>
      <c r="Q4255" s="99"/>
      <c r="R4255" s="340"/>
      <c r="S4255" s="119"/>
      <c r="T4255" s="123"/>
      <c r="U4255" s="119"/>
      <c r="V4255" s="99"/>
      <c r="W4255" s="127"/>
      <c r="X4255" s="99"/>
      <c r="Y4255" s="127"/>
    </row>
    <row r="4256" spans="3:25" ht="19" hidden="1">
      <c r="C4256" s="933"/>
      <c r="D4256" s="933"/>
      <c r="E4256" s="19"/>
      <c r="I4256" s="100"/>
      <c r="M4256" s="100"/>
      <c r="Q4256" s="99"/>
      <c r="R4256" s="340"/>
      <c r="S4256" s="119"/>
      <c r="T4256" s="123"/>
      <c r="U4256" s="119"/>
      <c r="V4256" s="99"/>
      <c r="W4256" s="127"/>
      <c r="X4256" s="99"/>
      <c r="Y4256" s="127"/>
    </row>
    <row r="4257" spans="3:25" ht="19" hidden="1">
      <c r="C4257" s="933"/>
      <c r="D4257" s="933"/>
      <c r="E4257" s="19"/>
      <c r="I4257" s="100"/>
      <c r="M4257" s="100"/>
      <c r="Q4257" s="99"/>
      <c r="R4257" s="340"/>
      <c r="S4257" s="119"/>
      <c r="T4257" s="123"/>
      <c r="U4257" s="119"/>
      <c r="V4257" s="99"/>
      <c r="W4257" s="127"/>
      <c r="X4257" s="99"/>
      <c r="Y4257" s="127"/>
    </row>
    <row r="4258" spans="3:25" ht="19" hidden="1">
      <c r="C4258" s="933"/>
      <c r="D4258" s="933"/>
      <c r="E4258" s="19"/>
      <c r="I4258" s="100"/>
      <c r="M4258" s="100"/>
      <c r="Q4258" s="99"/>
      <c r="R4258" s="340"/>
      <c r="S4258" s="119"/>
      <c r="T4258" s="123"/>
      <c r="U4258" s="119"/>
      <c r="V4258" s="99"/>
      <c r="W4258" s="127"/>
      <c r="X4258" s="99"/>
      <c r="Y4258" s="127"/>
    </row>
    <row r="4259" spans="3:25" ht="19" hidden="1">
      <c r="C4259" s="933"/>
      <c r="D4259" s="933"/>
      <c r="E4259" s="19"/>
      <c r="I4259" s="100"/>
      <c r="M4259" s="100"/>
      <c r="Q4259" s="99"/>
      <c r="R4259" s="340"/>
      <c r="S4259" s="119"/>
      <c r="T4259" s="123"/>
      <c r="U4259" s="119"/>
      <c r="V4259" s="99"/>
      <c r="W4259" s="127"/>
      <c r="X4259" s="99"/>
      <c r="Y4259" s="127"/>
    </row>
    <row r="4260" spans="3:25" ht="19" hidden="1">
      <c r="C4260" s="933"/>
      <c r="D4260" s="933"/>
      <c r="E4260" s="19"/>
      <c r="I4260" s="100"/>
      <c r="M4260" s="100"/>
      <c r="Q4260" s="99"/>
      <c r="R4260" s="340"/>
      <c r="S4260" s="119"/>
      <c r="T4260" s="123"/>
      <c r="U4260" s="119"/>
      <c r="V4260" s="99"/>
      <c r="W4260" s="127"/>
      <c r="X4260" s="99"/>
      <c r="Y4260" s="127"/>
    </row>
    <row r="4261" spans="3:25" ht="19" hidden="1">
      <c r="C4261" s="933"/>
      <c r="D4261" s="933"/>
      <c r="E4261" s="19"/>
      <c r="I4261" s="100"/>
      <c r="M4261" s="100"/>
      <c r="Q4261" s="99"/>
      <c r="R4261" s="340"/>
      <c r="S4261" s="119"/>
      <c r="T4261" s="123"/>
      <c r="U4261" s="119"/>
      <c r="V4261" s="99"/>
      <c r="W4261" s="127"/>
      <c r="X4261" s="99"/>
      <c r="Y4261" s="127"/>
    </row>
    <row r="4262" spans="3:25" ht="19" hidden="1">
      <c r="C4262" s="933"/>
      <c r="D4262" s="933"/>
      <c r="E4262" s="19"/>
      <c r="I4262" s="100"/>
      <c r="M4262" s="100"/>
      <c r="Q4262" s="99"/>
      <c r="R4262" s="340"/>
      <c r="S4262" s="119"/>
      <c r="T4262" s="123"/>
      <c r="U4262" s="119"/>
      <c r="V4262" s="99"/>
      <c r="W4262" s="127"/>
      <c r="X4262" s="99"/>
      <c r="Y4262" s="127"/>
    </row>
    <row r="4263" spans="3:25" ht="19" hidden="1">
      <c r="C4263" s="933"/>
      <c r="D4263" s="933"/>
      <c r="E4263" s="19"/>
      <c r="I4263" s="100"/>
      <c r="M4263" s="100"/>
      <c r="Q4263" s="99"/>
      <c r="R4263" s="340"/>
      <c r="S4263" s="119"/>
      <c r="T4263" s="123"/>
      <c r="U4263" s="119"/>
      <c r="V4263" s="99"/>
      <c r="W4263" s="127"/>
      <c r="X4263" s="99"/>
      <c r="Y4263" s="127"/>
    </row>
    <row r="4264" spans="3:25" ht="19" hidden="1">
      <c r="C4264" s="933"/>
      <c r="D4264" s="933"/>
      <c r="E4264" s="19"/>
      <c r="I4264" s="100"/>
      <c r="M4264" s="100"/>
      <c r="Q4264" s="99"/>
      <c r="R4264" s="340"/>
      <c r="S4264" s="119"/>
      <c r="T4264" s="123"/>
      <c r="U4264" s="119"/>
      <c r="V4264" s="99"/>
      <c r="W4264" s="127"/>
      <c r="X4264" s="99"/>
      <c r="Y4264" s="127"/>
    </row>
    <row r="4265" spans="3:25" ht="19" hidden="1">
      <c r="C4265" s="933"/>
      <c r="D4265" s="933"/>
      <c r="E4265" s="19"/>
      <c r="I4265" s="100"/>
      <c r="M4265" s="100"/>
      <c r="Q4265" s="99"/>
      <c r="R4265" s="340"/>
      <c r="S4265" s="119"/>
      <c r="T4265" s="123"/>
      <c r="U4265" s="119"/>
      <c r="V4265" s="99"/>
      <c r="W4265" s="127"/>
      <c r="X4265" s="99"/>
      <c r="Y4265" s="127"/>
    </row>
    <row r="4266" spans="3:25" ht="19" hidden="1">
      <c r="C4266" s="933"/>
      <c r="D4266" s="933"/>
      <c r="E4266" s="19"/>
      <c r="I4266" s="100"/>
      <c r="M4266" s="100"/>
      <c r="Q4266" s="99"/>
      <c r="R4266" s="340"/>
      <c r="S4266" s="119"/>
      <c r="T4266" s="123"/>
      <c r="U4266" s="119"/>
      <c r="V4266" s="99"/>
      <c r="W4266" s="127"/>
      <c r="X4266" s="99"/>
      <c r="Y4266" s="127"/>
    </row>
    <row r="4267" spans="3:25" ht="19" hidden="1">
      <c r="C4267" s="933"/>
      <c r="D4267" s="933"/>
      <c r="E4267" s="19"/>
      <c r="I4267" s="100"/>
      <c r="M4267" s="100"/>
      <c r="Q4267" s="99"/>
      <c r="R4267" s="340"/>
      <c r="S4267" s="119"/>
      <c r="T4267" s="123"/>
      <c r="U4267" s="119"/>
      <c r="V4267" s="99"/>
      <c r="W4267" s="127"/>
      <c r="X4267" s="99"/>
      <c r="Y4267" s="127"/>
    </row>
    <row r="4268" spans="3:25" ht="19" hidden="1">
      <c r="C4268" s="933"/>
      <c r="D4268" s="933"/>
      <c r="E4268" s="19"/>
      <c r="I4268" s="100"/>
      <c r="M4268" s="100"/>
      <c r="Q4268" s="99"/>
      <c r="R4268" s="340"/>
      <c r="S4268" s="119"/>
      <c r="T4268" s="123"/>
      <c r="U4268" s="119"/>
      <c r="V4268" s="99"/>
      <c r="W4268" s="127"/>
      <c r="X4268" s="99"/>
      <c r="Y4268" s="127"/>
    </row>
    <row r="4269" spans="3:25" ht="19" hidden="1">
      <c r="C4269" s="933"/>
      <c r="D4269" s="933"/>
      <c r="E4269" s="19"/>
      <c r="I4269" s="100"/>
      <c r="M4269" s="100"/>
      <c r="Q4269" s="99"/>
      <c r="R4269" s="340"/>
      <c r="S4269" s="119"/>
      <c r="T4269" s="123"/>
      <c r="U4269" s="119"/>
      <c r="V4269" s="99"/>
      <c r="W4269" s="127"/>
      <c r="X4269" s="99"/>
      <c r="Y4269" s="127"/>
    </row>
    <row r="4270" spans="3:25" ht="19" hidden="1">
      <c r="C4270" s="933"/>
      <c r="D4270" s="933"/>
      <c r="E4270" s="19"/>
      <c r="I4270" s="100"/>
      <c r="M4270" s="100"/>
      <c r="Q4270" s="99"/>
      <c r="R4270" s="340"/>
      <c r="S4270" s="119"/>
      <c r="T4270" s="123"/>
      <c r="U4270" s="119"/>
      <c r="V4270" s="99"/>
      <c r="W4270" s="127"/>
      <c r="X4270" s="99"/>
      <c r="Y4270" s="127"/>
    </row>
    <row r="4271" spans="3:25" ht="19" hidden="1">
      <c r="C4271" s="933"/>
      <c r="D4271" s="933"/>
      <c r="E4271" s="19"/>
      <c r="I4271" s="100"/>
      <c r="M4271" s="100"/>
      <c r="Q4271" s="99"/>
      <c r="R4271" s="340"/>
      <c r="S4271" s="119"/>
      <c r="T4271" s="123"/>
      <c r="U4271" s="119"/>
      <c r="V4271" s="99"/>
      <c r="W4271" s="127"/>
      <c r="X4271" s="99"/>
      <c r="Y4271" s="127"/>
    </row>
    <row r="4272" spans="3:25" ht="19" hidden="1">
      <c r="C4272" s="933"/>
      <c r="D4272" s="933"/>
      <c r="E4272" s="19"/>
      <c r="I4272" s="100"/>
      <c r="M4272" s="100"/>
      <c r="Q4272" s="99"/>
      <c r="R4272" s="340"/>
      <c r="S4272" s="119"/>
      <c r="T4272" s="123"/>
      <c r="U4272" s="119"/>
      <c r="V4272" s="99"/>
      <c r="W4272" s="127"/>
      <c r="X4272" s="99"/>
      <c r="Y4272" s="127"/>
    </row>
    <row r="4273" spans="3:25" ht="19" hidden="1">
      <c r="C4273" s="933"/>
      <c r="D4273" s="933"/>
      <c r="E4273" s="19"/>
      <c r="I4273" s="100"/>
      <c r="M4273" s="100"/>
      <c r="Q4273" s="99"/>
      <c r="R4273" s="340"/>
      <c r="S4273" s="119"/>
      <c r="T4273" s="123"/>
      <c r="U4273" s="119"/>
      <c r="V4273" s="99"/>
      <c r="W4273" s="127"/>
      <c r="X4273" s="99"/>
      <c r="Y4273" s="127"/>
    </row>
    <row r="4274" spans="3:25" ht="19" hidden="1">
      <c r="C4274" s="933"/>
      <c r="D4274" s="933"/>
      <c r="E4274" s="19"/>
      <c r="I4274" s="100"/>
      <c r="M4274" s="100"/>
      <c r="Q4274" s="99"/>
      <c r="R4274" s="340"/>
      <c r="S4274" s="119"/>
      <c r="T4274" s="123"/>
      <c r="U4274" s="119"/>
      <c r="V4274" s="99"/>
      <c r="W4274" s="127"/>
      <c r="X4274" s="99"/>
      <c r="Y4274" s="127"/>
    </row>
    <row r="4275" spans="3:25" ht="19" hidden="1">
      <c r="C4275" s="933"/>
      <c r="D4275" s="933"/>
      <c r="E4275" s="19"/>
      <c r="I4275" s="100"/>
      <c r="M4275" s="100"/>
      <c r="Q4275" s="99"/>
      <c r="R4275" s="340"/>
      <c r="S4275" s="119"/>
      <c r="T4275" s="123"/>
      <c r="U4275" s="119"/>
      <c r="V4275" s="99"/>
      <c r="W4275" s="127"/>
      <c r="X4275" s="99"/>
      <c r="Y4275" s="127"/>
    </row>
    <row r="4276" spans="3:25" ht="19" hidden="1">
      <c r="C4276" s="933"/>
      <c r="D4276" s="933"/>
      <c r="E4276" s="19"/>
      <c r="I4276" s="100"/>
      <c r="M4276" s="100"/>
      <c r="Q4276" s="99"/>
      <c r="R4276" s="340"/>
      <c r="S4276" s="119"/>
      <c r="T4276" s="123"/>
      <c r="U4276" s="119"/>
      <c r="V4276" s="99"/>
      <c r="W4276" s="127"/>
      <c r="X4276" s="99"/>
      <c r="Y4276" s="127"/>
    </row>
    <row r="4277" spans="3:25" ht="19" hidden="1">
      <c r="C4277" s="933"/>
      <c r="D4277" s="933"/>
      <c r="E4277" s="19"/>
      <c r="I4277" s="100"/>
      <c r="M4277" s="100"/>
      <c r="Q4277" s="99"/>
      <c r="R4277" s="340"/>
      <c r="S4277" s="119"/>
      <c r="T4277" s="123"/>
      <c r="U4277" s="119"/>
      <c r="V4277" s="99"/>
      <c r="W4277" s="127"/>
      <c r="X4277" s="99"/>
      <c r="Y4277" s="127"/>
    </row>
    <row r="4278" spans="3:25" ht="19" hidden="1">
      <c r="C4278" s="933"/>
      <c r="D4278" s="933"/>
      <c r="E4278" s="19"/>
      <c r="I4278" s="100"/>
      <c r="M4278" s="100"/>
      <c r="Q4278" s="99"/>
      <c r="R4278" s="340"/>
      <c r="S4278" s="119"/>
      <c r="T4278" s="123"/>
      <c r="U4278" s="119"/>
      <c r="V4278" s="99"/>
      <c r="W4278" s="127"/>
      <c r="X4278" s="99"/>
      <c r="Y4278" s="127"/>
    </row>
    <row r="4279" spans="3:25" ht="19" hidden="1">
      <c r="C4279" s="933"/>
      <c r="D4279" s="933"/>
      <c r="E4279" s="19"/>
      <c r="I4279" s="100"/>
      <c r="M4279" s="100"/>
      <c r="Q4279" s="99"/>
      <c r="R4279" s="340"/>
      <c r="S4279" s="119"/>
      <c r="T4279" s="123"/>
      <c r="U4279" s="119"/>
      <c r="V4279" s="99"/>
      <c r="W4279" s="127"/>
      <c r="X4279" s="99"/>
      <c r="Y4279" s="127"/>
    </row>
    <row r="4280" spans="3:25" ht="19" hidden="1">
      <c r="C4280" s="933"/>
      <c r="D4280" s="933"/>
      <c r="E4280" s="19"/>
      <c r="I4280" s="100"/>
      <c r="M4280" s="100"/>
      <c r="Q4280" s="99"/>
      <c r="R4280" s="340"/>
      <c r="S4280" s="119"/>
      <c r="T4280" s="123"/>
      <c r="U4280" s="119"/>
      <c r="V4280" s="99"/>
      <c r="W4280" s="127"/>
      <c r="X4280" s="99"/>
      <c r="Y4280" s="127"/>
    </row>
    <row r="4281" spans="3:25" ht="19" hidden="1">
      <c r="C4281" s="933"/>
      <c r="D4281" s="933"/>
      <c r="E4281" s="19"/>
      <c r="I4281" s="100"/>
      <c r="M4281" s="100"/>
      <c r="Q4281" s="99"/>
      <c r="R4281" s="340"/>
      <c r="S4281" s="119"/>
      <c r="T4281" s="123"/>
      <c r="U4281" s="119"/>
      <c r="V4281" s="99"/>
      <c r="W4281" s="127"/>
      <c r="X4281" s="99"/>
      <c r="Y4281" s="127"/>
    </row>
    <row r="4282" spans="3:25" ht="19" hidden="1">
      <c r="C4282" s="933"/>
      <c r="D4282" s="933"/>
      <c r="E4282" s="19"/>
      <c r="I4282" s="100"/>
      <c r="M4282" s="100"/>
      <c r="Q4282" s="99"/>
      <c r="R4282" s="340"/>
      <c r="S4282" s="119"/>
      <c r="T4282" s="123"/>
      <c r="U4282" s="119"/>
      <c r="V4282" s="99"/>
      <c r="W4282" s="127"/>
      <c r="X4282" s="99"/>
      <c r="Y4282" s="127"/>
    </row>
    <row r="4283" spans="3:25" ht="19" hidden="1">
      <c r="C4283" s="933"/>
      <c r="D4283" s="933"/>
      <c r="E4283" s="19"/>
      <c r="I4283" s="100"/>
      <c r="M4283" s="100"/>
      <c r="Q4283" s="99"/>
      <c r="R4283" s="340"/>
      <c r="S4283" s="119"/>
      <c r="T4283" s="123"/>
      <c r="U4283" s="119"/>
      <c r="V4283" s="99"/>
      <c r="W4283" s="127"/>
      <c r="X4283" s="99"/>
      <c r="Y4283" s="127"/>
    </row>
    <row r="4284" spans="3:25" ht="19" hidden="1">
      <c r="C4284" s="933"/>
      <c r="D4284" s="933"/>
      <c r="E4284" s="19"/>
      <c r="I4284" s="100"/>
      <c r="M4284" s="100"/>
      <c r="Q4284" s="99"/>
      <c r="R4284" s="340"/>
      <c r="S4284" s="119"/>
      <c r="T4284" s="123"/>
      <c r="U4284" s="119"/>
      <c r="V4284" s="99"/>
      <c r="W4284" s="127"/>
      <c r="X4284" s="99"/>
      <c r="Y4284" s="127"/>
    </row>
    <row r="4285" spans="3:25" ht="19" hidden="1">
      <c r="C4285" s="933"/>
      <c r="D4285" s="933"/>
      <c r="E4285" s="19"/>
      <c r="I4285" s="100"/>
      <c r="M4285" s="100"/>
      <c r="Q4285" s="99"/>
      <c r="R4285" s="340"/>
      <c r="S4285" s="119"/>
      <c r="T4285" s="123"/>
      <c r="U4285" s="119"/>
      <c r="V4285" s="99"/>
      <c r="W4285" s="127"/>
      <c r="X4285" s="99"/>
      <c r="Y4285" s="127"/>
    </row>
    <row r="4286" spans="3:25" ht="19" hidden="1">
      <c r="C4286" s="933"/>
      <c r="D4286" s="933"/>
      <c r="E4286" s="19"/>
      <c r="I4286" s="100"/>
      <c r="M4286" s="100"/>
      <c r="Q4286" s="99"/>
      <c r="R4286" s="340"/>
      <c r="S4286" s="119"/>
      <c r="T4286" s="123"/>
      <c r="U4286" s="119"/>
      <c r="V4286" s="99"/>
      <c r="W4286" s="127"/>
      <c r="X4286" s="99"/>
      <c r="Y4286" s="127"/>
    </row>
    <row r="4287" spans="3:25" ht="19" hidden="1">
      <c r="C4287" s="933"/>
      <c r="D4287" s="933"/>
      <c r="E4287" s="19"/>
      <c r="I4287" s="100"/>
      <c r="M4287" s="100"/>
      <c r="Q4287" s="99"/>
      <c r="R4287" s="340"/>
      <c r="S4287" s="119"/>
      <c r="T4287" s="123"/>
      <c r="U4287" s="119"/>
      <c r="V4287" s="99"/>
      <c r="W4287" s="127"/>
      <c r="X4287" s="99"/>
      <c r="Y4287" s="127"/>
    </row>
    <row r="4288" spans="3:25" ht="19" hidden="1">
      <c r="C4288" s="933"/>
      <c r="D4288" s="933"/>
      <c r="E4288" s="19"/>
      <c r="I4288" s="100"/>
      <c r="M4288" s="100"/>
      <c r="Q4288" s="99"/>
      <c r="R4288" s="340"/>
      <c r="S4288" s="119"/>
      <c r="T4288" s="123"/>
      <c r="U4288" s="119"/>
      <c r="V4288" s="99"/>
      <c r="W4288" s="127"/>
      <c r="X4288" s="99"/>
      <c r="Y4288" s="127"/>
    </row>
    <row r="4289" spans="3:25" ht="19" hidden="1">
      <c r="C4289" s="933"/>
      <c r="D4289" s="933"/>
      <c r="E4289" s="19"/>
      <c r="I4289" s="100"/>
      <c r="M4289" s="100"/>
      <c r="Q4289" s="99"/>
      <c r="R4289" s="340"/>
      <c r="S4289" s="119"/>
      <c r="T4289" s="123"/>
      <c r="U4289" s="119"/>
      <c r="V4289" s="99"/>
      <c r="W4289" s="127"/>
      <c r="X4289" s="99"/>
      <c r="Y4289" s="127"/>
    </row>
    <row r="4290" spans="3:25" ht="19" hidden="1">
      <c r="C4290" s="933"/>
      <c r="D4290" s="933"/>
      <c r="E4290" s="19"/>
      <c r="I4290" s="100"/>
      <c r="M4290" s="100"/>
      <c r="Q4290" s="99"/>
      <c r="R4290" s="340"/>
      <c r="S4290" s="119"/>
      <c r="T4290" s="123"/>
      <c r="U4290" s="119"/>
      <c r="V4290" s="99"/>
      <c r="W4290" s="127"/>
      <c r="X4290" s="99"/>
      <c r="Y4290" s="127"/>
    </row>
    <row r="4291" spans="3:25" ht="19" hidden="1">
      <c r="C4291" s="933"/>
      <c r="D4291" s="933"/>
      <c r="E4291" s="19"/>
      <c r="I4291" s="100"/>
      <c r="M4291" s="100"/>
      <c r="Q4291" s="99"/>
      <c r="R4291" s="340"/>
      <c r="S4291" s="119"/>
      <c r="T4291" s="123"/>
      <c r="U4291" s="119"/>
      <c r="V4291" s="99"/>
      <c r="W4291" s="127"/>
      <c r="X4291" s="99"/>
      <c r="Y4291" s="127"/>
    </row>
    <row r="4292" spans="3:25" ht="19" hidden="1">
      <c r="C4292" s="933"/>
      <c r="D4292" s="933"/>
      <c r="E4292" s="19"/>
      <c r="I4292" s="100"/>
      <c r="M4292" s="100"/>
      <c r="Q4292" s="99"/>
      <c r="R4292" s="340"/>
      <c r="S4292" s="119"/>
      <c r="T4292" s="123"/>
      <c r="U4292" s="119"/>
      <c r="V4292" s="99"/>
      <c r="W4292" s="127"/>
      <c r="X4292" s="99"/>
      <c r="Y4292" s="127"/>
    </row>
    <row r="4293" spans="3:25" ht="19" hidden="1">
      <c r="C4293" s="933"/>
      <c r="D4293" s="933"/>
      <c r="E4293" s="19"/>
      <c r="I4293" s="100"/>
      <c r="M4293" s="100"/>
      <c r="Q4293" s="99"/>
      <c r="R4293" s="340"/>
      <c r="S4293" s="119"/>
      <c r="T4293" s="123"/>
      <c r="U4293" s="119"/>
      <c r="V4293" s="99"/>
      <c r="W4293" s="127"/>
      <c r="X4293" s="99"/>
      <c r="Y4293" s="127"/>
    </row>
    <row r="4294" spans="3:25" ht="19" hidden="1">
      <c r="C4294" s="933"/>
      <c r="D4294" s="933"/>
      <c r="E4294" s="19"/>
      <c r="I4294" s="100"/>
      <c r="M4294" s="100"/>
      <c r="Q4294" s="99"/>
      <c r="R4294" s="340"/>
      <c r="S4294" s="119"/>
      <c r="T4294" s="123"/>
      <c r="U4294" s="119"/>
      <c r="V4294" s="99"/>
      <c r="W4294" s="127"/>
      <c r="X4294" s="99"/>
      <c r="Y4294" s="127"/>
    </row>
    <row r="4295" spans="3:25" ht="19" hidden="1">
      <c r="C4295" s="933"/>
      <c r="D4295" s="933"/>
      <c r="E4295" s="19"/>
      <c r="I4295" s="100"/>
      <c r="M4295" s="100"/>
      <c r="Q4295" s="99"/>
      <c r="R4295" s="340"/>
      <c r="S4295" s="119"/>
      <c r="T4295" s="123"/>
      <c r="U4295" s="119"/>
      <c r="V4295" s="99"/>
      <c r="W4295" s="127"/>
      <c r="X4295" s="99"/>
      <c r="Y4295" s="127"/>
    </row>
    <row r="4296" spans="3:25" ht="19" hidden="1">
      <c r="C4296" s="933"/>
      <c r="D4296" s="933"/>
      <c r="E4296" s="19"/>
      <c r="I4296" s="100"/>
      <c r="M4296" s="100"/>
      <c r="Q4296" s="99"/>
      <c r="R4296" s="340"/>
      <c r="S4296" s="119"/>
      <c r="T4296" s="123"/>
      <c r="U4296" s="119"/>
      <c r="V4296" s="99"/>
      <c r="W4296" s="127"/>
      <c r="X4296" s="99"/>
      <c r="Y4296" s="127"/>
    </row>
    <row r="4297" spans="3:25" ht="19" hidden="1">
      <c r="C4297" s="933"/>
      <c r="D4297" s="933"/>
      <c r="E4297" s="19"/>
      <c r="I4297" s="100"/>
      <c r="M4297" s="100"/>
      <c r="Q4297" s="99"/>
      <c r="R4297" s="340"/>
      <c r="S4297" s="119"/>
      <c r="T4297" s="123"/>
      <c r="U4297" s="119"/>
      <c r="V4297" s="99"/>
      <c r="W4297" s="127"/>
      <c r="X4297" s="99"/>
      <c r="Y4297" s="127"/>
    </row>
    <row r="4298" spans="3:25" ht="19" hidden="1">
      <c r="C4298" s="933"/>
      <c r="D4298" s="933"/>
      <c r="E4298" s="19"/>
      <c r="I4298" s="100"/>
      <c r="M4298" s="100"/>
      <c r="Q4298" s="99"/>
      <c r="R4298" s="340"/>
      <c r="S4298" s="119"/>
      <c r="T4298" s="123"/>
      <c r="U4298" s="119"/>
      <c r="V4298" s="99"/>
      <c r="W4298" s="127"/>
      <c r="X4298" s="99"/>
      <c r="Y4298" s="127"/>
    </row>
    <row r="4299" spans="3:25" ht="19" hidden="1">
      <c r="C4299" s="933"/>
      <c r="D4299" s="933"/>
      <c r="E4299" s="19"/>
      <c r="I4299" s="100"/>
      <c r="M4299" s="100"/>
      <c r="Q4299" s="99"/>
      <c r="R4299" s="340"/>
      <c r="S4299" s="119"/>
      <c r="T4299" s="123"/>
      <c r="U4299" s="119"/>
      <c r="V4299" s="99"/>
      <c r="W4299" s="127"/>
      <c r="X4299" s="99"/>
      <c r="Y4299" s="127"/>
    </row>
    <row r="4300" spans="3:25" ht="19" hidden="1">
      <c r="C4300" s="933"/>
      <c r="D4300" s="933"/>
      <c r="E4300" s="19"/>
      <c r="I4300" s="100"/>
      <c r="M4300" s="100"/>
      <c r="Q4300" s="99"/>
      <c r="R4300" s="340"/>
      <c r="S4300" s="119"/>
      <c r="T4300" s="123"/>
      <c r="U4300" s="119"/>
      <c r="V4300" s="99"/>
      <c r="W4300" s="127"/>
      <c r="X4300" s="99"/>
      <c r="Y4300" s="127"/>
    </row>
    <row r="4301" spans="3:25" ht="19" hidden="1">
      <c r="C4301" s="933"/>
      <c r="D4301" s="933"/>
      <c r="E4301" s="19"/>
      <c r="I4301" s="100"/>
      <c r="M4301" s="100"/>
      <c r="Q4301" s="99"/>
      <c r="R4301" s="340"/>
      <c r="S4301" s="119"/>
      <c r="T4301" s="123"/>
      <c r="U4301" s="119"/>
      <c r="V4301" s="99"/>
      <c r="W4301" s="127"/>
      <c r="X4301" s="99"/>
      <c r="Y4301" s="127"/>
    </row>
    <row r="4302" spans="3:25" ht="19" hidden="1">
      <c r="C4302" s="933"/>
      <c r="D4302" s="933"/>
      <c r="E4302" s="19"/>
      <c r="I4302" s="100"/>
      <c r="M4302" s="100"/>
      <c r="Q4302" s="99"/>
      <c r="R4302" s="340"/>
      <c r="S4302" s="119"/>
      <c r="T4302" s="123"/>
      <c r="U4302" s="119"/>
      <c r="V4302" s="99"/>
      <c r="W4302" s="127"/>
      <c r="X4302" s="99"/>
      <c r="Y4302" s="127"/>
    </row>
    <row r="4303" spans="3:25" ht="19" hidden="1">
      <c r="C4303" s="933"/>
      <c r="D4303" s="933"/>
      <c r="E4303" s="19"/>
      <c r="I4303" s="100"/>
      <c r="M4303" s="100"/>
      <c r="Q4303" s="99"/>
      <c r="R4303" s="340"/>
      <c r="S4303" s="119"/>
      <c r="T4303" s="123"/>
      <c r="U4303" s="119"/>
      <c r="V4303" s="99"/>
      <c r="W4303" s="127"/>
      <c r="X4303" s="99"/>
      <c r="Y4303" s="127"/>
    </row>
    <row r="4304" spans="3:25" ht="19" hidden="1">
      <c r="C4304" s="933"/>
      <c r="D4304" s="933"/>
      <c r="E4304" s="19"/>
      <c r="I4304" s="100"/>
      <c r="M4304" s="100"/>
      <c r="Q4304" s="99"/>
      <c r="R4304" s="340"/>
      <c r="S4304" s="119"/>
      <c r="T4304" s="123"/>
      <c r="U4304" s="119"/>
      <c r="V4304" s="99"/>
      <c r="W4304" s="127"/>
      <c r="X4304" s="99"/>
      <c r="Y4304" s="127"/>
    </row>
    <row r="4305" spans="3:25" ht="19" hidden="1">
      <c r="C4305" s="933"/>
      <c r="D4305" s="933"/>
      <c r="E4305" s="19"/>
      <c r="I4305" s="100"/>
      <c r="M4305" s="100"/>
      <c r="Q4305" s="99"/>
      <c r="R4305" s="340"/>
      <c r="S4305" s="119"/>
      <c r="T4305" s="123"/>
      <c r="U4305" s="119"/>
      <c r="V4305" s="99"/>
      <c r="W4305" s="127"/>
      <c r="X4305" s="99"/>
      <c r="Y4305" s="127"/>
    </row>
    <row r="4306" spans="3:25" ht="19" hidden="1">
      <c r="C4306" s="933"/>
      <c r="D4306" s="933"/>
      <c r="E4306" s="19"/>
      <c r="I4306" s="100"/>
      <c r="M4306" s="100"/>
      <c r="Q4306" s="99"/>
      <c r="R4306" s="340"/>
      <c r="S4306" s="119"/>
      <c r="T4306" s="123"/>
      <c r="U4306" s="119"/>
      <c r="V4306" s="99"/>
      <c r="W4306" s="127"/>
      <c r="X4306" s="99"/>
      <c r="Y4306" s="127"/>
    </row>
    <row r="4307" spans="3:25" ht="19" hidden="1">
      <c r="C4307" s="933"/>
      <c r="D4307" s="933"/>
      <c r="E4307" s="19"/>
      <c r="I4307" s="100"/>
      <c r="M4307" s="100"/>
      <c r="Q4307" s="99"/>
      <c r="R4307" s="340"/>
      <c r="S4307" s="119"/>
      <c r="T4307" s="123"/>
      <c r="U4307" s="119"/>
      <c r="V4307" s="99"/>
      <c r="W4307" s="127"/>
      <c r="X4307" s="99"/>
      <c r="Y4307" s="127"/>
    </row>
    <row r="4308" spans="3:25" ht="19" hidden="1">
      <c r="C4308" s="933"/>
      <c r="D4308" s="933"/>
      <c r="E4308" s="19"/>
      <c r="I4308" s="100"/>
      <c r="M4308" s="100"/>
      <c r="Q4308" s="99"/>
      <c r="R4308" s="340"/>
      <c r="S4308" s="119"/>
      <c r="T4308" s="123"/>
      <c r="U4308" s="119"/>
      <c r="V4308" s="99"/>
      <c r="W4308" s="127"/>
      <c r="X4308" s="99"/>
      <c r="Y4308" s="127"/>
    </row>
    <row r="4309" spans="3:25" ht="19" hidden="1">
      <c r="C4309" s="933"/>
      <c r="D4309" s="933"/>
      <c r="E4309" s="19"/>
      <c r="I4309" s="100"/>
      <c r="M4309" s="100"/>
      <c r="Q4309" s="99"/>
      <c r="R4309" s="340"/>
      <c r="S4309" s="119"/>
      <c r="T4309" s="123"/>
      <c r="U4309" s="119"/>
      <c r="V4309" s="99"/>
      <c r="W4309" s="127"/>
      <c r="X4309" s="99"/>
      <c r="Y4309" s="127"/>
    </row>
    <row r="4310" spans="3:25" ht="19" hidden="1">
      <c r="C4310" s="933"/>
      <c r="D4310" s="933"/>
      <c r="E4310" s="19"/>
      <c r="I4310" s="100"/>
      <c r="M4310" s="100"/>
      <c r="Q4310" s="99"/>
      <c r="R4310" s="340"/>
      <c r="S4310" s="119"/>
      <c r="T4310" s="123"/>
      <c r="U4310" s="119"/>
      <c r="V4310" s="99"/>
      <c r="W4310" s="127"/>
      <c r="X4310" s="99"/>
      <c r="Y4310" s="127"/>
    </row>
    <row r="4311" spans="3:25" ht="19" hidden="1">
      <c r="C4311" s="933"/>
      <c r="D4311" s="933"/>
      <c r="E4311" s="19"/>
      <c r="I4311" s="100"/>
      <c r="M4311" s="100"/>
      <c r="Q4311" s="99"/>
      <c r="R4311" s="340"/>
      <c r="S4311" s="119"/>
      <c r="T4311" s="123"/>
      <c r="U4311" s="119"/>
      <c r="V4311" s="99"/>
      <c r="W4311" s="127"/>
      <c r="X4311" s="99"/>
      <c r="Y4311" s="127"/>
    </row>
    <row r="4312" spans="3:25" ht="19" hidden="1">
      <c r="C4312" s="933"/>
      <c r="D4312" s="933"/>
      <c r="E4312" s="19"/>
      <c r="I4312" s="100"/>
      <c r="M4312" s="100"/>
      <c r="Q4312" s="99"/>
      <c r="R4312" s="340"/>
      <c r="S4312" s="119"/>
      <c r="T4312" s="123"/>
      <c r="U4312" s="119"/>
      <c r="V4312" s="99"/>
      <c r="W4312" s="127"/>
      <c r="X4312" s="99"/>
      <c r="Y4312" s="127"/>
    </row>
    <row r="4313" spans="3:25" ht="19" hidden="1">
      <c r="C4313" s="933"/>
      <c r="D4313" s="933"/>
      <c r="E4313" s="19"/>
      <c r="I4313" s="100"/>
      <c r="M4313" s="100"/>
      <c r="Q4313" s="99"/>
      <c r="R4313" s="340"/>
      <c r="S4313" s="119"/>
      <c r="T4313" s="123"/>
      <c r="U4313" s="119"/>
      <c r="V4313" s="99"/>
      <c r="W4313" s="127"/>
      <c r="X4313" s="99"/>
      <c r="Y4313" s="127"/>
    </row>
    <row r="4314" spans="3:25" ht="19" hidden="1">
      <c r="C4314" s="933"/>
      <c r="D4314" s="933"/>
      <c r="E4314" s="19"/>
      <c r="I4314" s="100"/>
      <c r="M4314" s="100"/>
      <c r="Q4314" s="99"/>
      <c r="R4314" s="340"/>
      <c r="S4314" s="119"/>
      <c r="T4314" s="123"/>
      <c r="U4314" s="119"/>
      <c r="V4314" s="99"/>
      <c r="W4314" s="127"/>
      <c r="X4314" s="99"/>
      <c r="Y4314" s="127"/>
    </row>
    <row r="4315" spans="3:25" ht="19" hidden="1">
      <c r="C4315" s="933"/>
      <c r="D4315" s="933"/>
      <c r="E4315" s="19"/>
      <c r="I4315" s="100"/>
      <c r="M4315" s="100"/>
      <c r="Q4315" s="99"/>
      <c r="R4315" s="340"/>
      <c r="S4315" s="119"/>
      <c r="T4315" s="123"/>
      <c r="U4315" s="119"/>
      <c r="V4315" s="99"/>
      <c r="W4315" s="127"/>
      <c r="X4315" s="99"/>
      <c r="Y4315" s="127"/>
    </row>
    <row r="4316" spans="3:25" ht="19" hidden="1">
      <c r="C4316" s="933"/>
      <c r="D4316" s="933"/>
      <c r="E4316" s="19"/>
      <c r="I4316" s="100"/>
      <c r="M4316" s="100"/>
      <c r="Q4316" s="99"/>
      <c r="R4316" s="340"/>
      <c r="S4316" s="119"/>
      <c r="T4316" s="123"/>
      <c r="U4316" s="119"/>
      <c r="V4316" s="99"/>
      <c r="W4316" s="127"/>
      <c r="X4316" s="99"/>
      <c r="Y4316" s="127"/>
    </row>
    <row r="4317" spans="3:25" ht="19" hidden="1">
      <c r="C4317" s="933"/>
      <c r="D4317" s="933"/>
      <c r="E4317" s="19"/>
      <c r="I4317" s="100"/>
      <c r="M4317" s="100"/>
      <c r="Q4317" s="99"/>
      <c r="R4317" s="340"/>
      <c r="S4317" s="119"/>
      <c r="T4317" s="123"/>
      <c r="U4317" s="119"/>
      <c r="V4317" s="99"/>
      <c r="W4317" s="127"/>
      <c r="X4317" s="99"/>
      <c r="Y4317" s="127"/>
    </row>
    <row r="4318" spans="3:25" ht="19" hidden="1">
      <c r="C4318" s="933"/>
      <c r="D4318" s="933"/>
      <c r="E4318" s="19"/>
      <c r="I4318" s="100"/>
      <c r="M4318" s="100"/>
      <c r="Q4318" s="99"/>
      <c r="R4318" s="340"/>
      <c r="S4318" s="119"/>
      <c r="T4318" s="123"/>
      <c r="U4318" s="119"/>
      <c r="V4318" s="99"/>
      <c r="W4318" s="127"/>
      <c r="X4318" s="99"/>
      <c r="Y4318" s="127"/>
    </row>
    <row r="4319" spans="3:25" ht="19" hidden="1">
      <c r="C4319" s="933"/>
      <c r="D4319" s="933"/>
      <c r="E4319" s="19"/>
      <c r="I4319" s="100"/>
      <c r="M4319" s="100"/>
      <c r="Q4319" s="99"/>
      <c r="R4319" s="340"/>
      <c r="S4319" s="119"/>
      <c r="T4319" s="123"/>
      <c r="U4319" s="119"/>
      <c r="V4319" s="99"/>
      <c r="W4319" s="127"/>
      <c r="X4319" s="99"/>
      <c r="Y4319" s="127"/>
    </row>
    <row r="4320" spans="3:25" ht="19" hidden="1">
      <c r="C4320" s="933"/>
      <c r="D4320" s="933"/>
      <c r="E4320" s="19"/>
      <c r="I4320" s="100"/>
      <c r="M4320" s="100"/>
      <c r="Q4320" s="99"/>
      <c r="R4320" s="340"/>
      <c r="S4320" s="119"/>
      <c r="T4320" s="123"/>
      <c r="U4320" s="119"/>
      <c r="V4320" s="99"/>
      <c r="W4320" s="127"/>
      <c r="X4320" s="99"/>
      <c r="Y4320" s="127"/>
    </row>
    <row r="4321" spans="3:25" ht="19" hidden="1">
      <c r="C4321" s="933"/>
      <c r="D4321" s="933"/>
      <c r="E4321" s="19"/>
      <c r="I4321" s="100"/>
      <c r="M4321" s="100"/>
      <c r="Q4321" s="99"/>
      <c r="R4321" s="340"/>
      <c r="S4321" s="119"/>
      <c r="T4321" s="123"/>
      <c r="U4321" s="119"/>
      <c r="V4321" s="99"/>
      <c r="W4321" s="127"/>
      <c r="X4321" s="99"/>
      <c r="Y4321" s="127"/>
    </row>
    <row r="4322" spans="3:25" ht="19" hidden="1">
      <c r="C4322" s="933"/>
      <c r="D4322" s="933"/>
      <c r="E4322" s="19"/>
      <c r="I4322" s="100"/>
      <c r="M4322" s="100"/>
      <c r="Q4322" s="99"/>
      <c r="R4322" s="340"/>
      <c r="S4322" s="119"/>
      <c r="T4322" s="123"/>
      <c r="U4322" s="119"/>
      <c r="V4322" s="99"/>
      <c r="W4322" s="127"/>
      <c r="X4322" s="99"/>
      <c r="Y4322" s="127"/>
    </row>
    <row r="4323" spans="3:25" ht="19" hidden="1">
      <c r="C4323" s="933"/>
      <c r="D4323" s="933"/>
      <c r="E4323" s="19"/>
      <c r="I4323" s="100"/>
      <c r="M4323" s="100"/>
      <c r="Q4323" s="99"/>
      <c r="R4323" s="340"/>
      <c r="S4323" s="119"/>
      <c r="T4323" s="123"/>
      <c r="U4323" s="119"/>
      <c r="V4323" s="99"/>
      <c r="W4323" s="127"/>
      <c r="X4323" s="99"/>
      <c r="Y4323" s="127"/>
    </row>
    <row r="4324" spans="3:25" ht="19" hidden="1">
      <c r="C4324" s="933"/>
      <c r="D4324" s="933"/>
      <c r="E4324" s="19"/>
      <c r="I4324" s="100"/>
      <c r="M4324" s="100"/>
      <c r="Q4324" s="99"/>
      <c r="R4324" s="340"/>
      <c r="S4324" s="119"/>
      <c r="T4324" s="123"/>
      <c r="U4324" s="119"/>
      <c r="V4324" s="99"/>
      <c r="W4324" s="127"/>
      <c r="X4324" s="99"/>
      <c r="Y4324" s="127"/>
    </row>
    <row r="4325" spans="3:25" ht="19" hidden="1">
      <c r="C4325" s="933"/>
      <c r="D4325" s="933"/>
      <c r="E4325" s="19"/>
      <c r="I4325" s="100"/>
      <c r="M4325" s="100"/>
      <c r="Q4325" s="99"/>
      <c r="R4325" s="340"/>
      <c r="S4325" s="119"/>
      <c r="T4325" s="123"/>
      <c r="U4325" s="119"/>
      <c r="V4325" s="99"/>
      <c r="W4325" s="127"/>
      <c r="X4325" s="99"/>
      <c r="Y4325" s="127"/>
    </row>
    <row r="4326" spans="3:25" ht="19" hidden="1">
      <c r="C4326" s="933"/>
      <c r="D4326" s="933"/>
      <c r="E4326" s="19"/>
      <c r="I4326" s="100"/>
      <c r="M4326" s="100"/>
      <c r="Q4326" s="99"/>
      <c r="R4326" s="340"/>
      <c r="S4326" s="119"/>
      <c r="T4326" s="123"/>
      <c r="U4326" s="119"/>
      <c r="V4326" s="99"/>
      <c r="W4326" s="127"/>
      <c r="X4326" s="99"/>
      <c r="Y4326" s="127"/>
    </row>
    <row r="4327" spans="3:25" ht="19" hidden="1">
      <c r="C4327" s="933"/>
      <c r="D4327" s="933"/>
      <c r="E4327" s="19"/>
      <c r="I4327" s="100"/>
      <c r="M4327" s="100"/>
      <c r="Q4327" s="99"/>
      <c r="R4327" s="340"/>
      <c r="S4327" s="119"/>
      <c r="T4327" s="123"/>
      <c r="U4327" s="119"/>
      <c r="V4327" s="99"/>
      <c r="W4327" s="127"/>
      <c r="X4327" s="99"/>
      <c r="Y4327" s="127"/>
    </row>
    <row r="4328" spans="3:25" ht="19" hidden="1">
      <c r="C4328" s="933"/>
      <c r="D4328" s="933"/>
      <c r="E4328" s="19"/>
      <c r="I4328" s="100"/>
      <c r="M4328" s="100"/>
      <c r="Q4328" s="99"/>
      <c r="R4328" s="340"/>
      <c r="S4328" s="119"/>
      <c r="T4328" s="123"/>
      <c r="U4328" s="119"/>
      <c r="V4328" s="99"/>
      <c r="W4328" s="127"/>
      <c r="X4328" s="99"/>
      <c r="Y4328" s="127"/>
    </row>
    <row r="4329" spans="3:25" ht="19" hidden="1">
      <c r="C4329" s="933"/>
      <c r="D4329" s="933"/>
      <c r="E4329" s="19"/>
      <c r="I4329" s="100"/>
      <c r="M4329" s="100"/>
      <c r="Q4329" s="99"/>
      <c r="R4329" s="340"/>
      <c r="S4329" s="119"/>
      <c r="T4329" s="123"/>
      <c r="U4329" s="119"/>
      <c r="V4329" s="99"/>
      <c r="W4329" s="127"/>
      <c r="X4329" s="99"/>
      <c r="Y4329" s="127"/>
    </row>
    <row r="4330" spans="3:25" ht="19" hidden="1">
      <c r="C4330" s="933"/>
      <c r="D4330" s="933"/>
      <c r="E4330" s="19"/>
      <c r="I4330" s="100"/>
      <c r="M4330" s="100"/>
      <c r="Q4330" s="99"/>
      <c r="R4330" s="340"/>
      <c r="S4330" s="119"/>
      <c r="T4330" s="123"/>
      <c r="U4330" s="119"/>
      <c r="V4330" s="99"/>
      <c r="W4330" s="127"/>
      <c r="X4330" s="99"/>
      <c r="Y4330" s="127"/>
    </row>
    <row r="4331" spans="3:25" ht="19" hidden="1">
      <c r="C4331" s="933"/>
      <c r="D4331" s="933"/>
      <c r="E4331" s="19"/>
      <c r="I4331" s="100"/>
      <c r="M4331" s="100"/>
      <c r="Q4331" s="99"/>
      <c r="R4331" s="340"/>
      <c r="S4331" s="119"/>
      <c r="T4331" s="123"/>
      <c r="U4331" s="119"/>
      <c r="V4331" s="99"/>
      <c r="W4331" s="127"/>
      <c r="X4331" s="99"/>
      <c r="Y4331" s="127"/>
    </row>
    <row r="4332" spans="3:25" ht="19" hidden="1">
      <c r="C4332" s="933"/>
      <c r="D4332" s="933"/>
      <c r="E4332" s="19"/>
      <c r="I4332" s="100"/>
      <c r="M4332" s="100"/>
      <c r="Q4332" s="99"/>
      <c r="R4332" s="340"/>
      <c r="S4332" s="119"/>
      <c r="T4332" s="123"/>
      <c r="U4332" s="119"/>
      <c r="V4332" s="99"/>
      <c r="W4332" s="127"/>
      <c r="X4332" s="99"/>
      <c r="Y4332" s="127"/>
    </row>
    <row r="4333" spans="3:25" ht="19" hidden="1">
      <c r="C4333" s="933"/>
      <c r="D4333" s="933"/>
      <c r="E4333" s="19"/>
      <c r="I4333" s="100"/>
      <c r="M4333" s="100"/>
      <c r="Q4333" s="99"/>
      <c r="R4333" s="340"/>
      <c r="S4333" s="119"/>
      <c r="T4333" s="123"/>
      <c r="U4333" s="119"/>
      <c r="V4333" s="99"/>
      <c r="W4333" s="127"/>
      <c r="X4333" s="99"/>
      <c r="Y4333" s="127"/>
    </row>
    <row r="4334" spans="3:25" ht="19" hidden="1">
      <c r="C4334" s="933"/>
      <c r="D4334" s="933"/>
      <c r="E4334" s="19"/>
      <c r="I4334" s="100"/>
      <c r="M4334" s="100"/>
      <c r="Q4334" s="99"/>
      <c r="R4334" s="340"/>
      <c r="S4334" s="119"/>
      <c r="T4334" s="123"/>
      <c r="U4334" s="119"/>
      <c r="V4334" s="99"/>
      <c r="W4334" s="127"/>
      <c r="X4334" s="99"/>
      <c r="Y4334" s="127"/>
    </row>
    <row r="4335" spans="3:25" ht="19" hidden="1">
      <c r="C4335" s="933"/>
      <c r="D4335" s="933"/>
      <c r="E4335" s="19"/>
      <c r="I4335" s="100"/>
      <c r="M4335" s="100"/>
      <c r="Q4335" s="99"/>
      <c r="R4335" s="340"/>
      <c r="S4335" s="119"/>
      <c r="T4335" s="123"/>
      <c r="U4335" s="119"/>
      <c r="V4335" s="99"/>
      <c r="W4335" s="127"/>
      <c r="X4335" s="99"/>
      <c r="Y4335" s="127"/>
    </row>
    <row r="4336" spans="3:25" ht="19" hidden="1">
      <c r="C4336" s="933"/>
      <c r="D4336" s="933"/>
      <c r="E4336" s="19"/>
      <c r="I4336" s="100"/>
      <c r="M4336" s="100"/>
      <c r="Q4336" s="99"/>
      <c r="R4336" s="340"/>
      <c r="S4336" s="119"/>
      <c r="T4336" s="123"/>
      <c r="U4336" s="119"/>
      <c r="V4336" s="99"/>
      <c r="W4336" s="127"/>
      <c r="X4336" s="99"/>
      <c r="Y4336" s="127"/>
    </row>
    <row r="4337" spans="3:25" ht="19" hidden="1">
      <c r="C4337" s="933"/>
      <c r="D4337" s="933"/>
      <c r="E4337" s="19"/>
      <c r="I4337" s="100"/>
      <c r="M4337" s="100"/>
      <c r="Q4337" s="99"/>
      <c r="R4337" s="340"/>
      <c r="S4337" s="119"/>
      <c r="T4337" s="123"/>
      <c r="U4337" s="119"/>
      <c r="V4337" s="99"/>
      <c r="W4337" s="127"/>
      <c r="X4337" s="99"/>
      <c r="Y4337" s="127"/>
    </row>
    <row r="4338" spans="3:25" ht="19" hidden="1">
      <c r="C4338" s="933"/>
      <c r="D4338" s="933"/>
      <c r="E4338" s="19"/>
      <c r="I4338" s="100"/>
      <c r="M4338" s="100"/>
      <c r="Q4338" s="99"/>
      <c r="R4338" s="340"/>
      <c r="S4338" s="119"/>
      <c r="T4338" s="123"/>
      <c r="U4338" s="119"/>
      <c r="V4338" s="99"/>
      <c r="W4338" s="127"/>
      <c r="X4338" s="99"/>
      <c r="Y4338" s="127"/>
    </row>
    <row r="4339" spans="3:25" ht="19" hidden="1">
      <c r="C4339" s="933"/>
      <c r="D4339" s="933"/>
      <c r="E4339" s="19"/>
      <c r="I4339" s="100"/>
      <c r="M4339" s="100"/>
      <c r="Q4339" s="99"/>
      <c r="R4339" s="340"/>
      <c r="S4339" s="119"/>
      <c r="T4339" s="123"/>
      <c r="U4339" s="119"/>
      <c r="V4339" s="99"/>
      <c r="W4339" s="127"/>
      <c r="X4339" s="99"/>
      <c r="Y4339" s="127"/>
    </row>
    <row r="4340" spans="3:25" ht="19" hidden="1">
      <c r="C4340" s="933"/>
      <c r="D4340" s="933"/>
      <c r="E4340" s="19"/>
      <c r="I4340" s="100"/>
      <c r="M4340" s="100"/>
      <c r="Q4340" s="99"/>
      <c r="R4340" s="340"/>
      <c r="S4340" s="119"/>
      <c r="T4340" s="123"/>
      <c r="U4340" s="119"/>
      <c r="V4340" s="99"/>
      <c r="W4340" s="127"/>
      <c r="X4340" s="99"/>
      <c r="Y4340" s="127"/>
    </row>
    <row r="4341" spans="3:25" ht="19" hidden="1">
      <c r="C4341" s="933"/>
      <c r="D4341" s="933"/>
      <c r="E4341" s="19"/>
      <c r="I4341" s="100"/>
      <c r="M4341" s="100"/>
      <c r="Q4341" s="99"/>
      <c r="R4341" s="340"/>
      <c r="S4341" s="119"/>
      <c r="T4341" s="123"/>
      <c r="U4341" s="119"/>
      <c r="V4341" s="99"/>
      <c r="W4341" s="127"/>
      <c r="X4341" s="99"/>
      <c r="Y4341" s="127"/>
    </row>
    <row r="4342" spans="3:25" ht="19" hidden="1">
      <c r="C4342" s="933"/>
      <c r="D4342" s="933"/>
      <c r="E4342" s="19"/>
      <c r="I4342" s="100"/>
      <c r="M4342" s="100"/>
      <c r="Q4342" s="99"/>
      <c r="R4342" s="340"/>
      <c r="S4342" s="119"/>
      <c r="T4342" s="123"/>
      <c r="U4342" s="119"/>
      <c r="V4342" s="99"/>
      <c r="W4342" s="127"/>
      <c r="X4342" s="99"/>
      <c r="Y4342" s="127"/>
    </row>
    <row r="4343" spans="3:25" ht="19" hidden="1">
      <c r="C4343" s="933"/>
      <c r="D4343" s="933"/>
      <c r="E4343" s="19"/>
      <c r="I4343" s="100"/>
      <c r="M4343" s="100"/>
      <c r="Q4343" s="99"/>
      <c r="R4343" s="340"/>
      <c r="S4343" s="119"/>
      <c r="T4343" s="123"/>
      <c r="U4343" s="119"/>
      <c r="V4343" s="99"/>
      <c r="W4343" s="127"/>
      <c r="X4343" s="99"/>
      <c r="Y4343" s="127"/>
    </row>
    <row r="4344" spans="3:25" ht="19" hidden="1">
      <c r="C4344" s="933"/>
      <c r="D4344" s="933"/>
      <c r="E4344" s="19"/>
      <c r="I4344" s="100"/>
      <c r="M4344" s="100"/>
      <c r="Q4344" s="99"/>
      <c r="R4344" s="340"/>
      <c r="S4344" s="119"/>
      <c r="T4344" s="123"/>
      <c r="U4344" s="119"/>
      <c r="V4344" s="99"/>
      <c r="W4344" s="127"/>
      <c r="X4344" s="99"/>
      <c r="Y4344" s="127"/>
    </row>
    <row r="4345" spans="3:25" ht="19" hidden="1">
      <c r="C4345" s="933"/>
      <c r="D4345" s="933"/>
      <c r="E4345" s="19"/>
      <c r="I4345" s="100"/>
      <c r="M4345" s="100"/>
      <c r="Q4345" s="99"/>
      <c r="R4345" s="340"/>
      <c r="S4345" s="119"/>
      <c r="T4345" s="123"/>
      <c r="U4345" s="119"/>
      <c r="V4345" s="99"/>
      <c r="W4345" s="127"/>
      <c r="X4345" s="99"/>
      <c r="Y4345" s="127"/>
    </row>
    <row r="4346" spans="3:25" ht="19" hidden="1">
      <c r="C4346" s="933"/>
      <c r="D4346" s="933"/>
      <c r="E4346" s="19"/>
      <c r="I4346" s="100"/>
      <c r="M4346" s="100"/>
      <c r="Q4346" s="99"/>
      <c r="R4346" s="340"/>
      <c r="S4346" s="119"/>
      <c r="T4346" s="123"/>
      <c r="U4346" s="119"/>
      <c r="V4346" s="99"/>
      <c r="W4346" s="127"/>
      <c r="X4346" s="99"/>
      <c r="Y4346" s="127"/>
    </row>
    <row r="4347" spans="3:25" ht="19" hidden="1">
      <c r="C4347" s="933"/>
      <c r="D4347" s="933"/>
      <c r="E4347" s="19"/>
      <c r="I4347" s="100"/>
      <c r="M4347" s="100"/>
      <c r="Q4347" s="99"/>
      <c r="R4347" s="340"/>
      <c r="S4347" s="119"/>
      <c r="T4347" s="123"/>
      <c r="U4347" s="119"/>
      <c r="V4347" s="99"/>
      <c r="W4347" s="127"/>
      <c r="X4347" s="99"/>
      <c r="Y4347" s="127"/>
    </row>
    <row r="4348" spans="3:25" ht="19" hidden="1">
      <c r="C4348" s="933"/>
      <c r="D4348" s="933"/>
      <c r="E4348" s="19"/>
      <c r="I4348" s="100"/>
      <c r="M4348" s="100"/>
      <c r="Q4348" s="99"/>
      <c r="R4348" s="340"/>
      <c r="S4348" s="119"/>
      <c r="T4348" s="123"/>
      <c r="U4348" s="119"/>
      <c r="V4348" s="99"/>
      <c r="W4348" s="127"/>
      <c r="X4348" s="99"/>
      <c r="Y4348" s="127"/>
    </row>
    <row r="4349" spans="3:25" ht="19" hidden="1">
      <c r="C4349" s="933"/>
      <c r="D4349" s="933"/>
      <c r="E4349" s="19"/>
      <c r="I4349" s="100"/>
      <c r="M4349" s="100"/>
      <c r="Q4349" s="99"/>
      <c r="R4349" s="340"/>
      <c r="S4349" s="119"/>
      <c r="T4349" s="123"/>
      <c r="U4349" s="119"/>
      <c r="V4349" s="99"/>
      <c r="W4349" s="127"/>
      <c r="X4349" s="99"/>
      <c r="Y4349" s="127"/>
    </row>
    <row r="4350" spans="3:25" ht="19" hidden="1">
      <c r="C4350" s="933"/>
      <c r="D4350" s="933"/>
      <c r="E4350" s="19"/>
      <c r="I4350" s="100"/>
      <c r="M4350" s="100"/>
      <c r="Q4350" s="99"/>
      <c r="R4350" s="340"/>
      <c r="S4350" s="119"/>
      <c r="T4350" s="123"/>
      <c r="U4350" s="119"/>
      <c r="V4350" s="99"/>
      <c r="W4350" s="127"/>
      <c r="X4350" s="99"/>
      <c r="Y4350" s="127"/>
    </row>
    <row r="4351" spans="3:25" ht="19" hidden="1">
      <c r="C4351" s="933"/>
      <c r="D4351" s="933"/>
      <c r="E4351" s="19"/>
      <c r="I4351" s="100"/>
      <c r="M4351" s="100"/>
      <c r="Q4351" s="99"/>
      <c r="R4351" s="340"/>
      <c r="S4351" s="119"/>
      <c r="T4351" s="123"/>
      <c r="U4351" s="119"/>
      <c r="V4351" s="99"/>
      <c r="W4351" s="127"/>
      <c r="X4351" s="99"/>
      <c r="Y4351" s="127"/>
    </row>
    <row r="4352" spans="3:25" ht="19" hidden="1">
      <c r="C4352" s="933"/>
      <c r="D4352" s="933"/>
      <c r="E4352" s="19"/>
      <c r="I4352" s="100"/>
      <c r="M4352" s="100"/>
      <c r="Q4352" s="99"/>
      <c r="R4352" s="340"/>
      <c r="S4352" s="119"/>
      <c r="T4352" s="123"/>
      <c r="U4352" s="119"/>
      <c r="V4352" s="99"/>
      <c r="W4352" s="127"/>
      <c r="X4352" s="99"/>
      <c r="Y4352" s="127"/>
    </row>
    <row r="4353" spans="3:25" ht="19" hidden="1">
      <c r="C4353" s="933"/>
      <c r="D4353" s="933"/>
      <c r="E4353" s="19"/>
      <c r="I4353" s="100"/>
      <c r="M4353" s="100"/>
      <c r="Q4353" s="99"/>
      <c r="R4353" s="340"/>
      <c r="S4353" s="119"/>
      <c r="T4353" s="123"/>
      <c r="U4353" s="119"/>
      <c r="V4353" s="99"/>
      <c r="W4353" s="127"/>
      <c r="X4353" s="99"/>
      <c r="Y4353" s="127"/>
    </row>
    <row r="4354" spans="3:25" ht="19" hidden="1">
      <c r="C4354" s="933"/>
      <c r="D4354" s="933"/>
      <c r="E4354" s="19"/>
      <c r="I4354" s="100"/>
      <c r="M4354" s="100"/>
      <c r="Q4354" s="99"/>
      <c r="R4354" s="340"/>
      <c r="S4354" s="119"/>
      <c r="T4354" s="123"/>
      <c r="U4354" s="119"/>
      <c r="V4354" s="99"/>
      <c r="W4354" s="127"/>
      <c r="X4354" s="99"/>
      <c r="Y4354" s="127"/>
    </row>
    <row r="4355" spans="3:25" ht="19" hidden="1">
      <c r="C4355" s="933"/>
      <c r="D4355" s="933"/>
      <c r="E4355" s="19"/>
      <c r="I4355" s="100"/>
      <c r="M4355" s="100"/>
      <c r="Q4355" s="99"/>
      <c r="R4355" s="340"/>
      <c r="S4355" s="119"/>
      <c r="T4355" s="123"/>
      <c r="U4355" s="119"/>
      <c r="V4355" s="99"/>
      <c r="W4355" s="127"/>
      <c r="X4355" s="99"/>
      <c r="Y4355" s="127"/>
    </row>
    <row r="4356" spans="3:25" ht="19" hidden="1">
      <c r="C4356" s="933"/>
      <c r="D4356" s="933"/>
      <c r="E4356" s="19"/>
      <c r="I4356" s="100"/>
      <c r="M4356" s="100"/>
      <c r="Q4356" s="99"/>
      <c r="R4356" s="340"/>
      <c r="S4356" s="119"/>
      <c r="T4356" s="123"/>
      <c r="U4356" s="119"/>
      <c r="V4356" s="99"/>
      <c r="W4356" s="127"/>
      <c r="X4356" s="99"/>
      <c r="Y4356" s="127"/>
    </row>
    <row r="4357" spans="3:25" ht="19" hidden="1">
      <c r="C4357" s="933"/>
      <c r="D4357" s="933"/>
      <c r="E4357" s="19"/>
      <c r="I4357" s="100"/>
      <c r="M4357" s="100"/>
      <c r="Q4357" s="99"/>
      <c r="R4357" s="340"/>
      <c r="S4357" s="119"/>
      <c r="T4357" s="123"/>
      <c r="U4357" s="119"/>
      <c r="V4357" s="99"/>
      <c r="W4357" s="127"/>
      <c r="X4357" s="99"/>
      <c r="Y4357" s="127"/>
    </row>
    <row r="4358" spans="3:25" ht="19" hidden="1">
      <c r="C4358" s="933"/>
      <c r="D4358" s="933"/>
      <c r="E4358" s="19"/>
      <c r="I4358" s="100"/>
      <c r="M4358" s="100"/>
      <c r="Q4358" s="99"/>
      <c r="R4358" s="340"/>
      <c r="S4358" s="119"/>
      <c r="T4358" s="123"/>
      <c r="U4358" s="119"/>
      <c r="V4358" s="99"/>
      <c r="W4358" s="127"/>
      <c r="X4358" s="99"/>
      <c r="Y4358" s="127"/>
    </row>
    <row r="4359" spans="3:25" ht="19" hidden="1">
      <c r="C4359" s="933"/>
      <c r="D4359" s="933"/>
      <c r="E4359" s="19"/>
      <c r="I4359" s="100"/>
      <c r="M4359" s="100"/>
      <c r="Q4359" s="99"/>
      <c r="R4359" s="340"/>
      <c r="S4359" s="119"/>
      <c r="T4359" s="123"/>
      <c r="U4359" s="119"/>
      <c r="V4359" s="99"/>
      <c r="W4359" s="127"/>
      <c r="X4359" s="99"/>
      <c r="Y4359" s="127"/>
    </row>
    <row r="4360" spans="3:25" ht="19" hidden="1">
      <c r="C4360" s="933"/>
      <c r="D4360" s="933"/>
      <c r="E4360" s="19"/>
      <c r="I4360" s="100"/>
      <c r="M4360" s="100"/>
      <c r="Q4360" s="99"/>
      <c r="R4360" s="340"/>
      <c r="S4360" s="119"/>
      <c r="T4360" s="123"/>
      <c r="U4360" s="119"/>
      <c r="V4360" s="99"/>
      <c r="W4360" s="127"/>
      <c r="X4360" s="99"/>
      <c r="Y4360" s="127"/>
    </row>
    <row r="4361" spans="3:25" ht="19" hidden="1">
      <c r="C4361" s="933"/>
      <c r="D4361" s="933"/>
      <c r="E4361" s="19"/>
      <c r="I4361" s="100"/>
      <c r="M4361" s="100"/>
      <c r="Q4361" s="99"/>
      <c r="R4361" s="340"/>
      <c r="S4361" s="119"/>
      <c r="T4361" s="123"/>
      <c r="U4361" s="119"/>
      <c r="V4361" s="99"/>
      <c r="W4361" s="127"/>
      <c r="X4361" s="99"/>
      <c r="Y4361" s="127"/>
    </row>
    <row r="4362" spans="3:25" ht="19" hidden="1">
      <c r="C4362" s="933"/>
      <c r="D4362" s="933"/>
      <c r="E4362" s="19"/>
      <c r="I4362" s="100"/>
      <c r="M4362" s="100"/>
      <c r="Q4362" s="99"/>
      <c r="R4362" s="340"/>
      <c r="S4362" s="119"/>
      <c r="T4362" s="123"/>
      <c r="U4362" s="119"/>
      <c r="V4362" s="99"/>
      <c r="W4362" s="127"/>
      <c r="X4362" s="99"/>
      <c r="Y4362" s="127"/>
    </row>
    <row r="4363" spans="3:25" ht="19" hidden="1">
      <c r="C4363" s="933"/>
      <c r="D4363" s="933"/>
      <c r="E4363" s="19"/>
      <c r="I4363" s="100"/>
      <c r="M4363" s="100"/>
      <c r="Q4363" s="99"/>
      <c r="R4363" s="340"/>
      <c r="S4363" s="119"/>
      <c r="T4363" s="123"/>
      <c r="U4363" s="119"/>
      <c r="V4363" s="99"/>
      <c r="W4363" s="127"/>
      <c r="X4363" s="99"/>
      <c r="Y4363" s="127"/>
    </row>
    <row r="4364" spans="3:25" ht="19" hidden="1">
      <c r="C4364" s="933"/>
      <c r="D4364" s="933"/>
      <c r="E4364" s="19"/>
      <c r="I4364" s="100"/>
      <c r="M4364" s="100"/>
      <c r="Q4364" s="99"/>
      <c r="R4364" s="340"/>
      <c r="S4364" s="119"/>
      <c r="T4364" s="123"/>
      <c r="U4364" s="119"/>
      <c r="V4364" s="99"/>
      <c r="W4364" s="127"/>
      <c r="X4364" s="99"/>
      <c r="Y4364" s="127"/>
    </row>
    <row r="4365" spans="3:25" ht="19" hidden="1">
      <c r="C4365" s="933"/>
      <c r="D4365" s="933"/>
      <c r="E4365" s="19"/>
      <c r="I4365" s="100"/>
      <c r="M4365" s="100"/>
      <c r="Q4365" s="99"/>
      <c r="R4365" s="340"/>
      <c r="S4365" s="119"/>
      <c r="T4365" s="123"/>
      <c r="U4365" s="119"/>
      <c r="V4365" s="99"/>
      <c r="W4365" s="127"/>
      <c r="X4365" s="99"/>
      <c r="Y4365" s="127"/>
    </row>
    <row r="4366" spans="3:25" ht="19" hidden="1">
      <c r="C4366" s="933"/>
      <c r="D4366" s="933"/>
      <c r="E4366" s="19"/>
      <c r="I4366" s="100"/>
      <c r="M4366" s="100"/>
      <c r="Q4366" s="99"/>
      <c r="R4366" s="340"/>
      <c r="S4366" s="119"/>
      <c r="T4366" s="123"/>
      <c r="U4366" s="119"/>
      <c r="V4366" s="99"/>
      <c r="W4366" s="127"/>
      <c r="X4366" s="99"/>
      <c r="Y4366" s="127"/>
    </row>
    <row r="4367" spans="3:25" ht="19" hidden="1">
      <c r="C4367" s="933"/>
      <c r="D4367" s="933"/>
      <c r="E4367" s="19"/>
      <c r="I4367" s="100"/>
      <c r="M4367" s="100"/>
      <c r="Q4367" s="99"/>
      <c r="R4367" s="340"/>
      <c r="S4367" s="119"/>
      <c r="T4367" s="123"/>
      <c r="U4367" s="119"/>
      <c r="V4367" s="99"/>
      <c r="W4367" s="127"/>
      <c r="X4367" s="99"/>
      <c r="Y4367" s="127"/>
    </row>
    <row r="4368" spans="3:25" ht="19" hidden="1">
      <c r="C4368" s="933"/>
      <c r="D4368" s="933"/>
      <c r="E4368" s="19"/>
      <c r="I4368" s="100"/>
      <c r="M4368" s="100"/>
      <c r="Q4368" s="99"/>
      <c r="R4368" s="340"/>
      <c r="S4368" s="119"/>
      <c r="T4368" s="123"/>
      <c r="U4368" s="119"/>
      <c r="V4368" s="99"/>
      <c r="W4368" s="127"/>
      <c r="X4368" s="99"/>
      <c r="Y4368" s="127"/>
    </row>
    <row r="4369" spans="3:25" ht="19" hidden="1">
      <c r="C4369" s="933"/>
      <c r="D4369" s="933"/>
      <c r="E4369" s="19"/>
      <c r="I4369" s="100"/>
      <c r="M4369" s="100"/>
      <c r="Q4369" s="99"/>
      <c r="R4369" s="340"/>
      <c r="S4369" s="119"/>
      <c r="T4369" s="123"/>
      <c r="U4369" s="119"/>
      <c r="V4369" s="99"/>
      <c r="W4369" s="127"/>
      <c r="X4369" s="99"/>
      <c r="Y4369" s="127"/>
    </row>
    <row r="4370" spans="3:25" ht="19" hidden="1">
      <c r="C4370" s="933"/>
      <c r="D4370" s="933"/>
      <c r="E4370" s="19"/>
      <c r="I4370" s="100"/>
      <c r="M4370" s="100"/>
      <c r="Q4370" s="99"/>
      <c r="R4370" s="340"/>
      <c r="S4370" s="119"/>
      <c r="T4370" s="123"/>
      <c r="U4370" s="119"/>
      <c r="V4370" s="99"/>
      <c r="W4370" s="127"/>
      <c r="X4370" s="99"/>
      <c r="Y4370" s="127"/>
    </row>
    <row r="4371" spans="3:25" ht="19" hidden="1">
      <c r="C4371" s="933"/>
      <c r="D4371" s="933"/>
      <c r="E4371" s="19"/>
      <c r="I4371" s="100"/>
      <c r="M4371" s="100"/>
      <c r="Q4371" s="99"/>
      <c r="R4371" s="340"/>
      <c r="S4371" s="119"/>
      <c r="T4371" s="123"/>
      <c r="U4371" s="119"/>
      <c r="V4371" s="99"/>
      <c r="W4371" s="127"/>
      <c r="X4371" s="99"/>
      <c r="Y4371" s="127"/>
    </row>
    <row r="4372" spans="3:25" ht="19" hidden="1">
      <c r="C4372" s="933"/>
      <c r="D4372" s="933"/>
      <c r="E4372" s="19"/>
      <c r="I4372" s="100"/>
      <c r="M4372" s="100"/>
      <c r="Q4372" s="99"/>
      <c r="R4372" s="340"/>
      <c r="S4372" s="119"/>
      <c r="T4372" s="123"/>
      <c r="U4372" s="119"/>
      <c r="V4372" s="99"/>
      <c r="W4372" s="127"/>
      <c r="X4372" s="99"/>
      <c r="Y4372" s="127"/>
    </row>
    <row r="4373" spans="3:25" ht="19" hidden="1">
      <c r="C4373" s="933"/>
      <c r="D4373" s="933"/>
      <c r="E4373" s="19"/>
      <c r="I4373" s="100"/>
      <c r="M4373" s="100"/>
      <c r="Q4373" s="99"/>
      <c r="R4373" s="340"/>
      <c r="S4373" s="119"/>
      <c r="T4373" s="123"/>
      <c r="U4373" s="119"/>
      <c r="V4373" s="99"/>
      <c r="W4373" s="127"/>
      <c r="X4373" s="99"/>
      <c r="Y4373" s="127"/>
    </row>
    <row r="4374" spans="3:25" ht="19" hidden="1">
      <c r="C4374" s="933"/>
      <c r="D4374" s="933"/>
      <c r="E4374" s="19"/>
      <c r="I4374" s="100"/>
      <c r="M4374" s="100"/>
      <c r="Q4374" s="99"/>
      <c r="R4374" s="340"/>
      <c r="S4374" s="119"/>
      <c r="T4374" s="123"/>
      <c r="U4374" s="119"/>
      <c r="V4374" s="99"/>
      <c r="W4374" s="127"/>
      <c r="X4374" s="99"/>
      <c r="Y4374" s="127"/>
    </row>
    <row r="4375" spans="3:25" ht="19" hidden="1">
      <c r="C4375" s="933"/>
      <c r="D4375" s="933"/>
      <c r="E4375" s="19"/>
      <c r="I4375" s="100"/>
      <c r="M4375" s="100"/>
      <c r="Q4375" s="99"/>
      <c r="R4375" s="340"/>
      <c r="S4375" s="119"/>
      <c r="T4375" s="123"/>
      <c r="U4375" s="119"/>
      <c r="V4375" s="99"/>
      <c r="W4375" s="127"/>
      <c r="X4375" s="99"/>
      <c r="Y4375" s="127"/>
    </row>
    <row r="4376" spans="3:25" ht="19" hidden="1">
      <c r="C4376" s="933"/>
      <c r="D4376" s="933"/>
      <c r="E4376" s="19"/>
      <c r="I4376" s="100"/>
      <c r="M4376" s="100"/>
      <c r="Q4376" s="99"/>
      <c r="R4376" s="340"/>
      <c r="S4376" s="119"/>
      <c r="T4376" s="123"/>
      <c r="U4376" s="119"/>
      <c r="V4376" s="99"/>
      <c r="W4376" s="127"/>
      <c r="X4376" s="99"/>
      <c r="Y4376" s="127"/>
    </row>
    <row r="4377" spans="3:25" ht="19" hidden="1">
      <c r="C4377" s="933"/>
      <c r="D4377" s="933"/>
      <c r="E4377" s="19"/>
      <c r="I4377" s="100"/>
      <c r="M4377" s="100"/>
      <c r="Q4377" s="99"/>
      <c r="R4377" s="340"/>
      <c r="S4377" s="119"/>
      <c r="T4377" s="123"/>
      <c r="U4377" s="119"/>
      <c r="V4377" s="99"/>
      <c r="W4377" s="127"/>
      <c r="X4377" s="99"/>
      <c r="Y4377" s="127"/>
    </row>
    <row r="4378" spans="3:25" ht="19" hidden="1">
      <c r="C4378" s="933"/>
      <c r="D4378" s="933"/>
      <c r="E4378" s="19"/>
      <c r="I4378" s="100"/>
      <c r="M4378" s="100"/>
      <c r="Q4378" s="99"/>
      <c r="R4378" s="340"/>
      <c r="S4378" s="119"/>
      <c r="T4378" s="123"/>
      <c r="U4378" s="119"/>
      <c r="V4378" s="99"/>
      <c r="W4378" s="127"/>
      <c r="X4378" s="99"/>
      <c r="Y4378" s="127"/>
    </row>
    <row r="4379" spans="3:25" ht="19" hidden="1">
      <c r="C4379" s="933"/>
      <c r="D4379" s="933"/>
      <c r="E4379" s="19"/>
      <c r="I4379" s="100"/>
      <c r="M4379" s="100"/>
      <c r="Q4379" s="99"/>
      <c r="R4379" s="340"/>
      <c r="S4379" s="119"/>
      <c r="T4379" s="123"/>
      <c r="U4379" s="119"/>
      <c r="V4379" s="99"/>
      <c r="W4379" s="127"/>
      <c r="X4379" s="99"/>
      <c r="Y4379" s="127"/>
    </row>
    <row r="4380" spans="3:25" ht="19" hidden="1">
      <c r="C4380" s="933"/>
      <c r="D4380" s="933"/>
      <c r="E4380" s="19"/>
      <c r="I4380" s="100"/>
      <c r="M4380" s="100"/>
      <c r="Q4380" s="99"/>
      <c r="R4380" s="340"/>
      <c r="S4380" s="119"/>
      <c r="T4380" s="123"/>
      <c r="U4380" s="119"/>
      <c r="V4380" s="99"/>
      <c r="W4380" s="127"/>
      <c r="X4380" s="99"/>
      <c r="Y4380" s="127"/>
    </row>
    <row r="4381" spans="3:25" ht="19" hidden="1">
      <c r="C4381" s="933"/>
      <c r="D4381" s="933"/>
      <c r="E4381" s="19"/>
      <c r="I4381" s="100"/>
      <c r="M4381" s="100"/>
      <c r="Q4381" s="99"/>
      <c r="R4381" s="340"/>
      <c r="S4381" s="119"/>
      <c r="T4381" s="123"/>
      <c r="U4381" s="119"/>
      <c r="V4381" s="99"/>
      <c r="W4381" s="127"/>
      <c r="X4381" s="99"/>
      <c r="Y4381" s="127"/>
    </row>
    <row r="4382" spans="3:25" ht="19" hidden="1">
      <c r="C4382" s="933"/>
      <c r="D4382" s="933"/>
      <c r="E4382" s="19"/>
      <c r="I4382" s="100"/>
      <c r="M4382" s="100"/>
      <c r="Q4382" s="99"/>
      <c r="R4382" s="340"/>
      <c r="S4382" s="119"/>
      <c r="T4382" s="123"/>
      <c r="U4382" s="119"/>
      <c r="V4382" s="99"/>
      <c r="W4382" s="127"/>
      <c r="X4382" s="99"/>
      <c r="Y4382" s="127"/>
    </row>
    <row r="4383" spans="3:25" ht="19" hidden="1">
      <c r="C4383" s="933"/>
      <c r="D4383" s="933"/>
      <c r="E4383" s="19"/>
      <c r="I4383" s="100"/>
      <c r="M4383" s="100"/>
      <c r="Q4383" s="99"/>
      <c r="R4383" s="340"/>
      <c r="S4383" s="119"/>
      <c r="T4383" s="123"/>
      <c r="U4383" s="119"/>
      <c r="V4383" s="99"/>
      <c r="W4383" s="127"/>
      <c r="X4383" s="99"/>
      <c r="Y4383" s="127"/>
    </row>
    <row r="4384" spans="3:25" ht="19" hidden="1">
      <c r="C4384" s="933"/>
      <c r="D4384" s="933"/>
      <c r="E4384" s="19"/>
      <c r="I4384" s="100"/>
      <c r="M4384" s="100"/>
      <c r="Q4384" s="99"/>
      <c r="R4384" s="340"/>
      <c r="S4384" s="119"/>
      <c r="T4384" s="123"/>
      <c r="U4384" s="119"/>
      <c r="V4384" s="99"/>
      <c r="W4384" s="127"/>
      <c r="X4384" s="99"/>
      <c r="Y4384" s="127"/>
    </row>
    <row r="4385" spans="3:25" ht="19" hidden="1">
      <c r="C4385" s="933"/>
      <c r="D4385" s="933"/>
      <c r="E4385" s="19"/>
      <c r="I4385" s="100"/>
      <c r="M4385" s="100"/>
      <c r="Q4385" s="99"/>
      <c r="R4385" s="340"/>
      <c r="S4385" s="119"/>
      <c r="T4385" s="123"/>
      <c r="U4385" s="119"/>
      <c r="V4385" s="99"/>
      <c r="W4385" s="127"/>
      <c r="X4385" s="99"/>
      <c r="Y4385" s="127"/>
    </row>
    <row r="4386" spans="3:25" ht="19" hidden="1">
      <c r="C4386" s="933"/>
      <c r="D4386" s="933"/>
      <c r="E4386" s="19"/>
      <c r="I4386" s="100"/>
      <c r="M4386" s="100"/>
      <c r="Q4386" s="99"/>
      <c r="R4386" s="340"/>
      <c r="S4386" s="119"/>
      <c r="T4386" s="123"/>
      <c r="U4386" s="119"/>
      <c r="V4386" s="99"/>
      <c r="W4386" s="127"/>
      <c r="X4386" s="99"/>
      <c r="Y4386" s="127"/>
    </row>
    <row r="4387" spans="3:25" ht="19" hidden="1">
      <c r="C4387" s="933"/>
      <c r="D4387" s="933"/>
      <c r="E4387" s="19"/>
      <c r="I4387" s="100"/>
      <c r="M4387" s="100"/>
      <c r="Q4387" s="99"/>
      <c r="R4387" s="340"/>
      <c r="S4387" s="119"/>
      <c r="T4387" s="123"/>
      <c r="U4387" s="119"/>
      <c r="V4387" s="99"/>
      <c r="W4387" s="127"/>
      <c r="X4387" s="99"/>
      <c r="Y4387" s="127"/>
    </row>
    <row r="4388" spans="3:25" ht="19" hidden="1">
      <c r="C4388" s="933"/>
      <c r="D4388" s="933"/>
      <c r="E4388" s="19"/>
      <c r="I4388" s="100"/>
      <c r="M4388" s="100"/>
      <c r="Q4388" s="99"/>
      <c r="R4388" s="340"/>
      <c r="S4388" s="119"/>
      <c r="T4388" s="123"/>
      <c r="U4388" s="119"/>
      <c r="V4388" s="99"/>
      <c r="W4388" s="127"/>
      <c r="X4388" s="99"/>
      <c r="Y4388" s="127"/>
    </row>
    <row r="4389" spans="3:25" ht="19" hidden="1">
      <c r="C4389" s="933"/>
      <c r="D4389" s="933"/>
      <c r="E4389" s="19"/>
      <c r="I4389" s="100"/>
      <c r="M4389" s="100"/>
      <c r="Q4389" s="99"/>
      <c r="R4389" s="340"/>
      <c r="S4389" s="119"/>
      <c r="T4389" s="123"/>
      <c r="U4389" s="119"/>
      <c r="V4389" s="99"/>
      <c r="W4389" s="127"/>
      <c r="X4389" s="99"/>
      <c r="Y4389" s="127"/>
    </row>
    <row r="4390" spans="3:25" ht="19" hidden="1">
      <c r="C4390" s="933"/>
      <c r="D4390" s="933"/>
      <c r="E4390" s="19"/>
      <c r="I4390" s="100"/>
      <c r="M4390" s="100"/>
      <c r="Q4390" s="99"/>
      <c r="R4390" s="340"/>
      <c r="S4390" s="119"/>
      <c r="T4390" s="123"/>
      <c r="U4390" s="119"/>
      <c r="V4390" s="99"/>
      <c r="W4390" s="127"/>
      <c r="X4390" s="99"/>
      <c r="Y4390" s="127"/>
    </row>
    <row r="4391" spans="3:25" ht="19" hidden="1">
      <c r="C4391" s="933"/>
      <c r="D4391" s="933"/>
      <c r="E4391" s="19"/>
      <c r="I4391" s="100"/>
      <c r="M4391" s="100"/>
      <c r="Q4391" s="99"/>
      <c r="R4391" s="340"/>
      <c r="S4391" s="119"/>
      <c r="T4391" s="123"/>
      <c r="U4391" s="119"/>
      <c r="V4391" s="99"/>
      <c r="W4391" s="127"/>
      <c r="X4391" s="99"/>
      <c r="Y4391" s="127"/>
    </row>
    <row r="4392" spans="3:25" ht="19" hidden="1">
      <c r="C4392" s="933"/>
      <c r="D4392" s="933"/>
      <c r="E4392" s="19"/>
      <c r="I4392" s="100"/>
      <c r="M4392" s="100"/>
      <c r="Q4392" s="99"/>
      <c r="R4392" s="340"/>
      <c r="S4392" s="119"/>
      <c r="T4392" s="123"/>
      <c r="U4392" s="119"/>
      <c r="V4392" s="99"/>
      <c r="W4392" s="127"/>
      <c r="X4392" s="99"/>
      <c r="Y4392" s="127"/>
    </row>
    <row r="4393" spans="3:25" ht="19" hidden="1">
      <c r="C4393" s="933"/>
      <c r="D4393" s="933"/>
      <c r="E4393" s="19"/>
      <c r="I4393" s="100"/>
      <c r="M4393" s="100"/>
      <c r="Q4393" s="99"/>
      <c r="R4393" s="340"/>
      <c r="S4393" s="119"/>
      <c r="T4393" s="123"/>
      <c r="U4393" s="119"/>
      <c r="V4393" s="99"/>
      <c r="W4393" s="127"/>
      <c r="X4393" s="99"/>
      <c r="Y4393" s="127"/>
    </row>
    <row r="4394" spans="3:25" ht="19" hidden="1">
      <c r="C4394" s="933"/>
      <c r="D4394" s="933"/>
      <c r="E4394" s="19"/>
      <c r="I4394" s="100"/>
      <c r="M4394" s="100"/>
      <c r="Q4394" s="99"/>
      <c r="R4394" s="340"/>
      <c r="S4394" s="119"/>
      <c r="T4394" s="123"/>
      <c r="U4394" s="119"/>
      <c r="V4394" s="99"/>
      <c r="W4394" s="127"/>
      <c r="X4394" s="99"/>
      <c r="Y4394" s="127"/>
    </row>
    <row r="4395" spans="3:25" ht="19" hidden="1">
      <c r="C4395" s="933"/>
      <c r="D4395" s="933"/>
      <c r="E4395" s="19"/>
      <c r="I4395" s="100"/>
      <c r="M4395" s="100"/>
      <c r="Q4395" s="99"/>
      <c r="R4395" s="340"/>
      <c r="S4395" s="119"/>
      <c r="T4395" s="123"/>
      <c r="U4395" s="119"/>
      <c r="V4395" s="99"/>
      <c r="W4395" s="127"/>
      <c r="X4395" s="99"/>
      <c r="Y4395" s="127"/>
    </row>
    <row r="4396" spans="3:25" ht="19" hidden="1">
      <c r="C4396" s="933"/>
      <c r="D4396" s="933"/>
      <c r="E4396" s="19"/>
      <c r="I4396" s="100"/>
      <c r="M4396" s="100"/>
      <c r="Q4396" s="99"/>
      <c r="R4396" s="340"/>
      <c r="S4396" s="119"/>
      <c r="T4396" s="123"/>
      <c r="U4396" s="119"/>
      <c r="V4396" s="99"/>
      <c r="W4396" s="127"/>
      <c r="X4396" s="99"/>
      <c r="Y4396" s="127"/>
    </row>
    <row r="4397" spans="3:25" ht="19" hidden="1">
      <c r="C4397" s="933"/>
      <c r="D4397" s="933"/>
      <c r="E4397" s="19"/>
      <c r="I4397" s="100"/>
      <c r="M4397" s="100"/>
      <c r="Q4397" s="99"/>
      <c r="R4397" s="340"/>
      <c r="S4397" s="119"/>
      <c r="T4397" s="123"/>
      <c r="U4397" s="119"/>
      <c r="V4397" s="99"/>
      <c r="W4397" s="127"/>
      <c r="X4397" s="99"/>
      <c r="Y4397" s="127"/>
    </row>
    <row r="4398" spans="3:25" ht="19" hidden="1">
      <c r="C4398" s="933"/>
      <c r="D4398" s="933"/>
      <c r="E4398" s="19"/>
      <c r="I4398" s="100"/>
      <c r="M4398" s="100"/>
      <c r="Q4398" s="99"/>
      <c r="R4398" s="340"/>
      <c r="S4398" s="119"/>
      <c r="T4398" s="123"/>
      <c r="U4398" s="119"/>
      <c r="V4398" s="99"/>
      <c r="W4398" s="127"/>
      <c r="X4398" s="99"/>
      <c r="Y4398" s="127"/>
    </row>
    <row r="4399" spans="3:25" ht="19" hidden="1">
      <c r="C4399" s="933"/>
      <c r="D4399" s="933"/>
      <c r="E4399" s="19"/>
      <c r="I4399" s="100"/>
      <c r="M4399" s="100"/>
      <c r="Q4399" s="99"/>
      <c r="R4399" s="340"/>
      <c r="S4399" s="119"/>
      <c r="T4399" s="123"/>
      <c r="U4399" s="119"/>
      <c r="V4399" s="99"/>
      <c r="W4399" s="127"/>
      <c r="X4399" s="99"/>
      <c r="Y4399" s="127"/>
    </row>
    <row r="4400" spans="3:25" ht="19" hidden="1">
      <c r="C4400" s="933"/>
      <c r="D4400" s="933"/>
      <c r="E4400" s="19"/>
      <c r="I4400" s="100"/>
      <c r="M4400" s="100"/>
      <c r="Q4400" s="99"/>
      <c r="R4400" s="340"/>
      <c r="S4400" s="119"/>
      <c r="T4400" s="123"/>
      <c r="U4400" s="119"/>
      <c r="V4400" s="99"/>
      <c r="W4400" s="127"/>
      <c r="X4400" s="99"/>
      <c r="Y4400" s="127"/>
    </row>
    <row r="4401" spans="3:25" ht="19" hidden="1">
      <c r="C4401" s="933"/>
      <c r="D4401" s="933"/>
      <c r="E4401" s="19"/>
      <c r="I4401" s="100"/>
      <c r="M4401" s="100"/>
      <c r="Q4401" s="99"/>
      <c r="R4401" s="340"/>
      <c r="S4401" s="119"/>
      <c r="T4401" s="123"/>
      <c r="U4401" s="119"/>
      <c r="V4401" s="99"/>
      <c r="W4401" s="127"/>
      <c r="X4401" s="99"/>
      <c r="Y4401" s="127"/>
    </row>
    <row r="4402" spans="3:25" ht="19" hidden="1">
      <c r="C4402" s="933"/>
      <c r="D4402" s="933"/>
      <c r="E4402" s="19"/>
      <c r="I4402" s="100"/>
      <c r="M4402" s="100"/>
      <c r="Q4402" s="99"/>
      <c r="R4402" s="340"/>
      <c r="S4402" s="119"/>
      <c r="T4402" s="123"/>
      <c r="U4402" s="119"/>
      <c r="V4402" s="99"/>
      <c r="W4402" s="127"/>
      <c r="X4402" s="99"/>
      <c r="Y4402" s="127"/>
    </row>
    <row r="4403" spans="3:25" ht="19" hidden="1">
      <c r="C4403" s="933"/>
      <c r="D4403" s="933"/>
      <c r="E4403" s="19"/>
      <c r="I4403" s="100"/>
      <c r="M4403" s="100"/>
      <c r="Q4403" s="99"/>
      <c r="R4403" s="340"/>
      <c r="S4403" s="119"/>
      <c r="T4403" s="123"/>
      <c r="U4403" s="119"/>
      <c r="V4403" s="99"/>
      <c r="W4403" s="127"/>
      <c r="X4403" s="99"/>
      <c r="Y4403" s="127"/>
    </row>
    <row r="4404" spans="3:25" ht="19" hidden="1">
      <c r="C4404" s="933"/>
      <c r="D4404" s="933"/>
      <c r="E4404" s="19"/>
      <c r="I4404" s="100"/>
      <c r="M4404" s="100"/>
      <c r="Q4404" s="99"/>
      <c r="R4404" s="340"/>
      <c r="S4404" s="119"/>
      <c r="T4404" s="123"/>
      <c r="U4404" s="119"/>
      <c r="V4404" s="99"/>
      <c r="W4404" s="127"/>
      <c r="X4404" s="99"/>
      <c r="Y4404" s="127"/>
    </row>
    <row r="4405" spans="3:25" ht="19" hidden="1">
      <c r="C4405" s="933"/>
      <c r="D4405" s="933"/>
      <c r="E4405" s="19"/>
      <c r="I4405" s="100"/>
      <c r="M4405" s="100"/>
      <c r="Q4405" s="99"/>
      <c r="R4405" s="340"/>
      <c r="S4405" s="119"/>
      <c r="T4405" s="123"/>
      <c r="U4405" s="119"/>
      <c r="V4405" s="99"/>
      <c r="W4405" s="127"/>
      <c r="X4405" s="99"/>
      <c r="Y4405" s="127"/>
    </row>
    <row r="4406" spans="3:25" ht="19" hidden="1">
      <c r="C4406" s="933"/>
      <c r="D4406" s="933"/>
      <c r="E4406" s="19"/>
      <c r="I4406" s="100"/>
      <c r="M4406" s="100"/>
      <c r="Q4406" s="99"/>
      <c r="R4406" s="340"/>
      <c r="S4406" s="119"/>
      <c r="T4406" s="123"/>
      <c r="U4406" s="119"/>
      <c r="V4406" s="99"/>
      <c r="W4406" s="127"/>
      <c r="X4406" s="99"/>
      <c r="Y4406" s="127"/>
    </row>
    <row r="4407" spans="3:25" ht="19" hidden="1">
      <c r="C4407" s="933"/>
      <c r="D4407" s="933"/>
      <c r="E4407" s="19"/>
      <c r="I4407" s="100"/>
      <c r="M4407" s="100"/>
      <c r="Q4407" s="99"/>
      <c r="R4407" s="340"/>
      <c r="S4407" s="119"/>
      <c r="T4407" s="123"/>
      <c r="U4407" s="119"/>
      <c r="V4407" s="99"/>
      <c r="W4407" s="127"/>
      <c r="X4407" s="99"/>
      <c r="Y4407" s="127"/>
    </row>
    <row r="4408" spans="3:25" ht="19" hidden="1">
      <c r="C4408" s="933"/>
      <c r="D4408" s="933"/>
      <c r="E4408" s="19"/>
      <c r="I4408" s="100"/>
      <c r="M4408" s="100"/>
      <c r="Q4408" s="99"/>
      <c r="R4408" s="340"/>
      <c r="S4408" s="119"/>
      <c r="T4408" s="123"/>
      <c r="U4408" s="119"/>
      <c r="V4408" s="99"/>
      <c r="W4408" s="127"/>
      <c r="X4408" s="99"/>
      <c r="Y4408" s="127"/>
    </row>
    <row r="4409" spans="3:25" ht="19" hidden="1">
      <c r="C4409" s="933"/>
      <c r="D4409" s="933"/>
      <c r="E4409" s="19"/>
      <c r="I4409" s="100"/>
      <c r="M4409" s="100"/>
      <c r="Q4409" s="99"/>
      <c r="R4409" s="340"/>
      <c r="S4409" s="119"/>
      <c r="T4409" s="123"/>
      <c r="U4409" s="119"/>
      <c r="V4409" s="99"/>
      <c r="W4409" s="127"/>
      <c r="X4409" s="99"/>
      <c r="Y4409" s="127"/>
    </row>
    <row r="4410" spans="3:25" ht="19" hidden="1">
      <c r="C4410" s="933"/>
      <c r="D4410" s="933"/>
      <c r="E4410" s="19"/>
      <c r="I4410" s="100"/>
      <c r="M4410" s="100"/>
      <c r="Q4410" s="99"/>
      <c r="R4410" s="340"/>
      <c r="S4410" s="119"/>
      <c r="T4410" s="123"/>
      <c r="U4410" s="119"/>
      <c r="V4410" s="99"/>
      <c r="W4410" s="127"/>
      <c r="X4410" s="99"/>
      <c r="Y4410" s="127"/>
    </row>
    <row r="4411" spans="3:25" ht="19" hidden="1">
      <c r="C4411" s="933"/>
      <c r="D4411" s="933"/>
      <c r="E4411" s="19"/>
      <c r="I4411" s="100"/>
      <c r="M4411" s="100"/>
      <c r="Q4411" s="99"/>
      <c r="R4411" s="340"/>
      <c r="S4411" s="119"/>
      <c r="T4411" s="123"/>
      <c r="U4411" s="119"/>
      <c r="V4411" s="99"/>
      <c r="W4411" s="127"/>
      <c r="X4411" s="99"/>
      <c r="Y4411" s="127"/>
    </row>
    <row r="4412" spans="3:25" ht="19" hidden="1">
      <c r="C4412" s="933"/>
      <c r="D4412" s="933"/>
      <c r="E4412" s="19"/>
      <c r="I4412" s="100"/>
      <c r="M4412" s="100"/>
      <c r="Q4412" s="99"/>
      <c r="R4412" s="340"/>
      <c r="S4412" s="119"/>
      <c r="T4412" s="123"/>
      <c r="U4412" s="119"/>
      <c r="V4412" s="99"/>
      <c r="W4412" s="127"/>
      <c r="X4412" s="99"/>
      <c r="Y4412" s="127"/>
    </row>
    <row r="4413" spans="3:25" ht="19" hidden="1">
      <c r="C4413" s="933"/>
      <c r="D4413" s="933"/>
      <c r="E4413" s="19"/>
      <c r="I4413" s="100"/>
      <c r="M4413" s="100"/>
      <c r="Q4413" s="99"/>
      <c r="R4413" s="340"/>
      <c r="S4413" s="119"/>
      <c r="T4413" s="123"/>
      <c r="U4413" s="119"/>
      <c r="V4413" s="99"/>
      <c r="W4413" s="127"/>
      <c r="X4413" s="99"/>
      <c r="Y4413" s="127"/>
    </row>
    <row r="4414" spans="3:25" ht="19" hidden="1">
      <c r="C4414" s="933"/>
      <c r="D4414" s="933"/>
      <c r="E4414" s="19"/>
      <c r="I4414" s="100"/>
      <c r="M4414" s="100"/>
      <c r="Q4414" s="99"/>
      <c r="R4414" s="340"/>
      <c r="S4414" s="119"/>
      <c r="T4414" s="123"/>
      <c r="U4414" s="119"/>
      <c r="V4414" s="99"/>
      <c r="W4414" s="127"/>
      <c r="X4414" s="99"/>
      <c r="Y4414" s="127"/>
    </row>
    <row r="4415" spans="3:25" ht="19" hidden="1">
      <c r="C4415" s="933"/>
      <c r="D4415" s="933"/>
      <c r="E4415" s="19"/>
      <c r="I4415" s="100"/>
      <c r="M4415" s="100"/>
      <c r="Q4415" s="99"/>
      <c r="R4415" s="340"/>
      <c r="S4415" s="119"/>
      <c r="T4415" s="123"/>
      <c r="U4415" s="119"/>
      <c r="V4415" s="99"/>
      <c r="W4415" s="127"/>
      <c r="X4415" s="99"/>
      <c r="Y4415" s="127"/>
    </row>
    <row r="4416" spans="3:25" ht="19" hidden="1">
      <c r="C4416" s="933"/>
      <c r="D4416" s="933"/>
      <c r="E4416" s="19"/>
      <c r="I4416" s="100"/>
      <c r="M4416" s="100"/>
      <c r="Q4416" s="99"/>
      <c r="R4416" s="340"/>
      <c r="S4416" s="119"/>
      <c r="T4416" s="123"/>
      <c r="U4416" s="119"/>
      <c r="V4416" s="99"/>
      <c r="W4416" s="127"/>
      <c r="X4416" s="99"/>
      <c r="Y4416" s="127"/>
    </row>
    <row r="4417" spans="3:25" ht="19" hidden="1">
      <c r="C4417" s="933"/>
      <c r="D4417" s="933"/>
      <c r="E4417" s="19"/>
      <c r="I4417" s="100"/>
      <c r="M4417" s="100"/>
      <c r="Q4417" s="99"/>
      <c r="R4417" s="340"/>
      <c r="S4417" s="119"/>
      <c r="T4417" s="123"/>
      <c r="U4417" s="119"/>
      <c r="V4417" s="99"/>
      <c r="W4417" s="127"/>
      <c r="X4417" s="99"/>
      <c r="Y4417" s="127"/>
    </row>
    <row r="4418" spans="3:25" ht="19" hidden="1">
      <c r="C4418" s="933"/>
      <c r="D4418" s="933"/>
      <c r="E4418" s="19"/>
      <c r="I4418" s="100"/>
      <c r="M4418" s="100"/>
      <c r="Q4418" s="99"/>
      <c r="R4418" s="340"/>
      <c r="S4418" s="119"/>
      <c r="T4418" s="123"/>
      <c r="U4418" s="119"/>
      <c r="V4418" s="99"/>
      <c r="W4418" s="127"/>
      <c r="X4418" s="99"/>
      <c r="Y4418" s="127"/>
    </row>
    <row r="4419" spans="3:25" ht="19" hidden="1">
      <c r="C4419" s="933"/>
      <c r="D4419" s="933"/>
      <c r="E4419" s="19"/>
      <c r="I4419" s="100"/>
      <c r="M4419" s="100"/>
      <c r="Q4419" s="99"/>
      <c r="R4419" s="340"/>
      <c r="S4419" s="119"/>
      <c r="T4419" s="123"/>
      <c r="U4419" s="119"/>
      <c r="V4419" s="99"/>
      <c r="W4419" s="127"/>
      <c r="X4419" s="99"/>
      <c r="Y4419" s="127"/>
    </row>
    <row r="4420" spans="3:25" ht="19" hidden="1">
      <c r="C4420" s="933"/>
      <c r="D4420" s="933"/>
      <c r="E4420" s="19"/>
      <c r="I4420" s="100"/>
      <c r="M4420" s="100"/>
      <c r="Q4420" s="99"/>
      <c r="R4420" s="340"/>
      <c r="S4420" s="119"/>
      <c r="T4420" s="123"/>
      <c r="U4420" s="119"/>
      <c r="V4420" s="99"/>
      <c r="W4420" s="127"/>
      <c r="X4420" s="99"/>
      <c r="Y4420" s="127"/>
    </row>
    <row r="4421" spans="3:25" ht="19" hidden="1">
      <c r="C4421" s="933"/>
      <c r="D4421" s="933"/>
      <c r="E4421" s="19"/>
      <c r="I4421" s="100"/>
      <c r="M4421" s="100"/>
      <c r="Q4421" s="99"/>
      <c r="R4421" s="340"/>
      <c r="S4421" s="119"/>
      <c r="T4421" s="123"/>
      <c r="U4421" s="119"/>
      <c r="V4421" s="99"/>
      <c r="W4421" s="127"/>
      <c r="X4421" s="99"/>
      <c r="Y4421" s="127"/>
    </row>
    <row r="4422" spans="3:25" ht="19" hidden="1">
      <c r="C4422" s="933"/>
      <c r="D4422" s="933"/>
      <c r="E4422" s="19"/>
      <c r="I4422" s="100"/>
      <c r="M4422" s="100"/>
      <c r="Q4422" s="99"/>
      <c r="R4422" s="340"/>
      <c r="S4422" s="119"/>
      <c r="T4422" s="123"/>
      <c r="U4422" s="119"/>
      <c r="V4422" s="99"/>
      <c r="W4422" s="127"/>
      <c r="X4422" s="99"/>
      <c r="Y4422" s="127"/>
    </row>
    <row r="4423" spans="3:25" ht="19" hidden="1">
      <c r="C4423" s="933"/>
      <c r="D4423" s="933"/>
      <c r="E4423" s="19"/>
      <c r="I4423" s="100"/>
      <c r="M4423" s="100"/>
      <c r="Q4423" s="99"/>
      <c r="R4423" s="340"/>
      <c r="S4423" s="119"/>
      <c r="T4423" s="123"/>
      <c r="U4423" s="119"/>
      <c r="V4423" s="99"/>
      <c r="W4423" s="127"/>
      <c r="X4423" s="99"/>
      <c r="Y4423" s="127"/>
    </row>
    <row r="4424" spans="3:25" ht="19" hidden="1">
      <c r="C4424" s="933"/>
      <c r="D4424" s="933"/>
      <c r="E4424" s="19"/>
      <c r="I4424" s="100"/>
      <c r="M4424" s="100"/>
      <c r="Q4424" s="99"/>
      <c r="R4424" s="340"/>
      <c r="S4424" s="119"/>
      <c r="T4424" s="123"/>
      <c r="U4424" s="119"/>
      <c r="V4424" s="99"/>
      <c r="W4424" s="127"/>
      <c r="X4424" s="99"/>
      <c r="Y4424" s="127"/>
    </row>
    <row r="4425" spans="3:25" ht="19" hidden="1">
      <c r="C4425" s="933"/>
      <c r="D4425" s="933"/>
      <c r="E4425" s="19"/>
      <c r="I4425" s="100"/>
      <c r="M4425" s="100"/>
      <c r="Q4425" s="99"/>
      <c r="R4425" s="340"/>
      <c r="S4425" s="119"/>
      <c r="T4425" s="123"/>
      <c r="U4425" s="119"/>
      <c r="V4425" s="99"/>
      <c r="W4425" s="127"/>
      <c r="X4425" s="99"/>
      <c r="Y4425" s="127"/>
    </row>
    <row r="4426" spans="3:25" ht="19" hidden="1">
      <c r="C4426" s="933"/>
      <c r="D4426" s="933"/>
      <c r="E4426" s="19"/>
      <c r="I4426" s="100"/>
      <c r="M4426" s="100"/>
      <c r="Q4426" s="99"/>
      <c r="R4426" s="340"/>
      <c r="S4426" s="119"/>
      <c r="T4426" s="123"/>
      <c r="U4426" s="119"/>
      <c r="V4426" s="99"/>
      <c r="W4426" s="127"/>
      <c r="X4426" s="99"/>
      <c r="Y4426" s="127"/>
    </row>
    <row r="4427" spans="3:25" ht="19" hidden="1">
      <c r="C4427" s="933"/>
      <c r="D4427" s="933"/>
      <c r="E4427" s="19"/>
      <c r="I4427" s="100"/>
      <c r="M4427" s="100"/>
      <c r="Q4427" s="99"/>
      <c r="R4427" s="340"/>
      <c r="S4427" s="119"/>
      <c r="T4427" s="123"/>
      <c r="U4427" s="119"/>
      <c r="V4427" s="99"/>
      <c r="W4427" s="127"/>
      <c r="X4427" s="99"/>
      <c r="Y4427" s="127"/>
    </row>
    <row r="4428" spans="3:25" ht="19" hidden="1">
      <c r="C4428" s="933"/>
      <c r="D4428" s="933"/>
      <c r="E4428" s="19"/>
      <c r="I4428" s="100"/>
      <c r="M4428" s="100"/>
      <c r="Q4428" s="99"/>
      <c r="R4428" s="340"/>
      <c r="S4428" s="119"/>
      <c r="T4428" s="123"/>
      <c r="U4428" s="119"/>
      <c r="V4428" s="99"/>
      <c r="W4428" s="127"/>
      <c r="X4428" s="99"/>
      <c r="Y4428" s="127"/>
    </row>
    <row r="4429" spans="3:25" ht="19" hidden="1">
      <c r="C4429" s="933"/>
      <c r="D4429" s="933"/>
      <c r="E4429" s="19"/>
      <c r="I4429" s="100"/>
      <c r="M4429" s="100"/>
      <c r="Q4429" s="99"/>
      <c r="R4429" s="340"/>
      <c r="S4429" s="119"/>
      <c r="T4429" s="123"/>
      <c r="U4429" s="119"/>
      <c r="V4429" s="99"/>
      <c r="W4429" s="127"/>
      <c r="X4429" s="99"/>
      <c r="Y4429" s="127"/>
    </row>
    <row r="4430" spans="3:25" ht="19" hidden="1">
      <c r="C4430" s="933"/>
      <c r="D4430" s="933"/>
      <c r="E4430" s="19"/>
      <c r="I4430" s="100"/>
      <c r="M4430" s="100"/>
      <c r="Q4430" s="99"/>
      <c r="R4430" s="340"/>
      <c r="S4430" s="119"/>
      <c r="T4430" s="123"/>
      <c r="U4430" s="119"/>
      <c r="V4430" s="99"/>
      <c r="W4430" s="127"/>
      <c r="X4430" s="99"/>
      <c r="Y4430" s="127"/>
    </row>
    <row r="4431" spans="3:25" ht="19" hidden="1">
      <c r="C4431" s="933"/>
      <c r="D4431" s="933"/>
      <c r="E4431" s="19"/>
      <c r="I4431" s="100"/>
      <c r="M4431" s="100"/>
      <c r="Q4431" s="99"/>
      <c r="R4431" s="340"/>
      <c r="S4431" s="119"/>
      <c r="T4431" s="123"/>
      <c r="U4431" s="119"/>
      <c r="V4431" s="99"/>
      <c r="W4431" s="127"/>
      <c r="X4431" s="99"/>
      <c r="Y4431" s="127"/>
    </row>
    <row r="4432" spans="3:25" ht="19" hidden="1">
      <c r="C4432" s="933"/>
      <c r="D4432" s="933"/>
      <c r="E4432" s="19"/>
      <c r="I4432" s="100"/>
      <c r="M4432" s="100"/>
      <c r="Q4432" s="99"/>
      <c r="R4432" s="340"/>
      <c r="S4432" s="119"/>
      <c r="T4432" s="123"/>
      <c r="U4432" s="119"/>
      <c r="V4432" s="99"/>
      <c r="W4432" s="127"/>
      <c r="X4432" s="99"/>
      <c r="Y4432" s="127"/>
    </row>
    <row r="4433" spans="3:25" ht="19" hidden="1">
      <c r="C4433" s="933"/>
      <c r="D4433" s="933"/>
      <c r="E4433" s="19"/>
      <c r="I4433" s="100"/>
      <c r="M4433" s="100"/>
      <c r="Q4433" s="99"/>
      <c r="R4433" s="340"/>
      <c r="S4433" s="119"/>
      <c r="T4433" s="123"/>
      <c r="U4433" s="119"/>
      <c r="V4433" s="99"/>
      <c r="W4433" s="127"/>
      <c r="X4433" s="99"/>
      <c r="Y4433" s="127"/>
    </row>
    <row r="4434" spans="3:25" ht="19" hidden="1">
      <c r="C4434" s="933"/>
      <c r="D4434" s="933"/>
      <c r="E4434" s="19"/>
      <c r="I4434" s="100"/>
      <c r="M4434" s="100"/>
      <c r="Q4434" s="99"/>
      <c r="R4434" s="340"/>
      <c r="S4434" s="119"/>
      <c r="T4434" s="123"/>
      <c r="U4434" s="119"/>
      <c r="V4434" s="99"/>
      <c r="W4434" s="127"/>
      <c r="X4434" s="99"/>
      <c r="Y4434" s="127"/>
    </row>
    <row r="4435" spans="3:25" ht="19" hidden="1">
      <c r="C4435" s="933"/>
      <c r="D4435" s="933"/>
      <c r="E4435" s="19"/>
      <c r="I4435" s="100"/>
      <c r="M4435" s="100"/>
      <c r="Q4435" s="99"/>
      <c r="R4435" s="340"/>
      <c r="S4435" s="119"/>
      <c r="T4435" s="123"/>
      <c r="U4435" s="119"/>
      <c r="V4435" s="99"/>
      <c r="W4435" s="127"/>
      <c r="X4435" s="99"/>
      <c r="Y4435" s="127"/>
    </row>
    <row r="4436" spans="3:25" ht="19" hidden="1">
      <c r="C4436" s="933"/>
      <c r="D4436" s="933"/>
      <c r="E4436" s="19"/>
      <c r="I4436" s="100"/>
      <c r="M4436" s="100"/>
      <c r="Q4436" s="99"/>
      <c r="R4436" s="340"/>
      <c r="S4436" s="119"/>
      <c r="T4436" s="123"/>
      <c r="U4436" s="119"/>
      <c r="V4436" s="99"/>
      <c r="W4436" s="127"/>
      <c r="X4436" s="99"/>
      <c r="Y4436" s="127"/>
    </row>
    <row r="4437" spans="3:25" ht="19" hidden="1">
      <c r="C4437" s="933"/>
      <c r="D4437" s="933"/>
      <c r="E4437" s="19"/>
      <c r="I4437" s="100"/>
      <c r="M4437" s="100"/>
      <c r="Q4437" s="99"/>
      <c r="R4437" s="340"/>
      <c r="S4437" s="119"/>
      <c r="T4437" s="123"/>
      <c r="U4437" s="119"/>
      <c r="V4437" s="99"/>
      <c r="W4437" s="127"/>
      <c r="X4437" s="99"/>
      <c r="Y4437" s="127"/>
    </row>
    <row r="4438" spans="3:25" ht="19" hidden="1">
      <c r="C4438" s="933"/>
      <c r="D4438" s="933"/>
      <c r="E4438" s="19"/>
      <c r="I4438" s="100"/>
      <c r="M4438" s="100"/>
      <c r="Q4438" s="99"/>
      <c r="R4438" s="340"/>
      <c r="S4438" s="119"/>
      <c r="T4438" s="123"/>
      <c r="U4438" s="119"/>
      <c r="V4438" s="99"/>
      <c r="W4438" s="127"/>
      <c r="X4438" s="99"/>
      <c r="Y4438" s="127"/>
    </row>
    <row r="4439" spans="3:25" ht="19" hidden="1">
      <c r="C4439" s="933"/>
      <c r="D4439" s="933"/>
      <c r="E4439" s="19"/>
      <c r="I4439" s="100"/>
      <c r="M4439" s="100"/>
      <c r="Q4439" s="99"/>
      <c r="R4439" s="340"/>
      <c r="S4439" s="119"/>
      <c r="T4439" s="123"/>
      <c r="U4439" s="119"/>
      <c r="V4439" s="99"/>
      <c r="W4439" s="127"/>
      <c r="X4439" s="99"/>
      <c r="Y4439" s="127"/>
    </row>
    <row r="4440" spans="3:25" ht="19" hidden="1">
      <c r="C4440" s="933"/>
      <c r="D4440" s="933"/>
      <c r="E4440" s="19"/>
      <c r="I4440" s="100"/>
      <c r="M4440" s="100"/>
      <c r="Q4440" s="99"/>
      <c r="R4440" s="340"/>
      <c r="S4440" s="119"/>
      <c r="T4440" s="123"/>
      <c r="U4440" s="119"/>
      <c r="V4440" s="99"/>
      <c r="W4440" s="127"/>
      <c r="X4440" s="99"/>
      <c r="Y4440" s="127"/>
    </row>
    <row r="4441" spans="3:25" ht="19" hidden="1">
      <c r="C4441" s="933"/>
      <c r="D4441" s="933"/>
      <c r="E4441" s="19"/>
      <c r="I4441" s="100"/>
      <c r="M4441" s="100"/>
      <c r="Q4441" s="99"/>
      <c r="R4441" s="340"/>
      <c r="S4441" s="119"/>
      <c r="T4441" s="123"/>
      <c r="U4441" s="119"/>
      <c r="V4441" s="99"/>
      <c r="W4441" s="127"/>
      <c r="X4441" s="99"/>
      <c r="Y4441" s="127"/>
    </row>
    <row r="4442" spans="3:25" ht="19" hidden="1">
      <c r="C4442" s="933"/>
      <c r="D4442" s="933"/>
      <c r="E4442" s="19"/>
      <c r="I4442" s="100"/>
      <c r="M4442" s="100"/>
      <c r="Q4442" s="99"/>
      <c r="R4442" s="340"/>
      <c r="S4442" s="119"/>
      <c r="T4442" s="123"/>
      <c r="U4442" s="119"/>
      <c r="V4442" s="99"/>
      <c r="W4442" s="127"/>
      <c r="X4442" s="99"/>
      <c r="Y4442" s="127"/>
    </row>
    <row r="4443" spans="3:25" ht="19" hidden="1">
      <c r="C4443" s="933"/>
      <c r="D4443" s="933"/>
      <c r="E4443" s="19"/>
      <c r="I4443" s="100"/>
      <c r="M4443" s="100"/>
      <c r="Q4443" s="99"/>
      <c r="R4443" s="340"/>
      <c r="S4443" s="119"/>
      <c r="T4443" s="123"/>
      <c r="U4443" s="119"/>
      <c r="V4443" s="99"/>
      <c r="W4443" s="127"/>
      <c r="X4443" s="99"/>
      <c r="Y4443" s="127"/>
    </row>
    <row r="4444" spans="3:25" ht="19" hidden="1">
      <c r="C4444" s="933"/>
      <c r="D4444" s="933"/>
      <c r="E4444" s="19"/>
      <c r="I4444" s="100"/>
      <c r="M4444" s="100"/>
      <c r="Q4444" s="99"/>
      <c r="R4444" s="340"/>
      <c r="S4444" s="119"/>
      <c r="T4444" s="123"/>
      <c r="U4444" s="119"/>
      <c r="V4444" s="99"/>
      <c r="W4444" s="127"/>
      <c r="X4444" s="99"/>
      <c r="Y4444" s="127"/>
    </row>
    <row r="4445" spans="3:25" ht="19" hidden="1">
      <c r="C4445" s="933"/>
      <c r="D4445" s="933"/>
      <c r="E4445" s="19"/>
      <c r="I4445" s="100"/>
      <c r="M4445" s="100"/>
      <c r="Q4445" s="99"/>
      <c r="R4445" s="340"/>
      <c r="S4445" s="119"/>
      <c r="T4445" s="123"/>
      <c r="U4445" s="119"/>
      <c r="V4445" s="99"/>
      <c r="W4445" s="127"/>
      <c r="X4445" s="99"/>
      <c r="Y4445" s="127"/>
    </row>
    <row r="4446" spans="3:25" ht="19" hidden="1">
      <c r="C4446" s="933"/>
      <c r="D4446" s="933"/>
      <c r="E4446" s="19"/>
      <c r="I4446" s="100"/>
      <c r="M4446" s="100"/>
      <c r="Q4446" s="99"/>
      <c r="R4446" s="340"/>
      <c r="S4446" s="119"/>
      <c r="T4446" s="123"/>
      <c r="U4446" s="119"/>
      <c r="V4446" s="99"/>
      <c r="W4446" s="127"/>
      <c r="X4446" s="99"/>
      <c r="Y4446" s="127"/>
    </row>
    <row r="4447" spans="3:25" ht="19" hidden="1">
      <c r="C4447" s="933"/>
      <c r="D4447" s="933"/>
      <c r="E4447" s="19"/>
      <c r="I4447" s="100"/>
      <c r="M4447" s="100"/>
      <c r="Q4447" s="99"/>
      <c r="R4447" s="340"/>
      <c r="S4447" s="119"/>
      <c r="T4447" s="123"/>
      <c r="U4447" s="119"/>
      <c r="V4447" s="99"/>
      <c r="W4447" s="127"/>
      <c r="X4447" s="99"/>
      <c r="Y4447" s="127"/>
    </row>
    <row r="4448" spans="3:25" ht="19" hidden="1">
      <c r="C4448" s="933"/>
      <c r="D4448" s="933"/>
      <c r="E4448" s="19"/>
      <c r="I4448" s="100"/>
      <c r="M4448" s="100"/>
      <c r="Q4448" s="99"/>
      <c r="R4448" s="340"/>
      <c r="S4448" s="119"/>
      <c r="T4448" s="123"/>
      <c r="U4448" s="119"/>
      <c r="V4448" s="99"/>
      <c r="W4448" s="127"/>
      <c r="X4448" s="99"/>
      <c r="Y4448" s="127"/>
    </row>
    <row r="4449" spans="3:25" ht="19" hidden="1">
      <c r="C4449" s="933"/>
      <c r="D4449" s="933"/>
      <c r="E4449" s="19"/>
      <c r="I4449" s="100"/>
      <c r="M4449" s="100"/>
      <c r="Q4449" s="99"/>
      <c r="R4449" s="340"/>
      <c r="S4449" s="119"/>
      <c r="T4449" s="123"/>
      <c r="U4449" s="119"/>
      <c r="V4449" s="99"/>
      <c r="W4449" s="127"/>
      <c r="X4449" s="99"/>
      <c r="Y4449" s="127"/>
    </row>
    <row r="4450" spans="3:25" ht="19" hidden="1">
      <c r="C4450" s="933"/>
      <c r="D4450" s="933"/>
      <c r="E4450" s="19"/>
      <c r="I4450" s="100"/>
      <c r="M4450" s="100"/>
      <c r="Q4450" s="99"/>
      <c r="R4450" s="340"/>
      <c r="S4450" s="119"/>
      <c r="T4450" s="123"/>
      <c r="U4450" s="119"/>
      <c r="V4450" s="99"/>
      <c r="W4450" s="127"/>
      <c r="X4450" s="99"/>
      <c r="Y4450" s="127"/>
    </row>
    <row r="4451" spans="3:25" ht="19" hidden="1">
      <c r="C4451" s="933"/>
      <c r="D4451" s="933"/>
      <c r="E4451" s="19"/>
      <c r="I4451" s="100"/>
      <c r="M4451" s="100"/>
      <c r="Q4451" s="99"/>
      <c r="R4451" s="340"/>
      <c r="S4451" s="119"/>
      <c r="T4451" s="123"/>
      <c r="U4451" s="119"/>
      <c r="V4451" s="99"/>
      <c r="W4451" s="127"/>
      <c r="X4451" s="99"/>
      <c r="Y4451" s="127"/>
    </row>
    <row r="4452" spans="3:25" ht="19" hidden="1">
      <c r="C4452" s="933"/>
      <c r="D4452" s="933"/>
      <c r="E4452" s="19"/>
      <c r="I4452" s="100"/>
      <c r="M4452" s="100"/>
      <c r="Q4452" s="99"/>
      <c r="R4452" s="340"/>
      <c r="S4452" s="119"/>
      <c r="T4452" s="123"/>
      <c r="U4452" s="119"/>
      <c r="V4452" s="99"/>
      <c r="W4452" s="127"/>
      <c r="X4452" s="99"/>
      <c r="Y4452" s="127"/>
    </row>
    <row r="4453" spans="3:25" ht="19" hidden="1">
      <c r="C4453" s="933"/>
      <c r="D4453" s="933"/>
      <c r="E4453" s="19"/>
      <c r="I4453" s="100"/>
      <c r="M4453" s="100"/>
      <c r="Q4453" s="99"/>
      <c r="R4453" s="340"/>
      <c r="S4453" s="119"/>
      <c r="T4453" s="123"/>
      <c r="U4453" s="119"/>
      <c r="V4453" s="99"/>
      <c r="W4453" s="127"/>
      <c r="X4453" s="99"/>
      <c r="Y4453" s="127"/>
    </row>
    <row r="4454" spans="3:25" ht="19" hidden="1">
      <c r="C4454" s="933"/>
      <c r="D4454" s="933"/>
      <c r="E4454" s="19"/>
      <c r="I4454" s="100"/>
      <c r="M4454" s="100"/>
      <c r="Q4454" s="99"/>
      <c r="R4454" s="340"/>
      <c r="S4454" s="119"/>
      <c r="T4454" s="123"/>
      <c r="U4454" s="119"/>
      <c r="V4454" s="99"/>
      <c r="W4454" s="127"/>
      <c r="X4454" s="99"/>
      <c r="Y4454" s="127"/>
    </row>
    <row r="4455" spans="3:25" ht="19" hidden="1">
      <c r="C4455" s="933"/>
      <c r="D4455" s="933"/>
      <c r="E4455" s="19"/>
      <c r="I4455" s="100"/>
      <c r="M4455" s="100"/>
      <c r="Q4455" s="99"/>
      <c r="R4455" s="340"/>
      <c r="S4455" s="119"/>
      <c r="T4455" s="123"/>
      <c r="U4455" s="119"/>
      <c r="V4455" s="99"/>
      <c r="W4455" s="127"/>
      <c r="X4455" s="99"/>
      <c r="Y4455" s="127"/>
    </row>
    <row r="4456" spans="3:25" ht="19" hidden="1">
      <c r="C4456" s="933"/>
      <c r="D4456" s="933"/>
      <c r="E4456" s="19"/>
      <c r="I4456" s="100"/>
      <c r="M4456" s="100"/>
      <c r="Q4456" s="99"/>
      <c r="R4456" s="340"/>
      <c r="S4456" s="119"/>
      <c r="T4456" s="123"/>
      <c r="U4456" s="119"/>
      <c r="V4456" s="99"/>
      <c r="W4456" s="127"/>
      <c r="X4456" s="99"/>
      <c r="Y4456" s="127"/>
    </row>
    <row r="4457" spans="3:25" ht="19" hidden="1">
      <c r="C4457" s="933"/>
      <c r="D4457" s="933"/>
      <c r="E4457" s="19"/>
      <c r="I4457" s="100"/>
      <c r="M4457" s="100"/>
      <c r="Q4457" s="99"/>
      <c r="R4457" s="340"/>
      <c r="S4457" s="119"/>
      <c r="T4457" s="123"/>
      <c r="U4457" s="119"/>
      <c r="V4457" s="99"/>
      <c r="W4457" s="127"/>
      <c r="X4457" s="99"/>
      <c r="Y4457" s="127"/>
    </row>
    <row r="4458" spans="3:25" ht="19" hidden="1">
      <c r="C4458" s="933"/>
      <c r="D4458" s="933"/>
      <c r="E4458" s="19"/>
      <c r="I4458" s="100"/>
      <c r="M4458" s="100"/>
      <c r="Q4458" s="99"/>
      <c r="R4458" s="340"/>
      <c r="S4458" s="119"/>
      <c r="T4458" s="123"/>
      <c r="U4458" s="119"/>
      <c r="V4458" s="99"/>
      <c r="W4458" s="127"/>
      <c r="X4458" s="99"/>
      <c r="Y4458" s="127"/>
    </row>
    <row r="4459" spans="3:25" ht="19" hidden="1">
      <c r="C4459" s="933"/>
      <c r="D4459" s="933"/>
      <c r="E4459" s="19"/>
      <c r="I4459" s="100"/>
      <c r="M4459" s="100"/>
      <c r="Q4459" s="99"/>
      <c r="R4459" s="340"/>
      <c r="S4459" s="119"/>
      <c r="T4459" s="123"/>
      <c r="U4459" s="119"/>
      <c r="V4459" s="99"/>
      <c r="W4459" s="127"/>
      <c r="X4459" s="99"/>
      <c r="Y4459" s="127"/>
    </row>
    <row r="4460" spans="3:25" ht="19" hidden="1">
      <c r="C4460" s="933"/>
      <c r="D4460" s="933"/>
      <c r="E4460" s="19"/>
      <c r="I4460" s="100"/>
      <c r="M4460" s="100"/>
      <c r="Q4460" s="99"/>
      <c r="R4460" s="340"/>
      <c r="S4460" s="119"/>
      <c r="T4460" s="123"/>
      <c r="U4460" s="119"/>
      <c r="V4460" s="99"/>
      <c r="W4460" s="127"/>
      <c r="X4460" s="99"/>
      <c r="Y4460" s="127"/>
    </row>
    <row r="4461" spans="3:25" ht="19" hidden="1">
      <c r="C4461" s="933"/>
      <c r="D4461" s="933"/>
      <c r="E4461" s="19"/>
      <c r="I4461" s="100"/>
      <c r="M4461" s="100"/>
      <c r="Q4461" s="99"/>
      <c r="R4461" s="340"/>
      <c r="S4461" s="119"/>
      <c r="T4461" s="123"/>
      <c r="U4461" s="119"/>
      <c r="V4461" s="99"/>
      <c r="W4461" s="127"/>
      <c r="X4461" s="99"/>
      <c r="Y4461" s="127"/>
    </row>
    <row r="4462" spans="3:25" ht="19" hidden="1">
      <c r="C4462" s="933"/>
      <c r="D4462" s="933"/>
      <c r="E4462" s="19"/>
      <c r="I4462" s="100"/>
      <c r="M4462" s="100"/>
      <c r="Q4462" s="99"/>
      <c r="R4462" s="340"/>
      <c r="S4462" s="119"/>
      <c r="T4462" s="123"/>
      <c r="U4462" s="119"/>
      <c r="V4462" s="99"/>
      <c r="W4462" s="127"/>
      <c r="X4462" s="99"/>
      <c r="Y4462" s="127"/>
    </row>
    <row r="4463" spans="3:25" ht="19" hidden="1">
      <c r="C4463" s="933"/>
      <c r="D4463" s="933"/>
      <c r="E4463" s="19"/>
      <c r="I4463" s="100"/>
      <c r="M4463" s="100"/>
      <c r="Q4463" s="99"/>
      <c r="R4463" s="340"/>
      <c r="S4463" s="119"/>
      <c r="T4463" s="123"/>
      <c r="U4463" s="119"/>
      <c r="V4463" s="99"/>
      <c r="W4463" s="127"/>
      <c r="X4463" s="99"/>
      <c r="Y4463" s="127"/>
    </row>
    <row r="4464" spans="3:25" ht="19" hidden="1">
      <c r="C4464" s="933"/>
      <c r="D4464" s="933"/>
      <c r="E4464" s="19"/>
      <c r="I4464" s="100"/>
      <c r="M4464" s="100"/>
      <c r="Q4464" s="99"/>
      <c r="R4464" s="340"/>
      <c r="S4464" s="119"/>
      <c r="T4464" s="123"/>
      <c r="U4464" s="119"/>
      <c r="V4464" s="99"/>
      <c r="W4464" s="127"/>
      <c r="X4464" s="99"/>
      <c r="Y4464" s="127"/>
    </row>
    <row r="4465" spans="3:25" ht="19" hidden="1">
      <c r="C4465" s="933"/>
      <c r="D4465" s="933"/>
      <c r="E4465" s="19"/>
      <c r="I4465" s="100"/>
      <c r="M4465" s="100"/>
      <c r="Q4465" s="99"/>
      <c r="R4465" s="340"/>
      <c r="S4465" s="119"/>
      <c r="T4465" s="123"/>
      <c r="U4465" s="119"/>
      <c r="V4465" s="99"/>
      <c r="W4465" s="127"/>
      <c r="X4465" s="99"/>
      <c r="Y4465" s="127"/>
    </row>
    <row r="4466" spans="3:25" ht="19" hidden="1">
      <c r="C4466" s="933"/>
      <c r="D4466" s="933"/>
      <c r="E4466" s="19"/>
      <c r="I4466" s="100"/>
      <c r="M4466" s="100"/>
      <c r="Q4466" s="99"/>
      <c r="R4466" s="340"/>
      <c r="S4466" s="119"/>
      <c r="T4466" s="123"/>
      <c r="U4466" s="119"/>
      <c r="V4466" s="99"/>
      <c r="W4466" s="127"/>
      <c r="X4466" s="99"/>
      <c r="Y4466" s="127"/>
    </row>
    <row r="4467" spans="3:25" ht="19" hidden="1">
      <c r="C4467" s="933"/>
      <c r="D4467" s="933"/>
      <c r="E4467" s="19"/>
      <c r="I4467" s="100"/>
      <c r="M4467" s="100"/>
      <c r="Q4467" s="99"/>
      <c r="R4467" s="340"/>
      <c r="S4467" s="119"/>
      <c r="T4467" s="123"/>
      <c r="U4467" s="119"/>
      <c r="V4467" s="99"/>
      <c r="W4467" s="127"/>
      <c r="X4467" s="99"/>
      <c r="Y4467" s="127"/>
    </row>
    <row r="4468" spans="3:25" ht="19" hidden="1">
      <c r="C4468" s="933"/>
      <c r="D4468" s="933"/>
      <c r="E4468" s="19"/>
      <c r="I4468" s="100"/>
      <c r="M4468" s="100"/>
      <c r="Q4468" s="99"/>
      <c r="R4468" s="340"/>
      <c r="S4468" s="119"/>
      <c r="T4468" s="123"/>
      <c r="U4468" s="119"/>
      <c r="V4468" s="99"/>
      <c r="W4468" s="127"/>
      <c r="X4468" s="99"/>
      <c r="Y4468" s="127"/>
    </row>
    <row r="4469" spans="3:25" ht="19" hidden="1">
      <c r="C4469" s="933"/>
      <c r="D4469" s="933"/>
      <c r="E4469" s="19"/>
      <c r="I4469" s="100"/>
      <c r="M4469" s="100"/>
      <c r="Q4469" s="99"/>
      <c r="R4469" s="340"/>
      <c r="S4469" s="119"/>
      <c r="T4469" s="123"/>
      <c r="U4469" s="119"/>
      <c r="V4469" s="99"/>
      <c r="W4469" s="127"/>
      <c r="X4469" s="99"/>
      <c r="Y4469" s="127"/>
    </row>
    <row r="4470" spans="3:25" ht="19" hidden="1">
      <c r="C4470" s="933"/>
      <c r="D4470" s="933"/>
      <c r="E4470" s="19"/>
      <c r="I4470" s="100"/>
      <c r="M4470" s="100"/>
      <c r="Q4470" s="99"/>
      <c r="R4470" s="340"/>
      <c r="S4470" s="119"/>
      <c r="T4470" s="123"/>
      <c r="U4470" s="119"/>
      <c r="V4470" s="99"/>
      <c r="W4470" s="127"/>
      <c r="X4470" s="99"/>
      <c r="Y4470" s="127"/>
    </row>
    <row r="4471" spans="3:25" ht="19" hidden="1">
      <c r="C4471" s="933"/>
      <c r="D4471" s="933"/>
      <c r="E4471" s="19"/>
      <c r="I4471" s="100"/>
      <c r="M4471" s="100"/>
      <c r="Q4471" s="99"/>
      <c r="R4471" s="340"/>
      <c r="S4471" s="119"/>
      <c r="T4471" s="123"/>
      <c r="U4471" s="119"/>
      <c r="V4471" s="99"/>
      <c r="W4471" s="127"/>
      <c r="X4471" s="99"/>
      <c r="Y4471" s="127"/>
    </row>
    <row r="4472" spans="3:25" ht="19" hidden="1">
      <c r="C4472" s="933"/>
      <c r="D4472" s="933"/>
      <c r="E4472" s="19"/>
      <c r="I4472" s="100"/>
      <c r="M4472" s="100"/>
      <c r="Q4472" s="99"/>
      <c r="R4472" s="340"/>
      <c r="S4472" s="119"/>
      <c r="T4472" s="123"/>
      <c r="U4472" s="119"/>
      <c r="V4472" s="99"/>
      <c r="W4472" s="127"/>
      <c r="X4472" s="99"/>
      <c r="Y4472" s="127"/>
    </row>
    <row r="4473" spans="3:25" ht="19" hidden="1">
      <c r="C4473" s="933"/>
      <c r="D4473" s="933"/>
      <c r="E4473" s="19"/>
      <c r="I4473" s="100"/>
      <c r="M4473" s="100"/>
      <c r="Q4473" s="99"/>
      <c r="R4473" s="340"/>
      <c r="S4473" s="119"/>
      <c r="T4473" s="123"/>
      <c r="U4473" s="119"/>
      <c r="V4473" s="99"/>
      <c r="W4473" s="127"/>
      <c r="X4473" s="99"/>
      <c r="Y4473" s="127"/>
    </row>
    <row r="4474" spans="3:25" ht="19" hidden="1">
      <c r="C4474" s="933"/>
      <c r="D4474" s="933"/>
      <c r="E4474" s="19"/>
      <c r="I4474" s="100"/>
      <c r="M4474" s="100"/>
      <c r="Q4474" s="99"/>
      <c r="R4474" s="340"/>
      <c r="S4474" s="119"/>
      <c r="T4474" s="123"/>
      <c r="U4474" s="119"/>
      <c r="V4474" s="99"/>
      <c r="W4474" s="127"/>
      <c r="X4474" s="99"/>
      <c r="Y4474" s="127"/>
    </row>
    <row r="4475" spans="3:25" ht="19" hidden="1">
      <c r="C4475" s="933"/>
      <c r="D4475" s="933"/>
      <c r="E4475" s="19"/>
      <c r="I4475" s="100"/>
      <c r="M4475" s="100"/>
      <c r="Q4475" s="99"/>
      <c r="R4475" s="340"/>
      <c r="S4475" s="119"/>
      <c r="T4475" s="123"/>
      <c r="U4475" s="119"/>
      <c r="V4475" s="99"/>
      <c r="W4475" s="127"/>
      <c r="X4475" s="99"/>
      <c r="Y4475" s="127"/>
    </row>
    <row r="4476" spans="3:25" ht="19" hidden="1">
      <c r="C4476" s="933"/>
      <c r="D4476" s="933"/>
      <c r="E4476" s="19"/>
      <c r="I4476" s="100"/>
      <c r="M4476" s="100"/>
      <c r="Q4476" s="99"/>
      <c r="R4476" s="340"/>
      <c r="S4476" s="119"/>
      <c r="T4476" s="123"/>
      <c r="U4476" s="119"/>
      <c r="V4476" s="99"/>
      <c r="W4476" s="127"/>
      <c r="X4476" s="99"/>
      <c r="Y4476" s="127"/>
    </row>
    <row r="4477" spans="3:25" ht="19" hidden="1">
      <c r="C4477" s="933"/>
      <c r="D4477" s="933"/>
      <c r="E4477" s="19"/>
      <c r="I4477" s="100"/>
      <c r="M4477" s="100"/>
      <c r="Q4477" s="99"/>
      <c r="R4477" s="340"/>
      <c r="S4477" s="119"/>
      <c r="T4477" s="123"/>
      <c r="U4477" s="119"/>
      <c r="V4477" s="99"/>
      <c r="W4477" s="127"/>
      <c r="X4477" s="99"/>
      <c r="Y4477" s="127"/>
    </row>
    <row r="4478" spans="3:25" ht="19" hidden="1">
      <c r="C4478" s="933"/>
      <c r="D4478" s="933"/>
      <c r="E4478" s="19"/>
      <c r="I4478" s="100"/>
      <c r="M4478" s="100"/>
      <c r="Q4478" s="99"/>
      <c r="R4478" s="340"/>
      <c r="S4478" s="119"/>
      <c r="T4478" s="123"/>
      <c r="U4478" s="119"/>
      <c r="V4478" s="99"/>
      <c r="W4478" s="127"/>
      <c r="X4478" s="99"/>
      <c r="Y4478" s="127"/>
    </row>
    <row r="4479" spans="3:25" ht="19" hidden="1">
      <c r="C4479" s="933"/>
      <c r="D4479" s="933"/>
      <c r="E4479" s="19"/>
      <c r="I4479" s="100"/>
      <c r="M4479" s="100"/>
      <c r="Q4479" s="99"/>
      <c r="R4479" s="340"/>
      <c r="S4479" s="119"/>
      <c r="T4479" s="123"/>
      <c r="U4479" s="119"/>
      <c r="V4479" s="99"/>
      <c r="W4479" s="127"/>
      <c r="X4479" s="99"/>
      <c r="Y4479" s="127"/>
    </row>
    <row r="4480" spans="3:25" ht="19" hidden="1">
      <c r="C4480" s="933"/>
      <c r="D4480" s="933"/>
      <c r="E4480" s="19"/>
      <c r="I4480" s="100"/>
      <c r="M4480" s="100"/>
      <c r="Q4480" s="99"/>
      <c r="R4480" s="340"/>
      <c r="S4480" s="119"/>
      <c r="T4480" s="123"/>
      <c r="U4480" s="119"/>
      <c r="V4480" s="99"/>
      <c r="W4480" s="127"/>
      <c r="X4480" s="99"/>
      <c r="Y4480" s="127"/>
    </row>
    <row r="4481" spans="3:25" ht="19" hidden="1">
      <c r="C4481" s="933"/>
      <c r="D4481" s="933"/>
      <c r="E4481" s="19"/>
      <c r="I4481" s="100"/>
      <c r="M4481" s="100"/>
      <c r="Q4481" s="99"/>
      <c r="R4481" s="340"/>
      <c r="S4481" s="119"/>
      <c r="T4481" s="123"/>
      <c r="U4481" s="119"/>
      <c r="V4481" s="99"/>
      <c r="W4481" s="127"/>
      <c r="X4481" s="99"/>
      <c r="Y4481" s="127"/>
    </row>
    <row r="4482" spans="3:25" ht="19" hidden="1">
      <c r="C4482" s="933"/>
      <c r="D4482" s="933"/>
      <c r="E4482" s="19"/>
      <c r="I4482" s="100"/>
      <c r="M4482" s="100"/>
      <c r="Q4482" s="99"/>
      <c r="R4482" s="340"/>
      <c r="S4482" s="119"/>
      <c r="T4482" s="123"/>
      <c r="U4482" s="119"/>
      <c r="V4482" s="99"/>
      <c r="W4482" s="127"/>
      <c r="X4482" s="99"/>
      <c r="Y4482" s="127"/>
    </row>
    <row r="4483" spans="3:25" ht="19" hidden="1">
      <c r="C4483" s="933"/>
      <c r="D4483" s="933"/>
      <c r="E4483" s="19"/>
      <c r="I4483" s="100"/>
      <c r="M4483" s="100"/>
      <c r="Q4483" s="99"/>
      <c r="R4483" s="340"/>
      <c r="S4483" s="119"/>
      <c r="T4483" s="123"/>
      <c r="U4483" s="119"/>
      <c r="V4483" s="99"/>
      <c r="W4483" s="127"/>
      <c r="X4483" s="99"/>
      <c r="Y4483" s="127"/>
    </row>
    <row r="4484" spans="3:25" ht="19" hidden="1">
      <c r="C4484" s="933"/>
      <c r="D4484" s="933"/>
      <c r="E4484" s="19"/>
      <c r="I4484" s="100"/>
      <c r="M4484" s="100"/>
      <c r="Q4484" s="99"/>
      <c r="R4484" s="340"/>
      <c r="S4484" s="119"/>
      <c r="T4484" s="123"/>
      <c r="U4484" s="119"/>
      <c r="V4484" s="99"/>
      <c r="W4484" s="127"/>
      <c r="X4484" s="99"/>
      <c r="Y4484" s="127"/>
    </row>
    <row r="4485" spans="3:25" ht="19" hidden="1">
      <c r="C4485" s="933"/>
      <c r="D4485" s="933"/>
      <c r="E4485" s="19"/>
      <c r="I4485" s="100"/>
      <c r="M4485" s="100"/>
      <c r="Q4485" s="99"/>
      <c r="R4485" s="340"/>
      <c r="S4485" s="119"/>
      <c r="T4485" s="123"/>
      <c r="U4485" s="119"/>
      <c r="V4485" s="99"/>
      <c r="W4485" s="127"/>
      <c r="X4485" s="99"/>
      <c r="Y4485" s="127"/>
    </row>
    <row r="4486" spans="3:25" ht="19" hidden="1">
      <c r="C4486" s="933"/>
      <c r="D4486" s="933"/>
      <c r="E4486" s="19"/>
      <c r="I4486" s="100"/>
      <c r="M4486" s="100"/>
      <c r="Q4486" s="99"/>
      <c r="R4486" s="340"/>
      <c r="S4486" s="119"/>
      <c r="T4486" s="123"/>
      <c r="U4486" s="119"/>
      <c r="V4486" s="99"/>
      <c r="W4486" s="127"/>
      <c r="X4486" s="99"/>
      <c r="Y4486" s="127"/>
    </row>
    <row r="4487" spans="3:25" ht="19" hidden="1">
      <c r="C4487" s="933"/>
      <c r="D4487" s="933"/>
      <c r="E4487" s="19"/>
      <c r="I4487" s="100"/>
      <c r="M4487" s="100"/>
      <c r="Q4487" s="99"/>
      <c r="R4487" s="340"/>
      <c r="S4487" s="119"/>
      <c r="T4487" s="123"/>
      <c r="U4487" s="119"/>
      <c r="V4487" s="99"/>
      <c r="W4487" s="127"/>
      <c r="X4487" s="99"/>
      <c r="Y4487" s="127"/>
    </row>
    <row r="4488" spans="3:25" ht="19" hidden="1">
      <c r="C4488" s="933"/>
      <c r="D4488" s="933"/>
      <c r="E4488" s="19"/>
      <c r="I4488" s="100"/>
      <c r="M4488" s="100"/>
      <c r="Q4488" s="99"/>
      <c r="R4488" s="340"/>
      <c r="S4488" s="119"/>
      <c r="T4488" s="123"/>
      <c r="U4488" s="119"/>
      <c r="V4488" s="99"/>
      <c r="W4488" s="127"/>
      <c r="X4488" s="99"/>
      <c r="Y4488" s="127"/>
    </row>
    <row r="4489" spans="3:25" ht="19" hidden="1">
      <c r="C4489" s="933"/>
      <c r="D4489" s="933"/>
      <c r="E4489" s="19"/>
      <c r="I4489" s="100"/>
      <c r="M4489" s="100"/>
      <c r="Q4489" s="99"/>
      <c r="R4489" s="340"/>
      <c r="S4489" s="119"/>
      <c r="T4489" s="123"/>
      <c r="U4489" s="119"/>
      <c r="V4489" s="99"/>
      <c r="W4489" s="127"/>
      <c r="X4489" s="99"/>
      <c r="Y4489" s="127"/>
    </row>
    <row r="4490" spans="3:25" ht="19" hidden="1">
      <c r="C4490" s="933"/>
      <c r="D4490" s="933"/>
      <c r="E4490" s="19"/>
      <c r="I4490" s="100"/>
      <c r="M4490" s="100"/>
      <c r="Q4490" s="99"/>
      <c r="R4490" s="340"/>
      <c r="S4490" s="119"/>
      <c r="T4490" s="123"/>
      <c r="U4490" s="119"/>
      <c r="V4490" s="99"/>
      <c r="W4490" s="127"/>
      <c r="X4490" s="99"/>
      <c r="Y4490" s="127"/>
    </row>
    <row r="4491" spans="3:25" ht="19" hidden="1">
      <c r="C4491" s="933"/>
      <c r="D4491" s="933"/>
      <c r="E4491" s="19"/>
      <c r="I4491" s="100"/>
      <c r="M4491" s="100"/>
      <c r="Q4491" s="99"/>
      <c r="R4491" s="340"/>
      <c r="S4491" s="119"/>
      <c r="T4491" s="123"/>
      <c r="U4491" s="119"/>
      <c r="V4491" s="99"/>
      <c r="W4491" s="127"/>
      <c r="X4491" s="99"/>
      <c r="Y4491" s="127"/>
    </row>
    <row r="4492" spans="3:25" ht="19" hidden="1">
      <c r="C4492" s="933"/>
      <c r="D4492" s="933"/>
      <c r="E4492" s="19"/>
      <c r="I4492" s="100"/>
      <c r="M4492" s="100"/>
      <c r="Q4492" s="99"/>
      <c r="R4492" s="340"/>
      <c r="S4492" s="119"/>
      <c r="T4492" s="123"/>
      <c r="U4492" s="119"/>
      <c r="V4492" s="99"/>
      <c r="W4492" s="127"/>
      <c r="X4492" s="99"/>
      <c r="Y4492" s="127"/>
    </row>
    <row r="4493" spans="3:25" ht="19" hidden="1">
      <c r="C4493" s="933"/>
      <c r="D4493" s="933"/>
      <c r="E4493" s="19"/>
      <c r="I4493" s="100"/>
      <c r="M4493" s="100"/>
      <c r="Q4493" s="99"/>
      <c r="R4493" s="340"/>
      <c r="S4493" s="119"/>
      <c r="T4493" s="123"/>
      <c r="U4493" s="119"/>
      <c r="V4493" s="99"/>
      <c r="W4493" s="127"/>
      <c r="X4493" s="99"/>
      <c r="Y4493" s="127"/>
    </row>
    <row r="4494" spans="3:25" ht="19" hidden="1">
      <c r="C4494" s="933"/>
      <c r="D4494" s="933"/>
      <c r="E4494" s="19"/>
      <c r="I4494" s="100"/>
      <c r="M4494" s="100"/>
      <c r="Q4494" s="99"/>
      <c r="R4494" s="340"/>
      <c r="S4494" s="119"/>
      <c r="T4494" s="123"/>
      <c r="U4494" s="119"/>
      <c r="V4494" s="99"/>
      <c r="W4494" s="127"/>
      <c r="X4494" s="99"/>
      <c r="Y4494" s="127"/>
    </row>
    <row r="4495" spans="3:25" ht="19" hidden="1">
      <c r="C4495" s="933"/>
      <c r="D4495" s="933"/>
      <c r="E4495" s="19"/>
      <c r="I4495" s="100"/>
      <c r="M4495" s="100"/>
      <c r="Q4495" s="99"/>
      <c r="R4495" s="340"/>
      <c r="S4495" s="119"/>
      <c r="T4495" s="123"/>
      <c r="U4495" s="119"/>
      <c r="V4495" s="99"/>
      <c r="W4495" s="127"/>
      <c r="X4495" s="99"/>
      <c r="Y4495" s="127"/>
    </row>
    <row r="4496" spans="3:25" ht="19" hidden="1">
      <c r="C4496" s="933"/>
      <c r="D4496" s="933"/>
      <c r="E4496" s="19"/>
      <c r="I4496" s="100"/>
      <c r="M4496" s="100"/>
      <c r="Q4496" s="99"/>
      <c r="R4496" s="340"/>
      <c r="S4496" s="119"/>
      <c r="T4496" s="123"/>
      <c r="U4496" s="119"/>
      <c r="V4496" s="99"/>
      <c r="W4496" s="127"/>
      <c r="X4496" s="99"/>
      <c r="Y4496" s="127"/>
    </row>
    <row r="4497" spans="3:25" ht="19" hidden="1">
      <c r="C4497" s="933"/>
      <c r="D4497" s="933"/>
      <c r="E4497" s="19"/>
      <c r="I4497" s="100"/>
      <c r="M4497" s="100"/>
      <c r="Q4497" s="99"/>
      <c r="R4497" s="340"/>
      <c r="S4497" s="119"/>
      <c r="T4497" s="123"/>
      <c r="U4497" s="119"/>
      <c r="V4497" s="99"/>
      <c r="W4497" s="127"/>
      <c r="X4497" s="99"/>
      <c r="Y4497" s="127"/>
    </row>
    <row r="4498" spans="3:25" ht="19" hidden="1">
      <c r="C4498" s="933"/>
      <c r="D4498" s="933"/>
      <c r="E4498" s="19"/>
      <c r="I4498" s="100"/>
      <c r="M4498" s="100"/>
      <c r="Q4498" s="99"/>
      <c r="R4498" s="340"/>
      <c r="S4498" s="119"/>
      <c r="T4498" s="123"/>
      <c r="U4498" s="119"/>
      <c r="V4498" s="99"/>
      <c r="W4498" s="127"/>
      <c r="X4498" s="99"/>
      <c r="Y4498" s="127"/>
    </row>
    <row r="4499" spans="3:25" ht="19" hidden="1">
      <c r="C4499" s="933"/>
      <c r="D4499" s="933"/>
      <c r="E4499" s="19"/>
      <c r="I4499" s="100"/>
      <c r="M4499" s="100"/>
      <c r="Q4499" s="99"/>
      <c r="R4499" s="340"/>
      <c r="S4499" s="119"/>
      <c r="T4499" s="123"/>
      <c r="U4499" s="119"/>
      <c r="V4499" s="99"/>
      <c r="W4499" s="127"/>
      <c r="X4499" s="99"/>
      <c r="Y4499" s="127"/>
    </row>
    <row r="4500" spans="3:25" ht="19" hidden="1">
      <c r="C4500" s="933"/>
      <c r="D4500" s="933"/>
      <c r="E4500" s="19"/>
      <c r="I4500" s="100"/>
      <c r="M4500" s="100"/>
      <c r="Q4500" s="99"/>
      <c r="R4500" s="340"/>
      <c r="S4500" s="119"/>
      <c r="T4500" s="123"/>
      <c r="U4500" s="119"/>
      <c r="V4500" s="99"/>
      <c r="W4500" s="127"/>
      <c r="X4500" s="99"/>
      <c r="Y4500" s="127"/>
    </row>
    <row r="4501" spans="3:25" ht="19" hidden="1">
      <c r="C4501" s="933"/>
      <c r="D4501" s="933"/>
      <c r="E4501" s="19"/>
      <c r="I4501" s="100"/>
      <c r="M4501" s="100"/>
      <c r="Q4501" s="99"/>
      <c r="R4501" s="340"/>
      <c r="S4501" s="119"/>
      <c r="T4501" s="123"/>
      <c r="U4501" s="119"/>
      <c r="V4501" s="99"/>
      <c r="W4501" s="127"/>
      <c r="X4501" s="99"/>
      <c r="Y4501" s="127"/>
    </row>
    <row r="4502" spans="3:25" ht="19" hidden="1">
      <c r="C4502" s="933"/>
      <c r="D4502" s="933"/>
      <c r="E4502" s="19"/>
      <c r="I4502" s="100"/>
      <c r="M4502" s="100"/>
      <c r="Q4502" s="99"/>
      <c r="R4502" s="340"/>
      <c r="S4502" s="119"/>
      <c r="T4502" s="123"/>
      <c r="U4502" s="119"/>
      <c r="V4502" s="99"/>
      <c r="W4502" s="127"/>
      <c r="X4502" s="99"/>
      <c r="Y4502" s="127"/>
    </row>
    <row r="4503" spans="3:25" ht="19" hidden="1">
      <c r="C4503" s="933"/>
      <c r="D4503" s="933"/>
      <c r="E4503" s="19"/>
      <c r="I4503" s="100"/>
      <c r="M4503" s="100"/>
      <c r="Q4503" s="99"/>
      <c r="R4503" s="340"/>
      <c r="S4503" s="119"/>
      <c r="T4503" s="123"/>
      <c r="U4503" s="119"/>
      <c r="V4503" s="99"/>
      <c r="W4503" s="127"/>
      <c r="X4503" s="99"/>
      <c r="Y4503" s="127"/>
    </row>
    <row r="4504" spans="3:25" ht="19" hidden="1">
      <c r="C4504" s="933"/>
      <c r="D4504" s="933"/>
      <c r="E4504" s="19"/>
      <c r="I4504" s="100"/>
      <c r="M4504" s="100"/>
      <c r="Q4504" s="99"/>
      <c r="R4504" s="340"/>
      <c r="S4504" s="119"/>
      <c r="T4504" s="123"/>
      <c r="U4504" s="119"/>
      <c r="V4504" s="99"/>
      <c r="W4504" s="127"/>
      <c r="X4504" s="99"/>
      <c r="Y4504" s="127"/>
    </row>
    <row r="4505" spans="3:25" ht="19" hidden="1">
      <c r="C4505" s="933"/>
      <c r="D4505" s="933"/>
      <c r="E4505" s="19"/>
      <c r="I4505" s="100"/>
      <c r="M4505" s="100"/>
      <c r="Q4505" s="99"/>
      <c r="R4505" s="340"/>
      <c r="S4505" s="119"/>
      <c r="T4505" s="123"/>
      <c r="U4505" s="119"/>
      <c r="V4505" s="99"/>
      <c r="W4505" s="127"/>
      <c r="X4505" s="99"/>
      <c r="Y4505" s="127"/>
    </row>
    <row r="4506" spans="3:25" ht="19" hidden="1">
      <c r="C4506" s="933"/>
      <c r="D4506" s="933"/>
      <c r="E4506" s="19"/>
      <c r="I4506" s="100"/>
      <c r="M4506" s="100"/>
      <c r="Q4506" s="99"/>
      <c r="R4506" s="340"/>
      <c r="S4506" s="119"/>
      <c r="T4506" s="123"/>
      <c r="U4506" s="119"/>
      <c r="V4506" s="99"/>
      <c r="W4506" s="127"/>
      <c r="X4506" s="99"/>
      <c r="Y4506" s="127"/>
    </row>
    <row r="4507" spans="3:25" ht="19" hidden="1">
      <c r="C4507" s="933"/>
      <c r="D4507" s="933"/>
      <c r="E4507" s="19"/>
      <c r="I4507" s="100"/>
      <c r="M4507" s="100"/>
      <c r="Q4507" s="99"/>
      <c r="R4507" s="340"/>
      <c r="S4507" s="119"/>
      <c r="T4507" s="123"/>
      <c r="U4507" s="119"/>
      <c r="V4507" s="99"/>
      <c r="W4507" s="127"/>
      <c r="X4507" s="99"/>
      <c r="Y4507" s="127"/>
    </row>
    <row r="4508" spans="3:25" ht="19" hidden="1">
      <c r="C4508" s="933"/>
      <c r="D4508" s="933"/>
      <c r="E4508" s="19"/>
      <c r="I4508" s="100"/>
      <c r="M4508" s="100"/>
      <c r="Q4508" s="99"/>
      <c r="R4508" s="340"/>
      <c r="S4508" s="119"/>
      <c r="T4508" s="123"/>
      <c r="U4508" s="119"/>
      <c r="V4508" s="99"/>
      <c r="W4508" s="127"/>
      <c r="X4508" s="99"/>
      <c r="Y4508" s="127"/>
    </row>
    <row r="4509" spans="3:25" ht="19" hidden="1">
      <c r="C4509" s="933"/>
      <c r="D4509" s="933"/>
      <c r="E4509" s="19"/>
      <c r="I4509" s="100"/>
      <c r="M4509" s="100"/>
      <c r="Q4509" s="99"/>
      <c r="R4509" s="340"/>
      <c r="S4509" s="119"/>
      <c r="T4509" s="123"/>
      <c r="U4509" s="119"/>
      <c r="V4509" s="99"/>
      <c r="W4509" s="127"/>
      <c r="X4509" s="99"/>
      <c r="Y4509" s="127"/>
    </row>
    <row r="4510" spans="3:25" ht="19" hidden="1">
      <c r="C4510" s="933"/>
      <c r="D4510" s="933"/>
      <c r="E4510" s="19"/>
      <c r="I4510" s="100"/>
      <c r="M4510" s="100"/>
      <c r="Q4510" s="99"/>
      <c r="R4510" s="340"/>
      <c r="S4510" s="119"/>
      <c r="T4510" s="123"/>
      <c r="U4510" s="119"/>
      <c r="V4510" s="99"/>
      <c r="W4510" s="127"/>
      <c r="X4510" s="99"/>
      <c r="Y4510" s="127"/>
    </row>
    <row r="4511" spans="3:25" ht="19" hidden="1">
      <c r="C4511" s="933"/>
      <c r="D4511" s="933"/>
      <c r="E4511" s="19"/>
      <c r="I4511" s="100"/>
      <c r="M4511" s="100"/>
      <c r="Q4511" s="99"/>
      <c r="R4511" s="340"/>
      <c r="S4511" s="119"/>
      <c r="T4511" s="123"/>
      <c r="U4511" s="119"/>
      <c r="V4511" s="99"/>
      <c r="W4511" s="127"/>
      <c r="X4511" s="99"/>
      <c r="Y4511" s="127"/>
    </row>
    <row r="4512" spans="3:25" ht="19" hidden="1">
      <c r="C4512" s="933"/>
      <c r="D4512" s="933"/>
      <c r="E4512" s="19"/>
      <c r="I4512" s="100"/>
      <c r="M4512" s="100"/>
      <c r="Q4512" s="99"/>
      <c r="R4512" s="340"/>
      <c r="S4512" s="119"/>
      <c r="T4512" s="123"/>
      <c r="U4512" s="119"/>
      <c r="V4512" s="99"/>
      <c r="W4512" s="127"/>
      <c r="X4512" s="99"/>
      <c r="Y4512" s="127"/>
    </row>
    <row r="4513" spans="3:25" ht="19" hidden="1">
      <c r="C4513" s="933"/>
      <c r="D4513" s="933"/>
      <c r="E4513" s="19"/>
      <c r="I4513" s="100"/>
      <c r="M4513" s="100"/>
      <c r="Q4513" s="99"/>
      <c r="R4513" s="340"/>
      <c r="S4513" s="119"/>
      <c r="T4513" s="123"/>
      <c r="U4513" s="119"/>
      <c r="V4513" s="99"/>
      <c r="W4513" s="127"/>
      <c r="X4513" s="99"/>
      <c r="Y4513" s="127"/>
    </row>
    <row r="4514" spans="3:25" ht="19" hidden="1">
      <c r="C4514" s="933"/>
      <c r="D4514" s="933"/>
      <c r="E4514" s="19"/>
      <c r="I4514" s="100"/>
      <c r="M4514" s="100"/>
      <c r="Q4514" s="99"/>
      <c r="R4514" s="340"/>
      <c r="S4514" s="119"/>
      <c r="T4514" s="123"/>
      <c r="U4514" s="119"/>
      <c r="V4514" s="99"/>
      <c r="W4514" s="127"/>
      <c r="X4514" s="99"/>
      <c r="Y4514" s="127"/>
    </row>
    <row r="4515" spans="3:25" ht="19" hidden="1">
      <c r="C4515" s="933"/>
      <c r="D4515" s="933"/>
      <c r="E4515" s="19"/>
      <c r="I4515" s="100"/>
      <c r="M4515" s="100"/>
      <c r="Q4515" s="99"/>
      <c r="R4515" s="340"/>
      <c r="S4515" s="119"/>
      <c r="T4515" s="123"/>
      <c r="U4515" s="119"/>
      <c r="V4515" s="99"/>
      <c r="W4515" s="127"/>
      <c r="X4515" s="99"/>
      <c r="Y4515" s="127"/>
    </row>
    <row r="4516" spans="3:25" ht="19" hidden="1">
      <c r="C4516" s="933"/>
      <c r="D4516" s="933"/>
      <c r="E4516" s="19"/>
      <c r="I4516" s="100"/>
      <c r="M4516" s="100"/>
      <c r="Q4516" s="99"/>
      <c r="R4516" s="340"/>
      <c r="S4516" s="119"/>
      <c r="T4516" s="123"/>
      <c r="U4516" s="119"/>
      <c r="V4516" s="99"/>
      <c r="W4516" s="127"/>
      <c r="X4516" s="99"/>
      <c r="Y4516" s="127"/>
    </row>
    <row r="4517" spans="3:25" ht="19" hidden="1">
      <c r="C4517" s="933"/>
      <c r="D4517" s="933"/>
      <c r="E4517" s="19"/>
      <c r="I4517" s="100"/>
      <c r="M4517" s="100"/>
      <c r="Q4517" s="99"/>
      <c r="R4517" s="340"/>
      <c r="S4517" s="119"/>
      <c r="T4517" s="123"/>
      <c r="U4517" s="119"/>
      <c r="V4517" s="99"/>
      <c r="W4517" s="127"/>
      <c r="X4517" s="99"/>
      <c r="Y4517" s="127"/>
    </row>
    <row r="4518" spans="3:25" ht="19" hidden="1">
      <c r="C4518" s="933"/>
      <c r="D4518" s="933"/>
      <c r="E4518" s="19"/>
      <c r="I4518" s="100"/>
      <c r="M4518" s="100"/>
      <c r="Q4518" s="99"/>
      <c r="R4518" s="340"/>
      <c r="S4518" s="119"/>
      <c r="T4518" s="123"/>
      <c r="U4518" s="119"/>
      <c r="V4518" s="99"/>
      <c r="W4518" s="127"/>
      <c r="X4518" s="99"/>
      <c r="Y4518" s="127"/>
    </row>
    <row r="4519" spans="3:25" ht="19" hidden="1">
      <c r="C4519" s="933"/>
      <c r="D4519" s="933"/>
      <c r="E4519" s="19"/>
      <c r="I4519" s="100"/>
      <c r="M4519" s="100"/>
      <c r="Q4519" s="99"/>
      <c r="R4519" s="340"/>
      <c r="S4519" s="119"/>
      <c r="T4519" s="123"/>
      <c r="U4519" s="119"/>
      <c r="V4519" s="99"/>
      <c r="W4519" s="127"/>
      <c r="X4519" s="99"/>
      <c r="Y4519" s="127"/>
    </row>
    <row r="4520" spans="3:25" ht="19" hidden="1">
      <c r="C4520" s="933"/>
      <c r="D4520" s="933"/>
      <c r="E4520" s="19"/>
      <c r="I4520" s="100"/>
      <c r="M4520" s="100"/>
      <c r="Q4520" s="99"/>
      <c r="R4520" s="340"/>
      <c r="S4520" s="119"/>
      <c r="T4520" s="123"/>
      <c r="U4520" s="119"/>
      <c r="V4520" s="99"/>
      <c r="W4520" s="127"/>
      <c r="X4520" s="99"/>
      <c r="Y4520" s="127"/>
    </row>
    <row r="4521" spans="3:25" ht="19" hidden="1">
      <c r="C4521" s="933"/>
      <c r="D4521" s="933"/>
      <c r="E4521" s="19"/>
      <c r="I4521" s="100"/>
      <c r="M4521" s="100"/>
      <c r="Q4521" s="99"/>
      <c r="R4521" s="340"/>
      <c r="S4521" s="119"/>
      <c r="T4521" s="123"/>
      <c r="U4521" s="119"/>
      <c r="V4521" s="99"/>
      <c r="W4521" s="127"/>
      <c r="X4521" s="99"/>
      <c r="Y4521" s="127"/>
    </row>
    <row r="4522" spans="3:25" ht="19" hidden="1">
      <c r="C4522" s="933"/>
      <c r="D4522" s="933"/>
      <c r="E4522" s="19"/>
      <c r="I4522" s="100"/>
      <c r="M4522" s="100"/>
      <c r="Q4522" s="99"/>
      <c r="R4522" s="340"/>
      <c r="S4522" s="119"/>
      <c r="T4522" s="123"/>
      <c r="U4522" s="119"/>
      <c r="V4522" s="99"/>
      <c r="W4522" s="127"/>
      <c r="X4522" s="99"/>
      <c r="Y4522" s="127"/>
    </row>
    <row r="4523" spans="3:25" ht="19" hidden="1">
      <c r="C4523" s="933"/>
      <c r="D4523" s="933"/>
      <c r="E4523" s="19"/>
      <c r="I4523" s="100"/>
      <c r="M4523" s="100"/>
      <c r="Q4523" s="99"/>
      <c r="R4523" s="340"/>
      <c r="S4523" s="119"/>
      <c r="T4523" s="123"/>
      <c r="U4523" s="119"/>
      <c r="V4523" s="99"/>
      <c r="W4523" s="127"/>
      <c r="X4523" s="99"/>
      <c r="Y4523" s="127"/>
    </row>
    <row r="4524" spans="3:25" ht="19" hidden="1">
      <c r="C4524" s="933"/>
      <c r="D4524" s="933"/>
      <c r="E4524" s="19"/>
      <c r="I4524" s="100"/>
      <c r="M4524" s="100"/>
      <c r="Q4524" s="99"/>
      <c r="R4524" s="340"/>
      <c r="S4524" s="119"/>
      <c r="T4524" s="123"/>
      <c r="U4524" s="119"/>
      <c r="V4524" s="99"/>
      <c r="W4524" s="127"/>
      <c r="X4524" s="99"/>
      <c r="Y4524" s="127"/>
    </row>
    <row r="4525" spans="3:25" ht="19" hidden="1">
      <c r="C4525" s="933"/>
      <c r="D4525" s="933"/>
      <c r="E4525" s="19"/>
      <c r="I4525" s="100"/>
      <c r="M4525" s="100"/>
      <c r="Q4525" s="99"/>
      <c r="R4525" s="340"/>
      <c r="S4525" s="119"/>
      <c r="T4525" s="123"/>
      <c r="U4525" s="119"/>
      <c r="V4525" s="99"/>
      <c r="W4525" s="127"/>
      <c r="X4525" s="99"/>
      <c r="Y4525" s="127"/>
    </row>
    <row r="4526" spans="3:25" ht="19" hidden="1">
      <c r="C4526" s="933"/>
      <c r="D4526" s="933"/>
      <c r="E4526" s="19"/>
      <c r="I4526" s="100"/>
      <c r="M4526" s="100"/>
      <c r="Q4526" s="99"/>
      <c r="R4526" s="340"/>
      <c r="S4526" s="119"/>
      <c r="T4526" s="123"/>
      <c r="U4526" s="119"/>
      <c r="V4526" s="99"/>
      <c r="W4526" s="127"/>
      <c r="X4526" s="99"/>
      <c r="Y4526" s="127"/>
    </row>
    <row r="4527" spans="3:25" ht="19" hidden="1">
      <c r="C4527" s="933"/>
      <c r="D4527" s="933"/>
      <c r="E4527" s="19"/>
      <c r="I4527" s="100"/>
      <c r="M4527" s="100"/>
      <c r="Q4527" s="99"/>
      <c r="R4527" s="340"/>
      <c r="S4527" s="119"/>
      <c r="T4527" s="123"/>
      <c r="U4527" s="119"/>
      <c r="V4527" s="99"/>
      <c r="W4527" s="127"/>
      <c r="X4527" s="99"/>
      <c r="Y4527" s="127"/>
    </row>
    <row r="4528" spans="3:25" ht="19" hidden="1">
      <c r="C4528" s="933"/>
      <c r="D4528" s="933"/>
      <c r="E4528" s="19"/>
      <c r="I4528" s="100"/>
      <c r="M4528" s="100"/>
      <c r="Q4528" s="99"/>
      <c r="R4528" s="340"/>
      <c r="S4528" s="119"/>
      <c r="T4528" s="123"/>
      <c r="U4528" s="119"/>
      <c r="V4528" s="99"/>
      <c r="W4528" s="127"/>
      <c r="X4528" s="99"/>
      <c r="Y4528" s="127"/>
    </row>
    <row r="4529" spans="3:25" ht="19" hidden="1">
      <c r="C4529" s="933"/>
      <c r="D4529" s="933"/>
      <c r="E4529" s="19"/>
      <c r="I4529" s="100"/>
      <c r="M4529" s="100"/>
      <c r="Q4529" s="99"/>
      <c r="R4529" s="340"/>
      <c r="S4529" s="119"/>
      <c r="T4529" s="123"/>
      <c r="U4529" s="119"/>
      <c r="V4529" s="99"/>
      <c r="W4529" s="127"/>
      <c r="X4529" s="99"/>
      <c r="Y4529" s="127"/>
    </row>
    <row r="4530" spans="3:25" ht="19" hidden="1">
      <c r="C4530" s="933"/>
      <c r="D4530" s="933"/>
      <c r="E4530" s="19"/>
      <c r="I4530" s="100"/>
      <c r="M4530" s="100"/>
      <c r="Q4530" s="99"/>
      <c r="R4530" s="340"/>
      <c r="S4530" s="119"/>
      <c r="T4530" s="123"/>
      <c r="U4530" s="119"/>
      <c r="V4530" s="99"/>
      <c r="W4530" s="127"/>
      <c r="X4530" s="99"/>
      <c r="Y4530" s="127"/>
    </row>
    <row r="4531" spans="3:25" ht="19" hidden="1">
      <c r="C4531" s="933"/>
      <c r="D4531" s="933"/>
      <c r="E4531" s="19"/>
      <c r="I4531" s="100"/>
      <c r="M4531" s="100"/>
      <c r="Q4531" s="99"/>
      <c r="R4531" s="340"/>
      <c r="S4531" s="119"/>
      <c r="T4531" s="123"/>
      <c r="U4531" s="119"/>
      <c r="V4531" s="99"/>
      <c r="W4531" s="127"/>
      <c r="X4531" s="99"/>
      <c r="Y4531" s="127"/>
    </row>
    <row r="4532" spans="3:25" ht="19" hidden="1">
      <c r="C4532" s="933"/>
      <c r="D4532" s="933"/>
      <c r="E4532" s="19"/>
      <c r="I4532" s="100"/>
      <c r="M4532" s="100"/>
      <c r="Q4532" s="99"/>
      <c r="R4532" s="340"/>
      <c r="S4532" s="119"/>
      <c r="T4532" s="123"/>
      <c r="U4532" s="119"/>
      <c r="V4532" s="99"/>
      <c r="W4532" s="127"/>
      <c r="X4532" s="99"/>
      <c r="Y4532" s="127"/>
    </row>
    <row r="4533" spans="3:25" ht="19" hidden="1">
      <c r="C4533" s="933"/>
      <c r="D4533" s="933"/>
      <c r="E4533" s="19"/>
      <c r="I4533" s="100"/>
      <c r="M4533" s="100"/>
      <c r="Q4533" s="99"/>
      <c r="R4533" s="340"/>
      <c r="S4533" s="119"/>
      <c r="T4533" s="123"/>
      <c r="U4533" s="119"/>
      <c r="V4533" s="99"/>
      <c r="W4533" s="127"/>
      <c r="X4533" s="99"/>
      <c r="Y4533" s="127"/>
    </row>
    <row r="4534" spans="3:25" ht="19" hidden="1">
      <c r="C4534" s="933"/>
      <c r="D4534" s="933"/>
      <c r="E4534" s="19"/>
      <c r="I4534" s="100"/>
      <c r="M4534" s="100"/>
      <c r="Q4534" s="99"/>
      <c r="R4534" s="340"/>
      <c r="S4534" s="119"/>
      <c r="T4534" s="123"/>
      <c r="U4534" s="119"/>
      <c r="V4534" s="99"/>
      <c r="W4534" s="127"/>
      <c r="X4534" s="99"/>
      <c r="Y4534" s="127"/>
    </row>
    <row r="4535" spans="3:25" ht="19" hidden="1">
      <c r="C4535" s="933"/>
      <c r="D4535" s="933"/>
      <c r="E4535" s="19"/>
      <c r="I4535" s="100"/>
      <c r="M4535" s="100"/>
      <c r="Q4535" s="99"/>
      <c r="R4535" s="340"/>
      <c r="S4535" s="119"/>
      <c r="T4535" s="123"/>
      <c r="U4535" s="119"/>
      <c r="V4535" s="99"/>
      <c r="W4535" s="127"/>
      <c r="X4535" s="99"/>
      <c r="Y4535" s="127"/>
    </row>
    <row r="4536" spans="3:25" ht="19" hidden="1">
      <c r="C4536" s="933"/>
      <c r="D4536" s="933"/>
      <c r="E4536" s="19"/>
      <c r="I4536" s="100"/>
      <c r="M4536" s="100"/>
      <c r="Q4536" s="99"/>
      <c r="R4536" s="340"/>
      <c r="S4536" s="119"/>
      <c r="T4536" s="123"/>
      <c r="U4536" s="119"/>
      <c r="V4536" s="99"/>
      <c r="W4536" s="127"/>
      <c r="X4536" s="99"/>
      <c r="Y4536" s="127"/>
    </row>
    <row r="4537" spans="3:25" ht="19" hidden="1">
      <c r="C4537" s="933"/>
      <c r="D4537" s="933"/>
      <c r="E4537" s="19"/>
      <c r="I4537" s="100"/>
      <c r="M4537" s="100"/>
      <c r="Q4537" s="99"/>
      <c r="R4537" s="340"/>
      <c r="S4537" s="119"/>
      <c r="T4537" s="123"/>
      <c r="U4537" s="119"/>
      <c r="V4537" s="99"/>
      <c r="W4537" s="127"/>
      <c r="X4537" s="99"/>
      <c r="Y4537" s="127"/>
    </row>
    <row r="4538" spans="3:25" ht="19" hidden="1">
      <c r="C4538" s="933"/>
      <c r="D4538" s="933"/>
      <c r="E4538" s="19"/>
      <c r="I4538" s="100"/>
      <c r="M4538" s="100"/>
      <c r="Q4538" s="99"/>
      <c r="R4538" s="340"/>
      <c r="S4538" s="119"/>
      <c r="T4538" s="123"/>
      <c r="U4538" s="119"/>
      <c r="V4538" s="99"/>
      <c r="W4538" s="127"/>
      <c r="X4538" s="99"/>
      <c r="Y4538" s="127"/>
    </row>
    <row r="4539" spans="3:25" ht="19" hidden="1">
      <c r="C4539" s="933"/>
      <c r="D4539" s="933"/>
      <c r="E4539" s="19"/>
      <c r="I4539" s="100"/>
      <c r="M4539" s="100"/>
      <c r="Q4539" s="99"/>
      <c r="R4539" s="340"/>
      <c r="S4539" s="119"/>
      <c r="T4539" s="123"/>
      <c r="U4539" s="119"/>
      <c r="V4539" s="99"/>
      <c r="W4539" s="127"/>
      <c r="X4539" s="99"/>
      <c r="Y4539" s="127"/>
    </row>
    <row r="4540" spans="3:25" ht="19" hidden="1">
      <c r="C4540" s="933"/>
      <c r="D4540" s="933"/>
      <c r="E4540" s="19"/>
      <c r="I4540" s="100"/>
      <c r="M4540" s="100"/>
      <c r="Q4540" s="99"/>
      <c r="R4540" s="340"/>
      <c r="S4540" s="119"/>
      <c r="T4540" s="123"/>
      <c r="U4540" s="119"/>
      <c r="V4540" s="99"/>
      <c r="W4540" s="127"/>
      <c r="X4540" s="99"/>
      <c r="Y4540" s="127"/>
    </row>
    <row r="4541" spans="3:25" ht="19" hidden="1">
      <c r="C4541" s="933"/>
      <c r="D4541" s="933"/>
      <c r="E4541" s="19"/>
      <c r="I4541" s="100"/>
      <c r="M4541" s="100"/>
      <c r="Q4541" s="99"/>
      <c r="R4541" s="340"/>
      <c r="S4541" s="119"/>
      <c r="T4541" s="123"/>
      <c r="U4541" s="119"/>
      <c r="V4541" s="99"/>
      <c r="W4541" s="127"/>
      <c r="X4541" s="99"/>
      <c r="Y4541" s="127"/>
    </row>
    <row r="4542" spans="3:25" ht="19" hidden="1">
      <c r="C4542" s="933"/>
      <c r="D4542" s="933"/>
      <c r="E4542" s="19"/>
      <c r="I4542" s="100"/>
      <c r="M4542" s="100"/>
      <c r="Q4542" s="99"/>
      <c r="R4542" s="340"/>
      <c r="S4542" s="119"/>
      <c r="T4542" s="123"/>
      <c r="U4542" s="119"/>
      <c r="V4542" s="99"/>
      <c r="W4542" s="127"/>
      <c r="X4542" s="99"/>
      <c r="Y4542" s="127"/>
    </row>
    <row r="4543" spans="3:25" ht="19" hidden="1">
      <c r="C4543" s="933"/>
      <c r="D4543" s="933"/>
      <c r="E4543" s="19"/>
      <c r="I4543" s="100"/>
      <c r="M4543" s="100"/>
      <c r="Q4543" s="99"/>
      <c r="R4543" s="340"/>
      <c r="S4543" s="119"/>
      <c r="T4543" s="123"/>
      <c r="U4543" s="119"/>
      <c r="V4543" s="99"/>
      <c r="W4543" s="127"/>
      <c r="X4543" s="99"/>
      <c r="Y4543" s="127"/>
    </row>
    <row r="4544" spans="3:25" ht="19" hidden="1">
      <c r="C4544" s="933"/>
      <c r="D4544" s="933"/>
      <c r="E4544" s="19"/>
      <c r="I4544" s="100"/>
      <c r="M4544" s="100"/>
      <c r="Q4544" s="99"/>
      <c r="R4544" s="340"/>
      <c r="S4544" s="119"/>
      <c r="T4544" s="123"/>
      <c r="U4544" s="119"/>
      <c r="V4544" s="99"/>
      <c r="W4544" s="127"/>
      <c r="X4544" s="99"/>
      <c r="Y4544" s="127"/>
    </row>
    <row r="4545" spans="3:25" ht="19" hidden="1">
      <c r="C4545" s="933"/>
      <c r="D4545" s="933"/>
      <c r="E4545" s="19"/>
      <c r="I4545" s="100"/>
      <c r="M4545" s="100"/>
      <c r="Q4545" s="99"/>
      <c r="R4545" s="340"/>
      <c r="S4545" s="119"/>
      <c r="T4545" s="123"/>
      <c r="U4545" s="119"/>
      <c r="V4545" s="99"/>
      <c r="W4545" s="127"/>
      <c r="X4545" s="99"/>
      <c r="Y4545" s="127"/>
    </row>
    <row r="4546" spans="3:25" ht="19" hidden="1">
      <c r="C4546" s="933"/>
      <c r="D4546" s="933"/>
      <c r="E4546" s="19"/>
      <c r="I4546" s="100"/>
      <c r="M4546" s="100"/>
      <c r="Q4546" s="99"/>
      <c r="R4546" s="340"/>
      <c r="S4546" s="119"/>
      <c r="T4546" s="123"/>
      <c r="U4546" s="119"/>
      <c r="V4546" s="99"/>
      <c r="W4546" s="127"/>
      <c r="X4546" s="99"/>
      <c r="Y4546" s="127"/>
    </row>
    <row r="4547" spans="3:25" ht="19" hidden="1">
      <c r="C4547" s="933"/>
      <c r="D4547" s="933"/>
      <c r="E4547" s="19"/>
      <c r="I4547" s="100"/>
      <c r="M4547" s="100"/>
      <c r="Q4547" s="99"/>
      <c r="R4547" s="340"/>
      <c r="S4547" s="119"/>
      <c r="T4547" s="123"/>
      <c r="U4547" s="119"/>
      <c r="V4547" s="99"/>
      <c r="W4547" s="127"/>
      <c r="X4547" s="99"/>
      <c r="Y4547" s="127"/>
    </row>
    <row r="4548" spans="3:25" ht="19" hidden="1">
      <c r="C4548" s="933"/>
      <c r="D4548" s="933"/>
      <c r="E4548" s="19"/>
      <c r="I4548" s="100"/>
      <c r="M4548" s="100"/>
      <c r="Q4548" s="99"/>
      <c r="R4548" s="340"/>
      <c r="S4548" s="119"/>
      <c r="T4548" s="123"/>
      <c r="U4548" s="119"/>
      <c r="V4548" s="99"/>
      <c r="W4548" s="127"/>
      <c r="X4548" s="99"/>
      <c r="Y4548" s="127"/>
    </row>
    <row r="4549" spans="3:25" ht="19" hidden="1">
      <c r="C4549" s="933"/>
      <c r="D4549" s="933"/>
      <c r="E4549" s="19"/>
      <c r="I4549" s="100"/>
      <c r="M4549" s="100"/>
      <c r="Q4549" s="99"/>
      <c r="R4549" s="340"/>
      <c r="S4549" s="119"/>
      <c r="T4549" s="123"/>
      <c r="U4549" s="119"/>
      <c r="V4549" s="99"/>
      <c r="W4549" s="127"/>
      <c r="X4549" s="99"/>
      <c r="Y4549" s="127"/>
    </row>
    <row r="4550" spans="3:25" ht="19" hidden="1">
      <c r="C4550" s="933"/>
      <c r="D4550" s="933"/>
      <c r="E4550" s="19"/>
      <c r="I4550" s="100"/>
      <c r="M4550" s="100"/>
      <c r="Q4550" s="99"/>
      <c r="R4550" s="340"/>
      <c r="S4550" s="119"/>
      <c r="T4550" s="123"/>
      <c r="U4550" s="119"/>
      <c r="V4550" s="99"/>
      <c r="W4550" s="127"/>
      <c r="X4550" s="99"/>
      <c r="Y4550" s="127"/>
    </row>
    <row r="4551" spans="3:25" ht="19" hidden="1">
      <c r="C4551" s="933"/>
      <c r="D4551" s="933"/>
      <c r="E4551" s="19"/>
      <c r="I4551" s="100"/>
      <c r="M4551" s="100"/>
      <c r="Q4551" s="99"/>
      <c r="R4551" s="340"/>
      <c r="S4551" s="119"/>
      <c r="T4551" s="123"/>
      <c r="U4551" s="119"/>
      <c r="V4551" s="99"/>
      <c r="W4551" s="127"/>
      <c r="X4551" s="99"/>
      <c r="Y4551" s="127"/>
    </row>
    <row r="4552" spans="3:25" ht="19" hidden="1">
      <c r="C4552" s="933"/>
      <c r="D4552" s="933"/>
      <c r="E4552" s="19"/>
      <c r="I4552" s="100"/>
      <c r="M4552" s="100"/>
      <c r="Q4552" s="99"/>
      <c r="R4552" s="340"/>
      <c r="S4552" s="119"/>
      <c r="T4552" s="123"/>
      <c r="U4552" s="119"/>
      <c r="V4552" s="99"/>
      <c r="W4552" s="127"/>
      <c r="X4552" s="99"/>
      <c r="Y4552" s="127"/>
    </row>
    <row r="4553" spans="3:25" ht="19" hidden="1">
      <c r="C4553" s="933"/>
      <c r="D4553" s="933"/>
      <c r="E4553" s="19"/>
      <c r="I4553" s="100"/>
      <c r="M4553" s="100"/>
      <c r="Q4553" s="99"/>
      <c r="R4553" s="340"/>
      <c r="S4553" s="119"/>
      <c r="T4553" s="123"/>
      <c r="U4553" s="119"/>
      <c r="V4553" s="99"/>
      <c r="W4553" s="127"/>
      <c r="X4553" s="99"/>
      <c r="Y4553" s="127"/>
    </row>
    <row r="4554" spans="3:25" ht="19" hidden="1">
      <c r="C4554" s="933"/>
      <c r="D4554" s="933"/>
      <c r="E4554" s="19"/>
      <c r="I4554" s="100"/>
      <c r="M4554" s="100"/>
      <c r="Q4554" s="99"/>
      <c r="R4554" s="340"/>
      <c r="S4554" s="119"/>
      <c r="T4554" s="123"/>
      <c r="U4554" s="119"/>
      <c r="V4554" s="99"/>
      <c r="W4554" s="127"/>
      <c r="X4554" s="99"/>
      <c r="Y4554" s="127"/>
    </row>
    <row r="4555" spans="3:25" ht="19" hidden="1">
      <c r="C4555" s="933"/>
      <c r="D4555" s="933"/>
      <c r="E4555" s="19"/>
      <c r="I4555" s="100"/>
      <c r="M4555" s="100"/>
      <c r="Q4555" s="99"/>
      <c r="R4555" s="340"/>
      <c r="S4555" s="119"/>
      <c r="T4555" s="123"/>
      <c r="U4555" s="119"/>
      <c r="V4555" s="99"/>
      <c r="W4555" s="127"/>
      <c r="X4555" s="99"/>
      <c r="Y4555" s="127"/>
    </row>
    <row r="4556" spans="3:25" ht="19" hidden="1">
      <c r="C4556" s="933"/>
      <c r="D4556" s="933"/>
      <c r="E4556" s="19"/>
      <c r="I4556" s="100"/>
      <c r="M4556" s="100"/>
      <c r="Q4556" s="99"/>
      <c r="R4556" s="340"/>
      <c r="S4556" s="119"/>
      <c r="T4556" s="123"/>
      <c r="U4556" s="119"/>
      <c r="V4556" s="99"/>
      <c r="W4556" s="127"/>
      <c r="X4556" s="99"/>
      <c r="Y4556" s="127"/>
    </row>
    <row r="4557" spans="3:25" ht="19" hidden="1">
      <c r="C4557" s="933"/>
      <c r="D4557" s="933"/>
      <c r="E4557" s="19"/>
      <c r="I4557" s="100"/>
      <c r="M4557" s="100"/>
      <c r="Q4557" s="99"/>
      <c r="R4557" s="340"/>
      <c r="S4557" s="119"/>
      <c r="T4557" s="123"/>
      <c r="U4557" s="119"/>
      <c r="V4557" s="99"/>
      <c r="W4557" s="127"/>
      <c r="X4557" s="99"/>
      <c r="Y4557" s="127"/>
    </row>
    <row r="4558" spans="3:25" ht="19" hidden="1">
      <c r="C4558" s="933"/>
      <c r="D4558" s="933"/>
      <c r="E4558" s="19"/>
      <c r="I4558" s="100"/>
      <c r="M4558" s="100"/>
      <c r="Q4558" s="99"/>
      <c r="R4558" s="340"/>
      <c r="S4558" s="119"/>
      <c r="T4558" s="123"/>
      <c r="U4558" s="119"/>
      <c r="V4558" s="99"/>
      <c r="W4558" s="127"/>
      <c r="X4558" s="99"/>
      <c r="Y4558" s="127"/>
    </row>
    <row r="4559" spans="3:25" ht="19" hidden="1">
      <c r="C4559" s="933"/>
      <c r="D4559" s="933"/>
      <c r="E4559" s="19"/>
      <c r="I4559" s="100"/>
      <c r="M4559" s="100"/>
      <c r="Q4559" s="99"/>
      <c r="R4559" s="340"/>
      <c r="S4559" s="119"/>
      <c r="T4559" s="123"/>
      <c r="U4559" s="119"/>
      <c r="V4559" s="99"/>
      <c r="W4559" s="127"/>
      <c r="X4559" s="99"/>
      <c r="Y4559" s="127"/>
    </row>
    <row r="4560" spans="3:25" ht="19" hidden="1">
      <c r="C4560" s="933"/>
      <c r="D4560" s="933"/>
      <c r="E4560" s="19"/>
      <c r="I4560" s="100"/>
      <c r="M4560" s="100"/>
      <c r="Q4560" s="99"/>
      <c r="R4560" s="340"/>
      <c r="S4560" s="119"/>
      <c r="T4560" s="123"/>
      <c r="U4560" s="119"/>
      <c r="V4560" s="99"/>
      <c r="W4560" s="127"/>
      <c r="X4560" s="99"/>
      <c r="Y4560" s="127"/>
    </row>
    <row r="4561" spans="3:25" ht="19" hidden="1">
      <c r="C4561" s="933"/>
      <c r="D4561" s="933"/>
      <c r="E4561" s="19"/>
      <c r="I4561" s="100"/>
      <c r="M4561" s="100"/>
      <c r="Q4561" s="99"/>
      <c r="R4561" s="340"/>
      <c r="S4561" s="119"/>
      <c r="T4561" s="123"/>
      <c r="U4561" s="119"/>
      <c r="V4561" s="99"/>
      <c r="W4561" s="127"/>
      <c r="X4561" s="99"/>
      <c r="Y4561" s="127"/>
    </row>
    <row r="4562" spans="3:25" ht="19" hidden="1">
      <c r="C4562" s="933"/>
      <c r="D4562" s="933"/>
      <c r="E4562" s="19"/>
      <c r="I4562" s="100"/>
      <c r="M4562" s="100"/>
      <c r="Q4562" s="99"/>
      <c r="R4562" s="340"/>
      <c r="S4562" s="119"/>
      <c r="T4562" s="123"/>
      <c r="U4562" s="119"/>
      <c r="V4562" s="99"/>
      <c r="W4562" s="127"/>
      <c r="X4562" s="99"/>
      <c r="Y4562" s="127"/>
    </row>
    <row r="4563" spans="3:25" ht="19" hidden="1">
      <c r="C4563" s="933"/>
      <c r="D4563" s="933"/>
      <c r="E4563" s="19"/>
      <c r="I4563" s="100"/>
      <c r="M4563" s="100"/>
      <c r="Q4563" s="99"/>
      <c r="R4563" s="340"/>
      <c r="S4563" s="119"/>
      <c r="T4563" s="123"/>
      <c r="U4563" s="119"/>
      <c r="V4563" s="99"/>
      <c r="W4563" s="127"/>
      <c r="X4563" s="99"/>
      <c r="Y4563" s="127"/>
    </row>
    <row r="4564" spans="3:25" ht="19" hidden="1">
      <c r="C4564" s="933"/>
      <c r="D4564" s="933"/>
      <c r="E4564" s="19"/>
      <c r="I4564" s="100"/>
      <c r="M4564" s="100"/>
      <c r="Q4564" s="99"/>
      <c r="R4564" s="340"/>
      <c r="S4564" s="119"/>
      <c r="T4564" s="123"/>
      <c r="U4564" s="119"/>
      <c r="V4564" s="99"/>
      <c r="W4564" s="127"/>
      <c r="X4564" s="99"/>
      <c r="Y4564" s="127"/>
    </row>
    <row r="4565" spans="3:25" ht="19" hidden="1">
      <c r="C4565" s="933"/>
      <c r="D4565" s="933"/>
      <c r="E4565" s="19"/>
      <c r="I4565" s="100"/>
      <c r="M4565" s="100"/>
      <c r="Q4565" s="99"/>
      <c r="R4565" s="340"/>
      <c r="S4565" s="119"/>
      <c r="T4565" s="123"/>
      <c r="U4565" s="119"/>
      <c r="V4565" s="99"/>
      <c r="W4565" s="127"/>
      <c r="X4565" s="99"/>
      <c r="Y4565" s="127"/>
    </row>
    <row r="4566" spans="3:25" ht="19" hidden="1">
      <c r="C4566" s="933"/>
      <c r="D4566" s="933"/>
      <c r="E4566" s="19"/>
      <c r="I4566" s="100"/>
      <c r="M4566" s="100"/>
      <c r="Q4566" s="99"/>
      <c r="R4566" s="340"/>
      <c r="S4566" s="119"/>
      <c r="T4566" s="123"/>
      <c r="U4566" s="119"/>
      <c r="V4566" s="99"/>
      <c r="W4566" s="127"/>
      <c r="X4566" s="99"/>
      <c r="Y4566" s="127"/>
    </row>
    <row r="4567" spans="3:25" ht="19" hidden="1">
      <c r="C4567" s="933"/>
      <c r="D4567" s="933"/>
      <c r="E4567" s="19"/>
      <c r="I4567" s="100"/>
      <c r="M4567" s="100"/>
      <c r="Q4567" s="99"/>
      <c r="R4567" s="340"/>
      <c r="S4567" s="119"/>
      <c r="T4567" s="123"/>
      <c r="U4567" s="119"/>
      <c r="V4567" s="99"/>
      <c r="W4567" s="127"/>
      <c r="X4567" s="99"/>
      <c r="Y4567" s="127"/>
    </row>
    <row r="4568" spans="3:25" ht="19" hidden="1">
      <c r="C4568" s="933"/>
      <c r="D4568" s="933"/>
      <c r="E4568" s="19"/>
      <c r="I4568" s="100"/>
      <c r="M4568" s="100"/>
      <c r="Q4568" s="99"/>
      <c r="R4568" s="340"/>
      <c r="S4568" s="119"/>
      <c r="T4568" s="123"/>
      <c r="U4568" s="119"/>
      <c r="V4568" s="99"/>
      <c r="W4568" s="127"/>
      <c r="X4568" s="99"/>
      <c r="Y4568" s="127"/>
    </row>
    <row r="4569" spans="3:25" ht="19" hidden="1">
      <c r="C4569" s="933"/>
      <c r="D4569" s="933"/>
      <c r="E4569" s="19"/>
      <c r="I4569" s="100"/>
      <c r="M4569" s="100"/>
      <c r="Q4569" s="99"/>
      <c r="R4569" s="340"/>
      <c r="S4569" s="119"/>
      <c r="T4569" s="123"/>
      <c r="U4569" s="119"/>
      <c r="V4569" s="99"/>
      <c r="W4569" s="127"/>
      <c r="X4569" s="99"/>
      <c r="Y4569" s="127"/>
    </row>
    <row r="4570" spans="3:25" ht="19" hidden="1">
      <c r="C4570" s="933"/>
      <c r="D4570" s="933"/>
      <c r="E4570" s="19"/>
      <c r="I4570" s="100"/>
      <c r="M4570" s="100"/>
      <c r="Q4570" s="99"/>
      <c r="R4570" s="340"/>
      <c r="S4570" s="119"/>
      <c r="T4570" s="123"/>
      <c r="U4570" s="119"/>
      <c r="V4570" s="99"/>
      <c r="W4570" s="127"/>
      <c r="X4570" s="99"/>
      <c r="Y4570" s="127"/>
    </row>
    <row r="4571" spans="3:25" ht="19" hidden="1">
      <c r="C4571" s="933"/>
      <c r="D4571" s="933"/>
      <c r="E4571" s="19"/>
      <c r="I4571" s="100"/>
      <c r="M4571" s="100"/>
      <c r="Q4571" s="99"/>
      <c r="R4571" s="340"/>
      <c r="S4571" s="119"/>
      <c r="T4571" s="123"/>
      <c r="U4571" s="119"/>
      <c r="V4571" s="99"/>
      <c r="W4571" s="127"/>
      <c r="X4571" s="99"/>
      <c r="Y4571" s="127"/>
    </row>
    <row r="4572" spans="3:25" ht="19" hidden="1">
      <c r="C4572" s="933"/>
      <c r="D4572" s="933"/>
      <c r="E4572" s="19"/>
      <c r="I4572" s="100"/>
      <c r="M4572" s="100"/>
      <c r="Q4572" s="99"/>
      <c r="R4572" s="340"/>
      <c r="S4572" s="119"/>
      <c r="T4572" s="123"/>
      <c r="U4572" s="119"/>
      <c r="V4572" s="99"/>
      <c r="W4572" s="127"/>
      <c r="X4572" s="99"/>
      <c r="Y4572" s="127"/>
    </row>
    <row r="4573" spans="3:25" ht="19" hidden="1">
      <c r="C4573" s="933"/>
      <c r="D4573" s="933"/>
      <c r="E4573" s="19"/>
      <c r="I4573" s="100"/>
      <c r="M4573" s="100"/>
      <c r="Q4573" s="99"/>
      <c r="R4573" s="340"/>
      <c r="S4573" s="119"/>
      <c r="T4573" s="123"/>
      <c r="U4573" s="119"/>
      <c r="V4573" s="99"/>
      <c r="W4573" s="127"/>
      <c r="X4573" s="99"/>
      <c r="Y4573" s="127"/>
    </row>
    <row r="4574" spans="3:25" ht="19" hidden="1">
      <c r="C4574" s="933"/>
      <c r="D4574" s="933"/>
      <c r="E4574" s="19"/>
      <c r="I4574" s="100"/>
      <c r="M4574" s="100"/>
      <c r="Q4574" s="99"/>
      <c r="R4574" s="340"/>
      <c r="S4574" s="119"/>
      <c r="T4574" s="123"/>
      <c r="U4574" s="119"/>
      <c r="V4574" s="99"/>
      <c r="W4574" s="127"/>
      <c r="X4574" s="99"/>
      <c r="Y4574" s="127"/>
    </row>
    <row r="4575" spans="3:25" ht="19" hidden="1">
      <c r="C4575" s="933"/>
      <c r="D4575" s="933"/>
      <c r="E4575" s="19"/>
      <c r="I4575" s="100"/>
      <c r="M4575" s="100"/>
      <c r="Q4575" s="99"/>
      <c r="R4575" s="340"/>
      <c r="S4575" s="119"/>
      <c r="T4575" s="123"/>
      <c r="U4575" s="119"/>
      <c r="V4575" s="99"/>
      <c r="W4575" s="127"/>
      <c r="X4575" s="99"/>
      <c r="Y4575" s="127"/>
    </row>
    <row r="4576" spans="3:25" ht="19" hidden="1">
      <c r="C4576" s="933"/>
      <c r="D4576" s="933"/>
      <c r="E4576" s="19"/>
      <c r="I4576" s="100"/>
      <c r="M4576" s="100"/>
      <c r="Q4576" s="99"/>
      <c r="R4576" s="340"/>
      <c r="S4576" s="119"/>
      <c r="T4576" s="123"/>
      <c r="U4576" s="119"/>
      <c r="V4576" s="99"/>
      <c r="W4576" s="127"/>
      <c r="X4576" s="99"/>
      <c r="Y4576" s="127"/>
    </row>
    <row r="4577" spans="3:25" ht="19" hidden="1">
      <c r="C4577" s="933"/>
      <c r="D4577" s="933"/>
      <c r="E4577" s="19"/>
      <c r="I4577" s="100"/>
      <c r="M4577" s="100"/>
      <c r="Q4577" s="99"/>
      <c r="R4577" s="340"/>
      <c r="S4577" s="119"/>
      <c r="T4577" s="123"/>
      <c r="U4577" s="119"/>
      <c r="V4577" s="99"/>
      <c r="W4577" s="127"/>
      <c r="X4577" s="99"/>
      <c r="Y4577" s="127"/>
    </row>
    <row r="4578" spans="3:25" ht="19" hidden="1">
      <c r="C4578" s="933"/>
      <c r="D4578" s="933"/>
      <c r="E4578" s="19"/>
      <c r="I4578" s="100"/>
      <c r="M4578" s="100"/>
      <c r="Q4578" s="99"/>
      <c r="R4578" s="340"/>
      <c r="S4578" s="119"/>
      <c r="T4578" s="123"/>
      <c r="U4578" s="119"/>
      <c r="V4578" s="99"/>
      <c r="W4578" s="127"/>
      <c r="X4578" s="99"/>
      <c r="Y4578" s="127"/>
    </row>
    <row r="4579" spans="3:25" ht="19" hidden="1">
      <c r="C4579" s="933"/>
      <c r="D4579" s="933"/>
      <c r="E4579" s="19"/>
      <c r="I4579" s="100"/>
      <c r="M4579" s="100"/>
      <c r="Q4579" s="99"/>
      <c r="R4579" s="340"/>
      <c r="S4579" s="119"/>
      <c r="T4579" s="123"/>
      <c r="U4579" s="119"/>
      <c r="V4579" s="99"/>
      <c r="W4579" s="127"/>
      <c r="X4579" s="99"/>
      <c r="Y4579" s="127"/>
    </row>
    <row r="4580" spans="3:25" ht="19" hidden="1">
      <c r="C4580" s="933"/>
      <c r="D4580" s="933"/>
      <c r="E4580" s="19"/>
      <c r="I4580" s="100"/>
      <c r="M4580" s="100"/>
      <c r="Q4580" s="99"/>
      <c r="R4580" s="340"/>
      <c r="S4580" s="119"/>
      <c r="T4580" s="123"/>
      <c r="U4580" s="119"/>
      <c r="V4580" s="99"/>
      <c r="W4580" s="127"/>
      <c r="X4580" s="99"/>
      <c r="Y4580" s="127"/>
    </row>
    <row r="4581" spans="3:25" ht="19" hidden="1">
      <c r="C4581" s="933"/>
      <c r="D4581" s="933"/>
      <c r="E4581" s="19"/>
      <c r="I4581" s="100"/>
      <c r="M4581" s="100"/>
      <c r="Q4581" s="99"/>
      <c r="R4581" s="340"/>
      <c r="S4581" s="119"/>
      <c r="T4581" s="123"/>
      <c r="U4581" s="119"/>
      <c r="V4581" s="99"/>
      <c r="W4581" s="127"/>
      <c r="X4581" s="99"/>
      <c r="Y4581" s="127"/>
    </row>
    <row r="4582" spans="3:25" ht="19" hidden="1">
      <c r="C4582" s="933"/>
      <c r="D4582" s="933"/>
      <c r="E4582" s="19"/>
      <c r="I4582" s="100"/>
      <c r="M4582" s="100"/>
      <c r="Q4582" s="99"/>
      <c r="R4582" s="340"/>
      <c r="S4582" s="119"/>
      <c r="T4582" s="123"/>
      <c r="U4582" s="119"/>
      <c r="V4582" s="99"/>
      <c r="W4582" s="127"/>
      <c r="X4582" s="99"/>
      <c r="Y4582" s="127"/>
    </row>
    <row r="4583" spans="3:25" ht="19" hidden="1">
      <c r="C4583" s="933"/>
      <c r="D4583" s="933"/>
      <c r="E4583" s="19"/>
      <c r="I4583" s="100"/>
      <c r="M4583" s="100"/>
      <c r="Q4583" s="99"/>
      <c r="R4583" s="340"/>
      <c r="S4583" s="119"/>
      <c r="T4583" s="123"/>
      <c r="U4583" s="119"/>
      <c r="V4583" s="99"/>
      <c r="W4583" s="127"/>
      <c r="X4583" s="99"/>
      <c r="Y4583" s="127"/>
    </row>
    <row r="4584" spans="3:25" ht="19" hidden="1">
      <c r="C4584" s="933"/>
      <c r="D4584" s="933"/>
      <c r="E4584" s="19"/>
      <c r="I4584" s="100"/>
      <c r="M4584" s="100"/>
      <c r="Q4584" s="99"/>
      <c r="R4584" s="340"/>
      <c r="S4584" s="119"/>
      <c r="T4584" s="123"/>
      <c r="U4584" s="119"/>
      <c r="V4584" s="99"/>
      <c r="W4584" s="127"/>
      <c r="X4584" s="99"/>
      <c r="Y4584" s="127"/>
    </row>
    <row r="4585" spans="3:25" ht="19" hidden="1">
      <c r="C4585" s="933"/>
      <c r="D4585" s="933"/>
      <c r="E4585" s="19"/>
      <c r="I4585" s="100"/>
      <c r="M4585" s="100"/>
      <c r="Q4585" s="99"/>
      <c r="R4585" s="340"/>
      <c r="S4585" s="119"/>
      <c r="T4585" s="123"/>
      <c r="U4585" s="119"/>
      <c r="V4585" s="99"/>
      <c r="W4585" s="127"/>
      <c r="X4585" s="99"/>
      <c r="Y4585" s="127"/>
    </row>
    <row r="4586" spans="3:25" ht="19" hidden="1">
      <c r="C4586" s="933"/>
      <c r="D4586" s="933"/>
      <c r="E4586" s="19"/>
      <c r="I4586" s="100"/>
      <c r="M4586" s="100"/>
      <c r="Q4586" s="99"/>
      <c r="R4586" s="340"/>
      <c r="S4586" s="119"/>
      <c r="T4586" s="123"/>
      <c r="U4586" s="119"/>
      <c r="V4586" s="99"/>
      <c r="W4586" s="127"/>
      <c r="X4586" s="99"/>
      <c r="Y4586" s="127"/>
    </row>
    <row r="4587" spans="3:25" ht="19" hidden="1">
      <c r="C4587" s="933"/>
      <c r="D4587" s="933"/>
      <c r="E4587" s="19"/>
      <c r="I4587" s="100"/>
      <c r="M4587" s="100"/>
      <c r="Q4587" s="99"/>
      <c r="R4587" s="340"/>
      <c r="S4587" s="119"/>
      <c r="T4587" s="123"/>
      <c r="U4587" s="119"/>
      <c r="V4587" s="99"/>
      <c r="W4587" s="127"/>
      <c r="X4587" s="99"/>
      <c r="Y4587" s="127"/>
    </row>
    <row r="4588" spans="3:25" ht="19" hidden="1">
      <c r="C4588" s="933"/>
      <c r="D4588" s="933"/>
      <c r="E4588" s="19"/>
      <c r="I4588" s="100"/>
      <c r="M4588" s="100"/>
      <c r="Q4588" s="99"/>
      <c r="R4588" s="340"/>
      <c r="S4588" s="119"/>
      <c r="T4588" s="123"/>
      <c r="U4588" s="119"/>
      <c r="V4588" s="99"/>
      <c r="W4588" s="127"/>
      <c r="X4588" s="99"/>
      <c r="Y4588" s="127"/>
    </row>
    <row r="4589" spans="3:25" ht="19" hidden="1">
      <c r="C4589" s="933"/>
      <c r="D4589" s="933"/>
      <c r="E4589" s="19"/>
      <c r="I4589" s="100"/>
      <c r="M4589" s="100"/>
      <c r="Q4589" s="99"/>
      <c r="R4589" s="340"/>
      <c r="S4589" s="119"/>
      <c r="T4589" s="123"/>
      <c r="U4589" s="119"/>
      <c r="V4589" s="99"/>
      <c r="W4589" s="127"/>
      <c r="X4589" s="99"/>
      <c r="Y4589" s="127"/>
    </row>
    <row r="4590" spans="3:25" ht="19" hidden="1">
      <c r="C4590" s="933"/>
      <c r="D4590" s="933"/>
      <c r="E4590" s="19"/>
      <c r="I4590" s="100"/>
      <c r="M4590" s="100"/>
      <c r="Q4590" s="99"/>
      <c r="R4590" s="340"/>
      <c r="S4590" s="119"/>
      <c r="T4590" s="123"/>
      <c r="U4590" s="119"/>
      <c r="V4590" s="99"/>
      <c r="W4590" s="127"/>
      <c r="X4590" s="99"/>
      <c r="Y4590" s="127"/>
    </row>
    <row r="4591" spans="3:25" ht="19" hidden="1">
      <c r="C4591" s="933"/>
      <c r="D4591" s="933"/>
      <c r="E4591" s="19"/>
      <c r="I4591" s="100"/>
      <c r="M4591" s="100"/>
      <c r="Q4591" s="99"/>
      <c r="R4591" s="340"/>
      <c r="S4591" s="119"/>
      <c r="T4591" s="123"/>
      <c r="U4591" s="119"/>
      <c r="V4591" s="99"/>
      <c r="W4591" s="127"/>
      <c r="X4591" s="99"/>
      <c r="Y4591" s="127"/>
    </row>
    <row r="4592" spans="3:25" ht="19" hidden="1">
      <c r="C4592" s="933"/>
      <c r="D4592" s="933"/>
      <c r="E4592" s="19"/>
      <c r="I4592" s="100"/>
      <c r="M4592" s="100"/>
      <c r="Q4592" s="99"/>
      <c r="R4592" s="340"/>
      <c r="S4592" s="119"/>
      <c r="T4592" s="123"/>
      <c r="U4592" s="119"/>
      <c r="V4592" s="99"/>
      <c r="W4592" s="127"/>
      <c r="X4592" s="99"/>
      <c r="Y4592" s="127"/>
    </row>
    <row r="4593" spans="3:25" ht="19" hidden="1">
      <c r="C4593" s="933"/>
      <c r="D4593" s="933"/>
      <c r="E4593" s="19"/>
      <c r="I4593" s="100"/>
      <c r="M4593" s="100"/>
      <c r="Q4593" s="99"/>
      <c r="R4593" s="340"/>
      <c r="S4593" s="119"/>
      <c r="T4593" s="123"/>
      <c r="U4593" s="119"/>
      <c r="V4593" s="99"/>
      <c r="W4593" s="127"/>
      <c r="X4593" s="99"/>
      <c r="Y4593" s="127"/>
    </row>
    <row r="4594" spans="3:25" ht="19" hidden="1">
      <c r="C4594" s="933"/>
      <c r="D4594" s="933"/>
      <c r="E4594" s="19"/>
      <c r="I4594" s="100"/>
      <c r="M4594" s="100"/>
      <c r="Q4594" s="99"/>
      <c r="R4594" s="340"/>
      <c r="S4594" s="119"/>
      <c r="T4594" s="123"/>
      <c r="U4594" s="119"/>
      <c r="V4594" s="99"/>
      <c r="W4594" s="127"/>
      <c r="X4594" s="99"/>
      <c r="Y4594" s="127"/>
    </row>
    <row r="4595" spans="3:25" ht="19" hidden="1">
      <c r="C4595" s="933"/>
      <c r="D4595" s="933"/>
      <c r="E4595" s="19"/>
      <c r="I4595" s="100"/>
      <c r="M4595" s="100"/>
      <c r="Q4595" s="99"/>
      <c r="R4595" s="340"/>
      <c r="S4595" s="119"/>
      <c r="T4595" s="123"/>
      <c r="U4595" s="119"/>
      <c r="V4595" s="99"/>
      <c r="W4595" s="127"/>
      <c r="X4595" s="99"/>
      <c r="Y4595" s="127"/>
    </row>
    <row r="4596" spans="3:25" ht="19" hidden="1">
      <c r="C4596" s="933"/>
      <c r="D4596" s="933"/>
      <c r="E4596" s="19"/>
      <c r="I4596" s="100"/>
      <c r="M4596" s="100"/>
      <c r="Q4596" s="99"/>
      <c r="R4596" s="340"/>
      <c r="S4596" s="119"/>
      <c r="T4596" s="123"/>
      <c r="U4596" s="119"/>
      <c r="V4596" s="99"/>
      <c r="W4596" s="127"/>
      <c r="X4596" s="99"/>
      <c r="Y4596" s="127"/>
    </row>
    <row r="4597" spans="3:25" ht="19" hidden="1">
      <c r="C4597" s="933"/>
      <c r="D4597" s="933"/>
      <c r="E4597" s="19"/>
      <c r="I4597" s="100"/>
      <c r="M4597" s="100"/>
      <c r="Q4597" s="99"/>
      <c r="R4597" s="340"/>
      <c r="S4597" s="119"/>
      <c r="T4597" s="123"/>
      <c r="U4597" s="119"/>
      <c r="V4597" s="99"/>
      <c r="W4597" s="127"/>
      <c r="X4597" s="99"/>
      <c r="Y4597" s="127"/>
    </row>
    <row r="4598" spans="3:25" ht="19" hidden="1">
      <c r="C4598" s="933"/>
      <c r="D4598" s="933"/>
      <c r="E4598" s="19"/>
      <c r="I4598" s="100"/>
      <c r="M4598" s="100"/>
      <c r="Q4598" s="99"/>
      <c r="R4598" s="340"/>
      <c r="S4598" s="119"/>
      <c r="T4598" s="123"/>
      <c r="U4598" s="119"/>
      <c r="V4598" s="99"/>
      <c r="W4598" s="127"/>
      <c r="X4598" s="99"/>
      <c r="Y4598" s="127"/>
    </row>
    <row r="4599" spans="3:25" ht="19" hidden="1">
      <c r="C4599" s="933"/>
      <c r="D4599" s="933"/>
      <c r="E4599" s="19"/>
      <c r="I4599" s="100"/>
      <c r="M4599" s="100"/>
      <c r="Q4599" s="99"/>
      <c r="R4599" s="340"/>
      <c r="S4599" s="119"/>
      <c r="T4599" s="123"/>
      <c r="U4599" s="119"/>
      <c r="V4599" s="99"/>
      <c r="W4599" s="127"/>
      <c r="X4599" s="99"/>
      <c r="Y4599" s="127"/>
    </row>
    <row r="4600" spans="3:25" ht="19" hidden="1">
      <c r="C4600" s="933"/>
      <c r="D4600" s="933"/>
      <c r="E4600" s="19"/>
      <c r="I4600" s="100"/>
      <c r="M4600" s="100"/>
      <c r="Q4600" s="99"/>
      <c r="R4600" s="340"/>
      <c r="S4600" s="119"/>
      <c r="T4600" s="123"/>
      <c r="U4600" s="119"/>
      <c r="V4600" s="99"/>
      <c r="W4600" s="127"/>
      <c r="X4600" s="99"/>
      <c r="Y4600" s="127"/>
    </row>
    <row r="4601" spans="3:25" ht="19" hidden="1">
      <c r="C4601" s="933"/>
      <c r="D4601" s="933"/>
      <c r="E4601" s="19"/>
      <c r="I4601" s="100"/>
      <c r="M4601" s="100"/>
      <c r="Q4601" s="99"/>
      <c r="R4601" s="340"/>
      <c r="S4601" s="119"/>
      <c r="T4601" s="123"/>
      <c r="U4601" s="119"/>
      <c r="V4601" s="99"/>
      <c r="W4601" s="127"/>
      <c r="X4601" s="99"/>
      <c r="Y4601" s="127"/>
    </row>
    <row r="4602" spans="3:25" ht="19" hidden="1">
      <c r="C4602" s="933"/>
      <c r="D4602" s="933"/>
      <c r="E4602" s="19"/>
      <c r="I4602" s="100"/>
      <c r="M4602" s="100"/>
      <c r="Q4602" s="99"/>
      <c r="R4602" s="340"/>
      <c r="S4602" s="119"/>
      <c r="T4602" s="123"/>
      <c r="U4602" s="119"/>
      <c r="V4602" s="99"/>
      <c r="W4602" s="127"/>
      <c r="X4602" s="99"/>
      <c r="Y4602" s="127"/>
    </row>
    <row r="4603" spans="3:25" ht="19" hidden="1">
      <c r="C4603" s="933"/>
      <c r="D4603" s="933"/>
      <c r="E4603" s="19"/>
      <c r="I4603" s="100"/>
      <c r="M4603" s="100"/>
      <c r="Q4603" s="99"/>
      <c r="R4603" s="340"/>
      <c r="S4603" s="119"/>
      <c r="T4603" s="123"/>
      <c r="U4603" s="119"/>
      <c r="V4603" s="99"/>
      <c r="W4603" s="127"/>
      <c r="X4603" s="99"/>
      <c r="Y4603" s="127"/>
    </row>
    <row r="4604" spans="3:25" ht="19" hidden="1">
      <c r="C4604" s="933"/>
      <c r="D4604" s="933"/>
      <c r="E4604" s="19"/>
      <c r="I4604" s="100"/>
      <c r="M4604" s="100"/>
      <c r="Q4604" s="99"/>
      <c r="R4604" s="340"/>
      <c r="S4604" s="119"/>
      <c r="T4604" s="123"/>
      <c r="U4604" s="119"/>
      <c r="V4604" s="99"/>
      <c r="W4604" s="127"/>
      <c r="X4604" s="99"/>
      <c r="Y4604" s="127"/>
    </row>
    <row r="4605" spans="3:25" ht="19" hidden="1">
      <c r="C4605" s="933"/>
      <c r="D4605" s="933"/>
      <c r="E4605" s="19"/>
      <c r="I4605" s="100"/>
      <c r="M4605" s="100"/>
      <c r="Q4605" s="99"/>
      <c r="R4605" s="340"/>
      <c r="S4605" s="119"/>
      <c r="T4605" s="123"/>
      <c r="U4605" s="119"/>
      <c r="V4605" s="99"/>
      <c r="W4605" s="127"/>
      <c r="X4605" s="99"/>
      <c r="Y4605" s="127"/>
    </row>
    <row r="4606" spans="3:25" ht="19" hidden="1">
      <c r="C4606" s="933"/>
      <c r="D4606" s="933"/>
      <c r="E4606" s="19"/>
      <c r="I4606" s="100"/>
      <c r="M4606" s="100"/>
      <c r="Q4606" s="99"/>
      <c r="R4606" s="340"/>
      <c r="S4606" s="119"/>
      <c r="T4606" s="123"/>
      <c r="U4606" s="119"/>
      <c r="V4606" s="99"/>
      <c r="W4606" s="127"/>
      <c r="X4606" s="99"/>
      <c r="Y4606" s="127"/>
    </row>
    <row r="4607" spans="3:25" ht="19" hidden="1">
      <c r="C4607" s="933"/>
      <c r="D4607" s="933"/>
      <c r="E4607" s="19"/>
      <c r="I4607" s="100"/>
      <c r="M4607" s="100"/>
      <c r="Q4607" s="99"/>
      <c r="R4607" s="340"/>
      <c r="S4607" s="119"/>
      <c r="T4607" s="123"/>
      <c r="U4607" s="119"/>
      <c r="V4607" s="99"/>
      <c r="W4607" s="127"/>
      <c r="X4607" s="99"/>
      <c r="Y4607" s="127"/>
    </row>
    <row r="4608" spans="3:25" ht="19" hidden="1">
      <c r="C4608" s="933"/>
      <c r="D4608" s="933"/>
      <c r="E4608" s="19"/>
      <c r="I4608" s="100"/>
      <c r="M4608" s="100"/>
      <c r="Q4608" s="99"/>
      <c r="R4608" s="340"/>
      <c r="S4608" s="119"/>
      <c r="T4608" s="123"/>
      <c r="U4608" s="119"/>
      <c r="V4608" s="99"/>
      <c r="W4608" s="127"/>
      <c r="X4608" s="99"/>
      <c r="Y4608" s="127"/>
    </row>
    <row r="4609" spans="3:25" ht="19" hidden="1">
      <c r="C4609" s="933"/>
      <c r="D4609" s="933"/>
      <c r="E4609" s="19"/>
      <c r="I4609" s="100"/>
      <c r="M4609" s="100"/>
      <c r="Q4609" s="99"/>
      <c r="R4609" s="340"/>
      <c r="S4609" s="119"/>
      <c r="T4609" s="123"/>
      <c r="U4609" s="119"/>
      <c r="V4609" s="99"/>
      <c r="W4609" s="127"/>
      <c r="X4609" s="99"/>
      <c r="Y4609" s="127"/>
    </row>
    <row r="4610" spans="3:25" ht="19" hidden="1">
      <c r="C4610" s="933"/>
      <c r="D4610" s="933"/>
      <c r="E4610" s="19"/>
      <c r="I4610" s="100"/>
      <c r="M4610" s="100"/>
      <c r="Q4610" s="99"/>
      <c r="R4610" s="340"/>
      <c r="S4610" s="119"/>
      <c r="T4610" s="123"/>
      <c r="U4610" s="119"/>
      <c r="V4610" s="99"/>
      <c r="W4610" s="127"/>
      <c r="X4610" s="99"/>
      <c r="Y4610" s="127"/>
    </row>
    <row r="4611" spans="3:25" ht="19" hidden="1">
      <c r="C4611" s="933"/>
      <c r="D4611" s="933"/>
      <c r="E4611" s="19"/>
      <c r="I4611" s="100"/>
      <c r="M4611" s="100"/>
      <c r="Q4611" s="99"/>
      <c r="R4611" s="340"/>
      <c r="S4611" s="119"/>
      <c r="T4611" s="123"/>
      <c r="U4611" s="119"/>
      <c r="V4611" s="99"/>
      <c r="W4611" s="127"/>
      <c r="X4611" s="99"/>
      <c r="Y4611" s="127"/>
    </row>
    <row r="4612" spans="3:25" ht="19" hidden="1">
      <c r="C4612" s="933"/>
      <c r="D4612" s="933"/>
      <c r="E4612" s="19"/>
      <c r="I4612" s="100"/>
      <c r="M4612" s="100"/>
      <c r="Q4612" s="99"/>
      <c r="R4612" s="340"/>
      <c r="S4612" s="119"/>
      <c r="T4612" s="123"/>
      <c r="U4612" s="119"/>
      <c r="V4612" s="99"/>
      <c r="W4612" s="127"/>
      <c r="X4612" s="99"/>
      <c r="Y4612" s="127"/>
    </row>
    <row r="4613" spans="3:25" ht="19" hidden="1">
      <c r="C4613" s="933"/>
      <c r="D4613" s="933"/>
      <c r="E4613" s="19"/>
      <c r="I4613" s="100"/>
      <c r="M4613" s="100"/>
      <c r="Q4613" s="99"/>
      <c r="R4613" s="340"/>
      <c r="S4613" s="119"/>
      <c r="T4613" s="123"/>
      <c r="U4613" s="119"/>
      <c r="V4613" s="99"/>
      <c r="W4613" s="127"/>
      <c r="X4613" s="99"/>
      <c r="Y4613" s="127"/>
    </row>
    <row r="4614" spans="3:25" ht="19" hidden="1">
      <c r="C4614" s="933"/>
      <c r="D4614" s="933"/>
      <c r="E4614" s="19"/>
      <c r="I4614" s="100"/>
      <c r="M4614" s="100"/>
      <c r="Q4614" s="99"/>
      <c r="R4614" s="340"/>
      <c r="S4614" s="119"/>
      <c r="T4614" s="123"/>
      <c r="U4614" s="119"/>
      <c r="V4614" s="99"/>
      <c r="W4614" s="127"/>
      <c r="X4614" s="99"/>
      <c r="Y4614" s="127"/>
    </row>
    <row r="4615" spans="3:25" ht="19" hidden="1">
      <c r="C4615" s="933"/>
      <c r="D4615" s="933"/>
      <c r="E4615" s="19"/>
      <c r="I4615" s="100"/>
      <c r="M4615" s="100"/>
      <c r="Q4615" s="99"/>
      <c r="R4615" s="340"/>
      <c r="S4615" s="119"/>
      <c r="T4615" s="123"/>
      <c r="U4615" s="119"/>
      <c r="V4615" s="99"/>
      <c r="W4615" s="127"/>
      <c r="X4615" s="99"/>
      <c r="Y4615" s="127"/>
    </row>
    <row r="4616" spans="3:25" ht="19" hidden="1">
      <c r="C4616" s="933"/>
      <c r="D4616" s="933"/>
      <c r="E4616" s="19"/>
      <c r="I4616" s="100"/>
      <c r="M4616" s="100"/>
      <c r="Q4616" s="99"/>
      <c r="R4616" s="340"/>
      <c r="S4616" s="119"/>
      <c r="T4616" s="123"/>
      <c r="U4616" s="119"/>
      <c r="V4616" s="99"/>
      <c r="W4616" s="127"/>
      <c r="X4616" s="99"/>
      <c r="Y4616" s="127"/>
    </row>
    <row r="4617" spans="3:25" ht="19" hidden="1">
      <c r="C4617" s="933"/>
      <c r="D4617" s="933"/>
      <c r="E4617" s="19"/>
      <c r="I4617" s="100"/>
      <c r="M4617" s="100"/>
      <c r="Q4617" s="99"/>
      <c r="R4617" s="340"/>
      <c r="S4617" s="119"/>
      <c r="T4617" s="123"/>
      <c r="U4617" s="119"/>
      <c r="V4617" s="99"/>
      <c r="W4617" s="127"/>
      <c r="X4617" s="99"/>
      <c r="Y4617" s="127"/>
    </row>
    <row r="4618" spans="3:25" ht="19" hidden="1">
      <c r="C4618" s="933"/>
      <c r="D4618" s="933"/>
      <c r="E4618" s="19"/>
      <c r="I4618" s="100"/>
      <c r="M4618" s="100"/>
      <c r="Q4618" s="99"/>
      <c r="R4618" s="340"/>
      <c r="S4618" s="119"/>
      <c r="T4618" s="123"/>
      <c r="U4618" s="119"/>
      <c r="V4618" s="99"/>
      <c r="W4618" s="127"/>
      <c r="X4618" s="99"/>
      <c r="Y4618" s="127"/>
    </row>
    <row r="4619" spans="3:25" ht="19" hidden="1">
      <c r="C4619" s="933"/>
      <c r="D4619" s="933"/>
      <c r="E4619" s="19"/>
      <c r="I4619" s="100"/>
      <c r="M4619" s="100"/>
      <c r="Q4619" s="99"/>
      <c r="R4619" s="340"/>
      <c r="S4619" s="119"/>
      <c r="T4619" s="123"/>
      <c r="U4619" s="119"/>
      <c r="V4619" s="99"/>
      <c r="W4619" s="127"/>
      <c r="X4619" s="99"/>
      <c r="Y4619" s="127"/>
    </row>
    <row r="4620" spans="3:25" ht="19" hidden="1">
      <c r="C4620" s="933"/>
      <c r="D4620" s="933"/>
      <c r="E4620" s="19"/>
      <c r="I4620" s="100"/>
      <c r="M4620" s="100"/>
      <c r="Q4620" s="99"/>
      <c r="R4620" s="340"/>
      <c r="S4620" s="119"/>
      <c r="T4620" s="123"/>
      <c r="U4620" s="119"/>
      <c r="V4620" s="99"/>
      <c r="W4620" s="127"/>
      <c r="X4620" s="99"/>
      <c r="Y4620" s="127"/>
    </row>
    <row r="4621" spans="3:25" ht="19" hidden="1">
      <c r="C4621" s="933"/>
      <c r="D4621" s="933"/>
      <c r="E4621" s="19"/>
      <c r="I4621" s="100"/>
      <c r="M4621" s="100"/>
      <c r="Q4621" s="99"/>
      <c r="R4621" s="340"/>
      <c r="S4621" s="119"/>
      <c r="T4621" s="123"/>
      <c r="U4621" s="119"/>
      <c r="V4621" s="99"/>
      <c r="W4621" s="127"/>
      <c r="X4621" s="99"/>
      <c r="Y4621" s="127"/>
    </row>
    <row r="4622" spans="3:25" ht="19" hidden="1">
      <c r="C4622" s="933"/>
      <c r="D4622" s="933"/>
      <c r="E4622" s="19"/>
      <c r="I4622" s="100"/>
      <c r="M4622" s="100"/>
      <c r="Q4622" s="99"/>
      <c r="R4622" s="340"/>
      <c r="S4622" s="119"/>
      <c r="T4622" s="123"/>
      <c r="U4622" s="119"/>
      <c r="V4622" s="99"/>
      <c r="W4622" s="127"/>
      <c r="X4622" s="99"/>
      <c r="Y4622" s="127"/>
    </row>
    <row r="4623" spans="3:25" ht="19" hidden="1">
      <c r="C4623" s="933"/>
      <c r="D4623" s="933"/>
      <c r="E4623" s="19"/>
      <c r="I4623" s="100"/>
      <c r="M4623" s="100"/>
      <c r="Q4623" s="99"/>
      <c r="R4623" s="340"/>
      <c r="S4623" s="119"/>
      <c r="T4623" s="123"/>
      <c r="U4623" s="119"/>
      <c r="V4623" s="99"/>
      <c r="W4623" s="127"/>
      <c r="X4623" s="99"/>
      <c r="Y4623" s="127"/>
    </row>
    <row r="4624" spans="3:25" ht="19" hidden="1">
      <c r="C4624" s="933"/>
      <c r="D4624" s="933"/>
      <c r="E4624" s="19"/>
      <c r="I4624" s="100"/>
      <c r="M4624" s="100"/>
      <c r="Q4624" s="99"/>
      <c r="R4624" s="340"/>
      <c r="S4624" s="119"/>
      <c r="T4624" s="123"/>
      <c r="U4624" s="119"/>
      <c r="V4624" s="99"/>
      <c r="W4624" s="127"/>
      <c r="X4624" s="99"/>
      <c r="Y4624" s="127"/>
    </row>
    <row r="4625" spans="3:25" ht="19" hidden="1">
      <c r="C4625" s="933"/>
      <c r="D4625" s="933"/>
      <c r="E4625" s="19"/>
      <c r="I4625" s="100"/>
      <c r="M4625" s="100"/>
      <c r="Q4625" s="99"/>
      <c r="R4625" s="340"/>
      <c r="S4625" s="119"/>
      <c r="T4625" s="123"/>
      <c r="U4625" s="119"/>
      <c r="V4625" s="99"/>
      <c r="W4625" s="127"/>
      <c r="X4625" s="99"/>
      <c r="Y4625" s="127"/>
    </row>
    <row r="4626" spans="3:25" ht="19" hidden="1">
      <c r="C4626" s="933"/>
      <c r="D4626" s="933"/>
      <c r="E4626" s="19"/>
      <c r="I4626" s="100"/>
      <c r="M4626" s="100"/>
      <c r="Q4626" s="99"/>
      <c r="R4626" s="340"/>
      <c r="S4626" s="119"/>
      <c r="T4626" s="123"/>
      <c r="U4626" s="119"/>
      <c r="V4626" s="99"/>
      <c r="W4626" s="127"/>
      <c r="X4626" s="99"/>
      <c r="Y4626" s="127"/>
    </row>
    <row r="4627" spans="3:25" ht="19" hidden="1">
      <c r="C4627" s="933"/>
      <c r="D4627" s="933"/>
      <c r="E4627" s="19"/>
      <c r="I4627" s="100"/>
      <c r="M4627" s="100"/>
      <c r="Q4627" s="99"/>
      <c r="R4627" s="340"/>
      <c r="S4627" s="119"/>
      <c r="T4627" s="123"/>
      <c r="U4627" s="119"/>
      <c r="V4627" s="99"/>
      <c r="W4627" s="127"/>
      <c r="X4627" s="99"/>
      <c r="Y4627" s="127"/>
    </row>
    <row r="4628" spans="3:25" ht="19" hidden="1">
      <c r="C4628" s="933"/>
      <c r="D4628" s="933"/>
      <c r="E4628" s="19"/>
      <c r="I4628" s="100"/>
      <c r="M4628" s="100"/>
      <c r="Q4628" s="99"/>
      <c r="R4628" s="340"/>
      <c r="S4628" s="119"/>
      <c r="T4628" s="123"/>
      <c r="U4628" s="119"/>
      <c r="V4628" s="99"/>
      <c r="W4628" s="127"/>
      <c r="X4628" s="99"/>
      <c r="Y4628" s="127"/>
    </row>
    <row r="4629" spans="3:25" ht="19" hidden="1">
      <c r="C4629" s="933"/>
      <c r="D4629" s="933"/>
      <c r="E4629" s="19"/>
      <c r="I4629" s="100"/>
      <c r="M4629" s="100"/>
      <c r="Q4629" s="99"/>
      <c r="R4629" s="340"/>
      <c r="S4629" s="119"/>
      <c r="T4629" s="123"/>
      <c r="U4629" s="119"/>
      <c r="V4629" s="99"/>
      <c r="W4629" s="127"/>
      <c r="X4629" s="99"/>
      <c r="Y4629" s="127"/>
    </row>
    <row r="4630" spans="3:25" ht="19" hidden="1">
      <c r="C4630" s="933"/>
      <c r="D4630" s="933"/>
      <c r="E4630" s="19"/>
      <c r="I4630" s="100"/>
      <c r="M4630" s="100"/>
      <c r="Q4630" s="99"/>
      <c r="R4630" s="340"/>
      <c r="S4630" s="119"/>
      <c r="T4630" s="123"/>
      <c r="U4630" s="119"/>
      <c r="V4630" s="99"/>
      <c r="W4630" s="127"/>
      <c r="X4630" s="99"/>
      <c r="Y4630" s="127"/>
    </row>
    <row r="4631" spans="3:25" ht="19" hidden="1">
      <c r="C4631" s="933"/>
      <c r="D4631" s="933"/>
      <c r="E4631" s="19"/>
      <c r="I4631" s="100"/>
      <c r="M4631" s="100"/>
      <c r="Q4631" s="99"/>
      <c r="R4631" s="340"/>
      <c r="S4631" s="119"/>
      <c r="T4631" s="123"/>
      <c r="U4631" s="119"/>
      <c r="V4631" s="99"/>
      <c r="W4631" s="127"/>
      <c r="X4631" s="99"/>
      <c r="Y4631" s="127"/>
    </row>
    <row r="4632" spans="3:25" ht="19" hidden="1">
      <c r="C4632" s="933"/>
      <c r="D4632" s="933"/>
      <c r="E4632" s="19"/>
      <c r="I4632" s="100"/>
      <c r="M4632" s="100"/>
      <c r="Q4632" s="99"/>
      <c r="R4632" s="340"/>
      <c r="S4632" s="119"/>
      <c r="T4632" s="123"/>
      <c r="U4632" s="119"/>
      <c r="V4632" s="99"/>
      <c r="W4632" s="127"/>
      <c r="X4632" s="99"/>
      <c r="Y4632" s="127"/>
    </row>
    <row r="4633" spans="3:25" ht="19" hidden="1">
      <c r="C4633" s="933"/>
      <c r="D4633" s="933"/>
      <c r="E4633" s="19"/>
      <c r="I4633" s="100"/>
      <c r="M4633" s="100"/>
      <c r="Q4633" s="99"/>
      <c r="R4633" s="340"/>
      <c r="S4633" s="119"/>
      <c r="T4633" s="123"/>
      <c r="U4633" s="119"/>
      <c r="V4633" s="99"/>
      <c r="W4633" s="127"/>
      <c r="X4633" s="99"/>
      <c r="Y4633" s="127"/>
    </row>
    <row r="4634" spans="3:25" ht="19" hidden="1">
      <c r="C4634" s="933"/>
      <c r="D4634" s="933"/>
      <c r="E4634" s="19"/>
      <c r="I4634" s="100"/>
      <c r="M4634" s="100"/>
      <c r="Q4634" s="99"/>
      <c r="R4634" s="340"/>
      <c r="S4634" s="119"/>
      <c r="T4634" s="123"/>
      <c r="U4634" s="119"/>
      <c r="V4634" s="99"/>
      <c r="W4634" s="127"/>
      <c r="X4634" s="99"/>
      <c r="Y4634" s="127"/>
    </row>
    <row r="4635" spans="3:25" ht="19" hidden="1">
      <c r="C4635" s="933"/>
      <c r="D4635" s="933"/>
      <c r="E4635" s="19"/>
      <c r="I4635" s="100"/>
      <c r="M4635" s="100"/>
      <c r="Q4635" s="99"/>
      <c r="R4635" s="340"/>
      <c r="S4635" s="119"/>
      <c r="T4635" s="123"/>
      <c r="U4635" s="119"/>
      <c r="V4635" s="99"/>
      <c r="W4635" s="127"/>
      <c r="X4635" s="99"/>
      <c r="Y4635" s="127"/>
    </row>
    <row r="4636" spans="3:25" ht="19" hidden="1">
      <c r="C4636" s="933"/>
      <c r="D4636" s="933"/>
      <c r="E4636" s="19"/>
      <c r="I4636" s="100"/>
      <c r="M4636" s="100"/>
      <c r="Q4636" s="99"/>
      <c r="R4636" s="340"/>
      <c r="S4636" s="119"/>
      <c r="T4636" s="123"/>
      <c r="U4636" s="119"/>
      <c r="V4636" s="99"/>
      <c r="W4636" s="127"/>
      <c r="X4636" s="99"/>
      <c r="Y4636" s="127"/>
    </row>
    <row r="4637" spans="3:25" ht="19" hidden="1">
      <c r="C4637" s="933"/>
      <c r="D4637" s="933"/>
      <c r="E4637" s="19"/>
      <c r="I4637" s="100"/>
      <c r="M4637" s="100"/>
      <c r="Q4637" s="99"/>
      <c r="R4637" s="340"/>
      <c r="S4637" s="119"/>
      <c r="T4637" s="123"/>
      <c r="U4637" s="119"/>
      <c r="V4637" s="99"/>
      <c r="W4637" s="127"/>
      <c r="X4637" s="99"/>
      <c r="Y4637" s="127"/>
    </row>
    <row r="4638" spans="3:25" ht="19" hidden="1">
      <c r="C4638" s="933"/>
      <c r="D4638" s="933"/>
      <c r="E4638" s="19"/>
      <c r="I4638" s="100"/>
      <c r="M4638" s="100"/>
      <c r="Q4638" s="99"/>
      <c r="R4638" s="340"/>
      <c r="S4638" s="119"/>
      <c r="T4638" s="123"/>
      <c r="U4638" s="119"/>
      <c r="V4638" s="99"/>
      <c r="W4638" s="127"/>
      <c r="X4638" s="99"/>
      <c r="Y4638" s="127"/>
    </row>
    <row r="4639" spans="3:25" ht="19" hidden="1">
      <c r="C4639" s="933"/>
      <c r="D4639" s="933"/>
      <c r="E4639" s="19"/>
      <c r="I4639" s="100"/>
      <c r="M4639" s="100"/>
      <c r="Q4639" s="99"/>
      <c r="R4639" s="340"/>
      <c r="S4639" s="119"/>
      <c r="T4639" s="123"/>
      <c r="U4639" s="119"/>
      <c r="V4639" s="99"/>
      <c r="W4639" s="127"/>
      <c r="X4639" s="99"/>
      <c r="Y4639" s="127"/>
    </row>
    <row r="4640" spans="3:25" ht="19" hidden="1">
      <c r="C4640" s="933"/>
      <c r="D4640" s="933"/>
      <c r="E4640" s="19"/>
      <c r="I4640" s="100"/>
      <c r="M4640" s="100"/>
      <c r="Q4640" s="99"/>
      <c r="R4640" s="340"/>
      <c r="S4640" s="119"/>
      <c r="T4640" s="123"/>
      <c r="U4640" s="119"/>
      <c r="V4640" s="99"/>
      <c r="W4640" s="127"/>
      <c r="X4640" s="99"/>
      <c r="Y4640" s="127"/>
    </row>
    <row r="4641" spans="3:25" ht="19" hidden="1">
      <c r="C4641" s="933"/>
      <c r="D4641" s="933"/>
      <c r="E4641" s="19"/>
      <c r="I4641" s="100"/>
      <c r="M4641" s="100"/>
      <c r="Q4641" s="99"/>
      <c r="R4641" s="340"/>
      <c r="S4641" s="119"/>
      <c r="T4641" s="123"/>
      <c r="U4641" s="119"/>
      <c r="V4641" s="99"/>
      <c r="W4641" s="127"/>
      <c r="X4641" s="99"/>
      <c r="Y4641" s="127"/>
    </row>
    <row r="4642" spans="3:25" ht="19" hidden="1">
      <c r="C4642" s="933"/>
      <c r="D4642" s="933"/>
      <c r="E4642" s="19"/>
      <c r="I4642" s="100"/>
      <c r="M4642" s="100"/>
      <c r="Q4642" s="99"/>
      <c r="R4642" s="340"/>
      <c r="S4642" s="119"/>
      <c r="T4642" s="123"/>
      <c r="U4642" s="119"/>
      <c r="V4642" s="99"/>
      <c r="W4642" s="127"/>
      <c r="X4642" s="99"/>
      <c r="Y4642" s="127"/>
    </row>
    <row r="4643" spans="3:25" ht="19" hidden="1">
      <c r="C4643" s="933"/>
      <c r="D4643" s="933"/>
      <c r="E4643" s="19"/>
      <c r="I4643" s="100"/>
      <c r="M4643" s="100"/>
      <c r="Q4643" s="99"/>
      <c r="R4643" s="340"/>
      <c r="S4643" s="119"/>
      <c r="T4643" s="123"/>
      <c r="U4643" s="119"/>
      <c r="V4643" s="99"/>
      <c r="W4643" s="127"/>
      <c r="X4643" s="99"/>
      <c r="Y4643" s="127"/>
    </row>
    <row r="4644" spans="3:25" ht="19" hidden="1">
      <c r="C4644" s="933"/>
      <c r="D4644" s="933"/>
      <c r="E4644" s="19"/>
      <c r="I4644" s="100"/>
      <c r="M4644" s="100"/>
      <c r="Q4644" s="99"/>
      <c r="R4644" s="340"/>
      <c r="S4644" s="119"/>
      <c r="T4644" s="123"/>
      <c r="U4644" s="119"/>
      <c r="V4644" s="99"/>
      <c r="W4644" s="127"/>
      <c r="X4644" s="99"/>
      <c r="Y4644" s="127"/>
    </row>
    <row r="4645" spans="3:25" ht="19" hidden="1">
      <c r="C4645" s="933"/>
      <c r="D4645" s="933"/>
      <c r="E4645" s="19"/>
      <c r="I4645" s="100"/>
      <c r="M4645" s="100"/>
      <c r="Q4645" s="99"/>
      <c r="R4645" s="340"/>
      <c r="S4645" s="119"/>
      <c r="T4645" s="123"/>
      <c r="U4645" s="119"/>
      <c r="V4645" s="99"/>
      <c r="W4645" s="127"/>
      <c r="X4645" s="99"/>
      <c r="Y4645" s="127"/>
    </row>
    <row r="4646" spans="3:25" ht="19" hidden="1">
      <c r="C4646" s="933"/>
      <c r="D4646" s="933"/>
      <c r="E4646" s="19"/>
      <c r="I4646" s="100"/>
      <c r="M4646" s="100"/>
      <c r="Q4646" s="99"/>
      <c r="R4646" s="340"/>
      <c r="S4646" s="119"/>
      <c r="T4646" s="123"/>
      <c r="U4646" s="119"/>
      <c r="V4646" s="99"/>
      <c r="W4646" s="127"/>
      <c r="X4646" s="99"/>
      <c r="Y4646" s="127"/>
    </row>
    <row r="4647" spans="3:25" ht="19" hidden="1">
      <c r="C4647" s="933"/>
      <c r="D4647" s="933"/>
      <c r="E4647" s="19"/>
      <c r="I4647" s="100"/>
      <c r="M4647" s="100"/>
      <c r="Q4647" s="99"/>
      <c r="R4647" s="340"/>
      <c r="S4647" s="119"/>
      <c r="T4647" s="123"/>
      <c r="U4647" s="119"/>
      <c r="V4647" s="99"/>
      <c r="W4647" s="127"/>
      <c r="X4647" s="99"/>
      <c r="Y4647" s="127"/>
    </row>
    <row r="4648" spans="3:25" ht="19" hidden="1">
      <c r="C4648" s="933"/>
      <c r="D4648" s="933"/>
      <c r="E4648" s="19"/>
      <c r="I4648" s="100"/>
      <c r="M4648" s="100"/>
      <c r="Q4648" s="99"/>
      <c r="R4648" s="340"/>
      <c r="S4648" s="119"/>
      <c r="T4648" s="123"/>
      <c r="U4648" s="119"/>
      <c r="V4648" s="99"/>
      <c r="W4648" s="127"/>
      <c r="X4648" s="99"/>
      <c r="Y4648" s="127"/>
    </row>
    <row r="4649" spans="3:25" ht="19" hidden="1">
      <c r="C4649" s="933"/>
      <c r="D4649" s="933"/>
      <c r="E4649" s="19"/>
      <c r="I4649" s="100"/>
      <c r="M4649" s="100"/>
      <c r="Q4649" s="99"/>
      <c r="R4649" s="340"/>
      <c r="S4649" s="119"/>
      <c r="T4649" s="123"/>
      <c r="U4649" s="119"/>
      <c r="V4649" s="99"/>
      <c r="W4649" s="127"/>
      <c r="X4649" s="99"/>
      <c r="Y4649" s="127"/>
    </row>
    <row r="4650" spans="3:25" ht="19" hidden="1">
      <c r="C4650" s="933"/>
      <c r="D4650" s="933"/>
      <c r="E4650" s="19"/>
      <c r="I4650" s="100"/>
      <c r="M4650" s="100"/>
      <c r="Q4650" s="99"/>
      <c r="R4650" s="340"/>
      <c r="S4650" s="119"/>
      <c r="T4650" s="123"/>
      <c r="U4650" s="119"/>
      <c r="V4650" s="99"/>
      <c r="W4650" s="127"/>
      <c r="X4650" s="99"/>
      <c r="Y4650" s="127"/>
    </row>
    <row r="4651" spans="3:25" ht="19" hidden="1">
      <c r="C4651" s="933"/>
      <c r="D4651" s="933"/>
      <c r="E4651" s="19"/>
      <c r="I4651" s="100"/>
      <c r="M4651" s="100"/>
      <c r="Q4651" s="99"/>
      <c r="R4651" s="340"/>
      <c r="S4651" s="119"/>
      <c r="T4651" s="123"/>
      <c r="U4651" s="119"/>
      <c r="V4651" s="99"/>
      <c r="W4651" s="127"/>
      <c r="X4651" s="99"/>
      <c r="Y4651" s="127"/>
    </row>
    <row r="4652" spans="3:25" ht="19" hidden="1">
      <c r="C4652" s="933"/>
      <c r="D4652" s="933"/>
      <c r="E4652" s="19"/>
      <c r="I4652" s="100"/>
      <c r="M4652" s="100"/>
      <c r="Q4652" s="99"/>
      <c r="R4652" s="340"/>
      <c r="S4652" s="119"/>
      <c r="T4652" s="123"/>
      <c r="U4652" s="119"/>
      <c r="V4652" s="99"/>
      <c r="W4652" s="127"/>
      <c r="X4652" s="99"/>
      <c r="Y4652" s="127"/>
    </row>
    <row r="4653" spans="3:25" ht="19" hidden="1">
      <c r="C4653" s="933"/>
      <c r="D4653" s="933"/>
      <c r="E4653" s="19"/>
      <c r="I4653" s="100"/>
      <c r="M4653" s="100"/>
      <c r="Q4653" s="99"/>
      <c r="R4653" s="340"/>
      <c r="S4653" s="119"/>
      <c r="T4653" s="123"/>
      <c r="U4653" s="119"/>
      <c r="V4653" s="99"/>
      <c r="W4653" s="127"/>
      <c r="X4653" s="99"/>
      <c r="Y4653" s="127"/>
    </row>
    <row r="4654" spans="3:25" ht="19" hidden="1">
      <c r="C4654" s="933"/>
      <c r="D4654" s="933"/>
      <c r="E4654" s="19"/>
      <c r="I4654" s="100"/>
      <c r="M4654" s="100"/>
      <c r="Q4654" s="99"/>
      <c r="R4654" s="340"/>
      <c r="S4654" s="119"/>
      <c r="T4654" s="123"/>
      <c r="U4654" s="119"/>
      <c r="V4654" s="99"/>
      <c r="W4654" s="127"/>
      <c r="X4654" s="99"/>
      <c r="Y4654" s="127"/>
    </row>
    <row r="4655" spans="3:25" ht="19" hidden="1">
      <c r="C4655" s="933"/>
      <c r="D4655" s="933"/>
      <c r="E4655" s="19"/>
      <c r="I4655" s="100"/>
      <c r="M4655" s="100"/>
      <c r="Q4655" s="99"/>
      <c r="R4655" s="340"/>
      <c r="S4655" s="119"/>
      <c r="T4655" s="123"/>
      <c r="U4655" s="119"/>
      <c r="V4655" s="99"/>
      <c r="W4655" s="127"/>
      <c r="X4655" s="99"/>
      <c r="Y4655" s="127"/>
    </row>
    <row r="4656" spans="3:25" ht="19" hidden="1">
      <c r="C4656" s="933"/>
      <c r="D4656" s="933"/>
      <c r="E4656" s="19"/>
      <c r="I4656" s="100"/>
      <c r="M4656" s="100"/>
      <c r="Q4656" s="99"/>
      <c r="R4656" s="340"/>
      <c r="S4656" s="119"/>
      <c r="T4656" s="123"/>
      <c r="U4656" s="119"/>
      <c r="V4656" s="99"/>
      <c r="W4656" s="127"/>
      <c r="X4656" s="99"/>
      <c r="Y4656" s="127"/>
    </row>
    <row r="4657" spans="3:25" ht="19" hidden="1">
      <c r="C4657" s="933"/>
      <c r="D4657" s="933"/>
      <c r="E4657" s="19"/>
      <c r="I4657" s="100"/>
      <c r="M4657" s="100"/>
      <c r="Q4657" s="99"/>
      <c r="R4657" s="340"/>
      <c r="S4657" s="119"/>
      <c r="T4657" s="123"/>
      <c r="U4657" s="119"/>
      <c r="V4657" s="99"/>
      <c r="W4657" s="127"/>
      <c r="X4657" s="99"/>
      <c r="Y4657" s="127"/>
    </row>
    <row r="4658" spans="3:25" ht="19" hidden="1">
      <c r="C4658" s="933"/>
      <c r="D4658" s="933"/>
      <c r="E4658" s="19"/>
      <c r="I4658" s="100"/>
      <c r="M4658" s="100"/>
      <c r="Q4658" s="99"/>
      <c r="R4658" s="340"/>
      <c r="S4658" s="119"/>
      <c r="T4658" s="123"/>
      <c r="U4658" s="119"/>
      <c r="V4658" s="99"/>
      <c r="W4658" s="127"/>
      <c r="X4658" s="99"/>
      <c r="Y4658" s="127"/>
    </row>
    <row r="4659" spans="3:25" ht="19" hidden="1">
      <c r="C4659" s="933"/>
      <c r="D4659" s="933"/>
      <c r="E4659" s="19"/>
      <c r="I4659" s="100"/>
      <c r="M4659" s="100"/>
      <c r="Q4659" s="99"/>
      <c r="R4659" s="340"/>
      <c r="S4659" s="119"/>
      <c r="T4659" s="123"/>
      <c r="U4659" s="119"/>
      <c r="V4659" s="99"/>
      <c r="W4659" s="127"/>
      <c r="X4659" s="99"/>
      <c r="Y4659" s="127"/>
    </row>
    <row r="4660" spans="3:25" ht="19" hidden="1">
      <c r="C4660" s="933"/>
      <c r="D4660" s="933"/>
      <c r="E4660" s="19"/>
      <c r="I4660" s="100"/>
      <c r="M4660" s="100"/>
      <c r="Q4660" s="99"/>
      <c r="R4660" s="340"/>
      <c r="S4660" s="119"/>
      <c r="T4660" s="123"/>
      <c r="U4660" s="119"/>
      <c r="V4660" s="99"/>
      <c r="W4660" s="127"/>
      <c r="X4660" s="99"/>
      <c r="Y4660" s="127"/>
    </row>
    <row r="4661" spans="3:25" ht="19" hidden="1">
      <c r="C4661" s="933"/>
      <c r="D4661" s="933"/>
      <c r="E4661" s="19"/>
      <c r="I4661" s="100"/>
      <c r="M4661" s="100"/>
      <c r="Q4661" s="99"/>
      <c r="R4661" s="340"/>
      <c r="S4661" s="119"/>
      <c r="T4661" s="123"/>
      <c r="U4661" s="119"/>
      <c r="V4661" s="99"/>
      <c r="W4661" s="127"/>
      <c r="X4661" s="99"/>
      <c r="Y4661" s="127"/>
    </row>
    <row r="4662" spans="3:25" ht="19" hidden="1">
      <c r="C4662" s="933"/>
      <c r="D4662" s="933"/>
      <c r="E4662" s="19"/>
      <c r="I4662" s="100"/>
      <c r="M4662" s="100"/>
      <c r="Q4662" s="99"/>
      <c r="R4662" s="340"/>
      <c r="S4662" s="119"/>
      <c r="T4662" s="123"/>
      <c r="U4662" s="119"/>
      <c r="V4662" s="99"/>
      <c r="W4662" s="127"/>
      <c r="X4662" s="99"/>
      <c r="Y4662" s="127"/>
    </row>
    <row r="4663" spans="3:25" ht="19" hidden="1">
      <c r="C4663" s="933"/>
      <c r="D4663" s="933"/>
      <c r="E4663" s="19"/>
      <c r="I4663" s="100"/>
      <c r="M4663" s="100"/>
      <c r="Q4663" s="99"/>
      <c r="R4663" s="340"/>
      <c r="S4663" s="119"/>
      <c r="T4663" s="123"/>
      <c r="U4663" s="119"/>
      <c r="V4663" s="99"/>
      <c r="W4663" s="127"/>
      <c r="X4663" s="99"/>
      <c r="Y4663" s="127"/>
    </row>
    <row r="4664" spans="3:25" ht="19" hidden="1">
      <c r="C4664" s="933"/>
      <c r="D4664" s="933"/>
      <c r="E4664" s="19"/>
      <c r="I4664" s="100"/>
      <c r="M4664" s="100"/>
      <c r="Q4664" s="99"/>
      <c r="R4664" s="340"/>
      <c r="S4664" s="119"/>
      <c r="T4664" s="123"/>
      <c r="U4664" s="119"/>
      <c r="V4664" s="99"/>
      <c r="W4664" s="127"/>
      <c r="X4664" s="99"/>
      <c r="Y4664" s="127"/>
    </row>
    <row r="4665" spans="3:25" ht="19" hidden="1">
      <c r="C4665" s="933"/>
      <c r="D4665" s="933"/>
      <c r="E4665" s="19"/>
      <c r="I4665" s="100"/>
      <c r="M4665" s="100"/>
      <c r="Q4665" s="99"/>
      <c r="R4665" s="340"/>
      <c r="S4665" s="119"/>
      <c r="T4665" s="123"/>
      <c r="U4665" s="119"/>
      <c r="V4665" s="99"/>
      <c r="W4665" s="127"/>
      <c r="X4665" s="99"/>
      <c r="Y4665" s="127"/>
    </row>
    <row r="4666" spans="3:25" ht="19" hidden="1">
      <c r="C4666" s="933"/>
      <c r="D4666" s="933"/>
      <c r="E4666" s="19"/>
      <c r="I4666" s="100"/>
      <c r="M4666" s="100"/>
      <c r="Q4666" s="99"/>
      <c r="R4666" s="340"/>
      <c r="S4666" s="119"/>
      <c r="T4666" s="123"/>
      <c r="U4666" s="119"/>
      <c r="V4666" s="99"/>
      <c r="W4666" s="127"/>
      <c r="X4666" s="99"/>
      <c r="Y4666" s="127"/>
    </row>
    <row r="4667" spans="3:25" ht="19" hidden="1">
      <c r="C4667" s="933"/>
      <c r="D4667" s="933"/>
      <c r="E4667" s="19"/>
      <c r="I4667" s="100"/>
      <c r="M4667" s="100"/>
      <c r="Q4667" s="99"/>
      <c r="R4667" s="340"/>
      <c r="S4667" s="119"/>
      <c r="T4667" s="123"/>
      <c r="U4667" s="119"/>
      <c r="V4667" s="99"/>
      <c r="W4667" s="127"/>
      <c r="X4667" s="99"/>
      <c r="Y4667" s="127"/>
    </row>
    <row r="4668" spans="3:25" ht="19" hidden="1">
      <c r="C4668" s="933"/>
      <c r="D4668" s="933"/>
      <c r="E4668" s="19"/>
      <c r="I4668" s="100"/>
      <c r="M4668" s="100"/>
      <c r="Q4668" s="99"/>
      <c r="R4668" s="340"/>
      <c r="S4668" s="119"/>
      <c r="T4668" s="123"/>
      <c r="U4668" s="119"/>
      <c r="V4668" s="99"/>
      <c r="W4668" s="127"/>
      <c r="X4668" s="99"/>
      <c r="Y4668" s="127"/>
    </row>
    <row r="4669" spans="3:25" ht="19" hidden="1">
      <c r="C4669" s="933"/>
      <c r="D4669" s="933"/>
      <c r="E4669" s="19"/>
      <c r="I4669" s="100"/>
      <c r="M4669" s="100"/>
      <c r="Q4669" s="99"/>
      <c r="R4669" s="340"/>
      <c r="S4669" s="119"/>
      <c r="T4669" s="123"/>
      <c r="U4669" s="119"/>
      <c r="V4669" s="99"/>
      <c r="W4669" s="127"/>
      <c r="X4669" s="99"/>
      <c r="Y4669" s="127"/>
    </row>
    <row r="4670" spans="3:25" ht="19" hidden="1">
      <c r="C4670" s="933"/>
      <c r="D4670" s="933"/>
      <c r="E4670" s="19"/>
      <c r="I4670" s="100"/>
      <c r="M4670" s="100"/>
      <c r="Q4670" s="99"/>
      <c r="R4670" s="340"/>
      <c r="S4670" s="119"/>
      <c r="T4670" s="123"/>
      <c r="U4670" s="119"/>
      <c r="V4670" s="99"/>
      <c r="W4670" s="127"/>
      <c r="X4670" s="99"/>
      <c r="Y4670" s="127"/>
    </row>
    <row r="4671" spans="3:25" ht="19" hidden="1">
      <c r="C4671" s="933"/>
      <c r="D4671" s="933"/>
      <c r="E4671" s="19"/>
      <c r="I4671" s="100"/>
      <c r="M4671" s="100"/>
      <c r="Q4671" s="99"/>
      <c r="R4671" s="340"/>
      <c r="S4671" s="119"/>
      <c r="T4671" s="123"/>
      <c r="U4671" s="119"/>
      <c r="V4671" s="99"/>
      <c r="W4671" s="127"/>
      <c r="X4671" s="99"/>
      <c r="Y4671" s="127"/>
    </row>
    <row r="4672" spans="3:25" ht="19" hidden="1">
      <c r="C4672" s="933"/>
      <c r="D4672" s="933"/>
      <c r="E4672" s="19"/>
      <c r="I4672" s="100"/>
      <c r="M4672" s="100"/>
      <c r="Q4672" s="99"/>
      <c r="R4672" s="340"/>
      <c r="S4672" s="119"/>
      <c r="T4672" s="123"/>
      <c r="U4672" s="119"/>
      <c r="V4672" s="99"/>
      <c r="W4672" s="127"/>
      <c r="X4672" s="99"/>
      <c r="Y4672" s="127"/>
    </row>
    <row r="4673" spans="3:25" ht="19" hidden="1">
      <c r="C4673" s="933"/>
      <c r="D4673" s="933"/>
      <c r="E4673" s="19"/>
      <c r="I4673" s="100"/>
      <c r="M4673" s="100"/>
      <c r="Q4673" s="99"/>
      <c r="R4673" s="340"/>
      <c r="S4673" s="119"/>
      <c r="T4673" s="123"/>
      <c r="U4673" s="119"/>
      <c r="V4673" s="99"/>
      <c r="W4673" s="127"/>
      <c r="X4673" s="99"/>
      <c r="Y4673" s="127"/>
    </row>
    <row r="4674" spans="3:25" ht="19" hidden="1">
      <c r="C4674" s="933"/>
      <c r="D4674" s="933"/>
      <c r="E4674" s="19"/>
      <c r="I4674" s="100"/>
      <c r="M4674" s="100"/>
      <c r="Q4674" s="99"/>
      <c r="R4674" s="340"/>
      <c r="S4674" s="119"/>
      <c r="T4674" s="123"/>
      <c r="U4674" s="119"/>
      <c r="V4674" s="99"/>
      <c r="W4674" s="127"/>
      <c r="X4674" s="99"/>
      <c r="Y4674" s="127"/>
    </row>
    <row r="4675" spans="3:25" ht="19" hidden="1">
      <c r="C4675" s="933"/>
      <c r="D4675" s="933"/>
      <c r="E4675" s="19"/>
      <c r="I4675" s="100"/>
      <c r="M4675" s="100"/>
      <c r="Q4675" s="99"/>
      <c r="R4675" s="340"/>
      <c r="S4675" s="119"/>
      <c r="T4675" s="123"/>
      <c r="U4675" s="119"/>
      <c r="V4675" s="99"/>
      <c r="W4675" s="127"/>
      <c r="X4675" s="99"/>
      <c r="Y4675" s="127"/>
    </row>
    <row r="4676" spans="3:25" ht="19" hidden="1">
      <c r="C4676" s="933"/>
      <c r="D4676" s="933"/>
      <c r="E4676" s="19"/>
      <c r="I4676" s="100"/>
      <c r="M4676" s="100"/>
      <c r="Q4676" s="99"/>
      <c r="R4676" s="340"/>
      <c r="S4676" s="119"/>
      <c r="T4676" s="123"/>
      <c r="U4676" s="119"/>
      <c r="V4676" s="99"/>
      <c r="W4676" s="127"/>
      <c r="X4676" s="99"/>
      <c r="Y4676" s="127"/>
    </row>
    <row r="4677" spans="3:25" ht="19" hidden="1">
      <c r="C4677" s="933"/>
      <c r="D4677" s="933"/>
      <c r="E4677" s="19"/>
      <c r="I4677" s="100"/>
      <c r="M4677" s="100"/>
      <c r="Q4677" s="99"/>
      <c r="R4677" s="340"/>
      <c r="S4677" s="119"/>
      <c r="T4677" s="123"/>
      <c r="U4677" s="119"/>
      <c r="V4677" s="99"/>
      <c r="W4677" s="127"/>
      <c r="X4677" s="99"/>
      <c r="Y4677" s="127"/>
    </row>
    <row r="4678" spans="3:25" ht="19" hidden="1">
      <c r="C4678" s="933"/>
      <c r="D4678" s="933"/>
      <c r="E4678" s="19"/>
      <c r="I4678" s="100"/>
      <c r="M4678" s="100"/>
      <c r="Q4678" s="99"/>
      <c r="R4678" s="340"/>
      <c r="S4678" s="119"/>
      <c r="T4678" s="123"/>
      <c r="U4678" s="119"/>
      <c r="V4678" s="99"/>
      <c r="W4678" s="127"/>
      <c r="X4678" s="99"/>
      <c r="Y4678" s="127"/>
    </row>
    <row r="4679" spans="3:25" ht="19" hidden="1">
      <c r="C4679" s="933"/>
      <c r="D4679" s="933"/>
      <c r="E4679" s="19"/>
      <c r="I4679" s="100"/>
      <c r="M4679" s="100"/>
      <c r="Q4679" s="99"/>
      <c r="R4679" s="340"/>
      <c r="S4679" s="119"/>
      <c r="T4679" s="123"/>
      <c r="U4679" s="119"/>
      <c r="V4679" s="99"/>
      <c r="W4679" s="127"/>
      <c r="X4679" s="99"/>
      <c r="Y4679" s="127"/>
    </row>
    <row r="4680" spans="3:25" ht="19" hidden="1">
      <c r="C4680" s="933"/>
      <c r="D4680" s="933"/>
      <c r="E4680" s="19"/>
      <c r="I4680" s="100"/>
      <c r="M4680" s="100"/>
      <c r="Q4680" s="99"/>
      <c r="R4680" s="340"/>
      <c r="S4680" s="119"/>
      <c r="T4680" s="123"/>
      <c r="U4680" s="119"/>
      <c r="V4680" s="99"/>
      <c r="W4680" s="127"/>
      <c r="X4680" s="99"/>
      <c r="Y4680" s="127"/>
    </row>
    <row r="4681" spans="3:25" ht="19" hidden="1">
      <c r="C4681" s="933"/>
      <c r="D4681" s="933"/>
      <c r="E4681" s="19"/>
      <c r="I4681" s="100"/>
      <c r="M4681" s="100"/>
      <c r="Q4681" s="99"/>
      <c r="R4681" s="340"/>
      <c r="S4681" s="119"/>
      <c r="T4681" s="123"/>
      <c r="U4681" s="119"/>
      <c r="V4681" s="99"/>
      <c r="W4681" s="127"/>
      <c r="X4681" s="99"/>
      <c r="Y4681" s="127"/>
    </row>
    <row r="4682" spans="3:25" ht="19" hidden="1">
      <c r="C4682" s="933"/>
      <c r="D4682" s="933"/>
      <c r="E4682" s="19"/>
      <c r="I4682" s="100"/>
      <c r="M4682" s="100"/>
      <c r="Q4682" s="99"/>
      <c r="R4682" s="340"/>
      <c r="S4682" s="119"/>
      <c r="T4682" s="123"/>
      <c r="U4682" s="119"/>
      <c r="V4682" s="99"/>
      <c r="W4682" s="127"/>
      <c r="X4682" s="99"/>
      <c r="Y4682" s="127"/>
    </row>
    <row r="4683" spans="3:25" ht="19" hidden="1">
      <c r="C4683" s="933"/>
      <c r="D4683" s="933"/>
      <c r="E4683" s="19"/>
      <c r="I4683" s="100"/>
      <c r="M4683" s="100"/>
      <c r="Q4683" s="99"/>
      <c r="R4683" s="340"/>
      <c r="S4683" s="119"/>
      <c r="T4683" s="123"/>
      <c r="U4683" s="119"/>
      <c r="V4683" s="99"/>
      <c r="W4683" s="127"/>
      <c r="X4683" s="99"/>
      <c r="Y4683" s="127"/>
    </row>
    <row r="4684" spans="3:25" ht="19" hidden="1">
      <c r="C4684" s="933"/>
      <c r="D4684" s="933"/>
      <c r="E4684" s="19"/>
      <c r="I4684" s="100"/>
      <c r="M4684" s="100"/>
      <c r="Q4684" s="99"/>
      <c r="R4684" s="340"/>
      <c r="S4684" s="119"/>
      <c r="T4684" s="123"/>
      <c r="U4684" s="119"/>
      <c r="V4684" s="99"/>
      <c r="W4684" s="127"/>
      <c r="X4684" s="99"/>
      <c r="Y4684" s="127"/>
    </row>
    <row r="4685" spans="3:25" ht="19" hidden="1">
      <c r="C4685" s="933"/>
      <c r="D4685" s="933"/>
      <c r="E4685" s="19"/>
      <c r="I4685" s="100"/>
      <c r="M4685" s="100"/>
      <c r="Q4685" s="99"/>
      <c r="R4685" s="340"/>
      <c r="S4685" s="119"/>
      <c r="T4685" s="123"/>
      <c r="U4685" s="119"/>
      <c r="V4685" s="99"/>
      <c r="W4685" s="127"/>
      <c r="X4685" s="99"/>
      <c r="Y4685" s="127"/>
    </row>
    <row r="4686" spans="3:25" ht="19" hidden="1">
      <c r="C4686" s="933"/>
      <c r="D4686" s="933"/>
      <c r="E4686" s="19"/>
      <c r="I4686" s="100"/>
      <c r="M4686" s="100"/>
      <c r="Q4686" s="99"/>
      <c r="R4686" s="340"/>
      <c r="S4686" s="119"/>
      <c r="T4686" s="123"/>
      <c r="U4686" s="119"/>
      <c r="V4686" s="99"/>
      <c r="W4686" s="127"/>
      <c r="X4686" s="99"/>
      <c r="Y4686" s="127"/>
    </row>
    <row r="4687" spans="3:25" ht="19" hidden="1">
      <c r="C4687" s="933"/>
      <c r="D4687" s="933"/>
      <c r="E4687" s="19"/>
      <c r="I4687" s="100"/>
      <c r="M4687" s="100"/>
      <c r="Q4687" s="99"/>
      <c r="R4687" s="340"/>
      <c r="S4687" s="119"/>
      <c r="T4687" s="123"/>
      <c r="U4687" s="119"/>
      <c r="V4687" s="99"/>
      <c r="W4687" s="127"/>
      <c r="X4687" s="99"/>
      <c r="Y4687" s="127"/>
    </row>
    <row r="4688" spans="3:25" ht="19" hidden="1">
      <c r="C4688" s="933"/>
      <c r="D4688" s="933"/>
      <c r="E4688" s="19"/>
      <c r="I4688" s="100"/>
      <c r="M4688" s="100"/>
      <c r="Q4688" s="99"/>
      <c r="R4688" s="340"/>
      <c r="S4688" s="119"/>
      <c r="T4688" s="123"/>
      <c r="U4688" s="119"/>
      <c r="V4688" s="99"/>
      <c r="W4688" s="127"/>
      <c r="X4688" s="99"/>
      <c r="Y4688" s="127"/>
    </row>
    <row r="4689" spans="3:25" ht="19" hidden="1">
      <c r="C4689" s="933"/>
      <c r="D4689" s="933"/>
      <c r="E4689" s="19"/>
      <c r="I4689" s="100"/>
      <c r="M4689" s="100"/>
      <c r="Q4689" s="99"/>
      <c r="R4689" s="340"/>
      <c r="S4689" s="119"/>
      <c r="T4689" s="123"/>
      <c r="U4689" s="119"/>
      <c r="V4689" s="99"/>
      <c r="W4689" s="127"/>
      <c r="X4689" s="99"/>
      <c r="Y4689" s="127"/>
    </row>
    <row r="4690" spans="3:25" ht="19" hidden="1">
      <c r="C4690" s="933"/>
      <c r="D4690" s="933"/>
      <c r="E4690" s="19"/>
      <c r="I4690" s="100"/>
      <c r="M4690" s="100"/>
      <c r="Q4690" s="99"/>
      <c r="R4690" s="340"/>
      <c r="S4690" s="119"/>
      <c r="T4690" s="123"/>
      <c r="U4690" s="119"/>
      <c r="V4690" s="99"/>
      <c r="W4690" s="127"/>
      <c r="X4690" s="99"/>
      <c r="Y4690" s="127"/>
    </row>
    <row r="4691" spans="3:25" ht="19" hidden="1">
      <c r="C4691" s="933"/>
      <c r="D4691" s="933"/>
      <c r="E4691" s="19"/>
      <c r="I4691" s="100"/>
      <c r="M4691" s="100"/>
      <c r="Q4691" s="99"/>
      <c r="R4691" s="340"/>
      <c r="S4691" s="119"/>
      <c r="T4691" s="123"/>
      <c r="U4691" s="119"/>
      <c r="V4691" s="99"/>
      <c r="W4691" s="127"/>
      <c r="X4691" s="99"/>
      <c r="Y4691" s="127"/>
    </row>
    <row r="4692" spans="3:25" ht="19" hidden="1">
      <c r="C4692" s="933"/>
      <c r="D4692" s="933"/>
      <c r="E4692" s="19"/>
      <c r="I4692" s="100"/>
      <c r="M4692" s="100"/>
      <c r="Q4692" s="99"/>
      <c r="R4692" s="340"/>
      <c r="S4692" s="119"/>
      <c r="T4692" s="123"/>
      <c r="U4692" s="119"/>
      <c r="V4692" s="99"/>
      <c r="W4692" s="127"/>
      <c r="X4692" s="99"/>
      <c r="Y4692" s="127"/>
    </row>
    <row r="4693" spans="3:25" ht="19" hidden="1">
      <c r="C4693" s="933"/>
      <c r="D4693" s="933"/>
      <c r="E4693" s="19"/>
      <c r="I4693" s="100"/>
      <c r="M4693" s="100"/>
      <c r="Q4693" s="99"/>
      <c r="R4693" s="340"/>
      <c r="S4693" s="119"/>
      <c r="T4693" s="123"/>
      <c r="U4693" s="119"/>
      <c r="V4693" s="99"/>
      <c r="W4693" s="127"/>
      <c r="X4693" s="99"/>
      <c r="Y4693" s="127"/>
    </row>
    <row r="4694" spans="3:25" ht="19" hidden="1">
      <c r="C4694" s="933"/>
      <c r="D4694" s="933"/>
      <c r="E4694" s="19"/>
      <c r="I4694" s="100"/>
      <c r="M4694" s="100"/>
      <c r="Q4694" s="99"/>
      <c r="R4694" s="340"/>
      <c r="S4694" s="119"/>
      <c r="T4694" s="123"/>
      <c r="U4694" s="119"/>
      <c r="V4694" s="99"/>
      <c r="W4694" s="127"/>
      <c r="X4694" s="99"/>
      <c r="Y4694" s="127"/>
    </row>
    <row r="4695" spans="3:25" ht="19" hidden="1">
      <c r="C4695" s="933"/>
      <c r="D4695" s="933"/>
      <c r="E4695" s="19"/>
      <c r="I4695" s="100"/>
      <c r="M4695" s="100"/>
      <c r="Q4695" s="99"/>
      <c r="R4695" s="340"/>
      <c r="S4695" s="119"/>
      <c r="T4695" s="123"/>
      <c r="U4695" s="119"/>
      <c r="V4695" s="99"/>
      <c r="W4695" s="127"/>
      <c r="X4695" s="99"/>
      <c r="Y4695" s="127"/>
    </row>
    <row r="4696" spans="3:25" ht="19" hidden="1">
      <c r="C4696" s="933"/>
      <c r="D4696" s="933"/>
      <c r="E4696" s="19"/>
      <c r="I4696" s="100"/>
      <c r="M4696" s="100"/>
      <c r="Q4696" s="99"/>
      <c r="R4696" s="340"/>
      <c r="S4696" s="119"/>
      <c r="T4696" s="123"/>
      <c r="U4696" s="119"/>
      <c r="V4696" s="99"/>
      <c r="W4696" s="127"/>
      <c r="X4696" s="99"/>
      <c r="Y4696" s="127"/>
    </row>
    <row r="4697" spans="3:25" ht="19" hidden="1">
      <c r="C4697" s="933"/>
      <c r="D4697" s="933"/>
      <c r="E4697" s="19"/>
      <c r="I4697" s="100"/>
      <c r="M4697" s="100"/>
      <c r="Q4697" s="99"/>
      <c r="R4697" s="340"/>
      <c r="S4697" s="119"/>
      <c r="T4697" s="123"/>
      <c r="U4697" s="119"/>
      <c r="V4697" s="99"/>
      <c r="W4697" s="127"/>
      <c r="X4697" s="99"/>
      <c r="Y4697" s="127"/>
    </row>
    <row r="4698" spans="3:25" ht="19" hidden="1">
      <c r="C4698" s="933"/>
      <c r="D4698" s="933"/>
      <c r="E4698" s="19"/>
      <c r="I4698" s="100"/>
      <c r="M4698" s="100"/>
      <c r="Q4698" s="99"/>
      <c r="R4698" s="340"/>
      <c r="S4698" s="119"/>
      <c r="T4698" s="123"/>
      <c r="U4698" s="119"/>
      <c r="V4698" s="99"/>
      <c r="W4698" s="127"/>
      <c r="X4698" s="99"/>
      <c r="Y4698" s="127"/>
    </row>
    <row r="4699" spans="3:25" ht="19" hidden="1">
      <c r="C4699" s="933"/>
      <c r="D4699" s="933"/>
      <c r="E4699" s="19"/>
      <c r="I4699" s="100"/>
      <c r="M4699" s="100"/>
      <c r="Q4699" s="99"/>
      <c r="R4699" s="340"/>
      <c r="S4699" s="119"/>
      <c r="T4699" s="123"/>
      <c r="U4699" s="119"/>
      <c r="V4699" s="99"/>
      <c r="W4699" s="127"/>
      <c r="X4699" s="99"/>
      <c r="Y4699" s="127"/>
    </row>
    <row r="4700" spans="3:25" ht="19" hidden="1">
      <c r="C4700" s="933"/>
      <c r="D4700" s="933"/>
      <c r="E4700" s="19"/>
      <c r="I4700" s="100"/>
      <c r="M4700" s="100"/>
      <c r="Q4700" s="99"/>
      <c r="R4700" s="340"/>
      <c r="S4700" s="119"/>
      <c r="T4700" s="123"/>
      <c r="U4700" s="119"/>
      <c r="V4700" s="99"/>
      <c r="W4700" s="127"/>
      <c r="X4700" s="99"/>
      <c r="Y4700" s="127"/>
    </row>
    <row r="4701" spans="3:25" ht="19" hidden="1">
      <c r="C4701" s="933"/>
      <c r="D4701" s="933"/>
      <c r="E4701" s="19"/>
      <c r="I4701" s="100"/>
      <c r="M4701" s="100"/>
      <c r="Q4701" s="99"/>
      <c r="R4701" s="340"/>
      <c r="S4701" s="119"/>
      <c r="T4701" s="123"/>
      <c r="U4701" s="119"/>
      <c r="V4701" s="99"/>
      <c r="W4701" s="127"/>
      <c r="X4701" s="99"/>
      <c r="Y4701" s="127"/>
    </row>
    <row r="4702" spans="3:25" ht="19" hidden="1">
      <c r="C4702" s="933"/>
      <c r="D4702" s="933"/>
      <c r="E4702" s="19"/>
      <c r="I4702" s="100"/>
      <c r="M4702" s="100"/>
      <c r="Q4702" s="99"/>
      <c r="R4702" s="340"/>
      <c r="S4702" s="119"/>
      <c r="T4702" s="123"/>
      <c r="U4702" s="119"/>
      <c r="V4702" s="99"/>
      <c r="W4702" s="127"/>
      <c r="X4702" s="99"/>
      <c r="Y4702" s="127"/>
    </row>
    <row r="4703" spans="3:25" ht="19" hidden="1">
      <c r="C4703" s="933"/>
      <c r="D4703" s="933"/>
      <c r="E4703" s="19"/>
      <c r="I4703" s="100"/>
      <c r="M4703" s="100"/>
      <c r="Q4703" s="99"/>
      <c r="R4703" s="340"/>
      <c r="S4703" s="119"/>
      <c r="T4703" s="123"/>
      <c r="U4703" s="119"/>
      <c r="V4703" s="99"/>
      <c r="W4703" s="127"/>
      <c r="X4703" s="99"/>
      <c r="Y4703" s="127"/>
    </row>
    <row r="4704" spans="3:25" ht="19" hidden="1">
      <c r="C4704" s="933"/>
      <c r="D4704" s="933"/>
      <c r="E4704" s="19"/>
      <c r="I4704" s="100"/>
      <c r="M4704" s="100"/>
      <c r="Q4704" s="99"/>
      <c r="R4704" s="340"/>
      <c r="S4704" s="119"/>
      <c r="T4704" s="123"/>
      <c r="U4704" s="119"/>
      <c r="V4704" s="99"/>
      <c r="W4704" s="127"/>
      <c r="X4704" s="99"/>
      <c r="Y4704" s="127"/>
    </row>
    <row r="4705" spans="3:25" ht="19" hidden="1">
      <c r="C4705" s="933"/>
      <c r="D4705" s="933"/>
      <c r="E4705" s="19"/>
      <c r="I4705" s="100"/>
      <c r="M4705" s="100"/>
      <c r="Q4705" s="99"/>
      <c r="R4705" s="340"/>
      <c r="S4705" s="119"/>
      <c r="T4705" s="123"/>
      <c r="U4705" s="119"/>
      <c r="V4705" s="99"/>
      <c r="W4705" s="127"/>
      <c r="X4705" s="99"/>
      <c r="Y4705" s="127"/>
    </row>
    <row r="4706" spans="3:25" ht="19" hidden="1">
      <c r="C4706" s="933"/>
      <c r="D4706" s="933"/>
      <c r="E4706" s="19"/>
      <c r="I4706" s="100"/>
      <c r="M4706" s="100"/>
      <c r="Q4706" s="99"/>
      <c r="R4706" s="340"/>
      <c r="S4706" s="119"/>
      <c r="T4706" s="123"/>
      <c r="U4706" s="119"/>
      <c r="V4706" s="99"/>
      <c r="W4706" s="127"/>
      <c r="X4706" s="99"/>
      <c r="Y4706" s="127"/>
    </row>
    <row r="4707" spans="3:25" ht="19" hidden="1">
      <c r="C4707" s="933"/>
      <c r="D4707" s="933"/>
      <c r="E4707" s="19"/>
      <c r="I4707" s="100"/>
      <c r="M4707" s="100"/>
      <c r="Q4707" s="99"/>
      <c r="R4707" s="340"/>
      <c r="S4707" s="119"/>
      <c r="T4707" s="123"/>
      <c r="U4707" s="119"/>
      <c r="V4707" s="99"/>
      <c r="W4707" s="127"/>
      <c r="X4707" s="99"/>
      <c r="Y4707" s="127"/>
    </row>
    <row r="4708" spans="3:25" ht="19" hidden="1">
      <c r="C4708" s="933"/>
      <c r="D4708" s="933"/>
      <c r="E4708" s="19"/>
      <c r="I4708" s="100"/>
      <c r="M4708" s="100"/>
      <c r="Q4708" s="99"/>
      <c r="R4708" s="340"/>
      <c r="S4708" s="119"/>
      <c r="T4708" s="123"/>
      <c r="U4708" s="119"/>
      <c r="V4708" s="99"/>
      <c r="W4708" s="127"/>
      <c r="X4708" s="99"/>
      <c r="Y4708" s="127"/>
    </row>
    <row r="4709" spans="3:25" ht="19" hidden="1">
      <c r="C4709" s="933"/>
      <c r="D4709" s="933"/>
      <c r="E4709" s="19"/>
      <c r="I4709" s="100"/>
      <c r="M4709" s="100"/>
      <c r="Q4709" s="99"/>
      <c r="R4709" s="340"/>
      <c r="S4709" s="119"/>
      <c r="T4709" s="123"/>
      <c r="U4709" s="119"/>
      <c r="V4709" s="99"/>
      <c r="W4709" s="127"/>
      <c r="X4709" s="99"/>
      <c r="Y4709" s="127"/>
    </row>
    <row r="4710" spans="3:25" ht="19" hidden="1">
      <c r="C4710" s="933"/>
      <c r="D4710" s="933"/>
      <c r="E4710" s="19"/>
      <c r="I4710" s="100"/>
      <c r="M4710" s="100"/>
      <c r="Q4710" s="99"/>
      <c r="R4710" s="340"/>
      <c r="S4710" s="119"/>
      <c r="T4710" s="123"/>
      <c r="U4710" s="119"/>
      <c r="V4710" s="99"/>
      <c r="W4710" s="127"/>
      <c r="X4710" s="99"/>
      <c r="Y4710" s="127"/>
    </row>
    <row r="4711" spans="3:25" ht="19" hidden="1">
      <c r="C4711" s="933"/>
      <c r="D4711" s="933"/>
      <c r="E4711" s="19"/>
      <c r="I4711" s="100"/>
      <c r="M4711" s="100"/>
      <c r="Q4711" s="99"/>
      <c r="R4711" s="340"/>
      <c r="S4711" s="119"/>
      <c r="T4711" s="123"/>
      <c r="U4711" s="119"/>
      <c r="V4711" s="99"/>
      <c r="W4711" s="127"/>
      <c r="X4711" s="99"/>
      <c r="Y4711" s="127"/>
    </row>
    <row r="4712" spans="3:25" ht="19" hidden="1">
      <c r="C4712" s="933"/>
      <c r="D4712" s="933"/>
      <c r="E4712" s="19"/>
      <c r="I4712" s="100"/>
      <c r="M4712" s="100"/>
      <c r="Q4712" s="99"/>
      <c r="R4712" s="340"/>
      <c r="S4712" s="119"/>
      <c r="T4712" s="123"/>
      <c r="U4712" s="119"/>
      <c r="V4712" s="99"/>
      <c r="W4712" s="127"/>
      <c r="X4712" s="99"/>
      <c r="Y4712" s="127"/>
    </row>
    <row r="4713" spans="3:25" ht="19" hidden="1">
      <c r="C4713" s="933"/>
      <c r="D4713" s="933"/>
      <c r="E4713" s="19"/>
      <c r="I4713" s="100"/>
      <c r="M4713" s="100"/>
      <c r="Q4713" s="99"/>
      <c r="R4713" s="340"/>
      <c r="S4713" s="119"/>
      <c r="T4713" s="123"/>
      <c r="U4713" s="119"/>
      <c r="V4713" s="99"/>
      <c r="W4713" s="127"/>
      <c r="X4713" s="99"/>
      <c r="Y4713" s="127"/>
    </row>
    <row r="4714" spans="3:25" ht="19" hidden="1">
      <c r="C4714" s="933"/>
      <c r="D4714" s="933"/>
      <c r="E4714" s="19"/>
      <c r="I4714" s="100"/>
      <c r="M4714" s="100"/>
      <c r="Q4714" s="99"/>
      <c r="R4714" s="340"/>
      <c r="S4714" s="119"/>
      <c r="T4714" s="123"/>
      <c r="U4714" s="119"/>
      <c r="V4714" s="99"/>
      <c r="W4714" s="127"/>
      <c r="X4714" s="99"/>
      <c r="Y4714" s="127"/>
    </row>
    <row r="4715" spans="3:25" ht="19" hidden="1">
      <c r="C4715" s="933"/>
      <c r="D4715" s="933"/>
      <c r="E4715" s="19"/>
      <c r="I4715" s="100"/>
      <c r="M4715" s="100"/>
      <c r="Q4715" s="99"/>
      <c r="R4715" s="340"/>
      <c r="S4715" s="119"/>
      <c r="T4715" s="123"/>
      <c r="U4715" s="119"/>
      <c r="V4715" s="99"/>
      <c r="W4715" s="127"/>
      <c r="X4715" s="99"/>
      <c r="Y4715" s="127"/>
    </row>
    <row r="4716" spans="3:25" ht="19" hidden="1">
      <c r="C4716" s="933"/>
      <c r="D4716" s="933"/>
      <c r="E4716" s="19"/>
      <c r="I4716" s="100"/>
      <c r="M4716" s="100"/>
      <c r="Q4716" s="99"/>
      <c r="R4716" s="340"/>
      <c r="S4716" s="119"/>
      <c r="T4716" s="123"/>
      <c r="U4716" s="119"/>
      <c r="V4716" s="99"/>
      <c r="W4716" s="127"/>
      <c r="X4716" s="99"/>
      <c r="Y4716" s="127"/>
    </row>
    <row r="4717" spans="3:25" ht="19" hidden="1">
      <c r="C4717" s="933"/>
      <c r="D4717" s="933"/>
      <c r="E4717" s="19"/>
      <c r="I4717" s="100"/>
      <c r="M4717" s="100"/>
      <c r="Q4717" s="99"/>
      <c r="R4717" s="340"/>
      <c r="S4717" s="119"/>
      <c r="T4717" s="123"/>
      <c r="U4717" s="119"/>
      <c r="V4717" s="99"/>
      <c r="W4717" s="127"/>
      <c r="X4717" s="99"/>
      <c r="Y4717" s="127"/>
    </row>
    <row r="4718" spans="3:25" ht="19" hidden="1">
      <c r="C4718" s="933"/>
      <c r="D4718" s="933"/>
      <c r="E4718" s="19"/>
      <c r="I4718" s="100"/>
      <c r="M4718" s="100"/>
      <c r="Q4718" s="99"/>
      <c r="R4718" s="340"/>
      <c r="S4718" s="119"/>
      <c r="T4718" s="123"/>
      <c r="U4718" s="119"/>
      <c r="V4718" s="99"/>
      <c r="W4718" s="127"/>
      <c r="X4718" s="99"/>
      <c r="Y4718" s="127"/>
    </row>
    <row r="4719" spans="3:25" ht="19" hidden="1">
      <c r="C4719" s="933"/>
      <c r="D4719" s="933"/>
      <c r="E4719" s="19"/>
      <c r="I4719" s="100"/>
      <c r="M4719" s="100"/>
      <c r="Q4719" s="99"/>
      <c r="R4719" s="340"/>
      <c r="S4719" s="119"/>
      <c r="T4719" s="123"/>
      <c r="U4719" s="119"/>
      <c r="V4719" s="99"/>
      <c r="W4719" s="127"/>
      <c r="X4719" s="99"/>
      <c r="Y4719" s="127"/>
    </row>
    <row r="4720" spans="3:25" ht="19" hidden="1">
      <c r="C4720" s="933"/>
      <c r="D4720" s="933"/>
      <c r="E4720" s="19"/>
      <c r="I4720" s="100"/>
      <c r="M4720" s="100"/>
      <c r="Q4720" s="99"/>
      <c r="R4720" s="340"/>
      <c r="S4720" s="119"/>
      <c r="T4720" s="123"/>
      <c r="U4720" s="119"/>
      <c r="V4720" s="99"/>
      <c r="W4720" s="127"/>
      <c r="X4720" s="99"/>
      <c r="Y4720" s="127"/>
    </row>
    <row r="4721" spans="3:25" ht="19" hidden="1">
      <c r="C4721" s="933"/>
      <c r="D4721" s="933"/>
      <c r="E4721" s="19"/>
      <c r="I4721" s="100"/>
      <c r="M4721" s="100"/>
      <c r="Q4721" s="99"/>
      <c r="R4721" s="340"/>
      <c r="S4721" s="119"/>
      <c r="T4721" s="123"/>
      <c r="U4721" s="119"/>
      <c r="V4721" s="99"/>
      <c r="W4721" s="127"/>
      <c r="X4721" s="99"/>
      <c r="Y4721" s="127"/>
    </row>
    <row r="4722" spans="3:25" ht="19" hidden="1">
      <c r="C4722" s="933"/>
      <c r="D4722" s="933"/>
      <c r="E4722" s="19"/>
      <c r="I4722" s="100"/>
      <c r="M4722" s="100"/>
      <c r="Q4722" s="99"/>
      <c r="R4722" s="340"/>
      <c r="S4722" s="119"/>
      <c r="T4722" s="123"/>
      <c r="U4722" s="119"/>
      <c r="V4722" s="99"/>
      <c r="W4722" s="127"/>
      <c r="X4722" s="99"/>
      <c r="Y4722" s="127"/>
    </row>
    <row r="4723" spans="3:25" ht="19" hidden="1">
      <c r="C4723" s="933"/>
      <c r="D4723" s="933"/>
      <c r="E4723" s="19"/>
      <c r="I4723" s="100"/>
      <c r="M4723" s="100"/>
      <c r="Q4723" s="99"/>
      <c r="R4723" s="340"/>
      <c r="S4723" s="119"/>
      <c r="T4723" s="123"/>
      <c r="U4723" s="119"/>
      <c r="V4723" s="99"/>
      <c r="W4723" s="127"/>
      <c r="X4723" s="99"/>
      <c r="Y4723" s="127"/>
    </row>
    <row r="4724" spans="3:25" ht="19" hidden="1">
      <c r="C4724" s="933"/>
      <c r="D4724" s="933"/>
      <c r="E4724" s="19"/>
      <c r="I4724" s="100"/>
      <c r="M4724" s="100"/>
      <c r="Q4724" s="99"/>
      <c r="R4724" s="340"/>
      <c r="S4724" s="119"/>
      <c r="T4724" s="123"/>
      <c r="U4724" s="119"/>
      <c r="V4724" s="99"/>
      <c r="W4724" s="127"/>
      <c r="X4724" s="99"/>
      <c r="Y4724" s="127"/>
    </row>
    <row r="4725" spans="3:25" ht="19" hidden="1">
      <c r="C4725" s="933"/>
      <c r="D4725" s="933"/>
      <c r="E4725" s="19"/>
      <c r="I4725" s="100"/>
      <c r="M4725" s="100"/>
      <c r="Q4725" s="99"/>
      <c r="R4725" s="340"/>
      <c r="S4725" s="119"/>
      <c r="T4725" s="123"/>
      <c r="U4725" s="119"/>
      <c r="V4725" s="99"/>
      <c r="W4725" s="127"/>
      <c r="X4725" s="99"/>
      <c r="Y4725" s="127"/>
    </row>
    <row r="4726" spans="3:25" ht="19" hidden="1">
      <c r="C4726" s="933"/>
      <c r="D4726" s="933"/>
      <c r="E4726" s="19"/>
      <c r="I4726" s="100"/>
      <c r="M4726" s="100"/>
      <c r="Q4726" s="99"/>
      <c r="R4726" s="340"/>
      <c r="S4726" s="119"/>
      <c r="T4726" s="123"/>
      <c r="U4726" s="119"/>
      <c r="V4726" s="99"/>
      <c r="W4726" s="127"/>
      <c r="X4726" s="99"/>
      <c r="Y4726" s="127"/>
    </row>
    <row r="4727" spans="3:25" ht="19" hidden="1">
      <c r="C4727" s="933"/>
      <c r="D4727" s="933"/>
      <c r="E4727" s="19"/>
      <c r="I4727" s="100"/>
      <c r="M4727" s="100"/>
      <c r="Q4727" s="99"/>
      <c r="R4727" s="340"/>
      <c r="S4727" s="119"/>
      <c r="T4727" s="123"/>
      <c r="U4727" s="119"/>
      <c r="V4727" s="99"/>
      <c r="W4727" s="127"/>
      <c r="X4727" s="99"/>
      <c r="Y4727" s="127"/>
    </row>
    <row r="4728" spans="3:25" ht="19" hidden="1">
      <c r="C4728" s="933"/>
      <c r="D4728" s="933"/>
      <c r="E4728" s="19"/>
      <c r="I4728" s="100"/>
      <c r="M4728" s="100"/>
      <c r="Q4728" s="99"/>
      <c r="R4728" s="340"/>
      <c r="S4728" s="119"/>
      <c r="T4728" s="123"/>
      <c r="U4728" s="119"/>
      <c r="V4728" s="99"/>
      <c r="W4728" s="127"/>
      <c r="X4728" s="99"/>
      <c r="Y4728" s="127"/>
    </row>
    <row r="4729" spans="3:25" ht="19" hidden="1">
      <c r="C4729" s="933"/>
      <c r="D4729" s="933"/>
      <c r="E4729" s="19"/>
      <c r="I4729" s="100"/>
      <c r="M4729" s="100"/>
      <c r="Q4729" s="99"/>
      <c r="R4729" s="340"/>
      <c r="S4729" s="119"/>
      <c r="T4729" s="123"/>
      <c r="U4729" s="119"/>
      <c r="V4729" s="99"/>
      <c r="W4729" s="127"/>
      <c r="X4729" s="99"/>
      <c r="Y4729" s="127"/>
    </row>
    <row r="4730" spans="3:25" ht="19" hidden="1">
      <c r="C4730" s="933"/>
      <c r="D4730" s="933"/>
      <c r="E4730" s="19"/>
      <c r="I4730" s="100"/>
      <c r="M4730" s="100"/>
      <c r="Q4730" s="99"/>
      <c r="R4730" s="340"/>
      <c r="S4730" s="119"/>
      <c r="T4730" s="123"/>
      <c r="U4730" s="119"/>
      <c r="V4730" s="99"/>
      <c r="W4730" s="127"/>
      <c r="X4730" s="99"/>
      <c r="Y4730" s="127"/>
    </row>
    <row r="4731" spans="3:25" ht="19" hidden="1">
      <c r="C4731" s="933"/>
      <c r="D4731" s="933"/>
      <c r="E4731" s="19"/>
      <c r="I4731" s="100"/>
      <c r="M4731" s="100"/>
      <c r="Q4731" s="99"/>
      <c r="R4731" s="340"/>
      <c r="S4731" s="119"/>
      <c r="T4731" s="123"/>
      <c r="U4731" s="119"/>
      <c r="V4731" s="99"/>
      <c r="W4731" s="127"/>
      <c r="X4731" s="99"/>
      <c r="Y4731" s="127"/>
    </row>
    <row r="4732" spans="3:25" ht="19" hidden="1">
      <c r="C4732" s="933"/>
      <c r="D4732" s="933"/>
      <c r="E4732" s="19"/>
      <c r="I4732" s="100"/>
      <c r="M4732" s="100"/>
      <c r="Q4732" s="99"/>
      <c r="R4732" s="340"/>
      <c r="S4732" s="119"/>
      <c r="T4732" s="123"/>
      <c r="U4732" s="119"/>
      <c r="V4732" s="99"/>
      <c r="W4732" s="127"/>
      <c r="X4732" s="99"/>
      <c r="Y4732" s="127"/>
    </row>
    <row r="4733" spans="3:25" ht="19" hidden="1">
      <c r="C4733" s="933"/>
      <c r="D4733" s="933"/>
      <c r="E4733" s="19"/>
      <c r="I4733" s="100"/>
      <c r="M4733" s="100"/>
      <c r="Q4733" s="99"/>
      <c r="R4733" s="340"/>
      <c r="S4733" s="119"/>
      <c r="T4733" s="123"/>
      <c r="U4733" s="119"/>
      <c r="V4733" s="99"/>
      <c r="W4733" s="127"/>
      <c r="X4733" s="99"/>
      <c r="Y4733" s="127"/>
    </row>
    <row r="4734" spans="3:25" ht="19" hidden="1">
      <c r="C4734" s="933"/>
      <c r="D4734" s="933"/>
      <c r="E4734" s="19"/>
      <c r="I4734" s="100"/>
      <c r="M4734" s="100"/>
      <c r="Q4734" s="99"/>
      <c r="R4734" s="340"/>
      <c r="S4734" s="119"/>
      <c r="T4734" s="123"/>
      <c r="U4734" s="119"/>
      <c r="V4734" s="99"/>
      <c r="W4734" s="127"/>
      <c r="X4734" s="99"/>
      <c r="Y4734" s="127"/>
    </row>
    <row r="4735" spans="3:25" ht="19" hidden="1">
      <c r="C4735" s="933"/>
      <c r="D4735" s="933"/>
      <c r="E4735" s="19"/>
      <c r="I4735" s="100"/>
      <c r="M4735" s="100"/>
      <c r="Q4735" s="99"/>
      <c r="R4735" s="340"/>
      <c r="S4735" s="119"/>
      <c r="T4735" s="123"/>
      <c r="U4735" s="119"/>
      <c r="V4735" s="99"/>
      <c r="W4735" s="127"/>
      <c r="X4735" s="99"/>
      <c r="Y4735" s="127"/>
    </row>
    <row r="4736" spans="3:25" ht="19" hidden="1">
      <c r="C4736" s="933"/>
      <c r="D4736" s="933"/>
      <c r="E4736" s="19"/>
      <c r="I4736" s="100"/>
      <c r="M4736" s="100"/>
      <c r="Q4736" s="99"/>
      <c r="R4736" s="340"/>
      <c r="S4736" s="119"/>
      <c r="T4736" s="123"/>
      <c r="U4736" s="119"/>
      <c r="V4736" s="99"/>
      <c r="W4736" s="127"/>
      <c r="X4736" s="99"/>
      <c r="Y4736" s="127"/>
    </row>
    <row r="4737" spans="3:25" ht="19" hidden="1">
      <c r="C4737" s="933"/>
      <c r="D4737" s="933"/>
      <c r="E4737" s="19"/>
      <c r="I4737" s="100"/>
      <c r="M4737" s="100"/>
      <c r="Q4737" s="99"/>
      <c r="R4737" s="340"/>
      <c r="S4737" s="119"/>
      <c r="T4737" s="123"/>
      <c r="U4737" s="119"/>
      <c r="V4737" s="99"/>
      <c r="W4737" s="127"/>
      <c r="X4737" s="99"/>
      <c r="Y4737" s="127"/>
    </row>
    <row r="4738" spans="3:25" ht="19" hidden="1">
      <c r="C4738" s="933"/>
      <c r="D4738" s="933"/>
      <c r="E4738" s="19"/>
      <c r="I4738" s="100"/>
      <c r="M4738" s="100"/>
      <c r="Q4738" s="99"/>
      <c r="R4738" s="340"/>
      <c r="S4738" s="119"/>
      <c r="T4738" s="123"/>
      <c r="U4738" s="119"/>
      <c r="V4738" s="99"/>
      <c r="W4738" s="127"/>
      <c r="X4738" s="99"/>
      <c r="Y4738" s="127"/>
    </row>
    <row r="4739" spans="3:25" ht="19" hidden="1">
      <c r="C4739" s="933"/>
      <c r="D4739" s="933"/>
      <c r="E4739" s="19"/>
      <c r="I4739" s="100"/>
      <c r="M4739" s="100"/>
      <c r="Q4739" s="99"/>
      <c r="R4739" s="340"/>
      <c r="S4739" s="119"/>
      <c r="T4739" s="123"/>
      <c r="U4739" s="119"/>
      <c r="V4739" s="99"/>
      <c r="W4739" s="127"/>
      <c r="X4739" s="99"/>
      <c r="Y4739" s="127"/>
    </row>
    <row r="4740" spans="3:25" ht="19" hidden="1">
      <c r="C4740" s="933"/>
      <c r="D4740" s="933"/>
      <c r="E4740" s="19"/>
      <c r="I4740" s="100"/>
      <c r="M4740" s="100"/>
      <c r="Q4740" s="99"/>
      <c r="R4740" s="340"/>
      <c r="S4740" s="119"/>
      <c r="T4740" s="123"/>
      <c r="U4740" s="119"/>
      <c r="V4740" s="99"/>
      <c r="W4740" s="127"/>
      <c r="X4740" s="99"/>
      <c r="Y4740" s="127"/>
    </row>
    <row r="4741" spans="3:25" ht="19" hidden="1">
      <c r="C4741" s="933"/>
      <c r="D4741" s="933"/>
      <c r="E4741" s="19"/>
      <c r="I4741" s="100"/>
      <c r="M4741" s="100"/>
      <c r="Q4741" s="99"/>
      <c r="R4741" s="340"/>
      <c r="S4741" s="119"/>
      <c r="T4741" s="123"/>
      <c r="U4741" s="119"/>
      <c r="V4741" s="99"/>
      <c r="W4741" s="127"/>
      <c r="X4741" s="99"/>
      <c r="Y4741" s="127"/>
    </row>
    <row r="4742" spans="3:25" ht="19" hidden="1">
      <c r="C4742" s="933"/>
      <c r="D4742" s="933"/>
      <c r="E4742" s="19"/>
      <c r="I4742" s="100"/>
      <c r="M4742" s="100"/>
      <c r="Q4742" s="99"/>
      <c r="R4742" s="340"/>
      <c r="S4742" s="119"/>
      <c r="T4742" s="123"/>
      <c r="U4742" s="119"/>
      <c r="V4742" s="99"/>
      <c r="W4742" s="127"/>
      <c r="X4742" s="99"/>
      <c r="Y4742" s="127"/>
    </row>
    <row r="4743" spans="3:25" ht="19" hidden="1">
      <c r="C4743" s="933"/>
      <c r="D4743" s="933"/>
      <c r="E4743" s="19"/>
      <c r="I4743" s="100"/>
      <c r="M4743" s="100"/>
      <c r="Q4743" s="99"/>
      <c r="R4743" s="340"/>
      <c r="S4743" s="119"/>
      <c r="T4743" s="123"/>
      <c r="U4743" s="119"/>
      <c r="V4743" s="99"/>
      <c r="W4743" s="127"/>
      <c r="X4743" s="99"/>
      <c r="Y4743" s="127"/>
    </row>
    <row r="4744" spans="3:25" ht="19" hidden="1">
      <c r="C4744" s="933"/>
      <c r="D4744" s="933"/>
      <c r="E4744" s="19"/>
      <c r="I4744" s="100"/>
      <c r="M4744" s="100"/>
      <c r="Q4744" s="99"/>
      <c r="R4744" s="340"/>
      <c r="S4744" s="119"/>
      <c r="T4744" s="123"/>
      <c r="U4744" s="119"/>
      <c r="V4744" s="99"/>
      <c r="W4744" s="127"/>
      <c r="X4744" s="99"/>
      <c r="Y4744" s="127"/>
    </row>
    <row r="4745" spans="3:25" ht="19" hidden="1">
      <c r="C4745" s="933"/>
      <c r="D4745" s="933"/>
      <c r="E4745" s="19"/>
      <c r="I4745" s="100"/>
      <c r="M4745" s="100"/>
      <c r="Q4745" s="99"/>
      <c r="R4745" s="340"/>
      <c r="S4745" s="119"/>
      <c r="T4745" s="123"/>
      <c r="U4745" s="119"/>
      <c r="V4745" s="99"/>
      <c r="W4745" s="127"/>
      <c r="X4745" s="99"/>
      <c r="Y4745" s="127"/>
    </row>
    <row r="4746" spans="3:25" ht="19" hidden="1">
      <c r="C4746" s="933"/>
      <c r="D4746" s="933"/>
      <c r="E4746" s="19"/>
      <c r="I4746" s="100"/>
      <c r="M4746" s="100"/>
      <c r="Q4746" s="99"/>
      <c r="R4746" s="340"/>
      <c r="S4746" s="119"/>
      <c r="T4746" s="123"/>
      <c r="U4746" s="119"/>
      <c r="V4746" s="99"/>
      <c r="W4746" s="127"/>
      <c r="X4746" s="99"/>
      <c r="Y4746" s="127"/>
    </row>
    <row r="4747" spans="3:25" ht="19" hidden="1">
      <c r="C4747" s="933"/>
      <c r="D4747" s="933"/>
      <c r="E4747" s="19"/>
      <c r="I4747" s="100"/>
      <c r="M4747" s="100"/>
      <c r="Q4747" s="99"/>
      <c r="R4747" s="340"/>
      <c r="S4747" s="119"/>
      <c r="T4747" s="123"/>
      <c r="U4747" s="119"/>
      <c r="V4747" s="99"/>
      <c r="W4747" s="127"/>
      <c r="X4747" s="99"/>
      <c r="Y4747" s="127"/>
    </row>
    <row r="4748" spans="3:25" ht="19" hidden="1">
      <c r="C4748" s="933"/>
      <c r="D4748" s="933"/>
      <c r="E4748" s="19"/>
      <c r="I4748" s="100"/>
      <c r="M4748" s="100"/>
      <c r="Q4748" s="99"/>
      <c r="R4748" s="340"/>
      <c r="S4748" s="119"/>
      <c r="T4748" s="123"/>
      <c r="U4748" s="119"/>
      <c r="V4748" s="99"/>
      <c r="W4748" s="127"/>
      <c r="X4748" s="99"/>
      <c r="Y4748" s="127"/>
    </row>
    <row r="4749" spans="3:25" ht="19" hidden="1">
      <c r="C4749" s="933"/>
      <c r="D4749" s="933"/>
      <c r="E4749" s="19"/>
      <c r="I4749" s="100"/>
      <c r="M4749" s="100"/>
      <c r="Q4749" s="99"/>
      <c r="R4749" s="340"/>
      <c r="S4749" s="119"/>
      <c r="T4749" s="123"/>
      <c r="U4749" s="119"/>
      <c r="V4749" s="99"/>
      <c r="W4749" s="127"/>
      <c r="X4749" s="99"/>
      <c r="Y4749" s="127"/>
    </row>
    <row r="4750" spans="3:25" ht="19" hidden="1">
      <c r="C4750" s="933"/>
      <c r="D4750" s="933"/>
      <c r="E4750" s="19"/>
      <c r="I4750" s="100"/>
      <c r="M4750" s="100"/>
      <c r="Q4750" s="99"/>
      <c r="R4750" s="340"/>
      <c r="S4750" s="119"/>
      <c r="T4750" s="123"/>
      <c r="U4750" s="119"/>
      <c r="V4750" s="99"/>
      <c r="W4750" s="127"/>
      <c r="X4750" s="99"/>
      <c r="Y4750" s="127"/>
    </row>
    <row r="4751" spans="3:25" ht="19" hidden="1">
      <c r="C4751" s="933"/>
      <c r="D4751" s="933"/>
      <c r="E4751" s="19"/>
      <c r="I4751" s="100"/>
      <c r="M4751" s="100"/>
      <c r="Q4751" s="99"/>
      <c r="R4751" s="340"/>
      <c r="S4751" s="119"/>
      <c r="T4751" s="123"/>
      <c r="U4751" s="119"/>
      <c r="V4751" s="99"/>
      <c r="W4751" s="127"/>
      <c r="X4751" s="99"/>
      <c r="Y4751" s="127"/>
    </row>
    <row r="4752" spans="3:25" ht="19" hidden="1">
      <c r="C4752" s="933"/>
      <c r="D4752" s="933"/>
      <c r="E4752" s="19"/>
      <c r="I4752" s="100"/>
      <c r="M4752" s="100"/>
      <c r="Q4752" s="99"/>
      <c r="R4752" s="340"/>
      <c r="S4752" s="119"/>
      <c r="T4752" s="123"/>
      <c r="U4752" s="119"/>
      <c r="V4752" s="99"/>
      <c r="W4752" s="127"/>
      <c r="X4752" s="99"/>
      <c r="Y4752" s="127"/>
    </row>
    <row r="4753" spans="3:25" ht="19" hidden="1">
      <c r="C4753" s="933"/>
      <c r="D4753" s="933"/>
      <c r="E4753" s="19"/>
      <c r="I4753" s="100"/>
      <c r="M4753" s="100"/>
      <c r="Q4753" s="99"/>
      <c r="R4753" s="340"/>
      <c r="S4753" s="119"/>
      <c r="T4753" s="123"/>
      <c r="U4753" s="119"/>
      <c r="V4753" s="99"/>
      <c r="W4753" s="127"/>
      <c r="X4753" s="99"/>
      <c r="Y4753" s="127"/>
    </row>
    <row r="4754" spans="3:25" ht="19" hidden="1">
      <c r="C4754" s="933"/>
      <c r="D4754" s="933"/>
      <c r="E4754" s="19"/>
      <c r="I4754" s="100"/>
      <c r="M4754" s="100"/>
      <c r="Q4754" s="99"/>
      <c r="R4754" s="340"/>
      <c r="S4754" s="119"/>
      <c r="T4754" s="123"/>
      <c r="U4754" s="119"/>
      <c r="V4754" s="99"/>
      <c r="W4754" s="127"/>
      <c r="X4754" s="99"/>
      <c r="Y4754" s="127"/>
    </row>
    <row r="4755" spans="3:25" ht="19" hidden="1">
      <c r="C4755" s="933"/>
      <c r="D4755" s="933"/>
      <c r="E4755" s="19"/>
      <c r="I4755" s="100"/>
      <c r="M4755" s="100"/>
      <c r="Q4755" s="99"/>
      <c r="R4755" s="340"/>
      <c r="S4755" s="119"/>
      <c r="T4755" s="123"/>
      <c r="U4755" s="119"/>
      <c r="V4755" s="99"/>
      <c r="W4755" s="127"/>
      <c r="X4755" s="99"/>
      <c r="Y4755" s="127"/>
    </row>
    <row r="4756" spans="3:25" ht="19" hidden="1">
      <c r="C4756" s="933"/>
      <c r="D4756" s="933"/>
      <c r="E4756" s="19"/>
      <c r="I4756" s="100"/>
      <c r="M4756" s="100"/>
      <c r="Q4756" s="99"/>
      <c r="R4756" s="340"/>
      <c r="S4756" s="119"/>
      <c r="T4756" s="123"/>
      <c r="U4756" s="119"/>
      <c r="V4756" s="99"/>
      <c r="W4756" s="127"/>
      <c r="X4756" s="99"/>
      <c r="Y4756" s="127"/>
    </row>
    <row r="4757" spans="3:25" ht="19" hidden="1">
      <c r="C4757" s="933"/>
      <c r="D4757" s="933"/>
      <c r="E4757" s="19"/>
      <c r="I4757" s="100"/>
      <c r="M4757" s="100"/>
      <c r="Q4757" s="99"/>
      <c r="R4757" s="340"/>
      <c r="S4757" s="119"/>
      <c r="T4757" s="123"/>
      <c r="U4757" s="119"/>
      <c r="V4757" s="99"/>
      <c r="W4757" s="127"/>
      <c r="X4757" s="99"/>
      <c r="Y4757" s="127"/>
    </row>
    <row r="4758" spans="3:25" ht="19" hidden="1">
      <c r="C4758" s="933"/>
      <c r="D4758" s="933"/>
      <c r="E4758" s="19"/>
      <c r="I4758" s="100"/>
      <c r="M4758" s="100"/>
      <c r="Q4758" s="99"/>
      <c r="R4758" s="340"/>
      <c r="S4758" s="119"/>
      <c r="T4758" s="123"/>
      <c r="U4758" s="119"/>
      <c r="V4758" s="99"/>
      <c r="W4758" s="127"/>
      <c r="X4758" s="99"/>
      <c r="Y4758" s="127"/>
    </row>
    <row r="4759" spans="3:25" ht="19" hidden="1">
      <c r="C4759" s="933"/>
      <c r="D4759" s="933"/>
      <c r="E4759" s="19"/>
      <c r="I4759" s="100"/>
      <c r="M4759" s="100"/>
      <c r="Q4759" s="99"/>
      <c r="R4759" s="340"/>
      <c r="S4759" s="119"/>
      <c r="T4759" s="123"/>
      <c r="U4759" s="119"/>
      <c r="V4759" s="99"/>
      <c r="W4759" s="127"/>
      <c r="X4759" s="99"/>
      <c r="Y4759" s="127"/>
    </row>
    <row r="4760" spans="3:25" ht="19" hidden="1">
      <c r="C4760" s="933"/>
      <c r="D4760" s="933"/>
      <c r="E4760" s="19"/>
      <c r="I4760" s="100"/>
      <c r="M4760" s="100"/>
      <c r="Q4760" s="99"/>
      <c r="R4760" s="340"/>
      <c r="S4760" s="119"/>
      <c r="T4760" s="123"/>
      <c r="U4760" s="119"/>
      <c r="V4760" s="99"/>
      <c r="W4760" s="127"/>
      <c r="X4760" s="99"/>
      <c r="Y4760" s="127"/>
    </row>
    <row r="4761" spans="3:25" ht="19" hidden="1">
      <c r="C4761" s="933"/>
      <c r="D4761" s="933"/>
      <c r="E4761" s="19"/>
      <c r="I4761" s="100"/>
      <c r="M4761" s="100"/>
      <c r="Q4761" s="99"/>
      <c r="R4761" s="340"/>
      <c r="S4761" s="119"/>
      <c r="T4761" s="123"/>
      <c r="U4761" s="119"/>
      <c r="V4761" s="99"/>
      <c r="W4761" s="127"/>
      <c r="X4761" s="99"/>
      <c r="Y4761" s="127"/>
    </row>
    <row r="4762" spans="3:25" ht="19" hidden="1">
      <c r="C4762" s="933"/>
      <c r="D4762" s="933"/>
      <c r="E4762" s="19"/>
      <c r="I4762" s="100"/>
      <c r="M4762" s="100"/>
      <c r="Q4762" s="99"/>
      <c r="R4762" s="340"/>
      <c r="S4762" s="119"/>
      <c r="T4762" s="123"/>
      <c r="U4762" s="119"/>
      <c r="V4762" s="99"/>
      <c r="W4762" s="127"/>
      <c r="X4762" s="99"/>
      <c r="Y4762" s="127"/>
    </row>
    <row r="4763" spans="3:25" ht="19" hidden="1">
      <c r="C4763" s="933"/>
      <c r="D4763" s="933"/>
      <c r="E4763" s="19"/>
      <c r="I4763" s="100"/>
      <c r="M4763" s="100"/>
      <c r="Q4763" s="99"/>
      <c r="R4763" s="340"/>
      <c r="S4763" s="119"/>
      <c r="T4763" s="123"/>
      <c r="U4763" s="119"/>
      <c r="V4763" s="99"/>
      <c r="W4763" s="127"/>
      <c r="X4763" s="99"/>
      <c r="Y4763" s="127"/>
    </row>
    <row r="4764" spans="3:25" ht="19" hidden="1">
      <c r="C4764" s="933"/>
      <c r="D4764" s="933"/>
      <c r="E4764" s="19"/>
      <c r="I4764" s="100"/>
      <c r="M4764" s="100"/>
      <c r="Q4764" s="99"/>
      <c r="R4764" s="340"/>
      <c r="S4764" s="119"/>
      <c r="T4764" s="123"/>
      <c r="U4764" s="119"/>
      <c r="V4764" s="99"/>
      <c r="W4764" s="127"/>
      <c r="X4764" s="99"/>
      <c r="Y4764" s="127"/>
    </row>
    <row r="4765" spans="3:25" ht="19" hidden="1">
      <c r="C4765" s="933"/>
      <c r="D4765" s="933"/>
      <c r="E4765" s="19"/>
      <c r="I4765" s="100"/>
      <c r="M4765" s="100"/>
      <c r="Q4765" s="99"/>
      <c r="R4765" s="340"/>
      <c r="S4765" s="119"/>
      <c r="T4765" s="123"/>
      <c r="U4765" s="119"/>
      <c r="V4765" s="99"/>
      <c r="W4765" s="127"/>
      <c r="X4765" s="99"/>
      <c r="Y4765" s="127"/>
    </row>
    <row r="4766" spans="3:25" ht="19" hidden="1">
      <c r="C4766" s="933"/>
      <c r="D4766" s="933"/>
      <c r="E4766" s="19"/>
      <c r="I4766" s="100"/>
      <c r="M4766" s="100"/>
      <c r="Q4766" s="99"/>
      <c r="R4766" s="340"/>
      <c r="S4766" s="119"/>
      <c r="T4766" s="123"/>
      <c r="U4766" s="119"/>
      <c r="V4766" s="99"/>
      <c r="W4766" s="127"/>
      <c r="X4766" s="99"/>
      <c r="Y4766" s="127"/>
    </row>
    <row r="4767" spans="3:25" ht="19" hidden="1">
      <c r="C4767" s="933"/>
      <c r="D4767" s="933"/>
      <c r="E4767" s="19"/>
      <c r="I4767" s="100"/>
      <c r="M4767" s="100"/>
      <c r="Q4767" s="99"/>
      <c r="R4767" s="340"/>
      <c r="S4767" s="119"/>
      <c r="T4767" s="123"/>
      <c r="U4767" s="119"/>
      <c r="V4767" s="99"/>
      <c r="W4767" s="127"/>
      <c r="X4767" s="99"/>
      <c r="Y4767" s="127"/>
    </row>
    <row r="4768" spans="3:25" ht="19" hidden="1">
      <c r="C4768" s="933"/>
      <c r="D4768" s="933"/>
      <c r="E4768" s="19"/>
      <c r="I4768" s="100"/>
      <c r="M4768" s="100"/>
      <c r="Q4768" s="99"/>
      <c r="R4768" s="340"/>
      <c r="S4768" s="119"/>
      <c r="T4768" s="123"/>
      <c r="U4768" s="119"/>
      <c r="V4768" s="99"/>
      <c r="W4768" s="127"/>
      <c r="X4768" s="99"/>
      <c r="Y4768" s="127"/>
    </row>
    <row r="4769" spans="3:25" ht="19" hidden="1">
      <c r="C4769" s="933"/>
      <c r="D4769" s="933"/>
      <c r="E4769" s="19"/>
      <c r="I4769" s="100"/>
      <c r="M4769" s="100"/>
      <c r="Q4769" s="99"/>
      <c r="R4769" s="340"/>
      <c r="S4769" s="119"/>
      <c r="T4769" s="123"/>
      <c r="U4769" s="119"/>
      <c r="V4769" s="99"/>
      <c r="W4769" s="127"/>
      <c r="X4769" s="99"/>
      <c r="Y4769" s="127"/>
    </row>
    <row r="4770" spans="3:25" ht="19" hidden="1">
      <c r="C4770" s="933"/>
      <c r="D4770" s="933"/>
      <c r="E4770" s="19"/>
      <c r="I4770" s="100"/>
      <c r="M4770" s="100"/>
      <c r="Q4770" s="99"/>
      <c r="R4770" s="340"/>
      <c r="S4770" s="119"/>
      <c r="T4770" s="123"/>
      <c r="U4770" s="119"/>
      <c r="V4770" s="99"/>
      <c r="W4770" s="127"/>
      <c r="X4770" s="99"/>
      <c r="Y4770" s="127"/>
    </row>
    <row r="4771" spans="3:25" ht="19" hidden="1">
      <c r="C4771" s="933"/>
      <c r="D4771" s="933"/>
      <c r="E4771" s="19"/>
      <c r="I4771" s="100"/>
      <c r="M4771" s="100"/>
      <c r="Q4771" s="99"/>
      <c r="R4771" s="340"/>
      <c r="S4771" s="119"/>
      <c r="T4771" s="123"/>
      <c r="U4771" s="119"/>
      <c r="V4771" s="99"/>
      <c r="W4771" s="127"/>
      <c r="X4771" s="99"/>
      <c r="Y4771" s="127"/>
    </row>
    <row r="4772" spans="3:25" ht="19" hidden="1">
      <c r="C4772" s="933"/>
      <c r="D4772" s="933"/>
      <c r="E4772" s="19"/>
      <c r="I4772" s="100"/>
      <c r="M4772" s="100"/>
      <c r="Q4772" s="99"/>
      <c r="R4772" s="340"/>
      <c r="S4772" s="119"/>
      <c r="T4772" s="123"/>
      <c r="U4772" s="119"/>
      <c r="V4772" s="99"/>
      <c r="W4772" s="127"/>
      <c r="X4772" s="99"/>
      <c r="Y4772" s="127"/>
    </row>
    <row r="4773" spans="3:25" ht="19" hidden="1">
      <c r="C4773" s="933"/>
      <c r="D4773" s="933"/>
      <c r="E4773" s="19"/>
      <c r="I4773" s="100"/>
      <c r="M4773" s="100"/>
      <c r="Q4773" s="99"/>
      <c r="R4773" s="340"/>
      <c r="S4773" s="119"/>
      <c r="T4773" s="123"/>
      <c r="U4773" s="119"/>
      <c r="V4773" s="99"/>
      <c r="W4773" s="127"/>
      <c r="X4773" s="99"/>
      <c r="Y4773" s="127"/>
    </row>
    <row r="4774" spans="3:25" ht="19" hidden="1">
      <c r="C4774" s="933"/>
      <c r="D4774" s="933"/>
      <c r="E4774" s="19"/>
      <c r="I4774" s="100"/>
      <c r="M4774" s="100"/>
      <c r="Q4774" s="99"/>
      <c r="R4774" s="340"/>
      <c r="S4774" s="119"/>
      <c r="T4774" s="123"/>
      <c r="U4774" s="119"/>
      <c r="V4774" s="99"/>
      <c r="W4774" s="127"/>
      <c r="X4774" s="99"/>
      <c r="Y4774" s="127"/>
    </row>
    <row r="4775" spans="3:25" ht="19" hidden="1">
      <c r="C4775" s="933"/>
      <c r="D4775" s="933"/>
      <c r="E4775" s="19"/>
      <c r="I4775" s="100"/>
      <c r="M4775" s="100"/>
      <c r="Q4775" s="99"/>
      <c r="R4775" s="340"/>
      <c r="S4775" s="119"/>
      <c r="T4775" s="123"/>
      <c r="U4775" s="119"/>
      <c r="V4775" s="99"/>
      <c r="W4775" s="127"/>
      <c r="X4775" s="99"/>
      <c r="Y4775" s="127"/>
    </row>
    <row r="4776" spans="3:25" ht="19" hidden="1">
      <c r="C4776" s="933"/>
      <c r="D4776" s="933"/>
      <c r="E4776" s="19"/>
      <c r="I4776" s="100"/>
      <c r="M4776" s="100"/>
      <c r="Q4776" s="99"/>
      <c r="R4776" s="340"/>
      <c r="S4776" s="119"/>
      <c r="T4776" s="123"/>
      <c r="U4776" s="119"/>
      <c r="V4776" s="99"/>
      <c r="W4776" s="127"/>
      <c r="X4776" s="99"/>
      <c r="Y4776" s="127"/>
    </row>
    <row r="4777" spans="3:25" ht="19" hidden="1">
      <c r="C4777" s="933"/>
      <c r="D4777" s="933"/>
      <c r="E4777" s="19"/>
      <c r="I4777" s="100"/>
      <c r="M4777" s="100"/>
      <c r="Q4777" s="99"/>
      <c r="R4777" s="340"/>
      <c r="S4777" s="119"/>
      <c r="T4777" s="123"/>
      <c r="U4777" s="119"/>
      <c r="V4777" s="99"/>
      <c r="W4777" s="127"/>
      <c r="X4777" s="99"/>
      <c r="Y4777" s="127"/>
    </row>
    <row r="4778" spans="3:25" ht="19" hidden="1">
      <c r="C4778" s="933"/>
      <c r="D4778" s="933"/>
      <c r="E4778" s="19"/>
      <c r="I4778" s="100"/>
      <c r="M4778" s="100"/>
      <c r="Q4778" s="99"/>
      <c r="R4778" s="340"/>
      <c r="S4778" s="119"/>
      <c r="T4778" s="123"/>
      <c r="U4778" s="119"/>
      <c r="V4778" s="99"/>
      <c r="W4778" s="127"/>
      <c r="X4778" s="99"/>
      <c r="Y4778" s="127"/>
    </row>
    <row r="4779" spans="3:25" ht="19" hidden="1">
      <c r="C4779" s="933"/>
      <c r="D4779" s="933"/>
      <c r="E4779" s="19"/>
      <c r="I4779" s="100"/>
      <c r="M4779" s="100"/>
      <c r="Q4779" s="99"/>
      <c r="R4779" s="340"/>
      <c r="S4779" s="119"/>
      <c r="T4779" s="123"/>
      <c r="U4779" s="119"/>
      <c r="V4779" s="99"/>
      <c r="W4779" s="127"/>
      <c r="X4779" s="99"/>
      <c r="Y4779" s="127"/>
    </row>
    <row r="4780" spans="3:25" ht="19" hidden="1">
      <c r="C4780" s="933"/>
      <c r="D4780" s="933"/>
      <c r="E4780" s="19"/>
      <c r="I4780" s="100"/>
      <c r="M4780" s="100"/>
      <c r="Q4780" s="99"/>
      <c r="R4780" s="340"/>
      <c r="S4780" s="119"/>
      <c r="T4780" s="123"/>
      <c r="U4780" s="119"/>
      <c r="V4780" s="99"/>
      <c r="W4780" s="127"/>
      <c r="X4780" s="99"/>
      <c r="Y4780" s="127"/>
    </row>
    <row r="4781" spans="3:25" ht="19" hidden="1">
      <c r="C4781" s="933"/>
      <c r="D4781" s="933"/>
      <c r="E4781" s="19"/>
      <c r="I4781" s="100"/>
      <c r="M4781" s="100"/>
      <c r="Q4781" s="99"/>
      <c r="R4781" s="340"/>
      <c r="S4781" s="119"/>
      <c r="T4781" s="123"/>
      <c r="U4781" s="119"/>
      <c r="V4781" s="99"/>
      <c r="W4781" s="127"/>
      <c r="X4781" s="99"/>
      <c r="Y4781" s="127"/>
    </row>
    <row r="4782" spans="3:25" ht="19" hidden="1">
      <c r="C4782" s="933"/>
      <c r="D4782" s="933"/>
      <c r="E4782" s="19"/>
      <c r="I4782" s="100"/>
      <c r="M4782" s="100"/>
      <c r="Q4782" s="99"/>
      <c r="R4782" s="340"/>
      <c r="S4782" s="119"/>
      <c r="T4782" s="123"/>
      <c r="U4782" s="119"/>
      <c r="V4782" s="99"/>
      <c r="W4782" s="127"/>
      <c r="X4782" s="99"/>
      <c r="Y4782" s="127"/>
    </row>
    <row r="4783" spans="3:25" ht="19" hidden="1">
      <c r="C4783" s="933"/>
      <c r="D4783" s="933"/>
      <c r="E4783" s="19"/>
      <c r="I4783" s="100"/>
      <c r="M4783" s="100"/>
      <c r="Q4783" s="99"/>
      <c r="R4783" s="340"/>
      <c r="S4783" s="119"/>
      <c r="T4783" s="123"/>
      <c r="U4783" s="119"/>
      <c r="V4783" s="99"/>
      <c r="W4783" s="127"/>
      <c r="X4783" s="99"/>
      <c r="Y4783" s="127"/>
    </row>
    <row r="4784" spans="3:25" ht="19" hidden="1">
      <c r="C4784" s="933"/>
      <c r="D4784" s="933"/>
      <c r="E4784" s="19"/>
      <c r="I4784" s="100"/>
      <c r="M4784" s="100"/>
      <c r="Q4784" s="99"/>
      <c r="R4784" s="340"/>
      <c r="S4784" s="119"/>
      <c r="T4784" s="123"/>
      <c r="U4784" s="119"/>
      <c r="V4784" s="99"/>
      <c r="W4784" s="127"/>
      <c r="X4784" s="99"/>
      <c r="Y4784" s="127"/>
    </row>
    <row r="4785" spans="3:25" ht="19" hidden="1">
      <c r="C4785" s="933"/>
      <c r="D4785" s="933"/>
      <c r="E4785" s="19"/>
      <c r="I4785" s="100"/>
      <c r="M4785" s="100"/>
      <c r="Q4785" s="99"/>
      <c r="R4785" s="340"/>
      <c r="S4785" s="119"/>
      <c r="T4785" s="123"/>
      <c r="U4785" s="119"/>
      <c r="V4785" s="99"/>
      <c r="W4785" s="127"/>
      <c r="X4785" s="99"/>
      <c r="Y4785" s="127"/>
    </row>
    <row r="4786" spans="3:25" ht="19" hidden="1">
      <c r="C4786" s="933"/>
      <c r="D4786" s="933"/>
      <c r="E4786" s="19"/>
      <c r="I4786" s="100"/>
      <c r="M4786" s="100"/>
      <c r="Q4786" s="99"/>
      <c r="R4786" s="340"/>
      <c r="S4786" s="119"/>
      <c r="T4786" s="123"/>
      <c r="U4786" s="119"/>
      <c r="V4786" s="99"/>
      <c r="W4786" s="127"/>
      <c r="X4786" s="99"/>
      <c r="Y4786" s="127"/>
    </row>
    <row r="4787" spans="3:25" ht="19" hidden="1">
      <c r="C4787" s="933"/>
      <c r="D4787" s="933"/>
      <c r="E4787" s="19"/>
      <c r="I4787" s="100"/>
      <c r="M4787" s="100"/>
      <c r="Q4787" s="99"/>
      <c r="R4787" s="340"/>
      <c r="S4787" s="119"/>
      <c r="T4787" s="123"/>
      <c r="U4787" s="119"/>
      <c r="V4787" s="99"/>
      <c r="W4787" s="127"/>
      <c r="X4787" s="99"/>
      <c r="Y4787" s="127"/>
    </row>
    <row r="4788" spans="3:25" ht="19" hidden="1">
      <c r="C4788" s="933"/>
      <c r="D4788" s="933"/>
      <c r="E4788" s="19"/>
      <c r="I4788" s="100"/>
      <c r="M4788" s="100"/>
      <c r="Q4788" s="99"/>
      <c r="R4788" s="340"/>
      <c r="S4788" s="119"/>
      <c r="T4788" s="123"/>
      <c r="U4788" s="119"/>
      <c r="V4788" s="99"/>
      <c r="W4788" s="127"/>
      <c r="X4788" s="99"/>
      <c r="Y4788" s="127"/>
    </row>
    <row r="4789" spans="3:25" ht="19" hidden="1">
      <c r="C4789" s="933"/>
      <c r="D4789" s="933"/>
      <c r="E4789" s="19"/>
      <c r="I4789" s="100"/>
      <c r="M4789" s="100"/>
      <c r="Q4789" s="99"/>
      <c r="R4789" s="340"/>
      <c r="S4789" s="119"/>
      <c r="T4789" s="123"/>
      <c r="U4789" s="119"/>
      <c r="V4789" s="99"/>
      <c r="W4789" s="127"/>
      <c r="X4789" s="99"/>
      <c r="Y4789" s="127"/>
    </row>
    <row r="4790" spans="3:25" ht="19" hidden="1">
      <c r="C4790" s="933"/>
      <c r="D4790" s="933"/>
      <c r="E4790" s="19"/>
      <c r="I4790" s="100"/>
      <c r="M4790" s="100"/>
      <c r="Q4790" s="99"/>
      <c r="R4790" s="340"/>
      <c r="S4790" s="119"/>
      <c r="T4790" s="123"/>
      <c r="U4790" s="119"/>
      <c r="V4790" s="99"/>
      <c r="W4790" s="127"/>
      <c r="X4790" s="99"/>
      <c r="Y4790" s="127"/>
    </row>
    <row r="4791" spans="3:25" ht="19" hidden="1">
      <c r="C4791" s="933"/>
      <c r="D4791" s="933"/>
      <c r="E4791" s="19"/>
      <c r="I4791" s="100"/>
      <c r="M4791" s="100"/>
      <c r="Q4791" s="99"/>
      <c r="R4791" s="340"/>
      <c r="S4791" s="119"/>
      <c r="T4791" s="123"/>
      <c r="U4791" s="119"/>
      <c r="V4791" s="99"/>
      <c r="W4791" s="127"/>
      <c r="X4791" s="99"/>
      <c r="Y4791" s="127"/>
    </row>
    <row r="4792" spans="3:25" ht="19" hidden="1">
      <c r="C4792" s="933"/>
      <c r="D4792" s="933"/>
      <c r="E4792" s="19"/>
      <c r="I4792" s="100"/>
      <c r="M4792" s="100"/>
      <c r="Q4792" s="99"/>
      <c r="R4792" s="340"/>
      <c r="S4792" s="119"/>
      <c r="T4792" s="123"/>
      <c r="U4792" s="119"/>
      <c r="V4792" s="99"/>
      <c r="W4792" s="127"/>
      <c r="X4792" s="99"/>
      <c r="Y4792" s="127"/>
    </row>
    <row r="4793" spans="3:25" ht="19" hidden="1">
      <c r="C4793" s="933"/>
      <c r="D4793" s="933"/>
      <c r="E4793" s="19"/>
      <c r="I4793" s="100"/>
      <c r="M4793" s="100"/>
      <c r="Q4793" s="99"/>
      <c r="R4793" s="340"/>
      <c r="S4793" s="119"/>
      <c r="T4793" s="123"/>
      <c r="U4793" s="119"/>
      <c r="V4793" s="99"/>
      <c r="W4793" s="127"/>
      <c r="X4793" s="99"/>
      <c r="Y4793" s="127"/>
    </row>
    <row r="4794" spans="3:25" ht="19" hidden="1">
      <c r="C4794" s="933"/>
      <c r="D4794" s="933"/>
      <c r="E4794" s="19"/>
      <c r="I4794" s="100"/>
      <c r="M4794" s="100"/>
      <c r="Q4794" s="99"/>
      <c r="R4794" s="340"/>
      <c r="S4794" s="119"/>
      <c r="T4794" s="123"/>
      <c r="U4794" s="119"/>
      <c r="V4794" s="99"/>
      <c r="W4794" s="127"/>
      <c r="X4794" s="99"/>
      <c r="Y4794" s="127"/>
    </row>
    <row r="4795" spans="3:25" ht="19" hidden="1">
      <c r="C4795" s="933"/>
      <c r="D4795" s="933"/>
      <c r="E4795" s="19"/>
      <c r="I4795" s="100"/>
      <c r="M4795" s="100"/>
      <c r="Q4795" s="99"/>
      <c r="R4795" s="340"/>
      <c r="S4795" s="119"/>
      <c r="T4795" s="123"/>
      <c r="U4795" s="119"/>
      <c r="V4795" s="99"/>
      <c r="W4795" s="127"/>
      <c r="X4795" s="99"/>
      <c r="Y4795" s="127"/>
    </row>
    <row r="4796" spans="3:25" ht="19" hidden="1">
      <c r="C4796" s="933"/>
      <c r="D4796" s="933"/>
      <c r="E4796" s="19"/>
      <c r="I4796" s="100"/>
      <c r="M4796" s="100"/>
      <c r="Q4796" s="99"/>
      <c r="R4796" s="340"/>
      <c r="S4796" s="119"/>
      <c r="T4796" s="123"/>
      <c r="U4796" s="119"/>
      <c r="V4796" s="99"/>
      <c r="W4796" s="127"/>
      <c r="X4796" s="99"/>
      <c r="Y4796" s="127"/>
    </row>
    <row r="4797" spans="3:25" ht="19" hidden="1">
      <c r="C4797" s="933"/>
      <c r="D4797" s="933"/>
      <c r="E4797" s="19"/>
      <c r="I4797" s="100"/>
      <c r="M4797" s="100"/>
      <c r="Q4797" s="99"/>
      <c r="R4797" s="340"/>
      <c r="S4797" s="119"/>
      <c r="T4797" s="123"/>
      <c r="U4797" s="119"/>
      <c r="V4797" s="99"/>
      <c r="W4797" s="127"/>
      <c r="X4797" s="99"/>
      <c r="Y4797" s="127"/>
    </row>
    <row r="4798" spans="3:25" ht="19" hidden="1">
      <c r="C4798" s="933"/>
      <c r="D4798" s="933"/>
      <c r="E4798" s="19"/>
      <c r="I4798" s="100"/>
      <c r="M4798" s="100"/>
      <c r="Q4798" s="99"/>
      <c r="R4798" s="340"/>
      <c r="S4798" s="119"/>
      <c r="T4798" s="123"/>
      <c r="U4798" s="119"/>
      <c r="V4798" s="99"/>
      <c r="W4798" s="127"/>
      <c r="X4798" s="99"/>
      <c r="Y4798" s="127"/>
    </row>
    <row r="4799" spans="3:25" ht="19" hidden="1">
      <c r="C4799" s="933"/>
      <c r="D4799" s="933"/>
      <c r="E4799" s="19"/>
      <c r="I4799" s="100"/>
      <c r="M4799" s="100"/>
      <c r="Q4799" s="99"/>
      <c r="R4799" s="340"/>
      <c r="S4799" s="119"/>
      <c r="T4799" s="123"/>
      <c r="U4799" s="119"/>
      <c r="V4799" s="99"/>
      <c r="W4799" s="127"/>
      <c r="X4799" s="99"/>
      <c r="Y4799" s="127"/>
    </row>
    <row r="4800" spans="3:25" ht="19" hidden="1">
      <c r="C4800" s="933"/>
      <c r="D4800" s="933"/>
      <c r="E4800" s="19"/>
      <c r="I4800" s="100"/>
      <c r="M4800" s="100"/>
      <c r="Q4800" s="99"/>
      <c r="R4800" s="340"/>
      <c r="S4800" s="119"/>
      <c r="T4800" s="123"/>
      <c r="U4800" s="119"/>
      <c r="V4800" s="99"/>
      <c r="W4800" s="127"/>
      <c r="X4800" s="99"/>
      <c r="Y4800" s="127"/>
    </row>
    <row r="4801" spans="3:25" ht="19" hidden="1">
      <c r="C4801" s="933"/>
      <c r="D4801" s="933"/>
      <c r="E4801" s="19"/>
      <c r="I4801" s="100"/>
      <c r="M4801" s="100"/>
      <c r="Q4801" s="99"/>
      <c r="R4801" s="340"/>
      <c r="S4801" s="119"/>
      <c r="T4801" s="123"/>
      <c r="U4801" s="119"/>
      <c r="V4801" s="99"/>
      <c r="W4801" s="127"/>
      <c r="X4801" s="99"/>
      <c r="Y4801" s="127"/>
    </row>
    <row r="4802" spans="3:25" ht="19" hidden="1">
      <c r="C4802" s="933"/>
      <c r="D4802" s="933"/>
      <c r="E4802" s="19"/>
      <c r="I4802" s="100"/>
      <c r="M4802" s="100"/>
      <c r="Q4802" s="99"/>
      <c r="R4802" s="340"/>
      <c r="S4802" s="119"/>
      <c r="T4802" s="123"/>
      <c r="U4802" s="119"/>
      <c r="V4802" s="99"/>
      <c r="W4802" s="127"/>
      <c r="X4802" s="99"/>
      <c r="Y4802" s="127"/>
    </row>
    <row r="4803" spans="3:25" ht="19" hidden="1">
      <c r="C4803" s="933"/>
      <c r="D4803" s="933"/>
      <c r="E4803" s="19"/>
      <c r="I4803" s="100"/>
      <c r="M4803" s="100"/>
      <c r="Q4803" s="99"/>
      <c r="R4803" s="340"/>
      <c r="S4803" s="119"/>
      <c r="T4803" s="123"/>
      <c r="U4803" s="119"/>
      <c r="V4803" s="99"/>
      <c r="W4803" s="127"/>
      <c r="X4803" s="99"/>
      <c r="Y4803" s="127"/>
    </row>
    <row r="4804" spans="3:25" ht="19" hidden="1">
      <c r="C4804" s="933"/>
      <c r="D4804" s="933"/>
      <c r="E4804" s="19"/>
      <c r="I4804" s="100"/>
      <c r="M4804" s="100"/>
      <c r="Q4804" s="99"/>
      <c r="R4804" s="340"/>
      <c r="S4804" s="119"/>
      <c r="T4804" s="123"/>
      <c r="U4804" s="119"/>
      <c r="V4804" s="99"/>
      <c r="W4804" s="127"/>
      <c r="X4804" s="99"/>
      <c r="Y4804" s="127"/>
    </row>
    <row r="4805" spans="3:25" ht="19" hidden="1">
      <c r="C4805" s="933"/>
      <c r="D4805" s="933"/>
      <c r="E4805" s="19"/>
      <c r="I4805" s="100"/>
      <c r="M4805" s="100"/>
      <c r="Q4805" s="99"/>
      <c r="R4805" s="340"/>
      <c r="S4805" s="119"/>
      <c r="T4805" s="123"/>
      <c r="U4805" s="119"/>
      <c r="V4805" s="99"/>
      <c r="W4805" s="127"/>
      <c r="X4805" s="99"/>
      <c r="Y4805" s="127"/>
    </row>
    <row r="4806" spans="3:25" ht="19" hidden="1">
      <c r="C4806" s="933"/>
      <c r="D4806" s="933"/>
      <c r="E4806" s="19"/>
      <c r="I4806" s="100"/>
      <c r="M4806" s="100"/>
      <c r="Q4806" s="99"/>
      <c r="R4806" s="340"/>
      <c r="S4806" s="119"/>
      <c r="T4806" s="123"/>
      <c r="U4806" s="119"/>
      <c r="V4806" s="99"/>
      <c r="W4806" s="127"/>
      <c r="X4806" s="99"/>
      <c r="Y4806" s="127"/>
    </row>
    <row r="4807" spans="3:25" ht="19" hidden="1">
      <c r="C4807" s="933"/>
      <c r="D4807" s="933"/>
      <c r="E4807" s="19"/>
      <c r="I4807" s="100"/>
      <c r="M4807" s="100"/>
      <c r="Q4807" s="99"/>
      <c r="R4807" s="340"/>
      <c r="S4807" s="119"/>
      <c r="T4807" s="123"/>
      <c r="U4807" s="119"/>
      <c r="V4807" s="99"/>
      <c r="W4807" s="127"/>
      <c r="X4807" s="99"/>
      <c r="Y4807" s="127"/>
    </row>
    <row r="4808" spans="3:25" ht="19" hidden="1">
      <c r="C4808" s="933"/>
      <c r="D4808" s="933"/>
      <c r="E4808" s="19"/>
      <c r="I4808" s="100"/>
      <c r="M4808" s="100"/>
      <c r="Q4808" s="99"/>
      <c r="R4808" s="340"/>
      <c r="S4808" s="119"/>
      <c r="T4808" s="123"/>
      <c r="U4808" s="119"/>
      <c r="V4808" s="99"/>
      <c r="W4808" s="127"/>
      <c r="X4808" s="99"/>
      <c r="Y4808" s="127"/>
    </row>
    <row r="4809" spans="3:25" ht="19" hidden="1">
      <c r="C4809" s="933"/>
      <c r="D4809" s="933"/>
      <c r="E4809" s="19"/>
      <c r="I4809" s="100"/>
      <c r="M4809" s="100"/>
      <c r="Q4809" s="99"/>
      <c r="R4809" s="340"/>
      <c r="S4809" s="119"/>
      <c r="T4809" s="123"/>
      <c r="U4809" s="119"/>
      <c r="V4809" s="99"/>
      <c r="W4809" s="127"/>
      <c r="X4809" s="99"/>
      <c r="Y4809" s="127"/>
    </row>
    <row r="4810" spans="3:25" ht="19" hidden="1">
      <c r="C4810" s="933"/>
      <c r="D4810" s="933"/>
      <c r="E4810" s="19"/>
      <c r="I4810" s="100"/>
      <c r="M4810" s="100"/>
      <c r="Q4810" s="99"/>
      <c r="R4810" s="340"/>
      <c r="S4810" s="119"/>
      <c r="T4810" s="123"/>
      <c r="U4810" s="119"/>
      <c r="V4810" s="99"/>
      <c r="W4810" s="127"/>
      <c r="X4810" s="99"/>
      <c r="Y4810" s="127"/>
    </row>
    <row r="4811" spans="3:25" ht="19" hidden="1">
      <c r="C4811" s="933"/>
      <c r="D4811" s="933"/>
      <c r="E4811" s="19"/>
      <c r="I4811" s="100"/>
      <c r="M4811" s="100"/>
      <c r="Q4811" s="99"/>
      <c r="R4811" s="340"/>
      <c r="S4811" s="119"/>
      <c r="T4811" s="123"/>
      <c r="U4811" s="119"/>
      <c r="V4811" s="99"/>
      <c r="W4811" s="127"/>
      <c r="X4811" s="99"/>
      <c r="Y4811" s="127"/>
    </row>
    <row r="4812" spans="3:25" ht="19" hidden="1">
      <c r="C4812" s="933"/>
      <c r="D4812" s="933"/>
      <c r="E4812" s="19"/>
      <c r="I4812" s="100"/>
      <c r="M4812" s="100"/>
      <c r="Q4812" s="99"/>
      <c r="R4812" s="340"/>
      <c r="S4812" s="119"/>
      <c r="T4812" s="123"/>
      <c r="U4812" s="119"/>
      <c r="V4812" s="99"/>
      <c r="W4812" s="127"/>
      <c r="X4812" s="99"/>
      <c r="Y4812" s="127"/>
    </row>
    <row r="4813" spans="3:25" ht="19" hidden="1">
      <c r="C4813" s="933"/>
      <c r="D4813" s="933"/>
      <c r="E4813" s="19"/>
      <c r="I4813" s="100"/>
      <c r="M4813" s="100"/>
      <c r="Q4813" s="99"/>
      <c r="R4813" s="340"/>
      <c r="S4813" s="119"/>
      <c r="T4813" s="123"/>
      <c r="U4813" s="119"/>
      <c r="V4813" s="99"/>
      <c r="W4813" s="127"/>
      <c r="X4813" s="99"/>
      <c r="Y4813" s="127"/>
    </row>
    <row r="4814" spans="3:25" ht="19" hidden="1">
      <c r="C4814" s="933"/>
      <c r="D4814" s="933"/>
      <c r="E4814" s="19"/>
      <c r="I4814" s="100"/>
      <c r="M4814" s="100"/>
      <c r="Q4814" s="99"/>
      <c r="R4814" s="340"/>
      <c r="S4814" s="119"/>
      <c r="T4814" s="123"/>
      <c r="U4814" s="119"/>
      <c r="V4814" s="99"/>
      <c r="W4814" s="127"/>
      <c r="X4814" s="99"/>
      <c r="Y4814" s="127"/>
    </row>
    <row r="4815" spans="3:25" ht="19" hidden="1">
      <c r="C4815" s="933"/>
      <c r="D4815" s="933"/>
      <c r="E4815" s="19"/>
      <c r="I4815" s="100"/>
      <c r="M4815" s="100"/>
      <c r="Q4815" s="99"/>
      <c r="R4815" s="340"/>
      <c r="S4815" s="119"/>
      <c r="T4815" s="123"/>
      <c r="U4815" s="119"/>
      <c r="V4815" s="99"/>
      <c r="W4815" s="127"/>
      <c r="X4815" s="99"/>
      <c r="Y4815" s="127"/>
    </row>
    <row r="4816" spans="3:25" ht="19" hidden="1">
      <c r="C4816" s="933"/>
      <c r="D4816" s="933"/>
      <c r="E4816" s="19"/>
      <c r="I4816" s="100"/>
      <c r="M4816" s="100"/>
      <c r="Q4816" s="99"/>
      <c r="R4816" s="340"/>
      <c r="S4816" s="119"/>
      <c r="T4816" s="123"/>
      <c r="U4816" s="119"/>
      <c r="V4816" s="99"/>
      <c r="W4816" s="127"/>
      <c r="X4816" s="99"/>
      <c r="Y4816" s="127"/>
    </row>
    <row r="4817" spans="3:25" ht="19" hidden="1">
      <c r="C4817" s="933"/>
      <c r="D4817" s="933"/>
      <c r="E4817" s="19"/>
      <c r="I4817" s="100"/>
      <c r="M4817" s="100"/>
      <c r="Q4817" s="99"/>
      <c r="R4817" s="340"/>
      <c r="S4817" s="119"/>
      <c r="T4817" s="123"/>
      <c r="U4817" s="119"/>
      <c r="V4817" s="99"/>
      <c r="W4817" s="127"/>
      <c r="X4817" s="99"/>
      <c r="Y4817" s="127"/>
    </row>
    <row r="4818" spans="3:25" ht="19" hidden="1">
      <c r="C4818" s="933"/>
      <c r="D4818" s="933"/>
      <c r="E4818" s="19"/>
      <c r="I4818" s="100"/>
      <c r="M4818" s="100"/>
      <c r="Q4818" s="99"/>
      <c r="R4818" s="340"/>
      <c r="S4818" s="119"/>
      <c r="T4818" s="123"/>
      <c r="U4818" s="119"/>
      <c r="V4818" s="99"/>
      <c r="W4818" s="127"/>
      <c r="X4818" s="99"/>
      <c r="Y4818" s="127"/>
    </row>
    <row r="4819" spans="3:25" ht="19" hidden="1">
      <c r="C4819" s="933"/>
      <c r="D4819" s="933"/>
      <c r="E4819" s="19"/>
      <c r="I4819" s="100"/>
      <c r="M4819" s="100"/>
      <c r="Q4819" s="99"/>
      <c r="R4819" s="340"/>
      <c r="S4819" s="119"/>
      <c r="T4819" s="123"/>
      <c r="U4819" s="119"/>
      <c r="V4819" s="99"/>
      <c r="W4819" s="127"/>
      <c r="X4819" s="99"/>
      <c r="Y4819" s="127"/>
    </row>
    <row r="4820" spans="3:25" ht="19" hidden="1">
      <c r="C4820" s="933"/>
      <c r="D4820" s="933"/>
      <c r="E4820" s="19"/>
      <c r="I4820" s="100"/>
      <c r="M4820" s="100"/>
      <c r="Q4820" s="99"/>
      <c r="R4820" s="340"/>
      <c r="S4820" s="119"/>
      <c r="T4820" s="123"/>
      <c r="U4820" s="119"/>
      <c r="V4820" s="99"/>
      <c r="W4820" s="127"/>
      <c r="X4820" s="99"/>
      <c r="Y4820" s="127"/>
    </row>
    <row r="4821" spans="3:25" ht="19" hidden="1">
      <c r="C4821" s="933"/>
      <c r="D4821" s="933"/>
      <c r="E4821" s="19"/>
      <c r="I4821" s="100"/>
      <c r="M4821" s="100"/>
      <c r="Q4821" s="99"/>
      <c r="R4821" s="340"/>
      <c r="S4821" s="119"/>
      <c r="T4821" s="123"/>
      <c r="U4821" s="119"/>
      <c r="V4821" s="99"/>
      <c r="W4821" s="127"/>
      <c r="X4821" s="99"/>
      <c r="Y4821" s="127"/>
    </row>
    <row r="4822" spans="3:25" ht="19" hidden="1">
      <c r="C4822" s="933"/>
      <c r="D4822" s="933"/>
      <c r="E4822" s="19"/>
      <c r="I4822" s="100"/>
      <c r="M4822" s="100"/>
      <c r="Q4822" s="99"/>
      <c r="R4822" s="340"/>
      <c r="S4822" s="119"/>
      <c r="T4822" s="123"/>
      <c r="U4822" s="119"/>
      <c r="V4822" s="99"/>
      <c r="W4822" s="127"/>
      <c r="X4822" s="99"/>
      <c r="Y4822" s="127"/>
    </row>
    <row r="4823" spans="3:25" ht="19" hidden="1">
      <c r="C4823" s="933"/>
      <c r="D4823" s="933"/>
      <c r="E4823" s="19"/>
      <c r="I4823" s="100"/>
      <c r="M4823" s="100"/>
      <c r="Q4823" s="99"/>
      <c r="R4823" s="340"/>
      <c r="S4823" s="119"/>
      <c r="T4823" s="123"/>
      <c r="U4823" s="119"/>
      <c r="V4823" s="99"/>
      <c r="W4823" s="127"/>
      <c r="X4823" s="99"/>
      <c r="Y4823" s="127"/>
    </row>
    <row r="4824" spans="3:25" ht="19" hidden="1">
      <c r="C4824" s="933"/>
      <c r="D4824" s="933"/>
      <c r="E4824" s="19"/>
      <c r="I4824" s="100"/>
      <c r="M4824" s="100"/>
      <c r="Q4824" s="99"/>
      <c r="R4824" s="340"/>
      <c r="S4824" s="119"/>
      <c r="T4824" s="123"/>
      <c r="U4824" s="119"/>
      <c r="V4824" s="99"/>
      <c r="W4824" s="127"/>
      <c r="X4824" s="99"/>
      <c r="Y4824" s="127"/>
    </row>
    <row r="4825" spans="3:25" ht="19" hidden="1">
      <c r="C4825" s="933"/>
      <c r="D4825" s="933"/>
      <c r="E4825" s="19"/>
      <c r="I4825" s="100"/>
      <c r="M4825" s="100"/>
      <c r="Q4825" s="99"/>
      <c r="R4825" s="340"/>
      <c r="S4825" s="119"/>
      <c r="T4825" s="123"/>
      <c r="U4825" s="119"/>
      <c r="V4825" s="99"/>
      <c r="W4825" s="127"/>
      <c r="X4825" s="99"/>
      <c r="Y4825" s="127"/>
    </row>
    <row r="4826" spans="3:25" ht="19" hidden="1">
      <c r="C4826" s="933"/>
      <c r="D4826" s="933"/>
      <c r="E4826" s="19"/>
      <c r="I4826" s="100"/>
      <c r="M4826" s="100"/>
      <c r="Q4826" s="99"/>
      <c r="R4826" s="340"/>
      <c r="S4826" s="119"/>
      <c r="T4826" s="123"/>
      <c r="U4826" s="119"/>
      <c r="V4826" s="99"/>
      <c r="W4826" s="127"/>
      <c r="X4826" s="99"/>
      <c r="Y4826" s="127"/>
    </row>
    <row r="4827" spans="3:25" ht="19" hidden="1">
      <c r="C4827" s="933"/>
      <c r="D4827" s="933"/>
      <c r="E4827" s="19"/>
      <c r="I4827" s="100"/>
      <c r="M4827" s="100"/>
      <c r="Q4827" s="99"/>
      <c r="R4827" s="340"/>
      <c r="S4827" s="119"/>
      <c r="T4827" s="123"/>
      <c r="U4827" s="119"/>
      <c r="V4827" s="99"/>
      <c r="W4827" s="127"/>
      <c r="X4827" s="99"/>
      <c r="Y4827" s="127"/>
    </row>
    <row r="4828" spans="3:25" ht="19" hidden="1">
      <c r="C4828" s="933"/>
      <c r="D4828" s="933"/>
      <c r="E4828" s="19"/>
      <c r="I4828" s="100"/>
      <c r="M4828" s="100"/>
      <c r="Q4828" s="99"/>
      <c r="R4828" s="340"/>
      <c r="S4828" s="119"/>
      <c r="T4828" s="123"/>
      <c r="U4828" s="119"/>
      <c r="V4828" s="99"/>
      <c r="W4828" s="127"/>
      <c r="X4828" s="99"/>
      <c r="Y4828" s="127"/>
    </row>
    <row r="4829" spans="3:25" ht="19" hidden="1">
      <c r="C4829" s="933"/>
      <c r="D4829" s="933"/>
      <c r="E4829" s="19"/>
      <c r="I4829" s="100"/>
      <c r="M4829" s="100"/>
      <c r="Q4829" s="99"/>
      <c r="R4829" s="340"/>
      <c r="S4829" s="119"/>
      <c r="T4829" s="123"/>
      <c r="U4829" s="119"/>
      <c r="V4829" s="99"/>
      <c r="W4829" s="127"/>
      <c r="X4829" s="99"/>
      <c r="Y4829" s="127"/>
    </row>
    <row r="4830" spans="3:25" ht="19" hidden="1">
      <c r="C4830" s="933"/>
      <c r="D4830" s="933"/>
      <c r="E4830" s="19"/>
      <c r="I4830" s="100"/>
      <c r="M4830" s="100"/>
      <c r="Q4830" s="99"/>
      <c r="R4830" s="340"/>
      <c r="S4830" s="119"/>
      <c r="T4830" s="123"/>
      <c r="U4830" s="119"/>
      <c r="V4830" s="99"/>
      <c r="W4830" s="127"/>
      <c r="X4830" s="99"/>
      <c r="Y4830" s="127"/>
    </row>
    <row r="4831" spans="3:25" ht="19" hidden="1">
      <c r="C4831" s="933"/>
      <c r="D4831" s="933"/>
      <c r="E4831" s="19"/>
      <c r="I4831" s="100"/>
      <c r="M4831" s="100"/>
      <c r="Q4831" s="99"/>
      <c r="R4831" s="340"/>
      <c r="S4831" s="119"/>
      <c r="T4831" s="123"/>
      <c r="U4831" s="119"/>
      <c r="V4831" s="99"/>
      <c r="W4831" s="127"/>
      <c r="X4831" s="99"/>
      <c r="Y4831" s="127"/>
    </row>
    <row r="4832" spans="3:25" ht="19" hidden="1">
      <c r="C4832" s="933"/>
      <c r="D4832" s="933"/>
      <c r="E4832" s="19"/>
      <c r="I4832" s="100"/>
      <c r="M4832" s="100"/>
      <c r="Q4832" s="99"/>
      <c r="R4832" s="340"/>
      <c r="S4832" s="119"/>
      <c r="T4832" s="123"/>
      <c r="U4832" s="119"/>
      <c r="V4832" s="99"/>
      <c r="W4832" s="127"/>
      <c r="X4832" s="99"/>
      <c r="Y4832" s="127"/>
    </row>
    <row r="4833" spans="3:25" ht="19" hidden="1">
      <c r="C4833" s="933"/>
      <c r="D4833" s="933"/>
      <c r="E4833" s="19"/>
      <c r="I4833" s="100"/>
      <c r="M4833" s="100"/>
      <c r="Q4833" s="99"/>
      <c r="R4833" s="340"/>
      <c r="S4833" s="119"/>
      <c r="T4833" s="123"/>
      <c r="U4833" s="119"/>
      <c r="V4833" s="99"/>
      <c r="W4833" s="127"/>
      <c r="X4833" s="99"/>
      <c r="Y4833" s="127"/>
    </row>
    <row r="4834" spans="3:25" ht="19" hidden="1">
      <c r="C4834" s="933"/>
      <c r="D4834" s="933"/>
      <c r="E4834" s="19"/>
      <c r="I4834" s="100"/>
      <c r="M4834" s="100"/>
      <c r="Q4834" s="99"/>
      <c r="R4834" s="340"/>
      <c r="S4834" s="119"/>
      <c r="T4834" s="123"/>
      <c r="U4834" s="119"/>
      <c r="V4834" s="99"/>
      <c r="W4834" s="127"/>
      <c r="X4834" s="99"/>
      <c r="Y4834" s="127"/>
    </row>
    <row r="4835" spans="3:25" ht="19" hidden="1">
      <c r="C4835" s="933"/>
      <c r="D4835" s="933"/>
      <c r="E4835" s="19"/>
      <c r="I4835" s="100"/>
      <c r="M4835" s="100"/>
      <c r="Q4835" s="99"/>
      <c r="R4835" s="340"/>
      <c r="S4835" s="119"/>
      <c r="T4835" s="123"/>
      <c r="U4835" s="119"/>
      <c r="V4835" s="99"/>
      <c r="W4835" s="127"/>
      <c r="X4835" s="99"/>
      <c r="Y4835" s="127"/>
    </row>
    <row r="4836" spans="3:25" ht="19" hidden="1">
      <c r="C4836" s="933"/>
      <c r="D4836" s="933"/>
      <c r="E4836" s="19"/>
      <c r="I4836" s="100"/>
      <c r="M4836" s="100"/>
      <c r="Q4836" s="99"/>
      <c r="R4836" s="340"/>
      <c r="S4836" s="119"/>
      <c r="T4836" s="123"/>
      <c r="U4836" s="119"/>
      <c r="V4836" s="99"/>
      <c r="W4836" s="127"/>
      <c r="X4836" s="99"/>
      <c r="Y4836" s="127"/>
    </row>
    <row r="4837" spans="3:25" ht="19" hidden="1">
      <c r="C4837" s="933"/>
      <c r="D4837" s="933"/>
      <c r="E4837" s="19"/>
      <c r="I4837" s="100"/>
      <c r="M4837" s="100"/>
      <c r="Q4837" s="99"/>
      <c r="R4837" s="340"/>
      <c r="S4837" s="119"/>
      <c r="T4837" s="123"/>
      <c r="U4837" s="119"/>
      <c r="V4837" s="99"/>
      <c r="W4837" s="127"/>
      <c r="X4837" s="99"/>
      <c r="Y4837" s="127"/>
    </row>
    <row r="4838" spans="3:25" ht="19" hidden="1">
      <c r="C4838" s="933"/>
      <c r="D4838" s="933"/>
      <c r="E4838" s="19"/>
      <c r="I4838" s="100"/>
      <c r="M4838" s="100"/>
      <c r="Q4838" s="99"/>
      <c r="R4838" s="340"/>
      <c r="S4838" s="119"/>
      <c r="T4838" s="123"/>
      <c r="U4838" s="119"/>
      <c r="V4838" s="99"/>
      <c r="W4838" s="127"/>
      <c r="X4838" s="99"/>
      <c r="Y4838" s="127"/>
    </row>
    <row r="4839" spans="3:25" ht="19" hidden="1">
      <c r="C4839" s="933"/>
      <c r="D4839" s="933"/>
      <c r="E4839" s="19"/>
      <c r="I4839" s="100"/>
      <c r="M4839" s="100"/>
      <c r="Q4839" s="99"/>
      <c r="R4839" s="340"/>
      <c r="S4839" s="119"/>
      <c r="T4839" s="123"/>
      <c r="U4839" s="119"/>
      <c r="V4839" s="99"/>
      <c r="W4839" s="127"/>
      <c r="X4839" s="99"/>
      <c r="Y4839" s="127"/>
    </row>
    <row r="4840" spans="3:25" ht="19" hidden="1">
      <c r="C4840" s="933"/>
      <c r="D4840" s="933"/>
      <c r="E4840" s="19"/>
      <c r="I4840" s="100"/>
      <c r="M4840" s="100"/>
      <c r="Q4840" s="99"/>
      <c r="R4840" s="340"/>
      <c r="S4840" s="119"/>
      <c r="T4840" s="123"/>
      <c r="U4840" s="119"/>
      <c r="V4840" s="99"/>
      <c r="W4840" s="127"/>
      <c r="X4840" s="99"/>
      <c r="Y4840" s="127"/>
    </row>
    <row r="4841" spans="3:25" ht="19" hidden="1">
      <c r="C4841" s="933"/>
      <c r="D4841" s="933"/>
      <c r="E4841" s="19"/>
      <c r="I4841" s="100"/>
      <c r="M4841" s="100"/>
      <c r="Q4841" s="99"/>
      <c r="R4841" s="340"/>
      <c r="S4841" s="119"/>
      <c r="T4841" s="123"/>
      <c r="U4841" s="119"/>
      <c r="V4841" s="99"/>
      <c r="W4841" s="127"/>
      <c r="X4841" s="99"/>
      <c r="Y4841" s="127"/>
    </row>
    <row r="4842" spans="3:25" ht="19" hidden="1">
      <c r="C4842" s="933"/>
      <c r="D4842" s="933"/>
      <c r="E4842" s="19"/>
      <c r="I4842" s="100"/>
      <c r="M4842" s="100"/>
      <c r="Q4842" s="99"/>
      <c r="R4842" s="340"/>
      <c r="S4842" s="119"/>
      <c r="T4842" s="123"/>
      <c r="U4842" s="119"/>
      <c r="V4842" s="99"/>
      <c r="W4842" s="127"/>
      <c r="X4842" s="99"/>
      <c r="Y4842" s="127"/>
    </row>
    <row r="4843" spans="3:25" ht="19" hidden="1">
      <c r="C4843" s="933"/>
      <c r="D4843" s="933"/>
      <c r="E4843" s="19"/>
      <c r="I4843" s="100"/>
      <c r="M4843" s="100"/>
      <c r="Q4843" s="99"/>
      <c r="R4843" s="340"/>
      <c r="S4843" s="119"/>
      <c r="T4843" s="123"/>
      <c r="U4843" s="119"/>
      <c r="V4843" s="99"/>
      <c r="W4843" s="127"/>
      <c r="X4843" s="99"/>
      <c r="Y4843" s="127"/>
    </row>
    <row r="4844" spans="3:25" ht="19" hidden="1">
      <c r="C4844" s="933"/>
      <c r="D4844" s="933"/>
      <c r="E4844" s="19"/>
      <c r="I4844" s="100"/>
      <c r="M4844" s="100"/>
      <c r="Q4844" s="99"/>
      <c r="R4844" s="340"/>
      <c r="S4844" s="119"/>
      <c r="T4844" s="123"/>
      <c r="U4844" s="119"/>
      <c r="V4844" s="99"/>
      <c r="W4844" s="127"/>
      <c r="X4844" s="99"/>
      <c r="Y4844" s="127"/>
    </row>
    <row r="4845" spans="3:25" ht="19" hidden="1">
      <c r="C4845" s="933"/>
      <c r="D4845" s="933"/>
      <c r="E4845" s="19"/>
      <c r="I4845" s="100"/>
      <c r="M4845" s="100"/>
      <c r="Q4845" s="99"/>
      <c r="R4845" s="340"/>
      <c r="S4845" s="119"/>
      <c r="T4845" s="123"/>
      <c r="U4845" s="119"/>
      <c r="V4845" s="99"/>
      <c r="W4845" s="127"/>
      <c r="X4845" s="99"/>
      <c r="Y4845" s="127"/>
    </row>
    <row r="4846" spans="3:25" ht="19" hidden="1">
      <c r="C4846" s="933"/>
      <c r="D4846" s="933"/>
      <c r="E4846" s="19"/>
      <c r="I4846" s="100"/>
      <c r="M4846" s="100"/>
      <c r="Q4846" s="99"/>
      <c r="R4846" s="340"/>
      <c r="S4846" s="119"/>
      <c r="T4846" s="123"/>
      <c r="U4846" s="119"/>
      <c r="V4846" s="99"/>
      <c r="W4846" s="127"/>
      <c r="X4846" s="99"/>
      <c r="Y4846" s="127"/>
    </row>
    <row r="4847" spans="3:25" ht="19" hidden="1">
      <c r="C4847" s="933"/>
      <c r="D4847" s="933"/>
      <c r="E4847" s="19"/>
      <c r="I4847" s="100"/>
      <c r="M4847" s="100"/>
      <c r="Q4847" s="99"/>
      <c r="R4847" s="340"/>
      <c r="S4847" s="119"/>
      <c r="T4847" s="123"/>
      <c r="U4847" s="119"/>
      <c r="V4847" s="99"/>
      <c r="W4847" s="127"/>
      <c r="X4847" s="99"/>
      <c r="Y4847" s="127"/>
    </row>
    <row r="4848" spans="3:25" ht="19" hidden="1">
      <c r="C4848" s="933"/>
      <c r="D4848" s="933"/>
      <c r="E4848" s="19"/>
      <c r="I4848" s="100"/>
      <c r="M4848" s="100"/>
      <c r="Q4848" s="99"/>
      <c r="R4848" s="340"/>
      <c r="S4848" s="119"/>
      <c r="T4848" s="123"/>
      <c r="U4848" s="119"/>
      <c r="V4848" s="99"/>
      <c r="W4848" s="127"/>
      <c r="X4848" s="99"/>
      <c r="Y4848" s="127"/>
    </row>
    <row r="4849" spans="3:25" ht="19" hidden="1">
      <c r="C4849" s="933"/>
      <c r="D4849" s="933"/>
      <c r="E4849" s="19"/>
      <c r="I4849" s="100"/>
      <c r="M4849" s="100"/>
      <c r="Q4849" s="99"/>
      <c r="R4849" s="340"/>
      <c r="S4849" s="119"/>
      <c r="T4849" s="123"/>
      <c r="U4849" s="119"/>
      <c r="V4849" s="99"/>
      <c r="W4849" s="127"/>
      <c r="X4849" s="99"/>
      <c r="Y4849" s="127"/>
    </row>
    <row r="4850" spans="3:25" ht="19" hidden="1">
      <c r="C4850" s="933"/>
      <c r="D4850" s="933"/>
      <c r="E4850" s="19"/>
      <c r="I4850" s="100"/>
      <c r="M4850" s="100"/>
      <c r="Q4850" s="99"/>
      <c r="R4850" s="340"/>
      <c r="S4850" s="119"/>
      <c r="T4850" s="123"/>
      <c r="U4850" s="119"/>
      <c r="V4850" s="99"/>
      <c r="W4850" s="127"/>
      <c r="X4850" s="99"/>
      <c r="Y4850" s="127"/>
    </row>
    <row r="4851" spans="3:25" ht="19" hidden="1">
      <c r="C4851" s="933"/>
      <c r="D4851" s="933"/>
      <c r="E4851" s="19"/>
      <c r="I4851" s="100"/>
      <c r="M4851" s="100"/>
      <c r="Q4851" s="99"/>
      <c r="R4851" s="340"/>
      <c r="S4851" s="119"/>
      <c r="T4851" s="123"/>
      <c r="U4851" s="119"/>
      <c r="V4851" s="99"/>
      <c r="W4851" s="127"/>
      <c r="X4851" s="99"/>
      <c r="Y4851" s="127"/>
    </row>
    <row r="4852" spans="3:25" ht="19" hidden="1">
      <c r="C4852" s="933"/>
      <c r="D4852" s="933"/>
      <c r="E4852" s="19"/>
      <c r="I4852" s="100"/>
      <c r="M4852" s="100"/>
      <c r="Q4852" s="99"/>
      <c r="R4852" s="340"/>
      <c r="S4852" s="119"/>
      <c r="T4852" s="123"/>
      <c r="U4852" s="119"/>
      <c r="V4852" s="99"/>
      <c r="W4852" s="127"/>
      <c r="X4852" s="99"/>
      <c r="Y4852" s="127"/>
    </row>
    <row r="4853" spans="3:25" ht="19" hidden="1">
      <c r="C4853" s="933"/>
      <c r="D4853" s="933"/>
      <c r="E4853" s="19"/>
      <c r="I4853" s="100"/>
      <c r="M4853" s="100"/>
      <c r="Q4853" s="99"/>
      <c r="R4853" s="340"/>
      <c r="S4853" s="119"/>
      <c r="T4853" s="123"/>
      <c r="U4853" s="119"/>
      <c r="V4853" s="99"/>
      <c r="W4853" s="127"/>
      <c r="X4853" s="99"/>
      <c r="Y4853" s="127"/>
    </row>
    <row r="4854" spans="3:25" ht="19" hidden="1">
      <c r="C4854" s="933"/>
      <c r="D4854" s="933"/>
      <c r="E4854" s="19"/>
      <c r="I4854" s="100"/>
      <c r="M4854" s="100"/>
      <c r="Q4854" s="99"/>
      <c r="R4854" s="340"/>
      <c r="S4854" s="119"/>
      <c r="T4854" s="123"/>
      <c r="U4854" s="119"/>
      <c r="V4854" s="99"/>
      <c r="W4854" s="127"/>
      <c r="X4854" s="99"/>
      <c r="Y4854" s="127"/>
    </row>
    <row r="4855" spans="3:25" ht="19" hidden="1">
      <c r="C4855" s="933"/>
      <c r="D4855" s="933"/>
      <c r="E4855" s="19"/>
      <c r="I4855" s="100"/>
      <c r="M4855" s="100"/>
      <c r="Q4855" s="99"/>
      <c r="R4855" s="340"/>
      <c r="S4855" s="119"/>
      <c r="T4855" s="123"/>
      <c r="U4855" s="119"/>
      <c r="V4855" s="99"/>
      <c r="W4855" s="127"/>
      <c r="X4855" s="99"/>
      <c r="Y4855" s="127"/>
    </row>
    <row r="4856" spans="3:25" ht="19" hidden="1">
      <c r="C4856" s="933"/>
      <c r="D4856" s="933"/>
      <c r="E4856" s="19"/>
      <c r="I4856" s="100"/>
      <c r="M4856" s="100"/>
      <c r="Q4856" s="99"/>
      <c r="R4856" s="340"/>
      <c r="S4856" s="119"/>
      <c r="T4856" s="123"/>
      <c r="U4856" s="119"/>
      <c r="V4856" s="99"/>
      <c r="W4856" s="127"/>
      <c r="X4856" s="99"/>
      <c r="Y4856" s="127"/>
    </row>
    <row r="4857" spans="3:25" ht="19" hidden="1">
      <c r="C4857" s="933"/>
      <c r="D4857" s="933"/>
      <c r="E4857" s="19"/>
      <c r="I4857" s="100"/>
      <c r="M4857" s="100"/>
      <c r="Q4857" s="99"/>
      <c r="R4857" s="340"/>
      <c r="S4857" s="119"/>
      <c r="T4857" s="123"/>
      <c r="U4857" s="119"/>
      <c r="V4857" s="99"/>
      <c r="W4857" s="127"/>
      <c r="X4857" s="99"/>
      <c r="Y4857" s="127"/>
    </row>
    <row r="4858" spans="3:25" ht="19" hidden="1">
      <c r="C4858" s="933"/>
      <c r="D4858" s="933"/>
      <c r="E4858" s="19"/>
      <c r="I4858" s="100"/>
      <c r="M4858" s="100"/>
      <c r="Q4858" s="99"/>
      <c r="R4858" s="340"/>
      <c r="S4858" s="119"/>
      <c r="T4858" s="123"/>
      <c r="U4858" s="119"/>
      <c r="V4858" s="99"/>
      <c r="W4858" s="127"/>
      <c r="X4858" s="99"/>
      <c r="Y4858" s="127"/>
    </row>
    <row r="4859" spans="3:25" ht="19" hidden="1">
      <c r="C4859" s="933"/>
      <c r="D4859" s="933"/>
      <c r="E4859" s="19"/>
      <c r="I4859" s="100"/>
      <c r="M4859" s="100"/>
      <c r="Q4859" s="99"/>
      <c r="R4859" s="340"/>
      <c r="S4859" s="119"/>
      <c r="T4859" s="123"/>
      <c r="U4859" s="119"/>
      <c r="V4859" s="99"/>
      <c r="W4859" s="127"/>
      <c r="X4859" s="99"/>
      <c r="Y4859" s="127"/>
    </row>
    <row r="4860" spans="3:25" ht="19" hidden="1">
      <c r="C4860" s="933"/>
      <c r="D4860" s="933"/>
      <c r="E4860" s="19"/>
      <c r="I4860" s="100"/>
      <c r="M4860" s="100"/>
      <c r="Q4860" s="99"/>
      <c r="R4860" s="340"/>
      <c r="S4860" s="119"/>
      <c r="T4860" s="123"/>
      <c r="U4860" s="119"/>
      <c r="V4860" s="99"/>
      <c r="W4860" s="127"/>
      <c r="X4860" s="99"/>
      <c r="Y4860" s="127"/>
    </row>
    <row r="4861" spans="3:25" ht="19" hidden="1">
      <c r="C4861" s="933"/>
      <c r="D4861" s="933"/>
      <c r="E4861" s="19"/>
      <c r="I4861" s="100"/>
      <c r="M4861" s="100"/>
      <c r="Q4861" s="99"/>
      <c r="R4861" s="340"/>
      <c r="S4861" s="119"/>
      <c r="T4861" s="123"/>
      <c r="U4861" s="119"/>
      <c r="V4861" s="99"/>
      <c r="W4861" s="127"/>
      <c r="X4861" s="99"/>
      <c r="Y4861" s="127"/>
    </row>
    <row r="4862" spans="3:25" ht="19" hidden="1">
      <c r="C4862" s="933"/>
      <c r="D4862" s="933"/>
      <c r="E4862" s="19"/>
      <c r="I4862" s="100"/>
      <c r="M4862" s="100"/>
      <c r="Q4862" s="99"/>
      <c r="R4862" s="340"/>
      <c r="S4862" s="119"/>
      <c r="T4862" s="123"/>
      <c r="U4862" s="119"/>
      <c r="V4862" s="99"/>
      <c r="W4862" s="127"/>
      <c r="X4862" s="99"/>
      <c r="Y4862" s="127"/>
    </row>
    <row r="4863" spans="3:25" ht="19" hidden="1">
      <c r="C4863" s="933"/>
      <c r="D4863" s="933"/>
      <c r="E4863" s="19"/>
      <c r="I4863" s="100"/>
      <c r="M4863" s="100"/>
      <c r="Q4863" s="99"/>
      <c r="R4863" s="340"/>
      <c r="S4863" s="119"/>
      <c r="T4863" s="123"/>
      <c r="U4863" s="119"/>
      <c r="V4863" s="99"/>
      <c r="W4863" s="127"/>
      <c r="X4863" s="99"/>
      <c r="Y4863" s="127"/>
    </row>
    <row r="4864" spans="3:25" ht="19" hidden="1">
      <c r="C4864" s="933"/>
      <c r="D4864" s="933"/>
      <c r="E4864" s="19"/>
      <c r="I4864" s="100"/>
      <c r="M4864" s="100"/>
      <c r="Q4864" s="99"/>
      <c r="R4864" s="340"/>
      <c r="S4864" s="119"/>
      <c r="T4864" s="123"/>
      <c r="U4864" s="119"/>
      <c r="V4864" s="99"/>
      <c r="W4864" s="127"/>
      <c r="X4864" s="99"/>
      <c r="Y4864" s="127"/>
    </row>
    <row r="4865" spans="3:25" ht="19" hidden="1">
      <c r="C4865" s="933"/>
      <c r="D4865" s="933"/>
      <c r="E4865" s="19"/>
      <c r="I4865" s="100"/>
      <c r="M4865" s="100"/>
      <c r="Q4865" s="99"/>
      <c r="R4865" s="340"/>
      <c r="S4865" s="119"/>
      <c r="T4865" s="123"/>
      <c r="U4865" s="119"/>
      <c r="V4865" s="99"/>
      <c r="W4865" s="127"/>
      <c r="X4865" s="99"/>
      <c r="Y4865" s="127"/>
    </row>
    <row r="4866" spans="3:25" ht="19" hidden="1">
      <c r="C4866" s="933"/>
      <c r="D4866" s="933"/>
      <c r="E4866" s="19"/>
      <c r="I4866" s="100"/>
      <c r="M4866" s="100"/>
      <c r="Q4866" s="99"/>
      <c r="R4866" s="340"/>
      <c r="S4866" s="119"/>
      <c r="T4866" s="123"/>
      <c r="U4866" s="119"/>
      <c r="V4866" s="99"/>
      <c r="W4866" s="127"/>
      <c r="X4866" s="99"/>
      <c r="Y4866" s="127"/>
    </row>
    <row r="4867" spans="3:25" ht="19" hidden="1">
      <c r="C4867" s="933"/>
      <c r="D4867" s="933"/>
      <c r="E4867" s="19"/>
      <c r="I4867" s="100"/>
      <c r="M4867" s="100"/>
      <c r="Q4867" s="99"/>
      <c r="R4867" s="340"/>
      <c r="S4867" s="119"/>
      <c r="T4867" s="123"/>
      <c r="U4867" s="119"/>
      <c r="V4867" s="99"/>
      <c r="W4867" s="127"/>
      <c r="X4867" s="99"/>
      <c r="Y4867" s="127"/>
    </row>
    <row r="4868" spans="3:25" ht="19" hidden="1">
      <c r="C4868" s="933"/>
      <c r="D4868" s="933"/>
      <c r="E4868" s="19"/>
      <c r="I4868" s="100"/>
      <c r="M4868" s="100"/>
      <c r="Q4868" s="99"/>
      <c r="R4868" s="340"/>
      <c r="S4868" s="119"/>
      <c r="T4868" s="123"/>
      <c r="U4868" s="119"/>
      <c r="V4868" s="99"/>
      <c r="W4868" s="127"/>
      <c r="X4868" s="99"/>
      <c r="Y4868" s="127"/>
    </row>
    <row r="4869" spans="3:25" ht="19" hidden="1">
      <c r="C4869" s="933"/>
      <c r="D4869" s="933"/>
      <c r="E4869" s="19"/>
      <c r="I4869" s="100"/>
      <c r="M4869" s="100"/>
      <c r="Q4869" s="99"/>
      <c r="R4869" s="340"/>
      <c r="S4869" s="119"/>
      <c r="T4869" s="123"/>
      <c r="U4869" s="119"/>
      <c r="V4869" s="99"/>
      <c r="W4869" s="127"/>
      <c r="X4869" s="99"/>
      <c r="Y4869" s="127"/>
    </row>
    <row r="4870" spans="3:25" ht="19" hidden="1">
      <c r="C4870" s="933"/>
      <c r="D4870" s="933"/>
      <c r="E4870" s="19"/>
      <c r="I4870" s="100"/>
      <c r="M4870" s="100"/>
      <c r="Q4870" s="99"/>
      <c r="R4870" s="340"/>
      <c r="S4870" s="119"/>
      <c r="T4870" s="123"/>
      <c r="U4870" s="119"/>
      <c r="V4870" s="99"/>
      <c r="W4870" s="127"/>
      <c r="X4870" s="99"/>
      <c r="Y4870" s="127"/>
    </row>
    <row r="4871" spans="3:25" ht="19" hidden="1">
      <c r="C4871" s="933"/>
      <c r="D4871" s="933"/>
      <c r="E4871" s="19"/>
      <c r="I4871" s="100"/>
      <c r="M4871" s="100"/>
      <c r="Q4871" s="99"/>
      <c r="R4871" s="340"/>
      <c r="S4871" s="119"/>
      <c r="T4871" s="123"/>
      <c r="U4871" s="119"/>
      <c r="V4871" s="99"/>
      <c r="W4871" s="127"/>
      <c r="X4871" s="99"/>
      <c r="Y4871" s="127"/>
    </row>
    <row r="4872" spans="3:25" ht="19" hidden="1">
      <c r="C4872" s="933"/>
      <c r="D4872" s="933"/>
      <c r="E4872" s="19"/>
      <c r="I4872" s="100"/>
      <c r="M4872" s="100"/>
      <c r="Q4872" s="99"/>
      <c r="R4872" s="340"/>
      <c r="S4872" s="119"/>
      <c r="T4872" s="123"/>
      <c r="U4872" s="119"/>
      <c r="V4872" s="99"/>
      <c r="W4872" s="127"/>
      <c r="X4872" s="99"/>
      <c r="Y4872" s="127"/>
    </row>
    <row r="4873" spans="3:25" ht="19" hidden="1">
      <c r="C4873" s="933"/>
      <c r="D4873" s="933"/>
      <c r="E4873" s="19"/>
      <c r="I4873" s="100"/>
      <c r="M4873" s="100"/>
      <c r="Q4873" s="99"/>
      <c r="R4873" s="340"/>
      <c r="S4873" s="119"/>
      <c r="T4873" s="123"/>
      <c r="U4873" s="119"/>
      <c r="V4873" s="99"/>
      <c r="W4873" s="127"/>
      <c r="X4873" s="99"/>
      <c r="Y4873" s="127"/>
    </row>
    <row r="4874" spans="3:25" ht="19" hidden="1">
      <c r="C4874" s="933"/>
      <c r="D4874" s="933"/>
      <c r="E4874" s="19"/>
      <c r="I4874" s="100"/>
      <c r="M4874" s="100"/>
      <c r="Q4874" s="99"/>
      <c r="R4874" s="340"/>
      <c r="S4874" s="119"/>
      <c r="T4874" s="123"/>
      <c r="U4874" s="119"/>
      <c r="V4874" s="99"/>
      <c r="W4874" s="127"/>
      <c r="X4874" s="99"/>
      <c r="Y4874" s="127"/>
    </row>
    <row r="4875" spans="3:25" ht="19" hidden="1">
      <c r="C4875" s="933"/>
      <c r="D4875" s="933"/>
      <c r="E4875" s="19"/>
      <c r="I4875" s="100"/>
      <c r="M4875" s="100"/>
      <c r="Q4875" s="99"/>
      <c r="R4875" s="340"/>
      <c r="S4875" s="119"/>
      <c r="T4875" s="123"/>
      <c r="U4875" s="119"/>
      <c r="V4875" s="99"/>
      <c r="W4875" s="127"/>
      <c r="X4875" s="99"/>
      <c r="Y4875" s="127"/>
    </row>
    <row r="4876" spans="3:25" ht="19" hidden="1">
      <c r="C4876" s="933"/>
      <c r="D4876" s="933"/>
      <c r="E4876" s="19"/>
      <c r="I4876" s="100"/>
      <c r="M4876" s="100"/>
      <c r="Q4876" s="99"/>
      <c r="R4876" s="340"/>
      <c r="S4876" s="119"/>
      <c r="T4876" s="123"/>
      <c r="U4876" s="119"/>
      <c r="V4876" s="99"/>
      <c r="W4876" s="127"/>
      <c r="X4876" s="99"/>
      <c r="Y4876" s="127"/>
    </row>
    <row r="4877" spans="3:25" ht="19" hidden="1">
      <c r="C4877" s="933"/>
      <c r="D4877" s="933"/>
      <c r="E4877" s="19"/>
      <c r="I4877" s="100"/>
      <c r="M4877" s="100"/>
      <c r="Q4877" s="99"/>
      <c r="R4877" s="340"/>
      <c r="S4877" s="119"/>
      <c r="T4877" s="123"/>
      <c r="U4877" s="119"/>
      <c r="V4877" s="99"/>
      <c r="W4877" s="127"/>
      <c r="X4877" s="99"/>
      <c r="Y4877" s="127"/>
    </row>
    <row r="4878" spans="3:25" ht="19" hidden="1">
      <c r="C4878" s="933"/>
      <c r="D4878" s="933"/>
      <c r="E4878" s="19"/>
      <c r="I4878" s="100"/>
      <c r="M4878" s="100"/>
      <c r="Q4878" s="99"/>
      <c r="R4878" s="340"/>
      <c r="S4878" s="119"/>
      <c r="T4878" s="123"/>
      <c r="U4878" s="119"/>
      <c r="V4878" s="99"/>
      <c r="W4878" s="127"/>
      <c r="X4878" s="99"/>
      <c r="Y4878" s="127"/>
    </row>
    <row r="4879" spans="3:25" ht="19" hidden="1">
      <c r="C4879" s="933"/>
      <c r="D4879" s="933"/>
      <c r="E4879" s="19"/>
      <c r="I4879" s="100"/>
      <c r="M4879" s="100"/>
      <c r="Q4879" s="99"/>
      <c r="R4879" s="340"/>
      <c r="S4879" s="119"/>
      <c r="T4879" s="123"/>
      <c r="U4879" s="119"/>
      <c r="V4879" s="99"/>
      <c r="W4879" s="127"/>
      <c r="X4879" s="99"/>
      <c r="Y4879" s="127"/>
    </row>
    <row r="4880" spans="3:25" ht="19" hidden="1">
      <c r="C4880" s="933"/>
      <c r="D4880" s="933"/>
      <c r="E4880" s="19"/>
      <c r="I4880" s="100"/>
      <c r="M4880" s="100"/>
      <c r="Q4880" s="99"/>
      <c r="R4880" s="340"/>
      <c r="S4880" s="119"/>
      <c r="T4880" s="123"/>
      <c r="U4880" s="119"/>
      <c r="V4880" s="99"/>
      <c r="W4880" s="127"/>
      <c r="X4880" s="99"/>
      <c r="Y4880" s="127"/>
    </row>
    <row r="4881" spans="3:25" ht="19" hidden="1">
      <c r="C4881" s="933"/>
      <c r="D4881" s="933"/>
      <c r="E4881" s="19"/>
      <c r="I4881" s="100"/>
      <c r="M4881" s="100"/>
      <c r="Q4881" s="99"/>
      <c r="R4881" s="340"/>
      <c r="S4881" s="119"/>
      <c r="T4881" s="123"/>
      <c r="U4881" s="119"/>
      <c r="V4881" s="99"/>
      <c r="W4881" s="127"/>
      <c r="X4881" s="99"/>
      <c r="Y4881" s="127"/>
    </row>
    <row r="4882" spans="3:25" ht="19" hidden="1">
      <c r="C4882" s="933"/>
      <c r="D4882" s="933"/>
      <c r="E4882" s="19"/>
      <c r="I4882" s="100"/>
      <c r="M4882" s="100"/>
      <c r="Q4882" s="99"/>
      <c r="R4882" s="340"/>
      <c r="S4882" s="119"/>
      <c r="T4882" s="123"/>
      <c r="U4882" s="119"/>
      <c r="V4882" s="99"/>
      <c r="W4882" s="127"/>
      <c r="X4882" s="99"/>
      <c r="Y4882" s="127"/>
    </row>
    <row r="4883" spans="3:25" ht="19" hidden="1">
      <c r="C4883" s="933"/>
      <c r="D4883" s="933"/>
      <c r="E4883" s="19"/>
      <c r="I4883" s="100"/>
      <c r="M4883" s="100"/>
      <c r="Q4883" s="99"/>
      <c r="R4883" s="340"/>
      <c r="S4883" s="119"/>
      <c r="T4883" s="123"/>
      <c r="U4883" s="119"/>
      <c r="V4883" s="99"/>
      <c r="W4883" s="127"/>
      <c r="X4883" s="99"/>
      <c r="Y4883" s="127"/>
    </row>
    <row r="4884" spans="3:25" ht="19" hidden="1">
      <c r="C4884" s="933"/>
      <c r="D4884" s="933"/>
      <c r="E4884" s="19"/>
      <c r="I4884" s="100"/>
      <c r="M4884" s="100"/>
      <c r="Q4884" s="99"/>
      <c r="R4884" s="340"/>
      <c r="S4884" s="119"/>
      <c r="T4884" s="123"/>
      <c r="U4884" s="119"/>
      <c r="V4884" s="99"/>
      <c r="W4884" s="127"/>
      <c r="X4884" s="99"/>
      <c r="Y4884" s="127"/>
    </row>
    <row r="4885" spans="3:25" ht="19" hidden="1">
      <c r="C4885" s="933"/>
      <c r="D4885" s="933"/>
      <c r="E4885" s="19"/>
      <c r="I4885" s="100"/>
      <c r="M4885" s="100"/>
      <c r="Q4885" s="99"/>
      <c r="R4885" s="340"/>
      <c r="S4885" s="119"/>
      <c r="T4885" s="123"/>
      <c r="U4885" s="119"/>
      <c r="V4885" s="99"/>
      <c r="W4885" s="127"/>
      <c r="X4885" s="99"/>
      <c r="Y4885" s="127"/>
    </row>
    <row r="4886" spans="3:25" ht="19" hidden="1">
      <c r="C4886" s="933"/>
      <c r="D4886" s="933"/>
      <c r="E4886" s="19"/>
      <c r="I4886" s="100"/>
      <c r="M4886" s="100"/>
      <c r="Q4886" s="99"/>
      <c r="R4886" s="340"/>
      <c r="S4886" s="119"/>
      <c r="T4886" s="123"/>
      <c r="U4886" s="119"/>
      <c r="V4886" s="99"/>
      <c r="W4886" s="127"/>
      <c r="X4886" s="99"/>
      <c r="Y4886" s="127"/>
    </row>
    <row r="4887" spans="3:25" ht="19" hidden="1">
      <c r="C4887" s="933"/>
      <c r="D4887" s="933"/>
      <c r="E4887" s="19"/>
      <c r="I4887" s="100"/>
      <c r="M4887" s="100"/>
      <c r="Q4887" s="99"/>
      <c r="R4887" s="340"/>
      <c r="S4887" s="119"/>
      <c r="T4887" s="123"/>
      <c r="U4887" s="119"/>
      <c r="V4887" s="99"/>
      <c r="W4887" s="127"/>
      <c r="X4887" s="99"/>
      <c r="Y4887" s="127"/>
    </row>
    <row r="4888" spans="3:25" ht="19" hidden="1">
      <c r="C4888" s="933"/>
      <c r="D4888" s="933"/>
      <c r="E4888" s="19"/>
      <c r="I4888" s="100"/>
      <c r="M4888" s="100"/>
      <c r="Q4888" s="99"/>
      <c r="R4888" s="340"/>
      <c r="S4888" s="119"/>
      <c r="T4888" s="123"/>
      <c r="U4888" s="119"/>
      <c r="V4888" s="99"/>
      <c r="W4888" s="127"/>
      <c r="X4888" s="99"/>
      <c r="Y4888" s="127"/>
    </row>
    <row r="4889" spans="3:25" ht="19" hidden="1">
      <c r="C4889" s="933"/>
      <c r="D4889" s="933"/>
      <c r="E4889" s="19"/>
      <c r="I4889" s="100"/>
      <c r="M4889" s="100"/>
      <c r="Q4889" s="99"/>
      <c r="R4889" s="340"/>
      <c r="S4889" s="119"/>
      <c r="T4889" s="123"/>
      <c r="U4889" s="119"/>
      <c r="V4889" s="99"/>
      <c r="W4889" s="127"/>
      <c r="X4889" s="99"/>
      <c r="Y4889" s="127"/>
    </row>
    <row r="4890" spans="3:25" ht="19" hidden="1">
      <c r="C4890" s="933"/>
      <c r="D4890" s="933"/>
      <c r="E4890" s="19"/>
      <c r="I4890" s="100"/>
      <c r="M4890" s="100"/>
      <c r="Q4890" s="99"/>
      <c r="R4890" s="340"/>
      <c r="S4890" s="119"/>
      <c r="T4890" s="123"/>
      <c r="U4890" s="119"/>
      <c r="V4890" s="99"/>
      <c r="W4890" s="127"/>
      <c r="X4890" s="99"/>
      <c r="Y4890" s="127"/>
    </row>
    <row r="4891" spans="3:25" ht="19" hidden="1">
      <c r="C4891" s="933"/>
      <c r="D4891" s="933"/>
      <c r="E4891" s="19"/>
      <c r="I4891" s="100"/>
      <c r="M4891" s="100"/>
      <c r="Q4891" s="99"/>
      <c r="R4891" s="340"/>
      <c r="S4891" s="119"/>
      <c r="T4891" s="123"/>
      <c r="U4891" s="119"/>
      <c r="V4891" s="99"/>
      <c r="W4891" s="127"/>
      <c r="X4891" s="99"/>
      <c r="Y4891" s="127"/>
    </row>
    <row r="4892" spans="3:25" ht="19" hidden="1">
      <c r="C4892" s="933"/>
      <c r="D4892" s="933"/>
      <c r="E4892" s="19"/>
      <c r="I4892" s="100"/>
      <c r="M4892" s="100"/>
      <c r="Q4892" s="99"/>
      <c r="R4892" s="340"/>
      <c r="S4892" s="119"/>
      <c r="T4892" s="123"/>
      <c r="U4892" s="119"/>
      <c r="V4892" s="99"/>
      <c r="W4892" s="127"/>
      <c r="X4892" s="99"/>
      <c r="Y4892" s="127"/>
    </row>
    <row r="4893" spans="3:25" ht="19" hidden="1">
      <c r="C4893" s="933"/>
      <c r="D4893" s="933"/>
      <c r="E4893" s="19"/>
      <c r="I4893" s="100"/>
      <c r="M4893" s="100"/>
      <c r="Q4893" s="99"/>
      <c r="R4893" s="340"/>
      <c r="S4893" s="119"/>
      <c r="T4893" s="123"/>
      <c r="U4893" s="119"/>
      <c r="V4893" s="99"/>
      <c r="W4893" s="127"/>
      <c r="X4893" s="99"/>
      <c r="Y4893" s="127"/>
    </row>
    <row r="4894" spans="3:25" ht="19" hidden="1">
      <c r="C4894" s="933"/>
      <c r="D4894" s="933"/>
      <c r="E4894" s="19"/>
      <c r="I4894" s="100"/>
      <c r="M4894" s="100"/>
      <c r="Q4894" s="99"/>
      <c r="R4894" s="340"/>
      <c r="S4894" s="119"/>
      <c r="T4894" s="123"/>
      <c r="U4894" s="119"/>
      <c r="V4894" s="99"/>
      <c r="W4894" s="127"/>
      <c r="X4894" s="99"/>
      <c r="Y4894" s="127"/>
    </row>
    <row r="4895" spans="3:25" ht="19" hidden="1">
      <c r="C4895" s="933"/>
      <c r="D4895" s="933"/>
      <c r="E4895" s="19"/>
      <c r="I4895" s="100"/>
      <c r="M4895" s="100"/>
      <c r="Q4895" s="99"/>
      <c r="R4895" s="340"/>
      <c r="S4895" s="119"/>
      <c r="T4895" s="123"/>
      <c r="U4895" s="119"/>
      <c r="V4895" s="99"/>
      <c r="W4895" s="127"/>
      <c r="X4895" s="99"/>
      <c r="Y4895" s="127"/>
    </row>
    <row r="4896" spans="3:25" ht="19" hidden="1">
      <c r="C4896" s="933"/>
      <c r="D4896" s="933"/>
      <c r="E4896" s="19"/>
      <c r="I4896" s="100"/>
      <c r="M4896" s="100"/>
      <c r="Q4896" s="99"/>
      <c r="R4896" s="340"/>
      <c r="S4896" s="119"/>
      <c r="T4896" s="123"/>
      <c r="U4896" s="119"/>
      <c r="V4896" s="99"/>
      <c r="W4896" s="127"/>
      <c r="X4896" s="99"/>
      <c r="Y4896" s="127"/>
    </row>
    <row r="4897" spans="3:25" ht="19" hidden="1">
      <c r="C4897" s="933"/>
      <c r="D4897" s="933"/>
      <c r="E4897" s="19"/>
      <c r="I4897" s="100"/>
      <c r="M4897" s="100"/>
      <c r="Q4897" s="99"/>
      <c r="R4897" s="340"/>
      <c r="S4897" s="119"/>
      <c r="T4897" s="123"/>
      <c r="U4897" s="119"/>
      <c r="V4897" s="99"/>
      <c r="W4897" s="127"/>
      <c r="X4897" s="99"/>
      <c r="Y4897" s="127"/>
    </row>
    <row r="4898" spans="3:25" ht="19" hidden="1">
      <c r="C4898" s="933"/>
      <c r="D4898" s="933"/>
      <c r="E4898" s="19"/>
      <c r="I4898" s="100"/>
      <c r="M4898" s="100"/>
      <c r="Q4898" s="99"/>
      <c r="R4898" s="340"/>
      <c r="S4898" s="119"/>
      <c r="T4898" s="123"/>
      <c r="U4898" s="119"/>
      <c r="V4898" s="99"/>
      <c r="W4898" s="127"/>
      <c r="X4898" s="99"/>
      <c r="Y4898" s="127"/>
    </row>
    <row r="4899" spans="3:25" ht="19" hidden="1">
      <c r="C4899" s="933"/>
      <c r="D4899" s="933"/>
      <c r="E4899" s="19"/>
      <c r="I4899" s="100"/>
      <c r="M4899" s="100"/>
      <c r="Q4899" s="99"/>
      <c r="R4899" s="340"/>
      <c r="S4899" s="119"/>
      <c r="T4899" s="123"/>
      <c r="U4899" s="119"/>
      <c r="V4899" s="99"/>
      <c r="W4899" s="127"/>
      <c r="X4899" s="99"/>
      <c r="Y4899" s="127"/>
    </row>
    <row r="4900" spans="3:25" ht="19" hidden="1">
      <c r="C4900" s="933"/>
      <c r="D4900" s="933"/>
      <c r="E4900" s="19"/>
      <c r="I4900" s="100"/>
      <c r="M4900" s="100"/>
      <c r="Q4900" s="99"/>
      <c r="R4900" s="340"/>
      <c r="S4900" s="119"/>
      <c r="T4900" s="123"/>
      <c r="U4900" s="119"/>
      <c r="V4900" s="99"/>
      <c r="W4900" s="127"/>
      <c r="X4900" s="99"/>
      <c r="Y4900" s="127"/>
    </row>
    <row r="4901" spans="3:25" ht="19" hidden="1">
      <c r="C4901" s="933"/>
      <c r="D4901" s="933"/>
      <c r="E4901" s="19"/>
      <c r="I4901" s="100"/>
      <c r="M4901" s="100"/>
      <c r="Q4901" s="99"/>
      <c r="R4901" s="340"/>
      <c r="S4901" s="119"/>
      <c r="T4901" s="123"/>
      <c r="U4901" s="119"/>
      <c r="V4901" s="99"/>
      <c r="W4901" s="127"/>
      <c r="X4901" s="99"/>
      <c r="Y4901" s="127"/>
    </row>
    <row r="4902" spans="3:25" ht="19" hidden="1">
      <c r="C4902" s="933"/>
      <c r="D4902" s="933"/>
      <c r="E4902" s="19"/>
      <c r="I4902" s="100"/>
      <c r="M4902" s="100"/>
      <c r="Q4902" s="99"/>
      <c r="R4902" s="340"/>
      <c r="S4902" s="119"/>
      <c r="T4902" s="123"/>
      <c r="U4902" s="119"/>
      <c r="V4902" s="99"/>
      <c r="W4902" s="127"/>
      <c r="X4902" s="99"/>
      <c r="Y4902" s="127"/>
    </row>
    <row r="4903" spans="3:25" ht="19" hidden="1">
      <c r="C4903" s="933"/>
      <c r="D4903" s="933"/>
      <c r="E4903" s="19"/>
      <c r="I4903" s="100"/>
      <c r="M4903" s="100"/>
      <c r="Q4903" s="99"/>
      <c r="R4903" s="340"/>
      <c r="S4903" s="119"/>
      <c r="T4903" s="123"/>
      <c r="U4903" s="119"/>
      <c r="V4903" s="99"/>
      <c r="W4903" s="127"/>
      <c r="X4903" s="99"/>
      <c r="Y4903" s="127"/>
    </row>
    <row r="4904" spans="3:25" ht="19" hidden="1">
      <c r="C4904" s="933"/>
      <c r="D4904" s="933"/>
      <c r="E4904" s="19"/>
      <c r="I4904" s="100"/>
      <c r="M4904" s="100"/>
      <c r="Q4904" s="99"/>
      <c r="R4904" s="340"/>
      <c r="S4904" s="119"/>
      <c r="T4904" s="123"/>
      <c r="U4904" s="119"/>
      <c r="V4904" s="99"/>
      <c r="W4904" s="127"/>
      <c r="X4904" s="99"/>
      <c r="Y4904" s="127"/>
    </row>
    <row r="4905" spans="3:25" ht="19" hidden="1">
      <c r="C4905" s="933"/>
      <c r="D4905" s="933"/>
      <c r="E4905" s="19"/>
      <c r="I4905" s="100"/>
      <c r="M4905" s="100"/>
      <c r="Q4905" s="99"/>
      <c r="R4905" s="340"/>
      <c r="S4905" s="119"/>
      <c r="T4905" s="123"/>
      <c r="U4905" s="119"/>
      <c r="V4905" s="99"/>
      <c r="W4905" s="127"/>
      <c r="X4905" s="99"/>
      <c r="Y4905" s="127"/>
    </row>
    <row r="4906" spans="3:25" ht="19" hidden="1">
      <c r="C4906" s="933"/>
      <c r="D4906" s="933"/>
      <c r="E4906" s="19"/>
      <c r="I4906" s="100"/>
      <c r="M4906" s="100"/>
      <c r="Q4906" s="99"/>
      <c r="R4906" s="340"/>
      <c r="S4906" s="119"/>
      <c r="T4906" s="123"/>
      <c r="U4906" s="119"/>
      <c r="V4906" s="99"/>
      <c r="W4906" s="127"/>
      <c r="X4906" s="99"/>
      <c r="Y4906" s="127"/>
    </row>
    <row r="4907" spans="3:25" ht="19" hidden="1">
      <c r="C4907" s="933"/>
      <c r="D4907" s="933"/>
      <c r="E4907" s="19"/>
      <c r="I4907" s="100"/>
      <c r="M4907" s="100"/>
      <c r="Q4907" s="99"/>
      <c r="R4907" s="340"/>
      <c r="S4907" s="119"/>
      <c r="T4907" s="123"/>
      <c r="U4907" s="119"/>
      <c r="V4907" s="99"/>
      <c r="W4907" s="127"/>
      <c r="X4907" s="99"/>
      <c r="Y4907" s="127"/>
    </row>
    <row r="4908" spans="3:25" ht="19" hidden="1">
      <c r="C4908" s="933"/>
      <c r="D4908" s="933"/>
      <c r="E4908" s="19"/>
      <c r="I4908" s="100"/>
      <c r="M4908" s="100"/>
      <c r="Q4908" s="99"/>
      <c r="R4908" s="340"/>
      <c r="S4908" s="119"/>
      <c r="T4908" s="123"/>
      <c r="U4908" s="119"/>
      <c r="V4908" s="99"/>
      <c r="W4908" s="127"/>
      <c r="X4908" s="99"/>
      <c r="Y4908" s="127"/>
    </row>
    <row r="4909" spans="3:25" ht="19" hidden="1">
      <c r="C4909" s="933"/>
      <c r="D4909" s="933"/>
      <c r="E4909" s="19"/>
      <c r="I4909" s="100"/>
      <c r="M4909" s="100"/>
      <c r="Q4909" s="99"/>
      <c r="R4909" s="340"/>
      <c r="S4909" s="119"/>
      <c r="T4909" s="123"/>
      <c r="U4909" s="119"/>
      <c r="V4909" s="99"/>
      <c r="W4909" s="127"/>
      <c r="X4909" s="99"/>
      <c r="Y4909" s="127"/>
    </row>
    <row r="4910" spans="3:25" ht="19" hidden="1">
      <c r="C4910" s="933"/>
      <c r="D4910" s="933"/>
      <c r="E4910" s="19"/>
      <c r="I4910" s="100"/>
      <c r="M4910" s="100"/>
      <c r="Q4910" s="99"/>
      <c r="R4910" s="340"/>
      <c r="S4910" s="119"/>
      <c r="T4910" s="123"/>
      <c r="U4910" s="119"/>
      <c r="V4910" s="99"/>
      <c r="W4910" s="127"/>
      <c r="X4910" s="99"/>
      <c r="Y4910" s="127"/>
    </row>
    <row r="4911" spans="3:25" ht="19" hidden="1">
      <c r="C4911" s="933"/>
      <c r="D4911" s="933"/>
      <c r="E4911" s="19"/>
      <c r="I4911" s="100"/>
      <c r="M4911" s="100"/>
      <c r="Q4911" s="99"/>
      <c r="R4911" s="340"/>
      <c r="S4911" s="119"/>
      <c r="T4911" s="123"/>
      <c r="U4911" s="119"/>
      <c r="V4911" s="99"/>
      <c r="W4911" s="127"/>
      <c r="X4911" s="99"/>
      <c r="Y4911" s="127"/>
    </row>
    <row r="4912" spans="3:25" ht="19" hidden="1">
      <c r="C4912" s="933"/>
      <c r="D4912" s="933"/>
      <c r="E4912" s="19"/>
      <c r="I4912" s="100"/>
      <c r="M4912" s="100"/>
      <c r="Q4912" s="99"/>
      <c r="R4912" s="340"/>
      <c r="S4912" s="119"/>
      <c r="T4912" s="123"/>
      <c r="U4912" s="119"/>
      <c r="V4912" s="99"/>
      <c r="W4912" s="127"/>
      <c r="X4912" s="99"/>
      <c r="Y4912" s="127"/>
    </row>
    <row r="4913" spans="3:25" ht="19" hidden="1">
      <c r="C4913" s="933"/>
      <c r="D4913" s="933"/>
      <c r="E4913" s="19"/>
      <c r="I4913" s="100"/>
      <c r="M4913" s="100"/>
      <c r="Q4913" s="99"/>
      <c r="R4913" s="340"/>
      <c r="S4913" s="119"/>
      <c r="T4913" s="123"/>
      <c r="U4913" s="119"/>
      <c r="V4913" s="99"/>
      <c r="W4913" s="127"/>
      <c r="X4913" s="99"/>
      <c r="Y4913" s="127"/>
    </row>
    <row r="4914" spans="3:25" ht="19" hidden="1">
      <c r="C4914" s="933"/>
      <c r="D4914" s="933"/>
      <c r="E4914" s="19"/>
      <c r="I4914" s="100"/>
      <c r="M4914" s="100"/>
      <c r="Q4914" s="99"/>
      <c r="R4914" s="340"/>
      <c r="S4914" s="119"/>
      <c r="T4914" s="123"/>
      <c r="U4914" s="119"/>
      <c r="V4914" s="99"/>
      <c r="W4914" s="127"/>
      <c r="X4914" s="99"/>
      <c r="Y4914" s="127"/>
    </row>
    <row r="4915" spans="3:25" ht="19" hidden="1">
      <c r="C4915" s="933"/>
      <c r="D4915" s="933"/>
      <c r="E4915" s="19"/>
      <c r="I4915" s="100"/>
      <c r="M4915" s="100"/>
      <c r="Q4915" s="99"/>
      <c r="R4915" s="340"/>
      <c r="S4915" s="119"/>
      <c r="T4915" s="123"/>
      <c r="U4915" s="119"/>
      <c r="V4915" s="99"/>
      <c r="W4915" s="127"/>
      <c r="X4915" s="99"/>
      <c r="Y4915" s="127"/>
    </row>
    <row r="4916" spans="3:25" ht="19" hidden="1">
      <c r="C4916" s="933"/>
      <c r="D4916" s="933"/>
      <c r="E4916" s="19"/>
      <c r="I4916" s="100"/>
      <c r="M4916" s="100"/>
      <c r="Q4916" s="99"/>
      <c r="R4916" s="340"/>
      <c r="S4916" s="119"/>
      <c r="T4916" s="123"/>
      <c r="U4916" s="119"/>
      <c r="V4916" s="99"/>
      <c r="W4916" s="127"/>
      <c r="X4916" s="99"/>
      <c r="Y4916" s="127"/>
    </row>
    <row r="4917" spans="3:25" ht="19" hidden="1">
      <c r="C4917" s="933"/>
      <c r="D4917" s="933"/>
      <c r="E4917" s="19"/>
      <c r="I4917" s="100"/>
      <c r="M4917" s="100"/>
      <c r="Q4917" s="99"/>
      <c r="R4917" s="340"/>
      <c r="S4917" s="119"/>
      <c r="T4917" s="123"/>
      <c r="U4917" s="119"/>
      <c r="V4917" s="99"/>
      <c r="W4917" s="127"/>
      <c r="X4917" s="99"/>
      <c r="Y4917" s="127"/>
    </row>
    <row r="4918" spans="3:25" ht="19" hidden="1">
      <c r="C4918" s="933"/>
      <c r="D4918" s="933"/>
      <c r="E4918" s="19"/>
      <c r="I4918" s="100"/>
      <c r="M4918" s="100"/>
      <c r="Q4918" s="99"/>
      <c r="R4918" s="340"/>
      <c r="S4918" s="119"/>
      <c r="T4918" s="123"/>
      <c r="U4918" s="119"/>
      <c r="V4918" s="99"/>
      <c r="W4918" s="127"/>
      <c r="X4918" s="99"/>
      <c r="Y4918" s="127"/>
    </row>
    <row r="4919" spans="3:25" ht="19" hidden="1">
      <c r="C4919" s="933"/>
      <c r="D4919" s="933"/>
      <c r="E4919" s="19"/>
      <c r="I4919" s="100"/>
      <c r="M4919" s="100"/>
      <c r="Q4919" s="99"/>
      <c r="R4919" s="340"/>
      <c r="S4919" s="119"/>
      <c r="T4919" s="123"/>
      <c r="U4919" s="119"/>
      <c r="V4919" s="99"/>
      <c r="W4919" s="127"/>
      <c r="X4919" s="99"/>
      <c r="Y4919" s="127"/>
    </row>
    <row r="4920" spans="3:25" ht="19" hidden="1">
      <c r="C4920" s="933"/>
      <c r="D4920" s="933"/>
      <c r="E4920" s="19"/>
      <c r="I4920" s="100"/>
      <c r="M4920" s="100"/>
      <c r="Q4920" s="99"/>
      <c r="R4920" s="340"/>
      <c r="S4920" s="119"/>
      <c r="T4920" s="123"/>
      <c r="U4920" s="119"/>
      <c r="V4920" s="99"/>
      <c r="W4920" s="127"/>
      <c r="X4920" s="99"/>
      <c r="Y4920" s="127"/>
    </row>
    <row r="4921" spans="3:25" ht="19" hidden="1">
      <c r="C4921" s="933"/>
      <c r="D4921" s="933"/>
      <c r="E4921" s="19"/>
      <c r="I4921" s="100"/>
      <c r="M4921" s="100"/>
      <c r="Q4921" s="99"/>
      <c r="R4921" s="340"/>
      <c r="S4921" s="119"/>
      <c r="T4921" s="123"/>
      <c r="U4921" s="119"/>
      <c r="V4921" s="99"/>
      <c r="W4921" s="127"/>
      <c r="X4921" s="99"/>
      <c r="Y4921" s="127"/>
    </row>
    <row r="4922" spans="3:25" ht="19" hidden="1">
      <c r="C4922" s="933"/>
      <c r="D4922" s="933"/>
      <c r="E4922" s="19"/>
      <c r="I4922" s="100"/>
      <c r="M4922" s="100"/>
      <c r="Q4922" s="99"/>
      <c r="R4922" s="340"/>
      <c r="S4922" s="119"/>
      <c r="T4922" s="123"/>
      <c r="U4922" s="119"/>
      <c r="V4922" s="99"/>
      <c r="W4922" s="127"/>
      <c r="X4922" s="99"/>
      <c r="Y4922" s="127"/>
    </row>
    <row r="4923" spans="3:25" ht="19" hidden="1">
      <c r="C4923" s="933"/>
      <c r="D4923" s="933"/>
      <c r="E4923" s="19"/>
      <c r="I4923" s="100"/>
      <c r="M4923" s="100"/>
      <c r="Q4923" s="99"/>
      <c r="R4923" s="340"/>
      <c r="S4923" s="119"/>
      <c r="T4923" s="123"/>
      <c r="U4923" s="119"/>
      <c r="V4923" s="99"/>
      <c r="W4923" s="127"/>
      <c r="X4923" s="99"/>
      <c r="Y4923" s="127"/>
    </row>
    <row r="4924" spans="3:25" ht="19" hidden="1">
      <c r="C4924" s="933"/>
      <c r="D4924" s="933"/>
      <c r="E4924" s="19"/>
      <c r="I4924" s="100"/>
      <c r="M4924" s="100"/>
      <c r="Q4924" s="99"/>
      <c r="R4924" s="340"/>
      <c r="S4924" s="119"/>
      <c r="T4924" s="123"/>
      <c r="U4924" s="119"/>
      <c r="V4924" s="99"/>
      <c r="W4924" s="127"/>
      <c r="X4924" s="99"/>
      <c r="Y4924" s="127"/>
    </row>
    <row r="4925" spans="3:25" ht="19" hidden="1">
      <c r="C4925" s="933"/>
      <c r="D4925" s="933"/>
      <c r="E4925" s="19"/>
      <c r="I4925" s="100"/>
      <c r="M4925" s="100"/>
      <c r="Q4925" s="99"/>
      <c r="R4925" s="340"/>
      <c r="S4925" s="119"/>
      <c r="T4925" s="123"/>
      <c r="U4925" s="119"/>
      <c r="V4925" s="99"/>
      <c r="W4925" s="127"/>
      <c r="X4925" s="99"/>
      <c r="Y4925" s="127"/>
    </row>
    <row r="4926" spans="3:25" ht="19" hidden="1">
      <c r="C4926" s="933"/>
      <c r="D4926" s="933"/>
      <c r="E4926" s="19"/>
      <c r="I4926" s="100"/>
      <c r="M4926" s="100"/>
      <c r="Q4926" s="99"/>
      <c r="R4926" s="340"/>
      <c r="S4926" s="119"/>
      <c r="T4926" s="123"/>
      <c r="U4926" s="119"/>
      <c r="V4926" s="99"/>
      <c r="W4926" s="127"/>
      <c r="X4926" s="99"/>
      <c r="Y4926" s="127"/>
    </row>
    <row r="4927" spans="3:25" ht="19" hidden="1">
      <c r="C4927" s="933"/>
      <c r="D4927" s="933"/>
      <c r="E4927" s="19"/>
      <c r="I4927" s="100"/>
      <c r="M4927" s="100"/>
      <c r="Q4927" s="99"/>
      <c r="R4927" s="340"/>
      <c r="S4927" s="119"/>
      <c r="T4927" s="123"/>
      <c r="U4927" s="119"/>
      <c r="V4927" s="99"/>
      <c r="W4927" s="127"/>
      <c r="X4927" s="99"/>
      <c r="Y4927" s="127"/>
    </row>
    <row r="4928" spans="3:25" ht="19" hidden="1">
      <c r="C4928" s="933"/>
      <c r="D4928" s="933"/>
      <c r="E4928" s="19"/>
      <c r="I4928" s="100"/>
      <c r="M4928" s="100"/>
      <c r="Q4928" s="99"/>
      <c r="R4928" s="340"/>
      <c r="S4928" s="119"/>
      <c r="T4928" s="123"/>
      <c r="U4928" s="119"/>
      <c r="V4928" s="99"/>
      <c r="W4928" s="127"/>
      <c r="X4928" s="99"/>
      <c r="Y4928" s="127"/>
    </row>
    <row r="4929" spans="3:25" ht="19" hidden="1">
      <c r="C4929" s="933"/>
      <c r="D4929" s="933"/>
      <c r="E4929" s="19"/>
      <c r="I4929" s="100"/>
      <c r="M4929" s="100"/>
      <c r="Q4929" s="99"/>
      <c r="R4929" s="340"/>
      <c r="S4929" s="119"/>
      <c r="T4929" s="123"/>
      <c r="U4929" s="119"/>
      <c r="V4929" s="99"/>
      <c r="W4929" s="127"/>
      <c r="X4929" s="99"/>
      <c r="Y4929" s="127"/>
    </row>
    <row r="4930" spans="3:25" ht="19" hidden="1">
      <c r="C4930" s="933"/>
      <c r="D4930" s="933"/>
      <c r="E4930" s="19"/>
      <c r="I4930" s="100"/>
      <c r="M4930" s="100"/>
      <c r="Q4930" s="99"/>
      <c r="R4930" s="340"/>
      <c r="S4930" s="119"/>
      <c r="T4930" s="123"/>
      <c r="U4930" s="119"/>
      <c r="V4930" s="99"/>
      <c r="W4930" s="127"/>
      <c r="X4930" s="99"/>
      <c r="Y4930" s="127"/>
    </row>
    <row r="4931" spans="3:25" ht="19" hidden="1">
      <c r="C4931" s="933"/>
      <c r="D4931" s="933"/>
      <c r="E4931" s="19"/>
      <c r="I4931" s="100"/>
      <c r="M4931" s="100"/>
      <c r="Q4931" s="99"/>
      <c r="R4931" s="340"/>
      <c r="S4931" s="119"/>
      <c r="T4931" s="123"/>
      <c r="U4931" s="119"/>
      <c r="V4931" s="99"/>
      <c r="W4931" s="127"/>
      <c r="X4931" s="99"/>
      <c r="Y4931" s="127"/>
    </row>
    <row r="4932" spans="3:25" ht="19" hidden="1">
      <c r="C4932" s="933"/>
      <c r="D4932" s="933"/>
      <c r="E4932" s="19"/>
      <c r="I4932" s="100"/>
      <c r="M4932" s="100"/>
      <c r="Q4932" s="99"/>
      <c r="R4932" s="340"/>
      <c r="S4932" s="119"/>
      <c r="T4932" s="123"/>
      <c r="U4932" s="119"/>
      <c r="V4932" s="99"/>
      <c r="W4932" s="127"/>
      <c r="X4932" s="99"/>
      <c r="Y4932" s="127"/>
    </row>
    <row r="4933" spans="3:25" ht="19" hidden="1">
      <c r="C4933" s="933"/>
      <c r="D4933" s="933"/>
      <c r="E4933" s="19"/>
      <c r="I4933" s="100"/>
      <c r="M4933" s="100"/>
      <c r="Q4933" s="99"/>
      <c r="R4933" s="340"/>
      <c r="S4933" s="119"/>
      <c r="T4933" s="123"/>
      <c r="U4933" s="119"/>
      <c r="V4933" s="99"/>
      <c r="W4933" s="127"/>
      <c r="X4933" s="99"/>
      <c r="Y4933" s="127"/>
    </row>
    <row r="4934" spans="3:25" ht="19" hidden="1">
      <c r="C4934" s="933"/>
      <c r="D4934" s="933"/>
      <c r="E4934" s="19"/>
      <c r="I4934" s="100"/>
      <c r="M4934" s="100"/>
      <c r="Q4934" s="99"/>
      <c r="R4934" s="340"/>
      <c r="S4934" s="119"/>
      <c r="T4934" s="123"/>
      <c r="U4934" s="119"/>
      <c r="V4934" s="99"/>
      <c r="W4934" s="127"/>
      <c r="X4934" s="99"/>
      <c r="Y4934" s="127"/>
    </row>
    <row r="4935" spans="3:25" ht="19" hidden="1">
      <c r="C4935" s="933"/>
      <c r="D4935" s="933"/>
      <c r="E4935" s="19"/>
      <c r="I4935" s="100"/>
      <c r="M4935" s="100"/>
      <c r="Q4935" s="99"/>
      <c r="R4935" s="340"/>
      <c r="S4935" s="119"/>
      <c r="T4935" s="123"/>
      <c r="U4935" s="119"/>
      <c r="V4935" s="99"/>
      <c r="W4935" s="127"/>
      <c r="X4935" s="99"/>
      <c r="Y4935" s="127"/>
    </row>
    <row r="4936" spans="3:25" ht="19" hidden="1">
      <c r="C4936" s="933"/>
      <c r="D4936" s="933"/>
      <c r="E4936" s="19"/>
      <c r="I4936" s="100"/>
      <c r="M4936" s="100"/>
      <c r="Q4936" s="99"/>
      <c r="R4936" s="340"/>
      <c r="S4936" s="119"/>
      <c r="T4936" s="123"/>
      <c r="U4936" s="119"/>
      <c r="V4936" s="99"/>
      <c r="W4936" s="127"/>
      <c r="X4936" s="99"/>
      <c r="Y4936" s="127"/>
    </row>
    <row r="4937" spans="3:25" ht="19" hidden="1">
      <c r="C4937" s="933"/>
      <c r="D4937" s="933"/>
      <c r="E4937" s="19"/>
      <c r="I4937" s="100"/>
      <c r="M4937" s="100"/>
      <c r="Q4937" s="99"/>
      <c r="R4937" s="340"/>
      <c r="S4937" s="119"/>
      <c r="T4937" s="123"/>
      <c r="U4937" s="119"/>
      <c r="V4937" s="99"/>
      <c r="W4937" s="127"/>
      <c r="X4937" s="99"/>
      <c r="Y4937" s="127"/>
    </row>
    <row r="4938" spans="3:25" ht="19" hidden="1">
      <c r="C4938" s="933"/>
      <c r="D4938" s="933"/>
      <c r="E4938" s="19"/>
      <c r="I4938" s="100"/>
      <c r="M4938" s="100"/>
      <c r="Q4938" s="99"/>
      <c r="R4938" s="340"/>
      <c r="S4938" s="119"/>
      <c r="T4938" s="123"/>
      <c r="U4938" s="119"/>
      <c r="V4938" s="99"/>
      <c r="W4938" s="127"/>
      <c r="X4938" s="99"/>
      <c r="Y4938" s="127"/>
    </row>
    <row r="4939" spans="3:25" ht="19" hidden="1">
      <c r="C4939" s="933"/>
      <c r="D4939" s="933"/>
      <c r="E4939" s="19"/>
      <c r="I4939" s="100"/>
      <c r="M4939" s="100"/>
      <c r="Q4939" s="99"/>
      <c r="R4939" s="340"/>
      <c r="S4939" s="119"/>
      <c r="T4939" s="123"/>
      <c r="U4939" s="119"/>
      <c r="V4939" s="99"/>
      <c r="W4939" s="127"/>
      <c r="X4939" s="99"/>
      <c r="Y4939" s="127"/>
    </row>
    <row r="4940" spans="3:25" ht="19" hidden="1">
      <c r="C4940" s="933"/>
      <c r="D4940" s="933"/>
      <c r="E4940" s="19"/>
      <c r="I4940" s="100"/>
      <c r="M4940" s="100"/>
      <c r="Q4940" s="99"/>
      <c r="R4940" s="340"/>
      <c r="S4940" s="119"/>
      <c r="T4940" s="123"/>
      <c r="U4940" s="119"/>
      <c r="V4940" s="99"/>
      <c r="W4940" s="127"/>
      <c r="X4940" s="99"/>
      <c r="Y4940" s="127"/>
    </row>
    <row r="4941" spans="3:25" ht="19" hidden="1">
      <c r="C4941" s="933"/>
      <c r="D4941" s="933"/>
      <c r="E4941" s="19"/>
      <c r="I4941" s="100"/>
      <c r="M4941" s="100"/>
      <c r="Q4941" s="99"/>
      <c r="R4941" s="340"/>
      <c r="S4941" s="119"/>
      <c r="T4941" s="123"/>
      <c r="U4941" s="119"/>
      <c r="V4941" s="99"/>
      <c r="W4941" s="127"/>
      <c r="X4941" s="99"/>
      <c r="Y4941" s="127"/>
    </row>
    <row r="4942" spans="3:25" ht="19" hidden="1">
      <c r="C4942" s="933"/>
      <c r="D4942" s="933"/>
      <c r="E4942" s="19"/>
      <c r="I4942" s="100"/>
      <c r="M4942" s="100"/>
      <c r="Q4942" s="99"/>
      <c r="R4942" s="340"/>
      <c r="S4942" s="119"/>
      <c r="T4942" s="123"/>
      <c r="U4942" s="119"/>
      <c r="V4942" s="99"/>
      <c r="W4942" s="127"/>
      <c r="X4942" s="99"/>
      <c r="Y4942" s="127"/>
    </row>
    <row r="4943" spans="3:25" ht="19" hidden="1">
      <c r="C4943" s="933"/>
      <c r="D4943" s="933"/>
      <c r="E4943" s="19"/>
      <c r="I4943" s="100"/>
      <c r="M4943" s="100"/>
      <c r="Q4943" s="99"/>
      <c r="R4943" s="340"/>
      <c r="S4943" s="119"/>
      <c r="T4943" s="123"/>
      <c r="U4943" s="119"/>
      <c r="V4943" s="99"/>
      <c r="W4943" s="127"/>
      <c r="X4943" s="99"/>
      <c r="Y4943" s="127"/>
    </row>
    <row r="4944" spans="3:25" ht="19" hidden="1">
      <c r="C4944" s="933"/>
      <c r="D4944" s="933"/>
      <c r="E4944" s="19"/>
      <c r="I4944" s="100"/>
      <c r="M4944" s="100"/>
      <c r="Q4944" s="99"/>
      <c r="R4944" s="340"/>
      <c r="S4944" s="119"/>
      <c r="T4944" s="123"/>
      <c r="U4944" s="119"/>
      <c r="V4944" s="99"/>
      <c r="W4944" s="127"/>
      <c r="X4944" s="99"/>
      <c r="Y4944" s="127"/>
    </row>
    <row r="4945" spans="3:25" ht="19" hidden="1">
      <c r="C4945" s="933"/>
      <c r="D4945" s="933"/>
      <c r="E4945" s="19"/>
      <c r="I4945" s="100"/>
      <c r="M4945" s="100"/>
      <c r="Q4945" s="99"/>
      <c r="R4945" s="340"/>
      <c r="S4945" s="119"/>
      <c r="T4945" s="123"/>
      <c r="U4945" s="119"/>
      <c r="V4945" s="99"/>
      <c r="W4945" s="127"/>
      <c r="X4945" s="99"/>
      <c r="Y4945" s="127"/>
    </row>
    <row r="4946" spans="3:25" ht="19" hidden="1">
      <c r="C4946" s="933"/>
      <c r="D4946" s="933"/>
      <c r="E4946" s="19"/>
      <c r="I4946" s="100"/>
      <c r="M4946" s="100"/>
      <c r="Q4946" s="99"/>
      <c r="R4946" s="340"/>
      <c r="S4946" s="119"/>
      <c r="T4946" s="123"/>
      <c r="U4946" s="119"/>
      <c r="V4946" s="99"/>
      <c r="W4946" s="127"/>
      <c r="X4946" s="99"/>
      <c r="Y4946" s="127"/>
    </row>
    <row r="4947" spans="3:25" ht="19" hidden="1">
      <c r="C4947" s="933"/>
      <c r="D4947" s="933"/>
      <c r="E4947" s="19"/>
      <c r="I4947" s="100"/>
      <c r="M4947" s="100"/>
      <c r="Q4947" s="99"/>
      <c r="R4947" s="340"/>
      <c r="S4947" s="119"/>
      <c r="T4947" s="123"/>
      <c r="U4947" s="119"/>
      <c r="V4947" s="99"/>
      <c r="W4947" s="127"/>
      <c r="X4947" s="99"/>
      <c r="Y4947" s="127"/>
    </row>
    <row r="4948" spans="3:25" ht="19" hidden="1">
      <c r="C4948" s="933"/>
      <c r="D4948" s="933"/>
      <c r="E4948" s="19"/>
      <c r="I4948" s="100"/>
      <c r="M4948" s="100"/>
      <c r="Q4948" s="99"/>
      <c r="R4948" s="340"/>
      <c r="S4948" s="119"/>
      <c r="T4948" s="123"/>
      <c r="U4948" s="119"/>
      <c r="V4948" s="99"/>
      <c r="W4948" s="127"/>
      <c r="X4948" s="99"/>
      <c r="Y4948" s="127"/>
    </row>
    <row r="4949" spans="3:25" ht="19" hidden="1">
      <c r="C4949" s="933"/>
      <c r="D4949" s="933"/>
      <c r="E4949" s="19"/>
      <c r="I4949" s="100"/>
      <c r="M4949" s="100"/>
      <c r="Q4949" s="99"/>
      <c r="R4949" s="340"/>
      <c r="S4949" s="119"/>
      <c r="T4949" s="123"/>
      <c r="U4949" s="119"/>
      <c r="V4949" s="99"/>
      <c r="W4949" s="127"/>
      <c r="X4949" s="99"/>
      <c r="Y4949" s="127"/>
    </row>
    <row r="4950" spans="3:25" ht="19" hidden="1">
      <c r="C4950" s="933"/>
      <c r="D4950" s="933"/>
      <c r="E4950" s="19"/>
      <c r="I4950" s="100"/>
      <c r="M4950" s="100"/>
      <c r="Q4950" s="99"/>
      <c r="R4950" s="340"/>
      <c r="S4950" s="119"/>
      <c r="T4950" s="123"/>
      <c r="U4950" s="119"/>
      <c r="V4950" s="99"/>
      <c r="W4950" s="127"/>
      <c r="X4950" s="99"/>
      <c r="Y4950" s="127"/>
    </row>
    <row r="4951" spans="3:25" ht="19" hidden="1">
      <c r="C4951" s="933"/>
      <c r="D4951" s="933"/>
      <c r="E4951" s="19"/>
      <c r="I4951" s="100"/>
      <c r="M4951" s="100"/>
      <c r="Q4951" s="99"/>
      <c r="R4951" s="340"/>
      <c r="S4951" s="119"/>
      <c r="T4951" s="123"/>
      <c r="U4951" s="119"/>
      <c r="V4951" s="99"/>
      <c r="W4951" s="127"/>
      <c r="X4951" s="99"/>
      <c r="Y4951" s="127"/>
    </row>
    <row r="4952" spans="3:25" ht="19" hidden="1">
      <c r="C4952" s="933"/>
      <c r="D4952" s="933"/>
      <c r="E4952" s="19"/>
      <c r="I4952" s="100"/>
      <c r="M4952" s="100"/>
      <c r="Q4952" s="99"/>
      <c r="R4952" s="340"/>
      <c r="S4952" s="119"/>
      <c r="T4952" s="123"/>
      <c r="U4952" s="119"/>
      <c r="V4952" s="99"/>
      <c r="W4952" s="127"/>
      <c r="X4952" s="99"/>
      <c r="Y4952" s="127"/>
    </row>
    <row r="4953" spans="3:25" ht="19" hidden="1">
      <c r="C4953" s="933"/>
      <c r="D4953" s="933"/>
      <c r="E4953" s="19"/>
      <c r="I4953" s="100"/>
      <c r="M4953" s="100"/>
      <c r="Q4953" s="99"/>
      <c r="R4953" s="340"/>
      <c r="S4953" s="119"/>
      <c r="T4953" s="123"/>
      <c r="U4953" s="119"/>
      <c r="V4953" s="99"/>
      <c r="W4953" s="127"/>
      <c r="X4953" s="99"/>
      <c r="Y4953" s="127"/>
    </row>
    <row r="4954" spans="3:25" ht="19" hidden="1">
      <c r="C4954" s="933"/>
      <c r="D4954" s="933"/>
      <c r="E4954" s="19"/>
      <c r="I4954" s="100"/>
      <c r="M4954" s="100"/>
      <c r="Q4954" s="99"/>
      <c r="R4954" s="340"/>
      <c r="S4954" s="119"/>
      <c r="T4954" s="123"/>
      <c r="U4954" s="119"/>
      <c r="V4954" s="99"/>
      <c r="W4954" s="127"/>
      <c r="X4954" s="99"/>
      <c r="Y4954" s="127"/>
    </row>
    <row r="4955" spans="3:25" ht="19" hidden="1">
      <c r="C4955" s="933"/>
      <c r="D4955" s="933"/>
      <c r="E4955" s="19"/>
      <c r="I4955" s="100"/>
      <c r="M4955" s="100"/>
      <c r="Q4955" s="99"/>
      <c r="R4955" s="340"/>
      <c r="S4955" s="119"/>
      <c r="T4955" s="123"/>
      <c r="U4955" s="119"/>
      <c r="V4955" s="99"/>
      <c r="W4955" s="127"/>
      <c r="X4955" s="99"/>
      <c r="Y4955" s="127"/>
    </row>
    <row r="4956" spans="3:25" ht="19" hidden="1">
      <c r="C4956" s="933"/>
      <c r="D4956" s="933"/>
      <c r="E4956" s="19"/>
      <c r="I4956" s="100"/>
      <c r="M4956" s="100"/>
      <c r="Q4956" s="99"/>
      <c r="R4956" s="340"/>
      <c r="S4956" s="119"/>
      <c r="T4956" s="123"/>
      <c r="U4956" s="119"/>
      <c r="V4956" s="99"/>
      <c r="W4956" s="127"/>
      <c r="X4956" s="99"/>
      <c r="Y4956" s="127"/>
    </row>
    <row r="4957" spans="3:25" ht="19" hidden="1">
      <c r="C4957" s="933"/>
      <c r="D4957" s="933"/>
      <c r="E4957" s="19"/>
      <c r="I4957" s="100"/>
      <c r="M4957" s="100"/>
      <c r="Q4957" s="99"/>
      <c r="R4957" s="340"/>
      <c r="S4957" s="119"/>
      <c r="T4957" s="123"/>
      <c r="U4957" s="119"/>
      <c r="V4957" s="99"/>
      <c r="W4957" s="127"/>
      <c r="X4957" s="99"/>
      <c r="Y4957" s="127"/>
    </row>
    <row r="4958" spans="3:25" ht="19" hidden="1">
      <c r="C4958" s="933"/>
      <c r="D4958" s="933"/>
      <c r="E4958" s="19"/>
      <c r="I4958" s="100"/>
      <c r="M4958" s="100"/>
      <c r="Q4958" s="99"/>
      <c r="R4958" s="340"/>
      <c r="S4958" s="119"/>
      <c r="T4958" s="123"/>
      <c r="U4958" s="119"/>
      <c r="V4958" s="99"/>
      <c r="W4958" s="127"/>
      <c r="X4958" s="99"/>
      <c r="Y4958" s="127"/>
    </row>
    <row r="4959" spans="3:25" ht="19" hidden="1">
      <c r="C4959" s="933"/>
      <c r="D4959" s="933"/>
      <c r="E4959" s="19"/>
      <c r="I4959" s="100"/>
      <c r="M4959" s="100"/>
      <c r="Q4959" s="99"/>
      <c r="R4959" s="340"/>
      <c r="S4959" s="119"/>
      <c r="T4959" s="123"/>
      <c r="U4959" s="119"/>
      <c r="V4959" s="99"/>
      <c r="W4959" s="127"/>
      <c r="X4959" s="99"/>
      <c r="Y4959" s="127"/>
    </row>
    <row r="4960" spans="3:25" ht="19" hidden="1">
      <c r="C4960" s="933"/>
      <c r="D4960" s="933"/>
      <c r="E4960" s="19"/>
      <c r="I4960" s="100"/>
      <c r="M4960" s="100"/>
      <c r="Q4960" s="99"/>
      <c r="R4960" s="340"/>
      <c r="S4960" s="119"/>
      <c r="T4960" s="123"/>
      <c r="U4960" s="119"/>
      <c r="V4960" s="99"/>
      <c r="W4960" s="127"/>
      <c r="X4960" s="99"/>
      <c r="Y4960" s="127"/>
    </row>
    <row r="4961" spans="3:25" ht="19" hidden="1">
      <c r="C4961" s="933"/>
      <c r="D4961" s="933"/>
      <c r="E4961" s="19"/>
      <c r="I4961" s="100"/>
      <c r="M4961" s="100"/>
      <c r="Q4961" s="99"/>
      <c r="R4961" s="340"/>
      <c r="S4961" s="119"/>
      <c r="T4961" s="123"/>
      <c r="U4961" s="119"/>
      <c r="V4961" s="99"/>
      <c r="W4961" s="127"/>
      <c r="X4961" s="99"/>
      <c r="Y4961" s="127"/>
    </row>
    <row r="4962" spans="3:25" ht="19" hidden="1">
      <c r="C4962" s="933"/>
      <c r="D4962" s="933"/>
      <c r="E4962" s="19"/>
      <c r="I4962" s="100"/>
      <c r="M4962" s="100"/>
      <c r="Q4962" s="99"/>
      <c r="R4962" s="340"/>
      <c r="S4962" s="119"/>
      <c r="T4962" s="123"/>
      <c r="U4962" s="119"/>
      <c r="V4962" s="99"/>
      <c r="W4962" s="127"/>
      <c r="X4962" s="99"/>
      <c r="Y4962" s="127"/>
    </row>
    <row r="4963" spans="3:25" ht="19" hidden="1">
      <c r="C4963" s="933"/>
      <c r="D4963" s="933"/>
      <c r="E4963" s="19"/>
      <c r="I4963" s="100"/>
      <c r="M4963" s="100"/>
      <c r="Q4963" s="99"/>
      <c r="R4963" s="340"/>
      <c r="S4963" s="119"/>
      <c r="T4963" s="123"/>
      <c r="U4963" s="119"/>
      <c r="V4963" s="99"/>
      <c r="W4963" s="127"/>
      <c r="X4963" s="99"/>
      <c r="Y4963" s="127"/>
    </row>
    <row r="4964" spans="3:25" ht="19" hidden="1">
      <c r="C4964" s="933"/>
      <c r="D4964" s="933"/>
      <c r="E4964" s="19"/>
      <c r="I4964" s="100"/>
      <c r="M4964" s="100"/>
      <c r="Q4964" s="99"/>
      <c r="R4964" s="340"/>
      <c r="S4964" s="119"/>
      <c r="T4964" s="123"/>
      <c r="U4964" s="119"/>
      <c r="V4964" s="99"/>
      <c r="W4964" s="127"/>
      <c r="X4964" s="99"/>
      <c r="Y4964" s="127"/>
    </row>
    <row r="4965" spans="3:25" ht="19" hidden="1">
      <c r="C4965" s="933"/>
      <c r="D4965" s="933"/>
      <c r="E4965" s="19"/>
      <c r="I4965" s="100"/>
      <c r="M4965" s="100"/>
      <c r="Q4965" s="99"/>
      <c r="R4965" s="340"/>
      <c r="S4965" s="119"/>
      <c r="T4965" s="123"/>
      <c r="U4965" s="119"/>
      <c r="V4965" s="99"/>
      <c r="W4965" s="127"/>
      <c r="X4965" s="99"/>
      <c r="Y4965" s="127"/>
    </row>
    <row r="4966" spans="3:25" ht="19" hidden="1">
      <c r="C4966" s="933"/>
      <c r="D4966" s="933"/>
      <c r="E4966" s="19"/>
      <c r="I4966" s="100"/>
      <c r="M4966" s="100"/>
      <c r="Q4966" s="99"/>
      <c r="R4966" s="340"/>
      <c r="S4966" s="119"/>
      <c r="T4966" s="123"/>
      <c r="U4966" s="119"/>
      <c r="V4966" s="99"/>
      <c r="W4966" s="127"/>
      <c r="X4966" s="99"/>
      <c r="Y4966" s="127"/>
    </row>
    <row r="4967" spans="3:25" ht="19" hidden="1">
      <c r="C4967" s="933"/>
      <c r="D4967" s="933"/>
      <c r="E4967" s="19"/>
      <c r="I4967" s="100"/>
      <c r="M4967" s="100"/>
      <c r="Q4967" s="99"/>
      <c r="R4967" s="340"/>
      <c r="S4967" s="119"/>
      <c r="T4967" s="123"/>
      <c r="U4967" s="119"/>
      <c r="V4967" s="99"/>
      <c r="W4967" s="127"/>
      <c r="X4967" s="99"/>
      <c r="Y4967" s="127"/>
    </row>
    <row r="4968" spans="3:25" ht="19" hidden="1">
      <c r="C4968" s="933"/>
      <c r="D4968" s="933"/>
      <c r="E4968" s="19"/>
      <c r="I4968" s="100"/>
      <c r="M4968" s="100"/>
      <c r="Q4968" s="99"/>
      <c r="R4968" s="340"/>
      <c r="S4968" s="119"/>
      <c r="T4968" s="123"/>
      <c r="U4968" s="119"/>
      <c r="V4968" s="99"/>
      <c r="W4968" s="127"/>
      <c r="X4968" s="99"/>
      <c r="Y4968" s="127"/>
    </row>
    <row r="4969" spans="3:25" ht="19" hidden="1">
      <c r="C4969" s="933"/>
      <c r="D4969" s="933"/>
      <c r="E4969" s="19"/>
      <c r="I4969" s="100"/>
      <c r="M4969" s="100"/>
      <c r="Q4969" s="99"/>
      <c r="R4969" s="340"/>
      <c r="S4969" s="119"/>
      <c r="T4969" s="123"/>
      <c r="U4969" s="119"/>
      <c r="V4969" s="99"/>
      <c r="W4969" s="127"/>
      <c r="X4969" s="99"/>
      <c r="Y4969" s="127"/>
    </row>
    <row r="4970" spans="3:25" ht="19" hidden="1">
      <c r="C4970" s="933"/>
      <c r="D4970" s="933"/>
      <c r="E4970" s="19"/>
      <c r="I4970" s="100"/>
      <c r="M4970" s="100"/>
      <c r="Q4970" s="99"/>
      <c r="R4970" s="340"/>
      <c r="S4970" s="119"/>
      <c r="T4970" s="123"/>
      <c r="U4970" s="119"/>
      <c r="V4970" s="99"/>
      <c r="W4970" s="127"/>
      <c r="X4970" s="99"/>
      <c r="Y4970" s="127"/>
    </row>
    <row r="4971" spans="3:25" ht="19" hidden="1">
      <c r="C4971" s="933"/>
      <c r="D4971" s="933"/>
      <c r="E4971" s="19"/>
      <c r="I4971" s="100"/>
      <c r="M4971" s="100"/>
      <c r="Q4971" s="99"/>
      <c r="R4971" s="340"/>
      <c r="S4971" s="119"/>
      <c r="T4971" s="123"/>
      <c r="U4971" s="119"/>
      <c r="V4971" s="99"/>
      <c r="W4971" s="127"/>
      <c r="X4971" s="99"/>
      <c r="Y4971" s="127"/>
    </row>
    <row r="4972" spans="3:25" ht="19" hidden="1">
      <c r="C4972" s="933"/>
      <c r="D4972" s="933"/>
      <c r="E4972" s="19"/>
      <c r="I4972" s="100"/>
      <c r="M4972" s="100"/>
      <c r="Q4972" s="99"/>
      <c r="R4972" s="340"/>
      <c r="S4972" s="119"/>
      <c r="T4972" s="123"/>
      <c r="U4972" s="119"/>
      <c r="V4972" s="99"/>
      <c r="W4972" s="127"/>
      <c r="X4972" s="99"/>
      <c r="Y4972" s="127"/>
    </row>
    <row r="4973" spans="3:25" ht="19" hidden="1">
      <c r="C4973" s="933"/>
      <c r="D4973" s="933"/>
      <c r="E4973" s="19"/>
      <c r="I4973" s="100"/>
      <c r="M4973" s="100"/>
      <c r="Q4973" s="99"/>
      <c r="R4973" s="340"/>
      <c r="S4973" s="119"/>
      <c r="T4973" s="123"/>
      <c r="U4973" s="119"/>
      <c r="V4973" s="99"/>
      <c r="W4973" s="127"/>
      <c r="X4973" s="99"/>
      <c r="Y4973" s="127"/>
    </row>
    <row r="4974" spans="3:25" ht="19" hidden="1">
      <c r="C4974" s="933"/>
      <c r="D4974" s="933"/>
      <c r="E4974" s="19"/>
      <c r="I4974" s="100"/>
      <c r="M4974" s="100"/>
      <c r="Q4974" s="99"/>
      <c r="R4974" s="340"/>
      <c r="S4974" s="119"/>
      <c r="T4974" s="123"/>
      <c r="U4974" s="119"/>
      <c r="V4974" s="99"/>
      <c r="W4974" s="127"/>
      <c r="X4974" s="99"/>
      <c r="Y4974" s="127"/>
    </row>
    <row r="4975" spans="3:25" ht="19" hidden="1">
      <c r="C4975" s="933"/>
      <c r="D4975" s="933"/>
      <c r="E4975" s="19"/>
      <c r="I4975" s="100"/>
      <c r="M4975" s="100"/>
      <c r="Q4975" s="99"/>
      <c r="R4975" s="340"/>
      <c r="S4975" s="119"/>
      <c r="T4975" s="123"/>
      <c r="U4975" s="119"/>
      <c r="V4975" s="99"/>
      <c r="W4975" s="127"/>
      <c r="X4975" s="99"/>
      <c r="Y4975" s="127"/>
    </row>
    <row r="4976" spans="3:25" ht="19" hidden="1">
      <c r="C4976" s="933"/>
      <c r="D4976" s="933"/>
      <c r="E4976" s="19"/>
      <c r="I4976" s="100"/>
      <c r="M4976" s="100"/>
      <c r="Q4976" s="99"/>
      <c r="R4976" s="340"/>
      <c r="S4976" s="119"/>
      <c r="T4976" s="123"/>
      <c r="U4976" s="119"/>
      <c r="V4976" s="99"/>
      <c r="W4976" s="127"/>
      <c r="X4976" s="99"/>
      <c r="Y4976" s="127"/>
    </row>
    <row r="4977" spans="3:25" ht="19" hidden="1">
      <c r="C4977" s="933"/>
      <c r="D4977" s="933"/>
      <c r="E4977" s="19"/>
      <c r="I4977" s="100"/>
      <c r="M4977" s="100"/>
      <c r="Q4977" s="99"/>
      <c r="R4977" s="340"/>
      <c r="S4977" s="119"/>
      <c r="T4977" s="123"/>
      <c r="U4977" s="119"/>
      <c r="V4977" s="99"/>
      <c r="W4977" s="127"/>
      <c r="X4977" s="99"/>
      <c r="Y4977" s="127"/>
    </row>
    <row r="4978" spans="3:25" ht="19" hidden="1">
      <c r="C4978" s="933"/>
      <c r="D4978" s="933"/>
      <c r="E4978" s="19"/>
      <c r="I4978" s="100"/>
      <c r="M4978" s="100"/>
      <c r="Q4978" s="99"/>
      <c r="R4978" s="340"/>
      <c r="S4978" s="119"/>
      <c r="T4978" s="123"/>
      <c r="U4978" s="119"/>
      <c r="V4978" s="99"/>
      <c r="W4978" s="127"/>
      <c r="X4978" s="99"/>
      <c r="Y4978" s="127"/>
    </row>
    <row r="4979" spans="3:25" ht="19" hidden="1">
      <c r="C4979" s="933"/>
      <c r="D4979" s="933"/>
      <c r="E4979" s="19"/>
      <c r="I4979" s="100"/>
      <c r="M4979" s="100"/>
      <c r="Q4979" s="99"/>
      <c r="R4979" s="340"/>
      <c r="S4979" s="119"/>
      <c r="T4979" s="123"/>
      <c r="U4979" s="119"/>
      <c r="V4979" s="99"/>
      <c r="W4979" s="127"/>
      <c r="X4979" s="99"/>
      <c r="Y4979" s="127"/>
    </row>
    <row r="4980" spans="3:25" ht="19" hidden="1">
      <c r="C4980" s="933"/>
      <c r="D4980" s="933"/>
      <c r="E4980" s="19"/>
      <c r="I4980" s="100"/>
      <c r="M4980" s="100"/>
      <c r="Q4980" s="99"/>
      <c r="R4980" s="340"/>
      <c r="S4980" s="119"/>
      <c r="T4980" s="123"/>
      <c r="U4980" s="119"/>
      <c r="V4980" s="99"/>
      <c r="W4980" s="127"/>
      <c r="X4980" s="99"/>
      <c r="Y4980" s="127"/>
    </row>
    <row r="4981" spans="3:25" ht="19" hidden="1">
      <c r="C4981" s="933"/>
      <c r="D4981" s="933"/>
      <c r="E4981" s="19"/>
      <c r="I4981" s="100"/>
      <c r="M4981" s="100"/>
      <c r="Q4981" s="99"/>
      <c r="R4981" s="340"/>
      <c r="S4981" s="119"/>
      <c r="T4981" s="123"/>
      <c r="U4981" s="119"/>
      <c r="V4981" s="99"/>
      <c r="W4981" s="127"/>
      <c r="X4981" s="99"/>
      <c r="Y4981" s="127"/>
    </row>
    <row r="4982" spans="3:25" ht="19" hidden="1">
      <c r="C4982" s="933"/>
      <c r="D4982" s="933"/>
      <c r="E4982" s="19"/>
      <c r="I4982" s="100"/>
      <c r="M4982" s="100"/>
      <c r="Q4982" s="99"/>
      <c r="R4982" s="340"/>
      <c r="S4982" s="119"/>
      <c r="T4982" s="123"/>
      <c r="U4982" s="119"/>
      <c r="V4982" s="99"/>
      <c r="W4982" s="127"/>
      <c r="X4982" s="99"/>
      <c r="Y4982" s="127"/>
    </row>
    <row r="4983" spans="3:25" ht="19" hidden="1">
      <c r="C4983" s="933"/>
      <c r="D4983" s="933"/>
      <c r="E4983" s="19"/>
      <c r="I4983" s="100"/>
      <c r="M4983" s="100"/>
      <c r="Q4983" s="99"/>
      <c r="R4983" s="340"/>
      <c r="S4983" s="119"/>
      <c r="T4983" s="123"/>
      <c r="U4983" s="119"/>
      <c r="V4983" s="99"/>
      <c r="W4983" s="127"/>
      <c r="X4983" s="99"/>
      <c r="Y4983" s="127"/>
    </row>
    <row r="4984" spans="3:25" ht="19" hidden="1">
      <c r="C4984" s="933"/>
      <c r="D4984" s="933"/>
      <c r="E4984" s="19"/>
      <c r="I4984" s="100"/>
      <c r="M4984" s="100"/>
      <c r="Q4984" s="99"/>
      <c r="R4984" s="340"/>
      <c r="S4984" s="119"/>
      <c r="T4984" s="123"/>
      <c r="U4984" s="119"/>
      <c r="V4984" s="99"/>
      <c r="W4984" s="127"/>
      <c r="X4984" s="99"/>
      <c r="Y4984" s="127"/>
    </row>
    <row r="4985" spans="3:25" ht="19" hidden="1">
      <c r="C4985" s="933"/>
      <c r="D4985" s="933"/>
      <c r="E4985" s="19"/>
      <c r="I4985" s="100"/>
      <c r="M4985" s="100"/>
      <c r="Q4985" s="99"/>
      <c r="R4985" s="340"/>
      <c r="S4985" s="119"/>
      <c r="T4985" s="123"/>
      <c r="U4985" s="119"/>
      <c r="V4985" s="99"/>
      <c r="W4985" s="127"/>
      <c r="X4985" s="99"/>
      <c r="Y4985" s="127"/>
    </row>
    <row r="4986" spans="3:25" ht="19" hidden="1">
      <c r="C4986" s="933"/>
      <c r="D4986" s="933"/>
      <c r="E4986" s="19"/>
      <c r="I4986" s="100"/>
      <c r="M4986" s="100"/>
      <c r="Q4986" s="99"/>
      <c r="R4986" s="340"/>
      <c r="S4986" s="119"/>
      <c r="T4986" s="123"/>
      <c r="U4986" s="119"/>
      <c r="V4986" s="99"/>
      <c r="W4986" s="127"/>
      <c r="X4986" s="99"/>
      <c r="Y4986" s="127"/>
    </row>
    <row r="4987" spans="3:25" ht="19" hidden="1">
      <c r="C4987" s="933"/>
      <c r="D4987" s="933"/>
      <c r="E4987" s="19"/>
      <c r="I4987" s="100"/>
      <c r="M4987" s="100"/>
      <c r="Q4987" s="99"/>
      <c r="R4987" s="340"/>
      <c r="S4987" s="119"/>
      <c r="T4987" s="123"/>
      <c r="U4987" s="119"/>
      <c r="V4987" s="99"/>
      <c r="W4987" s="127"/>
      <c r="X4987" s="99"/>
      <c r="Y4987" s="127"/>
    </row>
    <row r="4988" spans="3:25" ht="19" hidden="1">
      <c r="C4988" s="933"/>
      <c r="D4988" s="933"/>
      <c r="E4988" s="19"/>
      <c r="I4988" s="100"/>
      <c r="M4988" s="100"/>
      <c r="Q4988" s="99"/>
      <c r="R4988" s="340"/>
      <c r="S4988" s="119"/>
      <c r="T4988" s="123"/>
      <c r="U4988" s="119"/>
      <c r="V4988" s="99"/>
      <c r="W4988" s="127"/>
      <c r="X4988" s="99"/>
      <c r="Y4988" s="127"/>
    </row>
    <row r="4989" spans="3:25" ht="19" hidden="1">
      <c r="C4989" s="933"/>
      <c r="D4989" s="933"/>
      <c r="E4989" s="19"/>
      <c r="I4989" s="100"/>
      <c r="M4989" s="100"/>
      <c r="Q4989" s="99"/>
      <c r="R4989" s="340"/>
      <c r="S4989" s="119"/>
      <c r="T4989" s="123"/>
      <c r="U4989" s="119"/>
      <c r="V4989" s="99"/>
      <c r="W4989" s="127"/>
      <c r="X4989" s="99"/>
      <c r="Y4989" s="127"/>
    </row>
    <row r="4990" spans="3:25" ht="19" hidden="1">
      <c r="C4990" s="933"/>
      <c r="D4990" s="933"/>
      <c r="E4990" s="19"/>
      <c r="I4990" s="100"/>
      <c r="M4990" s="100"/>
      <c r="Q4990" s="99"/>
      <c r="R4990" s="340"/>
      <c r="S4990" s="119"/>
      <c r="T4990" s="123"/>
      <c r="U4990" s="119"/>
      <c r="V4990" s="99"/>
      <c r="W4990" s="127"/>
      <c r="X4990" s="99"/>
      <c r="Y4990" s="127"/>
    </row>
    <row r="4991" spans="3:25" ht="19" hidden="1">
      <c r="C4991" s="933"/>
      <c r="D4991" s="933"/>
      <c r="E4991" s="19"/>
      <c r="I4991" s="100"/>
      <c r="M4991" s="100"/>
      <c r="Q4991" s="99"/>
      <c r="R4991" s="340"/>
      <c r="S4991" s="119"/>
      <c r="T4991" s="123"/>
      <c r="U4991" s="119"/>
      <c r="V4991" s="99"/>
      <c r="W4991" s="127"/>
      <c r="X4991" s="99"/>
      <c r="Y4991" s="127"/>
    </row>
    <row r="4992" spans="3:25" ht="19" hidden="1">
      <c r="C4992" s="933"/>
      <c r="D4992" s="933"/>
      <c r="E4992" s="19"/>
      <c r="I4992" s="100"/>
      <c r="M4992" s="100"/>
      <c r="Q4992" s="99"/>
      <c r="R4992" s="340"/>
      <c r="S4992" s="119"/>
      <c r="T4992" s="123"/>
      <c r="U4992" s="119"/>
      <c r="V4992" s="99"/>
      <c r="W4992" s="127"/>
      <c r="X4992" s="99"/>
      <c r="Y4992" s="127"/>
    </row>
    <row r="4993" spans="3:25" ht="19" hidden="1">
      <c r="C4993" s="933"/>
      <c r="D4993" s="933"/>
      <c r="E4993" s="19"/>
      <c r="I4993" s="100"/>
      <c r="M4993" s="100"/>
      <c r="Q4993" s="99"/>
      <c r="R4993" s="340"/>
      <c r="S4993" s="119"/>
      <c r="T4993" s="123"/>
      <c r="U4993" s="119"/>
      <c r="V4993" s="99"/>
      <c r="W4993" s="127"/>
      <c r="X4993" s="99"/>
      <c r="Y4993" s="127"/>
    </row>
    <row r="4994" spans="3:25" ht="19" hidden="1">
      <c r="C4994" s="933"/>
      <c r="D4994" s="933"/>
      <c r="E4994" s="19"/>
      <c r="I4994" s="100"/>
      <c r="M4994" s="100"/>
      <c r="Q4994" s="99"/>
      <c r="R4994" s="340"/>
      <c r="S4994" s="119"/>
      <c r="T4994" s="123"/>
      <c r="U4994" s="119"/>
      <c r="V4994" s="99"/>
      <c r="W4994" s="127"/>
      <c r="X4994" s="99"/>
      <c r="Y4994" s="127"/>
    </row>
    <row r="4995" spans="3:25" ht="19" hidden="1">
      <c r="C4995" s="933"/>
      <c r="D4995" s="933"/>
      <c r="E4995" s="19"/>
      <c r="I4995" s="100"/>
      <c r="M4995" s="100"/>
      <c r="Q4995" s="99"/>
      <c r="R4995" s="340"/>
      <c r="S4995" s="119"/>
      <c r="T4995" s="123"/>
      <c r="U4995" s="119"/>
      <c r="V4995" s="99"/>
      <c r="W4995" s="127"/>
      <c r="X4995" s="99"/>
      <c r="Y4995" s="127"/>
    </row>
    <row r="4996" spans="3:25" ht="19" hidden="1">
      <c r="C4996" s="933"/>
      <c r="D4996" s="933"/>
      <c r="E4996" s="19"/>
      <c r="I4996" s="100"/>
      <c r="M4996" s="100"/>
      <c r="Q4996" s="99"/>
      <c r="R4996" s="340"/>
      <c r="S4996" s="119"/>
      <c r="T4996" s="123"/>
      <c r="U4996" s="119"/>
      <c r="V4996" s="99"/>
      <c r="W4996" s="127"/>
      <c r="X4996" s="99"/>
      <c r="Y4996" s="127"/>
    </row>
    <row r="4997" spans="3:25" ht="19" hidden="1">
      <c r="C4997" s="933"/>
      <c r="D4997" s="933"/>
      <c r="E4997" s="19"/>
      <c r="I4997" s="100"/>
      <c r="M4997" s="100"/>
      <c r="Q4997" s="99"/>
      <c r="R4997" s="340"/>
      <c r="S4997" s="119"/>
      <c r="T4997" s="123"/>
      <c r="U4997" s="119"/>
      <c r="V4997" s="99"/>
      <c r="W4997" s="127"/>
      <c r="X4997" s="99"/>
      <c r="Y4997" s="127"/>
    </row>
    <row r="4998" spans="3:25" ht="19" hidden="1">
      <c r="C4998" s="933"/>
      <c r="D4998" s="933"/>
      <c r="E4998" s="19"/>
      <c r="I4998" s="100"/>
      <c r="M4998" s="100"/>
      <c r="Q4998" s="99"/>
      <c r="R4998" s="340"/>
      <c r="S4998" s="119"/>
      <c r="T4998" s="123"/>
      <c r="U4998" s="119"/>
      <c r="V4998" s="99"/>
      <c r="W4998" s="127"/>
      <c r="X4998" s="99"/>
      <c r="Y4998" s="127"/>
    </row>
    <row r="4999" spans="3:25" ht="19" hidden="1">
      <c r="C4999" s="933"/>
      <c r="D4999" s="933"/>
      <c r="E4999" s="19"/>
      <c r="I4999" s="100"/>
      <c r="M4999" s="100"/>
      <c r="Q4999" s="99"/>
      <c r="R4999" s="340"/>
      <c r="S4999" s="119"/>
      <c r="T4999" s="123"/>
      <c r="U4999" s="119"/>
      <c r="V4999" s="99"/>
      <c r="W4999" s="127"/>
      <c r="X4999" s="99"/>
      <c r="Y4999" s="127"/>
    </row>
    <row r="5000" spans="3:25" ht="19" hidden="1">
      <c r="C5000" s="933"/>
      <c r="D5000" s="933"/>
      <c r="E5000" s="19"/>
      <c r="I5000" s="100"/>
      <c r="M5000" s="100"/>
      <c r="Q5000" s="99"/>
      <c r="R5000" s="340"/>
      <c r="S5000" s="119"/>
      <c r="T5000" s="123"/>
      <c r="U5000" s="119"/>
      <c r="V5000" s="99"/>
      <c r="W5000" s="127"/>
      <c r="X5000" s="99"/>
      <c r="Y5000" s="127"/>
    </row>
    <row r="5001" spans="3:25" ht="19" hidden="1">
      <c r="C5001" s="933"/>
      <c r="D5001" s="933"/>
      <c r="E5001" s="19"/>
      <c r="I5001" s="100"/>
      <c r="M5001" s="100"/>
      <c r="Q5001" s="99"/>
      <c r="R5001" s="340"/>
      <c r="S5001" s="119"/>
      <c r="T5001" s="123"/>
      <c r="U5001" s="119"/>
      <c r="V5001" s="99"/>
      <c r="W5001" s="127"/>
      <c r="X5001" s="99"/>
      <c r="Y5001" s="127"/>
    </row>
    <row r="5002" spans="3:25" ht="19" hidden="1">
      <c r="C5002" s="933"/>
      <c r="D5002" s="933"/>
      <c r="E5002" s="19"/>
      <c r="I5002" s="100"/>
      <c r="M5002" s="100"/>
      <c r="Q5002" s="99"/>
      <c r="R5002" s="340"/>
      <c r="S5002" s="119"/>
      <c r="T5002" s="123"/>
      <c r="U5002" s="119"/>
      <c r="V5002" s="99"/>
      <c r="W5002" s="127"/>
      <c r="X5002" s="99"/>
      <c r="Y5002" s="127"/>
    </row>
    <row r="5003" spans="3:25" ht="19" hidden="1">
      <c r="C5003" s="933"/>
      <c r="D5003" s="933"/>
      <c r="E5003" s="19"/>
      <c r="I5003" s="100"/>
      <c r="M5003" s="100"/>
      <c r="Q5003" s="99"/>
      <c r="R5003" s="340"/>
      <c r="S5003" s="119"/>
      <c r="T5003" s="123"/>
      <c r="U5003" s="119"/>
      <c r="V5003" s="99"/>
      <c r="W5003" s="127"/>
      <c r="X5003" s="99"/>
      <c r="Y5003" s="127"/>
    </row>
    <row r="5004" spans="3:25" ht="19" hidden="1">
      <c r="C5004" s="933"/>
      <c r="D5004" s="933"/>
      <c r="E5004" s="19"/>
      <c r="I5004" s="100"/>
      <c r="M5004" s="100"/>
      <c r="Q5004" s="99"/>
      <c r="R5004" s="340"/>
      <c r="S5004" s="119"/>
      <c r="T5004" s="123"/>
      <c r="U5004" s="119"/>
      <c r="V5004" s="99"/>
      <c r="W5004" s="127"/>
      <c r="X5004" s="99"/>
      <c r="Y5004" s="127"/>
    </row>
    <row r="5005" spans="3:25" ht="19" hidden="1">
      <c r="C5005" s="933"/>
      <c r="D5005" s="933"/>
      <c r="E5005" s="19"/>
      <c r="I5005" s="100"/>
      <c r="M5005" s="100"/>
      <c r="Q5005" s="99"/>
      <c r="R5005" s="340"/>
      <c r="S5005" s="119"/>
      <c r="T5005" s="123"/>
      <c r="U5005" s="119"/>
      <c r="V5005" s="99"/>
      <c r="W5005" s="127"/>
      <c r="X5005" s="99"/>
      <c r="Y5005" s="127"/>
    </row>
    <row r="5006" spans="3:25" ht="19" hidden="1">
      <c r="C5006" s="933"/>
      <c r="D5006" s="933"/>
      <c r="E5006" s="19"/>
      <c r="I5006" s="100"/>
      <c r="M5006" s="100"/>
      <c r="Q5006" s="99"/>
      <c r="R5006" s="340"/>
      <c r="S5006" s="119"/>
      <c r="T5006" s="123"/>
      <c r="U5006" s="119"/>
      <c r="V5006" s="99"/>
      <c r="W5006" s="127"/>
      <c r="X5006" s="99"/>
      <c r="Y5006" s="127"/>
    </row>
    <row r="5007" spans="3:25" ht="19" hidden="1">
      <c r="C5007" s="933"/>
      <c r="D5007" s="933"/>
      <c r="E5007" s="19"/>
      <c r="I5007" s="100"/>
      <c r="M5007" s="100"/>
      <c r="Q5007" s="99"/>
      <c r="R5007" s="340"/>
      <c r="S5007" s="119"/>
      <c r="T5007" s="123"/>
      <c r="U5007" s="119"/>
      <c r="V5007" s="99"/>
      <c r="W5007" s="127"/>
      <c r="X5007" s="99"/>
      <c r="Y5007" s="127"/>
    </row>
    <row r="5008" spans="3:25" ht="19" hidden="1">
      <c r="C5008" s="933"/>
      <c r="D5008" s="933"/>
      <c r="E5008" s="19"/>
      <c r="I5008" s="100"/>
      <c r="M5008" s="100"/>
      <c r="Q5008" s="99"/>
      <c r="R5008" s="340"/>
      <c r="S5008" s="119"/>
      <c r="T5008" s="123"/>
      <c r="U5008" s="119"/>
      <c r="V5008" s="99"/>
      <c r="W5008" s="127"/>
      <c r="X5008" s="99"/>
      <c r="Y5008" s="127"/>
    </row>
    <row r="5009" spans="3:25" ht="19" hidden="1">
      <c r="C5009" s="933"/>
      <c r="D5009" s="933"/>
      <c r="E5009" s="19"/>
      <c r="I5009" s="100"/>
      <c r="M5009" s="100"/>
      <c r="Q5009" s="99"/>
      <c r="R5009" s="340"/>
      <c r="S5009" s="119"/>
      <c r="T5009" s="123"/>
      <c r="U5009" s="119"/>
      <c r="V5009" s="99"/>
      <c r="W5009" s="127"/>
      <c r="X5009" s="99"/>
      <c r="Y5009" s="127"/>
    </row>
    <row r="5010" spans="3:25" ht="19" hidden="1">
      <c r="C5010" s="933"/>
      <c r="D5010" s="933"/>
      <c r="E5010" s="19"/>
      <c r="I5010" s="100"/>
      <c r="M5010" s="100"/>
      <c r="Q5010" s="99"/>
      <c r="R5010" s="340"/>
      <c r="S5010" s="119"/>
      <c r="T5010" s="123"/>
      <c r="U5010" s="119"/>
      <c r="V5010" s="99"/>
      <c r="W5010" s="127"/>
      <c r="X5010" s="99"/>
      <c r="Y5010" s="127"/>
    </row>
    <row r="5011" spans="3:25" ht="19" hidden="1">
      <c r="C5011" s="933"/>
      <c r="D5011" s="933"/>
      <c r="E5011" s="19"/>
      <c r="I5011" s="100"/>
      <c r="M5011" s="100"/>
      <c r="Q5011" s="99"/>
      <c r="R5011" s="340"/>
      <c r="S5011" s="119"/>
      <c r="T5011" s="123"/>
      <c r="U5011" s="119"/>
      <c r="V5011" s="99"/>
      <c r="W5011" s="127"/>
      <c r="X5011" s="99"/>
      <c r="Y5011" s="127"/>
    </row>
    <row r="5012" spans="3:25" ht="19" hidden="1">
      <c r="C5012" s="933"/>
      <c r="D5012" s="933"/>
      <c r="E5012" s="19"/>
      <c r="I5012" s="100"/>
      <c r="M5012" s="100"/>
      <c r="Q5012" s="99"/>
      <c r="R5012" s="340"/>
      <c r="S5012" s="119"/>
      <c r="T5012" s="123"/>
      <c r="U5012" s="119"/>
      <c r="V5012" s="99"/>
      <c r="W5012" s="127"/>
      <c r="X5012" s="99"/>
      <c r="Y5012" s="127"/>
    </row>
    <row r="5013" spans="3:25" ht="19" hidden="1">
      <c r="C5013" s="933"/>
      <c r="D5013" s="933"/>
      <c r="E5013" s="19"/>
      <c r="I5013" s="100"/>
      <c r="M5013" s="100"/>
      <c r="Q5013" s="99"/>
      <c r="R5013" s="340"/>
      <c r="S5013" s="119"/>
      <c r="T5013" s="123"/>
      <c r="U5013" s="119"/>
      <c r="V5013" s="99"/>
      <c r="W5013" s="127"/>
      <c r="X5013" s="99"/>
      <c r="Y5013" s="127"/>
    </row>
    <row r="5014" spans="3:25" ht="19" hidden="1">
      <c r="C5014" s="933"/>
      <c r="D5014" s="933"/>
      <c r="E5014" s="19"/>
      <c r="I5014" s="100"/>
      <c r="M5014" s="100"/>
      <c r="Q5014" s="99"/>
      <c r="R5014" s="340"/>
      <c r="S5014" s="119"/>
      <c r="T5014" s="123"/>
      <c r="U5014" s="119"/>
      <c r="V5014" s="99"/>
      <c r="W5014" s="127"/>
      <c r="X5014" s="99"/>
      <c r="Y5014" s="127"/>
    </row>
    <row r="5015" spans="3:25" ht="19" hidden="1">
      <c r="C5015" s="933"/>
      <c r="D5015" s="933"/>
      <c r="E5015" s="19"/>
      <c r="I5015" s="100"/>
      <c r="M5015" s="100"/>
      <c r="Q5015" s="99"/>
      <c r="R5015" s="340"/>
      <c r="S5015" s="119"/>
      <c r="T5015" s="123"/>
      <c r="U5015" s="119"/>
      <c r="V5015" s="99"/>
      <c r="W5015" s="127"/>
      <c r="X5015" s="99"/>
      <c r="Y5015" s="127"/>
    </row>
    <row r="5016" spans="3:25" ht="19" hidden="1">
      <c r="C5016" s="933"/>
      <c r="D5016" s="933"/>
      <c r="E5016" s="19"/>
      <c r="I5016" s="100"/>
      <c r="M5016" s="100"/>
      <c r="Q5016" s="99"/>
      <c r="R5016" s="340"/>
      <c r="S5016" s="119"/>
      <c r="T5016" s="123"/>
      <c r="U5016" s="119"/>
      <c r="V5016" s="99"/>
      <c r="W5016" s="127"/>
      <c r="X5016" s="99"/>
      <c r="Y5016" s="127"/>
    </row>
    <row r="5017" spans="3:25" ht="19" hidden="1">
      <c r="C5017" s="933"/>
      <c r="D5017" s="933"/>
      <c r="E5017" s="19"/>
      <c r="I5017" s="100"/>
      <c r="M5017" s="100"/>
      <c r="Q5017" s="99"/>
      <c r="R5017" s="340"/>
      <c r="S5017" s="119"/>
      <c r="T5017" s="123"/>
      <c r="U5017" s="119"/>
      <c r="V5017" s="99"/>
      <c r="W5017" s="127"/>
      <c r="X5017" s="99"/>
      <c r="Y5017" s="127"/>
    </row>
    <row r="5018" spans="3:25" ht="19" hidden="1">
      <c r="C5018" s="933"/>
      <c r="D5018" s="933"/>
      <c r="E5018" s="19"/>
      <c r="I5018" s="100"/>
      <c r="M5018" s="100"/>
      <c r="Q5018" s="99"/>
      <c r="R5018" s="340"/>
      <c r="S5018" s="119"/>
      <c r="T5018" s="123"/>
      <c r="U5018" s="119"/>
      <c r="V5018" s="99"/>
      <c r="W5018" s="127"/>
      <c r="X5018" s="99"/>
      <c r="Y5018" s="127"/>
    </row>
    <row r="5019" spans="3:25" ht="19" hidden="1">
      <c r="C5019" s="933"/>
      <c r="D5019" s="933"/>
      <c r="E5019" s="19"/>
      <c r="I5019" s="100"/>
      <c r="M5019" s="100"/>
      <c r="Q5019" s="99"/>
      <c r="R5019" s="340"/>
      <c r="S5019" s="119"/>
      <c r="T5019" s="123"/>
      <c r="U5019" s="119"/>
      <c r="V5019" s="99"/>
      <c r="W5019" s="127"/>
      <c r="X5019" s="99"/>
      <c r="Y5019" s="127"/>
    </row>
    <row r="5020" spans="3:25" ht="19" hidden="1">
      <c r="C5020" s="933"/>
      <c r="D5020" s="933"/>
      <c r="E5020" s="19"/>
      <c r="I5020" s="100"/>
      <c r="M5020" s="100"/>
      <c r="Q5020" s="99"/>
      <c r="R5020" s="340"/>
      <c r="S5020" s="119"/>
      <c r="T5020" s="123"/>
      <c r="U5020" s="119"/>
      <c r="V5020" s="99"/>
      <c r="W5020" s="127"/>
      <c r="X5020" s="99"/>
      <c r="Y5020" s="127"/>
    </row>
    <row r="5021" spans="3:25" ht="19" hidden="1">
      <c r="C5021" s="933"/>
      <c r="D5021" s="933"/>
      <c r="E5021" s="19"/>
      <c r="I5021" s="100"/>
      <c r="M5021" s="100"/>
      <c r="Q5021" s="99"/>
      <c r="R5021" s="340"/>
      <c r="S5021" s="119"/>
      <c r="T5021" s="123"/>
      <c r="U5021" s="119"/>
      <c r="V5021" s="99"/>
      <c r="W5021" s="127"/>
      <c r="X5021" s="99"/>
      <c r="Y5021" s="127"/>
    </row>
    <row r="5022" spans="3:25" ht="19" hidden="1">
      <c r="C5022" s="933"/>
      <c r="D5022" s="933"/>
      <c r="E5022" s="19"/>
      <c r="I5022" s="100"/>
      <c r="M5022" s="100"/>
      <c r="Q5022" s="99"/>
      <c r="R5022" s="340"/>
      <c r="S5022" s="119"/>
      <c r="T5022" s="123"/>
      <c r="U5022" s="119"/>
      <c r="V5022" s="99"/>
      <c r="W5022" s="127"/>
      <c r="X5022" s="99"/>
      <c r="Y5022" s="127"/>
    </row>
    <row r="5023" spans="3:25" ht="19" hidden="1">
      <c r="C5023" s="933"/>
      <c r="D5023" s="933"/>
      <c r="E5023" s="19"/>
      <c r="I5023" s="100"/>
      <c r="M5023" s="100"/>
      <c r="Q5023" s="99"/>
      <c r="R5023" s="340"/>
      <c r="S5023" s="119"/>
      <c r="T5023" s="123"/>
      <c r="U5023" s="119"/>
      <c r="V5023" s="99"/>
      <c r="W5023" s="127"/>
      <c r="X5023" s="99"/>
      <c r="Y5023" s="127"/>
    </row>
    <row r="5024" spans="3:25" ht="19" hidden="1">
      <c r="C5024" s="933"/>
      <c r="D5024" s="933"/>
      <c r="E5024" s="19"/>
      <c r="I5024" s="100"/>
      <c r="M5024" s="100"/>
      <c r="Q5024" s="99"/>
      <c r="R5024" s="340"/>
      <c r="S5024" s="119"/>
      <c r="T5024" s="123"/>
      <c r="U5024" s="119"/>
      <c r="V5024" s="99"/>
      <c r="W5024" s="127"/>
      <c r="X5024" s="99"/>
      <c r="Y5024" s="127"/>
    </row>
    <row r="5025" spans="3:25" ht="19" hidden="1">
      <c r="C5025" s="933"/>
      <c r="D5025" s="933"/>
      <c r="E5025" s="19"/>
      <c r="I5025" s="100"/>
      <c r="M5025" s="100"/>
      <c r="Q5025" s="99"/>
      <c r="R5025" s="340"/>
      <c r="S5025" s="119"/>
      <c r="T5025" s="123"/>
      <c r="U5025" s="119"/>
      <c r="V5025" s="99"/>
      <c r="W5025" s="127"/>
      <c r="X5025" s="99"/>
      <c r="Y5025" s="127"/>
    </row>
    <row r="5026" spans="3:25" ht="19" hidden="1">
      <c r="C5026" s="933"/>
      <c r="D5026" s="933"/>
      <c r="E5026" s="19"/>
      <c r="I5026" s="100"/>
      <c r="M5026" s="100"/>
      <c r="Q5026" s="99"/>
      <c r="R5026" s="340"/>
      <c r="S5026" s="119"/>
      <c r="T5026" s="123"/>
      <c r="U5026" s="119"/>
      <c r="V5026" s="99"/>
      <c r="W5026" s="127"/>
      <c r="X5026" s="99"/>
      <c r="Y5026" s="127"/>
    </row>
    <row r="5027" spans="3:25" ht="19" hidden="1">
      <c r="C5027" s="933"/>
      <c r="D5027" s="933"/>
      <c r="E5027" s="19"/>
      <c r="I5027" s="100"/>
      <c r="M5027" s="100"/>
      <c r="Q5027" s="99"/>
      <c r="R5027" s="340"/>
      <c r="S5027" s="119"/>
      <c r="T5027" s="123"/>
      <c r="U5027" s="119"/>
      <c r="V5027" s="99"/>
      <c r="W5027" s="127"/>
      <c r="X5027" s="99"/>
      <c r="Y5027" s="127"/>
    </row>
    <row r="5028" spans="3:25" ht="19" hidden="1">
      <c r="C5028" s="933"/>
      <c r="D5028" s="933"/>
      <c r="E5028" s="19"/>
      <c r="I5028" s="100"/>
      <c r="M5028" s="100"/>
      <c r="Q5028" s="99"/>
      <c r="R5028" s="340"/>
      <c r="S5028" s="119"/>
      <c r="T5028" s="123"/>
      <c r="U5028" s="119"/>
      <c r="V5028" s="99"/>
      <c r="W5028" s="127"/>
      <c r="X5028" s="99"/>
      <c r="Y5028" s="127"/>
    </row>
    <row r="5029" spans="3:25" ht="19" hidden="1">
      <c r="C5029" s="933"/>
      <c r="D5029" s="933"/>
      <c r="E5029" s="19"/>
      <c r="I5029" s="100"/>
      <c r="M5029" s="100"/>
      <c r="Q5029" s="99"/>
      <c r="R5029" s="340"/>
      <c r="S5029" s="119"/>
      <c r="T5029" s="123"/>
      <c r="U5029" s="119"/>
      <c r="V5029" s="99"/>
      <c r="W5029" s="127"/>
      <c r="X5029" s="99"/>
      <c r="Y5029" s="127"/>
    </row>
    <row r="5030" spans="3:25" ht="19" hidden="1">
      <c r="C5030" s="933"/>
      <c r="D5030" s="933"/>
      <c r="E5030" s="19"/>
      <c r="I5030" s="100"/>
      <c r="M5030" s="100"/>
      <c r="Q5030" s="99"/>
      <c r="R5030" s="340"/>
      <c r="S5030" s="119"/>
      <c r="T5030" s="123"/>
      <c r="U5030" s="119"/>
      <c r="V5030" s="99"/>
      <c r="W5030" s="127"/>
      <c r="X5030" s="99"/>
      <c r="Y5030" s="127"/>
    </row>
    <row r="5031" spans="3:25" ht="19" hidden="1">
      <c r="C5031" s="933"/>
      <c r="D5031" s="933"/>
      <c r="E5031" s="19"/>
      <c r="I5031" s="100"/>
      <c r="M5031" s="100"/>
      <c r="Q5031" s="99"/>
      <c r="R5031" s="340"/>
      <c r="S5031" s="119"/>
      <c r="T5031" s="123"/>
      <c r="U5031" s="119"/>
      <c r="V5031" s="99"/>
      <c r="W5031" s="127"/>
      <c r="X5031" s="99"/>
      <c r="Y5031" s="127"/>
    </row>
    <row r="5032" spans="3:25" ht="19" hidden="1">
      <c r="C5032" s="933"/>
      <c r="D5032" s="933"/>
      <c r="E5032" s="19"/>
      <c r="I5032" s="100"/>
      <c r="M5032" s="100"/>
      <c r="Q5032" s="99"/>
      <c r="R5032" s="340"/>
      <c r="S5032" s="119"/>
      <c r="T5032" s="123"/>
      <c r="U5032" s="119"/>
      <c r="V5032" s="99"/>
      <c r="W5032" s="127"/>
      <c r="X5032" s="99"/>
      <c r="Y5032" s="127"/>
    </row>
    <row r="5033" spans="3:25" ht="19" hidden="1">
      <c r="C5033" s="933"/>
      <c r="D5033" s="933"/>
      <c r="E5033" s="19"/>
      <c r="I5033" s="100"/>
      <c r="M5033" s="100"/>
      <c r="Q5033" s="99"/>
      <c r="R5033" s="340"/>
      <c r="S5033" s="119"/>
      <c r="T5033" s="123"/>
      <c r="U5033" s="119"/>
      <c r="V5033" s="99"/>
      <c r="W5033" s="127"/>
      <c r="X5033" s="99"/>
      <c r="Y5033" s="127"/>
    </row>
    <row r="5034" spans="3:25" ht="19" hidden="1">
      <c r="C5034" s="933"/>
      <c r="D5034" s="933"/>
      <c r="E5034" s="19"/>
      <c r="I5034" s="100"/>
      <c r="M5034" s="100"/>
      <c r="Q5034" s="99"/>
      <c r="R5034" s="340"/>
      <c r="S5034" s="119"/>
      <c r="T5034" s="123"/>
      <c r="U5034" s="119"/>
      <c r="V5034" s="99"/>
      <c r="W5034" s="127"/>
      <c r="X5034" s="99"/>
      <c r="Y5034" s="127"/>
    </row>
    <row r="5035" spans="3:25" ht="19" hidden="1">
      <c r="C5035" s="933"/>
      <c r="D5035" s="933"/>
      <c r="E5035" s="19"/>
      <c r="I5035" s="100"/>
      <c r="M5035" s="100"/>
      <c r="Q5035" s="99"/>
      <c r="R5035" s="340"/>
      <c r="S5035" s="119"/>
      <c r="T5035" s="123"/>
      <c r="U5035" s="119"/>
      <c r="V5035" s="99"/>
      <c r="W5035" s="127"/>
      <c r="X5035" s="99"/>
      <c r="Y5035" s="127"/>
    </row>
    <row r="5036" spans="3:25" ht="19" hidden="1">
      <c r="C5036" s="933"/>
      <c r="D5036" s="933"/>
      <c r="E5036" s="19"/>
      <c r="I5036" s="100"/>
      <c r="M5036" s="100"/>
      <c r="Q5036" s="99"/>
      <c r="R5036" s="340"/>
      <c r="S5036" s="119"/>
      <c r="T5036" s="123"/>
      <c r="U5036" s="119"/>
      <c r="V5036" s="99"/>
      <c r="W5036" s="127"/>
      <c r="X5036" s="99"/>
      <c r="Y5036" s="127"/>
    </row>
    <row r="5037" spans="3:25" ht="19" hidden="1">
      <c r="C5037" s="933"/>
      <c r="D5037" s="933"/>
      <c r="E5037" s="19"/>
      <c r="I5037" s="100"/>
      <c r="M5037" s="100"/>
      <c r="Q5037" s="99"/>
      <c r="R5037" s="340"/>
      <c r="S5037" s="119"/>
      <c r="T5037" s="123"/>
      <c r="U5037" s="119"/>
      <c r="V5037" s="99"/>
      <c r="W5037" s="127"/>
      <c r="X5037" s="99"/>
      <c r="Y5037" s="127"/>
    </row>
    <row r="5038" spans="3:25" ht="19" hidden="1">
      <c r="C5038" s="933"/>
      <c r="D5038" s="933"/>
      <c r="E5038" s="19"/>
      <c r="I5038" s="100"/>
      <c r="M5038" s="100"/>
      <c r="Q5038" s="99"/>
      <c r="R5038" s="340"/>
      <c r="S5038" s="119"/>
      <c r="T5038" s="123"/>
      <c r="U5038" s="119"/>
      <c r="V5038" s="99"/>
      <c r="W5038" s="127"/>
      <c r="X5038" s="99"/>
      <c r="Y5038" s="127"/>
    </row>
    <row r="5039" spans="3:25" ht="19" hidden="1">
      <c r="C5039" s="933"/>
      <c r="D5039" s="933"/>
      <c r="E5039" s="19"/>
      <c r="I5039" s="100"/>
      <c r="M5039" s="100"/>
      <c r="Q5039" s="99"/>
      <c r="R5039" s="340"/>
      <c r="S5039" s="119"/>
      <c r="T5039" s="123"/>
      <c r="U5039" s="119"/>
      <c r="V5039" s="99"/>
      <c r="W5039" s="127"/>
      <c r="X5039" s="99"/>
      <c r="Y5039" s="127"/>
    </row>
    <row r="5040" spans="3:25" ht="19" hidden="1">
      <c r="C5040" s="933"/>
      <c r="D5040" s="933"/>
      <c r="E5040" s="19"/>
      <c r="I5040" s="100"/>
      <c r="M5040" s="100"/>
      <c r="Q5040" s="99"/>
      <c r="R5040" s="340"/>
      <c r="S5040" s="119"/>
      <c r="T5040" s="123"/>
      <c r="U5040" s="119"/>
      <c r="V5040" s="99"/>
      <c r="W5040" s="127"/>
      <c r="X5040" s="99"/>
      <c r="Y5040" s="127"/>
    </row>
    <row r="5041" spans="3:25" ht="19" hidden="1">
      <c r="C5041" s="933"/>
      <c r="D5041" s="933"/>
      <c r="E5041" s="19"/>
      <c r="I5041" s="100"/>
      <c r="M5041" s="100"/>
      <c r="Q5041" s="99"/>
      <c r="R5041" s="340"/>
      <c r="S5041" s="119"/>
      <c r="T5041" s="123"/>
      <c r="U5041" s="119"/>
      <c r="V5041" s="99"/>
      <c r="W5041" s="127"/>
      <c r="X5041" s="99"/>
      <c r="Y5041" s="127"/>
    </row>
    <row r="5042" spans="3:25" ht="19" hidden="1">
      <c r="C5042" s="933"/>
      <c r="D5042" s="933"/>
      <c r="E5042" s="19"/>
      <c r="I5042" s="100"/>
      <c r="M5042" s="100"/>
      <c r="Q5042" s="99"/>
      <c r="R5042" s="340"/>
      <c r="S5042" s="119"/>
      <c r="T5042" s="123"/>
      <c r="U5042" s="119"/>
      <c r="V5042" s="99"/>
      <c r="W5042" s="127"/>
      <c r="X5042" s="99"/>
      <c r="Y5042" s="127"/>
    </row>
    <row r="5043" spans="3:25" ht="19" hidden="1">
      <c r="C5043" s="933"/>
      <c r="D5043" s="933"/>
      <c r="E5043" s="19"/>
      <c r="I5043" s="100"/>
      <c r="M5043" s="100"/>
      <c r="Q5043" s="99"/>
      <c r="R5043" s="340"/>
      <c r="S5043" s="119"/>
      <c r="T5043" s="123"/>
      <c r="U5043" s="119"/>
      <c r="V5043" s="99"/>
      <c r="W5043" s="127"/>
      <c r="X5043" s="99"/>
      <c r="Y5043" s="127"/>
    </row>
    <row r="5044" spans="3:25" ht="19" hidden="1">
      <c r="C5044" s="933"/>
      <c r="D5044" s="933"/>
      <c r="E5044" s="19"/>
      <c r="I5044" s="100"/>
      <c r="M5044" s="100"/>
      <c r="Q5044" s="99"/>
      <c r="R5044" s="340"/>
      <c r="S5044" s="119"/>
      <c r="T5044" s="123"/>
      <c r="U5044" s="119"/>
      <c r="V5044" s="99"/>
      <c r="W5044" s="127"/>
      <c r="X5044" s="99"/>
      <c r="Y5044" s="127"/>
    </row>
    <row r="5045" spans="3:25" ht="19" hidden="1">
      <c r="C5045" s="933"/>
      <c r="D5045" s="933"/>
      <c r="E5045" s="19"/>
      <c r="I5045" s="100"/>
      <c r="M5045" s="100"/>
      <c r="Q5045" s="99"/>
      <c r="R5045" s="340"/>
      <c r="S5045" s="119"/>
      <c r="T5045" s="123"/>
      <c r="U5045" s="119"/>
      <c r="V5045" s="99"/>
      <c r="W5045" s="127"/>
      <c r="X5045" s="99"/>
      <c r="Y5045" s="127"/>
    </row>
    <row r="5046" spans="3:25" ht="19" hidden="1">
      <c r="C5046" s="933"/>
      <c r="D5046" s="933"/>
      <c r="E5046" s="19"/>
      <c r="I5046" s="100"/>
      <c r="M5046" s="100"/>
      <c r="Q5046" s="99"/>
      <c r="R5046" s="340"/>
      <c r="S5046" s="119"/>
      <c r="T5046" s="123"/>
      <c r="U5046" s="119"/>
      <c r="V5046" s="99"/>
      <c r="W5046" s="127"/>
      <c r="X5046" s="99"/>
      <c r="Y5046" s="127"/>
    </row>
    <row r="5047" spans="3:25" ht="19" hidden="1">
      <c r="C5047" s="933"/>
      <c r="D5047" s="933"/>
      <c r="E5047" s="19"/>
      <c r="I5047" s="100"/>
      <c r="M5047" s="100"/>
      <c r="Q5047" s="99"/>
      <c r="R5047" s="340"/>
      <c r="S5047" s="119"/>
      <c r="T5047" s="123"/>
      <c r="U5047" s="119"/>
      <c r="V5047" s="99"/>
      <c r="W5047" s="127"/>
      <c r="X5047" s="99"/>
      <c r="Y5047" s="127"/>
    </row>
    <row r="5048" spans="3:25" ht="19" hidden="1">
      <c r="C5048" s="933"/>
      <c r="D5048" s="933"/>
      <c r="E5048" s="19"/>
      <c r="I5048" s="100"/>
      <c r="M5048" s="100"/>
      <c r="Q5048" s="99"/>
      <c r="R5048" s="340"/>
      <c r="S5048" s="119"/>
      <c r="T5048" s="123"/>
      <c r="U5048" s="119"/>
      <c r="V5048" s="99"/>
      <c r="W5048" s="127"/>
      <c r="X5048" s="99"/>
      <c r="Y5048" s="127"/>
    </row>
    <row r="5049" spans="3:25" ht="19" hidden="1">
      <c r="C5049" s="933"/>
      <c r="D5049" s="933"/>
      <c r="E5049" s="19"/>
      <c r="I5049" s="100"/>
      <c r="M5049" s="100"/>
      <c r="Q5049" s="99"/>
      <c r="R5049" s="340"/>
      <c r="S5049" s="119"/>
      <c r="T5049" s="123"/>
      <c r="U5049" s="119"/>
      <c r="V5049" s="99"/>
      <c r="W5049" s="127"/>
      <c r="X5049" s="99"/>
      <c r="Y5049" s="127"/>
    </row>
    <row r="5050" spans="3:25" ht="19" hidden="1">
      <c r="C5050" s="933"/>
      <c r="D5050" s="933"/>
      <c r="E5050" s="19"/>
      <c r="I5050" s="100"/>
      <c r="M5050" s="100"/>
      <c r="Q5050" s="99"/>
      <c r="R5050" s="340"/>
      <c r="S5050" s="119"/>
      <c r="T5050" s="123"/>
      <c r="U5050" s="119"/>
      <c r="V5050" s="99"/>
      <c r="W5050" s="127"/>
      <c r="X5050" s="99"/>
      <c r="Y5050" s="127"/>
    </row>
    <row r="5051" spans="3:25" ht="19" hidden="1">
      <c r="C5051" s="933"/>
      <c r="D5051" s="933"/>
      <c r="E5051" s="19"/>
      <c r="I5051" s="100"/>
      <c r="M5051" s="100"/>
      <c r="Q5051" s="99"/>
      <c r="R5051" s="340"/>
      <c r="S5051" s="119"/>
      <c r="T5051" s="123"/>
      <c r="U5051" s="119"/>
      <c r="V5051" s="99"/>
      <c r="W5051" s="127"/>
      <c r="X5051" s="99"/>
      <c r="Y5051" s="127"/>
    </row>
    <row r="5052" spans="3:25" ht="19" hidden="1">
      <c r="C5052" s="933"/>
      <c r="D5052" s="933"/>
      <c r="E5052" s="19"/>
      <c r="I5052" s="100"/>
      <c r="M5052" s="100"/>
      <c r="Q5052" s="99"/>
      <c r="R5052" s="340"/>
      <c r="S5052" s="119"/>
      <c r="T5052" s="123"/>
      <c r="U5052" s="119"/>
      <c r="V5052" s="99"/>
      <c r="W5052" s="127"/>
      <c r="X5052" s="99"/>
      <c r="Y5052" s="127"/>
    </row>
    <row r="5053" spans="3:25" ht="19" hidden="1">
      <c r="C5053" s="933"/>
      <c r="D5053" s="933"/>
      <c r="E5053" s="19"/>
      <c r="I5053" s="100"/>
      <c r="M5053" s="100"/>
      <c r="Q5053" s="99"/>
      <c r="R5053" s="340"/>
      <c r="S5053" s="119"/>
      <c r="T5053" s="123"/>
      <c r="U5053" s="119"/>
      <c r="V5053" s="99"/>
      <c r="W5053" s="127"/>
      <c r="X5053" s="99"/>
      <c r="Y5053" s="127"/>
    </row>
    <row r="5054" spans="3:25" ht="19" hidden="1">
      <c r="C5054" s="933"/>
      <c r="D5054" s="933"/>
      <c r="E5054" s="19"/>
      <c r="I5054" s="100"/>
      <c r="M5054" s="100"/>
      <c r="Q5054" s="99"/>
      <c r="R5054" s="340"/>
      <c r="S5054" s="119"/>
      <c r="T5054" s="123"/>
      <c r="U5054" s="119"/>
      <c r="V5054" s="99"/>
      <c r="W5054" s="127"/>
      <c r="X5054" s="99"/>
      <c r="Y5054" s="127"/>
    </row>
    <row r="5055" spans="3:25" ht="19" hidden="1">
      <c r="C5055" s="933"/>
      <c r="D5055" s="933"/>
      <c r="E5055" s="19"/>
      <c r="I5055" s="100"/>
      <c r="M5055" s="100"/>
      <c r="Q5055" s="99"/>
      <c r="R5055" s="340"/>
      <c r="S5055" s="119"/>
      <c r="T5055" s="123"/>
      <c r="U5055" s="119"/>
      <c r="V5055" s="99"/>
      <c r="W5055" s="127"/>
      <c r="X5055" s="99"/>
      <c r="Y5055" s="127"/>
    </row>
    <row r="5056" spans="3:25" ht="19" hidden="1">
      <c r="C5056" s="933"/>
      <c r="D5056" s="933"/>
      <c r="E5056" s="19"/>
      <c r="I5056" s="100"/>
      <c r="M5056" s="100"/>
      <c r="Q5056" s="99"/>
      <c r="R5056" s="340"/>
      <c r="S5056" s="119"/>
      <c r="T5056" s="123"/>
      <c r="U5056" s="119"/>
      <c r="V5056" s="99"/>
      <c r="W5056" s="127"/>
      <c r="X5056" s="99"/>
      <c r="Y5056" s="127"/>
    </row>
    <row r="5057" spans="3:25" ht="19" hidden="1">
      <c r="C5057" s="933"/>
      <c r="D5057" s="933"/>
      <c r="E5057" s="19"/>
      <c r="I5057" s="100"/>
      <c r="M5057" s="100"/>
      <c r="Q5057" s="99"/>
      <c r="R5057" s="340"/>
      <c r="S5057" s="119"/>
      <c r="T5057" s="123"/>
      <c r="U5057" s="119"/>
      <c r="V5057" s="99"/>
      <c r="W5057" s="127"/>
      <c r="X5057" s="99"/>
      <c r="Y5057" s="127"/>
    </row>
    <row r="5058" spans="3:25" ht="19" hidden="1">
      <c r="C5058" s="933"/>
      <c r="D5058" s="933"/>
      <c r="E5058" s="19"/>
      <c r="I5058" s="100"/>
      <c r="M5058" s="100"/>
      <c r="Q5058" s="99"/>
      <c r="R5058" s="340"/>
      <c r="S5058" s="119"/>
      <c r="T5058" s="123"/>
      <c r="U5058" s="119"/>
      <c r="V5058" s="99"/>
      <c r="W5058" s="127"/>
      <c r="X5058" s="99"/>
      <c r="Y5058" s="127"/>
    </row>
    <row r="5059" spans="3:25" ht="19" hidden="1">
      <c r="C5059" s="933"/>
      <c r="D5059" s="933"/>
      <c r="E5059" s="19"/>
      <c r="I5059" s="100"/>
      <c r="M5059" s="100"/>
      <c r="Q5059" s="99"/>
      <c r="R5059" s="340"/>
      <c r="S5059" s="119"/>
      <c r="T5059" s="123"/>
      <c r="U5059" s="119"/>
      <c r="V5059" s="99"/>
      <c r="W5059" s="127"/>
      <c r="X5059" s="99"/>
      <c r="Y5059" s="127"/>
    </row>
    <row r="5060" spans="3:25" ht="19" hidden="1">
      <c r="C5060" s="933"/>
      <c r="D5060" s="933"/>
      <c r="E5060" s="19"/>
      <c r="I5060" s="100"/>
      <c r="M5060" s="100"/>
      <c r="Q5060" s="99"/>
      <c r="R5060" s="340"/>
      <c r="S5060" s="119"/>
      <c r="T5060" s="123"/>
      <c r="U5060" s="119"/>
      <c r="V5060" s="99"/>
      <c r="W5060" s="127"/>
      <c r="X5060" s="99"/>
      <c r="Y5060" s="127"/>
    </row>
    <row r="5061" spans="3:25" ht="19" hidden="1">
      <c r="C5061" s="933"/>
      <c r="D5061" s="933"/>
      <c r="E5061" s="19"/>
      <c r="I5061" s="100"/>
      <c r="M5061" s="100"/>
      <c r="Q5061" s="99"/>
      <c r="R5061" s="340"/>
      <c r="S5061" s="119"/>
      <c r="T5061" s="123"/>
      <c r="U5061" s="119"/>
      <c r="V5061" s="99"/>
      <c r="W5061" s="127"/>
      <c r="X5061" s="99"/>
      <c r="Y5061" s="127"/>
    </row>
    <row r="5062" spans="3:25" ht="19" hidden="1">
      <c r="C5062" s="933"/>
      <c r="D5062" s="933"/>
      <c r="E5062" s="19"/>
      <c r="I5062" s="100"/>
      <c r="M5062" s="100"/>
      <c r="Q5062" s="99"/>
      <c r="R5062" s="340"/>
      <c r="S5062" s="119"/>
      <c r="T5062" s="123"/>
      <c r="U5062" s="119"/>
      <c r="V5062" s="99"/>
      <c r="W5062" s="127"/>
      <c r="X5062" s="99"/>
      <c r="Y5062" s="127"/>
    </row>
    <row r="5063" spans="3:25" ht="19" hidden="1">
      <c r="C5063" s="933"/>
      <c r="D5063" s="933"/>
      <c r="E5063" s="19"/>
      <c r="I5063" s="100"/>
      <c r="M5063" s="100"/>
      <c r="Q5063" s="99"/>
      <c r="R5063" s="340"/>
      <c r="S5063" s="119"/>
      <c r="T5063" s="123"/>
      <c r="U5063" s="119"/>
      <c r="V5063" s="99"/>
      <c r="W5063" s="127"/>
      <c r="X5063" s="99"/>
      <c r="Y5063" s="127"/>
    </row>
    <row r="5064" spans="3:25" ht="19" hidden="1">
      <c r="C5064" s="933"/>
      <c r="D5064" s="933"/>
      <c r="E5064" s="19"/>
      <c r="I5064" s="100"/>
      <c r="M5064" s="100"/>
      <c r="Q5064" s="99"/>
      <c r="R5064" s="340"/>
      <c r="S5064" s="119"/>
      <c r="T5064" s="123"/>
      <c r="U5064" s="119"/>
      <c r="V5064" s="99"/>
      <c r="W5064" s="127"/>
      <c r="X5064" s="99"/>
      <c r="Y5064" s="127"/>
    </row>
    <row r="5065" spans="3:25" ht="19" hidden="1">
      <c r="C5065" s="933"/>
      <c r="D5065" s="933"/>
      <c r="E5065" s="19"/>
      <c r="I5065" s="100"/>
      <c r="M5065" s="100"/>
      <c r="Q5065" s="99"/>
      <c r="R5065" s="340"/>
      <c r="S5065" s="119"/>
      <c r="T5065" s="123"/>
      <c r="U5065" s="119"/>
      <c r="V5065" s="99"/>
      <c r="W5065" s="127"/>
      <c r="X5065" s="99"/>
      <c r="Y5065" s="127"/>
    </row>
    <row r="5066" spans="3:25" ht="19" hidden="1">
      <c r="C5066" s="933"/>
      <c r="D5066" s="933"/>
      <c r="E5066" s="19"/>
      <c r="I5066" s="100"/>
      <c r="M5066" s="100"/>
      <c r="Q5066" s="99"/>
      <c r="R5066" s="340"/>
      <c r="S5066" s="119"/>
      <c r="T5066" s="123"/>
      <c r="U5066" s="119"/>
      <c r="V5066" s="99"/>
      <c r="W5066" s="127"/>
      <c r="X5066" s="99"/>
      <c r="Y5066" s="127"/>
    </row>
    <row r="5067" spans="3:25" ht="19" hidden="1">
      <c r="C5067" s="933"/>
      <c r="D5067" s="933"/>
      <c r="E5067" s="19"/>
      <c r="I5067" s="100"/>
      <c r="M5067" s="100"/>
      <c r="Q5067" s="99"/>
      <c r="R5067" s="340"/>
      <c r="S5067" s="119"/>
      <c r="T5067" s="123"/>
      <c r="U5067" s="119"/>
      <c r="V5067" s="99"/>
      <c r="W5067" s="127"/>
      <c r="X5067" s="99"/>
      <c r="Y5067" s="127"/>
    </row>
    <row r="5068" spans="3:25" ht="19" hidden="1">
      <c r="C5068" s="933"/>
      <c r="D5068" s="933"/>
      <c r="E5068" s="19"/>
      <c r="I5068" s="100"/>
      <c r="M5068" s="100"/>
      <c r="Q5068" s="99"/>
      <c r="R5068" s="340"/>
      <c r="S5068" s="119"/>
      <c r="T5068" s="123"/>
      <c r="U5068" s="119"/>
      <c r="V5068" s="99"/>
      <c r="W5068" s="127"/>
      <c r="X5068" s="99"/>
      <c r="Y5068" s="127"/>
    </row>
    <row r="5069" spans="3:25" ht="19" hidden="1">
      <c r="C5069" s="933"/>
      <c r="D5069" s="933"/>
      <c r="E5069" s="19"/>
      <c r="I5069" s="100"/>
      <c r="M5069" s="100"/>
      <c r="Q5069" s="99"/>
      <c r="R5069" s="340"/>
      <c r="S5069" s="119"/>
      <c r="T5069" s="123"/>
      <c r="U5069" s="119"/>
      <c r="V5069" s="99"/>
      <c r="W5069" s="127"/>
      <c r="X5069" s="99"/>
      <c r="Y5069" s="127"/>
    </row>
    <row r="5070" spans="3:25" ht="19" hidden="1">
      <c r="C5070" s="933"/>
      <c r="D5070" s="933"/>
      <c r="E5070" s="19"/>
      <c r="I5070" s="100"/>
      <c r="M5070" s="100"/>
      <c r="Q5070" s="99"/>
      <c r="R5070" s="340"/>
      <c r="S5070" s="119"/>
      <c r="T5070" s="123"/>
      <c r="U5070" s="119"/>
      <c r="V5070" s="99"/>
      <c r="W5070" s="127"/>
      <c r="X5070" s="99"/>
      <c r="Y5070" s="127"/>
    </row>
    <row r="5071" spans="3:25" ht="19" hidden="1">
      <c r="C5071" s="933"/>
      <c r="D5071" s="933"/>
      <c r="E5071" s="19"/>
      <c r="I5071" s="100"/>
      <c r="M5071" s="100"/>
      <c r="Q5071" s="99"/>
      <c r="R5071" s="340"/>
      <c r="S5071" s="119"/>
      <c r="T5071" s="123"/>
      <c r="U5071" s="119"/>
      <c r="V5071" s="99"/>
      <c r="W5071" s="127"/>
      <c r="X5071" s="99"/>
      <c r="Y5071" s="127"/>
    </row>
    <row r="5072" spans="3:25" ht="19" hidden="1">
      <c r="C5072" s="933"/>
      <c r="D5072" s="933"/>
      <c r="E5072" s="19"/>
      <c r="I5072" s="100"/>
      <c r="M5072" s="100"/>
      <c r="Q5072" s="99"/>
      <c r="R5072" s="340"/>
      <c r="S5072" s="119"/>
      <c r="T5072" s="123"/>
      <c r="U5072" s="119"/>
      <c r="V5072" s="99"/>
      <c r="W5072" s="127"/>
      <c r="X5072" s="99"/>
      <c r="Y5072" s="127"/>
    </row>
    <row r="5073" spans="3:25" ht="19" hidden="1">
      <c r="C5073" s="933"/>
      <c r="D5073" s="933"/>
      <c r="E5073" s="19"/>
      <c r="I5073" s="100"/>
      <c r="M5073" s="100"/>
      <c r="Q5073" s="99"/>
      <c r="R5073" s="340"/>
      <c r="S5073" s="119"/>
      <c r="T5073" s="123"/>
      <c r="U5073" s="119"/>
      <c r="V5073" s="99"/>
      <c r="W5073" s="127"/>
      <c r="X5073" s="99"/>
      <c r="Y5073" s="127"/>
    </row>
    <row r="5074" spans="3:25" ht="19" hidden="1">
      <c r="C5074" s="933"/>
      <c r="D5074" s="933"/>
      <c r="E5074" s="19"/>
      <c r="I5074" s="100"/>
      <c r="M5074" s="100"/>
      <c r="Q5074" s="99"/>
      <c r="R5074" s="340"/>
      <c r="S5074" s="119"/>
      <c r="T5074" s="123"/>
      <c r="U5074" s="119"/>
      <c r="V5074" s="99"/>
      <c r="W5074" s="127"/>
      <c r="X5074" s="99"/>
      <c r="Y5074" s="127"/>
    </row>
    <row r="5075" spans="3:25" ht="19" hidden="1">
      <c r="C5075" s="933"/>
      <c r="D5075" s="933"/>
      <c r="E5075" s="19"/>
      <c r="I5075" s="100"/>
      <c r="M5075" s="100"/>
      <c r="Q5075" s="99"/>
      <c r="R5075" s="340"/>
      <c r="S5075" s="119"/>
      <c r="T5075" s="123"/>
      <c r="U5075" s="119"/>
      <c r="V5075" s="99"/>
      <c r="W5075" s="127"/>
      <c r="X5075" s="99"/>
      <c r="Y5075" s="127"/>
    </row>
    <row r="5076" spans="3:25" ht="19" hidden="1">
      <c r="C5076" s="933"/>
      <c r="D5076" s="933"/>
      <c r="E5076" s="19"/>
      <c r="I5076" s="100"/>
      <c r="M5076" s="100"/>
      <c r="Q5076" s="99"/>
      <c r="R5076" s="340"/>
      <c r="S5076" s="119"/>
      <c r="T5076" s="123"/>
      <c r="U5076" s="119"/>
      <c r="V5076" s="99"/>
      <c r="W5076" s="127"/>
      <c r="X5076" s="99"/>
      <c r="Y5076" s="127"/>
    </row>
    <row r="5077" spans="3:25" ht="19" hidden="1">
      <c r="C5077" s="933"/>
      <c r="D5077" s="933"/>
      <c r="E5077" s="19"/>
      <c r="I5077" s="100"/>
      <c r="M5077" s="100"/>
      <c r="Q5077" s="99"/>
      <c r="R5077" s="340"/>
      <c r="S5077" s="119"/>
      <c r="T5077" s="123"/>
      <c r="U5077" s="119"/>
      <c r="V5077" s="99"/>
      <c r="W5077" s="127"/>
      <c r="X5077" s="99"/>
      <c r="Y5077" s="127"/>
    </row>
    <row r="5078" spans="3:25" ht="19" hidden="1">
      <c r="C5078" s="933"/>
      <c r="D5078" s="933"/>
      <c r="E5078" s="19"/>
      <c r="I5078" s="100"/>
      <c r="M5078" s="100"/>
      <c r="Q5078" s="99"/>
      <c r="R5078" s="340"/>
      <c r="S5078" s="119"/>
      <c r="T5078" s="123"/>
      <c r="U5078" s="119"/>
      <c r="V5078" s="99"/>
      <c r="W5078" s="127"/>
      <c r="X5078" s="99"/>
      <c r="Y5078" s="127"/>
    </row>
    <row r="5079" spans="3:25" ht="19" hidden="1">
      <c r="C5079" s="933"/>
      <c r="D5079" s="933"/>
      <c r="E5079" s="19"/>
      <c r="I5079" s="100"/>
      <c r="M5079" s="100"/>
      <c r="Q5079" s="99"/>
      <c r="R5079" s="340"/>
      <c r="S5079" s="119"/>
      <c r="T5079" s="123"/>
      <c r="U5079" s="119"/>
      <c r="V5079" s="99"/>
      <c r="W5079" s="127"/>
      <c r="X5079" s="99"/>
      <c r="Y5079" s="127"/>
    </row>
    <row r="5080" spans="3:25" ht="19" hidden="1">
      <c r="C5080" s="933"/>
      <c r="D5080" s="933"/>
      <c r="E5080" s="19"/>
      <c r="I5080" s="100"/>
      <c r="M5080" s="100"/>
      <c r="Q5080" s="99"/>
      <c r="R5080" s="340"/>
      <c r="S5080" s="119"/>
      <c r="T5080" s="123"/>
      <c r="U5080" s="119"/>
      <c r="V5080" s="99"/>
      <c r="W5080" s="127"/>
      <c r="X5080" s="99"/>
      <c r="Y5080" s="127"/>
    </row>
    <row r="5081" spans="3:25" ht="19" hidden="1">
      <c r="C5081" s="933"/>
      <c r="D5081" s="933"/>
      <c r="E5081" s="19"/>
      <c r="I5081" s="100"/>
      <c r="M5081" s="100"/>
      <c r="Q5081" s="99"/>
      <c r="R5081" s="340"/>
      <c r="S5081" s="119"/>
      <c r="T5081" s="123"/>
      <c r="U5081" s="119"/>
      <c r="V5081" s="99"/>
      <c r="W5081" s="127"/>
      <c r="X5081" s="99"/>
      <c r="Y5081" s="127"/>
    </row>
    <row r="5082" spans="3:25" ht="19" hidden="1">
      <c r="C5082" s="933"/>
      <c r="D5082" s="933"/>
      <c r="E5082" s="19"/>
      <c r="I5082" s="100"/>
      <c r="M5082" s="100"/>
      <c r="Q5082" s="99"/>
      <c r="R5082" s="340"/>
      <c r="S5082" s="119"/>
      <c r="T5082" s="123"/>
      <c r="U5082" s="119"/>
      <c r="V5082" s="99"/>
      <c r="W5082" s="127"/>
      <c r="X5082" s="99"/>
      <c r="Y5082" s="127"/>
    </row>
    <row r="5083" spans="3:25" ht="19" hidden="1">
      <c r="C5083" s="933"/>
      <c r="D5083" s="933"/>
      <c r="E5083" s="19"/>
      <c r="I5083" s="100"/>
      <c r="M5083" s="100"/>
      <c r="Q5083" s="99"/>
      <c r="R5083" s="340"/>
      <c r="S5083" s="119"/>
      <c r="T5083" s="123"/>
      <c r="U5083" s="119"/>
      <c r="V5083" s="99"/>
      <c r="W5083" s="127"/>
      <c r="X5083" s="99"/>
      <c r="Y5083" s="127"/>
    </row>
    <row r="5084" spans="3:25" ht="19" hidden="1">
      <c r="C5084" s="933"/>
      <c r="D5084" s="933"/>
      <c r="E5084" s="19"/>
      <c r="I5084" s="100"/>
      <c r="M5084" s="100"/>
      <c r="Q5084" s="99"/>
      <c r="R5084" s="340"/>
      <c r="S5084" s="119"/>
      <c r="T5084" s="123"/>
      <c r="U5084" s="119"/>
      <c r="V5084" s="99"/>
      <c r="W5084" s="127"/>
      <c r="X5084" s="99"/>
      <c r="Y5084" s="127"/>
    </row>
    <row r="5085" spans="3:25" ht="19" hidden="1">
      <c r="C5085" s="933"/>
      <c r="D5085" s="933"/>
      <c r="E5085" s="19"/>
      <c r="I5085" s="100"/>
      <c r="M5085" s="100"/>
      <c r="Q5085" s="99"/>
      <c r="R5085" s="340"/>
      <c r="S5085" s="119"/>
      <c r="T5085" s="123"/>
      <c r="U5085" s="119"/>
      <c r="V5085" s="99"/>
      <c r="W5085" s="127"/>
      <c r="X5085" s="99"/>
      <c r="Y5085" s="127"/>
    </row>
    <row r="5086" spans="3:25" ht="19" hidden="1">
      <c r="C5086" s="933"/>
      <c r="D5086" s="933"/>
      <c r="E5086" s="19"/>
      <c r="I5086" s="100"/>
      <c r="M5086" s="100"/>
      <c r="Q5086" s="99"/>
      <c r="R5086" s="340"/>
      <c r="S5086" s="119"/>
      <c r="T5086" s="123"/>
      <c r="U5086" s="119"/>
      <c r="V5086" s="99"/>
      <c r="W5086" s="127"/>
      <c r="X5086" s="99"/>
      <c r="Y5086" s="127"/>
    </row>
    <row r="5087" spans="3:25" ht="19" hidden="1">
      <c r="C5087" s="933"/>
      <c r="D5087" s="933"/>
      <c r="E5087" s="19"/>
      <c r="I5087" s="100"/>
      <c r="M5087" s="100"/>
      <c r="Q5087" s="99"/>
      <c r="R5087" s="340"/>
      <c r="S5087" s="119"/>
      <c r="T5087" s="123"/>
      <c r="U5087" s="119"/>
      <c r="V5087" s="99"/>
      <c r="W5087" s="127"/>
      <c r="X5087" s="99"/>
      <c r="Y5087" s="127"/>
    </row>
    <row r="5088" spans="3:25" ht="19" hidden="1">
      <c r="C5088" s="933"/>
      <c r="D5088" s="933"/>
      <c r="E5088" s="19"/>
      <c r="I5088" s="100"/>
      <c r="M5088" s="100"/>
      <c r="Q5088" s="99"/>
      <c r="R5088" s="340"/>
      <c r="S5088" s="119"/>
      <c r="T5088" s="123"/>
      <c r="U5088" s="119"/>
      <c r="V5088" s="99"/>
      <c r="W5088" s="127"/>
      <c r="X5088" s="99"/>
      <c r="Y5088" s="127"/>
    </row>
    <row r="5089" spans="3:25" ht="19" hidden="1">
      <c r="C5089" s="933"/>
      <c r="D5089" s="933"/>
      <c r="E5089" s="19"/>
      <c r="I5089" s="100"/>
      <c r="M5089" s="100"/>
      <c r="Q5089" s="99"/>
      <c r="R5089" s="340"/>
      <c r="S5089" s="119"/>
      <c r="T5089" s="123"/>
      <c r="U5089" s="119"/>
      <c r="V5089" s="99"/>
      <c r="W5089" s="127"/>
      <c r="X5089" s="99"/>
      <c r="Y5089" s="127"/>
    </row>
    <row r="5090" spans="3:25" ht="19" hidden="1">
      <c r="C5090" s="933"/>
      <c r="D5090" s="933"/>
      <c r="E5090" s="19"/>
      <c r="I5090" s="100"/>
      <c r="M5090" s="100"/>
      <c r="Q5090" s="99"/>
      <c r="R5090" s="340"/>
      <c r="S5090" s="119"/>
      <c r="T5090" s="123"/>
      <c r="U5090" s="119"/>
      <c r="V5090" s="99"/>
      <c r="W5090" s="127"/>
      <c r="X5090" s="99"/>
      <c r="Y5090" s="127"/>
    </row>
    <row r="5091" spans="3:25" ht="19" hidden="1">
      <c r="C5091" s="933"/>
      <c r="D5091" s="933"/>
      <c r="E5091" s="19"/>
      <c r="I5091" s="100"/>
      <c r="M5091" s="100"/>
      <c r="Q5091" s="99"/>
      <c r="R5091" s="340"/>
      <c r="S5091" s="119"/>
      <c r="T5091" s="123"/>
      <c r="U5091" s="119"/>
      <c r="V5091" s="99"/>
      <c r="W5091" s="127"/>
      <c r="X5091" s="99"/>
      <c r="Y5091" s="127"/>
    </row>
    <row r="5092" spans="3:25" ht="19" hidden="1">
      <c r="C5092" s="933"/>
      <c r="D5092" s="933"/>
      <c r="E5092" s="19"/>
      <c r="I5092" s="100"/>
      <c r="M5092" s="100"/>
      <c r="Q5092" s="99"/>
      <c r="R5092" s="340"/>
      <c r="S5092" s="119"/>
      <c r="T5092" s="123"/>
      <c r="U5092" s="119"/>
      <c r="V5092" s="99"/>
      <c r="W5092" s="127"/>
      <c r="X5092" s="99"/>
      <c r="Y5092" s="127"/>
    </row>
    <row r="5093" spans="3:25" ht="19" hidden="1">
      <c r="C5093" s="933"/>
      <c r="D5093" s="933"/>
      <c r="E5093" s="19"/>
      <c r="I5093" s="100"/>
      <c r="M5093" s="100"/>
      <c r="Q5093" s="99"/>
      <c r="R5093" s="340"/>
      <c r="S5093" s="119"/>
      <c r="T5093" s="123"/>
      <c r="U5093" s="119"/>
      <c r="V5093" s="99"/>
      <c r="W5093" s="127"/>
      <c r="X5093" s="99"/>
      <c r="Y5093" s="127"/>
    </row>
    <row r="5094" spans="3:25" ht="19" hidden="1">
      <c r="C5094" s="933"/>
      <c r="D5094" s="933"/>
      <c r="E5094" s="19"/>
      <c r="I5094" s="100"/>
      <c r="M5094" s="100"/>
      <c r="Q5094" s="99"/>
      <c r="R5094" s="340"/>
      <c r="S5094" s="119"/>
      <c r="T5094" s="123"/>
      <c r="U5094" s="119"/>
      <c r="V5094" s="99"/>
      <c r="W5094" s="127"/>
      <c r="X5094" s="99"/>
      <c r="Y5094" s="127"/>
    </row>
    <row r="5095" spans="3:25" ht="19" hidden="1">
      <c r="C5095" s="933"/>
      <c r="D5095" s="933"/>
      <c r="E5095" s="19"/>
      <c r="I5095" s="100"/>
      <c r="M5095" s="100"/>
      <c r="Q5095" s="99"/>
      <c r="R5095" s="340"/>
      <c r="S5095" s="119"/>
      <c r="T5095" s="123"/>
      <c r="U5095" s="119"/>
      <c r="V5095" s="99"/>
      <c r="W5095" s="127"/>
      <c r="X5095" s="99"/>
      <c r="Y5095" s="127"/>
    </row>
    <row r="5096" spans="3:25" ht="19" hidden="1">
      <c r="C5096" s="933"/>
      <c r="D5096" s="933"/>
      <c r="E5096" s="19"/>
      <c r="I5096" s="100"/>
      <c r="M5096" s="100"/>
      <c r="Q5096" s="99"/>
      <c r="R5096" s="340"/>
      <c r="S5096" s="119"/>
      <c r="T5096" s="123"/>
      <c r="U5096" s="119"/>
      <c r="V5096" s="99"/>
      <c r="W5096" s="127"/>
      <c r="X5096" s="99"/>
      <c r="Y5096" s="127"/>
    </row>
    <row r="5097" spans="3:25" ht="19" hidden="1">
      <c r="C5097" s="933"/>
      <c r="D5097" s="933"/>
      <c r="E5097" s="19"/>
      <c r="I5097" s="100"/>
      <c r="M5097" s="100"/>
      <c r="Q5097" s="99"/>
      <c r="R5097" s="340"/>
      <c r="S5097" s="119"/>
      <c r="T5097" s="123"/>
      <c r="U5097" s="119"/>
      <c r="V5097" s="99"/>
      <c r="W5097" s="127"/>
      <c r="X5097" s="99"/>
      <c r="Y5097" s="127"/>
    </row>
    <row r="5098" spans="3:25" ht="19" hidden="1">
      <c r="C5098" s="933"/>
      <c r="D5098" s="933"/>
      <c r="E5098" s="19"/>
      <c r="I5098" s="100"/>
      <c r="M5098" s="100"/>
      <c r="Q5098" s="99"/>
      <c r="R5098" s="340"/>
      <c r="S5098" s="119"/>
      <c r="T5098" s="123"/>
      <c r="U5098" s="119"/>
      <c r="V5098" s="99"/>
      <c r="W5098" s="127"/>
      <c r="X5098" s="99"/>
      <c r="Y5098" s="127"/>
    </row>
    <row r="5099" spans="3:25" ht="19" hidden="1">
      <c r="C5099" s="933"/>
      <c r="D5099" s="933"/>
      <c r="E5099" s="19"/>
      <c r="I5099" s="100"/>
      <c r="M5099" s="100"/>
      <c r="Q5099" s="99"/>
      <c r="R5099" s="340"/>
      <c r="S5099" s="119"/>
      <c r="T5099" s="123"/>
      <c r="U5099" s="119"/>
      <c r="V5099" s="99"/>
      <c r="W5099" s="127"/>
      <c r="X5099" s="99"/>
      <c r="Y5099" s="127"/>
    </row>
    <row r="5100" spans="3:25" ht="19" hidden="1">
      <c r="C5100" s="933"/>
      <c r="D5100" s="933"/>
      <c r="E5100" s="19"/>
      <c r="I5100" s="100"/>
      <c r="M5100" s="100"/>
      <c r="Q5100" s="99"/>
      <c r="R5100" s="340"/>
      <c r="S5100" s="119"/>
      <c r="T5100" s="123"/>
      <c r="U5100" s="119"/>
      <c r="V5100" s="99"/>
      <c r="W5100" s="127"/>
      <c r="X5100" s="99"/>
      <c r="Y5100" s="127"/>
    </row>
    <row r="5101" spans="3:25" ht="19" hidden="1">
      <c r="C5101" s="933"/>
      <c r="D5101" s="933"/>
      <c r="E5101" s="19"/>
      <c r="I5101" s="100"/>
      <c r="M5101" s="100"/>
      <c r="Q5101" s="99"/>
      <c r="R5101" s="340"/>
      <c r="S5101" s="119"/>
      <c r="T5101" s="123"/>
      <c r="U5101" s="119"/>
      <c r="V5101" s="99"/>
      <c r="W5101" s="127"/>
      <c r="X5101" s="99"/>
      <c r="Y5101" s="127"/>
    </row>
    <row r="5102" spans="3:25" ht="19" hidden="1">
      <c r="C5102" s="933"/>
      <c r="D5102" s="933"/>
      <c r="E5102" s="19"/>
      <c r="I5102" s="100"/>
      <c r="M5102" s="100"/>
      <c r="Q5102" s="99"/>
      <c r="R5102" s="340"/>
      <c r="S5102" s="119"/>
      <c r="T5102" s="123"/>
      <c r="U5102" s="119"/>
      <c r="V5102" s="99"/>
      <c r="W5102" s="127"/>
      <c r="X5102" s="99"/>
      <c r="Y5102" s="127"/>
    </row>
    <row r="5103" spans="3:25" ht="19" hidden="1">
      <c r="C5103" s="933"/>
      <c r="D5103" s="933"/>
      <c r="E5103" s="19"/>
      <c r="I5103" s="100"/>
      <c r="M5103" s="100"/>
      <c r="Q5103" s="99"/>
      <c r="R5103" s="340"/>
      <c r="S5103" s="119"/>
      <c r="T5103" s="123"/>
      <c r="U5103" s="119"/>
      <c r="V5103" s="99"/>
      <c r="W5103" s="127"/>
      <c r="X5103" s="99"/>
      <c r="Y5103" s="127"/>
    </row>
    <row r="5104" spans="3:25" ht="19" hidden="1">
      <c r="C5104" s="933"/>
      <c r="D5104" s="933"/>
      <c r="E5104" s="19"/>
      <c r="I5104" s="100"/>
      <c r="M5104" s="100"/>
      <c r="Q5104" s="99"/>
      <c r="R5104" s="340"/>
      <c r="S5104" s="119"/>
      <c r="T5104" s="123"/>
      <c r="U5104" s="119"/>
      <c r="V5104" s="99"/>
      <c r="W5104" s="127"/>
      <c r="X5104" s="99"/>
      <c r="Y5104" s="127"/>
    </row>
    <row r="5105" spans="3:25" ht="19" hidden="1">
      <c r="C5105" s="933"/>
      <c r="D5105" s="933"/>
      <c r="E5105" s="19"/>
      <c r="I5105" s="100"/>
      <c r="M5105" s="100"/>
      <c r="Q5105" s="99"/>
      <c r="R5105" s="340"/>
      <c r="S5105" s="119"/>
      <c r="T5105" s="123"/>
      <c r="U5105" s="119"/>
      <c r="V5105" s="99"/>
      <c r="W5105" s="127"/>
      <c r="X5105" s="99"/>
      <c r="Y5105" s="127"/>
    </row>
    <row r="5106" spans="3:25" ht="19" hidden="1">
      <c r="C5106" s="933"/>
      <c r="D5106" s="933"/>
      <c r="E5106" s="19"/>
      <c r="I5106" s="100"/>
      <c r="M5106" s="100"/>
      <c r="Q5106" s="99"/>
      <c r="R5106" s="340"/>
      <c r="S5106" s="119"/>
      <c r="T5106" s="123"/>
      <c r="U5106" s="119"/>
      <c r="V5106" s="99"/>
      <c r="W5106" s="127"/>
      <c r="X5106" s="99"/>
      <c r="Y5106" s="127"/>
    </row>
    <row r="5107" spans="3:25" ht="19" hidden="1">
      <c r="C5107" s="933"/>
      <c r="D5107" s="933"/>
      <c r="E5107" s="19"/>
      <c r="I5107" s="100"/>
      <c r="M5107" s="100"/>
      <c r="Q5107" s="99"/>
      <c r="R5107" s="340"/>
      <c r="S5107" s="119"/>
      <c r="T5107" s="123"/>
      <c r="U5107" s="119"/>
      <c r="V5107" s="99"/>
      <c r="W5107" s="127"/>
      <c r="X5107" s="99"/>
      <c r="Y5107" s="127"/>
    </row>
    <row r="5108" spans="3:25" ht="19" hidden="1">
      <c r="C5108" s="933"/>
      <c r="D5108" s="933"/>
      <c r="E5108" s="19"/>
      <c r="I5108" s="100"/>
      <c r="M5108" s="100"/>
      <c r="Q5108" s="99"/>
      <c r="R5108" s="340"/>
      <c r="S5108" s="119"/>
      <c r="T5108" s="123"/>
      <c r="U5108" s="119"/>
      <c r="V5108" s="99"/>
      <c r="W5108" s="127"/>
      <c r="X5108" s="99"/>
      <c r="Y5108" s="127"/>
    </row>
    <row r="5109" spans="3:25" ht="19" hidden="1">
      <c r="C5109" s="933"/>
      <c r="D5109" s="933"/>
      <c r="E5109" s="19"/>
      <c r="I5109" s="100"/>
      <c r="M5109" s="100"/>
      <c r="Q5109" s="99"/>
      <c r="R5109" s="340"/>
      <c r="S5109" s="119"/>
      <c r="T5109" s="123"/>
      <c r="U5109" s="119"/>
      <c r="V5109" s="99"/>
      <c r="W5109" s="127"/>
      <c r="X5109" s="99"/>
      <c r="Y5109" s="127"/>
    </row>
    <row r="5110" spans="3:25" ht="19" hidden="1">
      <c r="C5110" s="933"/>
      <c r="D5110" s="933"/>
      <c r="E5110" s="19"/>
      <c r="I5110" s="100"/>
      <c r="M5110" s="100"/>
      <c r="Q5110" s="99"/>
      <c r="R5110" s="340"/>
      <c r="S5110" s="119"/>
      <c r="T5110" s="123"/>
      <c r="U5110" s="119"/>
      <c r="V5110" s="99"/>
      <c r="W5110" s="127"/>
      <c r="X5110" s="99"/>
      <c r="Y5110" s="127"/>
    </row>
    <row r="5111" spans="3:25" ht="19" hidden="1">
      <c r="C5111" s="933"/>
      <c r="D5111" s="933"/>
      <c r="E5111" s="19"/>
      <c r="I5111" s="100"/>
      <c r="M5111" s="100"/>
      <c r="Q5111" s="99"/>
      <c r="R5111" s="340"/>
      <c r="S5111" s="119"/>
      <c r="T5111" s="123"/>
      <c r="U5111" s="119"/>
      <c r="V5111" s="99"/>
      <c r="W5111" s="127"/>
      <c r="X5111" s="99"/>
      <c r="Y5111" s="127"/>
    </row>
    <row r="5112" spans="3:25" ht="19" hidden="1">
      <c r="C5112" s="933"/>
      <c r="D5112" s="933"/>
      <c r="E5112" s="19"/>
      <c r="I5112" s="100"/>
      <c r="M5112" s="100"/>
      <c r="Q5112" s="99"/>
      <c r="R5112" s="340"/>
      <c r="S5112" s="119"/>
      <c r="T5112" s="123"/>
      <c r="U5112" s="119"/>
      <c r="V5112" s="99"/>
      <c r="W5112" s="127"/>
      <c r="X5112" s="99"/>
      <c r="Y5112" s="127"/>
    </row>
    <row r="5113" spans="3:25" ht="19" hidden="1">
      <c r="C5113" s="933"/>
      <c r="D5113" s="933"/>
      <c r="E5113" s="19"/>
      <c r="I5113" s="100"/>
      <c r="M5113" s="100"/>
      <c r="Q5113" s="99"/>
      <c r="R5113" s="340"/>
      <c r="S5113" s="119"/>
      <c r="T5113" s="123"/>
      <c r="U5113" s="119"/>
      <c r="V5113" s="99"/>
      <c r="W5113" s="127"/>
      <c r="X5113" s="99"/>
      <c r="Y5113" s="127"/>
    </row>
    <row r="5114" spans="3:25" ht="19" hidden="1">
      <c r="C5114" s="933"/>
      <c r="D5114" s="933"/>
      <c r="E5114" s="19"/>
      <c r="I5114" s="100"/>
      <c r="M5114" s="100"/>
      <c r="Q5114" s="99"/>
      <c r="R5114" s="340"/>
      <c r="S5114" s="119"/>
      <c r="T5114" s="123"/>
      <c r="U5114" s="119"/>
      <c r="V5114" s="99"/>
      <c r="W5114" s="127"/>
      <c r="X5114" s="99"/>
      <c r="Y5114" s="127"/>
    </row>
    <row r="5115" spans="3:25" ht="19" hidden="1">
      <c r="C5115" s="933"/>
      <c r="D5115" s="933"/>
      <c r="E5115" s="19"/>
      <c r="I5115" s="100"/>
      <c r="M5115" s="100"/>
      <c r="Q5115" s="99"/>
      <c r="R5115" s="340"/>
      <c r="S5115" s="119"/>
      <c r="T5115" s="123"/>
      <c r="U5115" s="119"/>
      <c r="V5115" s="99"/>
      <c r="W5115" s="127"/>
      <c r="X5115" s="99"/>
      <c r="Y5115" s="127"/>
    </row>
    <row r="5116" spans="3:25" ht="19" hidden="1">
      <c r="C5116" s="933"/>
      <c r="D5116" s="933"/>
      <c r="E5116" s="19"/>
      <c r="I5116" s="100"/>
      <c r="M5116" s="100"/>
      <c r="Q5116" s="99"/>
      <c r="R5116" s="340"/>
      <c r="S5116" s="119"/>
      <c r="T5116" s="123"/>
      <c r="U5116" s="119"/>
      <c r="V5116" s="99"/>
      <c r="W5116" s="127"/>
      <c r="X5116" s="99"/>
      <c r="Y5116" s="127"/>
    </row>
    <row r="5117" spans="3:25" ht="19" hidden="1">
      <c r="C5117" s="933"/>
      <c r="D5117" s="933"/>
      <c r="E5117" s="19"/>
      <c r="I5117" s="100"/>
      <c r="M5117" s="100"/>
      <c r="Q5117" s="99"/>
      <c r="R5117" s="340"/>
      <c r="S5117" s="119"/>
      <c r="T5117" s="123"/>
      <c r="U5117" s="119"/>
      <c r="V5117" s="99"/>
      <c r="W5117" s="127"/>
      <c r="X5117" s="99"/>
      <c r="Y5117" s="127"/>
    </row>
    <row r="5118" spans="3:25" ht="19" hidden="1">
      <c r="C5118" s="933"/>
      <c r="D5118" s="933"/>
      <c r="E5118" s="19"/>
      <c r="I5118" s="100"/>
      <c r="M5118" s="100"/>
      <c r="Q5118" s="99"/>
      <c r="R5118" s="340"/>
      <c r="S5118" s="119"/>
      <c r="T5118" s="123"/>
      <c r="U5118" s="119"/>
      <c r="V5118" s="99"/>
      <c r="W5118" s="127"/>
      <c r="X5118" s="99"/>
      <c r="Y5118" s="127"/>
    </row>
    <row r="5119" spans="3:25" ht="19" hidden="1">
      <c r="C5119" s="933"/>
      <c r="D5119" s="933"/>
      <c r="E5119" s="19"/>
      <c r="I5119" s="100"/>
      <c r="M5119" s="100"/>
      <c r="Q5119" s="99"/>
      <c r="R5119" s="340"/>
      <c r="S5119" s="119"/>
      <c r="T5119" s="123"/>
      <c r="U5119" s="119"/>
      <c r="V5119" s="99"/>
      <c r="W5119" s="127"/>
      <c r="X5119" s="99"/>
      <c r="Y5119" s="127"/>
    </row>
    <row r="5120" spans="3:25" ht="19" hidden="1">
      <c r="C5120" s="933"/>
      <c r="D5120" s="933"/>
      <c r="E5120" s="19"/>
      <c r="I5120" s="100"/>
      <c r="M5120" s="100"/>
      <c r="Q5120" s="99"/>
      <c r="R5120" s="340"/>
      <c r="S5120" s="119"/>
      <c r="T5120" s="123"/>
      <c r="U5120" s="119"/>
      <c r="V5120" s="99"/>
      <c r="W5120" s="127"/>
      <c r="X5120" s="99"/>
      <c r="Y5120" s="127"/>
    </row>
    <row r="5121" spans="3:25" ht="19" hidden="1">
      <c r="C5121" s="933"/>
      <c r="D5121" s="933"/>
      <c r="E5121" s="19"/>
      <c r="I5121" s="100"/>
      <c r="M5121" s="100"/>
      <c r="Q5121" s="99"/>
      <c r="R5121" s="340"/>
      <c r="S5121" s="119"/>
      <c r="T5121" s="123"/>
      <c r="U5121" s="119"/>
      <c r="V5121" s="99"/>
      <c r="W5121" s="127"/>
      <c r="X5121" s="99"/>
      <c r="Y5121" s="127"/>
    </row>
    <row r="5122" spans="3:25" ht="19" hidden="1">
      <c r="C5122" s="933"/>
      <c r="D5122" s="933"/>
      <c r="E5122" s="19"/>
      <c r="I5122" s="100"/>
      <c r="M5122" s="100"/>
      <c r="Q5122" s="99"/>
      <c r="R5122" s="340"/>
      <c r="S5122" s="119"/>
      <c r="T5122" s="123"/>
      <c r="U5122" s="119"/>
      <c r="V5122" s="99"/>
      <c r="W5122" s="127"/>
      <c r="X5122" s="99"/>
      <c r="Y5122" s="127"/>
    </row>
    <row r="5123" spans="3:25" ht="19" hidden="1">
      <c r="C5123" s="933"/>
      <c r="D5123" s="933"/>
      <c r="E5123" s="19"/>
      <c r="I5123" s="100"/>
      <c r="M5123" s="100"/>
      <c r="Q5123" s="99"/>
      <c r="R5123" s="340"/>
      <c r="S5123" s="119"/>
      <c r="T5123" s="123"/>
      <c r="U5123" s="119"/>
      <c r="V5123" s="99"/>
      <c r="W5123" s="127"/>
      <c r="X5123" s="99"/>
      <c r="Y5123" s="127"/>
    </row>
    <row r="5124" spans="3:25" ht="19" hidden="1">
      <c r="C5124" s="933"/>
      <c r="D5124" s="933"/>
      <c r="E5124" s="19"/>
      <c r="I5124" s="100"/>
      <c r="M5124" s="100"/>
      <c r="Q5124" s="99"/>
      <c r="R5124" s="340"/>
      <c r="S5124" s="119"/>
      <c r="T5124" s="123"/>
      <c r="U5124" s="119"/>
      <c r="V5124" s="99"/>
      <c r="W5124" s="127"/>
      <c r="X5124" s="99"/>
      <c r="Y5124" s="127"/>
    </row>
    <row r="5125" spans="3:25" ht="19" hidden="1">
      <c r="C5125" s="933"/>
      <c r="D5125" s="933"/>
      <c r="E5125" s="19"/>
      <c r="I5125" s="100"/>
      <c r="M5125" s="100"/>
      <c r="Q5125" s="99"/>
      <c r="R5125" s="340"/>
      <c r="S5125" s="119"/>
      <c r="T5125" s="123"/>
      <c r="U5125" s="119"/>
      <c r="V5125" s="99"/>
      <c r="W5125" s="127"/>
      <c r="X5125" s="99"/>
      <c r="Y5125" s="127"/>
    </row>
    <row r="5126" spans="3:25" ht="19" hidden="1">
      <c r="C5126" s="933"/>
      <c r="D5126" s="933"/>
      <c r="E5126" s="19"/>
      <c r="I5126" s="100"/>
      <c r="M5126" s="100"/>
      <c r="Q5126" s="99"/>
      <c r="R5126" s="340"/>
      <c r="S5126" s="119"/>
      <c r="T5126" s="123"/>
      <c r="U5126" s="119"/>
      <c r="V5126" s="99"/>
      <c r="W5126" s="127"/>
      <c r="X5126" s="99"/>
      <c r="Y5126" s="127"/>
    </row>
    <row r="5127" spans="3:25" ht="19" hidden="1">
      <c r="C5127" s="933"/>
      <c r="D5127" s="933"/>
      <c r="E5127" s="19"/>
      <c r="I5127" s="100"/>
      <c r="M5127" s="100"/>
      <c r="Q5127" s="99"/>
      <c r="R5127" s="340"/>
      <c r="S5127" s="119"/>
      <c r="T5127" s="123"/>
      <c r="U5127" s="119"/>
      <c r="V5127" s="99"/>
      <c r="W5127" s="127"/>
      <c r="X5127" s="99"/>
      <c r="Y5127" s="127"/>
    </row>
    <row r="5128" spans="3:25" ht="19" hidden="1">
      <c r="C5128" s="933"/>
      <c r="D5128" s="933"/>
      <c r="E5128" s="19"/>
      <c r="I5128" s="100"/>
      <c r="M5128" s="100"/>
      <c r="Q5128" s="99"/>
      <c r="R5128" s="340"/>
      <c r="S5128" s="119"/>
      <c r="T5128" s="123"/>
      <c r="U5128" s="119"/>
      <c r="V5128" s="99"/>
      <c r="W5128" s="127"/>
      <c r="X5128" s="99"/>
      <c r="Y5128" s="127"/>
    </row>
    <row r="5129" spans="3:25" ht="19" hidden="1">
      <c r="C5129" s="933"/>
      <c r="D5129" s="933"/>
      <c r="E5129" s="19"/>
      <c r="I5129" s="100"/>
      <c r="M5129" s="100"/>
      <c r="Q5129" s="99"/>
      <c r="R5129" s="340"/>
      <c r="S5129" s="119"/>
      <c r="T5129" s="123"/>
      <c r="U5129" s="119"/>
      <c r="V5129" s="99"/>
      <c r="W5129" s="127"/>
      <c r="X5129" s="99"/>
      <c r="Y5129" s="127"/>
    </row>
    <row r="5130" spans="3:25" ht="19" hidden="1">
      <c r="C5130" s="933"/>
      <c r="D5130" s="933"/>
      <c r="E5130" s="19"/>
      <c r="I5130" s="100"/>
      <c r="M5130" s="100"/>
      <c r="Q5130" s="99"/>
      <c r="R5130" s="340"/>
      <c r="S5130" s="119"/>
      <c r="T5130" s="123"/>
      <c r="U5130" s="119"/>
      <c r="V5130" s="99"/>
      <c r="W5130" s="127"/>
      <c r="X5130" s="99"/>
      <c r="Y5130" s="127"/>
    </row>
    <row r="5131" spans="3:25" ht="19" hidden="1">
      <c r="C5131" s="933"/>
      <c r="D5131" s="933"/>
      <c r="E5131" s="19"/>
      <c r="I5131" s="100"/>
      <c r="M5131" s="100"/>
      <c r="Q5131" s="99"/>
      <c r="R5131" s="340"/>
      <c r="S5131" s="119"/>
      <c r="T5131" s="123"/>
      <c r="U5131" s="119"/>
      <c r="V5131" s="99"/>
      <c r="W5131" s="127"/>
      <c r="X5131" s="99"/>
      <c r="Y5131" s="127"/>
    </row>
    <row r="5132" spans="3:25" ht="19" hidden="1">
      <c r="C5132" s="933"/>
      <c r="D5132" s="933"/>
      <c r="E5132" s="19"/>
      <c r="I5132" s="100"/>
      <c r="M5132" s="100"/>
      <c r="Q5132" s="99"/>
      <c r="R5132" s="340"/>
      <c r="S5132" s="119"/>
      <c r="T5132" s="123"/>
      <c r="U5132" s="119"/>
      <c r="V5132" s="99"/>
      <c r="W5132" s="127"/>
      <c r="X5132" s="99"/>
      <c r="Y5132" s="127"/>
    </row>
    <row r="5133" spans="3:25" ht="19" hidden="1">
      <c r="C5133" s="933"/>
      <c r="D5133" s="933"/>
      <c r="E5133" s="19"/>
      <c r="I5133" s="100"/>
      <c r="M5133" s="100"/>
      <c r="Q5133" s="99"/>
      <c r="R5133" s="340"/>
      <c r="S5133" s="119"/>
      <c r="T5133" s="123"/>
      <c r="U5133" s="119"/>
      <c r="V5133" s="99"/>
      <c r="W5133" s="127"/>
      <c r="X5133" s="99"/>
      <c r="Y5133" s="127"/>
    </row>
    <row r="5134" spans="3:25" ht="19" hidden="1">
      <c r="C5134" s="933"/>
      <c r="D5134" s="933"/>
      <c r="E5134" s="19"/>
      <c r="I5134" s="100"/>
      <c r="M5134" s="100"/>
      <c r="Q5134" s="99"/>
      <c r="R5134" s="340"/>
      <c r="S5134" s="119"/>
      <c r="T5134" s="123"/>
      <c r="U5134" s="119"/>
      <c r="V5134" s="99"/>
      <c r="W5134" s="127"/>
      <c r="X5134" s="99"/>
      <c r="Y5134" s="127"/>
    </row>
    <row r="5135" spans="3:25" ht="19" hidden="1">
      <c r="C5135" s="933"/>
      <c r="D5135" s="933"/>
      <c r="E5135" s="19"/>
      <c r="I5135" s="100"/>
      <c r="M5135" s="100"/>
      <c r="Q5135" s="99"/>
      <c r="R5135" s="340"/>
      <c r="S5135" s="119"/>
      <c r="T5135" s="123"/>
      <c r="U5135" s="119"/>
      <c r="V5135" s="99"/>
      <c r="W5135" s="127"/>
      <c r="X5135" s="99"/>
      <c r="Y5135" s="127"/>
    </row>
    <row r="5136" spans="3:25" ht="19" hidden="1">
      <c r="C5136" s="933"/>
      <c r="D5136" s="933"/>
      <c r="E5136" s="19"/>
      <c r="I5136" s="100"/>
      <c r="M5136" s="100"/>
      <c r="Q5136" s="99"/>
      <c r="R5136" s="340"/>
      <c r="S5136" s="119"/>
      <c r="T5136" s="123"/>
      <c r="U5136" s="119"/>
      <c r="V5136" s="99"/>
      <c r="W5136" s="127"/>
      <c r="X5136" s="99"/>
      <c r="Y5136" s="127"/>
    </row>
    <row r="5137" spans="3:25" ht="19" hidden="1">
      <c r="C5137" s="933"/>
      <c r="D5137" s="933"/>
      <c r="E5137" s="19"/>
      <c r="I5137" s="100"/>
      <c r="M5137" s="100"/>
      <c r="Q5137" s="99"/>
      <c r="R5137" s="340"/>
      <c r="S5137" s="119"/>
      <c r="T5137" s="123"/>
      <c r="U5137" s="119"/>
      <c r="V5137" s="99"/>
      <c r="W5137" s="127"/>
      <c r="X5137" s="99"/>
      <c r="Y5137" s="127"/>
    </row>
    <row r="5138" spans="3:25" ht="19" hidden="1">
      <c r="C5138" s="933"/>
      <c r="D5138" s="933"/>
      <c r="E5138" s="19"/>
      <c r="I5138" s="100"/>
      <c r="M5138" s="100"/>
      <c r="Q5138" s="99"/>
      <c r="R5138" s="340"/>
      <c r="S5138" s="119"/>
      <c r="T5138" s="123"/>
      <c r="U5138" s="119"/>
      <c r="V5138" s="99"/>
      <c r="W5138" s="127"/>
      <c r="X5138" s="99"/>
      <c r="Y5138" s="127"/>
    </row>
    <row r="5139" spans="3:25" ht="19" hidden="1">
      <c r="C5139" s="933"/>
      <c r="D5139" s="933"/>
      <c r="E5139" s="19"/>
      <c r="I5139" s="100"/>
      <c r="M5139" s="100"/>
      <c r="Q5139" s="99"/>
      <c r="R5139" s="340"/>
      <c r="S5139" s="119"/>
      <c r="T5139" s="123"/>
      <c r="U5139" s="119"/>
      <c r="V5139" s="99"/>
      <c r="W5139" s="127"/>
      <c r="X5139" s="99"/>
      <c r="Y5139" s="127"/>
    </row>
    <row r="5140" spans="3:25" ht="19" hidden="1">
      <c r="C5140" s="933"/>
      <c r="D5140" s="933"/>
      <c r="E5140" s="19"/>
      <c r="I5140" s="100"/>
      <c r="M5140" s="100"/>
      <c r="Q5140" s="99"/>
      <c r="R5140" s="340"/>
      <c r="S5140" s="119"/>
      <c r="T5140" s="123"/>
      <c r="U5140" s="119"/>
      <c r="V5140" s="99"/>
      <c r="W5140" s="127"/>
      <c r="X5140" s="99"/>
      <c r="Y5140" s="127"/>
    </row>
    <row r="5141" spans="3:25" ht="19" hidden="1">
      <c r="C5141" s="933"/>
      <c r="D5141" s="933"/>
      <c r="E5141" s="19"/>
      <c r="I5141" s="100"/>
      <c r="M5141" s="100"/>
      <c r="Q5141" s="99"/>
      <c r="R5141" s="340"/>
      <c r="S5141" s="119"/>
      <c r="T5141" s="123"/>
      <c r="U5141" s="119"/>
      <c r="V5141" s="99"/>
      <c r="W5141" s="127"/>
      <c r="X5141" s="99"/>
      <c r="Y5141" s="127"/>
    </row>
    <row r="5142" spans="3:25" ht="19" hidden="1">
      <c r="C5142" s="933"/>
      <c r="D5142" s="933"/>
      <c r="E5142" s="19"/>
      <c r="I5142" s="100"/>
      <c r="M5142" s="100"/>
      <c r="Q5142" s="99"/>
      <c r="R5142" s="340"/>
      <c r="S5142" s="119"/>
      <c r="T5142" s="123"/>
      <c r="U5142" s="119"/>
      <c r="V5142" s="99"/>
      <c r="W5142" s="127"/>
      <c r="X5142" s="99"/>
      <c r="Y5142" s="127"/>
    </row>
    <row r="5143" spans="3:25" ht="19" hidden="1">
      <c r="C5143" s="933"/>
      <c r="D5143" s="933"/>
      <c r="E5143" s="19"/>
      <c r="I5143" s="100"/>
      <c r="M5143" s="100"/>
      <c r="Q5143" s="99"/>
      <c r="R5143" s="340"/>
      <c r="S5143" s="119"/>
      <c r="T5143" s="123"/>
      <c r="U5143" s="119"/>
      <c r="V5143" s="99"/>
      <c r="W5143" s="127"/>
      <c r="X5143" s="99"/>
      <c r="Y5143" s="127"/>
    </row>
    <row r="5144" spans="3:25" ht="19" hidden="1">
      <c r="C5144" s="933"/>
      <c r="D5144" s="933"/>
      <c r="E5144" s="19"/>
      <c r="I5144" s="100"/>
      <c r="M5144" s="100"/>
      <c r="Q5144" s="99"/>
      <c r="R5144" s="340"/>
      <c r="S5144" s="119"/>
      <c r="T5144" s="123"/>
      <c r="U5144" s="119"/>
      <c r="V5144" s="99"/>
      <c r="W5144" s="127"/>
      <c r="X5144" s="99"/>
      <c r="Y5144" s="127"/>
    </row>
    <row r="5145" spans="3:25" ht="19" hidden="1">
      <c r="C5145" s="933"/>
      <c r="D5145" s="933"/>
      <c r="E5145" s="19"/>
      <c r="I5145" s="100"/>
      <c r="M5145" s="100"/>
      <c r="Q5145" s="99"/>
      <c r="R5145" s="340"/>
      <c r="S5145" s="119"/>
      <c r="T5145" s="123"/>
      <c r="U5145" s="119"/>
      <c r="V5145" s="99"/>
      <c r="W5145" s="127"/>
      <c r="X5145" s="99"/>
      <c r="Y5145" s="127"/>
    </row>
    <row r="5146" spans="3:25" ht="19" hidden="1">
      <c r="C5146" s="933"/>
      <c r="D5146" s="933"/>
      <c r="E5146" s="19"/>
      <c r="I5146" s="100"/>
      <c r="M5146" s="100"/>
      <c r="Q5146" s="99"/>
      <c r="R5146" s="340"/>
      <c r="S5146" s="119"/>
      <c r="T5146" s="123"/>
      <c r="U5146" s="119"/>
      <c r="V5146" s="99"/>
      <c r="W5146" s="127"/>
      <c r="X5146" s="99"/>
      <c r="Y5146" s="127"/>
    </row>
    <row r="5147" spans="3:25" ht="19" hidden="1">
      <c r="C5147" s="933"/>
      <c r="D5147" s="933"/>
      <c r="E5147" s="19"/>
      <c r="I5147" s="100"/>
      <c r="M5147" s="100"/>
      <c r="Q5147" s="99"/>
      <c r="R5147" s="340"/>
      <c r="S5147" s="119"/>
      <c r="T5147" s="123"/>
      <c r="U5147" s="119"/>
      <c r="V5147" s="99"/>
      <c r="W5147" s="127"/>
      <c r="X5147" s="99"/>
      <c r="Y5147" s="127"/>
    </row>
    <row r="5148" spans="3:25" ht="19" hidden="1">
      <c r="C5148" s="933"/>
      <c r="D5148" s="933"/>
      <c r="E5148" s="19"/>
      <c r="I5148" s="100"/>
      <c r="M5148" s="100"/>
      <c r="Q5148" s="99"/>
      <c r="R5148" s="340"/>
      <c r="S5148" s="119"/>
      <c r="T5148" s="123"/>
      <c r="U5148" s="119"/>
      <c r="V5148" s="99"/>
      <c r="W5148" s="127"/>
      <c r="X5148" s="99"/>
      <c r="Y5148" s="127"/>
    </row>
    <row r="5149" spans="3:25" ht="19" hidden="1">
      <c r="C5149" s="933"/>
      <c r="D5149" s="933"/>
      <c r="E5149" s="19"/>
      <c r="I5149" s="100"/>
      <c r="M5149" s="100"/>
      <c r="Q5149" s="99"/>
      <c r="R5149" s="340"/>
      <c r="S5149" s="119"/>
      <c r="T5149" s="123"/>
      <c r="U5149" s="119"/>
      <c r="V5149" s="99"/>
      <c r="W5149" s="127"/>
      <c r="X5149" s="99"/>
      <c r="Y5149" s="127"/>
    </row>
    <row r="5150" spans="3:25" ht="19" hidden="1">
      <c r="C5150" s="933"/>
      <c r="D5150" s="933"/>
      <c r="E5150" s="19"/>
      <c r="I5150" s="100"/>
      <c r="M5150" s="100"/>
      <c r="Q5150" s="99"/>
      <c r="R5150" s="340"/>
      <c r="S5150" s="119"/>
      <c r="T5150" s="123"/>
      <c r="U5150" s="119"/>
      <c r="V5150" s="99"/>
      <c r="W5150" s="127"/>
      <c r="X5150" s="99"/>
      <c r="Y5150" s="127"/>
    </row>
    <row r="5151" spans="3:25" ht="19" hidden="1">
      <c r="C5151" s="933"/>
      <c r="D5151" s="933"/>
      <c r="E5151" s="19"/>
      <c r="I5151" s="100"/>
      <c r="M5151" s="100"/>
      <c r="Q5151" s="99"/>
      <c r="R5151" s="340"/>
      <c r="S5151" s="119"/>
      <c r="T5151" s="123"/>
      <c r="U5151" s="119"/>
      <c r="V5151" s="99"/>
      <c r="W5151" s="127"/>
      <c r="X5151" s="99"/>
      <c r="Y5151" s="127"/>
    </row>
    <row r="5152" spans="3:25" ht="19" hidden="1">
      <c r="C5152" s="933"/>
      <c r="D5152" s="933"/>
      <c r="E5152" s="19"/>
      <c r="I5152" s="100"/>
      <c r="M5152" s="100"/>
      <c r="Q5152" s="99"/>
      <c r="R5152" s="340"/>
      <c r="S5152" s="119"/>
      <c r="T5152" s="123"/>
      <c r="U5152" s="119"/>
      <c r="V5152" s="99"/>
      <c r="W5152" s="127"/>
      <c r="X5152" s="99"/>
      <c r="Y5152" s="127"/>
    </row>
    <row r="5153" spans="3:25" ht="19" hidden="1">
      <c r="C5153" s="933"/>
      <c r="D5153" s="933"/>
      <c r="E5153" s="19"/>
      <c r="I5153" s="100"/>
      <c r="M5153" s="100"/>
      <c r="Q5153" s="99"/>
      <c r="R5153" s="340"/>
      <c r="S5153" s="119"/>
      <c r="T5153" s="123"/>
      <c r="U5153" s="119"/>
      <c r="V5153" s="99"/>
      <c r="W5153" s="127"/>
      <c r="X5153" s="99"/>
      <c r="Y5153" s="127"/>
    </row>
    <row r="5154" spans="3:25" ht="19" hidden="1">
      <c r="C5154" s="933"/>
      <c r="D5154" s="933"/>
      <c r="E5154" s="19"/>
      <c r="I5154" s="100"/>
      <c r="M5154" s="100"/>
      <c r="Q5154" s="99"/>
      <c r="R5154" s="340"/>
      <c r="S5154" s="119"/>
      <c r="T5154" s="123"/>
      <c r="U5154" s="119"/>
      <c r="V5154" s="99"/>
      <c r="W5154" s="127"/>
      <c r="X5154" s="99"/>
      <c r="Y5154" s="127"/>
    </row>
    <row r="5155" spans="3:25" ht="19" hidden="1">
      <c r="C5155" s="933"/>
      <c r="D5155" s="933"/>
      <c r="E5155" s="19"/>
      <c r="I5155" s="100"/>
      <c r="M5155" s="100"/>
      <c r="Q5155" s="99"/>
      <c r="R5155" s="340"/>
      <c r="S5155" s="119"/>
      <c r="T5155" s="123"/>
      <c r="U5155" s="119"/>
      <c r="V5155" s="99"/>
      <c r="W5155" s="127"/>
      <c r="X5155" s="99"/>
      <c r="Y5155" s="127"/>
    </row>
    <row r="5156" spans="3:25" ht="19" hidden="1">
      <c r="C5156" s="933"/>
      <c r="D5156" s="933"/>
      <c r="E5156" s="19"/>
      <c r="I5156" s="100"/>
      <c r="M5156" s="100"/>
      <c r="Q5156" s="99"/>
      <c r="R5156" s="340"/>
      <c r="S5156" s="119"/>
      <c r="T5156" s="123"/>
      <c r="U5156" s="119"/>
      <c r="V5156" s="99"/>
      <c r="W5156" s="127"/>
      <c r="X5156" s="99"/>
      <c r="Y5156" s="127"/>
    </row>
    <row r="5157" spans="3:25" ht="19" hidden="1">
      <c r="C5157" s="933"/>
      <c r="D5157" s="933"/>
      <c r="E5157" s="19"/>
      <c r="I5157" s="100"/>
      <c r="M5157" s="100"/>
      <c r="Q5157" s="99"/>
      <c r="R5157" s="340"/>
      <c r="S5157" s="119"/>
      <c r="T5157" s="123"/>
      <c r="U5157" s="119"/>
      <c r="V5157" s="99"/>
      <c r="W5157" s="127"/>
      <c r="X5157" s="99"/>
      <c r="Y5157" s="127"/>
    </row>
    <row r="5158" spans="3:25" ht="19" hidden="1">
      <c r="C5158" s="933"/>
      <c r="D5158" s="933"/>
      <c r="E5158" s="19"/>
      <c r="I5158" s="100"/>
      <c r="M5158" s="100"/>
      <c r="Q5158" s="99"/>
      <c r="R5158" s="340"/>
      <c r="S5158" s="119"/>
      <c r="T5158" s="123"/>
      <c r="U5158" s="119"/>
      <c r="V5158" s="99"/>
      <c r="W5158" s="127"/>
      <c r="X5158" s="99"/>
      <c r="Y5158" s="127"/>
    </row>
    <row r="5159" spans="3:25" ht="19" hidden="1">
      <c r="C5159" s="933"/>
      <c r="D5159" s="933"/>
      <c r="E5159" s="19"/>
      <c r="I5159" s="100"/>
      <c r="M5159" s="100"/>
      <c r="Q5159" s="99"/>
      <c r="R5159" s="340"/>
      <c r="S5159" s="119"/>
      <c r="T5159" s="123"/>
      <c r="U5159" s="119"/>
      <c r="V5159" s="99"/>
      <c r="W5159" s="127"/>
      <c r="X5159" s="99"/>
      <c r="Y5159" s="127"/>
    </row>
    <row r="5160" spans="3:25" ht="19" hidden="1">
      <c r="C5160" s="933"/>
      <c r="D5160" s="933"/>
      <c r="E5160" s="19"/>
      <c r="I5160" s="100"/>
      <c r="M5160" s="100"/>
      <c r="Q5160" s="99"/>
      <c r="R5160" s="340"/>
      <c r="S5160" s="119"/>
      <c r="T5160" s="123"/>
      <c r="U5160" s="119"/>
      <c r="V5160" s="99"/>
      <c r="W5160" s="127"/>
      <c r="X5160" s="99"/>
      <c r="Y5160" s="127"/>
    </row>
    <row r="5161" spans="3:25" ht="19" hidden="1">
      <c r="C5161" s="933"/>
      <c r="D5161" s="933"/>
      <c r="E5161" s="19"/>
      <c r="I5161" s="100"/>
      <c r="M5161" s="100"/>
      <c r="Q5161" s="99"/>
      <c r="R5161" s="340"/>
      <c r="S5161" s="119"/>
      <c r="T5161" s="123"/>
      <c r="U5161" s="119"/>
      <c r="V5161" s="99"/>
      <c r="W5161" s="127"/>
      <c r="X5161" s="99"/>
      <c r="Y5161" s="127"/>
    </row>
    <row r="5162" spans="3:25" ht="19" hidden="1">
      <c r="C5162" s="933"/>
      <c r="D5162" s="933"/>
      <c r="E5162" s="19"/>
      <c r="I5162" s="100"/>
      <c r="M5162" s="100"/>
      <c r="Q5162" s="99"/>
      <c r="R5162" s="340"/>
      <c r="S5162" s="119"/>
      <c r="T5162" s="123"/>
      <c r="U5162" s="119"/>
      <c r="V5162" s="99"/>
      <c r="W5162" s="127"/>
      <c r="X5162" s="99"/>
      <c r="Y5162" s="127"/>
    </row>
    <row r="5163" spans="3:25" ht="19" hidden="1">
      <c r="C5163" s="933"/>
      <c r="D5163" s="933"/>
      <c r="E5163" s="19"/>
      <c r="I5163" s="100"/>
      <c r="M5163" s="100"/>
      <c r="Q5163" s="99"/>
      <c r="R5163" s="340"/>
      <c r="S5163" s="119"/>
      <c r="T5163" s="123"/>
      <c r="U5163" s="119"/>
      <c r="V5163" s="99"/>
      <c r="W5163" s="127"/>
      <c r="X5163" s="99"/>
      <c r="Y5163" s="127"/>
    </row>
    <row r="5164" spans="3:25" ht="19" hidden="1">
      <c r="C5164" s="933"/>
      <c r="D5164" s="933"/>
      <c r="E5164" s="19"/>
      <c r="I5164" s="100"/>
      <c r="M5164" s="100"/>
      <c r="Q5164" s="99"/>
      <c r="R5164" s="340"/>
      <c r="S5164" s="119"/>
      <c r="T5164" s="123"/>
      <c r="U5164" s="119"/>
      <c r="V5164" s="99"/>
      <c r="W5164" s="127"/>
      <c r="X5164" s="99"/>
      <c r="Y5164" s="127"/>
    </row>
    <row r="5165" spans="3:25" ht="19" hidden="1">
      <c r="C5165" s="933"/>
      <c r="D5165" s="933"/>
      <c r="E5165" s="19"/>
      <c r="I5165" s="100"/>
      <c r="M5165" s="100"/>
      <c r="Q5165" s="99"/>
      <c r="R5165" s="340"/>
      <c r="S5165" s="119"/>
      <c r="T5165" s="123"/>
      <c r="U5165" s="119"/>
      <c r="V5165" s="99"/>
      <c r="W5165" s="127"/>
      <c r="X5165" s="99"/>
      <c r="Y5165" s="127"/>
    </row>
    <row r="5166" spans="3:25" ht="19" hidden="1">
      <c r="C5166" s="933"/>
      <c r="D5166" s="933"/>
      <c r="E5166" s="19"/>
      <c r="I5166" s="100"/>
      <c r="M5166" s="100"/>
      <c r="Q5166" s="99"/>
      <c r="R5166" s="340"/>
      <c r="S5166" s="119"/>
      <c r="T5166" s="123"/>
      <c r="U5166" s="119"/>
      <c r="V5166" s="99"/>
      <c r="W5166" s="127"/>
      <c r="X5166" s="99"/>
      <c r="Y5166" s="127"/>
    </row>
    <row r="5167" spans="3:25" ht="19" hidden="1">
      <c r="C5167" s="933"/>
      <c r="D5167" s="933"/>
      <c r="E5167" s="19"/>
      <c r="I5167" s="100"/>
      <c r="M5167" s="100"/>
      <c r="Q5167" s="99"/>
      <c r="R5167" s="340"/>
      <c r="S5167" s="119"/>
      <c r="T5167" s="123"/>
      <c r="U5167" s="119"/>
      <c r="V5167" s="99"/>
      <c r="W5167" s="127"/>
      <c r="X5167" s="99"/>
      <c r="Y5167" s="127"/>
    </row>
    <row r="5168" spans="3:25" ht="19" hidden="1">
      <c r="C5168" s="933"/>
      <c r="D5168" s="933"/>
      <c r="E5168" s="19"/>
      <c r="I5168" s="100"/>
      <c r="M5168" s="100"/>
      <c r="Q5168" s="99"/>
      <c r="R5168" s="340"/>
      <c r="S5168" s="119"/>
      <c r="T5168" s="123"/>
      <c r="U5168" s="119"/>
      <c r="V5168" s="99"/>
      <c r="W5168" s="127"/>
      <c r="X5168" s="99"/>
      <c r="Y5168" s="127"/>
    </row>
    <row r="5169" spans="3:25" ht="19" hidden="1">
      <c r="C5169" s="933"/>
      <c r="D5169" s="933"/>
      <c r="E5169" s="19"/>
      <c r="I5169" s="100"/>
      <c r="M5169" s="100"/>
      <c r="Q5169" s="99"/>
      <c r="R5169" s="340"/>
      <c r="S5169" s="119"/>
      <c r="T5169" s="123"/>
      <c r="U5169" s="119"/>
      <c r="V5169" s="99"/>
      <c r="W5169" s="127"/>
      <c r="X5169" s="99"/>
      <c r="Y5169" s="127"/>
    </row>
    <row r="5170" spans="3:25" ht="19" hidden="1">
      <c r="C5170" s="933"/>
      <c r="D5170" s="933"/>
      <c r="E5170" s="19"/>
      <c r="I5170" s="100"/>
      <c r="M5170" s="100"/>
      <c r="Q5170" s="99"/>
      <c r="R5170" s="340"/>
      <c r="S5170" s="119"/>
      <c r="T5170" s="123"/>
      <c r="U5170" s="119"/>
      <c r="V5170" s="99"/>
      <c r="W5170" s="127"/>
      <c r="X5170" s="99"/>
      <c r="Y5170" s="127"/>
    </row>
    <row r="5171" spans="3:25" ht="19" hidden="1">
      <c r="C5171" s="933"/>
      <c r="D5171" s="933"/>
      <c r="E5171" s="19"/>
      <c r="I5171" s="100"/>
      <c r="M5171" s="100"/>
      <c r="Q5171" s="99"/>
      <c r="R5171" s="340"/>
      <c r="S5171" s="119"/>
      <c r="T5171" s="123"/>
      <c r="U5171" s="119"/>
      <c r="V5171" s="99"/>
      <c r="W5171" s="127"/>
      <c r="X5171" s="99"/>
      <c r="Y5171" s="127"/>
    </row>
    <row r="5172" spans="3:25" ht="19" hidden="1">
      <c r="C5172" s="933"/>
      <c r="D5172" s="933"/>
      <c r="E5172" s="19"/>
      <c r="I5172" s="100"/>
      <c r="M5172" s="100"/>
      <c r="Q5172" s="99"/>
      <c r="R5172" s="340"/>
      <c r="S5172" s="119"/>
      <c r="T5172" s="123"/>
      <c r="U5172" s="119"/>
      <c r="V5172" s="99"/>
      <c r="W5172" s="127"/>
      <c r="X5172" s="99"/>
      <c r="Y5172" s="127"/>
    </row>
    <row r="5173" spans="3:25" ht="19" hidden="1">
      <c r="C5173" s="933"/>
      <c r="D5173" s="933"/>
      <c r="E5173" s="19"/>
      <c r="I5173" s="100"/>
      <c r="M5173" s="100"/>
      <c r="Q5173" s="99"/>
      <c r="R5173" s="340"/>
      <c r="S5173" s="119"/>
      <c r="T5173" s="123"/>
      <c r="U5173" s="119"/>
      <c r="V5173" s="99"/>
      <c r="W5173" s="127"/>
      <c r="X5173" s="99"/>
      <c r="Y5173" s="127"/>
    </row>
    <row r="5174" spans="3:25" ht="19" hidden="1">
      <c r="C5174" s="933"/>
      <c r="D5174" s="933"/>
      <c r="E5174" s="19"/>
      <c r="I5174" s="100"/>
      <c r="M5174" s="100"/>
      <c r="Q5174" s="99"/>
      <c r="R5174" s="340"/>
      <c r="S5174" s="119"/>
      <c r="T5174" s="123"/>
      <c r="U5174" s="119"/>
      <c r="V5174" s="99"/>
      <c r="W5174" s="127"/>
      <c r="X5174" s="99"/>
      <c r="Y5174" s="127"/>
    </row>
    <row r="5175" spans="3:25" ht="19" hidden="1">
      <c r="C5175" s="933"/>
      <c r="D5175" s="933"/>
      <c r="E5175" s="19"/>
      <c r="I5175" s="100"/>
      <c r="M5175" s="100"/>
      <c r="Q5175" s="99"/>
      <c r="R5175" s="340"/>
      <c r="S5175" s="119"/>
      <c r="T5175" s="123"/>
      <c r="U5175" s="119"/>
      <c r="V5175" s="99"/>
      <c r="W5175" s="127"/>
      <c r="X5175" s="99"/>
      <c r="Y5175" s="127"/>
    </row>
    <row r="5176" spans="3:25" ht="19" hidden="1">
      <c r="C5176" s="933"/>
      <c r="D5176" s="933"/>
      <c r="E5176" s="19"/>
      <c r="I5176" s="100"/>
      <c r="M5176" s="100"/>
      <c r="Q5176" s="99"/>
      <c r="R5176" s="340"/>
      <c r="S5176" s="119"/>
      <c r="T5176" s="123"/>
      <c r="U5176" s="119"/>
      <c r="V5176" s="99"/>
      <c r="W5176" s="127"/>
      <c r="X5176" s="99"/>
      <c r="Y5176" s="127"/>
    </row>
    <row r="5177" spans="3:25" ht="19" hidden="1">
      <c r="C5177" s="933"/>
      <c r="D5177" s="933"/>
      <c r="E5177" s="19"/>
      <c r="I5177" s="100"/>
      <c r="M5177" s="100"/>
      <c r="Q5177" s="99"/>
      <c r="R5177" s="340"/>
      <c r="S5177" s="119"/>
      <c r="T5177" s="123"/>
      <c r="U5177" s="119"/>
      <c r="V5177" s="99"/>
      <c r="W5177" s="127"/>
      <c r="X5177" s="99"/>
      <c r="Y5177" s="127"/>
    </row>
    <row r="5178" spans="3:25" ht="19" hidden="1">
      <c r="C5178" s="933"/>
      <c r="D5178" s="933"/>
      <c r="E5178" s="19"/>
      <c r="I5178" s="100"/>
      <c r="M5178" s="100"/>
      <c r="Q5178" s="99"/>
      <c r="R5178" s="340"/>
      <c r="S5178" s="119"/>
      <c r="T5178" s="123"/>
      <c r="U5178" s="119"/>
      <c r="V5178" s="99"/>
      <c r="W5178" s="127"/>
      <c r="X5178" s="99"/>
      <c r="Y5178" s="127"/>
    </row>
    <row r="5179" spans="3:25" ht="19" hidden="1">
      <c r="C5179" s="933"/>
      <c r="D5179" s="933"/>
      <c r="E5179" s="19"/>
      <c r="I5179" s="100"/>
      <c r="M5179" s="100"/>
      <c r="Q5179" s="99"/>
      <c r="R5179" s="340"/>
      <c r="S5179" s="119"/>
      <c r="T5179" s="123"/>
      <c r="U5179" s="119"/>
      <c r="V5179" s="99"/>
      <c r="W5179" s="127"/>
      <c r="X5179" s="99"/>
      <c r="Y5179" s="127"/>
    </row>
    <row r="5180" spans="3:25" ht="19" hidden="1">
      <c r="C5180" s="933"/>
      <c r="D5180" s="933"/>
      <c r="E5180" s="19"/>
      <c r="I5180" s="100"/>
      <c r="M5180" s="100"/>
      <c r="Q5180" s="99"/>
      <c r="R5180" s="340"/>
      <c r="S5180" s="119"/>
      <c r="T5180" s="123"/>
      <c r="U5180" s="119"/>
      <c r="V5180" s="99"/>
      <c r="W5180" s="127"/>
      <c r="X5180" s="99"/>
      <c r="Y5180" s="127"/>
    </row>
    <row r="5181" spans="3:25" ht="19" hidden="1">
      <c r="C5181" s="933"/>
      <c r="D5181" s="933"/>
      <c r="E5181" s="19"/>
      <c r="I5181" s="100"/>
      <c r="M5181" s="100"/>
      <c r="Q5181" s="99"/>
      <c r="R5181" s="340"/>
      <c r="S5181" s="119"/>
      <c r="T5181" s="123"/>
      <c r="U5181" s="119"/>
      <c r="V5181" s="99"/>
      <c r="W5181" s="127"/>
      <c r="X5181" s="99"/>
      <c r="Y5181" s="127"/>
    </row>
    <row r="5182" spans="3:25" ht="19" hidden="1">
      <c r="C5182" s="933"/>
      <c r="D5182" s="933"/>
      <c r="E5182" s="19"/>
      <c r="I5182" s="100"/>
      <c r="M5182" s="100"/>
      <c r="Q5182" s="99"/>
      <c r="R5182" s="340"/>
      <c r="S5182" s="119"/>
      <c r="T5182" s="123"/>
      <c r="U5182" s="119"/>
      <c r="V5182" s="99"/>
      <c r="W5182" s="127"/>
      <c r="X5182" s="99"/>
      <c r="Y5182" s="127"/>
    </row>
    <row r="5183" spans="3:25" ht="19" hidden="1">
      <c r="C5183" s="933"/>
      <c r="D5183" s="933"/>
      <c r="E5183" s="19"/>
      <c r="I5183" s="100"/>
      <c r="M5183" s="100"/>
      <c r="Q5183" s="99"/>
      <c r="R5183" s="340"/>
      <c r="S5183" s="119"/>
      <c r="T5183" s="123"/>
      <c r="U5183" s="119"/>
      <c r="V5183" s="99"/>
      <c r="W5183" s="127"/>
      <c r="X5183" s="99"/>
      <c r="Y5183" s="127"/>
    </row>
    <row r="5184" spans="3:25" ht="19" hidden="1">
      <c r="C5184" s="933"/>
      <c r="D5184" s="933"/>
      <c r="E5184" s="19"/>
      <c r="I5184" s="100"/>
      <c r="M5184" s="100"/>
      <c r="Q5184" s="99"/>
      <c r="R5184" s="340"/>
      <c r="S5184" s="119"/>
      <c r="T5184" s="123"/>
      <c r="U5184" s="119"/>
      <c r="V5184" s="99"/>
      <c r="W5184" s="127"/>
      <c r="X5184" s="99"/>
      <c r="Y5184" s="127"/>
    </row>
    <row r="5185" spans="3:25" ht="19" hidden="1">
      <c r="C5185" s="933"/>
      <c r="D5185" s="933"/>
      <c r="E5185" s="19"/>
      <c r="I5185" s="100"/>
      <c r="M5185" s="100"/>
      <c r="Q5185" s="99"/>
      <c r="R5185" s="340"/>
      <c r="S5185" s="119"/>
      <c r="T5185" s="123"/>
      <c r="U5185" s="119"/>
      <c r="V5185" s="99"/>
      <c r="W5185" s="127"/>
      <c r="X5185" s="99"/>
      <c r="Y5185" s="127"/>
    </row>
    <row r="5186" spans="3:25" ht="19" hidden="1">
      <c r="C5186" s="933"/>
      <c r="D5186" s="933"/>
      <c r="E5186" s="19"/>
      <c r="I5186" s="100"/>
      <c r="M5186" s="100"/>
      <c r="Q5186" s="99"/>
      <c r="R5186" s="340"/>
      <c r="S5186" s="119"/>
      <c r="T5186" s="123"/>
      <c r="U5186" s="119"/>
      <c r="V5186" s="99"/>
      <c r="W5186" s="127"/>
      <c r="X5186" s="99"/>
      <c r="Y5186" s="127"/>
    </row>
    <row r="5187" spans="3:25" ht="19" hidden="1">
      <c r="C5187" s="933"/>
      <c r="D5187" s="933"/>
      <c r="E5187" s="19"/>
      <c r="I5187" s="100"/>
      <c r="M5187" s="100"/>
      <c r="Q5187" s="99"/>
      <c r="R5187" s="340"/>
      <c r="S5187" s="119"/>
      <c r="T5187" s="123"/>
      <c r="U5187" s="119"/>
      <c r="V5187" s="99"/>
      <c r="W5187" s="127"/>
      <c r="X5187" s="99"/>
      <c r="Y5187" s="127"/>
    </row>
    <row r="5188" spans="3:25" ht="19" hidden="1">
      <c r="C5188" s="933"/>
      <c r="D5188" s="933"/>
      <c r="E5188" s="19"/>
      <c r="I5188" s="100"/>
      <c r="M5188" s="100"/>
      <c r="Q5188" s="99"/>
      <c r="R5188" s="340"/>
      <c r="S5188" s="119"/>
      <c r="T5188" s="123"/>
      <c r="U5188" s="119"/>
      <c r="V5188" s="99"/>
      <c r="W5188" s="127"/>
      <c r="X5188" s="99"/>
      <c r="Y5188" s="127"/>
    </row>
    <row r="5189" spans="3:25" ht="19" hidden="1">
      <c r="C5189" s="933"/>
      <c r="D5189" s="933"/>
      <c r="E5189" s="19"/>
      <c r="I5189" s="100"/>
      <c r="M5189" s="100"/>
      <c r="Q5189" s="99"/>
      <c r="R5189" s="340"/>
      <c r="S5189" s="119"/>
      <c r="T5189" s="123"/>
      <c r="U5189" s="119"/>
      <c r="V5189" s="99"/>
      <c r="W5189" s="127"/>
      <c r="X5189" s="99"/>
      <c r="Y5189" s="127"/>
    </row>
    <row r="5190" spans="3:25" ht="19" hidden="1">
      <c r="C5190" s="933"/>
      <c r="D5190" s="933"/>
      <c r="E5190" s="19"/>
      <c r="I5190" s="100"/>
      <c r="M5190" s="100"/>
      <c r="Q5190" s="99"/>
      <c r="R5190" s="340"/>
      <c r="S5190" s="119"/>
      <c r="T5190" s="123"/>
      <c r="U5190" s="119"/>
      <c r="V5190" s="99"/>
      <c r="W5190" s="127"/>
      <c r="X5190" s="99"/>
      <c r="Y5190" s="127"/>
    </row>
    <row r="5191" spans="3:25" ht="19" hidden="1">
      <c r="C5191" s="933"/>
      <c r="D5191" s="933"/>
      <c r="E5191" s="19"/>
      <c r="I5191" s="100"/>
      <c r="M5191" s="100"/>
      <c r="Q5191" s="99"/>
      <c r="R5191" s="340"/>
      <c r="S5191" s="119"/>
      <c r="T5191" s="123"/>
      <c r="U5191" s="119"/>
      <c r="V5191" s="99"/>
      <c r="W5191" s="127"/>
      <c r="X5191" s="99"/>
      <c r="Y5191" s="127"/>
    </row>
    <row r="5192" spans="3:25" ht="19" hidden="1">
      <c r="C5192" s="933"/>
      <c r="D5192" s="933"/>
      <c r="E5192" s="19"/>
      <c r="I5192" s="100"/>
      <c r="M5192" s="100"/>
      <c r="Q5192" s="99"/>
      <c r="R5192" s="340"/>
      <c r="S5192" s="119"/>
      <c r="T5192" s="123"/>
      <c r="U5192" s="119"/>
      <c r="V5192" s="99"/>
      <c r="W5192" s="127"/>
      <c r="X5192" s="99"/>
      <c r="Y5192" s="127"/>
    </row>
    <row r="5193" spans="3:25" ht="19" hidden="1">
      <c r="C5193" s="933"/>
      <c r="D5193" s="933"/>
      <c r="E5193" s="19"/>
      <c r="I5193" s="100"/>
      <c r="M5193" s="100"/>
      <c r="Q5193" s="99"/>
      <c r="R5193" s="340"/>
      <c r="S5193" s="119"/>
      <c r="T5193" s="123"/>
      <c r="U5193" s="119"/>
      <c r="V5193" s="99"/>
      <c r="W5193" s="127"/>
      <c r="X5193" s="99"/>
      <c r="Y5193" s="127"/>
    </row>
    <row r="5194" spans="3:25" ht="19" hidden="1">
      <c r="C5194" s="933"/>
      <c r="D5194" s="933"/>
      <c r="E5194" s="19"/>
      <c r="I5194" s="100"/>
      <c r="M5194" s="100"/>
      <c r="Q5194" s="99"/>
      <c r="R5194" s="340"/>
      <c r="S5194" s="119"/>
      <c r="T5194" s="123"/>
      <c r="U5194" s="119"/>
      <c r="V5194" s="99"/>
      <c r="W5194" s="127"/>
      <c r="X5194" s="99"/>
      <c r="Y5194" s="127"/>
    </row>
    <row r="5195" spans="3:25" ht="19" hidden="1">
      <c r="C5195" s="933"/>
      <c r="D5195" s="933"/>
      <c r="E5195" s="19"/>
      <c r="I5195" s="100"/>
      <c r="M5195" s="100"/>
      <c r="Q5195" s="99"/>
      <c r="R5195" s="340"/>
      <c r="S5195" s="119"/>
      <c r="T5195" s="123"/>
      <c r="U5195" s="119"/>
      <c r="V5195" s="99"/>
      <c r="W5195" s="127"/>
      <c r="X5195" s="99"/>
      <c r="Y5195" s="127"/>
    </row>
    <row r="5196" spans="3:25" ht="19" hidden="1">
      <c r="C5196" s="933"/>
      <c r="D5196" s="933"/>
      <c r="E5196" s="19"/>
      <c r="I5196" s="100"/>
      <c r="M5196" s="100"/>
      <c r="Q5196" s="99"/>
      <c r="R5196" s="340"/>
      <c r="S5196" s="119"/>
      <c r="T5196" s="123"/>
      <c r="U5196" s="119"/>
      <c r="V5196" s="99"/>
      <c r="W5196" s="127"/>
      <c r="X5196" s="99"/>
      <c r="Y5196" s="127"/>
    </row>
    <row r="5197" spans="3:25" ht="19" hidden="1">
      <c r="C5197" s="933"/>
      <c r="D5197" s="933"/>
      <c r="E5197" s="19"/>
      <c r="I5197" s="100"/>
      <c r="M5197" s="100"/>
      <c r="Q5197" s="99"/>
      <c r="R5197" s="340"/>
      <c r="S5197" s="119"/>
      <c r="T5197" s="123"/>
      <c r="U5197" s="119"/>
      <c r="V5197" s="99"/>
      <c r="W5197" s="127"/>
      <c r="X5197" s="99"/>
      <c r="Y5197" s="127"/>
    </row>
    <row r="5198" spans="3:25" ht="19" hidden="1">
      <c r="C5198" s="933"/>
      <c r="D5198" s="933"/>
      <c r="E5198" s="19"/>
      <c r="I5198" s="100"/>
      <c r="M5198" s="100"/>
      <c r="Q5198" s="99"/>
      <c r="R5198" s="340"/>
      <c r="S5198" s="119"/>
      <c r="T5198" s="123"/>
      <c r="U5198" s="119"/>
      <c r="V5198" s="99"/>
      <c r="W5198" s="127"/>
      <c r="X5198" s="99"/>
      <c r="Y5198" s="127"/>
    </row>
    <row r="5199" spans="3:25" ht="19" hidden="1">
      <c r="C5199" s="933"/>
      <c r="D5199" s="933"/>
      <c r="E5199" s="19"/>
      <c r="I5199" s="100"/>
      <c r="M5199" s="100"/>
      <c r="Q5199" s="99"/>
      <c r="R5199" s="340"/>
      <c r="S5199" s="119"/>
      <c r="T5199" s="123"/>
      <c r="U5199" s="119"/>
      <c r="V5199" s="99"/>
      <c r="W5199" s="127"/>
      <c r="X5199" s="99"/>
      <c r="Y5199" s="127"/>
    </row>
    <row r="5200" spans="3:25" ht="19" hidden="1">
      <c r="C5200" s="933"/>
      <c r="D5200" s="933"/>
      <c r="E5200" s="19"/>
      <c r="I5200" s="100"/>
      <c r="M5200" s="100"/>
      <c r="Q5200" s="99"/>
      <c r="R5200" s="340"/>
      <c r="S5200" s="119"/>
      <c r="T5200" s="123"/>
      <c r="U5200" s="119"/>
      <c r="V5200" s="99"/>
      <c r="W5200" s="127"/>
      <c r="X5200" s="99"/>
      <c r="Y5200" s="127"/>
    </row>
    <row r="5201" spans="3:25" ht="19" hidden="1">
      <c r="C5201" s="933"/>
      <c r="D5201" s="933"/>
      <c r="E5201" s="19"/>
      <c r="I5201" s="100"/>
      <c r="M5201" s="100"/>
      <c r="Q5201" s="99"/>
      <c r="R5201" s="340"/>
      <c r="S5201" s="119"/>
      <c r="T5201" s="123"/>
      <c r="U5201" s="119"/>
      <c r="V5201" s="99"/>
      <c r="W5201" s="127"/>
      <c r="X5201" s="99"/>
      <c r="Y5201" s="127"/>
    </row>
    <row r="5202" spans="3:25" ht="19" hidden="1">
      <c r="C5202" s="933"/>
      <c r="D5202" s="933"/>
      <c r="E5202" s="19"/>
      <c r="I5202" s="100"/>
      <c r="M5202" s="100"/>
      <c r="Q5202" s="99"/>
      <c r="R5202" s="340"/>
      <c r="S5202" s="119"/>
      <c r="T5202" s="123"/>
      <c r="U5202" s="119"/>
      <c r="V5202" s="99"/>
      <c r="W5202" s="127"/>
      <c r="X5202" s="99"/>
      <c r="Y5202" s="127"/>
    </row>
    <row r="5203" spans="3:25" ht="19" hidden="1">
      <c r="C5203" s="933"/>
      <c r="D5203" s="933"/>
      <c r="E5203" s="19"/>
      <c r="I5203" s="100"/>
      <c r="M5203" s="100"/>
      <c r="Q5203" s="99"/>
      <c r="R5203" s="340"/>
      <c r="S5203" s="119"/>
      <c r="T5203" s="123"/>
      <c r="U5203" s="119"/>
      <c r="V5203" s="99"/>
      <c r="W5203" s="127"/>
      <c r="X5203" s="99"/>
      <c r="Y5203" s="127"/>
    </row>
    <row r="5204" spans="3:25" ht="19" hidden="1">
      <c r="C5204" s="933"/>
      <c r="D5204" s="933"/>
      <c r="E5204" s="19"/>
      <c r="I5204" s="100"/>
      <c r="M5204" s="100"/>
      <c r="Q5204" s="99"/>
      <c r="R5204" s="340"/>
      <c r="S5204" s="119"/>
      <c r="T5204" s="123"/>
      <c r="U5204" s="119"/>
      <c r="V5204" s="99"/>
      <c r="W5204" s="127"/>
      <c r="X5204" s="99"/>
      <c r="Y5204" s="127"/>
    </row>
    <row r="5205" spans="3:25" ht="19" hidden="1">
      <c r="C5205" s="933"/>
      <c r="D5205" s="933"/>
      <c r="E5205" s="19"/>
      <c r="I5205" s="100"/>
      <c r="M5205" s="100"/>
      <c r="Q5205" s="99"/>
      <c r="R5205" s="340"/>
      <c r="S5205" s="119"/>
      <c r="T5205" s="123"/>
      <c r="U5205" s="119"/>
      <c r="V5205" s="99"/>
      <c r="W5205" s="127"/>
      <c r="X5205" s="99"/>
      <c r="Y5205" s="127"/>
    </row>
    <row r="5206" spans="3:25" ht="19" hidden="1">
      <c r="C5206" s="933"/>
      <c r="D5206" s="933"/>
      <c r="E5206" s="19"/>
      <c r="I5206" s="100"/>
      <c r="M5206" s="100"/>
      <c r="Q5206" s="99"/>
      <c r="R5206" s="340"/>
      <c r="S5206" s="119"/>
      <c r="T5206" s="123"/>
      <c r="U5206" s="119"/>
      <c r="V5206" s="99"/>
      <c r="W5206" s="127"/>
      <c r="X5206" s="99"/>
      <c r="Y5206" s="127"/>
    </row>
    <row r="5207" spans="3:25" ht="19" hidden="1">
      <c r="C5207" s="933"/>
      <c r="D5207" s="933"/>
      <c r="E5207" s="19"/>
      <c r="I5207" s="100"/>
      <c r="M5207" s="100"/>
      <c r="Q5207" s="99"/>
      <c r="R5207" s="340"/>
      <c r="S5207" s="119"/>
      <c r="T5207" s="123"/>
      <c r="U5207" s="119"/>
      <c r="V5207" s="99"/>
      <c r="W5207" s="127"/>
      <c r="X5207" s="99"/>
      <c r="Y5207" s="127"/>
    </row>
    <row r="5208" spans="3:25" ht="19" hidden="1">
      <c r="C5208" s="933"/>
      <c r="D5208" s="933"/>
      <c r="E5208" s="19"/>
      <c r="I5208" s="100"/>
      <c r="M5208" s="100"/>
      <c r="Q5208" s="99"/>
      <c r="R5208" s="340"/>
      <c r="S5208" s="119"/>
      <c r="T5208" s="123"/>
      <c r="U5208" s="119"/>
      <c r="V5208" s="99"/>
      <c r="W5208" s="127"/>
      <c r="X5208" s="99"/>
      <c r="Y5208" s="127"/>
    </row>
    <row r="5209" spans="3:25" ht="19" hidden="1">
      <c r="C5209" s="933"/>
      <c r="D5209" s="933"/>
      <c r="E5209" s="19"/>
      <c r="I5209" s="100"/>
      <c r="M5209" s="100"/>
      <c r="Q5209" s="99"/>
      <c r="R5209" s="340"/>
      <c r="S5209" s="119"/>
      <c r="T5209" s="123"/>
      <c r="U5209" s="119"/>
      <c r="V5209" s="99"/>
      <c r="W5209" s="127"/>
      <c r="X5209" s="99"/>
      <c r="Y5209" s="127"/>
    </row>
    <row r="5210" spans="3:25" ht="19" hidden="1">
      <c r="C5210" s="933"/>
      <c r="D5210" s="933"/>
      <c r="E5210" s="19"/>
      <c r="I5210" s="100"/>
      <c r="M5210" s="100"/>
      <c r="Q5210" s="99"/>
      <c r="R5210" s="340"/>
      <c r="S5210" s="119"/>
      <c r="T5210" s="123"/>
      <c r="U5210" s="119"/>
      <c r="V5210" s="99"/>
      <c r="W5210" s="127"/>
      <c r="X5210" s="99"/>
      <c r="Y5210" s="127"/>
    </row>
    <row r="5211" spans="3:25" ht="19" hidden="1">
      <c r="C5211" s="933"/>
      <c r="D5211" s="933"/>
      <c r="E5211" s="19"/>
      <c r="I5211" s="100"/>
      <c r="M5211" s="100"/>
      <c r="Q5211" s="99"/>
      <c r="R5211" s="340"/>
      <c r="S5211" s="119"/>
      <c r="T5211" s="123"/>
      <c r="U5211" s="119"/>
      <c r="V5211" s="99"/>
      <c r="W5211" s="127"/>
      <c r="X5211" s="99"/>
      <c r="Y5211" s="127"/>
    </row>
    <row r="5212" spans="3:25" ht="19" hidden="1">
      <c r="C5212" s="933"/>
      <c r="D5212" s="933"/>
      <c r="E5212" s="19"/>
      <c r="I5212" s="100"/>
      <c r="M5212" s="100"/>
      <c r="Q5212" s="99"/>
      <c r="R5212" s="340"/>
      <c r="S5212" s="119"/>
      <c r="T5212" s="123"/>
      <c r="U5212" s="119"/>
      <c r="V5212" s="99"/>
      <c r="W5212" s="127"/>
      <c r="X5212" s="99"/>
      <c r="Y5212" s="127"/>
    </row>
    <row r="5213" spans="3:25" ht="19" hidden="1">
      <c r="C5213" s="933"/>
      <c r="D5213" s="933"/>
      <c r="E5213" s="19"/>
      <c r="I5213" s="100"/>
      <c r="M5213" s="100"/>
      <c r="Q5213" s="99"/>
      <c r="R5213" s="340"/>
      <c r="S5213" s="119"/>
      <c r="T5213" s="123"/>
      <c r="U5213" s="119"/>
      <c r="V5213" s="99"/>
      <c r="W5213" s="127"/>
      <c r="X5213" s="99"/>
      <c r="Y5213" s="127"/>
    </row>
    <row r="5214" spans="3:25" ht="19" hidden="1">
      <c r="C5214" s="933"/>
      <c r="D5214" s="933"/>
      <c r="E5214" s="19"/>
      <c r="I5214" s="100"/>
      <c r="M5214" s="100"/>
      <c r="Q5214" s="99"/>
      <c r="R5214" s="340"/>
      <c r="S5214" s="119"/>
      <c r="T5214" s="123"/>
      <c r="U5214" s="119"/>
      <c r="V5214" s="99"/>
      <c r="W5214" s="127"/>
      <c r="X5214" s="99"/>
      <c r="Y5214" s="127"/>
    </row>
    <row r="5215" spans="3:25" ht="19" hidden="1">
      <c r="C5215" s="933"/>
      <c r="D5215" s="933"/>
      <c r="E5215" s="19"/>
      <c r="I5215" s="100"/>
      <c r="M5215" s="100"/>
      <c r="Q5215" s="99"/>
      <c r="R5215" s="340"/>
      <c r="S5215" s="119"/>
      <c r="T5215" s="123"/>
      <c r="U5215" s="119"/>
      <c r="V5215" s="99"/>
      <c r="W5215" s="127"/>
      <c r="X5215" s="99"/>
      <c r="Y5215" s="127"/>
    </row>
    <row r="5216" spans="3:25" ht="19" hidden="1">
      <c r="C5216" s="933"/>
      <c r="D5216" s="933"/>
      <c r="E5216" s="19"/>
      <c r="I5216" s="100"/>
      <c r="M5216" s="100"/>
      <c r="Q5216" s="99"/>
      <c r="R5216" s="340"/>
      <c r="S5216" s="119"/>
      <c r="T5216" s="123"/>
      <c r="U5216" s="119"/>
      <c r="V5216" s="99"/>
      <c r="W5216" s="127"/>
      <c r="X5216" s="99"/>
      <c r="Y5216" s="127"/>
    </row>
    <row r="5217" spans="3:25" ht="19" hidden="1">
      <c r="C5217" s="933"/>
      <c r="D5217" s="933"/>
      <c r="E5217" s="19"/>
      <c r="I5217" s="100"/>
      <c r="M5217" s="100"/>
      <c r="Q5217" s="99"/>
      <c r="R5217" s="340"/>
      <c r="S5217" s="119"/>
      <c r="T5217" s="123"/>
      <c r="U5217" s="119"/>
      <c r="V5217" s="99"/>
      <c r="W5217" s="127"/>
      <c r="X5217" s="99"/>
      <c r="Y5217" s="127"/>
    </row>
    <row r="5218" spans="3:25" ht="19" hidden="1">
      <c r="C5218" s="933"/>
      <c r="D5218" s="933"/>
      <c r="E5218" s="19"/>
      <c r="I5218" s="100"/>
      <c r="M5218" s="100"/>
      <c r="Q5218" s="99"/>
      <c r="R5218" s="340"/>
      <c r="S5218" s="119"/>
      <c r="T5218" s="123"/>
      <c r="U5218" s="119"/>
      <c r="V5218" s="99"/>
      <c r="W5218" s="127"/>
      <c r="X5218" s="99"/>
      <c r="Y5218" s="127"/>
    </row>
    <row r="5219" spans="3:25" ht="19" hidden="1">
      <c r="C5219" s="933"/>
      <c r="D5219" s="933"/>
      <c r="E5219" s="19"/>
      <c r="I5219" s="100"/>
      <c r="M5219" s="100"/>
      <c r="Q5219" s="99"/>
      <c r="R5219" s="340"/>
      <c r="S5219" s="119"/>
      <c r="T5219" s="123"/>
      <c r="U5219" s="119"/>
      <c r="V5219" s="99"/>
      <c r="W5219" s="127"/>
      <c r="X5219" s="99"/>
      <c r="Y5219" s="127"/>
    </row>
    <row r="5220" spans="3:25" ht="19" hidden="1">
      <c r="C5220" s="933"/>
      <c r="D5220" s="933"/>
      <c r="E5220" s="19"/>
      <c r="I5220" s="100"/>
      <c r="M5220" s="100"/>
      <c r="Q5220" s="99"/>
      <c r="R5220" s="340"/>
      <c r="S5220" s="119"/>
      <c r="T5220" s="123"/>
      <c r="U5220" s="119"/>
      <c r="V5220" s="99"/>
      <c r="W5220" s="127"/>
      <c r="X5220" s="99"/>
      <c r="Y5220" s="127"/>
    </row>
    <row r="5221" spans="3:25" ht="19" hidden="1">
      <c r="C5221" s="933"/>
      <c r="D5221" s="933"/>
      <c r="E5221" s="19"/>
      <c r="I5221" s="100"/>
      <c r="M5221" s="100"/>
      <c r="Q5221" s="99"/>
      <c r="R5221" s="340"/>
      <c r="S5221" s="119"/>
      <c r="T5221" s="123"/>
      <c r="U5221" s="119"/>
      <c r="V5221" s="99"/>
      <c r="W5221" s="127"/>
      <c r="X5221" s="99"/>
      <c r="Y5221" s="127"/>
    </row>
    <row r="5222" spans="3:25" ht="19" hidden="1">
      <c r="C5222" s="933"/>
      <c r="D5222" s="933"/>
      <c r="E5222" s="19"/>
      <c r="I5222" s="100"/>
      <c r="M5222" s="100"/>
      <c r="Q5222" s="99"/>
      <c r="R5222" s="340"/>
      <c r="S5222" s="119"/>
      <c r="T5222" s="123"/>
      <c r="U5222" s="119"/>
      <c r="V5222" s="99"/>
      <c r="W5222" s="127"/>
      <c r="X5222" s="99"/>
      <c r="Y5222" s="127"/>
    </row>
    <row r="5223" spans="3:25" ht="19" hidden="1">
      <c r="C5223" s="933"/>
      <c r="D5223" s="933"/>
      <c r="E5223" s="19"/>
      <c r="I5223" s="100"/>
      <c r="M5223" s="100"/>
      <c r="Q5223" s="99"/>
      <c r="R5223" s="340"/>
      <c r="S5223" s="119"/>
      <c r="T5223" s="123"/>
      <c r="U5223" s="119"/>
      <c r="V5223" s="99"/>
      <c r="W5223" s="127"/>
      <c r="X5223" s="99"/>
      <c r="Y5223" s="127"/>
    </row>
    <row r="5224" spans="3:25" ht="19" hidden="1">
      <c r="C5224" s="933"/>
      <c r="D5224" s="933"/>
      <c r="E5224" s="19"/>
      <c r="I5224" s="100"/>
      <c r="M5224" s="100"/>
      <c r="Q5224" s="99"/>
      <c r="R5224" s="340"/>
      <c r="S5224" s="119"/>
      <c r="T5224" s="123"/>
      <c r="U5224" s="119"/>
      <c r="V5224" s="99"/>
      <c r="W5224" s="127"/>
      <c r="X5224" s="99"/>
      <c r="Y5224" s="127"/>
    </row>
    <row r="5225" spans="3:25" ht="19" hidden="1">
      <c r="C5225" s="933"/>
      <c r="D5225" s="933"/>
      <c r="E5225" s="19"/>
      <c r="I5225" s="100"/>
      <c r="M5225" s="100"/>
      <c r="Q5225" s="99"/>
      <c r="R5225" s="340"/>
      <c r="S5225" s="119"/>
      <c r="T5225" s="123"/>
      <c r="U5225" s="119"/>
      <c r="V5225" s="99"/>
      <c r="W5225" s="127"/>
      <c r="X5225" s="99"/>
      <c r="Y5225" s="127"/>
    </row>
    <row r="5226" spans="3:25" ht="19" hidden="1">
      <c r="C5226" s="933"/>
      <c r="D5226" s="933"/>
      <c r="E5226" s="19"/>
      <c r="I5226" s="100"/>
      <c r="M5226" s="100"/>
      <c r="Q5226" s="99"/>
      <c r="R5226" s="340"/>
      <c r="S5226" s="119"/>
      <c r="T5226" s="123"/>
      <c r="U5226" s="119"/>
      <c r="V5226" s="99"/>
      <c r="W5226" s="127"/>
      <c r="X5226" s="99"/>
      <c r="Y5226" s="127"/>
    </row>
    <row r="5227" spans="3:25" ht="19" hidden="1">
      <c r="C5227" s="933"/>
      <c r="D5227" s="933"/>
      <c r="E5227" s="19"/>
      <c r="I5227" s="100"/>
      <c r="M5227" s="100"/>
      <c r="Q5227" s="99"/>
      <c r="R5227" s="340"/>
      <c r="S5227" s="119"/>
      <c r="T5227" s="123"/>
      <c r="U5227" s="119"/>
      <c r="V5227" s="99"/>
      <c r="W5227" s="127"/>
      <c r="X5227" s="99"/>
      <c r="Y5227" s="127"/>
    </row>
    <row r="5228" spans="3:25" ht="19" hidden="1">
      <c r="C5228" s="933"/>
      <c r="D5228" s="933"/>
      <c r="E5228" s="19"/>
      <c r="I5228" s="100"/>
      <c r="M5228" s="100"/>
      <c r="Q5228" s="99"/>
      <c r="R5228" s="340"/>
      <c r="S5228" s="119"/>
      <c r="T5228" s="123"/>
      <c r="U5228" s="119"/>
      <c r="V5228" s="99"/>
      <c r="W5228" s="127"/>
      <c r="X5228" s="99"/>
      <c r="Y5228" s="127"/>
    </row>
    <row r="5229" spans="3:25" ht="19" hidden="1">
      <c r="C5229" s="933"/>
      <c r="D5229" s="933"/>
      <c r="E5229" s="19"/>
      <c r="I5229" s="100"/>
      <c r="M5229" s="100"/>
      <c r="Q5229" s="99"/>
      <c r="R5229" s="340"/>
      <c r="S5229" s="119"/>
      <c r="T5229" s="123"/>
      <c r="U5229" s="119"/>
      <c r="V5229" s="99"/>
      <c r="W5229" s="127"/>
      <c r="X5229" s="99"/>
      <c r="Y5229" s="127"/>
    </row>
    <row r="5230" spans="3:25" ht="19" hidden="1">
      <c r="C5230" s="933"/>
      <c r="D5230" s="933"/>
      <c r="E5230" s="19"/>
      <c r="I5230" s="100"/>
      <c r="M5230" s="100"/>
      <c r="Q5230" s="99"/>
      <c r="R5230" s="340"/>
      <c r="S5230" s="119"/>
      <c r="T5230" s="123"/>
      <c r="U5230" s="119"/>
      <c r="V5230" s="99"/>
      <c r="W5230" s="127"/>
      <c r="X5230" s="99"/>
      <c r="Y5230" s="127"/>
    </row>
    <row r="5231" spans="3:25" ht="19" hidden="1">
      <c r="C5231" s="933"/>
      <c r="D5231" s="933"/>
      <c r="E5231" s="19"/>
      <c r="I5231" s="100"/>
      <c r="M5231" s="100"/>
      <c r="Q5231" s="99"/>
      <c r="R5231" s="340"/>
      <c r="S5231" s="119"/>
      <c r="T5231" s="123"/>
      <c r="U5231" s="119"/>
      <c r="V5231" s="99"/>
      <c r="W5231" s="127"/>
      <c r="X5231" s="99"/>
      <c r="Y5231" s="127"/>
    </row>
    <row r="5232" spans="3:25" ht="19" hidden="1">
      <c r="C5232" s="933"/>
      <c r="D5232" s="933"/>
      <c r="E5232" s="19"/>
      <c r="I5232" s="100"/>
      <c r="M5232" s="100"/>
      <c r="Q5232" s="99"/>
      <c r="R5232" s="340"/>
      <c r="S5232" s="119"/>
      <c r="T5232" s="123"/>
      <c r="U5232" s="119"/>
      <c r="V5232" s="99"/>
      <c r="W5232" s="127"/>
      <c r="X5232" s="99"/>
      <c r="Y5232" s="127"/>
    </row>
    <row r="5233" spans="3:25" ht="19" hidden="1">
      <c r="C5233" s="933"/>
      <c r="D5233" s="933"/>
      <c r="E5233" s="19"/>
      <c r="I5233" s="100"/>
      <c r="M5233" s="100"/>
      <c r="Q5233" s="99"/>
      <c r="R5233" s="340"/>
      <c r="S5233" s="119"/>
      <c r="T5233" s="123"/>
      <c r="U5233" s="119"/>
      <c r="V5233" s="99"/>
      <c r="W5233" s="127"/>
      <c r="X5233" s="99"/>
      <c r="Y5233" s="127"/>
    </row>
    <row r="5234" spans="3:25" ht="19" hidden="1">
      <c r="C5234" s="933"/>
      <c r="D5234" s="933"/>
      <c r="E5234" s="19"/>
      <c r="I5234" s="100"/>
      <c r="M5234" s="100"/>
      <c r="Q5234" s="99"/>
      <c r="R5234" s="340"/>
      <c r="S5234" s="119"/>
      <c r="T5234" s="123"/>
      <c r="U5234" s="119"/>
      <c r="V5234" s="99"/>
      <c r="W5234" s="127"/>
      <c r="X5234" s="99"/>
      <c r="Y5234" s="127"/>
    </row>
    <row r="5235" spans="3:25" ht="19" hidden="1">
      <c r="C5235" s="933"/>
      <c r="D5235" s="933"/>
      <c r="E5235" s="19"/>
      <c r="I5235" s="100"/>
      <c r="M5235" s="100"/>
      <c r="Q5235" s="99"/>
      <c r="R5235" s="340"/>
      <c r="S5235" s="119"/>
      <c r="T5235" s="123"/>
      <c r="U5235" s="119"/>
      <c r="V5235" s="99"/>
      <c r="W5235" s="127"/>
      <c r="X5235" s="99"/>
      <c r="Y5235" s="127"/>
    </row>
    <row r="5236" spans="3:25" ht="19" hidden="1">
      <c r="C5236" s="933"/>
      <c r="D5236" s="933"/>
      <c r="E5236" s="19"/>
      <c r="I5236" s="100"/>
      <c r="M5236" s="100"/>
      <c r="Q5236" s="99"/>
      <c r="R5236" s="340"/>
      <c r="S5236" s="119"/>
      <c r="T5236" s="123"/>
      <c r="U5236" s="119"/>
      <c r="V5236" s="99"/>
      <c r="W5236" s="127"/>
      <c r="X5236" s="99"/>
      <c r="Y5236" s="127"/>
    </row>
    <row r="5237" spans="3:25" ht="19" hidden="1">
      <c r="C5237" s="933"/>
      <c r="D5237" s="933"/>
      <c r="E5237" s="19"/>
      <c r="I5237" s="100"/>
      <c r="M5237" s="100"/>
      <c r="Q5237" s="99"/>
      <c r="R5237" s="340"/>
      <c r="S5237" s="119"/>
      <c r="T5237" s="123"/>
      <c r="U5237" s="119"/>
      <c r="V5237" s="99"/>
      <c r="W5237" s="127"/>
      <c r="X5237" s="99"/>
      <c r="Y5237" s="127"/>
    </row>
    <row r="5238" spans="3:25" ht="19" hidden="1">
      <c r="C5238" s="933"/>
      <c r="D5238" s="933"/>
      <c r="E5238" s="19"/>
      <c r="I5238" s="100"/>
      <c r="M5238" s="100"/>
      <c r="Q5238" s="99"/>
      <c r="R5238" s="340"/>
      <c r="S5238" s="119"/>
      <c r="T5238" s="123"/>
      <c r="U5238" s="119"/>
      <c r="V5238" s="99"/>
      <c r="W5238" s="127"/>
      <c r="X5238" s="99"/>
      <c r="Y5238" s="127"/>
    </row>
    <row r="5239" spans="3:25" ht="19" hidden="1">
      <c r="C5239" s="933"/>
      <c r="D5239" s="933"/>
      <c r="E5239" s="19"/>
      <c r="I5239" s="100"/>
      <c r="M5239" s="100"/>
      <c r="Q5239" s="99"/>
      <c r="R5239" s="340"/>
      <c r="S5239" s="119"/>
      <c r="T5239" s="123"/>
      <c r="U5239" s="119"/>
      <c r="V5239" s="99"/>
      <c r="W5239" s="127"/>
      <c r="X5239" s="99"/>
      <c r="Y5239" s="127"/>
    </row>
    <row r="5240" spans="3:25" ht="19" hidden="1">
      <c r="C5240" s="933"/>
      <c r="D5240" s="933"/>
      <c r="E5240" s="19"/>
      <c r="I5240" s="100"/>
      <c r="M5240" s="100"/>
      <c r="Q5240" s="99"/>
      <c r="R5240" s="340"/>
      <c r="S5240" s="119"/>
      <c r="T5240" s="123"/>
      <c r="U5240" s="119"/>
      <c r="V5240" s="99"/>
      <c r="W5240" s="127"/>
      <c r="X5240" s="99"/>
      <c r="Y5240" s="127"/>
    </row>
    <row r="5241" spans="3:25" ht="19" hidden="1">
      <c r="C5241" s="933"/>
      <c r="D5241" s="933"/>
      <c r="E5241" s="19"/>
      <c r="I5241" s="100"/>
      <c r="M5241" s="100"/>
      <c r="Q5241" s="99"/>
      <c r="R5241" s="340"/>
      <c r="S5241" s="119"/>
      <c r="T5241" s="123"/>
      <c r="U5241" s="119"/>
      <c r="V5241" s="99"/>
      <c r="W5241" s="127"/>
      <c r="X5241" s="99"/>
      <c r="Y5241" s="127"/>
    </row>
    <row r="5242" spans="3:25" ht="19" hidden="1">
      <c r="C5242" s="933"/>
      <c r="D5242" s="933"/>
      <c r="E5242" s="19"/>
      <c r="I5242" s="100"/>
      <c r="M5242" s="100"/>
      <c r="Q5242" s="99"/>
      <c r="R5242" s="340"/>
      <c r="S5242" s="119"/>
      <c r="T5242" s="123"/>
      <c r="U5242" s="119"/>
      <c r="V5242" s="99"/>
      <c r="W5242" s="127"/>
      <c r="X5242" s="99"/>
      <c r="Y5242" s="127"/>
    </row>
    <row r="5243" spans="3:25" ht="19" hidden="1">
      <c r="C5243" s="933"/>
      <c r="D5243" s="933"/>
      <c r="E5243" s="19"/>
      <c r="I5243" s="100"/>
      <c r="M5243" s="100"/>
      <c r="Q5243" s="99"/>
      <c r="R5243" s="340"/>
      <c r="S5243" s="119"/>
      <c r="T5243" s="123"/>
      <c r="U5243" s="119"/>
      <c r="V5243" s="99"/>
      <c r="W5243" s="127"/>
      <c r="X5243" s="99"/>
      <c r="Y5243" s="127"/>
    </row>
    <row r="5244" spans="3:25" ht="19" hidden="1">
      <c r="C5244" s="933"/>
      <c r="D5244" s="933"/>
      <c r="E5244" s="19"/>
      <c r="I5244" s="100"/>
      <c r="M5244" s="100"/>
      <c r="Q5244" s="99"/>
      <c r="R5244" s="340"/>
      <c r="S5244" s="119"/>
      <c r="T5244" s="123"/>
      <c r="U5244" s="119"/>
      <c r="V5244" s="99"/>
      <c r="W5244" s="127"/>
      <c r="X5244" s="99"/>
      <c r="Y5244" s="127"/>
    </row>
    <row r="5245" spans="3:25" ht="19" hidden="1">
      <c r="C5245" s="933"/>
      <c r="D5245" s="933"/>
      <c r="E5245" s="19"/>
      <c r="I5245" s="100"/>
      <c r="M5245" s="100"/>
      <c r="Q5245" s="99"/>
      <c r="R5245" s="340"/>
      <c r="S5245" s="119"/>
      <c r="T5245" s="123"/>
      <c r="U5245" s="119"/>
      <c r="V5245" s="99"/>
      <c r="W5245" s="127"/>
      <c r="X5245" s="99"/>
      <c r="Y5245" s="127"/>
    </row>
    <row r="5246" spans="3:25" ht="19" hidden="1">
      <c r="C5246" s="933"/>
      <c r="D5246" s="933"/>
      <c r="E5246" s="19"/>
      <c r="I5246" s="100"/>
      <c r="M5246" s="100"/>
      <c r="Q5246" s="99"/>
      <c r="R5246" s="340"/>
      <c r="S5246" s="119"/>
      <c r="T5246" s="123"/>
      <c r="U5246" s="119"/>
      <c r="V5246" s="99"/>
      <c r="W5246" s="127"/>
      <c r="X5246" s="99"/>
      <c r="Y5246" s="127"/>
    </row>
    <row r="5247" spans="3:25" ht="19" hidden="1">
      <c r="C5247" s="933"/>
      <c r="D5247" s="933"/>
      <c r="E5247" s="19"/>
      <c r="I5247" s="100"/>
      <c r="M5247" s="100"/>
      <c r="Q5247" s="99"/>
      <c r="R5247" s="340"/>
      <c r="S5247" s="119"/>
      <c r="T5247" s="123"/>
      <c r="U5247" s="119"/>
      <c r="V5247" s="99"/>
      <c r="W5247" s="127"/>
      <c r="X5247" s="99"/>
      <c r="Y5247" s="127"/>
    </row>
    <row r="5248" spans="3:25" ht="19" hidden="1">
      <c r="C5248" s="933"/>
      <c r="D5248" s="933"/>
      <c r="E5248" s="19"/>
      <c r="I5248" s="100"/>
      <c r="M5248" s="100"/>
      <c r="Q5248" s="99"/>
      <c r="R5248" s="340"/>
      <c r="S5248" s="119"/>
      <c r="T5248" s="123"/>
      <c r="U5248" s="119"/>
      <c r="V5248" s="99"/>
      <c r="W5248" s="127"/>
      <c r="X5248" s="99"/>
      <c r="Y5248" s="127"/>
    </row>
    <row r="5249" spans="3:25" ht="19" hidden="1">
      <c r="C5249" s="933"/>
      <c r="D5249" s="933"/>
      <c r="E5249" s="19"/>
      <c r="I5249" s="100"/>
      <c r="M5249" s="100"/>
      <c r="Q5249" s="99"/>
      <c r="R5249" s="340"/>
      <c r="S5249" s="119"/>
      <c r="T5249" s="123"/>
      <c r="U5249" s="119"/>
      <c r="V5249" s="99"/>
      <c r="W5249" s="127"/>
      <c r="X5249" s="99"/>
      <c r="Y5249" s="127"/>
    </row>
    <row r="5250" spans="3:25" ht="19" hidden="1">
      <c r="C5250" s="933"/>
      <c r="D5250" s="933"/>
      <c r="E5250" s="19"/>
      <c r="I5250" s="100"/>
      <c r="M5250" s="100"/>
      <c r="Q5250" s="99"/>
      <c r="R5250" s="340"/>
      <c r="S5250" s="119"/>
      <c r="T5250" s="123"/>
      <c r="U5250" s="119"/>
      <c r="V5250" s="99"/>
      <c r="W5250" s="127"/>
      <c r="X5250" s="99"/>
      <c r="Y5250" s="127"/>
    </row>
    <row r="5251" spans="3:25" ht="19" hidden="1">
      <c r="C5251" s="933"/>
      <c r="D5251" s="933"/>
      <c r="E5251" s="19"/>
      <c r="I5251" s="100"/>
      <c r="M5251" s="100"/>
      <c r="Q5251" s="99"/>
      <c r="R5251" s="340"/>
      <c r="S5251" s="119"/>
      <c r="T5251" s="123"/>
      <c r="U5251" s="119"/>
      <c r="V5251" s="99"/>
      <c r="W5251" s="127"/>
      <c r="X5251" s="99"/>
      <c r="Y5251" s="127"/>
    </row>
    <row r="5252" spans="3:25" ht="19" hidden="1">
      <c r="C5252" s="933"/>
      <c r="D5252" s="933"/>
      <c r="E5252" s="19"/>
      <c r="I5252" s="100"/>
      <c r="M5252" s="100"/>
      <c r="Q5252" s="99"/>
      <c r="R5252" s="340"/>
      <c r="S5252" s="119"/>
      <c r="T5252" s="123"/>
      <c r="U5252" s="119"/>
      <c r="V5252" s="99"/>
      <c r="W5252" s="127"/>
      <c r="X5252" s="99"/>
      <c r="Y5252" s="127"/>
    </row>
    <row r="5253" spans="3:25" ht="19" hidden="1">
      <c r="C5253" s="933"/>
      <c r="D5253" s="933"/>
      <c r="E5253" s="19"/>
      <c r="I5253" s="100"/>
      <c r="M5253" s="100"/>
      <c r="Q5253" s="99"/>
      <c r="R5253" s="340"/>
      <c r="S5253" s="119"/>
      <c r="T5253" s="123"/>
      <c r="U5253" s="119"/>
      <c r="V5253" s="99"/>
      <c r="W5253" s="127"/>
      <c r="X5253" s="99"/>
      <c r="Y5253" s="127"/>
    </row>
    <row r="5254" spans="3:25" ht="19" hidden="1">
      <c r="C5254" s="933"/>
      <c r="D5254" s="933"/>
      <c r="E5254" s="19"/>
      <c r="I5254" s="100"/>
      <c r="M5254" s="100"/>
      <c r="Q5254" s="99"/>
      <c r="R5254" s="340"/>
      <c r="S5254" s="119"/>
      <c r="T5254" s="123"/>
      <c r="U5254" s="119"/>
      <c r="V5254" s="99"/>
      <c r="W5254" s="127"/>
      <c r="X5254" s="99"/>
      <c r="Y5254" s="127"/>
    </row>
    <row r="5255" spans="3:25" ht="19" hidden="1">
      <c r="C5255" s="933"/>
      <c r="D5255" s="933"/>
      <c r="E5255" s="19"/>
      <c r="I5255" s="100"/>
      <c r="M5255" s="100"/>
      <c r="Q5255" s="99"/>
      <c r="R5255" s="340"/>
      <c r="S5255" s="119"/>
      <c r="T5255" s="123"/>
      <c r="U5255" s="119"/>
      <c r="V5255" s="99"/>
      <c r="W5255" s="127"/>
      <c r="X5255" s="99"/>
      <c r="Y5255" s="127"/>
    </row>
    <row r="5256" spans="3:25" ht="19" hidden="1">
      <c r="C5256" s="933"/>
      <c r="D5256" s="933"/>
      <c r="E5256" s="19"/>
      <c r="I5256" s="100"/>
      <c r="M5256" s="100"/>
      <c r="Q5256" s="99"/>
      <c r="R5256" s="340"/>
      <c r="S5256" s="119"/>
      <c r="T5256" s="123"/>
      <c r="U5256" s="119"/>
      <c r="V5256" s="99"/>
      <c r="W5256" s="127"/>
      <c r="X5256" s="99"/>
      <c r="Y5256" s="127"/>
    </row>
    <row r="5257" spans="3:25" ht="19" hidden="1">
      <c r="C5257" s="933"/>
      <c r="D5257" s="933"/>
      <c r="E5257" s="19"/>
      <c r="I5257" s="100"/>
      <c r="M5257" s="100"/>
      <c r="Q5257" s="99"/>
      <c r="R5257" s="340"/>
      <c r="S5257" s="119"/>
      <c r="T5257" s="123"/>
      <c r="U5257" s="119"/>
      <c r="V5257" s="99"/>
      <c r="W5257" s="127"/>
      <c r="X5257" s="99"/>
      <c r="Y5257" s="127"/>
    </row>
    <row r="5258" spans="3:25" ht="19" hidden="1">
      <c r="C5258" s="933"/>
      <c r="D5258" s="933"/>
      <c r="E5258" s="19"/>
      <c r="I5258" s="100"/>
      <c r="M5258" s="100"/>
      <c r="Q5258" s="99"/>
      <c r="R5258" s="340"/>
      <c r="S5258" s="119"/>
      <c r="T5258" s="123"/>
      <c r="U5258" s="119"/>
      <c r="V5258" s="99"/>
      <c r="W5258" s="127"/>
      <c r="X5258" s="99"/>
      <c r="Y5258" s="127"/>
    </row>
    <row r="5259" spans="3:25" ht="19" hidden="1">
      <c r="C5259" s="933"/>
      <c r="D5259" s="933"/>
      <c r="E5259" s="19"/>
      <c r="I5259" s="100"/>
      <c r="M5259" s="100"/>
      <c r="Q5259" s="99"/>
      <c r="R5259" s="340"/>
      <c r="S5259" s="119"/>
      <c r="T5259" s="123"/>
      <c r="U5259" s="119"/>
      <c r="V5259" s="99"/>
      <c r="W5259" s="127"/>
      <c r="X5259" s="99"/>
      <c r="Y5259" s="127"/>
    </row>
    <row r="5260" spans="3:25" ht="19" hidden="1">
      <c r="C5260" s="933"/>
      <c r="D5260" s="933"/>
      <c r="E5260" s="19"/>
      <c r="I5260" s="100"/>
      <c r="M5260" s="100"/>
      <c r="Q5260" s="99"/>
      <c r="R5260" s="340"/>
      <c r="S5260" s="119"/>
      <c r="T5260" s="123"/>
      <c r="U5260" s="119"/>
      <c r="V5260" s="99"/>
      <c r="W5260" s="127"/>
      <c r="X5260" s="99"/>
      <c r="Y5260" s="127"/>
    </row>
    <row r="5261" spans="3:25" ht="19" hidden="1">
      <c r="C5261" s="933"/>
      <c r="D5261" s="933"/>
      <c r="E5261" s="19"/>
      <c r="I5261" s="100"/>
      <c r="M5261" s="100"/>
      <c r="Q5261" s="99"/>
      <c r="R5261" s="340"/>
      <c r="S5261" s="119"/>
      <c r="T5261" s="123"/>
      <c r="U5261" s="119"/>
      <c r="V5261" s="99"/>
      <c r="W5261" s="127"/>
      <c r="X5261" s="99"/>
      <c r="Y5261" s="127"/>
    </row>
    <row r="5262" spans="3:25" ht="19" hidden="1">
      <c r="C5262" s="933"/>
      <c r="D5262" s="933"/>
      <c r="E5262" s="19"/>
      <c r="I5262" s="100"/>
      <c r="M5262" s="100"/>
      <c r="Q5262" s="99"/>
      <c r="R5262" s="340"/>
      <c r="S5262" s="119"/>
      <c r="T5262" s="123"/>
      <c r="U5262" s="119"/>
      <c r="V5262" s="99"/>
      <c r="W5262" s="127"/>
      <c r="X5262" s="99"/>
      <c r="Y5262" s="127"/>
    </row>
    <row r="5263" spans="3:25" ht="19" hidden="1">
      <c r="C5263" s="933"/>
      <c r="D5263" s="933"/>
      <c r="E5263" s="19"/>
      <c r="I5263" s="100"/>
      <c r="M5263" s="100"/>
      <c r="Q5263" s="99"/>
      <c r="R5263" s="340"/>
      <c r="S5263" s="119"/>
      <c r="T5263" s="123"/>
      <c r="U5263" s="119"/>
      <c r="V5263" s="99"/>
      <c r="W5263" s="127"/>
      <c r="X5263" s="99"/>
      <c r="Y5263" s="127"/>
    </row>
    <row r="5264" spans="3:25" ht="19" hidden="1">
      <c r="C5264" s="933"/>
      <c r="D5264" s="933"/>
      <c r="E5264" s="19"/>
      <c r="I5264" s="100"/>
      <c r="M5264" s="100"/>
      <c r="Q5264" s="99"/>
      <c r="R5264" s="340"/>
      <c r="S5264" s="119"/>
      <c r="T5264" s="123"/>
      <c r="U5264" s="119"/>
      <c r="V5264" s="99"/>
      <c r="W5264" s="127"/>
      <c r="X5264" s="99"/>
      <c r="Y5264" s="127"/>
    </row>
    <row r="5265" spans="3:25" ht="19" hidden="1">
      <c r="C5265" s="933"/>
      <c r="D5265" s="933"/>
      <c r="E5265" s="19"/>
      <c r="I5265" s="100"/>
      <c r="M5265" s="100"/>
      <c r="Q5265" s="99"/>
      <c r="R5265" s="340"/>
      <c r="S5265" s="119"/>
      <c r="T5265" s="123"/>
      <c r="U5265" s="119"/>
      <c r="V5265" s="99"/>
      <c r="W5265" s="127"/>
      <c r="X5265" s="99"/>
      <c r="Y5265" s="127"/>
    </row>
    <row r="5266" spans="3:25" ht="19" hidden="1">
      <c r="C5266" s="933"/>
      <c r="D5266" s="933"/>
      <c r="E5266" s="19"/>
      <c r="I5266" s="100"/>
      <c r="M5266" s="100"/>
      <c r="Q5266" s="99"/>
      <c r="R5266" s="340"/>
      <c r="S5266" s="119"/>
      <c r="T5266" s="123"/>
      <c r="U5266" s="119"/>
      <c r="V5266" s="99"/>
      <c r="W5266" s="127"/>
      <c r="X5266" s="99"/>
      <c r="Y5266" s="127"/>
    </row>
    <row r="5267" spans="3:25" ht="19" hidden="1">
      <c r="C5267" s="933"/>
      <c r="D5267" s="933"/>
      <c r="E5267" s="19"/>
      <c r="I5267" s="100"/>
      <c r="M5267" s="100"/>
      <c r="Q5267" s="99"/>
      <c r="R5267" s="340"/>
      <c r="S5267" s="119"/>
      <c r="T5267" s="123"/>
      <c r="U5267" s="119"/>
      <c r="V5267" s="99"/>
      <c r="W5267" s="127"/>
      <c r="X5267" s="99"/>
      <c r="Y5267" s="127"/>
    </row>
    <row r="5268" spans="3:25" ht="19" hidden="1">
      <c r="C5268" s="933"/>
      <c r="D5268" s="933"/>
      <c r="E5268" s="19"/>
      <c r="I5268" s="100"/>
      <c r="M5268" s="100"/>
      <c r="Q5268" s="99"/>
      <c r="R5268" s="340"/>
      <c r="S5268" s="119"/>
      <c r="T5268" s="123"/>
      <c r="U5268" s="119"/>
      <c r="V5268" s="99"/>
      <c r="W5268" s="127"/>
      <c r="X5268" s="99"/>
      <c r="Y5268" s="127"/>
    </row>
    <row r="5269" spans="3:25" ht="19" hidden="1">
      <c r="C5269" s="933"/>
      <c r="D5269" s="933"/>
      <c r="E5269" s="19"/>
      <c r="I5269" s="100"/>
      <c r="M5269" s="100"/>
      <c r="Q5269" s="99"/>
      <c r="R5269" s="340"/>
      <c r="S5269" s="119"/>
      <c r="T5269" s="123"/>
      <c r="U5269" s="119"/>
      <c r="V5269" s="99"/>
      <c r="W5269" s="127"/>
      <c r="X5269" s="99"/>
      <c r="Y5269" s="127"/>
    </row>
    <row r="5270" spans="3:25" ht="19" hidden="1">
      <c r="C5270" s="933"/>
      <c r="D5270" s="933"/>
      <c r="E5270" s="19"/>
      <c r="I5270" s="100"/>
      <c r="M5270" s="100"/>
      <c r="Q5270" s="99"/>
      <c r="R5270" s="340"/>
      <c r="S5270" s="119"/>
      <c r="T5270" s="123"/>
      <c r="U5270" s="119"/>
      <c r="V5270" s="99"/>
      <c r="W5270" s="127"/>
      <c r="X5270" s="99"/>
      <c r="Y5270" s="127"/>
    </row>
    <row r="5271" spans="3:25" ht="19" hidden="1">
      <c r="C5271" s="933"/>
      <c r="D5271" s="933"/>
      <c r="E5271" s="19"/>
      <c r="I5271" s="100"/>
      <c r="M5271" s="100"/>
      <c r="Q5271" s="99"/>
      <c r="R5271" s="340"/>
      <c r="S5271" s="119"/>
      <c r="T5271" s="123"/>
      <c r="U5271" s="119"/>
      <c r="V5271" s="99"/>
      <c r="W5271" s="127"/>
      <c r="X5271" s="99"/>
      <c r="Y5271" s="127"/>
    </row>
    <row r="5272" spans="3:25" ht="19" hidden="1">
      <c r="C5272" s="933"/>
      <c r="D5272" s="933"/>
      <c r="E5272" s="19"/>
      <c r="I5272" s="100"/>
      <c r="M5272" s="100"/>
      <c r="Q5272" s="99"/>
      <c r="R5272" s="340"/>
      <c r="S5272" s="119"/>
      <c r="T5272" s="123"/>
      <c r="U5272" s="119"/>
      <c r="V5272" s="99"/>
      <c r="W5272" s="127"/>
      <c r="X5272" s="99"/>
      <c r="Y5272" s="127"/>
    </row>
    <row r="5273" spans="3:25" ht="19" hidden="1">
      <c r="C5273" s="933"/>
      <c r="D5273" s="933"/>
      <c r="E5273" s="19"/>
      <c r="I5273" s="100"/>
      <c r="M5273" s="100"/>
      <c r="Q5273" s="99"/>
      <c r="R5273" s="340"/>
      <c r="S5273" s="119"/>
      <c r="T5273" s="123"/>
      <c r="U5273" s="119"/>
      <c r="V5273" s="99"/>
      <c r="W5273" s="127"/>
      <c r="X5273" s="99"/>
      <c r="Y5273" s="127"/>
    </row>
    <row r="5274" spans="3:25" ht="19" hidden="1">
      <c r="C5274" s="933"/>
      <c r="D5274" s="933"/>
      <c r="E5274" s="19"/>
      <c r="I5274" s="100"/>
      <c r="M5274" s="100"/>
      <c r="Q5274" s="99"/>
      <c r="R5274" s="340"/>
      <c r="S5274" s="119"/>
      <c r="T5274" s="123"/>
      <c r="U5274" s="119"/>
      <c r="V5274" s="99"/>
      <c r="W5274" s="127"/>
      <c r="X5274" s="99"/>
      <c r="Y5274" s="127"/>
    </row>
    <row r="5275" spans="3:25" ht="19" hidden="1">
      <c r="C5275" s="933"/>
      <c r="D5275" s="933"/>
      <c r="E5275" s="19"/>
      <c r="I5275" s="100"/>
      <c r="M5275" s="100"/>
      <c r="Q5275" s="99"/>
      <c r="R5275" s="340"/>
      <c r="S5275" s="119"/>
      <c r="T5275" s="123"/>
      <c r="U5275" s="119"/>
      <c r="V5275" s="99"/>
      <c r="W5275" s="127"/>
      <c r="X5275" s="99"/>
      <c r="Y5275" s="127"/>
    </row>
    <row r="5276" spans="3:25" ht="19" hidden="1">
      <c r="C5276" s="933"/>
      <c r="D5276" s="933"/>
      <c r="E5276" s="19"/>
      <c r="I5276" s="100"/>
      <c r="M5276" s="100"/>
      <c r="Q5276" s="99"/>
      <c r="R5276" s="340"/>
      <c r="S5276" s="119"/>
      <c r="T5276" s="123"/>
      <c r="U5276" s="119"/>
      <c r="V5276" s="99"/>
      <c r="W5276" s="127"/>
      <c r="X5276" s="99"/>
      <c r="Y5276" s="127"/>
    </row>
    <row r="5277" spans="3:25" ht="19" hidden="1">
      <c r="C5277" s="933"/>
      <c r="D5277" s="933"/>
      <c r="E5277" s="19"/>
      <c r="I5277" s="100"/>
      <c r="M5277" s="100"/>
      <c r="Q5277" s="99"/>
      <c r="R5277" s="340"/>
      <c r="S5277" s="119"/>
      <c r="T5277" s="123"/>
      <c r="U5277" s="119"/>
      <c r="V5277" s="99"/>
      <c r="W5277" s="127"/>
      <c r="X5277" s="99"/>
      <c r="Y5277" s="127"/>
    </row>
    <row r="5278" spans="3:25" ht="19" hidden="1">
      <c r="C5278" s="933"/>
      <c r="D5278" s="933"/>
      <c r="E5278" s="19"/>
      <c r="I5278" s="100"/>
      <c r="M5278" s="100"/>
      <c r="Q5278" s="99"/>
      <c r="R5278" s="340"/>
      <c r="S5278" s="119"/>
      <c r="T5278" s="123"/>
      <c r="U5278" s="119"/>
      <c r="V5278" s="99"/>
      <c r="W5278" s="127"/>
      <c r="X5278" s="99"/>
      <c r="Y5278" s="127"/>
    </row>
    <row r="5279" spans="3:25" ht="19" hidden="1">
      <c r="C5279" s="933"/>
      <c r="D5279" s="933"/>
      <c r="E5279" s="19"/>
      <c r="I5279" s="100"/>
      <c r="M5279" s="100"/>
      <c r="Q5279" s="99"/>
      <c r="R5279" s="340"/>
      <c r="S5279" s="119"/>
      <c r="T5279" s="123"/>
      <c r="U5279" s="119"/>
      <c r="V5279" s="99"/>
      <c r="W5279" s="127"/>
      <c r="X5279" s="99"/>
      <c r="Y5279" s="127"/>
    </row>
    <row r="5280" spans="3:25" ht="19" hidden="1">
      <c r="C5280" s="933"/>
      <c r="D5280" s="933"/>
      <c r="E5280" s="19"/>
      <c r="I5280" s="100"/>
      <c r="M5280" s="100"/>
      <c r="Q5280" s="99"/>
      <c r="R5280" s="340"/>
      <c r="S5280" s="119"/>
      <c r="T5280" s="123"/>
      <c r="U5280" s="119"/>
      <c r="V5280" s="99"/>
      <c r="W5280" s="127"/>
      <c r="X5280" s="99"/>
      <c r="Y5280" s="127"/>
    </row>
    <row r="5281" spans="3:25" ht="19" hidden="1">
      <c r="C5281" s="933"/>
      <c r="D5281" s="933"/>
      <c r="E5281" s="19"/>
      <c r="I5281" s="100"/>
      <c r="M5281" s="100"/>
      <c r="Q5281" s="99"/>
      <c r="R5281" s="340"/>
      <c r="S5281" s="119"/>
      <c r="T5281" s="123"/>
      <c r="U5281" s="119"/>
      <c r="V5281" s="99"/>
      <c r="W5281" s="127"/>
      <c r="X5281" s="99"/>
      <c r="Y5281" s="127"/>
    </row>
    <row r="5282" spans="3:25" ht="19" hidden="1">
      <c r="C5282" s="933"/>
      <c r="D5282" s="933"/>
      <c r="E5282" s="19"/>
      <c r="I5282" s="100"/>
      <c r="M5282" s="100"/>
      <c r="Q5282" s="99"/>
      <c r="R5282" s="340"/>
      <c r="S5282" s="119"/>
      <c r="T5282" s="123"/>
      <c r="U5282" s="119"/>
      <c r="V5282" s="99"/>
      <c r="W5282" s="127"/>
      <c r="X5282" s="99"/>
      <c r="Y5282" s="127"/>
    </row>
    <row r="5283" spans="3:25" ht="19" hidden="1">
      <c r="C5283" s="933"/>
      <c r="D5283" s="933"/>
      <c r="E5283" s="19"/>
      <c r="I5283" s="100"/>
      <c r="M5283" s="100"/>
      <c r="Q5283" s="99"/>
      <c r="R5283" s="340"/>
      <c r="S5283" s="119"/>
      <c r="T5283" s="123"/>
      <c r="U5283" s="119"/>
      <c r="V5283" s="99"/>
      <c r="W5283" s="127"/>
      <c r="X5283" s="99"/>
      <c r="Y5283" s="127"/>
    </row>
    <row r="5284" spans="3:25" ht="19" hidden="1">
      <c r="C5284" s="933"/>
      <c r="D5284" s="933"/>
      <c r="E5284" s="19"/>
      <c r="I5284" s="100"/>
      <c r="M5284" s="100"/>
      <c r="Q5284" s="99"/>
      <c r="R5284" s="340"/>
      <c r="S5284" s="119"/>
      <c r="T5284" s="123"/>
      <c r="U5284" s="119"/>
      <c r="V5284" s="99"/>
      <c r="W5284" s="127"/>
      <c r="X5284" s="99"/>
      <c r="Y5284" s="127"/>
    </row>
    <row r="5285" spans="3:25" ht="19" hidden="1">
      <c r="C5285" s="933"/>
      <c r="D5285" s="933"/>
      <c r="E5285" s="19"/>
      <c r="I5285" s="100"/>
      <c r="M5285" s="100"/>
      <c r="Q5285" s="99"/>
      <c r="R5285" s="340"/>
      <c r="S5285" s="119"/>
      <c r="T5285" s="123"/>
      <c r="U5285" s="119"/>
      <c r="V5285" s="99"/>
      <c r="W5285" s="127"/>
      <c r="X5285" s="99"/>
      <c r="Y5285" s="127"/>
    </row>
    <row r="5286" spans="3:25" ht="19" hidden="1">
      <c r="C5286" s="933"/>
      <c r="D5286" s="933"/>
      <c r="E5286" s="19"/>
      <c r="I5286" s="100"/>
      <c r="M5286" s="100"/>
      <c r="Q5286" s="99"/>
      <c r="R5286" s="340"/>
      <c r="S5286" s="119"/>
      <c r="T5286" s="123"/>
      <c r="U5286" s="119"/>
      <c r="V5286" s="99"/>
      <c r="W5286" s="127"/>
      <c r="X5286" s="99"/>
      <c r="Y5286" s="127"/>
    </row>
    <row r="5287" spans="3:25" ht="19" hidden="1">
      <c r="C5287" s="933"/>
      <c r="D5287" s="933"/>
      <c r="E5287" s="19"/>
      <c r="I5287" s="100"/>
      <c r="M5287" s="100"/>
      <c r="Q5287" s="99"/>
      <c r="R5287" s="340"/>
      <c r="S5287" s="119"/>
      <c r="T5287" s="123"/>
      <c r="U5287" s="119"/>
      <c r="V5287" s="99"/>
      <c r="W5287" s="127"/>
      <c r="X5287" s="99"/>
      <c r="Y5287" s="127"/>
    </row>
    <row r="5288" spans="3:25" ht="19" hidden="1">
      <c r="C5288" s="933"/>
      <c r="D5288" s="933"/>
      <c r="E5288" s="19"/>
      <c r="I5288" s="100"/>
      <c r="M5288" s="100"/>
      <c r="Q5288" s="99"/>
      <c r="R5288" s="340"/>
      <c r="S5288" s="119"/>
      <c r="T5288" s="123"/>
      <c r="U5288" s="119"/>
      <c r="V5288" s="99"/>
      <c r="W5288" s="127"/>
      <c r="X5288" s="99"/>
      <c r="Y5288" s="127"/>
    </row>
    <row r="5289" spans="3:25" ht="19" hidden="1">
      <c r="C5289" s="933"/>
      <c r="D5289" s="933"/>
      <c r="E5289" s="19"/>
      <c r="I5289" s="100"/>
      <c r="M5289" s="100"/>
      <c r="Q5289" s="99"/>
      <c r="R5289" s="340"/>
      <c r="S5289" s="119"/>
      <c r="T5289" s="123"/>
      <c r="U5289" s="119"/>
      <c r="V5289" s="99"/>
      <c r="W5289" s="127"/>
      <c r="X5289" s="99"/>
      <c r="Y5289" s="127"/>
    </row>
    <row r="5290" spans="3:25" ht="19" hidden="1">
      <c r="C5290" s="933"/>
      <c r="D5290" s="933"/>
      <c r="E5290" s="19"/>
      <c r="I5290" s="100"/>
      <c r="M5290" s="100"/>
      <c r="Q5290" s="99"/>
      <c r="R5290" s="340"/>
      <c r="S5290" s="119"/>
      <c r="T5290" s="123"/>
      <c r="U5290" s="119"/>
      <c r="V5290" s="99"/>
      <c r="W5290" s="127"/>
      <c r="X5290" s="99"/>
      <c r="Y5290" s="127"/>
    </row>
    <row r="5291" spans="3:25" ht="19" hidden="1">
      <c r="C5291" s="933"/>
      <c r="D5291" s="933"/>
      <c r="E5291" s="19"/>
      <c r="I5291" s="100"/>
      <c r="M5291" s="100"/>
      <c r="Q5291" s="99"/>
      <c r="R5291" s="340"/>
      <c r="S5291" s="119"/>
      <c r="T5291" s="123"/>
      <c r="U5291" s="119"/>
      <c r="V5291" s="99"/>
      <c r="W5291" s="127"/>
      <c r="X5291" s="99"/>
      <c r="Y5291" s="127"/>
    </row>
    <row r="5292" spans="3:25" ht="19" hidden="1">
      <c r="C5292" s="933"/>
      <c r="D5292" s="933"/>
      <c r="E5292" s="19"/>
      <c r="I5292" s="100"/>
      <c r="M5292" s="100"/>
      <c r="Q5292" s="99"/>
      <c r="R5292" s="340"/>
      <c r="S5292" s="119"/>
      <c r="T5292" s="123"/>
      <c r="U5292" s="119"/>
      <c r="V5292" s="99"/>
      <c r="W5292" s="127"/>
      <c r="X5292" s="99"/>
      <c r="Y5292" s="127"/>
    </row>
    <row r="5293" spans="3:25" ht="19" hidden="1">
      <c r="C5293" s="933"/>
      <c r="D5293" s="933"/>
      <c r="E5293" s="19"/>
      <c r="I5293" s="100"/>
      <c r="M5293" s="100"/>
      <c r="Q5293" s="99"/>
      <c r="R5293" s="340"/>
      <c r="S5293" s="119"/>
      <c r="T5293" s="123"/>
      <c r="U5293" s="119"/>
      <c r="V5293" s="99"/>
      <c r="W5293" s="127"/>
      <c r="X5293" s="99"/>
      <c r="Y5293" s="127"/>
    </row>
    <row r="5294" spans="3:25" ht="19" hidden="1">
      <c r="C5294" s="933"/>
      <c r="D5294" s="933"/>
      <c r="E5294" s="19"/>
      <c r="I5294" s="100"/>
      <c r="M5294" s="100"/>
      <c r="Q5294" s="99"/>
      <c r="R5294" s="340"/>
      <c r="S5294" s="119"/>
      <c r="T5294" s="123"/>
      <c r="U5294" s="119"/>
      <c r="V5294" s="99"/>
      <c r="W5294" s="127"/>
      <c r="X5294" s="99"/>
      <c r="Y5294" s="127"/>
    </row>
    <row r="5295" spans="3:25" ht="19" hidden="1">
      <c r="C5295" s="933"/>
      <c r="D5295" s="933"/>
      <c r="E5295" s="19"/>
      <c r="I5295" s="100"/>
      <c r="M5295" s="100"/>
      <c r="Q5295" s="99"/>
      <c r="R5295" s="340"/>
      <c r="S5295" s="119"/>
      <c r="T5295" s="123"/>
      <c r="U5295" s="119"/>
      <c r="V5295" s="99"/>
      <c r="W5295" s="127"/>
      <c r="X5295" s="99"/>
      <c r="Y5295" s="127"/>
    </row>
    <row r="5296" spans="3:25" ht="19" hidden="1">
      <c r="C5296" s="933"/>
      <c r="D5296" s="933"/>
      <c r="E5296" s="19"/>
      <c r="I5296" s="100"/>
      <c r="M5296" s="100"/>
      <c r="Q5296" s="99"/>
      <c r="R5296" s="340"/>
      <c r="S5296" s="119"/>
      <c r="T5296" s="123"/>
      <c r="U5296" s="119"/>
      <c r="V5296" s="99"/>
      <c r="W5296" s="127"/>
      <c r="X5296" s="99"/>
      <c r="Y5296" s="127"/>
    </row>
    <row r="5297" spans="3:25" ht="19" hidden="1">
      <c r="C5297" s="933"/>
      <c r="D5297" s="933"/>
      <c r="E5297" s="19"/>
      <c r="I5297" s="100"/>
      <c r="M5297" s="100"/>
      <c r="Q5297" s="99"/>
      <c r="R5297" s="340"/>
      <c r="S5297" s="119"/>
      <c r="T5297" s="123"/>
      <c r="U5297" s="119"/>
      <c r="V5297" s="99"/>
      <c r="W5297" s="127"/>
      <c r="X5297" s="99"/>
      <c r="Y5297" s="127"/>
    </row>
    <row r="5298" spans="3:25" ht="19" hidden="1">
      <c r="C5298" s="933"/>
      <c r="D5298" s="933"/>
      <c r="E5298" s="19"/>
      <c r="I5298" s="100"/>
      <c r="M5298" s="100"/>
      <c r="Q5298" s="99"/>
      <c r="R5298" s="340"/>
      <c r="S5298" s="119"/>
      <c r="T5298" s="123"/>
      <c r="U5298" s="119"/>
      <c r="V5298" s="99"/>
      <c r="W5298" s="127"/>
      <c r="X5298" s="99"/>
      <c r="Y5298" s="127"/>
    </row>
    <row r="5299" spans="3:25" ht="19" hidden="1">
      <c r="C5299" s="933"/>
      <c r="D5299" s="933"/>
      <c r="E5299" s="19"/>
      <c r="I5299" s="100"/>
      <c r="M5299" s="100"/>
      <c r="Q5299" s="99"/>
      <c r="R5299" s="340"/>
      <c r="S5299" s="119"/>
      <c r="T5299" s="123"/>
      <c r="U5299" s="119"/>
      <c r="V5299" s="99"/>
      <c r="W5299" s="127"/>
      <c r="X5299" s="99"/>
      <c r="Y5299" s="127"/>
    </row>
    <row r="5300" spans="3:25" ht="19" hidden="1">
      <c r="C5300" s="933"/>
      <c r="D5300" s="933"/>
      <c r="E5300" s="19"/>
      <c r="I5300" s="100"/>
      <c r="M5300" s="100"/>
      <c r="Q5300" s="99"/>
      <c r="R5300" s="340"/>
      <c r="S5300" s="119"/>
      <c r="T5300" s="123"/>
      <c r="U5300" s="119"/>
      <c r="V5300" s="99"/>
      <c r="W5300" s="127"/>
      <c r="X5300" s="99"/>
      <c r="Y5300" s="127"/>
    </row>
    <row r="5301" spans="3:25" ht="19" hidden="1">
      <c r="C5301" s="933"/>
      <c r="D5301" s="933"/>
      <c r="E5301" s="19"/>
      <c r="I5301" s="100"/>
      <c r="M5301" s="100"/>
      <c r="Q5301" s="99"/>
      <c r="R5301" s="340"/>
      <c r="S5301" s="119"/>
      <c r="T5301" s="123"/>
      <c r="U5301" s="119"/>
      <c r="V5301" s="99"/>
      <c r="W5301" s="127"/>
      <c r="X5301" s="99"/>
      <c r="Y5301" s="127"/>
    </row>
    <row r="5302" spans="3:25" ht="19" hidden="1">
      <c r="C5302" s="933"/>
      <c r="D5302" s="933"/>
      <c r="E5302" s="19"/>
      <c r="I5302" s="100"/>
      <c r="M5302" s="100"/>
      <c r="Q5302" s="99"/>
      <c r="R5302" s="340"/>
      <c r="S5302" s="119"/>
      <c r="T5302" s="123"/>
      <c r="U5302" s="119"/>
      <c r="V5302" s="99"/>
      <c r="W5302" s="127"/>
      <c r="X5302" s="99"/>
      <c r="Y5302" s="127"/>
    </row>
    <row r="5303" spans="3:25" ht="19" hidden="1">
      <c r="C5303" s="933"/>
      <c r="D5303" s="933"/>
      <c r="E5303" s="19"/>
      <c r="I5303" s="100"/>
      <c r="M5303" s="100"/>
      <c r="Q5303" s="99"/>
      <c r="R5303" s="340"/>
      <c r="S5303" s="119"/>
      <c r="T5303" s="123"/>
      <c r="U5303" s="119"/>
      <c r="V5303" s="99"/>
      <c r="W5303" s="127"/>
      <c r="X5303" s="99"/>
      <c r="Y5303" s="127"/>
    </row>
    <row r="5304" spans="3:25" ht="19" hidden="1">
      <c r="C5304" s="933"/>
      <c r="D5304" s="933"/>
      <c r="E5304" s="19"/>
      <c r="I5304" s="100"/>
      <c r="M5304" s="100"/>
      <c r="Q5304" s="99"/>
      <c r="R5304" s="340"/>
      <c r="S5304" s="119"/>
      <c r="T5304" s="123"/>
      <c r="U5304" s="119"/>
      <c r="V5304" s="99"/>
      <c r="W5304" s="127"/>
      <c r="X5304" s="99"/>
      <c r="Y5304" s="127"/>
    </row>
    <row r="5305" spans="3:25" ht="19" hidden="1">
      <c r="C5305" s="933"/>
      <c r="D5305" s="933"/>
      <c r="E5305" s="19"/>
      <c r="I5305" s="100"/>
      <c r="M5305" s="100"/>
      <c r="Q5305" s="99"/>
      <c r="R5305" s="340"/>
      <c r="S5305" s="119"/>
      <c r="T5305" s="123"/>
      <c r="U5305" s="119"/>
      <c r="V5305" s="99"/>
      <c r="W5305" s="127"/>
      <c r="X5305" s="99"/>
      <c r="Y5305" s="127"/>
    </row>
    <row r="5306" spans="3:25" ht="19" hidden="1">
      <c r="C5306" s="933"/>
      <c r="D5306" s="933"/>
      <c r="E5306" s="19"/>
      <c r="I5306" s="100"/>
      <c r="M5306" s="100"/>
      <c r="Q5306" s="99"/>
      <c r="R5306" s="340"/>
      <c r="S5306" s="119"/>
      <c r="T5306" s="123"/>
      <c r="U5306" s="119"/>
      <c r="V5306" s="99"/>
      <c r="W5306" s="127"/>
      <c r="X5306" s="99"/>
      <c r="Y5306" s="127"/>
    </row>
    <row r="5307" spans="3:25" ht="19" hidden="1">
      <c r="C5307" s="933"/>
      <c r="D5307" s="933"/>
      <c r="E5307" s="19"/>
      <c r="I5307" s="100"/>
      <c r="M5307" s="100"/>
      <c r="Q5307" s="99"/>
      <c r="R5307" s="340"/>
      <c r="S5307" s="119"/>
      <c r="T5307" s="123"/>
      <c r="U5307" s="119"/>
      <c r="V5307" s="99"/>
      <c r="W5307" s="127"/>
      <c r="X5307" s="99"/>
      <c r="Y5307" s="127"/>
    </row>
    <row r="5308" spans="3:25" ht="19" hidden="1">
      <c r="C5308" s="933"/>
      <c r="D5308" s="933"/>
      <c r="E5308" s="19"/>
      <c r="I5308" s="100"/>
      <c r="M5308" s="100"/>
      <c r="Q5308" s="99"/>
      <c r="R5308" s="340"/>
      <c r="S5308" s="119"/>
      <c r="T5308" s="123"/>
      <c r="U5308" s="119"/>
      <c r="V5308" s="99"/>
      <c r="W5308" s="127"/>
      <c r="X5308" s="99"/>
      <c r="Y5308" s="127"/>
    </row>
    <row r="5309" spans="3:25" ht="19" hidden="1">
      <c r="C5309" s="933"/>
      <c r="D5309" s="933"/>
      <c r="E5309" s="19"/>
      <c r="I5309" s="100"/>
      <c r="M5309" s="100"/>
      <c r="Q5309" s="99"/>
      <c r="R5309" s="340"/>
      <c r="S5309" s="119"/>
      <c r="T5309" s="123"/>
      <c r="U5309" s="119"/>
      <c r="V5309" s="99"/>
      <c r="W5309" s="127"/>
      <c r="X5309" s="99"/>
      <c r="Y5309" s="127"/>
    </row>
    <row r="5310" spans="3:25" ht="19" hidden="1">
      <c r="C5310" s="933"/>
      <c r="D5310" s="933"/>
      <c r="E5310" s="19"/>
      <c r="I5310" s="100"/>
      <c r="M5310" s="100"/>
      <c r="Q5310" s="99"/>
      <c r="R5310" s="340"/>
      <c r="S5310" s="119"/>
      <c r="T5310" s="123"/>
      <c r="U5310" s="119"/>
      <c r="V5310" s="99"/>
      <c r="W5310" s="127"/>
      <c r="X5310" s="99"/>
      <c r="Y5310" s="127"/>
    </row>
    <row r="5311" spans="3:25" ht="19" hidden="1">
      <c r="C5311" s="933"/>
      <c r="D5311" s="933"/>
      <c r="E5311" s="19"/>
      <c r="I5311" s="100"/>
      <c r="M5311" s="100"/>
      <c r="Q5311" s="99"/>
      <c r="R5311" s="340"/>
      <c r="S5311" s="119"/>
      <c r="T5311" s="123"/>
      <c r="U5311" s="119"/>
      <c r="V5311" s="99"/>
      <c r="W5311" s="127"/>
      <c r="X5311" s="99"/>
      <c r="Y5311" s="127"/>
    </row>
    <row r="5312" spans="3:25" ht="19" hidden="1">
      <c r="C5312" s="933"/>
      <c r="D5312" s="933"/>
      <c r="E5312" s="19"/>
      <c r="I5312" s="100"/>
      <c r="M5312" s="100"/>
      <c r="Q5312" s="99"/>
      <c r="R5312" s="340"/>
      <c r="S5312" s="119"/>
      <c r="T5312" s="123"/>
      <c r="U5312" s="119"/>
      <c r="V5312" s="99"/>
      <c r="W5312" s="127"/>
      <c r="X5312" s="99"/>
      <c r="Y5312" s="127"/>
    </row>
    <row r="5313" spans="3:25" ht="19" hidden="1">
      <c r="C5313" s="933"/>
      <c r="D5313" s="933"/>
      <c r="E5313" s="19"/>
      <c r="I5313" s="100"/>
      <c r="M5313" s="100"/>
      <c r="Q5313" s="99"/>
      <c r="R5313" s="340"/>
      <c r="S5313" s="119"/>
      <c r="T5313" s="123"/>
      <c r="U5313" s="119"/>
      <c r="V5313" s="99"/>
      <c r="W5313" s="127"/>
      <c r="X5313" s="99"/>
      <c r="Y5313" s="127"/>
    </row>
    <row r="5314" spans="3:25" ht="19" hidden="1">
      <c r="C5314" s="933"/>
      <c r="D5314" s="933"/>
      <c r="E5314" s="19"/>
      <c r="I5314" s="100"/>
      <c r="M5314" s="100"/>
      <c r="Q5314" s="99"/>
      <c r="R5314" s="340"/>
      <c r="S5314" s="119"/>
      <c r="T5314" s="123"/>
      <c r="U5314" s="119"/>
      <c r="V5314" s="99"/>
      <c r="W5314" s="127"/>
      <c r="X5314" s="99"/>
      <c r="Y5314" s="127"/>
    </row>
    <row r="5315" spans="3:25" ht="19" hidden="1">
      <c r="C5315" s="933"/>
      <c r="D5315" s="933"/>
      <c r="E5315" s="19"/>
      <c r="I5315" s="100"/>
      <c r="M5315" s="100"/>
      <c r="Q5315" s="99"/>
      <c r="R5315" s="340"/>
      <c r="S5315" s="119"/>
      <c r="T5315" s="123"/>
      <c r="U5315" s="119"/>
      <c r="V5315" s="99"/>
      <c r="W5315" s="127"/>
      <c r="X5315" s="99"/>
      <c r="Y5315" s="127"/>
    </row>
    <row r="5316" spans="3:25" ht="19" hidden="1">
      <c r="C5316" s="933"/>
      <c r="D5316" s="933"/>
      <c r="E5316" s="19"/>
      <c r="I5316" s="100"/>
      <c r="M5316" s="100"/>
      <c r="Q5316" s="99"/>
      <c r="R5316" s="340"/>
      <c r="S5316" s="119"/>
      <c r="T5316" s="123"/>
      <c r="U5316" s="119"/>
      <c r="V5316" s="99"/>
      <c r="W5316" s="127"/>
      <c r="X5316" s="99"/>
      <c r="Y5316" s="127"/>
    </row>
    <row r="5317" spans="3:25" ht="19" hidden="1">
      <c r="C5317" s="933"/>
      <c r="D5317" s="933"/>
      <c r="E5317" s="19"/>
      <c r="I5317" s="100"/>
      <c r="M5317" s="100"/>
      <c r="Q5317" s="99"/>
      <c r="R5317" s="340"/>
      <c r="S5317" s="119"/>
      <c r="T5317" s="123"/>
      <c r="U5317" s="119"/>
      <c r="V5317" s="99"/>
      <c r="W5317" s="127"/>
      <c r="X5317" s="99"/>
      <c r="Y5317" s="127"/>
    </row>
    <row r="5318" spans="3:25" ht="19" hidden="1">
      <c r="C5318" s="933"/>
      <c r="D5318" s="933"/>
      <c r="E5318" s="19"/>
      <c r="I5318" s="100"/>
      <c r="M5318" s="100"/>
      <c r="Q5318" s="99"/>
      <c r="R5318" s="340"/>
      <c r="S5318" s="119"/>
      <c r="T5318" s="123"/>
      <c r="U5318" s="119"/>
      <c r="V5318" s="99"/>
      <c r="W5318" s="127"/>
      <c r="X5318" s="99"/>
      <c r="Y5318" s="127"/>
    </row>
    <row r="5319" spans="3:25" ht="19" hidden="1">
      <c r="C5319" s="933"/>
      <c r="D5319" s="933"/>
      <c r="E5319" s="19"/>
      <c r="I5319" s="100"/>
      <c r="M5319" s="100"/>
      <c r="Q5319" s="99"/>
      <c r="R5319" s="340"/>
      <c r="S5319" s="119"/>
      <c r="T5319" s="123"/>
      <c r="U5319" s="119"/>
      <c r="V5319" s="99"/>
      <c r="W5319" s="127"/>
      <c r="X5319" s="99"/>
      <c r="Y5319" s="127"/>
    </row>
    <row r="5320" spans="3:25" ht="19" hidden="1">
      <c r="C5320" s="933"/>
      <c r="D5320" s="933"/>
      <c r="E5320" s="19"/>
      <c r="I5320" s="100"/>
      <c r="M5320" s="100"/>
      <c r="Q5320" s="99"/>
      <c r="R5320" s="340"/>
      <c r="S5320" s="119"/>
      <c r="T5320" s="123"/>
      <c r="U5320" s="119"/>
      <c r="V5320" s="99"/>
      <c r="W5320" s="127"/>
      <c r="X5320" s="99"/>
      <c r="Y5320" s="127"/>
    </row>
    <row r="5321" spans="3:25" ht="19" hidden="1">
      <c r="C5321" s="933"/>
      <c r="D5321" s="933"/>
      <c r="E5321" s="19"/>
      <c r="I5321" s="100"/>
      <c r="M5321" s="100"/>
      <c r="Q5321" s="99"/>
      <c r="R5321" s="340"/>
      <c r="S5321" s="119"/>
      <c r="T5321" s="123"/>
      <c r="U5321" s="119"/>
      <c r="V5321" s="99"/>
      <c r="W5321" s="127"/>
      <c r="X5321" s="99"/>
      <c r="Y5321" s="127"/>
    </row>
    <row r="5322" spans="3:25" ht="19" hidden="1">
      <c r="C5322" s="933"/>
      <c r="D5322" s="933"/>
      <c r="E5322" s="19"/>
      <c r="I5322" s="100"/>
      <c r="M5322" s="100"/>
      <c r="Q5322" s="99"/>
      <c r="R5322" s="340"/>
      <c r="S5322" s="119"/>
      <c r="T5322" s="123"/>
      <c r="U5322" s="119"/>
      <c r="V5322" s="99"/>
      <c r="W5322" s="127"/>
      <c r="X5322" s="99"/>
      <c r="Y5322" s="127"/>
    </row>
    <row r="5323" spans="3:25" ht="19" hidden="1">
      <c r="C5323" s="933"/>
      <c r="D5323" s="933"/>
      <c r="E5323" s="19"/>
      <c r="I5323" s="100"/>
      <c r="M5323" s="100"/>
      <c r="Q5323" s="99"/>
      <c r="R5323" s="340"/>
      <c r="S5323" s="119"/>
      <c r="T5323" s="123"/>
      <c r="U5323" s="119"/>
      <c r="V5323" s="99"/>
      <c r="W5323" s="127"/>
      <c r="X5323" s="99"/>
      <c r="Y5323" s="127"/>
    </row>
    <row r="5324" spans="3:25" ht="19" hidden="1">
      <c r="C5324" s="933"/>
      <c r="D5324" s="933"/>
      <c r="E5324" s="19"/>
      <c r="I5324" s="100"/>
      <c r="M5324" s="100"/>
      <c r="Q5324" s="99"/>
      <c r="R5324" s="340"/>
      <c r="S5324" s="119"/>
      <c r="T5324" s="123"/>
      <c r="U5324" s="119"/>
      <c r="V5324" s="99"/>
      <c r="W5324" s="127"/>
      <c r="X5324" s="99"/>
      <c r="Y5324" s="127"/>
    </row>
    <row r="5325" spans="3:25" ht="19" hidden="1">
      <c r="C5325" s="933"/>
      <c r="D5325" s="933"/>
      <c r="E5325" s="19"/>
      <c r="I5325" s="100"/>
      <c r="M5325" s="100"/>
      <c r="Q5325" s="99"/>
      <c r="R5325" s="340"/>
      <c r="S5325" s="119"/>
      <c r="T5325" s="123"/>
      <c r="U5325" s="119"/>
      <c r="V5325" s="99"/>
      <c r="W5325" s="127"/>
      <c r="X5325" s="99"/>
      <c r="Y5325" s="127"/>
    </row>
    <row r="5326" spans="3:25" ht="19" hidden="1">
      <c r="C5326" s="933"/>
      <c r="D5326" s="933"/>
      <c r="E5326" s="19"/>
      <c r="I5326" s="100"/>
      <c r="M5326" s="100"/>
      <c r="Q5326" s="99"/>
      <c r="R5326" s="340"/>
      <c r="S5326" s="119"/>
      <c r="T5326" s="123"/>
      <c r="U5326" s="119"/>
      <c r="V5326" s="99"/>
      <c r="W5326" s="127"/>
      <c r="X5326" s="99"/>
      <c r="Y5326" s="127"/>
    </row>
    <row r="5327" spans="3:25" ht="19" hidden="1">
      <c r="C5327" s="933"/>
      <c r="D5327" s="933"/>
      <c r="E5327" s="19"/>
      <c r="I5327" s="100"/>
      <c r="M5327" s="100"/>
      <c r="Q5327" s="99"/>
      <c r="R5327" s="340"/>
      <c r="S5327" s="119"/>
      <c r="T5327" s="123"/>
      <c r="U5327" s="119"/>
      <c r="V5327" s="99"/>
      <c r="W5327" s="127"/>
      <c r="X5327" s="99"/>
      <c r="Y5327" s="127"/>
    </row>
    <row r="5328" spans="3:25" ht="19" hidden="1">
      <c r="C5328" s="933"/>
      <c r="D5328" s="933"/>
      <c r="E5328" s="19"/>
      <c r="I5328" s="100"/>
      <c r="M5328" s="100"/>
      <c r="Q5328" s="99"/>
      <c r="R5328" s="340"/>
      <c r="S5328" s="119"/>
      <c r="T5328" s="123"/>
      <c r="U5328" s="119"/>
      <c r="V5328" s="99"/>
      <c r="W5328" s="127"/>
      <c r="X5328" s="99"/>
      <c r="Y5328" s="127"/>
    </row>
    <row r="5329" spans="3:25" ht="19" hidden="1">
      <c r="C5329" s="933"/>
      <c r="D5329" s="933"/>
      <c r="E5329" s="19"/>
      <c r="I5329" s="100"/>
      <c r="M5329" s="100"/>
      <c r="Q5329" s="99"/>
      <c r="R5329" s="340"/>
      <c r="S5329" s="119"/>
      <c r="T5329" s="123"/>
      <c r="U5329" s="119"/>
      <c r="V5329" s="99"/>
      <c r="W5329" s="127"/>
      <c r="X5329" s="99"/>
      <c r="Y5329" s="127"/>
    </row>
    <row r="5330" spans="3:25" ht="19" hidden="1">
      <c r="C5330" s="933"/>
      <c r="D5330" s="933"/>
      <c r="E5330" s="19"/>
      <c r="I5330" s="100"/>
      <c r="M5330" s="100"/>
      <c r="Q5330" s="99"/>
      <c r="R5330" s="340"/>
      <c r="S5330" s="119"/>
      <c r="T5330" s="123"/>
      <c r="U5330" s="119"/>
      <c r="V5330" s="99"/>
      <c r="W5330" s="127"/>
      <c r="X5330" s="99"/>
      <c r="Y5330" s="127"/>
    </row>
    <row r="5331" spans="3:25" ht="19" hidden="1">
      <c r="C5331" s="933"/>
      <c r="D5331" s="933"/>
      <c r="E5331" s="19"/>
      <c r="I5331" s="100"/>
      <c r="M5331" s="100"/>
      <c r="Q5331" s="99"/>
      <c r="R5331" s="340"/>
      <c r="S5331" s="119"/>
      <c r="T5331" s="123"/>
      <c r="U5331" s="119"/>
      <c r="V5331" s="99"/>
      <c r="W5331" s="127"/>
      <c r="X5331" s="99"/>
      <c r="Y5331" s="127"/>
    </row>
    <row r="5332" spans="3:25" ht="19" hidden="1">
      <c r="C5332" s="933"/>
      <c r="D5332" s="933"/>
      <c r="E5332" s="19"/>
      <c r="I5332" s="100"/>
      <c r="M5332" s="100"/>
      <c r="Q5332" s="99"/>
      <c r="R5332" s="340"/>
      <c r="S5332" s="119"/>
      <c r="T5332" s="123"/>
      <c r="U5332" s="119"/>
      <c r="V5332" s="99"/>
      <c r="W5332" s="127"/>
      <c r="X5332" s="99"/>
      <c r="Y5332" s="127"/>
    </row>
    <row r="5333" spans="3:25" ht="19" hidden="1">
      <c r="C5333" s="933"/>
      <c r="D5333" s="933"/>
      <c r="E5333" s="19"/>
      <c r="I5333" s="100"/>
      <c r="M5333" s="100"/>
      <c r="Q5333" s="99"/>
      <c r="R5333" s="340"/>
      <c r="S5333" s="119"/>
      <c r="T5333" s="123"/>
      <c r="U5333" s="119"/>
      <c r="V5333" s="99"/>
      <c r="W5333" s="127"/>
      <c r="X5333" s="99"/>
      <c r="Y5333" s="127"/>
    </row>
    <row r="5334" spans="3:25" ht="19" hidden="1">
      <c r="C5334" s="933"/>
      <c r="D5334" s="933"/>
      <c r="E5334" s="19"/>
      <c r="I5334" s="100"/>
      <c r="M5334" s="100"/>
      <c r="Q5334" s="99"/>
      <c r="R5334" s="340"/>
      <c r="S5334" s="119"/>
      <c r="T5334" s="123"/>
      <c r="U5334" s="119"/>
      <c r="V5334" s="99"/>
      <c r="W5334" s="127"/>
      <c r="X5334" s="99"/>
      <c r="Y5334" s="127"/>
    </row>
    <row r="5335" spans="3:25" ht="19" hidden="1">
      <c r="C5335" s="933"/>
      <c r="D5335" s="933"/>
      <c r="E5335" s="19"/>
      <c r="I5335" s="100"/>
      <c r="M5335" s="100"/>
      <c r="Q5335" s="99"/>
      <c r="R5335" s="340"/>
      <c r="S5335" s="119"/>
      <c r="T5335" s="123"/>
      <c r="U5335" s="119"/>
      <c r="V5335" s="99"/>
      <c r="W5335" s="127"/>
      <c r="X5335" s="99"/>
      <c r="Y5335" s="127"/>
    </row>
    <row r="5336" spans="3:25" ht="19" hidden="1">
      <c r="C5336" s="933"/>
      <c r="D5336" s="933"/>
      <c r="E5336" s="19"/>
      <c r="I5336" s="100"/>
      <c r="M5336" s="100"/>
      <c r="Q5336" s="99"/>
      <c r="R5336" s="340"/>
      <c r="S5336" s="119"/>
      <c r="T5336" s="123"/>
      <c r="U5336" s="119"/>
      <c r="V5336" s="99"/>
      <c r="W5336" s="127"/>
      <c r="X5336" s="99"/>
      <c r="Y5336" s="127"/>
    </row>
    <row r="5337" spans="3:25" ht="19" hidden="1">
      <c r="C5337" s="933"/>
      <c r="D5337" s="933"/>
      <c r="E5337" s="19"/>
      <c r="I5337" s="100"/>
      <c r="M5337" s="100"/>
      <c r="Q5337" s="99"/>
      <c r="R5337" s="340"/>
      <c r="S5337" s="119"/>
      <c r="T5337" s="123"/>
      <c r="U5337" s="119"/>
      <c r="V5337" s="99"/>
      <c r="W5337" s="127"/>
      <c r="X5337" s="99"/>
      <c r="Y5337" s="127"/>
    </row>
    <row r="5338" spans="3:25" ht="19" hidden="1">
      <c r="C5338" s="933"/>
      <c r="D5338" s="933"/>
      <c r="E5338" s="19"/>
      <c r="I5338" s="100"/>
      <c r="M5338" s="100"/>
      <c r="Q5338" s="99"/>
      <c r="R5338" s="340"/>
      <c r="S5338" s="119"/>
      <c r="T5338" s="123"/>
      <c r="U5338" s="119"/>
      <c r="V5338" s="99"/>
      <c r="W5338" s="127"/>
      <c r="X5338" s="99"/>
      <c r="Y5338" s="127"/>
    </row>
    <row r="5339" spans="3:25" ht="19" hidden="1">
      <c r="C5339" s="933"/>
      <c r="D5339" s="933"/>
      <c r="E5339" s="19"/>
      <c r="I5339" s="100"/>
      <c r="M5339" s="100"/>
      <c r="Q5339" s="99"/>
      <c r="R5339" s="340"/>
      <c r="S5339" s="119"/>
      <c r="T5339" s="123"/>
      <c r="U5339" s="119"/>
      <c r="V5339" s="99"/>
      <c r="W5339" s="127"/>
      <c r="X5339" s="99"/>
      <c r="Y5339" s="127"/>
    </row>
    <row r="5340" spans="3:25" ht="19" hidden="1">
      <c r="C5340" s="933"/>
      <c r="D5340" s="933"/>
      <c r="E5340" s="19"/>
      <c r="I5340" s="100"/>
      <c r="M5340" s="100"/>
      <c r="Q5340" s="99"/>
      <c r="R5340" s="340"/>
      <c r="S5340" s="119"/>
      <c r="T5340" s="123"/>
      <c r="U5340" s="119"/>
      <c r="V5340" s="99"/>
      <c r="W5340" s="127"/>
      <c r="X5340" s="99"/>
      <c r="Y5340" s="127"/>
    </row>
    <row r="5341" spans="3:25" ht="19" hidden="1">
      <c r="C5341" s="933"/>
      <c r="D5341" s="933"/>
      <c r="E5341" s="19"/>
      <c r="I5341" s="100"/>
      <c r="M5341" s="100"/>
      <c r="Q5341" s="99"/>
      <c r="R5341" s="340"/>
      <c r="S5341" s="119"/>
      <c r="T5341" s="123"/>
      <c r="U5341" s="119"/>
      <c r="V5341" s="99"/>
      <c r="W5341" s="127"/>
      <c r="X5341" s="99"/>
      <c r="Y5341" s="127"/>
    </row>
    <row r="5342" spans="3:25" ht="19" hidden="1">
      <c r="C5342" s="933"/>
      <c r="D5342" s="933"/>
      <c r="E5342" s="19"/>
      <c r="I5342" s="100"/>
      <c r="M5342" s="100"/>
      <c r="Q5342" s="99"/>
      <c r="R5342" s="340"/>
      <c r="S5342" s="119"/>
      <c r="T5342" s="123"/>
      <c r="U5342" s="119"/>
      <c r="V5342" s="99"/>
      <c r="W5342" s="127"/>
      <c r="X5342" s="99"/>
      <c r="Y5342" s="127"/>
    </row>
    <row r="5343" spans="3:25" ht="19" hidden="1">
      <c r="C5343" s="933"/>
      <c r="D5343" s="933"/>
      <c r="E5343" s="19"/>
      <c r="I5343" s="100"/>
      <c r="M5343" s="100"/>
      <c r="Q5343" s="99"/>
      <c r="R5343" s="340"/>
      <c r="S5343" s="119"/>
      <c r="T5343" s="123"/>
      <c r="U5343" s="119"/>
      <c r="V5343" s="99"/>
      <c r="W5343" s="127"/>
      <c r="X5343" s="99"/>
      <c r="Y5343" s="127"/>
    </row>
    <row r="5344" spans="3:25" ht="19" hidden="1">
      <c r="C5344" s="933"/>
      <c r="D5344" s="933"/>
      <c r="E5344" s="19"/>
      <c r="I5344" s="100"/>
      <c r="M5344" s="100"/>
      <c r="Q5344" s="99"/>
      <c r="R5344" s="340"/>
      <c r="S5344" s="119"/>
      <c r="T5344" s="123"/>
      <c r="U5344" s="119"/>
      <c r="V5344" s="99"/>
      <c r="W5344" s="127"/>
      <c r="X5344" s="99"/>
      <c r="Y5344" s="127"/>
    </row>
    <row r="5345" spans="3:25" ht="19" hidden="1">
      <c r="C5345" s="933"/>
      <c r="D5345" s="933"/>
      <c r="E5345" s="19"/>
      <c r="I5345" s="100"/>
      <c r="M5345" s="100"/>
      <c r="Q5345" s="99"/>
      <c r="R5345" s="340"/>
      <c r="S5345" s="119"/>
      <c r="T5345" s="123"/>
      <c r="U5345" s="119"/>
      <c r="V5345" s="99"/>
      <c r="W5345" s="127"/>
      <c r="X5345" s="99"/>
      <c r="Y5345" s="127"/>
    </row>
    <row r="5346" spans="3:25" ht="19" hidden="1">
      <c r="C5346" s="933"/>
      <c r="D5346" s="933"/>
      <c r="E5346" s="19"/>
      <c r="I5346" s="100"/>
      <c r="M5346" s="100"/>
      <c r="Q5346" s="99"/>
      <c r="R5346" s="340"/>
      <c r="S5346" s="119"/>
      <c r="T5346" s="123"/>
      <c r="U5346" s="119"/>
      <c r="V5346" s="99"/>
      <c r="W5346" s="127"/>
      <c r="X5346" s="99"/>
      <c r="Y5346" s="127"/>
    </row>
    <row r="5347" spans="3:25" ht="19" hidden="1">
      <c r="C5347" s="933"/>
      <c r="D5347" s="933"/>
      <c r="E5347" s="19"/>
      <c r="I5347" s="100"/>
      <c r="M5347" s="100"/>
      <c r="Q5347" s="99"/>
      <c r="R5347" s="340"/>
      <c r="S5347" s="119"/>
      <c r="T5347" s="123"/>
      <c r="U5347" s="119"/>
      <c r="V5347" s="99"/>
      <c r="W5347" s="127"/>
      <c r="X5347" s="99"/>
      <c r="Y5347" s="127"/>
    </row>
    <row r="5348" spans="3:25" ht="19" hidden="1">
      <c r="C5348" s="933"/>
      <c r="D5348" s="933"/>
      <c r="E5348" s="19"/>
      <c r="I5348" s="100"/>
      <c r="M5348" s="100"/>
      <c r="Q5348" s="99"/>
      <c r="R5348" s="340"/>
      <c r="S5348" s="119"/>
      <c r="T5348" s="123"/>
      <c r="U5348" s="119"/>
      <c r="V5348" s="99"/>
      <c r="W5348" s="127"/>
      <c r="X5348" s="99"/>
      <c r="Y5348" s="127"/>
    </row>
    <row r="5349" spans="3:25" ht="19" hidden="1">
      <c r="C5349" s="933"/>
      <c r="D5349" s="933"/>
      <c r="E5349" s="19"/>
      <c r="I5349" s="100"/>
      <c r="M5349" s="100"/>
      <c r="Q5349" s="99"/>
      <c r="R5349" s="340"/>
      <c r="S5349" s="119"/>
      <c r="T5349" s="123"/>
      <c r="U5349" s="119"/>
      <c r="V5349" s="99"/>
      <c r="W5349" s="127"/>
      <c r="X5349" s="99"/>
      <c r="Y5349" s="127"/>
    </row>
    <row r="5350" spans="3:25" ht="19" hidden="1">
      <c r="C5350" s="933"/>
      <c r="D5350" s="933"/>
      <c r="E5350" s="19"/>
      <c r="I5350" s="100"/>
      <c r="M5350" s="100"/>
      <c r="Q5350" s="99"/>
      <c r="R5350" s="340"/>
      <c r="S5350" s="119"/>
      <c r="T5350" s="123"/>
      <c r="U5350" s="119"/>
      <c r="V5350" s="99"/>
      <c r="W5350" s="127"/>
      <c r="X5350" s="99"/>
      <c r="Y5350" s="127"/>
    </row>
    <row r="5351" spans="3:25" ht="19" hidden="1">
      <c r="C5351" s="933"/>
      <c r="D5351" s="933"/>
      <c r="E5351" s="19"/>
      <c r="I5351" s="100"/>
      <c r="M5351" s="100"/>
      <c r="Q5351" s="99"/>
      <c r="R5351" s="340"/>
      <c r="S5351" s="119"/>
      <c r="T5351" s="123"/>
      <c r="U5351" s="119"/>
      <c r="V5351" s="99"/>
      <c r="W5351" s="127"/>
      <c r="X5351" s="99"/>
      <c r="Y5351" s="127"/>
    </row>
    <row r="5352" spans="3:25" ht="19" hidden="1">
      <c r="C5352" s="933"/>
      <c r="D5352" s="933"/>
      <c r="E5352" s="19"/>
      <c r="I5352" s="100"/>
      <c r="M5352" s="100"/>
      <c r="Q5352" s="99"/>
      <c r="R5352" s="340"/>
      <c r="S5352" s="119"/>
      <c r="T5352" s="123"/>
      <c r="U5352" s="119"/>
      <c r="V5352" s="99"/>
      <c r="W5352" s="127"/>
      <c r="X5352" s="99"/>
      <c r="Y5352" s="127"/>
    </row>
    <row r="5353" spans="3:25" ht="19" hidden="1">
      <c r="C5353" s="933"/>
      <c r="D5353" s="933"/>
      <c r="E5353" s="19"/>
      <c r="I5353" s="100"/>
      <c r="M5353" s="100"/>
      <c r="Q5353" s="99"/>
      <c r="R5353" s="340"/>
      <c r="S5353" s="119"/>
      <c r="T5353" s="123"/>
      <c r="U5353" s="119"/>
      <c r="V5353" s="99"/>
      <c r="W5353" s="127"/>
      <c r="X5353" s="99"/>
      <c r="Y5353" s="127"/>
    </row>
    <row r="5354" spans="3:25" ht="19" hidden="1">
      <c r="C5354" s="933"/>
      <c r="D5354" s="933"/>
      <c r="E5354" s="19"/>
      <c r="I5354" s="100"/>
      <c r="M5354" s="100"/>
      <c r="Q5354" s="99"/>
      <c r="R5354" s="340"/>
      <c r="S5354" s="119"/>
      <c r="T5354" s="123"/>
      <c r="U5354" s="119"/>
      <c r="V5354" s="99"/>
      <c r="W5354" s="127"/>
      <c r="X5354" s="99"/>
      <c r="Y5354" s="127"/>
    </row>
    <row r="5355" spans="3:25" ht="19" hidden="1">
      <c r="C5355" s="933"/>
      <c r="D5355" s="933"/>
      <c r="E5355" s="19"/>
      <c r="I5355" s="100"/>
      <c r="M5355" s="100"/>
      <c r="Q5355" s="99"/>
      <c r="R5355" s="340"/>
      <c r="S5355" s="119"/>
      <c r="T5355" s="123"/>
      <c r="U5355" s="119"/>
      <c r="V5355" s="99"/>
      <c r="W5355" s="127"/>
      <c r="X5355" s="99"/>
      <c r="Y5355" s="127"/>
    </row>
    <row r="5356" spans="3:25" ht="19" hidden="1">
      <c r="C5356" s="933"/>
      <c r="D5356" s="933"/>
      <c r="E5356" s="19"/>
      <c r="I5356" s="100"/>
      <c r="M5356" s="100"/>
      <c r="Q5356" s="99"/>
      <c r="R5356" s="340"/>
      <c r="S5356" s="119"/>
      <c r="T5356" s="123"/>
      <c r="U5356" s="119"/>
      <c r="V5356" s="99"/>
      <c r="W5356" s="127"/>
      <c r="X5356" s="99"/>
      <c r="Y5356" s="127"/>
    </row>
    <row r="5357" spans="3:25" ht="19" hidden="1">
      <c r="C5357" s="933"/>
      <c r="D5357" s="933"/>
      <c r="E5357" s="19"/>
      <c r="I5357" s="100"/>
      <c r="M5357" s="100"/>
      <c r="Q5357" s="99"/>
      <c r="R5357" s="340"/>
      <c r="S5357" s="119"/>
      <c r="T5357" s="123"/>
      <c r="U5357" s="119"/>
      <c r="V5357" s="99"/>
      <c r="W5357" s="127"/>
      <c r="X5357" s="99"/>
      <c r="Y5357" s="127"/>
    </row>
    <row r="5358" spans="3:25" ht="19" hidden="1">
      <c r="C5358" s="933"/>
      <c r="D5358" s="933"/>
      <c r="E5358" s="19"/>
      <c r="I5358" s="100"/>
      <c r="M5358" s="100"/>
      <c r="Q5358" s="99"/>
      <c r="R5358" s="340"/>
      <c r="S5358" s="119"/>
      <c r="T5358" s="123"/>
      <c r="U5358" s="119"/>
      <c r="V5358" s="99"/>
      <c r="W5358" s="127"/>
      <c r="X5358" s="99"/>
      <c r="Y5358" s="127"/>
    </row>
    <row r="5359" spans="3:25" ht="19" hidden="1">
      <c r="C5359" s="933"/>
      <c r="D5359" s="933"/>
      <c r="E5359" s="19"/>
      <c r="I5359" s="100"/>
      <c r="M5359" s="100"/>
      <c r="Q5359" s="99"/>
      <c r="R5359" s="340"/>
      <c r="S5359" s="119"/>
      <c r="T5359" s="123"/>
      <c r="U5359" s="119"/>
      <c r="V5359" s="99"/>
      <c r="W5359" s="127"/>
      <c r="X5359" s="99"/>
      <c r="Y5359" s="127"/>
    </row>
    <row r="5360" spans="3:25" ht="19" hidden="1">
      <c r="C5360" s="933"/>
      <c r="D5360" s="933"/>
      <c r="E5360" s="19"/>
      <c r="I5360" s="100"/>
      <c r="M5360" s="100"/>
      <c r="Q5360" s="99"/>
      <c r="R5360" s="340"/>
      <c r="S5360" s="119"/>
      <c r="T5360" s="123"/>
      <c r="U5360" s="119"/>
      <c r="V5360" s="99"/>
      <c r="W5360" s="127"/>
      <c r="X5360" s="99"/>
      <c r="Y5360" s="127"/>
    </row>
    <row r="5361" spans="3:25" ht="19" hidden="1">
      <c r="C5361" s="933"/>
      <c r="D5361" s="933"/>
      <c r="E5361" s="19"/>
      <c r="I5361" s="100"/>
      <c r="M5361" s="100"/>
      <c r="Q5361" s="99"/>
      <c r="R5361" s="340"/>
      <c r="S5361" s="119"/>
      <c r="T5361" s="123"/>
      <c r="U5361" s="119"/>
      <c r="V5361" s="99"/>
      <c r="W5361" s="127"/>
      <c r="X5361" s="99"/>
      <c r="Y5361" s="127"/>
    </row>
    <row r="5362" spans="3:25" ht="19" hidden="1">
      <c r="C5362" s="933"/>
      <c r="D5362" s="933"/>
      <c r="E5362" s="19"/>
      <c r="I5362" s="100"/>
      <c r="M5362" s="100"/>
      <c r="Q5362" s="99"/>
      <c r="R5362" s="340"/>
      <c r="S5362" s="119"/>
      <c r="T5362" s="123"/>
      <c r="U5362" s="119"/>
      <c r="V5362" s="99"/>
      <c r="W5362" s="127"/>
      <c r="X5362" s="99"/>
      <c r="Y5362" s="127"/>
    </row>
    <row r="5363" spans="3:25" ht="19" hidden="1">
      <c r="C5363" s="933"/>
      <c r="D5363" s="933"/>
      <c r="E5363" s="19"/>
      <c r="I5363" s="100"/>
      <c r="M5363" s="100"/>
      <c r="Q5363" s="99"/>
      <c r="R5363" s="340"/>
      <c r="S5363" s="119"/>
      <c r="T5363" s="123"/>
      <c r="U5363" s="119"/>
      <c r="V5363" s="99"/>
      <c r="W5363" s="127"/>
      <c r="X5363" s="99"/>
      <c r="Y5363" s="127"/>
    </row>
    <row r="5364" spans="3:25" ht="19" hidden="1">
      <c r="C5364" s="933"/>
      <c r="D5364" s="933"/>
      <c r="E5364" s="19"/>
      <c r="I5364" s="100"/>
      <c r="M5364" s="100"/>
      <c r="Q5364" s="99"/>
      <c r="R5364" s="340"/>
      <c r="S5364" s="119"/>
      <c r="T5364" s="123"/>
      <c r="U5364" s="119"/>
      <c r="V5364" s="99"/>
      <c r="W5364" s="127"/>
      <c r="X5364" s="99"/>
      <c r="Y5364" s="127"/>
    </row>
    <row r="5365" spans="3:25" ht="19" hidden="1">
      <c r="C5365" s="933"/>
      <c r="D5365" s="933"/>
      <c r="E5365" s="19"/>
      <c r="I5365" s="100"/>
      <c r="M5365" s="100"/>
      <c r="Q5365" s="99"/>
      <c r="R5365" s="340"/>
      <c r="S5365" s="119"/>
      <c r="T5365" s="123"/>
      <c r="U5365" s="119"/>
      <c r="V5365" s="99"/>
      <c r="W5365" s="127"/>
      <c r="X5365" s="99"/>
      <c r="Y5365" s="127"/>
    </row>
    <row r="5366" spans="3:25" ht="19" hidden="1">
      <c r="C5366" s="933"/>
      <c r="D5366" s="933"/>
      <c r="E5366" s="19"/>
      <c r="I5366" s="100"/>
      <c r="M5366" s="100"/>
      <c r="Q5366" s="99"/>
      <c r="R5366" s="340"/>
      <c r="S5366" s="119"/>
      <c r="T5366" s="123"/>
      <c r="U5366" s="119"/>
      <c r="V5366" s="99"/>
      <c r="W5366" s="127"/>
      <c r="X5366" s="99"/>
      <c r="Y5366" s="127"/>
    </row>
    <row r="5367" spans="3:25" ht="19" hidden="1">
      <c r="C5367" s="933"/>
      <c r="D5367" s="933"/>
      <c r="E5367" s="19"/>
      <c r="I5367" s="100"/>
      <c r="M5367" s="100"/>
      <c r="Q5367" s="99"/>
      <c r="R5367" s="340"/>
      <c r="S5367" s="119"/>
      <c r="T5367" s="123"/>
      <c r="U5367" s="119"/>
      <c r="V5367" s="99"/>
      <c r="W5367" s="127"/>
      <c r="X5367" s="99"/>
      <c r="Y5367" s="127"/>
    </row>
    <row r="5368" spans="3:25" ht="19" hidden="1">
      <c r="C5368" s="933"/>
      <c r="D5368" s="933"/>
      <c r="E5368" s="19"/>
      <c r="I5368" s="100"/>
      <c r="M5368" s="100"/>
      <c r="Q5368" s="99"/>
      <c r="R5368" s="340"/>
      <c r="S5368" s="119"/>
      <c r="T5368" s="123"/>
      <c r="U5368" s="119"/>
      <c r="V5368" s="99"/>
      <c r="W5368" s="127"/>
      <c r="X5368" s="99"/>
      <c r="Y5368" s="127"/>
    </row>
    <row r="5369" spans="3:25" ht="19" hidden="1">
      <c r="C5369" s="933"/>
      <c r="D5369" s="933"/>
      <c r="E5369" s="19"/>
      <c r="I5369" s="100"/>
      <c r="M5369" s="100"/>
      <c r="Q5369" s="99"/>
      <c r="R5369" s="340"/>
      <c r="S5369" s="119"/>
      <c r="T5369" s="123"/>
      <c r="U5369" s="119"/>
      <c r="V5369" s="99"/>
      <c r="W5369" s="127"/>
      <c r="X5369" s="99"/>
      <c r="Y5369" s="127"/>
    </row>
    <row r="5370" spans="3:25" ht="19" hidden="1">
      <c r="C5370" s="933"/>
      <c r="D5370" s="933"/>
      <c r="E5370" s="19"/>
      <c r="I5370" s="100"/>
      <c r="M5370" s="100"/>
      <c r="Q5370" s="99"/>
      <c r="R5370" s="340"/>
      <c r="S5370" s="119"/>
      <c r="T5370" s="123"/>
      <c r="U5370" s="119"/>
      <c r="V5370" s="99"/>
      <c r="W5370" s="127"/>
      <c r="X5370" s="99"/>
      <c r="Y5370" s="127"/>
    </row>
    <row r="5371" spans="3:25" ht="19" hidden="1">
      <c r="C5371" s="933"/>
      <c r="D5371" s="933"/>
      <c r="E5371" s="19"/>
      <c r="I5371" s="100"/>
      <c r="M5371" s="100"/>
      <c r="Q5371" s="99"/>
      <c r="R5371" s="340"/>
      <c r="S5371" s="119"/>
      <c r="T5371" s="123"/>
      <c r="U5371" s="119"/>
      <c r="V5371" s="99"/>
      <c r="W5371" s="127"/>
      <c r="X5371" s="99"/>
      <c r="Y5371" s="127"/>
    </row>
    <row r="5372" spans="3:25" ht="19" hidden="1">
      <c r="C5372" s="933"/>
      <c r="D5372" s="933"/>
      <c r="E5372" s="19"/>
      <c r="I5372" s="100"/>
      <c r="M5372" s="100"/>
      <c r="Q5372" s="99"/>
      <c r="R5372" s="340"/>
      <c r="S5372" s="119"/>
      <c r="T5372" s="123"/>
      <c r="U5372" s="119"/>
      <c r="V5372" s="99"/>
      <c r="W5372" s="127"/>
      <c r="X5372" s="99"/>
      <c r="Y5372" s="127"/>
    </row>
    <row r="5373" spans="3:25" ht="19" hidden="1">
      <c r="C5373" s="933"/>
      <c r="D5373" s="933"/>
      <c r="E5373" s="19"/>
      <c r="I5373" s="100"/>
      <c r="M5373" s="100"/>
      <c r="Q5373" s="99"/>
      <c r="R5373" s="340"/>
      <c r="S5373" s="119"/>
      <c r="T5373" s="123"/>
      <c r="U5373" s="119"/>
      <c r="V5373" s="99"/>
      <c r="W5373" s="127"/>
      <c r="X5373" s="99"/>
      <c r="Y5373" s="127"/>
    </row>
    <row r="5374" spans="3:25" ht="19" hidden="1">
      <c r="C5374" s="933"/>
      <c r="D5374" s="933"/>
      <c r="E5374" s="19"/>
      <c r="I5374" s="100"/>
      <c r="M5374" s="100"/>
      <c r="Q5374" s="99"/>
      <c r="R5374" s="340"/>
      <c r="S5374" s="119"/>
      <c r="T5374" s="123"/>
      <c r="U5374" s="119"/>
      <c r="V5374" s="99"/>
      <c r="W5374" s="127"/>
      <c r="X5374" s="99"/>
      <c r="Y5374" s="127"/>
    </row>
    <row r="5375" spans="3:25" ht="19" hidden="1">
      <c r="C5375" s="933"/>
      <c r="D5375" s="933"/>
      <c r="E5375" s="19"/>
      <c r="I5375" s="100"/>
      <c r="M5375" s="100"/>
      <c r="Q5375" s="99"/>
      <c r="R5375" s="340"/>
      <c r="S5375" s="119"/>
      <c r="T5375" s="123"/>
      <c r="U5375" s="119"/>
      <c r="V5375" s="99"/>
      <c r="W5375" s="127"/>
      <c r="X5375" s="99"/>
      <c r="Y5375" s="127"/>
    </row>
    <row r="5376" spans="3:25" ht="19" hidden="1">
      <c r="C5376" s="933"/>
      <c r="D5376" s="933"/>
      <c r="E5376" s="19"/>
      <c r="I5376" s="100"/>
      <c r="M5376" s="100"/>
      <c r="Q5376" s="99"/>
      <c r="R5376" s="340"/>
      <c r="S5376" s="119"/>
      <c r="T5376" s="123"/>
      <c r="U5376" s="119"/>
      <c r="V5376" s="99"/>
      <c r="W5376" s="127"/>
      <c r="X5376" s="99"/>
      <c r="Y5376" s="127"/>
    </row>
    <row r="5377" spans="3:25" ht="19" hidden="1">
      <c r="C5377" s="933"/>
      <c r="D5377" s="933"/>
      <c r="E5377" s="19"/>
      <c r="I5377" s="100"/>
      <c r="M5377" s="100"/>
      <c r="Q5377" s="99"/>
      <c r="R5377" s="340"/>
      <c r="S5377" s="119"/>
      <c r="T5377" s="123"/>
      <c r="U5377" s="119"/>
      <c r="V5377" s="99"/>
      <c r="W5377" s="127"/>
      <c r="X5377" s="99"/>
      <c r="Y5377" s="127"/>
    </row>
    <row r="5378" spans="3:25" ht="19" hidden="1">
      <c r="C5378" s="933"/>
      <c r="D5378" s="933"/>
      <c r="E5378" s="19"/>
      <c r="I5378" s="100"/>
      <c r="M5378" s="100"/>
      <c r="Q5378" s="99"/>
      <c r="R5378" s="340"/>
      <c r="S5378" s="119"/>
      <c r="T5378" s="123"/>
      <c r="U5378" s="119"/>
      <c r="V5378" s="99"/>
      <c r="W5378" s="127"/>
      <c r="X5378" s="99"/>
      <c r="Y5378" s="127"/>
    </row>
    <row r="5379" spans="3:25" ht="19" hidden="1">
      <c r="C5379" s="933"/>
      <c r="D5379" s="933"/>
      <c r="E5379" s="19"/>
      <c r="I5379" s="100"/>
      <c r="M5379" s="100"/>
      <c r="Q5379" s="99"/>
      <c r="R5379" s="340"/>
      <c r="S5379" s="119"/>
      <c r="T5379" s="123"/>
      <c r="U5379" s="119"/>
      <c r="V5379" s="99"/>
      <c r="W5379" s="127"/>
      <c r="X5379" s="99"/>
      <c r="Y5379" s="127"/>
    </row>
    <row r="5380" spans="3:25" ht="19" hidden="1">
      <c r="C5380" s="933"/>
      <c r="D5380" s="933"/>
      <c r="E5380" s="19"/>
      <c r="I5380" s="100"/>
      <c r="M5380" s="100"/>
      <c r="Q5380" s="99"/>
      <c r="R5380" s="340"/>
      <c r="S5380" s="119"/>
      <c r="T5380" s="123"/>
      <c r="U5380" s="119"/>
      <c r="V5380" s="99"/>
      <c r="W5380" s="127"/>
      <c r="X5380" s="99"/>
      <c r="Y5380" s="127"/>
    </row>
    <row r="5381" spans="3:25" ht="19" hidden="1">
      <c r="C5381" s="933"/>
      <c r="D5381" s="933"/>
      <c r="E5381" s="19"/>
      <c r="I5381" s="100"/>
      <c r="M5381" s="100"/>
      <c r="Q5381" s="99"/>
      <c r="R5381" s="340"/>
      <c r="S5381" s="119"/>
      <c r="T5381" s="123"/>
      <c r="U5381" s="119"/>
      <c r="V5381" s="99"/>
      <c r="W5381" s="127"/>
      <c r="X5381" s="99"/>
      <c r="Y5381" s="127"/>
    </row>
    <row r="5382" spans="3:25" ht="19" hidden="1">
      <c r="C5382" s="933"/>
      <c r="D5382" s="933"/>
      <c r="E5382" s="19"/>
      <c r="I5382" s="100"/>
      <c r="M5382" s="100"/>
      <c r="Q5382" s="99"/>
      <c r="R5382" s="340"/>
      <c r="S5382" s="119"/>
      <c r="T5382" s="123"/>
      <c r="U5382" s="119"/>
      <c r="V5382" s="99"/>
      <c r="W5382" s="127"/>
      <c r="X5382" s="99"/>
      <c r="Y5382" s="127"/>
    </row>
    <row r="5383" spans="3:25" ht="19" hidden="1">
      <c r="C5383" s="933"/>
      <c r="D5383" s="933"/>
      <c r="E5383" s="19"/>
      <c r="I5383" s="100"/>
      <c r="M5383" s="100"/>
      <c r="Q5383" s="99"/>
      <c r="R5383" s="340"/>
      <c r="S5383" s="119"/>
      <c r="T5383" s="123"/>
      <c r="U5383" s="119"/>
      <c r="V5383" s="99"/>
      <c r="W5383" s="127"/>
      <c r="X5383" s="99"/>
      <c r="Y5383" s="127"/>
    </row>
    <row r="5384" spans="3:25" ht="19" hidden="1">
      <c r="C5384" s="933"/>
      <c r="D5384" s="933"/>
      <c r="E5384" s="19"/>
      <c r="I5384" s="100"/>
      <c r="M5384" s="100"/>
      <c r="Q5384" s="99"/>
      <c r="R5384" s="340"/>
      <c r="S5384" s="119"/>
      <c r="T5384" s="123"/>
      <c r="U5384" s="119"/>
      <c r="V5384" s="99"/>
      <c r="W5384" s="127"/>
      <c r="X5384" s="99"/>
      <c r="Y5384" s="127"/>
    </row>
    <row r="5385" spans="3:25" ht="19" hidden="1">
      <c r="C5385" s="933"/>
      <c r="D5385" s="933"/>
      <c r="E5385" s="19"/>
      <c r="I5385" s="100"/>
      <c r="M5385" s="100"/>
      <c r="Q5385" s="99"/>
      <c r="R5385" s="340"/>
      <c r="S5385" s="119"/>
      <c r="T5385" s="123"/>
      <c r="U5385" s="119"/>
      <c r="V5385" s="99"/>
      <c r="W5385" s="127"/>
      <c r="X5385" s="99"/>
      <c r="Y5385" s="127"/>
    </row>
    <row r="5386" spans="3:25" ht="19" hidden="1">
      <c r="C5386" s="933"/>
      <c r="D5386" s="933"/>
      <c r="E5386" s="19"/>
      <c r="I5386" s="100"/>
      <c r="M5386" s="100"/>
      <c r="Q5386" s="99"/>
      <c r="R5386" s="340"/>
      <c r="S5386" s="119"/>
      <c r="T5386" s="123"/>
      <c r="U5386" s="119"/>
      <c r="V5386" s="99"/>
      <c r="W5386" s="127"/>
      <c r="X5386" s="99"/>
      <c r="Y5386" s="127"/>
    </row>
    <row r="5387" spans="3:25" ht="19" hidden="1">
      <c r="C5387" s="933"/>
      <c r="D5387" s="933"/>
      <c r="E5387" s="19"/>
      <c r="I5387" s="100"/>
      <c r="M5387" s="100"/>
      <c r="Q5387" s="99"/>
      <c r="R5387" s="340"/>
      <c r="S5387" s="119"/>
      <c r="T5387" s="123"/>
      <c r="U5387" s="119"/>
      <c r="V5387" s="99"/>
      <c r="W5387" s="127"/>
      <c r="X5387" s="99"/>
      <c r="Y5387" s="127"/>
    </row>
    <row r="5388" spans="3:25" ht="19" hidden="1">
      <c r="C5388" s="933"/>
      <c r="D5388" s="933"/>
      <c r="E5388" s="19"/>
      <c r="I5388" s="100"/>
      <c r="M5388" s="100"/>
      <c r="Q5388" s="99"/>
      <c r="R5388" s="340"/>
      <c r="S5388" s="119"/>
      <c r="T5388" s="123"/>
      <c r="U5388" s="119"/>
      <c r="V5388" s="99"/>
      <c r="W5388" s="127"/>
      <c r="X5388" s="99"/>
      <c r="Y5388" s="127"/>
    </row>
    <row r="5389" spans="3:25" ht="19" hidden="1">
      <c r="C5389" s="933"/>
      <c r="D5389" s="933"/>
      <c r="E5389" s="19"/>
      <c r="I5389" s="100"/>
      <c r="M5389" s="100"/>
      <c r="Q5389" s="99"/>
      <c r="R5389" s="340"/>
      <c r="S5389" s="119"/>
      <c r="T5389" s="123"/>
      <c r="U5389" s="119"/>
      <c r="V5389" s="99"/>
      <c r="W5389" s="127"/>
      <c r="X5389" s="99"/>
      <c r="Y5389" s="127"/>
    </row>
    <row r="5390" spans="3:25" ht="19" hidden="1">
      <c r="C5390" s="933"/>
      <c r="D5390" s="933"/>
      <c r="E5390" s="19"/>
      <c r="I5390" s="100"/>
      <c r="M5390" s="100"/>
      <c r="Q5390" s="99"/>
      <c r="R5390" s="340"/>
      <c r="S5390" s="119"/>
      <c r="T5390" s="123"/>
      <c r="U5390" s="119"/>
      <c r="V5390" s="99"/>
      <c r="W5390" s="127"/>
      <c r="X5390" s="99"/>
      <c r="Y5390" s="127"/>
    </row>
    <row r="5391" spans="3:25" ht="19" hidden="1">
      <c r="C5391" s="933"/>
      <c r="D5391" s="933"/>
      <c r="E5391" s="19"/>
      <c r="I5391" s="100"/>
      <c r="M5391" s="100"/>
      <c r="Q5391" s="99"/>
      <c r="R5391" s="340"/>
      <c r="S5391" s="119"/>
      <c r="T5391" s="123"/>
      <c r="U5391" s="119"/>
      <c r="V5391" s="99"/>
      <c r="W5391" s="127"/>
      <c r="X5391" s="99"/>
      <c r="Y5391" s="127"/>
    </row>
    <row r="5392" spans="3:25" ht="19" hidden="1">
      <c r="C5392" s="933"/>
      <c r="D5392" s="933"/>
      <c r="E5392" s="19"/>
      <c r="I5392" s="100"/>
      <c r="M5392" s="100"/>
      <c r="Q5392" s="99"/>
      <c r="R5392" s="340"/>
      <c r="S5392" s="119"/>
      <c r="T5392" s="123"/>
      <c r="U5392" s="119"/>
      <c r="V5392" s="99"/>
      <c r="W5392" s="127"/>
      <c r="X5392" s="99"/>
      <c r="Y5392" s="127"/>
    </row>
    <row r="5393" spans="3:25" ht="19" hidden="1">
      <c r="C5393" s="933"/>
      <c r="D5393" s="933"/>
      <c r="E5393" s="19"/>
      <c r="I5393" s="100"/>
      <c r="M5393" s="100"/>
      <c r="Q5393" s="99"/>
      <c r="R5393" s="340"/>
      <c r="S5393" s="119"/>
      <c r="T5393" s="123"/>
      <c r="U5393" s="119"/>
      <c r="V5393" s="99"/>
      <c r="W5393" s="127"/>
      <c r="X5393" s="99"/>
      <c r="Y5393" s="127"/>
    </row>
    <row r="5394" spans="3:25" ht="19" hidden="1">
      <c r="C5394" s="933"/>
      <c r="D5394" s="933"/>
      <c r="E5394" s="19"/>
      <c r="I5394" s="100"/>
      <c r="M5394" s="100"/>
      <c r="Q5394" s="99"/>
      <c r="R5394" s="340"/>
      <c r="S5394" s="119"/>
      <c r="T5394" s="123"/>
      <c r="U5394" s="119"/>
      <c r="V5394" s="99"/>
      <c r="W5394" s="127"/>
      <c r="X5394" s="99"/>
      <c r="Y5394" s="127"/>
    </row>
    <row r="5395" spans="3:25" ht="19" hidden="1">
      <c r="C5395" s="933"/>
      <c r="D5395" s="933"/>
      <c r="E5395" s="19"/>
      <c r="I5395" s="100"/>
      <c r="M5395" s="100"/>
      <c r="Q5395" s="99"/>
      <c r="R5395" s="340"/>
      <c r="S5395" s="119"/>
      <c r="T5395" s="123"/>
      <c r="U5395" s="119"/>
      <c r="V5395" s="99"/>
      <c r="W5395" s="127"/>
      <c r="X5395" s="99"/>
      <c r="Y5395" s="127"/>
    </row>
    <row r="5396" spans="3:25" ht="19" hidden="1">
      <c r="C5396" s="933"/>
      <c r="D5396" s="933"/>
      <c r="E5396" s="19"/>
      <c r="I5396" s="100"/>
      <c r="M5396" s="100"/>
      <c r="Q5396" s="99"/>
      <c r="R5396" s="340"/>
      <c r="S5396" s="119"/>
      <c r="T5396" s="123"/>
      <c r="U5396" s="119"/>
      <c r="V5396" s="99"/>
      <c r="W5396" s="127"/>
      <c r="X5396" s="99"/>
      <c r="Y5396" s="127"/>
    </row>
    <row r="5397" spans="3:25" ht="19" hidden="1">
      <c r="C5397" s="933"/>
      <c r="D5397" s="933"/>
      <c r="E5397" s="19"/>
      <c r="I5397" s="100"/>
      <c r="M5397" s="100"/>
      <c r="Q5397" s="99"/>
      <c r="R5397" s="340"/>
      <c r="S5397" s="119"/>
      <c r="T5397" s="123"/>
      <c r="U5397" s="119"/>
      <c r="V5397" s="99"/>
      <c r="W5397" s="127"/>
      <c r="X5397" s="99"/>
      <c r="Y5397" s="127"/>
    </row>
    <row r="5398" spans="3:25" ht="19" hidden="1">
      <c r="C5398" s="933"/>
      <c r="D5398" s="933"/>
      <c r="E5398" s="19"/>
      <c r="I5398" s="100"/>
      <c r="M5398" s="100"/>
      <c r="Q5398" s="99"/>
      <c r="R5398" s="340"/>
      <c r="S5398" s="119"/>
      <c r="T5398" s="123"/>
      <c r="U5398" s="119"/>
      <c r="V5398" s="99"/>
      <c r="W5398" s="127"/>
      <c r="X5398" s="99"/>
      <c r="Y5398" s="127"/>
    </row>
    <row r="5399" spans="3:25" ht="19" hidden="1">
      <c r="C5399" s="933"/>
      <c r="D5399" s="933"/>
      <c r="E5399" s="19"/>
      <c r="I5399" s="100"/>
      <c r="M5399" s="100"/>
      <c r="Q5399" s="99"/>
      <c r="R5399" s="340"/>
      <c r="S5399" s="119"/>
      <c r="T5399" s="123"/>
      <c r="U5399" s="119"/>
      <c r="V5399" s="99"/>
      <c r="W5399" s="127"/>
      <c r="X5399" s="99"/>
      <c r="Y5399" s="127"/>
    </row>
    <row r="5400" spans="3:25" ht="19" hidden="1">
      <c r="C5400" s="933"/>
      <c r="D5400" s="933"/>
      <c r="E5400" s="19"/>
      <c r="I5400" s="100"/>
      <c r="M5400" s="100"/>
      <c r="Q5400" s="99"/>
      <c r="R5400" s="340"/>
      <c r="S5400" s="119"/>
      <c r="T5400" s="123"/>
      <c r="U5400" s="119"/>
      <c r="V5400" s="99"/>
      <c r="W5400" s="127"/>
      <c r="X5400" s="99"/>
      <c r="Y5400" s="127"/>
    </row>
    <row r="5401" spans="3:25" ht="19" hidden="1">
      <c r="C5401" s="933"/>
      <c r="D5401" s="933"/>
      <c r="E5401" s="19"/>
      <c r="I5401" s="100"/>
      <c r="M5401" s="100"/>
      <c r="Q5401" s="99"/>
      <c r="R5401" s="340"/>
      <c r="S5401" s="119"/>
      <c r="T5401" s="123"/>
      <c r="U5401" s="119"/>
      <c r="V5401" s="99"/>
      <c r="W5401" s="127"/>
      <c r="X5401" s="99"/>
      <c r="Y5401" s="127"/>
    </row>
    <row r="5402" spans="3:25" ht="19" hidden="1">
      <c r="C5402" s="933"/>
      <c r="D5402" s="933"/>
      <c r="E5402" s="19"/>
      <c r="I5402" s="100"/>
      <c r="M5402" s="100"/>
      <c r="Q5402" s="99"/>
      <c r="R5402" s="340"/>
      <c r="S5402" s="119"/>
      <c r="T5402" s="123"/>
      <c r="U5402" s="119"/>
      <c r="V5402" s="99"/>
      <c r="W5402" s="127"/>
      <c r="X5402" s="99"/>
      <c r="Y5402" s="127"/>
    </row>
    <row r="5403" spans="3:25" ht="19" hidden="1">
      <c r="C5403" s="933"/>
      <c r="D5403" s="933"/>
      <c r="E5403" s="19"/>
      <c r="I5403" s="100"/>
      <c r="M5403" s="100"/>
      <c r="Q5403" s="99"/>
      <c r="R5403" s="340"/>
      <c r="S5403" s="119"/>
      <c r="T5403" s="123"/>
      <c r="U5403" s="119"/>
      <c r="V5403" s="99"/>
      <c r="W5403" s="127"/>
      <c r="X5403" s="99"/>
      <c r="Y5403" s="127"/>
    </row>
    <row r="5404" spans="3:25" ht="19" hidden="1">
      <c r="C5404" s="933"/>
      <c r="D5404" s="933"/>
      <c r="E5404" s="19"/>
      <c r="I5404" s="100"/>
      <c r="M5404" s="100"/>
      <c r="Q5404" s="99"/>
      <c r="R5404" s="340"/>
      <c r="S5404" s="119"/>
      <c r="T5404" s="123"/>
      <c r="U5404" s="119"/>
      <c r="V5404" s="99"/>
      <c r="W5404" s="127"/>
      <c r="X5404" s="99"/>
      <c r="Y5404" s="127"/>
    </row>
    <row r="5405" spans="3:25" ht="19" hidden="1">
      <c r="C5405" s="933"/>
      <c r="D5405" s="933"/>
      <c r="E5405" s="19"/>
      <c r="I5405" s="100"/>
      <c r="M5405" s="100"/>
      <c r="Q5405" s="99"/>
      <c r="R5405" s="340"/>
      <c r="S5405" s="119"/>
      <c r="T5405" s="123"/>
      <c r="U5405" s="119"/>
      <c r="V5405" s="99"/>
      <c r="W5405" s="127"/>
      <c r="X5405" s="99"/>
      <c r="Y5405" s="127"/>
    </row>
    <row r="5406" spans="3:25" ht="19" hidden="1">
      <c r="C5406" s="933"/>
      <c r="D5406" s="933"/>
      <c r="E5406" s="19"/>
      <c r="I5406" s="100"/>
      <c r="M5406" s="100"/>
      <c r="Q5406" s="99"/>
      <c r="R5406" s="340"/>
      <c r="S5406" s="119"/>
      <c r="T5406" s="123"/>
      <c r="U5406" s="119"/>
      <c r="V5406" s="99"/>
      <c r="W5406" s="127"/>
      <c r="X5406" s="99"/>
      <c r="Y5406" s="127"/>
    </row>
    <row r="5407" spans="3:25" ht="19" hidden="1">
      <c r="C5407" s="933"/>
      <c r="D5407" s="933"/>
      <c r="E5407" s="19"/>
      <c r="I5407" s="100"/>
      <c r="M5407" s="100"/>
      <c r="Q5407" s="99"/>
      <c r="R5407" s="340"/>
      <c r="S5407" s="119"/>
      <c r="T5407" s="123"/>
      <c r="U5407" s="119"/>
      <c r="V5407" s="99"/>
      <c r="W5407" s="127"/>
      <c r="X5407" s="99"/>
      <c r="Y5407" s="127"/>
    </row>
    <row r="5408" spans="3:25" ht="19" hidden="1">
      <c r="C5408" s="933"/>
      <c r="D5408" s="933"/>
      <c r="E5408" s="19"/>
      <c r="I5408" s="100"/>
      <c r="M5408" s="100"/>
      <c r="Q5408" s="99"/>
      <c r="R5408" s="340"/>
      <c r="S5408" s="119"/>
      <c r="T5408" s="123"/>
      <c r="U5408" s="119"/>
      <c r="V5408" s="99"/>
      <c r="W5408" s="127"/>
      <c r="X5408" s="99"/>
      <c r="Y5408" s="127"/>
    </row>
    <row r="5409" spans="3:25" ht="19" hidden="1">
      <c r="C5409" s="933"/>
      <c r="D5409" s="933"/>
      <c r="E5409" s="19"/>
      <c r="I5409" s="100"/>
      <c r="M5409" s="100"/>
      <c r="Q5409" s="99"/>
      <c r="R5409" s="340"/>
      <c r="S5409" s="119"/>
      <c r="T5409" s="123"/>
      <c r="U5409" s="119"/>
      <c r="V5409" s="99"/>
      <c r="W5409" s="127"/>
      <c r="X5409" s="99"/>
      <c r="Y5409" s="127"/>
    </row>
    <row r="5410" spans="3:25" ht="19" hidden="1">
      <c r="C5410" s="933"/>
      <c r="D5410" s="933"/>
      <c r="E5410" s="19"/>
      <c r="I5410" s="100"/>
      <c r="M5410" s="100"/>
      <c r="Q5410" s="99"/>
      <c r="R5410" s="340"/>
      <c r="S5410" s="119"/>
      <c r="T5410" s="123"/>
      <c r="U5410" s="119"/>
      <c r="V5410" s="99"/>
      <c r="W5410" s="127"/>
      <c r="X5410" s="99"/>
      <c r="Y5410" s="127"/>
    </row>
    <row r="5411" spans="3:25" ht="19" hidden="1">
      <c r="C5411" s="933"/>
      <c r="D5411" s="933"/>
      <c r="E5411" s="19"/>
      <c r="I5411" s="100"/>
      <c r="M5411" s="100"/>
      <c r="Q5411" s="99"/>
      <c r="R5411" s="340"/>
      <c r="S5411" s="119"/>
      <c r="T5411" s="123"/>
      <c r="U5411" s="119"/>
      <c r="V5411" s="99"/>
      <c r="W5411" s="127"/>
      <c r="X5411" s="99"/>
      <c r="Y5411" s="127"/>
    </row>
    <row r="5412" spans="3:25" ht="19" hidden="1">
      <c r="C5412" s="933"/>
      <c r="D5412" s="933"/>
      <c r="E5412" s="19"/>
      <c r="I5412" s="100"/>
      <c r="M5412" s="100"/>
      <c r="Q5412" s="99"/>
      <c r="R5412" s="340"/>
      <c r="S5412" s="119"/>
      <c r="T5412" s="123"/>
      <c r="U5412" s="119"/>
      <c r="V5412" s="99"/>
      <c r="W5412" s="127"/>
      <c r="X5412" s="99"/>
      <c r="Y5412" s="127"/>
    </row>
    <row r="5413" spans="3:25" ht="19" hidden="1">
      <c r="C5413" s="933"/>
      <c r="D5413" s="933"/>
      <c r="E5413" s="19"/>
      <c r="I5413" s="100"/>
      <c r="M5413" s="100"/>
      <c r="Q5413" s="99"/>
      <c r="R5413" s="340"/>
      <c r="S5413" s="119"/>
      <c r="T5413" s="123"/>
      <c r="U5413" s="119"/>
      <c r="V5413" s="99"/>
      <c r="W5413" s="127"/>
      <c r="X5413" s="99"/>
      <c r="Y5413" s="127"/>
    </row>
    <row r="5414" spans="3:25" ht="19" hidden="1">
      <c r="C5414" s="933"/>
      <c r="D5414" s="933"/>
      <c r="E5414" s="19"/>
      <c r="I5414" s="100"/>
      <c r="M5414" s="100"/>
      <c r="Q5414" s="99"/>
      <c r="R5414" s="340"/>
      <c r="S5414" s="119"/>
      <c r="T5414" s="123"/>
      <c r="U5414" s="119"/>
      <c r="V5414" s="99"/>
      <c r="W5414" s="127"/>
      <c r="X5414" s="99"/>
      <c r="Y5414" s="127"/>
    </row>
    <row r="5415" spans="3:25" ht="19" hidden="1">
      <c r="C5415" s="933"/>
      <c r="D5415" s="933"/>
      <c r="E5415" s="19"/>
      <c r="I5415" s="100"/>
      <c r="M5415" s="100"/>
      <c r="Q5415" s="99"/>
      <c r="R5415" s="340"/>
      <c r="S5415" s="119"/>
      <c r="T5415" s="123"/>
      <c r="U5415" s="119"/>
      <c r="V5415" s="99"/>
      <c r="W5415" s="127"/>
      <c r="X5415" s="99"/>
      <c r="Y5415" s="127"/>
    </row>
    <row r="5416" spans="3:25" ht="19" hidden="1">
      <c r="C5416" s="933"/>
      <c r="D5416" s="933"/>
      <c r="E5416" s="19"/>
      <c r="I5416" s="100"/>
      <c r="M5416" s="100"/>
      <c r="Q5416" s="99"/>
      <c r="R5416" s="340"/>
      <c r="S5416" s="119"/>
      <c r="T5416" s="123"/>
      <c r="U5416" s="119"/>
      <c r="V5416" s="99"/>
      <c r="W5416" s="127"/>
      <c r="X5416" s="99"/>
      <c r="Y5416" s="127"/>
    </row>
    <row r="5417" spans="3:25" ht="19" hidden="1">
      <c r="C5417" s="933"/>
      <c r="D5417" s="933"/>
      <c r="E5417" s="19"/>
      <c r="I5417" s="100"/>
      <c r="M5417" s="100"/>
      <c r="Q5417" s="99"/>
      <c r="R5417" s="340"/>
      <c r="S5417" s="119"/>
      <c r="T5417" s="123"/>
      <c r="U5417" s="119"/>
      <c r="V5417" s="99"/>
      <c r="W5417" s="127"/>
      <c r="X5417" s="99"/>
      <c r="Y5417" s="127"/>
    </row>
    <row r="5418" spans="3:25" ht="19" hidden="1">
      <c r="C5418" s="933"/>
      <c r="D5418" s="933"/>
      <c r="E5418" s="19"/>
      <c r="I5418" s="100"/>
      <c r="M5418" s="100"/>
      <c r="Q5418" s="99"/>
      <c r="R5418" s="340"/>
      <c r="S5418" s="119"/>
      <c r="T5418" s="123"/>
      <c r="U5418" s="119"/>
      <c r="V5418" s="99"/>
      <c r="W5418" s="127"/>
      <c r="X5418" s="99"/>
      <c r="Y5418" s="127"/>
    </row>
    <row r="5419" spans="3:25" ht="19" hidden="1">
      <c r="C5419" s="933"/>
      <c r="D5419" s="933"/>
      <c r="E5419" s="19"/>
      <c r="I5419" s="100"/>
      <c r="M5419" s="100"/>
      <c r="Q5419" s="99"/>
      <c r="R5419" s="340"/>
      <c r="S5419" s="119"/>
      <c r="T5419" s="123"/>
      <c r="U5419" s="119"/>
      <c r="V5419" s="99"/>
      <c r="W5419" s="127"/>
      <c r="X5419" s="99"/>
      <c r="Y5419" s="127"/>
    </row>
    <row r="5420" spans="3:25" ht="19" hidden="1">
      <c r="C5420" s="933"/>
      <c r="D5420" s="933"/>
      <c r="E5420" s="19"/>
      <c r="I5420" s="100"/>
      <c r="M5420" s="100"/>
      <c r="Q5420" s="99"/>
      <c r="R5420" s="340"/>
      <c r="S5420" s="119"/>
      <c r="T5420" s="123"/>
      <c r="U5420" s="119"/>
      <c r="V5420" s="99"/>
      <c r="W5420" s="127"/>
      <c r="X5420" s="99"/>
      <c r="Y5420" s="127"/>
    </row>
    <row r="5421" spans="3:25" ht="19" hidden="1">
      <c r="C5421" s="933"/>
      <c r="D5421" s="933"/>
      <c r="E5421" s="19"/>
      <c r="I5421" s="100"/>
      <c r="M5421" s="100"/>
      <c r="Q5421" s="99"/>
      <c r="R5421" s="340"/>
      <c r="S5421" s="119"/>
      <c r="T5421" s="123"/>
      <c r="U5421" s="119"/>
      <c r="V5421" s="99"/>
      <c r="W5421" s="127"/>
      <c r="X5421" s="99"/>
      <c r="Y5421" s="127"/>
    </row>
    <row r="5422" spans="3:25" ht="19" hidden="1">
      <c r="C5422" s="933"/>
      <c r="D5422" s="933"/>
      <c r="E5422" s="19"/>
      <c r="I5422" s="100"/>
      <c r="M5422" s="100"/>
      <c r="Q5422" s="99"/>
      <c r="R5422" s="340"/>
      <c r="S5422" s="119"/>
      <c r="T5422" s="123"/>
      <c r="U5422" s="119"/>
      <c r="V5422" s="99"/>
      <c r="W5422" s="127"/>
      <c r="X5422" s="99"/>
      <c r="Y5422" s="127"/>
    </row>
    <row r="5423" spans="3:25" ht="19" hidden="1">
      <c r="C5423" s="933"/>
      <c r="D5423" s="933"/>
      <c r="E5423" s="19"/>
      <c r="I5423" s="100"/>
      <c r="M5423" s="100"/>
      <c r="Q5423" s="99"/>
      <c r="R5423" s="340"/>
      <c r="S5423" s="119"/>
      <c r="T5423" s="123"/>
      <c r="U5423" s="119"/>
      <c r="V5423" s="99"/>
      <c r="W5423" s="127"/>
      <c r="X5423" s="99"/>
      <c r="Y5423" s="127"/>
    </row>
    <row r="5424" spans="3:25" ht="19" hidden="1">
      <c r="C5424" s="933"/>
      <c r="D5424" s="933"/>
      <c r="E5424" s="19"/>
      <c r="I5424" s="100"/>
      <c r="M5424" s="100"/>
      <c r="Q5424" s="99"/>
      <c r="R5424" s="340"/>
      <c r="S5424" s="119"/>
      <c r="T5424" s="123"/>
      <c r="U5424" s="119"/>
      <c r="V5424" s="99"/>
      <c r="W5424" s="127"/>
      <c r="X5424" s="99"/>
      <c r="Y5424" s="127"/>
    </row>
    <row r="5425" spans="3:25" ht="19" hidden="1">
      <c r="C5425" s="933"/>
      <c r="D5425" s="933"/>
      <c r="E5425" s="19"/>
      <c r="I5425" s="100"/>
      <c r="M5425" s="100"/>
      <c r="Q5425" s="99"/>
      <c r="R5425" s="340"/>
      <c r="S5425" s="119"/>
      <c r="T5425" s="123"/>
      <c r="U5425" s="119"/>
      <c r="V5425" s="99"/>
      <c r="W5425" s="127"/>
      <c r="X5425" s="99"/>
      <c r="Y5425" s="127"/>
    </row>
    <row r="5426" spans="3:25" ht="19" hidden="1">
      <c r="C5426" s="933"/>
      <c r="D5426" s="933"/>
      <c r="E5426" s="19"/>
      <c r="I5426" s="100"/>
      <c r="M5426" s="100"/>
      <c r="Q5426" s="99"/>
      <c r="R5426" s="340"/>
      <c r="S5426" s="119"/>
      <c r="T5426" s="123"/>
      <c r="U5426" s="119"/>
      <c r="V5426" s="99"/>
      <c r="W5426" s="127"/>
      <c r="X5426" s="99"/>
      <c r="Y5426" s="127"/>
    </row>
    <row r="5427" spans="3:25" ht="19" hidden="1">
      <c r="C5427" s="933"/>
      <c r="D5427" s="933"/>
      <c r="E5427" s="19"/>
      <c r="I5427" s="100"/>
      <c r="M5427" s="100"/>
      <c r="Q5427" s="99"/>
      <c r="R5427" s="340"/>
      <c r="S5427" s="119"/>
      <c r="T5427" s="123"/>
      <c r="U5427" s="119"/>
      <c r="V5427" s="99"/>
      <c r="W5427" s="127"/>
      <c r="X5427" s="99"/>
      <c r="Y5427" s="127"/>
    </row>
    <row r="5428" spans="3:25" ht="19" hidden="1">
      <c r="C5428" s="933"/>
      <c r="D5428" s="933"/>
      <c r="E5428" s="19"/>
      <c r="I5428" s="100"/>
      <c r="M5428" s="100"/>
      <c r="Q5428" s="99"/>
      <c r="R5428" s="340"/>
      <c r="S5428" s="119"/>
      <c r="T5428" s="123"/>
      <c r="U5428" s="119"/>
      <c r="V5428" s="99"/>
      <c r="W5428" s="127"/>
      <c r="X5428" s="99"/>
      <c r="Y5428" s="127"/>
    </row>
    <row r="5429" spans="3:25" ht="19" hidden="1">
      <c r="C5429" s="933"/>
      <c r="D5429" s="933"/>
      <c r="E5429" s="19"/>
      <c r="I5429" s="100"/>
      <c r="M5429" s="100"/>
      <c r="Q5429" s="99"/>
      <c r="R5429" s="340"/>
      <c r="S5429" s="119"/>
      <c r="T5429" s="123"/>
      <c r="U5429" s="119"/>
      <c r="V5429" s="99"/>
      <c r="W5429" s="127"/>
      <c r="X5429" s="99"/>
      <c r="Y5429" s="127"/>
    </row>
    <row r="5430" spans="3:25" ht="19" hidden="1">
      <c r="C5430" s="933"/>
      <c r="D5430" s="933"/>
      <c r="E5430" s="19"/>
      <c r="I5430" s="100"/>
      <c r="M5430" s="100"/>
      <c r="Q5430" s="99"/>
      <c r="R5430" s="340"/>
      <c r="S5430" s="119"/>
      <c r="T5430" s="123"/>
      <c r="U5430" s="119"/>
      <c r="V5430" s="99"/>
      <c r="W5430" s="127"/>
      <c r="X5430" s="99"/>
      <c r="Y5430" s="127"/>
    </row>
    <row r="5431" spans="3:25" ht="19" hidden="1">
      <c r="C5431" s="933"/>
      <c r="D5431" s="933"/>
      <c r="E5431" s="19"/>
      <c r="I5431" s="100"/>
      <c r="M5431" s="100"/>
      <c r="Q5431" s="99"/>
      <c r="R5431" s="340"/>
      <c r="S5431" s="119"/>
      <c r="T5431" s="123"/>
      <c r="U5431" s="119"/>
      <c r="V5431" s="99"/>
      <c r="W5431" s="127"/>
      <c r="X5431" s="99"/>
      <c r="Y5431" s="127"/>
    </row>
    <row r="5432" spans="3:25" ht="19" hidden="1">
      <c r="C5432" s="933"/>
      <c r="D5432" s="933"/>
      <c r="E5432" s="19"/>
      <c r="I5432" s="100"/>
      <c r="M5432" s="100"/>
      <c r="Q5432" s="99"/>
      <c r="R5432" s="340"/>
      <c r="S5432" s="119"/>
      <c r="T5432" s="123"/>
      <c r="U5432" s="119"/>
      <c r="V5432" s="99"/>
      <c r="W5432" s="127"/>
      <c r="X5432" s="99"/>
      <c r="Y5432" s="127"/>
    </row>
    <row r="5433" spans="3:25" ht="19" hidden="1">
      <c r="C5433" s="933"/>
      <c r="D5433" s="933"/>
      <c r="E5433" s="19"/>
      <c r="I5433" s="100"/>
      <c r="M5433" s="100"/>
      <c r="Q5433" s="99"/>
      <c r="R5433" s="340"/>
      <c r="S5433" s="119"/>
      <c r="T5433" s="123"/>
      <c r="U5433" s="119"/>
      <c r="V5433" s="99"/>
      <c r="W5433" s="127"/>
      <c r="X5433" s="99"/>
      <c r="Y5433" s="127"/>
    </row>
    <row r="5434" spans="3:25" ht="19" hidden="1">
      <c r="C5434" s="933"/>
      <c r="D5434" s="933"/>
      <c r="E5434" s="19"/>
      <c r="I5434" s="100"/>
      <c r="M5434" s="100"/>
      <c r="Q5434" s="99"/>
      <c r="R5434" s="340"/>
      <c r="S5434" s="119"/>
      <c r="T5434" s="123"/>
      <c r="U5434" s="119"/>
      <c r="V5434" s="99"/>
      <c r="W5434" s="127"/>
      <c r="X5434" s="99"/>
      <c r="Y5434" s="127"/>
    </row>
    <row r="5435" spans="3:25" ht="19" hidden="1">
      <c r="C5435" s="933"/>
      <c r="D5435" s="933"/>
      <c r="E5435" s="19"/>
      <c r="I5435" s="100"/>
      <c r="M5435" s="100"/>
      <c r="Q5435" s="99"/>
      <c r="R5435" s="340"/>
      <c r="S5435" s="119"/>
      <c r="T5435" s="123"/>
      <c r="U5435" s="119"/>
      <c r="V5435" s="99"/>
      <c r="W5435" s="127"/>
      <c r="X5435" s="99"/>
      <c r="Y5435" s="127"/>
    </row>
    <row r="5436" spans="3:25" ht="19" hidden="1">
      <c r="C5436" s="933"/>
      <c r="D5436" s="933"/>
      <c r="E5436" s="19"/>
      <c r="I5436" s="100"/>
      <c r="M5436" s="100"/>
      <c r="Q5436" s="99"/>
      <c r="R5436" s="340"/>
      <c r="S5436" s="119"/>
      <c r="T5436" s="123"/>
      <c r="U5436" s="119"/>
      <c r="V5436" s="99"/>
      <c r="W5436" s="127"/>
      <c r="X5436" s="99"/>
      <c r="Y5436" s="127"/>
    </row>
    <row r="5437" spans="3:25" ht="19" hidden="1">
      <c r="C5437" s="933"/>
      <c r="D5437" s="933"/>
      <c r="E5437" s="19"/>
      <c r="I5437" s="100"/>
      <c r="M5437" s="100"/>
      <c r="Q5437" s="99"/>
      <c r="R5437" s="340"/>
      <c r="S5437" s="119"/>
      <c r="T5437" s="123"/>
      <c r="U5437" s="119"/>
      <c r="V5437" s="99"/>
      <c r="W5437" s="127"/>
      <c r="X5437" s="99"/>
      <c r="Y5437" s="127"/>
    </row>
    <row r="5438" spans="3:25" ht="19" hidden="1">
      <c r="C5438" s="933"/>
      <c r="D5438" s="933"/>
      <c r="E5438" s="19"/>
      <c r="I5438" s="100"/>
      <c r="M5438" s="100"/>
      <c r="Q5438" s="99"/>
      <c r="R5438" s="340"/>
      <c r="S5438" s="119"/>
      <c r="T5438" s="123"/>
      <c r="U5438" s="119"/>
      <c r="V5438" s="99"/>
      <c r="W5438" s="127"/>
      <c r="X5438" s="99"/>
      <c r="Y5438" s="127"/>
    </row>
    <row r="5439" spans="3:25" ht="19" hidden="1">
      <c r="C5439" s="933"/>
      <c r="D5439" s="933"/>
      <c r="E5439" s="19"/>
      <c r="I5439" s="100"/>
      <c r="M5439" s="100"/>
      <c r="Q5439" s="99"/>
      <c r="R5439" s="340"/>
      <c r="S5439" s="119"/>
      <c r="T5439" s="123"/>
      <c r="U5439" s="119"/>
      <c r="V5439" s="99"/>
      <c r="W5439" s="127"/>
      <c r="X5439" s="99"/>
      <c r="Y5439" s="127"/>
    </row>
    <row r="5440" spans="3:25" ht="19" hidden="1">
      <c r="C5440" s="933"/>
      <c r="D5440" s="933"/>
      <c r="E5440" s="19"/>
      <c r="I5440" s="100"/>
      <c r="M5440" s="100"/>
      <c r="Q5440" s="99"/>
      <c r="R5440" s="340"/>
      <c r="S5440" s="119"/>
      <c r="T5440" s="123"/>
      <c r="U5440" s="119"/>
      <c r="V5440" s="99"/>
      <c r="W5440" s="127"/>
      <c r="X5440" s="99"/>
      <c r="Y5440" s="127"/>
    </row>
    <row r="5441" spans="3:25" ht="19" hidden="1">
      <c r="C5441" s="933"/>
      <c r="D5441" s="933"/>
      <c r="E5441" s="19"/>
      <c r="I5441" s="100"/>
      <c r="M5441" s="100"/>
      <c r="Q5441" s="99"/>
      <c r="R5441" s="340"/>
      <c r="S5441" s="119"/>
      <c r="T5441" s="123"/>
      <c r="U5441" s="119"/>
      <c r="V5441" s="99"/>
      <c r="W5441" s="127"/>
      <c r="X5441" s="99"/>
      <c r="Y5441" s="127"/>
    </row>
    <row r="5442" spans="3:25" ht="19" hidden="1">
      <c r="C5442" s="933"/>
      <c r="D5442" s="933"/>
      <c r="E5442" s="19"/>
      <c r="I5442" s="100"/>
      <c r="M5442" s="100"/>
      <c r="Q5442" s="99"/>
      <c r="R5442" s="340"/>
      <c r="S5442" s="119"/>
      <c r="T5442" s="123"/>
      <c r="U5442" s="119"/>
      <c r="V5442" s="99"/>
      <c r="W5442" s="127"/>
      <c r="X5442" s="99"/>
      <c r="Y5442" s="127"/>
    </row>
    <row r="5443" spans="3:25" ht="19" hidden="1">
      <c r="C5443" s="933"/>
      <c r="D5443" s="933"/>
      <c r="E5443" s="19"/>
      <c r="I5443" s="100"/>
      <c r="M5443" s="100"/>
      <c r="Q5443" s="99"/>
      <c r="R5443" s="340"/>
      <c r="S5443" s="119"/>
      <c r="T5443" s="123"/>
      <c r="U5443" s="119"/>
      <c r="V5443" s="99"/>
      <c r="W5443" s="127"/>
      <c r="X5443" s="99"/>
      <c r="Y5443" s="127"/>
    </row>
    <row r="5444" spans="3:25" ht="19" hidden="1">
      <c r="C5444" s="933"/>
      <c r="D5444" s="933"/>
      <c r="E5444" s="19"/>
      <c r="I5444" s="100"/>
      <c r="M5444" s="100"/>
      <c r="Q5444" s="99"/>
      <c r="R5444" s="340"/>
      <c r="S5444" s="119"/>
      <c r="T5444" s="123"/>
      <c r="U5444" s="119"/>
      <c r="V5444" s="99"/>
      <c r="W5444" s="127"/>
      <c r="X5444" s="99"/>
      <c r="Y5444" s="127"/>
    </row>
    <row r="5445" spans="3:25" ht="19" hidden="1">
      <c r="C5445" s="933"/>
      <c r="D5445" s="933"/>
      <c r="E5445" s="19"/>
      <c r="I5445" s="100"/>
      <c r="M5445" s="100"/>
      <c r="Q5445" s="99"/>
      <c r="R5445" s="340"/>
      <c r="S5445" s="119"/>
      <c r="T5445" s="123"/>
      <c r="U5445" s="119"/>
      <c r="V5445" s="99"/>
      <c r="W5445" s="127"/>
      <c r="X5445" s="99"/>
      <c r="Y5445" s="127"/>
    </row>
    <row r="5446" spans="3:25" ht="19" hidden="1">
      <c r="C5446" s="933"/>
      <c r="D5446" s="933"/>
      <c r="E5446" s="19"/>
      <c r="I5446" s="100"/>
      <c r="M5446" s="100"/>
      <c r="Q5446" s="99"/>
      <c r="R5446" s="340"/>
      <c r="S5446" s="119"/>
      <c r="T5446" s="123"/>
      <c r="U5446" s="119"/>
      <c r="V5446" s="99"/>
      <c r="W5446" s="127"/>
      <c r="X5446" s="99"/>
      <c r="Y5446" s="127"/>
    </row>
    <row r="5447" spans="3:25" ht="19" hidden="1">
      <c r="C5447" s="933"/>
      <c r="D5447" s="933"/>
      <c r="E5447" s="19"/>
      <c r="I5447" s="100"/>
      <c r="M5447" s="100"/>
      <c r="Q5447" s="99"/>
      <c r="R5447" s="340"/>
      <c r="S5447" s="119"/>
      <c r="T5447" s="123"/>
      <c r="U5447" s="119"/>
      <c r="V5447" s="99"/>
      <c r="W5447" s="127"/>
      <c r="X5447" s="99"/>
      <c r="Y5447" s="127"/>
    </row>
    <row r="5448" spans="3:25" ht="19" hidden="1">
      <c r="C5448" s="933"/>
      <c r="D5448" s="933"/>
      <c r="E5448" s="19"/>
      <c r="I5448" s="100"/>
      <c r="M5448" s="100"/>
      <c r="Q5448" s="99"/>
      <c r="R5448" s="340"/>
      <c r="S5448" s="119"/>
      <c r="T5448" s="123"/>
      <c r="U5448" s="119"/>
      <c r="V5448" s="99"/>
      <c r="W5448" s="127"/>
      <c r="X5448" s="99"/>
      <c r="Y5448" s="127"/>
    </row>
    <row r="5449" spans="3:25" ht="19" hidden="1">
      <c r="C5449" s="933"/>
      <c r="D5449" s="933"/>
      <c r="E5449" s="19"/>
      <c r="I5449" s="100"/>
      <c r="M5449" s="100"/>
      <c r="Q5449" s="99"/>
      <c r="R5449" s="340"/>
      <c r="S5449" s="119"/>
      <c r="T5449" s="123"/>
      <c r="U5449" s="119"/>
      <c r="V5449" s="99"/>
      <c r="W5449" s="127"/>
      <c r="X5449" s="99"/>
      <c r="Y5449" s="127"/>
    </row>
    <row r="5450" spans="3:25" ht="19" hidden="1">
      <c r="C5450" s="933"/>
      <c r="D5450" s="933"/>
      <c r="E5450" s="19"/>
      <c r="I5450" s="100"/>
      <c r="M5450" s="100"/>
      <c r="Q5450" s="99"/>
      <c r="R5450" s="340"/>
      <c r="S5450" s="119"/>
      <c r="T5450" s="123"/>
      <c r="U5450" s="119"/>
      <c r="V5450" s="99"/>
      <c r="W5450" s="127"/>
      <c r="X5450" s="99"/>
      <c r="Y5450" s="127"/>
    </row>
    <row r="5451" spans="3:25" ht="19" hidden="1">
      <c r="C5451" s="933"/>
      <c r="D5451" s="933"/>
      <c r="E5451" s="19"/>
      <c r="I5451" s="100"/>
      <c r="M5451" s="100"/>
      <c r="Q5451" s="99"/>
      <c r="R5451" s="340"/>
      <c r="S5451" s="119"/>
      <c r="T5451" s="123"/>
      <c r="U5451" s="119"/>
      <c r="V5451" s="99"/>
      <c r="W5451" s="127"/>
      <c r="X5451" s="99"/>
      <c r="Y5451" s="127"/>
    </row>
    <row r="5452" spans="3:25" ht="19" hidden="1">
      <c r="C5452" s="933"/>
      <c r="D5452" s="933"/>
      <c r="E5452" s="19"/>
      <c r="I5452" s="100"/>
      <c r="M5452" s="100"/>
      <c r="Q5452" s="99"/>
      <c r="R5452" s="340"/>
      <c r="S5452" s="119"/>
      <c r="T5452" s="123"/>
      <c r="U5452" s="119"/>
      <c r="V5452" s="99"/>
      <c r="W5452" s="127"/>
      <c r="X5452" s="99"/>
      <c r="Y5452" s="127"/>
    </row>
    <row r="5453" spans="3:25" ht="19" hidden="1">
      <c r="C5453" s="933"/>
      <c r="D5453" s="933"/>
      <c r="E5453" s="19"/>
      <c r="I5453" s="100"/>
      <c r="M5453" s="100"/>
      <c r="Q5453" s="99"/>
      <c r="R5453" s="340"/>
      <c r="S5453" s="119"/>
      <c r="T5453" s="123"/>
      <c r="U5453" s="119"/>
      <c r="V5453" s="99"/>
      <c r="W5453" s="127"/>
      <c r="X5453" s="99"/>
      <c r="Y5453" s="127"/>
    </row>
    <row r="5454" spans="3:25" ht="19" hidden="1">
      <c r="C5454" s="933"/>
      <c r="D5454" s="933"/>
      <c r="E5454" s="19"/>
      <c r="I5454" s="100"/>
      <c r="M5454" s="100"/>
      <c r="Q5454" s="99"/>
      <c r="R5454" s="340"/>
      <c r="S5454" s="119"/>
      <c r="T5454" s="123"/>
      <c r="U5454" s="119"/>
      <c r="V5454" s="99"/>
      <c r="W5454" s="127"/>
      <c r="X5454" s="99"/>
      <c r="Y5454" s="127"/>
    </row>
    <row r="5455" spans="3:25" ht="19" hidden="1">
      <c r="C5455" s="933"/>
      <c r="D5455" s="933"/>
      <c r="E5455" s="19"/>
      <c r="I5455" s="100"/>
      <c r="M5455" s="100"/>
      <c r="Q5455" s="99"/>
      <c r="R5455" s="340"/>
      <c r="S5455" s="119"/>
      <c r="T5455" s="123"/>
      <c r="U5455" s="119"/>
      <c r="V5455" s="99"/>
      <c r="W5455" s="127"/>
      <c r="X5455" s="99"/>
      <c r="Y5455" s="127"/>
    </row>
    <row r="5456" spans="3:25" ht="19" hidden="1">
      <c r="C5456" s="933"/>
      <c r="D5456" s="933"/>
      <c r="E5456" s="19"/>
      <c r="I5456" s="100"/>
      <c r="M5456" s="100"/>
      <c r="Q5456" s="99"/>
      <c r="R5456" s="340"/>
      <c r="S5456" s="119"/>
      <c r="T5456" s="123"/>
      <c r="U5456" s="119"/>
      <c r="V5456" s="99"/>
      <c r="W5456" s="127"/>
      <c r="X5456" s="99"/>
      <c r="Y5456" s="127"/>
    </row>
    <row r="5457" spans="3:25" ht="19" hidden="1">
      <c r="C5457" s="933"/>
      <c r="D5457" s="933"/>
      <c r="E5457" s="19"/>
      <c r="I5457" s="100"/>
      <c r="M5457" s="100"/>
      <c r="Q5457" s="99"/>
      <c r="R5457" s="340"/>
      <c r="S5457" s="119"/>
      <c r="T5457" s="123"/>
      <c r="U5457" s="119"/>
      <c r="V5457" s="99"/>
      <c r="W5457" s="127"/>
      <c r="X5457" s="99"/>
      <c r="Y5457" s="127"/>
    </row>
    <row r="5458" spans="3:25" ht="19" hidden="1">
      <c r="C5458" s="933"/>
      <c r="D5458" s="933"/>
      <c r="E5458" s="19"/>
      <c r="I5458" s="100"/>
      <c r="M5458" s="100"/>
      <c r="Q5458" s="99"/>
      <c r="R5458" s="340"/>
      <c r="S5458" s="119"/>
      <c r="T5458" s="123"/>
      <c r="U5458" s="119"/>
      <c r="V5458" s="99"/>
      <c r="W5458" s="127"/>
      <c r="X5458" s="99"/>
      <c r="Y5458" s="127"/>
    </row>
    <row r="5459" spans="3:25" ht="19" hidden="1">
      <c r="C5459" s="933"/>
      <c r="D5459" s="933"/>
      <c r="E5459" s="19"/>
      <c r="I5459" s="100"/>
      <c r="M5459" s="100"/>
      <c r="Q5459" s="99"/>
      <c r="R5459" s="340"/>
      <c r="S5459" s="119"/>
      <c r="T5459" s="123"/>
      <c r="U5459" s="119"/>
      <c r="V5459" s="99"/>
      <c r="W5459" s="127"/>
      <c r="X5459" s="99"/>
      <c r="Y5459" s="127"/>
    </row>
    <row r="5460" spans="3:25" ht="19" hidden="1">
      <c r="C5460" s="933"/>
      <c r="D5460" s="933"/>
      <c r="E5460" s="19"/>
      <c r="I5460" s="100"/>
      <c r="M5460" s="100"/>
      <c r="Q5460" s="99"/>
      <c r="R5460" s="340"/>
      <c r="S5460" s="119"/>
      <c r="T5460" s="123"/>
      <c r="U5460" s="119"/>
      <c r="V5460" s="99"/>
      <c r="W5460" s="127"/>
      <c r="X5460" s="99"/>
      <c r="Y5460" s="127"/>
    </row>
    <row r="5461" spans="3:25" ht="19" hidden="1">
      <c r="C5461" s="933"/>
      <c r="D5461" s="933"/>
      <c r="E5461" s="19"/>
      <c r="I5461" s="100"/>
      <c r="M5461" s="100"/>
      <c r="Q5461" s="99"/>
      <c r="R5461" s="340"/>
      <c r="S5461" s="119"/>
      <c r="T5461" s="123"/>
      <c r="U5461" s="119"/>
      <c r="V5461" s="99"/>
      <c r="W5461" s="127"/>
      <c r="X5461" s="99"/>
      <c r="Y5461" s="127"/>
    </row>
    <row r="5462" spans="3:25" ht="19" hidden="1">
      <c r="C5462" s="933"/>
      <c r="D5462" s="933"/>
      <c r="E5462" s="19"/>
      <c r="I5462" s="100"/>
      <c r="M5462" s="100"/>
      <c r="Q5462" s="99"/>
      <c r="R5462" s="340"/>
      <c r="S5462" s="119"/>
      <c r="T5462" s="123"/>
      <c r="U5462" s="119"/>
      <c r="V5462" s="99"/>
      <c r="W5462" s="127"/>
      <c r="X5462" s="99"/>
      <c r="Y5462" s="127"/>
    </row>
    <row r="5463" spans="3:25" ht="19" hidden="1">
      <c r="C5463" s="933"/>
      <c r="D5463" s="933"/>
      <c r="E5463" s="19"/>
      <c r="I5463" s="100"/>
      <c r="M5463" s="100"/>
      <c r="Q5463" s="99"/>
      <c r="R5463" s="340"/>
      <c r="S5463" s="119"/>
      <c r="T5463" s="123"/>
      <c r="U5463" s="119"/>
      <c r="V5463" s="99"/>
      <c r="W5463" s="127"/>
      <c r="X5463" s="99"/>
      <c r="Y5463" s="127"/>
    </row>
    <row r="5464" spans="3:25" ht="19" hidden="1">
      <c r="C5464" s="933"/>
      <c r="D5464" s="933"/>
      <c r="E5464" s="19"/>
      <c r="I5464" s="100"/>
      <c r="M5464" s="100"/>
      <c r="Q5464" s="99"/>
      <c r="R5464" s="340"/>
      <c r="S5464" s="119"/>
      <c r="T5464" s="123"/>
      <c r="U5464" s="119"/>
      <c r="V5464" s="99"/>
      <c r="W5464" s="127"/>
      <c r="X5464" s="99"/>
      <c r="Y5464" s="127"/>
    </row>
    <row r="5465" spans="3:25" ht="19" hidden="1">
      <c r="C5465" s="933"/>
      <c r="D5465" s="933"/>
      <c r="E5465" s="19"/>
      <c r="I5465" s="100"/>
      <c r="M5465" s="100"/>
      <c r="Q5465" s="99"/>
      <c r="R5465" s="340"/>
      <c r="S5465" s="119"/>
      <c r="T5465" s="123"/>
      <c r="U5465" s="119"/>
      <c r="V5465" s="99"/>
      <c r="W5465" s="127"/>
      <c r="X5465" s="99"/>
      <c r="Y5465" s="127"/>
    </row>
    <row r="5466" spans="3:25" ht="19" hidden="1">
      <c r="C5466" s="933"/>
      <c r="D5466" s="933"/>
      <c r="E5466" s="19"/>
      <c r="I5466" s="100"/>
      <c r="M5466" s="100"/>
      <c r="Q5466" s="99"/>
      <c r="R5466" s="340"/>
      <c r="S5466" s="119"/>
      <c r="T5466" s="123"/>
      <c r="U5466" s="119"/>
      <c r="V5466" s="99"/>
      <c r="W5466" s="127"/>
      <c r="X5466" s="99"/>
      <c r="Y5466" s="127"/>
    </row>
    <row r="5467" spans="3:25" ht="19" hidden="1">
      <c r="C5467" s="933"/>
      <c r="D5467" s="933"/>
      <c r="E5467" s="19"/>
      <c r="I5467" s="100"/>
      <c r="M5467" s="100"/>
      <c r="Q5467" s="99"/>
      <c r="R5467" s="340"/>
      <c r="S5467" s="119"/>
      <c r="T5467" s="123"/>
      <c r="U5467" s="119"/>
      <c r="V5467" s="99"/>
      <c r="W5467" s="127"/>
      <c r="X5467" s="99"/>
      <c r="Y5467" s="127"/>
    </row>
    <row r="5468" spans="3:25" ht="19" hidden="1">
      <c r="C5468" s="933"/>
      <c r="D5468" s="933"/>
      <c r="E5468" s="19"/>
      <c r="I5468" s="100"/>
      <c r="M5468" s="100"/>
      <c r="Q5468" s="99"/>
      <c r="R5468" s="340"/>
      <c r="S5468" s="119"/>
      <c r="T5468" s="123"/>
      <c r="U5468" s="119"/>
      <c r="V5468" s="99"/>
      <c r="W5468" s="127"/>
      <c r="X5468" s="99"/>
      <c r="Y5468" s="127"/>
    </row>
    <row r="5469" spans="3:25" ht="19" hidden="1">
      <c r="C5469" s="933"/>
      <c r="D5469" s="933"/>
      <c r="E5469" s="19"/>
      <c r="I5469" s="100"/>
      <c r="M5469" s="100"/>
      <c r="Q5469" s="99"/>
      <c r="R5469" s="340"/>
      <c r="S5469" s="119"/>
      <c r="T5469" s="123"/>
      <c r="U5469" s="119"/>
      <c r="V5469" s="99"/>
      <c r="W5469" s="127"/>
      <c r="X5469" s="99"/>
      <c r="Y5469" s="127"/>
    </row>
    <row r="5470" spans="3:25" ht="19" hidden="1">
      <c r="C5470" s="933"/>
      <c r="D5470" s="933"/>
      <c r="E5470" s="19"/>
      <c r="I5470" s="100"/>
      <c r="M5470" s="100"/>
      <c r="Q5470" s="99"/>
      <c r="R5470" s="340"/>
      <c r="S5470" s="119"/>
      <c r="T5470" s="123"/>
      <c r="U5470" s="119"/>
      <c r="V5470" s="99"/>
      <c r="W5470" s="127"/>
      <c r="X5470" s="99"/>
      <c r="Y5470" s="127"/>
    </row>
    <row r="5471" spans="3:25" ht="19" hidden="1">
      <c r="C5471" s="933"/>
      <c r="D5471" s="933"/>
      <c r="E5471" s="19"/>
      <c r="I5471" s="100"/>
      <c r="M5471" s="100"/>
      <c r="Q5471" s="99"/>
      <c r="R5471" s="340"/>
      <c r="S5471" s="119"/>
      <c r="T5471" s="123"/>
      <c r="U5471" s="119"/>
      <c r="V5471" s="99"/>
      <c r="W5471" s="127"/>
      <c r="X5471" s="99"/>
      <c r="Y5471" s="127"/>
    </row>
    <row r="5472" spans="3:25" ht="19" hidden="1">
      <c r="C5472" s="933"/>
      <c r="D5472" s="933"/>
      <c r="E5472" s="19"/>
      <c r="I5472" s="100"/>
      <c r="M5472" s="100"/>
      <c r="Q5472" s="99"/>
      <c r="R5472" s="340"/>
      <c r="S5472" s="119"/>
      <c r="T5472" s="123"/>
      <c r="U5472" s="119"/>
      <c r="V5472" s="99"/>
      <c r="W5472" s="127"/>
      <c r="X5472" s="99"/>
      <c r="Y5472" s="127"/>
    </row>
    <row r="5473" spans="3:25" ht="19" hidden="1">
      <c r="C5473" s="933"/>
      <c r="D5473" s="933"/>
      <c r="E5473" s="19"/>
      <c r="I5473" s="100"/>
      <c r="M5473" s="100"/>
      <c r="Q5473" s="99"/>
      <c r="R5473" s="340"/>
      <c r="S5473" s="119"/>
      <c r="T5473" s="123"/>
      <c r="U5473" s="119"/>
      <c r="V5473" s="99"/>
      <c r="W5473" s="127"/>
      <c r="X5473" s="99"/>
      <c r="Y5473" s="127"/>
    </row>
    <row r="5474" spans="3:25" ht="19" hidden="1">
      <c r="C5474" s="933"/>
      <c r="D5474" s="933"/>
      <c r="E5474" s="19"/>
      <c r="I5474" s="100"/>
      <c r="M5474" s="100"/>
      <c r="Q5474" s="99"/>
      <c r="R5474" s="340"/>
      <c r="S5474" s="119"/>
      <c r="T5474" s="123"/>
      <c r="U5474" s="119"/>
      <c r="V5474" s="99"/>
      <c r="W5474" s="127"/>
      <c r="X5474" s="99"/>
      <c r="Y5474" s="127"/>
    </row>
    <row r="5475" spans="3:25" ht="19" hidden="1">
      <c r="C5475" s="933"/>
      <c r="D5475" s="933"/>
      <c r="E5475" s="19"/>
      <c r="I5475" s="100"/>
      <c r="M5475" s="100"/>
      <c r="Q5475" s="99"/>
      <c r="R5475" s="340"/>
      <c r="S5475" s="119"/>
      <c r="T5475" s="123"/>
      <c r="U5475" s="119"/>
      <c r="V5475" s="99"/>
      <c r="W5475" s="127"/>
      <c r="X5475" s="99"/>
      <c r="Y5475" s="127"/>
    </row>
    <row r="5476" spans="3:25" ht="19" hidden="1">
      <c r="C5476" s="933"/>
      <c r="D5476" s="933"/>
      <c r="E5476" s="19"/>
      <c r="I5476" s="100"/>
      <c r="M5476" s="100"/>
      <c r="Q5476" s="99"/>
      <c r="R5476" s="340"/>
      <c r="S5476" s="119"/>
      <c r="T5476" s="123"/>
      <c r="U5476" s="119"/>
      <c r="V5476" s="99"/>
      <c r="W5476" s="127"/>
      <c r="X5476" s="99"/>
      <c r="Y5476" s="127"/>
    </row>
    <row r="5477" spans="3:25" ht="19" hidden="1">
      <c r="C5477" s="933"/>
      <c r="D5477" s="933"/>
      <c r="E5477" s="19"/>
      <c r="I5477" s="100"/>
      <c r="M5477" s="100"/>
      <c r="Q5477" s="99"/>
      <c r="R5477" s="340"/>
      <c r="S5477" s="119"/>
      <c r="T5477" s="123"/>
      <c r="U5477" s="119"/>
      <c r="V5477" s="99"/>
      <c r="W5477" s="127"/>
      <c r="X5477" s="99"/>
      <c r="Y5477" s="127"/>
    </row>
    <row r="5478" spans="3:25" ht="19" hidden="1">
      <c r="C5478" s="933"/>
      <c r="D5478" s="933"/>
      <c r="E5478" s="19"/>
      <c r="I5478" s="100"/>
      <c r="M5478" s="100"/>
      <c r="Q5478" s="99"/>
      <c r="R5478" s="340"/>
      <c r="S5478" s="119"/>
      <c r="T5478" s="123"/>
      <c r="U5478" s="119"/>
      <c r="V5478" s="99"/>
      <c r="W5478" s="127"/>
      <c r="X5478" s="99"/>
      <c r="Y5478" s="127"/>
    </row>
    <row r="5479" spans="3:25" ht="19" hidden="1">
      <c r="C5479" s="933"/>
      <c r="D5479" s="933"/>
      <c r="E5479" s="19"/>
      <c r="I5479" s="100"/>
      <c r="M5479" s="100"/>
      <c r="Q5479" s="99"/>
      <c r="R5479" s="340"/>
      <c r="S5479" s="119"/>
      <c r="T5479" s="123"/>
      <c r="U5479" s="119"/>
      <c r="V5479" s="99"/>
      <c r="W5479" s="127"/>
      <c r="X5479" s="99"/>
      <c r="Y5479" s="127"/>
    </row>
    <row r="5480" spans="3:25" ht="19" hidden="1">
      <c r="C5480" s="933"/>
      <c r="D5480" s="933"/>
      <c r="E5480" s="19"/>
      <c r="I5480" s="100"/>
      <c r="M5480" s="100"/>
      <c r="Q5480" s="99"/>
      <c r="R5480" s="340"/>
      <c r="S5480" s="119"/>
      <c r="T5480" s="123"/>
      <c r="U5480" s="119"/>
      <c r="V5480" s="99"/>
      <c r="W5480" s="127"/>
      <c r="X5480" s="99"/>
      <c r="Y5480" s="127"/>
    </row>
    <row r="5481" spans="3:25" ht="19" hidden="1">
      <c r="C5481" s="933"/>
      <c r="D5481" s="933"/>
      <c r="E5481" s="19"/>
      <c r="I5481" s="100"/>
      <c r="M5481" s="100"/>
      <c r="Q5481" s="99"/>
      <c r="R5481" s="340"/>
      <c r="S5481" s="119"/>
      <c r="T5481" s="123"/>
      <c r="U5481" s="119"/>
      <c r="V5481" s="99"/>
      <c r="W5481" s="127"/>
      <c r="X5481" s="99"/>
      <c r="Y5481" s="127"/>
    </row>
    <row r="5482" spans="3:25" ht="19" hidden="1">
      <c r="C5482" s="933"/>
      <c r="D5482" s="933"/>
      <c r="E5482" s="19"/>
      <c r="I5482" s="100"/>
      <c r="M5482" s="100"/>
      <c r="Q5482" s="99"/>
      <c r="R5482" s="340"/>
      <c r="S5482" s="119"/>
      <c r="T5482" s="123"/>
      <c r="U5482" s="119"/>
      <c r="V5482" s="99"/>
      <c r="W5482" s="127"/>
      <c r="X5482" s="99"/>
      <c r="Y5482" s="127"/>
    </row>
    <row r="5483" spans="3:25" ht="19" hidden="1">
      <c r="C5483" s="933"/>
      <c r="D5483" s="933"/>
      <c r="E5483" s="19"/>
      <c r="I5483" s="100"/>
      <c r="M5483" s="100"/>
      <c r="Q5483" s="99"/>
      <c r="R5483" s="340"/>
      <c r="S5483" s="119"/>
      <c r="T5483" s="123"/>
      <c r="U5483" s="119"/>
      <c r="V5483" s="99"/>
      <c r="W5483" s="127"/>
      <c r="X5483" s="99"/>
      <c r="Y5483" s="127"/>
    </row>
    <row r="5484" spans="3:25" ht="19" hidden="1">
      <c r="C5484" s="933"/>
      <c r="D5484" s="933"/>
      <c r="E5484" s="19"/>
      <c r="I5484" s="100"/>
      <c r="M5484" s="100"/>
      <c r="Q5484" s="99"/>
      <c r="R5484" s="340"/>
      <c r="S5484" s="119"/>
      <c r="T5484" s="123"/>
      <c r="U5484" s="119"/>
      <c r="V5484" s="99"/>
      <c r="W5484" s="127"/>
      <c r="X5484" s="99"/>
      <c r="Y5484" s="127"/>
    </row>
    <row r="5485" spans="3:25" ht="19" hidden="1">
      <c r="C5485" s="933"/>
      <c r="D5485" s="933"/>
      <c r="E5485" s="19"/>
      <c r="I5485" s="100"/>
      <c r="M5485" s="100"/>
      <c r="Q5485" s="99"/>
      <c r="R5485" s="340"/>
      <c r="S5485" s="119"/>
      <c r="T5485" s="123"/>
      <c r="U5485" s="119"/>
      <c r="V5485" s="99"/>
      <c r="W5485" s="127"/>
      <c r="X5485" s="99"/>
      <c r="Y5485" s="127"/>
    </row>
    <row r="5486" spans="3:25" ht="19" hidden="1">
      <c r="C5486" s="933"/>
      <c r="D5486" s="933"/>
      <c r="E5486" s="19"/>
      <c r="I5486" s="100"/>
      <c r="M5486" s="100"/>
      <c r="Q5486" s="99"/>
      <c r="R5486" s="340"/>
      <c r="S5486" s="119"/>
      <c r="T5486" s="123"/>
      <c r="U5486" s="119"/>
      <c r="V5486" s="99"/>
      <c r="W5486" s="127"/>
      <c r="X5486" s="99"/>
      <c r="Y5486" s="127"/>
    </row>
    <row r="5487" spans="3:25" ht="19" hidden="1">
      <c r="C5487" s="933"/>
      <c r="D5487" s="933"/>
      <c r="E5487" s="19"/>
      <c r="I5487" s="100"/>
      <c r="M5487" s="100"/>
      <c r="Q5487" s="99"/>
      <c r="R5487" s="340"/>
      <c r="S5487" s="119"/>
      <c r="T5487" s="123"/>
      <c r="U5487" s="119"/>
      <c r="V5487" s="99"/>
      <c r="W5487" s="127"/>
      <c r="X5487" s="99"/>
      <c r="Y5487" s="127"/>
    </row>
    <row r="5488" spans="3:25" ht="19" hidden="1">
      <c r="C5488" s="933"/>
      <c r="D5488" s="933"/>
      <c r="E5488" s="19"/>
      <c r="I5488" s="100"/>
      <c r="M5488" s="100"/>
      <c r="Q5488" s="99"/>
      <c r="R5488" s="340"/>
      <c r="S5488" s="119"/>
      <c r="T5488" s="123"/>
      <c r="U5488" s="119"/>
      <c r="V5488" s="99"/>
      <c r="W5488" s="127"/>
      <c r="X5488" s="99"/>
      <c r="Y5488" s="127"/>
    </row>
    <row r="5489" spans="3:25" ht="19" hidden="1">
      <c r="C5489" s="933"/>
      <c r="D5489" s="933"/>
      <c r="E5489" s="19"/>
      <c r="I5489" s="100"/>
      <c r="M5489" s="100"/>
      <c r="Q5489" s="99"/>
      <c r="R5489" s="340"/>
      <c r="S5489" s="119"/>
      <c r="T5489" s="123"/>
      <c r="U5489" s="119"/>
      <c r="V5489" s="99"/>
      <c r="W5489" s="127"/>
      <c r="X5489" s="99"/>
      <c r="Y5489" s="127"/>
    </row>
    <row r="5490" spans="3:25" ht="19" hidden="1">
      <c r="C5490" s="933"/>
      <c r="D5490" s="933"/>
      <c r="E5490" s="19"/>
      <c r="I5490" s="100"/>
      <c r="M5490" s="100"/>
      <c r="Q5490" s="99"/>
      <c r="R5490" s="340"/>
      <c r="S5490" s="119"/>
      <c r="T5490" s="123"/>
      <c r="U5490" s="119"/>
      <c r="V5490" s="99"/>
      <c r="W5490" s="127"/>
      <c r="X5490" s="99"/>
      <c r="Y5490" s="127"/>
    </row>
    <row r="5491" spans="3:25" ht="19" hidden="1">
      <c r="C5491" s="933"/>
      <c r="D5491" s="933"/>
      <c r="E5491" s="19"/>
      <c r="I5491" s="100"/>
      <c r="M5491" s="100"/>
      <c r="Q5491" s="99"/>
      <c r="R5491" s="340"/>
      <c r="S5491" s="119"/>
      <c r="T5491" s="123"/>
      <c r="U5491" s="119"/>
      <c r="V5491" s="99"/>
      <c r="W5491" s="127"/>
      <c r="X5491" s="99"/>
      <c r="Y5491" s="127"/>
    </row>
    <row r="5492" spans="3:25" ht="19" hidden="1">
      <c r="C5492" s="933"/>
      <c r="D5492" s="933"/>
      <c r="E5492" s="19"/>
      <c r="I5492" s="100"/>
      <c r="M5492" s="100"/>
      <c r="Q5492" s="99"/>
      <c r="R5492" s="340"/>
      <c r="S5492" s="119"/>
      <c r="T5492" s="123"/>
      <c r="U5492" s="119"/>
      <c r="V5492" s="99"/>
      <c r="W5492" s="127"/>
      <c r="X5492" s="99"/>
      <c r="Y5492" s="127"/>
    </row>
    <row r="5493" spans="3:25" ht="19" hidden="1">
      <c r="C5493" s="933"/>
      <c r="D5493" s="933"/>
      <c r="E5493" s="19"/>
      <c r="I5493" s="100"/>
      <c r="M5493" s="100"/>
      <c r="Q5493" s="99"/>
      <c r="R5493" s="340"/>
      <c r="S5493" s="119"/>
      <c r="T5493" s="123"/>
      <c r="U5493" s="119"/>
      <c r="V5493" s="99"/>
      <c r="W5493" s="127"/>
      <c r="X5493" s="99"/>
      <c r="Y5493" s="127"/>
    </row>
    <row r="5494" spans="3:25" ht="19" hidden="1">
      <c r="C5494" s="933"/>
      <c r="D5494" s="933"/>
      <c r="E5494" s="19"/>
      <c r="I5494" s="100"/>
      <c r="M5494" s="100"/>
      <c r="Q5494" s="99"/>
      <c r="R5494" s="340"/>
      <c r="S5494" s="119"/>
      <c r="T5494" s="123"/>
      <c r="U5494" s="119"/>
      <c r="V5494" s="99"/>
      <c r="W5494" s="127"/>
      <c r="X5494" s="99"/>
      <c r="Y5494" s="127"/>
    </row>
    <row r="5495" spans="3:25" ht="19" hidden="1">
      <c r="C5495" s="933"/>
      <c r="D5495" s="933"/>
      <c r="E5495" s="19"/>
      <c r="I5495" s="100"/>
      <c r="M5495" s="100"/>
      <c r="Q5495" s="99"/>
      <c r="R5495" s="340"/>
      <c r="S5495" s="119"/>
      <c r="T5495" s="123"/>
      <c r="U5495" s="119"/>
      <c r="V5495" s="99"/>
      <c r="W5495" s="127"/>
      <c r="X5495" s="99"/>
      <c r="Y5495" s="127"/>
    </row>
    <row r="5496" spans="3:25" ht="19" hidden="1">
      <c r="C5496" s="933"/>
      <c r="D5496" s="933"/>
      <c r="E5496" s="19"/>
      <c r="I5496" s="100"/>
      <c r="M5496" s="100"/>
      <c r="Q5496" s="99"/>
      <c r="R5496" s="340"/>
      <c r="S5496" s="119"/>
      <c r="T5496" s="123"/>
      <c r="U5496" s="119"/>
      <c r="V5496" s="99"/>
      <c r="W5496" s="127"/>
      <c r="X5496" s="99"/>
      <c r="Y5496" s="127"/>
    </row>
    <row r="5497" spans="3:25" ht="19" hidden="1">
      <c r="C5497" s="933"/>
      <c r="D5497" s="933"/>
      <c r="E5497" s="19"/>
      <c r="I5497" s="100"/>
      <c r="M5497" s="100"/>
      <c r="Q5497" s="99"/>
      <c r="R5497" s="340"/>
      <c r="S5497" s="119"/>
      <c r="T5497" s="123"/>
      <c r="U5497" s="119"/>
      <c r="V5497" s="99"/>
      <c r="W5497" s="127"/>
      <c r="X5497" s="99"/>
      <c r="Y5497" s="127"/>
    </row>
    <row r="5498" spans="3:25" ht="19" hidden="1">
      <c r="C5498" s="933"/>
      <c r="D5498" s="933"/>
      <c r="E5498" s="19"/>
      <c r="I5498" s="100"/>
      <c r="M5498" s="100"/>
      <c r="Q5498" s="99"/>
      <c r="R5498" s="340"/>
      <c r="S5498" s="119"/>
      <c r="T5498" s="123"/>
      <c r="U5498" s="119"/>
      <c r="V5498" s="99"/>
      <c r="W5498" s="127"/>
      <c r="X5498" s="99"/>
      <c r="Y5498" s="127"/>
    </row>
    <row r="5499" spans="3:25" ht="19" hidden="1">
      <c r="C5499" s="933"/>
      <c r="D5499" s="933"/>
      <c r="E5499" s="19"/>
      <c r="I5499" s="100"/>
      <c r="M5499" s="100"/>
      <c r="Q5499" s="99"/>
      <c r="R5499" s="340"/>
      <c r="S5499" s="119"/>
      <c r="T5499" s="123"/>
      <c r="U5499" s="119"/>
      <c r="V5499" s="99"/>
      <c r="W5499" s="127"/>
      <c r="X5499" s="99"/>
      <c r="Y5499" s="127"/>
    </row>
    <row r="5500" spans="3:25" ht="19" hidden="1">
      <c r="C5500" s="933"/>
      <c r="D5500" s="933"/>
      <c r="E5500" s="19"/>
      <c r="I5500" s="100"/>
      <c r="M5500" s="100"/>
      <c r="Q5500" s="99"/>
      <c r="R5500" s="340"/>
      <c r="S5500" s="119"/>
      <c r="T5500" s="123"/>
      <c r="U5500" s="119"/>
      <c r="V5500" s="99"/>
      <c r="W5500" s="127"/>
      <c r="X5500" s="99"/>
      <c r="Y5500" s="127"/>
    </row>
    <row r="5501" spans="3:25" ht="19" hidden="1">
      <c r="C5501" s="933"/>
      <c r="D5501" s="933"/>
      <c r="E5501" s="19"/>
      <c r="I5501" s="100"/>
      <c r="M5501" s="100"/>
      <c r="Q5501" s="99"/>
      <c r="R5501" s="340"/>
      <c r="S5501" s="119"/>
      <c r="T5501" s="123"/>
      <c r="U5501" s="119"/>
      <c r="V5501" s="99"/>
      <c r="W5501" s="127"/>
      <c r="X5501" s="99"/>
      <c r="Y5501" s="127"/>
    </row>
    <row r="5502" spans="3:25" ht="19" hidden="1">
      <c r="C5502" s="933"/>
      <c r="D5502" s="933"/>
      <c r="E5502" s="19"/>
      <c r="I5502" s="100"/>
      <c r="M5502" s="100"/>
      <c r="Q5502" s="99"/>
      <c r="R5502" s="340"/>
      <c r="S5502" s="119"/>
      <c r="T5502" s="123"/>
      <c r="U5502" s="119"/>
      <c r="V5502" s="99"/>
      <c r="W5502" s="127"/>
      <c r="X5502" s="99"/>
      <c r="Y5502" s="127"/>
    </row>
    <row r="5503" spans="3:25" ht="19" hidden="1">
      <c r="C5503" s="933"/>
      <c r="D5503" s="933"/>
      <c r="E5503" s="19"/>
      <c r="I5503" s="100"/>
      <c r="M5503" s="100"/>
      <c r="Q5503" s="99"/>
      <c r="R5503" s="340"/>
      <c r="S5503" s="119"/>
      <c r="T5503" s="123"/>
      <c r="U5503" s="119"/>
      <c r="V5503" s="99"/>
      <c r="W5503" s="127"/>
      <c r="X5503" s="99"/>
      <c r="Y5503" s="127"/>
    </row>
    <row r="5504" spans="3:25" ht="19" hidden="1">
      <c r="C5504" s="933"/>
      <c r="D5504" s="933"/>
      <c r="E5504" s="19"/>
      <c r="I5504" s="100"/>
      <c r="M5504" s="100"/>
      <c r="Q5504" s="99"/>
      <c r="R5504" s="340"/>
      <c r="S5504" s="119"/>
      <c r="T5504" s="123"/>
      <c r="U5504" s="119"/>
      <c r="V5504" s="99"/>
      <c r="W5504" s="127"/>
      <c r="X5504" s="99"/>
      <c r="Y5504" s="127"/>
    </row>
    <row r="5505" spans="3:25" ht="19" hidden="1">
      <c r="C5505" s="933"/>
      <c r="D5505" s="933"/>
      <c r="E5505" s="19"/>
      <c r="I5505" s="100"/>
      <c r="M5505" s="100"/>
      <c r="Q5505" s="99"/>
      <c r="R5505" s="340"/>
      <c r="S5505" s="119"/>
      <c r="T5505" s="123"/>
      <c r="U5505" s="119"/>
      <c r="V5505" s="99"/>
      <c r="W5505" s="127"/>
      <c r="X5505" s="99"/>
      <c r="Y5505" s="127"/>
    </row>
    <row r="5506" spans="3:25" ht="19" hidden="1">
      <c r="C5506" s="933"/>
      <c r="D5506" s="933"/>
      <c r="E5506" s="19"/>
      <c r="I5506" s="100"/>
      <c r="M5506" s="100"/>
      <c r="Q5506" s="99"/>
      <c r="R5506" s="340"/>
      <c r="S5506" s="119"/>
      <c r="T5506" s="123"/>
      <c r="U5506" s="119"/>
      <c r="V5506" s="99"/>
      <c r="W5506" s="127"/>
      <c r="X5506" s="99"/>
      <c r="Y5506" s="127"/>
    </row>
    <row r="5507" spans="3:25" ht="19" hidden="1">
      <c r="C5507" s="933"/>
      <c r="D5507" s="933"/>
      <c r="E5507" s="19"/>
      <c r="I5507" s="100"/>
      <c r="M5507" s="100"/>
      <c r="Q5507" s="99"/>
      <c r="R5507" s="340"/>
      <c r="S5507" s="119"/>
      <c r="T5507" s="123"/>
      <c r="U5507" s="119"/>
      <c r="V5507" s="99"/>
      <c r="W5507" s="127"/>
      <c r="X5507" s="99"/>
      <c r="Y5507" s="127"/>
    </row>
    <row r="5508" spans="3:25" ht="19" hidden="1">
      <c r="C5508" s="933"/>
      <c r="D5508" s="933"/>
      <c r="E5508" s="19"/>
      <c r="I5508" s="100"/>
      <c r="M5508" s="100"/>
      <c r="Q5508" s="99"/>
      <c r="R5508" s="340"/>
      <c r="S5508" s="119"/>
      <c r="T5508" s="123"/>
      <c r="U5508" s="119"/>
      <c r="V5508" s="99"/>
      <c r="W5508" s="127"/>
      <c r="X5508" s="99"/>
      <c r="Y5508" s="127"/>
    </row>
    <row r="5509" spans="3:25" ht="19" hidden="1">
      <c r="C5509" s="933"/>
      <c r="D5509" s="933"/>
      <c r="E5509" s="19"/>
      <c r="I5509" s="100"/>
      <c r="M5509" s="100"/>
      <c r="Q5509" s="99"/>
      <c r="R5509" s="340"/>
      <c r="S5509" s="119"/>
      <c r="T5509" s="123"/>
      <c r="U5509" s="119"/>
      <c r="V5509" s="99"/>
      <c r="W5509" s="127"/>
      <c r="X5509" s="99"/>
      <c r="Y5509" s="127"/>
    </row>
    <row r="5510" spans="3:25" ht="19" hidden="1">
      <c r="C5510" s="933"/>
      <c r="D5510" s="933"/>
      <c r="E5510" s="19"/>
      <c r="I5510" s="100"/>
      <c r="M5510" s="100"/>
      <c r="Q5510" s="99"/>
      <c r="R5510" s="340"/>
      <c r="S5510" s="119"/>
      <c r="T5510" s="123"/>
      <c r="U5510" s="119"/>
      <c r="V5510" s="99"/>
      <c r="W5510" s="127"/>
      <c r="X5510" s="99"/>
      <c r="Y5510" s="127"/>
    </row>
    <row r="5511" spans="3:25" ht="19" hidden="1">
      <c r="C5511" s="933"/>
      <c r="D5511" s="933"/>
      <c r="E5511" s="19"/>
      <c r="I5511" s="100"/>
      <c r="M5511" s="100"/>
      <c r="Q5511" s="99"/>
      <c r="R5511" s="340"/>
      <c r="S5511" s="119"/>
      <c r="T5511" s="123"/>
      <c r="U5511" s="119"/>
      <c r="V5511" s="99"/>
      <c r="W5511" s="127"/>
      <c r="X5511" s="99"/>
      <c r="Y5511" s="127"/>
    </row>
    <row r="5512" spans="3:25" ht="19" hidden="1">
      <c r="C5512" s="933"/>
      <c r="D5512" s="933"/>
      <c r="E5512" s="19"/>
      <c r="I5512" s="100"/>
      <c r="M5512" s="100"/>
      <c r="Q5512" s="99"/>
      <c r="R5512" s="340"/>
      <c r="S5512" s="119"/>
      <c r="T5512" s="123"/>
      <c r="U5512" s="119"/>
      <c r="V5512" s="99"/>
      <c r="W5512" s="127"/>
      <c r="X5512" s="99"/>
      <c r="Y5512" s="127"/>
    </row>
    <row r="5513" spans="3:25" ht="19" hidden="1">
      <c r="C5513" s="933"/>
      <c r="D5513" s="933"/>
      <c r="E5513" s="19"/>
      <c r="I5513" s="100"/>
      <c r="M5513" s="100"/>
      <c r="Q5513" s="99"/>
      <c r="R5513" s="340"/>
      <c r="S5513" s="119"/>
      <c r="T5513" s="123"/>
      <c r="U5513" s="119"/>
      <c r="V5513" s="99"/>
      <c r="W5513" s="127"/>
      <c r="X5513" s="99"/>
      <c r="Y5513" s="127"/>
    </row>
    <row r="5514" spans="3:25" ht="19" hidden="1">
      <c r="C5514" s="933"/>
      <c r="D5514" s="933"/>
      <c r="E5514" s="19"/>
      <c r="I5514" s="100"/>
      <c r="M5514" s="100"/>
      <c r="Q5514" s="99"/>
      <c r="R5514" s="340"/>
      <c r="S5514" s="119"/>
      <c r="T5514" s="123"/>
      <c r="U5514" s="119"/>
      <c r="V5514" s="99"/>
      <c r="W5514" s="127"/>
      <c r="X5514" s="99"/>
      <c r="Y5514" s="127"/>
    </row>
    <row r="5515" spans="3:25" ht="19" hidden="1">
      <c r="C5515" s="933"/>
      <c r="D5515" s="933"/>
      <c r="E5515" s="19"/>
      <c r="I5515" s="100"/>
      <c r="M5515" s="100"/>
      <c r="Q5515" s="99"/>
      <c r="R5515" s="340"/>
      <c r="S5515" s="119"/>
      <c r="T5515" s="123"/>
      <c r="U5515" s="119"/>
      <c r="V5515" s="99"/>
      <c r="W5515" s="127"/>
      <c r="X5515" s="99"/>
      <c r="Y5515" s="127"/>
    </row>
    <row r="5516" spans="3:25" ht="19" hidden="1">
      <c r="C5516" s="933"/>
      <c r="D5516" s="933"/>
      <c r="E5516" s="19"/>
      <c r="I5516" s="100"/>
      <c r="M5516" s="100"/>
      <c r="Q5516" s="99"/>
      <c r="R5516" s="340"/>
      <c r="S5516" s="119"/>
      <c r="T5516" s="123"/>
      <c r="U5516" s="119"/>
      <c r="V5516" s="99"/>
      <c r="W5516" s="127"/>
      <c r="X5516" s="99"/>
      <c r="Y5516" s="127"/>
    </row>
    <row r="5517" spans="3:25" ht="19" hidden="1">
      <c r="C5517" s="933"/>
      <c r="D5517" s="933"/>
      <c r="E5517" s="19"/>
      <c r="I5517" s="100"/>
      <c r="M5517" s="100"/>
      <c r="Q5517" s="99"/>
      <c r="R5517" s="340"/>
      <c r="S5517" s="119"/>
      <c r="T5517" s="123"/>
      <c r="U5517" s="119"/>
      <c r="V5517" s="99"/>
      <c r="W5517" s="127"/>
      <c r="X5517" s="99"/>
      <c r="Y5517" s="127"/>
    </row>
    <row r="5518" spans="3:25" ht="19" hidden="1">
      <c r="C5518" s="933"/>
      <c r="D5518" s="933"/>
      <c r="E5518" s="19"/>
      <c r="I5518" s="100"/>
      <c r="M5518" s="100"/>
      <c r="Q5518" s="99"/>
      <c r="R5518" s="340"/>
      <c r="S5518" s="119"/>
      <c r="T5518" s="123"/>
      <c r="U5518" s="119"/>
      <c r="V5518" s="99"/>
      <c r="W5518" s="127"/>
      <c r="X5518" s="99"/>
      <c r="Y5518" s="127"/>
    </row>
    <row r="5519" spans="3:25" ht="19" hidden="1">
      <c r="C5519" s="933"/>
      <c r="D5519" s="933"/>
      <c r="E5519" s="19"/>
      <c r="I5519" s="100"/>
      <c r="M5519" s="100"/>
      <c r="Q5519" s="99"/>
      <c r="R5519" s="340"/>
      <c r="S5519" s="119"/>
      <c r="T5519" s="123"/>
      <c r="U5519" s="119"/>
      <c r="V5519" s="99"/>
      <c r="W5519" s="127"/>
      <c r="X5519" s="99"/>
      <c r="Y5519" s="127"/>
    </row>
    <row r="5520" spans="3:25" ht="19" hidden="1">
      <c r="C5520" s="933"/>
      <c r="D5520" s="933"/>
      <c r="E5520" s="19"/>
      <c r="I5520" s="100"/>
      <c r="M5520" s="100"/>
      <c r="Q5520" s="99"/>
      <c r="R5520" s="340"/>
      <c r="S5520" s="119"/>
      <c r="T5520" s="123"/>
      <c r="U5520" s="119"/>
      <c r="V5520" s="99"/>
      <c r="W5520" s="127"/>
      <c r="X5520" s="99"/>
      <c r="Y5520" s="127"/>
    </row>
    <row r="5521" spans="3:25" ht="19" hidden="1">
      <c r="C5521" s="933"/>
      <c r="D5521" s="933"/>
      <c r="E5521" s="19"/>
      <c r="I5521" s="100"/>
      <c r="M5521" s="100"/>
      <c r="Q5521" s="99"/>
      <c r="R5521" s="340"/>
      <c r="S5521" s="119"/>
      <c r="T5521" s="123"/>
      <c r="U5521" s="119"/>
      <c r="V5521" s="99"/>
      <c r="W5521" s="127"/>
      <c r="X5521" s="99"/>
      <c r="Y5521" s="127"/>
    </row>
    <row r="5522" spans="3:25" ht="19" hidden="1">
      <c r="C5522" s="933"/>
      <c r="D5522" s="933"/>
      <c r="E5522" s="19"/>
      <c r="I5522" s="100"/>
      <c r="M5522" s="100"/>
      <c r="Q5522" s="99"/>
      <c r="R5522" s="340"/>
      <c r="S5522" s="119"/>
      <c r="T5522" s="123"/>
      <c r="U5522" s="119"/>
      <c r="V5522" s="99"/>
      <c r="W5522" s="127"/>
      <c r="X5522" s="99"/>
      <c r="Y5522" s="127"/>
    </row>
    <row r="5523" spans="3:25" ht="19" hidden="1">
      <c r="C5523" s="933"/>
      <c r="D5523" s="933"/>
      <c r="E5523" s="19"/>
      <c r="I5523" s="100"/>
      <c r="M5523" s="100"/>
      <c r="Q5523" s="99"/>
      <c r="R5523" s="340"/>
      <c r="S5523" s="119"/>
      <c r="T5523" s="123"/>
      <c r="U5523" s="119"/>
      <c r="V5523" s="99"/>
      <c r="W5523" s="127"/>
      <c r="X5523" s="99"/>
      <c r="Y5523" s="127"/>
    </row>
    <row r="5524" spans="3:25" ht="19" hidden="1">
      <c r="C5524" s="933"/>
      <c r="D5524" s="933"/>
      <c r="E5524" s="19"/>
      <c r="I5524" s="100"/>
      <c r="M5524" s="100"/>
      <c r="Q5524" s="99"/>
      <c r="R5524" s="340"/>
      <c r="S5524" s="119"/>
      <c r="T5524" s="123"/>
      <c r="U5524" s="119"/>
      <c r="V5524" s="99"/>
      <c r="W5524" s="127"/>
      <c r="X5524" s="99"/>
      <c r="Y5524" s="127"/>
    </row>
    <row r="5525" spans="3:25" ht="19" hidden="1">
      <c r="C5525" s="933"/>
      <c r="D5525" s="933"/>
      <c r="E5525" s="19"/>
      <c r="I5525" s="100"/>
      <c r="M5525" s="100"/>
      <c r="Q5525" s="99"/>
      <c r="R5525" s="340"/>
      <c r="S5525" s="119"/>
      <c r="T5525" s="123"/>
      <c r="U5525" s="119"/>
      <c r="V5525" s="99"/>
      <c r="W5525" s="127"/>
      <c r="X5525" s="99"/>
      <c r="Y5525" s="127"/>
    </row>
    <row r="5526" spans="3:25" ht="19" hidden="1">
      <c r="C5526" s="933"/>
      <c r="D5526" s="933"/>
      <c r="E5526" s="19"/>
      <c r="I5526" s="100"/>
      <c r="M5526" s="100"/>
      <c r="Q5526" s="99"/>
      <c r="R5526" s="340"/>
      <c r="S5526" s="119"/>
      <c r="T5526" s="123"/>
      <c r="U5526" s="119"/>
      <c r="V5526" s="99"/>
      <c r="W5526" s="127"/>
      <c r="X5526" s="99"/>
      <c r="Y5526" s="127"/>
    </row>
    <row r="5527" spans="3:25" ht="19" hidden="1">
      <c r="C5527" s="933"/>
      <c r="D5527" s="933"/>
      <c r="E5527" s="19"/>
      <c r="I5527" s="100"/>
      <c r="M5527" s="100"/>
      <c r="Q5527" s="99"/>
      <c r="R5527" s="340"/>
      <c r="S5527" s="119"/>
      <c r="T5527" s="123"/>
      <c r="U5527" s="119"/>
      <c r="V5527" s="99"/>
      <c r="W5527" s="127"/>
      <c r="X5527" s="99"/>
      <c r="Y5527" s="127"/>
    </row>
    <row r="5528" spans="3:25" ht="19" hidden="1">
      <c r="C5528" s="933"/>
      <c r="D5528" s="933"/>
      <c r="E5528" s="19"/>
      <c r="I5528" s="100"/>
      <c r="M5528" s="100"/>
      <c r="Q5528" s="99"/>
      <c r="R5528" s="340"/>
      <c r="S5528" s="119"/>
      <c r="T5528" s="123"/>
      <c r="U5528" s="119"/>
      <c r="V5528" s="99"/>
      <c r="W5528" s="127"/>
      <c r="X5528" s="99"/>
      <c r="Y5528" s="127"/>
    </row>
    <row r="5529" spans="3:25" ht="19" hidden="1">
      <c r="C5529" s="933"/>
      <c r="D5529" s="933"/>
      <c r="E5529" s="19"/>
      <c r="I5529" s="100"/>
      <c r="M5529" s="100"/>
      <c r="Q5529" s="99"/>
      <c r="R5529" s="340"/>
      <c r="S5529" s="119"/>
      <c r="T5529" s="123"/>
      <c r="U5529" s="119"/>
      <c r="V5529" s="99"/>
      <c r="W5529" s="127"/>
      <c r="X5529" s="99"/>
      <c r="Y5529" s="127"/>
    </row>
    <row r="5530" spans="3:25" ht="19" hidden="1">
      <c r="C5530" s="933"/>
      <c r="D5530" s="933"/>
      <c r="E5530" s="19"/>
      <c r="I5530" s="100"/>
      <c r="M5530" s="100"/>
      <c r="Q5530" s="99"/>
      <c r="R5530" s="340"/>
      <c r="S5530" s="119"/>
      <c r="T5530" s="123"/>
      <c r="U5530" s="119"/>
      <c r="V5530" s="99"/>
      <c r="W5530" s="127"/>
      <c r="X5530" s="99"/>
      <c r="Y5530" s="127"/>
    </row>
    <row r="5531" spans="3:25" ht="19" hidden="1">
      <c r="C5531" s="933"/>
      <c r="D5531" s="933"/>
      <c r="E5531" s="19"/>
      <c r="I5531" s="100"/>
      <c r="M5531" s="100"/>
      <c r="Q5531" s="99"/>
      <c r="R5531" s="340"/>
      <c r="S5531" s="119"/>
      <c r="T5531" s="123"/>
      <c r="U5531" s="119"/>
      <c r="V5531" s="99"/>
      <c r="W5531" s="127"/>
      <c r="X5531" s="99"/>
      <c r="Y5531" s="127"/>
    </row>
    <row r="5532" spans="3:25" ht="19" hidden="1">
      <c r="C5532" s="933"/>
      <c r="D5532" s="933"/>
      <c r="E5532" s="19"/>
      <c r="I5532" s="100"/>
      <c r="M5532" s="100"/>
      <c r="Q5532" s="99"/>
      <c r="R5532" s="340"/>
      <c r="S5532" s="119"/>
      <c r="T5532" s="123"/>
      <c r="U5532" s="119"/>
      <c r="V5532" s="99"/>
      <c r="W5532" s="127"/>
      <c r="X5532" s="99"/>
      <c r="Y5532" s="127"/>
    </row>
    <row r="5533" spans="3:25" ht="19" hidden="1">
      <c r="C5533" s="933"/>
      <c r="D5533" s="933"/>
      <c r="E5533" s="19"/>
      <c r="I5533" s="100"/>
      <c r="M5533" s="100"/>
      <c r="Q5533" s="99"/>
      <c r="R5533" s="340"/>
      <c r="S5533" s="119"/>
      <c r="T5533" s="123"/>
      <c r="U5533" s="119"/>
      <c r="V5533" s="99"/>
      <c r="W5533" s="127"/>
      <c r="X5533" s="99"/>
      <c r="Y5533" s="127"/>
    </row>
    <row r="5534" spans="3:25" ht="19" hidden="1">
      <c r="C5534" s="933"/>
      <c r="D5534" s="933"/>
      <c r="E5534" s="19"/>
      <c r="I5534" s="100"/>
      <c r="M5534" s="100"/>
      <c r="Q5534" s="99"/>
      <c r="R5534" s="340"/>
      <c r="S5534" s="119"/>
      <c r="T5534" s="123"/>
      <c r="U5534" s="119"/>
      <c r="V5534" s="99"/>
      <c r="W5534" s="127"/>
      <c r="X5534" s="99"/>
      <c r="Y5534" s="127"/>
    </row>
    <row r="5535" spans="3:25" ht="19" hidden="1">
      <c r="C5535" s="933"/>
      <c r="D5535" s="933"/>
      <c r="E5535" s="19"/>
      <c r="I5535" s="100"/>
      <c r="M5535" s="100"/>
      <c r="Q5535" s="99"/>
      <c r="R5535" s="340"/>
      <c r="S5535" s="119"/>
      <c r="T5535" s="123"/>
      <c r="U5535" s="119"/>
      <c r="V5535" s="99"/>
      <c r="W5535" s="127"/>
      <c r="X5535" s="99"/>
      <c r="Y5535" s="127"/>
    </row>
    <row r="5536" spans="3:25" ht="19" hidden="1">
      <c r="C5536" s="933"/>
      <c r="D5536" s="933"/>
      <c r="E5536" s="19"/>
      <c r="I5536" s="100"/>
      <c r="M5536" s="100"/>
      <c r="Q5536" s="99"/>
      <c r="R5536" s="340"/>
      <c r="S5536" s="119"/>
      <c r="T5536" s="123"/>
      <c r="U5536" s="119"/>
      <c r="V5536" s="99"/>
      <c r="W5536" s="127"/>
      <c r="X5536" s="99"/>
      <c r="Y5536" s="127"/>
    </row>
    <row r="5537" spans="3:25" ht="19" hidden="1">
      <c r="C5537" s="933"/>
      <c r="D5537" s="933"/>
      <c r="E5537" s="19"/>
      <c r="I5537" s="100"/>
      <c r="M5537" s="100"/>
      <c r="Q5537" s="99"/>
      <c r="R5537" s="340"/>
      <c r="S5537" s="119"/>
      <c r="T5537" s="123"/>
      <c r="U5537" s="119"/>
      <c r="V5537" s="99"/>
      <c r="W5537" s="127"/>
      <c r="X5537" s="99"/>
      <c r="Y5537" s="127"/>
    </row>
    <row r="5538" spans="3:25" ht="19" hidden="1">
      <c r="C5538" s="933"/>
      <c r="D5538" s="933"/>
      <c r="E5538" s="19"/>
      <c r="I5538" s="100"/>
      <c r="M5538" s="100"/>
      <c r="Q5538" s="99"/>
      <c r="R5538" s="340"/>
      <c r="S5538" s="119"/>
      <c r="T5538" s="123"/>
      <c r="U5538" s="119"/>
      <c r="V5538" s="99"/>
      <c r="W5538" s="127"/>
      <c r="X5538" s="99"/>
      <c r="Y5538" s="127"/>
    </row>
    <row r="5539" spans="3:25" ht="19" hidden="1">
      <c r="C5539" s="933"/>
      <c r="D5539" s="933"/>
      <c r="E5539" s="19"/>
      <c r="I5539" s="100"/>
      <c r="M5539" s="100"/>
      <c r="Q5539" s="99"/>
      <c r="R5539" s="340"/>
      <c r="S5539" s="119"/>
      <c r="T5539" s="123"/>
      <c r="U5539" s="119"/>
      <c r="V5539" s="99"/>
      <c r="W5539" s="127"/>
      <c r="X5539" s="99"/>
      <c r="Y5539" s="127"/>
    </row>
    <row r="5540" spans="3:25" ht="19" hidden="1">
      <c r="C5540" s="933"/>
      <c r="D5540" s="933"/>
      <c r="E5540" s="19"/>
      <c r="I5540" s="100"/>
      <c r="M5540" s="100"/>
      <c r="Q5540" s="99"/>
      <c r="R5540" s="340"/>
      <c r="S5540" s="119"/>
      <c r="T5540" s="123"/>
      <c r="U5540" s="119"/>
      <c r="V5540" s="99"/>
      <c r="W5540" s="127"/>
      <c r="X5540" s="99"/>
      <c r="Y5540" s="127"/>
    </row>
    <row r="5541" spans="3:25" ht="19" hidden="1">
      <c r="C5541" s="933"/>
      <c r="D5541" s="933"/>
      <c r="E5541" s="19"/>
      <c r="I5541" s="100"/>
      <c r="M5541" s="100"/>
      <c r="Q5541" s="99"/>
      <c r="R5541" s="340"/>
      <c r="S5541" s="119"/>
      <c r="T5541" s="123"/>
      <c r="U5541" s="119"/>
      <c r="V5541" s="99"/>
      <c r="W5541" s="127"/>
      <c r="X5541" s="99"/>
      <c r="Y5541" s="127"/>
    </row>
    <row r="5542" spans="3:25" ht="19" hidden="1">
      <c r="C5542" s="933"/>
      <c r="D5542" s="933"/>
      <c r="E5542" s="19"/>
      <c r="I5542" s="100"/>
      <c r="M5542" s="100"/>
      <c r="Q5542" s="99"/>
      <c r="R5542" s="340"/>
      <c r="S5542" s="119"/>
      <c r="T5542" s="123"/>
      <c r="U5542" s="119"/>
      <c r="V5542" s="99"/>
      <c r="W5542" s="127"/>
      <c r="X5542" s="99"/>
      <c r="Y5542" s="127"/>
    </row>
    <row r="5543" spans="3:25" ht="19" hidden="1">
      <c r="C5543" s="933"/>
      <c r="D5543" s="933"/>
      <c r="E5543" s="19"/>
      <c r="I5543" s="100"/>
      <c r="M5543" s="100"/>
      <c r="Q5543" s="99"/>
      <c r="R5543" s="340"/>
      <c r="S5543" s="119"/>
      <c r="T5543" s="123"/>
      <c r="U5543" s="119"/>
      <c r="V5543" s="99"/>
      <c r="W5543" s="127"/>
      <c r="X5543" s="99"/>
      <c r="Y5543" s="127"/>
    </row>
    <row r="5544" spans="3:25" ht="19" hidden="1">
      <c r="C5544" s="933"/>
      <c r="D5544" s="933"/>
      <c r="E5544" s="19"/>
      <c r="I5544" s="100"/>
      <c r="M5544" s="100"/>
      <c r="Q5544" s="99"/>
      <c r="R5544" s="340"/>
      <c r="S5544" s="119"/>
      <c r="T5544" s="123"/>
      <c r="U5544" s="119"/>
      <c r="V5544" s="99"/>
      <c r="W5544" s="127"/>
      <c r="X5544" s="99"/>
      <c r="Y5544" s="127"/>
    </row>
    <row r="5545" spans="3:25" ht="19" hidden="1">
      <c r="C5545" s="933"/>
      <c r="D5545" s="933"/>
      <c r="E5545" s="19"/>
      <c r="I5545" s="100"/>
      <c r="M5545" s="100"/>
      <c r="Q5545" s="99"/>
      <c r="R5545" s="340"/>
      <c r="S5545" s="119"/>
      <c r="T5545" s="123"/>
      <c r="U5545" s="119"/>
      <c r="V5545" s="99"/>
      <c r="W5545" s="127"/>
      <c r="X5545" s="99"/>
      <c r="Y5545" s="127"/>
    </row>
    <row r="5546" spans="3:25" ht="19" hidden="1">
      <c r="C5546" s="933"/>
      <c r="D5546" s="933"/>
      <c r="E5546" s="19"/>
      <c r="I5546" s="100"/>
      <c r="M5546" s="100"/>
      <c r="Q5546" s="99"/>
      <c r="R5546" s="340"/>
      <c r="S5546" s="119"/>
      <c r="T5546" s="123"/>
      <c r="U5546" s="119"/>
      <c r="V5546" s="99"/>
      <c r="W5546" s="127"/>
      <c r="X5546" s="99"/>
      <c r="Y5546" s="127"/>
    </row>
    <row r="5547" spans="3:25" ht="19" hidden="1">
      <c r="C5547" s="933"/>
      <c r="D5547" s="933"/>
      <c r="E5547" s="19"/>
      <c r="I5547" s="100"/>
      <c r="M5547" s="100"/>
      <c r="Q5547" s="99"/>
      <c r="R5547" s="340"/>
      <c r="S5547" s="119"/>
      <c r="T5547" s="123"/>
      <c r="U5547" s="119"/>
      <c r="V5547" s="99"/>
      <c r="W5547" s="127"/>
      <c r="X5547" s="99"/>
      <c r="Y5547" s="127"/>
    </row>
    <row r="5548" spans="3:25" ht="19" hidden="1">
      <c r="C5548" s="933"/>
      <c r="D5548" s="933"/>
      <c r="E5548" s="19"/>
      <c r="I5548" s="100"/>
      <c r="M5548" s="100"/>
      <c r="Q5548" s="99"/>
      <c r="R5548" s="340"/>
      <c r="S5548" s="119"/>
      <c r="T5548" s="123"/>
      <c r="U5548" s="119"/>
      <c r="V5548" s="99"/>
      <c r="W5548" s="127"/>
      <c r="X5548" s="99"/>
      <c r="Y5548" s="127"/>
    </row>
    <row r="5549" spans="3:25" ht="19" hidden="1">
      <c r="C5549" s="933"/>
      <c r="D5549" s="933"/>
      <c r="E5549" s="19"/>
      <c r="I5549" s="100"/>
      <c r="M5549" s="100"/>
      <c r="Q5549" s="99"/>
      <c r="R5549" s="340"/>
      <c r="S5549" s="119"/>
      <c r="T5549" s="123"/>
      <c r="U5549" s="119"/>
      <c r="V5549" s="99"/>
      <c r="W5549" s="127"/>
      <c r="X5549" s="99"/>
      <c r="Y5549" s="127"/>
    </row>
    <row r="5550" spans="3:25" ht="19" hidden="1">
      <c r="C5550" s="933"/>
      <c r="D5550" s="933"/>
      <c r="E5550" s="19"/>
      <c r="I5550" s="100"/>
      <c r="M5550" s="100"/>
      <c r="Q5550" s="99"/>
      <c r="R5550" s="340"/>
      <c r="S5550" s="119"/>
      <c r="T5550" s="123"/>
      <c r="U5550" s="119"/>
      <c r="V5550" s="99"/>
      <c r="W5550" s="127"/>
      <c r="X5550" s="99"/>
      <c r="Y5550" s="127"/>
    </row>
    <row r="5551" spans="3:25" ht="19" hidden="1">
      <c r="C5551" s="933"/>
      <c r="D5551" s="933"/>
      <c r="E5551" s="19"/>
      <c r="I5551" s="100"/>
      <c r="M5551" s="100"/>
      <c r="Q5551" s="99"/>
      <c r="R5551" s="340"/>
      <c r="S5551" s="119"/>
      <c r="T5551" s="123"/>
      <c r="U5551" s="119"/>
      <c r="V5551" s="99"/>
      <c r="W5551" s="127"/>
      <c r="X5551" s="99"/>
      <c r="Y5551" s="127"/>
    </row>
    <row r="5552" spans="3:25" ht="19" hidden="1">
      <c r="C5552" s="933"/>
      <c r="D5552" s="933"/>
      <c r="E5552" s="19"/>
      <c r="I5552" s="100"/>
      <c r="M5552" s="100"/>
      <c r="Q5552" s="99"/>
      <c r="R5552" s="340"/>
      <c r="S5552" s="119"/>
      <c r="T5552" s="123"/>
      <c r="U5552" s="119"/>
      <c r="V5552" s="99"/>
      <c r="W5552" s="127"/>
      <c r="X5552" s="99"/>
      <c r="Y5552" s="127"/>
    </row>
    <row r="5553" spans="3:25" ht="19" hidden="1">
      <c r="C5553" s="933"/>
      <c r="D5553" s="933"/>
      <c r="E5553" s="19"/>
      <c r="I5553" s="100"/>
      <c r="M5553" s="100"/>
      <c r="Q5553" s="99"/>
      <c r="R5553" s="340"/>
      <c r="S5553" s="119"/>
      <c r="T5553" s="123"/>
      <c r="U5553" s="119"/>
      <c r="V5553" s="99"/>
      <c r="W5553" s="127"/>
      <c r="X5553" s="99"/>
      <c r="Y5553" s="127"/>
    </row>
    <row r="5554" spans="3:25" ht="19" hidden="1">
      <c r="C5554" s="933"/>
      <c r="D5554" s="933"/>
      <c r="E5554" s="19"/>
      <c r="I5554" s="100"/>
      <c r="M5554" s="100"/>
      <c r="Q5554" s="99"/>
      <c r="R5554" s="340"/>
      <c r="S5554" s="119"/>
      <c r="T5554" s="123"/>
      <c r="U5554" s="119"/>
      <c r="V5554" s="99"/>
      <c r="W5554" s="127"/>
      <c r="X5554" s="99"/>
      <c r="Y5554" s="127"/>
    </row>
    <row r="5555" spans="3:25" ht="19" hidden="1">
      <c r="C5555" s="933"/>
      <c r="D5555" s="933"/>
      <c r="E5555" s="19"/>
      <c r="I5555" s="100"/>
      <c r="M5555" s="100"/>
      <c r="Q5555" s="99"/>
      <c r="R5555" s="340"/>
      <c r="S5555" s="119"/>
      <c r="T5555" s="123"/>
      <c r="U5555" s="119"/>
      <c r="V5555" s="99"/>
      <c r="W5555" s="127"/>
      <c r="X5555" s="99"/>
      <c r="Y5555" s="127"/>
    </row>
    <row r="5556" spans="3:25" ht="19" hidden="1">
      <c r="C5556" s="933"/>
      <c r="D5556" s="933"/>
      <c r="E5556" s="19"/>
      <c r="I5556" s="100"/>
      <c r="M5556" s="100"/>
      <c r="Q5556" s="99"/>
      <c r="R5556" s="340"/>
      <c r="S5556" s="119"/>
      <c r="T5556" s="123"/>
      <c r="U5556" s="119"/>
      <c r="V5556" s="99"/>
      <c r="W5556" s="127"/>
      <c r="X5556" s="99"/>
      <c r="Y5556" s="127"/>
    </row>
    <row r="5557" spans="3:25" ht="19" hidden="1">
      <c r="C5557" s="933"/>
      <c r="D5557" s="933"/>
      <c r="E5557" s="19"/>
      <c r="I5557" s="100"/>
      <c r="M5557" s="100"/>
      <c r="Q5557" s="99"/>
      <c r="R5557" s="340"/>
      <c r="S5557" s="119"/>
      <c r="T5557" s="123"/>
      <c r="U5557" s="119"/>
      <c r="V5557" s="99"/>
      <c r="W5557" s="127"/>
      <c r="X5557" s="99"/>
      <c r="Y5557" s="127"/>
    </row>
    <row r="5558" spans="3:25" ht="19" hidden="1">
      <c r="C5558" s="933"/>
      <c r="D5558" s="933"/>
      <c r="E5558" s="19"/>
      <c r="I5558" s="100"/>
      <c r="M5558" s="100"/>
      <c r="Q5558" s="99"/>
      <c r="R5558" s="340"/>
      <c r="S5558" s="119"/>
      <c r="T5558" s="123"/>
      <c r="U5558" s="119"/>
      <c r="V5558" s="99"/>
      <c r="W5558" s="127"/>
      <c r="X5558" s="99"/>
      <c r="Y5558" s="127"/>
    </row>
    <row r="5559" spans="3:25" ht="19" hidden="1">
      <c r="C5559" s="933"/>
      <c r="D5559" s="933"/>
      <c r="E5559" s="19"/>
      <c r="I5559" s="100"/>
      <c r="M5559" s="100"/>
      <c r="Q5559" s="99"/>
      <c r="R5559" s="340"/>
      <c r="S5559" s="119"/>
      <c r="T5559" s="123"/>
      <c r="U5559" s="119"/>
      <c r="V5559" s="99"/>
      <c r="W5559" s="127"/>
      <c r="X5559" s="99"/>
      <c r="Y5559" s="127"/>
    </row>
    <row r="5560" spans="3:25" ht="19" hidden="1">
      <c r="C5560" s="933"/>
      <c r="D5560" s="933"/>
      <c r="E5560" s="19"/>
      <c r="I5560" s="100"/>
      <c r="M5560" s="100"/>
      <c r="Q5560" s="99"/>
      <c r="R5560" s="340"/>
      <c r="S5560" s="119"/>
      <c r="T5560" s="123"/>
      <c r="U5560" s="119"/>
      <c r="V5560" s="99"/>
      <c r="W5560" s="127"/>
      <c r="X5560" s="99"/>
      <c r="Y5560" s="127"/>
    </row>
    <row r="5561" spans="3:25" ht="19" hidden="1">
      <c r="C5561" s="933"/>
      <c r="D5561" s="933"/>
      <c r="E5561" s="19"/>
      <c r="I5561" s="100"/>
      <c r="M5561" s="100"/>
      <c r="Q5561" s="99"/>
      <c r="R5561" s="340"/>
      <c r="S5561" s="119"/>
      <c r="T5561" s="123"/>
      <c r="U5561" s="119"/>
      <c r="V5561" s="99"/>
      <c r="W5561" s="127"/>
      <c r="X5561" s="99"/>
      <c r="Y5561" s="127"/>
    </row>
    <row r="5562" spans="3:25" ht="19" hidden="1">
      <c r="C5562" s="933"/>
      <c r="D5562" s="933"/>
      <c r="E5562" s="19"/>
      <c r="I5562" s="100"/>
      <c r="M5562" s="100"/>
      <c r="Q5562" s="99"/>
      <c r="R5562" s="340"/>
      <c r="S5562" s="119"/>
      <c r="T5562" s="123"/>
      <c r="U5562" s="119"/>
      <c r="V5562" s="99"/>
      <c r="W5562" s="127"/>
      <c r="X5562" s="99"/>
      <c r="Y5562" s="127"/>
    </row>
    <row r="5563" spans="3:25" ht="19" hidden="1">
      <c r="C5563" s="933"/>
      <c r="D5563" s="933"/>
      <c r="E5563" s="19"/>
      <c r="I5563" s="100"/>
      <c r="M5563" s="100"/>
      <c r="Q5563" s="99"/>
      <c r="R5563" s="340"/>
      <c r="S5563" s="119"/>
      <c r="T5563" s="123"/>
      <c r="U5563" s="119"/>
      <c r="V5563" s="99"/>
      <c r="W5563" s="127"/>
      <c r="X5563" s="99"/>
      <c r="Y5563" s="127"/>
    </row>
    <row r="5564" spans="3:25" ht="19" hidden="1">
      <c r="C5564" s="933"/>
      <c r="D5564" s="933"/>
      <c r="E5564" s="19"/>
      <c r="I5564" s="100"/>
      <c r="M5564" s="100"/>
      <c r="Q5564" s="99"/>
      <c r="R5564" s="340"/>
      <c r="S5564" s="119"/>
      <c r="T5564" s="123"/>
      <c r="U5564" s="119"/>
      <c r="V5564" s="99"/>
      <c r="W5564" s="127"/>
      <c r="X5564" s="99"/>
      <c r="Y5564" s="127"/>
    </row>
    <row r="5565" spans="3:25" ht="19" hidden="1">
      <c r="C5565" s="933"/>
      <c r="D5565" s="933"/>
      <c r="E5565" s="19"/>
      <c r="I5565" s="100"/>
      <c r="M5565" s="100"/>
      <c r="Q5565" s="99"/>
      <c r="R5565" s="340"/>
      <c r="S5565" s="119"/>
      <c r="T5565" s="123"/>
      <c r="U5565" s="119"/>
      <c r="V5565" s="99"/>
      <c r="W5565" s="127"/>
      <c r="X5565" s="99"/>
      <c r="Y5565" s="127"/>
    </row>
    <row r="5566" spans="3:25" ht="19" hidden="1">
      <c r="C5566" s="933"/>
      <c r="D5566" s="933"/>
      <c r="E5566" s="19"/>
      <c r="I5566" s="100"/>
      <c r="M5566" s="100"/>
      <c r="Q5566" s="99"/>
      <c r="R5566" s="340"/>
      <c r="S5566" s="119"/>
      <c r="T5566" s="123"/>
      <c r="U5566" s="119"/>
      <c r="V5566" s="99"/>
      <c r="W5566" s="127"/>
      <c r="X5566" s="99"/>
      <c r="Y5566" s="127"/>
    </row>
    <row r="5567" spans="3:25" ht="19" hidden="1">
      <c r="C5567" s="933"/>
      <c r="D5567" s="933"/>
      <c r="E5567" s="19"/>
      <c r="I5567" s="100"/>
      <c r="M5567" s="100"/>
      <c r="Q5567" s="99"/>
      <c r="R5567" s="340"/>
      <c r="S5567" s="119"/>
      <c r="T5567" s="123"/>
      <c r="U5567" s="119"/>
      <c r="V5567" s="99"/>
      <c r="W5567" s="127"/>
      <c r="X5567" s="99"/>
      <c r="Y5567" s="127"/>
    </row>
    <row r="5568" spans="3:25" ht="19" hidden="1">
      <c r="C5568" s="933"/>
      <c r="D5568" s="933"/>
      <c r="E5568" s="19"/>
      <c r="I5568" s="100"/>
      <c r="M5568" s="100"/>
      <c r="Q5568" s="99"/>
      <c r="R5568" s="340"/>
      <c r="S5568" s="119"/>
      <c r="T5568" s="123"/>
      <c r="U5568" s="119"/>
      <c r="V5568" s="99"/>
      <c r="W5568" s="127"/>
      <c r="X5568" s="99"/>
      <c r="Y5568" s="127"/>
    </row>
    <row r="5569" spans="3:25" ht="19" hidden="1">
      <c r="C5569" s="933"/>
      <c r="D5569" s="933"/>
      <c r="E5569" s="19"/>
      <c r="I5569" s="100"/>
      <c r="M5569" s="100"/>
      <c r="Q5569" s="99"/>
      <c r="R5569" s="340"/>
      <c r="S5569" s="119"/>
      <c r="T5569" s="123"/>
      <c r="U5569" s="119"/>
      <c r="V5569" s="99"/>
      <c r="W5569" s="127"/>
      <c r="X5569" s="99"/>
      <c r="Y5569" s="127"/>
    </row>
    <row r="5570" spans="3:25" ht="19" hidden="1">
      <c r="C5570" s="933"/>
      <c r="D5570" s="933"/>
      <c r="E5570" s="19"/>
      <c r="I5570" s="100"/>
      <c r="M5570" s="100"/>
      <c r="Q5570" s="99"/>
      <c r="R5570" s="340"/>
      <c r="S5570" s="119"/>
      <c r="T5570" s="123"/>
      <c r="U5570" s="119"/>
      <c r="V5570" s="99"/>
      <c r="W5570" s="127"/>
      <c r="X5570" s="99"/>
      <c r="Y5570" s="127"/>
    </row>
    <row r="5571" spans="3:25" ht="19" hidden="1">
      <c r="C5571" s="933"/>
      <c r="D5571" s="933"/>
      <c r="E5571" s="19"/>
      <c r="I5571" s="100"/>
      <c r="M5571" s="100"/>
      <c r="Q5571" s="99"/>
      <c r="R5571" s="340"/>
      <c r="S5571" s="119"/>
      <c r="T5571" s="123"/>
      <c r="U5571" s="119"/>
      <c r="V5571" s="99"/>
      <c r="W5571" s="127"/>
      <c r="X5571" s="99"/>
      <c r="Y5571" s="127"/>
    </row>
    <row r="5572" spans="3:25" ht="19" hidden="1">
      <c r="C5572" s="933"/>
      <c r="D5572" s="933"/>
      <c r="E5572" s="19"/>
      <c r="I5572" s="100"/>
      <c r="M5572" s="100"/>
      <c r="Q5572" s="99"/>
      <c r="R5572" s="340"/>
      <c r="S5572" s="119"/>
      <c r="T5572" s="123"/>
      <c r="U5572" s="119"/>
      <c r="V5572" s="99"/>
      <c r="W5572" s="127"/>
      <c r="X5572" s="99"/>
      <c r="Y5572" s="127"/>
    </row>
    <row r="5573" spans="3:25" ht="19" hidden="1">
      <c r="C5573" s="933"/>
      <c r="D5573" s="933"/>
      <c r="E5573" s="19"/>
      <c r="I5573" s="100"/>
      <c r="M5573" s="100"/>
      <c r="Q5573" s="99"/>
      <c r="R5573" s="340"/>
      <c r="S5573" s="119"/>
      <c r="T5573" s="123"/>
      <c r="U5573" s="119"/>
      <c r="V5573" s="99"/>
      <c r="W5573" s="127"/>
      <c r="X5573" s="99"/>
      <c r="Y5573" s="127"/>
    </row>
    <row r="5574" spans="3:25" ht="19" hidden="1">
      <c r="C5574" s="933"/>
      <c r="D5574" s="933"/>
      <c r="E5574" s="19"/>
      <c r="I5574" s="100"/>
      <c r="M5574" s="100"/>
      <c r="Q5574" s="99"/>
      <c r="R5574" s="340"/>
      <c r="S5574" s="119"/>
      <c r="T5574" s="123"/>
      <c r="U5574" s="119"/>
      <c r="V5574" s="99"/>
      <c r="W5574" s="127"/>
      <c r="X5574" s="99"/>
      <c r="Y5574" s="127"/>
    </row>
    <row r="5575" spans="3:25" ht="19" hidden="1">
      <c r="C5575" s="933"/>
      <c r="D5575" s="933"/>
      <c r="E5575" s="19"/>
      <c r="I5575" s="100"/>
      <c r="M5575" s="100"/>
      <c r="Q5575" s="99"/>
      <c r="R5575" s="340"/>
      <c r="S5575" s="119"/>
      <c r="T5575" s="123"/>
      <c r="U5575" s="119"/>
      <c r="V5575" s="99"/>
      <c r="W5575" s="127"/>
      <c r="X5575" s="99"/>
      <c r="Y5575" s="127"/>
    </row>
    <row r="5576" spans="3:25" ht="19" hidden="1">
      <c r="C5576" s="933"/>
      <c r="D5576" s="933"/>
      <c r="E5576" s="19"/>
      <c r="I5576" s="100"/>
      <c r="M5576" s="100"/>
      <c r="Q5576" s="99"/>
      <c r="R5576" s="340"/>
      <c r="S5576" s="119"/>
      <c r="T5576" s="123"/>
      <c r="U5576" s="119"/>
      <c r="V5576" s="99"/>
      <c r="W5576" s="127"/>
      <c r="X5576" s="99"/>
      <c r="Y5576" s="127"/>
    </row>
    <row r="5577" spans="3:25" ht="19" hidden="1">
      <c r="C5577" s="933"/>
      <c r="D5577" s="933"/>
      <c r="E5577" s="19"/>
      <c r="I5577" s="100"/>
      <c r="M5577" s="100"/>
      <c r="Q5577" s="99"/>
      <c r="R5577" s="340"/>
      <c r="S5577" s="119"/>
      <c r="T5577" s="123"/>
      <c r="U5577" s="119"/>
      <c r="V5577" s="99"/>
      <c r="W5577" s="127"/>
      <c r="X5577" s="99"/>
      <c r="Y5577" s="127"/>
    </row>
    <row r="5578" spans="3:25" ht="19" hidden="1">
      <c r="C5578" s="933"/>
      <c r="D5578" s="933"/>
      <c r="E5578" s="19"/>
      <c r="I5578" s="100"/>
      <c r="M5578" s="100"/>
      <c r="Q5578" s="99"/>
      <c r="R5578" s="340"/>
      <c r="S5578" s="119"/>
      <c r="T5578" s="123"/>
      <c r="U5578" s="119"/>
      <c r="V5578" s="99"/>
      <c r="W5578" s="127"/>
      <c r="X5578" s="99"/>
      <c r="Y5578" s="127"/>
    </row>
    <row r="5579" spans="3:25" ht="19" hidden="1">
      <c r="C5579" s="933"/>
      <c r="D5579" s="933"/>
      <c r="E5579" s="19"/>
      <c r="I5579" s="100"/>
      <c r="M5579" s="100"/>
      <c r="Q5579" s="99"/>
      <c r="R5579" s="340"/>
      <c r="S5579" s="119"/>
      <c r="T5579" s="123"/>
      <c r="U5579" s="119"/>
      <c r="V5579" s="99"/>
      <c r="W5579" s="127"/>
      <c r="X5579" s="99"/>
      <c r="Y5579" s="127"/>
    </row>
    <row r="5580" spans="3:25" ht="19" hidden="1">
      <c r="C5580" s="933"/>
      <c r="D5580" s="933"/>
      <c r="E5580" s="19"/>
      <c r="I5580" s="100"/>
      <c r="M5580" s="100"/>
      <c r="Q5580" s="99"/>
      <c r="R5580" s="340"/>
      <c r="S5580" s="119"/>
      <c r="T5580" s="123"/>
      <c r="U5580" s="119"/>
      <c r="V5580" s="99"/>
      <c r="W5580" s="127"/>
      <c r="X5580" s="99"/>
      <c r="Y5580" s="127"/>
    </row>
    <row r="5581" spans="3:25" ht="19" hidden="1">
      <c r="C5581" s="933"/>
      <c r="D5581" s="933"/>
      <c r="E5581" s="19"/>
      <c r="I5581" s="100"/>
      <c r="M5581" s="100"/>
      <c r="Q5581" s="99"/>
      <c r="R5581" s="340"/>
      <c r="S5581" s="119"/>
      <c r="T5581" s="123"/>
      <c r="U5581" s="119"/>
      <c r="V5581" s="99"/>
      <c r="W5581" s="127"/>
      <c r="X5581" s="99"/>
      <c r="Y5581" s="127"/>
    </row>
    <row r="5582" spans="3:25" ht="19" hidden="1">
      <c r="C5582" s="933"/>
      <c r="D5582" s="933"/>
      <c r="E5582" s="19"/>
      <c r="I5582" s="100"/>
      <c r="M5582" s="100"/>
      <c r="Q5582" s="99"/>
      <c r="R5582" s="340"/>
      <c r="S5582" s="119"/>
      <c r="T5582" s="123"/>
      <c r="U5582" s="119"/>
      <c r="V5582" s="99"/>
      <c r="W5582" s="127"/>
      <c r="X5582" s="99"/>
      <c r="Y5582" s="127"/>
    </row>
    <row r="5583" spans="3:25" ht="19" hidden="1">
      <c r="C5583" s="933"/>
      <c r="D5583" s="933"/>
      <c r="E5583" s="19"/>
      <c r="I5583" s="100"/>
      <c r="M5583" s="100"/>
      <c r="Q5583" s="99"/>
      <c r="R5583" s="340"/>
      <c r="S5583" s="119"/>
      <c r="T5583" s="123"/>
      <c r="U5583" s="119"/>
      <c r="V5583" s="99"/>
      <c r="W5583" s="127"/>
      <c r="X5583" s="99"/>
      <c r="Y5583" s="127"/>
    </row>
    <row r="5584" spans="3:25" ht="19" hidden="1">
      <c r="C5584" s="933"/>
      <c r="D5584" s="933"/>
      <c r="E5584" s="19"/>
      <c r="I5584" s="100"/>
      <c r="M5584" s="100"/>
      <c r="Q5584" s="99"/>
      <c r="R5584" s="340"/>
      <c r="S5584" s="119"/>
      <c r="T5584" s="123"/>
      <c r="U5584" s="119"/>
      <c r="V5584" s="99"/>
      <c r="W5584" s="127"/>
      <c r="X5584" s="99"/>
      <c r="Y5584" s="127"/>
    </row>
    <row r="5585" spans="3:25" ht="19" hidden="1">
      <c r="C5585" s="933"/>
      <c r="D5585" s="933"/>
      <c r="E5585" s="19"/>
      <c r="I5585" s="100"/>
      <c r="M5585" s="100"/>
      <c r="Q5585" s="99"/>
      <c r="R5585" s="340"/>
      <c r="S5585" s="119"/>
      <c r="T5585" s="123"/>
      <c r="U5585" s="119"/>
      <c r="V5585" s="99"/>
      <c r="W5585" s="127"/>
      <c r="X5585" s="99"/>
      <c r="Y5585" s="127"/>
    </row>
    <row r="5586" spans="3:25" ht="19" hidden="1">
      <c r="C5586" s="933"/>
      <c r="D5586" s="933"/>
      <c r="E5586" s="19"/>
      <c r="I5586" s="100"/>
      <c r="M5586" s="100"/>
      <c r="Q5586" s="99"/>
      <c r="R5586" s="340"/>
      <c r="S5586" s="119"/>
      <c r="T5586" s="123"/>
      <c r="U5586" s="119"/>
      <c r="V5586" s="99"/>
      <c r="W5586" s="127"/>
      <c r="X5586" s="99"/>
      <c r="Y5586" s="127"/>
    </row>
    <row r="5587" spans="3:25" ht="19" hidden="1">
      <c r="C5587" s="933"/>
      <c r="D5587" s="933"/>
      <c r="E5587" s="19"/>
      <c r="I5587" s="100"/>
      <c r="M5587" s="100"/>
      <c r="Q5587" s="99"/>
      <c r="R5587" s="340"/>
      <c r="S5587" s="119"/>
      <c r="T5587" s="123"/>
      <c r="U5587" s="119"/>
      <c r="V5587" s="99"/>
      <c r="W5587" s="127"/>
      <c r="X5587" s="99"/>
      <c r="Y5587" s="127"/>
    </row>
    <row r="5588" spans="3:25" ht="19" hidden="1">
      <c r="C5588" s="933"/>
      <c r="D5588" s="933"/>
      <c r="E5588" s="19"/>
      <c r="I5588" s="100"/>
      <c r="M5588" s="100"/>
      <c r="Q5588" s="99"/>
      <c r="R5588" s="340"/>
      <c r="S5588" s="119"/>
      <c r="T5588" s="123"/>
      <c r="U5588" s="119"/>
      <c r="V5588" s="99"/>
      <c r="W5588" s="127"/>
      <c r="X5588" s="99"/>
      <c r="Y5588" s="127"/>
    </row>
    <row r="5589" spans="3:25" ht="19" hidden="1">
      <c r="C5589" s="933"/>
      <c r="D5589" s="933"/>
      <c r="E5589" s="19"/>
      <c r="I5589" s="100"/>
      <c r="M5589" s="100"/>
      <c r="Q5589" s="99"/>
      <c r="R5589" s="340"/>
      <c r="S5589" s="119"/>
      <c r="T5589" s="123"/>
      <c r="U5589" s="119"/>
      <c r="V5589" s="99"/>
      <c r="W5589" s="127"/>
      <c r="X5589" s="99"/>
      <c r="Y5589" s="127"/>
    </row>
    <row r="5590" spans="3:25" ht="19" hidden="1">
      <c r="C5590" s="933"/>
      <c r="D5590" s="933"/>
      <c r="E5590" s="19"/>
      <c r="I5590" s="100"/>
      <c r="M5590" s="100"/>
      <c r="Q5590" s="99"/>
      <c r="R5590" s="340"/>
      <c r="S5590" s="119"/>
      <c r="T5590" s="123"/>
      <c r="U5590" s="119"/>
      <c r="V5590" s="99"/>
      <c r="W5590" s="127"/>
      <c r="X5590" s="99"/>
      <c r="Y5590" s="127"/>
    </row>
    <row r="5591" spans="3:25" ht="19" hidden="1">
      <c r="C5591" s="933"/>
      <c r="D5591" s="933"/>
      <c r="E5591" s="19"/>
      <c r="I5591" s="100"/>
      <c r="M5591" s="100"/>
      <c r="Q5591" s="99"/>
      <c r="R5591" s="340"/>
      <c r="S5591" s="119"/>
      <c r="T5591" s="123"/>
      <c r="U5591" s="119"/>
      <c r="V5591" s="99"/>
      <c r="W5591" s="127"/>
      <c r="X5591" s="99"/>
      <c r="Y5591" s="127"/>
    </row>
    <row r="5592" spans="3:25" ht="19" hidden="1">
      <c r="C5592" s="933"/>
      <c r="D5592" s="933"/>
      <c r="E5592" s="19"/>
      <c r="I5592" s="100"/>
      <c r="M5592" s="100"/>
      <c r="Q5592" s="99"/>
      <c r="R5592" s="340"/>
      <c r="S5592" s="119"/>
      <c r="T5592" s="123"/>
      <c r="U5592" s="119"/>
      <c r="V5592" s="99"/>
      <c r="W5592" s="127"/>
      <c r="X5592" s="99"/>
      <c r="Y5592" s="127"/>
    </row>
    <row r="5593" spans="3:25" ht="19" hidden="1">
      <c r="C5593" s="933"/>
      <c r="D5593" s="933"/>
      <c r="E5593" s="19"/>
      <c r="I5593" s="100"/>
      <c r="M5593" s="100"/>
      <c r="Q5593" s="99"/>
      <c r="R5593" s="340"/>
      <c r="S5593" s="119"/>
      <c r="T5593" s="123"/>
      <c r="U5593" s="119"/>
      <c r="V5593" s="99"/>
      <c r="W5593" s="127"/>
      <c r="X5593" s="99"/>
      <c r="Y5593" s="127"/>
    </row>
    <row r="5594" spans="3:25" ht="19" hidden="1">
      <c r="C5594" s="933"/>
      <c r="D5594" s="933"/>
      <c r="E5594" s="19"/>
      <c r="I5594" s="100"/>
      <c r="M5594" s="100"/>
      <c r="Q5594" s="99"/>
      <c r="R5594" s="340"/>
      <c r="S5594" s="119"/>
      <c r="T5594" s="123"/>
      <c r="U5594" s="119"/>
      <c r="V5594" s="99"/>
      <c r="W5594" s="127"/>
      <c r="X5594" s="99"/>
      <c r="Y5594" s="127"/>
    </row>
    <row r="5595" spans="3:25" ht="19" hidden="1">
      <c r="C5595" s="933"/>
      <c r="D5595" s="933"/>
      <c r="E5595" s="19"/>
      <c r="I5595" s="100"/>
      <c r="M5595" s="100"/>
      <c r="Q5595" s="99"/>
      <c r="R5595" s="340"/>
      <c r="S5595" s="119"/>
      <c r="T5595" s="123"/>
      <c r="U5595" s="119"/>
      <c r="V5595" s="99"/>
      <c r="W5595" s="127"/>
      <c r="X5595" s="99"/>
      <c r="Y5595" s="127"/>
    </row>
    <row r="5596" spans="3:25" ht="19" hidden="1">
      <c r="C5596" s="933"/>
      <c r="D5596" s="933"/>
      <c r="E5596" s="19"/>
      <c r="I5596" s="100"/>
      <c r="M5596" s="100"/>
      <c r="Q5596" s="99"/>
      <c r="R5596" s="340"/>
      <c r="S5596" s="119"/>
      <c r="T5596" s="123"/>
      <c r="U5596" s="119"/>
      <c r="V5596" s="99"/>
      <c r="W5596" s="127"/>
      <c r="X5596" s="99"/>
      <c r="Y5596" s="127"/>
    </row>
    <row r="5597" spans="3:25" ht="19" hidden="1">
      <c r="C5597" s="933"/>
      <c r="D5597" s="933"/>
      <c r="E5597" s="19"/>
      <c r="I5597" s="100"/>
      <c r="M5597" s="100"/>
      <c r="Q5597" s="99"/>
      <c r="R5597" s="340"/>
      <c r="S5597" s="119"/>
      <c r="T5597" s="123"/>
      <c r="U5597" s="119"/>
      <c r="V5597" s="99"/>
      <c r="W5597" s="127"/>
      <c r="X5597" s="99"/>
      <c r="Y5597" s="127"/>
    </row>
    <row r="5598" spans="3:25" ht="19" hidden="1">
      <c r="C5598" s="933"/>
      <c r="D5598" s="933"/>
      <c r="E5598" s="19"/>
      <c r="I5598" s="100"/>
      <c r="M5598" s="100"/>
      <c r="Q5598" s="99"/>
      <c r="R5598" s="340"/>
      <c r="S5598" s="119"/>
      <c r="T5598" s="123"/>
      <c r="U5598" s="119"/>
      <c r="V5598" s="99"/>
      <c r="W5598" s="127"/>
      <c r="X5598" s="99"/>
      <c r="Y5598" s="127"/>
    </row>
    <row r="5599" spans="3:25" ht="19" hidden="1">
      <c r="C5599" s="933"/>
      <c r="D5599" s="933"/>
      <c r="E5599" s="19"/>
      <c r="I5599" s="100"/>
      <c r="M5599" s="100"/>
      <c r="Q5599" s="99"/>
      <c r="R5599" s="340"/>
      <c r="S5599" s="119"/>
      <c r="T5599" s="123"/>
      <c r="U5599" s="119"/>
      <c r="V5599" s="99"/>
      <c r="W5599" s="127"/>
      <c r="X5599" s="99"/>
      <c r="Y5599" s="127"/>
    </row>
    <row r="5600" spans="3:25" ht="19" hidden="1">
      <c r="C5600" s="933"/>
      <c r="D5600" s="933"/>
      <c r="E5600" s="19"/>
      <c r="I5600" s="100"/>
      <c r="M5600" s="100"/>
      <c r="Q5600" s="99"/>
      <c r="R5600" s="340"/>
      <c r="S5600" s="119"/>
      <c r="T5600" s="123"/>
      <c r="U5600" s="119"/>
      <c r="V5600" s="99"/>
      <c r="W5600" s="127"/>
      <c r="X5600" s="99"/>
      <c r="Y5600" s="127"/>
    </row>
    <row r="5601" spans="3:25" ht="19" hidden="1">
      <c r="C5601" s="933"/>
      <c r="D5601" s="933"/>
      <c r="E5601" s="19"/>
      <c r="I5601" s="100"/>
      <c r="M5601" s="100"/>
      <c r="Q5601" s="99"/>
      <c r="R5601" s="340"/>
      <c r="S5601" s="119"/>
      <c r="T5601" s="123"/>
      <c r="U5601" s="119"/>
      <c r="V5601" s="99"/>
      <c r="W5601" s="127"/>
      <c r="X5601" s="99"/>
      <c r="Y5601" s="127"/>
    </row>
    <row r="5602" spans="3:25" ht="19" hidden="1">
      <c r="C5602" s="933"/>
      <c r="D5602" s="933"/>
      <c r="E5602" s="19"/>
      <c r="I5602" s="100"/>
      <c r="M5602" s="100"/>
      <c r="Q5602" s="99"/>
      <c r="R5602" s="340"/>
      <c r="S5602" s="119"/>
      <c r="T5602" s="123"/>
      <c r="U5602" s="119"/>
      <c r="V5602" s="99"/>
      <c r="W5602" s="127"/>
      <c r="X5602" s="99"/>
      <c r="Y5602" s="127"/>
    </row>
    <row r="5603" spans="3:25" ht="19" hidden="1">
      <c r="C5603" s="933"/>
      <c r="D5603" s="933"/>
      <c r="E5603" s="19"/>
      <c r="I5603" s="100"/>
      <c r="M5603" s="100"/>
      <c r="Q5603" s="99"/>
      <c r="R5603" s="340"/>
      <c r="S5603" s="119"/>
      <c r="T5603" s="123"/>
      <c r="U5603" s="119"/>
      <c r="V5603" s="99"/>
      <c r="W5603" s="127"/>
      <c r="X5603" s="99"/>
      <c r="Y5603" s="127"/>
    </row>
    <row r="5604" spans="3:25" ht="19" hidden="1">
      <c r="C5604" s="933"/>
      <c r="D5604" s="933"/>
      <c r="E5604" s="19"/>
      <c r="I5604" s="100"/>
      <c r="M5604" s="100"/>
      <c r="Q5604" s="99"/>
      <c r="R5604" s="340"/>
      <c r="S5604" s="119"/>
      <c r="T5604" s="123"/>
      <c r="U5604" s="119"/>
      <c r="V5604" s="99"/>
      <c r="W5604" s="127"/>
      <c r="X5604" s="99"/>
      <c r="Y5604" s="127"/>
    </row>
    <row r="5605" spans="3:25" ht="19" hidden="1">
      <c r="C5605" s="933"/>
      <c r="D5605" s="933"/>
      <c r="E5605" s="19"/>
      <c r="I5605" s="100"/>
      <c r="M5605" s="100"/>
      <c r="Q5605" s="99"/>
      <c r="R5605" s="340"/>
      <c r="S5605" s="119"/>
      <c r="T5605" s="123"/>
      <c r="U5605" s="119"/>
      <c r="V5605" s="99"/>
      <c r="W5605" s="127"/>
      <c r="X5605" s="99"/>
      <c r="Y5605" s="127"/>
    </row>
    <row r="5606" spans="3:25" ht="19" hidden="1">
      <c r="C5606" s="933"/>
      <c r="D5606" s="933"/>
      <c r="E5606" s="19"/>
      <c r="I5606" s="100"/>
      <c r="M5606" s="100"/>
      <c r="Q5606" s="99"/>
      <c r="R5606" s="340"/>
      <c r="S5606" s="119"/>
      <c r="T5606" s="123"/>
      <c r="U5606" s="119"/>
      <c r="V5606" s="99"/>
      <c r="W5606" s="127"/>
      <c r="X5606" s="99"/>
      <c r="Y5606" s="127"/>
    </row>
    <row r="5607" spans="3:25" ht="19" hidden="1">
      <c r="C5607" s="933"/>
      <c r="D5607" s="933"/>
      <c r="E5607" s="19"/>
      <c r="I5607" s="100"/>
      <c r="M5607" s="100"/>
      <c r="Q5607" s="99"/>
      <c r="R5607" s="340"/>
      <c r="S5607" s="119"/>
      <c r="T5607" s="123"/>
      <c r="U5607" s="119"/>
      <c r="V5607" s="99"/>
      <c r="W5607" s="127"/>
      <c r="X5607" s="99"/>
      <c r="Y5607" s="127"/>
    </row>
    <row r="5608" spans="3:25" ht="19" hidden="1">
      <c r="C5608" s="933"/>
      <c r="D5608" s="933"/>
      <c r="E5608" s="19"/>
      <c r="I5608" s="100"/>
      <c r="M5608" s="100"/>
      <c r="Q5608" s="99"/>
      <c r="R5608" s="340"/>
      <c r="S5608" s="119"/>
      <c r="T5608" s="123"/>
      <c r="U5608" s="119"/>
      <c r="V5608" s="99"/>
      <c r="W5608" s="127"/>
      <c r="X5608" s="99"/>
      <c r="Y5608" s="127"/>
    </row>
    <row r="5609" spans="3:25" ht="19" hidden="1">
      <c r="C5609" s="933"/>
      <c r="D5609" s="933"/>
      <c r="E5609" s="19"/>
      <c r="I5609" s="100"/>
      <c r="M5609" s="100"/>
      <c r="Q5609" s="99"/>
      <c r="R5609" s="340"/>
      <c r="S5609" s="119"/>
      <c r="T5609" s="123"/>
      <c r="U5609" s="119"/>
      <c r="V5609" s="99"/>
      <c r="W5609" s="127"/>
      <c r="X5609" s="99"/>
      <c r="Y5609" s="127"/>
    </row>
    <row r="5610" spans="3:25" ht="19" hidden="1">
      <c r="C5610" s="933"/>
      <c r="D5610" s="933"/>
      <c r="E5610" s="19"/>
      <c r="I5610" s="100"/>
      <c r="M5610" s="100"/>
      <c r="Q5610" s="99"/>
      <c r="R5610" s="340"/>
      <c r="S5610" s="119"/>
      <c r="T5610" s="123"/>
      <c r="U5610" s="119"/>
      <c r="V5610" s="99"/>
      <c r="W5610" s="127"/>
      <c r="X5610" s="99"/>
      <c r="Y5610" s="127"/>
    </row>
    <row r="5611" spans="3:25" ht="19" hidden="1">
      <c r="C5611" s="933"/>
      <c r="D5611" s="933"/>
      <c r="E5611" s="19"/>
      <c r="I5611" s="100"/>
      <c r="M5611" s="100"/>
      <c r="Q5611" s="99"/>
      <c r="R5611" s="340"/>
      <c r="S5611" s="119"/>
      <c r="T5611" s="123"/>
      <c r="U5611" s="119"/>
      <c r="V5611" s="99"/>
      <c r="W5611" s="127"/>
      <c r="X5611" s="99"/>
      <c r="Y5611" s="127"/>
    </row>
    <row r="5612" spans="3:25" ht="19" hidden="1">
      <c r="C5612" s="933"/>
      <c r="D5612" s="933"/>
      <c r="E5612" s="19"/>
      <c r="I5612" s="100"/>
      <c r="M5612" s="100"/>
      <c r="Q5612" s="99"/>
      <c r="R5612" s="340"/>
      <c r="S5612" s="119"/>
      <c r="T5612" s="123"/>
      <c r="U5612" s="119"/>
      <c r="V5612" s="99"/>
      <c r="W5612" s="127"/>
      <c r="X5612" s="99"/>
      <c r="Y5612" s="127"/>
    </row>
    <row r="5613" spans="3:25" ht="19" hidden="1">
      <c r="C5613" s="933"/>
      <c r="D5613" s="933"/>
      <c r="E5613" s="19"/>
      <c r="I5613" s="100"/>
      <c r="M5613" s="100"/>
      <c r="Q5613" s="99"/>
      <c r="R5613" s="340"/>
      <c r="S5613" s="119"/>
      <c r="T5613" s="123"/>
      <c r="U5613" s="119"/>
      <c r="V5613" s="99"/>
      <c r="W5613" s="127"/>
      <c r="X5613" s="99"/>
      <c r="Y5613" s="127"/>
    </row>
    <row r="5614" spans="3:25" ht="19" hidden="1">
      <c r="C5614" s="933"/>
      <c r="D5614" s="933"/>
      <c r="E5614" s="19"/>
      <c r="I5614" s="100"/>
      <c r="M5614" s="100"/>
      <c r="Q5614" s="99"/>
      <c r="R5614" s="340"/>
      <c r="S5614" s="119"/>
      <c r="T5614" s="123"/>
      <c r="U5614" s="119"/>
      <c r="V5614" s="99"/>
      <c r="W5614" s="127"/>
      <c r="X5614" s="99"/>
      <c r="Y5614" s="127"/>
    </row>
    <row r="5615" spans="3:25" ht="19" hidden="1">
      <c r="C5615" s="933"/>
      <c r="D5615" s="933"/>
      <c r="E5615" s="19"/>
      <c r="I5615" s="100"/>
      <c r="M5615" s="100"/>
      <c r="Q5615" s="99"/>
      <c r="R5615" s="340"/>
      <c r="S5615" s="119"/>
      <c r="T5615" s="123"/>
      <c r="U5615" s="119"/>
      <c r="V5615" s="99"/>
      <c r="W5615" s="127"/>
      <c r="X5615" s="99"/>
      <c r="Y5615" s="127"/>
    </row>
    <row r="5616" spans="3:25" ht="19" hidden="1">
      <c r="C5616" s="933"/>
      <c r="D5616" s="933"/>
      <c r="E5616" s="19"/>
      <c r="I5616" s="100"/>
      <c r="M5616" s="100"/>
      <c r="Q5616" s="99"/>
      <c r="R5616" s="340"/>
      <c r="S5616" s="119"/>
      <c r="T5616" s="123"/>
      <c r="U5616" s="119"/>
      <c r="V5616" s="99"/>
      <c r="W5616" s="127"/>
      <c r="X5616" s="99"/>
      <c r="Y5616" s="127"/>
    </row>
    <row r="5617" spans="3:25" ht="19" hidden="1">
      <c r="C5617" s="933"/>
      <c r="D5617" s="933"/>
      <c r="E5617" s="19"/>
      <c r="I5617" s="100"/>
      <c r="M5617" s="100"/>
      <c r="Q5617" s="99"/>
      <c r="R5617" s="340"/>
      <c r="S5617" s="119"/>
      <c r="T5617" s="123"/>
      <c r="U5617" s="119"/>
      <c r="V5617" s="99"/>
      <c r="W5617" s="127"/>
      <c r="X5617" s="99"/>
      <c r="Y5617" s="127"/>
    </row>
    <row r="5618" spans="3:25" ht="19" hidden="1">
      <c r="C5618" s="933"/>
      <c r="D5618" s="933"/>
      <c r="E5618" s="19"/>
      <c r="I5618" s="100"/>
      <c r="M5618" s="100"/>
      <c r="Q5618" s="99"/>
      <c r="R5618" s="340"/>
      <c r="S5618" s="119"/>
      <c r="T5618" s="123"/>
      <c r="U5618" s="119"/>
      <c r="V5618" s="99"/>
      <c r="W5618" s="127"/>
      <c r="X5618" s="99"/>
      <c r="Y5618" s="127"/>
    </row>
    <row r="5619" spans="3:25" ht="19" hidden="1">
      <c r="C5619" s="933"/>
      <c r="D5619" s="933"/>
      <c r="E5619" s="19"/>
      <c r="I5619" s="100"/>
      <c r="M5619" s="100"/>
      <c r="Q5619" s="99"/>
      <c r="R5619" s="340"/>
      <c r="S5619" s="119"/>
      <c r="T5619" s="123"/>
      <c r="U5619" s="119"/>
      <c r="V5619" s="99"/>
      <c r="W5619" s="127"/>
      <c r="X5619" s="99"/>
      <c r="Y5619" s="127"/>
    </row>
    <row r="5620" spans="3:25" ht="19" hidden="1">
      <c r="C5620" s="933"/>
      <c r="D5620" s="933"/>
      <c r="E5620" s="19"/>
      <c r="I5620" s="100"/>
      <c r="M5620" s="100"/>
      <c r="Q5620" s="99"/>
      <c r="R5620" s="340"/>
      <c r="S5620" s="119"/>
      <c r="T5620" s="123"/>
      <c r="U5620" s="119"/>
      <c r="V5620" s="99"/>
      <c r="W5620" s="127"/>
      <c r="X5620" s="99"/>
      <c r="Y5620" s="127"/>
    </row>
    <row r="5621" spans="3:25" ht="19" hidden="1">
      <c r="C5621" s="933"/>
      <c r="D5621" s="933"/>
      <c r="E5621" s="19"/>
      <c r="I5621" s="100"/>
      <c r="M5621" s="100"/>
      <c r="Q5621" s="99"/>
      <c r="R5621" s="340"/>
      <c r="S5621" s="119"/>
      <c r="T5621" s="123"/>
      <c r="U5621" s="119"/>
      <c r="V5621" s="99"/>
      <c r="W5621" s="127"/>
      <c r="X5621" s="99"/>
      <c r="Y5621" s="127"/>
    </row>
    <row r="5622" spans="3:25" ht="19" hidden="1">
      <c r="C5622" s="933"/>
      <c r="D5622" s="933"/>
      <c r="E5622" s="19"/>
      <c r="I5622" s="100"/>
      <c r="M5622" s="100"/>
      <c r="Q5622" s="99"/>
      <c r="R5622" s="340"/>
      <c r="S5622" s="119"/>
      <c r="T5622" s="123"/>
      <c r="U5622" s="119"/>
      <c r="V5622" s="99"/>
      <c r="W5622" s="127"/>
      <c r="X5622" s="99"/>
      <c r="Y5622" s="127"/>
    </row>
    <row r="5623" spans="3:25" ht="19" hidden="1">
      <c r="C5623" s="933"/>
      <c r="D5623" s="933"/>
      <c r="E5623" s="19"/>
      <c r="I5623" s="100"/>
      <c r="M5623" s="100"/>
      <c r="Q5623" s="99"/>
      <c r="R5623" s="340"/>
      <c r="S5623" s="119"/>
      <c r="T5623" s="123"/>
      <c r="U5623" s="119"/>
      <c r="V5623" s="99"/>
      <c r="W5623" s="127"/>
      <c r="X5623" s="99"/>
      <c r="Y5623" s="127"/>
    </row>
    <row r="5624" spans="3:25" ht="19" hidden="1">
      <c r="C5624" s="933"/>
      <c r="D5624" s="933"/>
      <c r="E5624" s="19"/>
      <c r="I5624" s="100"/>
      <c r="M5624" s="100"/>
      <c r="Q5624" s="99"/>
      <c r="R5624" s="340"/>
      <c r="S5624" s="119"/>
      <c r="T5624" s="123"/>
      <c r="U5624" s="119"/>
      <c r="V5624" s="99"/>
      <c r="W5624" s="127"/>
      <c r="X5624" s="99"/>
      <c r="Y5624" s="127"/>
    </row>
    <row r="5625" spans="3:25" ht="19" hidden="1">
      <c r="C5625" s="933"/>
      <c r="D5625" s="933"/>
      <c r="E5625" s="19"/>
      <c r="I5625" s="100"/>
      <c r="M5625" s="100"/>
      <c r="Q5625" s="99"/>
      <c r="R5625" s="340"/>
      <c r="S5625" s="119"/>
      <c r="T5625" s="123"/>
      <c r="U5625" s="119"/>
      <c r="V5625" s="99"/>
      <c r="W5625" s="127"/>
      <c r="X5625" s="99"/>
      <c r="Y5625" s="127"/>
    </row>
    <row r="5626" spans="3:25" ht="19" hidden="1">
      <c r="C5626" s="933"/>
      <c r="D5626" s="933"/>
      <c r="E5626" s="19"/>
      <c r="I5626" s="100"/>
      <c r="M5626" s="100"/>
      <c r="Q5626" s="99"/>
      <c r="R5626" s="340"/>
      <c r="S5626" s="119"/>
      <c r="T5626" s="123"/>
      <c r="U5626" s="119"/>
      <c r="V5626" s="99"/>
      <c r="W5626" s="127"/>
      <c r="X5626" s="99"/>
      <c r="Y5626" s="127"/>
    </row>
    <row r="5627" spans="3:25" ht="19" hidden="1">
      <c r="C5627" s="933"/>
      <c r="D5627" s="933"/>
      <c r="E5627" s="19"/>
      <c r="I5627" s="100"/>
      <c r="M5627" s="100"/>
      <c r="Q5627" s="99"/>
      <c r="R5627" s="340"/>
      <c r="S5627" s="119"/>
      <c r="T5627" s="123"/>
      <c r="U5627" s="119"/>
      <c r="V5627" s="99"/>
      <c r="W5627" s="127"/>
      <c r="X5627" s="99"/>
      <c r="Y5627" s="127"/>
    </row>
    <row r="5628" spans="3:25" ht="19" hidden="1">
      <c r="C5628" s="933"/>
      <c r="D5628" s="933"/>
      <c r="E5628" s="19"/>
      <c r="I5628" s="100"/>
      <c r="M5628" s="100"/>
      <c r="Q5628" s="99"/>
      <c r="R5628" s="340"/>
      <c r="S5628" s="119"/>
      <c r="T5628" s="123"/>
      <c r="U5628" s="119"/>
      <c r="V5628" s="99"/>
      <c r="W5628" s="127"/>
      <c r="X5628" s="99"/>
      <c r="Y5628" s="127"/>
    </row>
    <row r="5629" spans="3:25" ht="19" hidden="1">
      <c r="C5629" s="933"/>
      <c r="D5629" s="933"/>
      <c r="E5629" s="19"/>
      <c r="I5629" s="100"/>
      <c r="M5629" s="100"/>
      <c r="Q5629" s="99"/>
      <c r="R5629" s="340"/>
      <c r="S5629" s="119"/>
      <c r="T5629" s="123"/>
      <c r="U5629" s="119"/>
      <c r="V5629" s="99"/>
      <c r="W5629" s="127"/>
      <c r="X5629" s="99"/>
      <c r="Y5629" s="127"/>
    </row>
    <row r="5630" spans="3:25" ht="19" hidden="1">
      <c r="C5630" s="933"/>
      <c r="D5630" s="933"/>
      <c r="E5630" s="19"/>
      <c r="I5630" s="100"/>
      <c r="M5630" s="100"/>
      <c r="Q5630" s="99"/>
      <c r="R5630" s="340"/>
      <c r="S5630" s="119"/>
      <c r="T5630" s="123"/>
      <c r="U5630" s="119"/>
      <c r="V5630" s="99"/>
      <c r="W5630" s="127"/>
      <c r="X5630" s="99"/>
      <c r="Y5630" s="127"/>
    </row>
    <row r="5631" spans="3:25" ht="19" hidden="1">
      <c r="C5631" s="933"/>
      <c r="D5631" s="933"/>
      <c r="E5631" s="19"/>
      <c r="I5631" s="100"/>
      <c r="M5631" s="100"/>
      <c r="Q5631" s="99"/>
      <c r="R5631" s="340"/>
      <c r="S5631" s="119"/>
      <c r="T5631" s="123"/>
      <c r="U5631" s="119"/>
      <c r="V5631" s="99"/>
      <c r="W5631" s="127"/>
      <c r="X5631" s="99"/>
      <c r="Y5631" s="127"/>
    </row>
    <row r="5632" spans="3:25" ht="19" hidden="1">
      <c r="C5632" s="933"/>
      <c r="D5632" s="933"/>
      <c r="E5632" s="19"/>
      <c r="I5632" s="100"/>
      <c r="M5632" s="100"/>
      <c r="Q5632" s="99"/>
      <c r="R5632" s="340"/>
      <c r="S5632" s="119"/>
      <c r="T5632" s="123"/>
      <c r="U5632" s="119"/>
      <c r="V5632" s="99"/>
      <c r="W5632" s="127"/>
      <c r="X5632" s="99"/>
      <c r="Y5632" s="127"/>
    </row>
    <row r="5633" spans="3:25" ht="19" hidden="1">
      <c r="C5633" s="933"/>
      <c r="D5633" s="933"/>
      <c r="E5633" s="19"/>
      <c r="I5633" s="100"/>
      <c r="M5633" s="100"/>
      <c r="Q5633" s="99"/>
      <c r="R5633" s="340"/>
      <c r="S5633" s="119"/>
      <c r="T5633" s="123"/>
      <c r="U5633" s="119"/>
      <c r="V5633" s="99"/>
      <c r="W5633" s="127"/>
      <c r="X5633" s="99"/>
      <c r="Y5633" s="127"/>
    </row>
    <row r="5634" spans="3:25" ht="19" hidden="1">
      <c r="C5634" s="933"/>
      <c r="D5634" s="933"/>
      <c r="E5634" s="19"/>
      <c r="I5634" s="100"/>
      <c r="M5634" s="100"/>
      <c r="Q5634" s="99"/>
      <c r="R5634" s="340"/>
      <c r="S5634" s="119"/>
      <c r="T5634" s="123"/>
      <c r="U5634" s="119"/>
      <c r="V5634" s="99"/>
      <c r="W5634" s="127"/>
      <c r="X5634" s="99"/>
      <c r="Y5634" s="127"/>
    </row>
    <row r="5635" spans="3:25" ht="19" hidden="1">
      <c r="C5635" s="933"/>
      <c r="D5635" s="933"/>
      <c r="E5635" s="19"/>
      <c r="I5635" s="100"/>
      <c r="M5635" s="100"/>
      <c r="Q5635" s="99"/>
      <c r="R5635" s="340"/>
      <c r="S5635" s="119"/>
      <c r="T5635" s="123"/>
      <c r="U5635" s="119"/>
      <c r="V5635" s="99"/>
      <c r="W5635" s="127"/>
      <c r="X5635" s="99"/>
      <c r="Y5635" s="127"/>
    </row>
    <row r="5636" spans="3:25" ht="19" hidden="1">
      <c r="C5636" s="933"/>
      <c r="D5636" s="933"/>
      <c r="E5636" s="19"/>
      <c r="I5636" s="100"/>
      <c r="M5636" s="100"/>
      <c r="Q5636" s="99"/>
      <c r="R5636" s="340"/>
      <c r="S5636" s="119"/>
      <c r="T5636" s="123"/>
      <c r="U5636" s="119"/>
      <c r="V5636" s="99"/>
      <c r="W5636" s="127"/>
      <c r="X5636" s="99"/>
      <c r="Y5636" s="127"/>
    </row>
    <row r="5637" spans="3:25" ht="19" hidden="1">
      <c r="C5637" s="933"/>
      <c r="D5637" s="933"/>
      <c r="E5637" s="19"/>
      <c r="I5637" s="100"/>
      <c r="M5637" s="100"/>
      <c r="Q5637" s="99"/>
      <c r="R5637" s="340"/>
      <c r="S5637" s="119"/>
      <c r="T5637" s="123"/>
      <c r="U5637" s="119"/>
      <c r="V5637" s="99"/>
      <c r="W5637" s="127"/>
      <c r="X5637" s="99"/>
      <c r="Y5637" s="127"/>
    </row>
    <row r="5638" spans="3:25" ht="19" hidden="1">
      <c r="C5638" s="933"/>
      <c r="D5638" s="933"/>
      <c r="E5638" s="19"/>
      <c r="I5638" s="100"/>
      <c r="M5638" s="100"/>
      <c r="Q5638" s="99"/>
      <c r="R5638" s="340"/>
      <c r="S5638" s="119"/>
      <c r="T5638" s="123"/>
      <c r="U5638" s="119"/>
      <c r="V5638" s="99"/>
      <c r="W5638" s="127"/>
      <c r="X5638" s="99"/>
      <c r="Y5638" s="127"/>
    </row>
    <row r="5639" spans="3:25" ht="19" hidden="1">
      <c r="C5639" s="933"/>
      <c r="D5639" s="933"/>
      <c r="E5639" s="19"/>
      <c r="I5639" s="100"/>
      <c r="M5639" s="100"/>
      <c r="Q5639" s="99"/>
      <c r="R5639" s="340"/>
      <c r="S5639" s="119"/>
      <c r="T5639" s="123"/>
      <c r="U5639" s="119"/>
      <c r="V5639" s="99"/>
      <c r="W5639" s="127"/>
      <c r="X5639" s="99"/>
      <c r="Y5639" s="127"/>
    </row>
    <row r="5640" spans="3:25" ht="19" hidden="1">
      <c r="C5640" s="933"/>
      <c r="D5640" s="933"/>
      <c r="E5640" s="19"/>
      <c r="I5640" s="100"/>
      <c r="M5640" s="100"/>
      <c r="Q5640" s="99"/>
      <c r="R5640" s="340"/>
      <c r="S5640" s="119"/>
      <c r="T5640" s="123"/>
      <c r="U5640" s="119"/>
      <c r="V5640" s="99"/>
      <c r="W5640" s="127"/>
      <c r="X5640" s="99"/>
      <c r="Y5640" s="127"/>
    </row>
    <row r="5641" spans="3:25" ht="19" hidden="1">
      <c r="C5641" s="933"/>
      <c r="D5641" s="933"/>
      <c r="E5641" s="19"/>
      <c r="I5641" s="100"/>
      <c r="M5641" s="100"/>
      <c r="Q5641" s="99"/>
      <c r="R5641" s="340"/>
      <c r="S5641" s="119"/>
      <c r="T5641" s="123"/>
      <c r="U5641" s="119"/>
      <c r="V5641" s="99"/>
      <c r="W5641" s="127"/>
      <c r="X5641" s="99"/>
      <c r="Y5641" s="127"/>
    </row>
    <row r="5642" spans="3:25" ht="19" hidden="1">
      <c r="C5642" s="933"/>
      <c r="D5642" s="933"/>
      <c r="E5642" s="19"/>
      <c r="I5642" s="100"/>
      <c r="M5642" s="100"/>
      <c r="Q5642" s="99"/>
      <c r="R5642" s="340"/>
      <c r="S5642" s="119"/>
      <c r="T5642" s="123"/>
      <c r="U5642" s="119"/>
      <c r="V5642" s="99"/>
      <c r="W5642" s="127"/>
      <c r="X5642" s="99"/>
      <c r="Y5642" s="127"/>
    </row>
    <row r="5643" spans="3:25" ht="19" hidden="1">
      <c r="C5643" s="933"/>
      <c r="D5643" s="933"/>
      <c r="E5643" s="19"/>
      <c r="I5643" s="100"/>
      <c r="M5643" s="100"/>
      <c r="Q5643" s="99"/>
      <c r="R5643" s="340"/>
      <c r="S5643" s="119"/>
      <c r="T5643" s="123"/>
      <c r="U5643" s="119"/>
      <c r="V5643" s="99"/>
      <c r="W5643" s="127"/>
      <c r="X5643" s="99"/>
      <c r="Y5643" s="127"/>
    </row>
    <row r="5644" spans="3:25" ht="19" hidden="1">
      <c r="C5644" s="933"/>
      <c r="D5644" s="933"/>
      <c r="E5644" s="19"/>
      <c r="I5644" s="100"/>
      <c r="M5644" s="100"/>
      <c r="Q5644" s="99"/>
      <c r="R5644" s="340"/>
      <c r="S5644" s="119"/>
      <c r="T5644" s="123"/>
      <c r="U5644" s="119"/>
      <c r="V5644" s="99"/>
      <c r="W5644" s="127"/>
      <c r="X5644" s="99"/>
      <c r="Y5644" s="127"/>
    </row>
    <row r="5645" spans="3:25" ht="19" hidden="1">
      <c r="C5645" s="933"/>
      <c r="D5645" s="933"/>
      <c r="E5645" s="19"/>
      <c r="I5645" s="100"/>
      <c r="M5645" s="100"/>
      <c r="Q5645" s="99"/>
      <c r="R5645" s="340"/>
      <c r="S5645" s="119"/>
      <c r="T5645" s="123"/>
      <c r="U5645" s="119"/>
      <c r="V5645" s="99"/>
      <c r="W5645" s="127"/>
      <c r="X5645" s="99"/>
      <c r="Y5645" s="127"/>
    </row>
    <row r="5646" spans="3:25" ht="19" hidden="1">
      <c r="C5646" s="933"/>
      <c r="D5646" s="933"/>
      <c r="E5646" s="19"/>
      <c r="I5646" s="100"/>
      <c r="M5646" s="100"/>
      <c r="Q5646" s="99"/>
      <c r="R5646" s="340"/>
      <c r="S5646" s="119"/>
      <c r="T5646" s="123"/>
      <c r="U5646" s="119"/>
      <c r="V5646" s="99"/>
      <c r="W5646" s="127"/>
      <c r="X5646" s="99"/>
      <c r="Y5646" s="127"/>
    </row>
    <row r="5647" spans="3:25" ht="19" hidden="1">
      <c r="C5647" s="933"/>
      <c r="D5647" s="933"/>
      <c r="E5647" s="19"/>
      <c r="I5647" s="100"/>
      <c r="M5647" s="100"/>
      <c r="Q5647" s="99"/>
      <c r="R5647" s="340"/>
      <c r="S5647" s="119"/>
      <c r="T5647" s="123"/>
      <c r="U5647" s="119"/>
      <c r="V5647" s="99"/>
      <c r="W5647" s="127"/>
      <c r="X5647" s="99"/>
      <c r="Y5647" s="127"/>
    </row>
    <row r="5648" spans="3:25" ht="19" hidden="1">
      <c r="C5648" s="933"/>
      <c r="D5648" s="933"/>
      <c r="E5648" s="19"/>
      <c r="I5648" s="100"/>
      <c r="M5648" s="100"/>
      <c r="Q5648" s="99"/>
      <c r="R5648" s="340"/>
      <c r="S5648" s="119"/>
      <c r="T5648" s="123"/>
      <c r="U5648" s="119"/>
      <c r="V5648" s="99"/>
      <c r="W5648" s="127"/>
      <c r="X5648" s="99"/>
      <c r="Y5648" s="127"/>
    </row>
    <row r="5649" spans="3:25" ht="19" hidden="1">
      <c r="C5649" s="933"/>
      <c r="D5649" s="933"/>
      <c r="E5649" s="19"/>
      <c r="I5649" s="100"/>
      <c r="M5649" s="100"/>
      <c r="Q5649" s="99"/>
      <c r="R5649" s="340"/>
      <c r="S5649" s="119"/>
      <c r="T5649" s="123"/>
      <c r="U5649" s="119"/>
      <c r="V5649" s="99"/>
      <c r="W5649" s="127"/>
      <c r="X5649" s="99"/>
      <c r="Y5649" s="127"/>
    </row>
    <row r="5650" spans="3:25" ht="19" hidden="1">
      <c r="C5650" s="933"/>
      <c r="D5650" s="933"/>
      <c r="E5650" s="19"/>
      <c r="I5650" s="100"/>
      <c r="M5650" s="100"/>
      <c r="Q5650" s="99"/>
      <c r="R5650" s="340"/>
      <c r="S5650" s="119"/>
      <c r="T5650" s="123"/>
      <c r="U5650" s="119"/>
      <c r="V5650" s="99"/>
      <c r="W5650" s="127"/>
      <c r="X5650" s="99"/>
      <c r="Y5650" s="127"/>
    </row>
    <row r="5651" spans="3:25" ht="19" hidden="1">
      <c r="C5651" s="933"/>
      <c r="D5651" s="933"/>
      <c r="E5651" s="19"/>
      <c r="I5651" s="100"/>
      <c r="M5651" s="100"/>
      <c r="Q5651" s="99"/>
      <c r="R5651" s="340"/>
      <c r="S5651" s="119"/>
      <c r="T5651" s="123"/>
      <c r="U5651" s="119"/>
      <c r="V5651" s="99"/>
      <c r="W5651" s="127"/>
      <c r="X5651" s="99"/>
      <c r="Y5651" s="127"/>
    </row>
    <row r="5652" spans="3:25" ht="19" hidden="1">
      <c r="C5652" s="933"/>
      <c r="D5652" s="933"/>
      <c r="E5652" s="19"/>
      <c r="I5652" s="100"/>
      <c r="M5652" s="100"/>
      <c r="Q5652" s="99"/>
      <c r="R5652" s="340"/>
      <c r="S5652" s="119"/>
      <c r="T5652" s="123"/>
      <c r="U5652" s="119"/>
      <c r="V5652" s="99"/>
      <c r="W5652" s="127"/>
      <c r="X5652" s="99"/>
      <c r="Y5652" s="127"/>
    </row>
    <row r="5653" spans="3:25" ht="19" hidden="1">
      <c r="C5653" s="933"/>
      <c r="D5653" s="933"/>
      <c r="E5653" s="19"/>
      <c r="I5653" s="100"/>
      <c r="M5653" s="100"/>
      <c r="Q5653" s="99"/>
      <c r="R5653" s="340"/>
      <c r="S5653" s="119"/>
      <c r="T5653" s="123"/>
      <c r="U5653" s="119"/>
      <c r="V5653" s="99"/>
      <c r="W5653" s="127"/>
      <c r="X5653" s="99"/>
      <c r="Y5653" s="127"/>
    </row>
    <row r="5654" spans="3:25" ht="19" hidden="1">
      <c r="C5654" s="933"/>
      <c r="D5654" s="933"/>
      <c r="E5654" s="19"/>
      <c r="I5654" s="100"/>
      <c r="M5654" s="100"/>
      <c r="Q5654" s="99"/>
      <c r="R5654" s="340"/>
      <c r="S5654" s="119"/>
      <c r="T5654" s="123"/>
      <c r="U5654" s="119"/>
      <c r="V5654" s="99"/>
      <c r="W5654" s="127"/>
      <c r="X5654" s="99"/>
      <c r="Y5654" s="127"/>
    </row>
    <row r="5655" spans="3:25" ht="19" hidden="1">
      <c r="C5655" s="933"/>
      <c r="D5655" s="933"/>
      <c r="E5655" s="19"/>
      <c r="I5655" s="100"/>
      <c r="M5655" s="100"/>
      <c r="Q5655" s="99"/>
      <c r="R5655" s="340"/>
      <c r="S5655" s="119"/>
      <c r="T5655" s="123"/>
      <c r="U5655" s="119"/>
      <c r="V5655" s="99"/>
      <c r="W5655" s="127"/>
      <c r="X5655" s="99"/>
      <c r="Y5655" s="127"/>
    </row>
    <row r="5656" spans="3:25" ht="19" hidden="1">
      <c r="C5656" s="933"/>
      <c r="D5656" s="933"/>
      <c r="E5656" s="19"/>
      <c r="I5656" s="100"/>
      <c r="M5656" s="100"/>
      <c r="Q5656" s="99"/>
      <c r="R5656" s="340"/>
      <c r="S5656" s="119"/>
      <c r="T5656" s="123"/>
      <c r="U5656" s="119"/>
      <c r="V5656" s="99"/>
      <c r="W5656" s="127"/>
      <c r="X5656" s="99"/>
      <c r="Y5656" s="127"/>
    </row>
    <row r="5657" spans="3:25" ht="19" hidden="1">
      <c r="C5657" s="933"/>
      <c r="D5657" s="933"/>
      <c r="E5657" s="19"/>
      <c r="I5657" s="100"/>
      <c r="M5657" s="100"/>
      <c r="Q5657" s="99"/>
      <c r="R5657" s="340"/>
      <c r="S5657" s="119"/>
      <c r="T5657" s="123"/>
      <c r="U5657" s="119"/>
      <c r="V5657" s="99"/>
      <c r="W5657" s="127"/>
      <c r="X5657" s="99"/>
      <c r="Y5657" s="127"/>
    </row>
    <row r="5658" spans="3:25" ht="19" hidden="1">
      <c r="C5658" s="933"/>
      <c r="D5658" s="933"/>
      <c r="E5658" s="19"/>
      <c r="I5658" s="100"/>
      <c r="M5658" s="100"/>
      <c r="Q5658" s="99"/>
      <c r="R5658" s="340"/>
      <c r="S5658" s="119"/>
      <c r="T5658" s="123"/>
      <c r="U5658" s="119"/>
      <c r="V5658" s="99"/>
      <c r="W5658" s="127"/>
      <c r="X5658" s="99"/>
      <c r="Y5658" s="127"/>
    </row>
    <row r="5659" spans="3:25" ht="19" hidden="1">
      <c r="C5659" s="933"/>
      <c r="D5659" s="933"/>
      <c r="E5659" s="19"/>
      <c r="I5659" s="100"/>
      <c r="M5659" s="100"/>
      <c r="Q5659" s="99"/>
      <c r="R5659" s="340"/>
      <c r="S5659" s="119"/>
      <c r="T5659" s="123"/>
      <c r="U5659" s="119"/>
      <c r="V5659" s="99"/>
      <c r="W5659" s="127"/>
      <c r="X5659" s="99"/>
      <c r="Y5659" s="127"/>
    </row>
    <row r="5660" spans="3:25" ht="19" hidden="1">
      <c r="C5660" s="933"/>
      <c r="D5660" s="933"/>
      <c r="E5660" s="19"/>
      <c r="I5660" s="100"/>
      <c r="M5660" s="100"/>
      <c r="Q5660" s="99"/>
      <c r="R5660" s="340"/>
      <c r="S5660" s="119"/>
      <c r="T5660" s="123"/>
      <c r="U5660" s="119"/>
      <c r="V5660" s="99"/>
      <c r="W5660" s="127"/>
      <c r="X5660" s="99"/>
      <c r="Y5660" s="127"/>
    </row>
    <row r="5661" spans="3:25" ht="19" hidden="1">
      <c r="C5661" s="933"/>
      <c r="D5661" s="933"/>
      <c r="E5661" s="19"/>
      <c r="I5661" s="100"/>
      <c r="M5661" s="100"/>
      <c r="Q5661" s="99"/>
      <c r="R5661" s="340"/>
      <c r="S5661" s="119"/>
      <c r="T5661" s="123"/>
      <c r="U5661" s="119"/>
      <c r="V5661" s="99"/>
      <c r="W5661" s="127"/>
      <c r="X5661" s="99"/>
      <c r="Y5661" s="127"/>
    </row>
    <row r="5662" spans="3:25" ht="19" hidden="1">
      <c r="C5662" s="933"/>
      <c r="D5662" s="933"/>
      <c r="E5662" s="19"/>
      <c r="I5662" s="100"/>
      <c r="M5662" s="100"/>
      <c r="Q5662" s="99"/>
      <c r="R5662" s="340"/>
      <c r="S5662" s="119"/>
      <c r="T5662" s="123"/>
      <c r="U5662" s="119"/>
      <c r="V5662" s="99"/>
      <c r="W5662" s="127"/>
      <c r="X5662" s="99"/>
      <c r="Y5662" s="127"/>
    </row>
    <row r="5663" spans="3:25" ht="19" hidden="1">
      <c r="C5663" s="933"/>
      <c r="D5663" s="933"/>
      <c r="E5663" s="19"/>
      <c r="I5663" s="100"/>
      <c r="M5663" s="100"/>
      <c r="Q5663" s="99"/>
      <c r="R5663" s="340"/>
      <c r="S5663" s="119"/>
      <c r="T5663" s="123"/>
      <c r="U5663" s="119"/>
      <c r="V5663" s="99"/>
      <c r="W5663" s="127"/>
      <c r="X5663" s="99"/>
      <c r="Y5663" s="127"/>
    </row>
    <row r="5664" spans="3:25" ht="19" hidden="1">
      <c r="C5664" s="933"/>
      <c r="D5664" s="933"/>
      <c r="E5664" s="19"/>
      <c r="I5664" s="100"/>
      <c r="M5664" s="100"/>
      <c r="Q5664" s="99"/>
      <c r="R5664" s="340"/>
      <c r="S5664" s="119"/>
      <c r="T5664" s="123"/>
      <c r="U5664" s="119"/>
      <c r="V5664" s="99"/>
      <c r="W5664" s="127"/>
      <c r="X5664" s="99"/>
      <c r="Y5664" s="127"/>
    </row>
    <row r="5665" spans="3:25" ht="19" hidden="1">
      <c r="C5665" s="933"/>
      <c r="D5665" s="933"/>
      <c r="E5665" s="19"/>
      <c r="I5665" s="100"/>
      <c r="M5665" s="100"/>
      <c r="Q5665" s="99"/>
      <c r="R5665" s="340"/>
      <c r="S5665" s="119"/>
      <c r="T5665" s="123"/>
      <c r="U5665" s="119"/>
      <c r="V5665" s="99"/>
      <c r="W5665" s="127"/>
      <c r="X5665" s="99"/>
      <c r="Y5665" s="127"/>
    </row>
    <row r="5666" spans="3:25" ht="19" hidden="1">
      <c r="C5666" s="933"/>
      <c r="D5666" s="933"/>
      <c r="E5666" s="19"/>
      <c r="I5666" s="100"/>
      <c r="M5666" s="100"/>
      <c r="Q5666" s="99"/>
      <c r="R5666" s="340"/>
      <c r="S5666" s="119"/>
      <c r="T5666" s="123"/>
      <c r="U5666" s="119"/>
      <c r="V5666" s="99"/>
      <c r="W5666" s="127"/>
      <c r="X5666" s="99"/>
      <c r="Y5666" s="127"/>
    </row>
    <row r="5667" spans="3:25" ht="19" hidden="1">
      <c r="C5667" s="933"/>
      <c r="D5667" s="933"/>
      <c r="E5667" s="19"/>
      <c r="I5667" s="100"/>
      <c r="M5667" s="100"/>
      <c r="Q5667" s="99"/>
      <c r="R5667" s="340"/>
      <c r="S5667" s="119"/>
      <c r="T5667" s="123"/>
      <c r="U5667" s="119"/>
      <c r="V5667" s="99"/>
      <c r="W5667" s="127"/>
      <c r="X5667" s="99"/>
      <c r="Y5667" s="127"/>
    </row>
    <row r="5668" spans="3:25" ht="19" hidden="1">
      <c r="C5668" s="933"/>
      <c r="D5668" s="933"/>
      <c r="E5668" s="19"/>
      <c r="I5668" s="100"/>
      <c r="M5668" s="100"/>
      <c r="Q5668" s="99"/>
      <c r="R5668" s="340"/>
      <c r="S5668" s="119"/>
      <c r="T5668" s="123"/>
      <c r="U5668" s="119"/>
      <c r="V5668" s="99"/>
      <c r="W5668" s="127"/>
      <c r="X5668" s="99"/>
      <c r="Y5668" s="127"/>
    </row>
    <row r="5669" spans="3:25" ht="19" hidden="1">
      <c r="C5669" s="933"/>
      <c r="D5669" s="933"/>
      <c r="E5669" s="19"/>
      <c r="I5669" s="100"/>
      <c r="M5669" s="100"/>
      <c r="Q5669" s="99"/>
      <c r="R5669" s="340"/>
      <c r="S5669" s="119"/>
      <c r="T5669" s="123"/>
      <c r="U5669" s="119"/>
      <c r="V5669" s="99"/>
      <c r="W5669" s="127"/>
      <c r="X5669" s="99"/>
      <c r="Y5669" s="127"/>
    </row>
    <row r="5670" spans="3:25" ht="19" hidden="1">
      <c r="C5670" s="933"/>
      <c r="D5670" s="933"/>
      <c r="E5670" s="19"/>
      <c r="I5670" s="100"/>
      <c r="M5670" s="100"/>
      <c r="Q5670" s="99"/>
      <c r="R5670" s="340"/>
      <c r="S5670" s="119"/>
      <c r="T5670" s="123"/>
      <c r="U5670" s="119"/>
      <c r="V5670" s="99"/>
      <c r="W5670" s="127"/>
      <c r="X5670" s="99"/>
      <c r="Y5670" s="127"/>
    </row>
    <row r="5671" spans="3:25" ht="19" hidden="1">
      <c r="C5671" s="933"/>
      <c r="D5671" s="933"/>
      <c r="E5671" s="19"/>
      <c r="I5671" s="100"/>
      <c r="M5671" s="100"/>
      <c r="Q5671" s="99"/>
      <c r="R5671" s="340"/>
      <c r="S5671" s="119"/>
      <c r="T5671" s="123"/>
      <c r="U5671" s="119"/>
      <c r="V5671" s="99"/>
      <c r="W5671" s="127"/>
      <c r="X5671" s="99"/>
      <c r="Y5671" s="127"/>
    </row>
    <row r="5672" spans="3:25" ht="19" hidden="1">
      <c r="C5672" s="933"/>
      <c r="D5672" s="933"/>
      <c r="E5672" s="19"/>
      <c r="I5672" s="100"/>
      <c r="M5672" s="100"/>
      <c r="Q5672" s="99"/>
      <c r="R5672" s="340"/>
      <c r="S5672" s="119"/>
      <c r="T5672" s="123"/>
      <c r="U5672" s="119"/>
      <c r="V5672" s="99"/>
      <c r="W5672" s="127"/>
      <c r="X5672" s="99"/>
      <c r="Y5672" s="127"/>
    </row>
    <row r="5673" spans="3:25" ht="19" hidden="1">
      <c r="C5673" s="933"/>
      <c r="D5673" s="933"/>
      <c r="E5673" s="19"/>
      <c r="I5673" s="100"/>
      <c r="M5673" s="100"/>
      <c r="Q5673" s="99"/>
      <c r="R5673" s="340"/>
      <c r="S5673" s="119"/>
      <c r="T5673" s="123"/>
      <c r="U5673" s="119"/>
      <c r="V5673" s="99"/>
      <c r="W5673" s="127"/>
      <c r="X5673" s="99"/>
      <c r="Y5673" s="127"/>
    </row>
    <row r="5674" spans="3:25" ht="19" hidden="1">
      <c r="C5674" s="933"/>
      <c r="D5674" s="933"/>
      <c r="E5674" s="19"/>
      <c r="I5674" s="100"/>
      <c r="M5674" s="100"/>
      <c r="Q5674" s="99"/>
      <c r="R5674" s="340"/>
      <c r="S5674" s="119"/>
      <c r="T5674" s="123"/>
      <c r="U5674" s="119"/>
      <c r="V5674" s="99"/>
      <c r="W5674" s="127"/>
      <c r="X5674" s="99"/>
      <c r="Y5674" s="127"/>
    </row>
    <row r="5675" spans="3:25" ht="19" hidden="1">
      <c r="C5675" s="933"/>
      <c r="D5675" s="933"/>
      <c r="E5675" s="19"/>
      <c r="I5675" s="100"/>
      <c r="M5675" s="100"/>
      <c r="Q5675" s="99"/>
      <c r="R5675" s="340"/>
      <c r="S5675" s="119"/>
      <c r="T5675" s="123"/>
      <c r="U5675" s="119"/>
      <c r="V5675" s="99"/>
      <c r="W5675" s="127"/>
      <c r="X5675" s="99"/>
      <c r="Y5675" s="127"/>
    </row>
    <row r="5676" spans="3:25" ht="19" hidden="1">
      <c r="C5676" s="933"/>
      <c r="D5676" s="933"/>
      <c r="E5676" s="19"/>
      <c r="I5676" s="100"/>
      <c r="M5676" s="100"/>
      <c r="Q5676" s="99"/>
      <c r="R5676" s="340"/>
      <c r="S5676" s="119"/>
      <c r="T5676" s="123"/>
      <c r="U5676" s="119"/>
      <c r="V5676" s="99"/>
      <c r="W5676" s="127"/>
      <c r="X5676" s="99"/>
      <c r="Y5676" s="127"/>
    </row>
    <row r="5677" spans="3:25" ht="19" hidden="1">
      <c r="C5677" s="933"/>
      <c r="D5677" s="933"/>
      <c r="E5677" s="19"/>
      <c r="I5677" s="100"/>
      <c r="M5677" s="100"/>
      <c r="Q5677" s="99"/>
      <c r="R5677" s="340"/>
      <c r="S5677" s="119"/>
      <c r="T5677" s="123"/>
      <c r="U5677" s="119"/>
      <c r="V5677" s="99"/>
      <c r="W5677" s="127"/>
      <c r="X5677" s="99"/>
      <c r="Y5677" s="127"/>
    </row>
    <row r="5678" spans="3:25" ht="19" hidden="1">
      <c r="C5678" s="933"/>
      <c r="D5678" s="933"/>
      <c r="E5678" s="19"/>
      <c r="I5678" s="100"/>
      <c r="M5678" s="100"/>
      <c r="Q5678" s="99"/>
      <c r="R5678" s="340"/>
      <c r="S5678" s="119"/>
      <c r="T5678" s="123"/>
      <c r="U5678" s="119"/>
      <c r="V5678" s="99"/>
      <c r="W5678" s="127"/>
      <c r="X5678" s="99"/>
      <c r="Y5678" s="127"/>
    </row>
    <row r="5679" spans="3:25" ht="19" hidden="1">
      <c r="C5679" s="933"/>
      <c r="D5679" s="933"/>
      <c r="E5679" s="19"/>
      <c r="I5679" s="100"/>
      <c r="M5679" s="100"/>
      <c r="Q5679" s="99"/>
      <c r="R5679" s="340"/>
      <c r="S5679" s="119"/>
      <c r="T5679" s="123"/>
      <c r="U5679" s="119"/>
      <c r="V5679" s="99"/>
      <c r="W5679" s="127"/>
      <c r="X5679" s="99"/>
      <c r="Y5679" s="127"/>
    </row>
    <row r="5680" spans="3:25" ht="19" hidden="1">
      <c r="C5680" s="933"/>
      <c r="D5680" s="933"/>
      <c r="E5680" s="19"/>
      <c r="I5680" s="100"/>
      <c r="M5680" s="100"/>
      <c r="Q5680" s="99"/>
      <c r="R5680" s="340"/>
      <c r="S5680" s="119"/>
      <c r="T5680" s="123"/>
      <c r="U5680" s="119"/>
      <c r="V5680" s="99"/>
      <c r="W5680" s="127"/>
      <c r="X5680" s="99"/>
      <c r="Y5680" s="127"/>
    </row>
    <row r="5681" spans="3:25" ht="19" hidden="1">
      <c r="C5681" s="933"/>
      <c r="D5681" s="933"/>
      <c r="E5681" s="19"/>
      <c r="I5681" s="100"/>
      <c r="M5681" s="100"/>
      <c r="Q5681" s="99"/>
      <c r="R5681" s="340"/>
      <c r="S5681" s="119"/>
      <c r="T5681" s="123"/>
      <c r="U5681" s="119"/>
      <c r="V5681" s="99"/>
      <c r="W5681" s="127"/>
      <c r="X5681" s="99"/>
      <c r="Y5681" s="127"/>
    </row>
    <row r="5682" spans="3:25" ht="19" hidden="1">
      <c r="C5682" s="933"/>
      <c r="D5682" s="933"/>
      <c r="E5682" s="19"/>
      <c r="I5682" s="100"/>
      <c r="M5682" s="100"/>
      <c r="Q5682" s="99"/>
      <c r="R5682" s="340"/>
      <c r="S5682" s="119"/>
      <c r="T5682" s="123"/>
      <c r="U5682" s="119"/>
      <c r="V5682" s="99"/>
      <c r="W5682" s="127"/>
      <c r="X5682" s="99"/>
      <c r="Y5682" s="127"/>
    </row>
    <row r="5683" spans="3:25" ht="19" hidden="1">
      <c r="C5683" s="933"/>
      <c r="D5683" s="933"/>
      <c r="E5683" s="19"/>
      <c r="I5683" s="100"/>
      <c r="M5683" s="100"/>
      <c r="Q5683" s="99"/>
      <c r="R5683" s="340"/>
      <c r="S5683" s="119"/>
      <c r="T5683" s="123"/>
      <c r="U5683" s="119"/>
      <c r="V5683" s="99"/>
      <c r="W5683" s="127"/>
      <c r="X5683" s="99"/>
      <c r="Y5683" s="127"/>
    </row>
    <row r="5684" spans="3:25" ht="19" hidden="1">
      <c r="C5684" s="933"/>
      <c r="D5684" s="933"/>
      <c r="E5684" s="19"/>
      <c r="I5684" s="100"/>
      <c r="M5684" s="100"/>
      <c r="Q5684" s="99"/>
      <c r="R5684" s="340"/>
      <c r="S5684" s="119"/>
      <c r="T5684" s="123"/>
      <c r="U5684" s="119"/>
      <c r="V5684" s="99"/>
      <c r="W5684" s="127"/>
      <c r="X5684" s="99"/>
      <c r="Y5684" s="127"/>
    </row>
    <row r="5685" spans="3:25" ht="19" hidden="1">
      <c r="C5685" s="933"/>
      <c r="D5685" s="933"/>
      <c r="E5685" s="19"/>
      <c r="I5685" s="100"/>
      <c r="M5685" s="100"/>
      <c r="Q5685" s="99"/>
      <c r="R5685" s="340"/>
      <c r="S5685" s="119"/>
      <c r="T5685" s="123"/>
      <c r="U5685" s="119"/>
      <c r="V5685" s="99"/>
      <c r="W5685" s="127"/>
      <c r="X5685" s="99"/>
      <c r="Y5685" s="127"/>
    </row>
    <row r="5686" spans="3:25" ht="19" hidden="1">
      <c r="C5686" s="933"/>
      <c r="D5686" s="933"/>
      <c r="E5686" s="19"/>
      <c r="I5686" s="100"/>
      <c r="M5686" s="100"/>
      <c r="Q5686" s="99"/>
      <c r="R5686" s="340"/>
      <c r="S5686" s="119"/>
      <c r="T5686" s="123"/>
      <c r="U5686" s="119"/>
      <c r="V5686" s="99"/>
      <c r="W5686" s="127"/>
      <c r="X5686" s="99"/>
      <c r="Y5686" s="127"/>
    </row>
    <row r="5687" spans="3:25" ht="19" hidden="1">
      <c r="C5687" s="933"/>
      <c r="D5687" s="933"/>
      <c r="E5687" s="19"/>
      <c r="I5687" s="100"/>
      <c r="M5687" s="100"/>
      <c r="Q5687" s="99"/>
      <c r="R5687" s="340"/>
      <c r="S5687" s="119"/>
      <c r="T5687" s="123"/>
      <c r="U5687" s="119"/>
      <c r="V5687" s="99"/>
      <c r="W5687" s="127"/>
      <c r="X5687" s="99"/>
      <c r="Y5687" s="127"/>
    </row>
    <row r="5688" spans="3:25" ht="19" hidden="1">
      <c r="C5688" s="933"/>
      <c r="D5688" s="933"/>
      <c r="E5688" s="19"/>
      <c r="I5688" s="100"/>
      <c r="M5688" s="100"/>
      <c r="Q5688" s="99"/>
      <c r="R5688" s="340"/>
      <c r="S5688" s="119"/>
      <c r="T5688" s="123"/>
      <c r="U5688" s="119"/>
      <c r="V5688" s="99"/>
      <c r="W5688" s="127"/>
      <c r="X5688" s="99"/>
      <c r="Y5688" s="127"/>
    </row>
    <row r="5689" spans="3:25" ht="19" hidden="1">
      <c r="C5689" s="933"/>
      <c r="D5689" s="933"/>
      <c r="E5689" s="19"/>
      <c r="I5689" s="100"/>
      <c r="M5689" s="100"/>
      <c r="Q5689" s="99"/>
      <c r="R5689" s="340"/>
      <c r="S5689" s="119"/>
      <c r="T5689" s="123"/>
      <c r="U5689" s="119"/>
      <c r="V5689" s="99"/>
      <c r="W5689" s="127"/>
      <c r="X5689" s="99"/>
      <c r="Y5689" s="127"/>
    </row>
    <row r="5690" spans="3:25" ht="19" hidden="1">
      <c r="C5690" s="933"/>
      <c r="D5690" s="933"/>
      <c r="E5690" s="19"/>
      <c r="I5690" s="100"/>
      <c r="M5690" s="100"/>
      <c r="Q5690" s="99"/>
      <c r="R5690" s="340"/>
      <c r="S5690" s="119"/>
      <c r="T5690" s="123"/>
      <c r="U5690" s="119"/>
      <c r="V5690" s="99"/>
      <c r="W5690" s="127"/>
      <c r="X5690" s="99"/>
      <c r="Y5690" s="127"/>
    </row>
    <row r="5691" spans="3:25" ht="19" hidden="1">
      <c r="C5691" s="933"/>
      <c r="D5691" s="933"/>
      <c r="E5691" s="19"/>
      <c r="I5691" s="100"/>
      <c r="M5691" s="100"/>
      <c r="Q5691" s="99"/>
      <c r="R5691" s="340"/>
      <c r="S5691" s="119"/>
      <c r="T5691" s="123"/>
      <c r="U5691" s="119"/>
      <c r="V5691" s="99"/>
      <c r="W5691" s="127"/>
      <c r="X5691" s="99"/>
      <c r="Y5691" s="127"/>
    </row>
    <row r="5692" spans="3:25" ht="19" hidden="1">
      <c r="C5692" s="933"/>
      <c r="D5692" s="933"/>
      <c r="E5692" s="19"/>
      <c r="I5692" s="100"/>
      <c r="M5692" s="100"/>
      <c r="Q5692" s="99"/>
      <c r="R5692" s="340"/>
      <c r="S5692" s="119"/>
      <c r="T5692" s="123"/>
      <c r="U5692" s="119"/>
      <c r="V5692" s="99"/>
      <c r="W5692" s="127"/>
      <c r="X5692" s="99"/>
      <c r="Y5692" s="127"/>
    </row>
    <row r="5693" spans="3:25" ht="19" hidden="1">
      <c r="C5693" s="933"/>
      <c r="D5693" s="933"/>
      <c r="E5693" s="19"/>
      <c r="I5693" s="100"/>
      <c r="M5693" s="100"/>
      <c r="Q5693" s="99"/>
      <c r="R5693" s="340"/>
      <c r="S5693" s="119"/>
      <c r="T5693" s="123"/>
      <c r="U5693" s="119"/>
      <c r="V5693" s="99"/>
      <c r="W5693" s="127"/>
      <c r="X5693" s="99"/>
      <c r="Y5693" s="127"/>
    </row>
    <row r="5694" spans="3:25" ht="19" hidden="1">
      <c r="C5694" s="933"/>
      <c r="D5694" s="933"/>
      <c r="E5694" s="19"/>
      <c r="I5694" s="100"/>
      <c r="M5694" s="100"/>
      <c r="Q5694" s="99"/>
      <c r="R5694" s="340"/>
      <c r="S5694" s="119"/>
      <c r="T5694" s="123"/>
      <c r="U5694" s="119"/>
      <c r="V5694" s="99"/>
      <c r="W5694" s="127"/>
      <c r="X5694" s="99"/>
      <c r="Y5694" s="127"/>
    </row>
    <row r="5695" spans="3:25" ht="19" hidden="1">
      <c r="C5695" s="933"/>
      <c r="D5695" s="933"/>
      <c r="E5695" s="19"/>
      <c r="I5695" s="100"/>
      <c r="M5695" s="100"/>
      <c r="Q5695" s="99"/>
      <c r="R5695" s="340"/>
      <c r="S5695" s="119"/>
      <c r="T5695" s="123"/>
      <c r="U5695" s="119"/>
      <c r="V5695" s="99"/>
      <c r="W5695" s="127"/>
      <c r="X5695" s="99"/>
      <c r="Y5695" s="127"/>
    </row>
    <row r="5696" spans="3:25" ht="19" hidden="1">
      <c r="C5696" s="933"/>
      <c r="D5696" s="933"/>
      <c r="E5696" s="19"/>
      <c r="I5696" s="100"/>
      <c r="M5696" s="100"/>
      <c r="Q5696" s="99"/>
      <c r="R5696" s="340"/>
      <c r="S5696" s="119"/>
      <c r="T5696" s="123"/>
      <c r="U5696" s="119"/>
      <c r="V5696" s="99"/>
      <c r="W5696" s="127"/>
      <c r="X5696" s="99"/>
      <c r="Y5696" s="127"/>
    </row>
    <row r="5697" spans="3:25" ht="19" hidden="1">
      <c r="C5697" s="933"/>
      <c r="D5697" s="933"/>
      <c r="E5697" s="19"/>
      <c r="I5697" s="100"/>
      <c r="M5697" s="100"/>
      <c r="Q5697" s="99"/>
      <c r="R5697" s="340"/>
      <c r="S5697" s="119"/>
      <c r="T5697" s="123"/>
      <c r="U5697" s="119"/>
      <c r="V5697" s="99"/>
      <c r="W5697" s="127"/>
      <c r="X5697" s="99"/>
      <c r="Y5697" s="127"/>
    </row>
    <row r="5698" spans="3:25" ht="19" hidden="1">
      <c r="C5698" s="933"/>
      <c r="D5698" s="933"/>
      <c r="E5698" s="19"/>
      <c r="I5698" s="100"/>
      <c r="M5698" s="100"/>
      <c r="Q5698" s="99"/>
      <c r="R5698" s="340"/>
      <c r="S5698" s="119"/>
      <c r="T5698" s="123"/>
      <c r="U5698" s="119"/>
      <c r="V5698" s="99"/>
      <c r="W5698" s="127"/>
      <c r="X5698" s="99"/>
      <c r="Y5698" s="127"/>
    </row>
    <row r="5699" spans="3:25" ht="19" hidden="1">
      <c r="C5699" s="933"/>
      <c r="D5699" s="933"/>
      <c r="E5699" s="19"/>
      <c r="I5699" s="100"/>
      <c r="M5699" s="100"/>
      <c r="Q5699" s="99"/>
      <c r="R5699" s="340"/>
      <c r="S5699" s="119"/>
      <c r="T5699" s="123"/>
      <c r="U5699" s="119"/>
      <c r="V5699" s="99"/>
      <c r="W5699" s="127"/>
      <c r="X5699" s="99"/>
      <c r="Y5699" s="127"/>
    </row>
    <row r="5700" spans="3:25" ht="19" hidden="1">
      <c r="C5700" s="933"/>
      <c r="D5700" s="933"/>
      <c r="E5700" s="19"/>
      <c r="I5700" s="100"/>
      <c r="M5700" s="100"/>
      <c r="Q5700" s="99"/>
      <c r="R5700" s="340"/>
      <c r="S5700" s="119"/>
      <c r="T5700" s="123"/>
      <c r="U5700" s="119"/>
      <c r="V5700" s="99"/>
      <c r="W5700" s="127"/>
      <c r="X5700" s="99"/>
      <c r="Y5700" s="127"/>
    </row>
    <row r="5701" spans="3:25" ht="19" hidden="1">
      <c r="C5701" s="933"/>
      <c r="D5701" s="933"/>
      <c r="E5701" s="19"/>
      <c r="I5701" s="100"/>
      <c r="M5701" s="100"/>
      <c r="Q5701" s="99"/>
      <c r="R5701" s="340"/>
      <c r="S5701" s="119"/>
      <c r="T5701" s="123"/>
      <c r="U5701" s="119"/>
      <c r="V5701" s="99"/>
      <c r="W5701" s="127"/>
      <c r="X5701" s="99"/>
      <c r="Y5701" s="127"/>
    </row>
    <row r="5702" spans="3:25" ht="19" hidden="1">
      <c r="C5702" s="933"/>
      <c r="D5702" s="933"/>
      <c r="E5702" s="19"/>
      <c r="I5702" s="100"/>
      <c r="M5702" s="100"/>
      <c r="Q5702" s="99"/>
      <c r="R5702" s="340"/>
      <c r="S5702" s="119"/>
      <c r="T5702" s="123"/>
      <c r="U5702" s="119"/>
      <c r="V5702" s="99"/>
      <c r="W5702" s="127"/>
      <c r="X5702" s="99"/>
      <c r="Y5702" s="127"/>
    </row>
    <row r="5703" spans="3:25" ht="19" hidden="1">
      <c r="C5703" s="933"/>
      <c r="D5703" s="933"/>
      <c r="E5703" s="19"/>
      <c r="I5703" s="100"/>
      <c r="M5703" s="100"/>
      <c r="Q5703" s="99"/>
      <c r="R5703" s="340"/>
      <c r="S5703" s="119"/>
      <c r="T5703" s="123"/>
      <c r="U5703" s="119"/>
      <c r="V5703" s="99"/>
      <c r="W5703" s="127"/>
      <c r="X5703" s="99"/>
      <c r="Y5703" s="127"/>
    </row>
    <row r="5704" spans="3:25" ht="19" hidden="1">
      <c r="C5704" s="933"/>
      <c r="D5704" s="933"/>
      <c r="E5704" s="19"/>
      <c r="I5704" s="100"/>
      <c r="M5704" s="100"/>
      <c r="Q5704" s="99"/>
      <c r="R5704" s="340"/>
      <c r="S5704" s="119"/>
      <c r="T5704" s="123"/>
      <c r="U5704" s="119"/>
      <c r="V5704" s="99"/>
      <c r="W5704" s="127"/>
      <c r="X5704" s="99"/>
      <c r="Y5704" s="127"/>
    </row>
    <row r="5705" spans="3:25" ht="19" hidden="1">
      <c r="C5705" s="933"/>
      <c r="D5705" s="933"/>
      <c r="E5705" s="19"/>
      <c r="I5705" s="100"/>
      <c r="M5705" s="100"/>
      <c r="Q5705" s="99"/>
      <c r="R5705" s="340"/>
      <c r="S5705" s="119"/>
      <c r="T5705" s="123"/>
      <c r="U5705" s="119"/>
      <c r="V5705" s="99"/>
      <c r="W5705" s="127"/>
      <c r="X5705" s="99"/>
      <c r="Y5705" s="127"/>
    </row>
    <row r="5706" spans="3:25" ht="19" hidden="1">
      <c r="C5706" s="933"/>
      <c r="D5706" s="933"/>
      <c r="E5706" s="19"/>
      <c r="I5706" s="100"/>
      <c r="M5706" s="100"/>
      <c r="Q5706" s="99"/>
      <c r="R5706" s="340"/>
      <c r="S5706" s="119"/>
      <c r="T5706" s="123"/>
      <c r="U5706" s="119"/>
      <c r="V5706" s="99"/>
      <c r="W5706" s="127"/>
      <c r="X5706" s="99"/>
      <c r="Y5706" s="127"/>
    </row>
    <row r="5707" spans="3:25" ht="19" hidden="1">
      <c r="C5707" s="933"/>
      <c r="D5707" s="933"/>
      <c r="E5707" s="19"/>
      <c r="I5707" s="100"/>
      <c r="M5707" s="100"/>
      <c r="Q5707" s="99"/>
      <c r="R5707" s="340"/>
      <c r="S5707" s="119"/>
      <c r="T5707" s="123"/>
      <c r="U5707" s="119"/>
      <c r="V5707" s="99"/>
      <c r="W5707" s="127"/>
      <c r="X5707" s="99"/>
      <c r="Y5707" s="127"/>
    </row>
    <row r="5708" spans="3:25" ht="19" hidden="1">
      <c r="C5708" s="933"/>
      <c r="D5708" s="933"/>
      <c r="E5708" s="19"/>
      <c r="I5708" s="100"/>
      <c r="M5708" s="100"/>
      <c r="Q5708" s="99"/>
      <c r="R5708" s="340"/>
      <c r="S5708" s="119"/>
      <c r="T5708" s="123"/>
      <c r="U5708" s="119"/>
      <c r="V5708" s="99"/>
      <c r="W5708" s="127"/>
      <c r="X5708" s="99"/>
      <c r="Y5708" s="127"/>
    </row>
    <row r="5709" spans="3:25" ht="19" hidden="1">
      <c r="C5709" s="933"/>
      <c r="D5709" s="933"/>
      <c r="E5709" s="19"/>
      <c r="I5709" s="100"/>
      <c r="M5709" s="100"/>
      <c r="Q5709" s="99"/>
      <c r="R5709" s="340"/>
      <c r="S5709" s="119"/>
      <c r="T5709" s="123"/>
      <c r="U5709" s="119"/>
      <c r="V5709" s="99"/>
      <c r="W5709" s="127"/>
      <c r="X5709" s="99"/>
      <c r="Y5709" s="127"/>
    </row>
    <row r="5710" spans="3:25" ht="19" hidden="1">
      <c r="C5710" s="933"/>
      <c r="D5710" s="933"/>
      <c r="E5710" s="19"/>
      <c r="I5710" s="100"/>
      <c r="M5710" s="100"/>
      <c r="Q5710" s="99"/>
      <c r="R5710" s="340"/>
      <c r="S5710" s="119"/>
      <c r="T5710" s="123"/>
      <c r="U5710" s="119"/>
      <c r="V5710" s="99"/>
      <c r="W5710" s="127"/>
      <c r="X5710" s="99"/>
      <c r="Y5710" s="127"/>
    </row>
    <row r="5711" spans="3:25" ht="19" hidden="1">
      <c r="C5711" s="933"/>
      <c r="D5711" s="933"/>
      <c r="E5711" s="19"/>
      <c r="I5711" s="100"/>
      <c r="M5711" s="100"/>
      <c r="Q5711" s="99"/>
      <c r="R5711" s="340"/>
      <c r="S5711" s="119"/>
      <c r="T5711" s="123"/>
      <c r="U5711" s="119"/>
      <c r="V5711" s="99"/>
      <c r="W5711" s="127"/>
      <c r="X5711" s="99"/>
      <c r="Y5711" s="127"/>
    </row>
    <row r="5712" spans="3:25" ht="19" hidden="1">
      <c r="C5712" s="933"/>
      <c r="D5712" s="933"/>
      <c r="E5712" s="19"/>
      <c r="I5712" s="100"/>
      <c r="M5712" s="100"/>
      <c r="Q5712" s="99"/>
      <c r="R5712" s="340"/>
      <c r="S5712" s="119"/>
      <c r="T5712" s="123"/>
      <c r="U5712" s="119"/>
      <c r="V5712" s="99"/>
      <c r="W5712" s="127"/>
      <c r="X5712" s="99"/>
      <c r="Y5712" s="127"/>
    </row>
    <row r="5713" spans="3:25" ht="19" hidden="1">
      <c r="C5713" s="933"/>
      <c r="D5713" s="933"/>
      <c r="E5713" s="19"/>
      <c r="I5713" s="100"/>
      <c r="M5713" s="100"/>
      <c r="Q5713" s="99"/>
      <c r="R5713" s="340"/>
      <c r="S5713" s="119"/>
      <c r="T5713" s="123"/>
      <c r="U5713" s="119"/>
      <c r="V5713" s="99"/>
      <c r="W5713" s="127"/>
      <c r="X5713" s="99"/>
      <c r="Y5713" s="127"/>
    </row>
    <row r="5714" spans="3:25" ht="19" hidden="1">
      <c r="C5714" s="933"/>
      <c r="D5714" s="933"/>
      <c r="E5714" s="19"/>
      <c r="I5714" s="100"/>
      <c r="M5714" s="100"/>
      <c r="Q5714" s="99"/>
      <c r="R5714" s="340"/>
      <c r="S5714" s="119"/>
      <c r="T5714" s="123"/>
      <c r="U5714" s="119"/>
      <c r="V5714" s="99"/>
      <c r="W5714" s="127"/>
      <c r="X5714" s="99"/>
      <c r="Y5714" s="127"/>
    </row>
    <row r="5715" spans="3:25" ht="19" hidden="1">
      <c r="C5715" s="933"/>
      <c r="D5715" s="933"/>
      <c r="E5715" s="19"/>
      <c r="I5715" s="100"/>
      <c r="M5715" s="100"/>
      <c r="Q5715" s="99"/>
      <c r="R5715" s="340"/>
      <c r="S5715" s="119"/>
      <c r="T5715" s="123"/>
      <c r="U5715" s="119"/>
      <c r="V5715" s="99"/>
      <c r="W5715" s="127"/>
      <c r="X5715" s="99"/>
      <c r="Y5715" s="127"/>
    </row>
    <row r="5716" spans="3:25" ht="19" hidden="1">
      <c r="C5716" s="933"/>
      <c r="D5716" s="933"/>
      <c r="E5716" s="19"/>
      <c r="I5716" s="100"/>
      <c r="M5716" s="100"/>
      <c r="Q5716" s="99"/>
      <c r="R5716" s="340"/>
      <c r="S5716" s="119"/>
      <c r="T5716" s="123"/>
      <c r="U5716" s="119"/>
      <c r="V5716" s="99"/>
      <c r="W5716" s="127"/>
      <c r="X5716" s="99"/>
      <c r="Y5716" s="127"/>
    </row>
    <row r="5717" spans="3:25" ht="19" hidden="1">
      <c r="C5717" s="933"/>
      <c r="D5717" s="933"/>
      <c r="E5717" s="19"/>
      <c r="I5717" s="100"/>
      <c r="M5717" s="100"/>
      <c r="Q5717" s="99"/>
      <c r="R5717" s="340"/>
      <c r="S5717" s="119"/>
      <c r="T5717" s="123"/>
      <c r="U5717" s="119"/>
      <c r="V5717" s="99"/>
      <c r="W5717" s="127"/>
      <c r="X5717" s="99"/>
      <c r="Y5717" s="127"/>
    </row>
    <row r="5718" spans="3:25" ht="19" hidden="1">
      <c r="C5718" s="933"/>
      <c r="D5718" s="933"/>
      <c r="E5718" s="19"/>
      <c r="I5718" s="100"/>
      <c r="M5718" s="100"/>
      <c r="Q5718" s="99"/>
      <c r="R5718" s="340"/>
      <c r="S5718" s="119"/>
      <c r="T5718" s="123"/>
      <c r="U5718" s="119"/>
      <c r="V5718" s="99"/>
      <c r="W5718" s="127"/>
      <c r="X5718" s="99"/>
      <c r="Y5718" s="127"/>
    </row>
    <row r="5719" spans="3:25" ht="19" hidden="1">
      <c r="C5719" s="933"/>
      <c r="D5719" s="933"/>
      <c r="E5719" s="19"/>
      <c r="I5719" s="100"/>
      <c r="M5719" s="100"/>
      <c r="Q5719" s="99"/>
      <c r="R5719" s="340"/>
      <c r="S5719" s="119"/>
      <c r="T5719" s="123"/>
      <c r="U5719" s="119"/>
      <c r="V5719" s="99"/>
      <c r="W5719" s="127"/>
      <c r="X5719" s="99"/>
      <c r="Y5719" s="127"/>
    </row>
    <row r="5720" spans="3:25" ht="19" hidden="1">
      <c r="C5720" s="933"/>
      <c r="D5720" s="933"/>
      <c r="E5720" s="19"/>
      <c r="I5720" s="100"/>
      <c r="M5720" s="100"/>
      <c r="Q5720" s="99"/>
      <c r="R5720" s="340"/>
      <c r="S5720" s="119"/>
      <c r="T5720" s="123"/>
      <c r="U5720" s="119"/>
      <c r="V5720" s="99"/>
      <c r="W5720" s="127"/>
      <c r="X5720" s="99"/>
      <c r="Y5720" s="127"/>
    </row>
    <row r="5721" spans="3:25" ht="19" hidden="1">
      <c r="C5721" s="933"/>
      <c r="D5721" s="933"/>
      <c r="E5721" s="19"/>
      <c r="I5721" s="100"/>
      <c r="M5721" s="100"/>
      <c r="Q5721" s="99"/>
      <c r="R5721" s="340"/>
      <c r="S5721" s="119"/>
      <c r="T5721" s="123"/>
      <c r="U5721" s="119"/>
      <c r="V5721" s="99"/>
      <c r="W5721" s="127"/>
      <c r="X5721" s="99"/>
      <c r="Y5721" s="127"/>
    </row>
    <row r="5722" spans="3:25" ht="19" hidden="1">
      <c r="C5722" s="933"/>
      <c r="D5722" s="933"/>
      <c r="E5722" s="19"/>
      <c r="I5722" s="100"/>
      <c r="M5722" s="100"/>
      <c r="Q5722" s="99"/>
      <c r="R5722" s="340"/>
      <c r="S5722" s="119"/>
      <c r="T5722" s="123"/>
      <c r="U5722" s="119"/>
      <c r="V5722" s="99"/>
      <c r="W5722" s="127"/>
      <c r="X5722" s="99"/>
      <c r="Y5722" s="127"/>
    </row>
    <row r="5723" spans="3:25" ht="19" hidden="1">
      <c r="C5723" s="933"/>
      <c r="D5723" s="933"/>
      <c r="E5723" s="19"/>
      <c r="I5723" s="100"/>
      <c r="M5723" s="100"/>
      <c r="Q5723" s="99"/>
      <c r="R5723" s="340"/>
      <c r="S5723" s="119"/>
      <c r="T5723" s="123"/>
      <c r="U5723" s="119"/>
      <c r="V5723" s="99"/>
      <c r="W5723" s="127"/>
      <c r="X5723" s="99"/>
      <c r="Y5723" s="127"/>
    </row>
    <row r="5724" spans="3:25" ht="19" hidden="1">
      <c r="C5724" s="933"/>
      <c r="D5724" s="933"/>
      <c r="E5724" s="19"/>
      <c r="I5724" s="100"/>
      <c r="M5724" s="100"/>
      <c r="Q5724" s="99"/>
      <c r="R5724" s="340"/>
      <c r="S5724" s="119"/>
      <c r="T5724" s="123"/>
      <c r="U5724" s="119"/>
      <c r="V5724" s="99"/>
      <c r="W5724" s="127"/>
      <c r="X5724" s="99"/>
      <c r="Y5724" s="127"/>
    </row>
    <row r="5725" spans="3:25" ht="19" hidden="1">
      <c r="C5725" s="933"/>
      <c r="D5725" s="933"/>
      <c r="E5725" s="19"/>
      <c r="I5725" s="100"/>
      <c r="M5725" s="100"/>
      <c r="Q5725" s="99"/>
      <c r="R5725" s="340"/>
      <c r="S5725" s="119"/>
      <c r="T5725" s="123"/>
      <c r="U5725" s="119"/>
      <c r="V5725" s="99"/>
      <c r="W5725" s="127"/>
      <c r="X5725" s="99"/>
      <c r="Y5725" s="127"/>
    </row>
    <row r="5726" spans="3:25" ht="19" hidden="1">
      <c r="C5726" s="933"/>
      <c r="D5726" s="933"/>
      <c r="E5726" s="19"/>
      <c r="I5726" s="100"/>
      <c r="M5726" s="100"/>
      <c r="Q5726" s="99"/>
      <c r="R5726" s="340"/>
      <c r="S5726" s="119"/>
      <c r="T5726" s="123"/>
      <c r="U5726" s="119"/>
      <c r="V5726" s="99"/>
      <c r="W5726" s="127"/>
      <c r="X5726" s="99"/>
      <c r="Y5726" s="127"/>
    </row>
    <row r="5727" spans="3:25" ht="19" hidden="1">
      <c r="C5727" s="933"/>
      <c r="D5727" s="933"/>
      <c r="E5727" s="19"/>
      <c r="I5727" s="100"/>
      <c r="M5727" s="100"/>
      <c r="Q5727" s="99"/>
      <c r="R5727" s="340"/>
      <c r="S5727" s="119"/>
      <c r="T5727" s="123"/>
      <c r="U5727" s="119"/>
      <c r="V5727" s="99"/>
      <c r="W5727" s="127"/>
      <c r="X5727" s="99"/>
      <c r="Y5727" s="127"/>
    </row>
    <row r="5728" spans="3:25" ht="19" hidden="1">
      <c r="C5728" s="933"/>
      <c r="D5728" s="933"/>
      <c r="E5728" s="19"/>
      <c r="I5728" s="100"/>
      <c r="M5728" s="100"/>
      <c r="Q5728" s="99"/>
      <c r="R5728" s="340"/>
      <c r="S5728" s="119"/>
      <c r="T5728" s="123"/>
      <c r="U5728" s="119"/>
      <c r="V5728" s="99"/>
      <c r="W5728" s="127"/>
      <c r="X5728" s="99"/>
      <c r="Y5728" s="127"/>
    </row>
    <row r="5729" spans="3:25" ht="19" hidden="1">
      <c r="C5729" s="933"/>
      <c r="D5729" s="933"/>
      <c r="E5729" s="19"/>
      <c r="I5729" s="100"/>
      <c r="M5729" s="100"/>
      <c r="Q5729" s="99"/>
      <c r="R5729" s="340"/>
      <c r="S5729" s="119"/>
      <c r="T5729" s="123"/>
      <c r="U5729" s="119"/>
      <c r="V5729" s="99"/>
      <c r="W5729" s="127"/>
      <c r="X5729" s="99"/>
      <c r="Y5729" s="127"/>
    </row>
    <row r="5730" spans="3:25" ht="19" hidden="1">
      <c r="C5730" s="933"/>
      <c r="D5730" s="933"/>
      <c r="E5730" s="19"/>
      <c r="I5730" s="100"/>
      <c r="M5730" s="100"/>
      <c r="Q5730" s="99"/>
      <c r="R5730" s="340"/>
      <c r="S5730" s="119"/>
      <c r="T5730" s="123"/>
      <c r="U5730" s="119"/>
      <c r="V5730" s="99"/>
      <c r="W5730" s="127"/>
      <c r="X5730" s="99"/>
      <c r="Y5730" s="127"/>
    </row>
    <row r="5731" spans="3:25" ht="19" hidden="1">
      <c r="C5731" s="933"/>
      <c r="D5731" s="933"/>
      <c r="E5731" s="19"/>
      <c r="I5731" s="100"/>
      <c r="M5731" s="100"/>
      <c r="Q5731" s="99"/>
      <c r="R5731" s="340"/>
      <c r="S5731" s="119"/>
      <c r="T5731" s="123"/>
      <c r="U5731" s="119"/>
      <c r="V5731" s="99"/>
      <c r="W5731" s="127"/>
      <c r="X5731" s="99"/>
      <c r="Y5731" s="127"/>
    </row>
    <row r="5732" spans="3:25" ht="19" hidden="1">
      <c r="C5732" s="933"/>
      <c r="D5732" s="933"/>
      <c r="E5732" s="19"/>
      <c r="I5732" s="100"/>
      <c r="M5732" s="100"/>
      <c r="Q5732" s="99"/>
      <c r="R5732" s="340"/>
      <c r="S5732" s="119"/>
      <c r="T5732" s="123"/>
      <c r="U5732" s="119"/>
      <c r="V5732" s="99"/>
      <c r="W5732" s="127"/>
      <c r="X5732" s="99"/>
      <c r="Y5732" s="127"/>
    </row>
    <row r="5733" spans="3:25" ht="19" hidden="1">
      <c r="C5733" s="933"/>
      <c r="D5733" s="933"/>
      <c r="E5733" s="19"/>
      <c r="I5733" s="100"/>
      <c r="M5733" s="100"/>
      <c r="Q5733" s="99"/>
      <c r="R5733" s="340"/>
      <c r="S5733" s="119"/>
      <c r="T5733" s="123"/>
      <c r="U5733" s="119"/>
      <c r="V5733" s="99"/>
      <c r="W5733" s="127"/>
      <c r="X5733" s="99"/>
      <c r="Y5733" s="127"/>
    </row>
    <row r="5734" spans="3:25" ht="19" hidden="1">
      <c r="C5734" s="933"/>
      <c r="D5734" s="933"/>
      <c r="E5734" s="19"/>
      <c r="I5734" s="100"/>
      <c r="M5734" s="100"/>
      <c r="Q5734" s="99"/>
      <c r="R5734" s="340"/>
      <c r="S5734" s="119"/>
      <c r="T5734" s="123"/>
      <c r="U5734" s="119"/>
      <c r="V5734" s="99"/>
      <c r="W5734" s="127"/>
      <c r="X5734" s="99"/>
      <c r="Y5734" s="127"/>
    </row>
    <row r="5735" spans="3:25" ht="19" hidden="1">
      <c r="C5735" s="933"/>
      <c r="D5735" s="933"/>
      <c r="E5735" s="19"/>
      <c r="I5735" s="100"/>
      <c r="M5735" s="100"/>
      <c r="Q5735" s="99"/>
      <c r="R5735" s="340"/>
      <c r="S5735" s="119"/>
      <c r="T5735" s="123"/>
      <c r="U5735" s="119"/>
      <c r="V5735" s="99"/>
      <c r="W5735" s="127"/>
      <c r="X5735" s="99"/>
      <c r="Y5735" s="127"/>
    </row>
    <row r="5736" spans="3:25" ht="19" hidden="1">
      <c r="C5736" s="933"/>
      <c r="D5736" s="933"/>
      <c r="E5736" s="19"/>
      <c r="I5736" s="100"/>
      <c r="M5736" s="100"/>
      <c r="Q5736" s="99"/>
      <c r="R5736" s="340"/>
      <c r="S5736" s="119"/>
      <c r="T5736" s="123"/>
      <c r="U5736" s="119"/>
      <c r="V5736" s="99"/>
      <c r="W5736" s="127"/>
      <c r="X5736" s="99"/>
      <c r="Y5736" s="127"/>
    </row>
    <row r="5737" spans="3:25" ht="19" hidden="1">
      <c r="C5737" s="933"/>
      <c r="D5737" s="933"/>
      <c r="E5737" s="19"/>
      <c r="I5737" s="100"/>
      <c r="M5737" s="100"/>
      <c r="Q5737" s="99"/>
      <c r="R5737" s="340"/>
      <c r="S5737" s="119"/>
      <c r="T5737" s="123"/>
      <c r="U5737" s="119"/>
      <c r="V5737" s="99"/>
      <c r="W5737" s="127"/>
      <c r="X5737" s="99"/>
      <c r="Y5737" s="127"/>
    </row>
    <row r="5738" spans="3:25" ht="19" hidden="1">
      <c r="C5738" s="933"/>
      <c r="D5738" s="933"/>
      <c r="E5738" s="19"/>
      <c r="I5738" s="100"/>
      <c r="M5738" s="100"/>
      <c r="Q5738" s="99"/>
      <c r="R5738" s="340"/>
      <c r="S5738" s="119"/>
      <c r="T5738" s="123"/>
      <c r="U5738" s="119"/>
      <c r="V5738" s="99"/>
      <c r="W5738" s="127"/>
      <c r="X5738" s="99"/>
      <c r="Y5738" s="127"/>
    </row>
    <row r="5739" spans="3:25" ht="19" hidden="1">
      <c r="C5739" s="933"/>
      <c r="D5739" s="933"/>
      <c r="E5739" s="19"/>
      <c r="I5739" s="100"/>
      <c r="M5739" s="100"/>
      <c r="Q5739" s="99"/>
      <c r="R5739" s="340"/>
      <c r="S5739" s="119"/>
      <c r="T5739" s="123"/>
      <c r="U5739" s="119"/>
      <c r="V5739" s="99"/>
      <c r="W5739" s="127"/>
      <c r="X5739" s="99"/>
      <c r="Y5739" s="127"/>
    </row>
    <row r="5740" spans="3:25" ht="19" hidden="1">
      <c r="C5740" s="933"/>
      <c r="D5740" s="933"/>
      <c r="E5740" s="19"/>
      <c r="I5740" s="100"/>
      <c r="M5740" s="100"/>
      <c r="Q5740" s="99"/>
      <c r="R5740" s="340"/>
      <c r="S5740" s="119"/>
      <c r="T5740" s="123"/>
      <c r="U5740" s="119"/>
      <c r="V5740" s="99"/>
      <c r="W5740" s="127"/>
      <c r="X5740" s="99"/>
      <c r="Y5740" s="127"/>
    </row>
    <row r="5741" spans="3:25" ht="19" hidden="1">
      <c r="C5741" s="933"/>
      <c r="D5741" s="933"/>
      <c r="E5741" s="19"/>
      <c r="I5741" s="100"/>
      <c r="M5741" s="100"/>
      <c r="Q5741" s="99"/>
      <c r="R5741" s="340"/>
      <c r="S5741" s="119"/>
      <c r="T5741" s="123"/>
      <c r="U5741" s="119"/>
      <c r="V5741" s="99"/>
      <c r="W5741" s="127"/>
      <c r="X5741" s="99"/>
      <c r="Y5741" s="127"/>
    </row>
    <row r="5742" spans="3:25" ht="19" hidden="1">
      <c r="C5742" s="933"/>
      <c r="D5742" s="933"/>
      <c r="E5742" s="19"/>
      <c r="I5742" s="100"/>
      <c r="M5742" s="100"/>
      <c r="Q5742" s="99"/>
      <c r="R5742" s="340"/>
      <c r="S5742" s="119"/>
      <c r="T5742" s="123"/>
      <c r="U5742" s="119"/>
      <c r="V5742" s="99"/>
      <c r="W5742" s="127"/>
      <c r="X5742" s="99"/>
      <c r="Y5742" s="127"/>
    </row>
    <row r="5743" spans="3:25" ht="19" hidden="1">
      <c r="C5743" s="933"/>
      <c r="D5743" s="933"/>
      <c r="E5743" s="19"/>
      <c r="I5743" s="100"/>
      <c r="M5743" s="100"/>
      <c r="Q5743" s="99"/>
      <c r="R5743" s="340"/>
      <c r="S5743" s="119"/>
      <c r="T5743" s="123"/>
      <c r="U5743" s="119"/>
      <c r="V5743" s="99"/>
      <c r="W5743" s="127"/>
      <c r="X5743" s="99"/>
      <c r="Y5743" s="127"/>
    </row>
    <row r="5744" spans="3:25" ht="19" hidden="1">
      <c r="C5744" s="933"/>
      <c r="D5744" s="933"/>
      <c r="E5744" s="19"/>
      <c r="I5744" s="100"/>
      <c r="M5744" s="100"/>
      <c r="Q5744" s="99"/>
      <c r="R5744" s="340"/>
      <c r="S5744" s="119"/>
      <c r="T5744" s="123"/>
      <c r="U5744" s="119"/>
      <c r="V5744" s="99"/>
      <c r="W5744" s="127"/>
      <c r="X5744" s="99"/>
      <c r="Y5744" s="127"/>
    </row>
    <row r="5745" spans="3:25" ht="19" hidden="1">
      <c r="C5745" s="933"/>
      <c r="D5745" s="933"/>
      <c r="E5745" s="19"/>
      <c r="I5745" s="100"/>
      <c r="M5745" s="100"/>
      <c r="Q5745" s="99"/>
      <c r="R5745" s="340"/>
      <c r="S5745" s="119"/>
      <c r="T5745" s="123"/>
      <c r="U5745" s="119"/>
      <c r="V5745" s="99"/>
      <c r="W5745" s="127"/>
      <c r="X5745" s="99"/>
      <c r="Y5745" s="127"/>
    </row>
    <row r="5746" spans="3:25" ht="19" hidden="1">
      <c r="C5746" s="933"/>
      <c r="D5746" s="933"/>
      <c r="E5746" s="19"/>
      <c r="I5746" s="100"/>
      <c r="M5746" s="100"/>
      <c r="Q5746" s="99"/>
      <c r="R5746" s="340"/>
      <c r="S5746" s="119"/>
      <c r="T5746" s="123"/>
      <c r="U5746" s="119"/>
      <c r="V5746" s="99"/>
      <c r="W5746" s="127"/>
      <c r="X5746" s="99"/>
      <c r="Y5746" s="127"/>
    </row>
    <row r="5747" spans="3:25" ht="19" hidden="1">
      <c r="C5747" s="933"/>
      <c r="D5747" s="933"/>
      <c r="E5747" s="19"/>
      <c r="I5747" s="100"/>
      <c r="M5747" s="100"/>
      <c r="Q5747" s="99"/>
      <c r="R5747" s="340"/>
      <c r="S5747" s="119"/>
      <c r="T5747" s="123"/>
      <c r="U5747" s="119"/>
      <c r="V5747" s="99"/>
      <c r="W5747" s="127"/>
      <c r="X5747" s="99"/>
      <c r="Y5747" s="127"/>
    </row>
    <row r="5748" spans="3:25" ht="19" hidden="1">
      <c r="C5748" s="933"/>
      <c r="D5748" s="933"/>
      <c r="E5748" s="19"/>
      <c r="I5748" s="100"/>
      <c r="M5748" s="100"/>
      <c r="Q5748" s="99"/>
      <c r="R5748" s="340"/>
      <c r="S5748" s="119"/>
      <c r="T5748" s="123"/>
      <c r="U5748" s="119"/>
      <c r="V5748" s="99"/>
      <c r="W5748" s="127"/>
      <c r="X5748" s="99"/>
      <c r="Y5748" s="127"/>
    </row>
    <row r="5749" spans="3:25" ht="19" hidden="1">
      <c r="C5749" s="933"/>
      <c r="D5749" s="933"/>
      <c r="E5749" s="19"/>
      <c r="I5749" s="100"/>
      <c r="M5749" s="100"/>
      <c r="Q5749" s="99"/>
      <c r="R5749" s="340"/>
      <c r="S5749" s="119"/>
      <c r="T5749" s="123"/>
      <c r="U5749" s="119"/>
      <c r="V5749" s="99"/>
      <c r="W5749" s="127"/>
      <c r="X5749" s="99"/>
      <c r="Y5749" s="127"/>
    </row>
    <row r="5750" spans="3:25" ht="19" hidden="1">
      <c r="C5750" s="933"/>
      <c r="D5750" s="933"/>
      <c r="E5750" s="19"/>
      <c r="I5750" s="100"/>
      <c r="M5750" s="100"/>
      <c r="Q5750" s="99"/>
      <c r="R5750" s="340"/>
      <c r="S5750" s="119"/>
      <c r="T5750" s="123"/>
      <c r="U5750" s="119"/>
      <c r="V5750" s="99"/>
      <c r="W5750" s="127"/>
      <c r="X5750" s="99"/>
      <c r="Y5750" s="127"/>
    </row>
    <row r="5751" spans="3:25" ht="19" hidden="1">
      <c r="C5751" s="933"/>
      <c r="D5751" s="933"/>
      <c r="E5751" s="19"/>
      <c r="I5751" s="100"/>
      <c r="M5751" s="100"/>
      <c r="Q5751" s="99"/>
      <c r="R5751" s="340"/>
      <c r="S5751" s="119"/>
      <c r="T5751" s="123"/>
      <c r="U5751" s="119"/>
      <c r="V5751" s="99"/>
      <c r="W5751" s="127"/>
      <c r="X5751" s="99"/>
      <c r="Y5751" s="127"/>
    </row>
    <row r="5752" spans="3:25" ht="19" hidden="1">
      <c r="C5752" s="933"/>
      <c r="D5752" s="933"/>
      <c r="E5752" s="19"/>
      <c r="I5752" s="100"/>
      <c r="M5752" s="100"/>
      <c r="Q5752" s="99"/>
      <c r="R5752" s="340"/>
      <c r="S5752" s="119"/>
      <c r="T5752" s="123"/>
      <c r="U5752" s="119"/>
      <c r="V5752" s="99"/>
      <c r="W5752" s="127"/>
      <c r="X5752" s="99"/>
      <c r="Y5752" s="127"/>
    </row>
    <row r="5753" spans="3:25" ht="19" hidden="1">
      <c r="C5753" s="933"/>
      <c r="D5753" s="933"/>
      <c r="E5753" s="19"/>
      <c r="I5753" s="100"/>
      <c r="M5753" s="100"/>
      <c r="Q5753" s="99"/>
      <c r="R5753" s="340"/>
      <c r="S5753" s="119"/>
      <c r="T5753" s="123"/>
      <c r="U5753" s="119"/>
      <c r="V5753" s="99"/>
      <c r="W5753" s="127"/>
      <c r="X5753" s="99"/>
      <c r="Y5753" s="127"/>
    </row>
    <row r="5754" spans="3:25" ht="19" hidden="1">
      <c r="C5754" s="933"/>
      <c r="D5754" s="933"/>
      <c r="E5754" s="19"/>
      <c r="I5754" s="100"/>
      <c r="M5754" s="100"/>
      <c r="Q5754" s="99"/>
      <c r="R5754" s="340"/>
      <c r="S5754" s="119"/>
      <c r="T5754" s="123"/>
      <c r="U5754" s="119"/>
      <c r="V5754" s="99"/>
      <c r="W5754" s="127"/>
      <c r="X5754" s="99"/>
      <c r="Y5754" s="127"/>
    </row>
    <row r="5755" spans="3:25" ht="19" hidden="1">
      <c r="C5755" s="933"/>
      <c r="D5755" s="933"/>
      <c r="E5755" s="19"/>
      <c r="I5755" s="100"/>
      <c r="M5755" s="100"/>
      <c r="Q5755" s="99"/>
      <c r="R5755" s="340"/>
      <c r="S5755" s="119"/>
      <c r="T5755" s="123"/>
      <c r="U5755" s="119"/>
      <c r="V5755" s="99"/>
      <c r="W5755" s="127"/>
      <c r="X5755" s="99"/>
      <c r="Y5755" s="127"/>
    </row>
    <row r="5756" spans="3:25" ht="19" hidden="1">
      <c r="C5756" s="933"/>
      <c r="D5756" s="933"/>
      <c r="E5756" s="19"/>
      <c r="I5756" s="100"/>
      <c r="M5756" s="100"/>
      <c r="Q5756" s="99"/>
      <c r="R5756" s="340"/>
      <c r="S5756" s="119"/>
      <c r="T5756" s="123"/>
      <c r="U5756" s="119"/>
      <c r="V5756" s="99"/>
      <c r="W5756" s="127"/>
      <c r="X5756" s="99"/>
      <c r="Y5756" s="127"/>
    </row>
    <row r="5757" spans="3:25" ht="19" hidden="1">
      <c r="C5757" s="933"/>
      <c r="D5757" s="933"/>
      <c r="E5757" s="19"/>
      <c r="I5757" s="100"/>
      <c r="M5757" s="100"/>
      <c r="Q5757" s="99"/>
      <c r="R5757" s="340"/>
      <c r="S5757" s="119"/>
      <c r="T5757" s="123"/>
      <c r="U5757" s="119"/>
      <c r="V5757" s="99"/>
      <c r="W5757" s="127"/>
      <c r="X5757" s="99"/>
      <c r="Y5757" s="127"/>
    </row>
    <row r="5758" spans="3:25" ht="19" hidden="1">
      <c r="C5758" s="933"/>
      <c r="D5758" s="933"/>
      <c r="E5758" s="19"/>
      <c r="I5758" s="100"/>
      <c r="M5758" s="100"/>
      <c r="Q5758" s="99"/>
      <c r="R5758" s="340"/>
      <c r="S5758" s="119"/>
      <c r="T5758" s="123"/>
      <c r="U5758" s="119"/>
      <c r="V5758" s="99"/>
      <c r="W5758" s="127"/>
      <c r="X5758" s="99"/>
      <c r="Y5758" s="127"/>
    </row>
    <row r="5759" spans="3:25" ht="19" hidden="1">
      <c r="C5759" s="933"/>
      <c r="D5759" s="933"/>
      <c r="E5759" s="19"/>
      <c r="I5759" s="100"/>
      <c r="M5759" s="100"/>
      <c r="Q5759" s="99"/>
      <c r="R5759" s="340"/>
      <c r="S5759" s="119"/>
      <c r="T5759" s="123"/>
      <c r="U5759" s="119"/>
      <c r="V5759" s="99"/>
      <c r="W5759" s="127"/>
      <c r="X5759" s="99"/>
      <c r="Y5759" s="127"/>
    </row>
    <row r="5760" spans="3:25" ht="19" hidden="1">
      <c r="C5760" s="933"/>
      <c r="D5760" s="933"/>
      <c r="E5760" s="19"/>
      <c r="I5760" s="100"/>
      <c r="M5760" s="100"/>
      <c r="Q5760" s="99"/>
      <c r="R5760" s="340"/>
      <c r="S5760" s="119"/>
      <c r="T5760" s="123"/>
      <c r="U5760" s="119"/>
      <c r="V5760" s="99"/>
      <c r="W5760" s="127"/>
      <c r="X5760" s="99"/>
      <c r="Y5760" s="127"/>
    </row>
    <row r="5761" spans="3:25" ht="19" hidden="1">
      <c r="C5761" s="933"/>
      <c r="D5761" s="933"/>
      <c r="E5761" s="19"/>
      <c r="I5761" s="100"/>
      <c r="M5761" s="100"/>
      <c r="Q5761" s="99"/>
      <c r="R5761" s="340"/>
      <c r="S5761" s="119"/>
      <c r="T5761" s="123"/>
      <c r="U5761" s="119"/>
      <c r="V5761" s="99"/>
      <c r="W5761" s="127"/>
      <c r="X5761" s="99"/>
      <c r="Y5761" s="127"/>
    </row>
    <row r="5762" spans="3:25" ht="19" hidden="1">
      <c r="C5762" s="933"/>
      <c r="D5762" s="933"/>
      <c r="E5762" s="19"/>
      <c r="I5762" s="100"/>
      <c r="M5762" s="100"/>
      <c r="Q5762" s="99"/>
      <c r="R5762" s="340"/>
      <c r="S5762" s="119"/>
      <c r="T5762" s="123"/>
      <c r="U5762" s="119"/>
      <c r="V5762" s="99"/>
      <c r="W5762" s="127"/>
      <c r="X5762" s="99"/>
      <c r="Y5762" s="127"/>
    </row>
    <row r="5763" spans="3:25" ht="19" hidden="1">
      <c r="C5763" s="933"/>
      <c r="D5763" s="933"/>
      <c r="E5763" s="19"/>
      <c r="I5763" s="100"/>
      <c r="M5763" s="100"/>
      <c r="Q5763" s="99"/>
      <c r="R5763" s="340"/>
      <c r="S5763" s="119"/>
      <c r="T5763" s="123"/>
      <c r="U5763" s="119"/>
      <c r="V5763" s="99"/>
      <c r="W5763" s="127"/>
      <c r="X5763" s="99"/>
      <c r="Y5763" s="127"/>
    </row>
    <row r="5764" spans="3:25" ht="19" hidden="1">
      <c r="C5764" s="933"/>
      <c r="D5764" s="933"/>
      <c r="E5764" s="19"/>
      <c r="I5764" s="100"/>
      <c r="M5764" s="100"/>
      <c r="Q5764" s="99"/>
      <c r="R5764" s="340"/>
      <c r="S5764" s="119"/>
      <c r="T5764" s="123"/>
      <c r="U5764" s="119"/>
      <c r="V5764" s="99"/>
      <c r="W5764" s="127"/>
      <c r="X5764" s="99"/>
      <c r="Y5764" s="127"/>
    </row>
    <row r="5765" spans="3:25" ht="19" hidden="1">
      <c r="C5765" s="933"/>
      <c r="D5765" s="933"/>
      <c r="E5765" s="19"/>
      <c r="I5765" s="100"/>
      <c r="M5765" s="100"/>
      <c r="Q5765" s="99"/>
      <c r="R5765" s="340"/>
      <c r="S5765" s="119"/>
      <c r="T5765" s="123"/>
      <c r="U5765" s="119"/>
      <c r="V5765" s="99"/>
      <c r="W5765" s="127"/>
      <c r="X5765" s="99"/>
      <c r="Y5765" s="127"/>
    </row>
    <row r="5766" spans="3:25" ht="19" hidden="1">
      <c r="C5766" s="933"/>
      <c r="D5766" s="933"/>
      <c r="E5766" s="19"/>
      <c r="I5766" s="100"/>
      <c r="M5766" s="100"/>
      <c r="Q5766" s="99"/>
      <c r="R5766" s="340"/>
      <c r="S5766" s="119"/>
      <c r="T5766" s="123"/>
      <c r="U5766" s="119"/>
      <c r="V5766" s="99"/>
      <c r="W5766" s="127"/>
      <c r="X5766" s="99"/>
      <c r="Y5766" s="127"/>
    </row>
    <row r="5767" spans="3:25" ht="19" hidden="1">
      <c r="C5767" s="933"/>
      <c r="D5767" s="933"/>
      <c r="E5767" s="19"/>
      <c r="I5767" s="100"/>
      <c r="M5767" s="100"/>
      <c r="Q5767" s="99"/>
      <c r="R5767" s="340"/>
      <c r="S5767" s="119"/>
      <c r="T5767" s="123"/>
      <c r="U5767" s="119"/>
      <c r="V5767" s="99"/>
      <c r="W5767" s="127"/>
      <c r="X5767" s="99"/>
      <c r="Y5767" s="127"/>
    </row>
    <row r="5768" spans="3:25" ht="19" hidden="1">
      <c r="C5768" s="933"/>
      <c r="D5768" s="933"/>
      <c r="E5768" s="19"/>
      <c r="I5768" s="100"/>
      <c r="M5768" s="100"/>
      <c r="Q5768" s="99"/>
      <c r="R5768" s="340"/>
      <c r="S5768" s="119"/>
      <c r="T5768" s="123"/>
      <c r="U5768" s="119"/>
      <c r="V5768" s="99"/>
      <c r="W5768" s="127"/>
      <c r="X5768" s="99"/>
      <c r="Y5768" s="127"/>
    </row>
    <row r="5769" spans="3:25" ht="19" hidden="1">
      <c r="C5769" s="933"/>
      <c r="D5769" s="933"/>
      <c r="E5769" s="19"/>
      <c r="I5769" s="100"/>
      <c r="M5769" s="100"/>
      <c r="Q5769" s="99"/>
      <c r="R5769" s="340"/>
      <c r="S5769" s="119"/>
      <c r="T5769" s="123"/>
      <c r="U5769" s="119"/>
      <c r="V5769" s="99"/>
      <c r="W5769" s="127"/>
      <c r="X5769" s="99"/>
      <c r="Y5769" s="127"/>
    </row>
    <row r="5770" spans="3:25" ht="19" hidden="1">
      <c r="C5770" s="933"/>
      <c r="D5770" s="933"/>
      <c r="E5770" s="19"/>
      <c r="I5770" s="100"/>
      <c r="M5770" s="100"/>
      <c r="Q5770" s="99"/>
      <c r="R5770" s="340"/>
      <c r="S5770" s="119"/>
      <c r="T5770" s="123"/>
      <c r="U5770" s="119"/>
      <c r="V5770" s="99"/>
      <c r="W5770" s="127"/>
      <c r="X5770" s="99"/>
      <c r="Y5770" s="127"/>
    </row>
    <row r="5771" spans="3:25" ht="19" hidden="1">
      <c r="C5771" s="933"/>
      <c r="D5771" s="933"/>
      <c r="E5771" s="19"/>
      <c r="I5771" s="100"/>
      <c r="M5771" s="100"/>
      <c r="Q5771" s="99"/>
      <c r="R5771" s="340"/>
      <c r="S5771" s="119"/>
      <c r="T5771" s="123"/>
      <c r="U5771" s="119"/>
      <c r="V5771" s="99"/>
      <c r="W5771" s="127"/>
      <c r="X5771" s="99"/>
      <c r="Y5771" s="127"/>
    </row>
    <row r="5772" spans="3:25" ht="19" hidden="1">
      <c r="C5772" s="933"/>
      <c r="D5772" s="933"/>
      <c r="E5772" s="19"/>
      <c r="I5772" s="100"/>
      <c r="M5772" s="100"/>
      <c r="Q5772" s="99"/>
      <c r="R5772" s="340"/>
      <c r="S5772" s="119"/>
      <c r="T5772" s="123"/>
      <c r="U5772" s="119"/>
      <c r="V5772" s="99"/>
      <c r="W5772" s="127"/>
      <c r="X5772" s="99"/>
      <c r="Y5772" s="127"/>
    </row>
    <row r="5773" spans="3:25" ht="19" hidden="1">
      <c r="C5773" s="933"/>
      <c r="D5773" s="933"/>
      <c r="E5773" s="19"/>
      <c r="I5773" s="100"/>
      <c r="M5773" s="100"/>
      <c r="Q5773" s="99"/>
      <c r="R5773" s="340"/>
      <c r="S5773" s="119"/>
      <c r="T5773" s="123"/>
      <c r="U5773" s="119"/>
      <c r="V5773" s="99"/>
      <c r="W5773" s="127"/>
      <c r="X5773" s="99"/>
      <c r="Y5773" s="127"/>
    </row>
    <row r="5774" spans="3:25" ht="19" hidden="1">
      <c r="C5774" s="933"/>
      <c r="D5774" s="933"/>
      <c r="E5774" s="19"/>
      <c r="I5774" s="100"/>
      <c r="M5774" s="100"/>
      <c r="Q5774" s="99"/>
      <c r="R5774" s="340"/>
      <c r="S5774" s="119"/>
      <c r="T5774" s="123"/>
      <c r="U5774" s="119"/>
      <c r="V5774" s="99"/>
      <c r="W5774" s="127"/>
      <c r="X5774" s="99"/>
      <c r="Y5774" s="127"/>
    </row>
    <row r="5775" spans="3:25" ht="19" hidden="1">
      <c r="C5775" s="933"/>
      <c r="D5775" s="933"/>
      <c r="E5775" s="19"/>
      <c r="I5775" s="100"/>
      <c r="M5775" s="100"/>
      <c r="Q5775" s="99"/>
      <c r="R5775" s="340"/>
      <c r="S5775" s="119"/>
      <c r="T5775" s="123"/>
      <c r="U5775" s="119"/>
      <c r="V5775" s="99"/>
      <c r="W5775" s="127"/>
      <c r="X5775" s="99"/>
      <c r="Y5775" s="127"/>
    </row>
    <row r="5776" spans="3:25" ht="19" hidden="1">
      <c r="C5776" s="933"/>
      <c r="D5776" s="933"/>
      <c r="E5776" s="19"/>
      <c r="I5776" s="100"/>
      <c r="M5776" s="100"/>
      <c r="Q5776" s="99"/>
      <c r="R5776" s="340"/>
      <c r="S5776" s="119"/>
      <c r="T5776" s="123"/>
      <c r="U5776" s="119"/>
      <c r="V5776" s="99"/>
      <c r="W5776" s="127"/>
      <c r="X5776" s="99"/>
      <c r="Y5776" s="127"/>
    </row>
    <row r="5777" spans="3:25" ht="19" hidden="1">
      <c r="C5777" s="933"/>
      <c r="D5777" s="933"/>
      <c r="E5777" s="19"/>
      <c r="I5777" s="100"/>
      <c r="M5777" s="100"/>
      <c r="Q5777" s="99"/>
      <c r="R5777" s="340"/>
      <c r="S5777" s="119"/>
      <c r="T5777" s="123"/>
      <c r="U5777" s="119"/>
      <c r="V5777" s="99"/>
      <c r="W5777" s="127"/>
      <c r="X5777" s="99"/>
      <c r="Y5777" s="127"/>
    </row>
    <row r="5778" spans="3:25" ht="19" hidden="1">
      <c r="C5778" s="933"/>
      <c r="D5778" s="933"/>
      <c r="E5778" s="19"/>
      <c r="I5778" s="100"/>
      <c r="M5778" s="100"/>
      <c r="Q5778" s="99"/>
      <c r="R5778" s="340"/>
      <c r="S5778" s="119"/>
      <c r="T5778" s="123"/>
      <c r="U5778" s="119"/>
      <c r="V5778" s="99"/>
      <c r="W5778" s="127"/>
      <c r="X5778" s="99"/>
      <c r="Y5778" s="127"/>
    </row>
    <row r="5779" spans="3:25" ht="19" hidden="1">
      <c r="C5779" s="933"/>
      <c r="D5779" s="933"/>
      <c r="E5779" s="19"/>
      <c r="I5779" s="100"/>
      <c r="M5779" s="100"/>
      <c r="Q5779" s="99"/>
      <c r="R5779" s="340"/>
      <c r="S5779" s="119"/>
      <c r="T5779" s="123"/>
      <c r="U5779" s="119"/>
      <c r="V5779" s="99"/>
      <c r="W5779" s="127"/>
      <c r="X5779" s="99"/>
      <c r="Y5779" s="127"/>
    </row>
    <row r="5780" spans="3:25" ht="19" hidden="1">
      <c r="C5780" s="933"/>
      <c r="D5780" s="933"/>
      <c r="E5780" s="19"/>
      <c r="I5780" s="100"/>
      <c r="M5780" s="100"/>
      <c r="Q5780" s="99"/>
      <c r="R5780" s="340"/>
      <c r="S5780" s="119"/>
      <c r="T5780" s="123"/>
      <c r="U5780" s="119"/>
      <c r="V5780" s="99"/>
      <c r="W5780" s="127"/>
      <c r="X5780" s="99"/>
      <c r="Y5780" s="127"/>
    </row>
    <row r="5781" spans="3:25" ht="19" hidden="1">
      <c r="C5781" s="933"/>
      <c r="D5781" s="933"/>
      <c r="E5781" s="19"/>
      <c r="I5781" s="100"/>
      <c r="M5781" s="100"/>
      <c r="Q5781" s="99"/>
      <c r="R5781" s="340"/>
      <c r="S5781" s="119"/>
      <c r="T5781" s="123"/>
      <c r="U5781" s="119"/>
      <c r="V5781" s="99"/>
      <c r="W5781" s="127"/>
      <c r="X5781" s="99"/>
      <c r="Y5781" s="127"/>
    </row>
    <row r="5782" spans="3:25" ht="19" hidden="1">
      <c r="C5782" s="933"/>
      <c r="D5782" s="933"/>
      <c r="E5782" s="19"/>
      <c r="I5782" s="100"/>
      <c r="M5782" s="100"/>
      <c r="Q5782" s="99"/>
      <c r="R5782" s="340"/>
      <c r="S5782" s="119"/>
      <c r="T5782" s="123"/>
      <c r="U5782" s="119"/>
      <c r="V5782" s="99"/>
      <c r="W5782" s="127"/>
      <c r="X5782" s="99"/>
      <c r="Y5782" s="127"/>
    </row>
    <row r="5783" spans="3:25" ht="19" hidden="1">
      <c r="C5783" s="933"/>
      <c r="D5783" s="933"/>
      <c r="E5783" s="19"/>
      <c r="I5783" s="100"/>
      <c r="M5783" s="100"/>
      <c r="Q5783" s="99"/>
      <c r="R5783" s="340"/>
      <c r="S5783" s="119"/>
      <c r="T5783" s="123"/>
      <c r="U5783" s="119"/>
      <c r="V5783" s="99"/>
      <c r="W5783" s="127"/>
      <c r="X5783" s="99"/>
      <c r="Y5783" s="127"/>
    </row>
    <row r="5784" spans="3:25" ht="19" hidden="1">
      <c r="C5784" s="933"/>
      <c r="D5784" s="933"/>
      <c r="E5784" s="19"/>
      <c r="I5784" s="100"/>
      <c r="M5784" s="100"/>
      <c r="Q5784" s="99"/>
      <c r="R5784" s="340"/>
      <c r="S5784" s="119"/>
      <c r="T5784" s="123"/>
      <c r="U5784" s="119"/>
      <c r="V5784" s="99"/>
      <c r="W5784" s="127"/>
      <c r="X5784" s="99"/>
      <c r="Y5784" s="127"/>
    </row>
    <row r="5785" spans="3:25" ht="19" hidden="1">
      <c r="C5785" s="933"/>
      <c r="D5785" s="933"/>
      <c r="E5785" s="19"/>
      <c r="I5785" s="100"/>
      <c r="M5785" s="100"/>
      <c r="Q5785" s="99"/>
      <c r="R5785" s="340"/>
      <c r="S5785" s="119"/>
      <c r="T5785" s="123"/>
      <c r="U5785" s="119"/>
      <c r="V5785" s="99"/>
      <c r="W5785" s="127"/>
      <c r="X5785" s="99"/>
      <c r="Y5785" s="127"/>
    </row>
    <row r="5786" spans="3:25" ht="19" hidden="1">
      <c r="C5786" s="933"/>
      <c r="D5786" s="933"/>
      <c r="E5786" s="19"/>
      <c r="I5786" s="100"/>
      <c r="M5786" s="100"/>
      <c r="Q5786" s="99"/>
      <c r="R5786" s="340"/>
      <c r="S5786" s="119"/>
      <c r="T5786" s="123"/>
      <c r="U5786" s="119"/>
      <c r="V5786" s="99"/>
      <c r="W5786" s="127"/>
      <c r="X5786" s="99"/>
      <c r="Y5786" s="127"/>
    </row>
    <row r="5787" spans="3:25" ht="19" hidden="1">
      <c r="C5787" s="933"/>
      <c r="D5787" s="933"/>
      <c r="E5787" s="19"/>
      <c r="I5787" s="100"/>
      <c r="M5787" s="100"/>
      <c r="Q5787" s="99"/>
      <c r="R5787" s="340"/>
      <c r="S5787" s="119"/>
      <c r="T5787" s="123"/>
      <c r="U5787" s="119"/>
      <c r="V5787" s="99"/>
      <c r="W5787" s="127"/>
      <c r="X5787" s="99"/>
      <c r="Y5787" s="127"/>
    </row>
    <row r="5788" spans="3:25" ht="19" hidden="1">
      <c r="C5788" s="933"/>
      <c r="D5788" s="933"/>
      <c r="E5788" s="19"/>
      <c r="I5788" s="100"/>
      <c r="M5788" s="100"/>
      <c r="Q5788" s="99"/>
      <c r="R5788" s="340"/>
      <c r="S5788" s="119"/>
      <c r="T5788" s="123"/>
      <c r="U5788" s="119"/>
      <c r="V5788" s="99"/>
      <c r="W5788" s="127"/>
      <c r="X5788" s="99"/>
      <c r="Y5788" s="127"/>
    </row>
    <row r="5789" spans="3:25" ht="19" hidden="1">
      <c r="C5789" s="933"/>
      <c r="D5789" s="933"/>
      <c r="E5789" s="19"/>
      <c r="I5789" s="100"/>
      <c r="M5789" s="100"/>
      <c r="Q5789" s="99"/>
      <c r="R5789" s="340"/>
      <c r="S5789" s="119"/>
      <c r="T5789" s="123"/>
      <c r="U5789" s="119"/>
      <c r="V5789" s="99"/>
      <c r="W5789" s="127"/>
      <c r="X5789" s="99"/>
      <c r="Y5789" s="127"/>
    </row>
    <row r="5790" spans="3:25" ht="19" hidden="1">
      <c r="C5790" s="933"/>
      <c r="D5790" s="933"/>
      <c r="E5790" s="19"/>
      <c r="I5790" s="100"/>
      <c r="M5790" s="100"/>
      <c r="Q5790" s="99"/>
      <c r="R5790" s="340"/>
      <c r="S5790" s="119"/>
      <c r="T5790" s="123"/>
      <c r="U5790" s="119"/>
      <c r="V5790" s="99"/>
      <c r="W5790" s="127"/>
      <c r="X5790" s="99"/>
      <c r="Y5790" s="127"/>
    </row>
    <row r="5791" spans="3:25" ht="19" hidden="1">
      <c r="C5791" s="933"/>
      <c r="D5791" s="933"/>
      <c r="E5791" s="19"/>
      <c r="I5791" s="100"/>
      <c r="M5791" s="100"/>
      <c r="Q5791" s="99"/>
      <c r="R5791" s="340"/>
      <c r="S5791" s="119"/>
      <c r="T5791" s="123"/>
      <c r="U5791" s="119"/>
      <c r="V5791" s="99"/>
      <c r="W5791" s="127"/>
      <c r="X5791" s="99"/>
      <c r="Y5791" s="127"/>
    </row>
    <row r="5792" spans="3:25" ht="19" hidden="1">
      <c r="C5792" s="933"/>
      <c r="D5792" s="933"/>
      <c r="E5792" s="19"/>
      <c r="I5792" s="100"/>
      <c r="M5792" s="100"/>
      <c r="Q5792" s="99"/>
      <c r="R5792" s="340"/>
      <c r="S5792" s="119"/>
      <c r="T5792" s="123"/>
      <c r="U5792" s="119"/>
      <c r="V5792" s="99"/>
      <c r="W5792" s="127"/>
      <c r="X5792" s="99"/>
      <c r="Y5792" s="127"/>
    </row>
    <row r="5793" spans="3:25" ht="19" hidden="1">
      <c r="C5793" s="933"/>
      <c r="D5793" s="933"/>
      <c r="E5793" s="19"/>
      <c r="I5793" s="100"/>
      <c r="M5793" s="100"/>
      <c r="Q5793" s="99"/>
      <c r="R5793" s="340"/>
      <c r="S5793" s="119"/>
      <c r="T5793" s="123"/>
      <c r="U5793" s="119"/>
      <c r="V5793" s="99"/>
      <c r="W5793" s="127"/>
      <c r="X5793" s="99"/>
      <c r="Y5793" s="127"/>
    </row>
    <row r="5794" spans="3:25" ht="19" hidden="1">
      <c r="C5794" s="933"/>
      <c r="D5794" s="933"/>
      <c r="E5794" s="19"/>
      <c r="I5794" s="100"/>
      <c r="M5794" s="100"/>
      <c r="Q5794" s="99"/>
      <c r="R5794" s="340"/>
      <c r="S5794" s="119"/>
      <c r="T5794" s="123"/>
      <c r="U5794" s="119"/>
      <c r="V5794" s="99"/>
      <c r="W5794" s="127"/>
      <c r="X5794" s="99"/>
      <c r="Y5794" s="127"/>
    </row>
    <row r="5795" spans="3:25" ht="19" hidden="1">
      <c r="C5795" s="933"/>
      <c r="D5795" s="933"/>
      <c r="E5795" s="19"/>
      <c r="I5795" s="100"/>
      <c r="M5795" s="100"/>
      <c r="Q5795" s="99"/>
      <c r="R5795" s="340"/>
      <c r="S5795" s="119"/>
      <c r="T5795" s="123"/>
      <c r="U5795" s="119"/>
      <c r="V5795" s="99"/>
      <c r="W5795" s="127"/>
      <c r="X5795" s="99"/>
      <c r="Y5795" s="127"/>
    </row>
    <row r="5796" spans="3:25" ht="19" hidden="1">
      <c r="C5796" s="933"/>
      <c r="D5796" s="933"/>
      <c r="E5796" s="19"/>
      <c r="I5796" s="100"/>
      <c r="M5796" s="100"/>
      <c r="Q5796" s="99"/>
      <c r="R5796" s="340"/>
      <c r="S5796" s="119"/>
      <c r="T5796" s="123"/>
      <c r="U5796" s="119"/>
      <c r="V5796" s="99"/>
      <c r="W5796" s="127"/>
      <c r="X5796" s="99"/>
      <c r="Y5796" s="127"/>
    </row>
    <row r="5797" spans="3:25" ht="19" hidden="1">
      <c r="C5797" s="933"/>
      <c r="D5797" s="933"/>
      <c r="E5797" s="19"/>
      <c r="I5797" s="100"/>
      <c r="M5797" s="100"/>
      <c r="Q5797" s="99"/>
      <c r="R5797" s="340"/>
      <c r="S5797" s="119"/>
      <c r="T5797" s="123"/>
      <c r="U5797" s="119"/>
      <c r="V5797" s="99"/>
      <c r="W5797" s="127"/>
      <c r="X5797" s="99"/>
      <c r="Y5797" s="127"/>
    </row>
    <row r="5798" spans="3:25" ht="19" hidden="1">
      <c r="C5798" s="933"/>
      <c r="D5798" s="933"/>
      <c r="E5798" s="19"/>
      <c r="I5798" s="100"/>
      <c r="M5798" s="100"/>
      <c r="Q5798" s="99"/>
      <c r="R5798" s="340"/>
      <c r="S5798" s="119"/>
      <c r="T5798" s="123"/>
      <c r="U5798" s="119"/>
      <c r="V5798" s="99"/>
      <c r="W5798" s="127"/>
      <c r="X5798" s="99"/>
      <c r="Y5798" s="127"/>
    </row>
    <row r="5799" spans="3:25" ht="19" hidden="1">
      <c r="C5799" s="933"/>
      <c r="D5799" s="933"/>
      <c r="E5799" s="19"/>
      <c r="I5799" s="100"/>
      <c r="M5799" s="100"/>
      <c r="Q5799" s="99"/>
      <c r="R5799" s="340"/>
      <c r="S5799" s="119"/>
      <c r="T5799" s="123"/>
      <c r="U5799" s="119"/>
      <c r="V5799" s="99"/>
      <c r="W5799" s="127"/>
      <c r="X5799" s="99"/>
      <c r="Y5799" s="127"/>
    </row>
    <row r="5800" spans="3:25" ht="19" hidden="1">
      <c r="C5800" s="933"/>
      <c r="D5800" s="933"/>
      <c r="E5800" s="19"/>
      <c r="I5800" s="100"/>
      <c r="M5800" s="100"/>
      <c r="Q5800" s="99"/>
      <c r="R5800" s="340"/>
      <c r="S5800" s="119"/>
      <c r="T5800" s="123"/>
      <c r="U5800" s="119"/>
      <c r="V5800" s="99"/>
      <c r="W5800" s="127"/>
      <c r="X5800" s="99"/>
      <c r="Y5800" s="127"/>
    </row>
    <row r="5801" spans="3:25" ht="19" hidden="1">
      <c r="C5801" s="933"/>
      <c r="D5801" s="933"/>
      <c r="E5801" s="19"/>
      <c r="I5801" s="100"/>
      <c r="M5801" s="100"/>
      <c r="Q5801" s="99"/>
      <c r="R5801" s="340"/>
      <c r="S5801" s="119"/>
      <c r="T5801" s="123"/>
      <c r="U5801" s="119"/>
      <c r="V5801" s="99"/>
      <c r="W5801" s="127"/>
      <c r="X5801" s="99"/>
      <c r="Y5801" s="127"/>
    </row>
    <row r="5802" spans="3:25" ht="19" hidden="1">
      <c r="C5802" s="933"/>
      <c r="D5802" s="933"/>
      <c r="E5802" s="19"/>
      <c r="I5802" s="100"/>
      <c r="M5802" s="100"/>
      <c r="Q5802" s="99"/>
      <c r="R5802" s="340"/>
      <c r="S5802" s="119"/>
      <c r="T5802" s="123"/>
      <c r="U5802" s="119"/>
      <c r="V5802" s="99"/>
      <c r="W5802" s="127"/>
      <c r="X5802" s="99"/>
      <c r="Y5802" s="127"/>
    </row>
    <row r="5803" spans="3:25" ht="19" hidden="1">
      <c r="C5803" s="933"/>
      <c r="D5803" s="933"/>
      <c r="E5803" s="19"/>
      <c r="I5803" s="100"/>
      <c r="M5803" s="100"/>
      <c r="Q5803" s="99"/>
      <c r="R5803" s="340"/>
      <c r="S5803" s="119"/>
      <c r="T5803" s="123"/>
      <c r="U5803" s="119"/>
      <c r="V5803" s="99"/>
      <c r="W5803" s="127"/>
      <c r="X5803" s="99"/>
      <c r="Y5803" s="127"/>
    </row>
    <row r="5804" spans="3:25" ht="19" hidden="1">
      <c r="C5804" s="933"/>
      <c r="D5804" s="933"/>
      <c r="E5804" s="19"/>
      <c r="I5804" s="100"/>
      <c r="M5804" s="100"/>
      <c r="Q5804" s="99"/>
      <c r="R5804" s="340"/>
      <c r="S5804" s="119"/>
      <c r="T5804" s="123"/>
      <c r="U5804" s="119"/>
      <c r="V5804" s="99"/>
      <c r="W5804" s="127"/>
      <c r="X5804" s="99"/>
      <c r="Y5804" s="127"/>
    </row>
    <row r="5805" spans="3:25" ht="19" hidden="1">
      <c r="C5805" s="933"/>
      <c r="D5805" s="933"/>
      <c r="E5805" s="19"/>
      <c r="I5805" s="100"/>
      <c r="M5805" s="100"/>
      <c r="Q5805" s="99"/>
      <c r="R5805" s="340"/>
      <c r="S5805" s="119"/>
      <c r="T5805" s="123"/>
      <c r="U5805" s="119"/>
      <c r="V5805" s="99"/>
      <c r="W5805" s="127"/>
      <c r="X5805" s="99"/>
      <c r="Y5805" s="127"/>
    </row>
    <row r="5806" spans="3:25" ht="19" hidden="1">
      <c r="C5806" s="933"/>
      <c r="D5806" s="933"/>
      <c r="E5806" s="19"/>
      <c r="I5806" s="100"/>
      <c r="M5806" s="100"/>
      <c r="Q5806" s="99"/>
      <c r="R5806" s="340"/>
      <c r="S5806" s="119"/>
      <c r="T5806" s="123"/>
      <c r="U5806" s="119"/>
      <c r="V5806" s="99"/>
      <c r="W5806" s="127"/>
      <c r="X5806" s="99"/>
      <c r="Y5806" s="127"/>
    </row>
    <row r="5807" spans="3:25" ht="19" hidden="1">
      <c r="C5807" s="933"/>
      <c r="D5807" s="933"/>
      <c r="E5807" s="19"/>
      <c r="I5807" s="100"/>
      <c r="M5807" s="100"/>
      <c r="Q5807" s="99"/>
      <c r="R5807" s="340"/>
      <c r="S5807" s="119"/>
      <c r="T5807" s="123"/>
      <c r="U5807" s="119"/>
      <c r="V5807" s="99"/>
      <c r="W5807" s="127"/>
      <c r="X5807" s="99"/>
      <c r="Y5807" s="127"/>
    </row>
    <row r="5808" spans="3:25" ht="19" hidden="1">
      <c r="C5808" s="933"/>
      <c r="D5808" s="933"/>
      <c r="E5808" s="19"/>
      <c r="I5808" s="100"/>
      <c r="M5808" s="100"/>
      <c r="Q5808" s="99"/>
      <c r="R5808" s="340"/>
      <c r="S5808" s="119"/>
      <c r="T5808" s="123"/>
      <c r="U5808" s="119"/>
      <c r="V5808" s="99"/>
      <c r="W5808" s="127"/>
      <c r="X5808" s="99"/>
      <c r="Y5808" s="127"/>
    </row>
    <row r="5809" spans="3:25" ht="19" hidden="1">
      <c r="C5809" s="933"/>
      <c r="D5809" s="933"/>
      <c r="E5809" s="19"/>
      <c r="I5809" s="100"/>
      <c r="M5809" s="100"/>
      <c r="Q5809" s="99"/>
      <c r="R5809" s="340"/>
      <c r="S5809" s="119"/>
      <c r="T5809" s="123"/>
      <c r="U5809" s="119"/>
      <c r="V5809" s="99"/>
      <c r="W5809" s="127"/>
      <c r="X5809" s="99"/>
      <c r="Y5809" s="127"/>
    </row>
    <row r="5810" spans="3:25" ht="19" hidden="1">
      <c r="C5810" s="933"/>
      <c r="D5810" s="933"/>
      <c r="E5810" s="19"/>
      <c r="I5810" s="100"/>
      <c r="M5810" s="100"/>
      <c r="Q5810" s="99"/>
      <c r="R5810" s="340"/>
      <c r="S5810" s="119"/>
      <c r="T5810" s="123"/>
      <c r="U5810" s="119"/>
      <c r="V5810" s="99"/>
      <c r="W5810" s="127"/>
      <c r="X5810" s="99"/>
      <c r="Y5810" s="127"/>
    </row>
    <row r="5811" spans="3:25" ht="19" hidden="1">
      <c r="C5811" s="933"/>
      <c r="D5811" s="933"/>
      <c r="E5811" s="19"/>
      <c r="I5811" s="100"/>
      <c r="M5811" s="100"/>
      <c r="Q5811" s="99"/>
      <c r="R5811" s="340"/>
      <c r="S5811" s="119"/>
      <c r="T5811" s="123"/>
      <c r="U5811" s="119"/>
      <c r="V5811" s="99"/>
      <c r="W5811" s="127"/>
      <c r="X5811" s="99"/>
      <c r="Y5811" s="127"/>
    </row>
    <row r="5812" spans="3:25" ht="19" hidden="1">
      <c r="C5812" s="933"/>
      <c r="D5812" s="933"/>
      <c r="E5812" s="19"/>
      <c r="I5812" s="100"/>
      <c r="M5812" s="100"/>
      <c r="Q5812" s="99"/>
      <c r="R5812" s="340"/>
      <c r="S5812" s="119"/>
      <c r="T5812" s="123"/>
      <c r="U5812" s="119"/>
      <c r="V5812" s="99"/>
      <c r="W5812" s="127"/>
      <c r="X5812" s="99"/>
      <c r="Y5812" s="127"/>
    </row>
    <row r="5813" spans="3:25" ht="19" hidden="1">
      <c r="C5813" s="933"/>
      <c r="D5813" s="933"/>
      <c r="E5813" s="19"/>
      <c r="I5813" s="100"/>
      <c r="M5813" s="100"/>
      <c r="Q5813" s="99"/>
      <c r="R5813" s="340"/>
      <c r="S5813" s="119"/>
      <c r="T5813" s="123"/>
      <c r="U5813" s="119"/>
      <c r="V5813" s="99"/>
      <c r="W5813" s="127"/>
      <c r="X5813" s="99"/>
      <c r="Y5813" s="127"/>
    </row>
    <row r="5814" spans="3:25" ht="19" hidden="1">
      <c r="C5814" s="933"/>
      <c r="D5814" s="933"/>
      <c r="E5814" s="19"/>
      <c r="I5814" s="100"/>
      <c r="M5814" s="100"/>
      <c r="Q5814" s="99"/>
      <c r="R5814" s="340"/>
      <c r="S5814" s="119"/>
      <c r="T5814" s="123"/>
      <c r="U5814" s="119"/>
      <c r="V5814" s="99"/>
      <c r="W5814" s="127"/>
      <c r="X5814" s="99"/>
      <c r="Y5814" s="127"/>
    </row>
    <row r="5815" spans="3:25" ht="19" hidden="1">
      <c r="C5815" s="933"/>
      <c r="D5815" s="933"/>
      <c r="E5815" s="19"/>
      <c r="I5815" s="100"/>
      <c r="M5815" s="100"/>
      <c r="Q5815" s="99"/>
      <c r="R5815" s="340"/>
      <c r="S5815" s="119"/>
      <c r="T5815" s="123"/>
      <c r="U5815" s="119"/>
      <c r="V5815" s="99"/>
      <c r="W5815" s="127"/>
      <c r="X5815" s="99"/>
      <c r="Y5815" s="127"/>
    </row>
    <row r="5816" spans="3:25" ht="19" hidden="1">
      <c r="C5816" s="933"/>
      <c r="D5816" s="933"/>
      <c r="E5816" s="19"/>
      <c r="I5816" s="100"/>
      <c r="M5816" s="100"/>
      <c r="Q5816" s="99"/>
      <c r="R5816" s="340"/>
      <c r="S5816" s="119"/>
      <c r="T5816" s="123"/>
      <c r="U5816" s="119"/>
      <c r="V5816" s="99"/>
      <c r="W5816" s="127"/>
      <c r="X5816" s="99"/>
      <c r="Y5816" s="127"/>
    </row>
    <row r="5817" spans="3:25" ht="19" hidden="1">
      <c r="C5817" s="933"/>
      <c r="D5817" s="933"/>
      <c r="E5817" s="19"/>
      <c r="I5817" s="100"/>
      <c r="M5817" s="100"/>
      <c r="Q5817" s="99"/>
      <c r="R5817" s="340"/>
      <c r="S5817" s="119"/>
      <c r="T5817" s="123"/>
      <c r="U5817" s="119"/>
      <c r="V5817" s="99"/>
      <c r="W5817" s="127"/>
      <c r="X5817" s="99"/>
      <c r="Y5817" s="127"/>
    </row>
    <row r="5818" spans="3:25" ht="19" hidden="1">
      <c r="C5818" s="933"/>
      <c r="D5818" s="933"/>
      <c r="E5818" s="19"/>
      <c r="I5818" s="100"/>
      <c r="M5818" s="100"/>
      <c r="Q5818" s="99"/>
      <c r="R5818" s="340"/>
      <c r="S5818" s="119"/>
      <c r="T5818" s="123"/>
      <c r="U5818" s="119"/>
      <c r="V5818" s="99"/>
      <c r="W5818" s="127"/>
      <c r="X5818" s="99"/>
      <c r="Y5818" s="127"/>
    </row>
    <row r="5819" spans="3:25" ht="19" hidden="1">
      <c r="C5819" s="933"/>
      <c r="D5819" s="933"/>
      <c r="E5819" s="19"/>
      <c r="I5819" s="100"/>
      <c r="M5819" s="100"/>
      <c r="Q5819" s="99"/>
      <c r="R5819" s="340"/>
      <c r="S5819" s="119"/>
      <c r="T5819" s="123"/>
      <c r="U5819" s="119"/>
      <c r="V5819" s="99"/>
      <c r="W5819" s="127"/>
      <c r="X5819" s="99"/>
      <c r="Y5819" s="127"/>
    </row>
    <row r="5820" spans="3:25" ht="19" hidden="1">
      <c r="C5820" s="933"/>
      <c r="D5820" s="933"/>
      <c r="E5820" s="19"/>
      <c r="I5820" s="100"/>
      <c r="M5820" s="100"/>
      <c r="Q5820" s="99"/>
      <c r="R5820" s="340"/>
      <c r="S5820" s="119"/>
      <c r="T5820" s="123"/>
      <c r="U5820" s="119"/>
      <c r="V5820" s="99"/>
      <c r="W5820" s="127"/>
      <c r="X5820" s="99"/>
      <c r="Y5820" s="127"/>
    </row>
    <row r="5821" spans="3:25" ht="19" hidden="1">
      <c r="C5821" s="933"/>
      <c r="D5821" s="933"/>
      <c r="E5821" s="19"/>
      <c r="I5821" s="100"/>
      <c r="M5821" s="100"/>
      <c r="Q5821" s="99"/>
      <c r="R5821" s="340"/>
      <c r="S5821" s="119"/>
      <c r="T5821" s="123"/>
      <c r="U5821" s="119"/>
      <c r="V5821" s="99"/>
      <c r="W5821" s="127"/>
      <c r="X5821" s="99"/>
      <c r="Y5821" s="127"/>
    </row>
    <row r="5822" spans="3:25" ht="19" hidden="1">
      <c r="C5822" s="933"/>
      <c r="D5822" s="933"/>
      <c r="E5822" s="19"/>
      <c r="I5822" s="100"/>
      <c r="M5822" s="100"/>
      <c r="Q5822" s="99"/>
      <c r="R5822" s="340"/>
      <c r="S5822" s="119"/>
      <c r="T5822" s="123"/>
      <c r="U5822" s="119"/>
      <c r="V5822" s="99"/>
      <c r="W5822" s="127"/>
      <c r="X5822" s="99"/>
      <c r="Y5822" s="127"/>
    </row>
    <row r="5823" spans="3:25" ht="19" hidden="1">
      <c r="C5823" s="933"/>
      <c r="D5823" s="933"/>
      <c r="E5823" s="19"/>
      <c r="I5823" s="100"/>
      <c r="M5823" s="100"/>
      <c r="Q5823" s="99"/>
      <c r="R5823" s="340"/>
      <c r="S5823" s="119"/>
      <c r="T5823" s="123"/>
      <c r="U5823" s="119"/>
      <c r="V5823" s="99"/>
      <c r="W5823" s="127"/>
      <c r="X5823" s="99"/>
      <c r="Y5823" s="127"/>
    </row>
    <row r="5824" spans="3:25" ht="19" hidden="1">
      <c r="C5824" s="933"/>
      <c r="D5824" s="933"/>
      <c r="E5824" s="19"/>
      <c r="I5824" s="100"/>
      <c r="M5824" s="100"/>
      <c r="Q5824" s="99"/>
      <c r="R5824" s="340"/>
      <c r="S5824" s="119"/>
      <c r="T5824" s="123"/>
      <c r="U5824" s="119"/>
      <c r="V5824" s="99"/>
      <c r="W5824" s="127"/>
      <c r="X5824" s="99"/>
      <c r="Y5824" s="127"/>
    </row>
    <row r="5825" spans="3:25" ht="19" hidden="1">
      <c r="C5825" s="933"/>
      <c r="D5825" s="933"/>
      <c r="E5825" s="19"/>
      <c r="I5825" s="100"/>
      <c r="M5825" s="100"/>
      <c r="Q5825" s="99"/>
      <c r="R5825" s="340"/>
      <c r="S5825" s="119"/>
      <c r="T5825" s="123"/>
      <c r="U5825" s="119"/>
      <c r="V5825" s="99"/>
      <c r="W5825" s="127"/>
      <c r="X5825" s="99"/>
      <c r="Y5825" s="127"/>
    </row>
    <row r="5826" spans="3:25" ht="19" hidden="1">
      <c r="C5826" s="933"/>
      <c r="D5826" s="933"/>
      <c r="E5826" s="19"/>
      <c r="I5826" s="100"/>
      <c r="M5826" s="100"/>
      <c r="Q5826" s="99"/>
      <c r="R5826" s="340"/>
      <c r="S5826" s="119"/>
      <c r="T5826" s="123"/>
      <c r="U5826" s="119"/>
      <c r="V5826" s="99"/>
      <c r="W5826" s="127"/>
      <c r="X5826" s="99"/>
      <c r="Y5826" s="127"/>
    </row>
    <row r="5827" spans="3:25" ht="19" hidden="1">
      <c r="C5827" s="933"/>
      <c r="D5827" s="933"/>
      <c r="E5827" s="19"/>
      <c r="I5827" s="100"/>
      <c r="M5827" s="100"/>
      <c r="Q5827" s="99"/>
      <c r="R5827" s="340"/>
      <c r="S5827" s="119"/>
      <c r="T5827" s="123"/>
      <c r="U5827" s="119"/>
      <c r="V5827" s="99"/>
      <c r="W5827" s="127"/>
      <c r="X5827" s="99"/>
      <c r="Y5827" s="127"/>
    </row>
    <row r="5828" spans="3:25" ht="19" hidden="1">
      <c r="C5828" s="933"/>
      <c r="D5828" s="933"/>
      <c r="E5828" s="19"/>
      <c r="I5828" s="100"/>
      <c r="M5828" s="100"/>
      <c r="Q5828" s="99"/>
      <c r="R5828" s="340"/>
      <c r="S5828" s="119"/>
      <c r="T5828" s="123"/>
      <c r="U5828" s="119"/>
      <c r="V5828" s="99"/>
      <c r="W5828" s="127"/>
      <c r="X5828" s="99"/>
      <c r="Y5828" s="127"/>
    </row>
    <row r="5829" spans="3:25" ht="19" hidden="1">
      <c r="C5829" s="933"/>
      <c r="D5829" s="933"/>
      <c r="E5829" s="19"/>
      <c r="I5829" s="100"/>
      <c r="M5829" s="100"/>
      <c r="Q5829" s="99"/>
      <c r="R5829" s="340"/>
      <c r="S5829" s="119"/>
      <c r="T5829" s="123"/>
      <c r="U5829" s="119"/>
      <c r="V5829" s="99"/>
      <c r="W5829" s="127"/>
      <c r="X5829" s="99"/>
      <c r="Y5829" s="127"/>
    </row>
    <row r="5830" spans="3:25" ht="19" hidden="1">
      <c r="C5830" s="933"/>
      <c r="D5830" s="933"/>
      <c r="E5830" s="19"/>
      <c r="I5830" s="100"/>
      <c r="M5830" s="100"/>
      <c r="Q5830" s="99"/>
      <c r="R5830" s="340"/>
      <c r="S5830" s="119"/>
      <c r="T5830" s="123"/>
      <c r="U5830" s="119"/>
      <c r="V5830" s="99"/>
      <c r="W5830" s="127"/>
      <c r="X5830" s="99"/>
      <c r="Y5830" s="127"/>
    </row>
    <row r="5831" spans="3:25" ht="19" hidden="1">
      <c r="C5831" s="933"/>
      <c r="D5831" s="933"/>
      <c r="E5831" s="19"/>
      <c r="I5831" s="100"/>
      <c r="M5831" s="100"/>
      <c r="Q5831" s="99"/>
      <c r="R5831" s="340"/>
      <c r="S5831" s="119"/>
      <c r="T5831" s="123"/>
      <c r="U5831" s="119"/>
      <c r="V5831" s="99"/>
      <c r="W5831" s="127"/>
      <c r="X5831" s="99"/>
      <c r="Y5831" s="127"/>
    </row>
    <row r="5832" spans="3:25" ht="19" hidden="1">
      <c r="C5832" s="933"/>
      <c r="D5832" s="933"/>
      <c r="E5832" s="19"/>
      <c r="I5832" s="100"/>
      <c r="M5832" s="100"/>
      <c r="Q5832" s="99"/>
      <c r="R5832" s="340"/>
      <c r="S5832" s="119"/>
      <c r="T5832" s="123"/>
      <c r="U5832" s="119"/>
      <c r="V5832" s="99"/>
      <c r="W5832" s="127"/>
      <c r="X5832" s="99"/>
      <c r="Y5832" s="127"/>
    </row>
    <row r="5833" spans="3:25" ht="19" hidden="1">
      <c r="C5833" s="933"/>
      <c r="D5833" s="933"/>
      <c r="E5833" s="19"/>
      <c r="I5833" s="100"/>
      <c r="M5833" s="100"/>
      <c r="Q5833" s="99"/>
      <c r="R5833" s="340"/>
      <c r="S5833" s="119"/>
      <c r="T5833" s="123"/>
      <c r="U5833" s="119"/>
      <c r="V5833" s="99"/>
      <c r="W5833" s="127"/>
      <c r="X5833" s="99"/>
      <c r="Y5833" s="127"/>
    </row>
    <row r="5834" spans="3:25" ht="19" hidden="1">
      <c r="C5834" s="933"/>
      <c r="D5834" s="933"/>
      <c r="E5834" s="19"/>
      <c r="I5834" s="100"/>
      <c r="M5834" s="100"/>
      <c r="Q5834" s="99"/>
      <c r="R5834" s="340"/>
      <c r="S5834" s="119"/>
      <c r="T5834" s="123"/>
      <c r="U5834" s="119"/>
      <c r="V5834" s="99"/>
      <c r="W5834" s="127"/>
      <c r="X5834" s="99"/>
      <c r="Y5834" s="127"/>
    </row>
    <row r="5835" spans="3:25" ht="19" hidden="1">
      <c r="C5835" s="933"/>
      <c r="D5835" s="933"/>
      <c r="E5835" s="19"/>
      <c r="I5835" s="100"/>
      <c r="M5835" s="100"/>
      <c r="Q5835" s="99"/>
      <c r="R5835" s="340"/>
      <c r="S5835" s="119"/>
      <c r="T5835" s="123"/>
      <c r="U5835" s="119"/>
      <c r="V5835" s="99"/>
      <c r="W5835" s="127"/>
      <c r="X5835" s="99"/>
      <c r="Y5835" s="127"/>
    </row>
    <row r="5836" spans="3:25" ht="19" hidden="1">
      <c r="C5836" s="933"/>
      <c r="D5836" s="933"/>
      <c r="E5836" s="19"/>
      <c r="I5836" s="100"/>
      <c r="M5836" s="100"/>
      <c r="Q5836" s="99"/>
      <c r="R5836" s="340"/>
      <c r="S5836" s="119"/>
      <c r="T5836" s="123"/>
      <c r="U5836" s="119"/>
      <c r="V5836" s="99"/>
      <c r="W5836" s="127"/>
      <c r="X5836" s="99"/>
      <c r="Y5836" s="127"/>
    </row>
    <row r="5837" spans="3:25" ht="19" hidden="1">
      <c r="C5837" s="933"/>
      <c r="D5837" s="933"/>
      <c r="E5837" s="19"/>
      <c r="I5837" s="100"/>
      <c r="M5837" s="100"/>
      <c r="Q5837" s="99"/>
      <c r="R5837" s="340"/>
      <c r="S5837" s="119"/>
      <c r="T5837" s="123"/>
      <c r="U5837" s="119"/>
      <c r="V5837" s="99"/>
      <c r="W5837" s="127"/>
      <c r="X5837" s="99"/>
      <c r="Y5837" s="127"/>
    </row>
    <row r="5838" spans="3:25" ht="19" hidden="1">
      <c r="C5838" s="933"/>
      <c r="D5838" s="933"/>
      <c r="E5838" s="19"/>
      <c r="I5838" s="100"/>
      <c r="M5838" s="100"/>
      <c r="Q5838" s="99"/>
      <c r="R5838" s="340"/>
      <c r="S5838" s="119"/>
      <c r="T5838" s="123"/>
      <c r="U5838" s="119"/>
      <c r="V5838" s="99"/>
      <c r="W5838" s="127"/>
      <c r="X5838" s="99"/>
      <c r="Y5838" s="127"/>
    </row>
    <row r="5839" spans="3:25" ht="19" hidden="1">
      <c r="C5839" s="933"/>
      <c r="D5839" s="933"/>
      <c r="E5839" s="19"/>
      <c r="I5839" s="100"/>
      <c r="M5839" s="100"/>
      <c r="Q5839" s="99"/>
      <c r="R5839" s="340"/>
      <c r="S5839" s="119"/>
      <c r="T5839" s="123"/>
      <c r="U5839" s="119"/>
      <c r="V5839" s="99"/>
      <c r="W5839" s="127"/>
      <c r="X5839" s="99"/>
      <c r="Y5839" s="127"/>
    </row>
    <row r="5840" spans="3:25" ht="19" hidden="1">
      <c r="C5840" s="933"/>
      <c r="D5840" s="933"/>
      <c r="E5840" s="19"/>
      <c r="I5840" s="100"/>
      <c r="M5840" s="100"/>
      <c r="Q5840" s="99"/>
      <c r="R5840" s="340"/>
      <c r="S5840" s="119"/>
      <c r="T5840" s="123"/>
      <c r="U5840" s="119"/>
      <c r="V5840" s="99"/>
      <c r="W5840" s="127"/>
      <c r="X5840" s="99"/>
      <c r="Y5840" s="127"/>
    </row>
    <row r="5841" spans="3:25" ht="19" hidden="1">
      <c r="C5841" s="933"/>
      <c r="D5841" s="933"/>
      <c r="E5841" s="19"/>
      <c r="I5841" s="100"/>
      <c r="M5841" s="100"/>
      <c r="Q5841" s="99"/>
      <c r="R5841" s="340"/>
      <c r="S5841" s="119"/>
      <c r="T5841" s="123"/>
      <c r="U5841" s="119"/>
      <c r="V5841" s="99"/>
      <c r="W5841" s="127"/>
      <c r="X5841" s="99"/>
      <c r="Y5841" s="127"/>
    </row>
    <row r="5842" spans="3:25" ht="19" hidden="1">
      <c r="C5842" s="933"/>
      <c r="D5842" s="933"/>
      <c r="E5842" s="19"/>
      <c r="I5842" s="100"/>
      <c r="M5842" s="100"/>
      <c r="Q5842" s="99"/>
      <c r="R5842" s="340"/>
      <c r="S5842" s="119"/>
      <c r="T5842" s="123"/>
      <c r="U5842" s="119"/>
      <c r="V5842" s="99"/>
      <c r="W5842" s="127"/>
      <c r="X5842" s="99"/>
      <c r="Y5842" s="127"/>
    </row>
    <row r="5843" spans="3:25" ht="19" hidden="1">
      <c r="C5843" s="933"/>
      <c r="D5843" s="933"/>
      <c r="E5843" s="19"/>
      <c r="I5843" s="100"/>
      <c r="M5843" s="100"/>
      <c r="Q5843" s="99"/>
      <c r="R5843" s="340"/>
      <c r="S5843" s="119"/>
      <c r="T5843" s="123"/>
      <c r="U5843" s="119"/>
      <c r="V5843" s="99"/>
      <c r="W5843" s="127"/>
      <c r="X5843" s="99"/>
      <c r="Y5843" s="127"/>
    </row>
    <row r="5844" spans="3:25" ht="19" hidden="1">
      <c r="C5844" s="933"/>
      <c r="D5844" s="933"/>
      <c r="E5844" s="19"/>
      <c r="I5844" s="100"/>
      <c r="M5844" s="100"/>
      <c r="Q5844" s="99"/>
      <c r="R5844" s="340"/>
      <c r="S5844" s="119"/>
      <c r="T5844" s="123"/>
      <c r="U5844" s="119"/>
      <c r="V5844" s="99"/>
      <c r="W5844" s="127"/>
      <c r="X5844" s="99"/>
      <c r="Y5844" s="127"/>
    </row>
    <row r="5845" spans="3:25" ht="19" hidden="1">
      <c r="C5845" s="933"/>
      <c r="D5845" s="933"/>
      <c r="E5845" s="19"/>
      <c r="I5845" s="100"/>
      <c r="M5845" s="100"/>
      <c r="Q5845" s="99"/>
      <c r="R5845" s="340"/>
      <c r="S5845" s="119"/>
      <c r="T5845" s="123"/>
      <c r="U5845" s="119"/>
      <c r="V5845" s="99"/>
      <c r="W5845" s="127"/>
      <c r="X5845" s="99"/>
      <c r="Y5845" s="127"/>
    </row>
    <row r="5846" spans="3:25" ht="19" hidden="1">
      <c r="C5846" s="933"/>
      <c r="D5846" s="933"/>
      <c r="E5846" s="19"/>
      <c r="I5846" s="100"/>
      <c r="M5846" s="100"/>
      <c r="Q5846" s="99"/>
      <c r="R5846" s="340"/>
      <c r="S5846" s="119"/>
      <c r="T5846" s="123"/>
      <c r="U5846" s="119"/>
      <c r="V5846" s="99"/>
      <c r="W5846" s="127"/>
      <c r="X5846" s="99"/>
      <c r="Y5846" s="127"/>
    </row>
    <row r="5847" spans="3:25" ht="19" hidden="1">
      <c r="C5847" s="933"/>
      <c r="D5847" s="933"/>
      <c r="E5847" s="19"/>
      <c r="I5847" s="100"/>
      <c r="M5847" s="100"/>
      <c r="Q5847" s="99"/>
      <c r="R5847" s="340"/>
      <c r="S5847" s="119"/>
      <c r="T5847" s="123"/>
      <c r="U5847" s="119"/>
      <c r="V5847" s="99"/>
      <c r="W5847" s="127"/>
      <c r="X5847" s="99"/>
      <c r="Y5847" s="127"/>
    </row>
    <row r="5848" spans="3:25" ht="19" hidden="1">
      <c r="C5848" s="933"/>
      <c r="D5848" s="933"/>
      <c r="E5848" s="19"/>
      <c r="I5848" s="100"/>
      <c r="M5848" s="100"/>
      <c r="Q5848" s="99"/>
      <c r="R5848" s="340"/>
      <c r="S5848" s="119"/>
      <c r="T5848" s="123"/>
      <c r="U5848" s="119"/>
      <c r="V5848" s="99"/>
      <c r="W5848" s="127"/>
      <c r="X5848" s="99"/>
      <c r="Y5848" s="127"/>
    </row>
    <row r="5849" spans="3:25" ht="19" hidden="1">
      <c r="C5849" s="933"/>
      <c r="D5849" s="933"/>
      <c r="E5849" s="19"/>
      <c r="I5849" s="100"/>
      <c r="M5849" s="100"/>
      <c r="Q5849" s="99"/>
      <c r="R5849" s="340"/>
      <c r="S5849" s="119"/>
      <c r="T5849" s="123"/>
      <c r="U5849" s="119"/>
      <c r="V5849" s="99"/>
      <c r="W5849" s="127"/>
      <c r="X5849" s="99"/>
      <c r="Y5849" s="127"/>
    </row>
    <row r="5850" spans="3:25" ht="19" hidden="1">
      <c r="C5850" s="933"/>
      <c r="D5850" s="933"/>
      <c r="E5850" s="19"/>
      <c r="I5850" s="100"/>
      <c r="M5850" s="100"/>
      <c r="Q5850" s="99"/>
      <c r="R5850" s="340"/>
      <c r="S5850" s="119"/>
      <c r="T5850" s="123"/>
      <c r="U5850" s="119"/>
      <c r="V5850" s="99"/>
      <c r="W5850" s="127"/>
      <c r="X5850" s="99"/>
      <c r="Y5850" s="127"/>
    </row>
    <row r="5851" spans="3:25" ht="19" hidden="1">
      <c r="C5851" s="933"/>
      <c r="D5851" s="933"/>
      <c r="E5851" s="19"/>
      <c r="I5851" s="100"/>
      <c r="M5851" s="100"/>
      <c r="Q5851" s="99"/>
      <c r="R5851" s="340"/>
      <c r="S5851" s="119"/>
      <c r="T5851" s="123"/>
      <c r="U5851" s="119"/>
      <c r="V5851" s="99"/>
      <c r="W5851" s="127"/>
      <c r="X5851" s="99"/>
      <c r="Y5851" s="127"/>
    </row>
    <row r="5852" spans="3:25" ht="19" hidden="1">
      <c r="C5852" s="933"/>
      <c r="D5852" s="933"/>
      <c r="E5852" s="19"/>
      <c r="I5852" s="100"/>
      <c r="M5852" s="100"/>
      <c r="Q5852" s="99"/>
      <c r="R5852" s="340"/>
      <c r="S5852" s="119"/>
      <c r="T5852" s="123"/>
      <c r="U5852" s="119"/>
      <c r="V5852" s="99"/>
      <c r="W5852" s="127"/>
      <c r="X5852" s="99"/>
      <c r="Y5852" s="127"/>
    </row>
    <row r="5853" spans="3:25" ht="19" hidden="1">
      <c r="C5853" s="933"/>
      <c r="D5853" s="933"/>
      <c r="E5853" s="19"/>
      <c r="I5853" s="100"/>
      <c r="M5853" s="100"/>
      <c r="Q5853" s="99"/>
      <c r="R5853" s="340"/>
      <c r="S5853" s="119"/>
      <c r="T5853" s="123"/>
      <c r="U5853" s="119"/>
      <c r="V5853" s="99"/>
      <c r="W5853" s="127"/>
      <c r="X5853" s="99"/>
      <c r="Y5853" s="127"/>
    </row>
    <row r="5854" spans="3:25" ht="19" hidden="1">
      <c r="C5854" s="933"/>
      <c r="D5854" s="933"/>
      <c r="E5854" s="19"/>
      <c r="I5854" s="100"/>
      <c r="M5854" s="100"/>
      <c r="Q5854" s="99"/>
      <c r="R5854" s="340"/>
      <c r="S5854" s="119"/>
      <c r="T5854" s="123"/>
      <c r="U5854" s="119"/>
      <c r="V5854" s="99"/>
      <c r="W5854" s="127"/>
      <c r="X5854" s="99"/>
      <c r="Y5854" s="127"/>
    </row>
    <row r="5855" spans="3:25" ht="19" hidden="1">
      <c r="C5855" s="933"/>
      <c r="D5855" s="933"/>
      <c r="E5855" s="19"/>
      <c r="I5855" s="100"/>
      <c r="M5855" s="100"/>
      <c r="Q5855" s="99"/>
      <c r="R5855" s="340"/>
      <c r="S5855" s="119"/>
      <c r="T5855" s="123"/>
      <c r="U5855" s="119"/>
      <c r="V5855" s="99"/>
      <c r="W5855" s="127"/>
      <c r="X5855" s="99"/>
      <c r="Y5855" s="127"/>
    </row>
    <row r="5856" spans="3:25" ht="19" hidden="1">
      <c r="C5856" s="933"/>
      <c r="D5856" s="933"/>
      <c r="E5856" s="19"/>
      <c r="I5856" s="100"/>
      <c r="M5856" s="100"/>
      <c r="Q5856" s="99"/>
      <c r="R5856" s="340"/>
      <c r="S5856" s="119"/>
      <c r="T5856" s="123"/>
      <c r="U5856" s="119"/>
      <c r="V5856" s="99"/>
      <c r="W5856" s="127"/>
      <c r="X5856" s="99"/>
      <c r="Y5856" s="127"/>
    </row>
    <row r="5857" spans="3:25" ht="19" hidden="1">
      <c r="C5857" s="933"/>
      <c r="D5857" s="933"/>
      <c r="E5857" s="19"/>
      <c r="I5857" s="100"/>
      <c r="M5857" s="100"/>
      <c r="Q5857" s="99"/>
      <c r="R5857" s="340"/>
      <c r="S5857" s="119"/>
      <c r="T5857" s="123"/>
      <c r="U5857" s="119"/>
      <c r="V5857" s="99"/>
      <c r="W5857" s="127"/>
      <c r="X5857" s="99"/>
      <c r="Y5857" s="127"/>
    </row>
    <row r="5858" spans="3:25" ht="19" hidden="1">
      <c r="C5858" s="933"/>
      <c r="D5858" s="933"/>
      <c r="E5858" s="19"/>
      <c r="I5858" s="100"/>
      <c r="M5858" s="100"/>
      <c r="Q5858" s="99"/>
      <c r="R5858" s="340"/>
      <c r="S5858" s="119"/>
      <c r="T5858" s="123"/>
      <c r="U5858" s="119"/>
      <c r="V5858" s="99"/>
      <c r="W5858" s="127"/>
      <c r="X5858" s="99"/>
      <c r="Y5858" s="127"/>
    </row>
    <row r="5859" spans="3:25" ht="19" hidden="1">
      <c r="C5859" s="933"/>
      <c r="D5859" s="933"/>
      <c r="E5859" s="19"/>
      <c r="I5859" s="100"/>
      <c r="M5859" s="100"/>
      <c r="Q5859" s="99"/>
      <c r="R5859" s="340"/>
      <c r="S5859" s="119"/>
      <c r="T5859" s="123"/>
      <c r="U5859" s="119"/>
      <c r="V5859" s="99"/>
      <c r="W5859" s="127"/>
      <c r="X5859" s="99"/>
      <c r="Y5859" s="127"/>
    </row>
    <row r="5860" spans="3:25" ht="19" hidden="1">
      <c r="C5860" s="933"/>
      <c r="D5860" s="933"/>
      <c r="E5860" s="19"/>
      <c r="I5860" s="100"/>
      <c r="M5860" s="100"/>
      <c r="Q5860" s="99"/>
      <c r="R5860" s="340"/>
      <c r="S5860" s="119"/>
      <c r="T5860" s="123"/>
      <c r="U5860" s="119"/>
      <c r="V5860" s="99"/>
      <c r="W5860" s="127"/>
      <c r="X5860" s="99"/>
      <c r="Y5860" s="127"/>
    </row>
    <row r="5861" spans="3:25" ht="19" hidden="1">
      <c r="C5861" s="933"/>
      <c r="D5861" s="933"/>
      <c r="E5861" s="19"/>
      <c r="I5861" s="100"/>
      <c r="M5861" s="100"/>
      <c r="Q5861" s="99"/>
      <c r="R5861" s="340"/>
      <c r="S5861" s="119"/>
      <c r="T5861" s="123"/>
      <c r="U5861" s="119"/>
      <c r="V5861" s="99"/>
      <c r="W5861" s="127"/>
      <c r="X5861" s="99"/>
      <c r="Y5861" s="127"/>
    </row>
    <row r="5862" spans="3:25" ht="19" hidden="1">
      <c r="C5862" s="933"/>
      <c r="D5862" s="933"/>
      <c r="E5862" s="19"/>
      <c r="I5862" s="100"/>
      <c r="M5862" s="100"/>
      <c r="Q5862" s="99"/>
      <c r="R5862" s="340"/>
      <c r="S5862" s="119"/>
      <c r="T5862" s="123"/>
      <c r="U5862" s="119"/>
      <c r="V5862" s="99"/>
      <c r="W5862" s="127"/>
      <c r="X5862" s="99"/>
      <c r="Y5862" s="127"/>
    </row>
    <row r="5863" spans="3:25" ht="19" hidden="1">
      <c r="C5863" s="933"/>
      <c r="D5863" s="933"/>
      <c r="E5863" s="19"/>
      <c r="I5863" s="100"/>
      <c r="M5863" s="100"/>
      <c r="Q5863" s="99"/>
      <c r="R5863" s="340"/>
      <c r="S5863" s="119"/>
      <c r="T5863" s="123"/>
      <c r="U5863" s="119"/>
      <c r="V5863" s="99"/>
      <c r="W5863" s="127"/>
      <c r="X5863" s="99"/>
      <c r="Y5863" s="127"/>
    </row>
    <row r="5864" spans="3:25" ht="19" hidden="1">
      <c r="C5864" s="933"/>
      <c r="D5864" s="933"/>
      <c r="E5864" s="19"/>
      <c r="I5864" s="100"/>
      <c r="M5864" s="100"/>
      <c r="Q5864" s="99"/>
      <c r="R5864" s="340"/>
      <c r="S5864" s="119"/>
      <c r="T5864" s="123"/>
      <c r="U5864" s="119"/>
      <c r="V5864" s="99"/>
      <c r="W5864" s="127"/>
      <c r="X5864" s="99"/>
      <c r="Y5864" s="127"/>
    </row>
    <row r="5865" spans="3:25" ht="19" hidden="1">
      <c r="C5865" s="933"/>
      <c r="D5865" s="933"/>
      <c r="E5865" s="19"/>
      <c r="I5865" s="100"/>
      <c r="M5865" s="100"/>
      <c r="Q5865" s="99"/>
      <c r="R5865" s="340"/>
      <c r="S5865" s="119"/>
      <c r="T5865" s="123"/>
      <c r="U5865" s="119"/>
      <c r="V5865" s="99"/>
      <c r="W5865" s="127"/>
      <c r="X5865" s="99"/>
      <c r="Y5865" s="127"/>
    </row>
    <row r="5866" spans="3:25" ht="19" hidden="1">
      <c r="C5866" s="933"/>
      <c r="D5866" s="933"/>
      <c r="E5866" s="19"/>
      <c r="I5866" s="100"/>
      <c r="M5866" s="100"/>
      <c r="Q5866" s="99"/>
      <c r="R5866" s="340"/>
      <c r="S5866" s="119"/>
      <c r="T5866" s="123"/>
      <c r="U5866" s="119"/>
      <c r="V5866" s="99"/>
      <c r="W5866" s="127"/>
      <c r="X5866" s="99"/>
      <c r="Y5866" s="127"/>
    </row>
    <row r="5867" spans="3:25" ht="19" hidden="1">
      <c r="C5867" s="933"/>
      <c r="D5867" s="933"/>
      <c r="E5867" s="19"/>
      <c r="I5867" s="100"/>
      <c r="M5867" s="100"/>
      <c r="Q5867" s="99"/>
      <c r="R5867" s="340"/>
      <c r="S5867" s="119"/>
      <c r="T5867" s="123"/>
      <c r="U5867" s="119"/>
      <c r="V5867" s="99"/>
      <c r="W5867" s="127"/>
      <c r="X5867" s="99"/>
      <c r="Y5867" s="127"/>
    </row>
    <row r="5868" spans="3:25" ht="19" hidden="1">
      <c r="C5868" s="933"/>
      <c r="D5868" s="933"/>
      <c r="E5868" s="19"/>
      <c r="I5868" s="100"/>
      <c r="M5868" s="100"/>
      <c r="Q5868" s="99"/>
      <c r="R5868" s="340"/>
      <c r="S5868" s="119"/>
      <c r="T5868" s="123"/>
      <c r="U5868" s="119"/>
      <c r="V5868" s="99"/>
      <c r="W5868" s="127"/>
      <c r="X5868" s="99"/>
      <c r="Y5868" s="127"/>
    </row>
    <row r="5869" spans="3:25" ht="19" hidden="1">
      <c r="C5869" s="933"/>
      <c r="D5869" s="933"/>
      <c r="E5869" s="19"/>
      <c r="I5869" s="100"/>
      <c r="M5869" s="100"/>
      <c r="Q5869" s="99"/>
      <c r="R5869" s="340"/>
      <c r="S5869" s="119"/>
      <c r="T5869" s="123"/>
      <c r="U5869" s="119"/>
      <c r="V5869" s="99"/>
      <c r="W5869" s="127"/>
      <c r="X5869" s="99"/>
      <c r="Y5869" s="127"/>
    </row>
    <row r="5870" spans="3:25" ht="19" hidden="1">
      <c r="C5870" s="933"/>
      <c r="D5870" s="933"/>
      <c r="E5870" s="19"/>
      <c r="I5870" s="100"/>
      <c r="M5870" s="100"/>
      <c r="Q5870" s="99"/>
      <c r="R5870" s="340"/>
      <c r="S5870" s="119"/>
      <c r="T5870" s="123"/>
      <c r="U5870" s="119"/>
      <c r="V5870" s="99"/>
      <c r="W5870" s="127"/>
      <c r="X5870" s="99"/>
      <c r="Y5870" s="127"/>
    </row>
    <row r="5871" spans="3:25" ht="19" hidden="1">
      <c r="C5871" s="933"/>
      <c r="D5871" s="933"/>
      <c r="E5871" s="19"/>
      <c r="I5871" s="100"/>
      <c r="M5871" s="100"/>
      <c r="Q5871" s="99"/>
      <c r="R5871" s="340"/>
      <c r="S5871" s="119"/>
      <c r="T5871" s="123"/>
      <c r="U5871" s="119"/>
      <c r="V5871" s="99"/>
      <c r="W5871" s="127"/>
      <c r="X5871" s="99"/>
      <c r="Y5871" s="127"/>
    </row>
    <row r="5872" spans="3:25" ht="19" hidden="1">
      <c r="C5872" s="933"/>
      <c r="D5872" s="933"/>
      <c r="E5872" s="19"/>
      <c r="I5872" s="100"/>
      <c r="M5872" s="100"/>
      <c r="Q5872" s="99"/>
      <c r="R5872" s="340"/>
      <c r="S5872" s="119"/>
      <c r="T5872" s="123"/>
      <c r="U5872" s="119"/>
      <c r="V5872" s="99"/>
      <c r="W5872" s="127"/>
      <c r="X5872" s="99"/>
      <c r="Y5872" s="127"/>
    </row>
    <row r="5873" spans="3:25" ht="19" hidden="1">
      <c r="C5873" s="933"/>
      <c r="D5873" s="933"/>
      <c r="E5873" s="19"/>
      <c r="I5873" s="100"/>
      <c r="M5873" s="100"/>
      <c r="Q5873" s="99"/>
      <c r="R5873" s="340"/>
      <c r="S5873" s="119"/>
      <c r="T5873" s="123"/>
      <c r="U5873" s="119"/>
      <c r="V5873" s="99"/>
      <c r="W5873" s="127"/>
      <c r="X5873" s="99"/>
      <c r="Y5873" s="127"/>
    </row>
    <row r="5874" spans="3:25" ht="19" hidden="1">
      <c r="C5874" s="933"/>
      <c r="D5874" s="933"/>
      <c r="E5874" s="19"/>
      <c r="I5874" s="100"/>
      <c r="M5874" s="100"/>
      <c r="Q5874" s="99"/>
      <c r="R5874" s="340"/>
      <c r="S5874" s="119"/>
      <c r="T5874" s="123"/>
      <c r="U5874" s="119"/>
      <c r="V5874" s="99"/>
      <c r="W5874" s="127"/>
      <c r="X5874" s="99"/>
      <c r="Y5874" s="127"/>
    </row>
    <row r="5875" spans="3:25" ht="19" hidden="1">
      <c r="C5875" s="933"/>
      <c r="D5875" s="933"/>
      <c r="E5875" s="19"/>
      <c r="I5875" s="100"/>
      <c r="M5875" s="100"/>
      <c r="Q5875" s="99"/>
      <c r="R5875" s="340"/>
      <c r="S5875" s="119"/>
      <c r="T5875" s="123"/>
      <c r="U5875" s="119"/>
      <c r="V5875" s="99"/>
      <c r="W5875" s="127"/>
      <c r="X5875" s="99"/>
      <c r="Y5875" s="127"/>
    </row>
    <row r="5876" spans="3:25" ht="19" hidden="1">
      <c r="C5876" s="933"/>
      <c r="D5876" s="933"/>
      <c r="E5876" s="19"/>
      <c r="I5876" s="100"/>
      <c r="M5876" s="100"/>
      <c r="Q5876" s="99"/>
      <c r="R5876" s="340"/>
      <c r="S5876" s="119"/>
      <c r="T5876" s="123"/>
      <c r="U5876" s="119"/>
      <c r="V5876" s="99"/>
      <c r="W5876" s="127"/>
      <c r="X5876" s="99"/>
      <c r="Y5876" s="127"/>
    </row>
    <row r="5877" spans="3:25" ht="19" hidden="1">
      <c r="C5877" s="933"/>
      <c r="D5877" s="933"/>
      <c r="E5877" s="19"/>
      <c r="I5877" s="100"/>
      <c r="M5877" s="100"/>
      <c r="Q5877" s="99"/>
      <c r="R5877" s="340"/>
      <c r="S5877" s="119"/>
      <c r="T5877" s="123"/>
      <c r="U5877" s="119"/>
      <c r="V5877" s="99"/>
      <c r="W5877" s="127"/>
      <c r="X5877" s="99"/>
      <c r="Y5877" s="127"/>
    </row>
    <row r="5878" spans="3:25" ht="19" hidden="1">
      <c r="C5878" s="933"/>
      <c r="D5878" s="933"/>
      <c r="E5878" s="19"/>
      <c r="I5878" s="100"/>
      <c r="M5878" s="100"/>
      <c r="Q5878" s="99"/>
      <c r="R5878" s="340"/>
      <c r="S5878" s="119"/>
      <c r="T5878" s="123"/>
      <c r="U5878" s="119"/>
      <c r="V5878" s="99"/>
      <c r="W5878" s="127"/>
      <c r="X5878" s="99"/>
      <c r="Y5878" s="127"/>
    </row>
    <row r="5879" spans="3:25" ht="19" hidden="1">
      <c r="C5879" s="933"/>
      <c r="D5879" s="933"/>
      <c r="E5879" s="19"/>
      <c r="I5879" s="100"/>
      <c r="M5879" s="100"/>
      <c r="Q5879" s="99"/>
      <c r="R5879" s="340"/>
      <c r="S5879" s="119"/>
      <c r="T5879" s="123"/>
      <c r="U5879" s="119"/>
      <c r="V5879" s="99"/>
      <c r="W5879" s="127"/>
      <c r="X5879" s="99"/>
      <c r="Y5879" s="127"/>
    </row>
    <row r="5880" spans="3:25" ht="19" hidden="1">
      <c r="C5880" s="933"/>
      <c r="D5880" s="933"/>
      <c r="E5880" s="19"/>
      <c r="I5880" s="100"/>
      <c r="M5880" s="100"/>
      <c r="Q5880" s="99"/>
      <c r="R5880" s="340"/>
      <c r="S5880" s="119"/>
      <c r="T5880" s="123"/>
      <c r="U5880" s="119"/>
      <c r="V5880" s="99"/>
      <c r="W5880" s="127"/>
      <c r="X5880" s="99"/>
      <c r="Y5880" s="127"/>
    </row>
    <row r="5881" spans="3:25" ht="19" hidden="1">
      <c r="C5881" s="933"/>
      <c r="D5881" s="933"/>
      <c r="E5881" s="19"/>
      <c r="I5881" s="100"/>
      <c r="M5881" s="100"/>
      <c r="Q5881" s="99"/>
      <c r="R5881" s="340"/>
      <c r="S5881" s="119"/>
      <c r="T5881" s="123"/>
      <c r="U5881" s="119"/>
      <c r="V5881" s="99"/>
      <c r="W5881" s="127"/>
      <c r="X5881" s="99"/>
      <c r="Y5881" s="127"/>
    </row>
    <row r="5882" spans="3:25" ht="19" hidden="1">
      <c r="C5882" s="933"/>
      <c r="D5882" s="933"/>
      <c r="E5882" s="19"/>
      <c r="I5882" s="100"/>
      <c r="M5882" s="100"/>
      <c r="Q5882" s="99"/>
      <c r="R5882" s="340"/>
      <c r="S5882" s="119"/>
      <c r="T5882" s="123"/>
      <c r="U5882" s="119"/>
      <c r="V5882" s="99"/>
      <c r="W5882" s="127"/>
      <c r="X5882" s="99"/>
      <c r="Y5882" s="127"/>
    </row>
    <row r="5883" spans="3:25" ht="19" hidden="1">
      <c r="C5883" s="933"/>
      <c r="D5883" s="933"/>
      <c r="E5883" s="19"/>
      <c r="I5883" s="100"/>
      <c r="M5883" s="100"/>
      <c r="Q5883" s="99"/>
      <c r="R5883" s="340"/>
      <c r="S5883" s="119"/>
      <c r="T5883" s="123"/>
      <c r="U5883" s="119"/>
      <c r="V5883" s="99"/>
      <c r="W5883" s="127"/>
      <c r="X5883" s="99"/>
      <c r="Y5883" s="127"/>
    </row>
    <row r="5884" spans="3:25" ht="19" hidden="1">
      <c r="C5884" s="933"/>
      <c r="D5884" s="933"/>
      <c r="E5884" s="19"/>
      <c r="I5884" s="100"/>
      <c r="M5884" s="100"/>
      <c r="Q5884" s="99"/>
      <c r="R5884" s="340"/>
      <c r="S5884" s="119"/>
      <c r="T5884" s="123"/>
      <c r="U5884" s="119"/>
      <c r="V5884" s="99"/>
      <c r="W5884" s="127"/>
      <c r="X5884" s="99"/>
      <c r="Y5884" s="127"/>
    </row>
    <row r="5885" spans="3:25" ht="19" hidden="1">
      <c r="C5885" s="933"/>
      <c r="D5885" s="933"/>
      <c r="E5885" s="19"/>
      <c r="I5885" s="100"/>
      <c r="M5885" s="100"/>
      <c r="Q5885" s="99"/>
      <c r="R5885" s="340"/>
      <c r="S5885" s="119"/>
      <c r="T5885" s="123"/>
      <c r="U5885" s="119"/>
      <c r="V5885" s="99"/>
      <c r="W5885" s="127"/>
      <c r="X5885" s="99"/>
      <c r="Y5885" s="127"/>
    </row>
    <row r="5886" spans="3:25" ht="19" hidden="1">
      <c r="C5886" s="933"/>
      <c r="D5886" s="933"/>
      <c r="E5886" s="19"/>
      <c r="I5886" s="100"/>
      <c r="M5886" s="100"/>
      <c r="Q5886" s="99"/>
      <c r="R5886" s="340"/>
      <c r="S5886" s="119"/>
      <c r="T5886" s="123"/>
      <c r="U5886" s="119"/>
      <c r="V5886" s="99"/>
      <c r="W5886" s="127"/>
      <c r="X5886" s="99"/>
      <c r="Y5886" s="127"/>
    </row>
    <row r="5887" spans="3:25" ht="19" hidden="1">
      <c r="C5887" s="933"/>
      <c r="D5887" s="933"/>
      <c r="E5887" s="19"/>
      <c r="I5887" s="100"/>
      <c r="M5887" s="100"/>
      <c r="Q5887" s="99"/>
      <c r="R5887" s="340"/>
      <c r="S5887" s="119"/>
      <c r="T5887" s="123"/>
      <c r="U5887" s="119"/>
      <c r="V5887" s="99"/>
      <c r="W5887" s="127"/>
      <c r="X5887" s="99"/>
      <c r="Y5887" s="127"/>
    </row>
    <row r="5888" spans="3:25" ht="19" hidden="1">
      <c r="C5888" s="933"/>
      <c r="D5888" s="933"/>
      <c r="E5888" s="19"/>
      <c r="I5888" s="100"/>
      <c r="M5888" s="100"/>
      <c r="Q5888" s="99"/>
      <c r="R5888" s="340"/>
      <c r="S5888" s="119"/>
      <c r="T5888" s="123"/>
      <c r="U5888" s="119"/>
      <c r="V5888" s="99"/>
      <c r="W5888" s="127"/>
      <c r="X5888" s="99"/>
      <c r="Y5888" s="127"/>
    </row>
    <row r="5889" spans="3:25" ht="19" hidden="1">
      <c r="C5889" s="933"/>
      <c r="D5889" s="933"/>
      <c r="E5889" s="19"/>
      <c r="I5889" s="100"/>
      <c r="M5889" s="100"/>
      <c r="Q5889" s="99"/>
      <c r="R5889" s="340"/>
      <c r="S5889" s="119"/>
      <c r="T5889" s="123"/>
      <c r="U5889" s="119"/>
      <c r="V5889" s="99"/>
      <c r="W5889" s="127"/>
      <c r="X5889" s="99"/>
      <c r="Y5889" s="127"/>
    </row>
    <row r="5890" spans="3:25" ht="19" hidden="1">
      <c r="C5890" s="933"/>
      <c r="D5890" s="933"/>
      <c r="E5890" s="19"/>
      <c r="I5890" s="100"/>
      <c r="M5890" s="100"/>
      <c r="Q5890" s="99"/>
      <c r="R5890" s="340"/>
      <c r="S5890" s="119"/>
      <c r="T5890" s="123"/>
      <c r="U5890" s="119"/>
      <c r="V5890" s="99"/>
      <c r="W5890" s="127"/>
      <c r="X5890" s="99"/>
      <c r="Y5890" s="127"/>
    </row>
    <row r="5891" spans="3:25" ht="19" hidden="1">
      <c r="C5891" s="933"/>
      <c r="D5891" s="933"/>
      <c r="E5891" s="19"/>
      <c r="I5891" s="100"/>
      <c r="M5891" s="100"/>
      <c r="Q5891" s="99"/>
      <c r="R5891" s="340"/>
      <c r="S5891" s="119"/>
      <c r="T5891" s="123"/>
      <c r="U5891" s="119"/>
      <c r="V5891" s="99"/>
      <c r="W5891" s="127"/>
      <c r="X5891" s="99"/>
      <c r="Y5891" s="127"/>
    </row>
    <row r="5892" spans="3:25" ht="19" hidden="1">
      <c r="C5892" s="933"/>
      <c r="D5892" s="933"/>
      <c r="E5892" s="19"/>
      <c r="I5892" s="100"/>
      <c r="M5892" s="100"/>
      <c r="Q5892" s="99"/>
      <c r="R5892" s="340"/>
      <c r="S5892" s="119"/>
      <c r="T5892" s="123"/>
      <c r="U5892" s="119"/>
      <c r="V5892" s="99"/>
      <c r="W5892" s="127"/>
      <c r="X5892" s="99"/>
      <c r="Y5892" s="127"/>
    </row>
    <row r="5893" spans="3:25" ht="19" hidden="1">
      <c r="C5893" s="933"/>
      <c r="D5893" s="933"/>
      <c r="E5893" s="19"/>
      <c r="I5893" s="100"/>
      <c r="M5893" s="100"/>
      <c r="Q5893" s="99"/>
      <c r="R5893" s="340"/>
      <c r="S5893" s="119"/>
      <c r="T5893" s="123"/>
      <c r="U5893" s="119"/>
      <c r="V5893" s="99"/>
      <c r="W5893" s="127"/>
      <c r="X5893" s="99"/>
      <c r="Y5893" s="127"/>
    </row>
    <row r="5894" spans="3:25" ht="19" hidden="1">
      <c r="C5894" s="933"/>
      <c r="D5894" s="933"/>
      <c r="E5894" s="19"/>
      <c r="I5894" s="100"/>
      <c r="M5894" s="100"/>
      <c r="Q5894" s="99"/>
      <c r="R5894" s="340"/>
      <c r="S5894" s="119"/>
      <c r="T5894" s="123"/>
      <c r="U5894" s="119"/>
      <c r="V5894" s="99"/>
      <c r="W5894" s="127"/>
      <c r="X5894" s="99"/>
      <c r="Y5894" s="127"/>
    </row>
    <row r="5895" spans="3:25" ht="19" hidden="1">
      <c r="C5895" s="933"/>
      <c r="D5895" s="933"/>
      <c r="E5895" s="19"/>
      <c r="I5895" s="100"/>
      <c r="M5895" s="100"/>
      <c r="Q5895" s="99"/>
      <c r="R5895" s="340"/>
      <c r="S5895" s="119"/>
      <c r="T5895" s="123"/>
      <c r="U5895" s="119"/>
      <c r="V5895" s="99"/>
      <c r="W5895" s="127"/>
      <c r="X5895" s="99"/>
      <c r="Y5895" s="127"/>
    </row>
    <row r="5896" spans="3:25" ht="19" hidden="1">
      <c r="C5896" s="933"/>
      <c r="D5896" s="933"/>
      <c r="E5896" s="19"/>
      <c r="I5896" s="100"/>
      <c r="M5896" s="100"/>
      <c r="Q5896" s="99"/>
      <c r="R5896" s="340"/>
      <c r="S5896" s="119"/>
      <c r="T5896" s="123"/>
      <c r="U5896" s="119"/>
      <c r="V5896" s="99"/>
      <c r="W5896" s="127"/>
      <c r="X5896" s="99"/>
      <c r="Y5896" s="127"/>
    </row>
    <row r="5897" spans="3:25" ht="19" hidden="1">
      <c r="C5897" s="933"/>
      <c r="D5897" s="933"/>
      <c r="E5897" s="19"/>
      <c r="I5897" s="100"/>
      <c r="M5897" s="100"/>
      <c r="Q5897" s="99"/>
      <c r="R5897" s="340"/>
      <c r="S5897" s="119"/>
      <c r="T5897" s="123"/>
      <c r="U5897" s="119"/>
      <c r="V5897" s="99"/>
      <c r="W5897" s="127"/>
      <c r="X5897" s="99"/>
      <c r="Y5897" s="127"/>
    </row>
    <row r="5898" spans="3:25" ht="19" hidden="1">
      <c r="C5898" s="933"/>
      <c r="D5898" s="933"/>
      <c r="E5898" s="19"/>
      <c r="I5898" s="100"/>
      <c r="M5898" s="100"/>
      <c r="Q5898" s="99"/>
      <c r="R5898" s="340"/>
      <c r="S5898" s="119"/>
      <c r="T5898" s="123"/>
      <c r="U5898" s="119"/>
      <c r="V5898" s="99"/>
      <c r="W5898" s="127"/>
      <c r="X5898" s="99"/>
      <c r="Y5898" s="127"/>
    </row>
    <row r="5899" spans="3:25" ht="19" hidden="1">
      <c r="C5899" s="933"/>
      <c r="D5899" s="933"/>
      <c r="E5899" s="19"/>
      <c r="I5899" s="100"/>
      <c r="M5899" s="100"/>
      <c r="Q5899" s="99"/>
      <c r="R5899" s="340"/>
      <c r="S5899" s="119"/>
      <c r="T5899" s="123"/>
      <c r="U5899" s="119"/>
      <c r="V5899" s="99"/>
      <c r="W5899" s="127"/>
      <c r="X5899" s="99"/>
      <c r="Y5899" s="127"/>
    </row>
    <row r="5900" spans="3:25" ht="19" hidden="1">
      <c r="C5900" s="933"/>
      <c r="D5900" s="933"/>
      <c r="E5900" s="19"/>
      <c r="I5900" s="100"/>
      <c r="M5900" s="100"/>
      <c r="Q5900" s="99"/>
      <c r="R5900" s="340"/>
      <c r="S5900" s="119"/>
      <c r="T5900" s="123"/>
      <c r="U5900" s="119"/>
      <c r="V5900" s="99"/>
      <c r="W5900" s="127"/>
      <c r="X5900" s="99"/>
      <c r="Y5900" s="127"/>
    </row>
    <row r="5901" spans="3:25" ht="19" hidden="1">
      <c r="C5901" s="933"/>
      <c r="D5901" s="933"/>
      <c r="E5901" s="19"/>
      <c r="I5901" s="100"/>
      <c r="M5901" s="100"/>
      <c r="Q5901" s="99"/>
      <c r="R5901" s="340"/>
      <c r="S5901" s="119"/>
      <c r="T5901" s="123"/>
      <c r="U5901" s="119"/>
      <c r="V5901" s="99"/>
      <c r="W5901" s="127"/>
      <c r="X5901" s="99"/>
      <c r="Y5901" s="127"/>
    </row>
    <row r="5902" spans="3:25" ht="19" hidden="1">
      <c r="C5902" s="933"/>
      <c r="D5902" s="933"/>
      <c r="E5902" s="19"/>
      <c r="I5902" s="100"/>
      <c r="M5902" s="100"/>
      <c r="Q5902" s="99"/>
      <c r="R5902" s="340"/>
      <c r="S5902" s="119"/>
      <c r="T5902" s="123"/>
      <c r="U5902" s="119"/>
      <c r="V5902" s="99"/>
      <c r="W5902" s="127"/>
      <c r="X5902" s="99"/>
      <c r="Y5902" s="127"/>
    </row>
    <row r="5903" spans="3:25" ht="19" hidden="1">
      <c r="C5903" s="933"/>
      <c r="D5903" s="933"/>
      <c r="E5903" s="19"/>
      <c r="I5903" s="100"/>
      <c r="M5903" s="100"/>
      <c r="Q5903" s="99"/>
      <c r="R5903" s="340"/>
      <c r="S5903" s="119"/>
      <c r="T5903" s="123"/>
      <c r="U5903" s="119"/>
      <c r="V5903" s="99"/>
      <c r="W5903" s="127"/>
      <c r="X5903" s="99"/>
      <c r="Y5903" s="127"/>
    </row>
    <row r="5904" spans="3:25" ht="19" hidden="1">
      <c r="C5904" s="933"/>
      <c r="D5904" s="933"/>
      <c r="E5904" s="19"/>
      <c r="I5904" s="100"/>
      <c r="M5904" s="100"/>
      <c r="Q5904" s="99"/>
      <c r="R5904" s="340"/>
      <c r="S5904" s="119"/>
      <c r="T5904" s="123"/>
      <c r="U5904" s="119"/>
      <c r="V5904" s="99"/>
      <c r="W5904" s="127"/>
      <c r="X5904" s="99"/>
      <c r="Y5904" s="127"/>
    </row>
    <row r="5905" spans="3:25" ht="19" hidden="1">
      <c r="C5905" s="933"/>
      <c r="D5905" s="933"/>
      <c r="E5905" s="19"/>
      <c r="I5905" s="100"/>
      <c r="M5905" s="100"/>
      <c r="Q5905" s="99"/>
      <c r="R5905" s="340"/>
      <c r="S5905" s="119"/>
      <c r="T5905" s="123"/>
      <c r="U5905" s="119"/>
      <c r="V5905" s="99"/>
      <c r="W5905" s="127"/>
      <c r="X5905" s="99"/>
      <c r="Y5905" s="127"/>
    </row>
    <row r="5906" spans="3:25" ht="19" hidden="1">
      <c r="C5906" s="933"/>
      <c r="D5906" s="933"/>
      <c r="E5906" s="19"/>
      <c r="I5906" s="100"/>
      <c r="M5906" s="100"/>
      <c r="Q5906" s="99"/>
      <c r="R5906" s="340"/>
      <c r="S5906" s="119"/>
      <c r="T5906" s="123"/>
      <c r="U5906" s="119"/>
      <c r="V5906" s="99"/>
      <c r="W5906" s="127"/>
      <c r="X5906" s="99"/>
      <c r="Y5906" s="127"/>
    </row>
    <row r="5907" spans="3:25" ht="19" hidden="1">
      <c r="C5907" s="933"/>
      <c r="D5907" s="933"/>
      <c r="E5907" s="19"/>
      <c r="I5907" s="100"/>
      <c r="M5907" s="100"/>
      <c r="Q5907" s="99"/>
      <c r="R5907" s="340"/>
      <c r="S5907" s="119"/>
      <c r="T5907" s="123"/>
      <c r="U5907" s="119"/>
      <c r="V5907" s="99"/>
      <c r="W5907" s="127"/>
      <c r="X5907" s="99"/>
      <c r="Y5907" s="127"/>
    </row>
    <row r="5908" spans="3:25" ht="19" hidden="1">
      <c r="C5908" s="933"/>
      <c r="D5908" s="933"/>
      <c r="E5908" s="19"/>
      <c r="I5908" s="100"/>
      <c r="M5908" s="100"/>
      <c r="Q5908" s="99"/>
      <c r="R5908" s="340"/>
      <c r="S5908" s="119"/>
      <c r="T5908" s="123"/>
      <c r="U5908" s="119"/>
      <c r="V5908" s="99"/>
      <c r="W5908" s="127"/>
      <c r="X5908" s="99"/>
      <c r="Y5908" s="127"/>
    </row>
    <row r="5909" spans="3:25" ht="19" hidden="1">
      <c r="C5909" s="933"/>
      <c r="D5909" s="933"/>
      <c r="E5909" s="19"/>
      <c r="I5909" s="100"/>
      <c r="M5909" s="100"/>
      <c r="Q5909" s="99"/>
      <c r="R5909" s="340"/>
      <c r="S5909" s="119"/>
      <c r="T5909" s="123"/>
      <c r="U5909" s="119"/>
      <c r="V5909" s="99"/>
      <c r="W5909" s="127"/>
      <c r="X5909" s="99"/>
      <c r="Y5909" s="127"/>
    </row>
    <row r="5910" spans="3:25" ht="19" hidden="1">
      <c r="C5910" s="933"/>
      <c r="D5910" s="933"/>
      <c r="E5910" s="19"/>
      <c r="I5910" s="100"/>
      <c r="M5910" s="100"/>
      <c r="Q5910" s="99"/>
      <c r="R5910" s="340"/>
      <c r="S5910" s="119"/>
      <c r="T5910" s="123"/>
      <c r="U5910" s="119"/>
      <c r="V5910" s="99"/>
      <c r="W5910" s="127"/>
      <c r="X5910" s="99"/>
      <c r="Y5910" s="127"/>
    </row>
    <row r="5911" spans="3:25" ht="19" hidden="1">
      <c r="C5911" s="933"/>
      <c r="D5911" s="933"/>
      <c r="E5911" s="19"/>
      <c r="I5911" s="100"/>
      <c r="M5911" s="100"/>
      <c r="Q5911" s="99"/>
      <c r="R5911" s="340"/>
      <c r="S5911" s="119"/>
      <c r="T5911" s="123"/>
      <c r="U5911" s="119"/>
      <c r="V5911" s="99"/>
      <c r="W5911" s="127"/>
      <c r="X5911" s="99"/>
      <c r="Y5911" s="127"/>
    </row>
    <row r="5912" spans="3:25" ht="19" hidden="1">
      <c r="C5912" s="933"/>
      <c r="D5912" s="933"/>
      <c r="E5912" s="19"/>
      <c r="I5912" s="100"/>
      <c r="M5912" s="100"/>
      <c r="Q5912" s="99"/>
      <c r="R5912" s="340"/>
      <c r="S5912" s="119"/>
      <c r="T5912" s="123"/>
      <c r="U5912" s="119"/>
      <c r="V5912" s="99"/>
      <c r="W5912" s="127"/>
      <c r="X5912" s="99"/>
      <c r="Y5912" s="127"/>
    </row>
    <row r="5913" spans="3:25" ht="19" hidden="1">
      <c r="C5913" s="933"/>
      <c r="D5913" s="933"/>
      <c r="E5913" s="19"/>
      <c r="I5913" s="100"/>
      <c r="M5913" s="100"/>
      <c r="Q5913" s="99"/>
      <c r="R5913" s="340"/>
      <c r="S5913" s="119"/>
      <c r="T5913" s="123"/>
      <c r="U5913" s="119"/>
      <c r="V5913" s="99"/>
      <c r="W5913" s="127"/>
      <c r="X5913" s="99"/>
      <c r="Y5913" s="127"/>
    </row>
    <row r="5914" spans="3:25" ht="19" hidden="1">
      <c r="C5914" s="933"/>
      <c r="D5914" s="933"/>
      <c r="E5914" s="19"/>
      <c r="I5914" s="100"/>
      <c r="M5914" s="100"/>
      <c r="Q5914" s="99"/>
      <c r="R5914" s="340"/>
      <c r="S5914" s="119"/>
      <c r="T5914" s="123"/>
      <c r="U5914" s="119"/>
      <c r="V5914" s="99"/>
      <c r="W5914" s="127"/>
      <c r="X5914" s="99"/>
      <c r="Y5914" s="127"/>
    </row>
    <row r="5915" spans="3:25" ht="19" hidden="1">
      <c r="C5915" s="933"/>
      <c r="D5915" s="933"/>
      <c r="E5915" s="19"/>
      <c r="I5915" s="100"/>
      <c r="M5915" s="100"/>
      <c r="Q5915" s="99"/>
      <c r="R5915" s="340"/>
      <c r="S5915" s="119"/>
      <c r="T5915" s="123"/>
      <c r="U5915" s="119"/>
      <c r="V5915" s="99"/>
      <c r="W5915" s="127"/>
      <c r="X5915" s="99"/>
      <c r="Y5915" s="127"/>
    </row>
    <row r="5916" spans="3:25" ht="19" hidden="1">
      <c r="C5916" s="933"/>
      <c r="D5916" s="933"/>
      <c r="E5916" s="19"/>
      <c r="I5916" s="100"/>
      <c r="M5916" s="100"/>
      <c r="Q5916" s="99"/>
      <c r="R5916" s="340"/>
      <c r="S5916" s="119"/>
      <c r="T5916" s="123"/>
      <c r="U5916" s="119"/>
      <c r="V5916" s="99"/>
      <c r="W5916" s="127"/>
      <c r="X5916" s="99"/>
      <c r="Y5916" s="127"/>
    </row>
    <row r="5917" spans="3:25" ht="19" hidden="1">
      <c r="C5917" s="933"/>
      <c r="D5917" s="933"/>
      <c r="E5917" s="19"/>
      <c r="I5917" s="100"/>
      <c r="M5917" s="100"/>
      <c r="Q5917" s="99"/>
      <c r="R5917" s="340"/>
      <c r="S5917" s="119"/>
      <c r="T5917" s="123"/>
      <c r="U5917" s="119"/>
      <c r="V5917" s="99"/>
      <c r="W5917" s="127"/>
      <c r="X5917" s="99"/>
      <c r="Y5917" s="127"/>
    </row>
    <row r="5918" spans="3:25" ht="19" hidden="1">
      <c r="C5918" s="933"/>
      <c r="D5918" s="933"/>
      <c r="E5918" s="19"/>
      <c r="I5918" s="100"/>
      <c r="M5918" s="100"/>
      <c r="Q5918" s="99"/>
      <c r="R5918" s="340"/>
      <c r="S5918" s="119"/>
      <c r="T5918" s="123"/>
      <c r="U5918" s="119"/>
      <c r="V5918" s="99"/>
      <c r="W5918" s="127"/>
      <c r="X5918" s="99"/>
      <c r="Y5918" s="127"/>
    </row>
    <row r="5919" spans="3:25" ht="19" hidden="1">
      <c r="C5919" s="933"/>
      <c r="D5919" s="933"/>
      <c r="E5919" s="19"/>
      <c r="I5919" s="100"/>
      <c r="M5919" s="100"/>
      <c r="Q5919" s="99"/>
      <c r="R5919" s="340"/>
      <c r="S5919" s="119"/>
      <c r="T5919" s="123"/>
      <c r="U5919" s="119"/>
      <c r="V5919" s="99"/>
      <c r="W5919" s="127"/>
      <c r="X5919" s="99"/>
      <c r="Y5919" s="127"/>
    </row>
    <row r="5920" spans="3:25" ht="19" hidden="1">
      <c r="C5920" s="933"/>
      <c r="D5920" s="933"/>
      <c r="E5920" s="19"/>
      <c r="I5920" s="100"/>
      <c r="M5920" s="100"/>
      <c r="Q5920" s="99"/>
      <c r="R5920" s="340"/>
      <c r="S5920" s="119"/>
      <c r="T5920" s="123"/>
      <c r="U5920" s="119"/>
      <c r="V5920" s="99"/>
      <c r="W5920" s="127"/>
      <c r="X5920" s="99"/>
      <c r="Y5920" s="127"/>
    </row>
    <row r="5921" spans="3:25" ht="19" hidden="1">
      <c r="C5921" s="933"/>
      <c r="D5921" s="933"/>
      <c r="E5921" s="19"/>
      <c r="I5921" s="100"/>
      <c r="M5921" s="100"/>
      <c r="Q5921" s="99"/>
      <c r="R5921" s="340"/>
      <c r="S5921" s="119"/>
      <c r="T5921" s="123"/>
      <c r="U5921" s="119"/>
      <c r="V5921" s="99"/>
      <c r="W5921" s="127"/>
      <c r="X5921" s="99"/>
      <c r="Y5921" s="127"/>
    </row>
    <row r="5922" spans="3:25" ht="19" hidden="1">
      <c r="C5922" s="933"/>
      <c r="D5922" s="933"/>
      <c r="E5922" s="19"/>
      <c r="I5922" s="100"/>
      <c r="M5922" s="100"/>
      <c r="Q5922" s="99"/>
      <c r="R5922" s="340"/>
      <c r="S5922" s="119"/>
      <c r="T5922" s="123"/>
      <c r="U5922" s="119"/>
      <c r="V5922" s="99"/>
      <c r="W5922" s="127"/>
      <c r="X5922" s="99"/>
      <c r="Y5922" s="127"/>
    </row>
    <row r="5923" spans="3:25" ht="19" hidden="1">
      <c r="C5923" s="933"/>
      <c r="D5923" s="933"/>
      <c r="E5923" s="19"/>
      <c r="I5923" s="100"/>
      <c r="M5923" s="100"/>
      <c r="Q5923" s="99"/>
      <c r="R5923" s="340"/>
      <c r="S5923" s="119"/>
      <c r="T5923" s="123"/>
      <c r="U5923" s="119"/>
      <c r="V5923" s="99"/>
      <c r="W5923" s="127"/>
      <c r="X5923" s="99"/>
      <c r="Y5923" s="127"/>
    </row>
    <row r="5924" spans="3:25" ht="19" hidden="1">
      <c r="C5924" s="933"/>
      <c r="D5924" s="933"/>
      <c r="E5924" s="19"/>
      <c r="I5924" s="100"/>
      <c r="M5924" s="100"/>
      <c r="Q5924" s="99"/>
      <c r="R5924" s="340"/>
      <c r="S5924" s="119"/>
      <c r="T5924" s="123"/>
      <c r="U5924" s="119"/>
      <c r="V5924" s="99"/>
      <c r="W5924" s="127"/>
      <c r="X5924" s="99"/>
      <c r="Y5924" s="127"/>
    </row>
    <row r="5925" spans="3:25" ht="19" hidden="1">
      <c r="C5925" s="933"/>
      <c r="D5925" s="933"/>
      <c r="E5925" s="19"/>
      <c r="I5925" s="100"/>
      <c r="M5925" s="100"/>
      <c r="Q5925" s="99"/>
      <c r="R5925" s="340"/>
      <c r="S5925" s="119"/>
      <c r="T5925" s="123"/>
      <c r="U5925" s="119"/>
      <c r="V5925" s="99"/>
      <c r="W5925" s="127"/>
      <c r="X5925" s="99"/>
      <c r="Y5925" s="127"/>
    </row>
    <row r="5926" spans="3:25" ht="19" hidden="1">
      <c r="C5926" s="933"/>
      <c r="D5926" s="933"/>
      <c r="E5926" s="19"/>
      <c r="I5926" s="100"/>
      <c r="M5926" s="100"/>
      <c r="Q5926" s="99"/>
      <c r="R5926" s="340"/>
      <c r="S5926" s="119"/>
      <c r="T5926" s="123"/>
      <c r="U5926" s="119"/>
      <c r="V5926" s="99"/>
      <c r="W5926" s="127"/>
      <c r="X5926" s="99"/>
      <c r="Y5926" s="127"/>
    </row>
    <row r="5927" spans="3:25" ht="19" hidden="1">
      <c r="C5927" s="933"/>
      <c r="D5927" s="933"/>
      <c r="E5927" s="19"/>
      <c r="I5927" s="100"/>
      <c r="M5927" s="100"/>
      <c r="Q5927" s="99"/>
      <c r="R5927" s="340"/>
      <c r="S5927" s="119"/>
      <c r="T5927" s="123"/>
      <c r="U5927" s="119"/>
      <c r="V5927" s="99"/>
      <c r="W5927" s="127"/>
      <c r="X5927" s="99"/>
      <c r="Y5927" s="127"/>
    </row>
    <row r="5928" spans="3:25" ht="19" hidden="1">
      <c r="C5928" s="933"/>
      <c r="D5928" s="933"/>
      <c r="E5928" s="19"/>
      <c r="I5928" s="100"/>
      <c r="M5928" s="100"/>
      <c r="Q5928" s="99"/>
      <c r="R5928" s="340"/>
      <c r="S5928" s="119"/>
      <c r="T5928" s="123"/>
      <c r="U5928" s="119"/>
      <c r="V5928" s="99"/>
      <c r="W5928" s="127"/>
      <c r="X5928" s="99"/>
      <c r="Y5928" s="127"/>
    </row>
    <row r="5929" spans="3:25" ht="19" hidden="1">
      <c r="C5929" s="933"/>
      <c r="D5929" s="933"/>
      <c r="E5929" s="19"/>
      <c r="I5929" s="100"/>
      <c r="M5929" s="100"/>
      <c r="Q5929" s="99"/>
      <c r="R5929" s="340"/>
      <c r="S5929" s="119"/>
      <c r="T5929" s="123"/>
      <c r="U5929" s="119"/>
      <c r="V5929" s="99"/>
      <c r="W5929" s="127"/>
      <c r="X5929" s="99"/>
      <c r="Y5929" s="127"/>
    </row>
    <row r="5930" spans="3:25" ht="19" hidden="1">
      <c r="C5930" s="933"/>
      <c r="D5930" s="933"/>
      <c r="E5930" s="19"/>
      <c r="I5930" s="100"/>
      <c r="M5930" s="100"/>
      <c r="Q5930" s="99"/>
      <c r="R5930" s="340"/>
      <c r="S5930" s="119"/>
      <c r="T5930" s="123"/>
      <c r="U5930" s="119"/>
      <c r="V5930" s="99"/>
      <c r="W5930" s="127"/>
      <c r="X5930" s="99"/>
      <c r="Y5930" s="127"/>
    </row>
    <row r="5931" spans="3:25" ht="19" hidden="1">
      <c r="C5931" s="933"/>
      <c r="D5931" s="933"/>
      <c r="E5931" s="19"/>
      <c r="I5931" s="100"/>
      <c r="M5931" s="100"/>
      <c r="Q5931" s="99"/>
      <c r="R5931" s="340"/>
      <c r="S5931" s="119"/>
      <c r="T5931" s="123"/>
      <c r="U5931" s="119"/>
      <c r="V5931" s="99"/>
      <c r="W5931" s="127"/>
      <c r="X5931" s="99"/>
      <c r="Y5931" s="127"/>
    </row>
    <row r="5932" spans="3:25" ht="19" hidden="1">
      <c r="C5932" s="933"/>
      <c r="D5932" s="933"/>
      <c r="E5932" s="19"/>
      <c r="I5932" s="100"/>
      <c r="M5932" s="100"/>
      <c r="Q5932" s="99"/>
      <c r="R5932" s="340"/>
      <c r="S5932" s="119"/>
      <c r="T5932" s="123"/>
      <c r="U5932" s="119"/>
      <c r="V5932" s="99"/>
      <c r="W5932" s="127"/>
      <c r="X5932" s="99"/>
      <c r="Y5932" s="127"/>
    </row>
    <row r="5933" spans="3:25" ht="19" hidden="1">
      <c r="C5933" s="933"/>
      <c r="D5933" s="933"/>
      <c r="E5933" s="19"/>
      <c r="I5933" s="100"/>
      <c r="M5933" s="100"/>
      <c r="Q5933" s="99"/>
      <c r="R5933" s="340"/>
      <c r="S5933" s="119"/>
      <c r="T5933" s="123"/>
      <c r="U5933" s="119"/>
      <c r="V5933" s="99"/>
      <c r="W5933" s="127"/>
      <c r="X5933" s="99"/>
      <c r="Y5933" s="127"/>
    </row>
    <row r="5934" spans="3:25" ht="19" hidden="1">
      <c r="C5934" s="933"/>
      <c r="D5934" s="933"/>
      <c r="E5934" s="19"/>
      <c r="I5934" s="100"/>
      <c r="M5934" s="100"/>
      <c r="Q5934" s="99"/>
      <c r="R5934" s="340"/>
      <c r="S5934" s="119"/>
      <c r="T5934" s="123"/>
      <c r="U5934" s="119"/>
      <c r="V5934" s="99"/>
      <c r="W5934" s="127"/>
      <c r="X5934" s="99"/>
      <c r="Y5934" s="127"/>
    </row>
    <row r="5935" spans="3:25" ht="19" hidden="1">
      <c r="C5935" s="933"/>
      <c r="D5935" s="933"/>
      <c r="E5935" s="19"/>
      <c r="I5935" s="100"/>
      <c r="M5935" s="100"/>
      <c r="Q5935" s="99"/>
      <c r="R5935" s="340"/>
      <c r="S5935" s="119"/>
      <c r="T5935" s="123"/>
      <c r="U5935" s="119"/>
      <c r="V5935" s="99"/>
      <c r="W5935" s="127"/>
      <c r="X5935" s="99"/>
      <c r="Y5935" s="127"/>
    </row>
    <row r="5936" spans="3:25" ht="19" hidden="1">
      <c r="C5936" s="933"/>
      <c r="D5936" s="933"/>
      <c r="E5936" s="19"/>
      <c r="I5936" s="100"/>
      <c r="M5936" s="100"/>
      <c r="Q5936" s="99"/>
      <c r="R5936" s="340"/>
      <c r="S5936" s="119"/>
      <c r="T5936" s="123"/>
      <c r="U5936" s="119"/>
      <c r="V5936" s="99"/>
      <c r="W5936" s="127"/>
      <c r="X5936" s="99"/>
      <c r="Y5936" s="127"/>
    </row>
    <row r="5937" spans="3:25" ht="19" hidden="1">
      <c r="C5937" s="933"/>
      <c r="D5937" s="933"/>
      <c r="E5937" s="19"/>
      <c r="I5937" s="100"/>
      <c r="M5937" s="100"/>
      <c r="Q5937" s="99"/>
      <c r="R5937" s="340"/>
      <c r="S5937" s="119"/>
      <c r="T5937" s="123"/>
      <c r="U5937" s="119"/>
      <c r="V5937" s="99"/>
      <c r="W5937" s="127"/>
      <c r="X5937" s="99"/>
      <c r="Y5937" s="127"/>
    </row>
    <row r="5938" spans="3:25" ht="19" hidden="1">
      <c r="C5938" s="933"/>
      <c r="D5938" s="933"/>
      <c r="E5938" s="19"/>
      <c r="I5938" s="100"/>
      <c r="M5938" s="100"/>
      <c r="Q5938" s="99"/>
      <c r="R5938" s="340"/>
      <c r="S5938" s="119"/>
      <c r="T5938" s="123"/>
      <c r="U5938" s="119"/>
      <c r="V5938" s="99"/>
      <c r="W5938" s="127"/>
      <c r="X5938" s="99"/>
      <c r="Y5938" s="127"/>
    </row>
    <row r="5939" spans="3:25" ht="19" hidden="1">
      <c r="C5939" s="933"/>
      <c r="D5939" s="933"/>
      <c r="E5939" s="19"/>
      <c r="I5939" s="100"/>
      <c r="M5939" s="100"/>
      <c r="Q5939" s="99"/>
      <c r="R5939" s="340"/>
      <c r="S5939" s="119"/>
      <c r="T5939" s="123"/>
      <c r="U5939" s="119"/>
      <c r="V5939" s="99"/>
      <c r="W5939" s="127"/>
      <c r="X5939" s="99"/>
      <c r="Y5939" s="127"/>
    </row>
    <row r="5940" spans="3:25" ht="19" hidden="1">
      <c r="C5940" s="933"/>
      <c r="D5940" s="933"/>
      <c r="E5940" s="19"/>
      <c r="I5940" s="100"/>
      <c r="M5940" s="100"/>
      <c r="Q5940" s="99"/>
      <c r="R5940" s="340"/>
      <c r="S5940" s="119"/>
      <c r="T5940" s="123"/>
      <c r="U5940" s="119"/>
      <c r="V5940" s="99"/>
      <c r="W5940" s="127"/>
      <c r="X5940" s="99"/>
      <c r="Y5940" s="127"/>
    </row>
    <row r="5941" spans="3:25" ht="19" hidden="1">
      <c r="C5941" s="933"/>
      <c r="D5941" s="933"/>
      <c r="E5941" s="19"/>
      <c r="I5941" s="100"/>
      <c r="M5941" s="100"/>
      <c r="Q5941" s="99"/>
      <c r="R5941" s="340"/>
      <c r="S5941" s="119"/>
      <c r="T5941" s="123"/>
      <c r="U5941" s="119"/>
      <c r="V5941" s="99"/>
      <c r="W5941" s="127"/>
      <c r="X5941" s="99"/>
      <c r="Y5941" s="127"/>
    </row>
    <row r="5942" spans="3:25" ht="19" hidden="1">
      <c r="C5942" s="933"/>
      <c r="D5942" s="933"/>
      <c r="E5942" s="19"/>
      <c r="I5942" s="100"/>
      <c r="M5942" s="100"/>
      <c r="Q5942" s="99"/>
      <c r="R5942" s="340"/>
      <c r="S5942" s="119"/>
      <c r="T5942" s="123"/>
      <c r="U5942" s="119"/>
      <c r="V5942" s="99"/>
      <c r="W5942" s="127"/>
      <c r="X5942" s="99"/>
      <c r="Y5942" s="127"/>
    </row>
    <row r="5943" spans="3:25" ht="19" hidden="1">
      <c r="C5943" s="933"/>
      <c r="D5943" s="933"/>
      <c r="E5943" s="19"/>
      <c r="I5943" s="100"/>
      <c r="M5943" s="100"/>
      <c r="Q5943" s="99"/>
      <c r="R5943" s="340"/>
      <c r="S5943" s="119"/>
      <c r="T5943" s="123"/>
      <c r="U5943" s="119"/>
      <c r="V5943" s="99"/>
      <c r="W5943" s="127"/>
      <c r="X5943" s="99"/>
      <c r="Y5943" s="127"/>
    </row>
    <row r="5944" spans="3:25" ht="19" hidden="1">
      <c r="C5944" s="933"/>
      <c r="D5944" s="933"/>
      <c r="E5944" s="19"/>
      <c r="I5944" s="100"/>
      <c r="M5944" s="100"/>
      <c r="Q5944" s="99"/>
      <c r="R5944" s="340"/>
      <c r="S5944" s="119"/>
      <c r="T5944" s="123"/>
      <c r="U5944" s="119"/>
      <c r="V5944" s="99"/>
      <c r="W5944" s="127"/>
      <c r="X5944" s="99"/>
      <c r="Y5944" s="127"/>
    </row>
    <row r="5945" spans="3:25" ht="19" hidden="1">
      <c r="C5945" s="933"/>
      <c r="D5945" s="933"/>
      <c r="E5945" s="19"/>
      <c r="I5945" s="100"/>
      <c r="M5945" s="100"/>
      <c r="Q5945" s="99"/>
      <c r="R5945" s="340"/>
      <c r="S5945" s="119"/>
      <c r="T5945" s="123"/>
      <c r="U5945" s="119"/>
      <c r="V5945" s="99"/>
      <c r="W5945" s="127"/>
      <c r="X5945" s="99"/>
      <c r="Y5945" s="127"/>
    </row>
    <row r="5946" spans="3:25" ht="19" hidden="1">
      <c r="C5946" s="933"/>
      <c r="D5946" s="933"/>
      <c r="E5946" s="19"/>
      <c r="I5946" s="100"/>
      <c r="M5946" s="100"/>
      <c r="Q5946" s="99"/>
      <c r="R5946" s="340"/>
      <c r="S5946" s="119"/>
      <c r="T5946" s="123"/>
      <c r="U5946" s="119"/>
      <c r="V5946" s="99"/>
      <c r="W5946" s="127"/>
      <c r="X5946" s="99"/>
      <c r="Y5946" s="127"/>
    </row>
    <row r="5947" spans="3:25" ht="19" hidden="1">
      <c r="C5947" s="933"/>
      <c r="D5947" s="933"/>
      <c r="E5947" s="19"/>
      <c r="I5947" s="100"/>
      <c r="M5947" s="100"/>
      <c r="Q5947" s="99"/>
      <c r="R5947" s="340"/>
      <c r="S5947" s="119"/>
      <c r="T5947" s="123"/>
      <c r="U5947" s="119"/>
      <c r="V5947" s="99"/>
      <c r="W5947" s="127"/>
      <c r="X5947" s="99"/>
      <c r="Y5947" s="127"/>
    </row>
    <row r="5948" spans="3:25" ht="19" hidden="1">
      <c r="C5948" s="933"/>
      <c r="D5948" s="933"/>
      <c r="E5948" s="19"/>
      <c r="I5948" s="100"/>
      <c r="M5948" s="100"/>
      <c r="Q5948" s="99"/>
      <c r="R5948" s="340"/>
      <c r="S5948" s="119"/>
      <c r="T5948" s="123"/>
      <c r="U5948" s="119"/>
      <c r="V5948" s="99"/>
      <c r="W5948" s="127"/>
      <c r="X5948" s="99"/>
      <c r="Y5948" s="127"/>
    </row>
    <row r="5949" spans="3:25" ht="19" hidden="1">
      <c r="C5949" s="933"/>
      <c r="D5949" s="933"/>
      <c r="E5949" s="19"/>
      <c r="I5949" s="100"/>
      <c r="M5949" s="100"/>
      <c r="Q5949" s="99"/>
      <c r="R5949" s="340"/>
      <c r="S5949" s="119"/>
      <c r="T5949" s="123"/>
      <c r="U5949" s="119"/>
      <c r="V5949" s="99"/>
      <c r="W5949" s="127"/>
      <c r="X5949" s="99"/>
      <c r="Y5949" s="127"/>
    </row>
    <row r="5950" spans="3:25" ht="19" hidden="1">
      <c r="C5950" s="933"/>
      <c r="D5950" s="933"/>
      <c r="E5950" s="19"/>
      <c r="I5950" s="100"/>
      <c r="M5950" s="100"/>
      <c r="Q5950" s="99"/>
      <c r="R5950" s="340"/>
      <c r="S5950" s="119"/>
      <c r="T5950" s="123"/>
      <c r="U5950" s="119"/>
      <c r="V5950" s="99"/>
      <c r="W5950" s="127"/>
      <c r="X5950" s="99"/>
      <c r="Y5950" s="127"/>
    </row>
    <row r="5951" spans="3:25" ht="19" hidden="1">
      <c r="C5951" s="933"/>
      <c r="D5951" s="933"/>
      <c r="E5951" s="19"/>
      <c r="I5951" s="100"/>
      <c r="M5951" s="100"/>
      <c r="Q5951" s="99"/>
      <c r="R5951" s="340"/>
      <c r="S5951" s="119"/>
      <c r="T5951" s="123"/>
      <c r="U5951" s="119"/>
      <c r="V5951" s="99"/>
      <c r="W5951" s="127"/>
      <c r="X5951" s="99"/>
      <c r="Y5951" s="127"/>
    </row>
    <row r="5952" spans="3:25" ht="19" hidden="1">
      <c r="C5952" s="933"/>
      <c r="D5952" s="933"/>
      <c r="E5952" s="19"/>
      <c r="I5952" s="100"/>
      <c r="M5952" s="100"/>
      <c r="Q5952" s="99"/>
      <c r="R5952" s="340"/>
      <c r="S5952" s="119"/>
      <c r="T5952" s="123"/>
      <c r="U5952" s="119"/>
      <c r="V5952" s="99"/>
      <c r="W5952" s="127"/>
      <c r="X5952" s="99"/>
      <c r="Y5952" s="127"/>
    </row>
    <row r="5953" spans="3:25" ht="19" hidden="1">
      <c r="C5953" s="933"/>
      <c r="D5953" s="933"/>
      <c r="E5953" s="19"/>
      <c r="I5953" s="100"/>
      <c r="M5953" s="100"/>
      <c r="Q5953" s="99"/>
      <c r="R5953" s="340"/>
      <c r="S5953" s="119"/>
      <c r="T5953" s="123"/>
      <c r="U5953" s="119"/>
      <c r="V5953" s="99"/>
      <c r="W5953" s="127"/>
      <c r="X5953" s="99"/>
      <c r="Y5953" s="127"/>
    </row>
    <row r="5954" spans="3:25" ht="19" hidden="1">
      <c r="C5954" s="933"/>
      <c r="D5954" s="933"/>
      <c r="E5954" s="19"/>
      <c r="I5954" s="100"/>
      <c r="M5954" s="100"/>
      <c r="Q5954" s="99"/>
      <c r="R5954" s="340"/>
      <c r="S5954" s="119"/>
      <c r="T5954" s="123"/>
      <c r="U5954" s="119"/>
      <c r="V5954" s="99"/>
      <c r="W5954" s="127"/>
      <c r="X5954" s="99"/>
      <c r="Y5954" s="127"/>
    </row>
    <row r="5955" spans="3:25" ht="19" hidden="1">
      <c r="C5955" s="933"/>
      <c r="D5955" s="933"/>
      <c r="E5955" s="19"/>
      <c r="I5955" s="100"/>
      <c r="M5955" s="100"/>
      <c r="Q5955" s="99"/>
      <c r="R5955" s="340"/>
      <c r="S5955" s="119"/>
      <c r="T5955" s="123"/>
      <c r="U5955" s="119"/>
      <c r="V5955" s="99"/>
      <c r="W5955" s="127"/>
      <c r="X5955" s="99"/>
      <c r="Y5955" s="127"/>
    </row>
    <row r="5956" spans="3:25" ht="19" hidden="1">
      <c r="C5956" s="933"/>
      <c r="D5956" s="933"/>
      <c r="E5956" s="19"/>
      <c r="I5956" s="100"/>
      <c r="M5956" s="100"/>
      <c r="Q5956" s="99"/>
      <c r="R5956" s="340"/>
      <c r="S5956" s="119"/>
      <c r="T5956" s="123"/>
      <c r="U5956" s="119"/>
      <c r="V5956" s="99"/>
      <c r="W5956" s="127"/>
      <c r="X5956" s="99"/>
      <c r="Y5956" s="127"/>
    </row>
    <row r="5957" spans="3:25" ht="19" hidden="1">
      <c r="C5957" s="933"/>
      <c r="D5957" s="933"/>
      <c r="E5957" s="19"/>
      <c r="I5957" s="100"/>
      <c r="M5957" s="100"/>
      <c r="Q5957" s="99"/>
      <c r="R5957" s="340"/>
      <c r="S5957" s="119"/>
      <c r="T5957" s="123"/>
      <c r="U5957" s="119"/>
      <c r="V5957" s="99"/>
      <c r="W5957" s="127"/>
      <c r="X5957" s="99"/>
      <c r="Y5957" s="127"/>
    </row>
    <row r="5958" spans="3:25" ht="19" hidden="1">
      <c r="C5958" s="933"/>
      <c r="D5958" s="933"/>
      <c r="E5958" s="19"/>
      <c r="I5958" s="100"/>
      <c r="M5958" s="100"/>
      <c r="Q5958" s="99"/>
      <c r="R5958" s="340"/>
      <c r="S5958" s="119"/>
      <c r="T5958" s="123"/>
      <c r="U5958" s="119"/>
      <c r="V5958" s="99"/>
      <c r="W5958" s="127"/>
      <c r="X5958" s="99"/>
      <c r="Y5958" s="127"/>
    </row>
    <row r="5959" spans="3:25" ht="19" hidden="1">
      <c r="C5959" s="933"/>
      <c r="D5959" s="933"/>
      <c r="E5959" s="19"/>
      <c r="I5959" s="100"/>
      <c r="M5959" s="100"/>
      <c r="Q5959" s="99"/>
      <c r="R5959" s="340"/>
      <c r="S5959" s="119"/>
      <c r="T5959" s="123"/>
      <c r="U5959" s="119"/>
      <c r="V5959" s="99"/>
      <c r="W5959" s="127"/>
      <c r="X5959" s="99"/>
      <c r="Y5959" s="127"/>
    </row>
    <row r="5960" spans="3:25" ht="19" hidden="1">
      <c r="C5960" s="933"/>
      <c r="D5960" s="933"/>
      <c r="E5960" s="19"/>
      <c r="I5960" s="100"/>
      <c r="M5960" s="100"/>
      <c r="Q5960" s="99"/>
      <c r="R5960" s="340"/>
      <c r="S5960" s="119"/>
      <c r="T5960" s="123"/>
      <c r="U5960" s="119"/>
      <c r="V5960" s="99"/>
      <c r="W5960" s="127"/>
      <c r="X5960" s="99"/>
      <c r="Y5960" s="127"/>
    </row>
    <row r="5961" spans="3:25" ht="19" hidden="1">
      <c r="C5961" s="933"/>
      <c r="D5961" s="933"/>
      <c r="E5961" s="19"/>
      <c r="I5961" s="100"/>
      <c r="M5961" s="100"/>
      <c r="Q5961" s="99"/>
      <c r="R5961" s="340"/>
      <c r="S5961" s="119"/>
      <c r="T5961" s="123"/>
      <c r="U5961" s="119"/>
      <c r="V5961" s="99"/>
      <c r="W5961" s="127"/>
      <c r="X5961" s="99"/>
      <c r="Y5961" s="127"/>
    </row>
    <row r="5962" spans="3:25" ht="19" hidden="1">
      <c r="C5962" s="933"/>
      <c r="D5962" s="933"/>
      <c r="E5962" s="19"/>
      <c r="I5962" s="100"/>
      <c r="M5962" s="100"/>
      <c r="Q5962" s="99"/>
      <c r="R5962" s="340"/>
      <c r="S5962" s="119"/>
      <c r="T5962" s="123"/>
      <c r="U5962" s="119"/>
      <c r="V5962" s="99"/>
      <c r="W5962" s="127"/>
      <c r="X5962" s="99"/>
      <c r="Y5962" s="127"/>
    </row>
    <row r="5963" spans="3:25" ht="19" hidden="1">
      <c r="C5963" s="933"/>
      <c r="D5963" s="933"/>
      <c r="E5963" s="19"/>
      <c r="I5963" s="100"/>
      <c r="M5963" s="100"/>
      <c r="Q5963" s="99"/>
      <c r="R5963" s="340"/>
      <c r="S5963" s="119"/>
      <c r="T5963" s="123"/>
      <c r="U5963" s="119"/>
      <c r="V5963" s="99"/>
      <c r="W5963" s="127"/>
      <c r="X5963" s="99"/>
      <c r="Y5963" s="127"/>
    </row>
    <row r="5964" spans="3:25" ht="19" hidden="1">
      <c r="C5964" s="933"/>
      <c r="D5964" s="933"/>
      <c r="E5964" s="19"/>
      <c r="I5964" s="100"/>
      <c r="M5964" s="100"/>
      <c r="Q5964" s="99"/>
      <c r="R5964" s="340"/>
      <c r="S5964" s="119"/>
      <c r="T5964" s="123"/>
      <c r="U5964" s="119"/>
      <c r="V5964" s="99"/>
      <c r="W5964" s="127"/>
      <c r="X5964" s="99"/>
      <c r="Y5964" s="127"/>
    </row>
    <row r="5965" spans="3:25" ht="19" hidden="1">
      <c r="C5965" s="933"/>
      <c r="D5965" s="933"/>
      <c r="E5965" s="19"/>
      <c r="I5965" s="100"/>
      <c r="M5965" s="100"/>
      <c r="Q5965" s="99"/>
      <c r="R5965" s="340"/>
      <c r="S5965" s="119"/>
      <c r="T5965" s="123"/>
      <c r="U5965" s="119"/>
      <c r="V5965" s="99"/>
      <c r="W5965" s="127"/>
      <c r="X5965" s="99"/>
      <c r="Y5965" s="127"/>
    </row>
    <row r="5966" spans="3:25" ht="19" hidden="1">
      <c r="C5966" s="933"/>
      <c r="D5966" s="933"/>
      <c r="E5966" s="19"/>
      <c r="I5966" s="100"/>
      <c r="M5966" s="100"/>
      <c r="Q5966" s="99"/>
      <c r="R5966" s="340"/>
      <c r="S5966" s="119"/>
      <c r="T5966" s="123"/>
      <c r="U5966" s="119"/>
      <c r="V5966" s="99"/>
      <c r="W5966" s="127"/>
      <c r="X5966" s="99"/>
      <c r="Y5966" s="127"/>
    </row>
    <row r="5967" spans="3:25" ht="19" hidden="1">
      <c r="C5967" s="933"/>
      <c r="D5967" s="933"/>
      <c r="E5967" s="19"/>
      <c r="I5967" s="100"/>
      <c r="M5967" s="100"/>
      <c r="Q5967" s="99"/>
      <c r="R5967" s="340"/>
      <c r="S5967" s="119"/>
      <c r="T5967" s="123"/>
      <c r="U5967" s="119"/>
      <c r="V5967" s="99"/>
      <c r="W5967" s="127"/>
      <c r="X5967" s="99"/>
      <c r="Y5967" s="127"/>
    </row>
    <row r="5968" spans="3:25" ht="19" hidden="1">
      <c r="C5968" s="933"/>
      <c r="D5968" s="933"/>
      <c r="E5968" s="19"/>
      <c r="I5968" s="100"/>
      <c r="M5968" s="100"/>
      <c r="Q5968" s="99"/>
      <c r="R5968" s="340"/>
      <c r="S5968" s="119"/>
      <c r="T5968" s="123"/>
      <c r="U5968" s="119"/>
      <c r="V5968" s="99"/>
      <c r="W5968" s="127"/>
      <c r="X5968" s="99"/>
      <c r="Y5968" s="127"/>
    </row>
    <row r="5969" spans="3:25" ht="19" hidden="1">
      <c r="C5969" s="933"/>
      <c r="D5969" s="933"/>
      <c r="E5969" s="19"/>
      <c r="I5969" s="100"/>
      <c r="M5969" s="100"/>
      <c r="Q5969" s="99"/>
      <c r="R5969" s="340"/>
      <c r="S5969" s="119"/>
      <c r="T5969" s="123"/>
      <c r="U5969" s="119"/>
      <c r="V5969" s="99"/>
      <c r="W5969" s="127"/>
      <c r="X5969" s="99"/>
      <c r="Y5969" s="127"/>
    </row>
    <row r="5970" spans="3:25" ht="19" hidden="1">
      <c r="C5970" s="933"/>
      <c r="D5970" s="933"/>
      <c r="E5970" s="19"/>
      <c r="I5970" s="100"/>
      <c r="M5970" s="100"/>
      <c r="Q5970" s="99"/>
      <c r="R5970" s="340"/>
      <c r="S5970" s="119"/>
      <c r="T5970" s="123"/>
      <c r="U5970" s="119"/>
      <c r="V5970" s="99"/>
      <c r="W5970" s="127"/>
      <c r="X5970" s="99"/>
      <c r="Y5970" s="127"/>
    </row>
    <row r="5971" spans="3:25" ht="19" hidden="1">
      <c r="C5971" s="933"/>
      <c r="D5971" s="933"/>
      <c r="E5971" s="19"/>
      <c r="I5971" s="100"/>
      <c r="M5971" s="100"/>
      <c r="Q5971" s="99"/>
      <c r="R5971" s="340"/>
      <c r="S5971" s="119"/>
      <c r="T5971" s="123"/>
      <c r="U5971" s="119"/>
      <c r="V5971" s="99"/>
      <c r="W5971" s="127"/>
      <c r="X5971" s="99"/>
      <c r="Y5971" s="127"/>
    </row>
    <row r="5972" spans="3:25" ht="19" hidden="1">
      <c r="C5972" s="933"/>
      <c r="D5972" s="933"/>
      <c r="E5972" s="19"/>
      <c r="I5972" s="100"/>
      <c r="M5972" s="100"/>
      <c r="Q5972" s="99"/>
      <c r="R5972" s="340"/>
      <c r="S5972" s="119"/>
      <c r="T5972" s="123"/>
      <c r="U5972" s="119"/>
      <c r="V5972" s="99"/>
      <c r="W5972" s="127"/>
      <c r="X5972" s="99"/>
      <c r="Y5972" s="127"/>
    </row>
    <row r="5973" spans="3:25" ht="19" hidden="1">
      <c r="C5973" s="933"/>
      <c r="D5973" s="933"/>
      <c r="E5973" s="19"/>
      <c r="I5973" s="100"/>
      <c r="M5973" s="100"/>
      <c r="Q5973" s="99"/>
      <c r="R5973" s="340"/>
      <c r="S5973" s="119"/>
      <c r="T5973" s="123"/>
      <c r="U5973" s="119"/>
      <c r="V5973" s="99"/>
      <c r="W5973" s="127"/>
      <c r="X5973" s="99"/>
      <c r="Y5973" s="127"/>
    </row>
    <row r="5974" spans="3:25" ht="19" hidden="1">
      <c r="C5974" s="933"/>
      <c r="D5974" s="933"/>
      <c r="E5974" s="19"/>
      <c r="I5974" s="100"/>
      <c r="M5974" s="100"/>
      <c r="Q5974" s="99"/>
      <c r="R5974" s="340"/>
      <c r="S5974" s="119"/>
      <c r="T5974" s="123"/>
      <c r="U5974" s="119"/>
      <c r="V5974" s="99"/>
      <c r="W5974" s="127"/>
      <c r="X5974" s="99"/>
      <c r="Y5974" s="127"/>
    </row>
    <row r="5975" spans="3:25" ht="19" hidden="1">
      <c r="C5975" s="933"/>
      <c r="D5975" s="933"/>
      <c r="E5975" s="19"/>
      <c r="I5975" s="100"/>
      <c r="M5975" s="100"/>
      <c r="Q5975" s="99"/>
      <c r="R5975" s="340"/>
      <c r="S5975" s="119"/>
      <c r="T5975" s="123"/>
      <c r="U5975" s="119"/>
      <c r="V5975" s="99"/>
      <c r="W5975" s="127"/>
      <c r="X5975" s="99"/>
      <c r="Y5975" s="127"/>
    </row>
    <row r="5976" spans="3:25" ht="19" hidden="1">
      <c r="C5976" s="933"/>
      <c r="D5976" s="933"/>
      <c r="E5976" s="19"/>
      <c r="I5976" s="100"/>
      <c r="M5976" s="100"/>
      <c r="Q5976" s="99"/>
      <c r="R5976" s="340"/>
      <c r="S5976" s="119"/>
      <c r="T5976" s="123"/>
      <c r="U5976" s="119"/>
      <c r="V5976" s="99"/>
      <c r="W5976" s="127"/>
      <c r="X5976" s="99"/>
      <c r="Y5976" s="127"/>
    </row>
    <row r="5977" spans="3:25" ht="19" hidden="1">
      <c r="C5977" s="933"/>
      <c r="D5977" s="933"/>
      <c r="E5977" s="19"/>
      <c r="I5977" s="100"/>
      <c r="M5977" s="100"/>
      <c r="Q5977" s="99"/>
      <c r="R5977" s="340"/>
      <c r="S5977" s="119"/>
      <c r="T5977" s="123"/>
      <c r="U5977" s="119"/>
      <c r="V5977" s="99"/>
      <c r="W5977" s="127"/>
      <c r="X5977" s="99"/>
      <c r="Y5977" s="127"/>
    </row>
    <row r="5978" spans="3:25" ht="19" hidden="1">
      <c r="C5978" s="933"/>
      <c r="D5978" s="933"/>
      <c r="E5978" s="19"/>
      <c r="I5978" s="100"/>
      <c r="M5978" s="100"/>
      <c r="Q5978" s="99"/>
      <c r="R5978" s="340"/>
      <c r="S5978" s="119"/>
      <c r="T5978" s="123"/>
      <c r="U5978" s="119"/>
      <c r="V5978" s="99"/>
      <c r="W5978" s="127"/>
      <c r="X5978" s="99"/>
      <c r="Y5978" s="127"/>
    </row>
    <row r="5979" spans="3:25" ht="19" hidden="1">
      <c r="C5979" s="933"/>
      <c r="D5979" s="933"/>
      <c r="E5979" s="19"/>
      <c r="I5979" s="100"/>
      <c r="M5979" s="100"/>
      <c r="Q5979" s="99"/>
      <c r="R5979" s="340"/>
      <c r="S5979" s="119"/>
      <c r="T5979" s="123"/>
      <c r="U5979" s="119"/>
      <c r="V5979" s="99"/>
      <c r="W5979" s="127"/>
      <c r="X5979" s="99"/>
      <c r="Y5979" s="127"/>
    </row>
    <row r="5980" spans="3:25" ht="19" hidden="1">
      <c r="C5980" s="933"/>
      <c r="D5980" s="933"/>
      <c r="E5980" s="19"/>
      <c r="I5980" s="100"/>
      <c r="M5980" s="100"/>
      <c r="Q5980" s="99"/>
      <c r="R5980" s="340"/>
      <c r="S5980" s="119"/>
      <c r="T5980" s="123"/>
      <c r="U5980" s="119"/>
      <c r="V5980" s="99"/>
      <c r="W5980" s="127"/>
      <c r="X5980" s="99"/>
      <c r="Y5980" s="127"/>
    </row>
    <row r="5981" spans="3:25" ht="19" hidden="1">
      <c r="C5981" s="933"/>
      <c r="D5981" s="933"/>
      <c r="E5981" s="19"/>
      <c r="I5981" s="100"/>
      <c r="M5981" s="100"/>
      <c r="Q5981" s="99"/>
      <c r="R5981" s="340"/>
      <c r="S5981" s="119"/>
      <c r="T5981" s="123"/>
      <c r="U5981" s="119"/>
      <c r="V5981" s="99"/>
      <c r="W5981" s="127"/>
      <c r="X5981" s="99"/>
      <c r="Y5981" s="127"/>
    </row>
    <row r="5982" spans="3:25" ht="19" hidden="1">
      <c r="C5982" s="933"/>
      <c r="D5982" s="933"/>
      <c r="E5982" s="19"/>
      <c r="I5982" s="100"/>
      <c r="M5982" s="100"/>
      <c r="Q5982" s="99"/>
      <c r="R5982" s="340"/>
      <c r="S5982" s="119"/>
      <c r="T5982" s="123"/>
      <c r="U5982" s="119"/>
      <c r="V5982" s="99"/>
      <c r="W5982" s="127"/>
      <c r="X5982" s="99"/>
      <c r="Y5982" s="127"/>
    </row>
    <row r="5983" spans="3:25" ht="19" hidden="1">
      <c r="C5983" s="933"/>
      <c r="D5983" s="933"/>
      <c r="E5983" s="19"/>
      <c r="I5983" s="100"/>
      <c r="M5983" s="100"/>
      <c r="Q5983" s="99"/>
      <c r="R5983" s="340"/>
      <c r="S5983" s="119"/>
      <c r="T5983" s="123"/>
      <c r="U5983" s="119"/>
      <c r="V5983" s="99"/>
      <c r="W5983" s="127"/>
      <c r="X5983" s="99"/>
      <c r="Y5983" s="127"/>
    </row>
    <row r="5984" spans="3:25" ht="19" hidden="1">
      <c r="C5984" s="933"/>
      <c r="D5984" s="933"/>
      <c r="E5984" s="19"/>
      <c r="I5984" s="100"/>
      <c r="M5984" s="100"/>
      <c r="Q5984" s="99"/>
      <c r="R5984" s="340"/>
      <c r="S5984" s="119"/>
      <c r="T5984" s="123"/>
      <c r="U5984" s="119"/>
      <c r="V5984" s="99"/>
      <c r="W5984" s="127"/>
      <c r="X5984" s="99"/>
      <c r="Y5984" s="127"/>
    </row>
    <row r="5985" spans="3:25" ht="19" hidden="1">
      <c r="C5985" s="933"/>
      <c r="D5985" s="933"/>
      <c r="E5985" s="19"/>
      <c r="I5985" s="100"/>
      <c r="M5985" s="100"/>
      <c r="Q5985" s="99"/>
      <c r="R5985" s="340"/>
      <c r="S5985" s="119"/>
      <c r="T5985" s="123"/>
      <c r="U5985" s="119"/>
      <c r="V5985" s="99"/>
      <c r="W5985" s="127"/>
      <c r="X5985" s="99"/>
      <c r="Y5985" s="127"/>
    </row>
    <row r="5986" spans="3:25" ht="19" hidden="1">
      <c r="C5986" s="933"/>
      <c r="D5986" s="933"/>
      <c r="E5986" s="19"/>
      <c r="I5986" s="100"/>
      <c r="M5986" s="100"/>
      <c r="Q5986" s="99"/>
      <c r="R5986" s="340"/>
      <c r="S5986" s="119"/>
      <c r="T5986" s="123"/>
      <c r="U5986" s="119"/>
      <c r="V5986" s="99"/>
      <c r="W5986" s="127"/>
      <c r="X5986" s="99"/>
      <c r="Y5986" s="127"/>
    </row>
    <row r="5987" spans="3:25" ht="19" hidden="1">
      <c r="C5987" s="933"/>
      <c r="D5987" s="933"/>
      <c r="E5987" s="19"/>
      <c r="I5987" s="100"/>
      <c r="M5987" s="100"/>
      <c r="Q5987" s="99"/>
      <c r="R5987" s="340"/>
      <c r="S5987" s="119"/>
      <c r="T5987" s="123"/>
      <c r="U5987" s="119"/>
      <c r="V5987" s="99"/>
      <c r="W5987" s="127"/>
      <c r="X5987" s="99"/>
      <c r="Y5987" s="127"/>
    </row>
    <row r="5988" spans="3:25" ht="19" hidden="1">
      <c r="C5988" s="933"/>
      <c r="D5988" s="933"/>
      <c r="E5988" s="19"/>
      <c r="I5988" s="100"/>
      <c r="M5988" s="100"/>
      <c r="Q5988" s="99"/>
      <c r="R5988" s="340"/>
      <c r="S5988" s="119"/>
      <c r="T5988" s="123"/>
      <c r="U5988" s="119"/>
      <c r="V5988" s="99"/>
      <c r="W5988" s="127"/>
      <c r="X5988" s="99"/>
      <c r="Y5988" s="127"/>
    </row>
    <row r="5989" spans="3:25" ht="19" hidden="1">
      <c r="C5989" s="933"/>
      <c r="D5989" s="933"/>
      <c r="E5989" s="19"/>
      <c r="I5989" s="100"/>
      <c r="M5989" s="100"/>
      <c r="Q5989" s="99"/>
      <c r="R5989" s="340"/>
      <c r="S5989" s="119"/>
      <c r="T5989" s="123"/>
      <c r="U5989" s="119"/>
      <c r="V5989" s="99"/>
      <c r="W5989" s="127"/>
      <c r="X5989" s="99"/>
      <c r="Y5989" s="127"/>
    </row>
    <row r="5990" spans="3:25" ht="19" hidden="1">
      <c r="C5990" s="933"/>
      <c r="D5990" s="933"/>
      <c r="E5990" s="19"/>
      <c r="I5990" s="100"/>
      <c r="M5990" s="100"/>
      <c r="Q5990" s="99"/>
      <c r="R5990" s="340"/>
      <c r="S5990" s="119"/>
      <c r="T5990" s="123"/>
      <c r="U5990" s="119"/>
      <c r="V5990" s="99"/>
      <c r="W5990" s="127"/>
      <c r="X5990" s="99"/>
      <c r="Y5990" s="127"/>
    </row>
    <row r="5991" spans="3:25" ht="19" hidden="1">
      <c r="C5991" s="933"/>
      <c r="D5991" s="933"/>
      <c r="E5991" s="19"/>
      <c r="I5991" s="100"/>
      <c r="M5991" s="100"/>
      <c r="Q5991" s="99"/>
      <c r="R5991" s="340"/>
      <c r="S5991" s="119"/>
      <c r="T5991" s="123"/>
      <c r="U5991" s="119"/>
      <c r="V5991" s="99"/>
      <c r="W5991" s="127"/>
      <c r="X5991" s="99"/>
      <c r="Y5991" s="127"/>
    </row>
    <row r="5992" spans="3:25" ht="19" hidden="1">
      <c r="C5992" s="933"/>
      <c r="D5992" s="933"/>
      <c r="E5992" s="19"/>
      <c r="I5992" s="100"/>
      <c r="M5992" s="100"/>
      <c r="Q5992" s="99"/>
      <c r="R5992" s="340"/>
      <c r="S5992" s="119"/>
      <c r="T5992" s="123"/>
      <c r="U5992" s="119"/>
      <c r="V5992" s="99"/>
      <c r="W5992" s="127"/>
      <c r="X5992" s="99"/>
      <c r="Y5992" s="127"/>
    </row>
    <row r="5993" spans="3:25" ht="19" hidden="1">
      <c r="C5993" s="933"/>
      <c r="D5993" s="933"/>
      <c r="E5993" s="19"/>
      <c r="I5993" s="100"/>
      <c r="M5993" s="100"/>
      <c r="Q5993" s="99"/>
      <c r="R5993" s="340"/>
      <c r="S5993" s="119"/>
      <c r="T5993" s="123"/>
      <c r="U5993" s="119"/>
      <c r="V5993" s="99"/>
      <c r="W5993" s="127"/>
      <c r="X5993" s="99"/>
      <c r="Y5993" s="127"/>
    </row>
    <row r="5994" spans="3:25" ht="19" hidden="1">
      <c r="C5994" s="933"/>
      <c r="D5994" s="933"/>
      <c r="E5994" s="19"/>
      <c r="I5994" s="100"/>
      <c r="M5994" s="100"/>
      <c r="Q5994" s="99"/>
      <c r="R5994" s="340"/>
      <c r="S5994" s="119"/>
      <c r="T5994" s="123"/>
      <c r="U5994" s="119"/>
      <c r="V5994" s="99"/>
      <c r="W5994" s="127"/>
      <c r="X5994" s="99"/>
      <c r="Y5994" s="127"/>
    </row>
    <row r="5995" spans="3:25" ht="19" hidden="1">
      <c r="C5995" s="933"/>
      <c r="D5995" s="933"/>
      <c r="E5995" s="19"/>
      <c r="I5995" s="100"/>
      <c r="M5995" s="100"/>
      <c r="Q5995" s="99"/>
      <c r="R5995" s="340"/>
      <c r="S5995" s="119"/>
      <c r="T5995" s="123"/>
      <c r="U5995" s="119"/>
      <c r="V5995" s="99"/>
      <c r="W5995" s="127"/>
      <c r="X5995" s="99"/>
      <c r="Y5995" s="127"/>
    </row>
    <row r="5996" spans="3:25" ht="19" hidden="1">
      <c r="C5996" s="933"/>
      <c r="D5996" s="933"/>
      <c r="E5996" s="19"/>
      <c r="I5996" s="100"/>
      <c r="M5996" s="100"/>
      <c r="Q5996" s="99"/>
      <c r="R5996" s="340"/>
      <c r="S5996" s="119"/>
      <c r="T5996" s="123"/>
      <c r="U5996" s="119"/>
      <c r="V5996" s="99"/>
      <c r="W5996" s="127"/>
      <c r="X5996" s="99"/>
      <c r="Y5996" s="127"/>
    </row>
    <row r="5997" spans="3:25" ht="19" hidden="1">
      <c r="C5997" s="933"/>
      <c r="D5997" s="933"/>
      <c r="E5997" s="19"/>
      <c r="I5997" s="100"/>
      <c r="M5997" s="100"/>
      <c r="Q5997" s="99"/>
      <c r="R5997" s="340"/>
      <c r="S5997" s="119"/>
      <c r="T5997" s="123"/>
      <c r="U5997" s="119"/>
      <c r="V5997" s="99"/>
      <c r="W5997" s="127"/>
      <c r="X5997" s="99"/>
      <c r="Y5997" s="127"/>
    </row>
    <row r="5998" spans="3:25" ht="19" hidden="1">
      <c r="C5998" s="933"/>
      <c r="D5998" s="933"/>
      <c r="E5998" s="19"/>
      <c r="I5998" s="100"/>
      <c r="M5998" s="100"/>
      <c r="Q5998" s="99"/>
      <c r="R5998" s="340"/>
      <c r="S5998" s="119"/>
      <c r="T5998" s="123"/>
      <c r="U5998" s="119"/>
      <c r="V5998" s="99"/>
      <c r="W5998" s="127"/>
      <c r="X5998" s="99"/>
      <c r="Y5998" s="127"/>
    </row>
    <row r="5999" spans="3:25" ht="19" hidden="1">
      <c r="C5999" s="933"/>
      <c r="D5999" s="933"/>
      <c r="E5999" s="19"/>
      <c r="I5999" s="100"/>
      <c r="M5999" s="100"/>
      <c r="Q5999" s="99"/>
      <c r="R5999" s="340"/>
      <c r="S5999" s="119"/>
      <c r="T5999" s="123"/>
      <c r="U5999" s="119"/>
      <c r="V5999" s="99"/>
      <c r="W5999" s="127"/>
      <c r="X5999" s="99"/>
      <c r="Y5999" s="127"/>
    </row>
    <row r="6000" spans="3:25" ht="19" hidden="1">
      <c r="C6000" s="933"/>
      <c r="D6000" s="933"/>
      <c r="E6000" s="19"/>
      <c r="I6000" s="100"/>
      <c r="M6000" s="100"/>
      <c r="Q6000" s="99"/>
      <c r="R6000" s="340"/>
      <c r="S6000" s="119"/>
      <c r="T6000" s="123"/>
      <c r="U6000" s="119"/>
      <c r="V6000" s="99"/>
      <c r="W6000" s="127"/>
      <c r="X6000" s="99"/>
      <c r="Y6000" s="127"/>
    </row>
    <row r="6001" spans="3:25" ht="19" hidden="1">
      <c r="C6001" s="933"/>
      <c r="D6001" s="933"/>
      <c r="E6001" s="19"/>
      <c r="I6001" s="100"/>
      <c r="M6001" s="100"/>
      <c r="Q6001" s="99"/>
      <c r="R6001" s="340"/>
      <c r="S6001" s="119"/>
      <c r="T6001" s="123"/>
      <c r="U6001" s="119"/>
      <c r="V6001" s="99"/>
      <c r="W6001" s="127"/>
      <c r="X6001" s="99"/>
      <c r="Y6001" s="127"/>
    </row>
    <row r="6002" spans="3:25" ht="19" hidden="1">
      <c r="C6002" s="933"/>
      <c r="D6002" s="933"/>
      <c r="E6002" s="19"/>
      <c r="I6002" s="100"/>
      <c r="M6002" s="100"/>
      <c r="Q6002" s="99"/>
      <c r="R6002" s="340"/>
      <c r="S6002" s="119"/>
      <c r="T6002" s="123"/>
      <c r="U6002" s="119"/>
      <c r="V6002" s="99"/>
      <c r="W6002" s="127"/>
      <c r="X6002" s="99"/>
      <c r="Y6002" s="127"/>
    </row>
    <row r="6003" spans="3:25" ht="19" hidden="1">
      <c r="C6003" s="933"/>
      <c r="D6003" s="933"/>
      <c r="E6003" s="19"/>
      <c r="I6003" s="100"/>
      <c r="M6003" s="100"/>
      <c r="Q6003" s="99"/>
      <c r="R6003" s="340"/>
      <c r="S6003" s="119"/>
      <c r="T6003" s="123"/>
      <c r="U6003" s="119"/>
      <c r="V6003" s="99"/>
      <c r="W6003" s="127"/>
      <c r="X6003" s="99"/>
      <c r="Y6003" s="127"/>
    </row>
    <row r="6004" spans="3:25" ht="19" hidden="1">
      <c r="C6004" s="933"/>
      <c r="D6004" s="933"/>
      <c r="E6004" s="19"/>
      <c r="I6004" s="100"/>
      <c r="M6004" s="100"/>
      <c r="Q6004" s="99"/>
      <c r="R6004" s="340"/>
      <c r="S6004" s="119"/>
      <c r="T6004" s="123"/>
      <c r="U6004" s="119"/>
      <c r="V6004" s="99"/>
      <c r="W6004" s="127"/>
      <c r="X6004" s="99"/>
      <c r="Y6004" s="127"/>
    </row>
    <row r="6005" spans="3:25" ht="19" hidden="1">
      <c r="C6005" s="933"/>
      <c r="D6005" s="933"/>
      <c r="E6005" s="19"/>
      <c r="I6005" s="100"/>
      <c r="M6005" s="100"/>
      <c r="Q6005" s="99"/>
      <c r="R6005" s="340"/>
      <c r="S6005" s="119"/>
      <c r="T6005" s="123"/>
      <c r="U6005" s="119"/>
      <c r="V6005" s="99"/>
      <c r="W6005" s="127"/>
      <c r="X6005" s="99"/>
      <c r="Y6005" s="127"/>
    </row>
    <row r="6006" spans="3:25" ht="19" hidden="1">
      <c r="C6006" s="933"/>
      <c r="D6006" s="933"/>
      <c r="E6006" s="19"/>
      <c r="I6006" s="100"/>
      <c r="M6006" s="100"/>
      <c r="Q6006" s="99"/>
      <c r="R6006" s="340"/>
      <c r="S6006" s="119"/>
      <c r="T6006" s="123"/>
      <c r="U6006" s="119"/>
      <c r="V6006" s="99"/>
      <c r="W6006" s="127"/>
      <c r="X6006" s="99"/>
      <c r="Y6006" s="127"/>
    </row>
    <row r="6007" spans="3:25" ht="19" hidden="1">
      <c r="C6007" s="933"/>
      <c r="D6007" s="933"/>
      <c r="E6007" s="19"/>
      <c r="I6007" s="100"/>
      <c r="M6007" s="100"/>
      <c r="Q6007" s="99"/>
      <c r="R6007" s="340"/>
      <c r="S6007" s="119"/>
      <c r="T6007" s="123"/>
      <c r="U6007" s="119"/>
      <c r="V6007" s="99"/>
      <c r="W6007" s="127"/>
      <c r="X6007" s="99"/>
      <c r="Y6007" s="127"/>
    </row>
    <row r="6008" spans="3:25" ht="19" hidden="1">
      <c r="C6008" s="933"/>
      <c r="D6008" s="933"/>
      <c r="E6008" s="19"/>
      <c r="I6008" s="100"/>
      <c r="M6008" s="100"/>
      <c r="Q6008" s="99"/>
      <c r="R6008" s="340"/>
      <c r="S6008" s="119"/>
      <c r="T6008" s="123"/>
      <c r="U6008" s="119"/>
      <c r="V6008" s="99"/>
      <c r="W6008" s="127"/>
      <c r="X6008" s="99"/>
      <c r="Y6008" s="127"/>
    </row>
    <row r="6009" spans="3:25" ht="19" hidden="1">
      <c r="C6009" s="933"/>
      <c r="D6009" s="933"/>
      <c r="E6009" s="19"/>
      <c r="I6009" s="100"/>
      <c r="M6009" s="100"/>
      <c r="Q6009" s="99"/>
      <c r="R6009" s="340"/>
      <c r="S6009" s="119"/>
      <c r="T6009" s="123"/>
      <c r="U6009" s="119"/>
      <c r="V6009" s="99"/>
      <c r="W6009" s="127"/>
      <c r="X6009" s="99"/>
      <c r="Y6009" s="127"/>
    </row>
    <row r="6010" spans="3:25" ht="19" hidden="1">
      <c r="C6010" s="933"/>
      <c r="D6010" s="933"/>
      <c r="E6010" s="19"/>
      <c r="I6010" s="100"/>
      <c r="M6010" s="100"/>
      <c r="Q6010" s="99"/>
      <c r="R6010" s="340"/>
      <c r="S6010" s="119"/>
      <c r="T6010" s="123"/>
      <c r="U6010" s="119"/>
      <c r="V6010" s="99"/>
      <c r="W6010" s="127"/>
      <c r="X6010" s="99"/>
      <c r="Y6010" s="127"/>
    </row>
    <row r="6011" spans="3:25" ht="19" hidden="1">
      <c r="C6011" s="933"/>
      <c r="D6011" s="933"/>
      <c r="E6011" s="19"/>
      <c r="I6011" s="100"/>
      <c r="M6011" s="100"/>
      <c r="Q6011" s="99"/>
      <c r="R6011" s="340"/>
      <c r="S6011" s="119"/>
      <c r="T6011" s="123"/>
      <c r="U6011" s="119"/>
      <c r="V6011" s="99"/>
      <c r="W6011" s="127"/>
      <c r="X6011" s="99"/>
      <c r="Y6011" s="127"/>
    </row>
    <row r="6012" spans="3:25" ht="19" hidden="1">
      <c r="C6012" s="933"/>
      <c r="D6012" s="933"/>
      <c r="E6012" s="19"/>
      <c r="I6012" s="100"/>
      <c r="M6012" s="100"/>
      <c r="Q6012" s="99"/>
      <c r="R6012" s="340"/>
      <c r="S6012" s="119"/>
      <c r="T6012" s="123"/>
      <c r="U6012" s="119"/>
      <c r="V6012" s="99"/>
      <c r="W6012" s="127"/>
      <c r="X6012" s="99"/>
      <c r="Y6012" s="127"/>
    </row>
    <row r="6013" spans="3:25" ht="19" hidden="1">
      <c r="C6013" s="933"/>
      <c r="D6013" s="933"/>
      <c r="E6013" s="19"/>
      <c r="I6013" s="100"/>
      <c r="M6013" s="100"/>
      <c r="Q6013" s="99"/>
      <c r="R6013" s="340"/>
      <c r="S6013" s="119"/>
      <c r="T6013" s="123"/>
      <c r="U6013" s="119"/>
      <c r="V6013" s="99"/>
      <c r="W6013" s="127"/>
      <c r="X6013" s="99"/>
      <c r="Y6013" s="127"/>
    </row>
    <row r="6014" spans="3:25" ht="19" hidden="1">
      <c r="C6014" s="933"/>
      <c r="D6014" s="933"/>
      <c r="E6014" s="19"/>
      <c r="I6014" s="100"/>
      <c r="M6014" s="100"/>
      <c r="Q6014" s="99"/>
      <c r="R6014" s="340"/>
      <c r="S6014" s="119"/>
      <c r="T6014" s="123"/>
      <c r="U6014" s="119"/>
      <c r="V6014" s="99"/>
      <c r="W6014" s="127"/>
      <c r="X6014" s="99"/>
      <c r="Y6014" s="127"/>
    </row>
    <row r="6015" spans="3:25" ht="19" hidden="1">
      <c r="C6015" s="933"/>
      <c r="D6015" s="933"/>
      <c r="E6015" s="19"/>
      <c r="I6015" s="100"/>
      <c r="M6015" s="100"/>
      <c r="Q6015" s="99"/>
      <c r="R6015" s="340"/>
      <c r="S6015" s="119"/>
      <c r="T6015" s="123"/>
      <c r="U6015" s="119"/>
      <c r="V6015" s="99"/>
      <c r="W6015" s="127"/>
      <c r="X6015" s="99"/>
      <c r="Y6015" s="127"/>
    </row>
    <row r="6016" spans="3:25" ht="19" hidden="1">
      <c r="C6016" s="933"/>
      <c r="D6016" s="933"/>
      <c r="E6016" s="19"/>
      <c r="I6016" s="100"/>
      <c r="M6016" s="100"/>
      <c r="Q6016" s="99"/>
      <c r="R6016" s="340"/>
      <c r="S6016" s="119"/>
      <c r="T6016" s="123"/>
      <c r="U6016" s="119"/>
      <c r="V6016" s="99"/>
      <c r="W6016" s="127"/>
      <c r="X6016" s="99"/>
      <c r="Y6016" s="127"/>
    </row>
    <row r="6017" spans="3:25" ht="19" hidden="1">
      <c r="C6017" s="933"/>
      <c r="D6017" s="933"/>
      <c r="E6017" s="19"/>
      <c r="I6017" s="100"/>
      <c r="M6017" s="100"/>
      <c r="Q6017" s="99"/>
      <c r="R6017" s="340"/>
      <c r="S6017" s="119"/>
      <c r="T6017" s="123"/>
      <c r="U6017" s="119"/>
      <c r="V6017" s="99"/>
      <c r="W6017" s="127"/>
      <c r="X6017" s="99"/>
      <c r="Y6017" s="127"/>
    </row>
    <row r="6018" spans="3:25" ht="19" hidden="1">
      <c r="C6018" s="933"/>
      <c r="D6018" s="933"/>
      <c r="E6018" s="19"/>
      <c r="I6018" s="100"/>
      <c r="M6018" s="100"/>
      <c r="Q6018" s="99"/>
      <c r="R6018" s="340"/>
      <c r="S6018" s="119"/>
      <c r="T6018" s="123"/>
      <c r="U6018" s="119"/>
      <c r="V6018" s="99"/>
      <c r="W6018" s="127"/>
      <c r="X6018" s="99"/>
      <c r="Y6018" s="127"/>
    </row>
    <row r="6019" spans="3:25" ht="19" hidden="1">
      <c r="C6019" s="933"/>
      <c r="D6019" s="933"/>
      <c r="E6019" s="19"/>
      <c r="I6019" s="100"/>
      <c r="M6019" s="100"/>
      <c r="Q6019" s="99"/>
      <c r="R6019" s="340"/>
      <c r="S6019" s="119"/>
      <c r="T6019" s="123"/>
      <c r="U6019" s="119"/>
      <c r="V6019" s="99"/>
      <c r="W6019" s="127"/>
      <c r="X6019" s="99"/>
      <c r="Y6019" s="127"/>
    </row>
    <row r="6020" spans="3:25" ht="19" hidden="1">
      <c r="C6020" s="933"/>
      <c r="D6020" s="933"/>
      <c r="E6020" s="19"/>
      <c r="I6020" s="100"/>
      <c r="M6020" s="100"/>
      <c r="Q6020" s="99"/>
      <c r="R6020" s="340"/>
      <c r="S6020" s="119"/>
      <c r="T6020" s="123"/>
      <c r="U6020" s="119"/>
      <c r="V6020" s="99"/>
      <c r="W6020" s="127"/>
      <c r="X6020" s="99"/>
      <c r="Y6020" s="127"/>
    </row>
    <row r="6021" spans="3:25" ht="19" hidden="1">
      <c r="C6021" s="933"/>
      <c r="D6021" s="933"/>
      <c r="E6021" s="19"/>
      <c r="I6021" s="100"/>
      <c r="M6021" s="100"/>
      <c r="Q6021" s="99"/>
      <c r="R6021" s="340"/>
      <c r="S6021" s="119"/>
      <c r="T6021" s="123"/>
      <c r="U6021" s="119"/>
      <c r="V6021" s="99"/>
      <c r="W6021" s="127"/>
      <c r="X6021" s="99"/>
      <c r="Y6021" s="127"/>
    </row>
    <row r="6022" spans="3:25" ht="19" hidden="1">
      <c r="C6022" s="933"/>
      <c r="D6022" s="933"/>
      <c r="E6022" s="19"/>
      <c r="I6022" s="100"/>
      <c r="M6022" s="100"/>
      <c r="Q6022" s="99"/>
      <c r="R6022" s="340"/>
      <c r="S6022" s="119"/>
      <c r="T6022" s="123"/>
      <c r="U6022" s="119"/>
      <c r="V6022" s="99"/>
      <c r="W6022" s="127"/>
      <c r="X6022" s="99"/>
      <c r="Y6022" s="127"/>
    </row>
    <row r="6023" spans="3:25" ht="19" hidden="1">
      <c r="C6023" s="933"/>
      <c r="D6023" s="933"/>
      <c r="E6023" s="19"/>
      <c r="I6023" s="100"/>
      <c r="M6023" s="100"/>
      <c r="Q6023" s="99"/>
      <c r="R6023" s="340"/>
      <c r="S6023" s="119"/>
      <c r="T6023" s="123"/>
      <c r="U6023" s="119"/>
      <c r="V6023" s="99"/>
      <c r="W6023" s="127"/>
      <c r="X6023" s="99"/>
      <c r="Y6023" s="127"/>
    </row>
    <row r="6024" spans="3:25" ht="19" hidden="1">
      <c r="C6024" s="933"/>
      <c r="D6024" s="933"/>
      <c r="E6024" s="19"/>
      <c r="I6024" s="100"/>
      <c r="M6024" s="100"/>
      <c r="Q6024" s="99"/>
      <c r="R6024" s="340"/>
      <c r="S6024" s="119"/>
      <c r="T6024" s="123"/>
      <c r="U6024" s="119"/>
      <c r="V6024" s="99"/>
      <c r="W6024" s="127"/>
      <c r="X6024" s="99"/>
      <c r="Y6024" s="127"/>
    </row>
    <row r="6025" spans="3:25" ht="19" hidden="1">
      <c r="C6025" s="933"/>
      <c r="D6025" s="933"/>
      <c r="E6025" s="19"/>
      <c r="I6025" s="100"/>
      <c r="M6025" s="100"/>
      <c r="Q6025" s="99"/>
      <c r="R6025" s="340"/>
      <c r="S6025" s="119"/>
      <c r="T6025" s="123"/>
      <c r="U6025" s="119"/>
      <c r="V6025" s="99"/>
      <c r="W6025" s="127"/>
      <c r="X6025" s="99"/>
      <c r="Y6025" s="127"/>
    </row>
    <row r="6026" spans="3:25" ht="19" hidden="1">
      <c r="C6026" s="933"/>
      <c r="D6026" s="933"/>
      <c r="E6026" s="19"/>
      <c r="I6026" s="100"/>
      <c r="M6026" s="100"/>
      <c r="Q6026" s="99"/>
      <c r="R6026" s="340"/>
      <c r="S6026" s="119"/>
      <c r="T6026" s="123"/>
      <c r="U6026" s="119"/>
      <c r="V6026" s="99"/>
      <c r="W6026" s="127"/>
      <c r="X6026" s="99"/>
      <c r="Y6026" s="127"/>
    </row>
    <row r="6027" spans="3:25" ht="19" hidden="1">
      <c r="C6027" s="933"/>
      <c r="D6027" s="933"/>
      <c r="E6027" s="19"/>
      <c r="I6027" s="100"/>
      <c r="M6027" s="100"/>
      <c r="Q6027" s="99"/>
      <c r="R6027" s="340"/>
      <c r="S6027" s="119"/>
      <c r="T6027" s="123"/>
      <c r="U6027" s="119"/>
      <c r="V6027" s="99"/>
      <c r="W6027" s="127"/>
      <c r="X6027" s="99"/>
      <c r="Y6027" s="127"/>
    </row>
    <row r="6028" spans="3:25" ht="19" hidden="1">
      <c r="C6028" s="933"/>
      <c r="D6028" s="933"/>
      <c r="E6028" s="19"/>
      <c r="I6028" s="100"/>
      <c r="M6028" s="100"/>
      <c r="Q6028" s="99"/>
      <c r="R6028" s="340"/>
      <c r="S6028" s="119"/>
      <c r="T6028" s="123"/>
      <c r="U6028" s="119"/>
      <c r="V6028" s="99"/>
      <c r="W6028" s="127"/>
      <c r="X6028" s="99"/>
      <c r="Y6028" s="127"/>
    </row>
    <row r="6029" spans="3:25" ht="19" hidden="1">
      <c r="C6029" s="933"/>
      <c r="D6029" s="933"/>
      <c r="E6029" s="19"/>
      <c r="I6029" s="100"/>
      <c r="M6029" s="100"/>
      <c r="Q6029" s="99"/>
      <c r="R6029" s="340"/>
      <c r="S6029" s="119"/>
      <c r="T6029" s="123"/>
      <c r="U6029" s="119"/>
      <c r="V6029" s="99"/>
      <c r="W6029" s="127"/>
      <c r="X6029" s="99"/>
      <c r="Y6029" s="127"/>
    </row>
    <row r="6030" spans="3:25" ht="19" hidden="1">
      <c r="C6030" s="933"/>
      <c r="D6030" s="933"/>
      <c r="E6030" s="19"/>
      <c r="I6030" s="100"/>
      <c r="M6030" s="100"/>
      <c r="Q6030" s="99"/>
      <c r="R6030" s="340"/>
      <c r="S6030" s="119"/>
      <c r="T6030" s="123"/>
      <c r="U6030" s="119"/>
      <c r="V6030" s="99"/>
      <c r="W6030" s="127"/>
      <c r="X6030" s="99"/>
      <c r="Y6030" s="127"/>
    </row>
    <row r="6031" spans="3:25" ht="19" hidden="1">
      <c r="C6031" s="933"/>
      <c r="D6031" s="933"/>
      <c r="E6031" s="19"/>
      <c r="I6031" s="100"/>
      <c r="M6031" s="100"/>
      <c r="Q6031" s="99"/>
      <c r="R6031" s="340"/>
      <c r="S6031" s="119"/>
      <c r="T6031" s="123"/>
      <c r="U6031" s="119"/>
      <c r="V6031" s="99"/>
      <c r="W6031" s="127"/>
      <c r="X6031" s="99"/>
      <c r="Y6031" s="127"/>
    </row>
    <row r="6032" spans="3:25" ht="19" hidden="1">
      <c r="C6032" s="933"/>
      <c r="D6032" s="933"/>
      <c r="E6032" s="19"/>
      <c r="I6032" s="100"/>
      <c r="M6032" s="100"/>
      <c r="Q6032" s="99"/>
      <c r="R6032" s="340"/>
      <c r="S6032" s="119"/>
      <c r="T6032" s="123"/>
      <c r="U6032" s="119"/>
      <c r="V6032" s="99"/>
      <c r="W6032" s="127"/>
      <c r="X6032" s="99"/>
      <c r="Y6032" s="127"/>
    </row>
    <row r="6033" spans="3:25" ht="19" hidden="1">
      <c r="C6033" s="933"/>
      <c r="D6033" s="933"/>
      <c r="E6033" s="19"/>
      <c r="I6033" s="100"/>
      <c r="M6033" s="100"/>
      <c r="Q6033" s="99"/>
      <c r="R6033" s="340"/>
      <c r="S6033" s="119"/>
      <c r="T6033" s="123"/>
      <c r="U6033" s="119"/>
      <c r="V6033" s="99"/>
      <c r="W6033" s="127"/>
      <c r="X6033" s="99"/>
      <c r="Y6033" s="127"/>
    </row>
    <row r="6034" spans="3:25" ht="19" hidden="1">
      <c r="C6034" s="933"/>
      <c r="D6034" s="933"/>
      <c r="E6034" s="19"/>
      <c r="I6034" s="100"/>
      <c r="M6034" s="100"/>
      <c r="Q6034" s="99"/>
      <c r="R6034" s="340"/>
      <c r="S6034" s="119"/>
      <c r="T6034" s="123"/>
      <c r="U6034" s="119"/>
      <c r="V6034" s="99"/>
      <c r="W6034" s="127"/>
      <c r="X6034" s="99"/>
      <c r="Y6034" s="127"/>
    </row>
    <row r="6035" spans="3:25" ht="19" hidden="1">
      <c r="C6035" s="933"/>
      <c r="D6035" s="933"/>
      <c r="E6035" s="19"/>
      <c r="I6035" s="100"/>
      <c r="M6035" s="100"/>
      <c r="Q6035" s="99"/>
      <c r="R6035" s="340"/>
      <c r="S6035" s="119"/>
      <c r="T6035" s="123"/>
      <c r="U6035" s="119"/>
      <c r="V6035" s="99"/>
      <c r="W6035" s="127"/>
      <c r="X6035" s="99"/>
      <c r="Y6035" s="127"/>
    </row>
    <row r="6036" spans="3:25" ht="19" hidden="1">
      <c r="C6036" s="933"/>
      <c r="D6036" s="933"/>
      <c r="E6036" s="19"/>
      <c r="I6036" s="100"/>
      <c r="M6036" s="100"/>
      <c r="Q6036" s="99"/>
      <c r="R6036" s="340"/>
      <c r="S6036" s="119"/>
      <c r="T6036" s="123"/>
      <c r="U6036" s="119"/>
      <c r="V6036" s="99"/>
      <c r="W6036" s="127"/>
      <c r="X6036" s="99"/>
      <c r="Y6036" s="127"/>
    </row>
    <row r="6037" spans="3:25" ht="19" hidden="1">
      <c r="C6037" s="933"/>
      <c r="D6037" s="933"/>
      <c r="E6037" s="19"/>
      <c r="I6037" s="100"/>
      <c r="M6037" s="100"/>
      <c r="Q6037" s="99"/>
      <c r="R6037" s="340"/>
      <c r="S6037" s="119"/>
      <c r="T6037" s="123"/>
      <c r="U6037" s="119"/>
      <c r="V6037" s="99"/>
      <c r="W6037" s="127"/>
      <c r="X6037" s="99"/>
      <c r="Y6037" s="127"/>
    </row>
    <row r="6038" spans="3:25" ht="19" hidden="1">
      <c r="C6038" s="933"/>
      <c r="D6038" s="933"/>
      <c r="E6038" s="19"/>
      <c r="I6038" s="100"/>
      <c r="M6038" s="100"/>
      <c r="Q6038" s="99"/>
      <c r="R6038" s="340"/>
      <c r="S6038" s="119"/>
      <c r="T6038" s="123"/>
      <c r="U6038" s="119"/>
      <c r="V6038" s="99"/>
      <c r="W6038" s="127"/>
      <c r="X6038" s="99"/>
      <c r="Y6038" s="127"/>
    </row>
    <row r="6039" spans="3:25" ht="19" hidden="1">
      <c r="C6039" s="933"/>
      <c r="D6039" s="933"/>
      <c r="E6039" s="19"/>
      <c r="I6039" s="100"/>
      <c r="M6039" s="100"/>
      <c r="Q6039" s="99"/>
      <c r="R6039" s="340"/>
      <c r="S6039" s="119"/>
      <c r="T6039" s="123"/>
      <c r="U6039" s="119"/>
      <c r="V6039" s="99"/>
      <c r="W6039" s="127"/>
      <c r="X6039" s="99"/>
      <c r="Y6039" s="127"/>
    </row>
    <row r="6040" spans="3:25" ht="19" hidden="1">
      <c r="C6040" s="933"/>
      <c r="D6040" s="933"/>
      <c r="E6040" s="19"/>
      <c r="I6040" s="100"/>
      <c r="M6040" s="100"/>
      <c r="Q6040" s="99"/>
      <c r="R6040" s="340"/>
      <c r="S6040" s="119"/>
      <c r="T6040" s="123"/>
      <c r="U6040" s="119"/>
      <c r="V6040" s="99"/>
      <c r="W6040" s="127"/>
      <c r="X6040" s="99"/>
      <c r="Y6040" s="127"/>
    </row>
    <row r="6041" spans="3:25" ht="19" hidden="1">
      <c r="C6041" s="933"/>
      <c r="D6041" s="933"/>
      <c r="E6041" s="19"/>
      <c r="I6041" s="100"/>
      <c r="M6041" s="100"/>
      <c r="Q6041" s="99"/>
      <c r="R6041" s="340"/>
      <c r="S6041" s="119"/>
      <c r="T6041" s="123"/>
      <c r="U6041" s="119"/>
      <c r="V6041" s="99"/>
      <c r="W6041" s="127"/>
      <c r="X6041" s="99"/>
      <c r="Y6041" s="127"/>
    </row>
    <row r="6042" spans="3:25" ht="19" hidden="1">
      <c r="C6042" s="933"/>
      <c r="D6042" s="933"/>
      <c r="E6042" s="19"/>
      <c r="I6042" s="100"/>
      <c r="M6042" s="100"/>
      <c r="Q6042" s="99"/>
      <c r="R6042" s="340"/>
      <c r="S6042" s="119"/>
      <c r="T6042" s="123"/>
      <c r="U6042" s="119"/>
      <c r="V6042" s="99"/>
      <c r="W6042" s="127"/>
      <c r="X6042" s="99"/>
      <c r="Y6042" s="127"/>
    </row>
    <row r="6043" spans="3:25" ht="19" hidden="1">
      <c r="C6043" s="933"/>
      <c r="D6043" s="933"/>
      <c r="E6043" s="19"/>
      <c r="I6043" s="100"/>
      <c r="M6043" s="100"/>
      <c r="Q6043" s="99"/>
      <c r="R6043" s="340"/>
      <c r="S6043" s="119"/>
      <c r="T6043" s="123"/>
      <c r="U6043" s="119"/>
      <c r="V6043" s="99"/>
      <c r="W6043" s="127"/>
      <c r="X6043" s="99"/>
      <c r="Y6043" s="127"/>
    </row>
    <row r="6044" spans="3:25" ht="19" hidden="1">
      <c r="C6044" s="933"/>
      <c r="D6044" s="933"/>
      <c r="E6044" s="19"/>
      <c r="I6044" s="100"/>
      <c r="M6044" s="100"/>
      <c r="Q6044" s="99"/>
      <c r="R6044" s="340"/>
      <c r="S6044" s="119"/>
      <c r="T6044" s="123"/>
      <c r="U6044" s="119"/>
      <c r="V6044" s="99"/>
      <c r="W6044" s="127"/>
      <c r="X6044" s="99"/>
      <c r="Y6044" s="127"/>
    </row>
    <row r="6045" spans="3:25" ht="19" hidden="1">
      <c r="C6045" s="933"/>
      <c r="D6045" s="933"/>
      <c r="E6045" s="19"/>
      <c r="I6045" s="100"/>
      <c r="M6045" s="100"/>
      <c r="Q6045" s="99"/>
      <c r="R6045" s="340"/>
      <c r="S6045" s="119"/>
      <c r="T6045" s="123"/>
      <c r="U6045" s="119"/>
      <c r="V6045" s="99"/>
      <c r="W6045" s="127"/>
      <c r="X6045" s="99"/>
      <c r="Y6045" s="127"/>
    </row>
    <row r="6046" spans="3:25" ht="19" hidden="1">
      <c r="C6046" s="933"/>
      <c r="D6046" s="933"/>
      <c r="E6046" s="19"/>
      <c r="I6046" s="100"/>
      <c r="M6046" s="100"/>
      <c r="Q6046" s="99"/>
      <c r="R6046" s="340"/>
      <c r="S6046" s="119"/>
      <c r="T6046" s="123"/>
      <c r="U6046" s="119"/>
      <c r="V6046" s="99"/>
      <c r="W6046" s="127"/>
      <c r="X6046" s="99"/>
      <c r="Y6046" s="127"/>
    </row>
    <row r="6047" spans="3:25" ht="19" hidden="1">
      <c r="C6047" s="933"/>
      <c r="D6047" s="933"/>
      <c r="E6047" s="19"/>
      <c r="I6047" s="100"/>
      <c r="M6047" s="100"/>
      <c r="Q6047" s="99"/>
      <c r="R6047" s="340"/>
      <c r="S6047" s="119"/>
      <c r="T6047" s="123"/>
      <c r="U6047" s="119"/>
      <c r="V6047" s="99"/>
      <c r="W6047" s="127"/>
      <c r="X6047" s="99"/>
      <c r="Y6047" s="127"/>
    </row>
    <row r="6048" spans="3:25" ht="19" hidden="1">
      <c r="C6048" s="933"/>
      <c r="D6048" s="933"/>
      <c r="E6048" s="19"/>
      <c r="I6048" s="100"/>
      <c r="M6048" s="100"/>
      <c r="Q6048" s="99"/>
      <c r="R6048" s="340"/>
      <c r="S6048" s="119"/>
      <c r="T6048" s="123"/>
      <c r="U6048" s="119"/>
      <c r="V6048" s="99"/>
      <c r="W6048" s="127"/>
      <c r="X6048" s="99"/>
      <c r="Y6048" s="127"/>
    </row>
    <row r="6049" spans="3:25" ht="19" hidden="1">
      <c r="C6049" s="933"/>
      <c r="D6049" s="933"/>
      <c r="E6049" s="19"/>
      <c r="I6049" s="100"/>
      <c r="M6049" s="100"/>
      <c r="Q6049" s="99"/>
      <c r="R6049" s="340"/>
      <c r="S6049" s="119"/>
      <c r="T6049" s="123"/>
      <c r="U6049" s="119"/>
      <c r="V6049" s="99"/>
      <c r="W6049" s="127"/>
      <c r="X6049" s="99"/>
      <c r="Y6049" s="127"/>
    </row>
    <row r="6050" spans="3:25" ht="19" hidden="1">
      <c r="C6050" s="933"/>
      <c r="D6050" s="933"/>
      <c r="E6050" s="19"/>
      <c r="I6050" s="100"/>
      <c r="M6050" s="100"/>
      <c r="Q6050" s="99"/>
      <c r="R6050" s="340"/>
      <c r="S6050" s="119"/>
      <c r="T6050" s="123"/>
      <c r="U6050" s="119"/>
      <c r="V6050" s="99"/>
      <c r="W6050" s="127"/>
      <c r="X6050" s="99"/>
      <c r="Y6050" s="127"/>
    </row>
    <row r="6051" spans="3:25" ht="19" hidden="1">
      <c r="C6051" s="933"/>
      <c r="D6051" s="933"/>
      <c r="E6051" s="19"/>
      <c r="I6051" s="100"/>
      <c r="M6051" s="100"/>
      <c r="Q6051" s="99"/>
      <c r="R6051" s="340"/>
      <c r="S6051" s="119"/>
      <c r="T6051" s="123"/>
      <c r="U6051" s="119"/>
      <c r="V6051" s="99"/>
      <c r="W6051" s="127"/>
      <c r="X6051" s="99"/>
      <c r="Y6051" s="127"/>
    </row>
    <row r="6052" spans="3:25" ht="19" hidden="1">
      <c r="C6052" s="933"/>
      <c r="D6052" s="933"/>
      <c r="E6052" s="19"/>
      <c r="I6052" s="100"/>
      <c r="M6052" s="100"/>
      <c r="Q6052" s="99"/>
      <c r="R6052" s="340"/>
      <c r="S6052" s="119"/>
      <c r="T6052" s="123"/>
      <c r="U6052" s="119"/>
      <c r="V6052" s="99"/>
      <c r="W6052" s="127"/>
      <c r="X6052" s="99"/>
      <c r="Y6052" s="127"/>
    </row>
    <row r="6053" spans="3:25" ht="19" hidden="1">
      <c r="C6053" s="933"/>
      <c r="D6053" s="933"/>
      <c r="E6053" s="19"/>
      <c r="I6053" s="100"/>
      <c r="M6053" s="100"/>
      <c r="Q6053" s="99"/>
      <c r="R6053" s="340"/>
      <c r="S6053" s="119"/>
      <c r="T6053" s="123"/>
      <c r="U6053" s="119"/>
      <c r="V6053" s="99"/>
      <c r="W6053" s="127"/>
      <c r="X6053" s="99"/>
      <c r="Y6053" s="127"/>
    </row>
    <row r="6054" spans="3:25" ht="19" hidden="1">
      <c r="C6054" s="933"/>
      <c r="D6054" s="933"/>
      <c r="E6054" s="19"/>
      <c r="I6054" s="100"/>
      <c r="M6054" s="100"/>
      <c r="Q6054" s="99"/>
      <c r="R6054" s="340"/>
      <c r="S6054" s="119"/>
      <c r="T6054" s="123"/>
      <c r="U6054" s="119"/>
      <c r="V6054" s="99"/>
      <c r="W6054" s="127"/>
      <c r="X6054" s="99"/>
      <c r="Y6054" s="127"/>
    </row>
    <row r="6055" spans="3:25" ht="19" hidden="1">
      <c r="C6055" s="933"/>
      <c r="D6055" s="933"/>
      <c r="E6055" s="19"/>
      <c r="I6055" s="100"/>
      <c r="M6055" s="100"/>
      <c r="Q6055" s="99"/>
      <c r="R6055" s="340"/>
      <c r="S6055" s="119"/>
      <c r="T6055" s="123"/>
      <c r="U6055" s="119"/>
      <c r="V6055" s="99"/>
      <c r="W6055" s="127"/>
      <c r="X6055" s="99"/>
      <c r="Y6055" s="127"/>
    </row>
    <row r="6056" spans="3:25" ht="19" hidden="1">
      <c r="C6056" s="933"/>
      <c r="D6056" s="933"/>
      <c r="E6056" s="19"/>
      <c r="I6056" s="100"/>
      <c r="M6056" s="100"/>
      <c r="Q6056" s="99"/>
      <c r="R6056" s="340"/>
      <c r="S6056" s="119"/>
      <c r="T6056" s="123"/>
      <c r="U6056" s="119"/>
      <c r="V6056" s="99"/>
      <c r="W6056" s="127"/>
      <c r="X6056" s="99"/>
      <c r="Y6056" s="127"/>
    </row>
    <row r="6057" spans="3:25" ht="19" hidden="1">
      <c r="C6057" s="933"/>
      <c r="D6057" s="933"/>
      <c r="E6057" s="19"/>
      <c r="I6057" s="100"/>
      <c r="M6057" s="100"/>
      <c r="Q6057" s="99"/>
      <c r="R6057" s="340"/>
      <c r="S6057" s="119"/>
      <c r="T6057" s="123"/>
      <c r="U6057" s="119"/>
      <c r="V6057" s="99"/>
      <c r="W6057" s="127"/>
      <c r="X6057" s="99"/>
      <c r="Y6057" s="127"/>
    </row>
    <row r="6058" spans="3:25" ht="19" hidden="1">
      <c r="C6058" s="933"/>
      <c r="D6058" s="933"/>
      <c r="E6058" s="19"/>
      <c r="I6058" s="100"/>
      <c r="M6058" s="100"/>
      <c r="Q6058" s="99"/>
      <c r="R6058" s="340"/>
      <c r="S6058" s="119"/>
      <c r="T6058" s="123"/>
      <c r="U6058" s="119"/>
      <c r="V6058" s="99"/>
      <c r="W6058" s="127"/>
      <c r="X6058" s="99"/>
      <c r="Y6058" s="127"/>
    </row>
    <row r="6059" spans="3:25" ht="19" hidden="1">
      <c r="C6059" s="933"/>
      <c r="D6059" s="933"/>
      <c r="E6059" s="19"/>
      <c r="I6059" s="100"/>
      <c r="M6059" s="100"/>
      <c r="Q6059" s="99"/>
      <c r="R6059" s="340"/>
      <c r="S6059" s="119"/>
      <c r="T6059" s="123"/>
      <c r="U6059" s="119"/>
      <c r="V6059" s="99"/>
      <c r="W6059" s="127"/>
      <c r="X6059" s="99"/>
      <c r="Y6059" s="127"/>
    </row>
    <row r="6060" spans="3:25" ht="19" hidden="1">
      <c r="C6060" s="933"/>
      <c r="D6060" s="933"/>
      <c r="E6060" s="19"/>
      <c r="I6060" s="100"/>
      <c r="M6060" s="100"/>
      <c r="Q6060" s="99"/>
      <c r="R6060" s="340"/>
      <c r="S6060" s="119"/>
      <c r="T6060" s="123"/>
      <c r="U6060" s="119"/>
      <c r="V6060" s="99"/>
      <c r="W6060" s="127"/>
      <c r="X6060" s="99"/>
      <c r="Y6060" s="127"/>
    </row>
    <row r="6061" spans="3:25" ht="19" hidden="1">
      <c r="C6061" s="933"/>
      <c r="D6061" s="933"/>
      <c r="E6061" s="19"/>
      <c r="I6061" s="100"/>
      <c r="M6061" s="100"/>
      <c r="Q6061" s="99"/>
      <c r="R6061" s="340"/>
      <c r="S6061" s="119"/>
      <c r="T6061" s="123"/>
      <c r="U6061" s="119"/>
      <c r="V6061" s="99"/>
      <c r="W6061" s="127"/>
      <c r="X6061" s="99"/>
      <c r="Y6061" s="127"/>
    </row>
    <row r="6062" spans="3:25" ht="19" hidden="1">
      <c r="C6062" s="933"/>
      <c r="D6062" s="933"/>
      <c r="E6062" s="19"/>
      <c r="I6062" s="100"/>
      <c r="M6062" s="100"/>
      <c r="Q6062" s="99"/>
      <c r="R6062" s="340"/>
      <c r="S6062" s="119"/>
      <c r="T6062" s="123"/>
      <c r="U6062" s="119"/>
      <c r="V6062" s="99"/>
      <c r="W6062" s="127"/>
      <c r="X6062" s="99"/>
      <c r="Y6062" s="127"/>
    </row>
    <row r="6063" spans="3:25" ht="19" hidden="1">
      <c r="C6063" s="933"/>
      <c r="D6063" s="933"/>
      <c r="E6063" s="19"/>
      <c r="I6063" s="100"/>
      <c r="M6063" s="100"/>
      <c r="Q6063" s="99"/>
      <c r="R6063" s="340"/>
      <c r="S6063" s="119"/>
      <c r="T6063" s="123"/>
      <c r="U6063" s="119"/>
      <c r="V6063" s="99"/>
      <c r="W6063" s="127"/>
      <c r="X6063" s="99"/>
      <c r="Y6063" s="127"/>
    </row>
    <row r="6064" spans="3:25" ht="19" hidden="1">
      <c r="C6064" s="933"/>
      <c r="D6064" s="933"/>
      <c r="E6064" s="19"/>
      <c r="I6064" s="100"/>
      <c r="M6064" s="100"/>
      <c r="Q6064" s="99"/>
      <c r="R6064" s="340"/>
      <c r="S6064" s="119"/>
      <c r="T6064" s="123"/>
      <c r="U6064" s="119"/>
      <c r="V6064" s="99"/>
      <c r="W6064" s="127"/>
      <c r="X6064" s="99"/>
      <c r="Y6064" s="127"/>
    </row>
    <row r="6065" spans="3:25" ht="19" hidden="1">
      <c r="C6065" s="933"/>
      <c r="D6065" s="933"/>
      <c r="E6065" s="19"/>
      <c r="I6065" s="100"/>
      <c r="M6065" s="100"/>
      <c r="Q6065" s="99"/>
      <c r="R6065" s="340"/>
      <c r="S6065" s="119"/>
      <c r="T6065" s="123"/>
      <c r="U6065" s="119"/>
      <c r="V6065" s="99"/>
      <c r="W6065" s="127"/>
      <c r="X6065" s="99"/>
      <c r="Y6065" s="127"/>
    </row>
    <row r="6066" spans="3:25" ht="19" hidden="1">
      <c r="C6066" s="933"/>
      <c r="D6066" s="933"/>
      <c r="E6066" s="19"/>
      <c r="I6066" s="100"/>
      <c r="M6066" s="100"/>
      <c r="Q6066" s="99"/>
      <c r="R6066" s="340"/>
      <c r="S6066" s="119"/>
      <c r="T6066" s="123"/>
      <c r="U6066" s="119"/>
      <c r="V6066" s="99"/>
      <c r="W6066" s="127"/>
      <c r="X6066" s="99"/>
      <c r="Y6066" s="127"/>
    </row>
    <row r="6067" spans="3:25" ht="19" hidden="1">
      <c r="C6067" s="933"/>
      <c r="D6067" s="933"/>
      <c r="E6067" s="19"/>
      <c r="I6067" s="100"/>
      <c r="M6067" s="100"/>
      <c r="Q6067" s="99"/>
      <c r="R6067" s="340"/>
      <c r="S6067" s="119"/>
      <c r="T6067" s="123"/>
      <c r="U6067" s="119"/>
      <c r="V6067" s="99"/>
      <c r="W6067" s="127"/>
      <c r="X6067" s="99"/>
      <c r="Y6067" s="127"/>
    </row>
    <row r="6068" spans="3:25" ht="19" hidden="1">
      <c r="C6068" s="933"/>
      <c r="D6068" s="933"/>
      <c r="E6068" s="19"/>
      <c r="I6068" s="100"/>
      <c r="M6068" s="100"/>
      <c r="Q6068" s="99"/>
      <c r="R6068" s="340"/>
      <c r="S6068" s="119"/>
      <c r="T6068" s="123"/>
      <c r="U6068" s="119"/>
      <c r="V6068" s="99"/>
      <c r="W6068" s="127"/>
      <c r="X6068" s="99"/>
      <c r="Y6068" s="127"/>
    </row>
    <row r="6069" spans="3:25" ht="19" hidden="1">
      <c r="C6069" s="933"/>
      <c r="D6069" s="933"/>
      <c r="E6069" s="19"/>
      <c r="I6069" s="100"/>
      <c r="M6069" s="100"/>
      <c r="Q6069" s="99"/>
      <c r="R6069" s="340"/>
      <c r="S6069" s="119"/>
      <c r="T6069" s="123"/>
      <c r="U6069" s="119"/>
      <c r="V6069" s="99"/>
      <c r="W6069" s="127"/>
      <c r="X6069" s="99"/>
      <c r="Y6069" s="127"/>
    </row>
    <row r="6070" spans="3:25" ht="19" hidden="1">
      <c r="C6070" s="933"/>
      <c r="D6070" s="933"/>
      <c r="E6070" s="19"/>
      <c r="I6070" s="100"/>
      <c r="M6070" s="100"/>
      <c r="Q6070" s="99"/>
      <c r="R6070" s="340"/>
      <c r="S6070" s="119"/>
      <c r="T6070" s="123"/>
      <c r="U6070" s="119"/>
      <c r="V6070" s="99"/>
      <c r="W6070" s="127"/>
      <c r="X6070" s="99"/>
      <c r="Y6070" s="127"/>
    </row>
    <row r="6071" spans="3:25" ht="19" hidden="1">
      <c r="C6071" s="933"/>
      <c r="D6071" s="933"/>
      <c r="E6071" s="19"/>
      <c r="I6071" s="100"/>
      <c r="M6071" s="100"/>
      <c r="Q6071" s="99"/>
      <c r="R6071" s="340"/>
      <c r="S6071" s="119"/>
      <c r="T6071" s="123"/>
      <c r="U6071" s="119"/>
      <c r="V6071" s="99"/>
      <c r="W6071" s="127"/>
      <c r="X6071" s="99"/>
      <c r="Y6071" s="127"/>
    </row>
    <row r="6072" spans="3:25" ht="19" hidden="1">
      <c r="C6072" s="933"/>
      <c r="D6072" s="933"/>
      <c r="E6072" s="19"/>
      <c r="I6072" s="100"/>
      <c r="M6072" s="100"/>
      <c r="Q6072" s="99"/>
      <c r="R6072" s="340"/>
      <c r="S6072" s="119"/>
      <c r="T6072" s="123"/>
      <c r="U6072" s="119"/>
      <c r="V6072" s="99"/>
      <c r="W6072" s="127"/>
      <c r="X6072" s="99"/>
      <c r="Y6072" s="127"/>
    </row>
    <row r="6073" spans="3:25" ht="19" hidden="1">
      <c r="C6073" s="933"/>
      <c r="D6073" s="933"/>
      <c r="E6073" s="19"/>
      <c r="I6073" s="100"/>
      <c r="M6073" s="100"/>
      <c r="Q6073" s="99"/>
      <c r="R6073" s="340"/>
      <c r="S6073" s="119"/>
      <c r="T6073" s="123"/>
      <c r="U6073" s="119"/>
      <c r="V6073" s="99"/>
      <c r="W6073" s="127"/>
      <c r="X6073" s="99"/>
      <c r="Y6073" s="127"/>
    </row>
    <row r="6074" spans="3:25" ht="19" hidden="1">
      <c r="C6074" s="933"/>
      <c r="D6074" s="933"/>
      <c r="E6074" s="19"/>
      <c r="I6074" s="100"/>
      <c r="M6074" s="100"/>
      <c r="Q6074" s="99"/>
      <c r="R6074" s="340"/>
      <c r="S6074" s="119"/>
      <c r="T6074" s="123"/>
      <c r="U6074" s="119"/>
      <c r="V6074" s="99"/>
      <c r="W6074" s="127"/>
      <c r="X6074" s="99"/>
      <c r="Y6074" s="127"/>
    </row>
    <row r="6075" spans="3:25" ht="19" hidden="1">
      <c r="C6075" s="933"/>
      <c r="D6075" s="933"/>
      <c r="E6075" s="19"/>
      <c r="I6075" s="100"/>
      <c r="M6075" s="100"/>
      <c r="Q6075" s="99"/>
      <c r="R6075" s="340"/>
      <c r="S6075" s="119"/>
      <c r="T6075" s="123"/>
      <c r="U6075" s="119"/>
      <c r="V6075" s="99"/>
      <c r="W6075" s="127"/>
      <c r="X6075" s="99"/>
      <c r="Y6075" s="127"/>
    </row>
    <row r="6076" spans="3:25" ht="19" hidden="1">
      <c r="C6076" s="933"/>
      <c r="D6076" s="933"/>
      <c r="E6076" s="19"/>
      <c r="I6076" s="100"/>
      <c r="M6076" s="100"/>
      <c r="Q6076" s="99"/>
      <c r="R6076" s="340"/>
      <c r="S6076" s="119"/>
      <c r="T6076" s="123"/>
      <c r="U6076" s="119"/>
      <c r="V6076" s="99"/>
      <c r="W6076" s="127"/>
      <c r="X6076" s="99"/>
      <c r="Y6076" s="127"/>
    </row>
    <row r="6077" spans="3:25" ht="19" hidden="1">
      <c r="C6077" s="933"/>
      <c r="D6077" s="933"/>
      <c r="E6077" s="19"/>
      <c r="I6077" s="100"/>
      <c r="M6077" s="100"/>
      <c r="Q6077" s="99"/>
      <c r="R6077" s="340"/>
      <c r="S6077" s="119"/>
      <c r="T6077" s="123"/>
      <c r="U6077" s="119"/>
      <c r="V6077" s="99"/>
      <c r="W6077" s="127"/>
      <c r="X6077" s="99"/>
      <c r="Y6077" s="127"/>
    </row>
    <row r="6078" spans="3:25" ht="19" hidden="1">
      <c r="C6078" s="933"/>
      <c r="D6078" s="933"/>
      <c r="E6078" s="19"/>
      <c r="I6078" s="100"/>
      <c r="M6078" s="100"/>
      <c r="Q6078" s="99"/>
      <c r="R6078" s="340"/>
      <c r="S6078" s="119"/>
      <c r="T6078" s="123"/>
      <c r="U6078" s="119"/>
      <c r="V6078" s="99"/>
      <c r="W6078" s="127"/>
      <c r="X6078" s="99"/>
      <c r="Y6078" s="127"/>
    </row>
    <row r="6079" spans="3:25" ht="19" hidden="1">
      <c r="C6079" s="933"/>
      <c r="D6079" s="933"/>
      <c r="E6079" s="19"/>
      <c r="I6079" s="100"/>
      <c r="M6079" s="100"/>
      <c r="Q6079" s="99"/>
      <c r="R6079" s="340"/>
      <c r="S6079" s="119"/>
      <c r="T6079" s="123"/>
      <c r="U6079" s="119"/>
      <c r="V6079" s="99"/>
      <c r="W6079" s="127"/>
      <c r="X6079" s="99"/>
      <c r="Y6079" s="127"/>
    </row>
    <row r="6080" spans="3:25" ht="19" hidden="1">
      <c r="C6080" s="933"/>
      <c r="D6080" s="933"/>
      <c r="E6080" s="19"/>
      <c r="I6080" s="100"/>
      <c r="M6080" s="100"/>
      <c r="Q6080" s="99"/>
      <c r="R6080" s="340"/>
      <c r="S6080" s="119"/>
      <c r="T6080" s="123"/>
      <c r="U6080" s="119"/>
      <c r="V6080" s="99"/>
      <c r="W6080" s="127"/>
      <c r="X6080" s="99"/>
      <c r="Y6080" s="127"/>
    </row>
    <row r="6081" spans="3:25" ht="19" hidden="1">
      <c r="C6081" s="933"/>
      <c r="D6081" s="933"/>
      <c r="E6081" s="19"/>
      <c r="I6081" s="100"/>
      <c r="M6081" s="100"/>
      <c r="Q6081" s="99"/>
      <c r="R6081" s="340"/>
      <c r="S6081" s="119"/>
      <c r="T6081" s="123"/>
      <c r="U6081" s="119"/>
      <c r="V6081" s="99"/>
      <c r="W6081" s="127"/>
      <c r="X6081" s="99"/>
      <c r="Y6081" s="127"/>
    </row>
    <row r="6082" spans="3:25" ht="19" hidden="1">
      <c r="C6082" s="933"/>
      <c r="D6082" s="933"/>
      <c r="E6082" s="19"/>
      <c r="I6082" s="100"/>
      <c r="M6082" s="100"/>
      <c r="Q6082" s="99"/>
      <c r="R6082" s="340"/>
      <c r="S6082" s="119"/>
      <c r="T6082" s="123"/>
      <c r="U6082" s="119"/>
      <c r="V6082" s="99"/>
      <c r="W6082" s="127"/>
      <c r="X6082" s="99"/>
      <c r="Y6082" s="127"/>
    </row>
    <row r="6083" spans="3:25" ht="19" hidden="1">
      <c r="C6083" s="933"/>
      <c r="D6083" s="933"/>
      <c r="E6083" s="19"/>
      <c r="I6083" s="100"/>
      <c r="M6083" s="100"/>
      <c r="Q6083" s="99"/>
      <c r="R6083" s="340"/>
      <c r="S6083" s="119"/>
      <c r="T6083" s="123"/>
      <c r="U6083" s="119"/>
      <c r="V6083" s="99"/>
      <c r="W6083" s="127"/>
      <c r="X6083" s="99"/>
      <c r="Y6083" s="127"/>
    </row>
    <row r="6084" spans="3:25" ht="19" hidden="1">
      <c r="C6084" s="933"/>
      <c r="D6084" s="933"/>
      <c r="E6084" s="19"/>
      <c r="I6084" s="100"/>
      <c r="M6084" s="100"/>
      <c r="Q6084" s="99"/>
      <c r="R6084" s="340"/>
      <c r="S6084" s="119"/>
      <c r="T6084" s="123"/>
      <c r="U6084" s="119"/>
      <c r="V6084" s="99"/>
      <c r="W6084" s="127"/>
      <c r="X6084" s="99"/>
      <c r="Y6084" s="127"/>
    </row>
    <row r="6085" spans="3:25" ht="19" hidden="1">
      <c r="C6085" s="933"/>
      <c r="D6085" s="933"/>
      <c r="E6085" s="19"/>
      <c r="I6085" s="100"/>
      <c r="M6085" s="100"/>
      <c r="Q6085" s="99"/>
      <c r="R6085" s="340"/>
      <c r="S6085" s="119"/>
      <c r="T6085" s="123"/>
      <c r="U6085" s="119"/>
      <c r="V6085" s="99"/>
      <c r="W6085" s="127"/>
      <c r="X6085" s="99"/>
      <c r="Y6085" s="127"/>
    </row>
    <row r="6086" spans="3:25" ht="19" hidden="1">
      <c r="C6086" s="933"/>
      <c r="D6086" s="933"/>
      <c r="E6086" s="19"/>
      <c r="I6086" s="100"/>
      <c r="M6086" s="100"/>
      <c r="Q6086" s="99"/>
      <c r="R6086" s="340"/>
      <c r="S6086" s="119"/>
      <c r="T6086" s="123"/>
      <c r="U6086" s="119"/>
      <c r="V6086" s="99"/>
      <c r="W6086" s="127"/>
      <c r="X6086" s="99"/>
      <c r="Y6086" s="127"/>
    </row>
    <row r="6087" spans="3:25" ht="19" hidden="1">
      <c r="C6087" s="933"/>
      <c r="D6087" s="933"/>
      <c r="E6087" s="19"/>
      <c r="I6087" s="100"/>
      <c r="M6087" s="100"/>
      <c r="Q6087" s="99"/>
      <c r="R6087" s="340"/>
      <c r="S6087" s="119"/>
      <c r="T6087" s="123"/>
      <c r="U6087" s="119"/>
      <c r="V6087" s="99"/>
      <c r="W6087" s="127"/>
      <c r="X6087" s="99"/>
      <c r="Y6087" s="127"/>
    </row>
    <row r="6088" spans="3:25" ht="19" hidden="1">
      <c r="C6088" s="933"/>
      <c r="D6088" s="933"/>
      <c r="E6088" s="19"/>
      <c r="I6088" s="100"/>
      <c r="M6088" s="100"/>
      <c r="Q6088" s="99"/>
      <c r="R6088" s="340"/>
      <c r="S6088" s="119"/>
      <c r="T6088" s="123"/>
      <c r="U6088" s="119"/>
      <c r="V6088" s="99"/>
      <c r="W6088" s="127"/>
      <c r="X6088" s="99"/>
      <c r="Y6088" s="127"/>
    </row>
    <row r="6089" spans="3:25" ht="19" hidden="1">
      <c r="C6089" s="933"/>
      <c r="D6089" s="933"/>
      <c r="E6089" s="19"/>
      <c r="I6089" s="100"/>
      <c r="M6089" s="100"/>
      <c r="Q6089" s="99"/>
      <c r="R6089" s="340"/>
      <c r="S6089" s="119"/>
      <c r="T6089" s="123"/>
      <c r="U6089" s="119"/>
      <c r="V6089" s="99"/>
      <c r="W6089" s="127"/>
      <c r="X6089" s="99"/>
      <c r="Y6089" s="127"/>
    </row>
    <row r="6090" spans="3:25" ht="19" hidden="1">
      <c r="C6090" s="933"/>
      <c r="D6090" s="933"/>
      <c r="E6090" s="19"/>
      <c r="I6090" s="100"/>
      <c r="M6090" s="100"/>
      <c r="Q6090" s="99"/>
      <c r="R6090" s="340"/>
      <c r="S6090" s="119"/>
      <c r="T6090" s="123"/>
      <c r="U6090" s="119"/>
      <c r="V6090" s="99"/>
      <c r="W6090" s="127"/>
      <c r="X6090" s="99"/>
      <c r="Y6090" s="127"/>
    </row>
    <row r="6091" spans="3:25" ht="19" hidden="1">
      <c r="C6091" s="933"/>
      <c r="D6091" s="933"/>
      <c r="E6091" s="19"/>
      <c r="I6091" s="100"/>
      <c r="M6091" s="100"/>
      <c r="Q6091" s="99"/>
      <c r="R6091" s="340"/>
      <c r="S6091" s="119"/>
      <c r="T6091" s="123"/>
      <c r="U6091" s="119"/>
      <c r="V6091" s="99"/>
      <c r="W6091" s="127"/>
      <c r="X6091" s="99"/>
      <c r="Y6091" s="127"/>
    </row>
    <row r="6092" spans="3:25" ht="19" hidden="1">
      <c r="C6092" s="933"/>
      <c r="D6092" s="933"/>
      <c r="E6092" s="19"/>
      <c r="I6092" s="100"/>
      <c r="M6092" s="100"/>
      <c r="Q6092" s="99"/>
      <c r="R6092" s="340"/>
      <c r="S6092" s="119"/>
      <c r="T6092" s="123"/>
      <c r="U6092" s="119"/>
      <c r="V6092" s="99"/>
      <c r="W6092" s="127"/>
      <c r="X6092" s="99"/>
      <c r="Y6092" s="127"/>
    </row>
    <row r="6093" spans="3:25" ht="19" hidden="1">
      <c r="C6093" s="933"/>
      <c r="D6093" s="933"/>
      <c r="E6093" s="19"/>
      <c r="I6093" s="100"/>
      <c r="M6093" s="100"/>
      <c r="Q6093" s="99"/>
      <c r="R6093" s="340"/>
      <c r="S6093" s="119"/>
      <c r="T6093" s="123"/>
      <c r="U6093" s="119"/>
      <c r="V6093" s="99"/>
      <c r="W6093" s="127"/>
      <c r="X6093" s="99"/>
      <c r="Y6093" s="127"/>
    </row>
    <row r="6094" spans="3:25" ht="19" hidden="1">
      <c r="C6094" s="933"/>
      <c r="D6094" s="933"/>
      <c r="E6094" s="19"/>
      <c r="I6094" s="100"/>
      <c r="M6094" s="100"/>
      <c r="Q6094" s="99"/>
      <c r="R6094" s="340"/>
      <c r="S6094" s="119"/>
      <c r="T6094" s="123"/>
      <c r="U6094" s="119"/>
      <c r="V6094" s="99"/>
      <c r="W6094" s="127"/>
      <c r="X6094" s="99"/>
      <c r="Y6094" s="127"/>
    </row>
    <row r="6095" spans="3:25" ht="19" hidden="1">
      <c r="C6095" s="933"/>
      <c r="D6095" s="933"/>
      <c r="E6095" s="19"/>
      <c r="I6095" s="100"/>
      <c r="M6095" s="100"/>
      <c r="Q6095" s="99"/>
      <c r="R6095" s="340"/>
      <c r="S6095" s="119"/>
      <c r="T6095" s="123"/>
      <c r="U6095" s="119"/>
      <c r="V6095" s="99"/>
      <c r="W6095" s="127"/>
      <c r="X6095" s="99"/>
      <c r="Y6095" s="127"/>
    </row>
    <row r="6096" spans="3:25" ht="19" hidden="1">
      <c r="C6096" s="933"/>
      <c r="D6096" s="933"/>
      <c r="E6096" s="19"/>
      <c r="I6096" s="100"/>
      <c r="M6096" s="100"/>
      <c r="Q6096" s="99"/>
      <c r="R6096" s="340"/>
      <c r="S6096" s="119"/>
      <c r="T6096" s="123"/>
      <c r="U6096" s="119"/>
      <c r="V6096" s="99"/>
      <c r="W6096" s="127"/>
      <c r="X6096" s="99"/>
      <c r="Y6096" s="127"/>
    </row>
    <row r="6097" spans="3:25" ht="19" hidden="1">
      <c r="C6097" s="933"/>
      <c r="D6097" s="933"/>
      <c r="E6097" s="19"/>
      <c r="I6097" s="100"/>
      <c r="M6097" s="100"/>
      <c r="Q6097" s="99"/>
      <c r="R6097" s="340"/>
      <c r="S6097" s="119"/>
      <c r="T6097" s="123"/>
      <c r="U6097" s="119"/>
      <c r="V6097" s="99"/>
      <c r="W6097" s="127"/>
      <c r="X6097" s="99"/>
      <c r="Y6097" s="127"/>
    </row>
    <row r="6098" spans="3:25" ht="19" hidden="1">
      <c r="C6098" s="933"/>
      <c r="D6098" s="933"/>
      <c r="E6098" s="19"/>
      <c r="I6098" s="100"/>
      <c r="M6098" s="100"/>
      <c r="Q6098" s="99"/>
      <c r="R6098" s="340"/>
      <c r="S6098" s="119"/>
      <c r="T6098" s="123"/>
      <c r="U6098" s="119"/>
      <c r="V6098" s="99"/>
      <c r="W6098" s="127"/>
      <c r="X6098" s="99"/>
      <c r="Y6098" s="127"/>
    </row>
    <row r="6099" spans="3:25" ht="19" hidden="1">
      <c r="C6099" s="933"/>
      <c r="D6099" s="933"/>
      <c r="E6099" s="19"/>
      <c r="I6099" s="100"/>
      <c r="M6099" s="100"/>
      <c r="Q6099" s="99"/>
      <c r="R6099" s="340"/>
      <c r="S6099" s="119"/>
      <c r="T6099" s="123"/>
      <c r="U6099" s="119"/>
      <c r="V6099" s="99"/>
      <c r="W6099" s="127"/>
      <c r="X6099" s="99"/>
      <c r="Y6099" s="127"/>
    </row>
    <row r="6100" spans="3:25" ht="19" hidden="1">
      <c r="C6100" s="933"/>
      <c r="D6100" s="933"/>
      <c r="E6100" s="19"/>
      <c r="I6100" s="100"/>
      <c r="M6100" s="100"/>
      <c r="Q6100" s="99"/>
      <c r="R6100" s="340"/>
      <c r="S6100" s="119"/>
      <c r="T6100" s="123"/>
      <c r="U6100" s="119"/>
      <c r="V6100" s="99"/>
      <c r="W6100" s="127"/>
      <c r="X6100" s="99"/>
      <c r="Y6100" s="127"/>
    </row>
    <row r="6101" spans="3:25" ht="19" hidden="1">
      <c r="C6101" s="933"/>
      <c r="D6101" s="933"/>
      <c r="E6101" s="19"/>
      <c r="I6101" s="100"/>
      <c r="M6101" s="100"/>
      <c r="Q6101" s="99"/>
      <c r="R6101" s="340"/>
      <c r="S6101" s="119"/>
      <c r="T6101" s="123"/>
      <c r="U6101" s="119"/>
      <c r="V6101" s="99"/>
      <c r="W6101" s="127"/>
      <c r="X6101" s="99"/>
      <c r="Y6101" s="127"/>
    </row>
    <row r="6102" spans="3:25" ht="19" hidden="1">
      <c r="C6102" s="933"/>
      <c r="D6102" s="933"/>
      <c r="E6102" s="19"/>
      <c r="I6102" s="100"/>
      <c r="M6102" s="100"/>
      <c r="Q6102" s="99"/>
      <c r="R6102" s="340"/>
      <c r="S6102" s="119"/>
      <c r="T6102" s="123"/>
      <c r="U6102" s="119"/>
      <c r="V6102" s="99"/>
      <c r="W6102" s="127"/>
      <c r="X6102" s="99"/>
      <c r="Y6102" s="127"/>
    </row>
    <row r="6103" spans="3:25" ht="19" hidden="1">
      <c r="C6103" s="933"/>
      <c r="D6103" s="933"/>
      <c r="E6103" s="19"/>
      <c r="I6103" s="100"/>
      <c r="M6103" s="100"/>
      <c r="Q6103" s="99"/>
      <c r="R6103" s="340"/>
      <c r="S6103" s="119"/>
      <c r="T6103" s="123"/>
      <c r="U6103" s="119"/>
      <c r="V6103" s="99"/>
      <c r="W6103" s="127"/>
      <c r="X6103" s="99"/>
      <c r="Y6103" s="127"/>
    </row>
    <row r="6104" spans="3:25" ht="19" hidden="1">
      <c r="C6104" s="933"/>
      <c r="D6104" s="933"/>
      <c r="E6104" s="19"/>
      <c r="I6104" s="100"/>
      <c r="M6104" s="100"/>
      <c r="Q6104" s="99"/>
      <c r="R6104" s="340"/>
      <c r="S6104" s="119"/>
      <c r="T6104" s="123"/>
      <c r="U6104" s="119"/>
      <c r="V6104" s="99"/>
      <c r="W6104" s="127"/>
      <c r="X6104" s="99"/>
      <c r="Y6104" s="127"/>
    </row>
    <row r="6105" spans="3:25" ht="19" hidden="1">
      <c r="C6105" s="933"/>
      <c r="D6105" s="933"/>
      <c r="E6105" s="19"/>
      <c r="I6105" s="100"/>
      <c r="M6105" s="100"/>
      <c r="Q6105" s="99"/>
      <c r="R6105" s="340"/>
      <c r="S6105" s="119"/>
      <c r="T6105" s="123"/>
      <c r="U6105" s="119"/>
      <c r="V6105" s="99"/>
      <c r="W6105" s="127"/>
      <c r="X6105" s="99"/>
      <c r="Y6105" s="127"/>
    </row>
    <row r="6106" spans="3:25" ht="19" hidden="1">
      <c r="C6106" s="933"/>
      <c r="D6106" s="933"/>
      <c r="E6106" s="19"/>
      <c r="I6106" s="100"/>
      <c r="M6106" s="100"/>
      <c r="Q6106" s="99"/>
      <c r="R6106" s="340"/>
      <c r="S6106" s="119"/>
      <c r="T6106" s="123"/>
      <c r="U6106" s="119"/>
      <c r="V6106" s="99"/>
      <c r="W6106" s="127"/>
      <c r="X6106" s="99"/>
      <c r="Y6106" s="127"/>
    </row>
    <row r="6107" spans="3:25" ht="19" hidden="1">
      <c r="C6107" s="933"/>
      <c r="D6107" s="933"/>
      <c r="E6107" s="19"/>
      <c r="I6107" s="100"/>
      <c r="M6107" s="100"/>
      <c r="Q6107" s="99"/>
      <c r="R6107" s="340"/>
      <c r="S6107" s="119"/>
      <c r="T6107" s="123"/>
      <c r="U6107" s="119"/>
      <c r="V6107" s="99"/>
      <c r="W6107" s="127"/>
      <c r="X6107" s="99"/>
      <c r="Y6107" s="127"/>
    </row>
    <row r="6108" spans="3:25" ht="19" hidden="1">
      <c r="C6108" s="933"/>
      <c r="D6108" s="933"/>
      <c r="E6108" s="19"/>
      <c r="I6108" s="100"/>
      <c r="M6108" s="100"/>
      <c r="Q6108" s="99"/>
      <c r="R6108" s="340"/>
      <c r="S6108" s="119"/>
      <c r="T6108" s="123"/>
      <c r="U6108" s="119"/>
      <c r="V6108" s="99"/>
      <c r="W6108" s="127"/>
      <c r="X6108" s="99"/>
      <c r="Y6108" s="127"/>
    </row>
    <row r="6109" spans="3:25" ht="19" hidden="1">
      <c r="C6109" s="933"/>
      <c r="D6109" s="933"/>
      <c r="E6109" s="19"/>
      <c r="I6109" s="100"/>
      <c r="M6109" s="100"/>
      <c r="Q6109" s="99"/>
      <c r="R6109" s="340"/>
      <c r="S6109" s="119"/>
      <c r="T6109" s="123"/>
      <c r="U6109" s="119"/>
      <c r="V6109" s="99"/>
      <c r="W6109" s="127"/>
      <c r="X6109" s="99"/>
      <c r="Y6109" s="127"/>
    </row>
    <row r="6110" spans="3:25" ht="19" hidden="1">
      <c r="C6110" s="933"/>
      <c r="D6110" s="933"/>
      <c r="E6110" s="19"/>
      <c r="I6110" s="100"/>
      <c r="M6110" s="100"/>
      <c r="Q6110" s="99"/>
      <c r="R6110" s="340"/>
      <c r="S6110" s="119"/>
      <c r="T6110" s="123"/>
      <c r="U6110" s="119"/>
      <c r="V6110" s="99"/>
      <c r="W6110" s="127"/>
      <c r="X6110" s="99"/>
      <c r="Y6110" s="127"/>
    </row>
    <row r="6111" spans="3:25" ht="19" hidden="1">
      <c r="C6111" s="933"/>
      <c r="D6111" s="933"/>
      <c r="E6111" s="19"/>
      <c r="I6111" s="100"/>
      <c r="M6111" s="100"/>
      <c r="Q6111" s="99"/>
      <c r="R6111" s="340"/>
      <c r="S6111" s="119"/>
      <c r="T6111" s="123"/>
      <c r="U6111" s="119"/>
      <c r="V6111" s="99"/>
      <c r="W6111" s="127"/>
      <c r="X6111" s="99"/>
      <c r="Y6111" s="127"/>
    </row>
    <row r="6112" spans="3:25" ht="19" hidden="1">
      <c r="C6112" s="933"/>
      <c r="D6112" s="933"/>
      <c r="E6112" s="19"/>
      <c r="I6112" s="100"/>
      <c r="M6112" s="100"/>
      <c r="Q6112" s="99"/>
      <c r="R6112" s="340"/>
      <c r="S6112" s="119"/>
      <c r="T6112" s="123"/>
      <c r="U6112" s="119"/>
      <c r="V6112" s="99"/>
      <c r="W6112" s="127"/>
      <c r="X6112" s="99"/>
      <c r="Y6112" s="127"/>
    </row>
    <row r="6113" spans="3:25" ht="19" hidden="1">
      <c r="C6113" s="933"/>
      <c r="D6113" s="933"/>
      <c r="E6113" s="19"/>
      <c r="I6113" s="100"/>
      <c r="M6113" s="100"/>
      <c r="Q6113" s="99"/>
      <c r="R6113" s="340"/>
      <c r="S6113" s="119"/>
      <c r="T6113" s="123"/>
      <c r="U6113" s="119"/>
      <c r="V6113" s="99"/>
      <c r="W6113" s="127"/>
      <c r="X6113" s="99"/>
      <c r="Y6113" s="127"/>
    </row>
    <row r="6114" spans="3:25" ht="19" hidden="1">
      <c r="C6114" s="933"/>
      <c r="D6114" s="933"/>
      <c r="E6114" s="19"/>
      <c r="I6114" s="100"/>
      <c r="M6114" s="100"/>
      <c r="Q6114" s="99"/>
      <c r="R6114" s="340"/>
      <c r="S6114" s="119"/>
      <c r="T6114" s="123"/>
      <c r="U6114" s="119"/>
      <c r="V6114" s="99"/>
      <c r="W6114" s="127"/>
      <c r="X6114" s="99"/>
      <c r="Y6114" s="127"/>
    </row>
    <row r="6115" spans="3:25" ht="19" hidden="1">
      <c r="C6115" s="933"/>
      <c r="D6115" s="933"/>
      <c r="E6115" s="19"/>
      <c r="I6115" s="100"/>
      <c r="M6115" s="100"/>
      <c r="Q6115" s="99"/>
      <c r="R6115" s="340"/>
      <c r="S6115" s="119"/>
      <c r="T6115" s="123"/>
      <c r="U6115" s="119"/>
      <c r="V6115" s="99"/>
      <c r="W6115" s="127"/>
      <c r="X6115" s="99"/>
      <c r="Y6115" s="127"/>
    </row>
    <row r="6116" spans="3:25" ht="19" hidden="1">
      <c r="C6116" s="933"/>
      <c r="D6116" s="933"/>
      <c r="E6116" s="19"/>
      <c r="I6116" s="100"/>
      <c r="M6116" s="100"/>
      <c r="Q6116" s="99"/>
      <c r="R6116" s="340"/>
      <c r="S6116" s="119"/>
      <c r="T6116" s="123"/>
      <c r="U6116" s="119"/>
      <c r="V6116" s="99"/>
      <c r="W6116" s="127"/>
      <c r="X6116" s="99"/>
      <c r="Y6116" s="127"/>
    </row>
    <row r="6117" spans="3:25" ht="19" hidden="1">
      <c r="C6117" s="933"/>
      <c r="D6117" s="933"/>
      <c r="E6117" s="19"/>
      <c r="I6117" s="100"/>
      <c r="M6117" s="100"/>
      <c r="Q6117" s="99"/>
      <c r="R6117" s="340"/>
      <c r="S6117" s="119"/>
      <c r="T6117" s="123"/>
      <c r="U6117" s="119"/>
      <c r="V6117" s="99"/>
      <c r="W6117" s="127"/>
      <c r="X6117" s="99"/>
      <c r="Y6117" s="127"/>
    </row>
    <row r="6118" spans="3:25" ht="19" hidden="1">
      <c r="C6118" s="933"/>
      <c r="D6118" s="933"/>
      <c r="E6118" s="19"/>
      <c r="I6118" s="100"/>
      <c r="M6118" s="100"/>
      <c r="Q6118" s="99"/>
      <c r="R6118" s="340"/>
      <c r="S6118" s="119"/>
      <c r="T6118" s="123"/>
      <c r="U6118" s="119"/>
      <c r="V6118" s="99"/>
      <c r="W6118" s="127"/>
      <c r="X6118" s="99"/>
      <c r="Y6118" s="127"/>
    </row>
    <row r="6119" spans="3:25" ht="19" hidden="1">
      <c r="C6119" s="933"/>
      <c r="D6119" s="933"/>
      <c r="E6119" s="19"/>
      <c r="I6119" s="100"/>
      <c r="M6119" s="100"/>
      <c r="Q6119" s="99"/>
      <c r="R6119" s="340"/>
      <c r="S6119" s="119"/>
      <c r="T6119" s="123"/>
      <c r="U6119" s="119"/>
      <c r="V6119" s="99"/>
      <c r="W6119" s="127"/>
      <c r="X6119" s="99"/>
      <c r="Y6119" s="127"/>
    </row>
    <row r="6120" spans="3:25" ht="19" hidden="1">
      <c r="C6120" s="933"/>
      <c r="D6120" s="933"/>
      <c r="E6120" s="19"/>
      <c r="I6120" s="100"/>
      <c r="M6120" s="100"/>
      <c r="Q6120" s="99"/>
      <c r="R6120" s="340"/>
      <c r="S6120" s="119"/>
      <c r="T6120" s="123"/>
      <c r="U6120" s="119"/>
      <c r="V6120" s="99"/>
      <c r="W6120" s="127"/>
      <c r="X6120" s="99"/>
      <c r="Y6120" s="127"/>
    </row>
    <row r="6121" spans="3:25" ht="19" hidden="1">
      <c r="C6121" s="933"/>
      <c r="D6121" s="933"/>
      <c r="E6121" s="19"/>
      <c r="I6121" s="100"/>
      <c r="M6121" s="100"/>
      <c r="Q6121" s="99"/>
      <c r="R6121" s="340"/>
      <c r="S6121" s="119"/>
      <c r="T6121" s="123"/>
      <c r="U6121" s="119"/>
      <c r="V6121" s="99"/>
      <c r="W6121" s="127"/>
      <c r="X6121" s="99"/>
      <c r="Y6121" s="127"/>
    </row>
    <row r="6122" spans="3:25" ht="19" hidden="1">
      <c r="C6122" s="933"/>
      <c r="D6122" s="933"/>
      <c r="E6122" s="19"/>
      <c r="I6122" s="100"/>
      <c r="M6122" s="100"/>
      <c r="Q6122" s="99"/>
      <c r="R6122" s="340"/>
      <c r="S6122" s="119"/>
      <c r="T6122" s="123"/>
      <c r="U6122" s="119"/>
      <c r="V6122" s="99"/>
      <c r="W6122" s="127"/>
      <c r="X6122" s="99"/>
      <c r="Y6122" s="127"/>
    </row>
    <row r="6123" spans="3:25" ht="19" hidden="1">
      <c r="C6123" s="933"/>
      <c r="D6123" s="933"/>
      <c r="E6123" s="19"/>
      <c r="I6123" s="100"/>
      <c r="M6123" s="100"/>
      <c r="Q6123" s="99"/>
      <c r="R6123" s="340"/>
      <c r="S6123" s="119"/>
      <c r="T6123" s="123"/>
      <c r="U6123" s="119"/>
      <c r="V6123" s="99"/>
      <c r="W6123" s="127"/>
      <c r="X6123" s="99"/>
      <c r="Y6123" s="127"/>
    </row>
    <row r="6124" spans="3:25" ht="19" hidden="1">
      <c r="C6124" s="933"/>
      <c r="D6124" s="933"/>
      <c r="E6124" s="19"/>
      <c r="I6124" s="100"/>
      <c r="M6124" s="100"/>
      <c r="Q6124" s="99"/>
      <c r="R6124" s="340"/>
      <c r="S6124" s="119"/>
      <c r="T6124" s="123"/>
      <c r="U6124" s="119"/>
      <c r="V6124" s="99"/>
      <c r="W6124" s="127"/>
      <c r="X6124" s="99"/>
      <c r="Y6124" s="127"/>
    </row>
    <row r="6125" spans="3:25" ht="19" hidden="1">
      <c r="C6125" s="933"/>
      <c r="D6125" s="933"/>
      <c r="E6125" s="19"/>
      <c r="I6125" s="100"/>
      <c r="M6125" s="100"/>
      <c r="Q6125" s="99"/>
      <c r="R6125" s="340"/>
      <c r="S6125" s="119"/>
      <c r="T6125" s="123"/>
      <c r="U6125" s="119"/>
      <c r="V6125" s="99"/>
      <c r="W6125" s="127"/>
      <c r="X6125" s="99"/>
      <c r="Y6125" s="127"/>
    </row>
    <row r="6126" spans="3:25" ht="19" hidden="1">
      <c r="C6126" s="933"/>
      <c r="D6126" s="933"/>
      <c r="E6126" s="19"/>
      <c r="I6126" s="100"/>
      <c r="M6126" s="100"/>
      <c r="Q6126" s="99"/>
      <c r="R6126" s="340"/>
      <c r="S6126" s="119"/>
      <c r="T6126" s="123"/>
      <c r="U6126" s="119"/>
      <c r="V6126" s="99"/>
      <c r="W6126" s="127"/>
      <c r="X6126" s="99"/>
      <c r="Y6126" s="127"/>
    </row>
    <row r="6127" spans="3:25" ht="19" hidden="1">
      <c r="C6127" s="933"/>
      <c r="D6127" s="933"/>
      <c r="E6127" s="19"/>
      <c r="I6127" s="100"/>
      <c r="M6127" s="100"/>
      <c r="Q6127" s="99"/>
      <c r="R6127" s="340"/>
      <c r="S6127" s="119"/>
      <c r="T6127" s="123"/>
      <c r="U6127" s="119"/>
      <c r="V6127" s="99"/>
      <c r="W6127" s="127"/>
      <c r="X6127" s="99"/>
      <c r="Y6127" s="127"/>
    </row>
    <row r="6128" spans="3:25" ht="19" hidden="1">
      <c r="C6128" s="933"/>
      <c r="D6128" s="933"/>
      <c r="E6128" s="19"/>
      <c r="I6128" s="100"/>
      <c r="M6128" s="100"/>
      <c r="Q6128" s="99"/>
      <c r="R6128" s="340"/>
      <c r="S6128" s="119"/>
      <c r="T6128" s="123"/>
      <c r="U6128" s="119"/>
      <c r="V6128" s="99"/>
      <c r="W6128" s="127"/>
      <c r="X6128" s="99"/>
      <c r="Y6128" s="127"/>
    </row>
    <row r="6129" spans="3:25" ht="19" hidden="1">
      <c r="C6129" s="933"/>
      <c r="D6129" s="933"/>
      <c r="E6129" s="19"/>
      <c r="I6129" s="100"/>
      <c r="M6129" s="100"/>
      <c r="Q6129" s="99"/>
      <c r="R6129" s="340"/>
      <c r="S6129" s="119"/>
      <c r="T6129" s="123"/>
      <c r="U6129" s="119"/>
      <c r="V6129" s="99"/>
      <c r="W6129" s="127"/>
      <c r="X6129" s="99"/>
      <c r="Y6129" s="127"/>
    </row>
    <row r="6130" spans="3:25" ht="19" hidden="1">
      <c r="C6130" s="933"/>
      <c r="D6130" s="933"/>
      <c r="E6130" s="19"/>
      <c r="I6130" s="100"/>
      <c r="M6130" s="100"/>
      <c r="Q6130" s="99"/>
      <c r="R6130" s="340"/>
      <c r="S6130" s="119"/>
      <c r="T6130" s="123"/>
      <c r="U6130" s="119"/>
      <c r="V6130" s="99"/>
      <c r="W6130" s="127"/>
      <c r="X6130" s="99"/>
      <c r="Y6130" s="127"/>
    </row>
    <row r="6131" spans="3:25" ht="19" hidden="1">
      <c r="C6131" s="933"/>
      <c r="D6131" s="933"/>
      <c r="E6131" s="19"/>
      <c r="I6131" s="100"/>
      <c r="M6131" s="100"/>
      <c r="Q6131" s="99"/>
      <c r="R6131" s="340"/>
      <c r="S6131" s="119"/>
      <c r="T6131" s="123"/>
      <c r="U6131" s="119"/>
      <c r="V6131" s="99"/>
      <c r="W6131" s="127"/>
      <c r="X6131" s="99"/>
      <c r="Y6131" s="127"/>
    </row>
    <row r="6132" spans="3:25" ht="19" hidden="1">
      <c r="C6132" s="933"/>
      <c r="D6132" s="933"/>
      <c r="E6132" s="19"/>
      <c r="I6132" s="100"/>
      <c r="M6132" s="100"/>
      <c r="Q6132" s="99"/>
      <c r="R6132" s="340"/>
      <c r="S6132" s="119"/>
      <c r="T6132" s="123"/>
      <c r="U6132" s="119"/>
      <c r="V6132" s="99"/>
      <c r="W6132" s="127"/>
      <c r="X6132" s="99"/>
      <c r="Y6132" s="127"/>
    </row>
    <row r="6133" spans="3:25" ht="19" hidden="1">
      <c r="C6133" s="933"/>
      <c r="D6133" s="933"/>
      <c r="E6133" s="19"/>
      <c r="I6133" s="100"/>
      <c r="M6133" s="100"/>
      <c r="Q6133" s="99"/>
      <c r="R6133" s="340"/>
      <c r="S6133" s="119"/>
      <c r="T6133" s="123"/>
      <c r="U6133" s="119"/>
      <c r="V6133" s="99"/>
      <c r="W6133" s="127"/>
      <c r="X6133" s="99"/>
      <c r="Y6133" s="127"/>
    </row>
    <row r="6134" spans="3:25" ht="19" hidden="1">
      <c r="C6134" s="933"/>
      <c r="D6134" s="933"/>
      <c r="E6134" s="19"/>
      <c r="I6134" s="100"/>
      <c r="M6134" s="100"/>
      <c r="Q6134" s="99"/>
      <c r="R6134" s="340"/>
      <c r="S6134" s="119"/>
      <c r="T6134" s="123"/>
      <c r="U6134" s="119"/>
      <c r="V6134" s="99"/>
      <c r="W6134" s="127"/>
      <c r="X6134" s="99"/>
      <c r="Y6134" s="127"/>
    </row>
    <row r="6135" spans="3:25" ht="19" hidden="1">
      <c r="C6135" s="933"/>
      <c r="D6135" s="933"/>
      <c r="E6135" s="19"/>
      <c r="I6135" s="100"/>
      <c r="M6135" s="100"/>
      <c r="Q6135" s="99"/>
      <c r="R6135" s="340"/>
      <c r="S6135" s="119"/>
      <c r="T6135" s="123"/>
      <c r="U6135" s="119"/>
      <c r="V6135" s="99"/>
      <c r="W6135" s="127"/>
      <c r="X6135" s="99"/>
      <c r="Y6135" s="127"/>
    </row>
    <row r="6136" spans="3:25" ht="19" hidden="1">
      <c r="C6136" s="933"/>
      <c r="D6136" s="933"/>
      <c r="E6136" s="19"/>
      <c r="I6136" s="100"/>
      <c r="M6136" s="100"/>
      <c r="Q6136" s="99"/>
      <c r="R6136" s="340"/>
      <c r="S6136" s="119"/>
      <c r="T6136" s="123"/>
      <c r="U6136" s="119"/>
      <c r="V6136" s="99"/>
      <c r="W6136" s="127"/>
      <c r="X6136" s="99"/>
      <c r="Y6136" s="127"/>
    </row>
    <row r="6137" spans="3:25" ht="19" hidden="1">
      <c r="C6137" s="933"/>
      <c r="D6137" s="933"/>
      <c r="E6137" s="19"/>
      <c r="I6137" s="100"/>
      <c r="M6137" s="100"/>
      <c r="Q6137" s="99"/>
      <c r="R6137" s="340"/>
      <c r="S6137" s="119"/>
      <c r="T6137" s="123"/>
      <c r="U6137" s="119"/>
      <c r="V6137" s="99"/>
      <c r="W6137" s="127"/>
      <c r="X6137" s="99"/>
      <c r="Y6137" s="127"/>
    </row>
    <row r="6138" spans="3:25" ht="19" hidden="1">
      <c r="C6138" s="933"/>
      <c r="D6138" s="933"/>
      <c r="E6138" s="19"/>
      <c r="I6138" s="100"/>
      <c r="M6138" s="100"/>
      <c r="Q6138" s="99"/>
      <c r="R6138" s="340"/>
      <c r="S6138" s="119"/>
      <c r="T6138" s="123"/>
      <c r="U6138" s="119"/>
      <c r="V6138" s="99"/>
      <c r="W6138" s="127"/>
      <c r="X6138" s="99"/>
      <c r="Y6138" s="127"/>
    </row>
    <row r="6139" spans="3:25" ht="19" hidden="1">
      <c r="C6139" s="933"/>
      <c r="D6139" s="933"/>
      <c r="E6139" s="19"/>
      <c r="I6139" s="100"/>
      <c r="M6139" s="100"/>
      <c r="Q6139" s="99"/>
      <c r="R6139" s="340"/>
      <c r="S6139" s="119"/>
      <c r="T6139" s="123"/>
      <c r="U6139" s="119"/>
      <c r="V6139" s="99"/>
      <c r="W6139" s="127"/>
      <c r="X6139" s="99"/>
      <c r="Y6139" s="127"/>
    </row>
    <row r="6140" spans="3:25" ht="19" hidden="1">
      <c r="C6140" s="933"/>
      <c r="D6140" s="933"/>
      <c r="E6140" s="19"/>
      <c r="I6140" s="100"/>
      <c r="M6140" s="100"/>
      <c r="Q6140" s="99"/>
      <c r="R6140" s="340"/>
      <c r="S6140" s="119"/>
      <c r="T6140" s="123"/>
      <c r="U6140" s="119"/>
      <c r="V6140" s="99"/>
      <c r="W6140" s="127"/>
      <c r="X6140" s="99"/>
      <c r="Y6140" s="127"/>
    </row>
    <row r="6141" spans="3:25" ht="19" hidden="1">
      <c r="C6141" s="933"/>
      <c r="D6141" s="933"/>
      <c r="E6141" s="19"/>
      <c r="I6141" s="100"/>
      <c r="M6141" s="100"/>
      <c r="Q6141" s="99"/>
      <c r="R6141" s="340"/>
      <c r="S6141" s="119"/>
      <c r="T6141" s="123"/>
      <c r="U6141" s="119"/>
      <c r="V6141" s="99"/>
      <c r="W6141" s="127"/>
      <c r="X6141" s="99"/>
      <c r="Y6141" s="127"/>
    </row>
    <row r="6142" spans="3:25" ht="19" hidden="1">
      <c r="C6142" s="933"/>
      <c r="D6142" s="933"/>
      <c r="E6142" s="19"/>
      <c r="I6142" s="100"/>
      <c r="M6142" s="100"/>
      <c r="Q6142" s="99"/>
      <c r="R6142" s="340"/>
      <c r="S6142" s="119"/>
      <c r="T6142" s="123"/>
      <c r="U6142" s="119"/>
      <c r="V6142" s="99"/>
      <c r="W6142" s="127"/>
      <c r="X6142" s="99"/>
      <c r="Y6142" s="127"/>
    </row>
    <row r="6143" spans="3:25" ht="19" hidden="1">
      <c r="C6143" s="933"/>
      <c r="D6143" s="933"/>
      <c r="E6143" s="19"/>
      <c r="I6143" s="100"/>
      <c r="M6143" s="100"/>
      <c r="Q6143" s="99"/>
      <c r="R6143" s="340"/>
      <c r="S6143" s="119"/>
      <c r="T6143" s="123"/>
      <c r="U6143" s="119"/>
      <c r="V6143" s="99"/>
      <c r="W6143" s="127"/>
      <c r="X6143" s="99"/>
      <c r="Y6143" s="127"/>
    </row>
    <row r="6144" spans="3:25" ht="19" hidden="1">
      <c r="C6144" s="933"/>
      <c r="D6144" s="933"/>
      <c r="E6144" s="19"/>
      <c r="I6144" s="100"/>
      <c r="M6144" s="100"/>
      <c r="Q6144" s="99"/>
      <c r="R6144" s="340"/>
      <c r="S6144" s="119"/>
      <c r="T6144" s="123"/>
      <c r="U6144" s="119"/>
      <c r="V6144" s="99"/>
      <c r="W6144" s="127"/>
      <c r="X6144" s="99"/>
      <c r="Y6144" s="127"/>
    </row>
    <row r="6145" spans="3:25" ht="19" hidden="1">
      <c r="C6145" s="933"/>
      <c r="D6145" s="933"/>
      <c r="E6145" s="19"/>
      <c r="I6145" s="100"/>
      <c r="M6145" s="100"/>
      <c r="Q6145" s="99"/>
      <c r="R6145" s="340"/>
      <c r="S6145" s="119"/>
      <c r="T6145" s="123"/>
      <c r="U6145" s="119"/>
      <c r="V6145" s="99"/>
      <c r="W6145" s="127"/>
      <c r="X6145" s="99"/>
      <c r="Y6145" s="127"/>
    </row>
    <row r="6146" spans="3:25" ht="19" hidden="1">
      <c r="C6146" s="933"/>
      <c r="D6146" s="933"/>
      <c r="E6146" s="19"/>
      <c r="I6146" s="100"/>
      <c r="M6146" s="100"/>
      <c r="Q6146" s="99"/>
      <c r="R6146" s="340"/>
      <c r="S6146" s="119"/>
      <c r="T6146" s="123"/>
      <c r="U6146" s="119"/>
      <c r="V6146" s="99"/>
      <c r="W6146" s="127"/>
      <c r="X6146" s="99"/>
      <c r="Y6146" s="127"/>
    </row>
    <row r="6147" spans="3:25" ht="19" hidden="1">
      <c r="C6147" s="933"/>
      <c r="D6147" s="933"/>
      <c r="E6147" s="19"/>
      <c r="I6147" s="100"/>
      <c r="M6147" s="100"/>
      <c r="Q6147" s="99"/>
      <c r="R6147" s="340"/>
      <c r="S6147" s="119"/>
      <c r="T6147" s="123"/>
      <c r="U6147" s="119"/>
      <c r="V6147" s="99"/>
      <c r="W6147" s="127"/>
      <c r="X6147" s="99"/>
      <c r="Y6147" s="127"/>
    </row>
    <row r="6148" spans="3:25" ht="19" hidden="1">
      <c r="C6148" s="933"/>
      <c r="D6148" s="933"/>
      <c r="E6148" s="19"/>
      <c r="I6148" s="100"/>
      <c r="M6148" s="100"/>
      <c r="Q6148" s="99"/>
      <c r="R6148" s="340"/>
      <c r="S6148" s="119"/>
      <c r="T6148" s="123"/>
      <c r="U6148" s="119"/>
      <c r="V6148" s="99"/>
      <c r="W6148" s="127"/>
      <c r="X6148" s="99"/>
      <c r="Y6148" s="127"/>
    </row>
    <row r="6149" spans="3:25" ht="19" hidden="1">
      <c r="C6149" s="933"/>
      <c r="D6149" s="933"/>
      <c r="E6149" s="19"/>
      <c r="I6149" s="100"/>
      <c r="M6149" s="100"/>
      <c r="Q6149" s="99"/>
      <c r="R6149" s="340"/>
      <c r="S6149" s="119"/>
      <c r="T6149" s="123"/>
      <c r="U6149" s="119"/>
      <c r="V6149" s="99"/>
      <c r="W6149" s="127"/>
      <c r="X6149" s="99"/>
      <c r="Y6149" s="127"/>
    </row>
    <row r="6150" spans="3:25" ht="19" hidden="1">
      <c r="C6150" s="933"/>
      <c r="D6150" s="933"/>
      <c r="E6150" s="19"/>
      <c r="I6150" s="100"/>
      <c r="M6150" s="100"/>
      <c r="Q6150" s="99"/>
      <c r="R6150" s="340"/>
      <c r="S6150" s="119"/>
      <c r="T6150" s="123"/>
      <c r="U6150" s="119"/>
      <c r="V6150" s="99"/>
      <c r="W6150" s="127"/>
      <c r="X6150" s="99"/>
      <c r="Y6150" s="127"/>
    </row>
    <row r="6151" spans="3:25" ht="19" hidden="1">
      <c r="C6151" s="933"/>
      <c r="D6151" s="933"/>
      <c r="E6151" s="19"/>
      <c r="I6151" s="100"/>
      <c r="M6151" s="100"/>
      <c r="Q6151" s="99"/>
      <c r="R6151" s="340"/>
      <c r="S6151" s="119"/>
      <c r="T6151" s="123"/>
      <c r="U6151" s="119"/>
      <c r="V6151" s="99"/>
      <c r="W6151" s="127"/>
      <c r="X6151" s="99"/>
      <c r="Y6151" s="127"/>
    </row>
    <row r="6152" spans="3:25" ht="19" hidden="1">
      <c r="C6152" s="933"/>
      <c r="D6152" s="933"/>
      <c r="E6152" s="19"/>
      <c r="I6152" s="100"/>
      <c r="M6152" s="100"/>
      <c r="Q6152" s="99"/>
      <c r="R6152" s="340"/>
      <c r="S6152" s="119"/>
      <c r="T6152" s="123"/>
      <c r="U6152" s="119"/>
      <c r="V6152" s="99"/>
      <c r="W6152" s="127"/>
      <c r="X6152" s="99"/>
      <c r="Y6152" s="127"/>
    </row>
    <row r="6153" spans="3:25" ht="19" hidden="1">
      <c r="C6153" s="933"/>
      <c r="D6153" s="933"/>
      <c r="E6153" s="19"/>
      <c r="I6153" s="100"/>
      <c r="M6153" s="100"/>
      <c r="Q6153" s="99"/>
      <c r="R6153" s="340"/>
      <c r="S6153" s="119"/>
      <c r="T6153" s="123"/>
      <c r="U6153" s="119"/>
      <c r="V6153" s="99"/>
      <c r="W6153" s="127"/>
      <c r="X6153" s="99"/>
      <c r="Y6153" s="127"/>
    </row>
    <row r="6154" spans="3:25" ht="19" hidden="1">
      <c r="C6154" s="933"/>
      <c r="D6154" s="933"/>
      <c r="E6154" s="19"/>
      <c r="I6154" s="100"/>
      <c r="M6154" s="100"/>
      <c r="Q6154" s="99"/>
      <c r="R6154" s="340"/>
      <c r="S6154" s="119"/>
      <c r="T6154" s="123"/>
      <c r="U6154" s="119"/>
      <c r="V6154" s="99"/>
      <c r="W6154" s="127"/>
      <c r="X6154" s="99"/>
      <c r="Y6154" s="127"/>
    </row>
    <row r="6155" spans="3:25" ht="19" hidden="1">
      <c r="C6155" s="933"/>
      <c r="D6155" s="933"/>
      <c r="E6155" s="19"/>
      <c r="I6155" s="100"/>
      <c r="M6155" s="100"/>
      <c r="Q6155" s="99"/>
      <c r="R6155" s="340"/>
      <c r="S6155" s="119"/>
      <c r="T6155" s="123"/>
      <c r="U6155" s="119"/>
      <c r="V6155" s="99"/>
      <c r="W6155" s="127"/>
      <c r="X6155" s="99"/>
      <c r="Y6155" s="127"/>
    </row>
    <row r="6156" spans="3:25" ht="19" hidden="1">
      <c r="C6156" s="933"/>
      <c r="D6156" s="933"/>
      <c r="E6156" s="19"/>
      <c r="I6156" s="100"/>
      <c r="M6156" s="100"/>
      <c r="Q6156" s="99"/>
      <c r="R6156" s="340"/>
      <c r="S6156" s="119"/>
      <c r="T6156" s="123"/>
      <c r="U6156" s="119"/>
      <c r="V6156" s="99"/>
      <c r="W6156" s="127"/>
      <c r="X6156" s="99"/>
      <c r="Y6156" s="127"/>
    </row>
    <row r="6157" spans="3:25" ht="19" hidden="1">
      <c r="C6157" s="933"/>
      <c r="D6157" s="933"/>
      <c r="E6157" s="19"/>
      <c r="I6157" s="100"/>
      <c r="M6157" s="100"/>
      <c r="Q6157" s="99"/>
      <c r="R6157" s="340"/>
      <c r="S6157" s="119"/>
      <c r="T6157" s="123"/>
      <c r="U6157" s="119"/>
      <c r="V6157" s="99"/>
      <c r="W6157" s="127"/>
      <c r="X6157" s="99"/>
      <c r="Y6157" s="127"/>
    </row>
    <row r="6158" spans="3:25" ht="19" hidden="1">
      <c r="C6158" s="933"/>
      <c r="D6158" s="933"/>
      <c r="E6158" s="19"/>
      <c r="I6158" s="100"/>
      <c r="M6158" s="100"/>
      <c r="Q6158" s="99"/>
      <c r="R6158" s="340"/>
      <c r="S6158" s="119"/>
      <c r="T6158" s="123"/>
      <c r="U6158" s="119"/>
      <c r="V6158" s="99"/>
      <c r="W6158" s="127"/>
      <c r="X6158" s="99"/>
      <c r="Y6158" s="127"/>
    </row>
    <row r="6159" spans="3:25" ht="19" hidden="1">
      <c r="C6159" s="933"/>
      <c r="D6159" s="933"/>
      <c r="E6159" s="19"/>
      <c r="I6159" s="100"/>
      <c r="M6159" s="100"/>
      <c r="Q6159" s="99"/>
      <c r="R6159" s="340"/>
      <c r="S6159" s="119"/>
      <c r="T6159" s="123"/>
      <c r="U6159" s="119"/>
      <c r="V6159" s="99"/>
      <c r="W6159" s="127"/>
      <c r="X6159" s="99"/>
      <c r="Y6159" s="127"/>
    </row>
    <row r="6160" spans="3:25" ht="19" hidden="1">
      <c r="C6160" s="933"/>
      <c r="D6160" s="933"/>
      <c r="E6160" s="19"/>
      <c r="I6160" s="100"/>
      <c r="M6160" s="100"/>
      <c r="Q6160" s="99"/>
      <c r="R6160" s="340"/>
      <c r="S6160" s="119"/>
      <c r="T6160" s="123"/>
      <c r="U6160" s="119"/>
      <c r="V6160" s="99"/>
      <c r="W6160" s="127"/>
      <c r="X6160" s="99"/>
      <c r="Y6160" s="127"/>
    </row>
    <row r="6161" spans="3:25" ht="19" hidden="1">
      <c r="C6161" s="933"/>
      <c r="D6161" s="933"/>
      <c r="E6161" s="19"/>
      <c r="I6161" s="100"/>
      <c r="M6161" s="100"/>
      <c r="Q6161" s="99"/>
      <c r="R6161" s="340"/>
      <c r="S6161" s="119"/>
      <c r="T6161" s="123"/>
      <c r="U6161" s="119"/>
      <c r="V6161" s="99"/>
      <c r="W6161" s="127"/>
      <c r="X6161" s="99"/>
      <c r="Y6161" s="127"/>
    </row>
    <row r="6162" spans="3:25" ht="19" hidden="1">
      <c r="C6162" s="933"/>
      <c r="D6162" s="933"/>
      <c r="E6162" s="19"/>
      <c r="I6162" s="100"/>
      <c r="M6162" s="100"/>
      <c r="Q6162" s="99"/>
      <c r="R6162" s="340"/>
      <c r="S6162" s="119"/>
      <c r="T6162" s="123"/>
      <c r="U6162" s="119"/>
      <c r="V6162" s="99"/>
      <c r="W6162" s="127"/>
      <c r="X6162" s="99"/>
      <c r="Y6162" s="127"/>
    </row>
    <row r="6163" spans="3:25" ht="19" hidden="1">
      <c r="C6163" s="933"/>
      <c r="D6163" s="933"/>
      <c r="E6163" s="19"/>
      <c r="I6163" s="100"/>
      <c r="M6163" s="100"/>
      <c r="Q6163" s="99"/>
      <c r="R6163" s="340"/>
      <c r="S6163" s="119"/>
      <c r="T6163" s="123"/>
      <c r="U6163" s="119"/>
      <c r="V6163" s="99"/>
      <c r="W6163" s="127"/>
      <c r="X6163" s="99"/>
      <c r="Y6163" s="127"/>
    </row>
    <row r="6164" spans="3:25" ht="19" hidden="1">
      <c r="C6164" s="933"/>
      <c r="D6164" s="933"/>
      <c r="E6164" s="19"/>
      <c r="I6164" s="100"/>
      <c r="M6164" s="100"/>
      <c r="Q6164" s="99"/>
      <c r="R6164" s="340"/>
      <c r="S6164" s="119"/>
      <c r="T6164" s="123"/>
      <c r="U6164" s="119"/>
      <c r="V6164" s="99"/>
      <c r="W6164" s="127"/>
      <c r="X6164" s="99"/>
      <c r="Y6164" s="127"/>
    </row>
    <row r="6165" spans="3:25" ht="19" hidden="1">
      <c r="C6165" s="933"/>
      <c r="D6165" s="933"/>
      <c r="E6165" s="19"/>
      <c r="I6165" s="100"/>
      <c r="M6165" s="100"/>
      <c r="Q6165" s="99"/>
      <c r="R6165" s="340"/>
      <c r="S6165" s="119"/>
      <c r="T6165" s="123"/>
      <c r="U6165" s="119"/>
      <c r="V6165" s="99"/>
      <c r="W6165" s="127"/>
      <c r="X6165" s="99"/>
      <c r="Y6165" s="127"/>
    </row>
    <row r="6166" spans="3:25" ht="19" hidden="1">
      <c r="C6166" s="933"/>
      <c r="D6166" s="933"/>
      <c r="E6166" s="19"/>
      <c r="I6166" s="100"/>
      <c r="M6166" s="100"/>
      <c r="Q6166" s="99"/>
      <c r="R6166" s="340"/>
      <c r="S6166" s="119"/>
      <c r="T6166" s="123"/>
      <c r="U6166" s="119"/>
      <c r="V6166" s="99"/>
      <c r="W6166" s="127"/>
      <c r="X6166" s="99"/>
      <c r="Y6166" s="127"/>
    </row>
    <row r="6167" spans="3:25" ht="19" hidden="1">
      <c r="C6167" s="933"/>
      <c r="D6167" s="933"/>
      <c r="E6167" s="19"/>
      <c r="I6167" s="100"/>
      <c r="M6167" s="100"/>
      <c r="Q6167" s="99"/>
      <c r="R6167" s="340"/>
      <c r="S6167" s="119"/>
      <c r="T6167" s="123"/>
      <c r="U6167" s="119"/>
      <c r="V6167" s="99"/>
      <c r="W6167" s="127"/>
      <c r="X6167" s="99"/>
      <c r="Y6167" s="127"/>
    </row>
    <row r="6168" spans="3:25" ht="19" hidden="1">
      <c r="C6168" s="933"/>
      <c r="D6168" s="933"/>
      <c r="E6168" s="19"/>
      <c r="I6168" s="100"/>
      <c r="M6168" s="100"/>
      <c r="Q6168" s="99"/>
      <c r="R6168" s="340"/>
      <c r="S6168" s="119"/>
      <c r="T6168" s="123"/>
      <c r="U6168" s="119"/>
      <c r="V6168" s="99"/>
      <c r="W6168" s="127"/>
      <c r="X6168" s="99"/>
      <c r="Y6168" s="127"/>
    </row>
    <row r="6169" spans="3:25" ht="19" hidden="1">
      <c r="C6169" s="933"/>
      <c r="D6169" s="933"/>
      <c r="E6169" s="19"/>
      <c r="I6169" s="100"/>
      <c r="M6169" s="100"/>
      <c r="Q6169" s="99"/>
      <c r="R6169" s="340"/>
      <c r="S6169" s="119"/>
      <c r="T6169" s="123"/>
      <c r="U6169" s="119"/>
      <c r="V6169" s="99"/>
      <c r="W6169" s="127"/>
      <c r="X6169" s="99"/>
      <c r="Y6169" s="127"/>
    </row>
    <row r="6170" spans="3:25" ht="19" hidden="1">
      <c r="C6170" s="933"/>
      <c r="D6170" s="933"/>
      <c r="E6170" s="19"/>
      <c r="I6170" s="100"/>
      <c r="M6170" s="100"/>
      <c r="Q6170" s="99"/>
      <c r="R6170" s="340"/>
      <c r="S6170" s="119"/>
      <c r="T6170" s="123"/>
      <c r="U6170" s="119"/>
      <c r="V6170" s="99"/>
      <c r="W6170" s="127"/>
      <c r="X6170" s="99"/>
      <c r="Y6170" s="127"/>
    </row>
    <row r="6171" spans="3:25" ht="19" hidden="1">
      <c r="C6171" s="933"/>
      <c r="D6171" s="933"/>
      <c r="E6171" s="19"/>
      <c r="I6171" s="100"/>
      <c r="M6171" s="100"/>
      <c r="Q6171" s="99"/>
      <c r="R6171" s="340"/>
      <c r="S6171" s="119"/>
      <c r="T6171" s="123"/>
      <c r="U6171" s="119"/>
      <c r="V6171" s="99"/>
      <c r="W6171" s="127"/>
      <c r="X6171" s="99"/>
      <c r="Y6171" s="127"/>
    </row>
    <row r="6172" spans="3:25" ht="19" hidden="1">
      <c r="C6172" s="933"/>
      <c r="D6172" s="933"/>
      <c r="E6172" s="19"/>
      <c r="I6172" s="100"/>
      <c r="M6172" s="100"/>
      <c r="Q6172" s="99"/>
      <c r="R6172" s="340"/>
      <c r="S6172" s="119"/>
      <c r="T6172" s="123"/>
      <c r="U6172" s="119"/>
      <c r="V6172" s="99"/>
      <c r="W6172" s="127"/>
      <c r="X6172" s="99"/>
      <c r="Y6172" s="127"/>
    </row>
    <row r="6173" spans="3:25" ht="19" hidden="1">
      <c r="C6173" s="933"/>
      <c r="D6173" s="933"/>
      <c r="E6173" s="19"/>
      <c r="I6173" s="100"/>
      <c r="M6173" s="100"/>
      <c r="Q6173" s="99"/>
      <c r="R6173" s="340"/>
      <c r="S6173" s="119"/>
      <c r="T6173" s="123"/>
      <c r="U6173" s="119"/>
      <c r="V6173" s="99"/>
      <c r="W6173" s="127"/>
      <c r="X6173" s="99"/>
      <c r="Y6173" s="127"/>
    </row>
    <row r="6174" spans="3:25" ht="19" hidden="1">
      <c r="C6174" s="933"/>
      <c r="D6174" s="933"/>
      <c r="E6174" s="19"/>
      <c r="I6174" s="100"/>
      <c r="M6174" s="100"/>
      <c r="Q6174" s="99"/>
      <c r="R6174" s="340"/>
      <c r="S6174" s="119"/>
      <c r="T6174" s="123"/>
      <c r="U6174" s="119"/>
      <c r="V6174" s="99"/>
      <c r="W6174" s="127"/>
      <c r="X6174" s="99"/>
      <c r="Y6174" s="127"/>
    </row>
    <row r="6175" spans="3:25" ht="19" hidden="1">
      <c r="C6175" s="933"/>
      <c r="D6175" s="933"/>
      <c r="E6175" s="19"/>
      <c r="I6175" s="100"/>
      <c r="M6175" s="100"/>
      <c r="Q6175" s="99"/>
      <c r="R6175" s="340"/>
      <c r="S6175" s="119"/>
      <c r="T6175" s="123"/>
      <c r="U6175" s="119"/>
      <c r="V6175" s="99"/>
      <c r="W6175" s="127"/>
      <c r="X6175" s="99"/>
      <c r="Y6175" s="127"/>
    </row>
    <row r="6176" spans="3:25" ht="19" hidden="1">
      <c r="C6176" s="933"/>
      <c r="D6176" s="933"/>
      <c r="E6176" s="19"/>
      <c r="I6176" s="100"/>
      <c r="M6176" s="100"/>
      <c r="Q6176" s="99"/>
      <c r="R6176" s="340"/>
      <c r="S6176" s="119"/>
      <c r="T6176" s="123"/>
      <c r="U6176" s="119"/>
      <c r="V6176" s="99"/>
      <c r="W6176" s="127"/>
      <c r="X6176" s="99"/>
      <c r="Y6176" s="127"/>
    </row>
    <row r="6177" spans="3:25" ht="19" hidden="1">
      <c r="C6177" s="933"/>
      <c r="D6177" s="933"/>
      <c r="E6177" s="19"/>
      <c r="I6177" s="100"/>
      <c r="M6177" s="100"/>
      <c r="Q6177" s="99"/>
      <c r="R6177" s="340"/>
      <c r="S6177" s="119"/>
      <c r="T6177" s="123"/>
      <c r="U6177" s="119"/>
      <c r="V6177" s="99"/>
      <c r="W6177" s="127"/>
      <c r="X6177" s="99"/>
      <c r="Y6177" s="127"/>
    </row>
    <row r="6178" spans="3:25" ht="19" hidden="1">
      <c r="C6178" s="933"/>
      <c r="D6178" s="933"/>
      <c r="E6178" s="19"/>
      <c r="I6178" s="100"/>
      <c r="M6178" s="100"/>
      <c r="Q6178" s="99"/>
      <c r="R6178" s="340"/>
      <c r="S6178" s="119"/>
      <c r="T6178" s="123"/>
      <c r="U6178" s="119"/>
      <c r="V6178" s="99"/>
      <c r="W6178" s="127"/>
      <c r="X6178" s="99"/>
      <c r="Y6178" s="127"/>
    </row>
    <row r="6179" spans="3:25" ht="19" hidden="1">
      <c r="C6179" s="933"/>
      <c r="D6179" s="933"/>
      <c r="E6179" s="19"/>
      <c r="I6179" s="100"/>
      <c r="M6179" s="100"/>
      <c r="Q6179" s="99"/>
      <c r="R6179" s="340"/>
      <c r="S6179" s="119"/>
      <c r="T6179" s="123"/>
      <c r="U6179" s="119"/>
      <c r="V6179" s="99"/>
      <c r="W6179" s="127"/>
      <c r="X6179" s="99"/>
      <c r="Y6179" s="127"/>
    </row>
    <row r="6180" spans="3:25" ht="19" hidden="1">
      <c r="C6180" s="933"/>
      <c r="D6180" s="933"/>
      <c r="E6180" s="19"/>
      <c r="I6180" s="100"/>
      <c r="M6180" s="100"/>
      <c r="Q6180" s="99"/>
      <c r="R6180" s="340"/>
      <c r="S6180" s="119"/>
      <c r="T6180" s="123"/>
      <c r="U6180" s="119"/>
      <c r="V6180" s="99"/>
      <c r="W6180" s="127"/>
      <c r="X6180" s="99"/>
      <c r="Y6180" s="127"/>
    </row>
    <row r="6181" spans="3:25" ht="19" hidden="1">
      <c r="C6181" s="933"/>
      <c r="D6181" s="933"/>
      <c r="E6181" s="19"/>
      <c r="I6181" s="100"/>
      <c r="M6181" s="100"/>
      <c r="Q6181" s="99"/>
      <c r="R6181" s="340"/>
      <c r="S6181" s="119"/>
      <c r="T6181" s="123"/>
      <c r="U6181" s="119"/>
      <c r="V6181" s="99"/>
      <c r="W6181" s="127"/>
      <c r="X6181" s="99"/>
      <c r="Y6181" s="127"/>
    </row>
    <row r="6182" spans="3:25" ht="19" hidden="1">
      <c r="C6182" s="933"/>
      <c r="D6182" s="933"/>
      <c r="E6182" s="19"/>
      <c r="I6182" s="100"/>
      <c r="M6182" s="100"/>
      <c r="Q6182" s="99"/>
      <c r="R6182" s="340"/>
      <c r="S6182" s="119"/>
      <c r="T6182" s="123"/>
      <c r="U6182" s="119"/>
      <c r="V6182" s="99"/>
      <c r="W6182" s="127"/>
      <c r="X6182" s="99"/>
      <c r="Y6182" s="127"/>
    </row>
    <row r="6183" spans="3:25" ht="19" hidden="1">
      <c r="C6183" s="933"/>
      <c r="D6183" s="933"/>
      <c r="E6183" s="19"/>
      <c r="I6183" s="100"/>
      <c r="M6183" s="100"/>
      <c r="Q6183" s="99"/>
      <c r="R6183" s="340"/>
      <c r="S6183" s="119"/>
      <c r="T6183" s="123"/>
      <c r="U6183" s="119"/>
      <c r="V6183" s="99"/>
      <c r="W6183" s="127"/>
      <c r="X6183" s="99"/>
      <c r="Y6183" s="127"/>
    </row>
    <row r="6184" spans="3:25" ht="19" hidden="1">
      <c r="C6184" s="933"/>
      <c r="D6184" s="933"/>
      <c r="E6184" s="19"/>
      <c r="I6184" s="100"/>
      <c r="M6184" s="100"/>
      <c r="Q6184" s="99"/>
      <c r="R6184" s="340"/>
      <c r="S6184" s="119"/>
      <c r="T6184" s="123"/>
      <c r="U6184" s="119"/>
      <c r="V6184" s="99"/>
      <c r="W6184" s="127"/>
      <c r="X6184" s="99"/>
      <c r="Y6184" s="127"/>
    </row>
    <row r="6185" spans="3:25" ht="19" hidden="1">
      <c r="C6185" s="933"/>
      <c r="D6185" s="933"/>
      <c r="E6185" s="19"/>
      <c r="I6185" s="100"/>
      <c r="M6185" s="100"/>
      <c r="Q6185" s="99"/>
      <c r="R6185" s="340"/>
      <c r="S6185" s="119"/>
      <c r="T6185" s="123"/>
      <c r="U6185" s="119"/>
      <c r="V6185" s="99"/>
      <c r="W6185" s="127"/>
      <c r="X6185" s="99"/>
      <c r="Y6185" s="127"/>
    </row>
    <row r="6186" spans="3:25" ht="19" hidden="1">
      <c r="C6186" s="933"/>
      <c r="D6186" s="933"/>
      <c r="E6186" s="19"/>
      <c r="I6186" s="100"/>
      <c r="M6186" s="100"/>
      <c r="Q6186" s="99"/>
      <c r="R6186" s="340"/>
      <c r="S6186" s="119"/>
      <c r="T6186" s="123"/>
      <c r="U6186" s="119"/>
      <c r="V6186" s="99"/>
      <c r="W6186" s="127"/>
      <c r="X6186" s="99"/>
      <c r="Y6186" s="127"/>
    </row>
    <row r="6187" spans="3:25" ht="19" hidden="1">
      <c r="C6187" s="933"/>
      <c r="D6187" s="933"/>
      <c r="E6187" s="19"/>
      <c r="I6187" s="100"/>
      <c r="M6187" s="100"/>
      <c r="Q6187" s="99"/>
      <c r="R6187" s="340"/>
      <c r="S6187" s="119"/>
      <c r="T6187" s="123"/>
      <c r="U6187" s="119"/>
      <c r="V6187" s="99"/>
      <c r="W6187" s="127"/>
      <c r="X6187" s="99"/>
      <c r="Y6187" s="127"/>
    </row>
    <row r="6188" spans="3:25" ht="19" hidden="1">
      <c r="C6188" s="933"/>
      <c r="D6188" s="933"/>
      <c r="E6188" s="19"/>
      <c r="I6188" s="100"/>
      <c r="M6188" s="100"/>
      <c r="Q6188" s="99"/>
      <c r="R6188" s="340"/>
      <c r="S6188" s="119"/>
      <c r="T6188" s="123"/>
      <c r="U6188" s="119"/>
      <c r="V6188" s="99"/>
      <c r="W6188" s="127"/>
      <c r="X6188" s="99"/>
      <c r="Y6188" s="127"/>
    </row>
    <row r="6189" spans="3:25" ht="19" hidden="1">
      <c r="C6189" s="933"/>
      <c r="D6189" s="933"/>
      <c r="E6189" s="19"/>
      <c r="I6189" s="100"/>
      <c r="M6189" s="100"/>
      <c r="Q6189" s="99"/>
      <c r="R6189" s="340"/>
      <c r="S6189" s="119"/>
      <c r="T6189" s="123"/>
      <c r="U6189" s="119"/>
      <c r="V6189" s="99"/>
      <c r="W6189" s="127"/>
      <c r="X6189" s="99"/>
      <c r="Y6189" s="127"/>
    </row>
    <row r="6190" spans="3:25" ht="19" hidden="1">
      <c r="C6190" s="933"/>
      <c r="D6190" s="933"/>
      <c r="E6190" s="19"/>
      <c r="I6190" s="100"/>
      <c r="M6190" s="100"/>
      <c r="Q6190" s="99"/>
      <c r="R6190" s="340"/>
      <c r="S6190" s="119"/>
      <c r="T6190" s="123"/>
      <c r="U6190" s="119"/>
      <c r="V6190" s="99"/>
      <c r="W6190" s="127"/>
      <c r="X6190" s="99"/>
      <c r="Y6190" s="127"/>
    </row>
    <row r="6191" spans="3:25" ht="19" hidden="1">
      <c r="C6191" s="933"/>
      <c r="D6191" s="933"/>
      <c r="E6191" s="19"/>
      <c r="I6191" s="100"/>
      <c r="M6191" s="100"/>
      <c r="Q6191" s="99"/>
      <c r="R6191" s="340"/>
      <c r="S6191" s="119"/>
      <c r="T6191" s="123"/>
      <c r="U6191" s="119"/>
      <c r="V6191" s="99"/>
      <c r="W6191" s="127"/>
      <c r="X6191" s="99"/>
      <c r="Y6191" s="127"/>
    </row>
    <row r="6192" spans="3:25" ht="19" hidden="1">
      <c r="C6192" s="933"/>
      <c r="D6192" s="933"/>
      <c r="E6192" s="19"/>
      <c r="I6192" s="100"/>
      <c r="M6192" s="100"/>
      <c r="Q6192" s="99"/>
      <c r="R6192" s="340"/>
      <c r="S6192" s="119"/>
      <c r="T6192" s="123"/>
      <c r="U6192" s="119"/>
      <c r="V6192" s="99"/>
      <c r="W6192" s="127"/>
      <c r="X6192" s="99"/>
      <c r="Y6192" s="127"/>
    </row>
    <row r="6193" spans="3:25" ht="19" hidden="1">
      <c r="C6193" s="933"/>
      <c r="D6193" s="933"/>
      <c r="E6193" s="19"/>
      <c r="I6193" s="100"/>
      <c r="M6193" s="100"/>
      <c r="Q6193" s="99"/>
      <c r="R6193" s="340"/>
      <c r="S6193" s="119"/>
      <c r="T6193" s="123"/>
      <c r="U6193" s="119"/>
      <c r="V6193" s="99"/>
      <c r="W6193" s="127"/>
      <c r="X6193" s="99"/>
      <c r="Y6193" s="127"/>
    </row>
    <row r="6194" spans="3:25" ht="19" hidden="1">
      <c r="C6194" s="933"/>
      <c r="D6194" s="933"/>
      <c r="E6194" s="19"/>
      <c r="I6194" s="100"/>
      <c r="M6194" s="100"/>
      <c r="Q6194" s="99"/>
      <c r="R6194" s="340"/>
      <c r="S6194" s="119"/>
      <c r="T6194" s="123"/>
      <c r="U6194" s="119"/>
      <c r="V6194" s="99"/>
      <c r="W6194" s="127"/>
      <c r="X6194" s="99"/>
      <c r="Y6194" s="127"/>
    </row>
    <row r="6195" spans="3:25" ht="19" hidden="1">
      <c r="C6195" s="933"/>
      <c r="D6195" s="933"/>
      <c r="E6195" s="19"/>
      <c r="I6195" s="100"/>
      <c r="M6195" s="100"/>
      <c r="Q6195" s="99"/>
      <c r="R6195" s="340"/>
      <c r="S6195" s="119"/>
      <c r="T6195" s="123"/>
      <c r="U6195" s="119"/>
      <c r="V6195" s="99"/>
      <c r="W6195" s="127"/>
      <c r="X6195" s="99"/>
      <c r="Y6195" s="127"/>
    </row>
    <row r="6196" spans="3:25" ht="19" hidden="1">
      <c r="C6196" s="933"/>
      <c r="D6196" s="933"/>
      <c r="E6196" s="19"/>
      <c r="I6196" s="100"/>
      <c r="M6196" s="100"/>
      <c r="Q6196" s="99"/>
      <c r="R6196" s="340"/>
      <c r="S6196" s="119"/>
      <c r="T6196" s="123"/>
      <c r="U6196" s="119"/>
      <c r="V6196" s="99"/>
      <c r="W6196" s="127"/>
      <c r="X6196" s="99"/>
      <c r="Y6196" s="127"/>
    </row>
    <row r="6197" spans="3:25" ht="19" hidden="1">
      <c r="C6197" s="933"/>
      <c r="D6197" s="933"/>
      <c r="E6197" s="19"/>
      <c r="I6197" s="100"/>
      <c r="M6197" s="100"/>
      <c r="Q6197" s="99"/>
      <c r="R6197" s="340"/>
      <c r="S6197" s="119"/>
      <c r="T6197" s="123"/>
      <c r="U6197" s="119"/>
      <c r="V6197" s="99"/>
      <c r="W6197" s="127"/>
      <c r="X6197" s="99"/>
      <c r="Y6197" s="127"/>
    </row>
    <row r="6198" spans="3:25" ht="19" hidden="1">
      <c r="C6198" s="933"/>
      <c r="D6198" s="933"/>
      <c r="E6198" s="19"/>
      <c r="I6198" s="100"/>
      <c r="M6198" s="100"/>
      <c r="Q6198" s="99"/>
      <c r="R6198" s="340"/>
      <c r="S6198" s="119"/>
      <c r="T6198" s="123"/>
      <c r="U6198" s="119"/>
      <c r="V6198" s="99"/>
      <c r="W6198" s="127"/>
      <c r="X6198" s="99"/>
      <c r="Y6198" s="127"/>
    </row>
    <row r="6199" spans="3:25" ht="19" hidden="1">
      <c r="C6199" s="933"/>
      <c r="D6199" s="933"/>
      <c r="E6199" s="19"/>
      <c r="I6199" s="100"/>
      <c r="M6199" s="100"/>
      <c r="Q6199" s="99"/>
      <c r="R6199" s="340"/>
      <c r="S6199" s="119"/>
      <c r="T6199" s="123"/>
      <c r="U6199" s="119"/>
      <c r="V6199" s="99"/>
      <c r="W6199" s="127"/>
      <c r="X6199" s="99"/>
      <c r="Y6199" s="127"/>
    </row>
    <row r="6200" spans="3:25" ht="19" hidden="1">
      <c r="C6200" s="933"/>
      <c r="D6200" s="933"/>
      <c r="E6200" s="19"/>
      <c r="I6200" s="100"/>
      <c r="M6200" s="100"/>
      <c r="Q6200" s="99"/>
      <c r="R6200" s="340"/>
      <c r="S6200" s="119"/>
      <c r="T6200" s="123"/>
      <c r="U6200" s="119"/>
      <c r="V6200" s="99"/>
      <c r="W6200" s="127"/>
      <c r="X6200" s="99"/>
      <c r="Y6200" s="127"/>
    </row>
    <row r="6201" spans="3:25" ht="19" hidden="1">
      <c r="C6201" s="933"/>
      <c r="D6201" s="933"/>
      <c r="E6201" s="19"/>
      <c r="I6201" s="100"/>
      <c r="M6201" s="100"/>
      <c r="Q6201" s="99"/>
      <c r="R6201" s="340"/>
      <c r="S6201" s="119"/>
      <c r="T6201" s="123"/>
      <c r="U6201" s="119"/>
      <c r="V6201" s="99"/>
      <c r="W6201" s="127"/>
      <c r="X6201" s="99"/>
      <c r="Y6201" s="127"/>
    </row>
    <row r="6202" spans="3:25" ht="19" hidden="1">
      <c r="C6202" s="933"/>
      <c r="D6202" s="933"/>
      <c r="E6202" s="19"/>
      <c r="I6202" s="100"/>
      <c r="M6202" s="100"/>
      <c r="Q6202" s="99"/>
      <c r="R6202" s="340"/>
      <c r="S6202" s="119"/>
      <c r="T6202" s="123"/>
      <c r="U6202" s="119"/>
      <c r="V6202" s="99"/>
      <c r="W6202" s="127"/>
      <c r="X6202" s="99"/>
      <c r="Y6202" s="127"/>
    </row>
    <row r="6203" spans="3:25" ht="19" hidden="1">
      <c r="C6203" s="933"/>
      <c r="D6203" s="933"/>
      <c r="E6203" s="19"/>
      <c r="I6203" s="100"/>
      <c r="M6203" s="100"/>
      <c r="Q6203" s="99"/>
      <c r="R6203" s="340"/>
      <c r="S6203" s="119"/>
      <c r="T6203" s="123"/>
      <c r="U6203" s="119"/>
      <c r="V6203" s="99"/>
      <c r="W6203" s="127"/>
      <c r="X6203" s="99"/>
      <c r="Y6203" s="127"/>
    </row>
    <row r="6204" spans="3:25" ht="19" hidden="1">
      <c r="C6204" s="933"/>
      <c r="D6204" s="933"/>
      <c r="E6204" s="19"/>
      <c r="I6204" s="100"/>
      <c r="M6204" s="100"/>
      <c r="Q6204" s="99"/>
      <c r="R6204" s="340"/>
      <c r="S6204" s="119"/>
      <c r="T6204" s="123"/>
      <c r="U6204" s="119"/>
      <c r="V6204" s="99"/>
      <c r="W6204" s="127"/>
      <c r="X6204" s="99"/>
      <c r="Y6204" s="127"/>
    </row>
    <row r="6205" spans="3:25" ht="19" hidden="1">
      <c r="C6205" s="933"/>
      <c r="D6205" s="933"/>
      <c r="E6205" s="19"/>
      <c r="I6205" s="100"/>
      <c r="M6205" s="100"/>
      <c r="Q6205" s="99"/>
      <c r="R6205" s="340"/>
      <c r="S6205" s="119"/>
      <c r="T6205" s="123"/>
      <c r="U6205" s="119"/>
      <c r="V6205" s="99"/>
      <c r="W6205" s="127"/>
      <c r="X6205" s="99"/>
      <c r="Y6205" s="127"/>
    </row>
    <row r="6206" spans="3:25" ht="19" hidden="1">
      <c r="C6206" s="933"/>
      <c r="D6206" s="933"/>
      <c r="E6206" s="19"/>
      <c r="I6206" s="100"/>
      <c r="M6206" s="100"/>
      <c r="Q6206" s="99"/>
      <c r="R6206" s="340"/>
      <c r="S6206" s="119"/>
      <c r="T6206" s="123"/>
      <c r="U6206" s="119"/>
      <c r="V6206" s="99"/>
      <c r="W6206" s="127"/>
      <c r="X6206" s="99"/>
      <c r="Y6206" s="127"/>
    </row>
    <row r="6207" spans="3:25" ht="19" hidden="1">
      <c r="C6207" s="933"/>
      <c r="D6207" s="933"/>
      <c r="E6207" s="19"/>
      <c r="I6207" s="100"/>
      <c r="M6207" s="100"/>
      <c r="Q6207" s="99"/>
      <c r="R6207" s="340"/>
      <c r="S6207" s="119"/>
      <c r="T6207" s="123"/>
      <c r="U6207" s="119"/>
      <c r="V6207" s="99"/>
      <c r="W6207" s="127"/>
      <c r="X6207" s="99"/>
      <c r="Y6207" s="127"/>
    </row>
    <row r="6208" spans="3:25" ht="19" hidden="1">
      <c r="C6208" s="933"/>
      <c r="D6208" s="933"/>
      <c r="E6208" s="19"/>
      <c r="I6208" s="100"/>
      <c r="M6208" s="100"/>
      <c r="Q6208" s="99"/>
      <c r="R6208" s="340"/>
      <c r="S6208" s="119"/>
      <c r="T6208" s="123"/>
      <c r="U6208" s="119"/>
      <c r="V6208" s="99"/>
      <c r="W6208" s="127"/>
      <c r="X6208" s="99"/>
      <c r="Y6208" s="127"/>
    </row>
    <row r="6209" spans="3:25" ht="19" hidden="1">
      <c r="C6209" s="933"/>
      <c r="D6209" s="933"/>
      <c r="E6209" s="19"/>
      <c r="I6209" s="100"/>
      <c r="M6209" s="100"/>
      <c r="Q6209" s="99"/>
      <c r="R6209" s="340"/>
      <c r="S6209" s="119"/>
      <c r="T6209" s="123"/>
      <c r="U6209" s="119"/>
      <c r="V6209" s="99"/>
      <c r="W6209" s="127"/>
      <c r="X6209" s="99"/>
      <c r="Y6209" s="127"/>
    </row>
    <row r="6210" spans="3:25" ht="19" hidden="1">
      <c r="C6210" s="933"/>
      <c r="D6210" s="933"/>
      <c r="E6210" s="19"/>
      <c r="I6210" s="100"/>
      <c r="M6210" s="100"/>
      <c r="Q6210" s="99"/>
      <c r="R6210" s="340"/>
      <c r="S6210" s="119"/>
      <c r="T6210" s="123"/>
      <c r="U6210" s="119"/>
      <c r="V6210" s="99"/>
      <c r="W6210" s="127"/>
      <c r="X6210" s="99"/>
      <c r="Y6210" s="127"/>
    </row>
    <row r="6211" spans="3:25" ht="19" hidden="1">
      <c r="C6211" s="933"/>
      <c r="D6211" s="933"/>
      <c r="E6211" s="19"/>
      <c r="I6211" s="100"/>
      <c r="M6211" s="100"/>
      <c r="Q6211" s="99"/>
      <c r="R6211" s="340"/>
      <c r="S6211" s="119"/>
      <c r="T6211" s="123"/>
      <c r="U6211" s="119"/>
      <c r="V6211" s="99"/>
      <c r="W6211" s="127"/>
      <c r="X6211" s="99"/>
      <c r="Y6211" s="127"/>
    </row>
    <row r="6212" spans="3:25" ht="19" hidden="1">
      <c r="C6212" s="933"/>
      <c r="D6212" s="933"/>
      <c r="E6212" s="19"/>
      <c r="I6212" s="100"/>
      <c r="M6212" s="100"/>
      <c r="Q6212" s="99"/>
      <c r="R6212" s="340"/>
      <c r="S6212" s="119"/>
      <c r="T6212" s="123"/>
      <c r="U6212" s="119"/>
      <c r="V6212" s="99"/>
      <c r="W6212" s="127"/>
      <c r="X6212" s="99"/>
      <c r="Y6212" s="127"/>
    </row>
    <row r="6213" spans="3:25" ht="19" hidden="1">
      <c r="C6213" s="933"/>
      <c r="D6213" s="933"/>
      <c r="E6213" s="19"/>
      <c r="I6213" s="100"/>
      <c r="M6213" s="100"/>
      <c r="Q6213" s="99"/>
      <c r="R6213" s="340"/>
      <c r="S6213" s="119"/>
      <c r="T6213" s="123"/>
      <c r="U6213" s="119"/>
      <c r="V6213" s="99"/>
      <c r="W6213" s="127"/>
      <c r="X6213" s="99"/>
      <c r="Y6213" s="127"/>
    </row>
    <row r="6214" spans="3:25" ht="19" hidden="1">
      <c r="C6214" s="933"/>
      <c r="D6214" s="933"/>
      <c r="E6214" s="19"/>
      <c r="I6214" s="100"/>
      <c r="M6214" s="100"/>
      <c r="Q6214" s="99"/>
      <c r="R6214" s="340"/>
      <c r="S6214" s="119"/>
      <c r="T6214" s="123"/>
      <c r="U6214" s="119"/>
      <c r="V6214" s="99"/>
      <c r="W6214" s="127"/>
      <c r="X6214" s="99"/>
      <c r="Y6214" s="127"/>
    </row>
    <row r="6215" spans="3:25" ht="19" hidden="1">
      <c r="C6215" s="933"/>
      <c r="D6215" s="933"/>
      <c r="E6215" s="19"/>
      <c r="I6215" s="100"/>
      <c r="M6215" s="100"/>
      <c r="Q6215" s="99"/>
      <c r="R6215" s="340"/>
      <c r="S6215" s="119"/>
      <c r="T6215" s="123"/>
      <c r="U6215" s="119"/>
      <c r="V6215" s="99"/>
      <c r="W6215" s="127"/>
      <c r="X6215" s="99"/>
      <c r="Y6215" s="127"/>
    </row>
    <row r="6216" spans="3:25" ht="19" hidden="1">
      <c r="C6216" s="933"/>
      <c r="D6216" s="933"/>
      <c r="E6216" s="19"/>
      <c r="I6216" s="100"/>
      <c r="M6216" s="100"/>
      <c r="Q6216" s="99"/>
      <c r="R6216" s="340"/>
      <c r="S6216" s="119"/>
      <c r="T6216" s="123"/>
      <c r="U6216" s="119"/>
      <c r="V6216" s="99"/>
      <c r="W6216" s="127"/>
      <c r="X6216" s="99"/>
      <c r="Y6216" s="127"/>
    </row>
    <row r="6217" spans="3:25" ht="19" hidden="1">
      <c r="C6217" s="933"/>
      <c r="D6217" s="933"/>
      <c r="E6217" s="19"/>
      <c r="I6217" s="100"/>
      <c r="M6217" s="100"/>
      <c r="Q6217" s="99"/>
      <c r="R6217" s="340"/>
      <c r="S6217" s="119"/>
      <c r="T6217" s="123"/>
      <c r="U6217" s="119"/>
      <c r="V6217" s="99"/>
      <c r="W6217" s="127"/>
      <c r="X6217" s="99"/>
      <c r="Y6217" s="127"/>
    </row>
    <row r="6218" spans="3:25" ht="19" hidden="1">
      <c r="C6218" s="933"/>
      <c r="D6218" s="933"/>
      <c r="E6218" s="19"/>
      <c r="I6218" s="100"/>
      <c r="M6218" s="100"/>
      <c r="Q6218" s="99"/>
      <c r="R6218" s="340"/>
      <c r="S6218" s="119"/>
      <c r="T6218" s="123"/>
      <c r="U6218" s="119"/>
      <c r="V6218" s="99"/>
      <c r="W6218" s="127"/>
      <c r="X6218" s="99"/>
      <c r="Y6218" s="127"/>
    </row>
    <row r="6219" spans="3:25" ht="19" hidden="1">
      <c r="C6219" s="933"/>
      <c r="D6219" s="933"/>
      <c r="E6219" s="19"/>
      <c r="I6219" s="100"/>
      <c r="M6219" s="100"/>
      <c r="Q6219" s="99"/>
      <c r="R6219" s="340"/>
      <c r="S6219" s="119"/>
      <c r="T6219" s="123"/>
      <c r="U6219" s="119"/>
      <c r="V6219" s="99"/>
      <c r="W6219" s="127"/>
      <c r="X6219" s="99"/>
      <c r="Y6219" s="127"/>
    </row>
    <row r="6220" spans="3:25" ht="19" hidden="1">
      <c r="C6220" s="933"/>
      <c r="D6220" s="933"/>
      <c r="E6220" s="19"/>
      <c r="I6220" s="100"/>
      <c r="M6220" s="100"/>
      <c r="Q6220" s="99"/>
      <c r="R6220" s="340"/>
      <c r="S6220" s="119"/>
      <c r="T6220" s="123"/>
      <c r="U6220" s="119"/>
      <c r="V6220" s="99"/>
      <c r="W6220" s="127"/>
      <c r="X6220" s="99"/>
      <c r="Y6220" s="127"/>
    </row>
    <row r="6221" spans="3:25" ht="19" hidden="1">
      <c r="C6221" s="933"/>
      <c r="D6221" s="933"/>
      <c r="E6221" s="19"/>
      <c r="I6221" s="100"/>
      <c r="M6221" s="100"/>
      <c r="Q6221" s="99"/>
      <c r="R6221" s="340"/>
      <c r="S6221" s="119"/>
      <c r="T6221" s="123"/>
      <c r="U6221" s="119"/>
      <c r="V6221" s="99"/>
      <c r="W6221" s="127"/>
      <c r="X6221" s="99"/>
      <c r="Y6221" s="127"/>
    </row>
    <row r="6222" spans="3:25" ht="19" hidden="1">
      <c r="C6222" s="933"/>
      <c r="D6222" s="933"/>
      <c r="E6222" s="19"/>
      <c r="I6222" s="100"/>
      <c r="M6222" s="100"/>
      <c r="Q6222" s="99"/>
      <c r="R6222" s="340"/>
      <c r="S6222" s="119"/>
      <c r="T6222" s="123"/>
      <c r="U6222" s="119"/>
      <c r="V6222" s="99"/>
      <c r="W6222" s="127"/>
      <c r="X6222" s="99"/>
      <c r="Y6222" s="127"/>
    </row>
    <row r="6223" spans="3:25" ht="19" hidden="1">
      <c r="C6223" s="933"/>
      <c r="D6223" s="933"/>
      <c r="E6223" s="19"/>
      <c r="I6223" s="100"/>
      <c r="M6223" s="100"/>
      <c r="Q6223" s="99"/>
      <c r="R6223" s="340"/>
      <c r="S6223" s="119"/>
      <c r="T6223" s="123"/>
      <c r="U6223" s="119"/>
      <c r="V6223" s="99"/>
      <c r="W6223" s="127"/>
      <c r="X6223" s="99"/>
      <c r="Y6223" s="127"/>
    </row>
    <row r="6224" spans="3:25" ht="19" hidden="1">
      <c r="C6224" s="933"/>
      <c r="D6224" s="933"/>
      <c r="E6224" s="19"/>
      <c r="I6224" s="100"/>
      <c r="M6224" s="100"/>
      <c r="Q6224" s="99"/>
      <c r="R6224" s="340"/>
      <c r="S6224" s="119"/>
      <c r="T6224" s="123"/>
      <c r="U6224" s="119"/>
      <c r="V6224" s="99"/>
      <c r="W6224" s="127"/>
      <c r="X6224" s="99"/>
      <c r="Y6224" s="127"/>
    </row>
    <row r="6225" spans="3:25" ht="19" hidden="1">
      <c r="C6225" s="933"/>
      <c r="D6225" s="933"/>
      <c r="E6225" s="19"/>
      <c r="I6225" s="100"/>
      <c r="M6225" s="100"/>
      <c r="Q6225" s="99"/>
      <c r="R6225" s="340"/>
      <c r="S6225" s="119"/>
      <c r="T6225" s="123"/>
      <c r="U6225" s="119"/>
      <c r="V6225" s="99"/>
      <c r="W6225" s="127"/>
      <c r="X6225" s="99"/>
      <c r="Y6225" s="127"/>
    </row>
    <row r="6226" spans="3:25" ht="19" hidden="1">
      <c r="C6226" s="933"/>
      <c r="D6226" s="933"/>
      <c r="E6226" s="19"/>
      <c r="I6226" s="100"/>
      <c r="M6226" s="100"/>
      <c r="Q6226" s="99"/>
      <c r="R6226" s="340"/>
      <c r="S6226" s="119"/>
      <c r="T6226" s="123"/>
      <c r="U6226" s="119"/>
      <c r="V6226" s="99"/>
      <c r="W6226" s="127"/>
      <c r="X6226" s="99"/>
      <c r="Y6226" s="127"/>
    </row>
    <row r="6227" spans="3:25" ht="19" hidden="1">
      <c r="C6227" s="933"/>
      <c r="D6227" s="933"/>
      <c r="E6227" s="19"/>
      <c r="I6227" s="100"/>
      <c r="M6227" s="100"/>
      <c r="Q6227" s="99"/>
      <c r="R6227" s="340"/>
      <c r="S6227" s="119"/>
      <c r="T6227" s="123"/>
      <c r="U6227" s="119"/>
      <c r="V6227" s="99"/>
      <c r="W6227" s="127"/>
      <c r="X6227" s="99"/>
      <c r="Y6227" s="127"/>
    </row>
    <row r="6228" spans="3:25" ht="19" hidden="1">
      <c r="C6228" s="933"/>
      <c r="D6228" s="933"/>
      <c r="E6228" s="19"/>
      <c r="I6228" s="100"/>
      <c r="M6228" s="100"/>
      <c r="Q6228" s="99"/>
      <c r="R6228" s="340"/>
      <c r="S6228" s="119"/>
      <c r="T6228" s="123"/>
      <c r="U6228" s="119"/>
      <c r="V6228" s="99"/>
      <c r="W6228" s="127"/>
      <c r="X6228" s="99"/>
      <c r="Y6228" s="127"/>
    </row>
    <row r="6229" spans="3:25" ht="19" hidden="1">
      <c r="C6229" s="933"/>
      <c r="D6229" s="933"/>
      <c r="E6229" s="19"/>
      <c r="I6229" s="100"/>
      <c r="M6229" s="100"/>
      <c r="Q6229" s="99"/>
      <c r="R6229" s="340"/>
      <c r="S6229" s="119"/>
      <c r="T6229" s="123"/>
      <c r="U6229" s="119"/>
      <c r="V6229" s="99"/>
      <c r="W6229" s="127"/>
      <c r="X6229" s="99"/>
      <c r="Y6229" s="127"/>
    </row>
    <row r="6230" spans="3:25" ht="19" hidden="1">
      <c r="C6230" s="933"/>
      <c r="D6230" s="933"/>
      <c r="E6230" s="19"/>
      <c r="I6230" s="100"/>
      <c r="M6230" s="100"/>
      <c r="Q6230" s="99"/>
      <c r="R6230" s="340"/>
      <c r="S6230" s="119"/>
      <c r="T6230" s="123"/>
      <c r="U6230" s="119"/>
      <c r="V6230" s="99"/>
      <c r="W6230" s="127"/>
      <c r="X6230" s="99"/>
      <c r="Y6230" s="127"/>
    </row>
    <row r="6231" spans="3:25" ht="19" hidden="1">
      <c r="C6231" s="933"/>
      <c r="D6231" s="933"/>
      <c r="E6231" s="19"/>
      <c r="I6231" s="100"/>
      <c r="M6231" s="100"/>
      <c r="Q6231" s="99"/>
      <c r="R6231" s="340"/>
      <c r="S6231" s="119"/>
      <c r="T6231" s="123"/>
      <c r="U6231" s="119"/>
      <c r="V6231" s="99"/>
      <c r="W6231" s="127"/>
      <c r="X6231" s="99"/>
      <c r="Y6231" s="127"/>
    </row>
    <row r="6232" spans="3:25" ht="19" hidden="1">
      <c r="C6232" s="933"/>
      <c r="D6232" s="933"/>
      <c r="E6232" s="19"/>
      <c r="I6232" s="100"/>
      <c r="M6232" s="100"/>
      <c r="Q6232" s="99"/>
      <c r="R6232" s="340"/>
      <c r="S6232" s="119"/>
      <c r="T6232" s="123"/>
      <c r="U6232" s="119"/>
      <c r="V6232" s="99"/>
      <c r="W6232" s="127"/>
      <c r="X6232" s="99"/>
      <c r="Y6232" s="127"/>
    </row>
    <row r="6233" spans="3:25" ht="19" hidden="1">
      <c r="C6233" s="933"/>
      <c r="D6233" s="933"/>
      <c r="E6233" s="19"/>
      <c r="I6233" s="100"/>
      <c r="M6233" s="100"/>
      <c r="Q6233" s="99"/>
      <c r="R6233" s="340"/>
      <c r="S6233" s="119"/>
      <c r="T6233" s="123"/>
      <c r="U6233" s="119"/>
      <c r="V6233" s="99"/>
      <c r="W6233" s="127"/>
      <c r="X6233" s="99"/>
      <c r="Y6233" s="127"/>
    </row>
    <row r="6234" spans="3:25" ht="19" hidden="1">
      <c r="C6234" s="933"/>
      <c r="D6234" s="933"/>
      <c r="E6234" s="19"/>
      <c r="I6234" s="100"/>
      <c r="M6234" s="100"/>
      <c r="Q6234" s="99"/>
      <c r="R6234" s="340"/>
      <c r="S6234" s="119"/>
      <c r="T6234" s="123"/>
      <c r="U6234" s="119"/>
      <c r="V6234" s="99"/>
      <c r="W6234" s="127"/>
      <c r="X6234" s="99"/>
      <c r="Y6234" s="127"/>
    </row>
    <row r="6235" spans="3:25" ht="19" hidden="1">
      <c r="C6235" s="933"/>
      <c r="D6235" s="933"/>
      <c r="E6235" s="19"/>
      <c r="I6235" s="100"/>
      <c r="M6235" s="100"/>
      <c r="Q6235" s="99"/>
      <c r="R6235" s="340"/>
      <c r="S6235" s="119"/>
      <c r="T6235" s="123"/>
      <c r="U6235" s="119"/>
      <c r="V6235" s="99"/>
      <c r="W6235" s="127"/>
      <c r="X6235" s="99"/>
      <c r="Y6235" s="127"/>
    </row>
    <row r="6236" spans="3:25" ht="19" hidden="1">
      <c r="C6236" s="933"/>
      <c r="D6236" s="933"/>
      <c r="E6236" s="19"/>
      <c r="I6236" s="100"/>
      <c r="M6236" s="100"/>
      <c r="Q6236" s="99"/>
      <c r="R6236" s="340"/>
      <c r="S6236" s="119"/>
      <c r="T6236" s="123"/>
      <c r="U6236" s="119"/>
      <c r="V6236" s="99"/>
      <c r="W6236" s="127"/>
      <c r="X6236" s="99"/>
      <c r="Y6236" s="127"/>
    </row>
    <row r="6237" spans="3:25" ht="19" hidden="1">
      <c r="C6237" s="933"/>
      <c r="D6237" s="933"/>
      <c r="E6237" s="19"/>
      <c r="I6237" s="100"/>
      <c r="M6237" s="100"/>
      <c r="Q6237" s="99"/>
      <c r="R6237" s="340"/>
      <c r="S6237" s="119"/>
      <c r="T6237" s="123"/>
      <c r="U6237" s="119"/>
      <c r="V6237" s="99"/>
      <c r="W6237" s="127"/>
      <c r="X6237" s="99"/>
      <c r="Y6237" s="127"/>
    </row>
    <row r="6238" spans="3:25" ht="19" hidden="1">
      <c r="C6238" s="933"/>
      <c r="D6238" s="933"/>
      <c r="E6238" s="19"/>
      <c r="I6238" s="100"/>
      <c r="M6238" s="100"/>
      <c r="Q6238" s="99"/>
      <c r="R6238" s="340"/>
      <c r="S6238" s="119"/>
      <c r="T6238" s="123"/>
      <c r="U6238" s="119"/>
      <c r="V6238" s="99"/>
      <c r="W6238" s="127"/>
      <c r="X6238" s="99"/>
      <c r="Y6238" s="127"/>
    </row>
    <row r="6239" spans="3:25" ht="19" hidden="1">
      <c r="C6239" s="933"/>
      <c r="D6239" s="933"/>
      <c r="E6239" s="19"/>
      <c r="I6239" s="100"/>
      <c r="M6239" s="100"/>
      <c r="Q6239" s="99"/>
      <c r="R6239" s="340"/>
      <c r="S6239" s="119"/>
      <c r="T6239" s="123"/>
      <c r="U6239" s="119"/>
      <c r="V6239" s="99"/>
      <c r="W6239" s="127"/>
      <c r="X6239" s="99"/>
      <c r="Y6239" s="127"/>
    </row>
    <row r="6240" spans="3:25" ht="19" hidden="1">
      <c r="C6240" s="933"/>
      <c r="D6240" s="933"/>
      <c r="E6240" s="19"/>
      <c r="I6240" s="100"/>
      <c r="M6240" s="100"/>
      <c r="Q6240" s="99"/>
      <c r="R6240" s="340"/>
      <c r="S6240" s="119"/>
      <c r="T6240" s="123"/>
      <c r="U6240" s="119"/>
      <c r="V6240" s="99"/>
      <c r="W6240" s="127"/>
      <c r="X6240" s="99"/>
      <c r="Y6240" s="127"/>
    </row>
    <row r="6241" spans="3:25" ht="19" hidden="1">
      <c r="C6241" s="933"/>
      <c r="D6241" s="933"/>
      <c r="E6241" s="19"/>
      <c r="I6241" s="100"/>
      <c r="M6241" s="100"/>
      <c r="Q6241" s="99"/>
      <c r="R6241" s="340"/>
      <c r="S6241" s="119"/>
      <c r="T6241" s="123"/>
      <c r="U6241" s="119"/>
      <c r="V6241" s="99"/>
      <c r="W6241" s="127"/>
      <c r="X6241" s="99"/>
      <c r="Y6241" s="127"/>
    </row>
    <row r="6242" spans="3:25" ht="19" hidden="1">
      <c r="C6242" s="933"/>
      <c r="D6242" s="933"/>
      <c r="E6242" s="19"/>
      <c r="I6242" s="100"/>
      <c r="M6242" s="100"/>
      <c r="Q6242" s="99"/>
      <c r="R6242" s="340"/>
      <c r="S6242" s="119"/>
      <c r="T6242" s="123"/>
      <c r="U6242" s="119"/>
      <c r="V6242" s="99"/>
      <c r="W6242" s="127"/>
      <c r="X6242" s="99"/>
      <c r="Y6242" s="127"/>
    </row>
    <row r="6243" spans="3:25" ht="19" hidden="1">
      <c r="C6243" s="933"/>
      <c r="D6243" s="933"/>
      <c r="E6243" s="19"/>
      <c r="I6243" s="100"/>
      <c r="M6243" s="100"/>
      <c r="Q6243" s="99"/>
      <c r="R6243" s="340"/>
      <c r="S6243" s="119"/>
      <c r="T6243" s="123"/>
      <c r="U6243" s="119"/>
      <c r="V6243" s="99"/>
      <c r="W6243" s="127"/>
      <c r="X6243" s="99"/>
      <c r="Y6243" s="127"/>
    </row>
    <row r="6244" spans="3:25" ht="19" hidden="1">
      <c r="C6244" s="933"/>
      <c r="D6244" s="933"/>
      <c r="E6244" s="19"/>
      <c r="I6244" s="100"/>
      <c r="M6244" s="100"/>
      <c r="Q6244" s="99"/>
      <c r="R6244" s="340"/>
      <c r="S6244" s="119"/>
      <c r="T6244" s="123"/>
      <c r="U6244" s="119"/>
      <c r="V6244" s="99"/>
      <c r="W6244" s="127"/>
      <c r="X6244" s="99"/>
      <c r="Y6244" s="127"/>
    </row>
    <row r="6245" spans="3:25" ht="19" hidden="1">
      <c r="C6245" s="933"/>
      <c r="D6245" s="933"/>
      <c r="E6245" s="19"/>
      <c r="I6245" s="100"/>
      <c r="M6245" s="100"/>
      <c r="Q6245" s="99"/>
      <c r="R6245" s="340"/>
      <c r="S6245" s="119"/>
      <c r="T6245" s="123"/>
      <c r="U6245" s="119"/>
      <c r="V6245" s="99"/>
      <c r="W6245" s="127"/>
      <c r="X6245" s="99"/>
      <c r="Y6245" s="127"/>
    </row>
    <row r="6246" spans="3:25" ht="19" hidden="1">
      <c r="C6246" s="933"/>
      <c r="D6246" s="933"/>
      <c r="E6246" s="19"/>
      <c r="I6246" s="100"/>
      <c r="M6246" s="100"/>
      <c r="Q6246" s="99"/>
      <c r="R6246" s="340"/>
      <c r="S6246" s="119"/>
      <c r="T6246" s="123"/>
      <c r="U6246" s="119"/>
      <c r="V6246" s="99"/>
      <c r="W6246" s="127"/>
      <c r="X6246" s="99"/>
      <c r="Y6246" s="127"/>
    </row>
    <row r="6247" spans="3:25" ht="19" hidden="1">
      <c r="C6247" s="933"/>
      <c r="D6247" s="933"/>
      <c r="E6247" s="19"/>
      <c r="I6247" s="100"/>
      <c r="M6247" s="100"/>
      <c r="Q6247" s="99"/>
      <c r="R6247" s="340"/>
      <c r="S6247" s="119"/>
      <c r="T6247" s="123"/>
      <c r="U6247" s="119"/>
      <c r="V6247" s="99"/>
      <c r="W6247" s="127"/>
      <c r="X6247" s="99"/>
      <c r="Y6247" s="127"/>
    </row>
    <row r="6248" spans="3:25" ht="19" hidden="1">
      <c r="C6248" s="933"/>
      <c r="D6248" s="933"/>
      <c r="E6248" s="19"/>
      <c r="I6248" s="100"/>
      <c r="M6248" s="100"/>
      <c r="Q6248" s="99"/>
      <c r="R6248" s="340"/>
      <c r="S6248" s="119"/>
      <c r="T6248" s="123"/>
      <c r="U6248" s="119"/>
      <c r="V6248" s="99"/>
      <c r="W6248" s="127"/>
      <c r="X6248" s="99"/>
      <c r="Y6248" s="127"/>
    </row>
    <row r="6249" spans="3:25" ht="19" hidden="1">
      <c r="C6249" s="933"/>
      <c r="D6249" s="933"/>
      <c r="E6249" s="19"/>
      <c r="I6249" s="100"/>
      <c r="M6249" s="100"/>
      <c r="Q6249" s="99"/>
      <c r="R6249" s="340"/>
      <c r="S6249" s="119"/>
      <c r="T6249" s="123"/>
      <c r="U6249" s="119"/>
      <c r="V6249" s="99"/>
      <c r="W6249" s="127"/>
      <c r="X6249" s="99"/>
      <c r="Y6249" s="127"/>
    </row>
    <row r="6250" spans="3:25" ht="19" hidden="1">
      <c r="C6250" s="933"/>
      <c r="D6250" s="933"/>
      <c r="E6250" s="19"/>
      <c r="I6250" s="100"/>
      <c r="M6250" s="100"/>
      <c r="Q6250" s="99"/>
      <c r="R6250" s="340"/>
      <c r="S6250" s="119"/>
      <c r="T6250" s="123"/>
      <c r="U6250" s="119"/>
      <c r="V6250" s="99"/>
      <c r="W6250" s="127"/>
      <c r="X6250" s="99"/>
      <c r="Y6250" s="127"/>
    </row>
    <row r="6251" spans="3:25" ht="19" hidden="1">
      <c r="C6251" s="933"/>
      <c r="D6251" s="933"/>
      <c r="E6251" s="19"/>
      <c r="I6251" s="100"/>
      <c r="M6251" s="100"/>
      <c r="Q6251" s="99"/>
      <c r="R6251" s="340"/>
      <c r="S6251" s="119"/>
      <c r="T6251" s="123"/>
      <c r="U6251" s="119"/>
      <c r="V6251" s="99"/>
      <c r="W6251" s="127"/>
      <c r="X6251" s="99"/>
      <c r="Y6251" s="127"/>
    </row>
    <row r="6252" spans="3:25" ht="19" hidden="1">
      <c r="C6252" s="933"/>
      <c r="D6252" s="933"/>
      <c r="E6252" s="19"/>
      <c r="I6252" s="100"/>
      <c r="M6252" s="100"/>
      <c r="Q6252" s="99"/>
      <c r="R6252" s="340"/>
      <c r="S6252" s="119"/>
      <c r="T6252" s="123"/>
      <c r="U6252" s="119"/>
      <c r="V6252" s="99"/>
      <c r="W6252" s="127"/>
      <c r="X6252" s="99"/>
      <c r="Y6252" s="127"/>
    </row>
    <row r="6253" spans="3:25" ht="19" hidden="1">
      <c r="C6253" s="933"/>
      <c r="D6253" s="933"/>
      <c r="E6253" s="19"/>
      <c r="I6253" s="100"/>
      <c r="M6253" s="100"/>
      <c r="Q6253" s="99"/>
      <c r="R6253" s="340"/>
      <c r="S6253" s="119"/>
      <c r="T6253" s="123"/>
      <c r="U6253" s="119"/>
      <c r="V6253" s="99"/>
      <c r="W6253" s="127"/>
      <c r="X6253" s="99"/>
      <c r="Y6253" s="127"/>
    </row>
    <row r="6254" spans="3:25" ht="19" hidden="1">
      <c r="C6254" s="933"/>
      <c r="D6254" s="933"/>
      <c r="E6254" s="19"/>
      <c r="I6254" s="100"/>
      <c r="M6254" s="100"/>
      <c r="Q6254" s="99"/>
      <c r="R6254" s="340"/>
      <c r="S6254" s="119"/>
      <c r="T6254" s="123"/>
      <c r="U6254" s="119"/>
      <c r="V6254" s="99"/>
      <c r="W6254" s="127"/>
      <c r="X6254" s="99"/>
      <c r="Y6254" s="127"/>
    </row>
    <row r="6255" spans="3:25" ht="19" hidden="1">
      <c r="C6255" s="933"/>
      <c r="D6255" s="933"/>
      <c r="E6255" s="19"/>
      <c r="I6255" s="100"/>
      <c r="M6255" s="100"/>
      <c r="Q6255" s="99"/>
      <c r="R6255" s="340"/>
      <c r="S6255" s="119"/>
      <c r="T6255" s="123"/>
      <c r="U6255" s="119"/>
      <c r="V6255" s="99"/>
      <c r="W6255" s="127"/>
      <c r="X6255" s="99"/>
      <c r="Y6255" s="127"/>
    </row>
    <row r="6256" spans="3:25" ht="19" hidden="1">
      <c r="C6256" s="933"/>
      <c r="D6256" s="933"/>
      <c r="E6256" s="19"/>
      <c r="I6256" s="100"/>
      <c r="M6256" s="100"/>
      <c r="Q6256" s="99"/>
      <c r="R6256" s="340"/>
      <c r="S6256" s="119"/>
      <c r="T6256" s="123"/>
      <c r="U6256" s="119"/>
      <c r="V6256" s="99"/>
      <c r="W6256" s="127"/>
      <c r="X6256" s="99"/>
      <c r="Y6256" s="127"/>
    </row>
    <row r="6257" spans="3:25" ht="19" hidden="1">
      <c r="C6257" s="933"/>
      <c r="D6257" s="933"/>
      <c r="E6257" s="19"/>
      <c r="I6257" s="100"/>
      <c r="M6257" s="100"/>
      <c r="Q6257" s="99"/>
      <c r="R6257" s="340"/>
      <c r="S6257" s="119"/>
      <c r="T6257" s="123"/>
      <c r="U6257" s="119"/>
      <c r="V6257" s="99"/>
      <c r="W6257" s="127"/>
      <c r="X6257" s="99"/>
      <c r="Y6257" s="127"/>
    </row>
    <row r="6258" spans="3:25" ht="19" hidden="1">
      <c r="C6258" s="933"/>
      <c r="D6258" s="933"/>
      <c r="E6258" s="19"/>
      <c r="I6258" s="100"/>
      <c r="M6258" s="100"/>
      <c r="Q6258" s="99"/>
      <c r="R6258" s="340"/>
      <c r="S6258" s="119"/>
      <c r="T6258" s="123"/>
      <c r="U6258" s="119"/>
      <c r="V6258" s="99"/>
      <c r="W6258" s="127"/>
      <c r="X6258" s="99"/>
      <c r="Y6258" s="127"/>
    </row>
    <row r="6259" spans="3:25" ht="19" hidden="1">
      <c r="C6259" s="933"/>
      <c r="D6259" s="933"/>
      <c r="E6259" s="19"/>
      <c r="I6259" s="100"/>
      <c r="M6259" s="100"/>
      <c r="Q6259" s="99"/>
      <c r="R6259" s="340"/>
      <c r="S6259" s="119"/>
      <c r="T6259" s="123"/>
      <c r="U6259" s="119"/>
      <c r="V6259" s="99"/>
      <c r="W6259" s="127"/>
      <c r="X6259" s="99"/>
      <c r="Y6259" s="127"/>
    </row>
    <row r="6260" spans="3:25" ht="19" hidden="1">
      <c r="C6260" s="933"/>
      <c r="D6260" s="933"/>
      <c r="E6260" s="19"/>
      <c r="I6260" s="100"/>
      <c r="M6260" s="100"/>
      <c r="Q6260" s="99"/>
      <c r="R6260" s="340"/>
      <c r="S6260" s="119"/>
      <c r="T6260" s="123"/>
      <c r="U6260" s="119"/>
      <c r="V6260" s="99"/>
      <c r="W6260" s="127"/>
      <c r="X6260" s="99"/>
      <c r="Y6260" s="127"/>
    </row>
    <row r="6261" spans="3:25" ht="19" hidden="1">
      <c r="C6261" s="933"/>
      <c r="D6261" s="933"/>
      <c r="E6261" s="19"/>
      <c r="I6261" s="100"/>
      <c r="M6261" s="100"/>
      <c r="Q6261" s="99"/>
      <c r="R6261" s="340"/>
      <c r="S6261" s="119"/>
      <c r="T6261" s="123"/>
      <c r="U6261" s="119"/>
      <c r="V6261" s="99"/>
      <c r="W6261" s="127"/>
      <c r="X6261" s="99"/>
      <c r="Y6261" s="127"/>
    </row>
    <row r="6262" spans="3:25" ht="19" hidden="1">
      <c r="C6262" s="933"/>
      <c r="D6262" s="933"/>
      <c r="E6262" s="19"/>
      <c r="I6262" s="100"/>
      <c r="M6262" s="100"/>
      <c r="Q6262" s="99"/>
      <c r="R6262" s="340"/>
      <c r="S6262" s="119"/>
      <c r="T6262" s="123"/>
      <c r="U6262" s="119"/>
      <c r="V6262" s="99"/>
      <c r="W6262" s="127"/>
      <c r="X6262" s="99"/>
      <c r="Y6262" s="127"/>
    </row>
    <row r="6263" spans="3:25" ht="19" hidden="1">
      <c r="C6263" s="933"/>
      <c r="D6263" s="933"/>
      <c r="E6263" s="19"/>
      <c r="I6263" s="100"/>
      <c r="M6263" s="100"/>
      <c r="Q6263" s="99"/>
      <c r="R6263" s="340"/>
      <c r="S6263" s="119"/>
      <c r="T6263" s="123"/>
      <c r="U6263" s="119"/>
      <c r="V6263" s="99"/>
      <c r="W6263" s="127"/>
      <c r="X6263" s="99"/>
      <c r="Y6263" s="127"/>
    </row>
    <row r="6264" spans="3:25" ht="19" hidden="1">
      <c r="C6264" s="933"/>
      <c r="D6264" s="933"/>
      <c r="E6264" s="19"/>
      <c r="I6264" s="100"/>
      <c r="M6264" s="100"/>
      <c r="Q6264" s="99"/>
      <c r="R6264" s="340"/>
      <c r="S6264" s="119"/>
      <c r="T6264" s="123"/>
      <c r="U6264" s="119"/>
      <c r="V6264" s="99"/>
      <c r="W6264" s="127"/>
      <c r="X6264" s="99"/>
      <c r="Y6264" s="127"/>
    </row>
    <row r="6265" spans="3:25" ht="19" hidden="1">
      <c r="C6265" s="933"/>
      <c r="D6265" s="933"/>
      <c r="E6265" s="19"/>
      <c r="I6265" s="100"/>
      <c r="M6265" s="100"/>
      <c r="Q6265" s="99"/>
      <c r="R6265" s="340"/>
      <c r="S6265" s="119"/>
      <c r="T6265" s="123"/>
      <c r="U6265" s="119"/>
      <c r="V6265" s="99"/>
      <c r="W6265" s="127"/>
      <c r="X6265" s="99"/>
      <c r="Y6265" s="127"/>
    </row>
    <row r="6266" spans="3:25" ht="19" hidden="1">
      <c r="C6266" s="933"/>
      <c r="D6266" s="933"/>
      <c r="E6266" s="19"/>
      <c r="I6266" s="100"/>
      <c r="M6266" s="100"/>
      <c r="Q6266" s="99"/>
      <c r="R6266" s="340"/>
      <c r="S6266" s="119"/>
      <c r="T6266" s="123"/>
      <c r="U6266" s="119"/>
      <c r="V6266" s="99"/>
      <c r="W6266" s="127"/>
      <c r="X6266" s="99"/>
      <c r="Y6266" s="127"/>
    </row>
    <row r="6267" spans="3:25" ht="19" hidden="1">
      <c r="C6267" s="933"/>
      <c r="D6267" s="933"/>
      <c r="E6267" s="19"/>
      <c r="I6267" s="100"/>
      <c r="M6267" s="100"/>
      <c r="Q6267" s="99"/>
      <c r="R6267" s="340"/>
      <c r="S6267" s="119"/>
      <c r="T6267" s="123"/>
      <c r="U6267" s="119"/>
      <c r="V6267" s="99"/>
      <c r="W6267" s="127"/>
      <c r="X6267" s="99"/>
      <c r="Y6267" s="127"/>
    </row>
    <row r="6268" spans="3:25" ht="19" hidden="1">
      <c r="C6268" s="933"/>
      <c r="D6268" s="933"/>
      <c r="E6268" s="19"/>
      <c r="I6268" s="100"/>
      <c r="M6268" s="100"/>
      <c r="Q6268" s="99"/>
      <c r="R6268" s="340"/>
      <c r="S6268" s="119"/>
      <c r="T6268" s="123"/>
      <c r="U6268" s="119"/>
      <c r="V6268" s="99"/>
      <c r="W6268" s="127"/>
      <c r="X6268" s="99"/>
      <c r="Y6268" s="127"/>
    </row>
    <row r="6269" spans="3:25" ht="19" hidden="1">
      <c r="C6269" s="933"/>
      <c r="D6269" s="933"/>
      <c r="E6269" s="19"/>
      <c r="I6269" s="100"/>
      <c r="M6269" s="100"/>
      <c r="Q6269" s="99"/>
      <c r="R6269" s="340"/>
      <c r="S6269" s="119"/>
      <c r="T6269" s="123"/>
      <c r="U6269" s="119"/>
      <c r="V6269" s="99"/>
      <c r="W6269" s="127"/>
      <c r="X6269" s="99"/>
      <c r="Y6269" s="127"/>
    </row>
    <row r="6270" spans="3:25" ht="19" hidden="1">
      <c r="C6270" s="933"/>
      <c r="D6270" s="933"/>
      <c r="E6270" s="19"/>
      <c r="I6270" s="100"/>
      <c r="M6270" s="100"/>
      <c r="Q6270" s="99"/>
      <c r="R6270" s="340"/>
      <c r="S6270" s="119"/>
      <c r="T6270" s="123"/>
      <c r="U6270" s="119"/>
      <c r="V6270" s="99"/>
      <c r="W6270" s="127"/>
      <c r="X6270" s="99"/>
      <c r="Y6270" s="127"/>
    </row>
    <row r="6271" spans="3:25" ht="19" hidden="1">
      <c r="C6271" s="933"/>
      <c r="D6271" s="933"/>
      <c r="E6271" s="19"/>
      <c r="I6271" s="100"/>
      <c r="M6271" s="100"/>
      <c r="Q6271" s="99"/>
      <c r="R6271" s="340"/>
      <c r="S6271" s="119"/>
      <c r="T6271" s="123"/>
      <c r="U6271" s="119"/>
      <c r="V6271" s="99"/>
      <c r="W6271" s="127"/>
      <c r="X6271" s="99"/>
      <c r="Y6271" s="127"/>
    </row>
    <row r="6272" spans="3:25" ht="19" hidden="1">
      <c r="C6272" s="933"/>
      <c r="D6272" s="933"/>
      <c r="E6272" s="19"/>
      <c r="I6272" s="100"/>
      <c r="M6272" s="100"/>
      <c r="Q6272" s="99"/>
      <c r="R6272" s="340"/>
      <c r="S6272" s="119"/>
      <c r="T6272" s="123"/>
      <c r="U6272" s="119"/>
      <c r="V6272" s="99"/>
      <c r="W6272" s="127"/>
      <c r="X6272" s="99"/>
      <c r="Y6272" s="127"/>
    </row>
    <row r="6273" spans="3:25" ht="19" hidden="1">
      <c r="C6273" s="933"/>
      <c r="D6273" s="933"/>
      <c r="E6273" s="19"/>
      <c r="I6273" s="100"/>
      <c r="M6273" s="100"/>
      <c r="Q6273" s="99"/>
      <c r="R6273" s="340"/>
      <c r="S6273" s="119"/>
      <c r="T6273" s="123"/>
      <c r="U6273" s="119"/>
      <c r="V6273" s="99"/>
      <c r="W6273" s="127"/>
      <c r="X6273" s="99"/>
      <c r="Y6273" s="127"/>
    </row>
    <row r="6274" spans="3:25" ht="19" hidden="1">
      <c r="C6274" s="933"/>
      <c r="D6274" s="933"/>
      <c r="E6274" s="19"/>
      <c r="I6274" s="100"/>
      <c r="M6274" s="100"/>
      <c r="Q6274" s="99"/>
      <c r="R6274" s="340"/>
      <c r="S6274" s="119"/>
      <c r="T6274" s="123"/>
      <c r="U6274" s="119"/>
      <c r="V6274" s="99"/>
      <c r="W6274" s="127"/>
      <c r="X6274" s="99"/>
      <c r="Y6274" s="127"/>
    </row>
    <row r="6275" spans="3:25" ht="19" hidden="1">
      <c r="C6275" s="933"/>
      <c r="D6275" s="933"/>
      <c r="E6275" s="19"/>
      <c r="I6275" s="100"/>
      <c r="M6275" s="100"/>
      <c r="Q6275" s="99"/>
      <c r="R6275" s="340"/>
      <c r="S6275" s="119"/>
      <c r="T6275" s="123"/>
      <c r="U6275" s="119"/>
      <c r="V6275" s="99"/>
      <c r="W6275" s="127"/>
      <c r="X6275" s="99"/>
      <c r="Y6275" s="127"/>
    </row>
    <row r="6276" spans="3:25" ht="19" hidden="1">
      <c r="C6276" s="933"/>
      <c r="D6276" s="933"/>
      <c r="E6276" s="19"/>
      <c r="I6276" s="100"/>
      <c r="M6276" s="100"/>
      <c r="Q6276" s="99"/>
      <c r="R6276" s="340"/>
      <c r="S6276" s="119"/>
      <c r="T6276" s="123"/>
      <c r="U6276" s="119"/>
      <c r="V6276" s="99"/>
      <c r="W6276" s="127"/>
      <c r="X6276" s="99"/>
      <c r="Y6276" s="127"/>
    </row>
    <row r="6277" spans="3:25" ht="19" hidden="1">
      <c r="C6277" s="933"/>
      <c r="D6277" s="933"/>
      <c r="E6277" s="19"/>
      <c r="I6277" s="100"/>
      <c r="M6277" s="100"/>
      <c r="Q6277" s="99"/>
      <c r="R6277" s="340"/>
      <c r="S6277" s="119"/>
      <c r="T6277" s="123"/>
      <c r="U6277" s="119"/>
      <c r="V6277" s="99"/>
      <c r="W6277" s="127"/>
      <c r="X6277" s="99"/>
      <c r="Y6277" s="127"/>
    </row>
    <row r="6278" spans="3:25" ht="19" hidden="1">
      <c r="C6278" s="933"/>
      <c r="D6278" s="933"/>
      <c r="E6278" s="19"/>
      <c r="I6278" s="100"/>
      <c r="M6278" s="100"/>
      <c r="Q6278" s="99"/>
      <c r="R6278" s="340"/>
      <c r="S6278" s="119"/>
      <c r="T6278" s="123"/>
      <c r="U6278" s="119"/>
      <c r="V6278" s="99"/>
      <c r="W6278" s="127"/>
      <c r="X6278" s="99"/>
      <c r="Y6278" s="127"/>
    </row>
    <row r="6279" spans="3:25" ht="19" hidden="1">
      <c r="C6279" s="933"/>
      <c r="D6279" s="933"/>
      <c r="E6279" s="19"/>
      <c r="I6279" s="100"/>
      <c r="M6279" s="100"/>
      <c r="Q6279" s="99"/>
      <c r="R6279" s="340"/>
      <c r="S6279" s="119"/>
      <c r="T6279" s="123"/>
      <c r="U6279" s="119"/>
      <c r="V6279" s="99"/>
      <c r="W6279" s="127"/>
      <c r="X6279" s="99"/>
      <c r="Y6279" s="127"/>
    </row>
    <row r="6280" spans="3:25" ht="19" hidden="1">
      <c r="C6280" s="933"/>
      <c r="D6280" s="933"/>
      <c r="E6280" s="19"/>
      <c r="I6280" s="100"/>
      <c r="M6280" s="100"/>
      <c r="Q6280" s="99"/>
      <c r="R6280" s="340"/>
      <c r="S6280" s="119"/>
      <c r="T6280" s="123"/>
      <c r="U6280" s="119"/>
      <c r="V6280" s="99"/>
      <c r="W6280" s="127"/>
      <c r="X6280" s="99"/>
      <c r="Y6280" s="127"/>
    </row>
    <row r="6281" spans="3:25" ht="19" hidden="1">
      <c r="C6281" s="933"/>
      <c r="D6281" s="933"/>
      <c r="E6281" s="19"/>
      <c r="I6281" s="100"/>
      <c r="M6281" s="100"/>
      <c r="Q6281" s="99"/>
      <c r="R6281" s="340"/>
      <c r="S6281" s="119"/>
      <c r="T6281" s="123"/>
      <c r="U6281" s="119"/>
      <c r="V6281" s="99"/>
      <c r="W6281" s="127"/>
      <c r="X6281" s="99"/>
      <c r="Y6281" s="127"/>
    </row>
    <row r="6282" spans="3:25" ht="19" hidden="1">
      <c r="C6282" s="933"/>
      <c r="D6282" s="933"/>
      <c r="E6282" s="19"/>
      <c r="I6282" s="100"/>
      <c r="M6282" s="100"/>
      <c r="Q6282" s="99"/>
      <c r="R6282" s="340"/>
      <c r="S6282" s="119"/>
      <c r="T6282" s="123"/>
      <c r="U6282" s="119"/>
      <c r="V6282" s="99"/>
      <c r="W6282" s="127"/>
      <c r="X6282" s="99"/>
      <c r="Y6282" s="127"/>
    </row>
    <row r="6283" spans="3:25" ht="19" hidden="1">
      <c r="C6283" s="933"/>
      <c r="D6283" s="933"/>
      <c r="E6283" s="19"/>
      <c r="I6283" s="100"/>
      <c r="M6283" s="100"/>
      <c r="Q6283" s="99"/>
      <c r="R6283" s="340"/>
      <c r="S6283" s="119"/>
      <c r="T6283" s="123"/>
      <c r="U6283" s="119"/>
      <c r="V6283" s="99"/>
      <c r="W6283" s="127"/>
      <c r="X6283" s="99"/>
      <c r="Y6283" s="127"/>
    </row>
    <row r="6284" spans="3:25" ht="19" hidden="1">
      <c r="C6284" s="933"/>
      <c r="D6284" s="933"/>
      <c r="E6284" s="19"/>
      <c r="I6284" s="100"/>
      <c r="M6284" s="100"/>
      <c r="Q6284" s="99"/>
      <c r="R6284" s="340"/>
      <c r="S6284" s="119"/>
      <c r="T6284" s="123"/>
      <c r="U6284" s="119"/>
      <c r="V6284" s="99"/>
      <c r="W6284" s="127"/>
      <c r="X6284" s="99"/>
      <c r="Y6284" s="127"/>
    </row>
    <row r="6285" spans="3:25" ht="19" hidden="1">
      <c r="C6285" s="933"/>
      <c r="D6285" s="933"/>
      <c r="E6285" s="19"/>
      <c r="I6285" s="100"/>
      <c r="M6285" s="100"/>
      <c r="Q6285" s="99"/>
      <c r="R6285" s="340"/>
      <c r="S6285" s="119"/>
      <c r="T6285" s="123"/>
      <c r="U6285" s="119"/>
      <c r="V6285" s="99"/>
      <c r="W6285" s="127"/>
      <c r="X6285" s="99"/>
      <c r="Y6285" s="127"/>
    </row>
    <row r="6286" spans="3:25" ht="19" hidden="1">
      <c r="C6286" s="933"/>
      <c r="D6286" s="933"/>
      <c r="E6286" s="19"/>
      <c r="I6286" s="100"/>
      <c r="M6286" s="100"/>
      <c r="Q6286" s="99"/>
      <c r="R6286" s="340"/>
      <c r="S6286" s="119"/>
      <c r="T6286" s="123"/>
      <c r="U6286" s="119"/>
      <c r="V6286" s="99"/>
      <c r="W6286" s="127"/>
      <c r="X6286" s="99"/>
      <c r="Y6286" s="127"/>
    </row>
    <row r="6287" spans="3:25" ht="19" hidden="1">
      <c r="C6287" s="933"/>
      <c r="D6287" s="933"/>
      <c r="E6287" s="19"/>
      <c r="I6287" s="100"/>
      <c r="M6287" s="100"/>
      <c r="Q6287" s="99"/>
      <c r="R6287" s="340"/>
      <c r="S6287" s="119"/>
      <c r="T6287" s="123"/>
      <c r="U6287" s="119"/>
      <c r="V6287" s="99"/>
      <c r="W6287" s="127"/>
      <c r="X6287" s="99"/>
      <c r="Y6287" s="127"/>
    </row>
    <row r="6288" spans="3:25" ht="19" hidden="1">
      <c r="C6288" s="933"/>
      <c r="D6288" s="933"/>
      <c r="E6288" s="19"/>
      <c r="I6288" s="100"/>
      <c r="M6288" s="100"/>
      <c r="Q6288" s="99"/>
      <c r="R6288" s="340"/>
      <c r="S6288" s="119"/>
      <c r="T6288" s="123"/>
      <c r="U6288" s="119"/>
      <c r="V6288" s="99"/>
      <c r="W6288" s="127"/>
      <c r="X6288" s="99"/>
      <c r="Y6288" s="127"/>
    </row>
    <row r="6289" spans="3:25" ht="19" hidden="1">
      <c r="C6289" s="933"/>
      <c r="D6289" s="933"/>
      <c r="E6289" s="19"/>
      <c r="I6289" s="100"/>
      <c r="M6289" s="100"/>
      <c r="Q6289" s="99"/>
      <c r="R6289" s="340"/>
      <c r="S6289" s="119"/>
      <c r="T6289" s="123"/>
      <c r="U6289" s="119"/>
      <c r="V6289" s="99"/>
      <c r="W6289" s="127"/>
      <c r="X6289" s="99"/>
      <c r="Y6289" s="127"/>
    </row>
    <row r="6290" spans="3:25" ht="19" hidden="1">
      <c r="C6290" s="933"/>
      <c r="D6290" s="933"/>
      <c r="E6290" s="19"/>
      <c r="I6290" s="100"/>
      <c r="M6290" s="100"/>
      <c r="Q6290" s="99"/>
      <c r="R6290" s="340"/>
      <c r="S6290" s="119"/>
      <c r="T6290" s="123"/>
      <c r="U6290" s="119"/>
      <c r="V6290" s="99"/>
      <c r="W6290" s="127"/>
      <c r="X6290" s="99"/>
      <c r="Y6290" s="127"/>
    </row>
    <row r="6291" spans="3:25" ht="19" hidden="1">
      <c r="C6291" s="933"/>
      <c r="D6291" s="933"/>
      <c r="E6291" s="19"/>
      <c r="I6291" s="100"/>
      <c r="M6291" s="100"/>
      <c r="Q6291" s="99"/>
      <c r="R6291" s="340"/>
      <c r="S6291" s="119"/>
      <c r="T6291" s="123"/>
      <c r="U6291" s="119"/>
      <c r="V6291" s="99"/>
      <c r="W6291" s="127"/>
      <c r="X6291" s="99"/>
      <c r="Y6291" s="127"/>
    </row>
    <row r="6292" spans="3:25" ht="19" hidden="1">
      <c r="C6292" s="933"/>
      <c r="D6292" s="933"/>
      <c r="E6292" s="19"/>
      <c r="I6292" s="100"/>
      <c r="M6292" s="100"/>
      <c r="Q6292" s="99"/>
      <c r="R6292" s="340"/>
      <c r="S6292" s="119"/>
      <c r="T6292" s="123"/>
      <c r="U6292" s="119"/>
      <c r="V6292" s="99"/>
      <c r="W6292" s="127"/>
      <c r="X6292" s="99"/>
      <c r="Y6292" s="127"/>
    </row>
    <row r="6293" spans="3:25" ht="19" hidden="1">
      <c r="C6293" s="933"/>
      <c r="D6293" s="933"/>
      <c r="E6293" s="19"/>
      <c r="I6293" s="100"/>
      <c r="M6293" s="100"/>
      <c r="Q6293" s="99"/>
      <c r="R6293" s="340"/>
      <c r="S6293" s="119"/>
      <c r="T6293" s="123"/>
      <c r="U6293" s="119"/>
      <c r="V6293" s="99"/>
      <c r="W6293" s="127"/>
      <c r="X6293" s="99"/>
      <c r="Y6293" s="127"/>
    </row>
    <row r="6294" spans="3:25" ht="19" hidden="1">
      <c r="C6294" s="933"/>
      <c r="D6294" s="933"/>
      <c r="E6294" s="19"/>
      <c r="I6294" s="100"/>
      <c r="M6294" s="100"/>
      <c r="Q6294" s="99"/>
      <c r="R6294" s="340"/>
      <c r="S6294" s="119"/>
      <c r="T6294" s="123"/>
      <c r="U6294" s="119"/>
      <c r="V6294" s="99"/>
      <c r="W6294" s="127"/>
      <c r="X6294" s="99"/>
      <c r="Y6294" s="127"/>
    </row>
    <row r="6295" spans="3:25" ht="19" hidden="1">
      <c r="C6295" s="933"/>
      <c r="D6295" s="933"/>
      <c r="E6295" s="19"/>
      <c r="I6295" s="100"/>
      <c r="M6295" s="100"/>
      <c r="Q6295" s="99"/>
      <c r="R6295" s="340"/>
      <c r="S6295" s="119"/>
      <c r="T6295" s="123"/>
      <c r="U6295" s="119"/>
      <c r="V6295" s="99"/>
      <c r="W6295" s="127"/>
      <c r="X6295" s="99"/>
      <c r="Y6295" s="127"/>
    </row>
    <row r="6296" spans="3:25" ht="19" hidden="1">
      <c r="C6296" s="933"/>
      <c r="D6296" s="933"/>
      <c r="E6296" s="19"/>
      <c r="I6296" s="100"/>
      <c r="M6296" s="100"/>
      <c r="Q6296" s="99"/>
      <c r="R6296" s="340"/>
      <c r="S6296" s="119"/>
      <c r="T6296" s="123"/>
      <c r="U6296" s="119"/>
      <c r="V6296" s="99"/>
      <c r="W6296" s="127"/>
      <c r="X6296" s="99"/>
      <c r="Y6296" s="127"/>
    </row>
    <row r="6297" spans="3:25" ht="19" hidden="1">
      <c r="C6297" s="933"/>
      <c r="D6297" s="933"/>
      <c r="E6297" s="19"/>
      <c r="I6297" s="100"/>
      <c r="M6297" s="100"/>
      <c r="Q6297" s="99"/>
      <c r="R6297" s="340"/>
      <c r="S6297" s="119"/>
      <c r="T6297" s="123"/>
      <c r="U6297" s="119"/>
      <c r="V6297" s="99"/>
      <c r="W6297" s="127"/>
      <c r="X6297" s="99"/>
      <c r="Y6297" s="127"/>
    </row>
    <row r="6298" spans="3:25" ht="19" hidden="1">
      <c r="C6298" s="933"/>
      <c r="D6298" s="933"/>
      <c r="E6298" s="19"/>
      <c r="I6298" s="100"/>
      <c r="M6298" s="100"/>
      <c r="Q6298" s="99"/>
      <c r="R6298" s="340"/>
      <c r="S6298" s="119"/>
      <c r="T6298" s="123"/>
      <c r="U6298" s="119"/>
      <c r="V6298" s="99"/>
      <c r="W6298" s="127"/>
      <c r="X6298" s="99"/>
      <c r="Y6298" s="127"/>
    </row>
    <row r="6299" spans="3:25" ht="19" hidden="1">
      <c r="C6299" s="933"/>
      <c r="D6299" s="933"/>
      <c r="E6299" s="19"/>
      <c r="I6299" s="100"/>
      <c r="M6299" s="100"/>
      <c r="Q6299" s="99"/>
      <c r="R6299" s="340"/>
      <c r="S6299" s="119"/>
      <c r="T6299" s="123"/>
      <c r="U6299" s="119"/>
      <c r="V6299" s="99"/>
      <c r="W6299" s="127"/>
      <c r="X6299" s="99"/>
      <c r="Y6299" s="127"/>
    </row>
    <row r="6300" spans="3:25" ht="19" hidden="1">
      <c r="C6300" s="933"/>
      <c r="D6300" s="933"/>
      <c r="E6300" s="19"/>
      <c r="I6300" s="100"/>
      <c r="M6300" s="100"/>
      <c r="Q6300" s="99"/>
      <c r="R6300" s="340"/>
      <c r="S6300" s="119"/>
      <c r="T6300" s="123"/>
      <c r="U6300" s="119"/>
      <c r="V6300" s="99"/>
      <c r="W6300" s="127"/>
      <c r="X6300" s="99"/>
      <c r="Y6300" s="127"/>
    </row>
    <row r="6301" spans="3:25" ht="19" hidden="1">
      <c r="C6301" s="933"/>
      <c r="D6301" s="933"/>
      <c r="E6301" s="19"/>
      <c r="I6301" s="100"/>
      <c r="M6301" s="100"/>
      <c r="Q6301" s="99"/>
      <c r="R6301" s="340"/>
      <c r="S6301" s="119"/>
      <c r="T6301" s="123"/>
      <c r="U6301" s="119"/>
      <c r="V6301" s="99"/>
      <c r="W6301" s="127"/>
      <c r="X6301" s="99"/>
      <c r="Y6301" s="127"/>
    </row>
    <row r="6302" spans="3:25" ht="19" hidden="1">
      <c r="C6302" s="933"/>
      <c r="D6302" s="933"/>
      <c r="E6302" s="19"/>
      <c r="I6302" s="100"/>
      <c r="M6302" s="100"/>
      <c r="Q6302" s="99"/>
      <c r="R6302" s="340"/>
      <c r="S6302" s="119"/>
      <c r="T6302" s="123"/>
      <c r="U6302" s="119"/>
      <c r="V6302" s="99"/>
      <c r="W6302" s="127"/>
      <c r="X6302" s="99"/>
      <c r="Y6302" s="127"/>
    </row>
    <row r="6303" spans="3:25" ht="19" hidden="1">
      <c r="C6303" s="933"/>
      <c r="D6303" s="933"/>
      <c r="E6303" s="19"/>
      <c r="I6303" s="100"/>
      <c r="M6303" s="100"/>
      <c r="Q6303" s="99"/>
      <c r="R6303" s="340"/>
      <c r="S6303" s="119"/>
      <c r="T6303" s="123"/>
      <c r="U6303" s="119"/>
      <c r="V6303" s="99"/>
      <c r="W6303" s="127"/>
      <c r="X6303" s="99"/>
      <c r="Y6303" s="127"/>
    </row>
    <row r="6304" spans="3:25" ht="19" hidden="1">
      <c r="C6304" s="933"/>
      <c r="D6304" s="933"/>
      <c r="E6304" s="19"/>
      <c r="I6304" s="100"/>
      <c r="M6304" s="100"/>
      <c r="Q6304" s="99"/>
      <c r="R6304" s="340"/>
      <c r="S6304" s="119"/>
      <c r="T6304" s="123"/>
      <c r="U6304" s="119"/>
      <c r="V6304" s="99"/>
      <c r="W6304" s="127"/>
      <c r="X6304" s="99"/>
      <c r="Y6304" s="127"/>
    </row>
    <row r="6305" spans="3:25" ht="19" hidden="1">
      <c r="C6305" s="933"/>
      <c r="D6305" s="933"/>
      <c r="E6305" s="19"/>
      <c r="I6305" s="100"/>
      <c r="M6305" s="100"/>
      <c r="Q6305" s="99"/>
      <c r="R6305" s="340"/>
      <c r="S6305" s="119"/>
      <c r="T6305" s="123"/>
      <c r="U6305" s="119"/>
      <c r="V6305" s="99"/>
      <c r="W6305" s="127"/>
      <c r="X6305" s="99"/>
      <c r="Y6305" s="127"/>
    </row>
    <row r="6306" spans="3:25" ht="19" hidden="1">
      <c r="C6306" s="933"/>
      <c r="D6306" s="933"/>
      <c r="E6306" s="19"/>
      <c r="I6306" s="100"/>
      <c r="M6306" s="100"/>
      <c r="Q6306" s="99"/>
      <c r="R6306" s="340"/>
      <c r="S6306" s="119"/>
      <c r="T6306" s="123"/>
      <c r="U6306" s="119"/>
      <c r="V6306" s="99"/>
      <c r="W6306" s="127"/>
      <c r="X6306" s="99"/>
      <c r="Y6306" s="127"/>
    </row>
    <row r="6307" spans="3:25" ht="19" hidden="1">
      <c r="C6307" s="933"/>
      <c r="D6307" s="933"/>
      <c r="E6307" s="19"/>
      <c r="I6307" s="100"/>
      <c r="M6307" s="100"/>
      <c r="Q6307" s="99"/>
      <c r="R6307" s="340"/>
      <c r="S6307" s="119"/>
      <c r="T6307" s="123"/>
      <c r="U6307" s="119"/>
      <c r="V6307" s="99"/>
      <c r="W6307" s="127"/>
      <c r="X6307" s="99"/>
      <c r="Y6307" s="127"/>
    </row>
    <row r="6308" spans="3:25" ht="19" hidden="1">
      <c r="C6308" s="933"/>
      <c r="D6308" s="933"/>
      <c r="E6308" s="19"/>
      <c r="I6308" s="100"/>
      <c r="M6308" s="100"/>
      <c r="Q6308" s="99"/>
      <c r="R6308" s="340"/>
      <c r="S6308" s="119"/>
      <c r="T6308" s="123"/>
      <c r="U6308" s="119"/>
      <c r="V6308" s="99"/>
      <c r="W6308" s="127"/>
      <c r="X6308" s="99"/>
      <c r="Y6308" s="127"/>
    </row>
    <row r="6309" spans="3:25" ht="19" hidden="1">
      <c r="C6309" s="933"/>
      <c r="D6309" s="933"/>
      <c r="E6309" s="19"/>
      <c r="I6309" s="100"/>
      <c r="M6309" s="100"/>
      <c r="Q6309" s="99"/>
      <c r="R6309" s="340"/>
      <c r="S6309" s="119"/>
      <c r="T6309" s="123"/>
      <c r="U6309" s="119"/>
      <c r="V6309" s="99"/>
      <c r="W6309" s="127"/>
      <c r="X6309" s="99"/>
      <c r="Y6309" s="127"/>
    </row>
    <row r="6310" spans="3:25" ht="19" hidden="1">
      <c r="C6310" s="933"/>
      <c r="D6310" s="933"/>
      <c r="E6310" s="19"/>
      <c r="I6310" s="100"/>
      <c r="M6310" s="100"/>
      <c r="Q6310" s="99"/>
      <c r="R6310" s="340"/>
      <c r="S6310" s="119"/>
      <c r="T6310" s="123"/>
      <c r="U6310" s="119"/>
      <c r="V6310" s="99"/>
      <c r="W6310" s="127"/>
      <c r="X6310" s="99"/>
      <c r="Y6310" s="127"/>
    </row>
    <row r="6311" spans="3:25" ht="19" hidden="1">
      <c r="C6311" s="933"/>
      <c r="D6311" s="933"/>
      <c r="E6311" s="19"/>
      <c r="I6311" s="100"/>
      <c r="M6311" s="100"/>
      <c r="Q6311" s="99"/>
      <c r="R6311" s="340"/>
      <c r="S6311" s="119"/>
      <c r="T6311" s="123"/>
      <c r="U6311" s="119"/>
      <c r="V6311" s="99"/>
      <c r="W6311" s="127"/>
      <c r="X6311" s="99"/>
      <c r="Y6311" s="127"/>
    </row>
    <row r="6312" spans="3:25" ht="19" hidden="1">
      <c r="C6312" s="933"/>
      <c r="D6312" s="933"/>
      <c r="E6312" s="19"/>
      <c r="I6312" s="100"/>
      <c r="M6312" s="100"/>
      <c r="Q6312" s="99"/>
      <c r="R6312" s="340"/>
      <c r="S6312" s="119"/>
      <c r="T6312" s="123"/>
      <c r="U6312" s="119"/>
      <c r="V6312" s="99"/>
      <c r="W6312" s="127"/>
      <c r="X6312" s="99"/>
      <c r="Y6312" s="127"/>
    </row>
    <row r="6313" spans="3:25" ht="19" hidden="1">
      <c r="C6313" s="933"/>
      <c r="D6313" s="933"/>
      <c r="E6313" s="19"/>
      <c r="I6313" s="100"/>
      <c r="M6313" s="100"/>
      <c r="Q6313" s="99"/>
      <c r="R6313" s="340"/>
      <c r="S6313" s="119"/>
      <c r="T6313" s="123"/>
      <c r="U6313" s="119"/>
      <c r="V6313" s="99"/>
      <c r="W6313" s="127"/>
      <c r="X6313" s="99"/>
      <c r="Y6313" s="127"/>
    </row>
    <row r="6314" spans="3:25" ht="19" hidden="1">
      <c r="C6314" s="933"/>
      <c r="D6314" s="933"/>
      <c r="E6314" s="19"/>
      <c r="I6314" s="100"/>
      <c r="M6314" s="100"/>
      <c r="Q6314" s="99"/>
      <c r="R6314" s="340"/>
      <c r="S6314" s="119"/>
      <c r="T6314" s="123"/>
      <c r="U6314" s="119"/>
      <c r="V6314" s="99"/>
      <c r="W6314" s="127"/>
      <c r="X6314" s="99"/>
      <c r="Y6314" s="127"/>
    </row>
    <row r="6315" spans="3:25" ht="19" hidden="1">
      <c r="C6315" s="933"/>
      <c r="D6315" s="933"/>
      <c r="E6315" s="19"/>
      <c r="I6315" s="100"/>
      <c r="M6315" s="100"/>
      <c r="Q6315" s="99"/>
      <c r="R6315" s="340"/>
      <c r="S6315" s="119"/>
      <c r="T6315" s="123"/>
      <c r="U6315" s="119"/>
      <c r="V6315" s="99"/>
      <c r="W6315" s="127"/>
      <c r="X6315" s="99"/>
      <c r="Y6315" s="127"/>
    </row>
    <row r="6316" spans="3:25" ht="19" hidden="1">
      <c r="C6316" s="933"/>
      <c r="D6316" s="933"/>
      <c r="E6316" s="19"/>
      <c r="I6316" s="100"/>
      <c r="M6316" s="100"/>
      <c r="Q6316" s="99"/>
      <c r="R6316" s="340"/>
      <c r="S6316" s="119"/>
      <c r="T6316" s="123"/>
      <c r="U6316" s="119"/>
      <c r="V6316" s="99"/>
      <c r="W6316" s="127"/>
      <c r="X6316" s="99"/>
      <c r="Y6316" s="127"/>
    </row>
    <row r="6317" spans="3:25" ht="19" hidden="1">
      <c r="C6317" s="933"/>
      <c r="D6317" s="933"/>
      <c r="E6317" s="19"/>
      <c r="I6317" s="100"/>
      <c r="M6317" s="100"/>
      <c r="Q6317" s="99"/>
      <c r="R6317" s="340"/>
      <c r="S6317" s="119"/>
      <c r="T6317" s="123"/>
      <c r="U6317" s="119"/>
      <c r="V6317" s="99"/>
      <c r="W6317" s="127"/>
      <c r="X6317" s="99"/>
      <c r="Y6317" s="127"/>
    </row>
    <row r="6318" spans="3:25" ht="19" hidden="1">
      <c r="C6318" s="933"/>
      <c r="D6318" s="933"/>
      <c r="E6318" s="19"/>
      <c r="I6318" s="100"/>
      <c r="M6318" s="100"/>
      <c r="Q6318" s="99"/>
      <c r="R6318" s="340"/>
      <c r="S6318" s="119"/>
      <c r="T6318" s="123"/>
      <c r="U6318" s="119"/>
      <c r="V6318" s="99"/>
      <c r="W6318" s="127"/>
      <c r="X6318" s="99"/>
      <c r="Y6318" s="127"/>
    </row>
    <row r="6319" spans="3:25" ht="19" hidden="1">
      <c r="C6319" s="933"/>
      <c r="D6319" s="933"/>
      <c r="E6319" s="19"/>
      <c r="I6319" s="100"/>
      <c r="M6319" s="100"/>
      <c r="Q6319" s="99"/>
      <c r="R6319" s="340"/>
      <c r="S6319" s="119"/>
      <c r="T6319" s="123"/>
      <c r="U6319" s="119"/>
      <c r="V6319" s="99"/>
      <c r="W6319" s="127"/>
      <c r="X6319" s="99"/>
      <c r="Y6319" s="127"/>
    </row>
    <row r="6320" spans="3:25" ht="19" hidden="1">
      <c r="C6320" s="933"/>
      <c r="D6320" s="933"/>
      <c r="E6320" s="19"/>
      <c r="I6320" s="100"/>
      <c r="M6320" s="100"/>
      <c r="Q6320" s="99"/>
      <c r="R6320" s="340"/>
      <c r="S6320" s="119"/>
      <c r="T6320" s="123"/>
      <c r="U6320" s="119"/>
      <c r="V6320" s="99"/>
      <c r="W6320" s="127"/>
      <c r="X6320" s="99"/>
      <c r="Y6320" s="127"/>
    </row>
    <row r="6321" spans="3:25" ht="19" hidden="1">
      <c r="C6321" s="933"/>
      <c r="D6321" s="933"/>
      <c r="E6321" s="19"/>
      <c r="I6321" s="100"/>
      <c r="M6321" s="100"/>
      <c r="Q6321" s="99"/>
      <c r="R6321" s="340"/>
      <c r="S6321" s="119"/>
      <c r="T6321" s="123"/>
      <c r="U6321" s="119"/>
      <c r="V6321" s="99"/>
      <c r="W6321" s="127"/>
      <c r="X6321" s="99"/>
      <c r="Y6321" s="127"/>
    </row>
    <row r="6322" spans="3:25" ht="19" hidden="1">
      <c r="C6322" s="933"/>
      <c r="D6322" s="933"/>
      <c r="E6322" s="19"/>
      <c r="I6322" s="100"/>
      <c r="M6322" s="100"/>
      <c r="Q6322" s="99"/>
      <c r="R6322" s="340"/>
      <c r="S6322" s="119"/>
      <c r="T6322" s="123"/>
      <c r="U6322" s="119"/>
      <c r="V6322" s="99"/>
      <c r="W6322" s="127"/>
      <c r="X6322" s="99"/>
      <c r="Y6322" s="127"/>
    </row>
    <row r="6323" spans="3:25" ht="19" hidden="1">
      <c r="C6323" s="933"/>
      <c r="D6323" s="933"/>
      <c r="E6323" s="19"/>
      <c r="I6323" s="100"/>
      <c r="M6323" s="100"/>
      <c r="Q6323" s="99"/>
      <c r="R6323" s="340"/>
      <c r="S6323" s="119"/>
      <c r="T6323" s="123"/>
      <c r="U6323" s="119"/>
      <c r="V6323" s="99"/>
      <c r="W6323" s="127"/>
      <c r="X6323" s="99"/>
      <c r="Y6323" s="127"/>
    </row>
    <row r="6324" spans="3:25" ht="19" hidden="1">
      <c r="C6324" s="933"/>
      <c r="D6324" s="933"/>
      <c r="E6324" s="19"/>
      <c r="I6324" s="100"/>
      <c r="M6324" s="100"/>
      <c r="Q6324" s="99"/>
      <c r="R6324" s="340"/>
      <c r="S6324" s="119"/>
      <c r="T6324" s="123"/>
      <c r="U6324" s="119"/>
      <c r="V6324" s="99"/>
      <c r="W6324" s="127"/>
      <c r="X6324" s="99"/>
      <c r="Y6324" s="127"/>
    </row>
    <row r="6325" spans="3:25" ht="19" hidden="1">
      <c r="C6325" s="933"/>
      <c r="D6325" s="933"/>
      <c r="E6325" s="19"/>
      <c r="I6325" s="100"/>
      <c r="M6325" s="100"/>
      <c r="Q6325" s="99"/>
      <c r="R6325" s="340"/>
      <c r="S6325" s="119"/>
      <c r="T6325" s="123"/>
      <c r="U6325" s="119"/>
      <c r="V6325" s="99"/>
      <c r="W6325" s="127"/>
      <c r="X6325" s="99"/>
      <c r="Y6325" s="127"/>
    </row>
    <row r="6326" spans="3:25" ht="19" hidden="1">
      <c r="C6326" s="933"/>
      <c r="D6326" s="933"/>
      <c r="E6326" s="19"/>
      <c r="I6326" s="100"/>
      <c r="M6326" s="100"/>
      <c r="Q6326" s="99"/>
      <c r="R6326" s="340"/>
      <c r="S6326" s="119"/>
      <c r="T6326" s="123"/>
      <c r="U6326" s="119"/>
      <c r="V6326" s="99"/>
      <c r="W6326" s="127"/>
      <c r="X6326" s="99"/>
      <c r="Y6326" s="127"/>
    </row>
    <row r="6327" spans="3:25" ht="19" hidden="1">
      <c r="C6327" s="933"/>
      <c r="D6327" s="933"/>
      <c r="E6327" s="19"/>
      <c r="I6327" s="100"/>
      <c r="M6327" s="100"/>
      <c r="Q6327" s="99"/>
      <c r="R6327" s="340"/>
      <c r="S6327" s="119"/>
      <c r="T6327" s="123"/>
      <c r="U6327" s="119"/>
      <c r="V6327" s="99"/>
      <c r="W6327" s="127"/>
      <c r="X6327" s="99"/>
      <c r="Y6327" s="127"/>
    </row>
    <row r="6328" spans="3:25" ht="19" hidden="1">
      <c r="C6328" s="933"/>
      <c r="D6328" s="933"/>
      <c r="E6328" s="19"/>
      <c r="I6328" s="100"/>
      <c r="M6328" s="100"/>
      <c r="Q6328" s="99"/>
      <c r="R6328" s="340"/>
      <c r="S6328" s="119"/>
      <c r="T6328" s="123"/>
      <c r="U6328" s="119"/>
      <c r="V6328" s="99"/>
      <c r="W6328" s="127"/>
      <c r="X6328" s="99"/>
      <c r="Y6328" s="127"/>
    </row>
    <row r="6329" spans="3:25" ht="19" hidden="1">
      <c r="C6329" s="933"/>
      <c r="D6329" s="933"/>
      <c r="E6329" s="19"/>
      <c r="I6329" s="100"/>
      <c r="M6329" s="100"/>
      <c r="Q6329" s="99"/>
      <c r="R6329" s="340"/>
      <c r="S6329" s="119"/>
      <c r="T6329" s="123"/>
      <c r="U6329" s="119"/>
      <c r="V6329" s="99"/>
      <c r="W6329" s="127"/>
      <c r="X6329" s="99"/>
      <c r="Y6329" s="127"/>
    </row>
    <row r="6330" spans="3:25" ht="19" hidden="1">
      <c r="C6330" s="933"/>
      <c r="D6330" s="933"/>
      <c r="E6330" s="19"/>
      <c r="I6330" s="100"/>
      <c r="M6330" s="100"/>
      <c r="Q6330" s="99"/>
      <c r="R6330" s="340"/>
      <c r="S6330" s="119"/>
      <c r="T6330" s="123"/>
      <c r="U6330" s="119"/>
      <c r="V6330" s="99"/>
      <c r="W6330" s="127"/>
      <c r="X6330" s="99"/>
      <c r="Y6330" s="127"/>
    </row>
    <row r="6331" spans="3:25" ht="19" hidden="1">
      <c r="C6331" s="933"/>
      <c r="D6331" s="933"/>
      <c r="E6331" s="19"/>
      <c r="I6331" s="100"/>
      <c r="M6331" s="100"/>
      <c r="Q6331" s="99"/>
      <c r="R6331" s="340"/>
      <c r="S6331" s="119"/>
      <c r="T6331" s="123"/>
      <c r="U6331" s="119"/>
      <c r="V6331" s="99"/>
      <c r="W6331" s="127"/>
      <c r="X6331" s="99"/>
      <c r="Y6331" s="127"/>
    </row>
    <row r="6332" spans="3:25" ht="19" hidden="1">
      <c r="C6332" s="933"/>
      <c r="D6332" s="933"/>
      <c r="E6332" s="19"/>
      <c r="I6332" s="100"/>
      <c r="M6332" s="100"/>
      <c r="Q6332" s="99"/>
      <c r="R6332" s="340"/>
      <c r="S6332" s="119"/>
      <c r="T6332" s="123"/>
      <c r="U6332" s="119"/>
      <c r="V6332" s="99"/>
      <c r="W6332" s="127"/>
      <c r="X6332" s="99"/>
      <c r="Y6332" s="127"/>
    </row>
    <row r="6333" spans="3:25" ht="19" hidden="1">
      <c r="C6333" s="933"/>
      <c r="D6333" s="933"/>
      <c r="E6333" s="19"/>
      <c r="I6333" s="100"/>
      <c r="M6333" s="100"/>
      <c r="Q6333" s="99"/>
      <c r="R6333" s="340"/>
      <c r="S6333" s="119"/>
      <c r="T6333" s="123"/>
      <c r="U6333" s="119"/>
      <c r="V6333" s="99"/>
      <c r="W6333" s="127"/>
      <c r="X6333" s="99"/>
      <c r="Y6333" s="127"/>
    </row>
    <row r="6334" spans="3:25" ht="19" hidden="1">
      <c r="C6334" s="933"/>
      <c r="D6334" s="933"/>
      <c r="E6334" s="19"/>
      <c r="I6334" s="100"/>
      <c r="M6334" s="100"/>
      <c r="Q6334" s="99"/>
      <c r="R6334" s="340"/>
      <c r="S6334" s="119"/>
      <c r="T6334" s="123"/>
      <c r="U6334" s="119"/>
      <c r="V6334" s="99"/>
      <c r="W6334" s="127"/>
      <c r="X6334" s="99"/>
      <c r="Y6334" s="127"/>
    </row>
    <row r="6335" spans="3:25" ht="19" hidden="1">
      <c r="C6335" s="933"/>
      <c r="D6335" s="933"/>
      <c r="E6335" s="19"/>
      <c r="I6335" s="100"/>
      <c r="M6335" s="100"/>
      <c r="Q6335" s="99"/>
      <c r="R6335" s="340"/>
      <c r="S6335" s="119"/>
      <c r="T6335" s="123"/>
      <c r="U6335" s="119"/>
      <c r="V6335" s="99"/>
      <c r="W6335" s="127"/>
      <c r="X6335" s="99"/>
      <c r="Y6335" s="127"/>
    </row>
    <row r="6336" spans="3:25" ht="19" hidden="1">
      <c r="C6336" s="933"/>
      <c r="D6336" s="933"/>
      <c r="E6336" s="19"/>
      <c r="I6336" s="100"/>
      <c r="M6336" s="100"/>
      <c r="Q6336" s="99"/>
      <c r="R6336" s="340"/>
      <c r="S6336" s="119"/>
      <c r="T6336" s="123"/>
      <c r="U6336" s="119"/>
      <c r="V6336" s="99"/>
      <c r="W6336" s="127"/>
      <c r="X6336" s="99"/>
      <c r="Y6336" s="127"/>
    </row>
    <row r="6337" spans="3:25" ht="19" hidden="1">
      <c r="C6337" s="933"/>
      <c r="D6337" s="933"/>
      <c r="E6337" s="19"/>
      <c r="I6337" s="100"/>
      <c r="M6337" s="100"/>
      <c r="Q6337" s="99"/>
      <c r="R6337" s="340"/>
      <c r="S6337" s="119"/>
      <c r="T6337" s="123"/>
      <c r="U6337" s="119"/>
      <c r="V6337" s="99"/>
      <c r="W6337" s="127"/>
      <c r="X6337" s="99"/>
      <c r="Y6337" s="127"/>
    </row>
    <row r="6338" spans="3:25" ht="19" hidden="1">
      <c r="C6338" s="933"/>
      <c r="D6338" s="933"/>
      <c r="E6338" s="19"/>
      <c r="I6338" s="100"/>
      <c r="M6338" s="100"/>
      <c r="Q6338" s="99"/>
      <c r="R6338" s="340"/>
      <c r="S6338" s="119"/>
      <c r="T6338" s="123"/>
      <c r="U6338" s="119"/>
      <c r="V6338" s="99"/>
      <c r="W6338" s="127"/>
      <c r="X6338" s="99"/>
      <c r="Y6338" s="127"/>
    </row>
    <row r="6339" spans="3:25" ht="19" hidden="1">
      <c r="C6339" s="933"/>
      <c r="D6339" s="933"/>
      <c r="E6339" s="19"/>
      <c r="I6339" s="100"/>
      <c r="M6339" s="100"/>
      <c r="Q6339" s="99"/>
      <c r="R6339" s="340"/>
      <c r="S6339" s="119"/>
      <c r="T6339" s="123"/>
      <c r="U6339" s="119"/>
      <c r="V6339" s="99"/>
      <c r="W6339" s="127"/>
      <c r="X6339" s="99"/>
      <c r="Y6339" s="127"/>
    </row>
    <row r="6340" spans="3:25" ht="19" hidden="1">
      <c r="C6340" s="933"/>
      <c r="D6340" s="933"/>
      <c r="E6340" s="19"/>
      <c r="I6340" s="100"/>
      <c r="M6340" s="100"/>
      <c r="Q6340" s="99"/>
      <c r="R6340" s="340"/>
      <c r="S6340" s="119"/>
      <c r="T6340" s="123"/>
      <c r="U6340" s="119"/>
      <c r="V6340" s="99"/>
      <c r="W6340" s="127"/>
      <c r="X6340" s="99"/>
      <c r="Y6340" s="127"/>
    </row>
    <row r="6341" spans="3:25" ht="19" hidden="1">
      <c r="C6341" s="933"/>
      <c r="D6341" s="933"/>
      <c r="E6341" s="19"/>
      <c r="I6341" s="100"/>
      <c r="M6341" s="100"/>
      <c r="Q6341" s="99"/>
      <c r="R6341" s="340"/>
      <c r="S6341" s="119"/>
      <c r="T6341" s="123"/>
      <c r="U6341" s="119"/>
      <c r="V6341" s="99"/>
      <c r="W6341" s="127"/>
      <c r="X6341" s="99"/>
      <c r="Y6341" s="127"/>
    </row>
    <row r="6342" spans="3:25" ht="19" hidden="1">
      <c r="C6342" s="933"/>
      <c r="D6342" s="933"/>
      <c r="E6342" s="19"/>
      <c r="I6342" s="100"/>
      <c r="M6342" s="100"/>
      <c r="Q6342" s="99"/>
      <c r="R6342" s="340"/>
      <c r="S6342" s="119"/>
      <c r="T6342" s="123"/>
      <c r="U6342" s="119"/>
      <c r="V6342" s="99"/>
      <c r="W6342" s="127"/>
      <c r="X6342" s="99"/>
      <c r="Y6342" s="127"/>
    </row>
    <row r="6343" spans="3:25" ht="19" hidden="1">
      <c r="C6343" s="933"/>
      <c r="D6343" s="933"/>
      <c r="E6343" s="19"/>
      <c r="I6343" s="100"/>
      <c r="M6343" s="100"/>
      <c r="Q6343" s="99"/>
      <c r="R6343" s="340"/>
      <c r="S6343" s="119"/>
      <c r="T6343" s="123"/>
      <c r="U6343" s="119"/>
      <c r="V6343" s="99"/>
      <c r="W6343" s="127"/>
      <c r="X6343" s="99"/>
      <c r="Y6343" s="127"/>
    </row>
    <row r="6344" spans="3:25" ht="19" hidden="1">
      <c r="C6344" s="933"/>
      <c r="D6344" s="933"/>
      <c r="E6344" s="19"/>
      <c r="I6344" s="100"/>
      <c r="M6344" s="100"/>
      <c r="Q6344" s="99"/>
      <c r="R6344" s="340"/>
      <c r="S6344" s="119"/>
      <c r="T6344" s="123"/>
      <c r="U6344" s="119"/>
      <c r="V6344" s="99"/>
      <c r="W6344" s="127"/>
      <c r="X6344" s="99"/>
      <c r="Y6344" s="127"/>
    </row>
    <row r="6345" spans="3:25" ht="19" hidden="1">
      <c r="C6345" s="933"/>
      <c r="D6345" s="933"/>
      <c r="E6345" s="19"/>
      <c r="I6345" s="100"/>
      <c r="M6345" s="100"/>
      <c r="Q6345" s="99"/>
      <c r="R6345" s="340"/>
      <c r="S6345" s="119"/>
      <c r="T6345" s="123"/>
      <c r="U6345" s="119"/>
      <c r="V6345" s="99"/>
      <c r="W6345" s="127"/>
      <c r="X6345" s="99"/>
      <c r="Y6345" s="127"/>
    </row>
    <row r="6346" spans="3:25" ht="19" hidden="1">
      <c r="C6346" s="933"/>
      <c r="D6346" s="933"/>
      <c r="E6346" s="19"/>
      <c r="I6346" s="100"/>
      <c r="M6346" s="100"/>
      <c r="Q6346" s="99"/>
      <c r="R6346" s="340"/>
      <c r="S6346" s="119"/>
      <c r="T6346" s="123"/>
      <c r="U6346" s="119"/>
      <c r="V6346" s="99"/>
      <c r="W6346" s="127"/>
      <c r="X6346" s="99"/>
      <c r="Y6346" s="127"/>
    </row>
    <row r="6347" spans="3:25" ht="19" hidden="1">
      <c r="C6347" s="933"/>
      <c r="D6347" s="933"/>
      <c r="E6347" s="19"/>
      <c r="I6347" s="100"/>
      <c r="M6347" s="100"/>
      <c r="Q6347" s="99"/>
      <c r="R6347" s="340"/>
      <c r="S6347" s="119"/>
      <c r="T6347" s="123"/>
      <c r="U6347" s="119"/>
      <c r="V6347" s="99"/>
      <c r="W6347" s="127"/>
      <c r="X6347" s="99"/>
      <c r="Y6347" s="127"/>
    </row>
    <row r="6348" spans="3:25" ht="19" hidden="1">
      <c r="C6348" s="933"/>
      <c r="D6348" s="933"/>
      <c r="E6348" s="19"/>
      <c r="I6348" s="100"/>
      <c r="M6348" s="100"/>
      <c r="Q6348" s="99"/>
      <c r="R6348" s="340"/>
      <c r="S6348" s="119"/>
      <c r="T6348" s="123"/>
      <c r="U6348" s="119"/>
      <c r="V6348" s="99"/>
      <c r="W6348" s="127"/>
      <c r="X6348" s="99"/>
      <c r="Y6348" s="127"/>
    </row>
    <row r="6349" spans="3:25" ht="19" hidden="1">
      <c r="C6349" s="933"/>
      <c r="D6349" s="933"/>
      <c r="E6349" s="19"/>
      <c r="I6349" s="100"/>
      <c r="M6349" s="100"/>
      <c r="Q6349" s="99"/>
      <c r="R6349" s="340"/>
      <c r="S6349" s="119"/>
      <c r="T6349" s="123"/>
      <c r="U6349" s="119"/>
      <c r="V6349" s="99"/>
      <c r="W6349" s="127"/>
      <c r="X6349" s="99"/>
      <c r="Y6349" s="127"/>
    </row>
    <row r="6350" spans="3:25" ht="19" hidden="1">
      <c r="C6350" s="933"/>
      <c r="D6350" s="933"/>
      <c r="E6350" s="19"/>
      <c r="I6350" s="100"/>
      <c r="M6350" s="100"/>
      <c r="Q6350" s="99"/>
      <c r="R6350" s="340"/>
      <c r="S6350" s="119"/>
      <c r="T6350" s="123"/>
      <c r="U6350" s="119"/>
      <c r="V6350" s="99"/>
      <c r="W6350" s="127"/>
      <c r="X6350" s="99"/>
      <c r="Y6350" s="127"/>
    </row>
    <row r="6351" spans="3:25" ht="19" hidden="1">
      <c r="C6351" s="933"/>
      <c r="D6351" s="933"/>
      <c r="E6351" s="19"/>
      <c r="I6351" s="100"/>
      <c r="M6351" s="100"/>
      <c r="Q6351" s="99"/>
      <c r="R6351" s="340"/>
      <c r="S6351" s="119"/>
      <c r="T6351" s="123"/>
      <c r="U6351" s="119"/>
      <c r="V6351" s="99"/>
      <c r="W6351" s="127"/>
      <c r="X6351" s="99"/>
      <c r="Y6351" s="127"/>
    </row>
    <row r="6352" spans="3:25" ht="19" hidden="1">
      <c r="C6352" s="933"/>
      <c r="D6352" s="933"/>
      <c r="E6352" s="19"/>
      <c r="I6352" s="100"/>
      <c r="M6352" s="100"/>
      <c r="Q6352" s="99"/>
      <c r="R6352" s="340"/>
      <c r="S6352" s="119"/>
      <c r="T6352" s="123"/>
      <c r="U6352" s="119"/>
      <c r="V6352" s="99"/>
      <c r="W6352" s="127"/>
      <c r="X6352" s="99"/>
      <c r="Y6352" s="127"/>
    </row>
    <row r="6353" spans="3:25" ht="19" hidden="1">
      <c r="C6353" s="933"/>
      <c r="D6353" s="933"/>
      <c r="E6353" s="19"/>
      <c r="I6353" s="100"/>
      <c r="M6353" s="100"/>
      <c r="Q6353" s="99"/>
      <c r="R6353" s="340"/>
      <c r="S6353" s="119"/>
      <c r="T6353" s="123"/>
      <c r="U6353" s="119"/>
      <c r="V6353" s="99"/>
      <c r="W6353" s="127"/>
      <c r="X6353" s="99"/>
      <c r="Y6353" s="127"/>
    </row>
    <row r="6354" spans="3:25" ht="19" hidden="1">
      <c r="C6354" s="933"/>
      <c r="D6354" s="933"/>
      <c r="E6354" s="19"/>
      <c r="I6354" s="100"/>
      <c r="M6354" s="100"/>
      <c r="Q6354" s="99"/>
      <c r="R6354" s="340"/>
      <c r="S6354" s="119"/>
      <c r="T6354" s="123"/>
      <c r="U6354" s="119"/>
      <c r="V6354" s="99"/>
      <c r="W6354" s="127"/>
      <c r="X6354" s="99"/>
      <c r="Y6354" s="127"/>
    </row>
    <row r="6355" spans="3:25" ht="19" hidden="1">
      <c r="C6355" s="933"/>
      <c r="D6355" s="933"/>
      <c r="E6355" s="19"/>
      <c r="I6355" s="100"/>
      <c r="M6355" s="100"/>
      <c r="Q6355" s="99"/>
      <c r="R6355" s="340"/>
      <c r="S6355" s="119"/>
      <c r="T6355" s="123"/>
      <c r="U6355" s="119"/>
      <c r="V6355" s="99"/>
      <c r="W6355" s="127"/>
      <c r="X6355" s="99"/>
      <c r="Y6355" s="127"/>
    </row>
    <row r="6356" spans="3:25" ht="19" hidden="1">
      <c r="C6356" s="933"/>
      <c r="D6356" s="933"/>
      <c r="E6356" s="19"/>
      <c r="I6356" s="100"/>
      <c r="M6356" s="100"/>
      <c r="Q6356" s="99"/>
      <c r="R6356" s="340"/>
      <c r="S6356" s="119"/>
      <c r="T6356" s="123"/>
      <c r="U6356" s="119"/>
      <c r="V6356" s="99"/>
      <c r="W6356" s="127"/>
      <c r="X6356" s="99"/>
      <c r="Y6356" s="127"/>
    </row>
    <row r="6357" spans="3:25" ht="19" hidden="1">
      <c r="C6357" s="933"/>
      <c r="D6357" s="933"/>
      <c r="E6357" s="19"/>
      <c r="I6357" s="100"/>
      <c r="M6357" s="100"/>
      <c r="Q6357" s="99"/>
      <c r="R6357" s="340"/>
      <c r="S6357" s="119"/>
      <c r="T6357" s="123"/>
      <c r="U6357" s="119"/>
      <c r="V6357" s="99"/>
      <c r="W6357" s="127"/>
      <c r="X6357" s="99"/>
      <c r="Y6357" s="127"/>
    </row>
    <row r="6358" spans="3:25" ht="19" hidden="1">
      <c r="C6358" s="933"/>
      <c r="D6358" s="933"/>
      <c r="E6358" s="19"/>
      <c r="I6358" s="100"/>
      <c r="M6358" s="100"/>
      <c r="Q6358" s="99"/>
      <c r="R6358" s="340"/>
      <c r="S6358" s="119"/>
      <c r="T6358" s="123"/>
      <c r="U6358" s="119"/>
      <c r="V6358" s="99"/>
      <c r="W6358" s="127"/>
      <c r="X6358" s="99"/>
      <c r="Y6358" s="127"/>
    </row>
    <row r="6359" spans="3:25" ht="19" hidden="1">
      <c r="C6359" s="933"/>
      <c r="D6359" s="933"/>
      <c r="E6359" s="19"/>
      <c r="I6359" s="100"/>
      <c r="M6359" s="100"/>
      <c r="Q6359" s="99"/>
      <c r="R6359" s="340"/>
      <c r="S6359" s="119"/>
      <c r="T6359" s="123"/>
      <c r="U6359" s="119"/>
      <c r="V6359" s="99"/>
      <c r="W6359" s="127"/>
      <c r="X6359" s="99"/>
      <c r="Y6359" s="127"/>
    </row>
    <row r="6360" spans="3:25" ht="19" hidden="1">
      <c r="C6360" s="933"/>
      <c r="D6360" s="933"/>
      <c r="E6360" s="19"/>
      <c r="I6360" s="100"/>
      <c r="M6360" s="100"/>
      <c r="Q6360" s="99"/>
      <c r="R6360" s="340"/>
      <c r="S6360" s="119"/>
      <c r="T6360" s="123"/>
      <c r="U6360" s="119"/>
      <c r="V6360" s="99"/>
      <c r="W6360" s="127"/>
      <c r="X6360" s="99"/>
      <c r="Y6360" s="127"/>
    </row>
    <row r="6361" spans="3:25" ht="19" hidden="1">
      <c r="C6361" s="933"/>
      <c r="D6361" s="933"/>
      <c r="E6361" s="19"/>
      <c r="I6361" s="100"/>
      <c r="M6361" s="100"/>
      <c r="Q6361" s="99"/>
      <c r="R6361" s="340"/>
      <c r="S6361" s="119"/>
      <c r="T6361" s="123"/>
      <c r="U6361" s="119"/>
      <c r="V6361" s="99"/>
      <c r="W6361" s="127"/>
      <c r="X6361" s="99"/>
      <c r="Y6361" s="127"/>
    </row>
    <row r="6362" spans="3:25" ht="19" hidden="1">
      <c r="C6362" s="933"/>
      <c r="D6362" s="933"/>
      <c r="E6362" s="19"/>
      <c r="I6362" s="100"/>
      <c r="M6362" s="100"/>
      <c r="Q6362" s="99"/>
      <c r="R6362" s="340"/>
      <c r="S6362" s="119"/>
      <c r="T6362" s="123"/>
      <c r="U6362" s="119"/>
      <c r="V6362" s="99"/>
      <c r="W6362" s="127"/>
      <c r="X6362" s="99"/>
      <c r="Y6362" s="127"/>
    </row>
    <row r="6363" spans="3:25" ht="19" hidden="1">
      <c r="C6363" s="933"/>
      <c r="D6363" s="933"/>
      <c r="E6363" s="19"/>
      <c r="I6363" s="100"/>
      <c r="M6363" s="100"/>
      <c r="Q6363" s="99"/>
      <c r="R6363" s="340"/>
      <c r="S6363" s="119"/>
      <c r="T6363" s="123"/>
      <c r="U6363" s="119"/>
      <c r="V6363" s="99"/>
      <c r="W6363" s="127"/>
      <c r="X6363" s="99"/>
      <c r="Y6363" s="127"/>
    </row>
    <row r="6364" spans="3:25" ht="19" hidden="1">
      <c r="C6364" s="933"/>
      <c r="D6364" s="933"/>
      <c r="E6364" s="19"/>
      <c r="I6364" s="100"/>
      <c r="M6364" s="100"/>
      <c r="Q6364" s="99"/>
      <c r="R6364" s="340"/>
      <c r="S6364" s="119"/>
      <c r="T6364" s="123"/>
      <c r="U6364" s="119"/>
      <c r="V6364" s="99"/>
      <c r="W6364" s="127"/>
      <c r="X6364" s="99"/>
      <c r="Y6364" s="127"/>
    </row>
    <row r="6365" spans="3:25" ht="19" hidden="1">
      <c r="C6365" s="933"/>
      <c r="D6365" s="933"/>
      <c r="E6365" s="19"/>
      <c r="I6365" s="100"/>
      <c r="M6365" s="100"/>
      <c r="Q6365" s="99"/>
      <c r="R6365" s="340"/>
      <c r="S6365" s="119"/>
      <c r="T6365" s="123"/>
      <c r="U6365" s="119"/>
      <c r="V6365" s="99"/>
      <c r="W6365" s="127"/>
      <c r="X6365" s="99"/>
      <c r="Y6365" s="127"/>
    </row>
    <row r="6366" spans="3:25" ht="19" hidden="1">
      <c r="C6366" s="933"/>
      <c r="D6366" s="933"/>
      <c r="E6366" s="19"/>
      <c r="I6366" s="100"/>
      <c r="M6366" s="100"/>
      <c r="Q6366" s="99"/>
      <c r="R6366" s="340"/>
      <c r="S6366" s="119"/>
      <c r="T6366" s="123"/>
      <c r="U6366" s="119"/>
      <c r="V6366" s="99"/>
      <c r="W6366" s="127"/>
      <c r="X6366" s="99"/>
      <c r="Y6366" s="127"/>
    </row>
    <row r="6367" spans="3:25" ht="19" hidden="1">
      <c r="C6367" s="933"/>
      <c r="D6367" s="933"/>
      <c r="E6367" s="19"/>
      <c r="I6367" s="100"/>
      <c r="M6367" s="100"/>
      <c r="Q6367" s="99"/>
      <c r="R6367" s="340"/>
      <c r="S6367" s="119"/>
      <c r="T6367" s="123"/>
      <c r="U6367" s="119"/>
      <c r="V6367" s="99"/>
      <c r="W6367" s="127"/>
      <c r="X6367" s="99"/>
      <c r="Y6367" s="127"/>
    </row>
    <row r="6368" spans="3:25" ht="19" hidden="1">
      <c r="C6368" s="933"/>
      <c r="D6368" s="933"/>
      <c r="E6368" s="19"/>
      <c r="I6368" s="100"/>
      <c r="M6368" s="100"/>
      <c r="Q6368" s="99"/>
      <c r="R6368" s="340"/>
      <c r="S6368" s="119"/>
      <c r="T6368" s="123"/>
      <c r="U6368" s="119"/>
      <c r="V6368" s="99"/>
      <c r="W6368" s="127"/>
      <c r="X6368" s="99"/>
      <c r="Y6368" s="127"/>
    </row>
    <row r="6369" spans="3:25" ht="19" hidden="1">
      <c r="C6369" s="933"/>
      <c r="D6369" s="933"/>
      <c r="E6369" s="19"/>
      <c r="I6369" s="100"/>
      <c r="M6369" s="100"/>
      <c r="Q6369" s="99"/>
      <c r="R6369" s="340"/>
      <c r="S6369" s="119"/>
      <c r="T6369" s="123"/>
      <c r="U6369" s="119"/>
      <c r="V6369" s="99"/>
      <c r="W6369" s="127"/>
      <c r="X6369" s="99"/>
      <c r="Y6369" s="127"/>
    </row>
    <row r="6370" spans="3:25" ht="19" hidden="1">
      <c r="C6370" s="933"/>
      <c r="D6370" s="933"/>
      <c r="E6370" s="19"/>
      <c r="I6370" s="100"/>
      <c r="M6370" s="100"/>
      <c r="Q6370" s="99"/>
      <c r="R6370" s="340"/>
      <c r="S6370" s="119"/>
      <c r="T6370" s="123"/>
      <c r="U6370" s="119"/>
      <c r="V6370" s="99"/>
      <c r="W6370" s="127"/>
      <c r="X6370" s="99"/>
      <c r="Y6370" s="127"/>
    </row>
    <row r="6371" spans="3:25" ht="19" hidden="1">
      <c r="C6371" s="933"/>
      <c r="D6371" s="933"/>
      <c r="E6371" s="19"/>
      <c r="I6371" s="100"/>
      <c r="M6371" s="100"/>
      <c r="Q6371" s="99"/>
      <c r="R6371" s="340"/>
      <c r="S6371" s="119"/>
      <c r="T6371" s="123"/>
      <c r="U6371" s="119"/>
      <c r="V6371" s="99"/>
      <c r="W6371" s="127"/>
      <c r="X6371" s="99"/>
      <c r="Y6371" s="127"/>
    </row>
    <row r="6372" spans="3:25" ht="19" hidden="1">
      <c r="C6372" s="933"/>
      <c r="D6372" s="933"/>
      <c r="E6372" s="19"/>
      <c r="I6372" s="100"/>
      <c r="M6372" s="100"/>
      <c r="Q6372" s="99"/>
      <c r="R6372" s="340"/>
      <c r="S6372" s="119"/>
      <c r="T6372" s="123"/>
      <c r="U6372" s="119"/>
      <c r="V6372" s="99"/>
      <c r="W6372" s="127"/>
      <c r="X6372" s="99"/>
      <c r="Y6372" s="127"/>
    </row>
    <row r="6373" spans="3:25" ht="19" hidden="1">
      <c r="C6373" s="933"/>
      <c r="D6373" s="933"/>
      <c r="E6373" s="19"/>
      <c r="I6373" s="100"/>
      <c r="M6373" s="100"/>
      <c r="Q6373" s="99"/>
      <c r="R6373" s="340"/>
      <c r="S6373" s="119"/>
      <c r="T6373" s="123"/>
      <c r="U6373" s="119"/>
      <c r="V6373" s="99"/>
      <c r="W6373" s="127"/>
      <c r="X6373" s="99"/>
      <c r="Y6373" s="127"/>
    </row>
    <row r="6374" spans="3:25" ht="19" hidden="1">
      <c r="C6374" s="933"/>
      <c r="D6374" s="933"/>
      <c r="E6374" s="19"/>
      <c r="I6374" s="100"/>
      <c r="M6374" s="100"/>
      <c r="Q6374" s="99"/>
      <c r="R6374" s="340"/>
      <c r="S6374" s="119"/>
      <c r="T6374" s="123"/>
      <c r="U6374" s="119"/>
      <c r="V6374" s="99"/>
      <c r="W6374" s="127"/>
      <c r="X6374" s="99"/>
      <c r="Y6374" s="127"/>
    </row>
    <row r="6375" spans="3:25" ht="19" hidden="1">
      <c r="C6375" s="933"/>
      <c r="D6375" s="933"/>
      <c r="E6375" s="19"/>
      <c r="I6375" s="100"/>
      <c r="M6375" s="100"/>
      <c r="Q6375" s="99"/>
      <c r="R6375" s="340"/>
      <c r="S6375" s="119"/>
      <c r="T6375" s="123"/>
      <c r="U6375" s="119"/>
      <c r="V6375" s="99"/>
      <c r="W6375" s="127"/>
      <c r="X6375" s="99"/>
      <c r="Y6375" s="127"/>
    </row>
    <row r="6376" spans="3:25" ht="19" hidden="1">
      <c r="C6376" s="933"/>
      <c r="D6376" s="933"/>
      <c r="E6376" s="19"/>
      <c r="I6376" s="100"/>
      <c r="M6376" s="100"/>
      <c r="Q6376" s="99"/>
      <c r="R6376" s="340"/>
      <c r="S6376" s="119"/>
      <c r="T6376" s="123"/>
      <c r="U6376" s="119"/>
      <c r="V6376" s="99"/>
      <c r="W6376" s="127"/>
      <c r="X6376" s="99"/>
      <c r="Y6376" s="127"/>
    </row>
    <row r="6377" spans="3:25" ht="19" hidden="1">
      <c r="C6377" s="933"/>
      <c r="D6377" s="933"/>
      <c r="E6377" s="19"/>
      <c r="I6377" s="100"/>
      <c r="M6377" s="100"/>
      <c r="Q6377" s="99"/>
      <c r="R6377" s="340"/>
      <c r="S6377" s="119"/>
      <c r="T6377" s="123"/>
      <c r="U6377" s="119"/>
      <c r="V6377" s="99"/>
      <c r="W6377" s="127"/>
      <c r="X6377" s="99"/>
      <c r="Y6377" s="127"/>
    </row>
    <row r="6378" spans="3:25" ht="19" hidden="1">
      <c r="C6378" s="933"/>
      <c r="D6378" s="933"/>
      <c r="E6378" s="19"/>
      <c r="I6378" s="100"/>
      <c r="M6378" s="100"/>
      <c r="Q6378" s="99"/>
      <c r="R6378" s="340"/>
      <c r="S6378" s="119"/>
      <c r="T6378" s="123"/>
      <c r="U6378" s="119"/>
      <c r="V6378" s="99"/>
      <c r="W6378" s="127"/>
      <c r="X6378" s="99"/>
      <c r="Y6378" s="127"/>
    </row>
    <row r="6379" spans="3:25" ht="19" hidden="1">
      <c r="C6379" s="933"/>
      <c r="D6379" s="933"/>
      <c r="E6379" s="19"/>
      <c r="I6379" s="100"/>
      <c r="M6379" s="100"/>
      <c r="Q6379" s="99"/>
      <c r="R6379" s="340"/>
      <c r="S6379" s="119"/>
      <c r="T6379" s="123"/>
      <c r="U6379" s="119"/>
      <c r="V6379" s="99"/>
      <c r="W6379" s="127"/>
      <c r="X6379" s="99"/>
      <c r="Y6379" s="127"/>
    </row>
    <row r="6380" spans="3:25" ht="19" hidden="1">
      <c r="C6380" s="933"/>
      <c r="D6380" s="933"/>
      <c r="E6380" s="19"/>
      <c r="I6380" s="100"/>
      <c r="M6380" s="100"/>
      <c r="Q6380" s="99"/>
      <c r="R6380" s="340"/>
      <c r="S6380" s="119"/>
      <c r="T6380" s="123"/>
      <c r="U6380" s="119"/>
      <c r="V6380" s="99"/>
      <c r="W6380" s="127"/>
      <c r="X6380" s="99"/>
      <c r="Y6380" s="127"/>
    </row>
    <row r="6381" spans="3:25" ht="19" hidden="1">
      <c r="C6381" s="933"/>
      <c r="D6381" s="933"/>
      <c r="E6381" s="19"/>
      <c r="I6381" s="100"/>
      <c r="M6381" s="100"/>
      <c r="Q6381" s="99"/>
      <c r="R6381" s="340"/>
      <c r="S6381" s="119"/>
      <c r="T6381" s="123"/>
      <c r="U6381" s="119"/>
      <c r="V6381" s="99"/>
      <c r="W6381" s="127"/>
      <c r="X6381" s="99"/>
      <c r="Y6381" s="127"/>
    </row>
    <row r="6382" spans="3:25" ht="19" hidden="1">
      <c r="C6382" s="933"/>
      <c r="D6382" s="933"/>
      <c r="E6382" s="19"/>
      <c r="I6382" s="100"/>
      <c r="M6382" s="100"/>
      <c r="Q6382" s="99"/>
      <c r="R6382" s="340"/>
      <c r="S6382" s="119"/>
      <c r="T6382" s="123"/>
      <c r="U6382" s="119"/>
      <c r="V6382" s="99"/>
      <c r="W6382" s="127"/>
      <c r="X6382" s="99"/>
      <c r="Y6382" s="127"/>
    </row>
    <row r="6383" spans="3:25" ht="19" hidden="1">
      <c r="C6383" s="933"/>
      <c r="D6383" s="933"/>
      <c r="E6383" s="19"/>
      <c r="I6383" s="100"/>
      <c r="M6383" s="100"/>
      <c r="Q6383" s="99"/>
      <c r="R6383" s="340"/>
      <c r="S6383" s="119"/>
      <c r="T6383" s="123"/>
      <c r="U6383" s="119"/>
      <c r="V6383" s="99"/>
      <c r="W6383" s="127"/>
      <c r="X6383" s="99"/>
      <c r="Y6383" s="127"/>
    </row>
    <row r="6384" spans="3:25" ht="19" hidden="1">
      <c r="C6384" s="933"/>
      <c r="D6384" s="933"/>
      <c r="E6384" s="19"/>
      <c r="I6384" s="100"/>
      <c r="M6384" s="100"/>
      <c r="Q6384" s="99"/>
      <c r="R6384" s="340"/>
      <c r="S6384" s="119"/>
      <c r="T6384" s="123"/>
      <c r="U6384" s="119"/>
      <c r="V6384" s="99"/>
      <c r="W6384" s="127"/>
      <c r="X6384" s="99"/>
      <c r="Y6384" s="127"/>
    </row>
    <row r="6385" spans="3:25" ht="19" hidden="1">
      <c r="C6385" s="933"/>
      <c r="D6385" s="933"/>
      <c r="E6385" s="19"/>
      <c r="I6385" s="100"/>
      <c r="M6385" s="100"/>
      <c r="Q6385" s="99"/>
      <c r="R6385" s="340"/>
      <c r="S6385" s="119"/>
      <c r="T6385" s="123"/>
      <c r="U6385" s="119"/>
      <c r="V6385" s="99"/>
      <c r="W6385" s="127"/>
      <c r="X6385" s="99"/>
      <c r="Y6385" s="127"/>
    </row>
    <row r="6386" spans="3:25" ht="19" hidden="1">
      <c r="C6386" s="933"/>
      <c r="D6386" s="933"/>
      <c r="E6386" s="19"/>
      <c r="I6386" s="100"/>
      <c r="M6386" s="100"/>
      <c r="Q6386" s="99"/>
      <c r="R6386" s="340"/>
      <c r="S6386" s="119"/>
      <c r="T6386" s="123"/>
      <c r="U6386" s="119"/>
      <c r="V6386" s="99"/>
      <c r="W6386" s="127"/>
      <c r="X6386" s="99"/>
      <c r="Y6386" s="127"/>
    </row>
    <row r="6387" spans="3:25" ht="19" hidden="1">
      <c r="C6387" s="933"/>
      <c r="D6387" s="933"/>
      <c r="E6387" s="19"/>
      <c r="I6387" s="100"/>
      <c r="M6387" s="100"/>
      <c r="Q6387" s="99"/>
      <c r="R6387" s="340"/>
      <c r="S6387" s="119"/>
      <c r="T6387" s="123"/>
      <c r="U6387" s="119"/>
      <c r="V6387" s="99"/>
      <c r="W6387" s="127"/>
      <c r="X6387" s="99"/>
      <c r="Y6387" s="127"/>
    </row>
    <row r="6388" spans="3:25" ht="19" hidden="1">
      <c r="C6388" s="933"/>
      <c r="D6388" s="933"/>
      <c r="E6388" s="19"/>
      <c r="I6388" s="100"/>
      <c r="M6388" s="100"/>
      <c r="Q6388" s="99"/>
      <c r="R6388" s="340"/>
      <c r="S6388" s="119"/>
      <c r="T6388" s="123"/>
      <c r="U6388" s="119"/>
      <c r="V6388" s="99"/>
      <c r="W6388" s="127"/>
      <c r="X6388" s="99"/>
      <c r="Y6388" s="127"/>
    </row>
    <row r="6389" spans="3:25" ht="19" hidden="1">
      <c r="C6389" s="933"/>
      <c r="D6389" s="933"/>
      <c r="E6389" s="19"/>
      <c r="I6389" s="100"/>
      <c r="M6389" s="100"/>
      <c r="Q6389" s="99"/>
      <c r="R6389" s="340"/>
      <c r="S6389" s="119"/>
      <c r="T6389" s="123"/>
      <c r="U6389" s="119"/>
      <c r="V6389" s="99"/>
      <c r="W6389" s="127"/>
      <c r="X6389" s="99"/>
      <c r="Y6389" s="127"/>
    </row>
    <row r="6390" spans="3:25" ht="19" hidden="1">
      <c r="C6390" s="933"/>
      <c r="D6390" s="933"/>
      <c r="E6390" s="19"/>
      <c r="I6390" s="100"/>
      <c r="M6390" s="100"/>
      <c r="Q6390" s="99"/>
      <c r="R6390" s="340"/>
      <c r="S6390" s="119"/>
      <c r="T6390" s="123"/>
      <c r="U6390" s="119"/>
      <c r="V6390" s="99"/>
      <c r="W6390" s="127"/>
      <c r="X6390" s="99"/>
      <c r="Y6390" s="127"/>
    </row>
    <row r="6391" spans="3:25" ht="19" hidden="1">
      <c r="C6391" s="933"/>
      <c r="D6391" s="933"/>
      <c r="E6391" s="19"/>
      <c r="I6391" s="100"/>
      <c r="M6391" s="100"/>
      <c r="Q6391" s="99"/>
      <c r="R6391" s="340"/>
      <c r="S6391" s="119"/>
      <c r="T6391" s="123"/>
      <c r="U6391" s="119"/>
      <c r="V6391" s="99"/>
      <c r="W6391" s="127"/>
      <c r="X6391" s="99"/>
      <c r="Y6391" s="127"/>
    </row>
    <row r="6392" spans="3:25" ht="19" hidden="1">
      <c r="C6392" s="933"/>
      <c r="D6392" s="933"/>
      <c r="E6392" s="19"/>
      <c r="I6392" s="100"/>
      <c r="M6392" s="100"/>
      <c r="Q6392" s="99"/>
      <c r="R6392" s="340"/>
      <c r="S6392" s="119"/>
      <c r="T6392" s="123"/>
      <c r="U6392" s="119"/>
      <c r="V6392" s="99"/>
      <c r="W6392" s="127"/>
      <c r="X6392" s="99"/>
      <c r="Y6392" s="127"/>
    </row>
    <row r="6393" spans="3:25" ht="19" hidden="1">
      <c r="C6393" s="933"/>
      <c r="D6393" s="933"/>
      <c r="E6393" s="19"/>
      <c r="I6393" s="100"/>
      <c r="M6393" s="100"/>
      <c r="Q6393" s="99"/>
      <c r="R6393" s="340"/>
      <c r="S6393" s="119"/>
      <c r="T6393" s="123"/>
      <c r="U6393" s="119"/>
      <c r="V6393" s="99"/>
      <c r="W6393" s="127"/>
      <c r="X6393" s="99"/>
      <c r="Y6393" s="127"/>
    </row>
    <row r="6394" spans="3:25" ht="19" hidden="1">
      <c r="C6394" s="933"/>
      <c r="D6394" s="933"/>
      <c r="E6394" s="19"/>
      <c r="I6394" s="100"/>
      <c r="M6394" s="100"/>
      <c r="Q6394" s="99"/>
      <c r="R6394" s="340"/>
      <c r="S6394" s="119"/>
      <c r="T6394" s="123"/>
      <c r="U6394" s="119"/>
      <c r="V6394" s="99"/>
      <c r="W6394" s="127"/>
      <c r="X6394" s="99"/>
      <c r="Y6394" s="127"/>
    </row>
    <row r="6395" spans="3:25" ht="19" hidden="1">
      <c r="C6395" s="933"/>
      <c r="D6395" s="933"/>
      <c r="E6395" s="19"/>
      <c r="I6395" s="100"/>
      <c r="M6395" s="100"/>
      <c r="Q6395" s="99"/>
      <c r="R6395" s="340"/>
      <c r="S6395" s="119"/>
      <c r="T6395" s="123"/>
      <c r="U6395" s="119"/>
      <c r="V6395" s="99"/>
      <c r="W6395" s="127"/>
      <c r="X6395" s="99"/>
      <c r="Y6395" s="127"/>
    </row>
    <row r="6396" spans="3:25" ht="19" hidden="1">
      <c r="C6396" s="933"/>
      <c r="D6396" s="933"/>
      <c r="E6396" s="19"/>
      <c r="I6396" s="100"/>
      <c r="M6396" s="100"/>
      <c r="Q6396" s="99"/>
      <c r="R6396" s="340"/>
      <c r="S6396" s="119"/>
      <c r="T6396" s="123"/>
      <c r="U6396" s="119"/>
      <c r="V6396" s="99"/>
      <c r="W6396" s="127"/>
      <c r="X6396" s="99"/>
      <c r="Y6396" s="127"/>
    </row>
    <row r="6397" spans="3:25" ht="19" hidden="1">
      <c r="C6397" s="933"/>
      <c r="D6397" s="933"/>
      <c r="E6397" s="19"/>
      <c r="I6397" s="100"/>
      <c r="M6397" s="100"/>
      <c r="Q6397" s="99"/>
      <c r="R6397" s="340"/>
      <c r="S6397" s="119"/>
      <c r="T6397" s="123"/>
      <c r="U6397" s="119"/>
      <c r="V6397" s="99"/>
      <c r="W6397" s="127"/>
      <c r="X6397" s="99"/>
      <c r="Y6397" s="127"/>
    </row>
    <row r="6398" spans="3:25" ht="19" hidden="1">
      <c r="C6398" s="933"/>
      <c r="D6398" s="933"/>
      <c r="E6398" s="19"/>
      <c r="I6398" s="100"/>
      <c r="M6398" s="100"/>
      <c r="Q6398" s="99"/>
      <c r="R6398" s="340"/>
      <c r="S6398" s="119"/>
      <c r="T6398" s="123"/>
      <c r="U6398" s="119"/>
      <c r="V6398" s="99"/>
      <c r="W6398" s="127"/>
      <c r="X6398" s="99"/>
      <c r="Y6398" s="127"/>
    </row>
    <row r="6399" spans="3:25" ht="19" hidden="1">
      <c r="C6399" s="933"/>
      <c r="D6399" s="933"/>
      <c r="E6399" s="19"/>
      <c r="I6399" s="100"/>
      <c r="M6399" s="100"/>
      <c r="Q6399" s="99"/>
      <c r="R6399" s="340"/>
      <c r="S6399" s="119"/>
      <c r="T6399" s="123"/>
      <c r="U6399" s="119"/>
      <c r="V6399" s="99"/>
      <c r="W6399" s="127"/>
      <c r="X6399" s="99"/>
      <c r="Y6399" s="127"/>
    </row>
    <row r="6400" spans="3:25" ht="19" hidden="1">
      <c r="C6400" s="933"/>
      <c r="D6400" s="933"/>
      <c r="E6400" s="19"/>
      <c r="I6400" s="100"/>
      <c r="M6400" s="100"/>
      <c r="Q6400" s="99"/>
      <c r="R6400" s="340"/>
      <c r="S6400" s="119"/>
      <c r="T6400" s="123"/>
      <c r="U6400" s="119"/>
      <c r="V6400" s="99"/>
      <c r="W6400" s="127"/>
      <c r="X6400" s="99"/>
      <c r="Y6400" s="127"/>
    </row>
    <row r="6401" spans="3:25" ht="19" hidden="1">
      <c r="C6401" s="933"/>
      <c r="D6401" s="933"/>
      <c r="E6401" s="19"/>
      <c r="I6401" s="100"/>
      <c r="M6401" s="100"/>
      <c r="Q6401" s="99"/>
      <c r="R6401" s="340"/>
      <c r="S6401" s="119"/>
      <c r="T6401" s="123"/>
      <c r="U6401" s="119"/>
      <c r="V6401" s="99"/>
      <c r="W6401" s="127"/>
      <c r="X6401" s="99"/>
      <c r="Y6401" s="127"/>
    </row>
    <row r="6402" spans="3:25" ht="19" hidden="1">
      <c r="C6402" s="933"/>
      <c r="D6402" s="933"/>
      <c r="E6402" s="19"/>
      <c r="I6402" s="100"/>
      <c r="M6402" s="100"/>
      <c r="Q6402" s="99"/>
      <c r="R6402" s="340"/>
      <c r="S6402" s="119"/>
      <c r="T6402" s="123"/>
      <c r="U6402" s="119"/>
      <c r="V6402" s="99"/>
      <c r="W6402" s="127"/>
      <c r="X6402" s="99"/>
      <c r="Y6402" s="127"/>
    </row>
    <row r="6403" spans="3:25" ht="19" hidden="1">
      <c r="C6403" s="933"/>
      <c r="D6403" s="933"/>
      <c r="E6403" s="19"/>
      <c r="I6403" s="100"/>
      <c r="M6403" s="100"/>
      <c r="Q6403" s="99"/>
      <c r="R6403" s="340"/>
      <c r="S6403" s="119"/>
      <c r="T6403" s="123"/>
      <c r="U6403" s="119"/>
      <c r="V6403" s="99"/>
      <c r="W6403" s="127"/>
      <c r="X6403" s="99"/>
      <c r="Y6403" s="127"/>
    </row>
    <row r="6404" spans="3:25" ht="19" hidden="1">
      <c r="C6404" s="933"/>
      <c r="D6404" s="933"/>
      <c r="E6404" s="19"/>
      <c r="I6404" s="100"/>
      <c r="M6404" s="100"/>
      <c r="Q6404" s="99"/>
      <c r="R6404" s="340"/>
      <c r="S6404" s="119"/>
      <c r="T6404" s="123"/>
      <c r="U6404" s="119"/>
      <c r="V6404" s="99"/>
      <c r="W6404" s="127"/>
      <c r="X6404" s="99"/>
      <c r="Y6404" s="127"/>
    </row>
    <row r="6405" spans="3:25" ht="19" hidden="1">
      <c r="C6405" s="933"/>
      <c r="D6405" s="933"/>
      <c r="E6405" s="19"/>
      <c r="I6405" s="100"/>
      <c r="M6405" s="100"/>
      <c r="Q6405" s="99"/>
      <c r="R6405" s="340"/>
      <c r="S6405" s="119"/>
      <c r="T6405" s="123"/>
      <c r="U6405" s="119"/>
      <c r="V6405" s="99"/>
      <c r="W6405" s="127"/>
      <c r="X6405" s="99"/>
      <c r="Y6405" s="127"/>
    </row>
    <row r="6406" spans="3:25" ht="19" hidden="1">
      <c r="C6406" s="933"/>
      <c r="D6406" s="933"/>
      <c r="E6406" s="19"/>
      <c r="I6406" s="100"/>
      <c r="M6406" s="100"/>
      <c r="Q6406" s="99"/>
      <c r="R6406" s="340"/>
      <c r="S6406" s="119"/>
      <c r="T6406" s="123"/>
      <c r="U6406" s="119"/>
      <c r="V6406" s="99"/>
      <c r="W6406" s="127"/>
      <c r="X6406" s="99"/>
      <c r="Y6406" s="127"/>
    </row>
    <row r="6407" spans="3:25" ht="19" hidden="1">
      <c r="C6407" s="933"/>
      <c r="D6407" s="933"/>
      <c r="E6407" s="19"/>
      <c r="I6407" s="100"/>
      <c r="M6407" s="100"/>
      <c r="Q6407" s="99"/>
      <c r="R6407" s="340"/>
      <c r="S6407" s="119"/>
      <c r="T6407" s="123"/>
      <c r="U6407" s="119"/>
      <c r="V6407" s="99"/>
      <c r="W6407" s="127"/>
      <c r="X6407" s="99"/>
      <c r="Y6407" s="127"/>
    </row>
    <row r="6408" spans="3:25" ht="19" hidden="1">
      <c r="C6408" s="933"/>
      <c r="D6408" s="933"/>
      <c r="E6408" s="19"/>
      <c r="I6408" s="100"/>
      <c r="M6408" s="100"/>
      <c r="Q6408" s="99"/>
      <c r="R6408" s="340"/>
      <c r="S6408" s="119"/>
      <c r="T6408" s="123"/>
      <c r="U6408" s="119"/>
      <c r="V6408" s="99"/>
      <c r="W6408" s="127"/>
      <c r="X6408" s="99"/>
      <c r="Y6408" s="127"/>
    </row>
    <row r="6409" spans="3:25" ht="19" hidden="1">
      <c r="C6409" s="933"/>
      <c r="D6409" s="933"/>
      <c r="E6409" s="19"/>
      <c r="I6409" s="100"/>
      <c r="M6409" s="100"/>
      <c r="Q6409" s="99"/>
      <c r="R6409" s="340"/>
      <c r="S6409" s="119"/>
      <c r="T6409" s="123"/>
      <c r="U6409" s="119"/>
      <c r="V6409" s="99"/>
      <c r="W6409" s="127"/>
      <c r="X6409" s="99"/>
      <c r="Y6409" s="127"/>
    </row>
    <row r="6410" spans="3:25" ht="19" hidden="1">
      <c r="C6410" s="933"/>
      <c r="D6410" s="933"/>
      <c r="E6410" s="19"/>
      <c r="I6410" s="100"/>
      <c r="M6410" s="100"/>
      <c r="Q6410" s="99"/>
      <c r="R6410" s="340"/>
      <c r="S6410" s="119"/>
      <c r="T6410" s="123"/>
      <c r="U6410" s="119"/>
      <c r="V6410" s="99"/>
      <c r="W6410" s="127"/>
      <c r="X6410" s="99"/>
      <c r="Y6410" s="127"/>
    </row>
    <row r="6411" spans="3:25" ht="19" hidden="1">
      <c r="C6411" s="933"/>
      <c r="D6411" s="933"/>
      <c r="E6411" s="19"/>
      <c r="I6411" s="100"/>
      <c r="M6411" s="100"/>
      <c r="Q6411" s="99"/>
      <c r="R6411" s="340"/>
      <c r="S6411" s="119"/>
      <c r="T6411" s="123"/>
      <c r="U6411" s="119"/>
      <c r="V6411" s="99"/>
      <c r="W6411" s="127"/>
      <c r="X6411" s="99"/>
      <c r="Y6411" s="127"/>
    </row>
    <row r="6412" spans="3:25" ht="19" hidden="1">
      <c r="C6412" s="933"/>
      <c r="D6412" s="933"/>
      <c r="E6412" s="19"/>
      <c r="I6412" s="100"/>
      <c r="M6412" s="100"/>
      <c r="Q6412" s="99"/>
      <c r="R6412" s="340"/>
      <c r="S6412" s="119"/>
      <c r="T6412" s="123"/>
      <c r="U6412" s="119"/>
      <c r="V6412" s="99"/>
      <c r="W6412" s="127"/>
      <c r="X6412" s="99"/>
      <c r="Y6412" s="127"/>
    </row>
    <row r="6413" spans="3:25" ht="19" hidden="1">
      <c r="C6413" s="933"/>
      <c r="D6413" s="933"/>
      <c r="E6413" s="19"/>
      <c r="I6413" s="100"/>
      <c r="M6413" s="100"/>
      <c r="Q6413" s="99"/>
      <c r="R6413" s="340"/>
      <c r="S6413" s="119"/>
      <c r="T6413" s="123"/>
      <c r="U6413" s="119"/>
      <c r="V6413" s="99"/>
      <c r="W6413" s="127"/>
      <c r="X6413" s="99"/>
      <c r="Y6413" s="127"/>
    </row>
    <row r="6414" spans="3:25" ht="19" hidden="1">
      <c r="C6414" s="933"/>
      <c r="D6414" s="933"/>
      <c r="E6414" s="19"/>
      <c r="I6414" s="100"/>
      <c r="M6414" s="100"/>
      <c r="Q6414" s="99"/>
      <c r="R6414" s="340"/>
      <c r="S6414" s="119"/>
      <c r="T6414" s="123"/>
      <c r="U6414" s="119"/>
      <c r="V6414" s="99"/>
      <c r="W6414" s="127"/>
      <c r="X6414" s="99"/>
      <c r="Y6414" s="127"/>
    </row>
    <row r="6415" spans="3:25" ht="19" hidden="1">
      <c r="C6415" s="933"/>
      <c r="D6415" s="933"/>
      <c r="E6415" s="19"/>
      <c r="I6415" s="100"/>
      <c r="M6415" s="100"/>
      <c r="Q6415" s="99"/>
      <c r="R6415" s="340"/>
      <c r="S6415" s="119"/>
      <c r="T6415" s="123"/>
      <c r="U6415" s="119"/>
      <c r="V6415" s="99"/>
      <c r="W6415" s="127"/>
      <c r="X6415" s="99"/>
      <c r="Y6415" s="127"/>
    </row>
    <row r="6416" spans="3:25" ht="19" hidden="1">
      <c r="C6416" s="933"/>
      <c r="D6416" s="933"/>
      <c r="E6416" s="19"/>
      <c r="I6416" s="100"/>
      <c r="M6416" s="100"/>
      <c r="Q6416" s="99"/>
      <c r="R6416" s="340"/>
      <c r="S6416" s="119"/>
      <c r="T6416" s="123"/>
      <c r="U6416" s="119"/>
      <c r="V6416" s="99"/>
      <c r="W6416" s="127"/>
      <c r="X6416" s="99"/>
      <c r="Y6416" s="127"/>
    </row>
    <row r="6417" spans="3:25" ht="19" hidden="1">
      <c r="C6417" s="933"/>
      <c r="D6417" s="933"/>
      <c r="E6417" s="19"/>
      <c r="I6417" s="100"/>
      <c r="M6417" s="100"/>
      <c r="Q6417" s="99"/>
      <c r="R6417" s="340"/>
      <c r="S6417" s="119"/>
      <c r="T6417" s="123"/>
      <c r="U6417" s="119"/>
      <c r="V6417" s="99"/>
      <c r="W6417" s="127"/>
      <c r="X6417" s="99"/>
      <c r="Y6417" s="127"/>
    </row>
    <row r="6418" spans="3:25" ht="19" hidden="1">
      <c r="C6418" s="933"/>
      <c r="D6418" s="933"/>
      <c r="E6418" s="19"/>
      <c r="I6418" s="100"/>
      <c r="M6418" s="100"/>
      <c r="Q6418" s="99"/>
      <c r="R6418" s="340"/>
      <c r="S6418" s="119"/>
      <c r="T6418" s="123"/>
      <c r="U6418" s="119"/>
      <c r="V6418" s="99"/>
      <c r="W6418" s="127"/>
      <c r="X6418" s="99"/>
      <c r="Y6418" s="127"/>
    </row>
    <row r="6419" spans="3:25" ht="19" hidden="1">
      <c r="C6419" s="933"/>
      <c r="D6419" s="933"/>
      <c r="E6419" s="19"/>
      <c r="I6419" s="100"/>
      <c r="M6419" s="100"/>
      <c r="Q6419" s="99"/>
      <c r="R6419" s="340"/>
      <c r="S6419" s="119"/>
      <c r="T6419" s="123"/>
      <c r="U6419" s="119"/>
      <c r="V6419" s="99"/>
      <c r="W6419" s="127"/>
      <c r="X6419" s="99"/>
      <c r="Y6419" s="127"/>
    </row>
    <row r="6420" spans="3:25" ht="19" hidden="1">
      <c r="C6420" s="933"/>
      <c r="D6420" s="933"/>
      <c r="E6420" s="19"/>
      <c r="I6420" s="100"/>
      <c r="M6420" s="100"/>
      <c r="Q6420" s="99"/>
      <c r="R6420" s="340"/>
      <c r="S6420" s="119"/>
      <c r="T6420" s="123"/>
      <c r="U6420" s="119"/>
      <c r="V6420" s="99"/>
      <c r="W6420" s="127"/>
      <c r="X6420" s="99"/>
      <c r="Y6420" s="127"/>
    </row>
    <row r="6421" spans="3:25" ht="19" hidden="1">
      <c r="C6421" s="933"/>
      <c r="D6421" s="933"/>
      <c r="E6421" s="19"/>
      <c r="I6421" s="100"/>
      <c r="M6421" s="100"/>
      <c r="Q6421" s="99"/>
      <c r="R6421" s="340"/>
      <c r="S6421" s="119"/>
      <c r="T6421" s="123"/>
      <c r="U6421" s="119"/>
      <c r="V6421" s="99"/>
      <c r="W6421" s="127"/>
      <c r="X6421" s="99"/>
      <c r="Y6421" s="127"/>
    </row>
    <row r="6422" spans="3:25" ht="19" hidden="1">
      <c r="C6422" s="933"/>
      <c r="D6422" s="933"/>
      <c r="E6422" s="19"/>
      <c r="I6422" s="100"/>
      <c r="M6422" s="100"/>
      <c r="Q6422" s="99"/>
      <c r="R6422" s="340"/>
      <c r="S6422" s="119"/>
      <c r="T6422" s="123"/>
      <c r="U6422" s="119"/>
      <c r="V6422" s="99"/>
      <c r="W6422" s="127"/>
      <c r="X6422" s="99"/>
      <c r="Y6422" s="127"/>
    </row>
    <row r="6423" spans="3:25" ht="19" hidden="1">
      <c r="C6423" s="933"/>
      <c r="D6423" s="933"/>
      <c r="E6423" s="19"/>
      <c r="I6423" s="100"/>
      <c r="M6423" s="100"/>
      <c r="Q6423" s="99"/>
      <c r="R6423" s="340"/>
      <c r="S6423" s="119"/>
      <c r="T6423" s="123"/>
      <c r="U6423" s="119"/>
      <c r="V6423" s="99"/>
      <c r="W6423" s="127"/>
      <c r="X6423" s="99"/>
      <c r="Y6423" s="127"/>
    </row>
    <row r="6424" spans="3:25" ht="19" hidden="1">
      <c r="C6424" s="933"/>
      <c r="D6424" s="933"/>
      <c r="E6424" s="19"/>
      <c r="I6424" s="100"/>
      <c r="M6424" s="100"/>
      <c r="Q6424" s="99"/>
      <c r="R6424" s="340"/>
      <c r="S6424" s="119"/>
      <c r="T6424" s="123"/>
      <c r="U6424" s="119"/>
      <c r="V6424" s="99"/>
      <c r="W6424" s="127"/>
      <c r="X6424" s="99"/>
      <c r="Y6424" s="127"/>
    </row>
    <row r="6425" spans="3:25" ht="19" hidden="1">
      <c r="C6425" s="933"/>
      <c r="D6425" s="933"/>
      <c r="E6425" s="19"/>
      <c r="I6425" s="100"/>
      <c r="M6425" s="100"/>
      <c r="Q6425" s="99"/>
      <c r="R6425" s="340"/>
      <c r="S6425" s="119"/>
      <c r="T6425" s="123"/>
      <c r="U6425" s="119"/>
      <c r="V6425" s="99"/>
      <c r="W6425" s="127"/>
      <c r="X6425" s="99"/>
      <c r="Y6425" s="127"/>
    </row>
    <row r="6426" spans="3:25" ht="19" hidden="1">
      <c r="C6426" s="933"/>
      <c r="D6426" s="933"/>
      <c r="E6426" s="19"/>
      <c r="I6426" s="100"/>
      <c r="M6426" s="100"/>
      <c r="Q6426" s="99"/>
      <c r="R6426" s="340"/>
      <c r="S6426" s="119"/>
      <c r="T6426" s="123"/>
      <c r="U6426" s="119"/>
      <c r="V6426" s="99"/>
      <c r="W6426" s="127"/>
      <c r="X6426" s="99"/>
      <c r="Y6426" s="127"/>
    </row>
    <row r="6427" spans="3:25" ht="19" hidden="1">
      <c r="C6427" s="933"/>
      <c r="D6427" s="933"/>
      <c r="E6427" s="19"/>
      <c r="I6427" s="100"/>
      <c r="M6427" s="100"/>
      <c r="Q6427" s="99"/>
      <c r="R6427" s="340"/>
      <c r="S6427" s="119"/>
      <c r="T6427" s="123"/>
      <c r="U6427" s="119"/>
      <c r="V6427" s="99"/>
      <c r="W6427" s="127"/>
      <c r="X6427" s="99"/>
      <c r="Y6427" s="127"/>
    </row>
    <row r="6428" spans="3:25" ht="19" hidden="1">
      <c r="C6428" s="933"/>
      <c r="D6428" s="933"/>
      <c r="E6428" s="19"/>
      <c r="I6428" s="100"/>
      <c r="M6428" s="100"/>
      <c r="Q6428" s="99"/>
      <c r="R6428" s="340"/>
      <c r="S6428" s="119"/>
      <c r="T6428" s="123"/>
      <c r="U6428" s="119"/>
      <c r="V6428" s="99"/>
      <c r="W6428" s="127"/>
      <c r="X6428" s="99"/>
      <c r="Y6428" s="127"/>
    </row>
    <row r="6429" spans="3:25" ht="19" hidden="1">
      <c r="C6429" s="933"/>
      <c r="D6429" s="933"/>
      <c r="E6429" s="19"/>
      <c r="I6429" s="100"/>
      <c r="M6429" s="100"/>
      <c r="Q6429" s="99"/>
      <c r="R6429" s="340"/>
      <c r="S6429" s="119"/>
      <c r="T6429" s="123"/>
      <c r="U6429" s="119"/>
      <c r="V6429" s="99"/>
      <c r="W6429" s="127"/>
      <c r="X6429" s="99"/>
      <c r="Y6429" s="127"/>
    </row>
    <row r="6430" spans="3:25" ht="19" hidden="1">
      <c r="C6430" s="933"/>
      <c r="D6430" s="933"/>
      <c r="E6430" s="19"/>
      <c r="I6430" s="100"/>
      <c r="M6430" s="100"/>
      <c r="Q6430" s="99"/>
      <c r="R6430" s="340"/>
      <c r="S6430" s="119"/>
      <c r="T6430" s="123"/>
      <c r="U6430" s="119"/>
      <c r="V6430" s="99"/>
      <c r="W6430" s="127"/>
      <c r="X6430" s="99"/>
      <c r="Y6430" s="127"/>
    </row>
    <row r="6431" spans="3:25" ht="19" hidden="1">
      <c r="C6431" s="933"/>
      <c r="D6431" s="933"/>
      <c r="E6431" s="19"/>
      <c r="I6431" s="100"/>
      <c r="M6431" s="100"/>
      <c r="Q6431" s="99"/>
      <c r="R6431" s="340"/>
      <c r="S6431" s="119"/>
      <c r="T6431" s="123"/>
      <c r="U6431" s="119"/>
      <c r="V6431" s="99"/>
      <c r="W6431" s="127"/>
      <c r="X6431" s="99"/>
      <c r="Y6431" s="127"/>
    </row>
    <row r="6432" spans="3:25" ht="19" hidden="1">
      <c r="C6432" s="933"/>
      <c r="D6432" s="933"/>
      <c r="E6432" s="19"/>
      <c r="I6432" s="100"/>
      <c r="M6432" s="100"/>
      <c r="Q6432" s="99"/>
      <c r="R6432" s="340"/>
      <c r="S6432" s="119"/>
      <c r="T6432" s="123"/>
      <c r="U6432" s="119"/>
      <c r="V6432" s="99"/>
      <c r="W6432" s="127"/>
      <c r="X6432" s="99"/>
      <c r="Y6432" s="127"/>
    </row>
    <row r="6433" spans="3:25" ht="19" hidden="1">
      <c r="C6433" s="933"/>
      <c r="D6433" s="933"/>
      <c r="E6433" s="19"/>
      <c r="I6433" s="100"/>
      <c r="M6433" s="100"/>
      <c r="Q6433" s="99"/>
      <c r="R6433" s="340"/>
      <c r="S6433" s="119"/>
      <c r="T6433" s="123"/>
      <c r="U6433" s="119"/>
      <c r="V6433" s="99"/>
      <c r="W6433" s="127"/>
      <c r="X6433" s="99"/>
      <c r="Y6433" s="127"/>
    </row>
    <row r="6434" spans="3:25" ht="19" hidden="1">
      <c r="C6434" s="933"/>
      <c r="D6434" s="933"/>
      <c r="E6434" s="19"/>
      <c r="I6434" s="100"/>
      <c r="M6434" s="100"/>
      <c r="Q6434" s="99"/>
      <c r="R6434" s="340"/>
      <c r="S6434" s="119"/>
      <c r="T6434" s="123"/>
      <c r="U6434" s="119"/>
      <c r="V6434" s="99"/>
      <c r="W6434" s="127"/>
      <c r="X6434" s="99"/>
      <c r="Y6434" s="127"/>
    </row>
    <row r="6435" spans="3:25" ht="19" hidden="1">
      <c r="C6435" s="933"/>
      <c r="D6435" s="933"/>
      <c r="E6435" s="19"/>
      <c r="I6435" s="100"/>
      <c r="M6435" s="100"/>
      <c r="Q6435" s="99"/>
      <c r="R6435" s="340"/>
      <c r="S6435" s="119"/>
      <c r="T6435" s="123"/>
      <c r="U6435" s="119"/>
      <c r="V6435" s="99"/>
      <c r="W6435" s="127"/>
      <c r="X6435" s="99"/>
      <c r="Y6435" s="127"/>
    </row>
    <row r="6436" spans="3:25" ht="19" hidden="1">
      <c r="C6436" s="933"/>
      <c r="D6436" s="933"/>
      <c r="E6436" s="19"/>
      <c r="I6436" s="100"/>
      <c r="M6436" s="100"/>
      <c r="Q6436" s="99"/>
      <c r="R6436" s="340"/>
      <c r="S6436" s="119"/>
      <c r="T6436" s="123"/>
      <c r="U6436" s="119"/>
      <c r="V6436" s="99"/>
      <c r="W6436" s="127"/>
      <c r="X6436" s="99"/>
      <c r="Y6436" s="127"/>
    </row>
    <row r="6437" spans="3:25" ht="19" hidden="1">
      <c r="C6437" s="933"/>
      <c r="D6437" s="933"/>
      <c r="E6437" s="19"/>
      <c r="I6437" s="100"/>
      <c r="M6437" s="100"/>
      <c r="Q6437" s="99"/>
      <c r="R6437" s="340"/>
      <c r="S6437" s="119"/>
      <c r="T6437" s="123"/>
      <c r="U6437" s="119"/>
      <c r="V6437" s="99"/>
      <c r="W6437" s="127"/>
      <c r="X6437" s="99"/>
      <c r="Y6437" s="127"/>
    </row>
    <row r="6438" spans="3:25" ht="19" hidden="1">
      <c r="C6438" s="933"/>
      <c r="D6438" s="933"/>
      <c r="E6438" s="19"/>
      <c r="I6438" s="100"/>
      <c r="M6438" s="100"/>
      <c r="Q6438" s="99"/>
      <c r="R6438" s="340"/>
      <c r="S6438" s="119"/>
      <c r="T6438" s="123"/>
      <c r="U6438" s="119"/>
      <c r="V6438" s="99"/>
      <c r="W6438" s="127"/>
      <c r="X6438" s="99"/>
      <c r="Y6438" s="127"/>
    </row>
    <row r="6439" spans="3:25" ht="19" hidden="1">
      <c r="C6439" s="933"/>
      <c r="D6439" s="933"/>
      <c r="E6439" s="19"/>
      <c r="I6439" s="100"/>
      <c r="M6439" s="100"/>
      <c r="Q6439" s="99"/>
      <c r="R6439" s="340"/>
      <c r="S6439" s="119"/>
      <c r="T6439" s="123"/>
      <c r="U6439" s="119"/>
      <c r="V6439" s="99"/>
      <c r="W6439" s="127"/>
      <c r="X6439" s="99"/>
      <c r="Y6439" s="127"/>
    </row>
    <row r="6440" spans="3:25" ht="19" hidden="1">
      <c r="C6440" s="933"/>
      <c r="D6440" s="933"/>
      <c r="E6440" s="19"/>
      <c r="I6440" s="100"/>
      <c r="M6440" s="100"/>
      <c r="Q6440" s="99"/>
      <c r="R6440" s="340"/>
      <c r="S6440" s="119"/>
      <c r="T6440" s="123"/>
      <c r="U6440" s="119"/>
      <c r="V6440" s="99"/>
      <c r="W6440" s="127"/>
      <c r="X6440" s="99"/>
      <c r="Y6440" s="127"/>
    </row>
    <row r="6441" spans="3:25" ht="19" hidden="1">
      <c r="C6441" s="933"/>
      <c r="D6441" s="933"/>
      <c r="E6441" s="19"/>
      <c r="I6441" s="100"/>
      <c r="M6441" s="100"/>
      <c r="Q6441" s="99"/>
      <c r="R6441" s="340"/>
      <c r="S6441" s="119"/>
      <c r="T6441" s="123"/>
      <c r="U6441" s="119"/>
      <c r="V6441" s="99"/>
      <c r="W6441" s="127"/>
      <c r="X6441" s="99"/>
      <c r="Y6441" s="127"/>
    </row>
    <row r="6442" spans="3:25" ht="19" hidden="1">
      <c r="C6442" s="933"/>
      <c r="D6442" s="933"/>
      <c r="E6442" s="19"/>
      <c r="I6442" s="100"/>
      <c r="M6442" s="100"/>
      <c r="Q6442" s="99"/>
      <c r="R6442" s="340"/>
      <c r="S6442" s="119"/>
      <c r="T6442" s="123"/>
      <c r="U6442" s="119"/>
      <c r="V6442" s="99"/>
      <c r="W6442" s="127"/>
      <c r="X6442" s="99"/>
      <c r="Y6442" s="127"/>
    </row>
    <row r="6443" spans="3:25" ht="19" hidden="1">
      <c r="C6443" s="933"/>
      <c r="D6443" s="933"/>
      <c r="E6443" s="19"/>
      <c r="I6443" s="100"/>
      <c r="M6443" s="100"/>
      <c r="Q6443" s="99"/>
      <c r="R6443" s="340"/>
      <c r="S6443" s="119"/>
      <c r="T6443" s="123"/>
      <c r="U6443" s="119"/>
      <c r="V6443" s="99"/>
      <c r="W6443" s="127"/>
      <c r="X6443" s="99"/>
      <c r="Y6443" s="127"/>
    </row>
    <row r="6444" spans="3:25" ht="19" hidden="1">
      <c r="C6444" s="933"/>
      <c r="D6444" s="933"/>
      <c r="E6444" s="19"/>
      <c r="I6444" s="100"/>
      <c r="M6444" s="100"/>
      <c r="Q6444" s="99"/>
      <c r="R6444" s="340"/>
      <c r="S6444" s="119"/>
      <c r="T6444" s="123"/>
      <c r="U6444" s="119"/>
      <c r="V6444" s="99"/>
      <c r="W6444" s="127"/>
      <c r="X6444" s="99"/>
      <c r="Y6444" s="127"/>
    </row>
    <row r="6445" spans="3:25" ht="19" hidden="1">
      <c r="C6445" s="933"/>
      <c r="D6445" s="933"/>
      <c r="E6445" s="19"/>
      <c r="I6445" s="100"/>
      <c r="M6445" s="100"/>
      <c r="Q6445" s="99"/>
      <c r="R6445" s="340"/>
      <c r="S6445" s="119"/>
      <c r="T6445" s="123"/>
      <c r="U6445" s="119"/>
      <c r="V6445" s="99"/>
      <c r="W6445" s="127"/>
      <c r="X6445" s="99"/>
      <c r="Y6445" s="127"/>
    </row>
    <row r="6446" spans="3:25" ht="19" hidden="1">
      <c r="C6446" s="933"/>
      <c r="D6446" s="933"/>
      <c r="E6446" s="19"/>
      <c r="I6446" s="100"/>
      <c r="M6446" s="100"/>
      <c r="Q6446" s="99"/>
      <c r="R6446" s="340"/>
      <c r="S6446" s="119"/>
      <c r="T6446" s="123"/>
      <c r="U6446" s="119"/>
      <c r="V6446" s="99"/>
      <c r="W6446" s="127"/>
      <c r="X6446" s="99"/>
      <c r="Y6446" s="127"/>
    </row>
    <row r="6447" spans="3:25" ht="19" hidden="1">
      <c r="C6447" s="933"/>
      <c r="D6447" s="933"/>
      <c r="E6447" s="19"/>
      <c r="I6447" s="100"/>
      <c r="M6447" s="100"/>
      <c r="Q6447" s="99"/>
      <c r="R6447" s="340"/>
      <c r="S6447" s="119"/>
      <c r="T6447" s="123"/>
      <c r="U6447" s="119"/>
      <c r="V6447" s="99"/>
      <c r="W6447" s="127"/>
      <c r="X6447" s="99"/>
      <c r="Y6447" s="127"/>
    </row>
    <row r="6448" spans="3:25" ht="19" hidden="1">
      <c r="C6448" s="933"/>
      <c r="D6448" s="933"/>
      <c r="E6448" s="19"/>
      <c r="I6448" s="100"/>
      <c r="M6448" s="100"/>
      <c r="Q6448" s="99"/>
      <c r="R6448" s="340"/>
      <c r="S6448" s="119"/>
      <c r="T6448" s="123"/>
      <c r="U6448" s="119"/>
      <c r="V6448" s="99"/>
      <c r="W6448" s="127"/>
      <c r="X6448" s="99"/>
      <c r="Y6448" s="127"/>
    </row>
    <row r="6449" spans="3:25" ht="19" hidden="1">
      <c r="C6449" s="933"/>
      <c r="D6449" s="933"/>
      <c r="E6449" s="19"/>
      <c r="I6449" s="100"/>
      <c r="M6449" s="100"/>
      <c r="Q6449" s="99"/>
      <c r="R6449" s="340"/>
      <c r="S6449" s="119"/>
      <c r="T6449" s="123"/>
      <c r="U6449" s="119"/>
      <c r="V6449" s="99"/>
      <c r="W6449" s="127"/>
      <c r="X6449" s="99"/>
      <c r="Y6449" s="127"/>
    </row>
    <row r="6450" spans="3:25" ht="19" hidden="1">
      <c r="C6450" s="933"/>
      <c r="D6450" s="933"/>
      <c r="E6450" s="19"/>
      <c r="I6450" s="100"/>
      <c r="M6450" s="100"/>
      <c r="Q6450" s="99"/>
      <c r="R6450" s="340"/>
      <c r="S6450" s="119"/>
      <c r="T6450" s="123"/>
      <c r="U6450" s="119"/>
      <c r="V6450" s="99"/>
      <c r="W6450" s="127"/>
      <c r="X6450" s="99"/>
      <c r="Y6450" s="127"/>
    </row>
    <row r="6451" spans="3:25" ht="19" hidden="1">
      <c r="C6451" s="933"/>
      <c r="D6451" s="933"/>
      <c r="E6451" s="19"/>
      <c r="I6451" s="100"/>
      <c r="M6451" s="100"/>
      <c r="Q6451" s="99"/>
      <c r="R6451" s="340"/>
      <c r="S6451" s="119"/>
      <c r="T6451" s="123"/>
      <c r="U6451" s="119"/>
      <c r="V6451" s="99"/>
      <c r="W6451" s="127"/>
      <c r="X6451" s="99"/>
      <c r="Y6451" s="127"/>
    </row>
    <row r="6452" spans="3:25" ht="19" hidden="1">
      <c r="C6452" s="933"/>
      <c r="D6452" s="933"/>
      <c r="E6452" s="19"/>
      <c r="I6452" s="100"/>
      <c r="M6452" s="100"/>
      <c r="Q6452" s="99"/>
      <c r="R6452" s="340"/>
      <c r="S6452" s="119"/>
      <c r="T6452" s="123"/>
      <c r="U6452" s="119"/>
      <c r="V6452" s="99"/>
      <c r="W6452" s="127"/>
      <c r="X6452" s="99"/>
      <c r="Y6452" s="127"/>
    </row>
    <row r="6453" spans="3:25" ht="19" hidden="1">
      <c r="C6453" s="933"/>
      <c r="D6453" s="933"/>
      <c r="E6453" s="19"/>
      <c r="I6453" s="100"/>
      <c r="M6453" s="100"/>
      <c r="Q6453" s="99"/>
      <c r="R6453" s="340"/>
      <c r="S6453" s="119"/>
      <c r="T6453" s="123"/>
      <c r="U6453" s="119"/>
      <c r="V6453" s="99"/>
      <c r="W6453" s="127"/>
      <c r="X6453" s="99"/>
      <c r="Y6453" s="127"/>
    </row>
    <row r="6454" spans="3:25" ht="19" hidden="1">
      <c r="C6454" s="933"/>
      <c r="D6454" s="933"/>
      <c r="E6454" s="19"/>
      <c r="I6454" s="100"/>
      <c r="M6454" s="100"/>
      <c r="Q6454" s="99"/>
      <c r="R6454" s="340"/>
      <c r="S6454" s="119"/>
      <c r="T6454" s="123"/>
      <c r="U6454" s="119"/>
      <c r="V6454" s="99"/>
      <c r="W6454" s="127"/>
      <c r="X6454" s="99"/>
      <c r="Y6454" s="127"/>
    </row>
    <row r="6455" spans="3:25" ht="19" hidden="1">
      <c r="C6455" s="933"/>
      <c r="D6455" s="933"/>
      <c r="E6455" s="19"/>
      <c r="I6455" s="100"/>
      <c r="M6455" s="100"/>
      <c r="Q6455" s="99"/>
      <c r="R6455" s="340"/>
      <c r="S6455" s="119"/>
      <c r="T6455" s="123"/>
      <c r="U6455" s="119"/>
      <c r="V6455" s="99"/>
      <c r="W6455" s="127"/>
      <c r="X6455" s="99"/>
      <c r="Y6455" s="127"/>
    </row>
    <row r="6456" spans="3:25" ht="19" hidden="1">
      <c r="C6456" s="933"/>
      <c r="D6456" s="933"/>
      <c r="E6456" s="19"/>
      <c r="I6456" s="100"/>
      <c r="M6456" s="100"/>
      <c r="Q6456" s="99"/>
      <c r="R6456" s="340"/>
      <c r="S6456" s="119"/>
      <c r="T6456" s="123"/>
      <c r="U6456" s="119"/>
      <c r="V6456" s="99"/>
      <c r="W6456" s="127"/>
      <c r="X6456" s="99"/>
      <c r="Y6456" s="127"/>
    </row>
    <row r="6457" spans="3:25" ht="19" hidden="1">
      <c r="C6457" s="933"/>
      <c r="D6457" s="933"/>
      <c r="E6457" s="19"/>
      <c r="I6457" s="100"/>
      <c r="M6457" s="100"/>
      <c r="Q6457" s="99"/>
      <c r="R6457" s="340"/>
      <c r="S6457" s="119"/>
      <c r="T6457" s="123"/>
      <c r="U6457" s="119"/>
      <c r="V6457" s="99"/>
      <c r="W6457" s="127"/>
      <c r="X6457" s="99"/>
      <c r="Y6457" s="127"/>
    </row>
    <row r="6458" spans="3:25" ht="19" hidden="1">
      <c r="C6458" s="933"/>
      <c r="D6458" s="933"/>
      <c r="E6458" s="19"/>
      <c r="I6458" s="100"/>
      <c r="M6458" s="100"/>
      <c r="Q6458" s="99"/>
      <c r="R6458" s="340"/>
      <c r="S6458" s="119"/>
      <c r="T6458" s="123"/>
      <c r="U6458" s="119"/>
      <c r="V6458" s="99"/>
      <c r="W6458" s="127"/>
      <c r="X6458" s="99"/>
      <c r="Y6458" s="127"/>
    </row>
    <row r="6459" spans="3:25" ht="19" hidden="1">
      <c r="C6459" s="933"/>
      <c r="D6459" s="933"/>
      <c r="E6459" s="19"/>
      <c r="I6459" s="100"/>
      <c r="M6459" s="100"/>
      <c r="Q6459" s="99"/>
      <c r="R6459" s="340"/>
      <c r="S6459" s="119"/>
      <c r="T6459" s="123"/>
      <c r="U6459" s="119"/>
      <c r="V6459" s="99"/>
      <c r="W6459" s="127"/>
      <c r="X6459" s="99"/>
      <c r="Y6459" s="127"/>
    </row>
    <row r="6460" spans="3:25" ht="19" hidden="1">
      <c r="C6460" s="933"/>
      <c r="D6460" s="933"/>
      <c r="E6460" s="19"/>
      <c r="I6460" s="100"/>
      <c r="M6460" s="100"/>
      <c r="Q6460" s="99"/>
      <c r="R6460" s="340"/>
      <c r="S6460" s="119"/>
      <c r="T6460" s="123"/>
      <c r="U6460" s="119"/>
      <c r="V6460" s="99"/>
      <c r="W6460" s="127"/>
      <c r="X6460" s="99"/>
      <c r="Y6460" s="127"/>
    </row>
    <row r="6461" spans="3:25" ht="19" hidden="1">
      <c r="C6461" s="933"/>
      <c r="D6461" s="933"/>
      <c r="E6461" s="19"/>
      <c r="I6461" s="100"/>
      <c r="M6461" s="100"/>
      <c r="Q6461" s="99"/>
      <c r="R6461" s="340"/>
      <c r="S6461" s="119"/>
      <c r="T6461" s="123"/>
      <c r="U6461" s="119"/>
      <c r="V6461" s="99"/>
      <c r="W6461" s="127"/>
      <c r="X6461" s="99"/>
      <c r="Y6461" s="127"/>
    </row>
    <row r="6462" spans="3:25" ht="19" hidden="1">
      <c r="C6462" s="933"/>
      <c r="D6462" s="933"/>
      <c r="E6462" s="19"/>
      <c r="I6462" s="100"/>
      <c r="M6462" s="100"/>
      <c r="Q6462" s="99"/>
      <c r="R6462" s="340"/>
      <c r="S6462" s="119"/>
      <c r="T6462" s="123"/>
      <c r="U6462" s="119"/>
      <c r="V6462" s="99"/>
      <c r="W6462" s="127"/>
      <c r="X6462" s="99"/>
      <c r="Y6462" s="127"/>
    </row>
    <row r="6463" spans="3:25" ht="19" hidden="1">
      <c r="C6463" s="933"/>
      <c r="D6463" s="933"/>
      <c r="E6463" s="19"/>
      <c r="I6463" s="100"/>
      <c r="M6463" s="100"/>
      <c r="Q6463" s="99"/>
      <c r="R6463" s="340"/>
      <c r="S6463" s="119"/>
      <c r="T6463" s="123"/>
      <c r="U6463" s="119"/>
      <c r="V6463" s="99"/>
      <c r="W6463" s="127"/>
      <c r="X6463" s="99"/>
      <c r="Y6463" s="127"/>
    </row>
    <row r="6464" spans="3:25" ht="19" hidden="1">
      <c r="C6464" s="933"/>
      <c r="D6464" s="933"/>
      <c r="E6464" s="19"/>
      <c r="I6464" s="100"/>
      <c r="M6464" s="100"/>
      <c r="Q6464" s="99"/>
      <c r="R6464" s="340"/>
      <c r="S6464" s="119"/>
      <c r="T6464" s="123"/>
      <c r="U6464" s="119"/>
      <c r="V6464" s="99"/>
      <c r="W6464" s="127"/>
      <c r="X6464" s="99"/>
      <c r="Y6464" s="127"/>
    </row>
    <row r="6465" spans="3:25" ht="19" hidden="1">
      <c r="C6465" s="933"/>
      <c r="D6465" s="933"/>
      <c r="E6465" s="19"/>
      <c r="I6465" s="100"/>
      <c r="M6465" s="100"/>
      <c r="Q6465" s="99"/>
      <c r="R6465" s="340"/>
      <c r="S6465" s="119"/>
      <c r="T6465" s="123"/>
      <c r="U6465" s="119"/>
      <c r="V6465" s="99"/>
      <c r="W6465" s="127"/>
      <c r="X6465" s="99"/>
      <c r="Y6465" s="127"/>
    </row>
    <row r="6466" spans="3:25" ht="19" hidden="1">
      <c r="C6466" s="933"/>
      <c r="D6466" s="933"/>
      <c r="E6466" s="19"/>
      <c r="I6466" s="100"/>
      <c r="M6466" s="100"/>
      <c r="Q6466" s="99"/>
      <c r="R6466" s="340"/>
      <c r="S6466" s="119"/>
      <c r="T6466" s="123"/>
      <c r="U6466" s="119"/>
      <c r="V6466" s="99"/>
      <c r="W6466" s="127"/>
      <c r="X6466" s="99"/>
      <c r="Y6466" s="127"/>
    </row>
    <row r="6467" spans="3:25" ht="19" hidden="1">
      <c r="C6467" s="933"/>
      <c r="D6467" s="933"/>
      <c r="E6467" s="19"/>
      <c r="I6467" s="100"/>
      <c r="M6467" s="100"/>
      <c r="Q6467" s="99"/>
      <c r="R6467" s="340"/>
      <c r="S6467" s="119"/>
      <c r="T6467" s="123"/>
      <c r="U6467" s="119"/>
      <c r="V6467" s="99"/>
      <c r="W6467" s="127"/>
      <c r="X6467" s="99"/>
      <c r="Y6467" s="127"/>
    </row>
    <row r="6468" spans="3:25" ht="19" hidden="1">
      <c r="C6468" s="933"/>
      <c r="D6468" s="933"/>
      <c r="E6468" s="19"/>
      <c r="I6468" s="100"/>
      <c r="M6468" s="100"/>
      <c r="Q6468" s="99"/>
      <c r="R6468" s="340"/>
      <c r="S6468" s="119"/>
      <c r="T6468" s="123"/>
      <c r="U6468" s="119"/>
      <c r="V6468" s="99"/>
      <c r="W6468" s="127"/>
      <c r="X6468" s="99"/>
      <c r="Y6468" s="127"/>
    </row>
    <row r="6469" spans="3:25" ht="19" hidden="1">
      <c r="C6469" s="933"/>
      <c r="D6469" s="933"/>
      <c r="E6469" s="19"/>
      <c r="I6469" s="100"/>
      <c r="M6469" s="100"/>
      <c r="Q6469" s="99"/>
      <c r="R6469" s="340"/>
      <c r="S6469" s="119"/>
      <c r="T6469" s="123"/>
      <c r="U6469" s="119"/>
      <c r="V6469" s="99"/>
      <c r="W6469" s="127"/>
      <c r="X6469" s="99"/>
      <c r="Y6469" s="127"/>
    </row>
    <row r="6470" spans="3:25" ht="19" hidden="1">
      <c r="C6470" s="933"/>
      <c r="D6470" s="933"/>
      <c r="E6470" s="19"/>
      <c r="I6470" s="100"/>
      <c r="M6470" s="100"/>
      <c r="Q6470" s="99"/>
      <c r="R6470" s="340"/>
      <c r="S6470" s="119"/>
      <c r="T6470" s="123"/>
      <c r="U6470" s="119"/>
      <c r="V6470" s="99"/>
      <c r="W6470" s="127"/>
      <c r="X6470" s="99"/>
      <c r="Y6470" s="127"/>
    </row>
    <row r="6471" spans="3:25" ht="19" hidden="1">
      <c r="C6471" s="933"/>
      <c r="D6471" s="933"/>
      <c r="E6471" s="19"/>
      <c r="I6471" s="100"/>
      <c r="M6471" s="100"/>
      <c r="Q6471" s="99"/>
      <c r="R6471" s="340"/>
      <c r="S6471" s="119"/>
      <c r="T6471" s="123"/>
      <c r="U6471" s="119"/>
      <c r="V6471" s="99"/>
      <c r="W6471" s="127"/>
      <c r="X6471" s="99"/>
      <c r="Y6471" s="127"/>
    </row>
    <row r="6472" spans="3:25" ht="19" hidden="1">
      <c r="C6472" s="933"/>
      <c r="D6472" s="933"/>
      <c r="E6472" s="19"/>
      <c r="I6472" s="100"/>
      <c r="M6472" s="100"/>
      <c r="Q6472" s="99"/>
      <c r="R6472" s="340"/>
      <c r="S6472" s="119"/>
      <c r="T6472" s="123"/>
      <c r="U6472" s="119"/>
      <c r="V6472" s="99"/>
      <c r="W6472" s="127"/>
      <c r="X6472" s="99"/>
      <c r="Y6472" s="127"/>
    </row>
    <row r="6473" spans="3:25" ht="19" hidden="1">
      <c r="C6473" s="933"/>
      <c r="D6473" s="933"/>
      <c r="E6473" s="19"/>
      <c r="I6473" s="100"/>
      <c r="M6473" s="100"/>
      <c r="Q6473" s="99"/>
      <c r="R6473" s="340"/>
      <c r="S6473" s="119"/>
      <c r="T6473" s="123"/>
      <c r="U6473" s="119"/>
      <c r="V6473" s="99"/>
      <c r="W6473" s="127"/>
      <c r="X6473" s="99"/>
      <c r="Y6473" s="127"/>
    </row>
    <row r="6474" spans="3:25" ht="19" hidden="1">
      <c r="C6474" s="933"/>
      <c r="D6474" s="933"/>
      <c r="E6474" s="19"/>
      <c r="I6474" s="100"/>
      <c r="M6474" s="100"/>
      <c r="Q6474" s="99"/>
      <c r="R6474" s="340"/>
      <c r="S6474" s="119"/>
      <c r="T6474" s="123"/>
      <c r="U6474" s="119"/>
      <c r="V6474" s="99"/>
      <c r="W6474" s="127"/>
      <c r="X6474" s="99"/>
      <c r="Y6474" s="127"/>
    </row>
    <row r="6475" spans="3:25" ht="19" hidden="1">
      <c r="C6475" s="933"/>
      <c r="D6475" s="933"/>
      <c r="E6475" s="19"/>
      <c r="I6475" s="100"/>
      <c r="M6475" s="100"/>
      <c r="Q6475" s="99"/>
      <c r="R6475" s="340"/>
      <c r="S6475" s="119"/>
      <c r="T6475" s="123"/>
      <c r="U6475" s="119"/>
      <c r="V6475" s="99"/>
      <c r="W6475" s="127"/>
      <c r="X6475" s="99"/>
      <c r="Y6475" s="127"/>
    </row>
    <row r="6476" spans="3:25" ht="19" hidden="1">
      <c r="C6476" s="933"/>
      <c r="D6476" s="933"/>
      <c r="E6476" s="19"/>
      <c r="I6476" s="100"/>
      <c r="M6476" s="100"/>
      <c r="Q6476" s="99"/>
      <c r="R6476" s="340"/>
      <c r="S6476" s="119"/>
      <c r="T6476" s="123"/>
      <c r="U6476" s="119"/>
      <c r="V6476" s="99"/>
      <c r="W6476" s="127"/>
      <c r="X6476" s="99"/>
      <c r="Y6476" s="127"/>
    </row>
    <row r="6477" spans="3:25" ht="19" hidden="1">
      <c r="C6477" s="933"/>
      <c r="D6477" s="933"/>
      <c r="E6477" s="19"/>
      <c r="I6477" s="100"/>
      <c r="M6477" s="100"/>
      <c r="Q6477" s="99"/>
      <c r="R6477" s="340"/>
      <c r="S6477" s="119"/>
      <c r="T6477" s="123"/>
      <c r="U6477" s="119"/>
      <c r="V6477" s="99"/>
      <c r="W6477" s="127"/>
      <c r="X6477" s="99"/>
      <c r="Y6477" s="127"/>
    </row>
    <row r="6478" spans="3:25" ht="19" hidden="1">
      <c r="C6478" s="933"/>
      <c r="D6478" s="933"/>
      <c r="E6478" s="19"/>
      <c r="I6478" s="100"/>
      <c r="M6478" s="100"/>
      <c r="Q6478" s="99"/>
      <c r="R6478" s="340"/>
      <c r="S6478" s="119"/>
      <c r="T6478" s="123"/>
      <c r="U6478" s="119"/>
      <c r="V6478" s="99"/>
      <c r="W6478" s="127"/>
      <c r="X6478" s="99"/>
      <c r="Y6478" s="127"/>
    </row>
    <row r="6479" spans="3:25" ht="19" hidden="1">
      <c r="C6479" s="933"/>
      <c r="D6479" s="933"/>
      <c r="E6479" s="19"/>
      <c r="I6479" s="100"/>
      <c r="M6479" s="100"/>
      <c r="Q6479" s="99"/>
      <c r="R6479" s="340"/>
      <c r="S6479" s="119"/>
      <c r="T6479" s="123"/>
      <c r="U6479" s="119"/>
      <c r="V6479" s="99"/>
      <c r="W6479" s="127"/>
      <c r="X6479" s="99"/>
      <c r="Y6479" s="127"/>
    </row>
    <row r="6480" spans="3:25" ht="19" hidden="1">
      <c r="C6480" s="933"/>
      <c r="D6480" s="933"/>
      <c r="E6480" s="19"/>
      <c r="I6480" s="100"/>
      <c r="M6480" s="100"/>
      <c r="Q6480" s="99"/>
      <c r="R6480" s="340"/>
      <c r="S6480" s="119"/>
      <c r="T6480" s="123"/>
      <c r="U6480" s="119"/>
      <c r="V6480" s="99"/>
      <c r="W6480" s="127"/>
      <c r="X6480" s="99"/>
      <c r="Y6480" s="127"/>
    </row>
    <row r="6481" spans="3:25" ht="19" hidden="1">
      <c r="C6481" s="933"/>
      <c r="D6481" s="933"/>
      <c r="E6481" s="19"/>
      <c r="I6481" s="100"/>
      <c r="M6481" s="100"/>
      <c r="Q6481" s="99"/>
      <c r="R6481" s="340"/>
      <c r="S6481" s="119"/>
      <c r="T6481" s="123"/>
      <c r="U6481" s="119"/>
      <c r="V6481" s="99"/>
      <c r="W6481" s="127"/>
      <c r="X6481" s="99"/>
      <c r="Y6481" s="127"/>
    </row>
    <row r="6482" spans="3:25" ht="19" hidden="1">
      <c r="C6482" s="933"/>
      <c r="D6482" s="933"/>
      <c r="E6482" s="19"/>
      <c r="I6482" s="100"/>
      <c r="M6482" s="100"/>
      <c r="Q6482" s="99"/>
      <c r="R6482" s="340"/>
      <c r="S6482" s="119"/>
      <c r="T6482" s="123"/>
      <c r="U6482" s="119"/>
      <c r="V6482" s="99"/>
      <c r="W6482" s="127"/>
      <c r="X6482" s="99"/>
      <c r="Y6482" s="127"/>
    </row>
    <row r="6483" spans="3:25" ht="19" hidden="1">
      <c r="C6483" s="933"/>
      <c r="D6483" s="933"/>
      <c r="E6483" s="19"/>
      <c r="I6483" s="100"/>
      <c r="M6483" s="100"/>
      <c r="Q6483" s="99"/>
      <c r="R6483" s="340"/>
      <c r="S6483" s="119"/>
      <c r="T6483" s="123"/>
      <c r="U6483" s="119"/>
      <c r="V6483" s="99"/>
      <c r="W6483" s="127"/>
      <c r="X6483" s="99"/>
      <c r="Y6483" s="127"/>
    </row>
    <row r="6484" spans="3:25" ht="19" hidden="1">
      <c r="C6484" s="933"/>
      <c r="D6484" s="933"/>
      <c r="E6484" s="19"/>
      <c r="I6484" s="100"/>
      <c r="M6484" s="100"/>
      <c r="Q6484" s="99"/>
      <c r="R6484" s="340"/>
      <c r="S6484" s="119"/>
      <c r="T6484" s="123"/>
      <c r="U6484" s="119"/>
      <c r="V6484" s="99"/>
      <c r="W6484" s="127"/>
      <c r="X6484" s="99"/>
      <c r="Y6484" s="127"/>
    </row>
    <row r="6485" spans="3:25" ht="19" hidden="1">
      <c r="C6485" s="933"/>
      <c r="D6485" s="933"/>
      <c r="E6485" s="19"/>
      <c r="I6485" s="100"/>
      <c r="M6485" s="100"/>
      <c r="Q6485" s="99"/>
      <c r="R6485" s="340"/>
      <c r="S6485" s="119"/>
      <c r="T6485" s="123"/>
      <c r="U6485" s="119"/>
      <c r="V6485" s="99"/>
      <c r="W6485" s="127"/>
      <c r="X6485" s="99"/>
      <c r="Y6485" s="127"/>
    </row>
    <row r="6486" spans="3:25" ht="19" hidden="1">
      <c r="C6486" s="933"/>
      <c r="D6486" s="933"/>
      <c r="E6486" s="19"/>
      <c r="I6486" s="100"/>
      <c r="M6486" s="100"/>
      <c r="Q6486" s="99"/>
      <c r="R6486" s="340"/>
      <c r="S6486" s="119"/>
      <c r="T6486" s="123"/>
      <c r="U6486" s="119"/>
      <c r="V6486" s="99"/>
      <c r="W6486" s="127"/>
      <c r="X6486" s="99"/>
      <c r="Y6486" s="127"/>
    </row>
    <row r="6487" spans="3:25" ht="19" hidden="1">
      <c r="C6487" s="933"/>
      <c r="D6487" s="933"/>
      <c r="E6487" s="19"/>
      <c r="I6487" s="100"/>
      <c r="M6487" s="100"/>
      <c r="Q6487" s="99"/>
      <c r="R6487" s="340"/>
      <c r="S6487" s="119"/>
      <c r="T6487" s="123"/>
      <c r="U6487" s="119"/>
      <c r="V6487" s="99"/>
      <c r="W6487" s="127"/>
      <c r="X6487" s="99"/>
      <c r="Y6487" s="127"/>
    </row>
    <row r="6488" spans="3:25" ht="19" hidden="1">
      <c r="C6488" s="933"/>
      <c r="D6488" s="933"/>
      <c r="E6488" s="19"/>
      <c r="I6488" s="100"/>
      <c r="M6488" s="100"/>
      <c r="Q6488" s="99"/>
      <c r="R6488" s="340"/>
      <c r="S6488" s="119"/>
      <c r="T6488" s="123"/>
      <c r="U6488" s="119"/>
      <c r="V6488" s="99"/>
      <c r="W6488" s="127"/>
      <c r="X6488" s="99"/>
      <c r="Y6488" s="127"/>
    </row>
    <row r="6489" spans="3:25" ht="19" hidden="1">
      <c r="C6489" s="933"/>
      <c r="D6489" s="933"/>
      <c r="E6489" s="19"/>
      <c r="I6489" s="100"/>
      <c r="M6489" s="100"/>
      <c r="Q6489" s="99"/>
      <c r="R6489" s="340"/>
      <c r="S6489" s="119"/>
      <c r="T6489" s="123"/>
      <c r="U6489" s="119"/>
      <c r="V6489" s="99"/>
      <c r="W6489" s="127"/>
      <c r="X6489" s="99"/>
      <c r="Y6489" s="127"/>
    </row>
    <row r="6490" spans="3:25" ht="19" hidden="1">
      <c r="C6490" s="933"/>
      <c r="D6490" s="933"/>
      <c r="E6490" s="19"/>
      <c r="I6490" s="100"/>
      <c r="M6490" s="100"/>
      <c r="Q6490" s="99"/>
      <c r="R6490" s="340"/>
      <c r="S6490" s="119"/>
      <c r="T6490" s="123"/>
      <c r="U6490" s="119"/>
      <c r="V6490" s="99"/>
      <c r="W6490" s="127"/>
      <c r="X6490" s="99"/>
      <c r="Y6490" s="127"/>
    </row>
    <row r="6491" spans="3:25" ht="19" hidden="1">
      <c r="C6491" s="933"/>
      <c r="D6491" s="933"/>
      <c r="E6491" s="19"/>
      <c r="I6491" s="100"/>
      <c r="M6491" s="100"/>
      <c r="Q6491" s="99"/>
      <c r="R6491" s="340"/>
      <c r="S6491" s="119"/>
      <c r="T6491" s="123"/>
      <c r="U6491" s="119"/>
      <c r="V6491" s="99"/>
      <c r="W6491" s="127"/>
      <c r="X6491" s="99"/>
      <c r="Y6491" s="127"/>
    </row>
    <row r="6492" spans="3:25" ht="19" hidden="1">
      <c r="C6492" s="933"/>
      <c r="D6492" s="933"/>
      <c r="E6492" s="19"/>
      <c r="I6492" s="100"/>
      <c r="M6492" s="100"/>
      <c r="Q6492" s="99"/>
      <c r="R6492" s="340"/>
      <c r="S6492" s="119"/>
      <c r="T6492" s="123"/>
      <c r="U6492" s="119"/>
      <c r="V6492" s="99"/>
      <c r="W6492" s="127"/>
      <c r="X6492" s="99"/>
      <c r="Y6492" s="127"/>
    </row>
    <row r="6493" spans="3:25" ht="19" hidden="1">
      <c r="C6493" s="933"/>
      <c r="D6493" s="933"/>
      <c r="E6493" s="19"/>
      <c r="I6493" s="100"/>
      <c r="M6493" s="100"/>
      <c r="Q6493" s="99"/>
      <c r="R6493" s="340"/>
      <c r="S6493" s="119"/>
      <c r="T6493" s="123"/>
      <c r="U6493" s="119"/>
      <c r="V6493" s="99"/>
      <c r="W6493" s="127"/>
      <c r="X6493" s="99"/>
      <c r="Y6493" s="127"/>
    </row>
    <row r="6494" spans="3:25" ht="19" hidden="1">
      <c r="C6494" s="933"/>
      <c r="D6494" s="933"/>
      <c r="E6494" s="19"/>
      <c r="I6494" s="100"/>
      <c r="M6494" s="100"/>
      <c r="Q6494" s="99"/>
      <c r="R6494" s="340"/>
      <c r="S6494" s="119"/>
      <c r="T6494" s="123"/>
      <c r="U6494" s="119"/>
      <c r="V6494" s="99"/>
      <c r="W6494" s="127"/>
      <c r="X6494" s="99"/>
      <c r="Y6494" s="127"/>
    </row>
    <row r="6495" spans="3:25" ht="19" hidden="1">
      <c r="C6495" s="933"/>
      <c r="D6495" s="933"/>
      <c r="E6495" s="19"/>
      <c r="I6495" s="100"/>
      <c r="M6495" s="100"/>
      <c r="Q6495" s="99"/>
      <c r="R6495" s="340"/>
      <c r="S6495" s="119"/>
      <c r="T6495" s="123"/>
      <c r="U6495" s="119"/>
      <c r="V6495" s="99"/>
      <c r="W6495" s="127"/>
      <c r="X6495" s="99"/>
      <c r="Y6495" s="127"/>
    </row>
    <row r="6496" spans="3:25" ht="19" hidden="1">
      <c r="C6496" s="933"/>
      <c r="D6496" s="933"/>
      <c r="E6496" s="19"/>
      <c r="I6496" s="100"/>
      <c r="M6496" s="100"/>
      <c r="Q6496" s="99"/>
      <c r="R6496" s="340"/>
      <c r="S6496" s="119"/>
      <c r="T6496" s="123"/>
      <c r="U6496" s="119"/>
      <c r="V6496" s="99"/>
      <c r="W6496" s="127"/>
      <c r="X6496" s="99"/>
      <c r="Y6496" s="127"/>
    </row>
    <row r="6497" spans="3:25" ht="19" hidden="1">
      <c r="C6497" s="933"/>
      <c r="D6497" s="933"/>
      <c r="E6497" s="19"/>
      <c r="I6497" s="100"/>
      <c r="M6497" s="100"/>
      <c r="Q6497" s="99"/>
      <c r="R6497" s="340"/>
      <c r="S6497" s="119"/>
      <c r="T6497" s="123"/>
      <c r="U6497" s="119"/>
      <c r="V6497" s="99"/>
      <c r="W6497" s="127"/>
      <c r="X6497" s="99"/>
      <c r="Y6497" s="127"/>
    </row>
    <row r="6498" spans="3:25" ht="19" hidden="1">
      <c r="C6498" s="933"/>
      <c r="D6498" s="933"/>
      <c r="E6498" s="19"/>
      <c r="I6498" s="100"/>
      <c r="M6498" s="100"/>
      <c r="Q6498" s="99"/>
      <c r="R6498" s="340"/>
      <c r="S6498" s="119"/>
      <c r="T6498" s="123"/>
      <c r="U6498" s="119"/>
      <c r="V6498" s="99"/>
      <c r="W6498" s="127"/>
      <c r="X6498" s="99"/>
      <c r="Y6498" s="127"/>
    </row>
    <row r="6499" spans="3:25" ht="19" hidden="1">
      <c r="C6499" s="933"/>
      <c r="D6499" s="933"/>
      <c r="E6499" s="19"/>
      <c r="I6499" s="100"/>
      <c r="M6499" s="100"/>
      <c r="Q6499" s="99"/>
      <c r="R6499" s="340"/>
      <c r="S6499" s="119"/>
      <c r="T6499" s="123"/>
      <c r="U6499" s="119"/>
      <c r="V6499" s="99"/>
      <c r="W6499" s="127"/>
      <c r="X6499" s="99"/>
      <c r="Y6499" s="127"/>
    </row>
    <row r="6500" spans="3:25" ht="19" hidden="1">
      <c r="C6500" s="933"/>
      <c r="D6500" s="933"/>
      <c r="E6500" s="19"/>
      <c r="I6500" s="100"/>
      <c r="M6500" s="100"/>
      <c r="Q6500" s="99"/>
      <c r="R6500" s="340"/>
      <c r="S6500" s="119"/>
      <c r="T6500" s="123"/>
      <c r="U6500" s="119"/>
      <c r="V6500" s="99"/>
      <c r="W6500" s="127"/>
      <c r="X6500" s="99"/>
      <c r="Y6500" s="127"/>
    </row>
    <row r="6501" spans="3:25" ht="19" hidden="1">
      <c r="C6501" s="933"/>
      <c r="D6501" s="933"/>
      <c r="E6501" s="19"/>
      <c r="I6501" s="100"/>
      <c r="M6501" s="100"/>
      <c r="Q6501" s="99"/>
      <c r="R6501" s="340"/>
      <c r="S6501" s="119"/>
      <c r="T6501" s="123"/>
      <c r="U6501" s="119"/>
      <c r="V6501" s="99"/>
      <c r="W6501" s="127"/>
      <c r="X6501" s="99"/>
      <c r="Y6501" s="127"/>
    </row>
    <row r="6502" spans="3:25" ht="19" hidden="1">
      <c r="C6502" s="933"/>
      <c r="D6502" s="933"/>
      <c r="E6502" s="19"/>
      <c r="I6502" s="100"/>
      <c r="M6502" s="100"/>
      <c r="Q6502" s="99"/>
      <c r="R6502" s="340"/>
      <c r="S6502" s="119"/>
      <c r="T6502" s="123"/>
      <c r="U6502" s="119"/>
      <c r="V6502" s="99"/>
      <c r="W6502" s="127"/>
      <c r="X6502" s="99"/>
      <c r="Y6502" s="127"/>
    </row>
    <row r="6503" spans="3:25" ht="19" hidden="1">
      <c r="C6503" s="933"/>
      <c r="D6503" s="933"/>
      <c r="E6503" s="19"/>
      <c r="I6503" s="100"/>
      <c r="M6503" s="100"/>
      <c r="Q6503" s="99"/>
      <c r="R6503" s="340"/>
      <c r="S6503" s="119"/>
      <c r="T6503" s="123"/>
      <c r="U6503" s="119"/>
      <c r="V6503" s="99"/>
      <c r="W6503" s="127"/>
      <c r="X6503" s="99"/>
      <c r="Y6503" s="127"/>
    </row>
    <row r="6504" spans="3:25" ht="19" hidden="1">
      <c r="C6504" s="933"/>
      <c r="D6504" s="933"/>
      <c r="E6504" s="19"/>
      <c r="I6504" s="100"/>
      <c r="M6504" s="100"/>
      <c r="Q6504" s="99"/>
      <c r="R6504" s="340"/>
      <c r="S6504" s="119"/>
      <c r="T6504" s="123"/>
      <c r="U6504" s="119"/>
      <c r="V6504" s="99"/>
      <c r="W6504" s="127"/>
      <c r="X6504" s="99"/>
      <c r="Y6504" s="127"/>
    </row>
    <row r="6505" spans="3:25" ht="19" hidden="1">
      <c r="C6505" s="933"/>
      <c r="D6505" s="933"/>
      <c r="E6505" s="19"/>
      <c r="I6505" s="100"/>
      <c r="M6505" s="100"/>
      <c r="Q6505" s="99"/>
      <c r="R6505" s="340"/>
      <c r="S6505" s="119"/>
      <c r="T6505" s="123"/>
      <c r="U6505" s="119"/>
      <c r="V6505" s="99"/>
      <c r="W6505" s="127"/>
      <c r="X6505" s="99"/>
      <c r="Y6505" s="127"/>
    </row>
    <row r="6506" spans="3:25" ht="19" hidden="1">
      <c r="C6506" s="933"/>
      <c r="D6506" s="933"/>
      <c r="E6506" s="19"/>
      <c r="I6506" s="100"/>
      <c r="M6506" s="100"/>
      <c r="Q6506" s="99"/>
      <c r="R6506" s="340"/>
      <c r="S6506" s="119"/>
      <c r="T6506" s="123"/>
      <c r="U6506" s="119"/>
      <c r="V6506" s="99"/>
      <c r="W6506" s="127"/>
      <c r="X6506" s="99"/>
      <c r="Y6506" s="127"/>
    </row>
    <row r="6507" spans="3:25" ht="19" hidden="1">
      <c r="C6507" s="933"/>
      <c r="D6507" s="933"/>
      <c r="E6507" s="19"/>
      <c r="I6507" s="100"/>
      <c r="M6507" s="100"/>
      <c r="Q6507" s="99"/>
      <c r="R6507" s="340"/>
      <c r="S6507" s="119"/>
      <c r="T6507" s="123"/>
      <c r="U6507" s="119"/>
      <c r="V6507" s="99"/>
      <c r="W6507" s="127"/>
      <c r="X6507" s="99"/>
      <c r="Y6507" s="127"/>
    </row>
    <row r="6508" spans="3:25" ht="19" hidden="1">
      <c r="C6508" s="933"/>
      <c r="D6508" s="933"/>
      <c r="E6508" s="19"/>
      <c r="I6508" s="100"/>
      <c r="M6508" s="100"/>
      <c r="Q6508" s="99"/>
      <c r="R6508" s="340"/>
      <c r="S6508" s="119"/>
      <c r="T6508" s="123"/>
      <c r="U6508" s="119"/>
      <c r="V6508" s="99"/>
      <c r="W6508" s="127"/>
      <c r="X6508" s="99"/>
      <c r="Y6508" s="127"/>
    </row>
    <row r="6509" spans="3:25" ht="19" hidden="1">
      <c r="C6509" s="933"/>
      <c r="D6509" s="933"/>
      <c r="E6509" s="19"/>
      <c r="I6509" s="100"/>
      <c r="M6509" s="100"/>
      <c r="Q6509" s="99"/>
      <c r="R6509" s="340"/>
      <c r="S6509" s="119"/>
      <c r="T6509" s="123"/>
      <c r="U6509" s="119"/>
      <c r="V6509" s="99"/>
      <c r="W6509" s="127"/>
      <c r="X6509" s="99"/>
      <c r="Y6509" s="127"/>
    </row>
    <row r="6510" spans="3:25" ht="19" hidden="1">
      <c r="C6510" s="933"/>
      <c r="D6510" s="933"/>
      <c r="E6510" s="19"/>
      <c r="I6510" s="100"/>
      <c r="M6510" s="100"/>
      <c r="Q6510" s="99"/>
      <c r="R6510" s="340"/>
      <c r="S6510" s="119"/>
      <c r="T6510" s="123"/>
      <c r="U6510" s="119"/>
      <c r="V6510" s="99"/>
      <c r="W6510" s="127"/>
      <c r="X6510" s="99"/>
      <c r="Y6510" s="127"/>
    </row>
    <row r="6511" spans="3:25" ht="19" hidden="1">
      <c r="C6511" s="933"/>
      <c r="D6511" s="933"/>
      <c r="E6511" s="19"/>
      <c r="I6511" s="100"/>
      <c r="M6511" s="100"/>
      <c r="Q6511" s="99"/>
      <c r="R6511" s="340"/>
      <c r="S6511" s="119"/>
      <c r="T6511" s="123"/>
      <c r="U6511" s="119"/>
      <c r="V6511" s="99"/>
      <c r="W6511" s="127"/>
      <c r="X6511" s="99"/>
      <c r="Y6511" s="127"/>
    </row>
    <row r="6512" spans="3:25" ht="19" hidden="1">
      <c r="C6512" s="933"/>
      <c r="D6512" s="933"/>
      <c r="E6512" s="19"/>
      <c r="I6512" s="100"/>
      <c r="M6512" s="100"/>
      <c r="Q6512" s="99"/>
      <c r="R6512" s="340"/>
      <c r="S6512" s="119"/>
      <c r="T6512" s="123"/>
      <c r="U6512" s="119"/>
      <c r="V6512" s="99"/>
      <c r="W6512" s="127"/>
      <c r="X6512" s="99"/>
      <c r="Y6512" s="127"/>
    </row>
    <row r="6513" spans="3:25" ht="19" hidden="1">
      <c r="C6513" s="933"/>
      <c r="D6513" s="933"/>
      <c r="E6513" s="19"/>
      <c r="I6513" s="100"/>
      <c r="M6513" s="100"/>
      <c r="Q6513" s="99"/>
      <c r="R6513" s="340"/>
      <c r="S6513" s="119"/>
      <c r="T6513" s="123"/>
      <c r="U6513" s="119"/>
      <c r="V6513" s="99"/>
      <c r="W6513" s="127"/>
      <c r="X6513" s="99"/>
      <c r="Y6513" s="127"/>
    </row>
    <row r="6514" spans="3:25" ht="19" hidden="1">
      <c r="C6514" s="933"/>
      <c r="D6514" s="933"/>
      <c r="E6514" s="19"/>
      <c r="I6514" s="100"/>
      <c r="M6514" s="100"/>
      <c r="Q6514" s="99"/>
      <c r="R6514" s="340"/>
      <c r="S6514" s="119"/>
      <c r="T6514" s="123"/>
      <c r="U6514" s="119"/>
      <c r="V6514" s="99"/>
      <c r="W6514" s="127"/>
      <c r="X6514" s="99"/>
      <c r="Y6514" s="127"/>
    </row>
    <row r="6515" spans="3:25" ht="19" hidden="1">
      <c r="C6515" s="933"/>
      <c r="D6515" s="933"/>
      <c r="E6515" s="19"/>
      <c r="I6515" s="100"/>
      <c r="M6515" s="100"/>
      <c r="Q6515" s="99"/>
      <c r="R6515" s="340"/>
      <c r="S6515" s="119"/>
      <c r="T6515" s="123"/>
      <c r="U6515" s="119"/>
      <c r="V6515" s="99"/>
      <c r="W6515" s="127"/>
      <c r="X6515" s="99"/>
      <c r="Y6515" s="127"/>
    </row>
    <row r="6516" spans="3:25" ht="19" hidden="1">
      <c r="C6516" s="933"/>
      <c r="D6516" s="933"/>
      <c r="E6516" s="19"/>
      <c r="I6516" s="100"/>
      <c r="M6516" s="100"/>
      <c r="Q6516" s="99"/>
      <c r="R6516" s="340"/>
      <c r="S6516" s="119"/>
      <c r="T6516" s="123"/>
      <c r="U6516" s="119"/>
      <c r="V6516" s="99"/>
      <c r="W6516" s="127"/>
      <c r="X6516" s="99"/>
      <c r="Y6516" s="127"/>
    </row>
    <row r="6517" spans="3:25" ht="19" hidden="1">
      <c r="C6517" s="933"/>
      <c r="D6517" s="933"/>
      <c r="E6517" s="19"/>
      <c r="I6517" s="100"/>
      <c r="M6517" s="100"/>
      <c r="Q6517" s="99"/>
      <c r="R6517" s="340"/>
      <c r="S6517" s="119"/>
      <c r="T6517" s="123"/>
      <c r="U6517" s="119"/>
      <c r="V6517" s="99"/>
      <c r="W6517" s="127"/>
      <c r="X6517" s="99"/>
      <c r="Y6517" s="127"/>
    </row>
    <row r="6518" spans="3:25" ht="19" hidden="1">
      <c r="C6518" s="933"/>
      <c r="D6518" s="933"/>
      <c r="E6518" s="19"/>
      <c r="I6518" s="100"/>
      <c r="M6518" s="100"/>
      <c r="Q6518" s="99"/>
      <c r="R6518" s="340"/>
      <c r="S6518" s="119"/>
      <c r="T6518" s="123"/>
      <c r="U6518" s="119"/>
      <c r="V6518" s="99"/>
      <c r="W6518" s="127"/>
      <c r="X6518" s="99"/>
      <c r="Y6518" s="127"/>
    </row>
    <row r="6519" spans="3:25" ht="19" hidden="1">
      <c r="C6519" s="933"/>
      <c r="D6519" s="933"/>
      <c r="E6519" s="19"/>
      <c r="I6519" s="100"/>
      <c r="M6519" s="100"/>
      <c r="Q6519" s="99"/>
      <c r="R6519" s="340"/>
      <c r="S6519" s="119"/>
      <c r="T6519" s="123"/>
      <c r="U6519" s="119"/>
      <c r="V6519" s="99"/>
      <c r="W6519" s="127"/>
      <c r="X6519" s="99"/>
      <c r="Y6519" s="127"/>
    </row>
    <row r="6520" spans="3:25" ht="19" hidden="1">
      <c r="C6520" s="933"/>
      <c r="D6520" s="933"/>
      <c r="E6520" s="19"/>
      <c r="I6520" s="100"/>
      <c r="M6520" s="100"/>
      <c r="Q6520" s="99"/>
      <c r="R6520" s="340"/>
      <c r="S6520" s="119"/>
      <c r="T6520" s="123"/>
      <c r="U6520" s="119"/>
      <c r="V6520" s="99"/>
      <c r="W6520" s="127"/>
      <c r="X6520" s="99"/>
      <c r="Y6520" s="127"/>
    </row>
    <row r="6521" spans="3:25" ht="19" hidden="1">
      <c r="C6521" s="933"/>
      <c r="D6521" s="933"/>
      <c r="E6521" s="19"/>
      <c r="I6521" s="100"/>
      <c r="M6521" s="100"/>
      <c r="Q6521" s="99"/>
      <c r="R6521" s="340"/>
      <c r="S6521" s="119"/>
      <c r="T6521" s="123"/>
      <c r="U6521" s="119"/>
      <c r="V6521" s="99"/>
      <c r="W6521" s="127"/>
      <c r="X6521" s="99"/>
      <c r="Y6521" s="127"/>
    </row>
    <row r="6522" spans="3:25" ht="19" hidden="1">
      <c r="C6522" s="933"/>
      <c r="D6522" s="933"/>
      <c r="E6522" s="19"/>
      <c r="I6522" s="100"/>
      <c r="M6522" s="100"/>
      <c r="Q6522" s="99"/>
      <c r="R6522" s="340"/>
      <c r="S6522" s="119"/>
      <c r="T6522" s="123"/>
      <c r="U6522" s="119"/>
      <c r="V6522" s="99"/>
      <c r="W6522" s="127"/>
      <c r="X6522" s="99"/>
      <c r="Y6522" s="127"/>
    </row>
    <row r="6523" spans="3:25" ht="19" hidden="1">
      <c r="C6523" s="933"/>
      <c r="D6523" s="933"/>
      <c r="E6523" s="19"/>
      <c r="I6523" s="100"/>
      <c r="M6523" s="100"/>
      <c r="Q6523" s="99"/>
      <c r="R6523" s="340"/>
      <c r="S6523" s="119"/>
      <c r="T6523" s="123"/>
      <c r="U6523" s="119"/>
      <c r="V6523" s="99"/>
      <c r="W6523" s="127"/>
      <c r="X6523" s="99"/>
      <c r="Y6523" s="127"/>
    </row>
    <row r="6524" spans="3:25" ht="19" hidden="1">
      <c r="C6524" s="933"/>
      <c r="D6524" s="933"/>
      <c r="E6524" s="19"/>
      <c r="I6524" s="100"/>
      <c r="M6524" s="100"/>
      <c r="Q6524" s="99"/>
      <c r="R6524" s="340"/>
      <c r="S6524" s="119"/>
      <c r="T6524" s="123"/>
      <c r="U6524" s="119"/>
      <c r="V6524" s="99"/>
      <c r="W6524" s="127"/>
      <c r="X6524" s="99"/>
      <c r="Y6524" s="127"/>
    </row>
    <row r="6525" spans="3:25" ht="19" hidden="1">
      <c r="C6525" s="933"/>
      <c r="D6525" s="933"/>
      <c r="E6525" s="19"/>
      <c r="I6525" s="100"/>
      <c r="M6525" s="100"/>
      <c r="Q6525" s="99"/>
      <c r="R6525" s="340"/>
      <c r="S6525" s="119"/>
      <c r="T6525" s="123"/>
      <c r="U6525" s="119"/>
      <c r="V6525" s="99"/>
      <c r="W6525" s="127"/>
      <c r="X6525" s="99"/>
      <c r="Y6525" s="127"/>
    </row>
    <row r="6526" spans="3:25" ht="19" hidden="1">
      <c r="C6526" s="933"/>
      <c r="D6526" s="933"/>
      <c r="E6526" s="19"/>
      <c r="I6526" s="100"/>
      <c r="M6526" s="100"/>
      <c r="Q6526" s="99"/>
      <c r="R6526" s="340"/>
      <c r="S6526" s="119"/>
      <c r="T6526" s="123"/>
      <c r="U6526" s="119"/>
      <c r="V6526" s="99"/>
      <c r="W6526" s="127"/>
      <c r="X6526" s="99"/>
      <c r="Y6526" s="127"/>
    </row>
    <row r="6527" spans="3:25" ht="19" hidden="1">
      <c r="C6527" s="933"/>
      <c r="D6527" s="933"/>
      <c r="E6527" s="19"/>
      <c r="I6527" s="100"/>
      <c r="M6527" s="100"/>
      <c r="Q6527" s="99"/>
      <c r="R6527" s="340"/>
      <c r="S6527" s="119"/>
      <c r="T6527" s="123"/>
      <c r="U6527" s="119"/>
      <c r="V6527" s="99"/>
      <c r="W6527" s="127"/>
      <c r="X6527" s="99"/>
      <c r="Y6527" s="127"/>
    </row>
    <row r="6528" spans="3:25" ht="19" hidden="1">
      <c r="C6528" s="933"/>
      <c r="D6528" s="933"/>
      <c r="E6528" s="19"/>
      <c r="I6528" s="100"/>
      <c r="M6528" s="100"/>
      <c r="Q6528" s="99"/>
      <c r="R6528" s="340"/>
      <c r="S6528" s="119"/>
      <c r="T6528" s="123"/>
      <c r="U6528" s="119"/>
      <c r="V6528" s="99"/>
      <c r="W6528" s="127"/>
      <c r="X6528" s="99"/>
      <c r="Y6528" s="127"/>
    </row>
    <row r="6529" spans="3:25" ht="19" hidden="1">
      <c r="C6529" s="933"/>
      <c r="D6529" s="933"/>
      <c r="E6529" s="19"/>
      <c r="I6529" s="100"/>
      <c r="M6529" s="100"/>
      <c r="Q6529" s="99"/>
      <c r="R6529" s="340"/>
      <c r="S6529" s="119"/>
      <c r="T6529" s="123"/>
      <c r="U6529" s="119"/>
      <c r="V6529" s="99"/>
      <c r="W6529" s="127"/>
      <c r="X6529" s="99"/>
      <c r="Y6529" s="127"/>
    </row>
    <row r="6530" spans="3:25" ht="19" hidden="1">
      <c r="C6530" s="933"/>
      <c r="D6530" s="933"/>
      <c r="E6530" s="19"/>
      <c r="I6530" s="100"/>
      <c r="M6530" s="100"/>
      <c r="Q6530" s="99"/>
      <c r="R6530" s="340"/>
      <c r="S6530" s="119"/>
      <c r="T6530" s="123"/>
      <c r="U6530" s="119"/>
      <c r="V6530" s="99"/>
      <c r="W6530" s="127"/>
      <c r="X6530" s="99"/>
      <c r="Y6530" s="127"/>
    </row>
    <row r="6531" spans="3:25" ht="19" hidden="1">
      <c r="C6531" s="933"/>
      <c r="D6531" s="933"/>
      <c r="E6531" s="19"/>
      <c r="I6531" s="100"/>
      <c r="M6531" s="100"/>
      <c r="Q6531" s="99"/>
      <c r="R6531" s="340"/>
      <c r="S6531" s="119"/>
      <c r="T6531" s="123"/>
      <c r="U6531" s="119"/>
      <c r="V6531" s="99"/>
      <c r="W6531" s="127"/>
      <c r="X6531" s="99"/>
      <c r="Y6531" s="127"/>
    </row>
    <row r="6532" spans="3:25" ht="19" hidden="1">
      <c r="C6532" s="933"/>
      <c r="D6532" s="933"/>
      <c r="E6532" s="19"/>
      <c r="I6532" s="100"/>
      <c r="M6532" s="100"/>
      <c r="Q6532" s="99"/>
      <c r="R6532" s="340"/>
      <c r="S6532" s="119"/>
      <c r="T6532" s="123"/>
      <c r="U6532" s="119"/>
      <c r="V6532" s="99"/>
      <c r="W6532" s="127"/>
      <c r="X6532" s="99"/>
      <c r="Y6532" s="127"/>
    </row>
    <row r="6533" spans="3:25" ht="19" hidden="1">
      <c r="C6533" s="933"/>
      <c r="D6533" s="933"/>
      <c r="E6533" s="19"/>
      <c r="I6533" s="100"/>
      <c r="M6533" s="100"/>
      <c r="Q6533" s="99"/>
      <c r="R6533" s="340"/>
      <c r="S6533" s="119"/>
      <c r="T6533" s="123"/>
      <c r="U6533" s="119"/>
      <c r="V6533" s="99"/>
      <c r="W6533" s="127"/>
      <c r="X6533" s="99"/>
      <c r="Y6533" s="127"/>
    </row>
    <row r="6534" spans="3:25" ht="19" hidden="1">
      <c r="C6534" s="933"/>
      <c r="D6534" s="933"/>
      <c r="E6534" s="19"/>
      <c r="I6534" s="100"/>
      <c r="M6534" s="100"/>
      <c r="Q6534" s="99"/>
      <c r="R6534" s="340"/>
      <c r="S6534" s="119"/>
      <c r="T6534" s="123"/>
      <c r="U6534" s="119"/>
      <c r="V6534" s="99"/>
      <c r="W6534" s="127"/>
      <c r="X6534" s="99"/>
      <c r="Y6534" s="127"/>
    </row>
    <row r="6535" spans="3:25" ht="19" hidden="1">
      <c r="C6535" s="933"/>
      <c r="D6535" s="933"/>
      <c r="E6535" s="19"/>
      <c r="I6535" s="100"/>
      <c r="M6535" s="100"/>
      <c r="Q6535" s="99"/>
      <c r="R6535" s="340"/>
      <c r="S6535" s="119"/>
      <c r="T6535" s="123"/>
      <c r="U6535" s="119"/>
      <c r="V6535" s="99"/>
      <c r="W6535" s="127"/>
      <c r="X6535" s="99"/>
      <c r="Y6535" s="127"/>
    </row>
    <row r="6536" spans="3:25" ht="19" hidden="1">
      <c r="C6536" s="933"/>
      <c r="D6536" s="933"/>
      <c r="E6536" s="19"/>
      <c r="I6536" s="100"/>
      <c r="M6536" s="100"/>
      <c r="Q6536" s="99"/>
      <c r="R6536" s="340"/>
      <c r="S6536" s="119"/>
      <c r="T6536" s="123"/>
      <c r="U6536" s="119"/>
      <c r="V6536" s="99"/>
      <c r="W6536" s="127"/>
      <c r="X6536" s="99"/>
      <c r="Y6536" s="127"/>
    </row>
    <row r="6537" spans="3:25" ht="19" hidden="1">
      <c r="C6537" s="933"/>
      <c r="D6537" s="933"/>
      <c r="E6537" s="19"/>
      <c r="I6537" s="100"/>
      <c r="M6537" s="100"/>
      <c r="Q6537" s="99"/>
      <c r="R6537" s="340"/>
      <c r="S6537" s="119"/>
      <c r="T6537" s="123"/>
      <c r="U6537" s="119"/>
      <c r="V6537" s="99"/>
      <c r="W6537" s="127"/>
      <c r="X6537" s="99"/>
      <c r="Y6537" s="127"/>
    </row>
    <row r="6538" spans="3:25" ht="19" hidden="1">
      <c r="C6538" s="933"/>
      <c r="D6538" s="933"/>
      <c r="E6538" s="19"/>
      <c r="I6538" s="100"/>
      <c r="M6538" s="100"/>
      <c r="Q6538" s="99"/>
      <c r="R6538" s="340"/>
      <c r="S6538" s="119"/>
      <c r="T6538" s="123"/>
      <c r="U6538" s="119"/>
      <c r="V6538" s="99"/>
      <c r="W6538" s="127"/>
      <c r="X6538" s="99"/>
      <c r="Y6538" s="127"/>
    </row>
    <row r="6539" spans="3:25" ht="19" hidden="1">
      <c r="C6539" s="933"/>
      <c r="D6539" s="933"/>
      <c r="E6539" s="19"/>
      <c r="I6539" s="100"/>
      <c r="M6539" s="100"/>
      <c r="Q6539" s="99"/>
      <c r="R6539" s="340"/>
      <c r="S6539" s="119"/>
      <c r="T6539" s="123"/>
      <c r="U6539" s="119"/>
      <c r="V6539" s="99"/>
      <c r="W6539" s="127"/>
      <c r="X6539" s="99"/>
      <c r="Y6539" s="127"/>
    </row>
    <row r="6540" spans="3:25" ht="19" hidden="1">
      <c r="C6540" s="933"/>
      <c r="D6540" s="933"/>
      <c r="E6540" s="19"/>
      <c r="I6540" s="100"/>
      <c r="M6540" s="100"/>
      <c r="Q6540" s="99"/>
      <c r="R6540" s="340"/>
      <c r="S6540" s="119"/>
      <c r="T6540" s="123"/>
      <c r="U6540" s="119"/>
      <c r="V6540" s="99"/>
      <c r="W6540" s="127"/>
      <c r="X6540" s="99"/>
      <c r="Y6540" s="127"/>
    </row>
    <row r="6541" spans="3:25" ht="19" hidden="1">
      <c r="C6541" s="933"/>
      <c r="D6541" s="933"/>
      <c r="E6541" s="19"/>
      <c r="I6541" s="100"/>
      <c r="M6541" s="100"/>
      <c r="Q6541" s="99"/>
      <c r="R6541" s="340"/>
      <c r="S6541" s="119"/>
      <c r="T6541" s="123"/>
      <c r="U6541" s="119"/>
      <c r="V6541" s="99"/>
      <c r="W6541" s="127"/>
      <c r="X6541" s="99"/>
      <c r="Y6541" s="127"/>
    </row>
    <row r="6542" spans="3:25" ht="19" hidden="1">
      <c r="C6542" s="933"/>
      <c r="D6542" s="933"/>
      <c r="E6542" s="19"/>
      <c r="I6542" s="100"/>
      <c r="M6542" s="100"/>
      <c r="Q6542" s="99"/>
      <c r="R6542" s="340"/>
      <c r="S6542" s="119"/>
      <c r="T6542" s="123"/>
      <c r="U6542" s="119"/>
      <c r="V6542" s="99"/>
      <c r="W6542" s="127"/>
      <c r="X6542" s="99"/>
      <c r="Y6542" s="127"/>
    </row>
    <row r="6543" spans="3:25" ht="19" hidden="1">
      <c r="C6543" s="933"/>
      <c r="D6543" s="933"/>
      <c r="E6543" s="19"/>
      <c r="I6543" s="100"/>
      <c r="M6543" s="100"/>
      <c r="Q6543" s="99"/>
      <c r="R6543" s="340"/>
      <c r="S6543" s="119"/>
      <c r="T6543" s="123"/>
      <c r="U6543" s="119"/>
      <c r="V6543" s="99"/>
      <c r="W6543" s="127"/>
      <c r="X6543" s="99"/>
      <c r="Y6543" s="127"/>
    </row>
    <row r="6544" spans="3:25" ht="19" hidden="1">
      <c r="C6544" s="933"/>
      <c r="D6544" s="933"/>
      <c r="E6544" s="19"/>
      <c r="I6544" s="100"/>
      <c r="M6544" s="100"/>
      <c r="Q6544" s="99"/>
      <c r="R6544" s="340"/>
      <c r="S6544" s="119"/>
      <c r="T6544" s="123"/>
      <c r="U6544" s="119"/>
      <c r="V6544" s="99"/>
      <c r="W6544" s="127"/>
      <c r="X6544" s="99"/>
      <c r="Y6544" s="127"/>
    </row>
    <row r="6545" spans="3:25" ht="19" hidden="1">
      <c r="C6545" s="933"/>
      <c r="D6545" s="933"/>
      <c r="E6545" s="19"/>
      <c r="I6545" s="100"/>
      <c r="M6545" s="100"/>
      <c r="Q6545" s="99"/>
      <c r="R6545" s="340"/>
      <c r="S6545" s="119"/>
      <c r="T6545" s="123"/>
      <c r="U6545" s="119"/>
      <c r="V6545" s="99"/>
      <c r="W6545" s="127"/>
      <c r="X6545" s="99"/>
      <c r="Y6545" s="127"/>
    </row>
    <row r="6546" spans="3:25" ht="19" hidden="1">
      <c r="C6546" s="933"/>
      <c r="D6546" s="933"/>
      <c r="E6546" s="19"/>
      <c r="I6546" s="100"/>
      <c r="M6546" s="100"/>
      <c r="Q6546" s="99"/>
      <c r="R6546" s="340"/>
      <c r="S6546" s="119"/>
      <c r="T6546" s="123"/>
      <c r="U6546" s="119"/>
      <c r="V6546" s="99"/>
      <c r="W6546" s="127"/>
      <c r="X6546" s="99"/>
      <c r="Y6546" s="127"/>
    </row>
    <row r="6547" spans="3:25" ht="19" hidden="1">
      <c r="C6547" s="933"/>
      <c r="D6547" s="933"/>
      <c r="E6547" s="19"/>
      <c r="I6547" s="100"/>
      <c r="M6547" s="100"/>
      <c r="Q6547" s="99"/>
      <c r="R6547" s="340"/>
      <c r="S6547" s="119"/>
      <c r="T6547" s="123"/>
      <c r="U6547" s="119"/>
      <c r="V6547" s="99"/>
      <c r="W6547" s="127"/>
      <c r="X6547" s="99"/>
      <c r="Y6547" s="127"/>
    </row>
    <row r="6548" spans="3:25" ht="19" hidden="1">
      <c r="C6548" s="933"/>
      <c r="D6548" s="933"/>
      <c r="E6548" s="19"/>
      <c r="I6548" s="100"/>
      <c r="M6548" s="100"/>
      <c r="Q6548" s="99"/>
      <c r="R6548" s="340"/>
      <c r="S6548" s="119"/>
      <c r="T6548" s="123"/>
      <c r="U6548" s="119"/>
      <c r="V6548" s="99"/>
      <c r="W6548" s="127"/>
      <c r="X6548" s="99"/>
      <c r="Y6548" s="127"/>
    </row>
    <row r="6549" spans="3:25" ht="19" hidden="1">
      <c r="C6549" s="933"/>
      <c r="D6549" s="933"/>
      <c r="E6549" s="19"/>
      <c r="I6549" s="100"/>
      <c r="M6549" s="100"/>
      <c r="Q6549" s="99"/>
      <c r="R6549" s="340"/>
      <c r="S6549" s="119"/>
      <c r="T6549" s="123"/>
      <c r="U6549" s="119"/>
      <c r="V6549" s="99"/>
      <c r="W6549" s="127"/>
      <c r="X6549" s="99"/>
      <c r="Y6549" s="127"/>
    </row>
    <row r="6550" spans="3:25" ht="19" hidden="1">
      <c r="C6550" s="933"/>
      <c r="D6550" s="933"/>
      <c r="E6550" s="19"/>
      <c r="I6550" s="100"/>
      <c r="M6550" s="100"/>
      <c r="Q6550" s="99"/>
      <c r="R6550" s="340"/>
      <c r="S6550" s="119"/>
      <c r="T6550" s="123"/>
      <c r="U6550" s="119"/>
      <c r="V6550" s="99"/>
      <c r="W6550" s="127"/>
      <c r="X6550" s="99"/>
      <c r="Y6550" s="127"/>
    </row>
    <row r="6551" spans="3:25" ht="19" hidden="1">
      <c r="C6551" s="933"/>
      <c r="D6551" s="933"/>
      <c r="E6551" s="19"/>
      <c r="I6551" s="100"/>
      <c r="M6551" s="100"/>
      <c r="Q6551" s="99"/>
      <c r="R6551" s="340"/>
      <c r="S6551" s="119"/>
      <c r="T6551" s="123"/>
      <c r="U6551" s="119"/>
      <c r="V6551" s="99"/>
      <c r="W6551" s="127"/>
      <c r="X6551" s="99"/>
      <c r="Y6551" s="127"/>
    </row>
    <row r="6552" spans="3:25" ht="19" hidden="1">
      <c r="C6552" s="933"/>
      <c r="D6552" s="933"/>
      <c r="E6552" s="19"/>
      <c r="I6552" s="100"/>
      <c r="M6552" s="100"/>
      <c r="Q6552" s="99"/>
      <c r="R6552" s="340"/>
      <c r="S6552" s="119"/>
      <c r="T6552" s="123"/>
      <c r="U6552" s="119"/>
      <c r="V6552" s="99"/>
      <c r="W6552" s="127"/>
      <c r="X6552" s="99"/>
      <c r="Y6552" s="127"/>
    </row>
    <row r="6553" spans="3:25" ht="19" hidden="1">
      <c r="C6553" s="933"/>
      <c r="D6553" s="933"/>
      <c r="E6553" s="19"/>
      <c r="I6553" s="100"/>
      <c r="M6553" s="100"/>
      <c r="Q6553" s="99"/>
      <c r="R6553" s="340"/>
      <c r="S6553" s="119"/>
      <c r="T6553" s="123"/>
      <c r="U6553" s="119"/>
      <c r="V6553" s="99"/>
      <c r="W6553" s="127"/>
      <c r="X6553" s="99"/>
      <c r="Y6553" s="127"/>
    </row>
    <row r="6554" spans="3:25" ht="19" hidden="1">
      <c r="C6554" s="933"/>
      <c r="D6554" s="933"/>
      <c r="E6554" s="19"/>
      <c r="I6554" s="100"/>
      <c r="M6554" s="100"/>
      <c r="Q6554" s="99"/>
      <c r="R6554" s="340"/>
      <c r="S6554" s="119"/>
      <c r="T6554" s="123"/>
      <c r="U6554" s="119"/>
      <c r="V6554" s="99"/>
      <c r="W6554" s="127"/>
      <c r="X6554" s="99"/>
      <c r="Y6554" s="127"/>
    </row>
    <row r="6555" spans="3:25" ht="19" hidden="1">
      <c r="C6555" s="933"/>
      <c r="D6555" s="933"/>
      <c r="E6555" s="19"/>
      <c r="I6555" s="100"/>
      <c r="M6555" s="100"/>
      <c r="Q6555" s="99"/>
      <c r="R6555" s="340"/>
      <c r="S6555" s="119"/>
      <c r="T6555" s="123"/>
      <c r="U6555" s="119"/>
      <c r="V6555" s="99"/>
      <c r="W6555" s="127"/>
      <c r="X6555" s="99"/>
      <c r="Y6555" s="127"/>
    </row>
    <row r="6556" spans="3:25" ht="19" hidden="1">
      <c r="C6556" s="933"/>
      <c r="D6556" s="933"/>
      <c r="E6556" s="19"/>
      <c r="I6556" s="100"/>
      <c r="M6556" s="100"/>
      <c r="Q6556" s="99"/>
      <c r="R6556" s="340"/>
      <c r="S6556" s="119"/>
      <c r="T6556" s="123"/>
      <c r="U6556" s="119"/>
      <c r="V6556" s="99"/>
      <c r="W6556" s="127"/>
      <c r="X6556" s="99"/>
      <c r="Y6556" s="127"/>
    </row>
    <row r="6557" spans="3:25" ht="19" hidden="1">
      <c r="C6557" s="933"/>
      <c r="D6557" s="933"/>
      <c r="E6557" s="19"/>
      <c r="I6557" s="100"/>
      <c r="M6557" s="100"/>
      <c r="Q6557" s="99"/>
      <c r="R6557" s="340"/>
      <c r="S6557" s="119"/>
      <c r="T6557" s="123"/>
      <c r="U6557" s="119"/>
      <c r="V6557" s="99"/>
      <c r="W6557" s="127"/>
      <c r="X6557" s="99"/>
      <c r="Y6557" s="127"/>
    </row>
    <row r="6558" spans="3:25" ht="19" hidden="1">
      <c r="C6558" s="933"/>
      <c r="D6558" s="933"/>
      <c r="E6558" s="19"/>
      <c r="I6558" s="100"/>
      <c r="M6558" s="100"/>
      <c r="Q6558" s="99"/>
      <c r="R6558" s="340"/>
      <c r="S6558" s="119"/>
      <c r="T6558" s="123"/>
      <c r="U6558" s="119"/>
      <c r="V6558" s="99"/>
      <c r="W6558" s="127"/>
      <c r="X6558" s="99"/>
      <c r="Y6558" s="127"/>
    </row>
    <row r="6559" spans="3:25" ht="19" hidden="1">
      <c r="C6559" s="933"/>
      <c r="D6559" s="933"/>
      <c r="E6559" s="19"/>
      <c r="I6559" s="100"/>
      <c r="M6559" s="100"/>
      <c r="Q6559" s="99"/>
      <c r="R6559" s="340"/>
      <c r="S6559" s="119"/>
      <c r="T6559" s="123"/>
      <c r="U6559" s="119"/>
      <c r="V6559" s="99"/>
      <c r="W6559" s="127"/>
      <c r="X6559" s="99"/>
      <c r="Y6559" s="127"/>
    </row>
    <row r="6560" spans="3:25" ht="19" hidden="1">
      <c r="C6560" s="933"/>
      <c r="D6560" s="933"/>
      <c r="E6560" s="19"/>
      <c r="I6560" s="100"/>
      <c r="M6560" s="100"/>
      <c r="Q6560" s="99"/>
      <c r="R6560" s="340"/>
      <c r="S6560" s="119"/>
      <c r="T6560" s="123"/>
      <c r="U6560" s="119"/>
      <c r="V6560" s="99"/>
      <c r="W6560" s="127"/>
      <c r="X6560" s="99"/>
      <c r="Y6560" s="127"/>
    </row>
    <row r="6561" spans="3:25" ht="19" hidden="1">
      <c r="C6561" s="933"/>
      <c r="D6561" s="933"/>
      <c r="E6561" s="19"/>
      <c r="I6561" s="100"/>
      <c r="M6561" s="100"/>
      <c r="Q6561" s="99"/>
      <c r="R6561" s="340"/>
      <c r="S6561" s="119"/>
      <c r="T6561" s="123"/>
      <c r="U6561" s="119"/>
      <c r="V6561" s="99"/>
      <c r="W6561" s="127"/>
      <c r="X6561" s="99"/>
      <c r="Y6561" s="127"/>
    </row>
    <row r="6562" spans="3:25" ht="19" hidden="1">
      <c r="C6562" s="933"/>
      <c r="D6562" s="933"/>
      <c r="E6562" s="19"/>
      <c r="I6562" s="100"/>
      <c r="M6562" s="100"/>
      <c r="Q6562" s="99"/>
      <c r="R6562" s="340"/>
      <c r="S6562" s="119"/>
      <c r="T6562" s="123"/>
      <c r="U6562" s="119"/>
      <c r="V6562" s="99"/>
      <c r="W6562" s="127"/>
      <c r="X6562" s="99"/>
      <c r="Y6562" s="127"/>
    </row>
    <row r="6563" spans="3:25" ht="19" hidden="1">
      <c r="C6563" s="933"/>
      <c r="D6563" s="933"/>
      <c r="E6563" s="19"/>
      <c r="I6563" s="100"/>
      <c r="M6563" s="100"/>
      <c r="Q6563" s="99"/>
      <c r="R6563" s="340"/>
      <c r="S6563" s="119"/>
      <c r="T6563" s="123"/>
      <c r="U6563" s="119"/>
      <c r="V6563" s="99"/>
      <c r="W6563" s="127"/>
      <c r="X6563" s="99"/>
      <c r="Y6563" s="127"/>
    </row>
    <row r="6564" spans="3:25" ht="19" hidden="1">
      <c r="C6564" s="933"/>
      <c r="D6564" s="933"/>
      <c r="E6564" s="19"/>
      <c r="I6564" s="100"/>
      <c r="M6564" s="100"/>
      <c r="Q6564" s="99"/>
      <c r="R6564" s="340"/>
      <c r="S6564" s="119"/>
      <c r="T6564" s="123"/>
      <c r="U6564" s="119"/>
      <c r="V6564" s="99"/>
      <c r="W6564" s="127"/>
      <c r="X6564" s="99"/>
      <c r="Y6564" s="127"/>
    </row>
    <row r="6565" spans="3:25" ht="19" hidden="1">
      <c r="C6565" s="933"/>
      <c r="D6565" s="933"/>
      <c r="E6565" s="19"/>
      <c r="I6565" s="100"/>
      <c r="M6565" s="100"/>
      <c r="Q6565" s="99"/>
      <c r="R6565" s="340"/>
      <c r="S6565" s="119"/>
      <c r="T6565" s="123"/>
      <c r="U6565" s="119"/>
      <c r="V6565" s="99"/>
      <c r="W6565" s="127"/>
      <c r="X6565" s="99"/>
      <c r="Y6565" s="127"/>
    </row>
    <row r="6566" spans="3:25" ht="19" hidden="1">
      <c r="C6566" s="933"/>
      <c r="D6566" s="933"/>
      <c r="E6566" s="19"/>
      <c r="I6566" s="100"/>
      <c r="M6566" s="100"/>
      <c r="Q6566" s="99"/>
      <c r="R6566" s="340"/>
      <c r="S6566" s="119"/>
      <c r="T6566" s="123"/>
      <c r="U6566" s="119"/>
      <c r="V6566" s="99"/>
      <c r="W6566" s="127"/>
      <c r="X6566" s="99"/>
      <c r="Y6566" s="127"/>
    </row>
    <row r="6567" spans="3:25" ht="19" hidden="1">
      <c r="C6567" s="933"/>
      <c r="D6567" s="933"/>
      <c r="E6567" s="19"/>
      <c r="I6567" s="100"/>
      <c r="M6567" s="100"/>
      <c r="Q6567" s="99"/>
      <c r="R6567" s="340"/>
      <c r="S6567" s="119"/>
      <c r="T6567" s="123"/>
      <c r="U6567" s="119"/>
      <c r="V6567" s="99"/>
      <c r="W6567" s="127"/>
      <c r="X6567" s="99"/>
      <c r="Y6567" s="127"/>
    </row>
    <row r="6568" spans="3:25" ht="19" hidden="1">
      <c r="C6568" s="933"/>
      <c r="D6568" s="933"/>
      <c r="E6568" s="19"/>
      <c r="I6568" s="100"/>
      <c r="M6568" s="100"/>
      <c r="Q6568" s="99"/>
      <c r="R6568" s="340"/>
      <c r="S6568" s="119"/>
      <c r="T6568" s="123"/>
      <c r="U6568" s="119"/>
      <c r="V6568" s="99"/>
      <c r="W6568" s="127"/>
      <c r="X6568" s="99"/>
      <c r="Y6568" s="127"/>
    </row>
    <row r="6569" spans="3:25" ht="19" hidden="1">
      <c r="C6569" s="933"/>
      <c r="D6569" s="933"/>
      <c r="E6569" s="19"/>
      <c r="I6569" s="100"/>
      <c r="M6569" s="100"/>
      <c r="Q6569" s="99"/>
      <c r="R6569" s="340"/>
      <c r="S6569" s="119"/>
      <c r="T6569" s="123"/>
      <c r="U6569" s="119"/>
      <c r="V6569" s="99"/>
      <c r="W6569" s="127"/>
      <c r="X6569" s="99"/>
      <c r="Y6569" s="127"/>
    </row>
    <row r="6570" spans="3:25" ht="19" hidden="1">
      <c r="C6570" s="933"/>
      <c r="D6570" s="933"/>
      <c r="E6570" s="19"/>
      <c r="I6570" s="100"/>
      <c r="M6570" s="100"/>
      <c r="Q6570" s="99"/>
      <c r="R6570" s="340"/>
      <c r="S6570" s="119"/>
      <c r="T6570" s="123"/>
      <c r="U6570" s="119"/>
      <c r="V6570" s="99"/>
      <c r="W6570" s="127"/>
      <c r="X6570" s="99"/>
      <c r="Y6570" s="127"/>
    </row>
    <row r="6571" spans="3:25" ht="19" hidden="1">
      <c r="C6571" s="933"/>
      <c r="D6571" s="933"/>
      <c r="E6571" s="19"/>
      <c r="I6571" s="100"/>
      <c r="M6571" s="100"/>
      <c r="Q6571" s="99"/>
      <c r="R6571" s="340"/>
      <c r="S6571" s="119"/>
      <c r="T6571" s="123"/>
      <c r="U6571" s="119"/>
      <c r="V6571" s="99"/>
      <c r="W6571" s="127"/>
      <c r="X6571" s="99"/>
      <c r="Y6571" s="127"/>
    </row>
    <row r="6572" spans="3:25" ht="19" hidden="1">
      <c r="C6572" s="933"/>
      <c r="D6572" s="933"/>
      <c r="E6572" s="19"/>
      <c r="I6572" s="100"/>
      <c r="M6572" s="100"/>
      <c r="Q6572" s="99"/>
      <c r="R6572" s="340"/>
      <c r="S6572" s="119"/>
      <c r="T6572" s="123"/>
      <c r="U6572" s="119"/>
      <c r="V6572" s="99"/>
      <c r="W6572" s="127"/>
      <c r="X6572" s="99"/>
      <c r="Y6572" s="127"/>
    </row>
    <row r="6573" spans="3:25" ht="19" hidden="1">
      <c r="C6573" s="933"/>
      <c r="D6573" s="933"/>
      <c r="E6573" s="19"/>
      <c r="I6573" s="100"/>
      <c r="M6573" s="100"/>
      <c r="Q6573" s="99"/>
      <c r="R6573" s="340"/>
      <c r="S6573" s="119"/>
      <c r="T6573" s="123"/>
      <c r="U6573" s="119"/>
      <c r="V6573" s="99"/>
      <c r="W6573" s="127"/>
      <c r="X6573" s="99"/>
      <c r="Y6573" s="127"/>
    </row>
    <row r="6574" spans="3:25" ht="19" hidden="1">
      <c r="C6574" s="933"/>
      <c r="D6574" s="933"/>
      <c r="E6574" s="19"/>
      <c r="I6574" s="100"/>
      <c r="M6574" s="100"/>
      <c r="Q6574" s="99"/>
      <c r="R6574" s="340"/>
      <c r="S6574" s="119"/>
      <c r="T6574" s="123"/>
      <c r="U6574" s="119"/>
      <c r="V6574" s="99"/>
      <c r="W6574" s="127"/>
      <c r="X6574" s="99"/>
      <c r="Y6574" s="127"/>
    </row>
    <row r="6575" spans="3:25" ht="19" hidden="1">
      <c r="C6575" s="933"/>
      <c r="D6575" s="933"/>
      <c r="E6575" s="19"/>
      <c r="I6575" s="100"/>
      <c r="M6575" s="100"/>
      <c r="Q6575" s="99"/>
      <c r="R6575" s="340"/>
      <c r="S6575" s="119"/>
      <c r="T6575" s="123"/>
      <c r="U6575" s="119"/>
      <c r="V6575" s="99"/>
      <c r="W6575" s="127"/>
      <c r="X6575" s="99"/>
      <c r="Y6575" s="127"/>
    </row>
    <row r="6576" spans="3:25" ht="19" hidden="1">
      <c r="C6576" s="933"/>
      <c r="D6576" s="933"/>
      <c r="E6576" s="19"/>
      <c r="I6576" s="100"/>
      <c r="M6576" s="100"/>
      <c r="Q6576" s="99"/>
      <c r="R6576" s="340"/>
      <c r="S6576" s="119"/>
      <c r="T6576" s="123"/>
      <c r="U6576" s="119"/>
      <c r="V6576" s="99"/>
      <c r="W6576" s="127"/>
      <c r="X6576" s="99"/>
      <c r="Y6576" s="127"/>
    </row>
    <row r="6577" spans="3:25" ht="19" hidden="1">
      <c r="C6577" s="933"/>
      <c r="D6577" s="933"/>
      <c r="E6577" s="19"/>
      <c r="I6577" s="100"/>
      <c r="M6577" s="100"/>
      <c r="Q6577" s="99"/>
      <c r="R6577" s="340"/>
      <c r="S6577" s="119"/>
      <c r="T6577" s="123"/>
      <c r="U6577" s="119"/>
      <c r="V6577" s="99"/>
      <c r="W6577" s="127"/>
      <c r="X6577" s="99"/>
      <c r="Y6577" s="127"/>
    </row>
    <row r="6578" spans="3:25" ht="19" hidden="1">
      <c r="C6578" s="933"/>
      <c r="D6578" s="933"/>
      <c r="E6578" s="19"/>
      <c r="I6578" s="100"/>
      <c r="M6578" s="100"/>
      <c r="Q6578" s="99"/>
      <c r="R6578" s="340"/>
      <c r="S6578" s="119"/>
      <c r="T6578" s="123"/>
      <c r="U6578" s="119"/>
      <c r="V6578" s="99"/>
      <c r="W6578" s="127"/>
      <c r="X6578" s="99"/>
      <c r="Y6578" s="127"/>
    </row>
    <row r="6579" spans="3:25" ht="19" hidden="1">
      <c r="C6579" s="933"/>
      <c r="D6579" s="933"/>
      <c r="E6579" s="19"/>
      <c r="I6579" s="100"/>
      <c r="M6579" s="100"/>
      <c r="Q6579" s="99"/>
      <c r="R6579" s="340"/>
      <c r="S6579" s="119"/>
      <c r="T6579" s="123"/>
      <c r="U6579" s="119"/>
      <c r="V6579" s="99"/>
      <c r="W6579" s="127"/>
      <c r="X6579" s="99"/>
      <c r="Y6579" s="127"/>
    </row>
    <row r="6580" spans="3:25" ht="19" hidden="1">
      <c r="C6580" s="933"/>
      <c r="D6580" s="933"/>
      <c r="E6580" s="19"/>
      <c r="I6580" s="100"/>
      <c r="M6580" s="100"/>
      <c r="Q6580" s="99"/>
      <c r="R6580" s="340"/>
      <c r="S6580" s="119"/>
      <c r="T6580" s="123"/>
      <c r="U6580" s="119"/>
      <c r="V6580" s="99"/>
      <c r="W6580" s="127"/>
      <c r="X6580" s="99"/>
      <c r="Y6580" s="127"/>
    </row>
    <row r="6581" spans="3:25" ht="19" hidden="1">
      <c r="C6581" s="933"/>
      <c r="D6581" s="933"/>
      <c r="E6581" s="19"/>
      <c r="I6581" s="100"/>
      <c r="M6581" s="100"/>
      <c r="Q6581" s="99"/>
      <c r="R6581" s="340"/>
      <c r="S6581" s="119"/>
      <c r="T6581" s="123"/>
      <c r="U6581" s="119"/>
      <c r="V6581" s="99"/>
      <c r="W6581" s="127"/>
      <c r="X6581" s="99"/>
      <c r="Y6581" s="127"/>
    </row>
    <row r="6582" spans="3:25" ht="19" hidden="1">
      <c r="C6582" s="933"/>
      <c r="D6582" s="933"/>
      <c r="E6582" s="19"/>
      <c r="I6582" s="100"/>
      <c r="M6582" s="100"/>
      <c r="Q6582" s="99"/>
      <c r="R6582" s="340"/>
      <c r="S6582" s="119"/>
      <c r="T6582" s="123"/>
      <c r="U6582" s="119"/>
      <c r="V6582" s="99"/>
      <c r="W6582" s="127"/>
      <c r="X6582" s="99"/>
      <c r="Y6582" s="127"/>
    </row>
    <row r="6583" spans="3:25" ht="19" hidden="1">
      <c r="C6583" s="933"/>
      <c r="D6583" s="933"/>
      <c r="E6583" s="19"/>
      <c r="I6583" s="100"/>
      <c r="M6583" s="100"/>
      <c r="Q6583" s="99"/>
      <c r="R6583" s="340"/>
      <c r="S6583" s="119"/>
      <c r="T6583" s="123"/>
      <c r="U6583" s="119"/>
      <c r="V6583" s="99"/>
      <c r="W6583" s="127"/>
      <c r="X6583" s="99"/>
      <c r="Y6583" s="127"/>
    </row>
    <row r="6584" spans="3:25" ht="19" hidden="1">
      <c r="C6584" s="933"/>
      <c r="D6584" s="933"/>
      <c r="E6584" s="19"/>
      <c r="I6584" s="100"/>
      <c r="M6584" s="100"/>
      <c r="Q6584" s="99"/>
      <c r="R6584" s="340"/>
      <c r="S6584" s="119"/>
      <c r="T6584" s="123"/>
      <c r="U6584" s="119"/>
      <c r="V6584" s="99"/>
      <c r="W6584" s="127"/>
      <c r="X6584" s="99"/>
      <c r="Y6584" s="127"/>
    </row>
    <row r="6585" spans="3:25" ht="19" hidden="1">
      <c r="C6585" s="933"/>
      <c r="D6585" s="933"/>
      <c r="E6585" s="19"/>
      <c r="I6585" s="100"/>
      <c r="M6585" s="100"/>
      <c r="Q6585" s="99"/>
      <c r="R6585" s="340"/>
      <c r="S6585" s="119"/>
      <c r="T6585" s="123"/>
      <c r="U6585" s="119"/>
      <c r="V6585" s="99"/>
      <c r="W6585" s="127"/>
      <c r="X6585" s="99"/>
      <c r="Y6585" s="127"/>
    </row>
    <row r="6586" spans="3:25" ht="19" hidden="1">
      <c r="C6586" s="933"/>
      <c r="D6586" s="933"/>
      <c r="E6586" s="19"/>
      <c r="I6586" s="100"/>
      <c r="M6586" s="100"/>
      <c r="Q6586" s="99"/>
      <c r="R6586" s="340"/>
      <c r="S6586" s="119"/>
      <c r="T6586" s="123"/>
      <c r="U6586" s="119"/>
      <c r="V6586" s="99"/>
      <c r="W6586" s="127"/>
      <c r="X6586" s="99"/>
      <c r="Y6586" s="127"/>
    </row>
    <row r="6587" spans="3:25" ht="19" hidden="1">
      <c r="C6587" s="933"/>
      <c r="D6587" s="933"/>
      <c r="E6587" s="19"/>
      <c r="I6587" s="100"/>
      <c r="M6587" s="100"/>
      <c r="Q6587" s="99"/>
      <c r="R6587" s="340"/>
      <c r="S6587" s="119"/>
      <c r="T6587" s="123"/>
      <c r="U6587" s="119"/>
      <c r="V6587" s="99"/>
      <c r="W6587" s="127"/>
      <c r="X6587" s="99"/>
      <c r="Y6587" s="127"/>
    </row>
    <row r="6588" spans="3:25" ht="19" hidden="1">
      <c r="C6588" s="933"/>
      <c r="D6588" s="933"/>
      <c r="E6588" s="19"/>
      <c r="I6588" s="100"/>
      <c r="M6588" s="100"/>
      <c r="Q6588" s="99"/>
      <c r="R6588" s="340"/>
      <c r="S6588" s="119"/>
      <c r="T6588" s="123"/>
      <c r="U6588" s="119"/>
      <c r="V6588" s="99"/>
      <c r="W6588" s="127"/>
      <c r="X6588" s="99"/>
      <c r="Y6588" s="127"/>
    </row>
    <row r="6589" spans="3:25" ht="19" hidden="1">
      <c r="C6589" s="933"/>
      <c r="D6589" s="933"/>
      <c r="E6589" s="19"/>
      <c r="I6589" s="100"/>
      <c r="M6589" s="100"/>
      <c r="Q6589" s="99"/>
      <c r="R6589" s="340"/>
      <c r="S6589" s="119"/>
      <c r="T6589" s="123"/>
      <c r="U6589" s="119"/>
      <c r="V6589" s="99"/>
      <c r="W6589" s="127"/>
      <c r="X6589" s="99"/>
      <c r="Y6589" s="127"/>
    </row>
    <row r="6590" spans="3:25" ht="19" hidden="1">
      <c r="C6590" s="933"/>
      <c r="D6590" s="933"/>
      <c r="E6590" s="19"/>
      <c r="I6590" s="100"/>
      <c r="M6590" s="100"/>
      <c r="Q6590" s="99"/>
      <c r="R6590" s="340"/>
      <c r="S6590" s="119"/>
      <c r="T6590" s="123"/>
      <c r="U6590" s="119"/>
      <c r="V6590" s="99"/>
      <c r="W6590" s="127"/>
      <c r="X6590" s="99"/>
      <c r="Y6590" s="127"/>
    </row>
    <row r="6591" spans="3:25" ht="19" hidden="1">
      <c r="C6591" s="933"/>
      <c r="D6591" s="933"/>
      <c r="E6591" s="19"/>
      <c r="I6591" s="100"/>
      <c r="M6591" s="100"/>
      <c r="Q6591" s="99"/>
      <c r="R6591" s="340"/>
      <c r="S6591" s="119"/>
      <c r="T6591" s="123"/>
      <c r="U6591" s="119"/>
      <c r="V6591" s="99"/>
      <c r="W6591" s="127"/>
      <c r="X6591" s="99"/>
      <c r="Y6591" s="127"/>
    </row>
    <row r="6592" spans="3:25" ht="19" hidden="1">
      <c r="C6592" s="933"/>
      <c r="D6592" s="933"/>
      <c r="E6592" s="19"/>
      <c r="I6592" s="100"/>
      <c r="M6592" s="100"/>
      <c r="Q6592" s="99"/>
      <c r="R6592" s="340"/>
      <c r="S6592" s="119"/>
      <c r="T6592" s="123"/>
      <c r="U6592" s="119"/>
      <c r="V6592" s="99"/>
      <c r="W6592" s="127"/>
      <c r="X6592" s="99"/>
      <c r="Y6592" s="127"/>
    </row>
    <row r="6593" spans="3:25" ht="19" hidden="1">
      <c r="C6593" s="933"/>
      <c r="D6593" s="933"/>
      <c r="E6593" s="19"/>
      <c r="I6593" s="100"/>
      <c r="M6593" s="100"/>
      <c r="Q6593" s="99"/>
      <c r="R6593" s="340"/>
      <c r="S6593" s="119"/>
      <c r="T6593" s="123"/>
      <c r="U6593" s="119"/>
      <c r="V6593" s="99"/>
      <c r="W6593" s="127"/>
      <c r="X6593" s="99"/>
      <c r="Y6593" s="127"/>
    </row>
    <row r="6594" spans="3:25" ht="19" hidden="1">
      <c r="C6594" s="933"/>
      <c r="D6594" s="933"/>
      <c r="E6594" s="19"/>
      <c r="I6594" s="100"/>
      <c r="M6594" s="100"/>
      <c r="Q6594" s="99"/>
      <c r="R6594" s="340"/>
      <c r="S6594" s="119"/>
      <c r="T6594" s="123"/>
      <c r="U6594" s="119"/>
      <c r="V6594" s="99"/>
      <c r="W6594" s="127"/>
      <c r="X6594" s="99"/>
      <c r="Y6594" s="127"/>
    </row>
    <row r="6595" spans="3:25" ht="19" hidden="1">
      <c r="C6595" s="933"/>
      <c r="D6595" s="933"/>
      <c r="E6595" s="19"/>
      <c r="I6595" s="100"/>
      <c r="M6595" s="100"/>
      <c r="Q6595" s="99"/>
      <c r="R6595" s="340"/>
      <c r="S6595" s="119"/>
      <c r="T6595" s="123"/>
      <c r="U6595" s="119"/>
      <c r="V6595" s="99"/>
      <c r="W6595" s="127"/>
      <c r="X6595" s="99"/>
      <c r="Y6595" s="127"/>
    </row>
    <row r="6596" spans="3:25" ht="19" hidden="1">
      <c r="C6596" s="933"/>
      <c r="D6596" s="933"/>
      <c r="E6596" s="19"/>
      <c r="I6596" s="100"/>
      <c r="M6596" s="100"/>
      <c r="Q6596" s="99"/>
      <c r="R6596" s="340"/>
      <c r="S6596" s="119"/>
      <c r="T6596" s="123"/>
      <c r="U6596" s="119"/>
      <c r="V6596" s="99"/>
      <c r="W6596" s="127"/>
      <c r="X6596" s="99"/>
      <c r="Y6596" s="127"/>
    </row>
    <row r="6597" spans="3:25" ht="19" hidden="1">
      <c r="C6597" s="933"/>
      <c r="D6597" s="933"/>
      <c r="E6597" s="19"/>
      <c r="I6597" s="100"/>
      <c r="M6597" s="100"/>
      <c r="Q6597" s="99"/>
      <c r="R6597" s="340"/>
      <c r="S6597" s="119"/>
      <c r="T6597" s="123"/>
      <c r="U6597" s="119"/>
      <c r="V6597" s="99"/>
      <c r="W6597" s="127"/>
      <c r="X6597" s="99"/>
      <c r="Y6597" s="127"/>
    </row>
    <row r="6598" spans="3:25" ht="19" hidden="1">
      <c r="C6598" s="933"/>
      <c r="D6598" s="933"/>
      <c r="E6598" s="19"/>
      <c r="I6598" s="100"/>
      <c r="M6598" s="100"/>
      <c r="Q6598" s="99"/>
      <c r="R6598" s="340"/>
      <c r="S6598" s="119"/>
      <c r="T6598" s="123"/>
      <c r="U6598" s="119"/>
      <c r="V6598" s="99"/>
      <c r="W6598" s="127"/>
      <c r="X6598" s="99"/>
      <c r="Y6598" s="127"/>
    </row>
    <row r="6599" spans="3:25" ht="19" hidden="1">
      <c r="C6599" s="933"/>
      <c r="D6599" s="933"/>
      <c r="E6599" s="19"/>
      <c r="I6599" s="100"/>
      <c r="M6599" s="100"/>
      <c r="Q6599" s="99"/>
      <c r="R6599" s="340"/>
      <c r="S6599" s="119"/>
      <c r="T6599" s="123"/>
      <c r="U6599" s="119"/>
      <c r="V6599" s="99"/>
      <c r="W6599" s="127"/>
      <c r="X6599" s="99"/>
      <c r="Y6599" s="127"/>
    </row>
    <row r="6600" spans="3:25" ht="19" hidden="1">
      <c r="C6600" s="933"/>
      <c r="D6600" s="933"/>
      <c r="E6600" s="19"/>
      <c r="I6600" s="100"/>
      <c r="M6600" s="100"/>
      <c r="Q6600" s="99"/>
      <c r="R6600" s="340"/>
      <c r="S6600" s="119"/>
      <c r="T6600" s="123"/>
      <c r="U6600" s="119"/>
      <c r="V6600" s="99"/>
      <c r="W6600" s="127"/>
      <c r="X6600" s="99"/>
      <c r="Y6600" s="127"/>
    </row>
    <row r="6601" spans="3:25" ht="19" hidden="1">
      <c r="C6601" s="933"/>
      <c r="D6601" s="933"/>
      <c r="E6601" s="19"/>
      <c r="I6601" s="100"/>
      <c r="M6601" s="100"/>
      <c r="Q6601" s="99"/>
      <c r="R6601" s="340"/>
      <c r="S6601" s="119"/>
      <c r="T6601" s="123"/>
      <c r="U6601" s="119"/>
      <c r="V6601" s="99"/>
      <c r="W6601" s="127"/>
      <c r="X6601" s="99"/>
      <c r="Y6601" s="127"/>
    </row>
    <row r="6602" spans="3:25" ht="19" hidden="1">
      <c r="C6602" s="933"/>
      <c r="D6602" s="933"/>
      <c r="E6602" s="19"/>
      <c r="I6602" s="100"/>
      <c r="M6602" s="100"/>
      <c r="Q6602" s="99"/>
      <c r="R6602" s="340"/>
      <c r="S6602" s="119"/>
      <c r="T6602" s="123"/>
      <c r="U6602" s="119"/>
      <c r="V6602" s="99"/>
      <c r="W6602" s="127"/>
      <c r="X6602" s="99"/>
      <c r="Y6602" s="127"/>
    </row>
    <row r="6603" spans="3:25" ht="19" hidden="1">
      <c r="C6603" s="933"/>
      <c r="D6603" s="933"/>
      <c r="E6603" s="19"/>
      <c r="I6603" s="100"/>
      <c r="M6603" s="100"/>
      <c r="Q6603" s="99"/>
      <c r="R6603" s="340"/>
      <c r="S6603" s="119"/>
      <c r="T6603" s="123"/>
      <c r="U6603" s="119"/>
      <c r="V6603" s="99"/>
      <c r="W6603" s="127"/>
      <c r="X6603" s="99"/>
      <c r="Y6603" s="127"/>
    </row>
    <row r="6604" spans="3:25" ht="19" hidden="1">
      <c r="C6604" s="933"/>
      <c r="D6604" s="933"/>
      <c r="E6604" s="19"/>
      <c r="I6604" s="100"/>
      <c r="M6604" s="100"/>
      <c r="Q6604" s="99"/>
      <c r="R6604" s="340"/>
      <c r="S6604" s="119"/>
      <c r="T6604" s="123"/>
      <c r="U6604" s="119"/>
      <c r="V6604" s="99"/>
      <c r="W6604" s="127"/>
      <c r="X6604" s="99"/>
      <c r="Y6604" s="127"/>
    </row>
    <row r="6605" spans="3:25" ht="19" hidden="1">
      <c r="C6605" s="933"/>
      <c r="D6605" s="933"/>
      <c r="E6605" s="19"/>
      <c r="I6605" s="100"/>
      <c r="M6605" s="100"/>
      <c r="Q6605" s="99"/>
      <c r="R6605" s="340"/>
      <c r="S6605" s="119"/>
      <c r="T6605" s="123"/>
      <c r="U6605" s="119"/>
      <c r="V6605" s="99"/>
      <c r="W6605" s="127"/>
      <c r="X6605" s="99"/>
      <c r="Y6605" s="127"/>
    </row>
    <row r="6606" spans="3:25" ht="19" hidden="1">
      <c r="C6606" s="933"/>
      <c r="D6606" s="933"/>
      <c r="E6606" s="19"/>
      <c r="I6606" s="100"/>
      <c r="M6606" s="100"/>
      <c r="Q6606" s="99"/>
      <c r="R6606" s="340"/>
      <c r="S6606" s="119"/>
      <c r="T6606" s="123"/>
      <c r="U6606" s="119"/>
      <c r="V6606" s="99"/>
      <c r="W6606" s="127"/>
      <c r="X6606" s="99"/>
      <c r="Y6606" s="127"/>
    </row>
    <row r="6607" spans="3:25" ht="19" hidden="1">
      <c r="C6607" s="933"/>
      <c r="D6607" s="933"/>
      <c r="E6607" s="19"/>
      <c r="I6607" s="100"/>
      <c r="M6607" s="100"/>
      <c r="Q6607" s="99"/>
      <c r="R6607" s="340"/>
      <c r="S6607" s="119"/>
      <c r="T6607" s="123"/>
      <c r="U6607" s="119"/>
      <c r="V6607" s="99"/>
      <c r="W6607" s="127"/>
      <c r="X6607" s="99"/>
      <c r="Y6607" s="127"/>
    </row>
    <row r="6608" spans="3:25" ht="19" hidden="1">
      <c r="C6608" s="933"/>
      <c r="D6608" s="933"/>
      <c r="E6608" s="19"/>
      <c r="I6608" s="100"/>
      <c r="M6608" s="100"/>
      <c r="Q6608" s="99"/>
      <c r="R6608" s="340"/>
      <c r="S6608" s="119"/>
      <c r="T6608" s="123"/>
      <c r="U6608" s="119"/>
      <c r="V6608" s="99"/>
      <c r="W6608" s="127"/>
      <c r="X6608" s="99"/>
      <c r="Y6608" s="127"/>
    </row>
    <row r="6609" spans="3:25" ht="19" hidden="1">
      <c r="C6609" s="933"/>
      <c r="D6609" s="933"/>
      <c r="E6609" s="19"/>
      <c r="I6609" s="100"/>
      <c r="M6609" s="100"/>
      <c r="Q6609" s="99"/>
      <c r="R6609" s="340"/>
      <c r="S6609" s="119"/>
      <c r="T6609" s="123"/>
      <c r="U6609" s="119"/>
      <c r="V6609" s="99"/>
      <c r="W6609" s="127"/>
      <c r="X6609" s="99"/>
      <c r="Y6609" s="127"/>
    </row>
    <row r="6610" spans="3:25" ht="19" hidden="1">
      <c r="C6610" s="933"/>
      <c r="D6610" s="933"/>
      <c r="E6610" s="19"/>
      <c r="I6610" s="100"/>
      <c r="M6610" s="100"/>
      <c r="Q6610" s="99"/>
      <c r="R6610" s="340"/>
      <c r="S6610" s="119"/>
      <c r="T6610" s="123"/>
      <c r="U6610" s="119"/>
      <c r="V6610" s="99"/>
      <c r="W6610" s="127"/>
      <c r="X6610" s="99"/>
      <c r="Y6610" s="127"/>
    </row>
    <row r="6611" spans="3:25" ht="19" hidden="1">
      <c r="C6611" s="933"/>
      <c r="D6611" s="933"/>
      <c r="E6611" s="19"/>
      <c r="I6611" s="100"/>
      <c r="M6611" s="100"/>
      <c r="Q6611" s="99"/>
      <c r="R6611" s="340"/>
      <c r="S6611" s="119"/>
      <c r="T6611" s="123"/>
      <c r="U6611" s="119"/>
      <c r="V6611" s="99"/>
      <c r="W6611" s="127"/>
      <c r="X6611" s="99"/>
      <c r="Y6611" s="127"/>
    </row>
    <row r="6612" spans="3:25" ht="19" hidden="1">
      <c r="C6612" s="933"/>
      <c r="D6612" s="933"/>
      <c r="E6612" s="19"/>
      <c r="I6612" s="100"/>
      <c r="M6612" s="100"/>
      <c r="Q6612" s="99"/>
      <c r="R6612" s="340"/>
      <c r="S6612" s="119"/>
      <c r="T6612" s="123"/>
      <c r="U6612" s="119"/>
      <c r="V6612" s="99"/>
      <c r="W6612" s="127"/>
      <c r="X6612" s="99"/>
      <c r="Y6612" s="127"/>
    </row>
    <row r="6613" spans="3:25" ht="19" hidden="1">
      <c r="C6613" s="933"/>
      <c r="D6613" s="933"/>
      <c r="E6613" s="19"/>
      <c r="I6613" s="100"/>
      <c r="M6613" s="100"/>
      <c r="Q6613" s="99"/>
      <c r="R6613" s="340"/>
      <c r="S6613" s="119"/>
      <c r="T6613" s="123"/>
      <c r="U6613" s="119"/>
      <c r="V6613" s="99"/>
      <c r="W6613" s="127"/>
      <c r="X6613" s="99"/>
      <c r="Y6613" s="127"/>
    </row>
    <row r="6614" spans="3:25" ht="19" hidden="1">
      <c r="C6614" s="933"/>
      <c r="D6614" s="933"/>
      <c r="E6614" s="19"/>
      <c r="I6614" s="100"/>
      <c r="M6614" s="100"/>
      <c r="Q6614" s="99"/>
      <c r="R6614" s="340"/>
      <c r="S6614" s="119"/>
      <c r="T6614" s="123"/>
      <c r="U6614" s="119"/>
      <c r="V6614" s="99"/>
      <c r="W6614" s="127"/>
      <c r="X6614" s="99"/>
      <c r="Y6614" s="127"/>
    </row>
    <row r="6615" spans="3:25" ht="19" hidden="1">
      <c r="C6615" s="933"/>
      <c r="D6615" s="933"/>
      <c r="E6615" s="19"/>
      <c r="I6615" s="100"/>
      <c r="M6615" s="100"/>
      <c r="Q6615" s="99"/>
      <c r="R6615" s="340"/>
      <c r="S6615" s="119"/>
      <c r="T6615" s="123"/>
      <c r="U6615" s="119"/>
      <c r="V6615" s="99"/>
      <c r="W6615" s="127"/>
      <c r="X6615" s="99"/>
      <c r="Y6615" s="127"/>
    </row>
    <row r="6616" spans="3:25" ht="19" hidden="1">
      <c r="C6616" s="933"/>
      <c r="D6616" s="933"/>
      <c r="E6616" s="19"/>
      <c r="I6616" s="100"/>
      <c r="M6616" s="100"/>
      <c r="Q6616" s="99"/>
      <c r="R6616" s="340"/>
      <c r="S6616" s="119"/>
      <c r="T6616" s="123"/>
      <c r="U6616" s="119"/>
      <c r="V6616" s="99"/>
      <c r="W6616" s="127"/>
      <c r="X6616" s="99"/>
      <c r="Y6616" s="127"/>
    </row>
    <row r="6617" spans="3:25" ht="19" hidden="1">
      <c r="C6617" s="933"/>
      <c r="D6617" s="933"/>
      <c r="E6617" s="19"/>
      <c r="I6617" s="100"/>
      <c r="M6617" s="100"/>
      <c r="Q6617" s="99"/>
      <c r="R6617" s="340"/>
      <c r="S6617" s="119"/>
      <c r="T6617" s="123"/>
      <c r="U6617" s="119"/>
      <c r="V6617" s="99"/>
      <c r="W6617" s="127"/>
      <c r="X6617" s="99"/>
      <c r="Y6617" s="127"/>
    </row>
    <row r="6618" spans="3:25" ht="19" hidden="1">
      <c r="C6618" s="933"/>
      <c r="D6618" s="933"/>
      <c r="E6618" s="19"/>
      <c r="I6618" s="100"/>
      <c r="M6618" s="100"/>
      <c r="Q6618" s="99"/>
      <c r="R6618" s="340"/>
      <c r="S6618" s="119"/>
      <c r="T6618" s="123"/>
      <c r="U6618" s="119"/>
      <c r="V6618" s="99"/>
      <c r="W6618" s="127"/>
      <c r="X6618" s="99"/>
      <c r="Y6618" s="127"/>
    </row>
    <row r="6619" spans="3:25" ht="19" hidden="1">
      <c r="C6619" s="933"/>
      <c r="D6619" s="933"/>
      <c r="E6619" s="19"/>
      <c r="I6619" s="100"/>
      <c r="M6619" s="100"/>
      <c r="Q6619" s="99"/>
      <c r="R6619" s="340"/>
      <c r="S6619" s="119"/>
      <c r="T6619" s="123"/>
      <c r="U6619" s="119"/>
      <c r="V6619" s="99"/>
      <c r="W6619" s="127"/>
      <c r="X6619" s="99"/>
      <c r="Y6619" s="127"/>
    </row>
    <row r="6620" spans="3:25" ht="19" hidden="1">
      <c r="C6620" s="933"/>
      <c r="D6620" s="933"/>
      <c r="E6620" s="19"/>
      <c r="I6620" s="100"/>
      <c r="M6620" s="100"/>
      <c r="Q6620" s="99"/>
      <c r="R6620" s="340"/>
      <c r="S6620" s="119"/>
      <c r="T6620" s="123"/>
      <c r="U6620" s="119"/>
      <c r="V6620" s="99"/>
      <c r="W6620" s="127"/>
      <c r="X6620" s="99"/>
      <c r="Y6620" s="127"/>
    </row>
    <row r="6621" spans="3:25" ht="19" hidden="1">
      <c r="C6621" s="933"/>
      <c r="D6621" s="933"/>
      <c r="E6621" s="19"/>
      <c r="I6621" s="100"/>
      <c r="M6621" s="100"/>
      <c r="Q6621" s="99"/>
      <c r="R6621" s="340"/>
      <c r="S6621" s="119"/>
      <c r="T6621" s="123"/>
      <c r="U6621" s="119"/>
      <c r="V6621" s="99"/>
      <c r="W6621" s="127"/>
      <c r="X6621" s="99"/>
      <c r="Y6621" s="127"/>
    </row>
    <row r="6622" spans="3:25" ht="19" hidden="1">
      <c r="C6622" s="933"/>
      <c r="D6622" s="933"/>
      <c r="E6622" s="19"/>
      <c r="I6622" s="100"/>
      <c r="M6622" s="100"/>
      <c r="Q6622" s="99"/>
      <c r="R6622" s="340"/>
      <c r="S6622" s="119"/>
      <c r="T6622" s="123"/>
      <c r="U6622" s="119"/>
      <c r="V6622" s="99"/>
      <c r="W6622" s="127"/>
      <c r="X6622" s="99"/>
      <c r="Y6622" s="127"/>
    </row>
    <row r="6623" spans="3:25" ht="19" hidden="1">
      <c r="C6623" s="933"/>
      <c r="D6623" s="933"/>
      <c r="E6623" s="19"/>
      <c r="I6623" s="100"/>
      <c r="M6623" s="100"/>
      <c r="Q6623" s="99"/>
      <c r="R6623" s="340"/>
      <c r="S6623" s="119"/>
      <c r="T6623" s="123"/>
      <c r="U6623" s="119"/>
      <c r="V6623" s="99"/>
      <c r="W6623" s="127"/>
      <c r="X6623" s="99"/>
      <c r="Y6623" s="127"/>
    </row>
    <row r="6624" spans="3:25" ht="19" hidden="1">
      <c r="C6624" s="933"/>
      <c r="D6624" s="933"/>
      <c r="E6624" s="19"/>
      <c r="I6624" s="100"/>
      <c r="M6624" s="100"/>
      <c r="Q6624" s="99"/>
      <c r="R6624" s="340"/>
      <c r="S6624" s="119"/>
      <c r="T6624" s="123"/>
      <c r="U6624" s="119"/>
      <c r="V6624" s="99"/>
      <c r="W6624" s="127"/>
      <c r="X6624" s="99"/>
      <c r="Y6624" s="127"/>
    </row>
    <row r="6625" spans="3:25" ht="19" hidden="1">
      <c r="C6625" s="933"/>
      <c r="D6625" s="933"/>
      <c r="E6625" s="19"/>
      <c r="I6625" s="100"/>
      <c r="M6625" s="100"/>
      <c r="Q6625" s="99"/>
      <c r="R6625" s="340"/>
      <c r="S6625" s="119"/>
      <c r="T6625" s="123"/>
      <c r="U6625" s="119"/>
      <c r="V6625" s="99"/>
      <c r="W6625" s="127"/>
      <c r="X6625" s="99"/>
      <c r="Y6625" s="127"/>
    </row>
    <row r="6626" spans="3:25" ht="19" hidden="1">
      <c r="C6626" s="933"/>
      <c r="D6626" s="933"/>
      <c r="E6626" s="19"/>
      <c r="I6626" s="100"/>
      <c r="M6626" s="100"/>
      <c r="Q6626" s="99"/>
      <c r="R6626" s="340"/>
      <c r="S6626" s="119"/>
      <c r="T6626" s="123"/>
      <c r="U6626" s="119"/>
      <c r="V6626" s="99"/>
      <c r="W6626" s="127"/>
      <c r="X6626" s="99"/>
      <c r="Y6626" s="127"/>
    </row>
    <row r="6627" spans="3:25" ht="19" hidden="1">
      <c r="C6627" s="933"/>
      <c r="D6627" s="933"/>
      <c r="E6627" s="19"/>
      <c r="I6627" s="100"/>
      <c r="M6627" s="100"/>
      <c r="Q6627" s="99"/>
      <c r="R6627" s="340"/>
      <c r="S6627" s="119"/>
      <c r="T6627" s="123"/>
      <c r="U6627" s="119"/>
      <c r="V6627" s="99"/>
      <c r="W6627" s="127"/>
      <c r="X6627" s="99"/>
      <c r="Y6627" s="127"/>
    </row>
    <row r="6628" spans="3:25" ht="19" hidden="1">
      <c r="C6628" s="933"/>
      <c r="D6628" s="933"/>
      <c r="E6628" s="19"/>
      <c r="I6628" s="100"/>
      <c r="M6628" s="100"/>
      <c r="Q6628" s="99"/>
      <c r="R6628" s="340"/>
      <c r="S6628" s="119"/>
      <c r="T6628" s="123"/>
      <c r="U6628" s="119"/>
      <c r="V6628" s="99"/>
      <c r="W6628" s="127"/>
      <c r="X6628" s="99"/>
      <c r="Y6628" s="127"/>
    </row>
    <row r="6629" spans="3:25" ht="19" hidden="1">
      <c r="C6629" s="933"/>
      <c r="D6629" s="933"/>
      <c r="E6629" s="19"/>
      <c r="I6629" s="100"/>
      <c r="M6629" s="100"/>
      <c r="Q6629" s="99"/>
      <c r="R6629" s="340"/>
      <c r="S6629" s="119"/>
      <c r="T6629" s="123"/>
      <c r="U6629" s="119"/>
      <c r="V6629" s="99"/>
      <c r="W6629" s="127"/>
      <c r="X6629" s="99"/>
      <c r="Y6629" s="127"/>
    </row>
    <row r="6630" spans="3:25" ht="19" hidden="1">
      <c r="C6630" s="933"/>
      <c r="D6630" s="933"/>
      <c r="E6630" s="19"/>
      <c r="I6630" s="100"/>
      <c r="M6630" s="100"/>
      <c r="Q6630" s="99"/>
      <c r="R6630" s="340"/>
      <c r="S6630" s="119"/>
      <c r="T6630" s="123"/>
      <c r="U6630" s="119"/>
      <c r="V6630" s="99"/>
      <c r="W6630" s="127"/>
      <c r="X6630" s="99"/>
      <c r="Y6630" s="127"/>
    </row>
    <row r="6631" spans="3:25" ht="19" hidden="1">
      <c r="C6631" s="933"/>
      <c r="D6631" s="933"/>
      <c r="E6631" s="19"/>
      <c r="I6631" s="100"/>
      <c r="M6631" s="100"/>
      <c r="Q6631" s="99"/>
      <c r="R6631" s="340"/>
      <c r="S6631" s="119"/>
      <c r="T6631" s="123"/>
      <c r="U6631" s="119"/>
      <c r="V6631" s="99"/>
      <c r="W6631" s="127"/>
      <c r="X6631" s="99"/>
      <c r="Y6631" s="127"/>
    </row>
    <row r="6632" spans="3:25" ht="19" hidden="1">
      <c r="C6632" s="933"/>
      <c r="D6632" s="933"/>
      <c r="E6632" s="19"/>
      <c r="I6632" s="100"/>
      <c r="M6632" s="100"/>
      <c r="Q6632" s="99"/>
      <c r="R6632" s="340"/>
      <c r="S6632" s="119"/>
      <c r="T6632" s="123"/>
      <c r="U6632" s="119"/>
      <c r="V6632" s="99"/>
      <c r="W6632" s="127"/>
      <c r="X6632" s="99"/>
      <c r="Y6632" s="127"/>
    </row>
    <row r="6633" spans="3:25" ht="19" hidden="1">
      <c r="C6633" s="933"/>
      <c r="D6633" s="933"/>
      <c r="E6633" s="19"/>
      <c r="I6633" s="100"/>
      <c r="M6633" s="100"/>
      <c r="Q6633" s="99"/>
      <c r="R6633" s="340"/>
      <c r="S6633" s="119"/>
      <c r="T6633" s="123"/>
      <c r="U6633" s="119"/>
      <c r="V6633" s="99"/>
      <c r="W6633" s="127"/>
      <c r="X6633" s="99"/>
      <c r="Y6633" s="127"/>
    </row>
    <row r="6634" spans="3:25" ht="19" hidden="1">
      <c r="C6634" s="933"/>
      <c r="D6634" s="933"/>
      <c r="E6634" s="19"/>
      <c r="I6634" s="100"/>
      <c r="M6634" s="100"/>
      <c r="Q6634" s="99"/>
      <c r="R6634" s="340"/>
      <c r="S6634" s="119"/>
      <c r="T6634" s="123"/>
      <c r="U6634" s="119"/>
      <c r="V6634" s="99"/>
      <c r="W6634" s="127"/>
      <c r="X6634" s="99"/>
      <c r="Y6634" s="127"/>
    </row>
    <row r="6635" spans="3:25" ht="19" hidden="1">
      <c r="C6635" s="933"/>
      <c r="D6635" s="933"/>
      <c r="E6635" s="19"/>
      <c r="I6635" s="100"/>
      <c r="M6635" s="100"/>
      <c r="Q6635" s="99"/>
      <c r="R6635" s="340"/>
      <c r="S6635" s="119"/>
      <c r="T6635" s="123"/>
      <c r="U6635" s="119"/>
      <c r="V6635" s="99"/>
      <c r="W6635" s="127"/>
      <c r="X6635" s="99"/>
      <c r="Y6635" s="127"/>
    </row>
    <row r="6636" spans="3:25" ht="19" hidden="1">
      <c r="C6636" s="933"/>
      <c r="D6636" s="933"/>
      <c r="E6636" s="19"/>
      <c r="I6636" s="100"/>
      <c r="M6636" s="100"/>
      <c r="Q6636" s="99"/>
      <c r="R6636" s="340"/>
      <c r="S6636" s="119"/>
      <c r="T6636" s="123"/>
      <c r="U6636" s="119"/>
      <c r="V6636" s="99"/>
      <c r="W6636" s="127"/>
      <c r="X6636" s="99"/>
      <c r="Y6636" s="127"/>
    </row>
    <row r="6637" spans="3:25" ht="19" hidden="1">
      <c r="C6637" s="933"/>
      <c r="D6637" s="933"/>
      <c r="E6637" s="19"/>
      <c r="I6637" s="100"/>
      <c r="M6637" s="100"/>
      <c r="Q6637" s="99"/>
      <c r="R6637" s="340"/>
      <c r="S6637" s="119"/>
      <c r="T6637" s="123"/>
      <c r="U6637" s="119"/>
      <c r="V6637" s="99"/>
      <c r="W6637" s="127"/>
      <c r="X6637" s="99"/>
      <c r="Y6637" s="127"/>
    </row>
    <row r="6638" spans="3:25" ht="19" hidden="1">
      <c r="C6638" s="933"/>
      <c r="D6638" s="933"/>
      <c r="E6638" s="19"/>
      <c r="I6638" s="100"/>
      <c r="M6638" s="100"/>
      <c r="Q6638" s="99"/>
      <c r="R6638" s="340"/>
      <c r="S6638" s="119"/>
      <c r="T6638" s="123"/>
      <c r="U6638" s="119"/>
      <c r="V6638" s="99"/>
      <c r="W6638" s="127"/>
      <c r="X6638" s="99"/>
      <c r="Y6638" s="127"/>
    </row>
    <row r="6639" spans="3:25" ht="19" hidden="1">
      <c r="C6639" s="933"/>
      <c r="D6639" s="933"/>
      <c r="E6639" s="19"/>
      <c r="I6639" s="100"/>
      <c r="M6639" s="100"/>
      <c r="Q6639" s="99"/>
      <c r="R6639" s="340"/>
      <c r="S6639" s="119"/>
      <c r="T6639" s="123"/>
      <c r="U6639" s="119"/>
      <c r="V6639" s="99"/>
      <c r="W6639" s="127"/>
      <c r="X6639" s="99"/>
      <c r="Y6639" s="127"/>
    </row>
    <row r="6640" spans="3:25" ht="19" hidden="1">
      <c r="C6640" s="933"/>
      <c r="D6640" s="933"/>
      <c r="E6640" s="19"/>
      <c r="I6640" s="100"/>
      <c r="M6640" s="100"/>
      <c r="Q6640" s="99"/>
      <c r="R6640" s="340"/>
      <c r="S6640" s="119"/>
      <c r="T6640" s="123"/>
      <c r="U6640" s="119"/>
      <c r="V6640" s="99"/>
      <c r="W6640" s="127"/>
      <c r="X6640" s="99"/>
      <c r="Y6640" s="127"/>
    </row>
    <row r="6641" spans="3:25" ht="19" hidden="1">
      <c r="C6641" s="933"/>
      <c r="D6641" s="933"/>
      <c r="E6641" s="19"/>
      <c r="I6641" s="100"/>
      <c r="M6641" s="100"/>
      <c r="Q6641" s="99"/>
      <c r="R6641" s="340"/>
      <c r="S6641" s="119"/>
      <c r="T6641" s="123"/>
      <c r="U6641" s="119"/>
      <c r="V6641" s="99"/>
      <c r="W6641" s="127"/>
      <c r="X6641" s="99"/>
      <c r="Y6641" s="127"/>
    </row>
    <row r="6642" spans="3:25" ht="19" hidden="1">
      <c r="C6642" s="933"/>
      <c r="D6642" s="933"/>
      <c r="E6642" s="19"/>
      <c r="I6642" s="100"/>
      <c r="M6642" s="100"/>
      <c r="Q6642" s="99"/>
      <c r="R6642" s="340"/>
      <c r="S6642" s="119"/>
      <c r="T6642" s="123"/>
      <c r="U6642" s="119"/>
      <c r="V6642" s="99"/>
      <c r="W6642" s="127"/>
      <c r="X6642" s="99"/>
      <c r="Y6642" s="127"/>
    </row>
    <row r="6643" spans="3:25" ht="19" hidden="1">
      <c r="C6643" s="933"/>
      <c r="D6643" s="933"/>
      <c r="E6643" s="19"/>
      <c r="I6643" s="100"/>
      <c r="M6643" s="100"/>
      <c r="Q6643" s="99"/>
      <c r="R6643" s="340"/>
      <c r="S6643" s="119"/>
      <c r="T6643" s="123"/>
      <c r="U6643" s="119"/>
      <c r="V6643" s="99"/>
      <c r="W6643" s="127"/>
      <c r="X6643" s="99"/>
      <c r="Y6643" s="127"/>
    </row>
    <row r="6644" spans="3:25" ht="19" hidden="1">
      <c r="C6644" s="933"/>
      <c r="D6644" s="933"/>
      <c r="E6644" s="19"/>
      <c r="I6644" s="100"/>
      <c r="M6644" s="100"/>
      <c r="Q6644" s="99"/>
      <c r="R6644" s="340"/>
      <c r="S6644" s="119"/>
      <c r="T6644" s="123"/>
      <c r="U6644" s="119"/>
      <c r="V6644" s="99"/>
      <c r="W6644" s="127"/>
      <c r="X6644" s="99"/>
      <c r="Y6644" s="127"/>
    </row>
    <row r="6645" spans="3:25" ht="19" hidden="1">
      <c r="C6645" s="933"/>
      <c r="D6645" s="933"/>
      <c r="E6645" s="19"/>
      <c r="I6645" s="100"/>
      <c r="M6645" s="100"/>
      <c r="Q6645" s="99"/>
      <c r="R6645" s="340"/>
      <c r="S6645" s="119"/>
      <c r="T6645" s="123"/>
      <c r="U6645" s="119"/>
      <c r="V6645" s="99"/>
      <c r="W6645" s="127"/>
      <c r="X6645" s="99"/>
      <c r="Y6645" s="127"/>
    </row>
    <row r="6646" spans="3:25" ht="19" hidden="1">
      <c r="C6646" s="933"/>
      <c r="D6646" s="933"/>
      <c r="E6646" s="19"/>
      <c r="I6646" s="100"/>
      <c r="M6646" s="100"/>
      <c r="Q6646" s="99"/>
      <c r="R6646" s="340"/>
      <c r="S6646" s="119"/>
      <c r="T6646" s="123"/>
      <c r="U6646" s="119"/>
      <c r="V6646" s="99"/>
      <c r="W6646" s="127"/>
      <c r="X6646" s="99"/>
      <c r="Y6646" s="127"/>
    </row>
    <row r="6647" spans="3:25" ht="19" hidden="1">
      <c r="C6647" s="933"/>
      <c r="D6647" s="933"/>
      <c r="E6647" s="19"/>
      <c r="I6647" s="100"/>
      <c r="M6647" s="100"/>
      <c r="Q6647" s="99"/>
      <c r="R6647" s="340"/>
      <c r="S6647" s="119"/>
      <c r="T6647" s="123"/>
      <c r="U6647" s="119"/>
      <c r="V6647" s="99"/>
      <c r="W6647" s="127"/>
      <c r="X6647" s="99"/>
      <c r="Y6647" s="127"/>
    </row>
    <row r="6648" spans="3:25" ht="19" hidden="1">
      <c r="C6648" s="933"/>
      <c r="D6648" s="933"/>
      <c r="E6648" s="19"/>
      <c r="I6648" s="100"/>
      <c r="M6648" s="100"/>
      <c r="Q6648" s="99"/>
      <c r="R6648" s="340"/>
      <c r="S6648" s="119"/>
      <c r="T6648" s="123"/>
      <c r="U6648" s="119"/>
      <c r="V6648" s="99"/>
      <c r="W6648" s="127"/>
      <c r="X6648" s="99"/>
      <c r="Y6648" s="127"/>
    </row>
    <row r="6649" spans="3:25" ht="19" hidden="1">
      <c r="C6649" s="933"/>
      <c r="D6649" s="933"/>
      <c r="E6649" s="19"/>
      <c r="I6649" s="100"/>
      <c r="M6649" s="100"/>
      <c r="Q6649" s="99"/>
      <c r="R6649" s="340"/>
      <c r="S6649" s="119"/>
      <c r="T6649" s="123"/>
      <c r="U6649" s="119"/>
      <c r="V6649" s="99"/>
      <c r="W6649" s="127"/>
      <c r="X6649" s="99"/>
      <c r="Y6649" s="127"/>
    </row>
    <row r="6650" spans="3:25" ht="19" hidden="1">
      <c r="C6650" s="933"/>
      <c r="D6650" s="933"/>
      <c r="E6650" s="19"/>
      <c r="I6650" s="100"/>
      <c r="M6650" s="100"/>
      <c r="Q6650" s="99"/>
      <c r="R6650" s="340"/>
      <c r="S6650" s="119"/>
      <c r="T6650" s="123"/>
      <c r="U6650" s="119"/>
      <c r="V6650" s="99"/>
      <c r="W6650" s="127"/>
      <c r="X6650" s="99"/>
      <c r="Y6650" s="127"/>
    </row>
    <row r="6651" spans="3:25" ht="19" hidden="1">
      <c r="C6651" s="933"/>
      <c r="D6651" s="933"/>
      <c r="E6651" s="19"/>
      <c r="I6651" s="100"/>
      <c r="M6651" s="100"/>
      <c r="Q6651" s="99"/>
      <c r="R6651" s="340"/>
      <c r="S6651" s="119"/>
      <c r="T6651" s="123"/>
      <c r="U6651" s="119"/>
      <c r="V6651" s="99"/>
      <c r="W6651" s="127"/>
      <c r="X6651" s="99"/>
      <c r="Y6651" s="127"/>
    </row>
    <row r="6652" spans="3:25" ht="19" hidden="1">
      <c r="C6652" s="933"/>
      <c r="D6652" s="933"/>
      <c r="E6652" s="19"/>
      <c r="I6652" s="100"/>
      <c r="M6652" s="100"/>
      <c r="Q6652" s="99"/>
      <c r="R6652" s="340"/>
      <c r="S6652" s="119"/>
      <c r="T6652" s="123"/>
      <c r="U6652" s="119"/>
      <c r="V6652" s="99"/>
      <c r="W6652" s="127"/>
      <c r="X6652" s="99"/>
      <c r="Y6652" s="127"/>
    </row>
    <row r="6653" spans="3:25" ht="19" hidden="1">
      <c r="C6653" s="933"/>
      <c r="D6653" s="933"/>
      <c r="E6653" s="19"/>
      <c r="I6653" s="100"/>
      <c r="M6653" s="100"/>
      <c r="Q6653" s="99"/>
      <c r="R6653" s="340"/>
      <c r="S6653" s="119"/>
      <c r="T6653" s="123"/>
      <c r="U6653" s="119"/>
      <c r="V6653" s="99"/>
      <c r="W6653" s="127"/>
      <c r="X6653" s="99"/>
      <c r="Y6653" s="127"/>
    </row>
    <row r="6654" spans="3:25" ht="19" hidden="1">
      <c r="C6654" s="933"/>
      <c r="D6654" s="933"/>
      <c r="E6654" s="19"/>
      <c r="I6654" s="100"/>
      <c r="M6654" s="100"/>
      <c r="Q6654" s="99"/>
      <c r="R6654" s="340"/>
      <c r="S6654" s="119"/>
      <c r="T6654" s="123"/>
      <c r="U6654" s="119"/>
      <c r="V6654" s="99"/>
      <c r="W6654" s="127"/>
      <c r="X6654" s="99"/>
      <c r="Y6654" s="127"/>
    </row>
    <row r="6655" spans="3:25" ht="19" hidden="1">
      <c r="C6655" s="933"/>
      <c r="D6655" s="933"/>
      <c r="E6655" s="19"/>
      <c r="I6655" s="100"/>
      <c r="M6655" s="100"/>
      <c r="Q6655" s="99"/>
      <c r="R6655" s="340"/>
      <c r="S6655" s="119"/>
      <c r="T6655" s="123"/>
      <c r="U6655" s="119"/>
      <c r="V6655" s="99"/>
      <c r="W6655" s="127"/>
      <c r="X6655" s="99"/>
      <c r="Y6655" s="127"/>
    </row>
    <row r="6656" spans="3:25" ht="19" hidden="1">
      <c r="C6656" s="933"/>
      <c r="D6656" s="933"/>
      <c r="E6656" s="19"/>
      <c r="I6656" s="100"/>
      <c r="M6656" s="100"/>
      <c r="Q6656" s="99"/>
      <c r="R6656" s="340"/>
      <c r="S6656" s="119"/>
      <c r="T6656" s="123"/>
      <c r="U6656" s="119"/>
      <c r="V6656" s="99"/>
      <c r="W6656" s="127"/>
      <c r="X6656" s="99"/>
      <c r="Y6656" s="127"/>
    </row>
    <row r="6657" spans="3:25" ht="19" hidden="1">
      <c r="C6657" s="933"/>
      <c r="D6657" s="933"/>
      <c r="E6657" s="19"/>
      <c r="I6657" s="100"/>
      <c r="M6657" s="100"/>
      <c r="Q6657" s="99"/>
      <c r="R6657" s="340"/>
      <c r="S6657" s="119"/>
      <c r="T6657" s="123"/>
      <c r="U6657" s="119"/>
      <c r="V6657" s="99"/>
      <c r="W6657" s="127"/>
      <c r="X6657" s="99"/>
      <c r="Y6657" s="127"/>
    </row>
    <row r="6658" spans="3:25" ht="19" hidden="1">
      <c r="C6658" s="933"/>
      <c r="D6658" s="933"/>
      <c r="E6658" s="19"/>
      <c r="I6658" s="100"/>
      <c r="M6658" s="100"/>
      <c r="Q6658" s="99"/>
      <c r="R6658" s="340"/>
      <c r="S6658" s="119"/>
      <c r="T6658" s="123"/>
      <c r="U6658" s="119"/>
      <c r="V6658" s="99"/>
      <c r="W6658" s="127"/>
      <c r="X6658" s="99"/>
      <c r="Y6658" s="127"/>
    </row>
    <row r="6659" spans="3:25" ht="19" hidden="1">
      <c r="C6659" s="933"/>
      <c r="D6659" s="933"/>
      <c r="E6659" s="19"/>
      <c r="I6659" s="100"/>
      <c r="M6659" s="100"/>
      <c r="Q6659" s="99"/>
      <c r="R6659" s="340"/>
      <c r="S6659" s="119"/>
      <c r="T6659" s="123"/>
      <c r="U6659" s="119"/>
      <c r="V6659" s="99"/>
      <c r="W6659" s="127"/>
      <c r="X6659" s="99"/>
      <c r="Y6659" s="127"/>
    </row>
    <row r="6660" spans="3:25" ht="19" hidden="1">
      <c r="C6660" s="933"/>
      <c r="D6660" s="933"/>
      <c r="E6660" s="19"/>
      <c r="I6660" s="100"/>
      <c r="M6660" s="100"/>
      <c r="Q6660" s="99"/>
      <c r="R6660" s="340"/>
      <c r="S6660" s="119"/>
      <c r="T6660" s="123"/>
      <c r="U6660" s="119"/>
      <c r="V6660" s="99"/>
      <c r="W6660" s="127"/>
      <c r="X6660" s="99"/>
      <c r="Y6660" s="127"/>
    </row>
    <row r="6661" spans="3:25" ht="19" hidden="1">
      <c r="C6661" s="933"/>
      <c r="D6661" s="933"/>
      <c r="E6661" s="19"/>
      <c r="I6661" s="100"/>
      <c r="M6661" s="100"/>
      <c r="Q6661" s="99"/>
      <c r="R6661" s="340"/>
      <c r="S6661" s="119"/>
      <c r="T6661" s="123"/>
      <c r="U6661" s="119"/>
      <c r="V6661" s="99"/>
      <c r="W6661" s="127"/>
      <c r="X6661" s="99"/>
      <c r="Y6661" s="127"/>
    </row>
    <row r="6662" spans="3:25" ht="19" hidden="1">
      <c r="C6662" s="933"/>
      <c r="D6662" s="933"/>
      <c r="E6662" s="19"/>
      <c r="I6662" s="100"/>
      <c r="M6662" s="100"/>
      <c r="Q6662" s="99"/>
      <c r="R6662" s="340"/>
      <c r="S6662" s="119"/>
      <c r="T6662" s="123"/>
      <c r="U6662" s="119"/>
      <c r="V6662" s="99"/>
      <c r="W6662" s="127"/>
      <c r="X6662" s="99"/>
      <c r="Y6662" s="127"/>
    </row>
    <row r="6663" spans="3:25" ht="19" hidden="1">
      <c r="C6663" s="933"/>
      <c r="D6663" s="933"/>
      <c r="E6663" s="19"/>
      <c r="I6663" s="100"/>
      <c r="M6663" s="100"/>
      <c r="Q6663" s="99"/>
      <c r="R6663" s="340"/>
      <c r="S6663" s="119"/>
      <c r="T6663" s="123"/>
      <c r="U6663" s="119"/>
      <c r="V6663" s="99"/>
      <c r="W6663" s="127"/>
      <c r="X6663" s="99"/>
      <c r="Y6663" s="127"/>
    </row>
    <row r="6664" spans="3:25" ht="19" hidden="1">
      <c r="C6664" s="933"/>
      <c r="D6664" s="933"/>
      <c r="E6664" s="19"/>
      <c r="I6664" s="100"/>
      <c r="M6664" s="100"/>
      <c r="Q6664" s="99"/>
      <c r="R6664" s="340"/>
      <c r="S6664" s="119"/>
      <c r="T6664" s="123"/>
      <c r="U6664" s="119"/>
      <c r="V6664" s="99"/>
      <c r="W6664" s="127"/>
      <c r="X6664" s="99"/>
      <c r="Y6664" s="127"/>
    </row>
    <row r="6665" spans="3:25" ht="19" hidden="1">
      <c r="C6665" s="933"/>
      <c r="D6665" s="933"/>
      <c r="E6665" s="19"/>
      <c r="I6665" s="100"/>
      <c r="M6665" s="100"/>
      <c r="Q6665" s="99"/>
      <c r="R6665" s="340"/>
      <c r="S6665" s="119"/>
      <c r="T6665" s="123"/>
      <c r="U6665" s="119"/>
      <c r="V6665" s="99"/>
      <c r="W6665" s="127"/>
      <c r="X6665" s="99"/>
      <c r="Y6665" s="127"/>
    </row>
    <row r="6666" spans="3:25" ht="19" hidden="1">
      <c r="C6666" s="933"/>
      <c r="D6666" s="933"/>
      <c r="E6666" s="19"/>
      <c r="I6666" s="100"/>
      <c r="M6666" s="100"/>
      <c r="Q6666" s="99"/>
      <c r="R6666" s="340"/>
      <c r="S6666" s="119"/>
      <c r="T6666" s="123"/>
      <c r="U6666" s="119"/>
      <c r="V6666" s="99"/>
      <c r="W6666" s="127"/>
      <c r="X6666" s="99"/>
      <c r="Y6666" s="127"/>
    </row>
    <row r="6667" spans="3:25" ht="19" hidden="1">
      <c r="C6667" s="933"/>
      <c r="D6667" s="933"/>
      <c r="E6667" s="19"/>
      <c r="I6667" s="100"/>
      <c r="M6667" s="100"/>
      <c r="Q6667" s="99"/>
      <c r="R6667" s="340"/>
      <c r="S6667" s="119"/>
      <c r="T6667" s="123"/>
      <c r="U6667" s="119"/>
      <c r="V6667" s="99"/>
      <c r="W6667" s="127"/>
      <c r="X6667" s="99"/>
      <c r="Y6667" s="127"/>
    </row>
    <row r="6668" spans="3:25" ht="19" hidden="1">
      <c r="C6668" s="933"/>
      <c r="D6668" s="933"/>
      <c r="E6668" s="19"/>
      <c r="I6668" s="100"/>
      <c r="M6668" s="100"/>
      <c r="Q6668" s="99"/>
      <c r="R6668" s="340"/>
      <c r="S6668" s="119"/>
      <c r="T6668" s="123"/>
      <c r="U6668" s="119"/>
      <c r="V6668" s="99"/>
      <c r="W6668" s="127"/>
      <c r="X6668" s="99"/>
      <c r="Y6668" s="127"/>
    </row>
    <row r="6669" spans="3:25" ht="19" hidden="1">
      <c r="C6669" s="933"/>
      <c r="D6669" s="933"/>
      <c r="E6669" s="19"/>
      <c r="I6669" s="100"/>
      <c r="M6669" s="100"/>
      <c r="Q6669" s="99"/>
      <c r="R6669" s="340"/>
      <c r="S6669" s="119"/>
      <c r="T6669" s="123"/>
      <c r="U6669" s="119"/>
      <c r="V6669" s="99"/>
      <c r="W6669" s="127"/>
      <c r="X6669" s="99"/>
      <c r="Y6669" s="127"/>
    </row>
    <row r="6670" spans="3:25" ht="19" hidden="1">
      <c r="C6670" s="933"/>
      <c r="D6670" s="933"/>
      <c r="E6670" s="19"/>
      <c r="I6670" s="100"/>
      <c r="M6670" s="100"/>
      <c r="Q6670" s="99"/>
      <c r="R6670" s="340"/>
      <c r="S6670" s="119"/>
      <c r="T6670" s="123"/>
      <c r="U6670" s="119"/>
      <c r="V6670" s="99"/>
      <c r="W6670" s="127"/>
      <c r="X6670" s="99"/>
      <c r="Y6670" s="127"/>
    </row>
    <row r="6671" spans="3:25" ht="19" hidden="1">
      <c r="C6671" s="933"/>
      <c r="D6671" s="933"/>
      <c r="E6671" s="19"/>
      <c r="I6671" s="100"/>
      <c r="M6671" s="100"/>
      <c r="Q6671" s="99"/>
      <c r="R6671" s="340"/>
      <c r="S6671" s="119"/>
      <c r="T6671" s="123"/>
      <c r="U6671" s="119"/>
      <c r="V6671" s="99"/>
      <c r="W6671" s="127"/>
      <c r="X6671" s="99"/>
      <c r="Y6671" s="127"/>
    </row>
    <row r="6672" spans="3:25" ht="19" hidden="1">
      <c r="C6672" s="933"/>
      <c r="D6672" s="933"/>
      <c r="E6672" s="19"/>
      <c r="I6672" s="100"/>
      <c r="M6672" s="100"/>
      <c r="Q6672" s="99"/>
      <c r="R6672" s="340"/>
      <c r="S6672" s="119"/>
      <c r="T6672" s="123"/>
      <c r="U6672" s="119"/>
      <c r="V6672" s="99"/>
      <c r="W6672" s="127"/>
      <c r="X6672" s="99"/>
      <c r="Y6672" s="127"/>
    </row>
    <row r="6673" spans="3:25" ht="19" hidden="1">
      <c r="C6673" s="933"/>
      <c r="D6673" s="933"/>
      <c r="E6673" s="19"/>
      <c r="I6673" s="100"/>
      <c r="M6673" s="100"/>
      <c r="Q6673" s="99"/>
      <c r="R6673" s="340"/>
      <c r="S6673" s="119"/>
      <c r="T6673" s="123"/>
      <c r="U6673" s="119"/>
      <c r="V6673" s="99"/>
      <c r="W6673" s="127"/>
      <c r="X6673" s="99"/>
      <c r="Y6673" s="127"/>
    </row>
    <row r="6674" spans="3:25" ht="19" hidden="1">
      <c r="C6674" s="933"/>
      <c r="D6674" s="933"/>
      <c r="E6674" s="19"/>
      <c r="I6674" s="100"/>
      <c r="M6674" s="100"/>
      <c r="Q6674" s="99"/>
      <c r="R6674" s="340"/>
      <c r="S6674" s="119"/>
      <c r="T6674" s="123"/>
      <c r="U6674" s="119"/>
      <c r="V6674" s="99"/>
      <c r="W6674" s="127"/>
      <c r="X6674" s="99"/>
      <c r="Y6674" s="127"/>
    </row>
    <row r="6675" spans="3:25" ht="19" hidden="1">
      <c r="C6675" s="933"/>
      <c r="D6675" s="933"/>
      <c r="E6675" s="19"/>
      <c r="I6675" s="100"/>
      <c r="M6675" s="100"/>
      <c r="Q6675" s="99"/>
      <c r="R6675" s="340"/>
      <c r="S6675" s="119"/>
      <c r="T6675" s="123"/>
      <c r="U6675" s="119"/>
      <c r="V6675" s="99"/>
      <c r="W6675" s="127"/>
      <c r="X6675" s="99"/>
      <c r="Y6675" s="127"/>
    </row>
    <row r="6676" spans="3:25" ht="19" hidden="1">
      <c r="C6676" s="933"/>
      <c r="D6676" s="933"/>
      <c r="E6676" s="19"/>
      <c r="I6676" s="100"/>
      <c r="M6676" s="100"/>
      <c r="Q6676" s="99"/>
      <c r="R6676" s="340"/>
      <c r="S6676" s="119"/>
      <c r="T6676" s="123"/>
      <c r="U6676" s="119"/>
      <c r="V6676" s="99"/>
      <c r="W6676" s="127"/>
      <c r="X6676" s="99"/>
      <c r="Y6676" s="127"/>
    </row>
    <row r="6677" spans="3:25" ht="19" hidden="1">
      <c r="C6677" s="933"/>
      <c r="D6677" s="933"/>
      <c r="E6677" s="19"/>
      <c r="I6677" s="100"/>
      <c r="M6677" s="100"/>
      <c r="Q6677" s="99"/>
      <c r="R6677" s="340"/>
      <c r="S6677" s="119"/>
      <c r="T6677" s="123"/>
      <c r="U6677" s="119"/>
      <c r="V6677" s="99"/>
      <c r="W6677" s="127"/>
      <c r="X6677" s="99"/>
      <c r="Y6677" s="127"/>
    </row>
    <row r="6678" spans="3:25" ht="19" hidden="1">
      <c r="C6678" s="933"/>
      <c r="D6678" s="933"/>
      <c r="E6678" s="19"/>
      <c r="I6678" s="100"/>
      <c r="M6678" s="100"/>
      <c r="Q6678" s="99"/>
      <c r="R6678" s="340"/>
      <c r="S6678" s="119"/>
      <c r="T6678" s="123"/>
      <c r="U6678" s="119"/>
      <c r="V6678" s="99"/>
      <c r="W6678" s="127"/>
      <c r="X6678" s="99"/>
      <c r="Y6678" s="127"/>
    </row>
    <row r="6679" spans="3:25" ht="19" hidden="1">
      <c r="C6679" s="933"/>
      <c r="D6679" s="933"/>
      <c r="E6679" s="19"/>
      <c r="I6679" s="100"/>
      <c r="M6679" s="100"/>
      <c r="Q6679" s="99"/>
      <c r="R6679" s="340"/>
      <c r="S6679" s="119"/>
      <c r="T6679" s="123"/>
      <c r="U6679" s="119"/>
      <c r="V6679" s="99"/>
      <c r="W6679" s="127"/>
      <c r="X6679" s="99"/>
      <c r="Y6679" s="127"/>
    </row>
    <row r="6680" spans="3:25" ht="19" hidden="1">
      <c r="C6680" s="933"/>
      <c r="D6680" s="933"/>
      <c r="E6680" s="19"/>
      <c r="I6680" s="100"/>
      <c r="M6680" s="100"/>
      <c r="Q6680" s="99"/>
      <c r="R6680" s="340"/>
      <c r="S6680" s="119"/>
      <c r="T6680" s="123"/>
      <c r="U6680" s="119"/>
      <c r="V6680" s="99"/>
      <c r="W6680" s="127"/>
      <c r="X6680" s="99"/>
      <c r="Y6680" s="127"/>
    </row>
    <row r="6681" spans="3:25" ht="19" hidden="1">
      <c r="C6681" s="933"/>
      <c r="D6681" s="933"/>
      <c r="E6681" s="19"/>
      <c r="I6681" s="100"/>
      <c r="M6681" s="100"/>
      <c r="Q6681" s="99"/>
      <c r="R6681" s="340"/>
      <c r="S6681" s="119"/>
      <c r="T6681" s="123"/>
      <c r="U6681" s="119"/>
      <c r="V6681" s="99"/>
      <c r="W6681" s="127"/>
      <c r="X6681" s="99"/>
      <c r="Y6681" s="127"/>
    </row>
    <row r="6682" spans="3:25" ht="19" hidden="1">
      <c r="C6682" s="933"/>
      <c r="D6682" s="933"/>
      <c r="E6682" s="19"/>
      <c r="I6682" s="100"/>
      <c r="M6682" s="100"/>
      <c r="Q6682" s="99"/>
      <c r="R6682" s="340"/>
      <c r="S6682" s="119"/>
      <c r="T6682" s="123"/>
      <c r="U6682" s="119"/>
      <c r="V6682" s="99"/>
      <c r="W6682" s="127"/>
      <c r="X6682" s="99"/>
      <c r="Y6682" s="127"/>
    </row>
    <row r="6683" spans="3:25" ht="19" hidden="1">
      <c r="C6683" s="933"/>
      <c r="D6683" s="933"/>
      <c r="E6683" s="19"/>
      <c r="I6683" s="100"/>
      <c r="M6683" s="100"/>
      <c r="Q6683" s="99"/>
      <c r="R6683" s="340"/>
      <c r="S6683" s="119"/>
      <c r="T6683" s="123"/>
      <c r="U6683" s="119"/>
      <c r="V6683" s="99"/>
      <c r="W6683" s="127"/>
      <c r="X6683" s="99"/>
      <c r="Y6683" s="127"/>
    </row>
    <row r="6684" spans="3:25" ht="19" hidden="1">
      <c r="C6684" s="933"/>
      <c r="D6684" s="933"/>
      <c r="E6684" s="19"/>
      <c r="I6684" s="100"/>
      <c r="M6684" s="100"/>
      <c r="Q6684" s="99"/>
      <c r="R6684" s="340"/>
      <c r="S6684" s="119"/>
      <c r="T6684" s="123"/>
      <c r="U6684" s="119"/>
      <c r="V6684" s="99"/>
      <c r="W6684" s="127"/>
      <c r="X6684" s="99"/>
      <c r="Y6684" s="127"/>
    </row>
    <row r="6685" spans="3:25" ht="19" hidden="1">
      <c r="C6685" s="933"/>
      <c r="D6685" s="933"/>
      <c r="E6685" s="19"/>
      <c r="I6685" s="100"/>
      <c r="M6685" s="100"/>
      <c r="Q6685" s="99"/>
      <c r="R6685" s="340"/>
      <c r="S6685" s="119"/>
      <c r="T6685" s="123"/>
      <c r="U6685" s="119"/>
      <c r="V6685" s="99"/>
      <c r="W6685" s="127"/>
      <c r="X6685" s="99"/>
      <c r="Y6685" s="127"/>
    </row>
    <row r="6686" spans="3:25" ht="19" hidden="1">
      <c r="C6686" s="933"/>
      <c r="D6686" s="933"/>
      <c r="E6686" s="19"/>
      <c r="I6686" s="100"/>
      <c r="M6686" s="100"/>
      <c r="Q6686" s="99"/>
      <c r="R6686" s="340"/>
      <c r="S6686" s="119"/>
      <c r="T6686" s="123"/>
      <c r="U6686" s="119"/>
      <c r="V6686" s="99"/>
      <c r="W6686" s="127"/>
      <c r="X6686" s="99"/>
      <c r="Y6686" s="127"/>
    </row>
    <row r="6687" spans="3:25" ht="19" hidden="1">
      <c r="C6687" s="933"/>
      <c r="D6687" s="933"/>
      <c r="E6687" s="19"/>
      <c r="I6687" s="100"/>
      <c r="M6687" s="100"/>
      <c r="Q6687" s="99"/>
      <c r="R6687" s="340"/>
      <c r="S6687" s="119"/>
      <c r="T6687" s="123"/>
      <c r="U6687" s="119"/>
      <c r="V6687" s="99"/>
      <c r="W6687" s="127"/>
      <c r="X6687" s="99"/>
      <c r="Y6687" s="127"/>
    </row>
    <row r="6688" spans="3:25" ht="19" hidden="1">
      <c r="C6688" s="933"/>
      <c r="D6688" s="933"/>
      <c r="E6688" s="19"/>
      <c r="I6688" s="100"/>
      <c r="M6688" s="100"/>
      <c r="Q6688" s="99"/>
      <c r="R6688" s="340"/>
      <c r="S6688" s="119"/>
      <c r="T6688" s="123"/>
      <c r="U6688" s="119"/>
      <c r="V6688" s="99"/>
      <c r="W6688" s="127"/>
      <c r="X6688" s="99"/>
      <c r="Y6688" s="127"/>
    </row>
    <row r="6689" spans="3:25" ht="19" hidden="1">
      <c r="C6689" s="933"/>
      <c r="D6689" s="933"/>
      <c r="E6689" s="19"/>
      <c r="I6689" s="100"/>
      <c r="M6689" s="100"/>
      <c r="Q6689" s="99"/>
      <c r="R6689" s="340"/>
      <c r="S6689" s="119"/>
      <c r="T6689" s="123"/>
      <c r="U6689" s="119"/>
      <c r="V6689" s="99"/>
      <c r="W6689" s="127"/>
      <c r="X6689" s="99"/>
      <c r="Y6689" s="127"/>
    </row>
    <row r="6690" spans="3:25" ht="19" hidden="1">
      <c r="C6690" s="933"/>
      <c r="D6690" s="933"/>
      <c r="E6690" s="19"/>
      <c r="I6690" s="100"/>
      <c r="M6690" s="100"/>
      <c r="Q6690" s="99"/>
      <c r="R6690" s="340"/>
      <c r="S6690" s="119"/>
      <c r="T6690" s="123"/>
      <c r="U6690" s="119"/>
      <c r="V6690" s="99"/>
      <c r="W6690" s="127"/>
      <c r="X6690" s="99"/>
      <c r="Y6690" s="127"/>
    </row>
    <row r="6691" spans="3:25" ht="19" hidden="1">
      <c r="C6691" s="933"/>
      <c r="D6691" s="933"/>
      <c r="E6691" s="19"/>
      <c r="I6691" s="100"/>
      <c r="M6691" s="100"/>
      <c r="Q6691" s="99"/>
      <c r="R6691" s="340"/>
      <c r="S6691" s="119"/>
      <c r="T6691" s="123"/>
      <c r="U6691" s="119"/>
      <c r="V6691" s="99"/>
      <c r="W6691" s="127"/>
      <c r="X6691" s="99"/>
      <c r="Y6691" s="127"/>
    </row>
    <row r="6692" spans="3:25" ht="19" hidden="1">
      <c r="C6692" s="933"/>
      <c r="D6692" s="933"/>
      <c r="E6692" s="19"/>
      <c r="I6692" s="100"/>
      <c r="M6692" s="100"/>
      <c r="Q6692" s="99"/>
      <c r="R6692" s="340"/>
      <c r="S6692" s="119"/>
      <c r="T6692" s="123"/>
      <c r="U6692" s="119"/>
      <c r="V6692" s="99"/>
      <c r="W6692" s="127"/>
      <c r="X6692" s="99"/>
      <c r="Y6692" s="127"/>
    </row>
    <row r="6693" spans="3:25" ht="19" hidden="1">
      <c r="C6693" s="933"/>
      <c r="D6693" s="933"/>
      <c r="E6693" s="19"/>
      <c r="I6693" s="100"/>
      <c r="M6693" s="100"/>
      <c r="Q6693" s="99"/>
      <c r="R6693" s="340"/>
      <c r="S6693" s="119"/>
      <c r="T6693" s="123"/>
      <c r="U6693" s="119"/>
      <c r="V6693" s="99"/>
      <c r="W6693" s="127"/>
      <c r="X6693" s="99"/>
      <c r="Y6693" s="127"/>
    </row>
    <row r="6694" spans="3:25" ht="19" hidden="1">
      <c r="C6694" s="933"/>
      <c r="D6694" s="933"/>
      <c r="E6694" s="19"/>
      <c r="I6694" s="100"/>
      <c r="M6694" s="100"/>
      <c r="Q6694" s="99"/>
      <c r="R6694" s="340"/>
      <c r="S6694" s="119"/>
      <c r="T6694" s="123"/>
      <c r="U6694" s="119"/>
      <c r="V6694" s="99"/>
      <c r="W6694" s="127"/>
      <c r="X6694" s="99"/>
      <c r="Y6694" s="127"/>
    </row>
    <row r="6695" spans="3:25" ht="19" hidden="1">
      <c r="C6695" s="933"/>
      <c r="D6695" s="933"/>
      <c r="E6695" s="19"/>
      <c r="I6695" s="100"/>
      <c r="M6695" s="100"/>
      <c r="Q6695" s="99"/>
      <c r="R6695" s="340"/>
      <c r="S6695" s="119"/>
      <c r="T6695" s="123"/>
      <c r="U6695" s="119"/>
      <c r="V6695" s="99"/>
      <c r="W6695" s="127"/>
      <c r="X6695" s="99"/>
      <c r="Y6695" s="127"/>
    </row>
    <row r="6696" spans="3:25" ht="19" hidden="1">
      <c r="C6696" s="933"/>
      <c r="D6696" s="933"/>
      <c r="E6696" s="19"/>
      <c r="I6696" s="100"/>
      <c r="M6696" s="100"/>
      <c r="Q6696" s="99"/>
      <c r="R6696" s="340"/>
      <c r="S6696" s="119"/>
      <c r="T6696" s="123"/>
      <c r="U6696" s="119"/>
      <c r="V6696" s="99"/>
      <c r="W6696" s="127"/>
      <c r="X6696" s="99"/>
      <c r="Y6696" s="127"/>
    </row>
    <row r="6697" spans="3:25" ht="19" hidden="1">
      <c r="C6697" s="933"/>
      <c r="D6697" s="933"/>
      <c r="E6697" s="19"/>
      <c r="I6697" s="100"/>
      <c r="M6697" s="100"/>
      <c r="Q6697" s="99"/>
      <c r="R6697" s="340"/>
      <c r="S6697" s="119"/>
      <c r="T6697" s="123"/>
      <c r="U6697" s="119"/>
      <c r="V6697" s="99"/>
      <c r="W6697" s="127"/>
      <c r="X6697" s="99"/>
      <c r="Y6697" s="127"/>
    </row>
    <row r="6698" spans="3:25" ht="19" hidden="1">
      <c r="C6698" s="933"/>
      <c r="D6698" s="933"/>
      <c r="E6698" s="19"/>
      <c r="I6698" s="100"/>
      <c r="M6698" s="100"/>
      <c r="Q6698" s="99"/>
      <c r="R6698" s="340"/>
      <c r="S6698" s="119"/>
      <c r="T6698" s="123"/>
      <c r="U6698" s="119"/>
      <c r="V6698" s="99"/>
      <c r="W6698" s="127"/>
      <c r="X6698" s="99"/>
      <c r="Y6698" s="127"/>
    </row>
    <row r="6699" spans="3:25" ht="19" hidden="1">
      <c r="C6699" s="933"/>
      <c r="D6699" s="933"/>
      <c r="E6699" s="19"/>
      <c r="I6699" s="100"/>
      <c r="M6699" s="100"/>
      <c r="Q6699" s="99"/>
      <c r="R6699" s="340"/>
      <c r="S6699" s="119"/>
      <c r="T6699" s="123"/>
      <c r="U6699" s="119"/>
      <c r="V6699" s="99"/>
      <c r="W6699" s="127"/>
      <c r="X6699" s="99"/>
      <c r="Y6699" s="127"/>
    </row>
    <row r="6700" spans="3:25" ht="19" hidden="1">
      <c r="C6700" s="933"/>
      <c r="D6700" s="933"/>
      <c r="E6700" s="19"/>
      <c r="I6700" s="100"/>
      <c r="M6700" s="100"/>
      <c r="Q6700" s="99"/>
      <c r="R6700" s="340"/>
      <c r="S6700" s="119"/>
      <c r="T6700" s="123"/>
      <c r="U6700" s="119"/>
      <c r="V6700" s="99"/>
      <c r="W6700" s="127"/>
      <c r="X6700" s="99"/>
      <c r="Y6700" s="127"/>
    </row>
    <row r="6701" spans="3:25" ht="19" hidden="1">
      <c r="C6701" s="933"/>
      <c r="D6701" s="933"/>
      <c r="E6701" s="19"/>
      <c r="I6701" s="100"/>
      <c r="M6701" s="100"/>
      <c r="Q6701" s="99"/>
      <c r="R6701" s="340"/>
      <c r="S6701" s="119"/>
      <c r="T6701" s="123"/>
      <c r="U6701" s="119"/>
      <c r="V6701" s="99"/>
      <c r="W6701" s="127"/>
      <c r="X6701" s="99"/>
      <c r="Y6701" s="127"/>
    </row>
    <row r="6702" spans="3:25" ht="19" hidden="1">
      <c r="C6702" s="933"/>
      <c r="D6702" s="933"/>
      <c r="E6702" s="19"/>
      <c r="I6702" s="100"/>
      <c r="M6702" s="100"/>
      <c r="Q6702" s="99"/>
      <c r="R6702" s="340"/>
      <c r="S6702" s="119"/>
      <c r="T6702" s="123"/>
      <c r="U6702" s="119"/>
      <c r="V6702" s="99"/>
      <c r="W6702" s="127"/>
      <c r="X6702" s="99"/>
      <c r="Y6702" s="127"/>
    </row>
    <row r="6703" spans="3:25" ht="19" hidden="1">
      <c r="C6703" s="933"/>
      <c r="D6703" s="933"/>
      <c r="E6703" s="19"/>
      <c r="I6703" s="100"/>
      <c r="M6703" s="100"/>
      <c r="Q6703" s="99"/>
      <c r="R6703" s="340"/>
      <c r="S6703" s="119"/>
      <c r="T6703" s="123"/>
      <c r="U6703" s="119"/>
      <c r="V6703" s="99"/>
      <c r="W6703" s="127"/>
      <c r="X6703" s="99"/>
      <c r="Y6703" s="127"/>
    </row>
    <row r="6704" spans="3:25" ht="19" hidden="1">
      <c r="C6704" s="933"/>
      <c r="D6704" s="933"/>
      <c r="E6704" s="19"/>
      <c r="I6704" s="100"/>
      <c r="M6704" s="100"/>
      <c r="Q6704" s="99"/>
      <c r="R6704" s="340"/>
      <c r="S6704" s="119"/>
      <c r="T6704" s="123"/>
      <c r="U6704" s="119"/>
      <c r="V6704" s="99"/>
      <c r="W6704" s="127"/>
      <c r="X6704" s="99"/>
      <c r="Y6704" s="127"/>
    </row>
    <row r="6705" spans="3:25" ht="19" hidden="1">
      <c r="C6705" s="933"/>
      <c r="D6705" s="933"/>
      <c r="E6705" s="19"/>
      <c r="I6705" s="100"/>
      <c r="M6705" s="100"/>
      <c r="Q6705" s="99"/>
      <c r="R6705" s="340"/>
      <c r="S6705" s="119"/>
      <c r="T6705" s="123"/>
      <c r="U6705" s="119"/>
      <c r="V6705" s="99"/>
      <c r="W6705" s="127"/>
      <c r="X6705" s="99"/>
      <c r="Y6705" s="127"/>
    </row>
    <row r="6706" spans="3:25" ht="19" hidden="1">
      <c r="C6706" s="933"/>
      <c r="D6706" s="933"/>
      <c r="E6706" s="19"/>
      <c r="I6706" s="100"/>
      <c r="M6706" s="100"/>
      <c r="Q6706" s="99"/>
      <c r="R6706" s="340"/>
      <c r="S6706" s="119"/>
      <c r="T6706" s="123"/>
      <c r="U6706" s="119"/>
      <c r="V6706" s="99"/>
      <c r="W6706" s="127"/>
      <c r="X6706" s="99"/>
      <c r="Y6706" s="127"/>
    </row>
    <row r="6707" spans="3:25" ht="19" hidden="1">
      <c r="C6707" s="933"/>
      <c r="D6707" s="933"/>
      <c r="E6707" s="19"/>
      <c r="I6707" s="100"/>
      <c r="M6707" s="100"/>
      <c r="Q6707" s="99"/>
      <c r="R6707" s="340"/>
      <c r="S6707" s="119"/>
      <c r="T6707" s="123"/>
      <c r="U6707" s="119"/>
      <c r="V6707" s="99"/>
      <c r="W6707" s="127"/>
      <c r="X6707" s="99"/>
      <c r="Y6707" s="127"/>
    </row>
    <row r="6708" spans="3:25" ht="19" hidden="1">
      <c r="C6708" s="933"/>
      <c r="D6708" s="933"/>
      <c r="E6708" s="19"/>
      <c r="I6708" s="100"/>
      <c r="M6708" s="100"/>
      <c r="Q6708" s="99"/>
      <c r="R6708" s="340"/>
      <c r="S6708" s="119"/>
      <c r="T6708" s="123"/>
      <c r="U6708" s="119"/>
      <c r="V6708" s="99"/>
      <c r="W6708" s="127"/>
      <c r="X6708" s="99"/>
      <c r="Y6708" s="127"/>
    </row>
    <row r="6709" spans="3:25" ht="19" hidden="1">
      <c r="C6709" s="933"/>
      <c r="D6709" s="933"/>
      <c r="E6709" s="19"/>
      <c r="I6709" s="100"/>
      <c r="M6709" s="100"/>
      <c r="Q6709" s="99"/>
      <c r="R6709" s="340"/>
      <c r="S6709" s="119"/>
      <c r="T6709" s="123"/>
      <c r="U6709" s="119"/>
      <c r="V6709" s="99"/>
      <c r="W6709" s="127"/>
      <c r="X6709" s="99"/>
      <c r="Y6709" s="127"/>
    </row>
    <row r="6710" spans="3:25" ht="19" hidden="1">
      <c r="C6710" s="933"/>
      <c r="D6710" s="933"/>
      <c r="E6710" s="19"/>
      <c r="I6710" s="100"/>
      <c r="M6710" s="100"/>
      <c r="Q6710" s="99"/>
      <c r="R6710" s="340"/>
      <c r="S6710" s="119"/>
      <c r="T6710" s="123"/>
      <c r="U6710" s="119"/>
      <c r="V6710" s="99"/>
      <c r="W6710" s="127"/>
      <c r="X6710" s="99"/>
      <c r="Y6710" s="127"/>
    </row>
    <row r="6711" spans="3:25" ht="19" hidden="1">
      <c r="C6711" s="933"/>
      <c r="D6711" s="933"/>
      <c r="E6711" s="19"/>
      <c r="I6711" s="100"/>
      <c r="M6711" s="100"/>
      <c r="Q6711" s="99"/>
      <c r="R6711" s="340"/>
      <c r="S6711" s="119"/>
      <c r="T6711" s="123"/>
      <c r="U6711" s="119"/>
      <c r="V6711" s="99"/>
      <c r="W6711" s="127"/>
      <c r="X6711" s="99"/>
      <c r="Y6711" s="127"/>
    </row>
    <row r="6712" spans="3:25" ht="19" hidden="1">
      <c r="C6712" s="933"/>
      <c r="D6712" s="933"/>
      <c r="E6712" s="19"/>
      <c r="I6712" s="100"/>
      <c r="M6712" s="100"/>
      <c r="Q6712" s="99"/>
      <c r="R6712" s="340"/>
      <c r="S6712" s="119"/>
      <c r="T6712" s="123"/>
      <c r="U6712" s="119"/>
      <c r="V6712" s="99"/>
      <c r="W6712" s="127"/>
      <c r="X6712" s="99"/>
      <c r="Y6712" s="127"/>
    </row>
    <row r="6713" spans="3:25" ht="19" hidden="1">
      <c r="C6713" s="933"/>
      <c r="D6713" s="933"/>
      <c r="E6713" s="19"/>
      <c r="I6713" s="100"/>
      <c r="M6713" s="100"/>
      <c r="Q6713" s="99"/>
      <c r="R6713" s="340"/>
      <c r="S6713" s="119"/>
      <c r="T6713" s="123"/>
      <c r="U6713" s="119"/>
      <c r="V6713" s="99"/>
      <c r="W6713" s="127"/>
      <c r="X6713" s="99"/>
      <c r="Y6713" s="127"/>
    </row>
    <row r="6714" spans="3:25" ht="19" hidden="1">
      <c r="C6714" s="933"/>
      <c r="D6714" s="933"/>
      <c r="E6714" s="19"/>
      <c r="I6714" s="100"/>
      <c r="M6714" s="100"/>
      <c r="Q6714" s="99"/>
      <c r="R6714" s="340"/>
      <c r="S6714" s="119"/>
      <c r="T6714" s="123"/>
      <c r="U6714" s="119"/>
      <c r="V6714" s="99"/>
      <c r="W6714" s="127"/>
      <c r="X6714" s="99"/>
      <c r="Y6714" s="127"/>
    </row>
    <row r="6715" spans="3:25" ht="19" hidden="1">
      <c r="C6715" s="933"/>
      <c r="D6715" s="933"/>
      <c r="E6715" s="19"/>
      <c r="I6715" s="100"/>
      <c r="M6715" s="100"/>
      <c r="Q6715" s="99"/>
      <c r="R6715" s="340"/>
      <c r="S6715" s="119"/>
      <c r="T6715" s="123"/>
      <c r="U6715" s="119"/>
      <c r="V6715" s="99"/>
      <c r="W6715" s="127"/>
      <c r="X6715" s="99"/>
      <c r="Y6715" s="127"/>
    </row>
    <row r="6716" spans="3:25" ht="19" hidden="1">
      <c r="C6716" s="933"/>
      <c r="D6716" s="933"/>
      <c r="E6716" s="19"/>
      <c r="I6716" s="100"/>
      <c r="M6716" s="100"/>
      <c r="Q6716" s="99"/>
      <c r="R6716" s="340"/>
      <c r="S6716" s="119"/>
      <c r="T6716" s="123"/>
      <c r="U6716" s="119"/>
      <c r="V6716" s="99"/>
      <c r="W6716" s="127"/>
      <c r="X6716" s="99"/>
      <c r="Y6716" s="127"/>
    </row>
    <row r="6717" spans="3:25" ht="19" hidden="1">
      <c r="C6717" s="933"/>
      <c r="D6717" s="933"/>
      <c r="E6717" s="19"/>
      <c r="I6717" s="100"/>
      <c r="M6717" s="100"/>
      <c r="Q6717" s="99"/>
      <c r="R6717" s="340"/>
      <c r="S6717" s="119"/>
      <c r="T6717" s="123"/>
      <c r="U6717" s="119"/>
      <c r="V6717" s="99"/>
      <c r="W6717" s="127"/>
      <c r="X6717" s="99"/>
      <c r="Y6717" s="127"/>
    </row>
    <row r="6718" spans="3:25" ht="19" hidden="1">
      <c r="C6718" s="933"/>
      <c r="D6718" s="933"/>
      <c r="E6718" s="19"/>
      <c r="I6718" s="100"/>
      <c r="M6718" s="100"/>
      <c r="Q6718" s="99"/>
      <c r="R6718" s="340"/>
      <c r="S6718" s="119"/>
      <c r="T6718" s="123"/>
      <c r="U6718" s="119"/>
      <c r="V6718" s="99"/>
      <c r="W6718" s="127"/>
      <c r="X6718" s="99"/>
      <c r="Y6718" s="127"/>
    </row>
    <row r="6719" spans="3:25" ht="19" hidden="1">
      <c r="C6719" s="933"/>
      <c r="D6719" s="933"/>
      <c r="E6719" s="19"/>
      <c r="I6719" s="100"/>
      <c r="M6719" s="100"/>
      <c r="Q6719" s="99"/>
      <c r="R6719" s="340"/>
      <c r="S6719" s="119"/>
      <c r="T6719" s="123"/>
      <c r="U6719" s="119"/>
      <c r="V6719" s="99"/>
      <c r="W6719" s="127"/>
      <c r="X6719" s="99"/>
      <c r="Y6719" s="127"/>
    </row>
    <row r="6720" spans="3:25" ht="19" hidden="1">
      <c r="C6720" s="933"/>
      <c r="D6720" s="933"/>
      <c r="E6720" s="19"/>
      <c r="I6720" s="100"/>
      <c r="M6720" s="100"/>
      <c r="Q6720" s="99"/>
      <c r="R6720" s="340"/>
      <c r="S6720" s="119"/>
      <c r="T6720" s="123"/>
      <c r="U6720" s="119"/>
      <c r="V6720" s="99"/>
      <c r="W6720" s="127"/>
      <c r="X6720" s="99"/>
      <c r="Y6720" s="127"/>
    </row>
    <row r="6721" spans="3:25" ht="19" hidden="1">
      <c r="C6721" s="933"/>
      <c r="D6721" s="933"/>
      <c r="E6721" s="19"/>
      <c r="I6721" s="100"/>
      <c r="M6721" s="100"/>
      <c r="Q6721" s="99"/>
      <c r="R6721" s="340"/>
      <c r="S6721" s="119"/>
      <c r="T6721" s="123"/>
      <c r="U6721" s="119"/>
      <c r="V6721" s="99"/>
      <c r="W6721" s="127"/>
      <c r="X6721" s="99"/>
      <c r="Y6721" s="127"/>
    </row>
    <row r="6722" spans="3:25" ht="19" hidden="1">
      <c r="C6722" s="933"/>
      <c r="D6722" s="933"/>
      <c r="E6722" s="19"/>
      <c r="I6722" s="100"/>
      <c r="M6722" s="100"/>
      <c r="Q6722" s="99"/>
      <c r="R6722" s="340"/>
      <c r="S6722" s="119"/>
      <c r="T6722" s="123"/>
      <c r="U6722" s="119"/>
      <c r="V6722" s="99"/>
      <c r="W6722" s="127"/>
      <c r="X6722" s="99"/>
      <c r="Y6722" s="127"/>
    </row>
    <row r="6723" spans="3:25" ht="19" hidden="1">
      <c r="C6723" s="933"/>
      <c r="D6723" s="933"/>
      <c r="E6723" s="19"/>
      <c r="I6723" s="100"/>
      <c r="M6723" s="100"/>
      <c r="Q6723" s="99"/>
      <c r="R6723" s="340"/>
      <c r="S6723" s="119"/>
      <c r="T6723" s="123"/>
      <c r="U6723" s="119"/>
      <c r="V6723" s="99"/>
      <c r="W6723" s="127"/>
      <c r="X6723" s="99"/>
      <c r="Y6723" s="127"/>
    </row>
    <row r="6724" spans="3:25" ht="19" hidden="1">
      <c r="C6724" s="933"/>
      <c r="D6724" s="933"/>
      <c r="E6724" s="19"/>
      <c r="I6724" s="100"/>
      <c r="M6724" s="100"/>
      <c r="Q6724" s="99"/>
      <c r="R6724" s="340"/>
      <c r="S6724" s="119"/>
      <c r="T6724" s="123"/>
      <c r="U6724" s="119"/>
      <c r="V6724" s="99"/>
      <c r="W6724" s="127"/>
      <c r="X6724" s="99"/>
      <c r="Y6724" s="127"/>
    </row>
    <row r="6725" spans="3:25" ht="19" hidden="1">
      <c r="C6725" s="933"/>
      <c r="D6725" s="933"/>
      <c r="E6725" s="19"/>
      <c r="I6725" s="100"/>
      <c r="M6725" s="100"/>
      <c r="Q6725" s="99"/>
      <c r="R6725" s="340"/>
      <c r="S6725" s="119"/>
      <c r="T6725" s="123"/>
      <c r="U6725" s="119"/>
      <c r="V6725" s="99"/>
      <c r="W6725" s="127"/>
      <c r="X6725" s="99"/>
      <c r="Y6725" s="127"/>
    </row>
    <row r="6726" spans="3:25" ht="19" hidden="1">
      <c r="C6726" s="933"/>
      <c r="D6726" s="933"/>
      <c r="E6726" s="19"/>
      <c r="I6726" s="100"/>
      <c r="M6726" s="100"/>
      <c r="Q6726" s="99"/>
      <c r="R6726" s="340"/>
      <c r="S6726" s="119"/>
      <c r="T6726" s="123"/>
      <c r="U6726" s="119"/>
      <c r="V6726" s="99"/>
      <c r="W6726" s="127"/>
      <c r="X6726" s="99"/>
      <c r="Y6726" s="127"/>
    </row>
    <row r="6727" spans="3:25" ht="19" hidden="1">
      <c r="C6727" s="933"/>
      <c r="D6727" s="933"/>
      <c r="E6727" s="19"/>
      <c r="I6727" s="100"/>
      <c r="M6727" s="100"/>
      <c r="Q6727" s="99"/>
      <c r="R6727" s="340"/>
      <c r="S6727" s="119"/>
      <c r="T6727" s="123"/>
      <c r="U6727" s="119"/>
      <c r="V6727" s="99"/>
      <c r="W6727" s="127"/>
      <c r="X6727" s="99"/>
      <c r="Y6727" s="127"/>
    </row>
    <row r="6728" spans="3:25" ht="19" hidden="1">
      <c r="C6728" s="933"/>
      <c r="D6728" s="933"/>
      <c r="E6728" s="19"/>
      <c r="I6728" s="100"/>
      <c r="M6728" s="100"/>
      <c r="Q6728" s="99"/>
      <c r="R6728" s="340"/>
      <c r="S6728" s="119"/>
      <c r="T6728" s="123"/>
      <c r="U6728" s="119"/>
      <c r="V6728" s="99"/>
      <c r="W6728" s="127"/>
      <c r="X6728" s="99"/>
      <c r="Y6728" s="127"/>
    </row>
    <row r="6729" spans="3:25" ht="19" hidden="1">
      <c r="C6729" s="933"/>
      <c r="D6729" s="933"/>
      <c r="E6729" s="19"/>
      <c r="I6729" s="100"/>
      <c r="M6729" s="100"/>
      <c r="Q6729" s="99"/>
      <c r="R6729" s="340"/>
      <c r="S6729" s="119"/>
      <c r="T6729" s="123"/>
      <c r="U6729" s="119"/>
      <c r="V6729" s="99"/>
      <c r="W6729" s="127"/>
      <c r="X6729" s="99"/>
      <c r="Y6729" s="127"/>
    </row>
    <row r="6730" spans="3:25" ht="19" hidden="1">
      <c r="C6730" s="933"/>
      <c r="D6730" s="933"/>
      <c r="E6730" s="19"/>
      <c r="I6730" s="100"/>
      <c r="M6730" s="100"/>
      <c r="Q6730" s="99"/>
      <c r="R6730" s="340"/>
      <c r="S6730" s="119"/>
      <c r="T6730" s="123"/>
      <c r="U6730" s="119"/>
      <c r="V6730" s="99"/>
      <c r="W6730" s="127"/>
      <c r="X6730" s="99"/>
      <c r="Y6730" s="127"/>
    </row>
    <row r="6731" spans="3:25" ht="19" hidden="1">
      <c r="C6731" s="933"/>
      <c r="D6731" s="933"/>
      <c r="E6731" s="19"/>
      <c r="I6731" s="100"/>
      <c r="M6731" s="100"/>
      <c r="Q6731" s="99"/>
      <c r="R6731" s="340"/>
      <c r="S6731" s="119"/>
      <c r="T6731" s="123"/>
      <c r="U6731" s="119"/>
      <c r="V6731" s="99"/>
      <c r="W6731" s="127"/>
      <c r="X6731" s="99"/>
      <c r="Y6731" s="127"/>
    </row>
    <row r="6732" spans="3:25" ht="19" hidden="1">
      <c r="C6732" s="933"/>
      <c r="D6732" s="933"/>
      <c r="E6732" s="19"/>
      <c r="I6732" s="100"/>
      <c r="M6732" s="100"/>
      <c r="Q6732" s="99"/>
      <c r="R6732" s="340"/>
      <c r="S6732" s="119"/>
      <c r="T6732" s="123"/>
      <c r="U6732" s="119"/>
      <c r="V6732" s="99"/>
      <c r="W6732" s="127"/>
      <c r="X6732" s="99"/>
      <c r="Y6732" s="127"/>
    </row>
    <row r="6733" spans="3:25" ht="19" hidden="1">
      <c r="C6733" s="933"/>
      <c r="D6733" s="933"/>
      <c r="E6733" s="19"/>
      <c r="I6733" s="100"/>
      <c r="M6733" s="100"/>
      <c r="Q6733" s="99"/>
      <c r="R6733" s="340"/>
      <c r="S6733" s="119"/>
      <c r="T6733" s="123"/>
      <c r="U6733" s="119"/>
      <c r="V6733" s="99"/>
      <c r="W6733" s="127"/>
      <c r="X6733" s="99"/>
      <c r="Y6733" s="127"/>
    </row>
    <row r="6734" spans="3:25" ht="19" hidden="1">
      <c r="C6734" s="933"/>
      <c r="D6734" s="933"/>
      <c r="E6734" s="19"/>
      <c r="I6734" s="100"/>
      <c r="M6734" s="100"/>
      <c r="Q6734" s="99"/>
      <c r="R6734" s="340"/>
      <c r="S6734" s="119"/>
      <c r="T6734" s="123"/>
      <c r="U6734" s="119"/>
      <c r="V6734" s="99"/>
      <c r="W6734" s="127"/>
      <c r="X6734" s="99"/>
      <c r="Y6734" s="127"/>
    </row>
    <row r="6735" spans="3:25" ht="19" hidden="1">
      <c r="C6735" s="933"/>
      <c r="D6735" s="933"/>
      <c r="E6735" s="19"/>
      <c r="I6735" s="100"/>
      <c r="M6735" s="100"/>
      <c r="Q6735" s="99"/>
      <c r="R6735" s="340"/>
      <c r="S6735" s="119"/>
      <c r="T6735" s="123"/>
      <c r="U6735" s="119"/>
      <c r="V6735" s="99"/>
      <c r="W6735" s="127"/>
      <c r="X6735" s="99"/>
      <c r="Y6735" s="127"/>
    </row>
    <row r="6736" spans="3:25" ht="19" hidden="1">
      <c r="C6736" s="933"/>
      <c r="D6736" s="933"/>
      <c r="E6736" s="19"/>
      <c r="I6736" s="100"/>
      <c r="M6736" s="100"/>
      <c r="Q6736" s="99"/>
      <c r="R6736" s="340"/>
      <c r="S6736" s="119"/>
      <c r="T6736" s="123"/>
      <c r="U6736" s="119"/>
      <c r="V6736" s="99"/>
      <c r="W6736" s="127"/>
      <c r="X6736" s="99"/>
      <c r="Y6736" s="127"/>
    </row>
    <row r="6737" spans="3:25" ht="19" hidden="1">
      <c r="C6737" s="933"/>
      <c r="D6737" s="933"/>
      <c r="E6737" s="19"/>
      <c r="I6737" s="100"/>
      <c r="M6737" s="100"/>
      <c r="Q6737" s="99"/>
      <c r="R6737" s="340"/>
      <c r="S6737" s="119"/>
      <c r="T6737" s="123"/>
      <c r="U6737" s="119"/>
      <c r="V6737" s="99"/>
      <c r="W6737" s="127"/>
      <c r="X6737" s="99"/>
      <c r="Y6737" s="127"/>
    </row>
    <row r="6738" spans="3:25" ht="19" hidden="1">
      <c r="C6738" s="933"/>
      <c r="D6738" s="933"/>
      <c r="E6738" s="19"/>
      <c r="I6738" s="100"/>
      <c r="M6738" s="100"/>
      <c r="Q6738" s="99"/>
      <c r="R6738" s="340"/>
      <c r="S6738" s="119"/>
      <c r="T6738" s="123"/>
      <c r="U6738" s="119"/>
      <c r="V6738" s="99"/>
      <c r="W6738" s="127"/>
      <c r="X6738" s="99"/>
      <c r="Y6738" s="127"/>
    </row>
    <row r="6739" spans="3:25" ht="19" hidden="1">
      <c r="C6739" s="933"/>
      <c r="D6739" s="933"/>
      <c r="E6739" s="19"/>
      <c r="I6739" s="100"/>
      <c r="M6739" s="100"/>
      <c r="Q6739" s="99"/>
      <c r="R6739" s="340"/>
      <c r="S6739" s="119"/>
      <c r="T6739" s="123"/>
      <c r="U6739" s="119"/>
      <c r="V6739" s="99"/>
      <c r="W6739" s="127"/>
      <c r="X6739" s="99"/>
      <c r="Y6739" s="127"/>
    </row>
    <row r="6740" spans="3:25" ht="19" hidden="1">
      <c r="C6740" s="933"/>
      <c r="D6740" s="933"/>
      <c r="E6740" s="19"/>
      <c r="I6740" s="100"/>
      <c r="M6740" s="100"/>
      <c r="Q6740" s="99"/>
      <c r="R6740" s="340"/>
      <c r="S6740" s="119"/>
      <c r="T6740" s="123"/>
      <c r="U6740" s="119"/>
      <c r="V6740" s="99"/>
      <c r="W6740" s="127"/>
      <c r="X6740" s="99"/>
      <c r="Y6740" s="127"/>
    </row>
    <row r="6741" spans="3:25" ht="19" hidden="1">
      <c r="C6741" s="933"/>
      <c r="D6741" s="933"/>
      <c r="E6741" s="19"/>
      <c r="I6741" s="100"/>
      <c r="M6741" s="100"/>
      <c r="Q6741" s="99"/>
      <c r="R6741" s="340"/>
      <c r="S6741" s="119"/>
      <c r="T6741" s="123"/>
      <c r="U6741" s="119"/>
      <c r="V6741" s="99"/>
      <c r="W6741" s="127"/>
      <c r="X6741" s="99"/>
      <c r="Y6741" s="127"/>
    </row>
    <row r="6742" spans="3:25" ht="19" hidden="1">
      <c r="C6742" s="933"/>
      <c r="D6742" s="933"/>
      <c r="E6742" s="19"/>
      <c r="I6742" s="100"/>
      <c r="M6742" s="100"/>
      <c r="Q6742" s="99"/>
      <c r="R6742" s="340"/>
      <c r="S6742" s="119"/>
      <c r="T6742" s="123"/>
      <c r="U6742" s="119"/>
      <c r="V6742" s="99"/>
      <c r="W6742" s="127"/>
      <c r="X6742" s="99"/>
      <c r="Y6742" s="127"/>
    </row>
    <row r="6743" spans="3:25" ht="19" hidden="1">
      <c r="C6743" s="933"/>
      <c r="D6743" s="933"/>
      <c r="E6743" s="19"/>
      <c r="I6743" s="100"/>
      <c r="M6743" s="100"/>
      <c r="Q6743" s="99"/>
      <c r="R6743" s="340"/>
      <c r="S6743" s="119"/>
      <c r="T6743" s="123"/>
      <c r="U6743" s="119"/>
      <c r="V6743" s="99"/>
      <c r="W6743" s="127"/>
      <c r="X6743" s="99"/>
      <c r="Y6743" s="127"/>
    </row>
    <row r="6744" spans="3:25" ht="19" hidden="1">
      <c r="C6744" s="933"/>
      <c r="D6744" s="933"/>
      <c r="E6744" s="19"/>
      <c r="I6744" s="100"/>
      <c r="M6744" s="100"/>
      <c r="Q6744" s="99"/>
      <c r="R6744" s="340"/>
      <c r="S6744" s="119"/>
      <c r="T6744" s="123"/>
      <c r="U6744" s="119"/>
      <c r="V6744" s="99"/>
      <c r="W6744" s="127"/>
      <c r="X6744" s="99"/>
      <c r="Y6744" s="127"/>
    </row>
    <row r="6745" spans="3:25" ht="19" hidden="1">
      <c r="C6745" s="933"/>
      <c r="D6745" s="933"/>
      <c r="E6745" s="19"/>
      <c r="I6745" s="100"/>
      <c r="M6745" s="100"/>
      <c r="Q6745" s="99"/>
      <c r="R6745" s="340"/>
      <c r="S6745" s="119"/>
      <c r="T6745" s="123"/>
      <c r="U6745" s="119"/>
      <c r="V6745" s="99"/>
      <c r="W6745" s="127"/>
      <c r="X6745" s="99"/>
      <c r="Y6745" s="127"/>
    </row>
    <row r="6746" spans="3:25" ht="19" hidden="1">
      <c r="C6746" s="933"/>
      <c r="D6746" s="933"/>
      <c r="E6746" s="19"/>
      <c r="I6746" s="100"/>
      <c r="M6746" s="100"/>
      <c r="Q6746" s="99"/>
      <c r="R6746" s="340"/>
      <c r="S6746" s="119"/>
      <c r="T6746" s="123"/>
      <c r="U6746" s="119"/>
      <c r="V6746" s="99"/>
      <c r="W6746" s="127"/>
      <c r="X6746" s="99"/>
      <c r="Y6746" s="127"/>
    </row>
    <row r="6747" spans="3:25" ht="19" hidden="1">
      <c r="C6747" s="933"/>
      <c r="D6747" s="933"/>
      <c r="E6747" s="19"/>
      <c r="I6747" s="100"/>
      <c r="M6747" s="100"/>
      <c r="Q6747" s="99"/>
      <c r="R6747" s="340"/>
      <c r="S6747" s="119"/>
      <c r="T6747" s="123"/>
      <c r="U6747" s="119"/>
      <c r="V6747" s="99"/>
      <c r="W6747" s="127"/>
      <c r="X6747" s="99"/>
      <c r="Y6747" s="127"/>
    </row>
    <row r="6748" spans="3:25" ht="19" hidden="1">
      <c r="C6748" s="933"/>
      <c r="D6748" s="933"/>
      <c r="E6748" s="19"/>
      <c r="I6748" s="100"/>
      <c r="M6748" s="100"/>
      <c r="Q6748" s="99"/>
      <c r="R6748" s="340"/>
      <c r="S6748" s="119"/>
      <c r="T6748" s="123"/>
      <c r="U6748" s="119"/>
      <c r="V6748" s="99"/>
      <c r="W6748" s="127"/>
      <c r="X6748" s="99"/>
      <c r="Y6748" s="127"/>
    </row>
    <row r="6749" spans="3:25" ht="19" hidden="1">
      <c r="C6749" s="933"/>
      <c r="D6749" s="933"/>
      <c r="E6749" s="19"/>
      <c r="I6749" s="100"/>
      <c r="M6749" s="100"/>
      <c r="Q6749" s="99"/>
      <c r="R6749" s="340"/>
      <c r="S6749" s="119"/>
      <c r="T6749" s="123"/>
      <c r="U6749" s="119"/>
      <c r="V6749" s="99"/>
      <c r="W6749" s="127"/>
      <c r="X6749" s="99"/>
      <c r="Y6749" s="127"/>
    </row>
    <row r="6750" spans="3:25" ht="19" hidden="1">
      <c r="C6750" s="933"/>
      <c r="D6750" s="933"/>
      <c r="E6750" s="19"/>
      <c r="I6750" s="100"/>
      <c r="M6750" s="100"/>
      <c r="Q6750" s="99"/>
      <c r="R6750" s="340"/>
      <c r="S6750" s="119"/>
      <c r="T6750" s="123"/>
      <c r="U6750" s="119"/>
      <c r="V6750" s="99"/>
      <c r="W6750" s="127"/>
      <c r="X6750" s="99"/>
      <c r="Y6750" s="127"/>
    </row>
    <row r="6751" spans="3:25" ht="19" hidden="1">
      <c r="C6751" s="933"/>
      <c r="D6751" s="933"/>
      <c r="E6751" s="19"/>
      <c r="I6751" s="100"/>
      <c r="M6751" s="100"/>
      <c r="Q6751" s="99"/>
      <c r="R6751" s="340"/>
      <c r="S6751" s="119"/>
      <c r="T6751" s="123"/>
      <c r="U6751" s="119"/>
      <c r="V6751" s="99"/>
      <c r="W6751" s="127"/>
      <c r="X6751" s="99"/>
      <c r="Y6751" s="127"/>
    </row>
    <row r="6752" spans="3:25" ht="19" hidden="1">
      <c r="C6752" s="933"/>
      <c r="D6752" s="933"/>
      <c r="E6752" s="19"/>
      <c r="I6752" s="100"/>
      <c r="M6752" s="100"/>
      <c r="Q6752" s="99"/>
      <c r="R6752" s="340"/>
      <c r="S6752" s="119"/>
      <c r="T6752" s="123"/>
      <c r="U6752" s="119"/>
      <c r="V6752" s="99"/>
      <c r="W6752" s="127"/>
      <c r="X6752" s="99"/>
      <c r="Y6752" s="127"/>
    </row>
    <row r="6753" spans="3:25" ht="19" hidden="1">
      <c r="C6753" s="933"/>
      <c r="D6753" s="933"/>
      <c r="E6753" s="19"/>
      <c r="I6753" s="100"/>
      <c r="M6753" s="100"/>
      <c r="Q6753" s="99"/>
      <c r="R6753" s="340"/>
      <c r="S6753" s="119"/>
      <c r="T6753" s="123"/>
      <c r="U6753" s="119"/>
      <c r="V6753" s="99"/>
      <c r="W6753" s="127"/>
      <c r="X6753" s="99"/>
      <c r="Y6753" s="127"/>
    </row>
    <row r="6754" spans="3:25" ht="19" hidden="1">
      <c r="C6754" s="933"/>
      <c r="D6754" s="933"/>
      <c r="E6754" s="19"/>
      <c r="I6754" s="100"/>
      <c r="M6754" s="100"/>
      <c r="Q6754" s="99"/>
      <c r="R6754" s="340"/>
      <c r="S6754" s="119"/>
      <c r="T6754" s="123"/>
      <c r="U6754" s="119"/>
      <c r="V6754" s="99"/>
      <c r="W6754" s="127"/>
      <c r="X6754" s="99"/>
      <c r="Y6754" s="127"/>
    </row>
    <row r="6755" spans="3:25" ht="19" hidden="1">
      <c r="C6755" s="933"/>
      <c r="D6755" s="933"/>
      <c r="E6755" s="19"/>
      <c r="I6755" s="100"/>
      <c r="M6755" s="100"/>
      <c r="Q6755" s="99"/>
      <c r="R6755" s="340"/>
      <c r="S6755" s="119"/>
      <c r="T6755" s="123"/>
      <c r="U6755" s="119"/>
      <c r="V6755" s="99"/>
      <c r="W6755" s="127"/>
      <c r="X6755" s="99"/>
      <c r="Y6755" s="127"/>
    </row>
    <row r="6756" spans="3:25" ht="19" hidden="1">
      <c r="C6756" s="933"/>
      <c r="D6756" s="933"/>
      <c r="E6756" s="19"/>
      <c r="I6756" s="100"/>
      <c r="M6756" s="100"/>
      <c r="Q6756" s="99"/>
      <c r="R6756" s="340"/>
      <c r="S6756" s="119"/>
      <c r="T6756" s="123"/>
      <c r="U6756" s="119"/>
      <c r="V6756" s="99"/>
      <c r="W6756" s="127"/>
      <c r="X6756" s="99"/>
      <c r="Y6756" s="127"/>
    </row>
    <row r="6757" spans="3:25" ht="19" hidden="1">
      <c r="C6757" s="933"/>
      <c r="D6757" s="933"/>
      <c r="E6757" s="19"/>
      <c r="I6757" s="100"/>
      <c r="M6757" s="100"/>
      <c r="Q6757" s="99"/>
      <c r="R6757" s="340"/>
      <c r="S6757" s="119"/>
      <c r="T6757" s="123"/>
      <c r="U6757" s="119"/>
      <c r="V6757" s="99"/>
      <c r="W6757" s="127"/>
      <c r="X6757" s="99"/>
      <c r="Y6757" s="127"/>
    </row>
    <row r="6758" spans="3:25" ht="19" hidden="1">
      <c r="C6758" s="933"/>
      <c r="D6758" s="933"/>
      <c r="E6758" s="19"/>
      <c r="I6758" s="100"/>
      <c r="M6758" s="100"/>
      <c r="Q6758" s="99"/>
      <c r="R6758" s="340"/>
      <c r="S6758" s="119"/>
      <c r="T6758" s="123"/>
      <c r="U6758" s="119"/>
      <c r="V6758" s="99"/>
      <c r="W6758" s="127"/>
      <c r="X6758" s="99"/>
      <c r="Y6758" s="127"/>
    </row>
    <row r="6759" spans="3:25" ht="19" hidden="1">
      <c r="C6759" s="933"/>
      <c r="D6759" s="933"/>
      <c r="E6759" s="19"/>
      <c r="I6759" s="100"/>
      <c r="M6759" s="100"/>
      <c r="Q6759" s="99"/>
      <c r="R6759" s="340"/>
      <c r="S6759" s="119"/>
      <c r="T6759" s="123"/>
      <c r="U6759" s="119"/>
      <c r="V6759" s="99"/>
      <c r="W6759" s="127"/>
      <c r="X6759" s="99"/>
      <c r="Y6759" s="127"/>
    </row>
    <row r="6760" spans="3:25" ht="19" hidden="1">
      <c r="C6760" s="933"/>
      <c r="D6760" s="933"/>
      <c r="E6760" s="19"/>
      <c r="I6760" s="100"/>
      <c r="M6760" s="100"/>
      <c r="Q6760" s="99"/>
      <c r="R6760" s="340"/>
      <c r="S6760" s="119"/>
      <c r="T6760" s="123"/>
      <c r="U6760" s="119"/>
      <c r="V6760" s="99"/>
      <c r="W6760" s="127"/>
      <c r="X6760" s="99"/>
      <c r="Y6760" s="127"/>
    </row>
    <row r="6761" spans="3:25" ht="19" hidden="1">
      <c r="C6761" s="933"/>
      <c r="D6761" s="933"/>
      <c r="E6761" s="19"/>
      <c r="I6761" s="100"/>
      <c r="M6761" s="100"/>
      <c r="Q6761" s="99"/>
      <c r="R6761" s="340"/>
      <c r="S6761" s="119"/>
      <c r="T6761" s="123"/>
      <c r="U6761" s="119"/>
      <c r="V6761" s="99"/>
      <c r="W6761" s="127"/>
      <c r="X6761" s="99"/>
      <c r="Y6761" s="127"/>
    </row>
    <row r="6762" spans="3:25" ht="19" hidden="1">
      <c r="C6762" s="933"/>
      <c r="D6762" s="933"/>
      <c r="E6762" s="19"/>
      <c r="I6762" s="100"/>
      <c r="M6762" s="100"/>
      <c r="Q6762" s="99"/>
      <c r="R6762" s="340"/>
      <c r="S6762" s="119"/>
      <c r="T6762" s="123"/>
      <c r="U6762" s="119"/>
      <c r="V6762" s="99"/>
      <c r="W6762" s="127"/>
      <c r="X6762" s="99"/>
      <c r="Y6762" s="127"/>
    </row>
    <row r="6763" spans="3:25" ht="19" hidden="1">
      <c r="C6763" s="933"/>
      <c r="D6763" s="933"/>
      <c r="E6763" s="19"/>
      <c r="I6763" s="100"/>
      <c r="M6763" s="100"/>
      <c r="Q6763" s="99"/>
      <c r="R6763" s="340"/>
      <c r="S6763" s="119"/>
      <c r="T6763" s="123"/>
      <c r="U6763" s="119"/>
      <c r="V6763" s="99"/>
      <c r="W6763" s="127"/>
      <c r="X6763" s="99"/>
      <c r="Y6763" s="127"/>
    </row>
    <row r="6764" spans="3:25" ht="19" hidden="1">
      <c r="C6764" s="933"/>
      <c r="D6764" s="933"/>
      <c r="E6764" s="19"/>
      <c r="I6764" s="100"/>
      <c r="M6764" s="100"/>
      <c r="Q6764" s="99"/>
      <c r="R6764" s="340"/>
      <c r="S6764" s="119"/>
      <c r="T6764" s="123"/>
      <c r="U6764" s="119"/>
      <c r="V6764" s="99"/>
      <c r="W6764" s="127"/>
      <c r="X6764" s="99"/>
      <c r="Y6764" s="127"/>
    </row>
    <row r="6765" spans="3:25" ht="19" hidden="1">
      <c r="C6765" s="933"/>
      <c r="D6765" s="933"/>
      <c r="E6765" s="19"/>
      <c r="I6765" s="100"/>
      <c r="M6765" s="100"/>
      <c r="Q6765" s="99"/>
      <c r="R6765" s="340"/>
      <c r="S6765" s="119"/>
      <c r="T6765" s="123"/>
      <c r="U6765" s="119"/>
      <c r="V6765" s="99"/>
      <c r="W6765" s="127"/>
      <c r="X6765" s="99"/>
      <c r="Y6765" s="127"/>
    </row>
    <row r="6766" spans="3:25" ht="19" hidden="1">
      <c r="C6766" s="933"/>
      <c r="D6766" s="933"/>
      <c r="E6766" s="19"/>
      <c r="I6766" s="100"/>
      <c r="M6766" s="100"/>
      <c r="Q6766" s="99"/>
      <c r="R6766" s="340"/>
      <c r="S6766" s="119"/>
      <c r="T6766" s="123"/>
      <c r="U6766" s="119"/>
      <c r="V6766" s="99"/>
      <c r="W6766" s="127"/>
      <c r="X6766" s="99"/>
      <c r="Y6766" s="127"/>
    </row>
    <row r="6767" spans="3:25" ht="19" hidden="1">
      <c r="C6767" s="933"/>
      <c r="D6767" s="933"/>
      <c r="E6767" s="19"/>
      <c r="I6767" s="100"/>
      <c r="M6767" s="100"/>
      <c r="Q6767" s="99"/>
      <c r="R6767" s="340"/>
      <c r="S6767" s="119"/>
      <c r="T6767" s="123"/>
      <c r="U6767" s="119"/>
      <c r="V6767" s="99"/>
      <c r="W6767" s="127"/>
      <c r="X6767" s="99"/>
      <c r="Y6767" s="127"/>
    </row>
    <row r="6768" spans="3:25" ht="19" hidden="1">
      <c r="C6768" s="933"/>
      <c r="D6768" s="933"/>
      <c r="E6768" s="19"/>
      <c r="I6768" s="100"/>
      <c r="M6768" s="100"/>
      <c r="Q6768" s="99"/>
      <c r="R6768" s="340"/>
      <c r="S6768" s="119"/>
      <c r="T6768" s="123"/>
      <c r="U6768" s="119"/>
      <c r="V6768" s="99"/>
      <c r="W6768" s="127"/>
      <c r="X6768" s="99"/>
      <c r="Y6768" s="127"/>
    </row>
    <row r="6769" spans="3:25" ht="19" hidden="1">
      <c r="C6769" s="933"/>
      <c r="D6769" s="933"/>
      <c r="E6769" s="19"/>
      <c r="I6769" s="100"/>
      <c r="M6769" s="100"/>
      <c r="Q6769" s="99"/>
      <c r="R6769" s="340"/>
      <c r="S6769" s="119"/>
      <c r="T6769" s="123"/>
      <c r="U6769" s="119"/>
      <c r="V6769" s="99"/>
      <c r="W6769" s="127"/>
      <c r="X6769" s="99"/>
      <c r="Y6769" s="127"/>
    </row>
    <row r="6770" spans="3:25" ht="19" hidden="1">
      <c r="C6770" s="933"/>
      <c r="D6770" s="933"/>
      <c r="E6770" s="19"/>
      <c r="I6770" s="100"/>
      <c r="M6770" s="100"/>
      <c r="Q6770" s="99"/>
      <c r="R6770" s="340"/>
      <c r="S6770" s="119"/>
      <c r="T6770" s="123"/>
      <c r="U6770" s="119"/>
      <c r="V6770" s="99"/>
      <c r="W6770" s="127"/>
      <c r="X6770" s="99"/>
      <c r="Y6770" s="127"/>
    </row>
    <row r="6771" spans="3:25" ht="19" hidden="1">
      <c r="C6771" s="933"/>
      <c r="D6771" s="933"/>
      <c r="E6771" s="19"/>
      <c r="I6771" s="100"/>
      <c r="M6771" s="100"/>
      <c r="Q6771" s="99"/>
      <c r="R6771" s="340"/>
      <c r="S6771" s="119"/>
      <c r="T6771" s="123"/>
      <c r="U6771" s="119"/>
      <c r="V6771" s="99"/>
      <c r="W6771" s="127"/>
      <c r="X6771" s="99"/>
      <c r="Y6771" s="127"/>
    </row>
    <row r="6772" spans="3:25" ht="19" hidden="1">
      <c r="C6772" s="933"/>
      <c r="D6772" s="933"/>
      <c r="E6772" s="19"/>
      <c r="I6772" s="100"/>
      <c r="M6772" s="100"/>
      <c r="Q6772" s="99"/>
      <c r="R6772" s="340"/>
      <c r="S6772" s="119"/>
      <c r="T6772" s="123"/>
      <c r="U6772" s="119"/>
      <c r="V6772" s="99"/>
      <c r="W6772" s="127"/>
      <c r="X6772" s="99"/>
      <c r="Y6772" s="127"/>
    </row>
    <row r="6773" spans="3:25" ht="19" hidden="1">
      <c r="C6773" s="933"/>
      <c r="D6773" s="933"/>
      <c r="E6773" s="19"/>
      <c r="I6773" s="100"/>
      <c r="M6773" s="100"/>
      <c r="Q6773" s="99"/>
      <c r="R6773" s="340"/>
      <c r="S6773" s="119"/>
      <c r="T6773" s="123"/>
      <c r="U6773" s="119"/>
      <c r="V6773" s="99"/>
      <c r="W6773" s="127"/>
      <c r="X6773" s="99"/>
      <c r="Y6773" s="127"/>
    </row>
    <row r="6774" spans="3:25" ht="19" hidden="1">
      <c r="C6774" s="933"/>
      <c r="D6774" s="933"/>
      <c r="E6774" s="19"/>
      <c r="I6774" s="100"/>
      <c r="M6774" s="100"/>
      <c r="Q6774" s="99"/>
      <c r="R6774" s="340"/>
      <c r="S6774" s="119"/>
      <c r="T6774" s="123"/>
      <c r="U6774" s="119"/>
      <c r="V6774" s="99"/>
      <c r="W6774" s="127"/>
      <c r="X6774" s="99"/>
      <c r="Y6774" s="127"/>
    </row>
    <row r="6775" spans="3:25" ht="19" hidden="1">
      <c r="C6775" s="933"/>
      <c r="D6775" s="933"/>
      <c r="E6775" s="19"/>
      <c r="I6775" s="100"/>
      <c r="M6775" s="100"/>
      <c r="Q6775" s="99"/>
      <c r="R6775" s="340"/>
      <c r="S6775" s="119"/>
      <c r="T6775" s="123"/>
      <c r="U6775" s="119"/>
      <c r="V6775" s="99"/>
      <c r="W6775" s="127"/>
      <c r="X6775" s="99"/>
      <c r="Y6775" s="127"/>
    </row>
    <row r="6776" spans="3:25" ht="19" hidden="1">
      <c r="C6776" s="933"/>
      <c r="D6776" s="933"/>
      <c r="E6776" s="19"/>
      <c r="I6776" s="100"/>
      <c r="M6776" s="100"/>
      <c r="Q6776" s="99"/>
      <c r="R6776" s="340"/>
      <c r="S6776" s="119"/>
      <c r="T6776" s="123"/>
      <c r="U6776" s="119"/>
      <c r="V6776" s="99"/>
      <c r="W6776" s="127"/>
      <c r="X6776" s="99"/>
      <c r="Y6776" s="127"/>
    </row>
    <row r="6777" spans="3:25" ht="19" hidden="1">
      <c r="C6777" s="933"/>
      <c r="D6777" s="933"/>
      <c r="E6777" s="19"/>
      <c r="I6777" s="100"/>
      <c r="M6777" s="100"/>
      <c r="Q6777" s="99"/>
      <c r="R6777" s="340"/>
      <c r="S6777" s="119"/>
      <c r="T6777" s="123"/>
      <c r="U6777" s="119"/>
      <c r="V6777" s="99"/>
      <c r="W6777" s="127"/>
      <c r="X6777" s="99"/>
      <c r="Y6777" s="127"/>
    </row>
    <row r="6778" spans="3:25" ht="19" hidden="1">
      <c r="C6778" s="933"/>
      <c r="D6778" s="933"/>
      <c r="E6778" s="19"/>
      <c r="I6778" s="100"/>
      <c r="M6778" s="100"/>
      <c r="Q6778" s="99"/>
      <c r="R6778" s="340"/>
      <c r="S6778" s="119"/>
      <c r="T6778" s="123"/>
      <c r="U6778" s="119"/>
      <c r="V6778" s="99"/>
      <c r="W6778" s="127"/>
      <c r="X6778" s="99"/>
      <c r="Y6778" s="127"/>
    </row>
    <row r="6779" spans="3:25" ht="19" hidden="1">
      <c r="C6779" s="933"/>
      <c r="D6779" s="933"/>
      <c r="E6779" s="19"/>
      <c r="I6779" s="100"/>
      <c r="M6779" s="100"/>
      <c r="Q6779" s="99"/>
      <c r="R6779" s="340"/>
      <c r="S6779" s="119"/>
      <c r="T6779" s="123"/>
      <c r="U6779" s="119"/>
      <c r="V6779" s="99"/>
      <c r="W6779" s="127"/>
      <c r="X6779" s="99"/>
      <c r="Y6779" s="127"/>
    </row>
    <row r="6780" spans="3:25" ht="19" hidden="1">
      <c r="C6780" s="933"/>
      <c r="D6780" s="933"/>
      <c r="E6780" s="19"/>
      <c r="I6780" s="100"/>
      <c r="M6780" s="100"/>
      <c r="Q6780" s="99"/>
      <c r="R6780" s="340"/>
      <c r="S6780" s="119"/>
      <c r="T6780" s="123"/>
      <c r="U6780" s="119"/>
      <c r="V6780" s="99"/>
      <c r="W6780" s="127"/>
      <c r="X6780" s="99"/>
      <c r="Y6780" s="127"/>
    </row>
    <row r="6781" spans="3:25" ht="19" hidden="1">
      <c r="C6781" s="933"/>
      <c r="D6781" s="933"/>
      <c r="E6781" s="19"/>
      <c r="I6781" s="100"/>
      <c r="M6781" s="100"/>
      <c r="Q6781" s="99"/>
      <c r="R6781" s="340"/>
      <c r="S6781" s="119"/>
      <c r="T6781" s="123"/>
      <c r="U6781" s="119"/>
      <c r="V6781" s="99"/>
      <c r="W6781" s="127"/>
      <c r="X6781" s="99"/>
      <c r="Y6781" s="127"/>
    </row>
    <row r="6782" spans="3:25" ht="19" hidden="1">
      <c r="C6782" s="933"/>
      <c r="D6782" s="933"/>
      <c r="E6782" s="19"/>
      <c r="I6782" s="100"/>
      <c r="M6782" s="100"/>
      <c r="Q6782" s="99"/>
      <c r="R6782" s="340"/>
      <c r="S6782" s="119"/>
      <c r="T6782" s="123"/>
      <c r="U6782" s="119"/>
      <c r="V6782" s="99"/>
      <c r="W6782" s="127"/>
      <c r="X6782" s="99"/>
      <c r="Y6782" s="127"/>
    </row>
    <row r="6783" spans="3:25" ht="19" hidden="1">
      <c r="C6783" s="933"/>
      <c r="D6783" s="933"/>
      <c r="E6783" s="19"/>
      <c r="I6783" s="100"/>
      <c r="M6783" s="100"/>
      <c r="Q6783" s="99"/>
      <c r="R6783" s="340"/>
      <c r="S6783" s="119"/>
      <c r="T6783" s="123"/>
      <c r="U6783" s="119"/>
      <c r="V6783" s="99"/>
      <c r="W6783" s="127"/>
      <c r="X6783" s="99"/>
      <c r="Y6783" s="127"/>
    </row>
    <row r="6784" spans="3:25" ht="19" hidden="1">
      <c r="C6784" s="933"/>
      <c r="D6784" s="933"/>
      <c r="E6784" s="19"/>
      <c r="I6784" s="100"/>
      <c r="M6784" s="100"/>
      <c r="Q6784" s="99"/>
      <c r="R6784" s="340"/>
      <c r="S6784" s="119"/>
      <c r="T6784" s="123"/>
      <c r="U6784" s="119"/>
      <c r="V6784" s="99"/>
      <c r="W6784" s="127"/>
      <c r="X6784" s="99"/>
      <c r="Y6784" s="127"/>
    </row>
    <row r="6785" spans="3:25" ht="19" hidden="1">
      <c r="C6785" s="933"/>
      <c r="D6785" s="933"/>
      <c r="E6785" s="19"/>
      <c r="I6785" s="100"/>
      <c r="M6785" s="100"/>
      <c r="Q6785" s="99"/>
      <c r="R6785" s="340"/>
      <c r="S6785" s="119"/>
      <c r="T6785" s="123"/>
      <c r="U6785" s="119"/>
      <c r="V6785" s="99"/>
      <c r="W6785" s="127"/>
      <c r="X6785" s="99"/>
      <c r="Y6785" s="127"/>
    </row>
    <row r="6786" spans="3:25" ht="19" hidden="1">
      <c r="C6786" s="933"/>
      <c r="D6786" s="933"/>
      <c r="E6786" s="19"/>
      <c r="I6786" s="100"/>
      <c r="M6786" s="100"/>
      <c r="Q6786" s="99"/>
      <c r="R6786" s="340"/>
      <c r="S6786" s="119"/>
      <c r="T6786" s="123"/>
      <c r="U6786" s="119"/>
      <c r="V6786" s="99"/>
      <c r="W6786" s="127"/>
      <c r="X6786" s="99"/>
      <c r="Y6786" s="127"/>
    </row>
    <row r="6787" spans="3:25" ht="19" hidden="1">
      <c r="C6787" s="933"/>
      <c r="D6787" s="933"/>
      <c r="E6787" s="19"/>
      <c r="I6787" s="100"/>
      <c r="M6787" s="100"/>
      <c r="Q6787" s="99"/>
      <c r="R6787" s="340"/>
      <c r="S6787" s="119"/>
      <c r="T6787" s="123"/>
      <c r="U6787" s="119"/>
      <c r="V6787" s="99"/>
      <c r="W6787" s="127"/>
      <c r="X6787" s="99"/>
      <c r="Y6787" s="127"/>
    </row>
    <row r="6788" spans="3:25" ht="19" hidden="1">
      <c r="C6788" s="933"/>
      <c r="D6788" s="933"/>
      <c r="E6788" s="19"/>
      <c r="I6788" s="100"/>
      <c r="M6788" s="100"/>
      <c r="Q6788" s="99"/>
      <c r="R6788" s="340"/>
      <c r="S6788" s="119"/>
      <c r="T6788" s="123"/>
      <c r="U6788" s="119"/>
      <c r="V6788" s="99"/>
      <c r="W6788" s="127"/>
      <c r="X6788" s="99"/>
      <c r="Y6788" s="127"/>
    </row>
    <row r="6789" spans="3:25" ht="19" hidden="1">
      <c r="C6789" s="933"/>
      <c r="D6789" s="933"/>
      <c r="E6789" s="19"/>
      <c r="I6789" s="100"/>
      <c r="M6789" s="100"/>
      <c r="Q6789" s="99"/>
      <c r="R6789" s="340"/>
      <c r="S6789" s="119"/>
      <c r="T6789" s="123"/>
      <c r="U6789" s="119"/>
      <c r="V6789" s="99"/>
      <c r="W6789" s="127"/>
      <c r="X6789" s="99"/>
      <c r="Y6789" s="127"/>
    </row>
    <row r="6790" spans="3:25" ht="19" hidden="1">
      <c r="C6790" s="933"/>
      <c r="D6790" s="933"/>
      <c r="E6790" s="19"/>
      <c r="I6790" s="100"/>
      <c r="M6790" s="100"/>
      <c r="Q6790" s="99"/>
      <c r="R6790" s="340"/>
      <c r="S6790" s="119"/>
      <c r="T6790" s="123"/>
      <c r="U6790" s="119"/>
      <c r="V6790" s="99"/>
      <c r="W6790" s="127"/>
      <c r="X6790" s="99"/>
      <c r="Y6790" s="127"/>
    </row>
    <row r="6791" spans="3:25" ht="19" hidden="1">
      <c r="C6791" s="933"/>
      <c r="D6791" s="933"/>
      <c r="E6791" s="19"/>
      <c r="I6791" s="100"/>
      <c r="M6791" s="100"/>
      <c r="Q6791" s="99"/>
      <c r="R6791" s="340"/>
      <c r="S6791" s="119"/>
      <c r="T6791" s="123"/>
      <c r="U6791" s="119"/>
      <c r="V6791" s="99"/>
      <c r="W6791" s="127"/>
      <c r="X6791" s="99"/>
      <c r="Y6791" s="127"/>
    </row>
    <row r="6792" spans="3:25" ht="19" hidden="1">
      <c r="C6792" s="933"/>
      <c r="D6792" s="933"/>
      <c r="E6792" s="19"/>
      <c r="I6792" s="100"/>
      <c r="M6792" s="100"/>
      <c r="Q6792" s="99"/>
      <c r="R6792" s="340"/>
      <c r="S6792" s="119"/>
      <c r="T6792" s="123"/>
      <c r="U6792" s="119"/>
      <c r="V6792" s="99"/>
      <c r="W6792" s="127"/>
      <c r="X6792" s="99"/>
      <c r="Y6792" s="127"/>
    </row>
    <row r="6793" spans="3:25" ht="19" hidden="1">
      <c r="C6793" s="933"/>
      <c r="D6793" s="933"/>
      <c r="E6793" s="19"/>
      <c r="I6793" s="100"/>
      <c r="M6793" s="100"/>
      <c r="Q6793" s="99"/>
      <c r="R6793" s="340"/>
      <c r="S6793" s="119"/>
      <c r="T6793" s="123"/>
      <c r="U6793" s="119"/>
      <c r="V6793" s="99"/>
      <c r="W6793" s="127"/>
      <c r="X6793" s="99"/>
      <c r="Y6793" s="127"/>
    </row>
    <row r="6794" spans="3:25" ht="19" hidden="1">
      <c r="C6794" s="933"/>
      <c r="D6794" s="933"/>
      <c r="E6794" s="19"/>
      <c r="I6794" s="100"/>
      <c r="M6794" s="100"/>
      <c r="Q6794" s="99"/>
      <c r="R6794" s="340"/>
      <c r="S6794" s="119"/>
      <c r="T6794" s="123"/>
      <c r="U6794" s="119"/>
      <c r="V6794" s="99"/>
      <c r="W6794" s="127"/>
      <c r="X6794" s="99"/>
      <c r="Y6794" s="127"/>
    </row>
    <row r="6795" spans="3:25" ht="19" hidden="1">
      <c r="C6795" s="933"/>
      <c r="D6795" s="933"/>
      <c r="E6795" s="19"/>
      <c r="I6795" s="100"/>
      <c r="M6795" s="100"/>
      <c r="Q6795" s="99"/>
      <c r="R6795" s="340"/>
      <c r="S6795" s="119"/>
      <c r="T6795" s="123"/>
      <c r="U6795" s="119"/>
      <c r="V6795" s="99"/>
      <c r="W6795" s="127"/>
      <c r="X6795" s="99"/>
      <c r="Y6795" s="127"/>
    </row>
    <row r="6796" spans="3:25" ht="19" hidden="1">
      <c r="C6796" s="933"/>
      <c r="D6796" s="933"/>
      <c r="E6796" s="19"/>
      <c r="I6796" s="100"/>
      <c r="M6796" s="100"/>
      <c r="Q6796" s="99"/>
      <c r="R6796" s="340"/>
      <c r="S6796" s="119"/>
      <c r="T6796" s="123"/>
      <c r="U6796" s="119"/>
      <c r="V6796" s="99"/>
      <c r="W6796" s="127"/>
      <c r="X6796" s="99"/>
      <c r="Y6796" s="127"/>
    </row>
    <row r="6797" spans="3:25" ht="19" hidden="1">
      <c r="C6797" s="933"/>
      <c r="D6797" s="933"/>
      <c r="E6797" s="19"/>
      <c r="I6797" s="100"/>
      <c r="M6797" s="100"/>
      <c r="Q6797" s="99"/>
      <c r="R6797" s="340"/>
      <c r="S6797" s="119"/>
      <c r="T6797" s="123"/>
      <c r="U6797" s="119"/>
      <c r="V6797" s="99"/>
      <c r="W6797" s="127"/>
      <c r="X6797" s="99"/>
      <c r="Y6797" s="127"/>
    </row>
    <row r="6798" spans="3:25" ht="19" hidden="1">
      <c r="C6798" s="933"/>
      <c r="D6798" s="933"/>
      <c r="E6798" s="19"/>
      <c r="I6798" s="100"/>
      <c r="M6798" s="100"/>
      <c r="Q6798" s="99"/>
      <c r="R6798" s="340"/>
      <c r="S6798" s="119"/>
      <c r="T6798" s="123"/>
      <c r="U6798" s="119"/>
      <c r="V6798" s="99"/>
      <c r="W6798" s="127"/>
      <c r="X6798" s="99"/>
      <c r="Y6798" s="127"/>
    </row>
    <row r="6799" spans="3:25" ht="19" hidden="1">
      <c r="C6799" s="933"/>
      <c r="D6799" s="933"/>
      <c r="E6799" s="19"/>
      <c r="I6799" s="100"/>
      <c r="M6799" s="100"/>
      <c r="Q6799" s="99"/>
      <c r="R6799" s="340"/>
      <c r="S6799" s="119"/>
      <c r="T6799" s="123"/>
      <c r="U6799" s="119"/>
      <c r="V6799" s="99"/>
      <c r="W6799" s="127"/>
      <c r="X6799" s="99"/>
      <c r="Y6799" s="127"/>
    </row>
    <row r="6800" spans="3:25" ht="19" hidden="1">
      <c r="C6800" s="933"/>
      <c r="D6800" s="933"/>
      <c r="E6800" s="19"/>
      <c r="I6800" s="100"/>
      <c r="M6800" s="100"/>
      <c r="Q6800" s="99"/>
      <c r="R6800" s="340"/>
      <c r="S6800" s="119"/>
      <c r="T6800" s="123"/>
      <c r="U6800" s="119"/>
      <c r="V6800" s="99"/>
      <c r="W6800" s="127"/>
      <c r="X6800" s="99"/>
      <c r="Y6800" s="127"/>
    </row>
    <row r="6801" spans="3:25" ht="19" hidden="1">
      <c r="C6801" s="933"/>
      <c r="D6801" s="933"/>
      <c r="E6801" s="19"/>
      <c r="I6801" s="100"/>
      <c r="M6801" s="100"/>
      <c r="Q6801" s="99"/>
      <c r="R6801" s="340"/>
      <c r="S6801" s="119"/>
      <c r="T6801" s="123"/>
      <c r="U6801" s="119"/>
      <c r="V6801" s="99"/>
      <c r="W6801" s="127"/>
      <c r="X6801" s="99"/>
      <c r="Y6801" s="127"/>
    </row>
    <row r="6802" spans="3:25" ht="19" hidden="1">
      <c r="C6802" s="933"/>
      <c r="D6802" s="933"/>
      <c r="E6802" s="19"/>
      <c r="I6802" s="100"/>
      <c r="M6802" s="100"/>
      <c r="Q6802" s="99"/>
      <c r="R6802" s="340"/>
      <c r="S6802" s="119"/>
      <c r="T6802" s="123"/>
      <c r="U6802" s="119"/>
      <c r="V6802" s="99"/>
      <c r="W6802" s="127"/>
      <c r="X6802" s="99"/>
      <c r="Y6802" s="127"/>
    </row>
    <row r="6803" spans="3:25" ht="19" hidden="1">
      <c r="C6803" s="933"/>
      <c r="D6803" s="933"/>
      <c r="E6803" s="19"/>
      <c r="I6803" s="100"/>
      <c r="M6803" s="100"/>
      <c r="Q6803" s="99"/>
      <c r="R6803" s="340"/>
      <c r="S6803" s="119"/>
      <c r="T6803" s="123"/>
      <c r="U6803" s="119"/>
      <c r="V6803" s="99"/>
      <c r="W6803" s="127"/>
      <c r="X6803" s="99"/>
      <c r="Y6803" s="127"/>
    </row>
    <row r="6804" spans="3:25" ht="19" hidden="1">
      <c r="C6804" s="933"/>
      <c r="D6804" s="933"/>
      <c r="E6804" s="19"/>
      <c r="I6804" s="100"/>
      <c r="M6804" s="100"/>
      <c r="Q6804" s="99"/>
      <c r="R6804" s="340"/>
      <c r="S6804" s="119"/>
      <c r="T6804" s="123"/>
      <c r="U6804" s="119"/>
      <c r="V6804" s="99"/>
      <c r="W6804" s="127"/>
      <c r="X6804" s="99"/>
      <c r="Y6804" s="127"/>
    </row>
    <row r="6805" spans="3:25" ht="19" hidden="1">
      <c r="C6805" s="933"/>
      <c r="D6805" s="933"/>
      <c r="E6805" s="19"/>
      <c r="I6805" s="100"/>
      <c r="M6805" s="100"/>
      <c r="Q6805" s="99"/>
      <c r="R6805" s="340"/>
      <c r="S6805" s="119"/>
      <c r="T6805" s="123"/>
      <c r="U6805" s="119"/>
      <c r="V6805" s="99"/>
      <c r="W6805" s="127"/>
      <c r="X6805" s="99"/>
      <c r="Y6805" s="127"/>
    </row>
    <row r="6806" spans="3:25" ht="19" hidden="1">
      <c r="C6806" s="933"/>
      <c r="D6806" s="933"/>
      <c r="E6806" s="19"/>
      <c r="I6806" s="100"/>
      <c r="M6806" s="100"/>
      <c r="Q6806" s="99"/>
      <c r="R6806" s="340"/>
      <c r="S6806" s="119"/>
      <c r="T6806" s="123"/>
      <c r="U6806" s="119"/>
      <c r="V6806" s="99"/>
      <c r="W6806" s="127"/>
      <c r="X6806" s="99"/>
      <c r="Y6806" s="127"/>
    </row>
    <row r="6807" spans="3:25" ht="19" hidden="1">
      <c r="C6807" s="933"/>
      <c r="D6807" s="933"/>
      <c r="E6807" s="19"/>
      <c r="I6807" s="100"/>
      <c r="M6807" s="100"/>
      <c r="Q6807" s="99"/>
      <c r="R6807" s="340"/>
      <c r="S6807" s="119"/>
      <c r="T6807" s="123"/>
      <c r="U6807" s="119"/>
      <c r="V6807" s="99"/>
      <c r="W6807" s="127"/>
      <c r="X6807" s="99"/>
      <c r="Y6807" s="127"/>
    </row>
    <row r="6808" spans="3:25" ht="19" hidden="1">
      <c r="C6808" s="933"/>
      <c r="D6808" s="933"/>
      <c r="E6808" s="19"/>
      <c r="I6808" s="100"/>
      <c r="M6808" s="100"/>
      <c r="Q6808" s="99"/>
      <c r="R6808" s="340"/>
      <c r="S6808" s="119"/>
      <c r="T6808" s="123"/>
      <c r="U6808" s="119"/>
      <c r="V6808" s="99"/>
      <c r="W6808" s="127"/>
      <c r="X6808" s="99"/>
      <c r="Y6808" s="127"/>
    </row>
    <row r="6809" spans="3:25" ht="19" hidden="1">
      <c r="C6809" s="933"/>
      <c r="D6809" s="933"/>
      <c r="E6809" s="19"/>
      <c r="I6809" s="100"/>
      <c r="M6809" s="100"/>
      <c r="Q6809" s="99"/>
      <c r="R6809" s="340"/>
      <c r="S6809" s="119"/>
      <c r="T6809" s="123"/>
      <c r="U6809" s="119"/>
      <c r="V6809" s="99"/>
      <c r="W6809" s="127"/>
      <c r="X6809" s="99"/>
      <c r="Y6809" s="127"/>
    </row>
    <row r="6810" spans="3:25" ht="19" hidden="1">
      <c r="C6810" s="933"/>
      <c r="D6810" s="933"/>
      <c r="E6810" s="19"/>
      <c r="I6810" s="100"/>
      <c r="M6810" s="100"/>
      <c r="Q6810" s="99"/>
      <c r="R6810" s="340"/>
      <c r="S6810" s="119"/>
      <c r="T6810" s="123"/>
      <c r="U6810" s="119"/>
      <c r="V6810" s="99"/>
      <c r="W6810" s="127"/>
      <c r="X6810" s="99"/>
      <c r="Y6810" s="127"/>
    </row>
    <row r="6811" spans="3:25" ht="19" hidden="1">
      <c r="C6811" s="933"/>
      <c r="D6811" s="933"/>
      <c r="E6811" s="19"/>
      <c r="I6811" s="100"/>
      <c r="M6811" s="100"/>
      <c r="Q6811" s="99"/>
      <c r="R6811" s="340"/>
      <c r="S6811" s="119"/>
      <c r="T6811" s="123"/>
      <c r="U6811" s="119"/>
      <c r="V6811" s="99"/>
      <c r="W6811" s="127"/>
      <c r="X6811" s="99"/>
      <c r="Y6811" s="127"/>
    </row>
    <row r="6812" spans="3:25" ht="19" hidden="1">
      <c r="C6812" s="933"/>
      <c r="D6812" s="933"/>
      <c r="E6812" s="19"/>
      <c r="I6812" s="100"/>
      <c r="M6812" s="100"/>
      <c r="Q6812" s="99"/>
      <c r="R6812" s="340"/>
      <c r="S6812" s="119"/>
      <c r="T6812" s="123"/>
      <c r="U6812" s="119"/>
      <c r="V6812" s="99"/>
      <c r="W6812" s="127"/>
      <c r="X6812" s="99"/>
      <c r="Y6812" s="127"/>
    </row>
    <row r="6813" spans="3:25" ht="19" hidden="1">
      <c r="C6813" s="933"/>
      <c r="D6813" s="933"/>
      <c r="E6813" s="19"/>
      <c r="I6813" s="100"/>
      <c r="M6813" s="100"/>
      <c r="Q6813" s="99"/>
      <c r="R6813" s="340"/>
      <c r="S6813" s="119"/>
      <c r="T6813" s="123"/>
      <c r="U6813" s="119"/>
      <c r="V6813" s="99"/>
      <c r="W6813" s="127"/>
      <c r="X6813" s="99"/>
      <c r="Y6813" s="127"/>
    </row>
    <row r="6814" spans="3:25" ht="19" hidden="1">
      <c r="C6814" s="933"/>
      <c r="D6814" s="933"/>
      <c r="E6814" s="19"/>
      <c r="I6814" s="100"/>
      <c r="M6814" s="100"/>
      <c r="Q6814" s="99"/>
      <c r="R6814" s="340"/>
      <c r="S6814" s="119"/>
      <c r="T6814" s="123"/>
      <c r="U6814" s="119"/>
      <c r="V6814" s="99"/>
      <c r="W6814" s="127"/>
      <c r="X6814" s="99"/>
      <c r="Y6814" s="127"/>
    </row>
    <row r="6815" spans="3:25" ht="19" hidden="1">
      <c r="C6815" s="933"/>
      <c r="D6815" s="933"/>
      <c r="E6815" s="19"/>
      <c r="I6815" s="100"/>
      <c r="M6815" s="100"/>
      <c r="Q6815" s="99"/>
      <c r="R6815" s="340"/>
      <c r="S6815" s="119"/>
      <c r="T6815" s="123"/>
      <c r="U6815" s="119"/>
      <c r="V6815" s="99"/>
      <c r="W6815" s="127"/>
      <c r="X6815" s="99"/>
      <c r="Y6815" s="127"/>
    </row>
    <row r="6816" spans="3:25" ht="19" hidden="1">
      <c r="C6816" s="933"/>
      <c r="D6816" s="933"/>
      <c r="E6816" s="19"/>
      <c r="I6816" s="100"/>
      <c r="M6816" s="100"/>
      <c r="Q6816" s="99"/>
      <c r="R6816" s="340"/>
      <c r="S6816" s="119"/>
      <c r="T6816" s="123"/>
      <c r="U6816" s="119"/>
      <c r="V6816" s="99"/>
      <c r="W6816" s="127"/>
      <c r="X6816" s="99"/>
      <c r="Y6816" s="127"/>
    </row>
    <row r="6817" spans="3:25" ht="19" hidden="1">
      <c r="C6817" s="933"/>
      <c r="D6817" s="933"/>
      <c r="E6817" s="19"/>
      <c r="I6817" s="100"/>
      <c r="M6817" s="100"/>
      <c r="Q6817" s="99"/>
      <c r="R6817" s="340"/>
      <c r="S6817" s="119"/>
      <c r="T6817" s="123"/>
      <c r="U6817" s="119"/>
      <c r="V6817" s="99"/>
      <c r="W6817" s="127"/>
      <c r="X6817" s="99"/>
      <c r="Y6817" s="127"/>
    </row>
    <row r="6818" spans="3:25" ht="19" hidden="1">
      <c r="C6818" s="933"/>
      <c r="D6818" s="933"/>
      <c r="E6818" s="19"/>
      <c r="I6818" s="100"/>
      <c r="M6818" s="100"/>
      <c r="Q6818" s="99"/>
      <c r="R6818" s="340"/>
      <c r="S6818" s="119"/>
      <c r="T6818" s="123"/>
      <c r="U6818" s="119"/>
      <c r="V6818" s="99"/>
      <c r="W6818" s="127"/>
      <c r="X6818" s="99"/>
      <c r="Y6818" s="127"/>
    </row>
    <row r="6819" spans="3:25" ht="19" hidden="1">
      <c r="C6819" s="933"/>
      <c r="D6819" s="933"/>
      <c r="E6819" s="19"/>
      <c r="I6819" s="100"/>
      <c r="M6819" s="100"/>
      <c r="Q6819" s="99"/>
      <c r="R6819" s="340"/>
      <c r="S6819" s="119"/>
      <c r="T6819" s="123"/>
      <c r="U6819" s="119"/>
      <c r="V6819" s="99"/>
      <c r="W6819" s="127"/>
      <c r="X6819" s="99"/>
      <c r="Y6819" s="127"/>
    </row>
    <row r="6820" spans="3:25" ht="19" hidden="1">
      <c r="C6820" s="933"/>
      <c r="D6820" s="933"/>
      <c r="E6820" s="19"/>
      <c r="I6820" s="100"/>
      <c r="M6820" s="100"/>
      <c r="Q6820" s="99"/>
      <c r="R6820" s="340"/>
      <c r="S6820" s="119"/>
      <c r="T6820" s="123"/>
      <c r="U6820" s="119"/>
      <c r="V6820" s="99"/>
      <c r="W6820" s="127"/>
      <c r="X6820" s="99"/>
      <c r="Y6820" s="127"/>
    </row>
    <row r="6821" spans="3:25" ht="19" hidden="1">
      <c r="C6821" s="933"/>
      <c r="D6821" s="933"/>
      <c r="E6821" s="19"/>
      <c r="I6821" s="100"/>
      <c r="M6821" s="100"/>
      <c r="Q6821" s="99"/>
      <c r="R6821" s="340"/>
      <c r="S6821" s="119"/>
      <c r="T6821" s="123"/>
      <c r="U6821" s="119"/>
      <c r="V6821" s="99"/>
      <c r="W6821" s="127"/>
      <c r="X6821" s="99"/>
      <c r="Y6821" s="127"/>
    </row>
    <row r="6822" spans="3:25" ht="19" hidden="1">
      <c r="C6822" s="933"/>
      <c r="D6822" s="933"/>
      <c r="E6822" s="19"/>
      <c r="I6822" s="100"/>
      <c r="M6822" s="100"/>
      <c r="Q6822" s="99"/>
      <c r="R6822" s="340"/>
      <c r="S6822" s="119"/>
      <c r="T6822" s="123"/>
      <c r="U6822" s="119"/>
      <c r="V6822" s="99"/>
      <c r="W6822" s="127"/>
      <c r="X6822" s="99"/>
      <c r="Y6822" s="127"/>
    </row>
    <row r="6823" spans="3:25" ht="19" hidden="1">
      <c r="C6823" s="933"/>
      <c r="D6823" s="933"/>
      <c r="E6823" s="19"/>
      <c r="I6823" s="100"/>
      <c r="M6823" s="100"/>
      <c r="Q6823" s="99"/>
      <c r="R6823" s="340"/>
      <c r="S6823" s="119"/>
      <c r="T6823" s="123"/>
      <c r="U6823" s="119"/>
      <c r="V6823" s="99"/>
      <c r="W6823" s="127"/>
      <c r="X6823" s="99"/>
      <c r="Y6823" s="127"/>
    </row>
    <row r="6824" spans="3:25" ht="19" hidden="1">
      <c r="C6824" s="933"/>
      <c r="D6824" s="933"/>
      <c r="E6824" s="19"/>
      <c r="I6824" s="100"/>
      <c r="M6824" s="100"/>
      <c r="Q6824" s="99"/>
      <c r="R6824" s="340"/>
      <c r="S6824" s="119"/>
      <c r="T6824" s="123"/>
      <c r="U6824" s="119"/>
      <c r="V6824" s="99"/>
      <c r="W6824" s="127"/>
      <c r="X6824" s="99"/>
      <c r="Y6824" s="127"/>
    </row>
    <row r="6825" spans="3:25" ht="19" hidden="1">
      <c r="C6825" s="933"/>
      <c r="D6825" s="933"/>
      <c r="E6825" s="19"/>
      <c r="I6825" s="100"/>
      <c r="M6825" s="100"/>
      <c r="Q6825" s="99"/>
      <c r="R6825" s="340"/>
      <c r="S6825" s="119"/>
      <c r="T6825" s="123"/>
      <c r="U6825" s="119"/>
      <c r="V6825" s="99"/>
      <c r="W6825" s="127"/>
      <c r="X6825" s="99"/>
      <c r="Y6825" s="127"/>
    </row>
    <row r="6826" spans="3:25" ht="19" hidden="1">
      <c r="C6826" s="933"/>
      <c r="D6826" s="933"/>
      <c r="E6826" s="19"/>
      <c r="I6826" s="100"/>
      <c r="M6826" s="100"/>
      <c r="Q6826" s="99"/>
      <c r="R6826" s="340"/>
      <c r="S6826" s="119"/>
      <c r="T6826" s="123"/>
      <c r="U6826" s="119"/>
      <c r="V6826" s="99"/>
      <c r="W6826" s="127"/>
      <c r="X6826" s="99"/>
      <c r="Y6826" s="127"/>
    </row>
    <row r="6827" spans="3:25" ht="19" hidden="1">
      <c r="C6827" s="933"/>
      <c r="D6827" s="933"/>
      <c r="E6827" s="19"/>
      <c r="I6827" s="100"/>
      <c r="M6827" s="100"/>
      <c r="Q6827" s="99"/>
      <c r="R6827" s="340"/>
      <c r="S6827" s="119"/>
      <c r="T6827" s="123"/>
      <c r="U6827" s="119"/>
      <c r="V6827" s="99"/>
      <c r="W6827" s="127"/>
      <c r="X6827" s="99"/>
      <c r="Y6827" s="127"/>
    </row>
    <row r="6828" spans="3:25" ht="19" hidden="1">
      <c r="C6828" s="933"/>
      <c r="D6828" s="933"/>
      <c r="E6828" s="19"/>
      <c r="I6828" s="100"/>
      <c r="M6828" s="100"/>
      <c r="Q6828" s="99"/>
      <c r="R6828" s="340"/>
      <c r="S6828" s="119"/>
      <c r="T6828" s="123"/>
      <c r="U6828" s="119"/>
      <c r="V6828" s="99"/>
      <c r="W6828" s="127"/>
      <c r="X6828" s="99"/>
      <c r="Y6828" s="127"/>
    </row>
    <row r="6829" spans="3:25" ht="19" hidden="1">
      <c r="C6829" s="933"/>
      <c r="D6829" s="933"/>
      <c r="E6829" s="19"/>
      <c r="I6829" s="100"/>
      <c r="M6829" s="100"/>
      <c r="Q6829" s="99"/>
      <c r="R6829" s="340"/>
      <c r="S6829" s="119"/>
      <c r="T6829" s="123"/>
      <c r="U6829" s="119"/>
      <c r="V6829" s="99"/>
      <c r="W6829" s="127"/>
      <c r="X6829" s="99"/>
      <c r="Y6829" s="127"/>
    </row>
    <row r="6830" spans="3:25" ht="19" hidden="1">
      <c r="C6830" s="933"/>
      <c r="D6830" s="933"/>
      <c r="E6830" s="19"/>
      <c r="I6830" s="100"/>
      <c r="M6830" s="100"/>
      <c r="Q6830" s="99"/>
      <c r="R6830" s="340"/>
      <c r="S6830" s="119"/>
      <c r="T6830" s="123"/>
      <c r="U6830" s="119"/>
      <c r="V6830" s="99"/>
      <c r="W6830" s="127"/>
      <c r="X6830" s="99"/>
      <c r="Y6830" s="127"/>
    </row>
    <row r="6831" spans="3:25" ht="19" hidden="1">
      <c r="C6831" s="933"/>
      <c r="D6831" s="933"/>
      <c r="E6831" s="19"/>
      <c r="I6831" s="100"/>
      <c r="M6831" s="100"/>
      <c r="Q6831" s="99"/>
      <c r="R6831" s="340"/>
      <c r="S6831" s="119"/>
      <c r="T6831" s="123"/>
      <c r="U6831" s="119"/>
      <c r="V6831" s="99"/>
      <c r="W6831" s="127"/>
      <c r="X6831" s="99"/>
      <c r="Y6831" s="127"/>
    </row>
    <row r="6832" spans="3:25" ht="19" hidden="1">
      <c r="C6832" s="933"/>
      <c r="D6832" s="933"/>
      <c r="E6832" s="19"/>
      <c r="I6832" s="100"/>
      <c r="M6832" s="100"/>
      <c r="Q6832" s="99"/>
      <c r="R6832" s="340"/>
      <c r="S6832" s="119"/>
      <c r="T6832" s="123"/>
      <c r="U6832" s="119"/>
      <c r="V6832" s="99"/>
      <c r="W6832" s="127"/>
      <c r="X6832" s="99"/>
      <c r="Y6832" s="127"/>
    </row>
    <row r="6833" spans="3:25" ht="19" hidden="1">
      <c r="C6833" s="933"/>
      <c r="D6833" s="933"/>
      <c r="E6833" s="19"/>
      <c r="I6833" s="100"/>
      <c r="M6833" s="100"/>
      <c r="Q6833" s="99"/>
      <c r="R6833" s="340"/>
      <c r="S6833" s="119"/>
      <c r="T6833" s="123"/>
      <c r="U6833" s="119"/>
      <c r="V6833" s="99"/>
      <c r="W6833" s="127"/>
      <c r="X6833" s="99"/>
      <c r="Y6833" s="127"/>
    </row>
    <row r="6834" spans="3:25" ht="19" hidden="1">
      <c r="C6834" s="933"/>
      <c r="D6834" s="933"/>
      <c r="E6834" s="19"/>
      <c r="I6834" s="100"/>
      <c r="M6834" s="100"/>
      <c r="Q6834" s="99"/>
      <c r="R6834" s="340"/>
      <c r="S6834" s="119"/>
      <c r="T6834" s="123"/>
      <c r="U6834" s="119"/>
      <c r="V6834" s="99"/>
      <c r="W6834" s="127"/>
      <c r="X6834" s="99"/>
      <c r="Y6834" s="127"/>
    </row>
    <row r="6835" spans="3:25" ht="19" hidden="1">
      <c r="C6835" s="933"/>
      <c r="D6835" s="933"/>
      <c r="E6835" s="19"/>
      <c r="I6835" s="100"/>
      <c r="M6835" s="100"/>
      <c r="Q6835" s="99"/>
      <c r="R6835" s="340"/>
      <c r="S6835" s="119"/>
      <c r="T6835" s="123"/>
      <c r="U6835" s="119"/>
      <c r="V6835" s="99"/>
      <c r="W6835" s="127"/>
      <c r="X6835" s="99"/>
      <c r="Y6835" s="127"/>
    </row>
    <row r="6836" spans="3:25" ht="19" hidden="1">
      <c r="C6836" s="933"/>
      <c r="D6836" s="933"/>
      <c r="E6836" s="19"/>
      <c r="I6836" s="100"/>
      <c r="M6836" s="100"/>
      <c r="Q6836" s="99"/>
      <c r="R6836" s="340"/>
      <c r="S6836" s="119"/>
      <c r="T6836" s="123"/>
      <c r="U6836" s="119"/>
      <c r="V6836" s="99"/>
      <c r="W6836" s="127"/>
      <c r="X6836" s="99"/>
      <c r="Y6836" s="127"/>
    </row>
    <row r="6837" spans="3:25" ht="19" hidden="1">
      <c r="C6837" s="933"/>
      <c r="D6837" s="933"/>
      <c r="E6837" s="19"/>
      <c r="I6837" s="100"/>
      <c r="M6837" s="100"/>
      <c r="Q6837" s="99"/>
      <c r="R6837" s="340"/>
      <c r="S6837" s="119"/>
      <c r="T6837" s="123"/>
      <c r="U6837" s="119"/>
      <c r="V6837" s="99"/>
      <c r="W6837" s="127"/>
      <c r="X6837" s="99"/>
      <c r="Y6837" s="127"/>
    </row>
    <row r="6838" spans="3:25" ht="19" hidden="1">
      <c r="C6838" s="933"/>
      <c r="D6838" s="933"/>
      <c r="E6838" s="19"/>
      <c r="I6838" s="100"/>
      <c r="M6838" s="100"/>
      <c r="Q6838" s="99"/>
      <c r="R6838" s="340"/>
      <c r="S6838" s="119"/>
      <c r="T6838" s="123"/>
      <c r="U6838" s="119"/>
      <c r="V6838" s="99"/>
      <c r="W6838" s="127"/>
      <c r="X6838" s="99"/>
      <c r="Y6838" s="127"/>
    </row>
    <row r="6839" spans="3:25" ht="19" hidden="1">
      <c r="C6839" s="933"/>
      <c r="D6839" s="933"/>
      <c r="E6839" s="19"/>
      <c r="I6839" s="100"/>
      <c r="M6839" s="100"/>
      <c r="Q6839" s="99"/>
      <c r="R6839" s="340"/>
      <c r="S6839" s="119"/>
      <c r="T6839" s="123"/>
      <c r="U6839" s="119"/>
      <c r="V6839" s="99"/>
      <c r="W6839" s="127"/>
      <c r="X6839" s="99"/>
      <c r="Y6839" s="127"/>
    </row>
    <row r="6840" spans="3:25" ht="19" hidden="1">
      <c r="C6840" s="933"/>
      <c r="D6840" s="933"/>
      <c r="E6840" s="19"/>
      <c r="I6840" s="100"/>
      <c r="M6840" s="100"/>
      <c r="Q6840" s="99"/>
      <c r="R6840" s="340"/>
      <c r="S6840" s="119"/>
      <c r="T6840" s="123"/>
      <c r="U6840" s="119"/>
      <c r="V6840" s="99"/>
      <c r="W6840" s="127"/>
      <c r="X6840" s="99"/>
      <c r="Y6840" s="127"/>
    </row>
    <row r="6841" spans="3:25" ht="19" hidden="1">
      <c r="C6841" s="933"/>
      <c r="D6841" s="933"/>
      <c r="E6841" s="19"/>
      <c r="I6841" s="100"/>
      <c r="M6841" s="100"/>
      <c r="Q6841" s="99"/>
      <c r="R6841" s="340"/>
      <c r="S6841" s="119"/>
      <c r="T6841" s="123"/>
      <c r="U6841" s="119"/>
      <c r="V6841" s="99"/>
      <c r="W6841" s="127"/>
      <c r="X6841" s="99"/>
      <c r="Y6841" s="127"/>
    </row>
    <row r="6842" spans="3:25" ht="19" hidden="1">
      <c r="C6842" s="933"/>
      <c r="D6842" s="933"/>
      <c r="E6842" s="19"/>
      <c r="I6842" s="100"/>
      <c r="M6842" s="100"/>
      <c r="Q6842" s="99"/>
      <c r="R6842" s="340"/>
      <c r="S6842" s="119"/>
      <c r="T6842" s="123"/>
      <c r="U6842" s="119"/>
      <c r="V6842" s="99"/>
      <c r="W6842" s="127"/>
      <c r="X6842" s="99"/>
      <c r="Y6842" s="127"/>
    </row>
    <row r="6843" spans="3:25" ht="19" hidden="1">
      <c r="C6843" s="933"/>
      <c r="D6843" s="933"/>
      <c r="E6843" s="19"/>
      <c r="I6843" s="100"/>
      <c r="M6843" s="100"/>
      <c r="Q6843" s="99"/>
      <c r="R6843" s="340"/>
      <c r="S6843" s="119"/>
      <c r="T6843" s="123"/>
      <c r="U6843" s="119"/>
      <c r="V6843" s="99"/>
      <c r="W6843" s="127"/>
      <c r="X6843" s="99"/>
      <c r="Y6843" s="127"/>
    </row>
    <row r="6844" spans="3:25" ht="19" hidden="1">
      <c r="C6844" s="933"/>
      <c r="D6844" s="933"/>
      <c r="E6844" s="19"/>
      <c r="I6844" s="100"/>
      <c r="M6844" s="100"/>
      <c r="Q6844" s="99"/>
      <c r="R6844" s="340"/>
      <c r="S6844" s="119"/>
      <c r="T6844" s="123"/>
      <c r="U6844" s="119"/>
      <c r="V6844" s="99"/>
      <c r="W6844" s="127"/>
      <c r="X6844" s="99"/>
      <c r="Y6844" s="127"/>
    </row>
    <row r="6845" spans="3:25" ht="19" hidden="1">
      <c r="C6845" s="933"/>
      <c r="D6845" s="933"/>
      <c r="E6845" s="19"/>
      <c r="I6845" s="100"/>
      <c r="M6845" s="100"/>
      <c r="Q6845" s="99"/>
      <c r="R6845" s="340"/>
      <c r="S6845" s="119"/>
      <c r="T6845" s="123"/>
      <c r="U6845" s="119"/>
      <c r="V6845" s="99"/>
      <c r="W6845" s="127"/>
      <c r="X6845" s="99"/>
      <c r="Y6845" s="127"/>
    </row>
    <row r="6846" spans="3:25" ht="19" hidden="1">
      <c r="C6846" s="933"/>
      <c r="D6846" s="933"/>
      <c r="E6846" s="19"/>
      <c r="I6846" s="100"/>
      <c r="M6846" s="100"/>
      <c r="Q6846" s="99"/>
      <c r="R6846" s="340"/>
      <c r="S6846" s="119"/>
      <c r="T6846" s="123"/>
      <c r="U6846" s="119"/>
      <c r="V6846" s="99"/>
      <c r="W6846" s="127"/>
      <c r="X6846" s="99"/>
      <c r="Y6846" s="127"/>
    </row>
    <row r="6847" spans="3:25" ht="19" hidden="1">
      <c r="C6847" s="933"/>
      <c r="D6847" s="933"/>
      <c r="E6847" s="19"/>
      <c r="I6847" s="100"/>
      <c r="M6847" s="100"/>
      <c r="Q6847" s="99"/>
      <c r="R6847" s="340"/>
      <c r="S6847" s="119"/>
      <c r="T6847" s="123"/>
      <c r="U6847" s="119"/>
      <c r="V6847" s="99"/>
      <c r="W6847" s="127"/>
      <c r="X6847" s="99"/>
      <c r="Y6847" s="127"/>
    </row>
    <row r="6848" spans="3:25" ht="19" hidden="1">
      <c r="C6848" s="933"/>
      <c r="D6848" s="933"/>
      <c r="E6848" s="19"/>
      <c r="I6848" s="100"/>
      <c r="M6848" s="100"/>
      <c r="Q6848" s="99"/>
      <c r="R6848" s="340"/>
      <c r="S6848" s="119"/>
      <c r="T6848" s="123"/>
      <c r="U6848" s="119"/>
      <c r="V6848" s="99"/>
      <c r="W6848" s="127"/>
      <c r="X6848" s="99"/>
      <c r="Y6848" s="127"/>
    </row>
    <row r="6849" spans="3:25" ht="19" hidden="1">
      <c r="C6849" s="933"/>
      <c r="D6849" s="933"/>
      <c r="E6849" s="19"/>
      <c r="I6849" s="100"/>
      <c r="M6849" s="100"/>
      <c r="Q6849" s="99"/>
      <c r="R6849" s="340"/>
      <c r="S6849" s="119"/>
      <c r="T6849" s="123"/>
      <c r="U6849" s="119"/>
      <c r="V6849" s="99"/>
      <c r="W6849" s="127"/>
      <c r="X6849" s="99"/>
      <c r="Y6849" s="127"/>
    </row>
    <row r="6850" spans="3:25" ht="19" hidden="1">
      <c r="C6850" s="933"/>
      <c r="D6850" s="933"/>
      <c r="E6850" s="19"/>
      <c r="I6850" s="100"/>
      <c r="M6850" s="100"/>
      <c r="Q6850" s="99"/>
      <c r="R6850" s="340"/>
      <c r="S6850" s="119"/>
      <c r="T6850" s="123"/>
      <c r="U6850" s="119"/>
      <c r="V6850" s="99"/>
      <c r="W6850" s="127"/>
      <c r="X6850" s="99"/>
      <c r="Y6850" s="127"/>
    </row>
    <row r="6851" spans="3:25" ht="19" hidden="1">
      <c r="C6851" s="933"/>
      <c r="D6851" s="933"/>
      <c r="E6851" s="19"/>
      <c r="I6851" s="100"/>
      <c r="M6851" s="100"/>
      <c r="Q6851" s="99"/>
      <c r="R6851" s="340"/>
      <c r="S6851" s="119"/>
      <c r="T6851" s="123"/>
      <c r="U6851" s="119"/>
      <c r="V6851" s="99"/>
      <c r="W6851" s="127"/>
      <c r="X6851" s="99"/>
      <c r="Y6851" s="127"/>
    </row>
    <row r="6852" spans="3:25" ht="19" hidden="1">
      <c r="C6852" s="933"/>
      <c r="D6852" s="933"/>
      <c r="E6852" s="19"/>
      <c r="I6852" s="100"/>
      <c r="M6852" s="100"/>
      <c r="Q6852" s="99"/>
      <c r="R6852" s="340"/>
      <c r="S6852" s="119"/>
      <c r="T6852" s="123"/>
      <c r="U6852" s="119"/>
      <c r="V6852" s="99"/>
      <c r="W6852" s="127"/>
      <c r="X6852" s="99"/>
      <c r="Y6852" s="127"/>
    </row>
    <row r="6853" spans="3:25" ht="19" hidden="1">
      <c r="C6853" s="933"/>
      <c r="D6853" s="933"/>
      <c r="E6853" s="19"/>
      <c r="I6853" s="100"/>
      <c r="M6853" s="100"/>
      <c r="Q6853" s="99"/>
      <c r="R6853" s="340"/>
      <c r="S6853" s="119"/>
      <c r="T6853" s="123"/>
      <c r="U6853" s="119"/>
      <c r="V6853" s="99"/>
      <c r="W6853" s="127"/>
      <c r="X6853" s="99"/>
      <c r="Y6853" s="127"/>
    </row>
    <row r="6854" spans="3:25" ht="19" hidden="1">
      <c r="C6854" s="933"/>
      <c r="D6854" s="933"/>
      <c r="E6854" s="19"/>
      <c r="I6854" s="100"/>
      <c r="M6854" s="100"/>
      <c r="Q6854" s="99"/>
      <c r="R6854" s="340"/>
      <c r="S6854" s="119"/>
      <c r="T6854" s="123"/>
      <c r="U6854" s="119"/>
      <c r="V6854" s="99"/>
      <c r="W6854" s="127"/>
      <c r="X6854" s="99"/>
      <c r="Y6854" s="127"/>
    </row>
    <row r="6855" spans="3:25" ht="19" hidden="1">
      <c r="C6855" s="933"/>
      <c r="D6855" s="933"/>
      <c r="E6855" s="19"/>
      <c r="I6855" s="100"/>
      <c r="M6855" s="100"/>
      <c r="Q6855" s="99"/>
      <c r="R6855" s="340"/>
      <c r="S6855" s="119"/>
      <c r="T6855" s="123"/>
      <c r="U6855" s="119"/>
      <c r="V6855" s="99"/>
      <c r="W6855" s="127"/>
      <c r="X6855" s="99"/>
      <c r="Y6855" s="127"/>
    </row>
    <row r="6856" spans="3:25" ht="19" hidden="1">
      <c r="C6856" s="933"/>
      <c r="D6856" s="933"/>
      <c r="E6856" s="19"/>
      <c r="I6856" s="100"/>
      <c r="M6856" s="100"/>
      <c r="Q6856" s="99"/>
      <c r="R6856" s="340"/>
      <c r="S6856" s="119"/>
      <c r="T6856" s="123"/>
      <c r="U6856" s="119"/>
      <c r="V6856" s="99"/>
      <c r="W6856" s="127"/>
      <c r="X6856" s="99"/>
      <c r="Y6856" s="127"/>
    </row>
    <row r="6857" spans="3:25" ht="19" hidden="1">
      <c r="C6857" s="933"/>
      <c r="D6857" s="933"/>
      <c r="E6857" s="19"/>
      <c r="I6857" s="100"/>
      <c r="M6857" s="100"/>
      <c r="Q6857" s="99"/>
      <c r="R6857" s="340"/>
      <c r="S6857" s="119"/>
      <c r="T6857" s="123"/>
      <c r="U6857" s="119"/>
      <c r="V6857" s="99"/>
      <c r="W6857" s="127"/>
      <c r="X6857" s="99"/>
      <c r="Y6857" s="127"/>
    </row>
    <row r="6858" spans="3:25" ht="19" hidden="1">
      <c r="C6858" s="933"/>
      <c r="D6858" s="933"/>
      <c r="E6858" s="19"/>
      <c r="I6858" s="100"/>
      <c r="M6858" s="100"/>
      <c r="Q6858" s="99"/>
      <c r="R6858" s="340"/>
      <c r="S6858" s="119"/>
      <c r="T6858" s="123"/>
      <c r="U6858" s="119"/>
      <c r="V6858" s="99"/>
      <c r="W6858" s="127"/>
      <c r="X6858" s="99"/>
      <c r="Y6858" s="127"/>
    </row>
    <row r="6859" spans="3:25" ht="19" hidden="1">
      <c r="C6859" s="933"/>
      <c r="D6859" s="933"/>
      <c r="E6859" s="19"/>
      <c r="I6859" s="100"/>
      <c r="M6859" s="100"/>
      <c r="Q6859" s="99"/>
      <c r="R6859" s="340"/>
      <c r="S6859" s="119"/>
      <c r="T6859" s="123"/>
      <c r="U6859" s="119"/>
      <c r="V6859" s="99"/>
      <c r="W6859" s="127"/>
      <c r="X6859" s="99"/>
      <c r="Y6859" s="127"/>
    </row>
    <row r="6860" spans="3:25" ht="19" hidden="1">
      <c r="C6860" s="933"/>
      <c r="D6860" s="933"/>
      <c r="E6860" s="19"/>
      <c r="I6860" s="100"/>
      <c r="M6860" s="100"/>
      <c r="Q6860" s="99"/>
      <c r="R6860" s="340"/>
      <c r="S6860" s="119"/>
      <c r="T6860" s="123"/>
      <c r="U6860" s="119"/>
      <c r="V6860" s="99"/>
      <c r="W6860" s="127"/>
      <c r="X6860" s="99"/>
      <c r="Y6860" s="127"/>
    </row>
    <row r="6861" spans="3:25" ht="19" hidden="1">
      <c r="C6861" s="933"/>
      <c r="D6861" s="933"/>
      <c r="E6861" s="19"/>
      <c r="I6861" s="100"/>
      <c r="M6861" s="100"/>
      <c r="Q6861" s="99"/>
      <c r="R6861" s="340"/>
      <c r="S6861" s="119"/>
      <c r="T6861" s="123"/>
      <c r="U6861" s="119"/>
      <c r="V6861" s="99"/>
      <c r="W6861" s="127"/>
      <c r="X6861" s="99"/>
      <c r="Y6861" s="127"/>
    </row>
    <row r="6862" spans="3:25" ht="19" hidden="1">
      <c r="C6862" s="933"/>
      <c r="D6862" s="933"/>
      <c r="E6862" s="19"/>
      <c r="I6862" s="100"/>
      <c r="M6862" s="100"/>
      <c r="Q6862" s="99"/>
      <c r="R6862" s="340"/>
      <c r="S6862" s="119"/>
      <c r="T6862" s="123"/>
      <c r="U6862" s="119"/>
      <c r="V6862" s="99"/>
      <c r="W6862" s="127"/>
      <c r="X6862" s="99"/>
      <c r="Y6862" s="127"/>
    </row>
    <row r="6863" spans="3:25" ht="19" hidden="1">
      <c r="C6863" s="933"/>
      <c r="D6863" s="933"/>
      <c r="E6863" s="19"/>
      <c r="I6863" s="100"/>
      <c r="M6863" s="100"/>
      <c r="Q6863" s="99"/>
      <c r="R6863" s="340"/>
      <c r="S6863" s="119"/>
      <c r="T6863" s="123"/>
      <c r="U6863" s="119"/>
      <c r="V6863" s="99"/>
      <c r="W6863" s="127"/>
      <c r="X6863" s="99"/>
      <c r="Y6863" s="127"/>
    </row>
    <row r="6864" spans="3:25" ht="19" hidden="1">
      <c r="C6864" s="933"/>
      <c r="D6864" s="933"/>
      <c r="E6864" s="19"/>
      <c r="I6864" s="100"/>
      <c r="M6864" s="100"/>
      <c r="Q6864" s="99"/>
      <c r="R6864" s="340"/>
      <c r="S6864" s="119"/>
      <c r="T6864" s="123"/>
      <c r="U6864" s="119"/>
      <c r="V6864" s="99"/>
      <c r="W6864" s="127"/>
      <c r="X6864" s="99"/>
      <c r="Y6864" s="127"/>
    </row>
    <row r="6865" spans="3:25" ht="19" hidden="1">
      <c r="C6865" s="933"/>
      <c r="D6865" s="933"/>
      <c r="E6865" s="19"/>
      <c r="I6865" s="100"/>
      <c r="M6865" s="100"/>
      <c r="Q6865" s="99"/>
      <c r="R6865" s="340"/>
      <c r="S6865" s="119"/>
      <c r="T6865" s="123"/>
      <c r="U6865" s="119"/>
      <c r="V6865" s="99"/>
      <c r="W6865" s="127"/>
      <c r="X6865" s="99"/>
      <c r="Y6865" s="127"/>
    </row>
    <row r="6866" spans="3:25" ht="19" hidden="1">
      <c r="C6866" s="933"/>
      <c r="D6866" s="933"/>
      <c r="E6866" s="19"/>
      <c r="I6866" s="100"/>
      <c r="M6866" s="100"/>
      <c r="Q6866" s="99"/>
      <c r="R6866" s="340"/>
      <c r="S6866" s="119"/>
      <c r="T6866" s="123"/>
      <c r="U6866" s="119"/>
      <c r="V6866" s="99"/>
      <c r="W6866" s="127"/>
      <c r="X6866" s="99"/>
      <c r="Y6866" s="127"/>
    </row>
    <row r="6867" spans="3:25" ht="19" hidden="1">
      <c r="C6867" s="933"/>
      <c r="D6867" s="933"/>
      <c r="E6867" s="19"/>
      <c r="I6867" s="100"/>
      <c r="M6867" s="100"/>
      <c r="Q6867" s="99"/>
      <c r="R6867" s="340"/>
      <c r="S6867" s="119"/>
      <c r="T6867" s="123"/>
      <c r="U6867" s="119"/>
      <c r="V6867" s="99"/>
      <c r="W6867" s="127"/>
      <c r="X6867" s="99"/>
      <c r="Y6867" s="127"/>
    </row>
    <row r="6868" spans="3:25" ht="19" hidden="1">
      <c r="C6868" s="933"/>
      <c r="D6868" s="933"/>
      <c r="E6868" s="19"/>
      <c r="I6868" s="100"/>
      <c r="M6868" s="100"/>
      <c r="Q6868" s="99"/>
      <c r="R6868" s="340"/>
      <c r="S6868" s="119"/>
      <c r="T6868" s="123"/>
      <c r="U6868" s="119"/>
      <c r="V6868" s="99"/>
      <c r="W6868" s="127"/>
      <c r="X6868" s="99"/>
      <c r="Y6868" s="127"/>
    </row>
    <row r="6869" spans="3:25" ht="19" hidden="1">
      <c r="C6869" s="933"/>
      <c r="D6869" s="933"/>
      <c r="E6869" s="19"/>
      <c r="I6869" s="100"/>
      <c r="M6869" s="100"/>
      <c r="Q6869" s="99"/>
      <c r="R6869" s="340"/>
      <c r="S6869" s="119"/>
      <c r="T6869" s="123"/>
      <c r="U6869" s="119"/>
      <c r="V6869" s="99"/>
      <c r="W6869" s="127"/>
      <c r="X6869" s="99"/>
      <c r="Y6869" s="127"/>
    </row>
    <row r="6870" spans="3:25" ht="19" hidden="1">
      <c r="C6870" s="933"/>
      <c r="D6870" s="933"/>
      <c r="E6870" s="19"/>
      <c r="I6870" s="100"/>
      <c r="M6870" s="100"/>
      <c r="Q6870" s="99"/>
      <c r="R6870" s="340"/>
      <c r="S6870" s="119"/>
      <c r="T6870" s="123"/>
      <c r="U6870" s="119"/>
      <c r="V6870" s="99"/>
      <c r="W6870" s="127"/>
      <c r="X6870" s="99"/>
      <c r="Y6870" s="127"/>
    </row>
    <row r="6871" spans="3:25" ht="19" hidden="1">
      <c r="C6871" s="933"/>
      <c r="D6871" s="933"/>
      <c r="E6871" s="19"/>
      <c r="I6871" s="100"/>
      <c r="M6871" s="100"/>
      <c r="Q6871" s="99"/>
      <c r="R6871" s="340"/>
      <c r="S6871" s="119"/>
      <c r="T6871" s="123"/>
      <c r="U6871" s="119"/>
      <c r="V6871" s="99"/>
      <c r="W6871" s="127"/>
      <c r="X6871" s="99"/>
      <c r="Y6871" s="127"/>
    </row>
    <row r="6872" spans="3:25" ht="19" hidden="1">
      <c r="C6872" s="933"/>
      <c r="D6872" s="933"/>
      <c r="E6872" s="19"/>
      <c r="I6872" s="100"/>
      <c r="M6872" s="100"/>
      <c r="Q6872" s="99"/>
      <c r="R6872" s="340"/>
      <c r="S6872" s="119"/>
      <c r="T6872" s="123"/>
      <c r="U6872" s="119"/>
      <c r="V6872" s="99"/>
      <c r="W6872" s="127"/>
      <c r="X6872" s="99"/>
      <c r="Y6872" s="127"/>
    </row>
    <row r="6873" spans="3:25" ht="19" hidden="1">
      <c r="C6873" s="933"/>
      <c r="D6873" s="933"/>
      <c r="E6873" s="19"/>
      <c r="I6873" s="100"/>
      <c r="M6873" s="100"/>
      <c r="Q6873" s="99"/>
      <c r="R6873" s="340"/>
      <c r="S6873" s="119"/>
      <c r="T6873" s="123"/>
      <c r="U6873" s="119"/>
      <c r="V6873" s="99"/>
      <c r="W6873" s="127"/>
      <c r="X6873" s="99"/>
      <c r="Y6873" s="127"/>
    </row>
    <row r="6874" spans="3:25" ht="19" hidden="1">
      <c r="C6874" s="933"/>
      <c r="D6874" s="933"/>
      <c r="E6874" s="19"/>
      <c r="I6874" s="100"/>
      <c r="M6874" s="100"/>
      <c r="Q6874" s="99"/>
      <c r="R6874" s="340"/>
      <c r="S6874" s="119"/>
      <c r="T6874" s="123"/>
      <c r="U6874" s="119"/>
      <c r="V6874" s="99"/>
      <c r="W6874" s="127"/>
      <c r="X6874" s="99"/>
      <c r="Y6874" s="127"/>
    </row>
    <row r="6875" spans="3:25" ht="19" hidden="1">
      <c r="C6875" s="933"/>
      <c r="D6875" s="933"/>
      <c r="E6875" s="19"/>
      <c r="I6875" s="100"/>
      <c r="M6875" s="100"/>
      <c r="Q6875" s="99"/>
      <c r="R6875" s="340"/>
      <c r="S6875" s="119"/>
      <c r="T6875" s="123"/>
      <c r="U6875" s="119"/>
      <c r="V6875" s="99"/>
      <c r="W6875" s="127"/>
      <c r="X6875" s="99"/>
      <c r="Y6875" s="127"/>
    </row>
    <row r="6876" spans="3:25" ht="19" hidden="1">
      <c r="C6876" s="933"/>
      <c r="D6876" s="933"/>
      <c r="E6876" s="19"/>
      <c r="I6876" s="100"/>
      <c r="M6876" s="100"/>
      <c r="Q6876" s="99"/>
      <c r="R6876" s="340"/>
      <c r="S6876" s="119"/>
      <c r="T6876" s="123"/>
      <c r="U6876" s="119"/>
      <c r="V6876" s="99"/>
      <c r="W6876" s="127"/>
      <c r="X6876" s="99"/>
      <c r="Y6876" s="127"/>
    </row>
    <row r="6877" spans="3:25" ht="19" hidden="1">
      <c r="C6877" s="933"/>
      <c r="D6877" s="933"/>
      <c r="E6877" s="19"/>
      <c r="I6877" s="100"/>
      <c r="M6877" s="100"/>
      <c r="Q6877" s="99"/>
      <c r="R6877" s="340"/>
      <c r="S6877" s="119"/>
      <c r="T6877" s="123"/>
      <c r="U6877" s="119"/>
      <c r="V6877" s="99"/>
      <c r="W6877" s="127"/>
      <c r="X6877" s="99"/>
      <c r="Y6877" s="127"/>
    </row>
    <row r="6878" spans="3:25" ht="19" hidden="1">
      <c r="C6878" s="933"/>
      <c r="D6878" s="933"/>
      <c r="E6878" s="19"/>
      <c r="I6878" s="100"/>
      <c r="M6878" s="100"/>
      <c r="Q6878" s="99"/>
      <c r="R6878" s="340"/>
      <c r="S6878" s="119"/>
      <c r="T6878" s="123"/>
      <c r="U6878" s="119"/>
      <c r="V6878" s="99"/>
      <c r="W6878" s="127"/>
      <c r="X6878" s="99"/>
      <c r="Y6878" s="127"/>
    </row>
    <row r="6879" spans="3:25" ht="19" hidden="1">
      <c r="C6879" s="933"/>
      <c r="D6879" s="933"/>
      <c r="E6879" s="19"/>
      <c r="I6879" s="100"/>
      <c r="M6879" s="100"/>
      <c r="Q6879" s="99"/>
      <c r="R6879" s="340"/>
      <c r="S6879" s="119"/>
      <c r="T6879" s="123"/>
      <c r="U6879" s="119"/>
      <c r="V6879" s="99"/>
      <c r="W6879" s="127"/>
      <c r="X6879" s="99"/>
      <c r="Y6879" s="127"/>
    </row>
    <row r="6880" spans="3:25" ht="19" hidden="1">
      <c r="C6880" s="933"/>
      <c r="D6880" s="933"/>
      <c r="E6880" s="19"/>
      <c r="I6880" s="100"/>
      <c r="M6880" s="100"/>
      <c r="Q6880" s="99"/>
      <c r="R6880" s="340"/>
      <c r="S6880" s="119"/>
      <c r="T6880" s="123"/>
      <c r="U6880" s="119"/>
      <c r="V6880" s="99"/>
      <c r="W6880" s="127"/>
      <c r="X6880" s="99"/>
      <c r="Y6880" s="127"/>
    </row>
    <row r="6881" spans="3:25" ht="19" hidden="1">
      <c r="C6881" s="933"/>
      <c r="D6881" s="933"/>
      <c r="E6881" s="19"/>
      <c r="I6881" s="100"/>
      <c r="M6881" s="100"/>
      <c r="Q6881" s="99"/>
      <c r="R6881" s="340"/>
      <c r="S6881" s="119"/>
      <c r="T6881" s="123"/>
      <c r="U6881" s="119"/>
      <c r="V6881" s="99"/>
      <c r="W6881" s="127"/>
      <c r="X6881" s="99"/>
      <c r="Y6881" s="127"/>
    </row>
    <row r="6882" spans="3:25" ht="19" hidden="1">
      <c r="C6882" s="933"/>
      <c r="D6882" s="933"/>
      <c r="E6882" s="19"/>
      <c r="I6882" s="100"/>
      <c r="M6882" s="100"/>
      <c r="Q6882" s="99"/>
      <c r="R6882" s="340"/>
      <c r="S6882" s="119"/>
      <c r="T6882" s="123"/>
      <c r="U6882" s="119"/>
      <c r="V6882" s="99"/>
      <c r="W6882" s="127"/>
      <c r="X6882" s="99"/>
      <c r="Y6882" s="127"/>
    </row>
    <row r="6883" spans="3:25" ht="19" hidden="1">
      <c r="C6883" s="933"/>
      <c r="D6883" s="933"/>
      <c r="E6883" s="19"/>
      <c r="I6883" s="100"/>
      <c r="M6883" s="100"/>
      <c r="Q6883" s="99"/>
      <c r="R6883" s="340"/>
      <c r="S6883" s="119"/>
      <c r="T6883" s="123"/>
      <c r="U6883" s="119"/>
      <c r="V6883" s="99"/>
      <c r="W6883" s="127"/>
      <c r="X6883" s="99"/>
      <c r="Y6883" s="127"/>
    </row>
    <row r="6884" spans="3:25" ht="19" hidden="1">
      <c r="C6884" s="933"/>
      <c r="D6884" s="933"/>
      <c r="E6884" s="19"/>
      <c r="I6884" s="100"/>
      <c r="M6884" s="100"/>
      <c r="Q6884" s="99"/>
      <c r="R6884" s="340"/>
      <c r="S6884" s="119"/>
      <c r="T6884" s="123"/>
      <c r="U6884" s="119"/>
      <c r="V6884" s="99"/>
      <c r="W6884" s="127"/>
      <c r="X6884" s="99"/>
      <c r="Y6884" s="127"/>
    </row>
    <row r="6885" spans="3:25" ht="19" hidden="1">
      <c r="C6885" s="933"/>
      <c r="D6885" s="933"/>
      <c r="E6885" s="19"/>
      <c r="I6885" s="100"/>
      <c r="M6885" s="100"/>
      <c r="Q6885" s="99"/>
      <c r="R6885" s="340"/>
      <c r="S6885" s="119"/>
      <c r="T6885" s="123"/>
      <c r="U6885" s="119"/>
      <c r="V6885" s="99"/>
      <c r="W6885" s="127"/>
      <c r="X6885" s="99"/>
      <c r="Y6885" s="127"/>
    </row>
    <row r="6886" spans="3:25" ht="19" hidden="1">
      <c r="C6886" s="933"/>
      <c r="D6886" s="933"/>
      <c r="E6886" s="19"/>
      <c r="I6886" s="100"/>
      <c r="M6886" s="100"/>
      <c r="Q6886" s="99"/>
      <c r="R6886" s="340"/>
      <c r="S6886" s="119"/>
      <c r="T6886" s="123"/>
      <c r="U6886" s="119"/>
      <c r="V6886" s="99"/>
      <c r="W6886" s="127"/>
      <c r="X6886" s="99"/>
      <c r="Y6886" s="127"/>
    </row>
    <row r="6887" spans="3:25" ht="19" hidden="1">
      <c r="C6887" s="933"/>
      <c r="D6887" s="933"/>
      <c r="E6887" s="19"/>
      <c r="I6887" s="100"/>
      <c r="M6887" s="100"/>
      <c r="Q6887" s="99"/>
      <c r="R6887" s="340"/>
      <c r="S6887" s="119"/>
      <c r="T6887" s="123"/>
      <c r="U6887" s="119"/>
      <c r="V6887" s="99"/>
      <c r="W6887" s="127"/>
      <c r="X6887" s="99"/>
      <c r="Y6887" s="127"/>
    </row>
    <row r="6888" spans="3:25" ht="19" hidden="1">
      <c r="C6888" s="933"/>
      <c r="D6888" s="933"/>
      <c r="E6888" s="19"/>
      <c r="I6888" s="100"/>
      <c r="M6888" s="100"/>
      <c r="Q6888" s="99"/>
      <c r="R6888" s="340"/>
      <c r="S6888" s="119"/>
      <c r="T6888" s="123"/>
      <c r="U6888" s="119"/>
      <c r="V6888" s="99"/>
      <c r="W6888" s="127"/>
      <c r="X6888" s="99"/>
      <c r="Y6888" s="127"/>
    </row>
    <row r="6889" spans="3:25" ht="19" hidden="1">
      <c r="C6889" s="933"/>
      <c r="D6889" s="933"/>
      <c r="E6889" s="19"/>
      <c r="I6889" s="100"/>
      <c r="M6889" s="100"/>
      <c r="Q6889" s="99"/>
      <c r="R6889" s="340"/>
      <c r="S6889" s="119"/>
      <c r="T6889" s="123"/>
      <c r="U6889" s="119"/>
      <c r="V6889" s="99"/>
      <c r="W6889" s="127"/>
      <c r="X6889" s="99"/>
      <c r="Y6889" s="127"/>
    </row>
    <row r="6890" spans="3:25" ht="19" hidden="1">
      <c r="C6890" s="933"/>
      <c r="D6890" s="933"/>
      <c r="E6890" s="19"/>
      <c r="I6890" s="100"/>
      <c r="M6890" s="100"/>
      <c r="Q6890" s="99"/>
      <c r="R6890" s="340"/>
      <c r="S6890" s="119"/>
      <c r="T6890" s="123"/>
      <c r="U6890" s="119"/>
      <c r="V6890" s="99"/>
      <c r="W6890" s="127"/>
      <c r="X6890" s="99"/>
      <c r="Y6890" s="127"/>
    </row>
    <row r="6891" spans="3:25" ht="19" hidden="1">
      <c r="C6891" s="933"/>
      <c r="D6891" s="933"/>
      <c r="E6891" s="19"/>
      <c r="I6891" s="100"/>
      <c r="M6891" s="100"/>
      <c r="Q6891" s="99"/>
      <c r="R6891" s="340"/>
      <c r="S6891" s="119"/>
      <c r="T6891" s="123"/>
      <c r="U6891" s="119"/>
      <c r="V6891" s="99"/>
      <c r="W6891" s="127"/>
      <c r="X6891" s="99"/>
      <c r="Y6891" s="127"/>
    </row>
    <row r="6892" spans="3:25" ht="19" hidden="1">
      <c r="C6892" s="933"/>
      <c r="D6892" s="933"/>
      <c r="E6892" s="19"/>
      <c r="I6892" s="100"/>
      <c r="M6892" s="100"/>
      <c r="Q6892" s="99"/>
      <c r="R6892" s="340"/>
      <c r="S6892" s="119"/>
      <c r="T6892" s="123"/>
      <c r="U6892" s="119"/>
      <c r="V6892" s="99"/>
      <c r="W6892" s="127"/>
      <c r="X6892" s="99"/>
      <c r="Y6892" s="127"/>
    </row>
    <row r="6893" spans="3:25" ht="19" hidden="1">
      <c r="C6893" s="933"/>
      <c r="D6893" s="933"/>
      <c r="E6893" s="19"/>
      <c r="I6893" s="100"/>
      <c r="M6893" s="100"/>
      <c r="Q6893" s="99"/>
      <c r="R6893" s="340"/>
      <c r="S6893" s="119"/>
      <c r="T6893" s="123"/>
      <c r="U6893" s="119"/>
      <c r="V6893" s="99"/>
      <c r="W6893" s="127"/>
      <c r="X6893" s="99"/>
      <c r="Y6893" s="127"/>
    </row>
    <row r="6894" spans="3:25" ht="19" hidden="1">
      <c r="C6894" s="933"/>
      <c r="D6894" s="933"/>
      <c r="E6894" s="19"/>
      <c r="I6894" s="100"/>
      <c r="M6894" s="100"/>
      <c r="Q6894" s="99"/>
      <c r="R6894" s="340"/>
      <c r="S6894" s="119"/>
      <c r="T6894" s="123"/>
      <c r="U6894" s="119"/>
      <c r="V6894" s="99"/>
      <c r="W6894" s="127"/>
      <c r="X6894" s="99"/>
      <c r="Y6894" s="127"/>
    </row>
    <row r="6895" spans="3:25" ht="19" hidden="1">
      <c r="C6895" s="933"/>
      <c r="D6895" s="933"/>
      <c r="E6895" s="19"/>
      <c r="I6895" s="100"/>
      <c r="M6895" s="100"/>
      <c r="Q6895" s="99"/>
      <c r="R6895" s="340"/>
      <c r="S6895" s="119"/>
      <c r="T6895" s="123"/>
      <c r="U6895" s="119"/>
      <c r="V6895" s="99"/>
      <c r="W6895" s="127"/>
      <c r="X6895" s="99"/>
      <c r="Y6895" s="127"/>
    </row>
    <row r="6896" spans="3:25" ht="19" hidden="1">
      <c r="C6896" s="933"/>
      <c r="D6896" s="933"/>
      <c r="E6896" s="19"/>
      <c r="I6896" s="100"/>
      <c r="M6896" s="100"/>
      <c r="Q6896" s="99"/>
      <c r="R6896" s="340"/>
      <c r="S6896" s="119"/>
      <c r="T6896" s="123"/>
      <c r="U6896" s="119"/>
      <c r="V6896" s="99"/>
      <c r="W6896" s="127"/>
      <c r="X6896" s="99"/>
      <c r="Y6896" s="127"/>
    </row>
    <row r="6897" spans="3:25" ht="19" hidden="1">
      <c r="C6897" s="933"/>
      <c r="D6897" s="933"/>
      <c r="E6897" s="19"/>
      <c r="I6897" s="100"/>
      <c r="M6897" s="100"/>
      <c r="Q6897" s="99"/>
      <c r="R6897" s="340"/>
      <c r="S6897" s="119"/>
      <c r="T6897" s="123"/>
      <c r="U6897" s="119"/>
      <c r="V6897" s="99"/>
      <c r="W6897" s="127"/>
      <c r="X6897" s="99"/>
      <c r="Y6897" s="127"/>
    </row>
    <row r="6898" spans="3:25" ht="19" hidden="1">
      <c r="C6898" s="933"/>
      <c r="D6898" s="933"/>
      <c r="E6898" s="19"/>
      <c r="I6898" s="100"/>
      <c r="M6898" s="100"/>
      <c r="Q6898" s="99"/>
      <c r="R6898" s="340"/>
      <c r="S6898" s="119"/>
      <c r="T6898" s="123"/>
      <c r="U6898" s="119"/>
      <c r="V6898" s="99"/>
      <c r="W6898" s="127"/>
      <c r="X6898" s="99"/>
      <c r="Y6898" s="127"/>
    </row>
    <row r="6899" spans="3:25" ht="19" hidden="1">
      <c r="C6899" s="933"/>
      <c r="D6899" s="933"/>
      <c r="E6899" s="19"/>
      <c r="I6899" s="100"/>
      <c r="M6899" s="100"/>
      <c r="Q6899" s="99"/>
      <c r="R6899" s="340"/>
      <c r="S6899" s="119"/>
      <c r="T6899" s="123"/>
      <c r="U6899" s="119"/>
      <c r="V6899" s="99"/>
      <c r="W6899" s="127"/>
      <c r="X6899" s="99"/>
      <c r="Y6899" s="127"/>
    </row>
    <row r="6900" spans="3:25" ht="19" hidden="1">
      <c r="C6900" s="933"/>
      <c r="D6900" s="933"/>
      <c r="E6900" s="19"/>
      <c r="I6900" s="100"/>
      <c r="M6900" s="100"/>
      <c r="Q6900" s="99"/>
      <c r="R6900" s="340"/>
      <c r="S6900" s="119"/>
      <c r="T6900" s="123"/>
      <c r="U6900" s="119"/>
      <c r="V6900" s="99"/>
      <c r="W6900" s="127"/>
      <c r="X6900" s="99"/>
      <c r="Y6900" s="127"/>
    </row>
    <row r="6901" spans="3:25" ht="19" hidden="1">
      <c r="C6901" s="933"/>
      <c r="D6901" s="933"/>
      <c r="E6901" s="19"/>
      <c r="I6901" s="100"/>
      <c r="M6901" s="100"/>
      <c r="Q6901" s="99"/>
      <c r="R6901" s="340"/>
      <c r="S6901" s="119"/>
      <c r="T6901" s="123"/>
      <c r="U6901" s="119"/>
      <c r="V6901" s="99"/>
      <c r="W6901" s="127"/>
      <c r="X6901" s="99"/>
      <c r="Y6901" s="127"/>
    </row>
    <row r="6902" spans="3:25" ht="19" hidden="1">
      <c r="C6902" s="933"/>
      <c r="D6902" s="933"/>
      <c r="E6902" s="19"/>
      <c r="I6902" s="100"/>
      <c r="M6902" s="100"/>
      <c r="Q6902" s="99"/>
      <c r="R6902" s="340"/>
      <c r="S6902" s="119"/>
      <c r="T6902" s="123"/>
      <c r="U6902" s="119"/>
      <c r="V6902" s="99"/>
      <c r="W6902" s="127"/>
      <c r="X6902" s="99"/>
      <c r="Y6902" s="127"/>
    </row>
    <row r="6903" spans="3:25" ht="19" hidden="1">
      <c r="C6903" s="933"/>
      <c r="D6903" s="933"/>
      <c r="E6903" s="19"/>
      <c r="I6903" s="100"/>
      <c r="M6903" s="100"/>
      <c r="Q6903" s="99"/>
      <c r="R6903" s="340"/>
      <c r="S6903" s="119"/>
      <c r="T6903" s="123"/>
      <c r="U6903" s="119"/>
      <c r="V6903" s="99"/>
      <c r="W6903" s="127"/>
      <c r="X6903" s="99"/>
      <c r="Y6903" s="127"/>
    </row>
    <row r="6904" spans="3:25" ht="19" hidden="1">
      <c r="C6904" s="933"/>
      <c r="D6904" s="933"/>
      <c r="E6904" s="19"/>
      <c r="I6904" s="100"/>
      <c r="M6904" s="100"/>
      <c r="Q6904" s="99"/>
      <c r="R6904" s="340"/>
      <c r="S6904" s="119"/>
      <c r="T6904" s="123"/>
      <c r="U6904" s="119"/>
      <c r="V6904" s="99"/>
      <c r="W6904" s="127"/>
      <c r="X6904" s="99"/>
      <c r="Y6904" s="127"/>
    </row>
    <row r="6905" spans="3:25" ht="19" hidden="1">
      <c r="C6905" s="933"/>
      <c r="D6905" s="933"/>
      <c r="E6905" s="19"/>
      <c r="I6905" s="100"/>
      <c r="M6905" s="100"/>
      <c r="Q6905" s="99"/>
      <c r="R6905" s="340"/>
      <c r="S6905" s="119"/>
      <c r="T6905" s="123"/>
      <c r="U6905" s="119"/>
      <c r="V6905" s="99"/>
      <c r="W6905" s="127"/>
      <c r="X6905" s="99"/>
      <c r="Y6905" s="127"/>
    </row>
    <row r="6906" spans="3:25" ht="19" hidden="1">
      <c r="C6906" s="933"/>
      <c r="D6906" s="933"/>
      <c r="E6906" s="19"/>
      <c r="I6906" s="100"/>
      <c r="M6906" s="100"/>
      <c r="Q6906" s="99"/>
      <c r="R6906" s="340"/>
      <c r="S6906" s="119"/>
      <c r="T6906" s="123"/>
      <c r="U6906" s="119"/>
      <c r="V6906" s="99"/>
      <c r="W6906" s="127"/>
      <c r="X6906" s="99"/>
      <c r="Y6906" s="127"/>
    </row>
    <row r="6907" spans="3:25" ht="19" hidden="1">
      <c r="C6907" s="933"/>
      <c r="D6907" s="933"/>
      <c r="E6907" s="19"/>
      <c r="I6907" s="100"/>
      <c r="M6907" s="100"/>
      <c r="Q6907" s="99"/>
      <c r="R6907" s="340"/>
      <c r="S6907" s="119"/>
      <c r="T6907" s="123"/>
      <c r="U6907" s="119"/>
      <c r="V6907" s="99"/>
      <c r="W6907" s="127"/>
      <c r="X6907" s="99"/>
      <c r="Y6907" s="127"/>
    </row>
    <row r="6908" spans="3:25" ht="19" hidden="1">
      <c r="C6908" s="933"/>
      <c r="D6908" s="933"/>
      <c r="E6908" s="19"/>
      <c r="I6908" s="100"/>
      <c r="M6908" s="100"/>
      <c r="Q6908" s="99"/>
      <c r="R6908" s="340"/>
      <c r="S6908" s="119"/>
      <c r="T6908" s="123"/>
      <c r="U6908" s="119"/>
      <c r="V6908" s="99"/>
      <c r="W6908" s="127"/>
      <c r="X6908" s="99"/>
      <c r="Y6908" s="127"/>
    </row>
    <row r="6909" spans="3:25" ht="19" hidden="1">
      <c r="C6909" s="933"/>
      <c r="D6909" s="933"/>
      <c r="E6909" s="19"/>
      <c r="I6909" s="100"/>
      <c r="M6909" s="100"/>
      <c r="Q6909" s="99"/>
      <c r="R6909" s="340"/>
      <c r="S6909" s="119"/>
      <c r="T6909" s="123"/>
      <c r="U6909" s="119"/>
      <c r="V6909" s="99"/>
      <c r="W6909" s="127"/>
      <c r="X6909" s="99"/>
      <c r="Y6909" s="127"/>
    </row>
    <row r="6910" spans="3:25" ht="19" hidden="1">
      <c r="C6910" s="933"/>
      <c r="D6910" s="933"/>
      <c r="E6910" s="19"/>
      <c r="I6910" s="100"/>
      <c r="M6910" s="100"/>
      <c r="Q6910" s="99"/>
      <c r="R6910" s="340"/>
      <c r="S6910" s="119"/>
      <c r="T6910" s="123"/>
      <c r="U6910" s="119"/>
      <c r="V6910" s="99"/>
      <c r="W6910" s="127"/>
      <c r="X6910" s="99"/>
      <c r="Y6910" s="127"/>
    </row>
    <row r="6911" spans="3:25" ht="19" hidden="1">
      <c r="C6911" s="933"/>
      <c r="D6911" s="933"/>
      <c r="E6911" s="19"/>
      <c r="I6911" s="100"/>
      <c r="M6911" s="100"/>
      <c r="Q6911" s="99"/>
      <c r="R6911" s="340"/>
      <c r="S6911" s="119"/>
      <c r="T6911" s="123"/>
      <c r="U6911" s="119"/>
      <c r="V6911" s="99"/>
      <c r="W6911" s="127"/>
      <c r="X6911" s="99"/>
      <c r="Y6911" s="127"/>
    </row>
    <row r="6912" spans="3:25" ht="19" hidden="1">
      <c r="C6912" s="933"/>
      <c r="D6912" s="933"/>
      <c r="E6912" s="19"/>
      <c r="I6912" s="100"/>
      <c r="M6912" s="100"/>
      <c r="Q6912" s="99"/>
      <c r="R6912" s="340"/>
      <c r="S6912" s="119"/>
      <c r="T6912" s="123"/>
      <c r="U6912" s="119"/>
      <c r="V6912" s="99"/>
      <c r="W6912" s="127"/>
      <c r="X6912" s="99"/>
      <c r="Y6912" s="127"/>
    </row>
    <row r="6913" spans="3:25" ht="19" hidden="1">
      <c r="C6913" s="933"/>
      <c r="D6913" s="933"/>
      <c r="E6913" s="19"/>
      <c r="I6913" s="100"/>
      <c r="M6913" s="100"/>
      <c r="Q6913" s="99"/>
      <c r="R6913" s="340"/>
      <c r="S6913" s="119"/>
      <c r="T6913" s="123"/>
      <c r="U6913" s="119"/>
      <c r="V6913" s="99"/>
      <c r="W6913" s="127"/>
      <c r="X6913" s="99"/>
      <c r="Y6913" s="127"/>
    </row>
    <row r="6914" spans="3:25" ht="19" hidden="1">
      <c r="C6914" s="933"/>
      <c r="D6914" s="933"/>
      <c r="E6914" s="19"/>
      <c r="I6914" s="100"/>
      <c r="M6914" s="100"/>
      <c r="Q6914" s="99"/>
      <c r="R6914" s="340"/>
      <c r="S6914" s="119"/>
      <c r="T6914" s="123"/>
      <c r="U6914" s="119"/>
      <c r="V6914" s="99"/>
      <c r="W6914" s="127"/>
      <c r="X6914" s="99"/>
      <c r="Y6914" s="127"/>
    </row>
    <row r="6915" spans="3:25" ht="19" hidden="1">
      <c r="C6915" s="933"/>
      <c r="D6915" s="933"/>
      <c r="E6915" s="19"/>
      <c r="I6915" s="100"/>
      <c r="M6915" s="100"/>
      <c r="Q6915" s="99"/>
      <c r="R6915" s="340"/>
      <c r="S6915" s="119"/>
      <c r="T6915" s="123"/>
      <c r="U6915" s="119"/>
      <c r="V6915" s="99"/>
      <c r="W6915" s="127"/>
      <c r="X6915" s="99"/>
      <c r="Y6915" s="127"/>
    </row>
    <row r="6916" spans="3:25" ht="19" hidden="1">
      <c r="C6916" s="933"/>
      <c r="D6916" s="933"/>
      <c r="E6916" s="19"/>
      <c r="I6916" s="100"/>
      <c r="M6916" s="100"/>
      <c r="Q6916" s="99"/>
      <c r="R6916" s="340"/>
      <c r="S6916" s="119"/>
      <c r="T6916" s="123"/>
      <c r="U6916" s="119"/>
      <c r="V6916" s="99"/>
      <c r="W6916" s="127"/>
      <c r="X6916" s="99"/>
      <c r="Y6916" s="127"/>
    </row>
    <row r="6917" spans="3:25" ht="19" hidden="1">
      <c r="C6917" s="933"/>
      <c r="D6917" s="933"/>
      <c r="E6917" s="19"/>
      <c r="I6917" s="100"/>
      <c r="M6917" s="100"/>
      <c r="Q6917" s="99"/>
      <c r="R6917" s="340"/>
      <c r="S6917" s="119"/>
      <c r="T6917" s="123"/>
      <c r="U6917" s="119"/>
      <c r="V6917" s="99"/>
      <c r="W6917" s="127"/>
      <c r="X6917" s="99"/>
      <c r="Y6917" s="127"/>
    </row>
    <row r="6918" spans="3:25" ht="19" hidden="1">
      <c r="C6918" s="933"/>
      <c r="D6918" s="933"/>
      <c r="E6918" s="19"/>
      <c r="I6918" s="100"/>
      <c r="M6918" s="100"/>
      <c r="Q6918" s="99"/>
      <c r="R6918" s="340"/>
      <c r="S6918" s="119"/>
      <c r="T6918" s="123"/>
      <c r="U6918" s="119"/>
      <c r="V6918" s="99"/>
      <c r="W6918" s="127"/>
      <c r="X6918" s="99"/>
      <c r="Y6918" s="127"/>
    </row>
    <row r="6919" spans="3:25" ht="19" hidden="1">
      <c r="C6919" s="933"/>
      <c r="D6919" s="933"/>
      <c r="E6919" s="19"/>
      <c r="I6919" s="100"/>
      <c r="M6919" s="100"/>
      <c r="Q6919" s="99"/>
      <c r="R6919" s="340"/>
      <c r="S6919" s="119"/>
      <c r="T6919" s="123"/>
      <c r="U6919" s="119"/>
      <c r="V6919" s="99"/>
      <c r="W6919" s="127"/>
      <c r="X6919" s="99"/>
      <c r="Y6919" s="127"/>
    </row>
    <row r="6920" spans="3:25" ht="19" hidden="1">
      <c r="C6920" s="933"/>
      <c r="D6920" s="933"/>
      <c r="E6920" s="19"/>
      <c r="I6920" s="100"/>
      <c r="M6920" s="100"/>
      <c r="Q6920" s="99"/>
      <c r="R6920" s="340"/>
      <c r="S6920" s="119"/>
      <c r="T6920" s="123"/>
      <c r="U6920" s="119"/>
      <c r="V6920" s="99"/>
      <c r="W6920" s="127"/>
      <c r="X6920" s="99"/>
      <c r="Y6920" s="127"/>
    </row>
    <row r="6921" spans="3:25" ht="19" hidden="1">
      <c r="C6921" s="933"/>
      <c r="D6921" s="933"/>
      <c r="E6921" s="19"/>
      <c r="I6921" s="100"/>
      <c r="M6921" s="100"/>
      <c r="Q6921" s="99"/>
      <c r="R6921" s="340"/>
      <c r="S6921" s="119"/>
      <c r="T6921" s="123"/>
      <c r="U6921" s="119"/>
      <c r="V6921" s="99"/>
      <c r="W6921" s="127"/>
      <c r="X6921" s="99"/>
      <c r="Y6921" s="127"/>
    </row>
    <row r="6922" spans="3:25" ht="19" hidden="1">
      <c r="C6922" s="933"/>
      <c r="D6922" s="933"/>
      <c r="E6922" s="19"/>
      <c r="I6922" s="100"/>
      <c r="M6922" s="100"/>
      <c r="Q6922" s="99"/>
      <c r="R6922" s="340"/>
      <c r="S6922" s="119"/>
      <c r="T6922" s="123"/>
      <c r="U6922" s="119"/>
      <c r="V6922" s="99"/>
      <c r="W6922" s="127"/>
      <c r="X6922" s="99"/>
      <c r="Y6922" s="127"/>
    </row>
    <row r="6923" spans="3:25" ht="19" hidden="1">
      <c r="C6923" s="933"/>
      <c r="D6923" s="933"/>
      <c r="E6923" s="19"/>
      <c r="I6923" s="100"/>
      <c r="M6923" s="100"/>
      <c r="Q6923" s="99"/>
      <c r="R6923" s="340"/>
      <c r="S6923" s="119"/>
      <c r="T6923" s="123"/>
      <c r="U6923" s="119"/>
      <c r="V6923" s="99"/>
      <c r="W6923" s="127"/>
      <c r="X6923" s="99"/>
      <c r="Y6923" s="127"/>
    </row>
    <row r="6924" spans="3:25" ht="19" hidden="1">
      <c r="C6924" s="933"/>
      <c r="D6924" s="933"/>
      <c r="E6924" s="19"/>
      <c r="I6924" s="100"/>
      <c r="M6924" s="100"/>
      <c r="Q6924" s="99"/>
      <c r="R6924" s="340"/>
      <c r="S6924" s="119"/>
      <c r="T6924" s="123"/>
      <c r="U6924" s="119"/>
      <c r="V6924" s="99"/>
      <c r="W6924" s="127"/>
      <c r="X6924" s="99"/>
      <c r="Y6924" s="127"/>
    </row>
    <row r="6925" spans="3:25" ht="19" hidden="1">
      <c r="C6925" s="933"/>
      <c r="D6925" s="933"/>
      <c r="E6925" s="19"/>
      <c r="I6925" s="100"/>
      <c r="M6925" s="100"/>
      <c r="Q6925" s="99"/>
      <c r="R6925" s="340"/>
      <c r="S6925" s="119"/>
      <c r="T6925" s="123"/>
      <c r="U6925" s="119"/>
      <c r="V6925" s="99"/>
      <c r="W6925" s="127"/>
      <c r="X6925" s="99"/>
      <c r="Y6925" s="127"/>
    </row>
    <row r="6926" spans="3:25" ht="19" hidden="1">
      <c r="C6926" s="933"/>
      <c r="D6926" s="933"/>
      <c r="E6926" s="19"/>
      <c r="I6926" s="100"/>
      <c r="M6926" s="100"/>
      <c r="Q6926" s="99"/>
      <c r="R6926" s="340"/>
      <c r="S6926" s="119"/>
      <c r="T6926" s="123"/>
      <c r="U6926" s="119"/>
      <c r="V6926" s="99"/>
      <c r="W6926" s="127"/>
      <c r="X6926" s="99"/>
      <c r="Y6926" s="127"/>
    </row>
    <row r="6927" spans="3:25" ht="19" hidden="1">
      <c r="C6927" s="933"/>
      <c r="D6927" s="933"/>
      <c r="E6927" s="19"/>
      <c r="I6927" s="100"/>
      <c r="M6927" s="100"/>
      <c r="Q6927" s="99"/>
      <c r="R6927" s="340"/>
      <c r="S6927" s="119"/>
      <c r="T6927" s="123"/>
      <c r="U6927" s="119"/>
      <c r="V6927" s="99"/>
      <c r="W6927" s="127"/>
      <c r="X6927" s="99"/>
      <c r="Y6927" s="127"/>
    </row>
    <row r="6928" spans="3:25" ht="19" hidden="1">
      <c r="C6928" s="933"/>
      <c r="D6928" s="933"/>
      <c r="E6928" s="19"/>
      <c r="I6928" s="100"/>
      <c r="M6928" s="100"/>
      <c r="Q6928" s="99"/>
      <c r="R6928" s="340"/>
      <c r="S6928" s="119"/>
      <c r="T6928" s="123"/>
      <c r="U6928" s="119"/>
      <c r="V6928" s="99"/>
      <c r="W6928" s="127"/>
      <c r="X6928" s="99"/>
      <c r="Y6928" s="127"/>
    </row>
    <row r="6929" spans="3:25" ht="19" hidden="1">
      <c r="C6929" s="933"/>
      <c r="D6929" s="933"/>
      <c r="E6929" s="19"/>
      <c r="I6929" s="100"/>
      <c r="M6929" s="100"/>
      <c r="Q6929" s="99"/>
      <c r="R6929" s="340"/>
      <c r="S6929" s="119"/>
      <c r="T6929" s="123"/>
      <c r="U6929" s="119"/>
      <c r="V6929" s="99"/>
      <c r="W6929" s="127"/>
      <c r="X6929" s="99"/>
      <c r="Y6929" s="127"/>
    </row>
    <row r="6930" spans="3:25" ht="19" hidden="1">
      <c r="C6930" s="933"/>
      <c r="D6930" s="933"/>
      <c r="E6930" s="19"/>
      <c r="I6930" s="100"/>
      <c r="M6930" s="100"/>
      <c r="Q6930" s="99"/>
      <c r="R6930" s="340"/>
      <c r="S6930" s="119"/>
      <c r="T6930" s="123"/>
      <c r="U6930" s="119"/>
      <c r="V6930" s="99"/>
      <c r="W6930" s="127"/>
      <c r="X6930" s="99"/>
      <c r="Y6930" s="127"/>
    </row>
    <row r="6931" spans="3:25" ht="19" hidden="1">
      <c r="C6931" s="933"/>
      <c r="D6931" s="933"/>
      <c r="E6931" s="19"/>
      <c r="I6931" s="100"/>
      <c r="M6931" s="100"/>
      <c r="Q6931" s="99"/>
      <c r="R6931" s="340"/>
      <c r="S6931" s="119"/>
      <c r="T6931" s="123"/>
      <c r="U6931" s="119"/>
      <c r="V6931" s="99"/>
      <c r="W6931" s="127"/>
      <c r="X6931" s="99"/>
      <c r="Y6931" s="127"/>
    </row>
    <row r="6932" spans="3:25" ht="19" hidden="1">
      <c r="C6932" s="933"/>
      <c r="D6932" s="933"/>
      <c r="E6932" s="19"/>
      <c r="I6932" s="100"/>
      <c r="M6932" s="100"/>
      <c r="Q6932" s="99"/>
      <c r="R6932" s="340"/>
      <c r="S6932" s="119"/>
      <c r="T6932" s="123"/>
      <c r="U6932" s="119"/>
      <c r="V6932" s="99"/>
      <c r="W6932" s="127"/>
      <c r="X6932" s="99"/>
      <c r="Y6932" s="127"/>
    </row>
    <row r="6933" spans="3:25" ht="19" hidden="1">
      <c r="C6933" s="933"/>
      <c r="D6933" s="933"/>
      <c r="E6933" s="19"/>
      <c r="I6933" s="100"/>
      <c r="M6933" s="100"/>
      <c r="Q6933" s="99"/>
      <c r="R6933" s="340"/>
      <c r="S6933" s="119"/>
      <c r="T6933" s="123"/>
      <c r="U6933" s="119"/>
      <c r="V6933" s="99"/>
      <c r="W6933" s="127"/>
      <c r="X6933" s="99"/>
      <c r="Y6933" s="127"/>
    </row>
    <row r="6934" spans="3:25" ht="19" hidden="1">
      <c r="C6934" s="933"/>
      <c r="D6934" s="933"/>
      <c r="E6934" s="19"/>
      <c r="I6934" s="100"/>
      <c r="M6934" s="100"/>
      <c r="Q6934" s="99"/>
      <c r="R6934" s="340"/>
      <c r="S6934" s="119"/>
      <c r="T6934" s="123"/>
      <c r="U6934" s="119"/>
      <c r="V6934" s="99"/>
      <c r="W6934" s="127"/>
      <c r="X6934" s="99"/>
      <c r="Y6934" s="127"/>
    </row>
    <row r="6935" spans="3:25" ht="19" hidden="1">
      <c r="C6935" s="933"/>
      <c r="D6935" s="933"/>
      <c r="E6935" s="19"/>
      <c r="I6935" s="100"/>
      <c r="M6935" s="100"/>
      <c r="Q6935" s="99"/>
      <c r="R6935" s="340"/>
      <c r="S6935" s="119"/>
      <c r="T6935" s="123"/>
      <c r="U6935" s="119"/>
      <c r="V6935" s="99"/>
      <c r="W6935" s="127"/>
      <c r="X6935" s="99"/>
      <c r="Y6935" s="127"/>
    </row>
    <row r="6936" spans="3:25" ht="19" hidden="1">
      <c r="C6936" s="933"/>
      <c r="D6936" s="933"/>
      <c r="E6936" s="19"/>
      <c r="I6936" s="100"/>
      <c r="M6936" s="100"/>
      <c r="Q6936" s="99"/>
      <c r="R6936" s="340"/>
      <c r="S6936" s="119"/>
      <c r="T6936" s="123"/>
      <c r="U6936" s="119"/>
      <c r="V6936" s="99"/>
      <c r="W6936" s="127"/>
      <c r="X6936" s="99"/>
      <c r="Y6936" s="127"/>
    </row>
    <row r="6937" spans="3:25" ht="19" hidden="1">
      <c r="C6937" s="933"/>
      <c r="D6937" s="933"/>
      <c r="E6937" s="19"/>
      <c r="I6937" s="100"/>
      <c r="M6937" s="100"/>
      <c r="Q6937" s="99"/>
      <c r="R6937" s="340"/>
      <c r="S6937" s="119"/>
      <c r="T6937" s="123"/>
      <c r="U6937" s="119"/>
      <c r="V6937" s="99"/>
      <c r="W6937" s="127"/>
      <c r="X6937" s="99"/>
      <c r="Y6937" s="127"/>
    </row>
    <row r="6938" spans="3:25" ht="19" hidden="1">
      <c r="C6938" s="933"/>
      <c r="D6938" s="933"/>
      <c r="E6938" s="19"/>
      <c r="I6938" s="100"/>
      <c r="M6938" s="100"/>
      <c r="Q6938" s="99"/>
      <c r="R6938" s="340"/>
      <c r="S6938" s="119"/>
      <c r="T6938" s="123"/>
      <c r="U6938" s="119"/>
      <c r="V6938" s="99"/>
      <c r="W6938" s="127"/>
      <c r="X6938" s="99"/>
      <c r="Y6938" s="127"/>
    </row>
    <row r="6939" spans="3:25" ht="19" hidden="1">
      <c r="C6939" s="933"/>
      <c r="D6939" s="933"/>
      <c r="E6939" s="19"/>
      <c r="I6939" s="100"/>
      <c r="M6939" s="100"/>
      <c r="Q6939" s="99"/>
      <c r="R6939" s="340"/>
      <c r="S6939" s="119"/>
      <c r="T6939" s="123"/>
      <c r="U6939" s="119"/>
      <c r="V6939" s="99"/>
      <c r="W6939" s="127"/>
      <c r="X6939" s="99"/>
      <c r="Y6939" s="127"/>
    </row>
    <row r="6940" spans="3:25" ht="19" hidden="1">
      <c r="C6940" s="933"/>
      <c r="D6940" s="933"/>
      <c r="E6940" s="19"/>
      <c r="I6940" s="100"/>
      <c r="M6940" s="100"/>
      <c r="Q6940" s="99"/>
      <c r="R6940" s="340"/>
      <c r="S6940" s="119"/>
      <c r="T6940" s="123"/>
      <c r="U6940" s="119"/>
      <c r="V6940" s="99"/>
      <c r="W6940" s="127"/>
      <c r="X6940" s="99"/>
      <c r="Y6940" s="127"/>
    </row>
    <row r="6941" spans="3:25" ht="19" hidden="1">
      <c r="C6941" s="933"/>
      <c r="D6941" s="933"/>
      <c r="E6941" s="19"/>
      <c r="I6941" s="100"/>
      <c r="M6941" s="100"/>
      <c r="Q6941" s="99"/>
      <c r="R6941" s="340"/>
      <c r="S6941" s="119"/>
      <c r="T6941" s="123"/>
      <c r="U6941" s="119"/>
      <c r="V6941" s="99"/>
      <c r="W6941" s="127"/>
      <c r="X6941" s="99"/>
      <c r="Y6941" s="127"/>
    </row>
    <row r="6942" spans="3:25" ht="19" hidden="1">
      <c r="C6942" s="933"/>
      <c r="D6942" s="933"/>
      <c r="E6942" s="19"/>
      <c r="I6942" s="100"/>
      <c r="M6942" s="100"/>
      <c r="Q6942" s="99"/>
      <c r="R6942" s="340"/>
      <c r="S6942" s="119"/>
      <c r="T6942" s="123"/>
      <c r="U6942" s="119"/>
      <c r="V6942" s="99"/>
      <c r="W6942" s="127"/>
      <c r="X6942" s="99"/>
      <c r="Y6942" s="127"/>
    </row>
    <row r="6943" spans="3:25" ht="19" hidden="1">
      <c r="C6943" s="933"/>
      <c r="D6943" s="933"/>
      <c r="E6943" s="19"/>
      <c r="I6943" s="100"/>
      <c r="M6943" s="100"/>
      <c r="Q6943" s="99"/>
      <c r="R6943" s="340"/>
      <c r="S6943" s="119"/>
      <c r="T6943" s="123"/>
      <c r="U6943" s="119"/>
      <c r="V6943" s="99"/>
      <c r="W6943" s="127"/>
      <c r="X6943" s="99"/>
      <c r="Y6943" s="127"/>
    </row>
    <row r="6944" spans="3:25" ht="19" hidden="1">
      <c r="C6944" s="933"/>
      <c r="D6944" s="933"/>
      <c r="E6944" s="19"/>
      <c r="I6944" s="100"/>
      <c r="M6944" s="100"/>
      <c r="Q6944" s="99"/>
      <c r="R6944" s="340"/>
      <c r="S6944" s="119"/>
      <c r="T6944" s="123"/>
      <c r="U6944" s="119"/>
      <c r="V6944" s="99"/>
      <c r="W6944" s="127"/>
      <c r="X6944" s="99"/>
      <c r="Y6944" s="127"/>
    </row>
    <row r="6945" spans="3:25" ht="19" hidden="1">
      <c r="C6945" s="933"/>
      <c r="D6945" s="933"/>
      <c r="E6945" s="19"/>
      <c r="I6945" s="100"/>
      <c r="M6945" s="100"/>
      <c r="Q6945" s="99"/>
      <c r="R6945" s="340"/>
      <c r="S6945" s="119"/>
      <c r="T6945" s="123"/>
      <c r="U6945" s="119"/>
      <c r="V6945" s="99"/>
      <c r="W6945" s="127"/>
      <c r="X6945" s="99"/>
      <c r="Y6945" s="127"/>
    </row>
    <row r="6946" spans="3:25" ht="19" hidden="1">
      <c r="C6946" s="933"/>
      <c r="D6946" s="933"/>
      <c r="E6946" s="19"/>
      <c r="I6946" s="100"/>
      <c r="M6946" s="100"/>
      <c r="Q6946" s="99"/>
      <c r="R6946" s="340"/>
      <c r="S6946" s="119"/>
      <c r="T6946" s="123"/>
      <c r="U6946" s="119"/>
      <c r="V6946" s="99"/>
      <c r="W6946" s="127"/>
      <c r="X6946" s="99"/>
      <c r="Y6946" s="127"/>
    </row>
    <row r="6947" spans="3:25" ht="19" hidden="1">
      <c r="C6947" s="933"/>
      <c r="D6947" s="933"/>
      <c r="E6947" s="19"/>
      <c r="I6947" s="100"/>
      <c r="M6947" s="100"/>
      <c r="Q6947" s="99"/>
      <c r="R6947" s="340"/>
      <c r="S6947" s="119"/>
      <c r="T6947" s="123"/>
      <c r="U6947" s="119"/>
      <c r="V6947" s="99"/>
      <c r="W6947" s="127"/>
      <c r="X6947" s="99"/>
      <c r="Y6947" s="127"/>
    </row>
    <row r="6948" spans="3:25" ht="19" hidden="1">
      <c r="C6948" s="933"/>
      <c r="D6948" s="933"/>
      <c r="E6948" s="19"/>
      <c r="I6948" s="100"/>
      <c r="M6948" s="100"/>
      <c r="Q6948" s="99"/>
      <c r="R6948" s="340"/>
      <c r="S6948" s="119"/>
      <c r="T6948" s="123"/>
      <c r="U6948" s="119"/>
      <c r="V6948" s="99"/>
      <c r="W6948" s="127"/>
      <c r="X6948" s="99"/>
      <c r="Y6948" s="127"/>
    </row>
    <row r="6949" spans="3:25" ht="19" hidden="1">
      <c r="C6949" s="933"/>
      <c r="D6949" s="933"/>
      <c r="E6949" s="19"/>
      <c r="I6949" s="100"/>
      <c r="M6949" s="100"/>
      <c r="Q6949" s="99"/>
      <c r="R6949" s="340"/>
      <c r="S6949" s="119"/>
      <c r="T6949" s="123"/>
      <c r="U6949" s="119"/>
      <c r="V6949" s="99"/>
      <c r="W6949" s="127"/>
      <c r="X6949" s="99"/>
      <c r="Y6949" s="127"/>
    </row>
    <row r="6950" spans="3:25" ht="19" hidden="1">
      <c r="C6950" s="933"/>
      <c r="D6950" s="933"/>
      <c r="E6950" s="19"/>
      <c r="I6950" s="100"/>
      <c r="M6950" s="100"/>
      <c r="Q6950" s="99"/>
      <c r="R6950" s="340"/>
      <c r="S6950" s="119"/>
      <c r="T6950" s="123"/>
      <c r="U6950" s="119"/>
      <c r="V6950" s="99"/>
      <c r="W6950" s="127"/>
      <c r="X6950" s="99"/>
      <c r="Y6950" s="127"/>
    </row>
    <row r="6951" spans="3:25" ht="19" hidden="1">
      <c r="C6951" s="933"/>
      <c r="D6951" s="933"/>
      <c r="E6951" s="19"/>
      <c r="I6951" s="100"/>
      <c r="M6951" s="100"/>
      <c r="Q6951" s="99"/>
      <c r="R6951" s="340"/>
      <c r="S6951" s="119"/>
      <c r="T6951" s="123"/>
      <c r="U6951" s="119"/>
      <c r="V6951" s="99"/>
      <c r="W6951" s="127"/>
      <c r="X6951" s="99"/>
      <c r="Y6951" s="127"/>
    </row>
    <row r="6952" spans="3:25" ht="19" hidden="1">
      <c r="C6952" s="933"/>
      <c r="D6952" s="933"/>
      <c r="E6952" s="19"/>
      <c r="I6952" s="100"/>
      <c r="M6952" s="100"/>
      <c r="Q6952" s="99"/>
      <c r="R6952" s="340"/>
      <c r="S6952" s="119"/>
      <c r="T6952" s="123"/>
      <c r="U6952" s="119"/>
      <c r="V6952" s="99"/>
      <c r="W6952" s="127"/>
      <c r="X6952" s="99"/>
      <c r="Y6952" s="127"/>
    </row>
    <row r="6953" spans="3:25" ht="19" hidden="1">
      <c r="C6953" s="933"/>
      <c r="D6953" s="933"/>
      <c r="E6953" s="19"/>
      <c r="I6953" s="100"/>
      <c r="M6953" s="100"/>
      <c r="Q6953" s="99"/>
      <c r="R6953" s="340"/>
      <c r="S6953" s="119"/>
      <c r="T6953" s="123"/>
      <c r="U6953" s="119"/>
      <c r="V6953" s="99"/>
      <c r="W6953" s="127"/>
      <c r="X6953" s="99"/>
      <c r="Y6953" s="127"/>
    </row>
    <row r="6954" spans="3:25" ht="19" hidden="1">
      <c r="C6954" s="933"/>
      <c r="D6954" s="933"/>
      <c r="E6954" s="19"/>
      <c r="I6954" s="100"/>
      <c r="M6954" s="100"/>
      <c r="Q6954" s="99"/>
      <c r="R6954" s="340"/>
      <c r="S6954" s="119"/>
      <c r="T6954" s="123"/>
      <c r="U6954" s="119"/>
      <c r="V6954" s="99"/>
      <c r="W6954" s="127"/>
      <c r="X6954" s="99"/>
      <c r="Y6954" s="127"/>
    </row>
    <row r="6955" spans="3:25" ht="19" hidden="1">
      <c r="C6955" s="933"/>
      <c r="D6955" s="933"/>
      <c r="E6955" s="19"/>
      <c r="I6955" s="100"/>
      <c r="M6955" s="100"/>
      <c r="Q6955" s="99"/>
      <c r="R6955" s="340"/>
      <c r="S6955" s="119"/>
      <c r="T6955" s="123"/>
      <c r="U6955" s="119"/>
      <c r="V6955" s="99"/>
      <c r="W6955" s="127"/>
      <c r="X6955" s="99"/>
      <c r="Y6955" s="127"/>
    </row>
    <row r="6956" spans="3:25" ht="19" hidden="1">
      <c r="C6956" s="933"/>
      <c r="D6956" s="933"/>
      <c r="E6956" s="19"/>
      <c r="I6956" s="100"/>
      <c r="M6956" s="100"/>
      <c r="Q6956" s="99"/>
      <c r="R6956" s="340"/>
      <c r="S6956" s="119"/>
      <c r="T6956" s="123"/>
      <c r="U6956" s="119"/>
      <c r="V6956" s="99"/>
      <c r="W6956" s="127"/>
      <c r="X6956" s="99"/>
      <c r="Y6956" s="127"/>
    </row>
    <row r="6957" spans="3:25" ht="19" hidden="1">
      <c r="C6957" s="933"/>
      <c r="D6957" s="933"/>
      <c r="E6957" s="19"/>
      <c r="I6957" s="100"/>
      <c r="M6957" s="100"/>
      <c r="Q6957" s="99"/>
      <c r="R6957" s="340"/>
      <c r="S6957" s="119"/>
      <c r="T6957" s="123"/>
      <c r="U6957" s="119"/>
      <c r="V6957" s="99"/>
      <c r="W6957" s="127"/>
      <c r="X6957" s="99"/>
      <c r="Y6957" s="127"/>
    </row>
    <row r="6958" spans="3:25" ht="19" hidden="1">
      <c r="C6958" s="933"/>
      <c r="D6958" s="933"/>
      <c r="E6958" s="19"/>
      <c r="I6958" s="100"/>
      <c r="M6958" s="100"/>
      <c r="Q6958" s="99"/>
      <c r="R6958" s="340"/>
      <c r="S6958" s="119"/>
      <c r="T6958" s="123"/>
      <c r="U6958" s="119"/>
      <c r="V6958" s="99"/>
      <c r="W6958" s="127"/>
      <c r="X6958" s="99"/>
      <c r="Y6958" s="127"/>
    </row>
    <row r="6959" spans="3:25" ht="19" hidden="1">
      <c r="C6959" s="933"/>
      <c r="D6959" s="933"/>
      <c r="E6959" s="19"/>
      <c r="I6959" s="100"/>
      <c r="M6959" s="100"/>
      <c r="Q6959" s="99"/>
      <c r="R6959" s="340"/>
      <c r="S6959" s="119"/>
      <c r="T6959" s="123"/>
      <c r="U6959" s="119"/>
      <c r="V6959" s="99"/>
      <c r="W6959" s="127"/>
      <c r="X6959" s="99"/>
      <c r="Y6959" s="127"/>
    </row>
    <row r="6960" spans="3:25" ht="19" hidden="1">
      <c r="C6960" s="933"/>
      <c r="D6960" s="933"/>
      <c r="E6960" s="19"/>
      <c r="I6960" s="100"/>
      <c r="M6960" s="100"/>
      <c r="Q6960" s="99"/>
      <c r="R6960" s="340"/>
      <c r="S6960" s="119"/>
      <c r="T6960" s="123"/>
      <c r="U6960" s="119"/>
      <c r="V6960" s="99"/>
      <c r="W6960" s="127"/>
      <c r="X6960" s="99"/>
      <c r="Y6960" s="127"/>
    </row>
    <row r="6961" spans="3:25" ht="19" hidden="1">
      <c r="C6961" s="933"/>
      <c r="D6961" s="933"/>
      <c r="E6961" s="19"/>
      <c r="I6961" s="100"/>
      <c r="M6961" s="100"/>
      <c r="Q6961" s="99"/>
      <c r="R6961" s="340"/>
      <c r="S6961" s="119"/>
      <c r="T6961" s="123"/>
      <c r="U6961" s="119"/>
      <c r="V6961" s="99"/>
      <c r="W6961" s="127"/>
      <c r="X6961" s="99"/>
      <c r="Y6961" s="127"/>
    </row>
    <row r="6962" spans="3:25" ht="19" hidden="1">
      <c r="C6962" s="933"/>
      <c r="D6962" s="933"/>
      <c r="E6962" s="19"/>
      <c r="I6962" s="100"/>
      <c r="M6962" s="100"/>
      <c r="Q6962" s="99"/>
      <c r="R6962" s="340"/>
      <c r="S6962" s="119"/>
      <c r="T6962" s="123"/>
      <c r="U6962" s="119"/>
      <c r="V6962" s="99"/>
      <c r="W6962" s="127"/>
      <c r="X6962" s="99"/>
      <c r="Y6962" s="127"/>
    </row>
    <row r="6963" spans="3:25" ht="19" hidden="1">
      <c r="C6963" s="933"/>
      <c r="D6963" s="933"/>
      <c r="E6963" s="19"/>
      <c r="I6963" s="100"/>
      <c r="M6963" s="100"/>
      <c r="Q6963" s="99"/>
      <c r="R6963" s="340"/>
      <c r="S6963" s="119"/>
      <c r="T6963" s="123"/>
      <c r="U6963" s="119"/>
      <c r="V6963" s="99"/>
      <c r="W6963" s="127"/>
      <c r="X6963" s="99"/>
      <c r="Y6963" s="127"/>
    </row>
    <row r="6964" spans="3:25" ht="19" hidden="1">
      <c r="C6964" s="933"/>
      <c r="D6964" s="933"/>
      <c r="E6964" s="19"/>
      <c r="I6964" s="100"/>
      <c r="M6964" s="100"/>
      <c r="Q6964" s="99"/>
      <c r="R6964" s="340"/>
      <c r="S6964" s="119"/>
      <c r="T6964" s="123"/>
      <c r="U6964" s="119"/>
      <c r="V6964" s="99"/>
      <c r="W6964" s="127"/>
      <c r="X6964" s="99"/>
      <c r="Y6964" s="127"/>
    </row>
    <row r="6965" spans="3:25" ht="19" hidden="1">
      <c r="C6965" s="933"/>
      <c r="D6965" s="933"/>
      <c r="E6965" s="19"/>
      <c r="I6965" s="100"/>
      <c r="M6965" s="100"/>
      <c r="Q6965" s="99"/>
      <c r="R6965" s="340"/>
      <c r="S6965" s="119"/>
      <c r="T6965" s="123"/>
      <c r="U6965" s="119"/>
      <c r="V6965" s="99"/>
      <c r="W6965" s="127"/>
      <c r="X6965" s="99"/>
      <c r="Y6965" s="127"/>
    </row>
    <row r="6966" spans="3:25" ht="19" hidden="1">
      <c r="C6966" s="933"/>
      <c r="D6966" s="933"/>
      <c r="E6966" s="19"/>
      <c r="I6966" s="100"/>
      <c r="M6966" s="100"/>
      <c r="Q6966" s="99"/>
      <c r="R6966" s="340"/>
      <c r="S6966" s="119"/>
      <c r="T6966" s="123"/>
      <c r="U6966" s="119"/>
      <c r="V6966" s="99"/>
      <c r="W6966" s="127"/>
      <c r="X6966" s="99"/>
      <c r="Y6966" s="127"/>
    </row>
    <row r="6967" spans="3:25" ht="19" hidden="1">
      <c r="C6967" s="933"/>
      <c r="D6967" s="933"/>
      <c r="E6967" s="19"/>
      <c r="I6967" s="100"/>
      <c r="M6967" s="100"/>
      <c r="Q6967" s="99"/>
      <c r="R6967" s="340"/>
      <c r="S6967" s="119"/>
      <c r="T6967" s="123"/>
      <c r="U6967" s="119"/>
      <c r="V6967" s="99"/>
      <c r="W6967" s="127"/>
      <c r="X6967" s="99"/>
      <c r="Y6967" s="127"/>
    </row>
    <row r="6968" spans="3:25" ht="19" hidden="1">
      <c r="C6968" s="933"/>
      <c r="D6968" s="933"/>
      <c r="E6968" s="19"/>
      <c r="I6968" s="100"/>
      <c r="M6968" s="100"/>
      <c r="Q6968" s="99"/>
      <c r="R6968" s="340"/>
      <c r="S6968" s="119"/>
      <c r="T6968" s="123"/>
      <c r="U6968" s="119"/>
      <c r="V6968" s="99"/>
      <c r="W6968" s="127"/>
      <c r="X6968" s="99"/>
      <c r="Y6968" s="127"/>
    </row>
    <row r="6969" spans="3:25" ht="19" hidden="1">
      <c r="C6969" s="933"/>
      <c r="D6969" s="933"/>
      <c r="E6969" s="19"/>
      <c r="I6969" s="100"/>
      <c r="M6969" s="100"/>
      <c r="Q6969" s="99"/>
      <c r="R6969" s="340"/>
      <c r="S6969" s="119"/>
      <c r="T6969" s="123"/>
      <c r="U6969" s="119"/>
      <c r="V6969" s="99"/>
      <c r="W6969" s="127"/>
      <c r="X6969" s="99"/>
      <c r="Y6969" s="127"/>
    </row>
    <row r="6970" spans="3:25" ht="19" hidden="1">
      <c r="C6970" s="933"/>
      <c r="D6970" s="933"/>
      <c r="E6970" s="19"/>
      <c r="I6970" s="100"/>
      <c r="M6970" s="100"/>
      <c r="Q6970" s="99"/>
      <c r="R6970" s="340"/>
      <c r="S6970" s="119"/>
      <c r="T6970" s="123"/>
      <c r="U6970" s="119"/>
      <c r="V6970" s="99"/>
      <c r="W6970" s="127"/>
      <c r="X6970" s="99"/>
      <c r="Y6970" s="127"/>
    </row>
    <row r="6971" spans="3:25" ht="19" hidden="1">
      <c r="C6971" s="933"/>
      <c r="D6971" s="933"/>
      <c r="E6971" s="19"/>
      <c r="I6971" s="100"/>
      <c r="M6971" s="100"/>
      <c r="Q6971" s="99"/>
      <c r="R6971" s="340"/>
      <c r="S6971" s="119"/>
      <c r="T6971" s="123"/>
      <c r="U6971" s="119"/>
      <c r="V6971" s="99"/>
      <c r="W6971" s="127"/>
      <c r="X6971" s="99"/>
      <c r="Y6971" s="127"/>
    </row>
    <row r="6972" spans="3:25" ht="19" hidden="1">
      <c r="C6972" s="933"/>
      <c r="D6972" s="933"/>
      <c r="E6972" s="19"/>
      <c r="I6972" s="100"/>
      <c r="M6972" s="100"/>
      <c r="Q6972" s="99"/>
      <c r="R6972" s="340"/>
      <c r="S6972" s="119"/>
      <c r="T6972" s="123"/>
      <c r="U6972" s="119"/>
      <c r="V6972" s="99"/>
      <c r="W6972" s="127"/>
      <c r="X6972" s="99"/>
      <c r="Y6972" s="127"/>
    </row>
    <row r="6973" spans="3:25" ht="19" hidden="1">
      <c r="C6973" s="933"/>
      <c r="D6973" s="933"/>
      <c r="E6973" s="19"/>
      <c r="I6973" s="100"/>
      <c r="M6973" s="100"/>
      <c r="Q6973" s="99"/>
      <c r="R6973" s="340"/>
      <c r="S6973" s="119"/>
      <c r="T6973" s="123"/>
      <c r="U6973" s="119"/>
      <c r="V6973" s="99"/>
      <c r="W6973" s="127"/>
      <c r="X6973" s="99"/>
      <c r="Y6973" s="127"/>
    </row>
    <row r="6974" spans="3:25" ht="19" hidden="1">
      <c r="C6974" s="933"/>
      <c r="D6974" s="933"/>
      <c r="E6974" s="19"/>
      <c r="I6974" s="100"/>
      <c r="M6974" s="100"/>
      <c r="Q6974" s="99"/>
      <c r="R6974" s="340"/>
      <c r="S6974" s="119"/>
      <c r="T6974" s="123"/>
      <c r="U6974" s="119"/>
      <c r="V6974" s="99"/>
      <c r="W6974" s="127"/>
      <c r="X6974" s="99"/>
      <c r="Y6974" s="127"/>
    </row>
    <row r="6975" spans="3:25" ht="19" hidden="1">
      <c r="C6975" s="933"/>
      <c r="D6975" s="933"/>
      <c r="E6975" s="19"/>
      <c r="I6975" s="100"/>
      <c r="M6975" s="100"/>
      <c r="Q6975" s="99"/>
      <c r="R6975" s="340"/>
      <c r="S6975" s="119"/>
      <c r="T6975" s="123"/>
      <c r="U6975" s="119"/>
      <c r="V6975" s="99"/>
      <c r="W6975" s="127"/>
      <c r="X6975" s="99"/>
      <c r="Y6975" s="127"/>
    </row>
    <row r="6976" spans="3:25" ht="19" hidden="1">
      <c r="C6976" s="933"/>
      <c r="D6976" s="933"/>
      <c r="E6976" s="19"/>
      <c r="I6976" s="100"/>
      <c r="M6976" s="100"/>
      <c r="Q6976" s="99"/>
      <c r="R6976" s="340"/>
      <c r="S6976" s="119"/>
      <c r="T6976" s="123"/>
      <c r="U6976" s="119"/>
      <c r="V6976" s="99"/>
      <c r="W6976" s="127"/>
      <c r="X6976" s="99"/>
      <c r="Y6976" s="127"/>
    </row>
    <row r="6977" spans="3:25" ht="19" hidden="1">
      <c r="C6977" s="933"/>
      <c r="D6977" s="933"/>
      <c r="E6977" s="19"/>
      <c r="I6977" s="100"/>
      <c r="M6977" s="100"/>
      <c r="Q6977" s="99"/>
      <c r="R6977" s="340"/>
      <c r="S6977" s="119"/>
      <c r="T6977" s="123"/>
      <c r="U6977" s="119"/>
      <c r="V6977" s="99"/>
      <c r="W6977" s="127"/>
      <c r="X6977" s="99"/>
      <c r="Y6977" s="127"/>
    </row>
    <row r="6978" spans="3:25" ht="19" hidden="1">
      <c r="C6978" s="933"/>
      <c r="D6978" s="933"/>
      <c r="E6978" s="19"/>
      <c r="I6978" s="100"/>
      <c r="M6978" s="100"/>
      <c r="Q6978" s="99"/>
      <c r="R6978" s="340"/>
      <c r="S6978" s="119"/>
      <c r="T6978" s="123"/>
      <c r="U6978" s="119"/>
      <c r="V6978" s="99"/>
      <c r="W6978" s="127"/>
      <c r="X6978" s="99"/>
      <c r="Y6978" s="127"/>
    </row>
    <row r="6979" spans="3:25" ht="19" hidden="1">
      <c r="C6979" s="933"/>
      <c r="D6979" s="933"/>
      <c r="E6979" s="19"/>
      <c r="I6979" s="100"/>
      <c r="M6979" s="100"/>
      <c r="Q6979" s="99"/>
      <c r="R6979" s="340"/>
      <c r="S6979" s="119"/>
      <c r="T6979" s="123"/>
      <c r="U6979" s="119"/>
      <c r="V6979" s="99"/>
      <c r="W6979" s="127"/>
      <c r="X6979" s="99"/>
      <c r="Y6979" s="127"/>
    </row>
    <row r="6980" spans="3:25" ht="19" hidden="1">
      <c r="C6980" s="933"/>
      <c r="D6980" s="933"/>
      <c r="E6980" s="19"/>
      <c r="I6980" s="100"/>
      <c r="M6980" s="100"/>
      <c r="Q6980" s="99"/>
      <c r="R6980" s="340"/>
      <c r="S6980" s="119"/>
      <c r="T6980" s="123"/>
      <c r="U6980" s="119"/>
      <c r="V6980" s="99"/>
      <c r="W6980" s="127"/>
      <c r="X6980" s="99"/>
      <c r="Y6980" s="127"/>
    </row>
    <row r="6981" spans="3:25" ht="19" hidden="1">
      <c r="C6981" s="933"/>
      <c r="D6981" s="933"/>
      <c r="E6981" s="19"/>
      <c r="I6981" s="100"/>
      <c r="M6981" s="100"/>
      <c r="Q6981" s="99"/>
      <c r="R6981" s="340"/>
      <c r="S6981" s="119"/>
      <c r="T6981" s="123"/>
      <c r="U6981" s="119"/>
      <c r="V6981" s="99"/>
      <c r="W6981" s="127"/>
      <c r="X6981" s="99"/>
      <c r="Y6981" s="127"/>
    </row>
    <row r="6982" spans="3:25" ht="19" hidden="1">
      <c r="C6982" s="933"/>
      <c r="D6982" s="933"/>
      <c r="E6982" s="19"/>
      <c r="I6982" s="100"/>
      <c r="M6982" s="100"/>
      <c r="Q6982" s="99"/>
      <c r="R6982" s="340"/>
      <c r="S6982" s="119"/>
      <c r="T6982" s="123"/>
      <c r="U6982" s="119"/>
      <c r="V6982" s="99"/>
      <c r="W6982" s="127"/>
      <c r="X6982" s="99"/>
      <c r="Y6982" s="127"/>
    </row>
    <row r="6983" spans="3:25" ht="19" hidden="1">
      <c r="C6983" s="933"/>
      <c r="D6983" s="933"/>
      <c r="E6983" s="19"/>
      <c r="I6983" s="100"/>
      <c r="M6983" s="100"/>
      <c r="Q6983" s="99"/>
      <c r="R6983" s="340"/>
      <c r="S6983" s="119"/>
      <c r="T6983" s="123"/>
      <c r="U6983" s="119"/>
      <c r="V6983" s="99"/>
      <c r="W6983" s="127"/>
      <c r="X6983" s="99"/>
      <c r="Y6983" s="127"/>
    </row>
    <row r="6984" spans="3:25" ht="19" hidden="1">
      <c r="C6984" s="933"/>
      <c r="D6984" s="933"/>
      <c r="E6984" s="19"/>
      <c r="I6984" s="100"/>
      <c r="M6984" s="100"/>
      <c r="Q6984" s="99"/>
      <c r="R6984" s="340"/>
      <c r="S6984" s="119"/>
      <c r="T6984" s="123"/>
      <c r="U6984" s="119"/>
      <c r="V6984" s="99"/>
      <c r="W6984" s="127"/>
      <c r="X6984" s="99"/>
      <c r="Y6984" s="127"/>
    </row>
    <row r="6985" spans="3:25" ht="19" hidden="1">
      <c r="C6985" s="933"/>
      <c r="D6985" s="933"/>
      <c r="E6985" s="19"/>
      <c r="I6985" s="100"/>
      <c r="M6985" s="100"/>
      <c r="Q6985" s="99"/>
      <c r="R6985" s="340"/>
      <c r="S6985" s="119"/>
      <c r="T6985" s="123"/>
      <c r="U6985" s="119"/>
      <c r="V6985" s="99"/>
      <c r="W6985" s="127"/>
      <c r="X6985" s="99"/>
      <c r="Y6985" s="127"/>
    </row>
    <row r="6986" spans="3:25" ht="19" hidden="1">
      <c r="C6986" s="933"/>
      <c r="D6986" s="933"/>
      <c r="E6986" s="19"/>
      <c r="I6986" s="100"/>
      <c r="M6986" s="100"/>
      <c r="Q6986" s="99"/>
      <c r="R6986" s="340"/>
      <c r="S6986" s="119"/>
      <c r="T6986" s="123"/>
      <c r="U6986" s="119"/>
      <c r="V6986" s="99"/>
      <c r="W6986" s="127"/>
      <c r="X6986" s="99"/>
      <c r="Y6986" s="127"/>
    </row>
    <row r="6987" spans="3:25" ht="19" hidden="1">
      <c r="C6987" s="933"/>
      <c r="D6987" s="933"/>
      <c r="E6987" s="19"/>
      <c r="I6987" s="100"/>
      <c r="M6987" s="100"/>
      <c r="Q6987" s="99"/>
      <c r="R6987" s="340"/>
      <c r="S6987" s="119"/>
      <c r="T6987" s="123"/>
      <c r="U6987" s="119"/>
      <c r="V6987" s="99"/>
      <c r="W6987" s="127"/>
      <c r="X6987" s="99"/>
      <c r="Y6987" s="127"/>
    </row>
    <row r="6988" spans="3:25" ht="19" hidden="1">
      <c r="C6988" s="933"/>
      <c r="D6988" s="933"/>
      <c r="E6988" s="19"/>
      <c r="I6988" s="100"/>
      <c r="M6988" s="100"/>
      <c r="Q6988" s="99"/>
      <c r="R6988" s="340"/>
      <c r="S6988" s="119"/>
      <c r="T6988" s="123"/>
      <c r="U6988" s="119"/>
      <c r="V6988" s="99"/>
      <c r="W6988" s="127"/>
      <c r="X6988" s="99"/>
      <c r="Y6988" s="127"/>
    </row>
    <row r="6989" spans="3:25" ht="19" hidden="1">
      <c r="C6989" s="933"/>
      <c r="D6989" s="933"/>
      <c r="E6989" s="19"/>
      <c r="I6989" s="100"/>
      <c r="M6989" s="100"/>
      <c r="Q6989" s="99"/>
      <c r="R6989" s="340"/>
      <c r="S6989" s="119"/>
      <c r="T6989" s="123"/>
      <c r="U6989" s="119"/>
      <c r="V6989" s="99"/>
      <c r="W6989" s="127"/>
      <c r="X6989" s="99"/>
      <c r="Y6989" s="127"/>
    </row>
    <row r="6990" spans="3:25" ht="19" hidden="1">
      <c r="C6990" s="933"/>
      <c r="D6990" s="933"/>
      <c r="E6990" s="19"/>
      <c r="I6990" s="100"/>
      <c r="M6990" s="100"/>
      <c r="Q6990" s="99"/>
      <c r="R6990" s="340"/>
      <c r="S6990" s="119"/>
      <c r="T6990" s="123"/>
      <c r="U6990" s="119"/>
      <c r="V6990" s="99"/>
      <c r="W6990" s="127"/>
      <c r="X6990" s="99"/>
      <c r="Y6990" s="127"/>
    </row>
    <row r="6991" spans="3:25" ht="19" hidden="1">
      <c r="C6991" s="933"/>
      <c r="D6991" s="933"/>
      <c r="E6991" s="19"/>
      <c r="I6991" s="100"/>
      <c r="M6991" s="100"/>
      <c r="Q6991" s="99"/>
      <c r="R6991" s="340"/>
      <c r="S6991" s="119"/>
      <c r="T6991" s="123"/>
      <c r="U6991" s="119"/>
      <c r="V6991" s="99"/>
      <c r="W6991" s="127"/>
      <c r="X6991" s="99"/>
      <c r="Y6991" s="127"/>
    </row>
    <row r="6992" spans="3:25" ht="19" hidden="1">
      <c r="C6992" s="933"/>
      <c r="D6992" s="933"/>
      <c r="E6992" s="19"/>
      <c r="I6992" s="100"/>
      <c r="M6992" s="100"/>
      <c r="Q6992" s="99"/>
      <c r="R6992" s="340"/>
      <c r="S6992" s="119"/>
      <c r="T6992" s="123"/>
      <c r="U6992" s="119"/>
      <c r="V6992" s="99"/>
      <c r="W6992" s="127"/>
      <c r="X6992" s="99"/>
      <c r="Y6992" s="127"/>
    </row>
    <row r="6993" spans="3:25" ht="19" hidden="1">
      <c r="C6993" s="933"/>
      <c r="D6993" s="933"/>
      <c r="E6993" s="19"/>
      <c r="I6993" s="100"/>
      <c r="M6993" s="100"/>
      <c r="Q6993" s="99"/>
      <c r="R6993" s="340"/>
      <c r="S6993" s="119"/>
      <c r="T6993" s="123"/>
      <c r="U6993" s="119"/>
      <c r="V6993" s="99"/>
      <c r="W6993" s="127"/>
      <c r="X6993" s="99"/>
      <c r="Y6993" s="127"/>
    </row>
    <row r="6994" spans="3:25" ht="19" hidden="1">
      <c r="C6994" s="933"/>
      <c r="D6994" s="933"/>
      <c r="E6994" s="19"/>
      <c r="I6994" s="100"/>
      <c r="M6994" s="100"/>
      <c r="Q6994" s="99"/>
      <c r="R6994" s="340"/>
      <c r="S6994" s="119"/>
      <c r="T6994" s="123"/>
      <c r="U6994" s="119"/>
      <c r="V6994" s="99"/>
      <c r="W6994" s="127"/>
      <c r="X6994" s="99"/>
      <c r="Y6994" s="127"/>
    </row>
    <row r="6995" spans="3:25" ht="19" hidden="1">
      <c r="C6995" s="933"/>
      <c r="D6995" s="933"/>
      <c r="E6995" s="19"/>
      <c r="I6995" s="100"/>
      <c r="M6995" s="100"/>
      <c r="Q6995" s="99"/>
      <c r="R6995" s="340"/>
      <c r="S6995" s="119"/>
      <c r="T6995" s="123"/>
      <c r="U6995" s="119"/>
      <c r="V6995" s="99"/>
      <c r="W6995" s="127"/>
      <c r="X6995" s="99"/>
      <c r="Y6995" s="127"/>
    </row>
    <row r="6996" spans="3:25" ht="19" hidden="1">
      <c r="C6996" s="933"/>
      <c r="D6996" s="933"/>
      <c r="E6996" s="19"/>
      <c r="I6996" s="100"/>
      <c r="M6996" s="100"/>
      <c r="Q6996" s="99"/>
      <c r="R6996" s="340"/>
      <c r="S6996" s="119"/>
      <c r="T6996" s="123"/>
      <c r="U6996" s="119"/>
      <c r="V6996" s="99"/>
      <c r="W6996" s="127"/>
      <c r="X6996" s="99"/>
      <c r="Y6996" s="127"/>
    </row>
    <row r="6997" spans="3:25" ht="19" hidden="1">
      <c r="C6997" s="933"/>
      <c r="D6997" s="933"/>
      <c r="E6997" s="19"/>
      <c r="I6997" s="100"/>
      <c r="M6997" s="100"/>
      <c r="Q6997" s="99"/>
      <c r="R6997" s="340"/>
      <c r="S6997" s="119"/>
      <c r="T6997" s="123"/>
      <c r="U6997" s="119"/>
      <c r="V6997" s="99"/>
      <c r="W6997" s="127"/>
      <c r="X6997" s="99"/>
      <c r="Y6997" s="127"/>
    </row>
    <row r="6998" spans="3:25" ht="19" hidden="1">
      <c r="C6998" s="933"/>
      <c r="D6998" s="933"/>
      <c r="E6998" s="19"/>
      <c r="I6998" s="100"/>
      <c r="M6998" s="100"/>
      <c r="Q6998" s="99"/>
      <c r="R6998" s="340"/>
      <c r="S6998" s="119"/>
      <c r="T6998" s="123"/>
      <c r="U6998" s="119"/>
      <c r="V6998" s="99"/>
      <c r="W6998" s="127"/>
      <c r="X6998" s="99"/>
      <c r="Y6998" s="127"/>
    </row>
    <row r="6999" spans="3:25" ht="19" hidden="1">
      <c r="C6999" s="933"/>
      <c r="D6999" s="933"/>
      <c r="E6999" s="19"/>
      <c r="I6999" s="100"/>
      <c r="M6999" s="100"/>
      <c r="Q6999" s="99"/>
      <c r="R6999" s="340"/>
      <c r="S6999" s="119"/>
      <c r="T6999" s="123"/>
      <c r="U6999" s="119"/>
      <c r="V6999" s="99"/>
      <c r="W6999" s="127"/>
      <c r="X6999" s="99"/>
      <c r="Y6999" s="127"/>
    </row>
    <row r="7000" spans="3:25" ht="19" hidden="1">
      <c r="C7000" s="933"/>
      <c r="D7000" s="933"/>
      <c r="E7000" s="19"/>
      <c r="I7000" s="100"/>
      <c r="M7000" s="100"/>
      <c r="Q7000" s="99"/>
      <c r="R7000" s="340"/>
      <c r="S7000" s="119"/>
      <c r="T7000" s="123"/>
      <c r="U7000" s="119"/>
      <c r="V7000" s="99"/>
      <c r="W7000" s="127"/>
      <c r="X7000" s="99"/>
      <c r="Y7000" s="127"/>
    </row>
    <row r="7001" spans="3:25" ht="19" hidden="1">
      <c r="C7001" s="933"/>
      <c r="D7001" s="933"/>
      <c r="E7001" s="19"/>
      <c r="I7001" s="100"/>
      <c r="M7001" s="100"/>
      <c r="Q7001" s="99"/>
      <c r="R7001" s="340"/>
      <c r="S7001" s="119"/>
      <c r="T7001" s="123"/>
      <c r="U7001" s="119"/>
      <c r="V7001" s="99"/>
      <c r="W7001" s="127"/>
      <c r="X7001" s="99"/>
      <c r="Y7001" s="127"/>
    </row>
    <row r="7002" spans="3:25" ht="19" hidden="1">
      <c r="C7002" s="933"/>
      <c r="D7002" s="933"/>
      <c r="E7002" s="19"/>
      <c r="I7002" s="100"/>
      <c r="M7002" s="100"/>
      <c r="Q7002" s="99"/>
      <c r="R7002" s="340"/>
      <c r="S7002" s="119"/>
      <c r="T7002" s="123"/>
      <c r="U7002" s="119"/>
      <c r="V7002" s="99"/>
      <c r="W7002" s="127"/>
      <c r="X7002" s="99"/>
      <c r="Y7002" s="127"/>
    </row>
    <row r="7003" spans="3:25" ht="19" hidden="1">
      <c r="C7003" s="933"/>
      <c r="D7003" s="933"/>
      <c r="E7003" s="19"/>
      <c r="I7003" s="100"/>
      <c r="M7003" s="100"/>
      <c r="Q7003" s="99"/>
      <c r="R7003" s="340"/>
      <c r="S7003" s="119"/>
      <c r="T7003" s="123"/>
      <c r="U7003" s="119"/>
      <c r="V7003" s="99"/>
      <c r="W7003" s="127"/>
      <c r="X7003" s="99"/>
      <c r="Y7003" s="127"/>
    </row>
    <row r="7004" spans="3:25" ht="19" hidden="1">
      <c r="C7004" s="933"/>
      <c r="D7004" s="933"/>
      <c r="E7004" s="19"/>
      <c r="I7004" s="100"/>
      <c r="M7004" s="100"/>
      <c r="Q7004" s="99"/>
      <c r="R7004" s="340"/>
      <c r="S7004" s="119"/>
      <c r="T7004" s="123"/>
      <c r="U7004" s="119"/>
      <c r="V7004" s="99"/>
      <c r="W7004" s="127"/>
      <c r="X7004" s="99"/>
      <c r="Y7004" s="127"/>
    </row>
    <row r="7005" spans="3:25" ht="19" hidden="1">
      <c r="C7005" s="933"/>
      <c r="D7005" s="933"/>
      <c r="E7005" s="19"/>
      <c r="I7005" s="100"/>
      <c r="M7005" s="100"/>
      <c r="Q7005" s="99"/>
      <c r="R7005" s="340"/>
      <c r="S7005" s="119"/>
      <c r="T7005" s="123"/>
      <c r="U7005" s="119"/>
      <c r="V7005" s="99"/>
      <c r="W7005" s="127"/>
      <c r="X7005" s="99"/>
      <c r="Y7005" s="127"/>
    </row>
    <row r="7006" spans="3:25" ht="19" hidden="1">
      <c r="C7006" s="933"/>
      <c r="D7006" s="933"/>
      <c r="E7006" s="19"/>
      <c r="I7006" s="100"/>
      <c r="M7006" s="100"/>
      <c r="Q7006" s="99"/>
      <c r="R7006" s="340"/>
      <c r="S7006" s="119"/>
      <c r="T7006" s="123"/>
      <c r="U7006" s="119"/>
      <c r="V7006" s="99"/>
      <c r="W7006" s="127"/>
      <c r="X7006" s="99"/>
      <c r="Y7006" s="127"/>
    </row>
    <row r="7007" spans="3:25" ht="19" hidden="1">
      <c r="C7007" s="933"/>
      <c r="D7007" s="933"/>
      <c r="E7007" s="19"/>
      <c r="I7007" s="100"/>
      <c r="M7007" s="100"/>
      <c r="Q7007" s="99"/>
      <c r="R7007" s="340"/>
      <c r="S7007" s="119"/>
      <c r="T7007" s="123"/>
      <c r="U7007" s="119"/>
      <c r="V7007" s="99"/>
      <c r="W7007" s="127"/>
      <c r="X7007" s="99"/>
      <c r="Y7007" s="127"/>
    </row>
    <row r="7008" spans="3:25" ht="19" hidden="1">
      <c r="C7008" s="933"/>
      <c r="D7008" s="933"/>
      <c r="E7008" s="19"/>
      <c r="I7008" s="100"/>
      <c r="M7008" s="100"/>
      <c r="Q7008" s="99"/>
      <c r="R7008" s="340"/>
      <c r="S7008" s="119"/>
      <c r="T7008" s="123"/>
      <c r="U7008" s="119"/>
      <c r="V7008" s="99"/>
      <c r="W7008" s="127"/>
      <c r="X7008" s="99"/>
      <c r="Y7008" s="127"/>
    </row>
    <row r="7009" spans="3:25" ht="19" hidden="1">
      <c r="C7009" s="933"/>
      <c r="D7009" s="933"/>
      <c r="E7009" s="19"/>
      <c r="I7009" s="100"/>
      <c r="M7009" s="100"/>
      <c r="Q7009" s="99"/>
      <c r="R7009" s="340"/>
      <c r="S7009" s="119"/>
      <c r="T7009" s="123"/>
      <c r="U7009" s="119"/>
      <c r="V7009" s="99"/>
      <c r="W7009" s="127"/>
      <c r="X7009" s="99"/>
      <c r="Y7009" s="127"/>
    </row>
    <row r="7010" spans="3:25" ht="19" hidden="1">
      <c r="C7010" s="933"/>
      <c r="D7010" s="933"/>
      <c r="E7010" s="19"/>
      <c r="I7010" s="100"/>
      <c r="M7010" s="100"/>
      <c r="Q7010" s="99"/>
      <c r="R7010" s="340"/>
      <c r="S7010" s="119"/>
      <c r="T7010" s="123"/>
      <c r="U7010" s="119"/>
      <c r="V7010" s="99"/>
      <c r="W7010" s="127"/>
      <c r="X7010" s="99"/>
      <c r="Y7010" s="127"/>
    </row>
    <row r="7011" spans="3:25" ht="19" hidden="1">
      <c r="C7011" s="933"/>
      <c r="D7011" s="933"/>
      <c r="E7011" s="19"/>
      <c r="I7011" s="100"/>
      <c r="M7011" s="100"/>
      <c r="Q7011" s="99"/>
      <c r="R7011" s="340"/>
      <c r="S7011" s="119"/>
      <c r="T7011" s="123"/>
      <c r="U7011" s="119"/>
      <c r="V7011" s="99"/>
      <c r="W7011" s="127"/>
      <c r="X7011" s="99"/>
      <c r="Y7011" s="127"/>
    </row>
    <row r="7012" spans="3:25" ht="19" hidden="1">
      <c r="C7012" s="933"/>
      <c r="D7012" s="933"/>
      <c r="E7012" s="19"/>
      <c r="I7012" s="100"/>
      <c r="M7012" s="100"/>
      <c r="Q7012" s="99"/>
      <c r="R7012" s="340"/>
      <c r="S7012" s="119"/>
      <c r="T7012" s="123"/>
      <c r="U7012" s="119"/>
      <c r="V7012" s="99"/>
      <c r="W7012" s="127"/>
      <c r="X7012" s="99"/>
      <c r="Y7012" s="127"/>
    </row>
    <row r="7013" spans="3:25" ht="19" hidden="1">
      <c r="C7013" s="933"/>
      <c r="D7013" s="933"/>
      <c r="E7013" s="19"/>
      <c r="I7013" s="100"/>
      <c r="M7013" s="100"/>
      <c r="Q7013" s="99"/>
      <c r="R7013" s="340"/>
      <c r="S7013" s="119"/>
      <c r="T7013" s="123"/>
      <c r="U7013" s="119"/>
      <c r="V7013" s="99"/>
      <c r="W7013" s="127"/>
      <c r="X7013" s="99"/>
      <c r="Y7013" s="127"/>
    </row>
    <row r="7014" spans="3:25" ht="19" hidden="1">
      <c r="C7014" s="933"/>
      <c r="D7014" s="933"/>
      <c r="E7014" s="19"/>
      <c r="I7014" s="100"/>
      <c r="M7014" s="100"/>
      <c r="Q7014" s="99"/>
      <c r="R7014" s="340"/>
      <c r="S7014" s="119"/>
      <c r="T7014" s="123"/>
      <c r="U7014" s="119"/>
      <c r="V7014" s="99"/>
      <c r="W7014" s="127"/>
      <c r="X7014" s="99"/>
      <c r="Y7014" s="127"/>
    </row>
    <row r="7015" spans="3:25" ht="19" hidden="1">
      <c r="C7015" s="933"/>
      <c r="D7015" s="933"/>
      <c r="E7015" s="19"/>
      <c r="I7015" s="100"/>
      <c r="M7015" s="100"/>
      <c r="Q7015" s="99"/>
      <c r="R7015" s="340"/>
      <c r="S7015" s="119"/>
      <c r="T7015" s="123"/>
      <c r="U7015" s="119"/>
      <c r="V7015" s="99"/>
      <c r="W7015" s="127"/>
      <c r="X7015" s="99"/>
      <c r="Y7015" s="127"/>
    </row>
    <row r="7016" spans="3:25" ht="19" hidden="1">
      <c r="C7016" s="933"/>
      <c r="D7016" s="933"/>
      <c r="E7016" s="19"/>
      <c r="I7016" s="100"/>
      <c r="M7016" s="100"/>
      <c r="Q7016" s="99"/>
      <c r="R7016" s="340"/>
      <c r="S7016" s="119"/>
      <c r="T7016" s="123"/>
      <c r="U7016" s="119"/>
      <c r="V7016" s="99"/>
      <c r="W7016" s="127"/>
      <c r="X7016" s="99"/>
      <c r="Y7016" s="127"/>
    </row>
    <row r="7017" spans="3:25" ht="19" hidden="1">
      <c r="C7017" s="933"/>
      <c r="D7017" s="933"/>
      <c r="E7017" s="19"/>
      <c r="I7017" s="100"/>
      <c r="M7017" s="100"/>
      <c r="Q7017" s="99"/>
      <c r="R7017" s="340"/>
      <c r="S7017" s="119"/>
      <c r="T7017" s="123"/>
      <c r="U7017" s="119"/>
      <c r="V7017" s="99"/>
      <c r="W7017" s="127"/>
      <c r="X7017" s="99"/>
      <c r="Y7017" s="127"/>
    </row>
    <row r="7018" spans="3:25" ht="19" hidden="1">
      <c r="C7018" s="933"/>
      <c r="D7018" s="933"/>
      <c r="E7018" s="19"/>
      <c r="I7018" s="100"/>
      <c r="M7018" s="100"/>
      <c r="Q7018" s="99"/>
      <c r="R7018" s="340"/>
      <c r="S7018" s="119"/>
      <c r="T7018" s="123"/>
      <c r="U7018" s="119"/>
      <c r="V7018" s="99"/>
      <c r="W7018" s="127"/>
      <c r="X7018" s="99"/>
      <c r="Y7018" s="127"/>
    </row>
    <row r="7019" spans="3:25" ht="19" hidden="1">
      <c r="C7019" s="933"/>
      <c r="D7019" s="933"/>
      <c r="E7019" s="19"/>
      <c r="I7019" s="100"/>
      <c r="M7019" s="100"/>
      <c r="Q7019" s="99"/>
      <c r="R7019" s="340"/>
      <c r="S7019" s="119"/>
      <c r="T7019" s="123"/>
      <c r="U7019" s="119"/>
      <c r="V7019" s="99"/>
      <c r="W7019" s="127"/>
      <c r="X7019" s="99"/>
      <c r="Y7019" s="127"/>
    </row>
    <row r="7020" spans="3:25" ht="19" hidden="1">
      <c r="C7020" s="933"/>
      <c r="D7020" s="933"/>
      <c r="E7020" s="19"/>
      <c r="I7020" s="100"/>
      <c r="M7020" s="100"/>
      <c r="Q7020" s="99"/>
      <c r="R7020" s="340"/>
      <c r="S7020" s="119"/>
      <c r="T7020" s="123"/>
      <c r="U7020" s="119"/>
      <c r="V7020" s="99"/>
      <c r="W7020" s="127"/>
      <c r="X7020" s="99"/>
      <c r="Y7020" s="127"/>
    </row>
    <row r="7021" spans="3:25" ht="19" hidden="1">
      <c r="C7021" s="933"/>
      <c r="D7021" s="933"/>
      <c r="E7021" s="19"/>
      <c r="I7021" s="100"/>
      <c r="M7021" s="100"/>
      <c r="Q7021" s="99"/>
      <c r="R7021" s="340"/>
      <c r="S7021" s="119"/>
      <c r="T7021" s="123"/>
      <c r="U7021" s="119"/>
      <c r="V7021" s="99"/>
      <c r="W7021" s="127"/>
      <c r="X7021" s="99"/>
      <c r="Y7021" s="127"/>
    </row>
    <row r="7022" spans="3:25" ht="19" hidden="1">
      <c r="C7022" s="933"/>
      <c r="D7022" s="933"/>
      <c r="E7022" s="19"/>
      <c r="I7022" s="100"/>
      <c r="M7022" s="100"/>
      <c r="Q7022" s="99"/>
      <c r="R7022" s="340"/>
      <c r="S7022" s="119"/>
      <c r="T7022" s="123"/>
      <c r="U7022" s="119"/>
      <c r="V7022" s="99"/>
      <c r="W7022" s="127"/>
      <c r="X7022" s="99"/>
      <c r="Y7022" s="127"/>
    </row>
    <row r="7023" spans="3:25" ht="19" hidden="1">
      <c r="C7023" s="933"/>
      <c r="D7023" s="933"/>
      <c r="E7023" s="19"/>
      <c r="I7023" s="100"/>
      <c r="M7023" s="100"/>
      <c r="Q7023" s="99"/>
      <c r="R7023" s="340"/>
      <c r="S7023" s="119"/>
      <c r="T7023" s="123"/>
      <c r="U7023" s="119"/>
      <c r="V7023" s="99"/>
      <c r="W7023" s="127"/>
      <c r="X7023" s="99"/>
      <c r="Y7023" s="127"/>
    </row>
    <row r="7024" spans="3:25" ht="19" hidden="1">
      <c r="C7024" s="933"/>
      <c r="D7024" s="933"/>
      <c r="E7024" s="19"/>
      <c r="I7024" s="100"/>
      <c r="M7024" s="100"/>
      <c r="Q7024" s="99"/>
      <c r="R7024" s="340"/>
      <c r="S7024" s="119"/>
      <c r="T7024" s="123"/>
      <c r="U7024" s="119"/>
      <c r="V7024" s="99"/>
      <c r="W7024" s="127"/>
      <c r="X7024" s="99"/>
      <c r="Y7024" s="127"/>
    </row>
    <row r="7025" spans="3:25" ht="19" hidden="1">
      <c r="C7025" s="933"/>
      <c r="D7025" s="933"/>
      <c r="E7025" s="19"/>
      <c r="I7025" s="100"/>
      <c r="M7025" s="100"/>
      <c r="Q7025" s="99"/>
      <c r="R7025" s="340"/>
      <c r="S7025" s="119"/>
      <c r="T7025" s="123"/>
      <c r="U7025" s="119"/>
      <c r="V7025" s="99"/>
      <c r="W7025" s="127"/>
      <c r="X7025" s="99"/>
      <c r="Y7025" s="127"/>
    </row>
    <row r="7026" spans="3:25" ht="19" hidden="1">
      <c r="C7026" s="933"/>
      <c r="D7026" s="933"/>
      <c r="E7026" s="19"/>
      <c r="I7026" s="100"/>
      <c r="M7026" s="100"/>
      <c r="Q7026" s="99"/>
      <c r="R7026" s="340"/>
      <c r="S7026" s="119"/>
      <c r="T7026" s="123"/>
      <c r="U7026" s="119"/>
      <c r="V7026" s="99"/>
      <c r="W7026" s="127"/>
      <c r="X7026" s="99"/>
      <c r="Y7026" s="127"/>
    </row>
    <row r="7027" spans="3:25" ht="19" hidden="1">
      <c r="C7027" s="933"/>
      <c r="D7027" s="933"/>
      <c r="E7027" s="19"/>
      <c r="I7027" s="100"/>
      <c r="M7027" s="100"/>
      <c r="Q7027" s="99"/>
      <c r="R7027" s="340"/>
      <c r="S7027" s="119"/>
      <c r="T7027" s="123"/>
      <c r="U7027" s="119"/>
      <c r="V7027" s="99"/>
      <c r="W7027" s="127"/>
      <c r="X7027" s="99"/>
      <c r="Y7027" s="127"/>
    </row>
    <row r="7028" spans="3:25" ht="19" hidden="1">
      <c r="C7028" s="933"/>
      <c r="D7028" s="933"/>
      <c r="E7028" s="19"/>
      <c r="I7028" s="100"/>
      <c r="M7028" s="100"/>
      <c r="Q7028" s="99"/>
      <c r="R7028" s="340"/>
      <c r="S7028" s="119"/>
      <c r="T7028" s="123"/>
      <c r="U7028" s="119"/>
      <c r="V7028" s="99"/>
      <c r="W7028" s="127"/>
      <c r="X7028" s="99"/>
      <c r="Y7028" s="127"/>
    </row>
    <row r="7029" spans="3:25" ht="19" hidden="1">
      <c r="C7029" s="933"/>
      <c r="D7029" s="933"/>
      <c r="E7029" s="19"/>
      <c r="I7029" s="100"/>
      <c r="M7029" s="100"/>
      <c r="Q7029" s="99"/>
      <c r="R7029" s="340"/>
      <c r="S7029" s="119"/>
      <c r="T7029" s="123"/>
      <c r="U7029" s="119"/>
      <c r="V7029" s="99"/>
      <c r="W7029" s="127"/>
      <c r="X7029" s="99"/>
      <c r="Y7029" s="127"/>
    </row>
    <row r="7030" spans="3:25" ht="19" hidden="1">
      <c r="C7030" s="933"/>
      <c r="D7030" s="933"/>
      <c r="E7030" s="19"/>
      <c r="I7030" s="100"/>
      <c r="M7030" s="100"/>
      <c r="Q7030" s="99"/>
      <c r="R7030" s="340"/>
      <c r="S7030" s="119"/>
      <c r="T7030" s="123"/>
      <c r="U7030" s="119"/>
      <c r="V7030" s="99"/>
      <c r="W7030" s="127"/>
      <c r="X7030" s="99"/>
      <c r="Y7030" s="127"/>
    </row>
    <row r="7031" spans="3:25" ht="19" hidden="1">
      <c r="C7031" s="933"/>
      <c r="D7031" s="933"/>
      <c r="E7031" s="19"/>
      <c r="I7031" s="100"/>
      <c r="M7031" s="100"/>
      <c r="Q7031" s="99"/>
      <c r="R7031" s="340"/>
      <c r="S7031" s="119"/>
      <c r="T7031" s="123"/>
      <c r="U7031" s="119"/>
      <c r="V7031" s="99"/>
      <c r="W7031" s="127"/>
      <c r="X7031" s="99"/>
      <c r="Y7031" s="127"/>
    </row>
    <row r="7032" spans="3:25" ht="19" hidden="1">
      <c r="C7032" s="933"/>
      <c r="D7032" s="933"/>
      <c r="E7032" s="19"/>
      <c r="I7032" s="100"/>
      <c r="M7032" s="100"/>
      <c r="Q7032" s="99"/>
      <c r="R7032" s="340"/>
      <c r="S7032" s="119"/>
      <c r="T7032" s="123"/>
      <c r="U7032" s="119"/>
      <c r="V7032" s="99"/>
      <c r="W7032" s="127"/>
      <c r="X7032" s="99"/>
      <c r="Y7032" s="127"/>
    </row>
    <row r="7033" spans="3:25" ht="19" hidden="1">
      <c r="C7033" s="933"/>
      <c r="D7033" s="933"/>
      <c r="E7033" s="19"/>
      <c r="I7033" s="100"/>
      <c r="M7033" s="100"/>
      <c r="Q7033" s="99"/>
      <c r="R7033" s="340"/>
      <c r="S7033" s="119"/>
      <c r="T7033" s="123"/>
      <c r="U7033" s="119"/>
      <c r="V7033" s="99"/>
      <c r="W7033" s="127"/>
      <c r="X7033" s="99"/>
      <c r="Y7033" s="127"/>
    </row>
    <row r="7034" spans="3:25" ht="19" hidden="1">
      <c r="C7034" s="933"/>
      <c r="D7034" s="933"/>
      <c r="E7034" s="19"/>
      <c r="I7034" s="100"/>
      <c r="M7034" s="100"/>
      <c r="Q7034" s="99"/>
      <c r="R7034" s="340"/>
      <c r="S7034" s="119"/>
      <c r="T7034" s="123"/>
      <c r="U7034" s="119"/>
      <c r="V7034" s="99"/>
      <c r="W7034" s="127"/>
      <c r="X7034" s="99"/>
      <c r="Y7034" s="127"/>
    </row>
    <row r="7035" spans="3:25" ht="19" hidden="1">
      <c r="C7035" s="933"/>
      <c r="D7035" s="933"/>
      <c r="E7035" s="19"/>
      <c r="I7035" s="100"/>
      <c r="M7035" s="100"/>
      <c r="Q7035" s="99"/>
      <c r="R7035" s="340"/>
      <c r="S7035" s="119"/>
      <c r="T7035" s="123"/>
      <c r="U7035" s="119"/>
      <c r="V7035" s="99"/>
      <c r="W7035" s="127"/>
      <c r="X7035" s="99"/>
      <c r="Y7035" s="127"/>
    </row>
    <row r="7036" spans="3:25" ht="19" hidden="1">
      <c r="C7036" s="933"/>
      <c r="D7036" s="933"/>
      <c r="E7036" s="19"/>
      <c r="I7036" s="100"/>
      <c r="M7036" s="100"/>
      <c r="Q7036" s="99"/>
      <c r="R7036" s="340"/>
      <c r="S7036" s="119"/>
      <c r="T7036" s="123"/>
      <c r="U7036" s="119"/>
      <c r="V7036" s="99"/>
      <c r="W7036" s="127"/>
      <c r="X7036" s="99"/>
      <c r="Y7036" s="127"/>
    </row>
    <row r="7037" spans="3:25" ht="19" hidden="1">
      <c r="C7037" s="933"/>
      <c r="D7037" s="933"/>
      <c r="E7037" s="19"/>
      <c r="I7037" s="100"/>
      <c r="M7037" s="100"/>
      <c r="Q7037" s="99"/>
      <c r="R7037" s="340"/>
      <c r="S7037" s="119"/>
      <c r="T7037" s="123"/>
      <c r="U7037" s="119"/>
      <c r="V7037" s="99"/>
      <c r="W7037" s="127"/>
      <c r="X7037" s="99"/>
      <c r="Y7037" s="127"/>
    </row>
    <row r="7038" spans="3:25" ht="19" hidden="1">
      <c r="C7038" s="933"/>
      <c r="D7038" s="933"/>
      <c r="E7038" s="19"/>
      <c r="I7038" s="100"/>
      <c r="M7038" s="100"/>
      <c r="Q7038" s="99"/>
      <c r="R7038" s="340"/>
      <c r="S7038" s="119"/>
      <c r="T7038" s="123"/>
      <c r="U7038" s="119"/>
      <c r="V7038" s="99"/>
      <c r="W7038" s="127"/>
      <c r="X7038" s="99"/>
      <c r="Y7038" s="127"/>
    </row>
    <row r="7039" spans="3:25" ht="19" hidden="1">
      <c r="C7039" s="933"/>
      <c r="D7039" s="933"/>
      <c r="E7039" s="19"/>
      <c r="I7039" s="100"/>
      <c r="M7039" s="100"/>
      <c r="Q7039" s="99"/>
      <c r="R7039" s="340"/>
      <c r="S7039" s="119"/>
      <c r="T7039" s="123"/>
      <c r="U7039" s="119"/>
      <c r="V7039" s="99"/>
      <c r="W7039" s="127"/>
      <c r="X7039" s="99"/>
      <c r="Y7039" s="127"/>
    </row>
    <row r="7040" spans="3:25" ht="19" hidden="1">
      <c r="C7040" s="933"/>
      <c r="D7040" s="933"/>
      <c r="E7040" s="19"/>
      <c r="I7040" s="100"/>
      <c r="M7040" s="100"/>
      <c r="Q7040" s="99"/>
      <c r="R7040" s="340"/>
      <c r="S7040" s="119"/>
      <c r="T7040" s="123"/>
      <c r="U7040" s="119"/>
      <c r="V7040" s="99"/>
      <c r="W7040" s="127"/>
      <c r="X7040" s="99"/>
      <c r="Y7040" s="127"/>
    </row>
    <row r="7041" spans="3:25" ht="19" hidden="1">
      <c r="C7041" s="933"/>
      <c r="D7041" s="933"/>
      <c r="E7041" s="19"/>
      <c r="I7041" s="100"/>
      <c r="M7041" s="100"/>
      <c r="Q7041" s="99"/>
      <c r="R7041" s="340"/>
      <c r="S7041" s="119"/>
      <c r="T7041" s="123"/>
      <c r="U7041" s="119"/>
      <c r="V7041" s="99"/>
      <c r="W7041" s="127"/>
      <c r="X7041" s="99"/>
      <c r="Y7041" s="127"/>
    </row>
    <row r="7042" spans="3:25" ht="19" hidden="1">
      <c r="C7042" s="933"/>
      <c r="D7042" s="933"/>
      <c r="E7042" s="19"/>
      <c r="I7042" s="100"/>
      <c r="M7042" s="100"/>
      <c r="Q7042" s="99"/>
      <c r="R7042" s="340"/>
      <c r="S7042" s="119"/>
      <c r="T7042" s="123"/>
      <c r="U7042" s="119"/>
      <c r="V7042" s="99"/>
      <c r="W7042" s="127"/>
      <c r="X7042" s="99"/>
      <c r="Y7042" s="127"/>
    </row>
    <row r="7043" spans="3:25" ht="19" hidden="1">
      <c r="C7043" s="933"/>
      <c r="D7043" s="933"/>
      <c r="E7043" s="19"/>
      <c r="I7043" s="100"/>
      <c r="M7043" s="100"/>
      <c r="Q7043" s="99"/>
      <c r="R7043" s="340"/>
      <c r="S7043" s="119"/>
      <c r="T7043" s="123"/>
      <c r="U7043" s="119"/>
      <c r="V7043" s="99"/>
      <c r="W7043" s="127"/>
      <c r="X7043" s="99"/>
      <c r="Y7043" s="127"/>
    </row>
    <row r="7044" spans="3:25" ht="19" hidden="1">
      <c r="C7044" s="933"/>
      <c r="D7044" s="933"/>
      <c r="E7044" s="19"/>
      <c r="I7044" s="100"/>
      <c r="M7044" s="100"/>
      <c r="Q7044" s="99"/>
      <c r="R7044" s="340"/>
      <c r="S7044" s="119"/>
      <c r="T7044" s="123"/>
      <c r="U7044" s="119"/>
      <c r="V7044" s="99"/>
      <c r="W7044" s="127"/>
      <c r="X7044" s="99"/>
      <c r="Y7044" s="127"/>
    </row>
    <row r="7045" spans="3:25" ht="19" hidden="1">
      <c r="C7045" s="933"/>
      <c r="D7045" s="933"/>
      <c r="E7045" s="19"/>
      <c r="I7045" s="100"/>
      <c r="M7045" s="100"/>
      <c r="Q7045" s="99"/>
      <c r="R7045" s="340"/>
      <c r="S7045" s="119"/>
      <c r="T7045" s="123"/>
      <c r="U7045" s="119"/>
      <c r="V7045" s="99"/>
      <c r="W7045" s="127"/>
      <c r="X7045" s="99"/>
      <c r="Y7045" s="127"/>
    </row>
    <row r="7046" spans="3:25" ht="19" hidden="1">
      <c r="C7046" s="933"/>
      <c r="D7046" s="933"/>
      <c r="E7046" s="19"/>
      <c r="I7046" s="100"/>
      <c r="M7046" s="100"/>
      <c r="Q7046" s="99"/>
      <c r="R7046" s="340"/>
      <c r="S7046" s="119"/>
      <c r="T7046" s="123"/>
      <c r="U7046" s="119"/>
      <c r="V7046" s="99"/>
      <c r="W7046" s="127"/>
      <c r="X7046" s="99"/>
      <c r="Y7046" s="127"/>
    </row>
    <row r="7047" spans="3:25" ht="19" hidden="1">
      <c r="C7047" s="933"/>
      <c r="D7047" s="933"/>
      <c r="E7047" s="19"/>
      <c r="I7047" s="100"/>
      <c r="M7047" s="100"/>
      <c r="Q7047" s="99"/>
      <c r="R7047" s="340"/>
      <c r="S7047" s="119"/>
      <c r="T7047" s="123"/>
      <c r="U7047" s="119"/>
      <c r="V7047" s="99"/>
      <c r="W7047" s="127"/>
      <c r="X7047" s="99"/>
      <c r="Y7047" s="127"/>
    </row>
    <row r="7048" spans="3:25" ht="19" hidden="1">
      <c r="C7048" s="933"/>
      <c r="D7048" s="933"/>
      <c r="E7048" s="19"/>
      <c r="I7048" s="100"/>
      <c r="M7048" s="100"/>
      <c r="Q7048" s="99"/>
      <c r="R7048" s="340"/>
      <c r="S7048" s="119"/>
      <c r="T7048" s="123"/>
      <c r="U7048" s="119"/>
      <c r="V7048" s="99"/>
      <c r="W7048" s="127"/>
      <c r="X7048" s="99"/>
      <c r="Y7048" s="127"/>
    </row>
    <row r="7049" spans="3:25" ht="19" hidden="1">
      <c r="C7049" s="933"/>
      <c r="D7049" s="933"/>
      <c r="E7049" s="19"/>
      <c r="I7049" s="100"/>
      <c r="M7049" s="100"/>
      <c r="Q7049" s="99"/>
      <c r="R7049" s="340"/>
      <c r="S7049" s="119"/>
      <c r="T7049" s="123"/>
      <c r="U7049" s="119"/>
      <c r="V7049" s="99"/>
      <c r="W7049" s="127"/>
      <c r="X7049" s="99"/>
      <c r="Y7049" s="127"/>
    </row>
    <row r="7050" spans="3:25" ht="19" hidden="1">
      <c r="C7050" s="933"/>
      <c r="D7050" s="933"/>
      <c r="E7050" s="19"/>
      <c r="I7050" s="100"/>
      <c r="M7050" s="100"/>
      <c r="Q7050" s="99"/>
      <c r="R7050" s="340"/>
      <c r="S7050" s="119"/>
      <c r="T7050" s="123"/>
      <c r="U7050" s="119"/>
      <c r="V7050" s="99"/>
      <c r="W7050" s="127"/>
      <c r="X7050" s="99"/>
      <c r="Y7050" s="127"/>
    </row>
    <row r="7051" spans="3:25" ht="19" hidden="1">
      <c r="C7051" s="933"/>
      <c r="D7051" s="933"/>
      <c r="E7051" s="19"/>
      <c r="I7051" s="100"/>
      <c r="M7051" s="100"/>
      <c r="Q7051" s="99"/>
      <c r="R7051" s="340"/>
      <c r="S7051" s="119"/>
      <c r="T7051" s="123"/>
      <c r="U7051" s="119"/>
      <c r="V7051" s="99"/>
      <c r="W7051" s="127"/>
      <c r="X7051" s="99"/>
      <c r="Y7051" s="127"/>
    </row>
    <row r="7052" spans="3:25" ht="19" hidden="1">
      <c r="C7052" s="933"/>
      <c r="D7052" s="933"/>
      <c r="E7052" s="19"/>
      <c r="I7052" s="100"/>
      <c r="M7052" s="100"/>
      <c r="Q7052" s="99"/>
      <c r="R7052" s="340"/>
      <c r="S7052" s="119"/>
      <c r="T7052" s="123"/>
      <c r="U7052" s="119"/>
      <c r="V7052" s="99"/>
      <c r="W7052" s="127"/>
      <c r="X7052" s="99"/>
      <c r="Y7052" s="127"/>
    </row>
    <row r="7053" spans="3:25" ht="19" hidden="1">
      <c r="C7053" s="933"/>
      <c r="D7053" s="933"/>
      <c r="E7053" s="19"/>
      <c r="I7053" s="100"/>
      <c r="M7053" s="100"/>
      <c r="Q7053" s="99"/>
      <c r="R7053" s="340"/>
      <c r="S7053" s="119"/>
      <c r="T7053" s="123"/>
      <c r="U7053" s="119"/>
      <c r="V7053" s="99"/>
      <c r="W7053" s="127"/>
      <c r="X7053" s="99"/>
      <c r="Y7053" s="127"/>
    </row>
    <row r="7054" spans="3:25" ht="19" hidden="1">
      <c r="C7054" s="933"/>
      <c r="D7054" s="933"/>
      <c r="E7054" s="19"/>
      <c r="I7054" s="100"/>
      <c r="M7054" s="100"/>
      <c r="Q7054" s="99"/>
      <c r="R7054" s="340"/>
      <c r="S7054" s="119"/>
      <c r="T7054" s="123"/>
      <c r="U7054" s="119"/>
      <c r="V7054" s="99"/>
      <c r="W7054" s="127"/>
      <c r="X7054" s="99"/>
      <c r="Y7054" s="127"/>
    </row>
    <row r="7055" spans="3:25" ht="19" hidden="1">
      <c r="C7055" s="933"/>
      <c r="D7055" s="933"/>
      <c r="E7055" s="19"/>
      <c r="I7055" s="100"/>
      <c r="M7055" s="100"/>
      <c r="Q7055" s="99"/>
      <c r="R7055" s="340"/>
      <c r="S7055" s="119"/>
      <c r="T7055" s="123"/>
      <c r="U7055" s="119"/>
      <c r="V7055" s="99"/>
      <c r="W7055" s="127"/>
      <c r="X7055" s="99"/>
      <c r="Y7055" s="127"/>
    </row>
    <row r="7056" spans="3:25" ht="19" hidden="1">
      <c r="C7056" s="933"/>
      <c r="D7056" s="933"/>
      <c r="E7056" s="19"/>
      <c r="I7056" s="100"/>
      <c r="M7056" s="100"/>
      <c r="Q7056" s="99"/>
      <c r="R7056" s="340"/>
      <c r="S7056" s="119"/>
      <c r="T7056" s="123"/>
      <c r="U7056" s="119"/>
      <c r="V7056" s="99"/>
      <c r="W7056" s="127"/>
      <c r="X7056" s="99"/>
      <c r="Y7056" s="127"/>
    </row>
    <row r="7057" spans="3:25" ht="19" hidden="1">
      <c r="C7057" s="933"/>
      <c r="D7057" s="933"/>
      <c r="E7057" s="19"/>
      <c r="I7057" s="100"/>
      <c r="M7057" s="100"/>
      <c r="Q7057" s="99"/>
      <c r="R7057" s="340"/>
      <c r="S7057" s="119"/>
      <c r="T7057" s="123"/>
      <c r="U7057" s="119"/>
      <c r="V7057" s="99"/>
      <c r="W7057" s="127"/>
      <c r="X7057" s="99"/>
      <c r="Y7057" s="127"/>
    </row>
    <row r="7058" spans="3:25" ht="19" hidden="1">
      <c r="C7058" s="933"/>
      <c r="D7058" s="933"/>
      <c r="E7058" s="19"/>
      <c r="I7058" s="100"/>
      <c r="M7058" s="100"/>
      <c r="Q7058" s="99"/>
      <c r="R7058" s="340"/>
      <c r="S7058" s="119"/>
      <c r="T7058" s="123"/>
      <c r="U7058" s="119"/>
      <c r="V7058" s="99"/>
      <c r="W7058" s="127"/>
      <c r="X7058" s="99"/>
      <c r="Y7058" s="127"/>
    </row>
    <row r="7059" spans="3:25" ht="19" hidden="1">
      <c r="C7059" s="933"/>
      <c r="D7059" s="933"/>
      <c r="E7059" s="19"/>
      <c r="I7059" s="100"/>
      <c r="M7059" s="100"/>
      <c r="Q7059" s="99"/>
      <c r="R7059" s="340"/>
      <c r="S7059" s="119"/>
      <c r="T7059" s="123"/>
      <c r="U7059" s="119"/>
      <c r="V7059" s="99"/>
      <c r="W7059" s="127"/>
      <c r="X7059" s="99"/>
      <c r="Y7059" s="127"/>
    </row>
    <row r="7060" spans="3:25" ht="19" hidden="1">
      <c r="C7060" s="933"/>
      <c r="D7060" s="933"/>
      <c r="E7060" s="19"/>
      <c r="I7060" s="100"/>
      <c r="M7060" s="100"/>
      <c r="Q7060" s="99"/>
      <c r="R7060" s="340"/>
      <c r="S7060" s="119"/>
      <c r="T7060" s="123"/>
      <c r="U7060" s="119"/>
      <c r="V7060" s="99"/>
      <c r="W7060" s="127"/>
      <c r="X7060" s="99"/>
      <c r="Y7060" s="127"/>
    </row>
    <row r="7061" spans="3:25" ht="19" hidden="1">
      <c r="C7061" s="933"/>
      <c r="D7061" s="933"/>
      <c r="E7061" s="19"/>
      <c r="I7061" s="100"/>
      <c r="M7061" s="100"/>
      <c r="Q7061" s="99"/>
      <c r="R7061" s="340"/>
      <c r="S7061" s="119"/>
      <c r="T7061" s="123"/>
      <c r="U7061" s="119"/>
      <c r="V7061" s="99"/>
      <c r="W7061" s="127"/>
      <c r="X7061" s="99"/>
      <c r="Y7061" s="127"/>
    </row>
    <row r="7062" spans="3:25" ht="19" hidden="1">
      <c r="C7062" s="933"/>
      <c r="D7062" s="933"/>
      <c r="E7062" s="19"/>
      <c r="I7062" s="100"/>
      <c r="M7062" s="100"/>
      <c r="Q7062" s="99"/>
      <c r="R7062" s="340"/>
      <c r="S7062" s="119"/>
      <c r="T7062" s="123"/>
      <c r="U7062" s="119"/>
      <c r="V7062" s="99"/>
      <c r="W7062" s="127"/>
      <c r="X7062" s="99"/>
      <c r="Y7062" s="127"/>
    </row>
    <row r="7063" spans="3:25" ht="19" hidden="1">
      <c r="C7063" s="933"/>
      <c r="D7063" s="933"/>
      <c r="E7063" s="19"/>
      <c r="I7063" s="100"/>
      <c r="M7063" s="100"/>
      <c r="Q7063" s="99"/>
      <c r="R7063" s="340"/>
      <c r="S7063" s="119"/>
      <c r="T7063" s="123"/>
      <c r="U7063" s="119"/>
      <c r="V7063" s="99"/>
      <c r="W7063" s="127"/>
      <c r="X7063" s="99"/>
      <c r="Y7063" s="127"/>
    </row>
    <row r="7064" spans="3:25" ht="19" hidden="1">
      <c r="C7064" s="933"/>
      <c r="D7064" s="933"/>
      <c r="E7064" s="19"/>
      <c r="I7064" s="100"/>
      <c r="M7064" s="100"/>
      <c r="Q7064" s="99"/>
      <c r="R7064" s="340"/>
      <c r="S7064" s="119"/>
      <c r="T7064" s="123"/>
      <c r="U7064" s="119"/>
      <c r="V7064" s="99"/>
      <c r="W7064" s="127"/>
      <c r="X7064" s="99"/>
      <c r="Y7064" s="127"/>
    </row>
    <row r="7065" spans="3:25" ht="19" hidden="1">
      <c r="C7065" s="933"/>
      <c r="D7065" s="933"/>
      <c r="E7065" s="19"/>
      <c r="I7065" s="100"/>
      <c r="M7065" s="100"/>
      <c r="Q7065" s="99"/>
      <c r="R7065" s="340"/>
      <c r="S7065" s="119"/>
      <c r="T7065" s="123"/>
      <c r="U7065" s="119"/>
      <c r="V7065" s="99"/>
      <c r="W7065" s="127"/>
      <c r="X7065" s="99"/>
      <c r="Y7065" s="127"/>
    </row>
    <row r="7066" spans="3:25" ht="19" hidden="1">
      <c r="C7066" s="933"/>
      <c r="D7066" s="933"/>
      <c r="E7066" s="19"/>
      <c r="I7066" s="100"/>
      <c r="M7066" s="100"/>
      <c r="Q7066" s="99"/>
      <c r="R7066" s="340"/>
      <c r="S7066" s="119"/>
      <c r="T7066" s="123"/>
      <c r="U7066" s="119"/>
      <c r="V7066" s="99"/>
      <c r="W7066" s="127"/>
      <c r="X7066" s="99"/>
      <c r="Y7066" s="127"/>
    </row>
    <row r="7067" spans="3:25" ht="19" hidden="1">
      <c r="C7067" s="933"/>
      <c r="D7067" s="933"/>
      <c r="E7067" s="19"/>
      <c r="I7067" s="100"/>
      <c r="M7067" s="100"/>
      <c r="Q7067" s="99"/>
      <c r="R7067" s="340"/>
      <c r="S7067" s="119"/>
      <c r="T7067" s="123"/>
      <c r="U7067" s="119"/>
      <c r="V7067" s="99"/>
      <c r="W7067" s="127"/>
      <c r="X7067" s="99"/>
      <c r="Y7067" s="127"/>
    </row>
    <row r="7068" spans="3:25" ht="19" hidden="1">
      <c r="C7068" s="933"/>
      <c r="D7068" s="933"/>
      <c r="E7068" s="19"/>
      <c r="I7068" s="100"/>
      <c r="M7068" s="100"/>
      <c r="Q7068" s="99"/>
      <c r="R7068" s="340"/>
      <c r="S7068" s="119"/>
      <c r="T7068" s="123"/>
      <c r="U7068" s="119"/>
      <c r="V7068" s="99"/>
      <c r="W7068" s="127"/>
      <c r="X7068" s="99"/>
      <c r="Y7068" s="127"/>
    </row>
    <row r="7069" spans="3:25" ht="19" hidden="1">
      <c r="C7069" s="933"/>
      <c r="D7069" s="933"/>
      <c r="E7069" s="19"/>
      <c r="I7069" s="100"/>
      <c r="M7069" s="100"/>
      <c r="Q7069" s="99"/>
      <c r="R7069" s="340"/>
      <c r="S7069" s="119"/>
      <c r="T7069" s="123"/>
      <c r="U7069" s="119"/>
      <c r="V7069" s="99"/>
      <c r="W7069" s="127"/>
      <c r="X7069" s="99"/>
      <c r="Y7069" s="127"/>
    </row>
    <row r="7070" spans="3:25" ht="19" hidden="1">
      <c r="C7070" s="933"/>
      <c r="D7070" s="933"/>
      <c r="E7070" s="19"/>
      <c r="I7070" s="100"/>
      <c r="M7070" s="100"/>
      <c r="Q7070" s="99"/>
      <c r="R7070" s="340"/>
      <c r="S7070" s="119"/>
      <c r="T7070" s="123"/>
      <c r="U7070" s="119"/>
      <c r="V7070" s="99"/>
      <c r="W7070" s="127"/>
      <c r="X7070" s="99"/>
      <c r="Y7070" s="127"/>
    </row>
    <row r="7071" spans="3:25" ht="19" hidden="1">
      <c r="C7071" s="933"/>
      <c r="D7071" s="933"/>
      <c r="E7071" s="19"/>
      <c r="I7071" s="100"/>
      <c r="M7071" s="100"/>
      <c r="Q7071" s="99"/>
      <c r="R7071" s="340"/>
      <c r="S7071" s="119"/>
      <c r="T7071" s="123"/>
      <c r="U7071" s="119"/>
      <c r="V7071" s="99"/>
      <c r="W7071" s="127"/>
      <c r="X7071" s="99"/>
      <c r="Y7071" s="127"/>
    </row>
    <row r="7072" spans="3:25" ht="19" hidden="1">
      <c r="C7072" s="933"/>
      <c r="D7072" s="933"/>
      <c r="E7072" s="19"/>
      <c r="I7072" s="100"/>
      <c r="M7072" s="100"/>
      <c r="Q7072" s="99"/>
      <c r="R7072" s="340"/>
      <c r="S7072" s="119"/>
      <c r="T7072" s="123"/>
      <c r="U7072" s="119"/>
      <c r="V7072" s="99"/>
      <c r="W7072" s="127"/>
      <c r="X7072" s="99"/>
      <c r="Y7072" s="127"/>
    </row>
    <row r="7073" spans="3:25" ht="19" hidden="1">
      <c r="C7073" s="933"/>
      <c r="D7073" s="933"/>
      <c r="E7073" s="19"/>
      <c r="I7073" s="100"/>
      <c r="M7073" s="100"/>
      <c r="Q7073" s="99"/>
      <c r="R7073" s="340"/>
      <c r="S7073" s="119"/>
      <c r="T7073" s="123"/>
      <c r="U7073" s="119"/>
      <c r="V7073" s="99"/>
      <c r="W7073" s="127"/>
      <c r="X7073" s="99"/>
      <c r="Y7073" s="127"/>
    </row>
    <row r="7074" spans="3:25" ht="19" hidden="1">
      <c r="C7074" s="933"/>
      <c r="D7074" s="933"/>
      <c r="E7074" s="19"/>
      <c r="I7074" s="100"/>
      <c r="M7074" s="100"/>
      <c r="Q7074" s="99"/>
      <c r="R7074" s="340"/>
      <c r="S7074" s="119"/>
      <c r="T7074" s="123"/>
      <c r="U7074" s="119"/>
      <c r="V7074" s="99"/>
      <c r="W7074" s="127"/>
      <c r="X7074" s="99"/>
      <c r="Y7074" s="127"/>
    </row>
    <row r="7075" spans="3:25" ht="19" hidden="1">
      <c r="C7075" s="933"/>
      <c r="D7075" s="933"/>
      <c r="E7075" s="19"/>
      <c r="I7075" s="100"/>
      <c r="M7075" s="100"/>
      <c r="Q7075" s="99"/>
      <c r="R7075" s="340"/>
      <c r="S7075" s="119"/>
      <c r="T7075" s="123"/>
      <c r="U7075" s="119"/>
      <c r="V7075" s="99"/>
      <c r="W7075" s="127"/>
      <c r="X7075" s="99"/>
      <c r="Y7075" s="127"/>
    </row>
    <row r="7076" spans="3:25" ht="19" hidden="1">
      <c r="C7076" s="933"/>
      <c r="D7076" s="933"/>
      <c r="E7076" s="19"/>
      <c r="I7076" s="100"/>
      <c r="M7076" s="100"/>
      <c r="Q7076" s="99"/>
      <c r="R7076" s="340"/>
      <c r="S7076" s="119"/>
      <c r="T7076" s="123"/>
      <c r="U7076" s="119"/>
      <c r="V7076" s="99"/>
      <c r="W7076" s="127"/>
      <c r="X7076" s="99"/>
      <c r="Y7076" s="127"/>
    </row>
    <row r="7077" spans="3:25" ht="19" hidden="1">
      <c r="C7077" s="933"/>
      <c r="D7077" s="933"/>
      <c r="E7077" s="19"/>
      <c r="I7077" s="100"/>
      <c r="M7077" s="100"/>
      <c r="Q7077" s="99"/>
      <c r="R7077" s="340"/>
      <c r="S7077" s="119"/>
      <c r="T7077" s="123"/>
      <c r="U7077" s="119"/>
      <c r="V7077" s="99"/>
      <c r="W7077" s="127"/>
      <c r="X7077" s="99"/>
      <c r="Y7077" s="127"/>
    </row>
    <row r="7078" spans="3:25" ht="19" hidden="1">
      <c r="C7078" s="933"/>
      <c r="D7078" s="933"/>
      <c r="E7078" s="19"/>
      <c r="I7078" s="100"/>
      <c r="M7078" s="100"/>
      <c r="Q7078" s="99"/>
      <c r="R7078" s="340"/>
      <c r="S7078" s="119"/>
      <c r="T7078" s="123"/>
      <c r="U7078" s="119"/>
      <c r="V7078" s="99"/>
      <c r="W7078" s="127"/>
      <c r="X7078" s="99"/>
      <c r="Y7078" s="127"/>
    </row>
    <row r="7079" spans="3:25" ht="19" hidden="1">
      <c r="C7079" s="933"/>
      <c r="D7079" s="933"/>
      <c r="E7079" s="19"/>
      <c r="I7079" s="100"/>
      <c r="M7079" s="100"/>
      <c r="Q7079" s="99"/>
      <c r="R7079" s="340"/>
      <c r="S7079" s="119"/>
      <c r="T7079" s="123"/>
      <c r="U7079" s="119"/>
      <c r="V7079" s="99"/>
      <c r="W7079" s="127"/>
      <c r="X7079" s="99"/>
      <c r="Y7079" s="127"/>
    </row>
    <row r="7080" spans="3:25" ht="19" hidden="1">
      <c r="C7080" s="933"/>
      <c r="D7080" s="933"/>
      <c r="E7080" s="19"/>
      <c r="I7080" s="100"/>
      <c r="M7080" s="100"/>
      <c r="Q7080" s="99"/>
      <c r="R7080" s="340"/>
      <c r="S7080" s="119"/>
      <c r="T7080" s="123"/>
      <c r="U7080" s="119"/>
      <c r="V7080" s="99"/>
      <c r="W7080" s="127"/>
      <c r="X7080" s="99"/>
      <c r="Y7080" s="127"/>
    </row>
    <row r="7081" spans="3:25" ht="19" hidden="1">
      <c r="C7081" s="933"/>
      <c r="D7081" s="933"/>
      <c r="E7081" s="19"/>
      <c r="I7081" s="100"/>
      <c r="M7081" s="100"/>
      <c r="Q7081" s="99"/>
      <c r="R7081" s="340"/>
      <c r="S7081" s="119"/>
      <c r="T7081" s="123"/>
      <c r="U7081" s="119"/>
      <c r="V7081" s="99"/>
      <c r="W7081" s="127"/>
      <c r="X7081" s="99"/>
      <c r="Y7081" s="127"/>
    </row>
    <row r="7082" spans="3:25" ht="19" hidden="1">
      <c r="C7082" s="933"/>
      <c r="D7082" s="933"/>
      <c r="E7082" s="19"/>
      <c r="I7082" s="100"/>
      <c r="M7082" s="100"/>
      <c r="Q7082" s="99"/>
      <c r="R7082" s="340"/>
      <c r="S7082" s="119"/>
      <c r="T7082" s="123"/>
      <c r="U7082" s="119"/>
      <c r="V7082" s="99"/>
      <c r="W7082" s="127"/>
      <c r="X7082" s="99"/>
      <c r="Y7082" s="127"/>
    </row>
    <row r="7083" spans="3:25" ht="19" hidden="1">
      <c r="C7083" s="933"/>
      <c r="D7083" s="933"/>
      <c r="E7083" s="19"/>
      <c r="I7083" s="100"/>
      <c r="M7083" s="100"/>
      <c r="Q7083" s="99"/>
      <c r="R7083" s="340"/>
      <c r="S7083" s="119"/>
      <c r="T7083" s="123"/>
      <c r="U7083" s="119"/>
      <c r="V7083" s="99"/>
      <c r="W7083" s="127"/>
      <c r="X7083" s="99"/>
      <c r="Y7083" s="127"/>
    </row>
    <row r="7084" spans="3:25" ht="19" hidden="1">
      <c r="C7084" s="933"/>
      <c r="D7084" s="933"/>
      <c r="E7084" s="19"/>
      <c r="I7084" s="100"/>
      <c r="M7084" s="100"/>
      <c r="Q7084" s="99"/>
      <c r="R7084" s="340"/>
      <c r="S7084" s="119"/>
      <c r="T7084" s="123"/>
      <c r="U7084" s="119"/>
      <c r="V7084" s="99"/>
      <c r="W7084" s="127"/>
      <c r="X7084" s="99"/>
      <c r="Y7084" s="127"/>
    </row>
    <row r="7085" spans="3:25" ht="19" hidden="1">
      <c r="C7085" s="933"/>
      <c r="D7085" s="933"/>
      <c r="E7085" s="19"/>
      <c r="I7085" s="100"/>
      <c r="M7085" s="100"/>
      <c r="Q7085" s="99"/>
      <c r="R7085" s="340"/>
      <c r="S7085" s="119"/>
      <c r="T7085" s="123"/>
      <c r="U7085" s="119"/>
      <c r="V7085" s="99"/>
      <c r="W7085" s="127"/>
      <c r="X7085" s="99"/>
      <c r="Y7085" s="127"/>
    </row>
    <row r="7086" spans="3:25" ht="19" hidden="1">
      <c r="C7086" s="933"/>
      <c r="D7086" s="933"/>
      <c r="E7086" s="19"/>
      <c r="I7086" s="100"/>
      <c r="M7086" s="100"/>
      <c r="Q7086" s="99"/>
      <c r="R7086" s="340"/>
      <c r="S7086" s="119"/>
      <c r="T7086" s="123"/>
      <c r="U7086" s="119"/>
      <c r="V7086" s="99"/>
      <c r="W7086" s="127"/>
      <c r="X7086" s="99"/>
      <c r="Y7086" s="127"/>
    </row>
    <row r="7087" spans="3:25" ht="19" hidden="1">
      <c r="C7087" s="933"/>
      <c r="D7087" s="933"/>
      <c r="E7087" s="19"/>
      <c r="I7087" s="100"/>
      <c r="M7087" s="100"/>
      <c r="Q7087" s="99"/>
      <c r="R7087" s="340"/>
      <c r="S7087" s="119"/>
      <c r="T7087" s="123"/>
      <c r="U7087" s="119"/>
      <c r="V7087" s="99"/>
      <c r="W7087" s="127"/>
      <c r="X7087" s="99"/>
      <c r="Y7087" s="127"/>
    </row>
    <row r="7088" spans="3:25" ht="19" hidden="1">
      <c r="C7088" s="933"/>
      <c r="D7088" s="933"/>
      <c r="E7088" s="19"/>
      <c r="I7088" s="100"/>
      <c r="M7088" s="100"/>
      <c r="Q7088" s="99"/>
      <c r="R7088" s="340"/>
      <c r="S7088" s="119"/>
      <c r="T7088" s="123"/>
      <c r="U7088" s="119"/>
      <c r="V7088" s="99"/>
      <c r="W7088" s="127"/>
      <c r="X7088" s="99"/>
      <c r="Y7088" s="127"/>
    </row>
    <row r="7089" spans="3:25" ht="19" hidden="1">
      <c r="C7089" s="933"/>
      <c r="D7089" s="933"/>
      <c r="E7089" s="19"/>
      <c r="I7089" s="100"/>
      <c r="M7089" s="100"/>
      <c r="Q7089" s="99"/>
      <c r="R7089" s="340"/>
      <c r="S7089" s="119"/>
      <c r="T7089" s="123"/>
      <c r="U7089" s="119"/>
      <c r="V7089" s="99"/>
      <c r="W7089" s="127"/>
      <c r="X7089" s="99"/>
      <c r="Y7089" s="127"/>
    </row>
    <row r="7090" spans="3:25" ht="19" hidden="1">
      <c r="C7090" s="933"/>
      <c r="D7090" s="933"/>
      <c r="E7090" s="19"/>
      <c r="I7090" s="100"/>
      <c r="M7090" s="100"/>
      <c r="Q7090" s="99"/>
      <c r="R7090" s="340"/>
      <c r="S7090" s="119"/>
      <c r="T7090" s="123"/>
      <c r="U7090" s="119"/>
      <c r="V7090" s="99"/>
      <c r="W7090" s="127"/>
      <c r="X7090" s="99"/>
      <c r="Y7090" s="127"/>
    </row>
    <row r="7091" spans="3:25" ht="19" hidden="1">
      <c r="C7091" s="933"/>
      <c r="D7091" s="933"/>
      <c r="E7091" s="19"/>
      <c r="I7091" s="100"/>
      <c r="M7091" s="100"/>
      <c r="Q7091" s="99"/>
      <c r="R7091" s="340"/>
      <c r="S7091" s="119"/>
      <c r="T7091" s="123"/>
      <c r="U7091" s="119"/>
      <c r="V7091" s="99"/>
      <c r="W7091" s="127"/>
      <c r="X7091" s="99"/>
      <c r="Y7091" s="127"/>
    </row>
    <row r="7092" spans="3:25" ht="19" hidden="1">
      <c r="C7092" s="933"/>
      <c r="D7092" s="933"/>
      <c r="E7092" s="19"/>
      <c r="I7092" s="100"/>
      <c r="M7092" s="100"/>
      <c r="Q7092" s="99"/>
      <c r="R7092" s="340"/>
      <c r="S7092" s="119"/>
      <c r="T7092" s="123"/>
      <c r="U7092" s="119"/>
      <c r="V7092" s="99"/>
      <c r="W7092" s="127"/>
      <c r="X7092" s="99"/>
      <c r="Y7092" s="127"/>
    </row>
    <row r="7093" spans="3:25" ht="19" hidden="1">
      <c r="C7093" s="933"/>
      <c r="D7093" s="933"/>
      <c r="E7093" s="19"/>
      <c r="I7093" s="100"/>
      <c r="M7093" s="100"/>
      <c r="Q7093" s="99"/>
      <c r="R7093" s="340"/>
      <c r="S7093" s="119"/>
      <c r="T7093" s="123"/>
      <c r="U7093" s="119"/>
      <c r="V7093" s="99"/>
      <c r="W7093" s="127"/>
      <c r="X7093" s="99"/>
      <c r="Y7093" s="127"/>
    </row>
    <row r="7094" spans="3:25" ht="19" hidden="1">
      <c r="C7094" s="933"/>
      <c r="D7094" s="933"/>
      <c r="E7094" s="19"/>
      <c r="I7094" s="100"/>
      <c r="M7094" s="100"/>
      <c r="Q7094" s="99"/>
      <c r="R7094" s="340"/>
      <c r="S7094" s="119"/>
      <c r="T7094" s="123"/>
      <c r="U7094" s="119"/>
      <c r="V7094" s="99"/>
      <c r="W7094" s="127"/>
      <c r="X7094" s="99"/>
      <c r="Y7094" s="127"/>
    </row>
    <row r="7095" spans="3:25" ht="19" hidden="1">
      <c r="C7095" s="933"/>
      <c r="D7095" s="933"/>
      <c r="E7095" s="19"/>
      <c r="I7095" s="100"/>
      <c r="M7095" s="100"/>
      <c r="Q7095" s="99"/>
      <c r="R7095" s="340"/>
      <c r="S7095" s="119"/>
      <c r="T7095" s="123"/>
      <c r="U7095" s="119"/>
      <c r="V7095" s="99"/>
      <c r="W7095" s="127"/>
      <c r="X7095" s="99"/>
      <c r="Y7095" s="127"/>
    </row>
    <row r="7096" spans="3:25" ht="19" hidden="1">
      <c r="C7096" s="933"/>
      <c r="D7096" s="933"/>
      <c r="E7096" s="19"/>
      <c r="I7096" s="100"/>
      <c r="M7096" s="100"/>
      <c r="Q7096" s="99"/>
      <c r="R7096" s="340"/>
      <c r="S7096" s="119"/>
      <c r="T7096" s="123"/>
      <c r="U7096" s="119"/>
      <c r="V7096" s="99"/>
      <c r="W7096" s="127"/>
      <c r="X7096" s="99"/>
      <c r="Y7096" s="127"/>
    </row>
    <row r="7097" spans="3:25" ht="19" hidden="1">
      <c r="C7097" s="933"/>
      <c r="D7097" s="933"/>
      <c r="E7097" s="19"/>
      <c r="I7097" s="100"/>
      <c r="M7097" s="100"/>
      <c r="Q7097" s="99"/>
      <c r="R7097" s="340"/>
      <c r="S7097" s="119"/>
      <c r="T7097" s="123"/>
      <c r="U7097" s="119"/>
      <c r="V7097" s="99"/>
      <c r="W7097" s="127"/>
      <c r="X7097" s="99"/>
      <c r="Y7097" s="127"/>
    </row>
    <row r="7098" spans="3:25" ht="19" hidden="1">
      <c r="C7098" s="933"/>
      <c r="D7098" s="933"/>
      <c r="E7098" s="19"/>
      <c r="I7098" s="100"/>
      <c r="M7098" s="100"/>
      <c r="Q7098" s="99"/>
      <c r="R7098" s="340"/>
      <c r="S7098" s="119"/>
      <c r="T7098" s="123"/>
      <c r="U7098" s="119"/>
      <c r="V7098" s="99"/>
      <c r="W7098" s="127"/>
      <c r="X7098" s="99"/>
      <c r="Y7098" s="127"/>
    </row>
    <row r="7099" spans="3:25" ht="19" hidden="1">
      <c r="C7099" s="933"/>
      <c r="D7099" s="933"/>
      <c r="E7099" s="19"/>
      <c r="I7099" s="100"/>
      <c r="M7099" s="100"/>
      <c r="Q7099" s="99"/>
      <c r="R7099" s="340"/>
      <c r="S7099" s="119"/>
      <c r="T7099" s="123"/>
      <c r="U7099" s="119"/>
      <c r="V7099" s="99"/>
      <c r="W7099" s="127"/>
      <c r="X7099" s="99"/>
      <c r="Y7099" s="127"/>
    </row>
    <row r="7100" spans="3:25" ht="19" hidden="1">
      <c r="C7100" s="933"/>
      <c r="D7100" s="933"/>
      <c r="E7100" s="19"/>
      <c r="I7100" s="100"/>
      <c r="M7100" s="100"/>
      <c r="Q7100" s="99"/>
      <c r="R7100" s="340"/>
      <c r="S7100" s="119"/>
      <c r="T7100" s="123"/>
      <c r="U7100" s="119"/>
      <c r="V7100" s="99"/>
      <c r="W7100" s="127"/>
      <c r="X7100" s="99"/>
      <c r="Y7100" s="127"/>
    </row>
    <row r="7101" spans="3:25" ht="19" hidden="1">
      <c r="C7101" s="933"/>
      <c r="D7101" s="933"/>
      <c r="E7101" s="19"/>
      <c r="I7101" s="100"/>
      <c r="M7101" s="100"/>
      <c r="Q7101" s="99"/>
      <c r="R7101" s="340"/>
      <c r="S7101" s="119"/>
      <c r="T7101" s="123"/>
      <c r="U7101" s="119"/>
      <c r="V7101" s="99"/>
      <c r="W7101" s="127"/>
      <c r="X7101" s="99"/>
      <c r="Y7101" s="127"/>
    </row>
    <row r="7102" spans="3:25" ht="19" hidden="1">
      <c r="C7102" s="933"/>
      <c r="D7102" s="933"/>
      <c r="E7102" s="19"/>
      <c r="I7102" s="100"/>
      <c r="M7102" s="100"/>
      <c r="Q7102" s="99"/>
      <c r="R7102" s="340"/>
      <c r="S7102" s="119"/>
      <c r="T7102" s="123"/>
      <c r="U7102" s="119"/>
      <c r="V7102" s="99"/>
      <c r="W7102" s="127"/>
      <c r="X7102" s="99"/>
      <c r="Y7102" s="127"/>
    </row>
    <row r="7103" spans="3:25" ht="19" hidden="1">
      <c r="C7103" s="933"/>
      <c r="D7103" s="933"/>
      <c r="E7103" s="19"/>
      <c r="I7103" s="100"/>
      <c r="M7103" s="100"/>
      <c r="Q7103" s="99"/>
      <c r="R7103" s="340"/>
      <c r="S7103" s="119"/>
      <c r="T7103" s="123"/>
      <c r="U7103" s="119"/>
      <c r="V7103" s="99"/>
      <c r="W7103" s="127"/>
      <c r="X7103" s="99"/>
      <c r="Y7103" s="127"/>
    </row>
    <row r="7104" spans="3:25" ht="19" hidden="1">
      <c r="C7104" s="933"/>
      <c r="D7104" s="933"/>
      <c r="E7104" s="19"/>
      <c r="I7104" s="100"/>
      <c r="M7104" s="100"/>
      <c r="Q7104" s="99"/>
      <c r="R7104" s="340"/>
      <c r="S7104" s="119"/>
      <c r="T7104" s="123"/>
      <c r="U7104" s="119"/>
      <c r="V7104" s="99"/>
      <c r="W7104" s="127"/>
      <c r="X7104" s="99"/>
      <c r="Y7104" s="127"/>
    </row>
    <row r="7105" spans="3:25" ht="19" hidden="1">
      <c r="C7105" s="933"/>
      <c r="D7105" s="933"/>
      <c r="E7105" s="19"/>
      <c r="I7105" s="100"/>
      <c r="M7105" s="100"/>
      <c r="Q7105" s="99"/>
      <c r="R7105" s="340"/>
      <c r="S7105" s="119"/>
      <c r="T7105" s="123"/>
      <c r="U7105" s="119"/>
      <c r="V7105" s="99"/>
      <c r="W7105" s="127"/>
      <c r="X7105" s="99"/>
      <c r="Y7105" s="127"/>
    </row>
    <row r="7106" spans="3:25" ht="19" hidden="1">
      <c r="C7106" s="933"/>
      <c r="D7106" s="933"/>
      <c r="E7106" s="19"/>
      <c r="I7106" s="100"/>
      <c r="M7106" s="100"/>
      <c r="Q7106" s="99"/>
      <c r="R7106" s="340"/>
      <c r="S7106" s="119"/>
      <c r="T7106" s="123"/>
      <c r="U7106" s="119"/>
      <c r="V7106" s="99"/>
      <c r="W7106" s="127"/>
      <c r="X7106" s="99"/>
      <c r="Y7106" s="127"/>
    </row>
    <row r="7107" spans="3:25" ht="19" hidden="1">
      <c r="C7107" s="933"/>
      <c r="D7107" s="933"/>
      <c r="E7107" s="19"/>
      <c r="I7107" s="100"/>
      <c r="M7107" s="100"/>
      <c r="Q7107" s="99"/>
      <c r="R7107" s="340"/>
      <c r="S7107" s="119"/>
      <c r="T7107" s="123"/>
      <c r="U7107" s="119"/>
      <c r="V7107" s="99"/>
      <c r="W7107" s="127"/>
      <c r="X7107" s="99"/>
      <c r="Y7107" s="127"/>
    </row>
    <row r="7108" spans="3:25" ht="19" hidden="1">
      <c r="C7108" s="933"/>
      <c r="D7108" s="933"/>
      <c r="E7108" s="19"/>
      <c r="I7108" s="100"/>
      <c r="M7108" s="100"/>
      <c r="Q7108" s="99"/>
      <c r="R7108" s="340"/>
      <c r="S7108" s="119"/>
      <c r="T7108" s="123"/>
      <c r="U7108" s="119"/>
      <c r="V7108" s="99"/>
      <c r="W7108" s="127"/>
      <c r="X7108" s="99"/>
      <c r="Y7108" s="127"/>
    </row>
    <row r="7109" spans="3:25" ht="19" hidden="1">
      <c r="C7109" s="933"/>
      <c r="D7109" s="933"/>
      <c r="E7109" s="19"/>
      <c r="I7109" s="100"/>
      <c r="M7109" s="100"/>
      <c r="Q7109" s="99"/>
      <c r="R7109" s="340"/>
      <c r="S7109" s="119"/>
      <c r="T7109" s="123"/>
      <c r="U7109" s="119"/>
      <c r="V7109" s="99"/>
      <c r="W7109" s="127"/>
      <c r="X7109" s="99"/>
      <c r="Y7109" s="127"/>
    </row>
    <row r="7110" spans="3:25" ht="19" hidden="1">
      <c r="C7110" s="933"/>
      <c r="D7110" s="933"/>
      <c r="E7110" s="19"/>
      <c r="I7110" s="100"/>
      <c r="M7110" s="100"/>
      <c r="Q7110" s="99"/>
      <c r="R7110" s="340"/>
      <c r="S7110" s="119"/>
      <c r="T7110" s="123"/>
      <c r="U7110" s="119"/>
      <c r="V7110" s="99"/>
      <c r="W7110" s="127"/>
      <c r="X7110" s="99"/>
      <c r="Y7110" s="127"/>
    </row>
    <row r="7111" spans="3:25" ht="19" hidden="1">
      <c r="C7111" s="933"/>
      <c r="D7111" s="933"/>
      <c r="E7111" s="19"/>
      <c r="I7111" s="100"/>
      <c r="M7111" s="100"/>
      <c r="Q7111" s="99"/>
      <c r="R7111" s="340"/>
      <c r="S7111" s="119"/>
      <c r="T7111" s="123"/>
      <c r="U7111" s="119"/>
      <c r="V7111" s="99"/>
      <c r="W7111" s="127"/>
      <c r="X7111" s="99"/>
      <c r="Y7111" s="127"/>
    </row>
    <row r="7112" spans="3:25" ht="19" hidden="1">
      <c r="C7112" s="933"/>
      <c r="D7112" s="933"/>
      <c r="E7112" s="19"/>
      <c r="I7112" s="100"/>
      <c r="M7112" s="100"/>
      <c r="Q7112" s="99"/>
      <c r="R7112" s="340"/>
      <c r="S7112" s="119"/>
      <c r="T7112" s="123"/>
      <c r="U7112" s="119"/>
      <c r="V7112" s="99"/>
      <c r="W7112" s="127"/>
      <c r="X7112" s="99"/>
      <c r="Y7112" s="127"/>
    </row>
    <row r="7113" spans="3:25" ht="19" hidden="1">
      <c r="C7113" s="933"/>
      <c r="D7113" s="933"/>
      <c r="E7113" s="19"/>
      <c r="I7113" s="100"/>
      <c r="M7113" s="100"/>
      <c r="Q7113" s="99"/>
      <c r="R7113" s="340"/>
      <c r="S7113" s="119"/>
      <c r="T7113" s="123"/>
      <c r="U7113" s="119"/>
      <c r="V7113" s="99"/>
      <c r="W7113" s="127"/>
      <c r="X7113" s="99"/>
      <c r="Y7113" s="127"/>
    </row>
    <row r="7114" spans="3:25" ht="19" hidden="1">
      <c r="C7114" s="933"/>
      <c r="D7114" s="933"/>
      <c r="E7114" s="19"/>
      <c r="I7114" s="100"/>
      <c r="M7114" s="100"/>
      <c r="Q7114" s="99"/>
      <c r="R7114" s="340"/>
      <c r="S7114" s="119"/>
      <c r="T7114" s="123"/>
      <c r="U7114" s="119"/>
      <c r="V7114" s="99"/>
      <c r="W7114" s="127"/>
      <c r="X7114" s="99"/>
      <c r="Y7114" s="127"/>
    </row>
    <row r="7115" spans="3:25" ht="19" hidden="1">
      <c r="C7115" s="933"/>
      <c r="D7115" s="933"/>
      <c r="E7115" s="19"/>
      <c r="I7115" s="100"/>
      <c r="M7115" s="100"/>
      <c r="Q7115" s="99"/>
      <c r="R7115" s="340"/>
      <c r="S7115" s="119"/>
      <c r="T7115" s="123"/>
      <c r="U7115" s="119"/>
      <c r="V7115" s="99"/>
      <c r="W7115" s="127"/>
      <c r="X7115" s="99"/>
      <c r="Y7115" s="127"/>
    </row>
    <row r="7116" spans="3:25" ht="19" hidden="1">
      <c r="C7116" s="933"/>
      <c r="D7116" s="933"/>
      <c r="E7116" s="19"/>
      <c r="I7116" s="100"/>
      <c r="M7116" s="100"/>
      <c r="Q7116" s="99"/>
      <c r="R7116" s="340"/>
      <c r="S7116" s="119"/>
      <c r="T7116" s="123"/>
      <c r="U7116" s="119"/>
      <c r="V7116" s="99"/>
      <c r="W7116" s="127"/>
      <c r="X7116" s="99"/>
      <c r="Y7116" s="127"/>
    </row>
    <row r="7117" spans="3:25" ht="19" hidden="1">
      <c r="C7117" s="933"/>
      <c r="D7117" s="933"/>
      <c r="E7117" s="19"/>
      <c r="I7117" s="100"/>
      <c r="M7117" s="100"/>
      <c r="Q7117" s="99"/>
      <c r="R7117" s="340"/>
      <c r="S7117" s="119"/>
      <c r="T7117" s="123"/>
      <c r="U7117" s="119"/>
      <c r="V7117" s="99"/>
      <c r="W7117" s="127"/>
      <c r="X7117" s="99"/>
      <c r="Y7117" s="127"/>
    </row>
    <row r="7118" spans="3:25" ht="19" hidden="1">
      <c r="C7118" s="933"/>
      <c r="D7118" s="933"/>
      <c r="E7118" s="19"/>
      <c r="I7118" s="100"/>
      <c r="M7118" s="100"/>
      <c r="Q7118" s="99"/>
      <c r="R7118" s="340"/>
      <c r="S7118" s="119"/>
      <c r="T7118" s="123"/>
      <c r="U7118" s="119"/>
      <c r="V7118" s="99"/>
      <c r="W7118" s="127"/>
      <c r="X7118" s="99"/>
      <c r="Y7118" s="127"/>
    </row>
    <row r="7119" spans="3:25" ht="19" hidden="1">
      <c r="C7119" s="933"/>
      <c r="D7119" s="933"/>
      <c r="E7119" s="19"/>
      <c r="I7119" s="100"/>
      <c r="M7119" s="100"/>
      <c r="Q7119" s="99"/>
      <c r="R7119" s="340"/>
      <c r="S7119" s="119"/>
      <c r="T7119" s="123"/>
      <c r="U7119" s="119"/>
      <c r="V7119" s="99"/>
      <c r="W7119" s="127"/>
      <c r="X7119" s="99"/>
      <c r="Y7119" s="127"/>
    </row>
    <row r="7120" spans="3:25" ht="19" hidden="1">
      <c r="C7120" s="933"/>
      <c r="D7120" s="933"/>
      <c r="E7120" s="19"/>
      <c r="I7120" s="100"/>
      <c r="M7120" s="100"/>
      <c r="Q7120" s="99"/>
      <c r="R7120" s="340"/>
      <c r="S7120" s="119"/>
      <c r="T7120" s="123"/>
      <c r="U7120" s="119"/>
      <c r="V7120" s="99"/>
      <c r="W7120" s="127"/>
      <c r="X7120" s="99"/>
      <c r="Y7120" s="127"/>
    </row>
    <row r="7121" spans="3:25" ht="19" hidden="1">
      <c r="C7121" s="933"/>
      <c r="D7121" s="933"/>
      <c r="E7121" s="19"/>
      <c r="I7121" s="100"/>
      <c r="M7121" s="100"/>
      <c r="Q7121" s="99"/>
      <c r="R7121" s="340"/>
      <c r="S7121" s="119"/>
      <c r="T7121" s="123"/>
      <c r="U7121" s="119"/>
      <c r="V7121" s="99"/>
      <c r="W7121" s="127"/>
      <c r="X7121" s="99"/>
      <c r="Y7121" s="127"/>
    </row>
    <row r="7122" spans="3:25" ht="19" hidden="1">
      <c r="C7122" s="933"/>
      <c r="D7122" s="933"/>
      <c r="E7122" s="19"/>
      <c r="I7122" s="100"/>
      <c r="M7122" s="100"/>
      <c r="Q7122" s="99"/>
      <c r="R7122" s="340"/>
      <c r="S7122" s="119"/>
      <c r="T7122" s="123"/>
      <c r="U7122" s="119"/>
      <c r="V7122" s="99"/>
      <c r="W7122" s="127"/>
      <c r="X7122" s="99"/>
      <c r="Y7122" s="127"/>
    </row>
    <row r="7123" spans="3:25" ht="19" hidden="1">
      <c r="C7123" s="933"/>
      <c r="D7123" s="933"/>
      <c r="E7123" s="19"/>
      <c r="I7123" s="100"/>
      <c r="M7123" s="100"/>
      <c r="Q7123" s="99"/>
      <c r="R7123" s="340"/>
      <c r="S7123" s="119"/>
      <c r="T7123" s="123"/>
      <c r="U7123" s="119"/>
      <c r="V7123" s="99"/>
      <c r="W7123" s="127"/>
      <c r="X7123" s="99"/>
      <c r="Y7123" s="127"/>
    </row>
    <row r="7124" spans="3:25" ht="19" hidden="1">
      <c r="C7124" s="933"/>
      <c r="D7124" s="933"/>
      <c r="E7124" s="19"/>
      <c r="I7124" s="100"/>
      <c r="M7124" s="100"/>
      <c r="Q7124" s="99"/>
      <c r="R7124" s="340"/>
      <c r="S7124" s="119"/>
      <c r="T7124" s="123"/>
      <c r="U7124" s="119"/>
      <c r="V7124" s="99"/>
      <c r="W7124" s="127"/>
      <c r="X7124" s="99"/>
      <c r="Y7124" s="127"/>
    </row>
    <row r="7125" spans="3:25" ht="19" hidden="1">
      <c r="C7125" s="933"/>
      <c r="D7125" s="933"/>
      <c r="E7125" s="19"/>
      <c r="I7125" s="100"/>
      <c r="M7125" s="100"/>
      <c r="Q7125" s="99"/>
      <c r="R7125" s="340"/>
      <c r="S7125" s="119"/>
      <c r="T7125" s="123"/>
      <c r="U7125" s="119"/>
      <c r="V7125" s="99"/>
      <c r="W7125" s="127"/>
      <c r="X7125" s="99"/>
      <c r="Y7125" s="127"/>
    </row>
    <row r="7126" spans="3:25" ht="19" hidden="1">
      <c r="C7126" s="933"/>
      <c r="D7126" s="933"/>
      <c r="E7126" s="19"/>
      <c r="I7126" s="100"/>
      <c r="M7126" s="100"/>
      <c r="Q7126" s="99"/>
      <c r="R7126" s="340"/>
      <c r="S7126" s="119"/>
      <c r="T7126" s="123"/>
      <c r="U7126" s="119"/>
      <c r="V7126" s="99"/>
      <c r="W7126" s="127"/>
      <c r="X7126" s="99"/>
      <c r="Y7126" s="127"/>
    </row>
    <row r="7127" spans="3:25" ht="19" hidden="1">
      <c r="C7127" s="933"/>
      <c r="D7127" s="933"/>
      <c r="E7127" s="19"/>
      <c r="I7127" s="100"/>
      <c r="M7127" s="100"/>
      <c r="Q7127" s="99"/>
      <c r="R7127" s="340"/>
      <c r="S7127" s="119"/>
      <c r="T7127" s="123"/>
      <c r="U7127" s="119"/>
      <c r="V7127" s="99"/>
      <c r="W7127" s="127"/>
      <c r="X7127" s="99"/>
      <c r="Y7127" s="127"/>
    </row>
    <row r="7128" spans="3:25" ht="19" hidden="1">
      <c r="C7128" s="933"/>
      <c r="D7128" s="933"/>
      <c r="E7128" s="19"/>
      <c r="I7128" s="100"/>
      <c r="M7128" s="100"/>
      <c r="Q7128" s="99"/>
      <c r="R7128" s="340"/>
      <c r="S7128" s="119"/>
      <c r="T7128" s="123"/>
      <c r="U7128" s="119"/>
      <c r="V7128" s="99"/>
      <c r="W7128" s="127"/>
      <c r="X7128" s="99"/>
      <c r="Y7128" s="127"/>
    </row>
    <row r="7129" spans="3:25" ht="19" hidden="1">
      <c r="C7129" s="933"/>
      <c r="D7129" s="933"/>
      <c r="E7129" s="19"/>
      <c r="I7129" s="100"/>
      <c r="M7129" s="100"/>
      <c r="Q7129" s="99"/>
      <c r="R7129" s="340"/>
      <c r="S7129" s="119"/>
      <c r="T7129" s="123"/>
      <c r="U7129" s="119"/>
      <c r="V7129" s="99"/>
      <c r="W7129" s="127"/>
      <c r="X7129" s="99"/>
      <c r="Y7129" s="127"/>
    </row>
    <row r="7130" spans="3:25" ht="19" hidden="1">
      <c r="C7130" s="933"/>
      <c r="D7130" s="933"/>
      <c r="E7130" s="19"/>
      <c r="I7130" s="100"/>
      <c r="M7130" s="100"/>
      <c r="Q7130" s="99"/>
      <c r="R7130" s="340"/>
      <c r="S7130" s="119"/>
      <c r="T7130" s="123"/>
      <c r="U7130" s="119"/>
      <c r="V7130" s="99"/>
      <c r="W7130" s="127"/>
      <c r="X7130" s="99"/>
      <c r="Y7130" s="127"/>
    </row>
    <row r="7131" spans="3:25" ht="19" hidden="1">
      <c r="C7131" s="933"/>
      <c r="D7131" s="933"/>
      <c r="E7131" s="19"/>
      <c r="I7131" s="100"/>
      <c r="M7131" s="100"/>
      <c r="Q7131" s="99"/>
      <c r="R7131" s="340"/>
      <c r="S7131" s="119"/>
      <c r="T7131" s="123"/>
      <c r="U7131" s="119"/>
      <c r="V7131" s="99"/>
      <c r="W7131" s="127"/>
      <c r="X7131" s="99"/>
      <c r="Y7131" s="127"/>
    </row>
    <row r="7132" spans="3:25" ht="19" hidden="1">
      <c r="C7132" s="933"/>
      <c r="D7132" s="933"/>
      <c r="E7132" s="19"/>
      <c r="I7132" s="100"/>
      <c r="M7132" s="100"/>
      <c r="Q7132" s="99"/>
      <c r="R7132" s="340"/>
      <c r="S7132" s="119"/>
      <c r="T7132" s="123"/>
      <c r="U7132" s="119"/>
      <c r="V7132" s="99"/>
      <c r="W7132" s="127"/>
      <c r="X7132" s="99"/>
      <c r="Y7132" s="127"/>
    </row>
    <row r="7133" spans="3:25" ht="19" hidden="1">
      <c r="C7133" s="933"/>
      <c r="D7133" s="933"/>
      <c r="E7133" s="19"/>
      <c r="I7133" s="100"/>
      <c r="M7133" s="100"/>
      <c r="Q7133" s="99"/>
      <c r="R7133" s="340"/>
      <c r="S7133" s="119"/>
      <c r="T7133" s="123"/>
      <c r="U7133" s="119"/>
      <c r="V7133" s="99"/>
      <c r="W7133" s="127"/>
      <c r="X7133" s="99"/>
      <c r="Y7133" s="127"/>
    </row>
    <row r="7134" spans="3:25" ht="19" hidden="1">
      <c r="C7134" s="933"/>
      <c r="D7134" s="933"/>
      <c r="E7134" s="19"/>
      <c r="I7134" s="100"/>
      <c r="M7134" s="100"/>
      <c r="Q7134" s="99"/>
      <c r="R7134" s="340"/>
      <c r="S7134" s="119"/>
      <c r="T7134" s="123"/>
      <c r="U7134" s="119"/>
      <c r="V7134" s="99"/>
      <c r="W7134" s="127"/>
      <c r="X7134" s="99"/>
      <c r="Y7134" s="127"/>
    </row>
    <row r="7135" spans="3:25" ht="19" hidden="1">
      <c r="C7135" s="933"/>
      <c r="D7135" s="933"/>
      <c r="E7135" s="19"/>
      <c r="I7135" s="100"/>
      <c r="M7135" s="100"/>
      <c r="Q7135" s="99"/>
      <c r="R7135" s="340"/>
      <c r="S7135" s="119"/>
      <c r="T7135" s="123"/>
      <c r="U7135" s="119"/>
      <c r="V7135" s="99"/>
      <c r="W7135" s="127"/>
      <c r="X7135" s="99"/>
      <c r="Y7135" s="127"/>
    </row>
    <row r="7136" spans="3:25" ht="19" hidden="1">
      <c r="C7136" s="933"/>
      <c r="D7136" s="933"/>
      <c r="E7136" s="19"/>
      <c r="I7136" s="100"/>
      <c r="M7136" s="100"/>
      <c r="Q7136" s="99"/>
      <c r="R7136" s="340"/>
      <c r="S7136" s="119"/>
      <c r="T7136" s="123"/>
      <c r="U7136" s="119"/>
      <c r="V7136" s="99"/>
      <c r="W7136" s="127"/>
      <c r="X7136" s="99"/>
      <c r="Y7136" s="127"/>
    </row>
    <row r="7137" spans="3:25" ht="19" hidden="1">
      <c r="C7137" s="933"/>
      <c r="D7137" s="933"/>
      <c r="E7137" s="19"/>
      <c r="I7137" s="100"/>
      <c r="M7137" s="100"/>
      <c r="Q7137" s="99"/>
      <c r="R7137" s="340"/>
      <c r="S7137" s="119"/>
      <c r="T7137" s="123"/>
      <c r="U7137" s="119"/>
      <c r="V7137" s="99"/>
      <c r="W7137" s="127"/>
      <c r="X7137" s="99"/>
      <c r="Y7137" s="127"/>
    </row>
    <row r="7138" spans="3:25" ht="19" hidden="1">
      <c r="C7138" s="933"/>
      <c r="D7138" s="933"/>
      <c r="E7138" s="19"/>
      <c r="I7138" s="100"/>
      <c r="M7138" s="100"/>
      <c r="Q7138" s="99"/>
      <c r="R7138" s="340"/>
      <c r="S7138" s="119"/>
      <c r="T7138" s="123"/>
      <c r="U7138" s="119"/>
      <c r="V7138" s="99"/>
      <c r="W7138" s="127"/>
      <c r="X7138" s="99"/>
      <c r="Y7138" s="127"/>
    </row>
    <row r="7139" spans="3:25" ht="19" hidden="1">
      <c r="C7139" s="933"/>
      <c r="D7139" s="933"/>
      <c r="E7139" s="19"/>
      <c r="I7139" s="100"/>
      <c r="M7139" s="100"/>
      <c r="Q7139" s="99"/>
      <c r="R7139" s="340"/>
      <c r="S7139" s="119"/>
      <c r="T7139" s="123"/>
      <c r="U7139" s="119"/>
      <c r="V7139" s="99"/>
      <c r="W7139" s="127"/>
      <c r="X7139" s="99"/>
      <c r="Y7139" s="127"/>
    </row>
    <row r="7140" spans="3:25" ht="19" hidden="1">
      <c r="C7140" s="933"/>
      <c r="D7140" s="933"/>
      <c r="E7140" s="19"/>
      <c r="I7140" s="100"/>
      <c r="M7140" s="100"/>
      <c r="Q7140" s="99"/>
      <c r="R7140" s="340"/>
      <c r="S7140" s="119"/>
      <c r="T7140" s="123"/>
      <c r="U7140" s="119"/>
      <c r="V7140" s="99"/>
      <c r="W7140" s="127"/>
      <c r="X7140" s="99"/>
      <c r="Y7140" s="127"/>
    </row>
    <row r="7141" spans="3:25" ht="19" hidden="1">
      <c r="C7141" s="933"/>
      <c r="D7141" s="933"/>
      <c r="E7141" s="19"/>
      <c r="I7141" s="100"/>
      <c r="M7141" s="100"/>
      <c r="Q7141" s="99"/>
      <c r="R7141" s="340"/>
      <c r="S7141" s="119"/>
      <c r="T7141" s="123"/>
      <c r="U7141" s="119"/>
      <c r="V7141" s="99"/>
      <c r="W7141" s="127"/>
      <c r="X7141" s="99"/>
      <c r="Y7141" s="127"/>
    </row>
    <row r="7142" spans="3:25" ht="19" hidden="1">
      <c r="C7142" s="933"/>
      <c r="D7142" s="933"/>
      <c r="E7142" s="19"/>
      <c r="I7142" s="100"/>
      <c r="M7142" s="100"/>
      <c r="Q7142" s="99"/>
      <c r="R7142" s="340"/>
      <c r="S7142" s="119"/>
      <c r="T7142" s="123"/>
      <c r="U7142" s="119"/>
      <c r="V7142" s="99"/>
      <c r="W7142" s="127"/>
      <c r="X7142" s="99"/>
      <c r="Y7142" s="127"/>
    </row>
    <row r="7143" spans="3:25" ht="19" hidden="1">
      <c r="C7143" s="933"/>
      <c r="D7143" s="933"/>
      <c r="E7143" s="19"/>
      <c r="I7143" s="100"/>
      <c r="M7143" s="100"/>
      <c r="Q7143" s="99"/>
      <c r="R7143" s="340"/>
      <c r="S7143" s="119"/>
      <c r="T7143" s="123"/>
      <c r="U7143" s="119"/>
      <c r="V7143" s="99"/>
      <c r="W7143" s="127"/>
      <c r="X7143" s="99"/>
      <c r="Y7143" s="127"/>
    </row>
    <row r="7144" spans="3:25" ht="19" hidden="1">
      <c r="C7144" s="933"/>
      <c r="D7144" s="933"/>
      <c r="E7144" s="19"/>
      <c r="I7144" s="100"/>
      <c r="M7144" s="100"/>
      <c r="Q7144" s="99"/>
      <c r="R7144" s="340"/>
      <c r="S7144" s="119"/>
      <c r="T7144" s="123"/>
      <c r="U7144" s="119"/>
      <c r="V7144" s="99"/>
      <c r="W7144" s="127"/>
      <c r="X7144" s="99"/>
      <c r="Y7144" s="127"/>
    </row>
    <row r="7145" spans="3:25" ht="19" hidden="1">
      <c r="C7145" s="933"/>
      <c r="D7145" s="933"/>
      <c r="E7145" s="19"/>
      <c r="I7145" s="100"/>
      <c r="M7145" s="100"/>
      <c r="Q7145" s="99"/>
      <c r="R7145" s="340"/>
      <c r="S7145" s="119"/>
      <c r="T7145" s="123"/>
      <c r="U7145" s="119"/>
      <c r="V7145" s="99"/>
      <c r="W7145" s="127"/>
      <c r="X7145" s="99"/>
      <c r="Y7145" s="127"/>
    </row>
    <row r="7146" spans="3:25" ht="19" hidden="1">
      <c r="C7146" s="933"/>
      <c r="D7146" s="933"/>
      <c r="E7146" s="19"/>
      <c r="I7146" s="100"/>
      <c r="M7146" s="100"/>
      <c r="Q7146" s="99"/>
      <c r="R7146" s="340"/>
      <c r="S7146" s="119"/>
      <c r="T7146" s="123"/>
      <c r="U7146" s="119"/>
      <c r="V7146" s="99"/>
      <c r="W7146" s="127"/>
      <c r="X7146" s="99"/>
      <c r="Y7146" s="127"/>
    </row>
    <row r="7147" spans="3:25" ht="19" hidden="1">
      <c r="C7147" s="933"/>
      <c r="D7147" s="933"/>
      <c r="E7147" s="19"/>
      <c r="I7147" s="100"/>
      <c r="M7147" s="100"/>
      <c r="Q7147" s="99"/>
      <c r="R7147" s="340"/>
      <c r="S7147" s="119"/>
      <c r="T7147" s="123"/>
      <c r="U7147" s="119"/>
      <c r="V7147" s="99"/>
      <c r="W7147" s="127"/>
      <c r="X7147" s="99"/>
      <c r="Y7147" s="127"/>
    </row>
    <row r="7148" spans="3:25" ht="19" hidden="1">
      <c r="C7148" s="933"/>
      <c r="D7148" s="933"/>
      <c r="E7148" s="19"/>
      <c r="I7148" s="100"/>
      <c r="M7148" s="100"/>
      <c r="Q7148" s="99"/>
      <c r="R7148" s="340"/>
      <c r="S7148" s="119"/>
      <c r="T7148" s="123"/>
      <c r="U7148" s="119"/>
      <c r="V7148" s="99"/>
      <c r="W7148" s="127"/>
      <c r="X7148" s="99"/>
      <c r="Y7148" s="127"/>
    </row>
    <row r="7149" spans="3:25" ht="19" hidden="1">
      <c r="C7149" s="933"/>
      <c r="D7149" s="933"/>
      <c r="E7149" s="19"/>
      <c r="I7149" s="100"/>
      <c r="M7149" s="100"/>
      <c r="Q7149" s="99"/>
      <c r="R7149" s="340"/>
      <c r="S7149" s="119"/>
      <c r="T7149" s="123"/>
      <c r="U7149" s="119"/>
      <c r="V7149" s="99"/>
      <c r="W7149" s="127"/>
      <c r="X7149" s="99"/>
      <c r="Y7149" s="127"/>
    </row>
    <row r="7150" spans="3:25" ht="19" hidden="1">
      <c r="C7150" s="933"/>
      <c r="D7150" s="933"/>
      <c r="E7150" s="19"/>
      <c r="I7150" s="100"/>
      <c r="M7150" s="100"/>
      <c r="Q7150" s="99"/>
      <c r="R7150" s="340"/>
      <c r="S7150" s="119"/>
      <c r="T7150" s="123"/>
      <c r="U7150" s="119"/>
      <c r="V7150" s="99"/>
      <c r="W7150" s="127"/>
      <c r="X7150" s="99"/>
      <c r="Y7150" s="127"/>
    </row>
    <row r="7151" spans="3:25" ht="19" hidden="1">
      <c r="C7151" s="933"/>
      <c r="D7151" s="933"/>
      <c r="E7151" s="19"/>
      <c r="I7151" s="100"/>
      <c r="M7151" s="100"/>
      <c r="Q7151" s="99"/>
      <c r="R7151" s="340"/>
      <c r="S7151" s="119"/>
      <c r="T7151" s="123"/>
      <c r="U7151" s="119"/>
      <c r="V7151" s="99"/>
      <c r="W7151" s="127"/>
      <c r="X7151" s="99"/>
      <c r="Y7151" s="127"/>
    </row>
    <row r="7152" spans="3:25" ht="19" hidden="1">
      <c r="C7152" s="933"/>
      <c r="D7152" s="933"/>
      <c r="E7152" s="19"/>
      <c r="I7152" s="100"/>
      <c r="M7152" s="100"/>
      <c r="Q7152" s="99"/>
      <c r="R7152" s="340"/>
      <c r="S7152" s="119"/>
      <c r="T7152" s="123"/>
      <c r="U7152" s="119"/>
      <c r="V7152" s="99"/>
      <c r="W7152" s="127"/>
      <c r="X7152" s="99"/>
      <c r="Y7152" s="127"/>
    </row>
    <row r="7153" spans="3:25" ht="19" hidden="1">
      <c r="C7153" s="933"/>
      <c r="D7153" s="933"/>
      <c r="E7153" s="19"/>
      <c r="I7153" s="100"/>
      <c r="M7153" s="100"/>
      <c r="Q7153" s="99"/>
      <c r="R7153" s="340"/>
      <c r="S7153" s="119"/>
      <c r="T7153" s="123"/>
      <c r="U7153" s="119"/>
      <c r="V7153" s="99"/>
      <c r="W7153" s="127"/>
      <c r="X7153" s="99"/>
      <c r="Y7153" s="127"/>
    </row>
    <row r="7154" spans="3:25" ht="19" hidden="1">
      <c r="C7154" s="933"/>
      <c r="D7154" s="933"/>
      <c r="E7154" s="19"/>
      <c r="I7154" s="100"/>
      <c r="M7154" s="100"/>
      <c r="Q7154" s="99"/>
      <c r="R7154" s="340"/>
      <c r="S7154" s="119"/>
      <c r="T7154" s="123"/>
      <c r="U7154" s="119"/>
      <c r="V7154" s="99"/>
      <c r="W7154" s="127"/>
      <c r="X7154" s="99"/>
      <c r="Y7154" s="127"/>
    </row>
    <row r="7155" spans="3:25" ht="19" hidden="1">
      <c r="C7155" s="933"/>
      <c r="D7155" s="933"/>
      <c r="E7155" s="19"/>
      <c r="I7155" s="100"/>
      <c r="M7155" s="100"/>
      <c r="Q7155" s="99"/>
      <c r="R7155" s="340"/>
      <c r="S7155" s="119"/>
      <c r="T7155" s="123"/>
      <c r="U7155" s="119"/>
      <c r="V7155" s="99"/>
      <c r="W7155" s="127"/>
      <c r="X7155" s="99"/>
      <c r="Y7155" s="127"/>
    </row>
    <row r="7156" spans="3:25" ht="19" hidden="1">
      <c r="C7156" s="933"/>
      <c r="D7156" s="933"/>
      <c r="E7156" s="19"/>
      <c r="I7156" s="100"/>
      <c r="M7156" s="100"/>
      <c r="Q7156" s="99"/>
      <c r="R7156" s="340"/>
      <c r="S7156" s="119"/>
      <c r="T7156" s="123"/>
      <c r="U7156" s="119"/>
      <c r="V7156" s="99"/>
      <c r="W7156" s="127"/>
      <c r="X7156" s="99"/>
      <c r="Y7156" s="127"/>
    </row>
    <row r="7157" spans="3:25" ht="19" hidden="1">
      <c r="C7157" s="933"/>
      <c r="D7157" s="933"/>
      <c r="E7157" s="19"/>
      <c r="I7157" s="100"/>
      <c r="M7157" s="100"/>
      <c r="Q7157" s="99"/>
      <c r="R7157" s="340"/>
      <c r="S7157" s="119"/>
      <c r="T7157" s="123"/>
      <c r="U7157" s="119"/>
      <c r="V7157" s="99"/>
      <c r="W7157" s="127"/>
      <c r="X7157" s="99"/>
      <c r="Y7157" s="127"/>
    </row>
    <row r="7158" spans="3:25" ht="19" hidden="1">
      <c r="C7158" s="933"/>
      <c r="D7158" s="933"/>
      <c r="E7158" s="19"/>
      <c r="I7158" s="100"/>
      <c r="M7158" s="100"/>
      <c r="Q7158" s="99"/>
      <c r="R7158" s="340"/>
      <c r="S7158" s="119"/>
      <c r="T7158" s="123"/>
      <c r="U7158" s="119"/>
      <c r="V7158" s="99"/>
      <c r="W7158" s="127"/>
      <c r="X7158" s="99"/>
      <c r="Y7158" s="127"/>
    </row>
    <row r="7159" spans="3:25" ht="19" hidden="1">
      <c r="C7159" s="933"/>
      <c r="D7159" s="933"/>
      <c r="E7159" s="19"/>
      <c r="I7159" s="100"/>
      <c r="M7159" s="100"/>
      <c r="Q7159" s="99"/>
      <c r="R7159" s="340"/>
      <c r="S7159" s="119"/>
      <c r="T7159" s="123"/>
      <c r="U7159" s="119"/>
      <c r="V7159" s="99"/>
      <c r="W7159" s="127"/>
      <c r="X7159" s="99"/>
      <c r="Y7159" s="127"/>
    </row>
    <row r="7160" spans="3:25" ht="19" hidden="1">
      <c r="C7160" s="933"/>
      <c r="D7160" s="933"/>
      <c r="E7160" s="19"/>
      <c r="I7160" s="100"/>
      <c r="M7160" s="100"/>
      <c r="Q7160" s="99"/>
      <c r="R7160" s="340"/>
      <c r="S7160" s="119"/>
      <c r="T7160" s="123"/>
      <c r="U7160" s="119"/>
      <c r="V7160" s="99"/>
      <c r="W7160" s="127"/>
      <c r="X7160" s="99"/>
      <c r="Y7160" s="127"/>
    </row>
    <row r="7161" spans="3:25" ht="19" hidden="1">
      <c r="C7161" s="933"/>
      <c r="D7161" s="933"/>
      <c r="E7161" s="19"/>
      <c r="I7161" s="100"/>
      <c r="M7161" s="100"/>
      <c r="Q7161" s="99"/>
      <c r="R7161" s="340"/>
      <c r="S7161" s="119"/>
      <c r="T7161" s="123"/>
      <c r="U7161" s="119"/>
      <c r="V7161" s="99"/>
      <c r="W7161" s="127"/>
      <c r="X7161" s="99"/>
      <c r="Y7161" s="127"/>
    </row>
    <row r="7162" spans="3:25" ht="19" hidden="1">
      <c r="C7162" s="933"/>
      <c r="D7162" s="933"/>
      <c r="E7162" s="19"/>
      <c r="I7162" s="100"/>
      <c r="M7162" s="100"/>
      <c r="Q7162" s="99"/>
      <c r="R7162" s="340"/>
      <c r="S7162" s="119"/>
      <c r="T7162" s="123"/>
      <c r="U7162" s="119"/>
      <c r="V7162" s="99"/>
      <c r="W7162" s="127"/>
      <c r="X7162" s="99"/>
      <c r="Y7162" s="127"/>
    </row>
    <row r="7163" spans="3:25" ht="19" hidden="1">
      <c r="C7163" s="933"/>
      <c r="D7163" s="933"/>
      <c r="E7163" s="19"/>
      <c r="I7163" s="100"/>
      <c r="M7163" s="100"/>
      <c r="Q7163" s="99"/>
      <c r="R7163" s="340"/>
      <c r="S7163" s="119"/>
      <c r="T7163" s="123"/>
      <c r="U7163" s="119"/>
      <c r="V7163" s="99"/>
      <c r="W7163" s="127"/>
      <c r="X7163" s="99"/>
      <c r="Y7163" s="127"/>
    </row>
    <row r="7164" spans="3:25" ht="19" hidden="1">
      <c r="C7164" s="933"/>
      <c r="D7164" s="933"/>
      <c r="E7164" s="19"/>
      <c r="I7164" s="100"/>
      <c r="M7164" s="100"/>
      <c r="Q7164" s="99"/>
      <c r="R7164" s="340"/>
      <c r="S7164" s="119"/>
      <c r="T7164" s="123"/>
      <c r="U7164" s="119"/>
      <c r="V7164" s="99"/>
      <c r="W7164" s="127"/>
      <c r="X7164" s="99"/>
      <c r="Y7164" s="127"/>
    </row>
    <row r="7165" spans="3:25" ht="19" hidden="1">
      <c r="C7165" s="933"/>
      <c r="D7165" s="933"/>
      <c r="E7165" s="19"/>
      <c r="I7165" s="100"/>
      <c r="M7165" s="100"/>
      <c r="Q7165" s="99"/>
      <c r="R7165" s="340"/>
      <c r="S7165" s="119"/>
      <c r="T7165" s="123"/>
      <c r="U7165" s="119"/>
      <c r="V7165" s="99"/>
      <c r="W7165" s="127"/>
      <c r="X7165" s="99"/>
      <c r="Y7165" s="127"/>
    </row>
    <row r="7166" spans="3:25" ht="19" hidden="1">
      <c r="C7166" s="933"/>
      <c r="D7166" s="933"/>
      <c r="E7166" s="19"/>
      <c r="I7166" s="100"/>
      <c r="M7166" s="100"/>
      <c r="Q7166" s="99"/>
      <c r="R7166" s="340"/>
      <c r="S7166" s="119"/>
      <c r="T7166" s="123"/>
      <c r="U7166" s="119"/>
      <c r="V7166" s="99"/>
      <c r="W7166" s="127"/>
      <c r="X7166" s="99"/>
      <c r="Y7166" s="127"/>
    </row>
    <row r="7167" spans="3:25" ht="19" hidden="1">
      <c r="C7167" s="933"/>
      <c r="D7167" s="933"/>
      <c r="E7167" s="19"/>
      <c r="I7167" s="100"/>
      <c r="M7167" s="100"/>
      <c r="Q7167" s="99"/>
      <c r="R7167" s="340"/>
      <c r="S7167" s="119"/>
      <c r="T7167" s="123"/>
      <c r="U7167" s="119"/>
      <c r="V7167" s="99"/>
      <c r="W7167" s="127"/>
      <c r="X7167" s="99"/>
      <c r="Y7167" s="127"/>
    </row>
    <row r="7168" spans="3:25" ht="19" hidden="1">
      <c r="C7168" s="933"/>
      <c r="D7168" s="933"/>
      <c r="E7168" s="19"/>
      <c r="I7168" s="100"/>
      <c r="M7168" s="100"/>
      <c r="Q7168" s="99"/>
      <c r="R7168" s="340"/>
      <c r="S7168" s="119"/>
      <c r="T7168" s="123"/>
      <c r="U7168" s="119"/>
      <c r="V7168" s="99"/>
      <c r="W7168" s="127"/>
      <c r="X7168" s="99"/>
      <c r="Y7168" s="127"/>
    </row>
    <row r="7169" spans="3:25" ht="19" hidden="1">
      <c r="C7169" s="933"/>
      <c r="D7169" s="933"/>
      <c r="E7169" s="19"/>
      <c r="I7169" s="100"/>
      <c r="M7169" s="100"/>
      <c r="Q7169" s="99"/>
      <c r="R7169" s="340"/>
      <c r="S7169" s="119"/>
      <c r="T7169" s="123"/>
      <c r="U7169" s="119"/>
      <c r="V7169" s="99"/>
      <c r="W7169" s="127"/>
      <c r="X7169" s="99"/>
      <c r="Y7169" s="127"/>
    </row>
    <row r="7170" spans="3:25" ht="19" hidden="1">
      <c r="C7170" s="933"/>
      <c r="D7170" s="933"/>
      <c r="E7170" s="19"/>
      <c r="I7170" s="100"/>
      <c r="M7170" s="100"/>
      <c r="Q7170" s="99"/>
      <c r="R7170" s="340"/>
      <c r="S7170" s="119"/>
      <c r="T7170" s="123"/>
      <c r="U7170" s="119"/>
      <c r="V7170" s="99"/>
      <c r="W7170" s="127"/>
      <c r="X7170" s="99"/>
      <c r="Y7170" s="127"/>
    </row>
    <row r="7171" spans="3:25" ht="19" hidden="1">
      <c r="C7171" s="933"/>
      <c r="D7171" s="933"/>
      <c r="E7171" s="19"/>
      <c r="I7171" s="100"/>
      <c r="M7171" s="100"/>
      <c r="Q7171" s="99"/>
      <c r="R7171" s="340"/>
      <c r="S7171" s="119"/>
      <c r="T7171" s="123"/>
      <c r="U7171" s="119"/>
      <c r="V7171" s="99"/>
      <c r="W7171" s="127"/>
      <c r="X7171" s="99"/>
      <c r="Y7171" s="127"/>
    </row>
    <row r="7172" spans="3:25" ht="19" hidden="1">
      <c r="C7172" s="933"/>
      <c r="D7172" s="933"/>
      <c r="E7172" s="19"/>
      <c r="I7172" s="100"/>
      <c r="M7172" s="100"/>
      <c r="Q7172" s="99"/>
      <c r="R7172" s="340"/>
      <c r="S7172" s="119"/>
      <c r="T7172" s="123"/>
      <c r="U7172" s="119"/>
      <c r="V7172" s="99"/>
      <c r="W7172" s="127"/>
      <c r="X7172" s="99"/>
      <c r="Y7172" s="127"/>
    </row>
    <row r="7173" spans="3:25" ht="19" hidden="1">
      <c r="C7173" s="933"/>
      <c r="D7173" s="933"/>
      <c r="E7173" s="19"/>
      <c r="I7173" s="100"/>
      <c r="M7173" s="100"/>
      <c r="Q7173" s="99"/>
      <c r="R7173" s="340"/>
      <c r="S7173" s="119"/>
      <c r="T7173" s="123"/>
      <c r="U7173" s="119"/>
      <c r="V7173" s="99"/>
      <c r="W7173" s="127"/>
      <c r="X7173" s="99"/>
      <c r="Y7173" s="127"/>
    </row>
    <row r="7174" spans="3:25" ht="19" hidden="1">
      <c r="C7174" s="933"/>
      <c r="D7174" s="933"/>
      <c r="E7174" s="19"/>
      <c r="I7174" s="100"/>
      <c r="M7174" s="100"/>
      <c r="Q7174" s="99"/>
      <c r="R7174" s="340"/>
      <c r="S7174" s="119"/>
      <c r="T7174" s="123"/>
      <c r="U7174" s="119"/>
      <c r="V7174" s="99"/>
      <c r="W7174" s="127"/>
      <c r="X7174" s="99"/>
      <c r="Y7174" s="127"/>
    </row>
    <row r="7175" spans="3:25" ht="19" hidden="1">
      <c r="C7175" s="933"/>
      <c r="D7175" s="933"/>
      <c r="E7175" s="19"/>
      <c r="I7175" s="100"/>
      <c r="M7175" s="100"/>
      <c r="Q7175" s="99"/>
      <c r="R7175" s="340"/>
      <c r="S7175" s="119"/>
      <c r="T7175" s="123"/>
      <c r="U7175" s="119"/>
      <c r="V7175" s="99"/>
      <c r="W7175" s="127"/>
      <c r="X7175" s="99"/>
      <c r="Y7175" s="127"/>
    </row>
    <row r="7176" spans="3:25" ht="19" hidden="1">
      <c r="C7176" s="933"/>
      <c r="D7176" s="933"/>
      <c r="E7176" s="19"/>
      <c r="I7176" s="100"/>
      <c r="M7176" s="100"/>
      <c r="Q7176" s="99"/>
      <c r="R7176" s="340"/>
      <c r="S7176" s="119"/>
      <c r="T7176" s="123"/>
      <c r="U7176" s="119"/>
      <c r="V7176" s="99"/>
      <c r="W7176" s="127"/>
      <c r="X7176" s="99"/>
      <c r="Y7176" s="127"/>
    </row>
    <row r="7177" spans="3:25" ht="19" hidden="1">
      <c r="C7177" s="933"/>
      <c r="D7177" s="933"/>
      <c r="E7177" s="19"/>
      <c r="I7177" s="100"/>
      <c r="M7177" s="100"/>
      <c r="Q7177" s="99"/>
      <c r="R7177" s="340"/>
      <c r="S7177" s="119"/>
      <c r="T7177" s="123"/>
      <c r="U7177" s="119"/>
      <c r="V7177" s="99"/>
      <c r="W7177" s="127"/>
      <c r="X7177" s="99"/>
      <c r="Y7177" s="127"/>
    </row>
    <row r="7178" spans="3:25" ht="19" hidden="1">
      <c r="C7178" s="933"/>
      <c r="D7178" s="933"/>
      <c r="E7178" s="19"/>
      <c r="I7178" s="100"/>
      <c r="M7178" s="100"/>
      <c r="Q7178" s="99"/>
      <c r="R7178" s="340"/>
      <c r="S7178" s="119"/>
      <c r="T7178" s="123"/>
      <c r="U7178" s="119"/>
      <c r="V7178" s="99"/>
      <c r="W7178" s="127"/>
      <c r="X7178" s="99"/>
      <c r="Y7178" s="127"/>
    </row>
    <row r="7179" spans="3:25" ht="19" hidden="1">
      <c r="C7179" s="933"/>
      <c r="D7179" s="933"/>
      <c r="E7179" s="19"/>
      <c r="I7179" s="100"/>
      <c r="M7179" s="100"/>
      <c r="Q7179" s="99"/>
      <c r="R7179" s="340"/>
      <c r="S7179" s="119"/>
      <c r="T7179" s="123"/>
      <c r="U7179" s="119"/>
      <c r="V7179" s="99"/>
      <c r="W7179" s="127"/>
      <c r="X7179" s="99"/>
      <c r="Y7179" s="127"/>
    </row>
    <row r="7180" spans="3:25" ht="19" hidden="1">
      <c r="C7180" s="933"/>
      <c r="D7180" s="933"/>
      <c r="E7180" s="19"/>
      <c r="I7180" s="100"/>
      <c r="M7180" s="100"/>
      <c r="Q7180" s="99"/>
      <c r="R7180" s="340"/>
      <c r="S7180" s="119"/>
      <c r="T7180" s="123"/>
      <c r="U7180" s="119"/>
      <c r="V7180" s="99"/>
      <c r="W7180" s="127"/>
      <c r="X7180" s="99"/>
      <c r="Y7180" s="127"/>
    </row>
    <row r="7181" spans="3:25" ht="19" hidden="1">
      <c r="C7181" s="933"/>
      <c r="D7181" s="933"/>
      <c r="E7181" s="19"/>
      <c r="I7181" s="100"/>
      <c r="M7181" s="100"/>
      <c r="Q7181" s="99"/>
      <c r="R7181" s="340"/>
      <c r="S7181" s="119"/>
      <c r="T7181" s="123"/>
      <c r="U7181" s="119"/>
      <c r="V7181" s="99"/>
      <c r="W7181" s="127"/>
      <c r="X7181" s="99"/>
      <c r="Y7181" s="127"/>
    </row>
    <row r="7182" spans="3:25" ht="19" hidden="1">
      <c r="C7182" s="933"/>
      <c r="D7182" s="933"/>
      <c r="E7182" s="19"/>
      <c r="I7182" s="100"/>
      <c r="M7182" s="100"/>
      <c r="Q7182" s="99"/>
      <c r="R7182" s="340"/>
      <c r="S7182" s="119"/>
      <c r="T7182" s="123"/>
      <c r="U7182" s="119"/>
      <c r="V7182" s="99"/>
      <c r="W7182" s="127"/>
      <c r="X7182" s="99"/>
      <c r="Y7182" s="127"/>
    </row>
    <row r="7183" spans="3:25" ht="19" hidden="1">
      <c r="C7183" s="933"/>
      <c r="D7183" s="933"/>
      <c r="E7183" s="19"/>
      <c r="I7183" s="100"/>
      <c r="M7183" s="100"/>
      <c r="Q7183" s="99"/>
      <c r="R7183" s="340"/>
      <c r="S7183" s="119"/>
      <c r="T7183" s="123"/>
      <c r="U7183" s="119"/>
      <c r="V7183" s="99"/>
      <c r="W7183" s="127"/>
      <c r="X7183" s="99"/>
      <c r="Y7183" s="127"/>
    </row>
    <row r="7184" spans="3:25" ht="19" hidden="1">
      <c r="C7184" s="933"/>
      <c r="D7184" s="933"/>
      <c r="E7184" s="19"/>
      <c r="I7184" s="100"/>
      <c r="M7184" s="100"/>
      <c r="Q7184" s="99"/>
      <c r="R7184" s="340"/>
      <c r="S7184" s="119"/>
      <c r="T7184" s="123"/>
      <c r="U7184" s="119"/>
      <c r="V7184" s="99"/>
      <c r="W7184" s="127"/>
      <c r="X7184" s="99"/>
      <c r="Y7184" s="127"/>
    </row>
    <row r="7185" spans="3:25" ht="19" hidden="1">
      <c r="C7185" s="933"/>
      <c r="D7185" s="933"/>
      <c r="E7185" s="19"/>
      <c r="I7185" s="100"/>
      <c r="M7185" s="100"/>
      <c r="Q7185" s="99"/>
      <c r="R7185" s="340"/>
      <c r="S7185" s="119"/>
      <c r="T7185" s="123"/>
      <c r="U7185" s="119"/>
      <c r="V7185" s="99"/>
      <c r="W7185" s="127"/>
      <c r="X7185" s="99"/>
      <c r="Y7185" s="127"/>
    </row>
    <row r="7186" spans="3:25" ht="19" hidden="1">
      <c r="C7186" s="933"/>
      <c r="D7186" s="933"/>
      <c r="E7186" s="19"/>
      <c r="I7186" s="100"/>
      <c r="M7186" s="100"/>
      <c r="Q7186" s="99"/>
      <c r="R7186" s="340"/>
      <c r="S7186" s="119"/>
      <c r="T7186" s="123"/>
      <c r="U7186" s="119"/>
      <c r="V7186" s="99"/>
      <c r="W7186" s="127"/>
      <c r="X7186" s="99"/>
      <c r="Y7186" s="127"/>
    </row>
    <row r="7187" spans="3:25" ht="19" hidden="1">
      <c r="C7187" s="933"/>
      <c r="D7187" s="933"/>
      <c r="E7187" s="19"/>
      <c r="I7187" s="100"/>
      <c r="M7187" s="100"/>
      <c r="Q7187" s="99"/>
      <c r="R7187" s="340"/>
      <c r="S7187" s="119"/>
      <c r="T7187" s="123"/>
      <c r="U7187" s="119"/>
      <c r="V7187" s="99"/>
      <c r="W7187" s="127"/>
      <c r="X7187" s="99"/>
      <c r="Y7187" s="127"/>
    </row>
    <row r="7188" spans="3:25" ht="19" hidden="1">
      <c r="C7188" s="933"/>
      <c r="D7188" s="933"/>
      <c r="E7188" s="19"/>
      <c r="I7188" s="100"/>
      <c r="M7188" s="100"/>
      <c r="Q7188" s="99"/>
      <c r="R7188" s="340"/>
      <c r="S7188" s="119"/>
      <c r="T7188" s="123"/>
      <c r="U7188" s="119"/>
      <c r="V7188" s="99"/>
      <c r="W7188" s="127"/>
      <c r="X7188" s="99"/>
      <c r="Y7188" s="127"/>
    </row>
    <row r="7189" spans="3:25" ht="19" hidden="1">
      <c r="C7189" s="933"/>
      <c r="D7189" s="933"/>
      <c r="E7189" s="19"/>
      <c r="I7189" s="100"/>
      <c r="M7189" s="100"/>
      <c r="Q7189" s="99"/>
      <c r="R7189" s="340"/>
      <c r="S7189" s="119"/>
      <c r="T7189" s="123"/>
      <c r="U7189" s="119"/>
      <c r="V7189" s="99"/>
      <c r="W7189" s="127"/>
      <c r="X7189" s="99"/>
      <c r="Y7189" s="127"/>
    </row>
    <row r="7190" spans="3:25" ht="19" hidden="1">
      <c r="C7190" s="933"/>
      <c r="D7190" s="933"/>
      <c r="E7190" s="19"/>
      <c r="I7190" s="100"/>
      <c r="M7190" s="100"/>
      <c r="Q7190" s="99"/>
      <c r="R7190" s="340"/>
      <c r="S7190" s="119"/>
      <c r="T7190" s="123"/>
      <c r="U7190" s="119"/>
      <c r="V7190" s="99"/>
      <c r="W7190" s="127"/>
      <c r="X7190" s="99"/>
      <c r="Y7190" s="127"/>
    </row>
    <row r="7191" spans="3:25" ht="19" hidden="1">
      <c r="C7191" s="933"/>
      <c r="D7191" s="933"/>
      <c r="E7191" s="19"/>
      <c r="I7191" s="100"/>
      <c r="M7191" s="100"/>
      <c r="Q7191" s="99"/>
      <c r="R7191" s="340"/>
      <c r="S7191" s="119"/>
      <c r="T7191" s="123"/>
      <c r="U7191" s="119"/>
      <c r="V7191" s="99"/>
      <c r="W7191" s="127"/>
      <c r="X7191" s="99"/>
      <c r="Y7191" s="127"/>
    </row>
    <row r="7192" spans="3:25" ht="19" hidden="1">
      <c r="C7192" s="933"/>
      <c r="D7192" s="933"/>
      <c r="E7192" s="19"/>
      <c r="I7192" s="100"/>
      <c r="M7192" s="100"/>
      <c r="Q7192" s="99"/>
      <c r="R7192" s="340"/>
      <c r="S7192" s="119"/>
      <c r="T7192" s="123"/>
      <c r="U7192" s="119"/>
      <c r="V7192" s="99"/>
      <c r="W7192" s="127"/>
      <c r="X7192" s="99"/>
      <c r="Y7192" s="127"/>
    </row>
    <row r="7193" spans="3:25" ht="19" hidden="1">
      <c r="C7193" s="933"/>
      <c r="D7193" s="933"/>
      <c r="E7193" s="19"/>
      <c r="I7193" s="100"/>
      <c r="M7193" s="100"/>
      <c r="Q7193" s="99"/>
      <c r="R7193" s="340"/>
      <c r="S7193" s="119"/>
      <c r="T7193" s="123"/>
      <c r="U7193" s="119"/>
      <c r="V7193" s="99"/>
      <c r="W7193" s="127"/>
      <c r="X7193" s="99"/>
      <c r="Y7193" s="127"/>
    </row>
    <row r="7194" spans="3:25" ht="19" hidden="1">
      <c r="C7194" s="933"/>
      <c r="D7194" s="933"/>
      <c r="E7194" s="19"/>
      <c r="I7194" s="100"/>
      <c r="M7194" s="100"/>
      <c r="Q7194" s="99"/>
      <c r="R7194" s="340"/>
      <c r="S7194" s="119"/>
      <c r="T7194" s="123"/>
      <c r="U7194" s="119"/>
      <c r="V7194" s="99"/>
      <c r="W7194" s="127"/>
      <c r="X7194" s="99"/>
      <c r="Y7194" s="127"/>
    </row>
    <row r="7195" spans="3:25" ht="19" hidden="1">
      <c r="C7195" s="933"/>
      <c r="D7195" s="933"/>
      <c r="E7195" s="19"/>
      <c r="I7195" s="100"/>
      <c r="M7195" s="100"/>
      <c r="Q7195" s="99"/>
      <c r="R7195" s="340"/>
      <c r="S7195" s="119"/>
      <c r="T7195" s="123"/>
      <c r="U7195" s="119"/>
      <c r="V7195" s="99"/>
      <c r="W7195" s="127"/>
      <c r="X7195" s="99"/>
      <c r="Y7195" s="127"/>
    </row>
    <row r="7196" spans="3:25" ht="19" hidden="1">
      <c r="C7196" s="933"/>
      <c r="D7196" s="933"/>
      <c r="E7196" s="19"/>
      <c r="I7196" s="100"/>
      <c r="M7196" s="100"/>
      <c r="Q7196" s="99"/>
      <c r="R7196" s="340"/>
      <c r="S7196" s="119"/>
      <c r="T7196" s="123"/>
      <c r="U7196" s="119"/>
      <c r="V7196" s="99"/>
      <c r="W7196" s="127"/>
      <c r="X7196" s="99"/>
      <c r="Y7196" s="127"/>
    </row>
    <row r="7197" spans="3:25" ht="19" hidden="1">
      <c r="C7197" s="933"/>
      <c r="D7197" s="933"/>
      <c r="E7197" s="19"/>
      <c r="I7197" s="100"/>
      <c r="M7197" s="100"/>
      <c r="Q7197" s="99"/>
      <c r="R7197" s="340"/>
      <c r="S7197" s="119"/>
      <c r="T7197" s="123"/>
      <c r="U7197" s="119"/>
      <c r="V7197" s="99"/>
      <c r="W7197" s="127"/>
      <c r="X7197" s="99"/>
      <c r="Y7197" s="127"/>
    </row>
    <row r="7198" spans="3:25" ht="19" hidden="1">
      <c r="C7198" s="933"/>
      <c r="D7198" s="933"/>
      <c r="E7198" s="19"/>
      <c r="I7198" s="100"/>
      <c r="M7198" s="100"/>
      <c r="Q7198" s="99"/>
      <c r="R7198" s="340"/>
      <c r="S7198" s="119"/>
      <c r="T7198" s="123"/>
      <c r="U7198" s="119"/>
      <c r="V7198" s="99"/>
      <c r="W7198" s="127"/>
      <c r="X7198" s="99"/>
      <c r="Y7198" s="127"/>
    </row>
    <row r="7199" spans="3:25" ht="19" hidden="1">
      <c r="C7199" s="933"/>
      <c r="D7199" s="933"/>
      <c r="E7199" s="19"/>
      <c r="I7199" s="100"/>
      <c r="M7199" s="100"/>
      <c r="Q7199" s="99"/>
      <c r="R7199" s="340"/>
      <c r="S7199" s="119"/>
      <c r="T7199" s="123"/>
      <c r="U7199" s="119"/>
      <c r="V7199" s="99"/>
      <c r="W7199" s="127"/>
      <c r="X7199" s="99"/>
      <c r="Y7199" s="127"/>
    </row>
    <row r="7200" spans="3:25" ht="19" hidden="1">
      <c r="C7200" s="933"/>
      <c r="D7200" s="933"/>
      <c r="E7200" s="19"/>
      <c r="I7200" s="100"/>
      <c r="M7200" s="100"/>
      <c r="Q7200" s="99"/>
      <c r="R7200" s="340"/>
      <c r="S7200" s="119"/>
      <c r="T7200" s="123"/>
      <c r="U7200" s="119"/>
      <c r="V7200" s="99"/>
      <c r="W7200" s="127"/>
      <c r="X7200" s="99"/>
      <c r="Y7200" s="127"/>
    </row>
    <row r="7201" spans="3:25" ht="19" hidden="1">
      <c r="C7201" s="933"/>
      <c r="D7201" s="933"/>
      <c r="E7201" s="19"/>
      <c r="I7201" s="100"/>
      <c r="M7201" s="100"/>
      <c r="Q7201" s="99"/>
      <c r="R7201" s="340"/>
      <c r="S7201" s="119"/>
      <c r="T7201" s="123"/>
      <c r="U7201" s="119"/>
      <c r="V7201" s="99"/>
      <c r="W7201" s="127"/>
      <c r="X7201" s="99"/>
      <c r="Y7201" s="127"/>
    </row>
    <row r="7202" spans="3:25" ht="19" hidden="1">
      <c r="C7202" s="933"/>
      <c r="D7202" s="933"/>
      <c r="E7202" s="19"/>
      <c r="I7202" s="100"/>
      <c r="M7202" s="100"/>
      <c r="Q7202" s="99"/>
      <c r="R7202" s="340"/>
      <c r="S7202" s="119"/>
      <c r="T7202" s="123"/>
      <c r="U7202" s="119"/>
      <c r="V7202" s="99"/>
      <c r="W7202" s="127"/>
      <c r="X7202" s="99"/>
      <c r="Y7202" s="127"/>
    </row>
    <row r="7203" spans="3:25" ht="19" hidden="1">
      <c r="C7203" s="933"/>
      <c r="D7203" s="933"/>
      <c r="E7203" s="19"/>
      <c r="I7203" s="100"/>
      <c r="M7203" s="100"/>
      <c r="Q7203" s="99"/>
      <c r="R7203" s="340"/>
      <c r="S7203" s="119"/>
      <c r="T7203" s="123"/>
      <c r="U7203" s="119"/>
      <c r="V7203" s="99"/>
      <c r="W7203" s="127"/>
      <c r="X7203" s="99"/>
      <c r="Y7203" s="127"/>
    </row>
    <row r="7204" spans="3:25" ht="19" hidden="1">
      <c r="C7204" s="933"/>
      <c r="D7204" s="933"/>
      <c r="E7204" s="19"/>
      <c r="I7204" s="100"/>
      <c r="M7204" s="100"/>
      <c r="Q7204" s="99"/>
      <c r="R7204" s="340"/>
      <c r="S7204" s="119"/>
      <c r="T7204" s="123"/>
      <c r="U7204" s="119"/>
      <c r="V7204" s="99"/>
      <c r="W7204" s="127"/>
      <c r="X7204" s="99"/>
      <c r="Y7204" s="127"/>
    </row>
    <row r="7205" spans="3:25" ht="19" hidden="1">
      <c r="C7205" s="933"/>
      <c r="D7205" s="933"/>
      <c r="E7205" s="19"/>
      <c r="I7205" s="100"/>
      <c r="M7205" s="100"/>
      <c r="Q7205" s="99"/>
      <c r="R7205" s="340"/>
      <c r="S7205" s="119"/>
      <c r="T7205" s="123"/>
      <c r="U7205" s="119"/>
      <c r="V7205" s="99"/>
      <c r="W7205" s="127"/>
      <c r="X7205" s="99"/>
      <c r="Y7205" s="127"/>
    </row>
    <row r="7206" spans="3:25" ht="19" hidden="1">
      <c r="C7206" s="933"/>
      <c r="D7206" s="933"/>
      <c r="E7206" s="19"/>
      <c r="I7206" s="100"/>
      <c r="M7206" s="100"/>
      <c r="Q7206" s="99"/>
      <c r="R7206" s="340"/>
      <c r="S7206" s="119"/>
      <c r="T7206" s="123"/>
      <c r="U7206" s="119"/>
      <c r="V7206" s="99"/>
      <c r="W7206" s="127"/>
      <c r="X7206" s="99"/>
      <c r="Y7206" s="127"/>
    </row>
    <row r="7207" spans="3:25" ht="19" hidden="1">
      <c r="C7207" s="933"/>
      <c r="D7207" s="933"/>
      <c r="E7207" s="19"/>
      <c r="I7207" s="100"/>
      <c r="M7207" s="100"/>
      <c r="Q7207" s="99"/>
      <c r="R7207" s="340"/>
      <c r="S7207" s="119"/>
      <c r="T7207" s="123"/>
      <c r="U7207" s="119"/>
      <c r="V7207" s="99"/>
      <c r="W7207" s="127"/>
      <c r="X7207" s="99"/>
      <c r="Y7207" s="127"/>
    </row>
    <row r="7208" spans="3:25" ht="19" hidden="1">
      <c r="C7208" s="933"/>
      <c r="D7208" s="933"/>
      <c r="E7208" s="19"/>
      <c r="I7208" s="100"/>
      <c r="M7208" s="100"/>
      <c r="Q7208" s="99"/>
      <c r="R7208" s="340"/>
      <c r="S7208" s="119"/>
      <c r="T7208" s="123"/>
      <c r="U7208" s="119"/>
      <c r="V7208" s="99"/>
      <c r="W7208" s="127"/>
      <c r="X7208" s="99"/>
      <c r="Y7208" s="127"/>
    </row>
    <row r="7209" spans="3:25" ht="19" hidden="1">
      <c r="C7209" s="933"/>
      <c r="D7209" s="933"/>
      <c r="E7209" s="19"/>
      <c r="I7209" s="100"/>
      <c r="M7209" s="100"/>
      <c r="Q7209" s="99"/>
      <c r="R7209" s="340"/>
      <c r="S7209" s="119"/>
      <c r="T7209" s="123"/>
      <c r="U7209" s="119"/>
      <c r="V7209" s="99"/>
      <c r="W7209" s="127"/>
      <c r="X7209" s="99"/>
      <c r="Y7209" s="127"/>
    </row>
    <row r="7210" spans="3:25" ht="19" hidden="1">
      <c r="C7210" s="933"/>
      <c r="D7210" s="933"/>
      <c r="E7210" s="19"/>
      <c r="I7210" s="100"/>
      <c r="M7210" s="100"/>
      <c r="Q7210" s="99"/>
      <c r="R7210" s="340"/>
      <c r="S7210" s="119"/>
      <c r="T7210" s="123"/>
      <c r="U7210" s="119"/>
      <c r="V7210" s="99"/>
      <c r="W7210" s="127"/>
      <c r="X7210" s="99"/>
      <c r="Y7210" s="127"/>
    </row>
    <row r="7211" spans="3:25" ht="19" hidden="1">
      <c r="C7211" s="933"/>
      <c r="D7211" s="933"/>
      <c r="E7211" s="19"/>
      <c r="I7211" s="100"/>
      <c r="M7211" s="100"/>
      <c r="Q7211" s="99"/>
      <c r="R7211" s="340"/>
      <c r="S7211" s="119"/>
      <c r="T7211" s="123"/>
      <c r="U7211" s="119"/>
      <c r="V7211" s="99"/>
      <c r="W7211" s="127"/>
      <c r="X7211" s="99"/>
      <c r="Y7211" s="127"/>
    </row>
    <row r="7212" spans="3:25" ht="19" hidden="1">
      <c r="C7212" s="933"/>
      <c r="D7212" s="933"/>
      <c r="E7212" s="19"/>
      <c r="I7212" s="100"/>
      <c r="M7212" s="100"/>
      <c r="Q7212" s="99"/>
      <c r="R7212" s="340"/>
      <c r="S7212" s="119"/>
      <c r="T7212" s="123"/>
      <c r="U7212" s="119"/>
      <c r="V7212" s="99"/>
      <c r="W7212" s="127"/>
      <c r="X7212" s="99"/>
      <c r="Y7212" s="127"/>
    </row>
    <row r="7213" spans="3:25" ht="19" hidden="1">
      <c r="C7213" s="933"/>
      <c r="D7213" s="933"/>
      <c r="E7213" s="19"/>
      <c r="I7213" s="100"/>
      <c r="M7213" s="100"/>
      <c r="Q7213" s="99"/>
      <c r="R7213" s="340"/>
      <c r="S7213" s="119"/>
      <c r="T7213" s="123"/>
      <c r="U7213" s="119"/>
      <c r="V7213" s="99"/>
      <c r="W7213" s="127"/>
      <c r="X7213" s="99"/>
      <c r="Y7213" s="127"/>
    </row>
    <row r="7214" spans="3:25" ht="19" hidden="1">
      <c r="C7214" s="933"/>
      <c r="D7214" s="933"/>
      <c r="E7214" s="19"/>
      <c r="I7214" s="100"/>
      <c r="M7214" s="100"/>
      <c r="Q7214" s="99"/>
      <c r="R7214" s="340"/>
      <c r="S7214" s="119"/>
      <c r="T7214" s="123"/>
      <c r="U7214" s="119"/>
      <c r="V7214" s="99"/>
      <c r="W7214" s="127"/>
      <c r="X7214" s="99"/>
      <c r="Y7214" s="127"/>
    </row>
    <row r="7215" spans="3:25" ht="19" hidden="1">
      <c r="C7215" s="933"/>
      <c r="D7215" s="933"/>
      <c r="E7215" s="19"/>
      <c r="I7215" s="100"/>
      <c r="M7215" s="100"/>
      <c r="Q7215" s="99"/>
      <c r="R7215" s="340"/>
      <c r="S7215" s="119"/>
      <c r="T7215" s="123"/>
      <c r="U7215" s="119"/>
      <c r="V7215" s="99"/>
      <c r="W7215" s="127"/>
      <c r="X7215" s="99"/>
      <c r="Y7215" s="127"/>
    </row>
    <row r="7216" spans="3:25" ht="19" hidden="1">
      <c r="C7216" s="933"/>
      <c r="D7216" s="933"/>
      <c r="E7216" s="19"/>
      <c r="I7216" s="100"/>
      <c r="M7216" s="100"/>
      <c r="Q7216" s="99"/>
      <c r="R7216" s="340"/>
      <c r="S7216" s="119"/>
      <c r="T7216" s="123"/>
      <c r="U7216" s="119"/>
      <c r="V7216" s="99"/>
      <c r="W7216" s="127"/>
      <c r="X7216" s="99"/>
      <c r="Y7216" s="127"/>
    </row>
    <row r="7217" spans="3:25" ht="19" hidden="1">
      <c r="C7217" s="933"/>
      <c r="D7217" s="933"/>
      <c r="E7217" s="19"/>
      <c r="I7217" s="100"/>
      <c r="M7217" s="100"/>
      <c r="Q7217" s="99"/>
      <c r="R7217" s="340"/>
      <c r="S7217" s="119"/>
      <c r="T7217" s="123"/>
      <c r="U7217" s="119"/>
      <c r="V7217" s="99"/>
      <c r="W7217" s="127"/>
      <c r="X7217" s="99"/>
      <c r="Y7217" s="127"/>
    </row>
    <row r="7218" spans="3:25" ht="19" hidden="1">
      <c r="C7218" s="933"/>
      <c r="D7218" s="933"/>
      <c r="E7218" s="19"/>
      <c r="I7218" s="100"/>
      <c r="M7218" s="100"/>
      <c r="Q7218" s="99"/>
      <c r="R7218" s="340"/>
      <c r="S7218" s="119"/>
      <c r="T7218" s="123"/>
      <c r="U7218" s="119"/>
      <c r="V7218" s="99"/>
      <c r="W7218" s="127"/>
      <c r="X7218" s="99"/>
      <c r="Y7218" s="127"/>
    </row>
    <row r="7219" spans="3:25" ht="19" hidden="1">
      <c r="C7219" s="933"/>
      <c r="D7219" s="933"/>
      <c r="E7219" s="19"/>
      <c r="I7219" s="100"/>
      <c r="M7219" s="100"/>
      <c r="Q7219" s="99"/>
      <c r="R7219" s="340"/>
      <c r="S7219" s="119"/>
      <c r="T7219" s="123"/>
      <c r="U7219" s="119"/>
      <c r="V7219" s="99"/>
      <c r="W7219" s="127"/>
      <c r="X7219" s="99"/>
      <c r="Y7219" s="127"/>
    </row>
    <row r="7220" spans="3:25" ht="19" hidden="1">
      <c r="C7220" s="933"/>
      <c r="D7220" s="933"/>
      <c r="E7220" s="19"/>
      <c r="I7220" s="100"/>
      <c r="M7220" s="100"/>
      <c r="Q7220" s="99"/>
      <c r="R7220" s="340"/>
      <c r="S7220" s="119"/>
      <c r="T7220" s="123"/>
      <c r="U7220" s="119"/>
      <c r="V7220" s="99"/>
      <c r="W7220" s="127"/>
      <c r="X7220" s="99"/>
      <c r="Y7220" s="127"/>
    </row>
    <row r="7221" spans="3:25" ht="19" hidden="1">
      <c r="C7221" s="933"/>
      <c r="D7221" s="933"/>
      <c r="E7221" s="19"/>
      <c r="I7221" s="100"/>
      <c r="M7221" s="100"/>
      <c r="Q7221" s="99"/>
      <c r="R7221" s="340"/>
      <c r="S7221" s="119"/>
      <c r="T7221" s="123"/>
      <c r="U7221" s="119"/>
      <c r="V7221" s="99"/>
      <c r="W7221" s="127"/>
      <c r="X7221" s="99"/>
      <c r="Y7221" s="127"/>
    </row>
    <row r="7222" spans="3:25" ht="19" hidden="1">
      <c r="C7222" s="933"/>
      <c r="D7222" s="933"/>
      <c r="E7222" s="19"/>
      <c r="I7222" s="100"/>
      <c r="M7222" s="100"/>
      <c r="Q7222" s="99"/>
      <c r="R7222" s="340"/>
      <c r="S7222" s="119"/>
      <c r="T7222" s="123"/>
      <c r="U7222" s="119"/>
      <c r="V7222" s="99"/>
      <c r="W7222" s="127"/>
      <c r="X7222" s="99"/>
      <c r="Y7222" s="127"/>
    </row>
    <row r="7223" spans="3:25" ht="19" hidden="1">
      <c r="C7223" s="933"/>
      <c r="D7223" s="933"/>
      <c r="E7223" s="19"/>
      <c r="I7223" s="100"/>
      <c r="M7223" s="100"/>
      <c r="Q7223" s="99"/>
      <c r="R7223" s="340"/>
      <c r="S7223" s="119"/>
      <c r="T7223" s="123"/>
      <c r="U7223" s="119"/>
      <c r="V7223" s="99"/>
      <c r="W7223" s="127"/>
      <c r="X7223" s="99"/>
      <c r="Y7223" s="127"/>
    </row>
    <row r="7224" spans="3:25" ht="19" hidden="1">
      <c r="C7224" s="933"/>
      <c r="D7224" s="933"/>
      <c r="E7224" s="19"/>
      <c r="I7224" s="100"/>
      <c r="M7224" s="100"/>
      <c r="Q7224" s="99"/>
      <c r="R7224" s="340"/>
      <c r="S7224" s="119"/>
      <c r="T7224" s="123"/>
      <c r="U7224" s="119"/>
      <c r="V7224" s="99"/>
      <c r="W7224" s="127"/>
      <c r="X7224" s="99"/>
      <c r="Y7224" s="127"/>
    </row>
    <row r="7225" spans="3:25" ht="19" hidden="1">
      <c r="C7225" s="933"/>
      <c r="D7225" s="933"/>
      <c r="E7225" s="19"/>
      <c r="I7225" s="100"/>
      <c r="M7225" s="100"/>
      <c r="Q7225" s="99"/>
      <c r="R7225" s="340"/>
      <c r="S7225" s="119"/>
      <c r="T7225" s="123"/>
      <c r="U7225" s="119"/>
      <c r="V7225" s="99"/>
      <c r="W7225" s="127"/>
      <c r="X7225" s="99"/>
      <c r="Y7225" s="127"/>
    </row>
    <row r="7226" spans="3:25" ht="19" hidden="1">
      <c r="C7226" s="933"/>
      <c r="D7226" s="933"/>
      <c r="E7226" s="19"/>
      <c r="I7226" s="100"/>
      <c r="M7226" s="100"/>
      <c r="Q7226" s="99"/>
      <c r="R7226" s="340"/>
      <c r="S7226" s="119"/>
      <c r="T7226" s="123"/>
      <c r="U7226" s="119"/>
      <c r="V7226" s="99"/>
      <c r="W7226" s="127"/>
      <c r="X7226" s="99"/>
      <c r="Y7226" s="127"/>
    </row>
    <row r="7227" spans="3:25" ht="19" hidden="1">
      <c r="C7227" s="933"/>
      <c r="D7227" s="933"/>
      <c r="E7227" s="19"/>
      <c r="I7227" s="100"/>
      <c r="M7227" s="100"/>
      <c r="Q7227" s="99"/>
      <c r="R7227" s="340"/>
      <c r="S7227" s="119"/>
      <c r="T7227" s="123"/>
      <c r="U7227" s="119"/>
      <c r="V7227" s="99"/>
      <c r="W7227" s="127"/>
      <c r="X7227" s="99"/>
      <c r="Y7227" s="127"/>
    </row>
    <row r="7228" spans="3:25" ht="19" hidden="1">
      <c r="C7228" s="933"/>
      <c r="D7228" s="933"/>
      <c r="E7228" s="19"/>
      <c r="I7228" s="100"/>
      <c r="M7228" s="100"/>
      <c r="Q7228" s="99"/>
      <c r="R7228" s="340"/>
      <c r="S7228" s="119"/>
      <c r="T7228" s="123"/>
      <c r="U7228" s="119"/>
      <c r="V7228" s="99"/>
      <c r="W7228" s="127"/>
      <c r="X7228" s="99"/>
      <c r="Y7228" s="127"/>
    </row>
    <row r="7229" spans="3:25" ht="19" hidden="1">
      <c r="C7229" s="933"/>
      <c r="D7229" s="933"/>
      <c r="E7229" s="19"/>
      <c r="I7229" s="100"/>
      <c r="M7229" s="100"/>
      <c r="Q7229" s="99"/>
      <c r="R7229" s="340"/>
      <c r="S7229" s="119"/>
      <c r="T7229" s="123"/>
      <c r="U7229" s="119"/>
      <c r="V7229" s="99"/>
      <c r="W7229" s="127"/>
      <c r="X7229" s="99"/>
      <c r="Y7229" s="127"/>
    </row>
    <row r="7230" spans="3:25" ht="19" hidden="1">
      <c r="C7230" s="933"/>
      <c r="D7230" s="933"/>
      <c r="E7230" s="19"/>
      <c r="I7230" s="100"/>
      <c r="M7230" s="100"/>
      <c r="Q7230" s="99"/>
      <c r="R7230" s="340"/>
      <c r="S7230" s="119"/>
      <c r="T7230" s="123"/>
      <c r="U7230" s="119"/>
      <c r="V7230" s="99"/>
      <c r="W7230" s="127"/>
      <c r="X7230" s="99"/>
      <c r="Y7230" s="127"/>
    </row>
    <row r="7231" spans="3:25" ht="19" hidden="1">
      <c r="C7231" s="933"/>
      <c r="D7231" s="933"/>
      <c r="E7231" s="19"/>
      <c r="I7231" s="100"/>
      <c r="M7231" s="100"/>
      <c r="Q7231" s="99"/>
      <c r="R7231" s="340"/>
      <c r="S7231" s="119"/>
      <c r="T7231" s="123"/>
      <c r="U7231" s="119"/>
      <c r="V7231" s="99"/>
      <c r="W7231" s="127"/>
      <c r="X7231" s="99"/>
      <c r="Y7231" s="127"/>
    </row>
    <row r="7232" spans="3:25" ht="19" hidden="1">
      <c r="C7232" s="933"/>
      <c r="D7232" s="933"/>
      <c r="E7232" s="19"/>
      <c r="I7232" s="100"/>
      <c r="M7232" s="100"/>
      <c r="Q7232" s="99"/>
      <c r="R7232" s="340"/>
      <c r="S7232" s="119"/>
      <c r="T7232" s="123"/>
      <c r="U7232" s="119"/>
      <c r="V7232" s="99"/>
      <c r="W7232" s="127"/>
      <c r="X7232" s="99"/>
      <c r="Y7232" s="127"/>
    </row>
    <row r="7233" spans="3:25" ht="19" hidden="1">
      <c r="C7233" s="933"/>
      <c r="D7233" s="933"/>
      <c r="E7233" s="19"/>
      <c r="I7233" s="100"/>
      <c r="M7233" s="100"/>
      <c r="Q7233" s="99"/>
      <c r="R7233" s="340"/>
      <c r="S7233" s="119"/>
      <c r="T7233" s="123"/>
      <c r="U7233" s="119"/>
      <c r="V7233" s="99"/>
      <c r="W7233" s="127"/>
      <c r="X7233" s="99"/>
      <c r="Y7233" s="127"/>
    </row>
    <row r="7234" spans="3:25" ht="19" hidden="1">
      <c r="C7234" s="933"/>
      <c r="D7234" s="933"/>
      <c r="E7234" s="19"/>
      <c r="I7234" s="100"/>
      <c r="M7234" s="100"/>
      <c r="Q7234" s="99"/>
      <c r="R7234" s="340"/>
      <c r="S7234" s="119"/>
      <c r="T7234" s="123"/>
      <c r="U7234" s="119"/>
      <c r="V7234" s="99"/>
      <c r="W7234" s="127"/>
      <c r="X7234" s="99"/>
      <c r="Y7234" s="127"/>
    </row>
    <row r="7235" spans="3:25" ht="19" hidden="1">
      <c r="C7235" s="933"/>
      <c r="D7235" s="933"/>
      <c r="E7235" s="19"/>
      <c r="I7235" s="100"/>
      <c r="M7235" s="100"/>
      <c r="Q7235" s="99"/>
      <c r="R7235" s="340"/>
      <c r="S7235" s="119"/>
      <c r="T7235" s="123"/>
      <c r="U7235" s="119"/>
      <c r="V7235" s="99"/>
      <c r="W7235" s="127"/>
      <c r="X7235" s="99"/>
      <c r="Y7235" s="127"/>
    </row>
    <row r="7236" spans="3:25" ht="19" hidden="1">
      <c r="C7236" s="933"/>
      <c r="D7236" s="933"/>
      <c r="E7236" s="19"/>
      <c r="I7236" s="100"/>
      <c r="M7236" s="100"/>
      <c r="Q7236" s="99"/>
      <c r="R7236" s="340"/>
      <c r="S7236" s="119"/>
      <c r="T7236" s="123"/>
      <c r="U7236" s="119"/>
      <c r="V7236" s="99"/>
      <c r="W7236" s="127"/>
      <c r="X7236" s="99"/>
      <c r="Y7236" s="127"/>
    </row>
    <row r="7237" spans="3:25" ht="19" hidden="1">
      <c r="C7237" s="933"/>
      <c r="D7237" s="933"/>
      <c r="E7237" s="19"/>
      <c r="I7237" s="100"/>
      <c r="M7237" s="100"/>
      <c r="Q7237" s="99"/>
      <c r="R7237" s="340"/>
      <c r="S7237" s="119"/>
      <c r="T7237" s="123"/>
      <c r="U7237" s="119"/>
      <c r="V7237" s="99"/>
      <c r="W7237" s="127"/>
      <c r="X7237" s="99"/>
      <c r="Y7237" s="127"/>
    </row>
    <row r="7238" spans="3:25" ht="19" hidden="1">
      <c r="C7238" s="933"/>
      <c r="D7238" s="933"/>
      <c r="E7238" s="19"/>
      <c r="I7238" s="100"/>
      <c r="M7238" s="100"/>
      <c r="Q7238" s="99"/>
      <c r="R7238" s="340"/>
      <c r="S7238" s="119"/>
      <c r="T7238" s="123"/>
      <c r="U7238" s="119"/>
      <c r="V7238" s="99"/>
      <c r="W7238" s="127"/>
      <c r="X7238" s="99"/>
      <c r="Y7238" s="127"/>
    </row>
    <row r="7239" spans="3:25" ht="19" hidden="1">
      <c r="C7239" s="933"/>
      <c r="D7239" s="933"/>
      <c r="E7239" s="19"/>
      <c r="I7239" s="100"/>
      <c r="M7239" s="100"/>
      <c r="Q7239" s="99"/>
      <c r="R7239" s="340"/>
      <c r="S7239" s="119"/>
      <c r="T7239" s="123"/>
      <c r="U7239" s="119"/>
      <c r="V7239" s="99"/>
      <c r="W7239" s="127"/>
      <c r="X7239" s="99"/>
      <c r="Y7239" s="127"/>
    </row>
    <row r="7240" spans="3:25" ht="19" hidden="1">
      <c r="C7240" s="933"/>
      <c r="D7240" s="933"/>
      <c r="E7240" s="19"/>
      <c r="I7240" s="100"/>
      <c r="M7240" s="100"/>
      <c r="Q7240" s="99"/>
      <c r="R7240" s="340"/>
      <c r="S7240" s="119"/>
      <c r="T7240" s="123"/>
      <c r="U7240" s="119"/>
      <c r="V7240" s="99"/>
      <c r="W7240" s="127"/>
      <c r="X7240" s="99"/>
      <c r="Y7240" s="127"/>
    </row>
    <row r="7241" spans="3:25" ht="19" hidden="1">
      <c r="C7241" s="933"/>
      <c r="D7241" s="933"/>
      <c r="E7241" s="19"/>
      <c r="I7241" s="100"/>
      <c r="M7241" s="100"/>
      <c r="Q7241" s="99"/>
      <c r="R7241" s="340"/>
      <c r="S7241" s="119"/>
      <c r="T7241" s="123"/>
      <c r="U7241" s="119"/>
      <c r="V7241" s="99"/>
      <c r="W7241" s="127"/>
      <c r="X7241" s="99"/>
      <c r="Y7241" s="127"/>
    </row>
    <row r="7242" spans="3:25" ht="19" hidden="1">
      <c r="C7242" s="933"/>
      <c r="D7242" s="933"/>
      <c r="E7242" s="19"/>
      <c r="I7242" s="100"/>
      <c r="M7242" s="100"/>
      <c r="Q7242" s="99"/>
      <c r="R7242" s="340"/>
      <c r="S7242" s="119"/>
      <c r="T7242" s="123"/>
      <c r="U7242" s="119"/>
      <c r="V7242" s="99"/>
      <c r="W7242" s="127"/>
      <c r="X7242" s="99"/>
      <c r="Y7242" s="127"/>
    </row>
    <row r="7243" spans="3:25" ht="19" hidden="1">
      <c r="C7243" s="933"/>
      <c r="D7243" s="933"/>
      <c r="E7243" s="19"/>
      <c r="I7243" s="100"/>
      <c r="M7243" s="100"/>
      <c r="Q7243" s="99"/>
      <c r="R7243" s="340"/>
      <c r="S7243" s="119"/>
      <c r="T7243" s="123"/>
      <c r="U7243" s="119"/>
      <c r="V7243" s="99"/>
      <c r="W7243" s="127"/>
      <c r="X7243" s="99"/>
      <c r="Y7243" s="127"/>
    </row>
    <row r="7244" spans="3:25" ht="19" hidden="1">
      <c r="C7244" s="933"/>
      <c r="D7244" s="933"/>
      <c r="E7244" s="19"/>
      <c r="I7244" s="100"/>
      <c r="M7244" s="100"/>
      <c r="Q7244" s="99"/>
      <c r="R7244" s="340"/>
      <c r="S7244" s="119"/>
      <c r="T7244" s="123"/>
      <c r="U7244" s="119"/>
      <c r="V7244" s="99"/>
      <c r="W7244" s="127"/>
      <c r="X7244" s="99"/>
      <c r="Y7244" s="127"/>
    </row>
    <row r="7245" spans="3:25" ht="19" hidden="1">
      <c r="C7245" s="933"/>
      <c r="D7245" s="933"/>
      <c r="E7245" s="19"/>
      <c r="I7245" s="100"/>
      <c r="M7245" s="100"/>
      <c r="Q7245" s="99"/>
      <c r="R7245" s="340"/>
      <c r="S7245" s="119"/>
      <c r="T7245" s="123"/>
      <c r="U7245" s="119"/>
      <c r="V7245" s="99"/>
      <c r="W7245" s="127"/>
      <c r="X7245" s="99"/>
      <c r="Y7245" s="127"/>
    </row>
    <row r="7246" spans="3:25" ht="19" hidden="1">
      <c r="C7246" s="933"/>
      <c r="D7246" s="933"/>
      <c r="E7246" s="19"/>
      <c r="I7246" s="100"/>
      <c r="M7246" s="100"/>
      <c r="Q7246" s="99"/>
      <c r="R7246" s="340"/>
      <c r="S7246" s="119"/>
      <c r="T7246" s="123"/>
      <c r="U7246" s="119"/>
      <c r="V7246" s="99"/>
      <c r="W7246" s="127"/>
      <c r="X7246" s="99"/>
      <c r="Y7246" s="127"/>
    </row>
    <row r="7247" spans="3:25" ht="19" hidden="1">
      <c r="C7247" s="933"/>
      <c r="D7247" s="933"/>
      <c r="E7247" s="19"/>
      <c r="I7247" s="100"/>
      <c r="M7247" s="100"/>
      <c r="Q7247" s="99"/>
      <c r="R7247" s="340"/>
      <c r="S7247" s="119"/>
      <c r="T7247" s="123"/>
      <c r="U7247" s="119"/>
      <c r="V7247" s="99"/>
      <c r="W7247" s="127"/>
      <c r="X7247" s="99"/>
      <c r="Y7247" s="127"/>
    </row>
    <row r="7248" spans="3:25" ht="19" hidden="1">
      <c r="C7248" s="933"/>
      <c r="D7248" s="933"/>
      <c r="E7248" s="19"/>
      <c r="I7248" s="100"/>
      <c r="M7248" s="100"/>
      <c r="Q7248" s="99"/>
      <c r="R7248" s="340"/>
      <c r="S7248" s="119"/>
      <c r="T7248" s="123"/>
      <c r="U7248" s="119"/>
      <c r="V7248" s="99"/>
      <c r="W7248" s="127"/>
      <c r="X7248" s="99"/>
      <c r="Y7248" s="127"/>
    </row>
    <row r="7249" spans="3:25" ht="19" hidden="1">
      <c r="C7249" s="933"/>
      <c r="D7249" s="933"/>
      <c r="E7249" s="19"/>
      <c r="I7249" s="100"/>
      <c r="M7249" s="100"/>
      <c r="Q7249" s="99"/>
      <c r="R7249" s="340"/>
      <c r="S7249" s="119"/>
      <c r="T7249" s="123"/>
      <c r="U7249" s="119"/>
      <c r="V7249" s="99"/>
      <c r="W7249" s="127"/>
      <c r="X7249" s="99"/>
      <c r="Y7249" s="127"/>
    </row>
    <row r="7250" spans="3:25" ht="19" hidden="1">
      <c r="C7250" s="933"/>
      <c r="D7250" s="933"/>
      <c r="E7250" s="19"/>
      <c r="I7250" s="100"/>
      <c r="M7250" s="100"/>
      <c r="Q7250" s="99"/>
      <c r="R7250" s="340"/>
      <c r="S7250" s="119"/>
      <c r="T7250" s="123"/>
      <c r="U7250" s="119"/>
      <c r="V7250" s="99"/>
      <c r="W7250" s="127"/>
      <c r="X7250" s="99"/>
      <c r="Y7250" s="127"/>
    </row>
    <row r="7251" spans="3:25" ht="19" hidden="1">
      <c r="C7251" s="933"/>
      <c r="D7251" s="933"/>
      <c r="E7251" s="19"/>
      <c r="I7251" s="100"/>
      <c r="M7251" s="100"/>
      <c r="Q7251" s="99"/>
      <c r="R7251" s="340"/>
      <c r="S7251" s="119"/>
      <c r="T7251" s="123"/>
      <c r="U7251" s="119"/>
      <c r="V7251" s="99"/>
      <c r="W7251" s="127"/>
      <c r="X7251" s="99"/>
      <c r="Y7251" s="127"/>
    </row>
    <row r="7252" spans="3:25" ht="19" hidden="1">
      <c r="C7252" s="933"/>
      <c r="D7252" s="933"/>
      <c r="E7252" s="19"/>
      <c r="I7252" s="100"/>
      <c r="M7252" s="100"/>
      <c r="Q7252" s="99"/>
      <c r="R7252" s="340"/>
      <c r="S7252" s="119"/>
      <c r="T7252" s="123"/>
      <c r="U7252" s="119"/>
      <c r="V7252" s="99"/>
      <c r="W7252" s="127"/>
      <c r="X7252" s="99"/>
      <c r="Y7252" s="127"/>
    </row>
    <row r="7253" spans="3:25" ht="19" hidden="1">
      <c r="C7253" s="933"/>
      <c r="D7253" s="933"/>
      <c r="E7253" s="19"/>
      <c r="I7253" s="100"/>
      <c r="M7253" s="100"/>
      <c r="Q7253" s="99"/>
      <c r="R7253" s="340"/>
      <c r="S7253" s="119"/>
      <c r="T7253" s="123"/>
      <c r="U7253" s="119"/>
      <c r="V7253" s="99"/>
      <c r="W7253" s="127"/>
      <c r="X7253" s="99"/>
      <c r="Y7253" s="127"/>
    </row>
    <row r="7254" spans="3:25" ht="19" hidden="1">
      <c r="C7254" s="933"/>
      <c r="D7254" s="933"/>
      <c r="E7254" s="19"/>
      <c r="I7254" s="100"/>
      <c r="M7254" s="100"/>
      <c r="Q7254" s="99"/>
      <c r="R7254" s="340"/>
      <c r="S7254" s="119"/>
      <c r="T7254" s="123"/>
      <c r="U7254" s="119"/>
      <c r="V7254" s="99"/>
      <c r="W7254" s="127"/>
      <c r="X7254" s="99"/>
      <c r="Y7254" s="127"/>
    </row>
    <row r="7255" spans="3:25" ht="19" hidden="1">
      <c r="C7255" s="933"/>
      <c r="D7255" s="933"/>
      <c r="E7255" s="19"/>
      <c r="I7255" s="100"/>
      <c r="M7255" s="100"/>
      <c r="Q7255" s="99"/>
      <c r="R7255" s="340"/>
      <c r="S7255" s="119"/>
      <c r="T7255" s="123"/>
      <c r="U7255" s="119"/>
      <c r="V7255" s="99"/>
      <c r="W7255" s="127"/>
      <c r="X7255" s="99"/>
      <c r="Y7255" s="127"/>
    </row>
    <row r="7256" spans="3:25" ht="19" hidden="1">
      <c r="C7256" s="933"/>
      <c r="D7256" s="933"/>
      <c r="E7256" s="19"/>
      <c r="I7256" s="100"/>
      <c r="M7256" s="100"/>
      <c r="Q7256" s="99"/>
      <c r="R7256" s="340"/>
      <c r="S7256" s="119"/>
      <c r="T7256" s="123"/>
      <c r="U7256" s="119"/>
      <c r="V7256" s="99"/>
      <c r="W7256" s="127"/>
      <c r="X7256" s="99"/>
      <c r="Y7256" s="127"/>
    </row>
    <row r="7257" spans="3:25" ht="19" hidden="1">
      <c r="C7257" s="933"/>
      <c r="D7257" s="933"/>
      <c r="E7257" s="19"/>
      <c r="I7257" s="100"/>
      <c r="M7257" s="100"/>
      <c r="Q7257" s="99"/>
      <c r="R7257" s="340"/>
      <c r="S7257" s="119"/>
      <c r="T7257" s="123"/>
      <c r="U7257" s="119"/>
      <c r="V7257" s="99"/>
      <c r="W7257" s="127"/>
      <c r="X7257" s="99"/>
      <c r="Y7257" s="127"/>
    </row>
    <row r="7258" spans="3:25" ht="19" hidden="1">
      <c r="C7258" s="933"/>
      <c r="D7258" s="933"/>
      <c r="E7258" s="19"/>
      <c r="I7258" s="100"/>
      <c r="M7258" s="100"/>
      <c r="Q7258" s="99"/>
      <c r="R7258" s="340"/>
      <c r="S7258" s="119"/>
      <c r="T7258" s="123"/>
      <c r="U7258" s="119"/>
      <c r="V7258" s="99"/>
      <c r="W7258" s="127"/>
      <c r="X7258" s="99"/>
      <c r="Y7258" s="127"/>
    </row>
    <row r="7259" spans="3:25" ht="19" hidden="1">
      <c r="C7259" s="933"/>
      <c r="D7259" s="933"/>
      <c r="E7259" s="19"/>
      <c r="I7259" s="100"/>
      <c r="M7259" s="100"/>
      <c r="Q7259" s="99"/>
      <c r="R7259" s="340"/>
      <c r="S7259" s="119"/>
      <c r="T7259" s="123"/>
      <c r="U7259" s="119"/>
      <c r="V7259" s="99"/>
      <c r="W7259" s="127"/>
      <c r="X7259" s="99"/>
      <c r="Y7259" s="127"/>
    </row>
    <row r="7260" spans="3:25" ht="19" hidden="1">
      <c r="C7260" s="933"/>
      <c r="D7260" s="933"/>
      <c r="E7260" s="19"/>
      <c r="I7260" s="100"/>
      <c r="M7260" s="100"/>
      <c r="Q7260" s="99"/>
      <c r="R7260" s="340"/>
      <c r="S7260" s="119"/>
      <c r="T7260" s="123"/>
      <c r="U7260" s="119"/>
      <c r="V7260" s="99"/>
      <c r="W7260" s="127"/>
      <c r="X7260" s="99"/>
      <c r="Y7260" s="127"/>
    </row>
    <row r="7261" spans="3:25" ht="19" hidden="1">
      <c r="C7261" s="933"/>
      <c r="D7261" s="933"/>
      <c r="E7261" s="19"/>
      <c r="I7261" s="100"/>
      <c r="M7261" s="100"/>
      <c r="Q7261" s="99"/>
      <c r="R7261" s="340"/>
      <c r="S7261" s="119"/>
      <c r="T7261" s="123"/>
      <c r="U7261" s="119"/>
      <c r="V7261" s="99"/>
      <c r="W7261" s="127"/>
      <c r="X7261" s="99"/>
      <c r="Y7261" s="127"/>
    </row>
    <row r="7262" spans="3:25" ht="19" hidden="1">
      <c r="C7262" s="933"/>
      <c r="D7262" s="933"/>
      <c r="E7262" s="19"/>
      <c r="I7262" s="100"/>
      <c r="M7262" s="100"/>
      <c r="Q7262" s="99"/>
      <c r="R7262" s="340"/>
      <c r="S7262" s="119"/>
      <c r="T7262" s="123"/>
      <c r="U7262" s="119"/>
      <c r="V7262" s="99"/>
      <c r="W7262" s="127"/>
      <c r="X7262" s="99"/>
      <c r="Y7262" s="127"/>
    </row>
    <row r="7263" spans="3:25" ht="19" hidden="1">
      <c r="C7263" s="933"/>
      <c r="D7263" s="933"/>
      <c r="E7263" s="19"/>
      <c r="I7263" s="100"/>
      <c r="M7263" s="100"/>
      <c r="Q7263" s="99"/>
      <c r="R7263" s="340"/>
      <c r="S7263" s="119"/>
      <c r="T7263" s="123"/>
      <c r="U7263" s="119"/>
      <c r="V7263" s="99"/>
      <c r="W7263" s="127"/>
      <c r="X7263" s="99"/>
      <c r="Y7263" s="127"/>
    </row>
    <row r="7264" spans="3:25" ht="19" hidden="1">
      <c r="C7264" s="933"/>
      <c r="D7264" s="933"/>
      <c r="E7264" s="19"/>
      <c r="I7264" s="100"/>
      <c r="M7264" s="100"/>
      <c r="Q7264" s="99"/>
      <c r="R7264" s="340"/>
      <c r="S7264" s="119"/>
      <c r="T7264" s="123"/>
      <c r="U7264" s="119"/>
      <c r="V7264" s="99"/>
      <c r="W7264" s="127"/>
      <c r="X7264" s="99"/>
      <c r="Y7264" s="127"/>
    </row>
    <row r="7265" spans="3:25" ht="19" hidden="1">
      <c r="C7265" s="933"/>
      <c r="D7265" s="933"/>
      <c r="E7265" s="19"/>
      <c r="I7265" s="100"/>
      <c r="M7265" s="100"/>
      <c r="Q7265" s="99"/>
      <c r="R7265" s="340"/>
      <c r="S7265" s="119"/>
      <c r="T7265" s="123"/>
      <c r="U7265" s="119"/>
      <c r="V7265" s="99"/>
      <c r="W7265" s="127"/>
      <c r="X7265" s="99"/>
      <c r="Y7265" s="127"/>
    </row>
    <row r="7266" spans="3:25" ht="19" hidden="1">
      <c r="C7266" s="933"/>
      <c r="D7266" s="933"/>
      <c r="E7266" s="19"/>
      <c r="I7266" s="100"/>
      <c r="M7266" s="100"/>
      <c r="Q7266" s="99"/>
      <c r="R7266" s="340"/>
      <c r="S7266" s="119"/>
      <c r="T7266" s="123"/>
      <c r="U7266" s="119"/>
      <c r="V7266" s="99"/>
      <c r="W7266" s="127"/>
      <c r="X7266" s="99"/>
      <c r="Y7266" s="127"/>
    </row>
    <row r="7267" spans="3:25" ht="19" hidden="1">
      <c r="C7267" s="933"/>
      <c r="D7267" s="933"/>
      <c r="E7267" s="19"/>
      <c r="I7267" s="100"/>
      <c r="M7267" s="100"/>
      <c r="Q7267" s="99"/>
      <c r="R7267" s="340"/>
      <c r="S7267" s="119"/>
      <c r="T7267" s="123"/>
      <c r="U7267" s="119"/>
      <c r="V7267" s="99"/>
      <c r="W7267" s="127"/>
      <c r="X7267" s="99"/>
      <c r="Y7267" s="127"/>
    </row>
    <row r="7268" spans="3:25" ht="19" hidden="1">
      <c r="C7268" s="933"/>
      <c r="D7268" s="933"/>
      <c r="E7268" s="19"/>
      <c r="I7268" s="100"/>
      <c r="M7268" s="100"/>
      <c r="Q7268" s="99"/>
      <c r="R7268" s="340"/>
      <c r="S7268" s="119"/>
      <c r="T7268" s="123"/>
      <c r="U7268" s="119"/>
      <c r="V7268" s="99"/>
      <c r="W7268" s="127"/>
      <c r="X7268" s="99"/>
      <c r="Y7268" s="127"/>
    </row>
    <row r="7269" spans="3:25" ht="19" hidden="1">
      <c r="C7269" s="933"/>
      <c r="D7269" s="933"/>
      <c r="E7269" s="19"/>
      <c r="I7269" s="100"/>
      <c r="M7269" s="100"/>
      <c r="Q7269" s="99"/>
      <c r="R7269" s="340"/>
      <c r="S7269" s="119"/>
      <c r="T7269" s="123"/>
      <c r="U7269" s="119"/>
      <c r="V7269" s="99"/>
      <c r="W7269" s="127"/>
      <c r="X7269" s="99"/>
      <c r="Y7269" s="127"/>
    </row>
    <row r="7270" spans="3:25" ht="19" hidden="1">
      <c r="C7270" s="933"/>
      <c r="D7270" s="933"/>
      <c r="E7270" s="19"/>
      <c r="I7270" s="100"/>
      <c r="M7270" s="100"/>
      <c r="Q7270" s="99"/>
      <c r="R7270" s="340"/>
      <c r="S7270" s="119"/>
      <c r="T7270" s="123"/>
      <c r="U7270" s="119"/>
      <c r="V7270" s="99"/>
      <c r="W7270" s="127"/>
      <c r="X7270" s="99"/>
      <c r="Y7270" s="127"/>
    </row>
    <row r="7271" spans="3:25" ht="19" hidden="1">
      <c r="C7271" s="933"/>
      <c r="D7271" s="933"/>
      <c r="E7271" s="19"/>
      <c r="I7271" s="100"/>
      <c r="M7271" s="100"/>
      <c r="Q7271" s="99"/>
      <c r="R7271" s="340"/>
      <c r="S7271" s="119"/>
      <c r="T7271" s="123"/>
      <c r="U7271" s="119"/>
      <c r="V7271" s="99"/>
      <c r="W7271" s="127"/>
      <c r="X7271" s="99"/>
      <c r="Y7271" s="127"/>
    </row>
    <row r="7272" spans="3:25" ht="19" hidden="1">
      <c r="C7272" s="933"/>
      <c r="D7272" s="933"/>
      <c r="E7272" s="19"/>
      <c r="I7272" s="100"/>
      <c r="M7272" s="100"/>
      <c r="Q7272" s="99"/>
      <c r="R7272" s="340"/>
      <c r="S7272" s="119"/>
      <c r="T7272" s="123"/>
      <c r="U7272" s="119"/>
      <c r="V7272" s="99"/>
      <c r="W7272" s="127"/>
      <c r="X7272" s="99"/>
      <c r="Y7272" s="127"/>
    </row>
    <row r="7273" spans="3:25" ht="19" hidden="1">
      <c r="C7273" s="933"/>
      <c r="D7273" s="933"/>
      <c r="E7273" s="19"/>
      <c r="I7273" s="100"/>
      <c r="M7273" s="100"/>
      <c r="Q7273" s="99"/>
      <c r="R7273" s="340"/>
      <c r="S7273" s="119"/>
      <c r="T7273" s="123"/>
      <c r="U7273" s="119"/>
      <c r="V7273" s="99"/>
      <c r="W7273" s="127"/>
      <c r="X7273" s="99"/>
      <c r="Y7273" s="127"/>
    </row>
    <row r="7274" spans="3:25" ht="19" hidden="1">
      <c r="C7274" s="933"/>
      <c r="D7274" s="933"/>
      <c r="E7274" s="19"/>
      <c r="I7274" s="100"/>
      <c r="M7274" s="100"/>
      <c r="Q7274" s="99"/>
      <c r="R7274" s="340"/>
      <c r="S7274" s="119"/>
      <c r="T7274" s="123"/>
      <c r="U7274" s="119"/>
      <c r="V7274" s="99"/>
      <c r="W7274" s="127"/>
      <c r="X7274" s="99"/>
      <c r="Y7274" s="127"/>
    </row>
    <row r="7275" spans="3:25" ht="19" hidden="1">
      <c r="C7275" s="933"/>
      <c r="D7275" s="933"/>
      <c r="E7275" s="19"/>
      <c r="I7275" s="100"/>
      <c r="M7275" s="100"/>
      <c r="Q7275" s="99"/>
      <c r="R7275" s="340"/>
      <c r="S7275" s="119"/>
      <c r="T7275" s="123"/>
      <c r="U7275" s="119"/>
      <c r="V7275" s="99"/>
      <c r="W7275" s="127"/>
      <c r="X7275" s="99"/>
      <c r="Y7275" s="127"/>
    </row>
    <row r="7276" spans="3:25" ht="19" hidden="1">
      <c r="C7276" s="933"/>
      <c r="D7276" s="933"/>
      <c r="E7276" s="19"/>
      <c r="I7276" s="100"/>
      <c r="M7276" s="100"/>
      <c r="Q7276" s="99"/>
      <c r="R7276" s="340"/>
      <c r="S7276" s="119"/>
      <c r="T7276" s="123"/>
      <c r="U7276" s="119"/>
      <c r="V7276" s="99"/>
      <c r="W7276" s="127"/>
      <c r="X7276" s="99"/>
      <c r="Y7276" s="127"/>
    </row>
    <row r="7277" spans="3:25" ht="19" hidden="1">
      <c r="C7277" s="933"/>
      <c r="D7277" s="933"/>
      <c r="E7277" s="19"/>
      <c r="I7277" s="100"/>
      <c r="M7277" s="100"/>
      <c r="Q7277" s="99"/>
      <c r="R7277" s="340"/>
      <c r="S7277" s="119"/>
      <c r="T7277" s="123"/>
      <c r="U7277" s="119"/>
      <c r="V7277" s="99"/>
      <c r="W7277" s="127"/>
      <c r="X7277" s="99"/>
      <c r="Y7277" s="127"/>
    </row>
    <row r="7278" spans="3:25" ht="19" hidden="1">
      <c r="C7278" s="933"/>
      <c r="D7278" s="933"/>
      <c r="E7278" s="19"/>
      <c r="I7278" s="100"/>
      <c r="M7278" s="100"/>
      <c r="Q7278" s="99"/>
      <c r="R7278" s="340"/>
      <c r="S7278" s="119"/>
      <c r="T7278" s="123"/>
      <c r="U7278" s="119"/>
      <c r="V7278" s="99"/>
      <c r="W7278" s="127"/>
      <c r="X7278" s="99"/>
      <c r="Y7278" s="127"/>
    </row>
    <row r="7279" spans="3:25" ht="19" hidden="1">
      <c r="C7279" s="933"/>
      <c r="D7279" s="933"/>
      <c r="E7279" s="19"/>
      <c r="I7279" s="100"/>
      <c r="M7279" s="100"/>
      <c r="Q7279" s="99"/>
      <c r="R7279" s="340"/>
      <c r="S7279" s="119"/>
      <c r="T7279" s="123"/>
      <c r="U7279" s="119"/>
      <c r="V7279" s="99"/>
      <c r="W7279" s="127"/>
      <c r="X7279" s="99"/>
      <c r="Y7279" s="127"/>
    </row>
    <row r="7280" spans="3:25" ht="19" hidden="1">
      <c r="C7280" s="933"/>
      <c r="D7280" s="933"/>
      <c r="E7280" s="19"/>
      <c r="I7280" s="100"/>
      <c r="M7280" s="100"/>
      <c r="Q7280" s="99"/>
      <c r="R7280" s="340"/>
      <c r="S7280" s="119"/>
      <c r="T7280" s="123"/>
      <c r="U7280" s="119"/>
      <c r="V7280" s="99"/>
      <c r="W7280" s="127"/>
      <c r="X7280" s="99"/>
      <c r="Y7280" s="127"/>
    </row>
    <row r="7281" spans="3:25" ht="19" hidden="1">
      <c r="C7281" s="933"/>
      <c r="D7281" s="933"/>
      <c r="E7281" s="19"/>
      <c r="I7281" s="100"/>
      <c r="M7281" s="100"/>
      <c r="Q7281" s="99"/>
      <c r="R7281" s="340"/>
      <c r="S7281" s="119"/>
      <c r="T7281" s="123"/>
      <c r="U7281" s="119"/>
      <c r="V7281" s="99"/>
      <c r="W7281" s="127"/>
      <c r="X7281" s="99"/>
      <c r="Y7281" s="127"/>
    </row>
    <row r="7282" spans="3:25" ht="19" hidden="1">
      <c r="C7282" s="933"/>
      <c r="D7282" s="933"/>
      <c r="E7282" s="19"/>
      <c r="I7282" s="100"/>
      <c r="M7282" s="100"/>
      <c r="Q7282" s="99"/>
      <c r="R7282" s="340"/>
      <c r="S7282" s="119"/>
      <c r="T7282" s="123"/>
      <c r="U7282" s="119"/>
      <c r="V7282" s="99"/>
      <c r="W7282" s="127"/>
      <c r="X7282" s="99"/>
      <c r="Y7282" s="127"/>
    </row>
    <row r="7283" spans="3:25" ht="19" hidden="1">
      <c r="C7283" s="933"/>
      <c r="D7283" s="933"/>
      <c r="E7283" s="19"/>
      <c r="I7283" s="100"/>
      <c r="M7283" s="100"/>
      <c r="Q7283" s="99"/>
      <c r="R7283" s="340"/>
      <c r="S7283" s="119"/>
      <c r="T7283" s="123"/>
      <c r="U7283" s="119"/>
      <c r="V7283" s="99"/>
      <c r="W7283" s="127"/>
      <c r="X7283" s="99"/>
      <c r="Y7283" s="127"/>
    </row>
    <row r="7284" spans="3:25" ht="19" hidden="1">
      <c r="C7284" s="933"/>
      <c r="D7284" s="933"/>
      <c r="E7284" s="19"/>
      <c r="I7284" s="100"/>
      <c r="M7284" s="100"/>
      <c r="Q7284" s="99"/>
      <c r="R7284" s="340"/>
      <c r="S7284" s="119"/>
      <c r="T7284" s="123"/>
      <c r="U7284" s="119"/>
      <c r="V7284" s="99"/>
      <c r="W7284" s="127"/>
      <c r="X7284" s="99"/>
      <c r="Y7284" s="127"/>
    </row>
    <row r="7285" spans="3:25" ht="19" hidden="1">
      <c r="C7285" s="933"/>
      <c r="D7285" s="933"/>
      <c r="E7285" s="19"/>
      <c r="I7285" s="100"/>
      <c r="M7285" s="100"/>
      <c r="Q7285" s="99"/>
      <c r="R7285" s="340"/>
      <c r="S7285" s="119"/>
      <c r="T7285" s="123"/>
      <c r="U7285" s="119"/>
      <c r="V7285" s="99"/>
      <c r="W7285" s="127"/>
      <c r="X7285" s="99"/>
      <c r="Y7285" s="127"/>
    </row>
    <row r="7286" spans="3:25" ht="19" hidden="1">
      <c r="C7286" s="933"/>
      <c r="D7286" s="933"/>
      <c r="E7286" s="19"/>
      <c r="I7286" s="100"/>
      <c r="M7286" s="100"/>
      <c r="Q7286" s="99"/>
      <c r="R7286" s="340"/>
      <c r="S7286" s="119"/>
      <c r="T7286" s="123"/>
      <c r="U7286" s="119"/>
      <c r="V7286" s="99"/>
      <c r="W7286" s="127"/>
      <c r="X7286" s="99"/>
      <c r="Y7286" s="127"/>
    </row>
    <row r="7287" spans="3:25" ht="19" hidden="1">
      <c r="C7287" s="933"/>
      <c r="D7287" s="933"/>
      <c r="E7287" s="19"/>
      <c r="I7287" s="100"/>
      <c r="M7287" s="100"/>
      <c r="Q7287" s="99"/>
      <c r="R7287" s="340"/>
      <c r="S7287" s="119"/>
      <c r="T7287" s="123"/>
      <c r="U7287" s="119"/>
      <c r="V7287" s="99"/>
      <c r="W7287" s="127"/>
      <c r="X7287" s="99"/>
      <c r="Y7287" s="127"/>
    </row>
    <row r="7288" spans="3:25" ht="19" hidden="1">
      <c r="C7288" s="933"/>
      <c r="D7288" s="933"/>
      <c r="E7288" s="19"/>
      <c r="I7288" s="100"/>
      <c r="M7288" s="100"/>
      <c r="Q7288" s="99"/>
      <c r="R7288" s="340"/>
      <c r="S7288" s="119"/>
      <c r="T7288" s="123"/>
      <c r="U7288" s="119"/>
      <c r="V7288" s="99"/>
      <c r="W7288" s="127"/>
      <c r="X7288" s="99"/>
      <c r="Y7288" s="127"/>
    </row>
    <row r="7289" spans="3:25" ht="19" hidden="1">
      <c r="C7289" s="933"/>
      <c r="D7289" s="933"/>
      <c r="E7289" s="19"/>
      <c r="I7289" s="100"/>
      <c r="M7289" s="100"/>
      <c r="Q7289" s="99"/>
      <c r="R7289" s="340"/>
      <c r="S7289" s="119"/>
      <c r="T7289" s="123"/>
      <c r="U7289" s="119"/>
      <c r="V7289" s="99"/>
      <c r="W7289" s="127"/>
      <c r="X7289" s="99"/>
      <c r="Y7289" s="127"/>
    </row>
    <row r="7290" spans="3:25" ht="19" hidden="1">
      <c r="C7290" s="933"/>
      <c r="D7290" s="933"/>
      <c r="E7290" s="19"/>
      <c r="I7290" s="100"/>
      <c r="M7290" s="100"/>
      <c r="Q7290" s="99"/>
      <c r="R7290" s="340"/>
      <c r="S7290" s="119"/>
      <c r="T7290" s="123"/>
      <c r="U7290" s="119"/>
      <c r="V7290" s="99"/>
      <c r="W7290" s="127"/>
      <c r="X7290" s="99"/>
      <c r="Y7290" s="127"/>
    </row>
    <row r="7291" spans="3:25" ht="19" hidden="1">
      <c r="C7291" s="933"/>
      <c r="D7291" s="933"/>
      <c r="E7291" s="19"/>
      <c r="I7291" s="100"/>
      <c r="M7291" s="100"/>
      <c r="Q7291" s="99"/>
      <c r="R7291" s="340"/>
      <c r="S7291" s="119"/>
      <c r="T7291" s="123"/>
      <c r="U7291" s="119"/>
      <c r="V7291" s="99"/>
      <c r="W7291" s="127"/>
      <c r="X7291" s="99"/>
      <c r="Y7291" s="127"/>
    </row>
    <row r="7292" spans="3:25" ht="19" hidden="1">
      <c r="C7292" s="933"/>
      <c r="D7292" s="933"/>
      <c r="E7292" s="19"/>
      <c r="I7292" s="100"/>
      <c r="M7292" s="100"/>
      <c r="Q7292" s="99"/>
      <c r="R7292" s="340"/>
      <c r="S7292" s="119"/>
      <c r="T7292" s="123"/>
      <c r="U7292" s="119"/>
      <c r="V7292" s="99"/>
      <c r="W7292" s="127"/>
      <c r="X7292" s="99"/>
      <c r="Y7292" s="127"/>
    </row>
    <row r="7293" spans="3:25" ht="19" hidden="1">
      <c r="C7293" s="933"/>
      <c r="D7293" s="933"/>
      <c r="E7293" s="19"/>
      <c r="I7293" s="100"/>
      <c r="M7293" s="100"/>
      <c r="Q7293" s="99"/>
      <c r="R7293" s="340"/>
      <c r="S7293" s="119"/>
      <c r="T7293" s="123"/>
      <c r="U7293" s="119"/>
      <c r="V7293" s="99"/>
      <c r="W7293" s="127"/>
      <c r="X7293" s="99"/>
      <c r="Y7293" s="127"/>
    </row>
    <row r="7294" spans="3:25" ht="19" hidden="1">
      <c r="C7294" s="933"/>
      <c r="D7294" s="933"/>
      <c r="E7294" s="19"/>
      <c r="I7294" s="100"/>
      <c r="M7294" s="100"/>
      <c r="Q7294" s="99"/>
      <c r="R7294" s="340"/>
      <c r="S7294" s="119"/>
      <c r="T7294" s="123"/>
      <c r="U7294" s="119"/>
      <c r="V7294" s="99"/>
      <c r="W7294" s="127"/>
      <c r="X7294" s="99"/>
      <c r="Y7294" s="127"/>
    </row>
    <row r="7295" spans="3:25" ht="19" hidden="1">
      <c r="C7295" s="933"/>
      <c r="D7295" s="933"/>
      <c r="E7295" s="19"/>
      <c r="I7295" s="100"/>
      <c r="M7295" s="100"/>
      <c r="Q7295" s="99"/>
      <c r="R7295" s="340"/>
      <c r="S7295" s="119"/>
      <c r="T7295" s="123"/>
      <c r="U7295" s="119"/>
      <c r="V7295" s="99"/>
      <c r="W7295" s="127"/>
      <c r="X7295" s="99"/>
      <c r="Y7295" s="127"/>
    </row>
    <row r="7296" spans="3:25" ht="19" hidden="1">
      <c r="C7296" s="933"/>
      <c r="D7296" s="933"/>
      <c r="E7296" s="19"/>
      <c r="I7296" s="100"/>
      <c r="M7296" s="100"/>
      <c r="Q7296" s="99"/>
      <c r="R7296" s="340"/>
      <c r="S7296" s="119"/>
      <c r="T7296" s="123"/>
      <c r="U7296" s="119"/>
      <c r="V7296" s="99"/>
      <c r="W7296" s="127"/>
      <c r="X7296" s="99"/>
      <c r="Y7296" s="127"/>
    </row>
    <row r="7297" spans="3:25" ht="19" hidden="1">
      <c r="C7297" s="933"/>
      <c r="D7297" s="933"/>
      <c r="E7297" s="19"/>
      <c r="I7297" s="100"/>
      <c r="M7297" s="100"/>
      <c r="Q7297" s="99"/>
      <c r="R7297" s="340"/>
      <c r="S7297" s="119"/>
      <c r="T7297" s="123"/>
      <c r="U7297" s="119"/>
      <c r="V7297" s="99"/>
      <c r="W7297" s="127"/>
      <c r="X7297" s="99"/>
      <c r="Y7297" s="127"/>
    </row>
    <row r="7298" spans="3:25" ht="19" hidden="1">
      <c r="C7298" s="933"/>
      <c r="D7298" s="933"/>
      <c r="E7298" s="19"/>
      <c r="I7298" s="100"/>
      <c r="M7298" s="100"/>
      <c r="Q7298" s="99"/>
      <c r="R7298" s="340"/>
      <c r="S7298" s="119"/>
      <c r="T7298" s="123"/>
      <c r="U7298" s="119"/>
      <c r="V7298" s="99"/>
      <c r="W7298" s="127"/>
      <c r="X7298" s="99"/>
      <c r="Y7298" s="127"/>
    </row>
    <row r="7299" spans="3:25" ht="19" hidden="1">
      <c r="C7299" s="933"/>
      <c r="D7299" s="933"/>
      <c r="E7299" s="19"/>
      <c r="I7299" s="100"/>
      <c r="M7299" s="100"/>
      <c r="Q7299" s="99"/>
      <c r="R7299" s="340"/>
      <c r="S7299" s="119"/>
      <c r="T7299" s="123"/>
      <c r="U7299" s="119"/>
      <c r="V7299" s="99"/>
      <c r="W7299" s="127"/>
      <c r="X7299" s="99"/>
      <c r="Y7299" s="127"/>
    </row>
    <row r="7300" spans="3:25" ht="19" hidden="1">
      <c r="C7300" s="933"/>
      <c r="D7300" s="933"/>
      <c r="E7300" s="19"/>
      <c r="I7300" s="100"/>
      <c r="M7300" s="100"/>
      <c r="Q7300" s="99"/>
      <c r="R7300" s="340"/>
      <c r="S7300" s="119"/>
      <c r="T7300" s="123"/>
      <c r="U7300" s="119"/>
      <c r="V7300" s="99"/>
      <c r="W7300" s="127"/>
      <c r="X7300" s="99"/>
      <c r="Y7300" s="127"/>
    </row>
    <row r="7301" spans="3:25" ht="19" hidden="1">
      <c r="C7301" s="933"/>
      <c r="D7301" s="933"/>
      <c r="E7301" s="19"/>
      <c r="I7301" s="100"/>
      <c r="M7301" s="100"/>
      <c r="Q7301" s="99"/>
      <c r="R7301" s="340"/>
      <c r="S7301" s="119"/>
      <c r="T7301" s="123"/>
      <c r="U7301" s="119"/>
      <c r="V7301" s="99"/>
      <c r="W7301" s="127"/>
      <c r="X7301" s="99"/>
      <c r="Y7301" s="127"/>
    </row>
    <row r="7302" spans="3:25" ht="19" hidden="1">
      <c r="C7302" s="933"/>
      <c r="D7302" s="933"/>
      <c r="E7302" s="19"/>
      <c r="I7302" s="100"/>
      <c r="M7302" s="100"/>
      <c r="Q7302" s="99"/>
      <c r="R7302" s="340"/>
      <c r="S7302" s="119"/>
      <c r="T7302" s="123"/>
      <c r="U7302" s="119"/>
      <c r="V7302" s="99"/>
      <c r="W7302" s="127"/>
      <c r="X7302" s="99"/>
      <c r="Y7302" s="127"/>
    </row>
    <row r="7303" spans="3:25" ht="19" hidden="1">
      <c r="C7303" s="933"/>
      <c r="D7303" s="933"/>
      <c r="E7303" s="19"/>
      <c r="I7303" s="100"/>
      <c r="M7303" s="100"/>
      <c r="Q7303" s="99"/>
      <c r="R7303" s="340"/>
      <c r="S7303" s="119"/>
      <c r="T7303" s="123"/>
      <c r="U7303" s="119"/>
      <c r="V7303" s="99"/>
      <c r="W7303" s="127"/>
      <c r="X7303" s="99"/>
      <c r="Y7303" s="127"/>
    </row>
    <row r="7304" spans="3:25" ht="19" hidden="1">
      <c r="C7304" s="933"/>
      <c r="D7304" s="933"/>
      <c r="E7304" s="19"/>
      <c r="I7304" s="100"/>
      <c r="M7304" s="100"/>
      <c r="Q7304" s="99"/>
      <c r="R7304" s="340"/>
      <c r="S7304" s="119"/>
      <c r="T7304" s="123"/>
      <c r="U7304" s="119"/>
      <c r="V7304" s="99"/>
      <c r="W7304" s="127"/>
      <c r="X7304" s="99"/>
      <c r="Y7304" s="127"/>
    </row>
    <row r="7305" spans="3:25" ht="19" hidden="1">
      <c r="C7305" s="933"/>
      <c r="D7305" s="933"/>
      <c r="E7305" s="19"/>
      <c r="I7305" s="100"/>
      <c r="M7305" s="100"/>
      <c r="Q7305" s="99"/>
      <c r="R7305" s="340"/>
      <c r="S7305" s="119"/>
      <c r="T7305" s="123"/>
      <c r="U7305" s="119"/>
      <c r="V7305" s="99"/>
      <c r="W7305" s="127"/>
      <c r="X7305" s="99"/>
      <c r="Y7305" s="127"/>
    </row>
    <row r="7306" spans="3:25" ht="19" hidden="1">
      <c r="C7306" s="933"/>
      <c r="D7306" s="933"/>
      <c r="E7306" s="19"/>
      <c r="I7306" s="100"/>
      <c r="M7306" s="100"/>
      <c r="Q7306" s="99"/>
      <c r="R7306" s="340"/>
      <c r="S7306" s="119"/>
      <c r="T7306" s="123"/>
      <c r="U7306" s="119"/>
      <c r="V7306" s="99"/>
      <c r="W7306" s="127"/>
      <c r="X7306" s="99"/>
      <c r="Y7306" s="127"/>
    </row>
    <row r="7307" spans="3:25" ht="19" hidden="1">
      <c r="C7307" s="933"/>
      <c r="D7307" s="933"/>
      <c r="E7307" s="19"/>
      <c r="I7307" s="100"/>
      <c r="M7307" s="100"/>
      <c r="Q7307" s="99"/>
      <c r="R7307" s="340"/>
      <c r="S7307" s="119"/>
      <c r="T7307" s="123"/>
      <c r="U7307" s="119"/>
      <c r="V7307" s="99"/>
      <c r="W7307" s="127"/>
      <c r="X7307" s="99"/>
      <c r="Y7307" s="127"/>
    </row>
    <row r="7308" spans="3:25" ht="19" hidden="1">
      <c r="C7308" s="933"/>
      <c r="D7308" s="933"/>
      <c r="E7308" s="19"/>
      <c r="I7308" s="100"/>
      <c r="M7308" s="100"/>
      <c r="Q7308" s="99"/>
      <c r="R7308" s="340"/>
      <c r="S7308" s="119"/>
      <c r="T7308" s="123"/>
      <c r="U7308" s="119"/>
      <c r="V7308" s="99"/>
      <c r="W7308" s="127"/>
      <c r="X7308" s="99"/>
      <c r="Y7308" s="127"/>
    </row>
    <row r="7309" spans="3:25" ht="19" hidden="1">
      <c r="C7309" s="933"/>
      <c r="D7309" s="933"/>
      <c r="E7309" s="19"/>
      <c r="I7309" s="100"/>
      <c r="M7309" s="100"/>
      <c r="Q7309" s="99"/>
      <c r="R7309" s="340"/>
      <c r="S7309" s="119"/>
      <c r="T7309" s="123"/>
      <c r="U7309" s="119"/>
      <c r="V7309" s="99"/>
      <c r="W7309" s="127"/>
      <c r="X7309" s="99"/>
      <c r="Y7309" s="127"/>
    </row>
    <row r="7310" spans="3:25" ht="19" hidden="1">
      <c r="C7310" s="933"/>
      <c r="D7310" s="933"/>
      <c r="E7310" s="19"/>
      <c r="I7310" s="100"/>
      <c r="M7310" s="100"/>
      <c r="Q7310" s="99"/>
      <c r="R7310" s="340"/>
      <c r="S7310" s="119"/>
      <c r="T7310" s="123"/>
      <c r="U7310" s="119"/>
      <c r="V7310" s="99"/>
      <c r="W7310" s="127"/>
      <c r="X7310" s="99"/>
      <c r="Y7310" s="127"/>
    </row>
    <row r="7311" spans="3:25" ht="19" hidden="1">
      <c r="C7311" s="933"/>
      <c r="D7311" s="933"/>
      <c r="E7311" s="19"/>
      <c r="I7311" s="100"/>
      <c r="M7311" s="100"/>
      <c r="Q7311" s="99"/>
      <c r="R7311" s="340"/>
      <c r="S7311" s="119"/>
      <c r="T7311" s="123"/>
      <c r="U7311" s="119"/>
      <c r="V7311" s="99"/>
      <c r="W7311" s="127"/>
      <c r="X7311" s="99"/>
      <c r="Y7311" s="127"/>
    </row>
    <row r="7312" spans="3:25" ht="19" hidden="1">
      <c r="C7312" s="933"/>
      <c r="D7312" s="933"/>
      <c r="E7312" s="19"/>
      <c r="I7312" s="100"/>
      <c r="M7312" s="100"/>
      <c r="Q7312" s="99"/>
      <c r="R7312" s="340"/>
      <c r="S7312" s="119"/>
      <c r="T7312" s="123"/>
      <c r="U7312" s="119"/>
      <c r="V7312" s="99"/>
      <c r="W7312" s="127"/>
      <c r="X7312" s="99"/>
      <c r="Y7312" s="127"/>
    </row>
    <row r="7313" spans="3:25" ht="19" hidden="1">
      <c r="C7313" s="933"/>
      <c r="D7313" s="933"/>
      <c r="E7313" s="19"/>
      <c r="I7313" s="100"/>
      <c r="M7313" s="100"/>
      <c r="Q7313" s="99"/>
      <c r="R7313" s="340"/>
      <c r="S7313" s="119"/>
      <c r="T7313" s="123"/>
      <c r="U7313" s="119"/>
      <c r="V7313" s="99"/>
      <c r="W7313" s="127"/>
      <c r="X7313" s="99"/>
      <c r="Y7313" s="127"/>
    </row>
    <row r="7314" spans="3:25" ht="19" hidden="1">
      <c r="C7314" s="933"/>
      <c r="D7314" s="933"/>
      <c r="E7314" s="19"/>
      <c r="I7314" s="100"/>
      <c r="M7314" s="100"/>
      <c r="Q7314" s="99"/>
      <c r="R7314" s="340"/>
      <c r="S7314" s="119"/>
      <c r="T7314" s="123"/>
      <c r="U7314" s="119"/>
      <c r="V7314" s="99"/>
      <c r="W7314" s="127"/>
      <c r="X7314" s="99"/>
      <c r="Y7314" s="127"/>
    </row>
    <row r="7315" spans="3:25" ht="19" hidden="1">
      <c r="C7315" s="933"/>
      <c r="D7315" s="933"/>
      <c r="E7315" s="19"/>
      <c r="I7315" s="100"/>
      <c r="M7315" s="100"/>
      <c r="Q7315" s="99"/>
      <c r="R7315" s="340"/>
      <c r="S7315" s="119"/>
      <c r="T7315" s="123"/>
      <c r="U7315" s="119"/>
      <c r="V7315" s="99"/>
      <c r="W7315" s="127"/>
      <c r="X7315" s="99"/>
      <c r="Y7315" s="127"/>
    </row>
    <row r="7316" spans="3:25" ht="19" hidden="1">
      <c r="C7316" s="933"/>
      <c r="D7316" s="933"/>
      <c r="E7316" s="19"/>
      <c r="I7316" s="100"/>
      <c r="M7316" s="100"/>
      <c r="Q7316" s="99"/>
      <c r="R7316" s="340"/>
      <c r="S7316" s="119"/>
      <c r="T7316" s="123"/>
      <c r="U7316" s="119"/>
      <c r="V7316" s="99"/>
      <c r="W7316" s="127"/>
      <c r="X7316" s="99"/>
      <c r="Y7316" s="127"/>
    </row>
    <row r="7317" spans="3:25" ht="19" hidden="1">
      <c r="C7317" s="933"/>
      <c r="D7317" s="933"/>
      <c r="E7317" s="19"/>
      <c r="I7317" s="100"/>
      <c r="M7317" s="100"/>
      <c r="Q7317" s="99"/>
      <c r="R7317" s="340"/>
      <c r="S7317" s="119"/>
      <c r="T7317" s="123"/>
      <c r="U7317" s="119"/>
      <c r="V7317" s="99"/>
      <c r="W7317" s="127"/>
      <c r="X7317" s="99"/>
      <c r="Y7317" s="127"/>
    </row>
    <row r="7318" spans="3:25" ht="19" hidden="1">
      <c r="C7318" s="933"/>
      <c r="D7318" s="933"/>
      <c r="E7318" s="19"/>
      <c r="I7318" s="100"/>
      <c r="M7318" s="100"/>
      <c r="Q7318" s="99"/>
      <c r="R7318" s="340"/>
      <c r="S7318" s="119"/>
      <c r="T7318" s="123"/>
      <c r="U7318" s="119"/>
      <c r="V7318" s="99"/>
      <c r="W7318" s="127"/>
      <c r="X7318" s="99"/>
      <c r="Y7318" s="127"/>
    </row>
    <row r="7319" spans="3:25" ht="19" hidden="1">
      <c r="C7319" s="933"/>
      <c r="D7319" s="933"/>
      <c r="E7319" s="19"/>
      <c r="I7319" s="100"/>
      <c r="M7319" s="100"/>
      <c r="Q7319" s="99"/>
      <c r="R7319" s="340"/>
      <c r="S7319" s="119"/>
      <c r="T7319" s="123"/>
      <c r="U7319" s="119"/>
      <c r="V7319" s="99"/>
      <c r="W7319" s="127"/>
      <c r="X7319" s="99"/>
      <c r="Y7319" s="127"/>
    </row>
    <row r="7320" spans="3:25" ht="19" hidden="1">
      <c r="C7320" s="933"/>
      <c r="D7320" s="933"/>
      <c r="E7320" s="19"/>
      <c r="I7320" s="100"/>
      <c r="M7320" s="100"/>
      <c r="Q7320" s="99"/>
      <c r="R7320" s="340"/>
      <c r="S7320" s="119"/>
      <c r="T7320" s="123"/>
      <c r="U7320" s="119"/>
      <c r="V7320" s="99"/>
      <c r="W7320" s="127"/>
      <c r="X7320" s="99"/>
      <c r="Y7320" s="127"/>
    </row>
    <row r="7321" spans="3:25" ht="19" hidden="1">
      <c r="C7321" s="933"/>
      <c r="D7321" s="933"/>
      <c r="E7321" s="19"/>
      <c r="I7321" s="100"/>
      <c r="M7321" s="100"/>
      <c r="Q7321" s="99"/>
      <c r="R7321" s="340"/>
      <c r="S7321" s="119"/>
      <c r="T7321" s="123"/>
      <c r="U7321" s="119"/>
      <c r="V7321" s="99"/>
      <c r="W7321" s="127"/>
      <c r="X7321" s="99"/>
      <c r="Y7321" s="127"/>
    </row>
    <row r="7322" spans="3:25" ht="19" hidden="1">
      <c r="C7322" s="933"/>
      <c r="D7322" s="933"/>
      <c r="E7322" s="19"/>
      <c r="I7322" s="100"/>
      <c r="M7322" s="100"/>
      <c r="Q7322" s="99"/>
      <c r="R7322" s="340"/>
      <c r="S7322" s="119"/>
      <c r="T7322" s="123"/>
      <c r="U7322" s="119"/>
      <c r="V7322" s="99"/>
      <c r="W7322" s="127"/>
      <c r="X7322" s="99"/>
      <c r="Y7322" s="127"/>
    </row>
    <row r="7323" spans="3:25" ht="19" hidden="1">
      <c r="C7323" s="933"/>
      <c r="D7323" s="933"/>
      <c r="E7323" s="19"/>
      <c r="I7323" s="100"/>
      <c r="M7323" s="100"/>
      <c r="Q7323" s="99"/>
      <c r="R7323" s="340"/>
      <c r="S7323" s="119"/>
      <c r="T7323" s="123"/>
      <c r="U7323" s="119"/>
      <c r="V7323" s="99"/>
      <c r="W7323" s="127"/>
      <c r="X7323" s="99"/>
      <c r="Y7323" s="127"/>
    </row>
    <row r="7324" spans="3:25" ht="19" hidden="1">
      <c r="C7324" s="933"/>
      <c r="D7324" s="933"/>
      <c r="E7324" s="19"/>
      <c r="I7324" s="100"/>
      <c r="M7324" s="100"/>
      <c r="Q7324" s="99"/>
      <c r="R7324" s="340"/>
      <c r="S7324" s="119"/>
      <c r="T7324" s="123"/>
      <c r="U7324" s="119"/>
      <c r="V7324" s="99"/>
      <c r="W7324" s="127"/>
      <c r="X7324" s="99"/>
      <c r="Y7324" s="127"/>
    </row>
    <row r="7325" spans="3:25" ht="19" hidden="1">
      <c r="C7325" s="933"/>
      <c r="D7325" s="933"/>
      <c r="E7325" s="19"/>
      <c r="I7325" s="100"/>
      <c r="M7325" s="100"/>
      <c r="Q7325" s="99"/>
      <c r="R7325" s="340"/>
      <c r="S7325" s="119"/>
      <c r="T7325" s="123"/>
      <c r="U7325" s="119"/>
      <c r="V7325" s="99"/>
      <c r="W7325" s="127"/>
      <c r="X7325" s="99"/>
      <c r="Y7325" s="127"/>
    </row>
    <row r="7326" spans="3:25" ht="19" hidden="1">
      <c r="C7326" s="933"/>
      <c r="D7326" s="933"/>
      <c r="E7326" s="19"/>
      <c r="I7326" s="100"/>
      <c r="M7326" s="100"/>
      <c r="Q7326" s="99"/>
      <c r="R7326" s="340"/>
      <c r="S7326" s="119"/>
      <c r="T7326" s="123"/>
      <c r="U7326" s="119"/>
      <c r="V7326" s="99"/>
      <c r="W7326" s="127"/>
      <c r="X7326" s="99"/>
      <c r="Y7326" s="127"/>
    </row>
    <row r="7327" spans="3:25" ht="19" hidden="1">
      <c r="C7327" s="933"/>
      <c r="D7327" s="933"/>
      <c r="E7327" s="19"/>
      <c r="I7327" s="100"/>
      <c r="M7327" s="100"/>
      <c r="Q7327" s="99"/>
      <c r="R7327" s="340"/>
      <c r="S7327" s="119"/>
      <c r="T7327" s="123"/>
      <c r="U7327" s="119"/>
      <c r="V7327" s="99"/>
      <c r="W7327" s="127"/>
      <c r="X7327" s="99"/>
      <c r="Y7327" s="127"/>
    </row>
    <row r="7328" spans="3:25" ht="19" hidden="1">
      <c r="C7328" s="933"/>
      <c r="D7328" s="933"/>
      <c r="E7328" s="19"/>
      <c r="I7328" s="100"/>
      <c r="M7328" s="100"/>
      <c r="Q7328" s="99"/>
      <c r="R7328" s="340"/>
      <c r="S7328" s="119"/>
      <c r="T7328" s="123"/>
      <c r="U7328" s="119"/>
      <c r="V7328" s="99"/>
      <c r="W7328" s="127"/>
      <c r="X7328" s="99"/>
      <c r="Y7328" s="127"/>
    </row>
    <row r="7329" spans="3:25" ht="19" hidden="1">
      <c r="C7329" s="933"/>
      <c r="D7329" s="933"/>
      <c r="E7329" s="19"/>
      <c r="I7329" s="100"/>
      <c r="M7329" s="100"/>
      <c r="Q7329" s="99"/>
      <c r="R7329" s="340"/>
      <c r="S7329" s="119"/>
      <c r="T7329" s="123"/>
      <c r="U7329" s="119"/>
      <c r="V7329" s="99"/>
      <c r="W7329" s="127"/>
      <c r="X7329" s="99"/>
      <c r="Y7329" s="127"/>
    </row>
    <row r="7330" spans="3:25" ht="19" hidden="1">
      <c r="C7330" s="933"/>
      <c r="D7330" s="933"/>
      <c r="E7330" s="19"/>
      <c r="I7330" s="100"/>
      <c r="M7330" s="100"/>
      <c r="Q7330" s="99"/>
      <c r="R7330" s="340"/>
      <c r="S7330" s="119"/>
      <c r="T7330" s="123"/>
      <c r="U7330" s="119"/>
      <c r="V7330" s="99"/>
      <c r="W7330" s="127"/>
      <c r="X7330" s="99"/>
      <c r="Y7330" s="127"/>
    </row>
    <row r="7331" spans="3:25" ht="19" hidden="1">
      <c r="C7331" s="933"/>
      <c r="D7331" s="933"/>
      <c r="E7331" s="19"/>
      <c r="I7331" s="100"/>
      <c r="M7331" s="100"/>
      <c r="Q7331" s="99"/>
      <c r="R7331" s="340"/>
      <c r="S7331" s="119"/>
      <c r="T7331" s="123"/>
      <c r="U7331" s="119"/>
      <c r="V7331" s="99"/>
      <c r="W7331" s="127"/>
      <c r="X7331" s="99"/>
      <c r="Y7331" s="127"/>
    </row>
    <row r="7332" spans="3:25" ht="19" hidden="1">
      <c r="C7332" s="933"/>
      <c r="D7332" s="933"/>
      <c r="E7332" s="19"/>
      <c r="I7332" s="100"/>
      <c r="M7332" s="100"/>
      <c r="Q7332" s="99"/>
      <c r="R7332" s="340"/>
      <c r="S7332" s="119"/>
      <c r="T7332" s="123"/>
      <c r="U7332" s="119"/>
      <c r="V7332" s="99"/>
      <c r="W7332" s="127"/>
      <c r="X7332" s="99"/>
      <c r="Y7332" s="127"/>
    </row>
    <row r="7333" spans="3:25" ht="19" hidden="1">
      <c r="C7333" s="933"/>
      <c r="D7333" s="933"/>
      <c r="E7333" s="19"/>
      <c r="I7333" s="100"/>
      <c r="M7333" s="100"/>
      <c r="Q7333" s="99"/>
      <c r="R7333" s="340"/>
      <c r="S7333" s="119"/>
      <c r="T7333" s="123"/>
      <c r="U7333" s="119"/>
      <c r="V7333" s="99"/>
      <c r="W7333" s="127"/>
      <c r="X7333" s="99"/>
      <c r="Y7333" s="127"/>
    </row>
    <row r="7334" spans="3:25" ht="19" hidden="1">
      <c r="C7334" s="933"/>
      <c r="D7334" s="933"/>
      <c r="E7334" s="19"/>
      <c r="I7334" s="100"/>
      <c r="M7334" s="100"/>
      <c r="Q7334" s="99"/>
      <c r="R7334" s="340"/>
      <c r="S7334" s="119"/>
      <c r="T7334" s="123"/>
      <c r="U7334" s="119"/>
      <c r="V7334" s="99"/>
      <c r="W7334" s="127"/>
      <c r="X7334" s="99"/>
      <c r="Y7334" s="127"/>
    </row>
    <row r="7335" spans="3:25" ht="19" hidden="1">
      <c r="C7335" s="933"/>
      <c r="D7335" s="933"/>
      <c r="E7335" s="19"/>
      <c r="I7335" s="100"/>
      <c r="M7335" s="100"/>
      <c r="Q7335" s="99"/>
      <c r="R7335" s="340"/>
      <c r="S7335" s="119"/>
      <c r="T7335" s="123"/>
      <c r="U7335" s="119"/>
      <c r="V7335" s="99"/>
      <c r="W7335" s="127"/>
      <c r="X7335" s="99"/>
      <c r="Y7335" s="127"/>
    </row>
    <row r="7336" spans="3:25" ht="19" hidden="1">
      <c r="C7336" s="933"/>
      <c r="D7336" s="933"/>
      <c r="E7336" s="19"/>
      <c r="I7336" s="100"/>
      <c r="M7336" s="100"/>
      <c r="Q7336" s="99"/>
      <c r="R7336" s="340"/>
      <c r="S7336" s="119"/>
      <c r="T7336" s="123"/>
      <c r="U7336" s="119"/>
      <c r="V7336" s="99"/>
      <c r="W7336" s="127"/>
      <c r="X7336" s="99"/>
      <c r="Y7336" s="127"/>
    </row>
    <row r="7337" spans="3:25" ht="19" hidden="1">
      <c r="C7337" s="933"/>
      <c r="D7337" s="933"/>
      <c r="E7337" s="19"/>
      <c r="I7337" s="100"/>
      <c r="M7337" s="100"/>
      <c r="Q7337" s="99"/>
      <c r="R7337" s="340"/>
      <c r="S7337" s="119"/>
      <c r="T7337" s="123"/>
      <c r="U7337" s="119"/>
      <c r="V7337" s="99"/>
      <c r="W7337" s="127"/>
      <c r="X7337" s="99"/>
      <c r="Y7337" s="127"/>
    </row>
    <row r="7338" spans="3:25" ht="19" hidden="1">
      <c r="C7338" s="933"/>
      <c r="D7338" s="933"/>
      <c r="E7338" s="19"/>
      <c r="I7338" s="100"/>
      <c r="M7338" s="100"/>
      <c r="Q7338" s="99"/>
      <c r="R7338" s="340"/>
      <c r="S7338" s="119"/>
      <c r="T7338" s="123"/>
      <c r="U7338" s="119"/>
      <c r="V7338" s="99"/>
      <c r="W7338" s="127"/>
      <c r="X7338" s="99"/>
      <c r="Y7338" s="127"/>
    </row>
    <row r="7339" spans="3:25" ht="19" hidden="1">
      <c r="C7339" s="933"/>
      <c r="D7339" s="933"/>
      <c r="E7339" s="19"/>
      <c r="I7339" s="100"/>
      <c r="M7339" s="100"/>
      <c r="Q7339" s="99"/>
      <c r="R7339" s="340"/>
      <c r="S7339" s="119"/>
      <c r="T7339" s="123"/>
      <c r="U7339" s="119"/>
      <c r="V7339" s="99"/>
      <c r="W7339" s="127"/>
      <c r="X7339" s="99"/>
      <c r="Y7339" s="127"/>
    </row>
    <row r="7340" spans="3:25" ht="19" hidden="1">
      <c r="C7340" s="933"/>
      <c r="D7340" s="933"/>
      <c r="E7340" s="19"/>
      <c r="I7340" s="100"/>
      <c r="M7340" s="100"/>
      <c r="Q7340" s="99"/>
      <c r="R7340" s="340"/>
      <c r="S7340" s="119"/>
      <c r="T7340" s="123"/>
      <c r="U7340" s="119"/>
      <c r="V7340" s="99"/>
      <c r="W7340" s="127"/>
      <c r="X7340" s="99"/>
      <c r="Y7340" s="127"/>
    </row>
    <row r="7341" spans="3:25" ht="19" hidden="1">
      <c r="C7341" s="933"/>
      <c r="D7341" s="933"/>
      <c r="E7341" s="19"/>
      <c r="I7341" s="100"/>
      <c r="M7341" s="100"/>
      <c r="Q7341" s="99"/>
      <c r="R7341" s="340"/>
      <c r="S7341" s="119"/>
      <c r="T7341" s="123"/>
      <c r="U7341" s="119"/>
      <c r="V7341" s="99"/>
      <c r="W7341" s="127"/>
      <c r="X7341" s="99"/>
      <c r="Y7341" s="127"/>
    </row>
    <row r="7342" spans="3:25" ht="19" hidden="1">
      <c r="C7342" s="933"/>
      <c r="D7342" s="933"/>
      <c r="E7342" s="19"/>
      <c r="I7342" s="100"/>
      <c r="M7342" s="100"/>
      <c r="Q7342" s="99"/>
      <c r="R7342" s="340"/>
      <c r="S7342" s="119"/>
      <c r="T7342" s="123"/>
      <c r="U7342" s="119"/>
      <c r="V7342" s="99"/>
      <c r="W7342" s="127"/>
      <c r="X7342" s="99"/>
      <c r="Y7342" s="127"/>
    </row>
    <row r="7343" spans="3:25" ht="19" hidden="1">
      <c r="C7343" s="933"/>
      <c r="D7343" s="933"/>
      <c r="E7343" s="19"/>
      <c r="I7343" s="100"/>
      <c r="M7343" s="100"/>
      <c r="Q7343" s="99"/>
      <c r="R7343" s="340"/>
      <c r="S7343" s="119"/>
      <c r="T7343" s="123"/>
      <c r="U7343" s="119"/>
      <c r="V7343" s="99"/>
      <c r="W7343" s="127"/>
      <c r="X7343" s="99"/>
      <c r="Y7343" s="127"/>
    </row>
    <row r="7344" spans="3:25" ht="19" hidden="1">
      <c r="C7344" s="933"/>
      <c r="D7344" s="933"/>
      <c r="E7344" s="19"/>
      <c r="I7344" s="100"/>
      <c r="M7344" s="100"/>
      <c r="Q7344" s="99"/>
      <c r="R7344" s="340"/>
      <c r="S7344" s="119"/>
      <c r="T7344" s="123"/>
      <c r="U7344" s="119"/>
      <c r="V7344" s="99"/>
      <c r="W7344" s="127"/>
      <c r="X7344" s="99"/>
      <c r="Y7344" s="127"/>
    </row>
    <row r="7345" spans="3:25" ht="19" hidden="1">
      <c r="C7345" s="933"/>
      <c r="D7345" s="933"/>
      <c r="E7345" s="19"/>
      <c r="I7345" s="100"/>
      <c r="M7345" s="100"/>
      <c r="Q7345" s="99"/>
      <c r="R7345" s="340"/>
      <c r="S7345" s="119"/>
      <c r="T7345" s="123"/>
      <c r="U7345" s="119"/>
      <c r="V7345" s="99"/>
      <c r="W7345" s="127"/>
      <c r="X7345" s="99"/>
      <c r="Y7345" s="127"/>
    </row>
    <row r="7346" spans="3:25" ht="19" hidden="1">
      <c r="C7346" s="933"/>
      <c r="D7346" s="933"/>
      <c r="E7346" s="19"/>
      <c r="I7346" s="100"/>
      <c r="M7346" s="100"/>
      <c r="Q7346" s="99"/>
      <c r="R7346" s="340"/>
      <c r="S7346" s="119"/>
      <c r="T7346" s="123"/>
      <c r="U7346" s="119"/>
      <c r="V7346" s="99"/>
      <c r="W7346" s="127"/>
      <c r="X7346" s="99"/>
      <c r="Y7346" s="127"/>
    </row>
    <row r="7347" spans="3:25" ht="19" hidden="1">
      <c r="C7347" s="933"/>
      <c r="D7347" s="933"/>
      <c r="E7347" s="19"/>
      <c r="I7347" s="100"/>
      <c r="M7347" s="100"/>
      <c r="Q7347" s="99"/>
      <c r="R7347" s="340"/>
      <c r="S7347" s="119"/>
      <c r="T7347" s="123"/>
      <c r="U7347" s="119"/>
      <c r="V7347" s="99"/>
      <c r="W7347" s="127"/>
      <c r="X7347" s="99"/>
      <c r="Y7347" s="127"/>
    </row>
    <row r="7348" spans="3:25" ht="19" hidden="1">
      <c r="C7348" s="933"/>
      <c r="D7348" s="933"/>
      <c r="E7348" s="19"/>
      <c r="I7348" s="100"/>
      <c r="M7348" s="100"/>
      <c r="Q7348" s="99"/>
      <c r="R7348" s="340"/>
      <c r="S7348" s="119"/>
      <c r="T7348" s="123"/>
      <c r="U7348" s="119"/>
      <c r="V7348" s="99"/>
      <c r="W7348" s="127"/>
      <c r="X7348" s="99"/>
      <c r="Y7348" s="127"/>
    </row>
    <row r="7349" spans="3:25" ht="19" hidden="1">
      <c r="C7349" s="933"/>
      <c r="D7349" s="933"/>
      <c r="E7349" s="19"/>
      <c r="I7349" s="100"/>
      <c r="M7349" s="100"/>
      <c r="Q7349" s="99"/>
      <c r="R7349" s="340"/>
      <c r="S7349" s="119"/>
      <c r="T7349" s="123"/>
      <c r="U7349" s="119"/>
      <c r="V7349" s="99"/>
      <c r="W7349" s="127"/>
      <c r="X7349" s="99"/>
      <c r="Y7349" s="127"/>
    </row>
    <row r="7350" spans="3:25" ht="19" hidden="1">
      <c r="C7350" s="933"/>
      <c r="D7350" s="933"/>
      <c r="E7350" s="19"/>
      <c r="I7350" s="100"/>
      <c r="M7350" s="100"/>
      <c r="Q7350" s="99"/>
      <c r="R7350" s="340"/>
      <c r="S7350" s="119"/>
      <c r="T7350" s="123"/>
      <c r="U7350" s="119"/>
      <c r="V7350" s="99"/>
      <c r="W7350" s="127"/>
      <c r="X7350" s="99"/>
      <c r="Y7350" s="127"/>
    </row>
    <row r="7351" spans="3:25" ht="19" hidden="1">
      <c r="C7351" s="933"/>
      <c r="D7351" s="933"/>
      <c r="E7351" s="19"/>
      <c r="I7351" s="100"/>
      <c r="M7351" s="100"/>
      <c r="Q7351" s="99"/>
      <c r="R7351" s="340"/>
      <c r="S7351" s="119"/>
      <c r="T7351" s="123"/>
      <c r="U7351" s="119"/>
      <c r="V7351" s="99"/>
      <c r="W7351" s="127"/>
      <c r="X7351" s="99"/>
      <c r="Y7351" s="127"/>
    </row>
    <row r="7352" spans="3:25" ht="19" hidden="1">
      <c r="C7352" s="933"/>
      <c r="D7352" s="933"/>
      <c r="E7352" s="19"/>
      <c r="I7352" s="100"/>
      <c r="M7352" s="100"/>
      <c r="Q7352" s="99"/>
      <c r="R7352" s="340"/>
      <c r="S7352" s="119"/>
      <c r="T7352" s="123"/>
      <c r="U7352" s="119"/>
      <c r="V7352" s="99"/>
      <c r="W7352" s="127"/>
      <c r="X7352" s="99"/>
      <c r="Y7352" s="127"/>
    </row>
    <row r="7353" spans="3:25" ht="19" hidden="1">
      <c r="C7353" s="933"/>
      <c r="D7353" s="933"/>
      <c r="E7353" s="19"/>
      <c r="I7353" s="100"/>
      <c r="M7353" s="100"/>
      <c r="Q7353" s="99"/>
      <c r="R7353" s="340"/>
      <c r="S7353" s="119"/>
      <c r="T7353" s="123"/>
      <c r="U7353" s="119"/>
      <c r="V7353" s="99"/>
      <c r="W7353" s="127"/>
      <c r="X7353" s="99"/>
      <c r="Y7353" s="127"/>
    </row>
    <row r="7354" spans="3:25" ht="19" hidden="1">
      <c r="C7354" s="933"/>
      <c r="D7354" s="933"/>
      <c r="E7354" s="19"/>
      <c r="I7354" s="100"/>
      <c r="M7354" s="100"/>
      <c r="Q7354" s="99"/>
      <c r="R7354" s="340"/>
      <c r="S7354" s="119"/>
      <c r="T7354" s="123"/>
      <c r="U7354" s="119"/>
      <c r="V7354" s="99"/>
      <c r="W7354" s="127"/>
      <c r="X7354" s="99"/>
      <c r="Y7354" s="127"/>
    </row>
    <row r="7355" spans="3:25" ht="19" hidden="1">
      <c r="C7355" s="933"/>
      <c r="D7355" s="933"/>
      <c r="E7355" s="19"/>
      <c r="I7355" s="100"/>
      <c r="M7355" s="100"/>
      <c r="Q7355" s="99"/>
      <c r="R7355" s="340"/>
      <c r="S7355" s="119"/>
      <c r="T7355" s="123"/>
      <c r="U7355" s="119"/>
      <c r="V7355" s="99"/>
      <c r="W7355" s="127"/>
      <c r="X7355" s="99"/>
      <c r="Y7355" s="127"/>
    </row>
    <row r="7356" spans="3:25" ht="19" hidden="1">
      <c r="C7356" s="933"/>
      <c r="D7356" s="933"/>
      <c r="E7356" s="19"/>
      <c r="I7356" s="100"/>
      <c r="M7356" s="100"/>
      <c r="Q7356" s="99"/>
      <c r="R7356" s="340"/>
      <c r="S7356" s="119"/>
      <c r="T7356" s="123"/>
      <c r="U7356" s="119"/>
      <c r="V7356" s="99"/>
      <c r="W7356" s="127"/>
      <c r="X7356" s="99"/>
      <c r="Y7356" s="127"/>
    </row>
    <row r="7357" spans="3:25" ht="19" hidden="1">
      <c r="C7357" s="933"/>
      <c r="D7357" s="933"/>
      <c r="E7357" s="19"/>
      <c r="I7357" s="100"/>
      <c r="M7357" s="100"/>
      <c r="Q7357" s="99"/>
      <c r="R7357" s="340"/>
      <c r="S7357" s="119"/>
      <c r="T7357" s="123"/>
      <c r="U7357" s="119"/>
      <c r="V7357" s="99"/>
      <c r="W7357" s="127"/>
      <c r="X7357" s="99"/>
      <c r="Y7357" s="127"/>
    </row>
    <row r="7358" spans="3:25" ht="19" hidden="1">
      <c r="C7358" s="933"/>
      <c r="D7358" s="933"/>
      <c r="E7358" s="19"/>
      <c r="I7358" s="100"/>
      <c r="M7358" s="100"/>
      <c r="Q7358" s="99"/>
      <c r="R7358" s="340"/>
      <c r="S7358" s="119"/>
      <c r="T7358" s="123"/>
      <c r="U7358" s="119"/>
      <c r="V7358" s="99"/>
      <c r="W7358" s="127"/>
      <c r="X7358" s="99"/>
      <c r="Y7358" s="127"/>
    </row>
    <row r="7359" spans="3:25" ht="19" hidden="1">
      <c r="C7359" s="933"/>
      <c r="D7359" s="933"/>
      <c r="E7359" s="19"/>
      <c r="I7359" s="100"/>
      <c r="M7359" s="100"/>
      <c r="Q7359" s="99"/>
      <c r="R7359" s="340"/>
      <c r="S7359" s="119"/>
      <c r="T7359" s="123"/>
      <c r="U7359" s="119"/>
      <c r="V7359" s="99"/>
      <c r="W7359" s="127"/>
      <c r="X7359" s="99"/>
      <c r="Y7359" s="127"/>
    </row>
    <row r="7360" spans="3:25" ht="19" hidden="1">
      <c r="C7360" s="933"/>
      <c r="D7360" s="933"/>
      <c r="E7360" s="19"/>
      <c r="I7360" s="100"/>
      <c r="M7360" s="100"/>
      <c r="Q7360" s="99"/>
      <c r="R7360" s="340"/>
      <c r="S7360" s="119"/>
      <c r="T7360" s="123"/>
      <c r="U7360" s="119"/>
      <c r="V7360" s="99"/>
      <c r="W7360" s="127"/>
      <c r="X7360" s="99"/>
      <c r="Y7360" s="127"/>
    </row>
    <row r="7361" spans="3:25" ht="19" hidden="1">
      <c r="C7361" s="933"/>
      <c r="D7361" s="933"/>
      <c r="E7361" s="19"/>
      <c r="I7361" s="100"/>
      <c r="M7361" s="100"/>
      <c r="Q7361" s="99"/>
      <c r="R7361" s="340"/>
      <c r="S7361" s="119"/>
      <c r="T7361" s="123"/>
      <c r="U7361" s="119"/>
      <c r="V7361" s="99"/>
      <c r="W7361" s="127"/>
      <c r="X7361" s="99"/>
      <c r="Y7361" s="127"/>
    </row>
    <row r="7362" spans="3:25" ht="19" hidden="1">
      <c r="C7362" s="933"/>
      <c r="D7362" s="933"/>
      <c r="E7362" s="19"/>
      <c r="I7362" s="100"/>
      <c r="M7362" s="100"/>
      <c r="Q7362" s="99"/>
      <c r="R7362" s="340"/>
      <c r="S7362" s="119"/>
      <c r="T7362" s="123"/>
      <c r="U7362" s="119"/>
      <c r="V7362" s="99"/>
      <c r="W7362" s="127"/>
      <c r="X7362" s="99"/>
      <c r="Y7362" s="127"/>
    </row>
    <row r="7363" spans="3:25" ht="19" hidden="1">
      <c r="C7363" s="933"/>
      <c r="D7363" s="933"/>
      <c r="E7363" s="19"/>
      <c r="I7363" s="100"/>
      <c r="M7363" s="100"/>
      <c r="Q7363" s="99"/>
      <c r="R7363" s="340"/>
      <c r="S7363" s="119"/>
      <c r="T7363" s="123"/>
      <c r="U7363" s="119"/>
      <c r="V7363" s="99"/>
      <c r="W7363" s="127"/>
      <c r="X7363" s="99"/>
      <c r="Y7363" s="127"/>
    </row>
    <row r="7364" spans="3:25" ht="19" hidden="1">
      <c r="C7364" s="933"/>
      <c r="D7364" s="933"/>
      <c r="E7364" s="19"/>
      <c r="I7364" s="100"/>
      <c r="M7364" s="100"/>
      <c r="Q7364" s="99"/>
      <c r="R7364" s="340"/>
      <c r="S7364" s="119"/>
      <c r="T7364" s="123"/>
      <c r="U7364" s="119"/>
      <c r="V7364" s="99"/>
      <c r="W7364" s="127"/>
      <c r="X7364" s="99"/>
      <c r="Y7364" s="127"/>
    </row>
    <row r="7365" spans="3:25" ht="19" hidden="1">
      <c r="C7365" s="933"/>
      <c r="D7365" s="933"/>
      <c r="E7365" s="19"/>
      <c r="I7365" s="100"/>
      <c r="M7365" s="100"/>
      <c r="Q7365" s="99"/>
      <c r="R7365" s="340"/>
      <c r="S7365" s="119"/>
      <c r="T7365" s="123"/>
      <c r="U7365" s="119"/>
      <c r="V7365" s="99"/>
      <c r="W7365" s="127"/>
      <c r="X7365" s="99"/>
      <c r="Y7365" s="127"/>
    </row>
    <row r="7366" spans="3:25" ht="19" hidden="1">
      <c r="C7366" s="933"/>
      <c r="D7366" s="933"/>
      <c r="E7366" s="19"/>
      <c r="I7366" s="100"/>
      <c r="M7366" s="100"/>
      <c r="Q7366" s="99"/>
      <c r="R7366" s="340"/>
      <c r="S7366" s="119"/>
      <c r="T7366" s="123"/>
      <c r="U7366" s="119"/>
      <c r="V7366" s="99"/>
      <c r="W7366" s="127"/>
      <c r="X7366" s="99"/>
      <c r="Y7366" s="127"/>
    </row>
    <row r="7367" spans="3:25" ht="19" hidden="1">
      <c r="C7367" s="933"/>
      <c r="D7367" s="933"/>
      <c r="E7367" s="19"/>
      <c r="I7367" s="100"/>
      <c r="M7367" s="100"/>
      <c r="Q7367" s="99"/>
      <c r="R7367" s="340"/>
      <c r="S7367" s="119"/>
      <c r="T7367" s="123"/>
      <c r="U7367" s="119"/>
      <c r="V7367" s="99"/>
      <c r="W7367" s="127"/>
      <c r="X7367" s="99"/>
      <c r="Y7367" s="127"/>
    </row>
    <row r="7368" spans="3:25" ht="19" hidden="1">
      <c r="C7368" s="933"/>
      <c r="D7368" s="933"/>
      <c r="E7368" s="19"/>
      <c r="I7368" s="100"/>
      <c r="M7368" s="100"/>
      <c r="Q7368" s="99"/>
      <c r="R7368" s="340"/>
      <c r="S7368" s="119"/>
      <c r="T7368" s="123"/>
      <c r="U7368" s="119"/>
      <c r="V7368" s="99"/>
      <c r="W7368" s="127"/>
      <c r="X7368" s="99"/>
      <c r="Y7368" s="127"/>
    </row>
    <row r="7369" spans="3:25" ht="19" hidden="1">
      <c r="C7369" s="933"/>
      <c r="D7369" s="933"/>
      <c r="E7369" s="19"/>
      <c r="I7369" s="100"/>
      <c r="M7369" s="100"/>
      <c r="Q7369" s="99"/>
      <c r="R7369" s="340"/>
      <c r="S7369" s="119"/>
      <c r="T7369" s="123"/>
      <c r="U7369" s="119"/>
      <c r="V7369" s="99"/>
      <c r="W7369" s="127"/>
      <c r="X7369" s="99"/>
      <c r="Y7369" s="127"/>
    </row>
    <row r="7370" spans="3:25" ht="19" hidden="1">
      <c r="C7370" s="933"/>
      <c r="D7370" s="933"/>
      <c r="E7370" s="19"/>
      <c r="I7370" s="100"/>
      <c r="M7370" s="100"/>
      <c r="Q7370" s="99"/>
      <c r="R7370" s="340"/>
      <c r="S7370" s="119"/>
      <c r="T7370" s="123"/>
      <c r="U7370" s="119"/>
      <c r="V7370" s="99"/>
      <c r="W7370" s="127"/>
      <c r="X7370" s="99"/>
      <c r="Y7370" s="127"/>
    </row>
    <row r="7371" spans="3:25" ht="19" hidden="1">
      <c r="C7371" s="933"/>
      <c r="D7371" s="933"/>
      <c r="E7371" s="19"/>
      <c r="I7371" s="100"/>
      <c r="M7371" s="100"/>
      <c r="Q7371" s="99"/>
      <c r="R7371" s="340"/>
      <c r="S7371" s="119"/>
      <c r="T7371" s="123"/>
      <c r="U7371" s="119"/>
      <c r="V7371" s="99"/>
      <c r="W7371" s="127"/>
      <c r="X7371" s="99"/>
      <c r="Y7371" s="127"/>
    </row>
    <row r="7372" spans="3:25" ht="19" hidden="1">
      <c r="C7372" s="933"/>
      <c r="D7372" s="933"/>
      <c r="E7372" s="19"/>
      <c r="I7372" s="100"/>
      <c r="M7372" s="100"/>
      <c r="Q7372" s="99"/>
      <c r="R7372" s="340"/>
      <c r="S7372" s="119"/>
      <c r="T7372" s="123"/>
      <c r="U7372" s="119"/>
      <c r="V7372" s="99"/>
      <c r="W7372" s="127"/>
      <c r="X7372" s="99"/>
      <c r="Y7372" s="127"/>
    </row>
    <row r="7373" spans="3:25" ht="19" hidden="1">
      <c r="C7373" s="933"/>
      <c r="D7373" s="933"/>
      <c r="E7373" s="19"/>
      <c r="I7373" s="100"/>
      <c r="M7373" s="100"/>
      <c r="Q7373" s="99"/>
      <c r="R7373" s="340"/>
      <c r="S7373" s="119"/>
      <c r="T7373" s="123"/>
      <c r="U7373" s="119"/>
      <c r="V7373" s="99"/>
      <c r="W7373" s="127"/>
      <c r="X7373" s="99"/>
      <c r="Y7373" s="127"/>
    </row>
    <row r="7374" spans="3:25" ht="19" hidden="1">
      <c r="C7374" s="933"/>
      <c r="D7374" s="933"/>
      <c r="E7374" s="19"/>
      <c r="I7374" s="100"/>
      <c r="M7374" s="100"/>
      <c r="Q7374" s="99"/>
      <c r="R7374" s="340"/>
      <c r="S7374" s="119"/>
      <c r="T7374" s="123"/>
      <c r="U7374" s="119"/>
      <c r="V7374" s="99"/>
      <c r="W7374" s="127"/>
      <c r="X7374" s="99"/>
      <c r="Y7374" s="127"/>
    </row>
    <row r="7375" spans="3:25" ht="19" hidden="1">
      <c r="C7375" s="933"/>
      <c r="D7375" s="933"/>
      <c r="E7375" s="19"/>
      <c r="I7375" s="100"/>
      <c r="M7375" s="100"/>
      <c r="Q7375" s="99"/>
      <c r="R7375" s="340"/>
      <c r="S7375" s="119"/>
      <c r="T7375" s="123"/>
      <c r="U7375" s="119"/>
      <c r="V7375" s="99"/>
      <c r="W7375" s="127"/>
      <c r="X7375" s="99"/>
      <c r="Y7375" s="127"/>
    </row>
    <row r="7376" spans="3:25" ht="19" hidden="1">
      <c r="C7376" s="933"/>
      <c r="D7376" s="933"/>
      <c r="E7376" s="19"/>
      <c r="I7376" s="100"/>
      <c r="M7376" s="100"/>
      <c r="Q7376" s="99"/>
      <c r="R7376" s="340"/>
      <c r="S7376" s="119"/>
      <c r="T7376" s="123"/>
      <c r="U7376" s="119"/>
      <c r="V7376" s="99"/>
      <c r="W7376" s="127"/>
      <c r="X7376" s="99"/>
      <c r="Y7376" s="127"/>
    </row>
    <row r="7377" spans="3:25" ht="19" hidden="1">
      <c r="C7377" s="933"/>
      <c r="D7377" s="933"/>
      <c r="E7377" s="19"/>
      <c r="I7377" s="100"/>
      <c r="M7377" s="100"/>
      <c r="Q7377" s="99"/>
      <c r="R7377" s="340"/>
      <c r="S7377" s="119"/>
      <c r="T7377" s="123"/>
      <c r="U7377" s="119"/>
      <c r="V7377" s="99"/>
      <c r="W7377" s="127"/>
      <c r="X7377" s="99"/>
      <c r="Y7377" s="127"/>
    </row>
    <row r="7378" spans="3:25" ht="19" hidden="1">
      <c r="C7378" s="933"/>
      <c r="D7378" s="933"/>
      <c r="E7378" s="19"/>
      <c r="I7378" s="100"/>
      <c r="M7378" s="100"/>
      <c r="Q7378" s="99"/>
      <c r="R7378" s="340"/>
      <c r="S7378" s="119"/>
      <c r="T7378" s="123"/>
      <c r="U7378" s="119"/>
      <c r="V7378" s="99"/>
      <c r="W7378" s="127"/>
      <c r="X7378" s="99"/>
      <c r="Y7378" s="127"/>
    </row>
    <row r="7379" spans="3:25" ht="19" hidden="1">
      <c r="C7379" s="933"/>
      <c r="D7379" s="933"/>
      <c r="E7379" s="19"/>
      <c r="I7379" s="100"/>
      <c r="M7379" s="100"/>
      <c r="Q7379" s="99"/>
      <c r="R7379" s="340"/>
      <c r="S7379" s="119"/>
      <c r="T7379" s="123"/>
      <c r="U7379" s="119"/>
      <c r="V7379" s="99"/>
      <c r="W7379" s="127"/>
      <c r="X7379" s="99"/>
      <c r="Y7379" s="127"/>
    </row>
    <row r="7380" spans="3:25" ht="19" hidden="1">
      <c r="C7380" s="933"/>
      <c r="D7380" s="933"/>
      <c r="E7380" s="19"/>
      <c r="I7380" s="100"/>
      <c r="M7380" s="100"/>
      <c r="Q7380" s="99"/>
      <c r="R7380" s="340"/>
      <c r="S7380" s="119"/>
      <c r="T7380" s="123"/>
      <c r="U7380" s="119"/>
      <c r="V7380" s="99"/>
      <c r="W7380" s="127"/>
      <c r="X7380" s="99"/>
      <c r="Y7380" s="127"/>
    </row>
    <row r="7381" spans="3:25" ht="19" hidden="1">
      <c r="C7381" s="933"/>
      <c r="D7381" s="933"/>
      <c r="E7381" s="19"/>
      <c r="I7381" s="100"/>
      <c r="M7381" s="100"/>
      <c r="Q7381" s="99"/>
      <c r="R7381" s="340"/>
      <c r="S7381" s="119"/>
      <c r="T7381" s="123"/>
      <c r="U7381" s="119"/>
      <c r="V7381" s="99"/>
      <c r="W7381" s="127"/>
      <c r="X7381" s="99"/>
      <c r="Y7381" s="127"/>
    </row>
    <row r="7382" spans="3:25" ht="19" hidden="1">
      <c r="C7382" s="933"/>
      <c r="D7382" s="933"/>
      <c r="E7382" s="19"/>
      <c r="I7382" s="100"/>
      <c r="M7382" s="100"/>
      <c r="Q7382" s="99"/>
      <c r="R7382" s="340"/>
      <c r="S7382" s="119"/>
      <c r="T7382" s="123"/>
      <c r="U7382" s="119"/>
      <c r="V7382" s="99"/>
      <c r="W7382" s="127"/>
      <c r="X7382" s="99"/>
      <c r="Y7382" s="127"/>
    </row>
    <row r="7383" spans="3:25" ht="19" hidden="1">
      <c r="C7383" s="933"/>
      <c r="D7383" s="933"/>
      <c r="E7383" s="19"/>
      <c r="I7383" s="100"/>
      <c r="M7383" s="100"/>
      <c r="Q7383" s="99"/>
      <c r="R7383" s="340"/>
      <c r="S7383" s="119"/>
      <c r="T7383" s="123"/>
      <c r="U7383" s="119"/>
      <c r="V7383" s="99"/>
      <c r="W7383" s="127"/>
      <c r="X7383" s="99"/>
      <c r="Y7383" s="127"/>
    </row>
    <row r="7384" spans="3:25" ht="19" hidden="1">
      <c r="C7384" s="933"/>
      <c r="D7384" s="933"/>
      <c r="E7384" s="19"/>
      <c r="I7384" s="100"/>
      <c r="M7384" s="100"/>
      <c r="Q7384" s="99"/>
      <c r="R7384" s="340"/>
      <c r="S7384" s="119"/>
      <c r="T7384" s="123"/>
      <c r="U7384" s="119"/>
      <c r="V7384" s="99"/>
      <c r="W7384" s="127"/>
      <c r="X7384" s="99"/>
      <c r="Y7384" s="127"/>
    </row>
    <row r="7385" spans="3:25" ht="19" hidden="1">
      <c r="C7385" s="933"/>
      <c r="D7385" s="933"/>
      <c r="E7385" s="19"/>
      <c r="I7385" s="100"/>
      <c r="M7385" s="100"/>
      <c r="Q7385" s="99"/>
      <c r="R7385" s="340"/>
      <c r="S7385" s="119"/>
      <c r="T7385" s="123"/>
      <c r="U7385" s="119"/>
      <c r="V7385" s="99"/>
      <c r="W7385" s="127"/>
      <c r="X7385" s="99"/>
      <c r="Y7385" s="127"/>
    </row>
    <row r="7386" spans="3:25" ht="19" hidden="1">
      <c r="C7386" s="933"/>
      <c r="D7386" s="933"/>
      <c r="E7386" s="19"/>
      <c r="I7386" s="100"/>
      <c r="M7386" s="100"/>
      <c r="Q7386" s="99"/>
      <c r="R7386" s="340"/>
      <c r="S7386" s="119"/>
      <c r="T7386" s="123"/>
      <c r="U7386" s="119"/>
      <c r="V7386" s="99"/>
      <c r="W7386" s="127"/>
      <c r="X7386" s="99"/>
      <c r="Y7386" s="127"/>
    </row>
    <row r="7387" spans="3:25" ht="19" hidden="1">
      <c r="C7387" s="933"/>
      <c r="D7387" s="933"/>
      <c r="E7387" s="19"/>
      <c r="I7387" s="100"/>
      <c r="M7387" s="100"/>
      <c r="Q7387" s="99"/>
      <c r="R7387" s="340"/>
      <c r="S7387" s="119"/>
      <c r="T7387" s="123"/>
      <c r="U7387" s="119"/>
      <c r="V7387" s="99"/>
      <c r="W7387" s="127"/>
      <c r="X7387" s="99"/>
      <c r="Y7387" s="127"/>
    </row>
    <row r="7388" spans="3:25" ht="19" hidden="1">
      <c r="C7388" s="933"/>
      <c r="D7388" s="933"/>
      <c r="E7388" s="19"/>
      <c r="I7388" s="100"/>
      <c r="M7388" s="100"/>
      <c r="Q7388" s="99"/>
      <c r="R7388" s="340"/>
      <c r="S7388" s="119"/>
      <c r="T7388" s="123"/>
      <c r="U7388" s="119"/>
      <c r="V7388" s="99"/>
      <c r="W7388" s="127"/>
      <c r="X7388" s="99"/>
      <c r="Y7388" s="127"/>
    </row>
    <row r="7389" spans="3:25" ht="19" hidden="1">
      <c r="C7389" s="933"/>
      <c r="D7389" s="933"/>
      <c r="E7389" s="19"/>
      <c r="I7389" s="100"/>
      <c r="M7389" s="100"/>
      <c r="Q7389" s="99"/>
      <c r="R7389" s="340"/>
      <c r="S7389" s="119"/>
      <c r="T7389" s="123"/>
      <c r="U7389" s="119"/>
      <c r="V7389" s="99"/>
      <c r="W7389" s="127"/>
      <c r="X7389" s="99"/>
      <c r="Y7389" s="127"/>
    </row>
    <row r="7390" spans="3:25" ht="19" hidden="1">
      <c r="C7390" s="933"/>
      <c r="D7390" s="933"/>
      <c r="E7390" s="19"/>
      <c r="I7390" s="100"/>
      <c r="M7390" s="100"/>
      <c r="Q7390" s="99"/>
      <c r="R7390" s="340"/>
      <c r="S7390" s="119"/>
      <c r="T7390" s="123"/>
      <c r="U7390" s="119"/>
      <c r="V7390" s="99"/>
      <c r="W7390" s="127"/>
      <c r="X7390" s="99"/>
      <c r="Y7390" s="127"/>
    </row>
    <row r="7391" spans="3:25" ht="19" hidden="1">
      <c r="C7391" s="933"/>
      <c r="D7391" s="933"/>
      <c r="E7391" s="19"/>
      <c r="I7391" s="100"/>
      <c r="M7391" s="100"/>
      <c r="Q7391" s="99"/>
      <c r="R7391" s="340"/>
      <c r="S7391" s="119"/>
      <c r="T7391" s="123"/>
      <c r="U7391" s="119"/>
      <c r="V7391" s="99"/>
      <c r="W7391" s="127"/>
      <c r="X7391" s="99"/>
      <c r="Y7391" s="127"/>
    </row>
    <row r="7392" spans="3:25" ht="19" hidden="1">
      <c r="C7392" s="933"/>
      <c r="D7392" s="933"/>
      <c r="E7392" s="19"/>
      <c r="I7392" s="100"/>
      <c r="M7392" s="100"/>
      <c r="Q7392" s="99"/>
      <c r="R7392" s="340"/>
      <c r="S7392" s="119"/>
      <c r="T7392" s="123"/>
      <c r="U7392" s="119"/>
      <c r="V7392" s="99"/>
      <c r="W7392" s="127"/>
      <c r="X7392" s="99"/>
      <c r="Y7392" s="127"/>
    </row>
    <row r="7393" spans="3:25" ht="19" hidden="1">
      <c r="C7393" s="933"/>
      <c r="D7393" s="933"/>
      <c r="E7393" s="19"/>
      <c r="I7393" s="100"/>
      <c r="M7393" s="100"/>
      <c r="Q7393" s="99"/>
      <c r="R7393" s="340"/>
      <c r="S7393" s="119"/>
      <c r="T7393" s="123"/>
      <c r="U7393" s="119"/>
      <c r="V7393" s="99"/>
      <c r="W7393" s="127"/>
      <c r="X7393" s="99"/>
      <c r="Y7393" s="127"/>
    </row>
    <row r="7394" spans="3:25" ht="19" hidden="1">
      <c r="C7394" s="933"/>
      <c r="D7394" s="933"/>
      <c r="E7394" s="19"/>
      <c r="I7394" s="100"/>
      <c r="M7394" s="100"/>
      <c r="Q7394" s="99"/>
      <c r="R7394" s="340"/>
      <c r="S7394" s="119"/>
      <c r="T7394" s="123"/>
      <c r="U7394" s="119"/>
      <c r="V7394" s="99"/>
      <c r="W7394" s="127"/>
      <c r="X7394" s="99"/>
      <c r="Y7394" s="127"/>
    </row>
    <row r="7395" spans="3:25" ht="19" hidden="1">
      <c r="C7395" s="933"/>
      <c r="D7395" s="933"/>
      <c r="E7395" s="19"/>
      <c r="I7395" s="100"/>
      <c r="M7395" s="100"/>
      <c r="Q7395" s="99"/>
      <c r="R7395" s="340"/>
      <c r="S7395" s="119"/>
      <c r="T7395" s="123"/>
      <c r="U7395" s="119"/>
      <c r="V7395" s="99"/>
      <c r="W7395" s="127"/>
      <c r="X7395" s="99"/>
      <c r="Y7395" s="127"/>
    </row>
    <row r="7396" spans="3:25" ht="19" hidden="1">
      <c r="C7396" s="933"/>
      <c r="D7396" s="933"/>
      <c r="E7396" s="19"/>
      <c r="I7396" s="100"/>
      <c r="M7396" s="100"/>
      <c r="Q7396" s="99"/>
      <c r="R7396" s="340"/>
      <c r="S7396" s="119"/>
      <c r="T7396" s="123"/>
      <c r="U7396" s="119"/>
      <c r="V7396" s="99"/>
      <c r="W7396" s="127"/>
      <c r="X7396" s="99"/>
      <c r="Y7396" s="127"/>
    </row>
    <row r="7397" spans="3:25" ht="19" hidden="1">
      <c r="C7397" s="933"/>
      <c r="D7397" s="933"/>
      <c r="E7397" s="19"/>
      <c r="I7397" s="100"/>
      <c r="M7397" s="100"/>
      <c r="Q7397" s="99"/>
      <c r="R7397" s="340"/>
      <c r="S7397" s="119"/>
      <c r="T7397" s="123"/>
      <c r="U7397" s="119"/>
      <c r="V7397" s="99"/>
      <c r="W7397" s="127"/>
      <c r="X7397" s="99"/>
      <c r="Y7397" s="127"/>
    </row>
    <row r="7398" spans="3:25" ht="19" hidden="1">
      <c r="C7398" s="933"/>
      <c r="D7398" s="933"/>
      <c r="E7398" s="19"/>
      <c r="I7398" s="100"/>
      <c r="M7398" s="100"/>
      <c r="Q7398" s="99"/>
      <c r="R7398" s="340"/>
      <c r="S7398" s="119"/>
      <c r="T7398" s="123"/>
      <c r="U7398" s="119"/>
      <c r="V7398" s="99"/>
      <c r="W7398" s="127"/>
      <c r="X7398" s="99"/>
      <c r="Y7398" s="127"/>
    </row>
    <row r="7399" spans="3:25" ht="19" hidden="1">
      <c r="C7399" s="933"/>
      <c r="D7399" s="933"/>
      <c r="E7399" s="19"/>
      <c r="I7399" s="100"/>
      <c r="M7399" s="100"/>
      <c r="Q7399" s="99"/>
      <c r="R7399" s="340"/>
      <c r="S7399" s="119"/>
      <c r="T7399" s="123"/>
      <c r="U7399" s="119"/>
      <c r="V7399" s="99"/>
      <c r="W7399" s="127"/>
      <c r="X7399" s="99"/>
      <c r="Y7399" s="127"/>
    </row>
    <row r="7400" spans="3:25" ht="19" hidden="1">
      <c r="C7400" s="933"/>
      <c r="D7400" s="933"/>
      <c r="E7400" s="19"/>
      <c r="I7400" s="100"/>
      <c r="M7400" s="100"/>
      <c r="Q7400" s="99"/>
      <c r="R7400" s="340"/>
      <c r="S7400" s="119"/>
      <c r="T7400" s="123"/>
      <c r="U7400" s="119"/>
      <c r="V7400" s="99"/>
      <c r="W7400" s="127"/>
      <c r="X7400" s="99"/>
      <c r="Y7400" s="127"/>
    </row>
    <row r="7401" spans="3:25" ht="19" hidden="1">
      <c r="C7401" s="933"/>
      <c r="D7401" s="933"/>
      <c r="E7401" s="19"/>
      <c r="I7401" s="100"/>
      <c r="M7401" s="100"/>
      <c r="Q7401" s="99"/>
      <c r="R7401" s="340"/>
      <c r="S7401" s="119"/>
      <c r="T7401" s="123"/>
      <c r="U7401" s="119"/>
      <c r="V7401" s="99"/>
      <c r="W7401" s="127"/>
      <c r="X7401" s="99"/>
      <c r="Y7401" s="127"/>
    </row>
    <row r="7402" spans="3:25" ht="19" hidden="1">
      <c r="C7402" s="933"/>
      <c r="D7402" s="933"/>
      <c r="E7402" s="19"/>
      <c r="I7402" s="100"/>
      <c r="M7402" s="100"/>
      <c r="Q7402" s="99"/>
      <c r="R7402" s="340"/>
      <c r="S7402" s="119"/>
      <c r="T7402" s="123"/>
      <c r="U7402" s="119"/>
      <c r="V7402" s="99"/>
      <c r="W7402" s="127"/>
      <c r="X7402" s="99"/>
      <c r="Y7402" s="127"/>
    </row>
    <row r="7403" spans="3:25" ht="19" hidden="1">
      <c r="C7403" s="933"/>
      <c r="D7403" s="933"/>
      <c r="E7403" s="19"/>
      <c r="I7403" s="100"/>
      <c r="M7403" s="100"/>
      <c r="Q7403" s="99"/>
      <c r="R7403" s="340"/>
      <c r="S7403" s="119"/>
      <c r="T7403" s="123"/>
      <c r="U7403" s="119"/>
      <c r="V7403" s="99"/>
      <c r="W7403" s="127"/>
      <c r="X7403" s="99"/>
      <c r="Y7403" s="127"/>
    </row>
    <row r="7404" spans="3:25" ht="19" hidden="1">
      <c r="C7404" s="933"/>
      <c r="D7404" s="933"/>
      <c r="E7404" s="19"/>
      <c r="I7404" s="100"/>
      <c r="M7404" s="100"/>
      <c r="Q7404" s="99"/>
      <c r="R7404" s="340"/>
      <c r="S7404" s="119"/>
      <c r="T7404" s="123"/>
      <c r="U7404" s="119"/>
      <c r="V7404" s="99"/>
      <c r="W7404" s="127"/>
      <c r="X7404" s="99"/>
      <c r="Y7404" s="127"/>
    </row>
    <row r="7405" spans="3:25" ht="19" hidden="1">
      <c r="C7405" s="933"/>
      <c r="D7405" s="933"/>
      <c r="E7405" s="19"/>
      <c r="I7405" s="100"/>
      <c r="M7405" s="100"/>
      <c r="Q7405" s="99"/>
      <c r="R7405" s="340"/>
      <c r="S7405" s="119"/>
      <c r="T7405" s="123"/>
      <c r="U7405" s="119"/>
      <c r="V7405" s="99"/>
      <c r="W7405" s="127"/>
      <c r="X7405" s="99"/>
      <c r="Y7405" s="127"/>
    </row>
    <row r="7406" spans="3:25" ht="19" hidden="1">
      <c r="C7406" s="933"/>
      <c r="D7406" s="933"/>
      <c r="E7406" s="19"/>
      <c r="I7406" s="100"/>
      <c r="M7406" s="100"/>
      <c r="Q7406" s="99"/>
      <c r="R7406" s="340"/>
      <c r="S7406" s="119"/>
      <c r="T7406" s="123"/>
      <c r="U7406" s="119"/>
      <c r="V7406" s="99"/>
      <c r="W7406" s="127"/>
      <c r="X7406" s="99"/>
      <c r="Y7406" s="127"/>
    </row>
    <row r="7407" spans="3:25" ht="19" hidden="1">
      <c r="C7407" s="933"/>
      <c r="D7407" s="933"/>
      <c r="E7407" s="19"/>
      <c r="I7407" s="100"/>
      <c r="M7407" s="100"/>
      <c r="Q7407" s="99"/>
      <c r="R7407" s="340"/>
      <c r="S7407" s="119"/>
      <c r="T7407" s="123"/>
      <c r="U7407" s="119"/>
      <c r="V7407" s="99"/>
      <c r="W7407" s="127"/>
      <c r="X7407" s="99"/>
      <c r="Y7407" s="127"/>
    </row>
    <row r="7408" spans="3:25" ht="19" hidden="1">
      <c r="C7408" s="933"/>
      <c r="D7408" s="933"/>
      <c r="E7408" s="19"/>
      <c r="I7408" s="100"/>
      <c r="M7408" s="100"/>
      <c r="Q7408" s="99"/>
      <c r="R7408" s="340"/>
      <c r="S7408" s="119"/>
      <c r="T7408" s="123"/>
      <c r="U7408" s="119"/>
      <c r="V7408" s="99"/>
      <c r="W7408" s="127"/>
      <c r="X7408" s="99"/>
      <c r="Y7408" s="127"/>
    </row>
    <row r="7409" spans="3:25" ht="19" hidden="1">
      <c r="C7409" s="933"/>
      <c r="D7409" s="933"/>
      <c r="E7409" s="19"/>
      <c r="I7409" s="100"/>
      <c r="M7409" s="100"/>
      <c r="Q7409" s="99"/>
      <c r="R7409" s="340"/>
      <c r="S7409" s="119"/>
      <c r="T7409" s="123"/>
      <c r="U7409" s="119"/>
      <c r="V7409" s="99"/>
      <c r="W7409" s="127"/>
      <c r="X7409" s="99"/>
      <c r="Y7409" s="127"/>
    </row>
    <row r="7410" spans="3:25" ht="19" hidden="1">
      <c r="C7410" s="933"/>
      <c r="D7410" s="933"/>
      <c r="E7410" s="19"/>
      <c r="I7410" s="100"/>
      <c r="M7410" s="100"/>
      <c r="Q7410" s="99"/>
      <c r="R7410" s="340"/>
      <c r="S7410" s="119"/>
      <c r="T7410" s="123"/>
      <c r="U7410" s="119"/>
      <c r="V7410" s="99"/>
      <c r="W7410" s="127"/>
      <c r="X7410" s="99"/>
      <c r="Y7410" s="127"/>
    </row>
    <row r="7411" spans="3:25" ht="19" hidden="1">
      <c r="C7411" s="933"/>
      <c r="D7411" s="933"/>
      <c r="E7411" s="19"/>
      <c r="I7411" s="100"/>
      <c r="M7411" s="100"/>
      <c r="Q7411" s="99"/>
      <c r="R7411" s="340"/>
      <c r="S7411" s="119"/>
      <c r="T7411" s="123"/>
      <c r="U7411" s="119"/>
      <c r="V7411" s="99"/>
      <c r="W7411" s="127"/>
      <c r="X7411" s="99"/>
      <c r="Y7411" s="127"/>
    </row>
    <row r="7412" spans="3:25" ht="19" hidden="1">
      <c r="C7412" s="933"/>
      <c r="D7412" s="933"/>
      <c r="E7412" s="19"/>
      <c r="I7412" s="100"/>
      <c r="M7412" s="100"/>
      <c r="Q7412" s="99"/>
      <c r="R7412" s="340"/>
      <c r="S7412" s="119"/>
      <c r="T7412" s="123"/>
      <c r="U7412" s="119"/>
      <c r="V7412" s="99"/>
      <c r="W7412" s="127"/>
      <c r="X7412" s="99"/>
      <c r="Y7412" s="127"/>
    </row>
    <row r="7413" spans="3:25" ht="19" hidden="1">
      <c r="C7413" s="933"/>
      <c r="D7413" s="933"/>
      <c r="E7413" s="19"/>
      <c r="I7413" s="100"/>
      <c r="M7413" s="100"/>
      <c r="Q7413" s="99"/>
      <c r="R7413" s="340"/>
      <c r="S7413" s="119"/>
      <c r="T7413" s="123"/>
      <c r="U7413" s="119"/>
      <c r="V7413" s="99"/>
      <c r="W7413" s="127"/>
      <c r="X7413" s="99"/>
      <c r="Y7413" s="127"/>
    </row>
    <row r="7414" spans="3:25" ht="19" hidden="1">
      <c r="C7414" s="933"/>
      <c r="D7414" s="933"/>
      <c r="E7414" s="19"/>
      <c r="I7414" s="100"/>
      <c r="M7414" s="100"/>
      <c r="Q7414" s="99"/>
      <c r="R7414" s="340"/>
      <c r="S7414" s="119"/>
      <c r="T7414" s="123"/>
      <c r="U7414" s="119"/>
      <c r="V7414" s="99"/>
      <c r="W7414" s="127"/>
      <c r="X7414" s="99"/>
      <c r="Y7414" s="127"/>
    </row>
    <row r="7415" spans="3:25" ht="19" hidden="1">
      <c r="C7415" s="933"/>
      <c r="D7415" s="933"/>
      <c r="E7415" s="19"/>
      <c r="I7415" s="100"/>
      <c r="M7415" s="100"/>
      <c r="Q7415" s="99"/>
      <c r="R7415" s="340"/>
      <c r="S7415" s="119"/>
      <c r="T7415" s="123"/>
      <c r="U7415" s="119"/>
      <c r="V7415" s="99"/>
      <c r="W7415" s="127"/>
      <c r="X7415" s="99"/>
      <c r="Y7415" s="127"/>
    </row>
    <row r="7416" spans="3:25" ht="19" hidden="1">
      <c r="C7416" s="933"/>
      <c r="D7416" s="933"/>
      <c r="E7416" s="19"/>
      <c r="I7416" s="100"/>
      <c r="M7416" s="100"/>
      <c r="Q7416" s="99"/>
      <c r="R7416" s="340"/>
      <c r="S7416" s="119"/>
      <c r="T7416" s="123"/>
      <c r="U7416" s="119"/>
      <c r="V7416" s="99"/>
      <c r="W7416" s="127"/>
      <c r="X7416" s="99"/>
      <c r="Y7416" s="127"/>
    </row>
    <row r="7417" spans="3:25" ht="19" hidden="1">
      <c r="C7417" s="933"/>
      <c r="D7417" s="933"/>
      <c r="E7417" s="19"/>
      <c r="I7417" s="100"/>
      <c r="M7417" s="100"/>
      <c r="Q7417" s="99"/>
      <c r="R7417" s="340"/>
      <c r="S7417" s="119"/>
      <c r="T7417" s="123"/>
      <c r="U7417" s="119"/>
      <c r="V7417" s="99"/>
      <c r="W7417" s="127"/>
      <c r="X7417" s="99"/>
      <c r="Y7417" s="127"/>
    </row>
    <row r="7418" spans="3:25" ht="19" hidden="1">
      <c r="C7418" s="933"/>
      <c r="D7418" s="933"/>
      <c r="E7418" s="19"/>
      <c r="I7418" s="100"/>
      <c r="M7418" s="100"/>
      <c r="Q7418" s="99"/>
      <c r="R7418" s="340"/>
      <c r="S7418" s="119"/>
      <c r="T7418" s="123"/>
      <c r="U7418" s="119"/>
      <c r="V7418" s="99"/>
      <c r="W7418" s="127"/>
      <c r="X7418" s="99"/>
      <c r="Y7418" s="127"/>
    </row>
    <row r="7419" spans="3:25" ht="19" hidden="1">
      <c r="C7419" s="933"/>
      <c r="D7419" s="933"/>
      <c r="E7419" s="19"/>
      <c r="I7419" s="100"/>
      <c r="M7419" s="100"/>
      <c r="Q7419" s="99"/>
      <c r="R7419" s="340"/>
      <c r="S7419" s="119"/>
      <c r="T7419" s="123"/>
      <c r="U7419" s="119"/>
      <c r="V7419" s="99"/>
      <c r="W7419" s="127"/>
      <c r="X7419" s="99"/>
      <c r="Y7419" s="127"/>
    </row>
    <row r="7420" spans="3:25" ht="19" hidden="1">
      <c r="C7420" s="933"/>
      <c r="D7420" s="933"/>
      <c r="E7420" s="19"/>
      <c r="I7420" s="100"/>
      <c r="M7420" s="100"/>
      <c r="Q7420" s="99"/>
      <c r="R7420" s="340"/>
      <c r="S7420" s="119"/>
      <c r="T7420" s="123"/>
      <c r="U7420" s="119"/>
      <c r="V7420" s="99"/>
      <c r="W7420" s="127"/>
      <c r="X7420" s="99"/>
      <c r="Y7420" s="127"/>
    </row>
    <row r="7421" spans="3:25" ht="19" hidden="1">
      <c r="C7421" s="933"/>
      <c r="D7421" s="933"/>
      <c r="E7421" s="19"/>
      <c r="I7421" s="100"/>
      <c r="M7421" s="100"/>
      <c r="Q7421" s="99"/>
      <c r="R7421" s="340"/>
      <c r="S7421" s="119"/>
      <c r="T7421" s="123"/>
      <c r="U7421" s="119"/>
      <c r="V7421" s="99"/>
      <c r="W7421" s="127"/>
      <c r="X7421" s="99"/>
      <c r="Y7421" s="127"/>
    </row>
    <row r="7422" spans="3:25" ht="19" hidden="1">
      <c r="C7422" s="933"/>
      <c r="D7422" s="933"/>
      <c r="E7422" s="19"/>
      <c r="I7422" s="100"/>
      <c r="M7422" s="100"/>
      <c r="Q7422" s="99"/>
      <c r="R7422" s="340"/>
      <c r="S7422" s="119"/>
      <c r="T7422" s="123"/>
      <c r="U7422" s="119"/>
      <c r="V7422" s="99"/>
      <c r="W7422" s="127"/>
      <c r="X7422" s="99"/>
      <c r="Y7422" s="127"/>
    </row>
    <row r="7423" spans="3:25" ht="19" hidden="1">
      <c r="C7423" s="933"/>
      <c r="D7423" s="933"/>
      <c r="E7423" s="19"/>
      <c r="I7423" s="100"/>
      <c r="M7423" s="100"/>
      <c r="Q7423" s="99"/>
      <c r="R7423" s="340"/>
      <c r="S7423" s="119"/>
      <c r="T7423" s="123"/>
      <c r="U7423" s="119"/>
      <c r="V7423" s="99"/>
      <c r="W7423" s="127"/>
      <c r="X7423" s="99"/>
      <c r="Y7423" s="127"/>
    </row>
    <row r="7424" spans="3:25" ht="19" hidden="1">
      <c r="C7424" s="933"/>
      <c r="D7424" s="933"/>
      <c r="E7424" s="19"/>
      <c r="I7424" s="100"/>
      <c r="M7424" s="100"/>
      <c r="Q7424" s="99"/>
      <c r="R7424" s="340"/>
      <c r="S7424" s="119"/>
      <c r="T7424" s="123"/>
      <c r="U7424" s="119"/>
      <c r="V7424" s="99"/>
      <c r="W7424" s="127"/>
      <c r="X7424" s="99"/>
      <c r="Y7424" s="127"/>
    </row>
    <row r="7425" spans="3:25" ht="19" hidden="1">
      <c r="C7425" s="933"/>
      <c r="D7425" s="933"/>
      <c r="E7425" s="19"/>
      <c r="I7425" s="100"/>
      <c r="M7425" s="100"/>
      <c r="Q7425" s="99"/>
      <c r="R7425" s="340"/>
      <c r="S7425" s="119"/>
      <c r="T7425" s="123"/>
      <c r="U7425" s="119"/>
      <c r="V7425" s="99"/>
      <c r="W7425" s="127"/>
      <c r="X7425" s="99"/>
      <c r="Y7425" s="127"/>
    </row>
    <row r="7426" spans="3:25" ht="19" hidden="1">
      <c r="C7426" s="933"/>
      <c r="D7426" s="933"/>
      <c r="E7426" s="19"/>
      <c r="I7426" s="100"/>
      <c r="M7426" s="100"/>
      <c r="Q7426" s="99"/>
      <c r="R7426" s="340"/>
      <c r="S7426" s="119"/>
      <c r="T7426" s="123"/>
      <c r="U7426" s="119"/>
      <c r="V7426" s="99"/>
      <c r="W7426" s="127"/>
      <c r="X7426" s="99"/>
      <c r="Y7426" s="127"/>
    </row>
    <row r="7427" spans="3:25" ht="19" hidden="1">
      <c r="C7427" s="933"/>
      <c r="D7427" s="933"/>
      <c r="E7427" s="19"/>
      <c r="I7427" s="100"/>
      <c r="M7427" s="100"/>
      <c r="Q7427" s="99"/>
      <c r="R7427" s="340"/>
      <c r="S7427" s="119"/>
      <c r="T7427" s="123"/>
      <c r="U7427" s="119"/>
      <c r="V7427" s="99"/>
      <c r="W7427" s="127"/>
      <c r="X7427" s="99"/>
      <c r="Y7427" s="127"/>
    </row>
    <row r="7428" spans="3:25" ht="19" hidden="1">
      <c r="C7428" s="933"/>
      <c r="D7428" s="933"/>
      <c r="E7428" s="19"/>
      <c r="I7428" s="100"/>
      <c r="M7428" s="100"/>
      <c r="Q7428" s="99"/>
      <c r="R7428" s="340"/>
      <c r="S7428" s="119"/>
      <c r="T7428" s="123"/>
      <c r="U7428" s="119"/>
      <c r="V7428" s="99"/>
      <c r="W7428" s="127"/>
      <c r="X7428" s="99"/>
      <c r="Y7428" s="127"/>
    </row>
    <row r="7429" spans="3:25" ht="19" hidden="1">
      <c r="C7429" s="933"/>
      <c r="D7429" s="933"/>
      <c r="E7429" s="19"/>
      <c r="I7429" s="100"/>
      <c r="M7429" s="100"/>
      <c r="Q7429" s="99"/>
      <c r="R7429" s="340"/>
      <c r="S7429" s="119"/>
      <c r="T7429" s="123"/>
      <c r="U7429" s="119"/>
      <c r="V7429" s="99"/>
      <c r="W7429" s="127"/>
      <c r="X7429" s="99"/>
      <c r="Y7429" s="127"/>
    </row>
    <row r="7430" spans="3:25" ht="19" hidden="1">
      <c r="C7430" s="933"/>
      <c r="D7430" s="933"/>
      <c r="E7430" s="19"/>
      <c r="I7430" s="100"/>
      <c r="M7430" s="100"/>
      <c r="Q7430" s="99"/>
      <c r="R7430" s="340"/>
      <c r="S7430" s="119"/>
      <c r="T7430" s="123"/>
      <c r="U7430" s="119"/>
      <c r="V7430" s="99"/>
      <c r="W7430" s="127"/>
      <c r="X7430" s="99"/>
      <c r="Y7430" s="127"/>
    </row>
    <row r="7431" spans="3:25" ht="19" hidden="1">
      <c r="C7431" s="933"/>
      <c r="D7431" s="933"/>
      <c r="E7431" s="19"/>
      <c r="I7431" s="100"/>
      <c r="M7431" s="100"/>
      <c r="Q7431" s="99"/>
      <c r="R7431" s="340"/>
      <c r="S7431" s="119"/>
      <c r="T7431" s="123"/>
      <c r="U7431" s="119"/>
      <c r="V7431" s="99"/>
      <c r="W7431" s="127"/>
      <c r="X7431" s="99"/>
      <c r="Y7431" s="127"/>
    </row>
    <row r="7432" spans="3:25" ht="19" hidden="1">
      <c r="C7432" s="933"/>
      <c r="D7432" s="933"/>
      <c r="E7432" s="19"/>
      <c r="I7432" s="100"/>
      <c r="M7432" s="100"/>
      <c r="Q7432" s="99"/>
      <c r="R7432" s="340"/>
      <c r="S7432" s="119"/>
      <c r="T7432" s="123"/>
      <c r="U7432" s="119"/>
      <c r="V7432" s="99"/>
      <c r="W7432" s="127"/>
      <c r="X7432" s="99"/>
      <c r="Y7432" s="127"/>
    </row>
    <row r="7433" spans="3:25" ht="19" hidden="1">
      <c r="C7433" s="933"/>
      <c r="D7433" s="933"/>
      <c r="E7433" s="19"/>
      <c r="I7433" s="100"/>
      <c r="M7433" s="100"/>
      <c r="Q7433" s="99"/>
      <c r="R7433" s="340"/>
      <c r="S7433" s="119"/>
      <c r="T7433" s="123"/>
      <c r="U7433" s="119"/>
      <c r="V7433" s="99"/>
      <c r="W7433" s="127"/>
      <c r="X7433" s="99"/>
      <c r="Y7433" s="127"/>
    </row>
    <row r="7434" spans="3:25" ht="19" hidden="1">
      <c r="C7434" s="933"/>
      <c r="D7434" s="933"/>
      <c r="E7434" s="19"/>
      <c r="I7434" s="100"/>
      <c r="M7434" s="100"/>
      <c r="Q7434" s="99"/>
      <c r="R7434" s="340"/>
      <c r="S7434" s="119"/>
      <c r="T7434" s="123"/>
      <c r="U7434" s="119"/>
      <c r="V7434" s="99"/>
      <c r="W7434" s="127"/>
      <c r="X7434" s="99"/>
      <c r="Y7434" s="127"/>
    </row>
    <row r="7435" spans="3:25" ht="19" hidden="1">
      <c r="C7435" s="933"/>
      <c r="D7435" s="933"/>
      <c r="E7435" s="19"/>
      <c r="I7435" s="100"/>
      <c r="M7435" s="100"/>
      <c r="Q7435" s="99"/>
      <c r="R7435" s="340"/>
      <c r="S7435" s="119"/>
      <c r="T7435" s="123"/>
      <c r="U7435" s="119"/>
      <c r="V7435" s="99"/>
      <c r="W7435" s="127"/>
      <c r="X7435" s="99"/>
      <c r="Y7435" s="127"/>
    </row>
    <row r="7436" spans="3:25" ht="19" hidden="1">
      <c r="C7436" s="933"/>
      <c r="D7436" s="933"/>
      <c r="E7436" s="19"/>
      <c r="I7436" s="100"/>
      <c r="M7436" s="100"/>
      <c r="Q7436" s="99"/>
      <c r="R7436" s="340"/>
      <c r="S7436" s="119"/>
      <c r="T7436" s="123"/>
      <c r="U7436" s="119"/>
      <c r="V7436" s="99"/>
      <c r="W7436" s="127"/>
      <c r="X7436" s="99"/>
      <c r="Y7436" s="127"/>
    </row>
    <row r="7437" spans="3:25" ht="19" hidden="1">
      <c r="C7437" s="933"/>
      <c r="D7437" s="933"/>
      <c r="E7437" s="19"/>
      <c r="I7437" s="100"/>
      <c r="M7437" s="100"/>
      <c r="Q7437" s="99"/>
      <c r="R7437" s="340"/>
      <c r="S7437" s="119"/>
      <c r="T7437" s="123"/>
      <c r="U7437" s="119"/>
      <c r="V7437" s="99"/>
      <c r="W7437" s="127"/>
      <c r="X7437" s="99"/>
      <c r="Y7437" s="127"/>
    </row>
    <row r="7438" spans="3:25" ht="19" hidden="1">
      <c r="C7438" s="933"/>
      <c r="D7438" s="933"/>
      <c r="E7438" s="19"/>
      <c r="I7438" s="100"/>
      <c r="M7438" s="100"/>
      <c r="Q7438" s="99"/>
      <c r="R7438" s="340"/>
      <c r="S7438" s="119"/>
      <c r="T7438" s="123"/>
      <c r="U7438" s="119"/>
      <c r="V7438" s="99"/>
      <c r="W7438" s="127"/>
      <c r="X7438" s="99"/>
      <c r="Y7438" s="127"/>
    </row>
    <row r="7439" spans="3:25" ht="19" hidden="1">
      <c r="C7439" s="933"/>
      <c r="D7439" s="933"/>
      <c r="E7439" s="19"/>
      <c r="I7439" s="100"/>
      <c r="M7439" s="100"/>
      <c r="Q7439" s="99"/>
      <c r="R7439" s="340"/>
      <c r="S7439" s="119"/>
      <c r="T7439" s="123"/>
      <c r="U7439" s="119"/>
      <c r="V7439" s="99"/>
      <c r="W7439" s="127"/>
      <c r="X7439" s="99"/>
      <c r="Y7439" s="127"/>
    </row>
    <row r="7440" spans="3:25" ht="19" hidden="1">
      <c r="C7440" s="933"/>
      <c r="D7440" s="933"/>
      <c r="E7440" s="19"/>
      <c r="I7440" s="100"/>
      <c r="M7440" s="100"/>
      <c r="Q7440" s="99"/>
      <c r="R7440" s="340"/>
      <c r="S7440" s="119"/>
      <c r="T7440" s="123"/>
      <c r="U7440" s="119"/>
      <c r="V7440" s="99"/>
      <c r="W7440" s="127"/>
      <c r="X7440" s="99"/>
      <c r="Y7440" s="127"/>
    </row>
    <row r="7441" spans="3:25" ht="19" hidden="1">
      <c r="C7441" s="933"/>
      <c r="D7441" s="933"/>
      <c r="E7441" s="19"/>
      <c r="I7441" s="100"/>
      <c r="M7441" s="100"/>
      <c r="Q7441" s="99"/>
      <c r="R7441" s="340"/>
      <c r="S7441" s="119"/>
      <c r="T7441" s="123"/>
      <c r="U7441" s="119"/>
      <c r="V7441" s="99"/>
      <c r="W7441" s="127"/>
      <c r="X7441" s="99"/>
      <c r="Y7441" s="127"/>
    </row>
    <row r="7442" spans="3:25" ht="19" hidden="1">
      <c r="C7442" s="933"/>
      <c r="D7442" s="933"/>
      <c r="E7442" s="19"/>
      <c r="I7442" s="100"/>
      <c r="M7442" s="100"/>
      <c r="Q7442" s="99"/>
      <c r="R7442" s="340"/>
      <c r="S7442" s="119"/>
      <c r="T7442" s="123"/>
      <c r="U7442" s="119"/>
      <c r="V7442" s="99"/>
      <c r="W7442" s="127"/>
      <c r="X7442" s="99"/>
      <c r="Y7442" s="127"/>
    </row>
    <row r="7443" spans="3:25" ht="19" hidden="1">
      <c r="C7443" s="933"/>
      <c r="D7443" s="933"/>
      <c r="E7443" s="19"/>
      <c r="I7443" s="100"/>
      <c r="M7443" s="100"/>
      <c r="Q7443" s="99"/>
      <c r="R7443" s="340"/>
      <c r="S7443" s="119"/>
      <c r="T7443" s="123"/>
      <c r="U7443" s="119"/>
      <c r="V7443" s="99"/>
      <c r="W7443" s="127"/>
      <c r="X7443" s="99"/>
      <c r="Y7443" s="127"/>
    </row>
    <row r="7444" spans="3:25" ht="19" hidden="1">
      <c r="C7444" s="933"/>
      <c r="D7444" s="933"/>
      <c r="E7444" s="19"/>
      <c r="I7444" s="100"/>
      <c r="M7444" s="100"/>
      <c r="Q7444" s="99"/>
      <c r="R7444" s="340"/>
      <c r="S7444" s="119"/>
      <c r="T7444" s="123"/>
      <c r="U7444" s="119"/>
      <c r="V7444" s="99"/>
      <c r="W7444" s="127"/>
      <c r="X7444" s="99"/>
      <c r="Y7444" s="127"/>
    </row>
    <row r="7445" spans="3:25" ht="19" hidden="1">
      <c r="C7445" s="933"/>
      <c r="D7445" s="933"/>
      <c r="E7445" s="19"/>
      <c r="I7445" s="100"/>
      <c r="M7445" s="100"/>
      <c r="Q7445" s="99"/>
      <c r="R7445" s="340"/>
      <c r="S7445" s="119"/>
      <c r="T7445" s="123"/>
      <c r="U7445" s="119"/>
      <c r="V7445" s="99"/>
      <c r="W7445" s="127"/>
      <c r="X7445" s="99"/>
      <c r="Y7445" s="127"/>
    </row>
    <row r="7446" spans="3:25" ht="19" hidden="1">
      <c r="C7446" s="933"/>
      <c r="D7446" s="933"/>
      <c r="E7446" s="19"/>
      <c r="I7446" s="100"/>
      <c r="M7446" s="100"/>
      <c r="Q7446" s="99"/>
      <c r="R7446" s="340"/>
      <c r="S7446" s="119"/>
      <c r="T7446" s="123"/>
      <c r="U7446" s="119"/>
      <c r="V7446" s="99"/>
      <c r="W7446" s="127"/>
      <c r="X7446" s="99"/>
      <c r="Y7446" s="127"/>
    </row>
    <row r="7447" spans="3:25" ht="19" hidden="1">
      <c r="C7447" s="933"/>
      <c r="D7447" s="933"/>
      <c r="E7447" s="19"/>
      <c r="I7447" s="100"/>
      <c r="M7447" s="100"/>
      <c r="Q7447" s="99"/>
      <c r="R7447" s="340"/>
      <c r="S7447" s="119"/>
      <c r="T7447" s="123"/>
      <c r="U7447" s="119"/>
      <c r="V7447" s="99"/>
      <c r="W7447" s="127"/>
      <c r="X7447" s="99"/>
      <c r="Y7447" s="127"/>
    </row>
    <row r="7448" spans="3:25" ht="19" hidden="1">
      <c r="C7448" s="933"/>
      <c r="D7448" s="933"/>
      <c r="E7448" s="19"/>
      <c r="I7448" s="100"/>
      <c r="M7448" s="100"/>
      <c r="Q7448" s="99"/>
      <c r="R7448" s="340"/>
      <c r="S7448" s="119"/>
      <c r="T7448" s="123"/>
      <c r="U7448" s="119"/>
      <c r="V7448" s="99"/>
      <c r="W7448" s="127"/>
      <c r="X7448" s="99"/>
      <c r="Y7448" s="127"/>
    </row>
    <row r="7449" spans="3:25" ht="19" hidden="1">
      <c r="C7449" s="933"/>
      <c r="D7449" s="933"/>
      <c r="E7449" s="19"/>
      <c r="I7449" s="100"/>
      <c r="M7449" s="100"/>
      <c r="Q7449" s="99"/>
      <c r="R7449" s="340"/>
      <c r="S7449" s="119"/>
      <c r="T7449" s="123"/>
      <c r="U7449" s="119"/>
      <c r="V7449" s="99"/>
      <c r="W7449" s="127"/>
      <c r="X7449" s="99"/>
      <c r="Y7449" s="127"/>
    </row>
    <row r="7450" spans="3:25" ht="19" hidden="1">
      <c r="C7450" s="933"/>
      <c r="D7450" s="933"/>
      <c r="E7450" s="19"/>
      <c r="I7450" s="100"/>
      <c r="M7450" s="100"/>
      <c r="Q7450" s="99"/>
      <c r="R7450" s="340"/>
      <c r="S7450" s="119"/>
      <c r="T7450" s="123"/>
      <c r="U7450" s="119"/>
      <c r="V7450" s="99"/>
      <c r="W7450" s="127"/>
      <c r="X7450" s="99"/>
      <c r="Y7450" s="127"/>
    </row>
    <row r="7451" spans="3:25" ht="19" hidden="1">
      <c r="C7451" s="933"/>
      <c r="D7451" s="933"/>
      <c r="E7451" s="19"/>
      <c r="I7451" s="100"/>
      <c r="M7451" s="100"/>
      <c r="Q7451" s="99"/>
      <c r="R7451" s="340"/>
      <c r="S7451" s="119"/>
      <c r="T7451" s="123"/>
      <c r="U7451" s="119"/>
      <c r="V7451" s="99"/>
      <c r="W7451" s="127"/>
      <c r="X7451" s="99"/>
      <c r="Y7451" s="127"/>
    </row>
    <row r="7452" spans="3:25" ht="19" hidden="1">
      <c r="C7452" s="933"/>
      <c r="D7452" s="933"/>
      <c r="E7452" s="19"/>
      <c r="I7452" s="100"/>
      <c r="M7452" s="100"/>
      <c r="Q7452" s="99"/>
      <c r="R7452" s="340"/>
      <c r="S7452" s="119"/>
      <c r="T7452" s="123"/>
      <c r="U7452" s="119"/>
      <c r="V7452" s="99"/>
      <c r="W7452" s="127"/>
      <c r="X7452" s="99"/>
      <c r="Y7452" s="127"/>
    </row>
    <row r="7453" spans="3:25" ht="19" hidden="1">
      <c r="C7453" s="933"/>
      <c r="D7453" s="933"/>
      <c r="E7453" s="19"/>
      <c r="I7453" s="100"/>
      <c r="M7453" s="100"/>
      <c r="Q7453" s="99"/>
      <c r="R7453" s="340"/>
      <c r="S7453" s="119"/>
      <c r="T7453" s="123"/>
      <c r="U7453" s="119"/>
      <c r="V7453" s="99"/>
      <c r="W7453" s="127"/>
      <c r="X7453" s="99"/>
      <c r="Y7453" s="127"/>
    </row>
    <row r="7454" spans="3:25" ht="19" hidden="1">
      <c r="C7454" s="933"/>
      <c r="D7454" s="933"/>
      <c r="E7454" s="19"/>
      <c r="I7454" s="100"/>
      <c r="M7454" s="100"/>
      <c r="Q7454" s="99"/>
      <c r="R7454" s="340"/>
      <c r="S7454" s="119"/>
      <c r="T7454" s="123"/>
      <c r="U7454" s="119"/>
      <c r="V7454" s="99"/>
      <c r="W7454" s="127"/>
      <c r="X7454" s="99"/>
      <c r="Y7454" s="127"/>
    </row>
    <row r="7455" spans="3:25" ht="19" hidden="1">
      <c r="C7455" s="933"/>
      <c r="D7455" s="933"/>
      <c r="E7455" s="19"/>
      <c r="I7455" s="100"/>
      <c r="M7455" s="100"/>
      <c r="Q7455" s="99"/>
      <c r="R7455" s="340"/>
      <c r="S7455" s="119"/>
      <c r="T7455" s="123"/>
      <c r="U7455" s="119"/>
      <c r="V7455" s="99"/>
      <c r="W7455" s="127"/>
      <c r="X7455" s="99"/>
      <c r="Y7455" s="127"/>
    </row>
    <row r="7456" spans="3:25" ht="19" hidden="1">
      <c r="C7456" s="933"/>
      <c r="D7456" s="933"/>
      <c r="E7456" s="19"/>
      <c r="I7456" s="100"/>
      <c r="M7456" s="100"/>
      <c r="Q7456" s="99"/>
      <c r="R7456" s="340"/>
      <c r="S7456" s="119"/>
      <c r="T7456" s="123"/>
      <c r="U7456" s="119"/>
      <c r="V7456" s="99"/>
      <c r="W7456" s="127"/>
      <c r="X7456" s="99"/>
      <c r="Y7456" s="127"/>
    </row>
    <row r="7457" spans="3:25" ht="19" hidden="1">
      <c r="C7457" s="933"/>
      <c r="D7457" s="933"/>
      <c r="E7457" s="19"/>
      <c r="I7457" s="100"/>
      <c r="M7457" s="100"/>
      <c r="Q7457" s="99"/>
      <c r="R7457" s="340"/>
      <c r="S7457" s="119"/>
      <c r="T7457" s="123"/>
      <c r="U7457" s="119"/>
      <c r="V7457" s="99"/>
      <c r="W7457" s="127"/>
      <c r="X7457" s="99"/>
      <c r="Y7457" s="127"/>
    </row>
    <row r="7458" spans="3:25" ht="19" hidden="1">
      <c r="C7458" s="933"/>
      <c r="D7458" s="933"/>
      <c r="E7458" s="19"/>
      <c r="I7458" s="100"/>
      <c r="M7458" s="100"/>
      <c r="Q7458" s="99"/>
      <c r="R7458" s="340"/>
      <c r="S7458" s="119"/>
      <c r="T7458" s="123"/>
      <c r="U7458" s="119"/>
      <c r="V7458" s="99"/>
      <c r="W7458" s="127"/>
      <c r="X7458" s="99"/>
      <c r="Y7458" s="127"/>
    </row>
    <row r="7459" spans="3:25" ht="19" hidden="1">
      <c r="C7459" s="933"/>
      <c r="D7459" s="933"/>
      <c r="E7459" s="19"/>
      <c r="I7459" s="100"/>
      <c r="M7459" s="100"/>
      <c r="Q7459" s="99"/>
      <c r="R7459" s="340"/>
      <c r="S7459" s="119"/>
      <c r="T7459" s="123"/>
      <c r="U7459" s="119"/>
      <c r="V7459" s="99"/>
      <c r="W7459" s="127"/>
      <c r="X7459" s="99"/>
      <c r="Y7459" s="127"/>
    </row>
    <row r="7460" spans="3:25" ht="19" hidden="1">
      <c r="C7460" s="933"/>
      <c r="D7460" s="933"/>
      <c r="E7460" s="19"/>
      <c r="I7460" s="100"/>
      <c r="M7460" s="100"/>
      <c r="Q7460" s="99"/>
      <c r="R7460" s="340"/>
      <c r="S7460" s="119"/>
      <c r="T7460" s="123"/>
      <c r="U7460" s="119"/>
      <c r="V7460" s="99"/>
      <c r="W7460" s="127"/>
      <c r="X7460" s="99"/>
      <c r="Y7460" s="127"/>
    </row>
    <row r="7461" spans="3:25" ht="19" hidden="1">
      <c r="C7461" s="933"/>
      <c r="D7461" s="933"/>
      <c r="E7461" s="19"/>
      <c r="I7461" s="100"/>
      <c r="M7461" s="100"/>
      <c r="Q7461" s="99"/>
      <c r="R7461" s="340"/>
      <c r="S7461" s="119"/>
      <c r="T7461" s="123"/>
      <c r="U7461" s="119"/>
      <c r="V7461" s="99"/>
      <c r="W7461" s="127"/>
      <c r="X7461" s="99"/>
      <c r="Y7461" s="127"/>
    </row>
    <row r="7462" spans="3:25" ht="19" hidden="1">
      <c r="C7462" s="933"/>
      <c r="D7462" s="933"/>
      <c r="E7462" s="19"/>
      <c r="I7462" s="100"/>
      <c r="M7462" s="100"/>
      <c r="Q7462" s="99"/>
      <c r="R7462" s="340"/>
      <c r="S7462" s="119"/>
      <c r="T7462" s="123"/>
      <c r="U7462" s="119"/>
      <c r="V7462" s="99"/>
      <c r="W7462" s="127"/>
      <c r="X7462" s="99"/>
      <c r="Y7462" s="127"/>
    </row>
    <row r="7463" spans="3:25" ht="19" hidden="1">
      <c r="C7463" s="933"/>
      <c r="D7463" s="933"/>
      <c r="E7463" s="19"/>
      <c r="I7463" s="100"/>
      <c r="M7463" s="100"/>
      <c r="Q7463" s="99"/>
      <c r="R7463" s="340"/>
      <c r="S7463" s="119"/>
      <c r="T7463" s="123"/>
      <c r="U7463" s="119"/>
      <c r="V7463" s="99"/>
      <c r="W7463" s="127"/>
      <c r="X7463" s="99"/>
      <c r="Y7463" s="127"/>
    </row>
    <row r="7464" spans="3:25" ht="19" hidden="1">
      <c r="C7464" s="933"/>
      <c r="D7464" s="933"/>
      <c r="E7464" s="19"/>
      <c r="I7464" s="100"/>
      <c r="M7464" s="100"/>
      <c r="Q7464" s="99"/>
      <c r="R7464" s="340"/>
      <c r="S7464" s="119"/>
      <c r="T7464" s="123"/>
      <c r="U7464" s="119"/>
      <c r="V7464" s="99"/>
      <c r="W7464" s="127"/>
      <c r="X7464" s="99"/>
      <c r="Y7464" s="127"/>
    </row>
    <row r="7465" spans="3:25" ht="19" hidden="1">
      <c r="C7465" s="933"/>
      <c r="D7465" s="933"/>
      <c r="E7465" s="19"/>
      <c r="I7465" s="100"/>
      <c r="M7465" s="100"/>
      <c r="Q7465" s="99"/>
      <c r="R7465" s="340"/>
      <c r="S7465" s="119"/>
      <c r="T7465" s="123"/>
      <c r="U7465" s="119"/>
      <c r="V7465" s="99"/>
      <c r="W7465" s="127"/>
      <c r="X7465" s="99"/>
      <c r="Y7465" s="127"/>
    </row>
    <row r="7466" spans="3:25" ht="19" hidden="1">
      <c r="C7466" s="933"/>
      <c r="D7466" s="933"/>
      <c r="E7466" s="19"/>
      <c r="I7466" s="100"/>
      <c r="M7466" s="100"/>
      <c r="Q7466" s="99"/>
      <c r="R7466" s="340"/>
      <c r="S7466" s="119"/>
      <c r="T7466" s="123"/>
      <c r="U7466" s="119"/>
      <c r="V7466" s="99"/>
      <c r="W7466" s="127"/>
      <c r="X7466" s="99"/>
      <c r="Y7466" s="127"/>
    </row>
    <row r="7467" spans="3:25" ht="19" hidden="1">
      <c r="C7467" s="933"/>
      <c r="D7467" s="933"/>
      <c r="E7467" s="19"/>
      <c r="I7467" s="100"/>
      <c r="M7467" s="100"/>
      <c r="Q7467" s="99"/>
      <c r="R7467" s="340"/>
      <c r="S7467" s="119"/>
      <c r="T7467" s="123"/>
      <c r="U7467" s="119"/>
      <c r="V7467" s="99"/>
      <c r="W7467" s="127"/>
      <c r="X7467" s="99"/>
      <c r="Y7467" s="127"/>
    </row>
    <row r="7468" spans="3:25" ht="19" hidden="1">
      <c r="C7468" s="933"/>
      <c r="D7468" s="933"/>
      <c r="E7468" s="19"/>
      <c r="I7468" s="100"/>
      <c r="M7468" s="100"/>
      <c r="Q7468" s="99"/>
      <c r="R7468" s="340"/>
      <c r="S7468" s="119"/>
      <c r="T7468" s="123"/>
      <c r="U7468" s="119"/>
      <c r="V7468" s="99"/>
      <c r="W7468" s="127"/>
      <c r="X7468" s="99"/>
      <c r="Y7468" s="127"/>
    </row>
    <row r="7469" spans="3:25" ht="19" hidden="1">
      <c r="C7469" s="933"/>
      <c r="D7469" s="933"/>
      <c r="E7469" s="19"/>
      <c r="I7469" s="100"/>
      <c r="M7469" s="100"/>
      <c r="Q7469" s="99"/>
      <c r="R7469" s="340"/>
      <c r="S7469" s="119"/>
      <c r="T7469" s="123"/>
      <c r="U7469" s="119"/>
      <c r="V7469" s="99"/>
      <c r="W7469" s="127"/>
      <c r="X7469" s="99"/>
      <c r="Y7469" s="127"/>
    </row>
    <row r="7470" spans="3:25" ht="19" hidden="1">
      <c r="C7470" s="933"/>
      <c r="D7470" s="933"/>
      <c r="E7470" s="19"/>
      <c r="I7470" s="100"/>
      <c r="M7470" s="100"/>
      <c r="Q7470" s="99"/>
      <c r="R7470" s="340"/>
      <c r="S7470" s="119"/>
      <c r="T7470" s="123"/>
      <c r="U7470" s="119"/>
      <c r="V7470" s="99"/>
      <c r="W7470" s="127"/>
      <c r="X7470" s="99"/>
      <c r="Y7470" s="127"/>
    </row>
    <row r="7471" spans="3:25" ht="19" hidden="1">
      <c r="C7471" s="933"/>
      <c r="D7471" s="933"/>
      <c r="E7471" s="19"/>
      <c r="I7471" s="100"/>
      <c r="M7471" s="100"/>
      <c r="Q7471" s="99"/>
      <c r="R7471" s="340"/>
      <c r="S7471" s="119"/>
      <c r="T7471" s="123"/>
      <c r="U7471" s="119"/>
      <c r="V7471" s="99"/>
      <c r="W7471" s="127"/>
      <c r="X7471" s="99"/>
      <c r="Y7471" s="127"/>
    </row>
    <row r="7472" spans="3:25" ht="19" hidden="1">
      <c r="C7472" s="933"/>
      <c r="D7472" s="933"/>
      <c r="E7472" s="19"/>
      <c r="I7472" s="100"/>
      <c r="M7472" s="100"/>
      <c r="Q7472" s="99"/>
      <c r="R7472" s="340"/>
      <c r="S7472" s="119"/>
      <c r="T7472" s="123"/>
      <c r="U7472" s="119"/>
      <c r="V7472" s="99"/>
      <c r="W7472" s="127"/>
      <c r="X7472" s="99"/>
      <c r="Y7472" s="127"/>
    </row>
    <row r="7473" spans="3:25" ht="19" hidden="1">
      <c r="C7473" s="933"/>
      <c r="D7473" s="933"/>
      <c r="E7473" s="19"/>
      <c r="I7473" s="100"/>
      <c r="M7473" s="100"/>
      <c r="Q7473" s="99"/>
      <c r="R7473" s="340"/>
      <c r="S7473" s="119"/>
      <c r="T7473" s="123"/>
      <c r="U7473" s="119"/>
      <c r="V7473" s="99"/>
      <c r="W7473" s="127"/>
      <c r="X7473" s="99"/>
      <c r="Y7473" s="127"/>
    </row>
    <row r="7474" spans="3:25" ht="19" hidden="1">
      <c r="C7474" s="933"/>
      <c r="D7474" s="933"/>
      <c r="E7474" s="19"/>
      <c r="I7474" s="100"/>
      <c r="M7474" s="100"/>
      <c r="Q7474" s="99"/>
      <c r="R7474" s="340"/>
      <c r="S7474" s="119"/>
      <c r="T7474" s="123"/>
      <c r="U7474" s="119"/>
      <c r="V7474" s="99"/>
      <c r="W7474" s="127"/>
      <c r="X7474" s="99"/>
      <c r="Y7474" s="127"/>
    </row>
    <row r="7475" spans="3:25" ht="19" hidden="1">
      <c r="C7475" s="933"/>
      <c r="D7475" s="933"/>
      <c r="E7475" s="19"/>
      <c r="I7475" s="100"/>
      <c r="M7475" s="100"/>
      <c r="Q7475" s="99"/>
      <c r="R7475" s="340"/>
      <c r="S7475" s="119"/>
      <c r="T7475" s="123"/>
      <c r="U7475" s="119"/>
      <c r="V7475" s="99"/>
      <c r="W7475" s="127"/>
      <c r="X7475" s="99"/>
      <c r="Y7475" s="127"/>
    </row>
    <row r="7476" spans="3:25" ht="19" hidden="1">
      <c r="C7476" s="933"/>
      <c r="D7476" s="933"/>
      <c r="E7476" s="19"/>
      <c r="I7476" s="100"/>
      <c r="M7476" s="100"/>
      <c r="Q7476" s="99"/>
      <c r="R7476" s="340"/>
      <c r="S7476" s="119"/>
      <c r="T7476" s="123"/>
      <c r="U7476" s="119"/>
      <c r="V7476" s="99"/>
      <c r="W7476" s="127"/>
      <c r="X7476" s="99"/>
      <c r="Y7476" s="127"/>
    </row>
    <row r="7477" spans="3:25" ht="19" hidden="1">
      <c r="C7477" s="933"/>
      <c r="D7477" s="933"/>
      <c r="E7477" s="19"/>
      <c r="I7477" s="100"/>
      <c r="M7477" s="100"/>
      <c r="Q7477" s="99"/>
      <c r="R7477" s="340"/>
      <c r="S7477" s="119"/>
      <c r="T7477" s="123"/>
      <c r="U7477" s="119"/>
      <c r="V7477" s="99"/>
      <c r="W7477" s="127"/>
      <c r="X7477" s="99"/>
      <c r="Y7477" s="127"/>
    </row>
    <row r="7478" spans="3:25" ht="19" hidden="1">
      <c r="C7478" s="933"/>
      <c r="D7478" s="933"/>
      <c r="E7478" s="19"/>
      <c r="I7478" s="100"/>
      <c r="M7478" s="100"/>
      <c r="Q7478" s="99"/>
      <c r="R7478" s="340"/>
      <c r="S7478" s="119"/>
      <c r="T7478" s="123"/>
      <c r="U7478" s="119"/>
      <c r="V7478" s="99"/>
      <c r="W7478" s="127"/>
      <c r="X7478" s="99"/>
      <c r="Y7478" s="127"/>
    </row>
    <row r="7479" spans="3:25" ht="19" hidden="1">
      <c r="C7479" s="933"/>
      <c r="D7479" s="933"/>
      <c r="E7479" s="19"/>
      <c r="I7479" s="100"/>
      <c r="M7479" s="100"/>
      <c r="Q7479" s="99"/>
      <c r="R7479" s="340"/>
      <c r="S7479" s="119"/>
      <c r="T7479" s="123"/>
      <c r="U7479" s="119"/>
      <c r="V7479" s="99"/>
      <c r="W7479" s="127"/>
      <c r="X7479" s="99"/>
      <c r="Y7479" s="127"/>
    </row>
    <row r="7480" spans="3:25" ht="19" hidden="1">
      <c r="C7480" s="933"/>
      <c r="D7480" s="933"/>
      <c r="E7480" s="19"/>
      <c r="I7480" s="100"/>
      <c r="M7480" s="100"/>
      <c r="Q7480" s="99"/>
      <c r="R7480" s="340"/>
      <c r="S7480" s="119"/>
      <c r="T7480" s="123"/>
      <c r="U7480" s="119"/>
      <c r="V7480" s="99"/>
      <c r="W7480" s="127"/>
      <c r="X7480" s="99"/>
      <c r="Y7480" s="127"/>
    </row>
    <row r="7481" spans="3:25" ht="19" hidden="1">
      <c r="C7481" s="933"/>
      <c r="D7481" s="933"/>
      <c r="E7481" s="19"/>
      <c r="I7481" s="100"/>
      <c r="M7481" s="100"/>
      <c r="Q7481" s="99"/>
      <c r="R7481" s="340"/>
      <c r="S7481" s="119"/>
      <c r="T7481" s="123"/>
      <c r="U7481" s="119"/>
      <c r="V7481" s="99"/>
      <c r="W7481" s="127"/>
      <c r="X7481" s="99"/>
      <c r="Y7481" s="127"/>
    </row>
    <row r="7482" spans="3:25" ht="19" hidden="1">
      <c r="C7482" s="933"/>
      <c r="D7482" s="933"/>
      <c r="E7482" s="19"/>
      <c r="I7482" s="100"/>
      <c r="M7482" s="100"/>
      <c r="Q7482" s="99"/>
      <c r="R7482" s="340"/>
      <c r="S7482" s="119"/>
      <c r="T7482" s="123"/>
      <c r="U7482" s="119"/>
      <c r="V7482" s="99"/>
      <c r="W7482" s="127"/>
      <c r="X7482" s="99"/>
      <c r="Y7482" s="127"/>
    </row>
    <row r="7483" spans="3:25" ht="19" hidden="1">
      <c r="C7483" s="933"/>
      <c r="D7483" s="933"/>
      <c r="E7483" s="19"/>
      <c r="I7483" s="100"/>
      <c r="M7483" s="100"/>
      <c r="Q7483" s="99"/>
      <c r="R7483" s="340"/>
      <c r="S7483" s="119"/>
      <c r="T7483" s="123"/>
      <c r="U7483" s="119"/>
      <c r="V7483" s="99"/>
      <c r="W7483" s="127"/>
      <c r="X7483" s="99"/>
      <c r="Y7483" s="127"/>
    </row>
    <row r="7484" spans="3:25" ht="19" hidden="1">
      <c r="C7484" s="933"/>
      <c r="D7484" s="933"/>
      <c r="E7484" s="19"/>
      <c r="I7484" s="100"/>
      <c r="M7484" s="100"/>
      <c r="Q7484" s="99"/>
      <c r="R7484" s="340"/>
      <c r="S7484" s="119"/>
      <c r="T7484" s="123"/>
      <c r="U7484" s="119"/>
      <c r="V7484" s="99"/>
      <c r="W7484" s="127"/>
      <c r="X7484" s="99"/>
      <c r="Y7484" s="127"/>
    </row>
    <row r="7485" spans="3:25" ht="19" hidden="1">
      <c r="C7485" s="933"/>
      <c r="D7485" s="933"/>
      <c r="E7485" s="19"/>
      <c r="I7485" s="100"/>
      <c r="M7485" s="100"/>
      <c r="Q7485" s="99"/>
      <c r="R7485" s="340"/>
      <c r="S7485" s="119"/>
      <c r="T7485" s="123"/>
      <c r="U7485" s="119"/>
      <c r="V7485" s="99"/>
      <c r="W7485" s="127"/>
      <c r="X7485" s="99"/>
      <c r="Y7485" s="127"/>
    </row>
    <row r="7486" spans="3:25" ht="19" hidden="1">
      <c r="C7486" s="933"/>
      <c r="D7486" s="933"/>
      <c r="E7486" s="19"/>
      <c r="I7486" s="100"/>
      <c r="M7486" s="100"/>
      <c r="Q7486" s="99"/>
      <c r="R7486" s="340"/>
      <c r="S7486" s="119"/>
      <c r="T7486" s="123"/>
      <c r="U7486" s="119"/>
      <c r="V7486" s="99"/>
      <c r="W7486" s="127"/>
      <c r="X7486" s="99"/>
      <c r="Y7486" s="127"/>
    </row>
    <row r="7487" spans="3:25" ht="19" hidden="1">
      <c r="C7487" s="933"/>
      <c r="D7487" s="933"/>
      <c r="E7487" s="19"/>
      <c r="I7487" s="100"/>
      <c r="M7487" s="100"/>
      <c r="Q7487" s="99"/>
      <c r="R7487" s="340"/>
      <c r="S7487" s="119"/>
      <c r="T7487" s="123"/>
      <c r="U7487" s="119"/>
      <c r="V7487" s="99"/>
      <c r="W7487" s="127"/>
      <c r="X7487" s="99"/>
      <c r="Y7487" s="127"/>
    </row>
    <row r="7488" spans="3:25" ht="19" hidden="1">
      <c r="C7488" s="933"/>
      <c r="D7488" s="933"/>
      <c r="E7488" s="19"/>
      <c r="I7488" s="100"/>
      <c r="M7488" s="100"/>
      <c r="Q7488" s="99"/>
      <c r="R7488" s="340"/>
      <c r="S7488" s="119"/>
      <c r="T7488" s="123"/>
      <c r="U7488" s="119"/>
      <c r="V7488" s="99"/>
      <c r="W7488" s="127"/>
      <c r="X7488" s="99"/>
      <c r="Y7488" s="127"/>
    </row>
    <row r="7489" spans="3:25" ht="19" hidden="1">
      <c r="C7489" s="933"/>
      <c r="D7489" s="933"/>
      <c r="E7489" s="19"/>
      <c r="I7489" s="100"/>
      <c r="M7489" s="100"/>
      <c r="Q7489" s="99"/>
      <c r="R7489" s="340"/>
      <c r="S7489" s="119"/>
      <c r="T7489" s="123"/>
      <c r="U7489" s="119"/>
      <c r="V7489" s="99"/>
      <c r="W7489" s="127"/>
      <c r="X7489" s="99"/>
      <c r="Y7489" s="127"/>
    </row>
    <row r="7490" spans="3:25" ht="19" hidden="1">
      <c r="C7490" s="933"/>
      <c r="D7490" s="933"/>
      <c r="E7490" s="19"/>
      <c r="I7490" s="100"/>
      <c r="M7490" s="100"/>
      <c r="Q7490" s="99"/>
      <c r="R7490" s="340"/>
      <c r="S7490" s="119"/>
      <c r="T7490" s="123"/>
      <c r="U7490" s="119"/>
      <c r="V7490" s="99"/>
      <c r="W7490" s="127"/>
      <c r="X7490" s="99"/>
      <c r="Y7490" s="127"/>
    </row>
    <row r="7491" spans="3:25" ht="19" hidden="1">
      <c r="C7491" s="933"/>
      <c r="D7491" s="933"/>
      <c r="E7491" s="19"/>
      <c r="I7491" s="100"/>
      <c r="M7491" s="100"/>
      <c r="Q7491" s="99"/>
      <c r="R7491" s="340"/>
      <c r="S7491" s="119"/>
      <c r="T7491" s="123"/>
      <c r="U7491" s="119"/>
      <c r="V7491" s="99"/>
      <c r="W7491" s="127"/>
      <c r="X7491" s="99"/>
      <c r="Y7491" s="127"/>
    </row>
    <row r="7492" spans="3:25" ht="19" hidden="1">
      <c r="C7492" s="933"/>
      <c r="D7492" s="933"/>
      <c r="E7492" s="19"/>
      <c r="I7492" s="100"/>
      <c r="M7492" s="100"/>
      <c r="Q7492" s="99"/>
      <c r="R7492" s="340"/>
      <c r="S7492" s="119"/>
      <c r="T7492" s="123"/>
      <c r="U7492" s="119"/>
      <c r="V7492" s="99"/>
      <c r="W7492" s="127"/>
      <c r="X7492" s="99"/>
      <c r="Y7492" s="127"/>
    </row>
    <row r="7493" spans="3:25" ht="19" hidden="1">
      <c r="C7493" s="933"/>
      <c r="D7493" s="933"/>
      <c r="E7493" s="19"/>
      <c r="I7493" s="100"/>
      <c r="M7493" s="100"/>
      <c r="Q7493" s="99"/>
      <c r="R7493" s="340"/>
      <c r="S7493" s="119"/>
      <c r="T7493" s="123"/>
      <c r="U7493" s="119"/>
      <c r="V7493" s="99"/>
      <c r="W7493" s="127"/>
      <c r="X7493" s="99"/>
      <c r="Y7493" s="127"/>
    </row>
    <row r="7494" spans="3:25" ht="19" hidden="1">
      <c r="C7494" s="933"/>
      <c r="D7494" s="933"/>
      <c r="E7494" s="19"/>
      <c r="I7494" s="100"/>
      <c r="M7494" s="100"/>
      <c r="Q7494" s="99"/>
      <c r="R7494" s="340"/>
      <c r="S7494" s="119"/>
      <c r="T7494" s="123"/>
      <c r="U7494" s="119"/>
      <c r="V7494" s="99"/>
      <c r="W7494" s="127"/>
      <c r="X7494" s="99"/>
      <c r="Y7494" s="127"/>
    </row>
    <row r="7495" spans="3:25" ht="19" hidden="1">
      <c r="C7495" s="933"/>
      <c r="D7495" s="933"/>
      <c r="E7495" s="19"/>
      <c r="I7495" s="100"/>
      <c r="M7495" s="100"/>
      <c r="Q7495" s="99"/>
      <c r="R7495" s="340"/>
      <c r="S7495" s="119"/>
      <c r="T7495" s="123"/>
      <c r="U7495" s="119"/>
      <c r="V7495" s="99"/>
      <c r="W7495" s="127"/>
      <c r="X7495" s="99"/>
      <c r="Y7495" s="127"/>
    </row>
    <row r="7496" spans="3:25" ht="19" hidden="1">
      <c r="C7496" s="933"/>
      <c r="D7496" s="933"/>
      <c r="E7496" s="19"/>
      <c r="I7496" s="100"/>
      <c r="M7496" s="100"/>
      <c r="Q7496" s="99"/>
      <c r="R7496" s="340"/>
      <c r="S7496" s="119"/>
      <c r="T7496" s="123"/>
      <c r="U7496" s="119"/>
      <c r="V7496" s="99"/>
      <c r="W7496" s="127"/>
      <c r="X7496" s="99"/>
      <c r="Y7496" s="127"/>
    </row>
    <row r="7497" spans="3:25" ht="19" hidden="1">
      <c r="C7497" s="933"/>
      <c r="D7497" s="933"/>
      <c r="E7497" s="19"/>
      <c r="I7497" s="100"/>
      <c r="M7497" s="100"/>
      <c r="Q7497" s="99"/>
      <c r="R7497" s="340"/>
      <c r="S7497" s="119"/>
      <c r="T7497" s="123"/>
      <c r="U7497" s="119"/>
      <c r="V7497" s="99"/>
      <c r="W7497" s="127"/>
      <c r="X7497" s="99"/>
      <c r="Y7497" s="127"/>
    </row>
    <row r="7498" spans="3:25" ht="19" hidden="1">
      <c r="C7498" s="933"/>
      <c r="D7498" s="933"/>
      <c r="E7498" s="19"/>
      <c r="I7498" s="100"/>
      <c r="M7498" s="100"/>
      <c r="Q7498" s="99"/>
      <c r="R7498" s="340"/>
      <c r="S7498" s="119"/>
      <c r="T7498" s="123"/>
      <c r="U7498" s="119"/>
      <c r="V7498" s="99"/>
      <c r="W7498" s="127"/>
      <c r="X7498" s="99"/>
      <c r="Y7498" s="127"/>
    </row>
    <row r="7499" spans="3:25" ht="19" hidden="1">
      <c r="C7499" s="933"/>
      <c r="D7499" s="933"/>
      <c r="E7499" s="19"/>
      <c r="I7499" s="100"/>
      <c r="M7499" s="100"/>
      <c r="Q7499" s="99"/>
      <c r="R7499" s="340"/>
      <c r="S7499" s="119"/>
      <c r="T7499" s="123"/>
      <c r="U7499" s="119"/>
      <c r="V7499" s="99"/>
      <c r="W7499" s="127"/>
      <c r="X7499" s="99"/>
      <c r="Y7499" s="127"/>
    </row>
    <row r="7500" spans="3:25" ht="19" hidden="1">
      <c r="C7500" s="933"/>
      <c r="D7500" s="933"/>
      <c r="E7500" s="19"/>
      <c r="I7500" s="100"/>
      <c r="M7500" s="100"/>
      <c r="Q7500" s="99"/>
      <c r="R7500" s="340"/>
      <c r="S7500" s="119"/>
      <c r="T7500" s="123"/>
      <c r="U7500" s="119"/>
      <c r="V7500" s="99"/>
      <c r="W7500" s="127"/>
      <c r="X7500" s="99"/>
      <c r="Y7500" s="127"/>
    </row>
    <row r="7501" spans="3:25" ht="19" hidden="1">
      <c r="C7501" s="933"/>
      <c r="D7501" s="933"/>
      <c r="E7501" s="19"/>
      <c r="I7501" s="100"/>
      <c r="M7501" s="100"/>
      <c r="Q7501" s="99"/>
      <c r="R7501" s="340"/>
      <c r="S7501" s="119"/>
      <c r="T7501" s="123"/>
      <c r="U7501" s="119"/>
      <c r="V7501" s="99"/>
      <c r="W7501" s="127"/>
      <c r="X7501" s="99"/>
      <c r="Y7501" s="127"/>
    </row>
    <row r="7502" spans="3:25" ht="19" hidden="1">
      <c r="C7502" s="933"/>
      <c r="D7502" s="933"/>
      <c r="E7502" s="19"/>
      <c r="I7502" s="100"/>
      <c r="M7502" s="100"/>
      <c r="Q7502" s="99"/>
      <c r="R7502" s="340"/>
      <c r="S7502" s="119"/>
      <c r="T7502" s="123"/>
      <c r="U7502" s="119"/>
      <c r="V7502" s="99"/>
      <c r="W7502" s="127"/>
      <c r="X7502" s="99"/>
      <c r="Y7502" s="127"/>
    </row>
    <row r="7503" spans="3:25" ht="19" hidden="1">
      <c r="C7503" s="933"/>
      <c r="D7503" s="933"/>
      <c r="E7503" s="19"/>
      <c r="I7503" s="100"/>
      <c r="M7503" s="100"/>
      <c r="Q7503" s="99"/>
      <c r="R7503" s="340"/>
      <c r="S7503" s="119"/>
      <c r="T7503" s="123"/>
      <c r="U7503" s="119"/>
      <c r="V7503" s="99"/>
      <c r="W7503" s="127"/>
      <c r="X7503" s="99"/>
      <c r="Y7503" s="127"/>
    </row>
    <row r="7504" spans="3:25" ht="19" hidden="1">
      <c r="C7504" s="933"/>
      <c r="D7504" s="933"/>
      <c r="E7504" s="19"/>
      <c r="I7504" s="100"/>
      <c r="M7504" s="100"/>
      <c r="Q7504" s="99"/>
      <c r="R7504" s="340"/>
      <c r="S7504" s="119"/>
      <c r="T7504" s="123"/>
      <c r="U7504" s="119"/>
      <c r="V7504" s="99"/>
      <c r="W7504" s="127"/>
      <c r="X7504" s="99"/>
      <c r="Y7504" s="127"/>
    </row>
    <row r="7505" spans="3:25" ht="19" hidden="1">
      <c r="C7505" s="933"/>
      <c r="D7505" s="933"/>
      <c r="E7505" s="19"/>
      <c r="I7505" s="100"/>
      <c r="M7505" s="100"/>
      <c r="Q7505" s="99"/>
      <c r="R7505" s="340"/>
      <c r="S7505" s="119"/>
      <c r="T7505" s="123"/>
      <c r="U7505" s="119"/>
      <c r="V7505" s="99"/>
      <c r="W7505" s="127"/>
      <c r="X7505" s="99"/>
      <c r="Y7505" s="127"/>
    </row>
    <row r="7506" spans="3:25" ht="19" hidden="1">
      <c r="C7506" s="933"/>
      <c r="D7506" s="933"/>
      <c r="E7506" s="19"/>
      <c r="I7506" s="100"/>
      <c r="M7506" s="100"/>
      <c r="Q7506" s="99"/>
      <c r="R7506" s="340"/>
      <c r="S7506" s="119"/>
      <c r="T7506" s="123"/>
      <c r="U7506" s="119"/>
      <c r="V7506" s="99"/>
      <c r="W7506" s="127"/>
      <c r="X7506" s="99"/>
      <c r="Y7506" s="127"/>
    </row>
    <row r="7507" spans="3:25" ht="19" hidden="1">
      <c r="C7507" s="933"/>
      <c r="D7507" s="933"/>
      <c r="E7507" s="19"/>
      <c r="I7507" s="100"/>
      <c r="M7507" s="100"/>
      <c r="Q7507" s="99"/>
      <c r="R7507" s="340"/>
      <c r="S7507" s="119"/>
      <c r="T7507" s="123"/>
      <c r="U7507" s="119"/>
      <c r="V7507" s="99"/>
      <c r="W7507" s="127"/>
      <c r="X7507" s="99"/>
      <c r="Y7507" s="127"/>
    </row>
    <row r="7508" spans="3:25" ht="19" hidden="1">
      <c r="C7508" s="933"/>
      <c r="D7508" s="933"/>
      <c r="E7508" s="19"/>
      <c r="I7508" s="100"/>
      <c r="M7508" s="100"/>
      <c r="Q7508" s="99"/>
      <c r="R7508" s="340"/>
      <c r="S7508" s="119"/>
      <c r="T7508" s="123"/>
      <c r="U7508" s="119"/>
      <c r="V7508" s="99"/>
      <c r="W7508" s="127"/>
      <c r="X7508" s="99"/>
      <c r="Y7508" s="127"/>
    </row>
    <row r="7509" spans="3:25" ht="19" hidden="1">
      <c r="C7509" s="933"/>
      <c r="D7509" s="933"/>
      <c r="E7509" s="19"/>
      <c r="I7509" s="100"/>
      <c r="M7509" s="100"/>
      <c r="Q7509" s="99"/>
      <c r="R7509" s="340"/>
      <c r="S7509" s="119"/>
      <c r="T7509" s="123"/>
      <c r="U7509" s="119"/>
      <c r="V7509" s="99"/>
      <c r="W7509" s="127"/>
      <c r="X7509" s="99"/>
      <c r="Y7509" s="127"/>
    </row>
    <row r="7510" spans="3:25" ht="19" hidden="1">
      <c r="C7510" s="933"/>
      <c r="D7510" s="933"/>
      <c r="E7510" s="19"/>
      <c r="I7510" s="100"/>
      <c r="M7510" s="100"/>
      <c r="Q7510" s="99"/>
      <c r="R7510" s="340"/>
      <c r="S7510" s="119"/>
      <c r="T7510" s="123"/>
      <c r="U7510" s="119"/>
      <c r="V7510" s="99"/>
      <c r="W7510" s="127"/>
      <c r="X7510" s="99"/>
      <c r="Y7510" s="127"/>
    </row>
    <row r="7511" spans="3:25" ht="19" hidden="1">
      <c r="C7511" s="933"/>
      <c r="D7511" s="933"/>
      <c r="E7511" s="19"/>
      <c r="I7511" s="100"/>
      <c r="M7511" s="100"/>
      <c r="Q7511" s="99"/>
      <c r="R7511" s="340"/>
      <c r="S7511" s="119"/>
      <c r="T7511" s="123"/>
      <c r="U7511" s="119"/>
      <c r="V7511" s="99"/>
      <c r="W7511" s="127"/>
      <c r="X7511" s="99"/>
      <c r="Y7511" s="127"/>
    </row>
    <row r="7512" spans="3:25" ht="19" hidden="1">
      <c r="C7512" s="933"/>
      <c r="D7512" s="933"/>
      <c r="E7512" s="19"/>
      <c r="I7512" s="100"/>
      <c r="M7512" s="100"/>
      <c r="Q7512" s="99"/>
      <c r="R7512" s="340"/>
      <c r="S7512" s="119"/>
      <c r="T7512" s="123"/>
      <c r="U7512" s="119"/>
      <c r="V7512" s="99"/>
      <c r="W7512" s="127"/>
      <c r="X7512" s="99"/>
      <c r="Y7512" s="127"/>
    </row>
    <row r="7513" spans="3:25" ht="19" hidden="1">
      <c r="C7513" s="933"/>
      <c r="D7513" s="933"/>
      <c r="E7513" s="19"/>
      <c r="I7513" s="100"/>
      <c r="M7513" s="100"/>
      <c r="Q7513" s="99"/>
      <c r="R7513" s="340"/>
      <c r="S7513" s="119"/>
      <c r="T7513" s="123"/>
      <c r="U7513" s="119"/>
      <c r="V7513" s="99"/>
      <c r="W7513" s="127"/>
      <c r="X7513" s="99"/>
      <c r="Y7513" s="127"/>
    </row>
    <row r="7514" spans="3:25" ht="19" hidden="1">
      <c r="C7514" s="933"/>
      <c r="D7514" s="933"/>
      <c r="E7514" s="19"/>
      <c r="I7514" s="100"/>
      <c r="M7514" s="100"/>
      <c r="Q7514" s="99"/>
      <c r="R7514" s="340"/>
      <c r="S7514" s="119"/>
      <c r="T7514" s="123"/>
      <c r="U7514" s="119"/>
      <c r="V7514" s="99"/>
      <c r="W7514" s="127"/>
      <c r="X7514" s="99"/>
      <c r="Y7514" s="127"/>
    </row>
    <row r="7515" spans="3:25" ht="19" hidden="1">
      <c r="C7515" s="933"/>
      <c r="D7515" s="933"/>
      <c r="E7515" s="19"/>
      <c r="I7515" s="100"/>
      <c r="M7515" s="100"/>
      <c r="Q7515" s="99"/>
      <c r="R7515" s="340"/>
      <c r="S7515" s="119"/>
      <c r="T7515" s="123"/>
      <c r="U7515" s="119"/>
      <c r="V7515" s="99"/>
      <c r="W7515" s="127"/>
      <c r="X7515" s="99"/>
      <c r="Y7515" s="127"/>
    </row>
    <row r="7516" spans="3:25" ht="19" hidden="1">
      <c r="C7516" s="933"/>
      <c r="D7516" s="933"/>
      <c r="E7516" s="19"/>
      <c r="I7516" s="100"/>
      <c r="M7516" s="100"/>
      <c r="Q7516" s="99"/>
      <c r="R7516" s="340"/>
      <c r="S7516" s="119"/>
      <c r="T7516" s="123"/>
      <c r="U7516" s="119"/>
      <c r="V7516" s="99"/>
      <c r="W7516" s="127"/>
      <c r="X7516" s="99"/>
      <c r="Y7516" s="127"/>
    </row>
    <row r="7517" spans="3:25" ht="19" hidden="1">
      <c r="C7517" s="933"/>
      <c r="D7517" s="933"/>
      <c r="E7517" s="19"/>
      <c r="I7517" s="100"/>
      <c r="M7517" s="100"/>
      <c r="Q7517" s="99"/>
      <c r="R7517" s="340"/>
      <c r="S7517" s="119"/>
      <c r="T7517" s="123"/>
      <c r="U7517" s="119"/>
      <c r="V7517" s="99"/>
      <c r="W7517" s="127"/>
      <c r="X7517" s="99"/>
      <c r="Y7517" s="127"/>
    </row>
    <row r="7518" spans="3:25" ht="19" hidden="1">
      <c r="C7518" s="933"/>
      <c r="D7518" s="933"/>
      <c r="E7518" s="19"/>
      <c r="I7518" s="100"/>
      <c r="M7518" s="100"/>
      <c r="Q7518" s="99"/>
      <c r="R7518" s="340"/>
      <c r="S7518" s="119"/>
      <c r="T7518" s="123"/>
      <c r="U7518" s="119"/>
      <c r="V7518" s="99"/>
      <c r="W7518" s="127"/>
      <c r="X7518" s="99"/>
      <c r="Y7518" s="127"/>
    </row>
    <row r="7519" spans="3:25" ht="19" hidden="1">
      <c r="C7519" s="933"/>
      <c r="D7519" s="933"/>
      <c r="E7519" s="19"/>
      <c r="I7519" s="100"/>
      <c r="M7519" s="100"/>
      <c r="Q7519" s="99"/>
      <c r="R7519" s="340"/>
      <c r="S7519" s="119"/>
      <c r="T7519" s="123"/>
      <c r="U7519" s="119"/>
      <c r="V7519" s="99"/>
      <c r="W7519" s="127"/>
      <c r="X7519" s="99"/>
      <c r="Y7519" s="127"/>
    </row>
    <row r="7520" spans="3:25" ht="19" hidden="1">
      <c r="C7520" s="933"/>
      <c r="D7520" s="933"/>
      <c r="E7520" s="19"/>
      <c r="I7520" s="100"/>
      <c r="M7520" s="100"/>
      <c r="Q7520" s="99"/>
      <c r="R7520" s="340"/>
      <c r="S7520" s="119"/>
      <c r="T7520" s="123"/>
      <c r="U7520" s="119"/>
      <c r="V7520" s="99"/>
      <c r="W7520" s="127"/>
      <c r="X7520" s="99"/>
      <c r="Y7520" s="127"/>
    </row>
    <row r="7521" spans="3:25" ht="19" hidden="1">
      <c r="C7521" s="933"/>
      <c r="D7521" s="933"/>
      <c r="E7521" s="19"/>
      <c r="I7521" s="100"/>
      <c r="M7521" s="100"/>
      <c r="Q7521" s="99"/>
      <c r="R7521" s="340"/>
      <c r="S7521" s="119"/>
      <c r="T7521" s="123"/>
      <c r="U7521" s="119"/>
      <c r="V7521" s="99"/>
      <c r="W7521" s="127"/>
      <c r="X7521" s="99"/>
      <c r="Y7521" s="127"/>
    </row>
    <row r="7522" spans="3:25" ht="19" hidden="1">
      <c r="C7522" s="933"/>
      <c r="D7522" s="933"/>
      <c r="E7522" s="19"/>
      <c r="I7522" s="100"/>
      <c r="M7522" s="100"/>
      <c r="Q7522" s="99"/>
      <c r="R7522" s="340"/>
      <c r="S7522" s="119"/>
      <c r="T7522" s="123"/>
      <c r="U7522" s="119"/>
      <c r="V7522" s="99"/>
      <c r="W7522" s="127"/>
      <c r="X7522" s="99"/>
      <c r="Y7522" s="127"/>
    </row>
    <row r="7523" spans="3:25" ht="19" hidden="1">
      <c r="C7523" s="933"/>
      <c r="D7523" s="933"/>
      <c r="E7523" s="19"/>
      <c r="I7523" s="100"/>
      <c r="M7523" s="100"/>
      <c r="Q7523" s="99"/>
      <c r="R7523" s="340"/>
      <c r="S7523" s="119"/>
      <c r="T7523" s="123"/>
      <c r="U7523" s="119"/>
      <c r="V7523" s="99"/>
      <c r="W7523" s="127"/>
      <c r="X7523" s="99"/>
      <c r="Y7523" s="127"/>
    </row>
    <row r="7524" spans="3:25" ht="19" hidden="1">
      <c r="C7524" s="933"/>
      <c r="D7524" s="933"/>
      <c r="E7524" s="19"/>
      <c r="I7524" s="100"/>
      <c r="M7524" s="100"/>
      <c r="Q7524" s="99"/>
      <c r="R7524" s="340"/>
      <c r="S7524" s="119"/>
      <c r="T7524" s="123"/>
      <c r="U7524" s="119"/>
      <c r="V7524" s="99"/>
      <c r="W7524" s="127"/>
      <c r="X7524" s="99"/>
      <c r="Y7524" s="127"/>
    </row>
    <row r="7525" spans="3:25" ht="19" hidden="1">
      <c r="C7525" s="933"/>
      <c r="D7525" s="933"/>
      <c r="E7525" s="19"/>
      <c r="I7525" s="100"/>
      <c r="M7525" s="100"/>
      <c r="Q7525" s="99"/>
      <c r="R7525" s="340"/>
      <c r="S7525" s="119"/>
      <c r="T7525" s="123"/>
      <c r="U7525" s="119"/>
      <c r="V7525" s="99"/>
      <c r="W7525" s="127"/>
      <c r="X7525" s="99"/>
      <c r="Y7525" s="127"/>
    </row>
    <row r="7526" spans="3:25" ht="19" hidden="1">
      <c r="C7526" s="933"/>
      <c r="D7526" s="933"/>
      <c r="E7526" s="19"/>
      <c r="I7526" s="100"/>
      <c r="M7526" s="100"/>
      <c r="Q7526" s="99"/>
      <c r="R7526" s="340"/>
      <c r="S7526" s="119"/>
      <c r="T7526" s="123"/>
      <c r="U7526" s="119"/>
      <c r="V7526" s="99"/>
      <c r="W7526" s="127"/>
      <c r="X7526" s="99"/>
      <c r="Y7526" s="127"/>
    </row>
    <row r="7527" spans="3:25" ht="19" hidden="1">
      <c r="C7527" s="933"/>
      <c r="D7527" s="933"/>
      <c r="E7527" s="19"/>
      <c r="I7527" s="100"/>
      <c r="M7527" s="100"/>
      <c r="Q7527" s="99"/>
      <c r="R7527" s="340"/>
      <c r="S7527" s="119"/>
      <c r="T7527" s="123"/>
      <c r="U7527" s="119"/>
      <c r="V7527" s="99"/>
      <c r="W7527" s="127"/>
      <c r="X7527" s="99"/>
      <c r="Y7527" s="127"/>
    </row>
    <row r="7528" spans="3:25" ht="19" hidden="1">
      <c r="C7528" s="933"/>
      <c r="D7528" s="933"/>
      <c r="E7528" s="19"/>
      <c r="I7528" s="100"/>
      <c r="M7528" s="100"/>
      <c r="Q7528" s="99"/>
      <c r="R7528" s="340"/>
      <c r="S7528" s="119"/>
      <c r="T7528" s="123"/>
      <c r="U7528" s="119"/>
      <c r="V7528" s="99"/>
      <c r="W7528" s="127"/>
      <c r="X7528" s="99"/>
      <c r="Y7528" s="127"/>
    </row>
    <row r="7529" spans="3:25" ht="19" hidden="1">
      <c r="C7529" s="933"/>
      <c r="D7529" s="933"/>
      <c r="E7529" s="19"/>
      <c r="I7529" s="100"/>
      <c r="M7529" s="100"/>
      <c r="Q7529" s="99"/>
      <c r="R7529" s="340"/>
      <c r="S7529" s="119"/>
      <c r="T7529" s="123"/>
      <c r="U7529" s="119"/>
      <c r="V7529" s="99"/>
      <c r="W7529" s="127"/>
      <c r="X7529" s="99"/>
      <c r="Y7529" s="127"/>
    </row>
    <row r="7530" spans="3:25" ht="19" hidden="1">
      <c r="C7530" s="933"/>
      <c r="D7530" s="933"/>
      <c r="E7530" s="19"/>
      <c r="I7530" s="100"/>
      <c r="M7530" s="100"/>
      <c r="Q7530" s="99"/>
      <c r="R7530" s="340"/>
      <c r="S7530" s="119"/>
      <c r="T7530" s="123"/>
      <c r="U7530" s="119"/>
      <c r="V7530" s="99"/>
      <c r="W7530" s="127"/>
      <c r="X7530" s="99"/>
      <c r="Y7530" s="127"/>
    </row>
    <row r="7531" spans="3:25" ht="19" hidden="1">
      <c r="C7531" s="933"/>
      <c r="D7531" s="933"/>
      <c r="E7531" s="19"/>
      <c r="I7531" s="100"/>
      <c r="M7531" s="100"/>
      <c r="Q7531" s="99"/>
      <c r="R7531" s="340"/>
      <c r="S7531" s="119"/>
      <c r="T7531" s="123"/>
      <c r="U7531" s="119"/>
      <c r="V7531" s="99"/>
      <c r="W7531" s="127"/>
      <c r="X7531" s="99"/>
      <c r="Y7531" s="127"/>
    </row>
    <row r="7532" spans="3:25" ht="19" hidden="1">
      <c r="C7532" s="933"/>
      <c r="D7532" s="933"/>
      <c r="E7532" s="19"/>
      <c r="I7532" s="100"/>
      <c r="M7532" s="100"/>
      <c r="Q7532" s="99"/>
      <c r="R7532" s="340"/>
      <c r="S7532" s="119"/>
      <c r="T7532" s="123"/>
      <c r="U7532" s="119"/>
      <c r="V7532" s="99"/>
      <c r="W7532" s="127"/>
      <c r="X7532" s="99"/>
      <c r="Y7532" s="127"/>
    </row>
    <row r="7533" spans="3:25" ht="19" hidden="1">
      <c r="C7533" s="933"/>
      <c r="D7533" s="933"/>
      <c r="E7533" s="19"/>
      <c r="I7533" s="100"/>
      <c r="M7533" s="100"/>
      <c r="Q7533" s="99"/>
      <c r="R7533" s="340"/>
      <c r="S7533" s="119"/>
      <c r="T7533" s="123"/>
      <c r="U7533" s="119"/>
      <c r="V7533" s="99"/>
      <c r="W7533" s="127"/>
      <c r="X7533" s="99"/>
      <c r="Y7533" s="127"/>
    </row>
    <row r="7534" spans="3:25" ht="19" hidden="1">
      <c r="C7534" s="933"/>
      <c r="D7534" s="933"/>
      <c r="E7534" s="19"/>
      <c r="I7534" s="100"/>
      <c r="M7534" s="100"/>
      <c r="Q7534" s="99"/>
      <c r="R7534" s="340"/>
      <c r="S7534" s="119"/>
      <c r="T7534" s="123"/>
      <c r="U7534" s="119"/>
      <c r="V7534" s="99"/>
      <c r="W7534" s="127"/>
      <c r="X7534" s="99"/>
      <c r="Y7534" s="127"/>
    </row>
    <row r="7535" spans="3:25" ht="19" hidden="1">
      <c r="C7535" s="933"/>
      <c r="D7535" s="933"/>
      <c r="E7535" s="19"/>
      <c r="I7535" s="100"/>
      <c r="M7535" s="100"/>
      <c r="Q7535" s="99"/>
      <c r="R7535" s="340"/>
      <c r="S7535" s="119"/>
      <c r="T7535" s="123"/>
      <c r="U7535" s="119"/>
      <c r="V7535" s="99"/>
      <c r="W7535" s="127"/>
      <c r="X7535" s="99"/>
      <c r="Y7535" s="127"/>
    </row>
    <row r="7536" spans="3:25" ht="19" hidden="1">
      <c r="C7536" s="933"/>
      <c r="D7536" s="933"/>
      <c r="E7536" s="19"/>
      <c r="I7536" s="100"/>
      <c r="M7536" s="100"/>
      <c r="Q7536" s="99"/>
      <c r="R7536" s="340"/>
      <c r="S7536" s="119"/>
      <c r="T7536" s="123"/>
      <c r="U7536" s="119"/>
      <c r="V7536" s="99"/>
      <c r="W7536" s="127"/>
      <c r="X7536" s="99"/>
      <c r="Y7536" s="127"/>
    </row>
    <row r="7537" spans="3:25" ht="19" hidden="1">
      <c r="C7537" s="933"/>
      <c r="D7537" s="933"/>
      <c r="E7537" s="19"/>
      <c r="I7537" s="100"/>
      <c r="M7537" s="100"/>
      <c r="Q7537" s="99"/>
      <c r="R7537" s="340"/>
      <c r="S7537" s="119"/>
      <c r="T7537" s="123"/>
      <c r="U7537" s="119"/>
      <c r="V7537" s="99"/>
      <c r="W7537" s="127"/>
      <c r="X7537" s="99"/>
      <c r="Y7537" s="127"/>
    </row>
    <row r="7538" spans="3:25" ht="19" hidden="1">
      <c r="C7538" s="933"/>
      <c r="D7538" s="933"/>
      <c r="E7538" s="19"/>
      <c r="I7538" s="100"/>
      <c r="M7538" s="100"/>
      <c r="Q7538" s="99"/>
      <c r="R7538" s="340"/>
      <c r="S7538" s="119"/>
      <c r="T7538" s="123"/>
      <c r="U7538" s="119"/>
      <c r="V7538" s="99"/>
      <c r="W7538" s="127"/>
      <c r="X7538" s="99"/>
      <c r="Y7538" s="127"/>
    </row>
    <row r="7539" spans="3:25" ht="19" hidden="1">
      <c r="C7539" s="933"/>
      <c r="D7539" s="933"/>
      <c r="E7539" s="19"/>
      <c r="I7539" s="100"/>
      <c r="M7539" s="100"/>
      <c r="Q7539" s="99"/>
      <c r="R7539" s="340"/>
      <c r="S7539" s="119"/>
      <c r="T7539" s="123"/>
      <c r="U7539" s="119"/>
      <c r="V7539" s="99"/>
      <c r="W7539" s="127"/>
      <c r="X7539" s="99"/>
      <c r="Y7539" s="127"/>
    </row>
    <row r="7540" spans="3:25" ht="19" hidden="1">
      <c r="C7540" s="933"/>
      <c r="D7540" s="933"/>
      <c r="E7540" s="19"/>
      <c r="I7540" s="100"/>
      <c r="M7540" s="100"/>
      <c r="Q7540" s="99"/>
      <c r="R7540" s="340"/>
      <c r="S7540" s="119"/>
      <c r="T7540" s="123"/>
      <c r="U7540" s="119"/>
      <c r="V7540" s="99"/>
      <c r="W7540" s="127"/>
      <c r="X7540" s="99"/>
      <c r="Y7540" s="127"/>
    </row>
    <row r="7541" spans="3:25" ht="19" hidden="1">
      <c r="C7541" s="933"/>
      <c r="D7541" s="933"/>
      <c r="E7541" s="19"/>
      <c r="I7541" s="100"/>
      <c r="M7541" s="100"/>
      <c r="Q7541" s="99"/>
      <c r="R7541" s="340"/>
      <c r="S7541" s="119"/>
      <c r="T7541" s="123"/>
      <c r="U7541" s="119"/>
      <c r="V7541" s="99"/>
      <c r="W7541" s="127"/>
      <c r="X7541" s="99"/>
      <c r="Y7541" s="127"/>
    </row>
    <row r="7542" spans="3:25" ht="19" hidden="1">
      <c r="C7542" s="933"/>
      <c r="D7542" s="933"/>
      <c r="E7542" s="19"/>
      <c r="I7542" s="100"/>
      <c r="M7542" s="100"/>
      <c r="Q7542" s="99"/>
      <c r="R7542" s="340"/>
      <c r="S7542" s="119"/>
      <c r="T7542" s="123"/>
      <c r="U7542" s="119"/>
      <c r="V7542" s="99"/>
      <c r="W7542" s="127"/>
      <c r="X7542" s="99"/>
      <c r="Y7542" s="127"/>
    </row>
    <row r="7543" spans="3:25" ht="19" hidden="1">
      <c r="C7543" s="933"/>
      <c r="D7543" s="933"/>
      <c r="E7543" s="19"/>
      <c r="I7543" s="100"/>
      <c r="M7543" s="100"/>
      <c r="Q7543" s="99"/>
      <c r="R7543" s="340"/>
      <c r="S7543" s="119"/>
      <c r="T7543" s="123"/>
      <c r="U7543" s="119"/>
      <c r="V7543" s="99"/>
      <c r="W7543" s="127"/>
      <c r="X7543" s="99"/>
      <c r="Y7543" s="127"/>
    </row>
    <row r="7544" spans="3:25" ht="19" hidden="1">
      <c r="C7544" s="933"/>
      <c r="D7544" s="933"/>
      <c r="E7544" s="19"/>
      <c r="I7544" s="100"/>
      <c r="M7544" s="100"/>
      <c r="Q7544" s="99"/>
      <c r="R7544" s="340"/>
      <c r="S7544" s="119"/>
      <c r="T7544" s="123"/>
      <c r="U7544" s="119"/>
      <c r="V7544" s="99"/>
      <c r="W7544" s="127"/>
      <c r="X7544" s="99"/>
      <c r="Y7544" s="127"/>
    </row>
    <row r="7545" spans="3:25" ht="19" hidden="1">
      <c r="C7545" s="933"/>
      <c r="D7545" s="933"/>
      <c r="E7545" s="19"/>
      <c r="I7545" s="100"/>
      <c r="M7545" s="100"/>
      <c r="Q7545" s="99"/>
      <c r="R7545" s="340"/>
      <c r="S7545" s="119"/>
      <c r="T7545" s="123"/>
      <c r="U7545" s="119"/>
      <c r="V7545" s="99"/>
      <c r="W7545" s="127"/>
      <c r="X7545" s="99"/>
      <c r="Y7545" s="127"/>
    </row>
    <row r="7546" spans="3:25" ht="19" hidden="1">
      <c r="C7546" s="933"/>
      <c r="D7546" s="933"/>
      <c r="E7546" s="19"/>
      <c r="I7546" s="100"/>
      <c r="M7546" s="100"/>
      <c r="Q7546" s="99"/>
      <c r="R7546" s="340"/>
      <c r="S7546" s="119"/>
      <c r="T7546" s="123"/>
      <c r="U7546" s="119"/>
      <c r="V7546" s="99"/>
      <c r="W7546" s="127"/>
      <c r="X7546" s="99"/>
      <c r="Y7546" s="127"/>
    </row>
    <row r="7547" spans="3:25" ht="19" hidden="1">
      <c r="C7547" s="933"/>
      <c r="D7547" s="933"/>
      <c r="E7547" s="19"/>
      <c r="I7547" s="100"/>
      <c r="M7547" s="100"/>
      <c r="Q7547" s="99"/>
      <c r="R7547" s="340"/>
      <c r="S7547" s="119"/>
      <c r="T7547" s="123"/>
      <c r="U7547" s="119"/>
      <c r="V7547" s="99"/>
      <c r="W7547" s="127"/>
      <c r="X7547" s="99"/>
      <c r="Y7547" s="127"/>
    </row>
    <row r="7548" spans="3:25" ht="19" hidden="1">
      <c r="C7548" s="933"/>
      <c r="D7548" s="933"/>
      <c r="E7548" s="19"/>
      <c r="I7548" s="100"/>
      <c r="M7548" s="100"/>
      <c r="Q7548" s="99"/>
      <c r="R7548" s="340"/>
      <c r="S7548" s="119"/>
      <c r="T7548" s="123"/>
      <c r="U7548" s="119"/>
      <c r="V7548" s="99"/>
      <c r="W7548" s="127"/>
      <c r="X7548" s="99"/>
      <c r="Y7548" s="127"/>
    </row>
    <row r="7549" spans="3:25" ht="19" hidden="1">
      <c r="C7549" s="933"/>
      <c r="D7549" s="933"/>
      <c r="E7549" s="19"/>
      <c r="I7549" s="100"/>
      <c r="M7549" s="100"/>
      <c r="Q7549" s="99"/>
      <c r="R7549" s="340"/>
      <c r="S7549" s="119"/>
      <c r="T7549" s="123"/>
      <c r="U7549" s="119"/>
      <c r="V7549" s="99"/>
      <c r="W7549" s="127"/>
      <c r="X7549" s="99"/>
      <c r="Y7549" s="127"/>
    </row>
    <row r="7550" spans="3:25" ht="19" hidden="1">
      <c r="C7550" s="933"/>
      <c r="D7550" s="933"/>
      <c r="E7550" s="19"/>
      <c r="I7550" s="100"/>
      <c r="M7550" s="100"/>
      <c r="Q7550" s="99"/>
      <c r="R7550" s="340"/>
      <c r="S7550" s="119"/>
      <c r="T7550" s="123"/>
      <c r="U7550" s="119"/>
      <c r="V7550" s="99"/>
      <c r="W7550" s="127"/>
      <c r="X7550" s="99"/>
      <c r="Y7550" s="127"/>
    </row>
    <row r="7551" spans="3:25" ht="19" hidden="1">
      <c r="C7551" s="933"/>
      <c r="D7551" s="933"/>
      <c r="E7551" s="19"/>
      <c r="I7551" s="100"/>
      <c r="M7551" s="100"/>
      <c r="Q7551" s="99"/>
      <c r="R7551" s="340"/>
      <c r="S7551" s="119"/>
      <c r="T7551" s="123"/>
      <c r="U7551" s="119"/>
      <c r="V7551" s="99"/>
      <c r="W7551" s="127"/>
      <c r="X7551" s="99"/>
      <c r="Y7551" s="127"/>
    </row>
    <row r="7552" spans="3:25" ht="19" hidden="1">
      <c r="C7552" s="933"/>
      <c r="D7552" s="933"/>
      <c r="E7552" s="19"/>
      <c r="I7552" s="100"/>
      <c r="M7552" s="100"/>
      <c r="Q7552" s="99"/>
      <c r="R7552" s="340"/>
      <c r="S7552" s="119"/>
      <c r="T7552" s="123"/>
      <c r="U7552" s="119"/>
      <c r="V7552" s="99"/>
      <c r="W7552" s="127"/>
      <c r="X7552" s="99"/>
      <c r="Y7552" s="127"/>
    </row>
    <row r="7553" spans="3:25" ht="19" hidden="1">
      <c r="C7553" s="933"/>
      <c r="D7553" s="933"/>
      <c r="E7553" s="19"/>
      <c r="I7553" s="100"/>
      <c r="M7553" s="100"/>
      <c r="Q7553" s="99"/>
      <c r="R7553" s="340"/>
      <c r="S7553" s="119"/>
      <c r="T7553" s="123"/>
      <c r="U7553" s="119"/>
      <c r="V7553" s="99"/>
      <c r="W7553" s="127"/>
      <c r="X7553" s="99"/>
      <c r="Y7553" s="127"/>
    </row>
    <row r="7554" spans="3:25" ht="19" hidden="1">
      <c r="C7554" s="933"/>
      <c r="D7554" s="933"/>
      <c r="E7554" s="19"/>
      <c r="I7554" s="100"/>
      <c r="M7554" s="100"/>
      <c r="Q7554" s="99"/>
      <c r="R7554" s="340"/>
      <c r="S7554" s="119"/>
      <c r="T7554" s="123"/>
      <c r="U7554" s="119"/>
      <c r="V7554" s="99"/>
      <c r="W7554" s="127"/>
      <c r="X7554" s="99"/>
      <c r="Y7554" s="127"/>
    </row>
    <row r="7555" spans="3:25" ht="19" hidden="1">
      <c r="C7555" s="933"/>
      <c r="D7555" s="933"/>
      <c r="E7555" s="19"/>
      <c r="I7555" s="100"/>
      <c r="M7555" s="100"/>
      <c r="Q7555" s="99"/>
      <c r="R7555" s="340"/>
      <c r="S7555" s="119"/>
      <c r="T7555" s="123"/>
      <c r="U7555" s="119"/>
      <c r="V7555" s="99"/>
      <c r="W7555" s="127"/>
      <c r="X7555" s="99"/>
      <c r="Y7555" s="127"/>
    </row>
    <row r="7556" spans="3:25" ht="19" hidden="1">
      <c r="C7556" s="933"/>
      <c r="D7556" s="933"/>
      <c r="E7556" s="19"/>
      <c r="I7556" s="100"/>
      <c r="M7556" s="100"/>
      <c r="Q7556" s="99"/>
      <c r="R7556" s="340"/>
      <c r="S7556" s="119"/>
      <c r="T7556" s="123"/>
      <c r="U7556" s="119"/>
      <c r="V7556" s="99"/>
      <c r="W7556" s="127"/>
      <c r="X7556" s="99"/>
      <c r="Y7556" s="127"/>
    </row>
    <row r="7557" spans="3:25" ht="19" hidden="1">
      <c r="C7557" s="933"/>
      <c r="D7557" s="933"/>
      <c r="E7557" s="19"/>
      <c r="I7557" s="100"/>
      <c r="M7557" s="100"/>
      <c r="Q7557" s="99"/>
      <c r="R7557" s="340"/>
      <c r="S7557" s="119"/>
      <c r="T7557" s="123"/>
      <c r="U7557" s="119"/>
      <c r="V7557" s="99"/>
      <c r="W7557" s="127"/>
      <c r="X7557" s="99"/>
      <c r="Y7557" s="127"/>
    </row>
    <row r="7558" spans="3:25" ht="19" hidden="1">
      <c r="C7558" s="933"/>
      <c r="D7558" s="933"/>
      <c r="E7558" s="19"/>
      <c r="I7558" s="100"/>
      <c r="M7558" s="100"/>
      <c r="Q7558" s="99"/>
      <c r="R7558" s="340"/>
      <c r="S7558" s="119"/>
      <c r="T7558" s="123"/>
      <c r="U7558" s="119"/>
      <c r="V7558" s="99"/>
      <c r="W7558" s="127"/>
      <c r="X7558" s="99"/>
      <c r="Y7558" s="127"/>
    </row>
    <row r="7559" spans="3:25" ht="19" hidden="1">
      <c r="C7559" s="933"/>
      <c r="D7559" s="933"/>
      <c r="E7559" s="19"/>
      <c r="I7559" s="100"/>
      <c r="M7559" s="100"/>
      <c r="Q7559" s="99"/>
      <c r="R7559" s="340"/>
      <c r="S7559" s="119"/>
      <c r="T7559" s="123"/>
      <c r="U7559" s="119"/>
      <c r="V7559" s="99"/>
      <c r="W7559" s="127"/>
      <c r="X7559" s="99"/>
      <c r="Y7559" s="127"/>
    </row>
    <row r="7560" spans="3:25" ht="19" hidden="1">
      <c r="C7560" s="933"/>
      <c r="D7560" s="933"/>
      <c r="E7560" s="19"/>
      <c r="I7560" s="100"/>
      <c r="M7560" s="100"/>
      <c r="Q7560" s="99"/>
      <c r="R7560" s="340"/>
      <c r="S7560" s="119"/>
      <c r="T7560" s="123"/>
      <c r="U7560" s="119"/>
      <c r="V7560" s="99"/>
      <c r="W7560" s="127"/>
      <c r="X7560" s="99"/>
      <c r="Y7560" s="127"/>
    </row>
    <row r="7561" spans="3:25" ht="19" hidden="1">
      <c r="C7561" s="933"/>
      <c r="D7561" s="933"/>
      <c r="E7561" s="19"/>
      <c r="I7561" s="100"/>
      <c r="M7561" s="100"/>
      <c r="Q7561" s="99"/>
      <c r="R7561" s="340"/>
      <c r="S7561" s="119"/>
      <c r="T7561" s="123"/>
      <c r="U7561" s="119"/>
      <c r="V7561" s="99"/>
      <c r="W7561" s="127"/>
      <c r="X7561" s="99"/>
      <c r="Y7561" s="127"/>
    </row>
    <row r="7562" spans="3:25" ht="19" hidden="1">
      <c r="C7562" s="933"/>
      <c r="D7562" s="933"/>
      <c r="E7562" s="19"/>
      <c r="I7562" s="100"/>
      <c r="M7562" s="100"/>
      <c r="Q7562" s="99"/>
      <c r="R7562" s="340"/>
      <c r="S7562" s="119"/>
      <c r="T7562" s="123"/>
      <c r="U7562" s="119"/>
      <c r="V7562" s="99"/>
      <c r="W7562" s="127"/>
      <c r="X7562" s="99"/>
      <c r="Y7562" s="127"/>
    </row>
    <row r="7563" spans="3:25" ht="19" hidden="1">
      <c r="C7563" s="933"/>
      <c r="D7563" s="933"/>
      <c r="E7563" s="19"/>
      <c r="I7563" s="100"/>
      <c r="M7563" s="100"/>
      <c r="Q7563" s="99"/>
      <c r="R7563" s="340"/>
      <c r="S7563" s="119"/>
      <c r="T7563" s="123"/>
      <c r="U7563" s="119"/>
      <c r="V7563" s="99"/>
      <c r="W7563" s="127"/>
      <c r="X7563" s="99"/>
      <c r="Y7563" s="127"/>
    </row>
    <row r="7564" spans="3:25" ht="19" hidden="1">
      <c r="C7564" s="933"/>
      <c r="D7564" s="933"/>
      <c r="E7564" s="19"/>
      <c r="I7564" s="100"/>
      <c r="M7564" s="100"/>
      <c r="Q7564" s="99"/>
      <c r="R7564" s="340"/>
      <c r="S7564" s="119"/>
      <c r="T7564" s="123"/>
      <c r="U7564" s="119"/>
      <c r="V7564" s="99"/>
      <c r="W7564" s="127"/>
      <c r="X7564" s="99"/>
      <c r="Y7564" s="127"/>
    </row>
    <row r="7565" spans="3:25" ht="19" hidden="1">
      <c r="C7565" s="933"/>
      <c r="D7565" s="933"/>
      <c r="E7565" s="19"/>
      <c r="I7565" s="100"/>
      <c r="M7565" s="100"/>
      <c r="Q7565" s="99"/>
      <c r="R7565" s="340"/>
      <c r="S7565" s="119"/>
      <c r="T7565" s="123"/>
      <c r="U7565" s="119"/>
      <c r="V7565" s="99"/>
      <c r="W7565" s="127"/>
      <c r="X7565" s="99"/>
      <c r="Y7565" s="127"/>
    </row>
    <row r="7566" spans="3:25" ht="19" hidden="1">
      <c r="C7566" s="933"/>
      <c r="D7566" s="933"/>
      <c r="E7566" s="19"/>
      <c r="I7566" s="100"/>
      <c r="M7566" s="100"/>
      <c r="Q7566" s="99"/>
      <c r="R7566" s="340"/>
      <c r="S7566" s="119"/>
      <c r="T7566" s="123"/>
      <c r="U7566" s="119"/>
      <c r="V7566" s="99"/>
      <c r="W7566" s="127"/>
      <c r="X7566" s="99"/>
      <c r="Y7566" s="127"/>
    </row>
    <row r="7567" spans="3:25" ht="19" hidden="1">
      <c r="C7567" s="933"/>
      <c r="D7567" s="933"/>
      <c r="E7567" s="19"/>
      <c r="I7567" s="100"/>
      <c r="M7567" s="100"/>
      <c r="Q7567" s="99"/>
      <c r="R7567" s="340"/>
      <c r="S7567" s="119"/>
      <c r="T7567" s="123"/>
      <c r="U7567" s="119"/>
      <c r="V7567" s="99"/>
      <c r="W7567" s="127"/>
      <c r="X7567" s="99"/>
      <c r="Y7567" s="127"/>
    </row>
    <row r="7568" spans="3:25" ht="19" hidden="1">
      <c r="C7568" s="933"/>
      <c r="D7568" s="933"/>
      <c r="E7568" s="19"/>
      <c r="I7568" s="100"/>
      <c r="M7568" s="100"/>
      <c r="Q7568" s="99"/>
      <c r="R7568" s="340"/>
      <c r="S7568" s="119"/>
      <c r="T7568" s="123"/>
      <c r="U7568" s="119"/>
      <c r="V7568" s="99"/>
      <c r="W7568" s="127"/>
      <c r="X7568" s="99"/>
      <c r="Y7568" s="127"/>
    </row>
    <row r="7569" spans="3:25" ht="19" hidden="1">
      <c r="C7569" s="933"/>
      <c r="D7569" s="933"/>
      <c r="E7569" s="19"/>
      <c r="I7569" s="100"/>
      <c r="M7569" s="100"/>
      <c r="Q7569" s="99"/>
      <c r="R7569" s="340"/>
      <c r="S7569" s="119"/>
      <c r="T7569" s="123"/>
      <c r="U7569" s="119"/>
      <c r="V7569" s="99"/>
      <c r="W7569" s="127"/>
      <c r="X7569" s="99"/>
      <c r="Y7569" s="127"/>
    </row>
    <row r="7570" spans="3:25" ht="19" hidden="1">
      <c r="C7570" s="933"/>
      <c r="D7570" s="933"/>
      <c r="E7570" s="19"/>
      <c r="I7570" s="100"/>
      <c r="M7570" s="100"/>
      <c r="Q7570" s="99"/>
      <c r="R7570" s="340"/>
      <c r="S7570" s="119"/>
      <c r="T7570" s="123"/>
      <c r="U7570" s="119"/>
      <c r="V7570" s="99"/>
      <c r="W7570" s="127"/>
      <c r="X7570" s="99"/>
      <c r="Y7570" s="127"/>
    </row>
    <row r="7571" spans="3:25" ht="19" hidden="1">
      <c r="C7571" s="933"/>
      <c r="D7571" s="933"/>
      <c r="E7571" s="19"/>
      <c r="I7571" s="100"/>
      <c r="M7571" s="100"/>
      <c r="Q7571" s="99"/>
      <c r="R7571" s="340"/>
      <c r="S7571" s="119"/>
      <c r="T7571" s="123"/>
      <c r="U7571" s="119"/>
      <c r="V7571" s="99"/>
      <c r="W7571" s="127"/>
      <c r="X7571" s="99"/>
      <c r="Y7571" s="127"/>
    </row>
    <row r="7572" spans="3:25" ht="19" hidden="1">
      <c r="C7572" s="933"/>
      <c r="D7572" s="933"/>
      <c r="E7572" s="19"/>
      <c r="I7572" s="100"/>
      <c r="M7572" s="100"/>
      <c r="Q7572" s="99"/>
      <c r="R7572" s="340"/>
      <c r="S7572" s="119"/>
      <c r="T7572" s="123"/>
      <c r="U7572" s="119"/>
      <c r="V7572" s="99"/>
      <c r="W7572" s="127"/>
      <c r="X7572" s="99"/>
      <c r="Y7572" s="127"/>
    </row>
    <row r="7573" spans="3:25" ht="19" hidden="1">
      <c r="C7573" s="933"/>
      <c r="D7573" s="933"/>
      <c r="E7573" s="19"/>
      <c r="I7573" s="100"/>
      <c r="M7573" s="100"/>
      <c r="Q7573" s="99"/>
      <c r="R7573" s="340"/>
      <c r="S7573" s="119"/>
      <c r="T7573" s="123"/>
      <c r="U7573" s="119"/>
      <c r="V7573" s="99"/>
      <c r="W7573" s="127"/>
      <c r="X7573" s="99"/>
      <c r="Y7573" s="127"/>
    </row>
    <row r="7574" spans="3:25" ht="19" hidden="1">
      <c r="C7574" s="933"/>
      <c r="D7574" s="933"/>
      <c r="E7574" s="19"/>
      <c r="I7574" s="100"/>
      <c r="M7574" s="100"/>
      <c r="Q7574" s="99"/>
      <c r="R7574" s="340"/>
      <c r="S7574" s="119"/>
      <c r="T7574" s="123"/>
      <c r="U7574" s="119"/>
      <c r="V7574" s="99"/>
      <c r="W7574" s="127"/>
      <c r="X7574" s="99"/>
      <c r="Y7574" s="127"/>
    </row>
    <row r="7575" spans="3:25" ht="19" hidden="1">
      <c r="C7575" s="933"/>
      <c r="D7575" s="933"/>
      <c r="E7575" s="19"/>
      <c r="I7575" s="100"/>
      <c r="M7575" s="100"/>
      <c r="Q7575" s="99"/>
      <c r="R7575" s="340"/>
      <c r="S7575" s="119"/>
      <c r="T7575" s="123"/>
      <c r="U7575" s="119"/>
      <c r="V7575" s="99"/>
      <c r="W7575" s="127"/>
      <c r="X7575" s="99"/>
      <c r="Y7575" s="127"/>
    </row>
    <row r="7576" spans="3:25" ht="19" hidden="1">
      <c r="C7576" s="933"/>
      <c r="D7576" s="933"/>
      <c r="E7576" s="19"/>
      <c r="I7576" s="100"/>
      <c r="M7576" s="100"/>
      <c r="Q7576" s="99"/>
      <c r="R7576" s="340"/>
      <c r="S7576" s="119"/>
      <c r="T7576" s="123"/>
      <c r="U7576" s="119"/>
      <c r="V7576" s="99"/>
      <c r="W7576" s="127"/>
      <c r="X7576" s="99"/>
      <c r="Y7576" s="127"/>
    </row>
    <row r="7577" spans="3:25" ht="19" hidden="1">
      <c r="C7577" s="933"/>
      <c r="D7577" s="933"/>
      <c r="E7577" s="19"/>
      <c r="I7577" s="100"/>
      <c r="M7577" s="100"/>
      <c r="Q7577" s="99"/>
      <c r="R7577" s="340"/>
      <c r="S7577" s="119"/>
      <c r="T7577" s="123"/>
      <c r="U7577" s="119"/>
      <c r="V7577" s="99"/>
      <c r="W7577" s="127"/>
      <c r="X7577" s="99"/>
      <c r="Y7577" s="127"/>
    </row>
    <row r="7578" spans="3:25" ht="19" hidden="1">
      <c r="C7578" s="933"/>
      <c r="D7578" s="933"/>
      <c r="E7578" s="19"/>
      <c r="I7578" s="100"/>
      <c r="M7578" s="100"/>
      <c r="Q7578" s="99"/>
      <c r="R7578" s="340"/>
      <c r="S7578" s="119"/>
      <c r="T7578" s="123"/>
      <c r="U7578" s="119"/>
      <c r="V7578" s="99"/>
      <c r="W7578" s="127"/>
      <c r="X7578" s="99"/>
      <c r="Y7578" s="127"/>
    </row>
    <row r="7579" spans="3:25" ht="19" hidden="1">
      <c r="C7579" s="933"/>
      <c r="D7579" s="933"/>
      <c r="E7579" s="19"/>
      <c r="I7579" s="100"/>
      <c r="M7579" s="100"/>
      <c r="Q7579" s="99"/>
      <c r="R7579" s="340"/>
      <c r="S7579" s="119"/>
      <c r="T7579" s="123"/>
      <c r="U7579" s="119"/>
      <c r="V7579" s="99"/>
      <c r="W7579" s="127"/>
      <c r="X7579" s="99"/>
      <c r="Y7579" s="127"/>
    </row>
    <row r="7580" spans="3:25" ht="19" hidden="1">
      <c r="C7580" s="933"/>
      <c r="D7580" s="933"/>
      <c r="E7580" s="19"/>
      <c r="I7580" s="100"/>
      <c r="M7580" s="100"/>
      <c r="Q7580" s="99"/>
      <c r="R7580" s="340"/>
      <c r="S7580" s="119"/>
      <c r="T7580" s="123"/>
      <c r="U7580" s="119"/>
      <c r="V7580" s="99"/>
      <c r="W7580" s="127"/>
      <c r="X7580" s="99"/>
      <c r="Y7580" s="127"/>
    </row>
    <row r="7581" spans="3:25" ht="19" hidden="1">
      <c r="C7581" s="933"/>
      <c r="D7581" s="933"/>
      <c r="E7581" s="19"/>
      <c r="I7581" s="100"/>
      <c r="M7581" s="100"/>
      <c r="Q7581" s="99"/>
      <c r="R7581" s="340"/>
      <c r="S7581" s="119"/>
      <c r="T7581" s="123"/>
      <c r="U7581" s="119"/>
      <c r="V7581" s="99"/>
      <c r="W7581" s="127"/>
      <c r="X7581" s="99"/>
      <c r="Y7581" s="127"/>
    </row>
    <row r="7582" spans="3:25" ht="19" hidden="1">
      <c r="C7582" s="933"/>
      <c r="D7582" s="933"/>
      <c r="E7582" s="19"/>
      <c r="I7582" s="100"/>
      <c r="M7582" s="100"/>
      <c r="Q7582" s="99"/>
      <c r="R7582" s="340"/>
      <c r="S7582" s="119"/>
      <c r="T7582" s="123"/>
      <c r="U7582" s="119"/>
      <c r="V7582" s="99"/>
      <c r="W7582" s="127"/>
      <c r="X7582" s="99"/>
      <c r="Y7582" s="127"/>
    </row>
    <row r="7583" spans="3:25" ht="19" hidden="1">
      <c r="C7583" s="933"/>
      <c r="D7583" s="933"/>
      <c r="E7583" s="19"/>
      <c r="I7583" s="100"/>
      <c r="M7583" s="100"/>
      <c r="Q7583" s="99"/>
      <c r="R7583" s="340"/>
      <c r="S7583" s="119"/>
      <c r="T7583" s="123"/>
      <c r="U7583" s="119"/>
      <c r="V7583" s="99"/>
      <c r="W7583" s="127"/>
      <c r="X7583" s="99"/>
      <c r="Y7583" s="127"/>
    </row>
    <row r="7584" spans="3:25" ht="19" hidden="1">
      <c r="C7584" s="933"/>
      <c r="D7584" s="933"/>
      <c r="E7584" s="19"/>
      <c r="I7584" s="100"/>
      <c r="M7584" s="100"/>
      <c r="Q7584" s="99"/>
      <c r="R7584" s="340"/>
      <c r="S7584" s="119"/>
      <c r="T7584" s="123"/>
      <c r="U7584" s="119"/>
      <c r="V7584" s="99"/>
      <c r="W7584" s="127"/>
      <c r="X7584" s="99"/>
      <c r="Y7584" s="127"/>
    </row>
    <row r="7585" spans="3:25" ht="19" hidden="1">
      <c r="C7585" s="933"/>
      <c r="D7585" s="933"/>
      <c r="E7585" s="19"/>
      <c r="I7585" s="100"/>
      <c r="M7585" s="100"/>
      <c r="Q7585" s="99"/>
      <c r="R7585" s="340"/>
      <c r="S7585" s="119"/>
      <c r="T7585" s="123"/>
      <c r="U7585" s="119"/>
      <c r="V7585" s="99"/>
      <c r="W7585" s="127"/>
      <c r="X7585" s="99"/>
      <c r="Y7585" s="127"/>
    </row>
    <row r="7586" spans="3:25" ht="19" hidden="1">
      <c r="C7586" s="933"/>
      <c r="D7586" s="933"/>
      <c r="E7586" s="19"/>
      <c r="I7586" s="100"/>
      <c r="M7586" s="100"/>
      <c r="Q7586" s="99"/>
      <c r="R7586" s="340"/>
      <c r="S7586" s="119"/>
      <c r="T7586" s="123"/>
      <c r="U7586" s="119"/>
      <c r="V7586" s="99"/>
      <c r="W7586" s="127"/>
      <c r="X7586" s="99"/>
      <c r="Y7586" s="127"/>
    </row>
    <row r="7587" spans="3:25" ht="19" hidden="1">
      <c r="C7587" s="933"/>
      <c r="D7587" s="933"/>
      <c r="E7587" s="19"/>
      <c r="I7587" s="100"/>
      <c r="M7587" s="100"/>
      <c r="Q7587" s="99"/>
      <c r="R7587" s="340"/>
      <c r="S7587" s="119"/>
      <c r="T7587" s="123"/>
      <c r="U7587" s="119"/>
      <c r="V7587" s="99"/>
      <c r="W7587" s="127"/>
      <c r="X7587" s="99"/>
      <c r="Y7587" s="127"/>
    </row>
    <row r="7588" spans="3:25" ht="19" hidden="1">
      <c r="C7588" s="933"/>
      <c r="D7588" s="933"/>
      <c r="E7588" s="19"/>
      <c r="I7588" s="100"/>
      <c r="M7588" s="100"/>
      <c r="Q7588" s="99"/>
      <c r="R7588" s="340"/>
      <c r="S7588" s="119"/>
      <c r="T7588" s="123"/>
      <c r="U7588" s="119"/>
      <c r="V7588" s="99"/>
      <c r="W7588" s="127"/>
      <c r="X7588" s="99"/>
      <c r="Y7588" s="127"/>
    </row>
    <row r="7589" spans="3:25" ht="19" hidden="1">
      <c r="C7589" s="933"/>
      <c r="D7589" s="933"/>
      <c r="E7589" s="19"/>
      <c r="I7589" s="100"/>
      <c r="M7589" s="100"/>
      <c r="Q7589" s="99"/>
      <c r="R7589" s="340"/>
      <c r="S7589" s="119"/>
      <c r="T7589" s="123"/>
      <c r="U7589" s="119"/>
      <c r="V7589" s="99"/>
      <c r="W7589" s="127"/>
      <c r="X7589" s="99"/>
      <c r="Y7589" s="127"/>
    </row>
    <row r="7590" spans="3:25" ht="19" hidden="1">
      <c r="C7590" s="933"/>
      <c r="D7590" s="933"/>
      <c r="E7590" s="19"/>
      <c r="I7590" s="100"/>
      <c r="M7590" s="100"/>
      <c r="Q7590" s="99"/>
      <c r="R7590" s="340"/>
      <c r="S7590" s="119"/>
      <c r="T7590" s="123"/>
      <c r="U7590" s="119"/>
      <c r="V7590" s="99"/>
      <c r="W7590" s="127"/>
      <c r="X7590" s="99"/>
      <c r="Y7590" s="127"/>
    </row>
    <row r="7591" spans="3:25" ht="19" hidden="1">
      <c r="C7591" s="933"/>
      <c r="D7591" s="933"/>
      <c r="E7591" s="19"/>
      <c r="I7591" s="100"/>
      <c r="M7591" s="100"/>
      <c r="Q7591" s="99"/>
      <c r="R7591" s="340"/>
      <c r="S7591" s="119"/>
      <c r="T7591" s="123"/>
      <c r="U7591" s="119"/>
      <c r="V7591" s="99"/>
      <c r="W7591" s="127"/>
      <c r="X7591" s="99"/>
      <c r="Y7591" s="127"/>
    </row>
    <row r="7592" spans="3:25" ht="19" hidden="1">
      <c r="C7592" s="933"/>
      <c r="D7592" s="933"/>
      <c r="E7592" s="19"/>
      <c r="I7592" s="100"/>
      <c r="M7592" s="100"/>
      <c r="Q7592" s="99"/>
      <c r="R7592" s="340"/>
      <c r="S7592" s="119"/>
      <c r="T7592" s="123"/>
      <c r="U7592" s="119"/>
      <c r="V7592" s="99"/>
      <c r="W7592" s="127"/>
      <c r="X7592" s="99"/>
      <c r="Y7592" s="127"/>
    </row>
    <row r="7593" spans="3:25" ht="19" hidden="1">
      <c r="C7593" s="933"/>
      <c r="D7593" s="933"/>
      <c r="E7593" s="19"/>
      <c r="I7593" s="100"/>
      <c r="M7593" s="100"/>
      <c r="Q7593" s="99"/>
      <c r="R7593" s="340"/>
      <c r="S7593" s="119"/>
      <c r="T7593" s="123"/>
      <c r="U7593" s="119"/>
      <c r="V7593" s="99"/>
      <c r="W7593" s="127"/>
      <c r="X7593" s="99"/>
      <c r="Y7593" s="127"/>
    </row>
    <row r="7594" spans="3:25" ht="19" hidden="1">
      <c r="C7594" s="933"/>
      <c r="D7594" s="933"/>
      <c r="E7594" s="19"/>
      <c r="I7594" s="100"/>
      <c r="M7594" s="100"/>
      <c r="Q7594" s="99"/>
      <c r="R7594" s="340"/>
      <c r="S7594" s="119"/>
      <c r="T7594" s="123"/>
      <c r="U7594" s="119"/>
      <c r="V7594" s="99"/>
      <c r="W7594" s="127"/>
      <c r="X7594" s="99"/>
      <c r="Y7594" s="127"/>
    </row>
    <row r="7595" spans="3:25" ht="19" hidden="1">
      <c r="C7595" s="933"/>
      <c r="D7595" s="933"/>
      <c r="E7595" s="19"/>
      <c r="I7595" s="100"/>
      <c r="M7595" s="100"/>
      <c r="Q7595" s="99"/>
      <c r="R7595" s="340"/>
      <c r="S7595" s="119"/>
      <c r="T7595" s="123"/>
      <c r="U7595" s="119"/>
      <c r="V7595" s="99"/>
      <c r="W7595" s="127"/>
      <c r="X7595" s="99"/>
      <c r="Y7595" s="127"/>
    </row>
    <row r="7596" spans="3:25" ht="19" hidden="1">
      <c r="C7596" s="933"/>
      <c r="D7596" s="933"/>
      <c r="E7596" s="19"/>
      <c r="I7596" s="100"/>
      <c r="M7596" s="100"/>
      <c r="Q7596" s="99"/>
      <c r="R7596" s="340"/>
      <c r="S7596" s="119"/>
      <c r="T7596" s="123"/>
      <c r="U7596" s="119"/>
      <c r="V7596" s="99"/>
      <c r="W7596" s="127"/>
      <c r="X7596" s="99"/>
      <c r="Y7596" s="127"/>
    </row>
    <row r="7597" spans="3:25" ht="19" hidden="1">
      <c r="C7597" s="933"/>
      <c r="D7597" s="933"/>
      <c r="E7597" s="19"/>
      <c r="I7597" s="100"/>
      <c r="M7597" s="100"/>
      <c r="Q7597" s="99"/>
      <c r="R7597" s="340"/>
      <c r="S7597" s="119"/>
      <c r="T7597" s="123"/>
      <c r="U7597" s="119"/>
      <c r="V7597" s="99"/>
      <c r="W7597" s="127"/>
      <c r="X7597" s="99"/>
      <c r="Y7597" s="127"/>
    </row>
    <row r="7598" spans="3:25" ht="19" hidden="1">
      <c r="C7598" s="933"/>
      <c r="D7598" s="933"/>
      <c r="E7598" s="19"/>
      <c r="I7598" s="100"/>
      <c r="M7598" s="100"/>
      <c r="Q7598" s="99"/>
      <c r="R7598" s="340"/>
      <c r="S7598" s="119"/>
      <c r="T7598" s="123"/>
      <c r="U7598" s="119"/>
      <c r="V7598" s="99"/>
      <c r="W7598" s="127"/>
      <c r="X7598" s="99"/>
      <c r="Y7598" s="127"/>
    </row>
    <row r="7599" spans="3:25" ht="19" hidden="1">
      <c r="C7599" s="933"/>
      <c r="D7599" s="933"/>
      <c r="E7599" s="19"/>
      <c r="I7599" s="100"/>
      <c r="M7599" s="100"/>
      <c r="Q7599" s="99"/>
      <c r="R7599" s="340"/>
      <c r="S7599" s="119"/>
      <c r="T7599" s="123"/>
      <c r="U7599" s="119"/>
      <c r="V7599" s="99"/>
      <c r="W7599" s="127"/>
      <c r="X7599" s="99"/>
      <c r="Y7599" s="127"/>
    </row>
    <row r="7600" spans="3:25" ht="19" hidden="1">
      <c r="C7600" s="933"/>
      <c r="D7600" s="933"/>
      <c r="E7600" s="19"/>
      <c r="I7600" s="100"/>
      <c r="M7600" s="100"/>
      <c r="Q7600" s="99"/>
      <c r="R7600" s="340"/>
      <c r="S7600" s="119"/>
      <c r="T7600" s="123"/>
      <c r="U7600" s="119"/>
      <c r="V7600" s="99"/>
      <c r="W7600" s="127"/>
      <c r="X7600" s="99"/>
      <c r="Y7600" s="127"/>
    </row>
    <row r="7601" spans="3:25" ht="19" hidden="1">
      <c r="C7601" s="933"/>
      <c r="D7601" s="933"/>
      <c r="E7601" s="19"/>
      <c r="I7601" s="100"/>
      <c r="M7601" s="100"/>
      <c r="Q7601" s="99"/>
      <c r="R7601" s="340"/>
      <c r="S7601" s="119"/>
      <c r="T7601" s="123"/>
      <c r="U7601" s="119"/>
      <c r="V7601" s="99"/>
      <c r="W7601" s="127"/>
      <c r="X7601" s="99"/>
      <c r="Y7601" s="127"/>
    </row>
    <row r="7602" spans="3:25" ht="19" hidden="1">
      <c r="C7602" s="933"/>
      <c r="D7602" s="933"/>
      <c r="E7602" s="19"/>
      <c r="I7602" s="100"/>
      <c r="M7602" s="100"/>
      <c r="Q7602" s="99"/>
      <c r="R7602" s="340"/>
      <c r="S7602" s="119"/>
      <c r="T7602" s="123"/>
      <c r="U7602" s="119"/>
      <c r="V7602" s="99"/>
      <c r="W7602" s="127"/>
      <c r="X7602" s="99"/>
      <c r="Y7602" s="127"/>
    </row>
    <row r="7603" spans="3:25" ht="19" hidden="1">
      <c r="C7603" s="933"/>
      <c r="D7603" s="933"/>
      <c r="E7603" s="19"/>
      <c r="I7603" s="100"/>
      <c r="M7603" s="100"/>
      <c r="Q7603" s="99"/>
      <c r="R7603" s="340"/>
      <c r="S7603" s="119"/>
      <c r="T7603" s="123"/>
      <c r="U7603" s="119"/>
      <c r="V7603" s="99"/>
      <c r="W7603" s="127"/>
      <c r="X7603" s="99"/>
      <c r="Y7603" s="127"/>
    </row>
    <row r="7604" spans="3:25" ht="19" hidden="1">
      <c r="C7604" s="933"/>
      <c r="D7604" s="933"/>
      <c r="E7604" s="19"/>
      <c r="I7604" s="100"/>
      <c r="M7604" s="100"/>
      <c r="Q7604" s="99"/>
      <c r="R7604" s="340"/>
      <c r="S7604" s="119"/>
      <c r="T7604" s="123"/>
      <c r="U7604" s="119"/>
      <c r="V7604" s="99"/>
      <c r="W7604" s="127"/>
      <c r="X7604" s="99"/>
      <c r="Y7604" s="127"/>
    </row>
    <row r="7605" spans="3:25" ht="19" hidden="1">
      <c r="C7605" s="933"/>
      <c r="D7605" s="933"/>
      <c r="E7605" s="19"/>
      <c r="I7605" s="100"/>
      <c r="M7605" s="100"/>
      <c r="Q7605" s="99"/>
      <c r="R7605" s="340"/>
      <c r="S7605" s="119"/>
      <c r="T7605" s="123"/>
      <c r="U7605" s="119"/>
      <c r="V7605" s="99"/>
      <c r="W7605" s="127"/>
      <c r="X7605" s="99"/>
      <c r="Y7605" s="127"/>
    </row>
    <row r="7606" spans="3:25" ht="19" hidden="1">
      <c r="C7606" s="933"/>
      <c r="D7606" s="933"/>
      <c r="E7606" s="19"/>
      <c r="I7606" s="100"/>
      <c r="M7606" s="100"/>
      <c r="Q7606" s="99"/>
      <c r="R7606" s="340"/>
      <c r="S7606" s="119"/>
      <c r="T7606" s="123"/>
      <c r="U7606" s="119"/>
      <c r="V7606" s="99"/>
      <c r="W7606" s="127"/>
      <c r="X7606" s="99"/>
      <c r="Y7606" s="127"/>
    </row>
    <row r="7607" spans="3:25" ht="19" hidden="1">
      <c r="C7607" s="933"/>
      <c r="D7607" s="933"/>
      <c r="E7607" s="19"/>
      <c r="I7607" s="100"/>
      <c r="M7607" s="100"/>
      <c r="Q7607" s="99"/>
      <c r="R7607" s="340"/>
      <c r="S7607" s="119"/>
      <c r="T7607" s="123"/>
      <c r="U7607" s="119"/>
      <c r="V7607" s="99"/>
      <c r="W7607" s="127"/>
      <c r="X7607" s="99"/>
      <c r="Y7607" s="127"/>
    </row>
    <row r="7608" spans="3:25" ht="19" hidden="1">
      <c r="C7608" s="933"/>
      <c r="D7608" s="933"/>
      <c r="E7608" s="19"/>
      <c r="I7608" s="100"/>
      <c r="M7608" s="100"/>
      <c r="Q7608" s="99"/>
      <c r="R7608" s="340"/>
      <c r="S7608" s="119"/>
      <c r="T7608" s="123"/>
      <c r="U7608" s="119"/>
      <c r="V7608" s="99"/>
      <c r="W7608" s="127"/>
      <c r="X7608" s="99"/>
      <c r="Y7608" s="127"/>
    </row>
    <row r="7609" spans="3:25" ht="19" hidden="1">
      <c r="C7609" s="933"/>
      <c r="D7609" s="933"/>
      <c r="E7609" s="19"/>
      <c r="I7609" s="100"/>
      <c r="M7609" s="100"/>
      <c r="Q7609" s="99"/>
      <c r="R7609" s="340"/>
      <c r="S7609" s="119"/>
      <c r="T7609" s="123"/>
      <c r="U7609" s="119"/>
      <c r="V7609" s="99"/>
      <c r="W7609" s="127"/>
      <c r="X7609" s="99"/>
      <c r="Y7609" s="127"/>
    </row>
    <row r="7610" spans="3:25" ht="19" hidden="1">
      <c r="C7610" s="933"/>
      <c r="D7610" s="933"/>
      <c r="E7610" s="19"/>
      <c r="I7610" s="100"/>
      <c r="M7610" s="100"/>
      <c r="Q7610" s="99"/>
      <c r="R7610" s="340"/>
      <c r="S7610" s="119"/>
      <c r="T7610" s="123"/>
      <c r="U7610" s="119"/>
      <c r="V7610" s="99"/>
      <c r="W7610" s="127"/>
      <c r="X7610" s="99"/>
      <c r="Y7610" s="127"/>
    </row>
    <row r="7611" spans="3:25" ht="19" hidden="1">
      <c r="C7611" s="933"/>
      <c r="D7611" s="933"/>
      <c r="E7611" s="19"/>
      <c r="I7611" s="100"/>
      <c r="M7611" s="100"/>
      <c r="Q7611" s="99"/>
      <c r="R7611" s="340"/>
      <c r="S7611" s="119"/>
      <c r="T7611" s="123"/>
      <c r="U7611" s="119"/>
      <c r="V7611" s="99"/>
      <c r="W7611" s="127"/>
      <c r="X7611" s="99"/>
      <c r="Y7611" s="127"/>
    </row>
    <row r="7612" spans="3:25" ht="19" hidden="1">
      <c r="C7612" s="933"/>
      <c r="D7612" s="933"/>
      <c r="E7612" s="19"/>
      <c r="I7612" s="100"/>
      <c r="M7612" s="100"/>
      <c r="Q7612" s="99"/>
      <c r="R7612" s="340"/>
      <c r="S7612" s="119"/>
      <c r="T7612" s="123"/>
      <c r="U7612" s="119"/>
      <c r="V7612" s="99"/>
      <c r="W7612" s="127"/>
      <c r="X7612" s="99"/>
      <c r="Y7612" s="127"/>
    </row>
    <row r="7613" spans="3:25" ht="19" hidden="1">
      <c r="C7613" s="933"/>
      <c r="D7613" s="933"/>
      <c r="E7613" s="19"/>
      <c r="I7613" s="100"/>
      <c r="M7613" s="100"/>
      <c r="Q7613" s="99"/>
      <c r="R7613" s="340"/>
      <c r="S7613" s="119"/>
      <c r="T7613" s="123"/>
      <c r="U7613" s="119"/>
      <c r="V7613" s="99"/>
      <c r="W7613" s="127"/>
      <c r="X7613" s="99"/>
      <c r="Y7613" s="127"/>
    </row>
    <row r="7614" spans="3:25" ht="19" hidden="1">
      <c r="C7614" s="933"/>
      <c r="D7614" s="933"/>
      <c r="E7614" s="19"/>
      <c r="I7614" s="100"/>
      <c r="M7614" s="100"/>
      <c r="Q7614" s="99"/>
      <c r="R7614" s="340"/>
      <c r="S7614" s="119"/>
      <c r="T7614" s="123"/>
      <c r="U7614" s="119"/>
      <c r="V7614" s="99"/>
      <c r="W7614" s="127"/>
      <c r="X7614" s="99"/>
      <c r="Y7614" s="127"/>
    </row>
    <row r="7615" spans="3:25" ht="19" hidden="1">
      <c r="C7615" s="933"/>
      <c r="D7615" s="933"/>
      <c r="E7615" s="19"/>
      <c r="I7615" s="100"/>
      <c r="M7615" s="100"/>
      <c r="Q7615" s="99"/>
      <c r="R7615" s="340"/>
      <c r="S7615" s="119"/>
      <c r="T7615" s="123"/>
      <c r="U7615" s="119"/>
      <c r="V7615" s="99"/>
      <c r="W7615" s="127"/>
      <c r="X7615" s="99"/>
      <c r="Y7615" s="127"/>
    </row>
    <row r="7616" spans="3:25" ht="19" hidden="1">
      <c r="C7616" s="933"/>
      <c r="D7616" s="933"/>
      <c r="E7616" s="19"/>
      <c r="I7616" s="100"/>
      <c r="M7616" s="100"/>
      <c r="Q7616" s="99"/>
      <c r="R7616" s="340"/>
      <c r="S7616" s="119"/>
      <c r="T7616" s="123"/>
      <c r="U7616" s="119"/>
      <c r="V7616" s="99"/>
      <c r="W7616" s="127"/>
      <c r="X7616" s="99"/>
      <c r="Y7616" s="127"/>
    </row>
    <row r="7617" spans="3:25" ht="19" hidden="1">
      <c r="C7617" s="933"/>
      <c r="D7617" s="933"/>
      <c r="E7617" s="19"/>
      <c r="I7617" s="100"/>
      <c r="M7617" s="100"/>
      <c r="Q7617" s="99"/>
      <c r="R7617" s="340"/>
      <c r="S7617" s="119"/>
      <c r="T7617" s="123"/>
      <c r="U7617" s="119"/>
      <c r="V7617" s="99"/>
      <c r="W7617" s="127"/>
      <c r="X7617" s="99"/>
      <c r="Y7617" s="127"/>
    </row>
    <row r="7618" spans="3:25" ht="19" hidden="1">
      <c r="C7618" s="933"/>
      <c r="D7618" s="933"/>
      <c r="E7618" s="19"/>
      <c r="I7618" s="100"/>
      <c r="M7618" s="100"/>
      <c r="Q7618" s="99"/>
      <c r="R7618" s="340"/>
      <c r="S7618" s="119"/>
      <c r="T7618" s="123"/>
      <c r="U7618" s="119"/>
      <c r="V7618" s="99"/>
      <c r="W7618" s="127"/>
      <c r="X7618" s="99"/>
      <c r="Y7618" s="127"/>
    </row>
    <row r="7619" spans="3:25" ht="19" hidden="1">
      <c r="C7619" s="933"/>
      <c r="D7619" s="933"/>
      <c r="E7619" s="19"/>
      <c r="I7619" s="100"/>
      <c r="M7619" s="100"/>
      <c r="Q7619" s="99"/>
      <c r="R7619" s="340"/>
      <c r="S7619" s="119"/>
      <c r="T7619" s="123"/>
      <c r="U7619" s="119"/>
      <c r="V7619" s="99"/>
      <c r="W7619" s="127"/>
      <c r="X7619" s="99"/>
      <c r="Y7619" s="127"/>
    </row>
    <row r="7620" spans="3:25" ht="19" hidden="1">
      <c r="C7620" s="933"/>
      <c r="D7620" s="933"/>
      <c r="E7620" s="19"/>
      <c r="I7620" s="100"/>
      <c r="M7620" s="100"/>
      <c r="Q7620" s="99"/>
      <c r="R7620" s="340"/>
      <c r="S7620" s="119"/>
      <c r="T7620" s="123"/>
      <c r="U7620" s="119"/>
      <c r="V7620" s="99"/>
      <c r="W7620" s="127"/>
      <c r="X7620" s="99"/>
      <c r="Y7620" s="127"/>
    </row>
    <row r="7621" spans="3:25" ht="19" hidden="1">
      <c r="C7621" s="933"/>
      <c r="D7621" s="933"/>
      <c r="E7621" s="19"/>
      <c r="I7621" s="100"/>
      <c r="M7621" s="100"/>
      <c r="Q7621" s="99"/>
      <c r="R7621" s="340"/>
      <c r="S7621" s="119"/>
      <c r="T7621" s="123"/>
      <c r="U7621" s="119"/>
      <c r="V7621" s="99"/>
      <c r="W7621" s="127"/>
      <c r="X7621" s="99"/>
      <c r="Y7621" s="127"/>
    </row>
    <row r="7622" spans="3:25" ht="19" hidden="1">
      <c r="C7622" s="933"/>
      <c r="D7622" s="933"/>
      <c r="E7622" s="19"/>
      <c r="I7622" s="100"/>
      <c r="M7622" s="100"/>
      <c r="Q7622" s="99"/>
      <c r="R7622" s="340"/>
      <c r="S7622" s="119"/>
      <c r="T7622" s="123"/>
      <c r="U7622" s="119"/>
      <c r="V7622" s="99"/>
      <c r="W7622" s="127"/>
      <c r="X7622" s="99"/>
      <c r="Y7622" s="127"/>
    </row>
    <row r="7623" spans="3:25" ht="19" hidden="1">
      <c r="C7623" s="933"/>
      <c r="D7623" s="933"/>
      <c r="E7623" s="19"/>
      <c r="I7623" s="100"/>
      <c r="M7623" s="100"/>
      <c r="Q7623" s="99"/>
      <c r="R7623" s="340"/>
      <c r="S7623" s="119"/>
      <c r="T7623" s="123"/>
      <c r="U7623" s="119"/>
      <c r="V7623" s="99"/>
      <c r="W7623" s="127"/>
      <c r="X7623" s="99"/>
      <c r="Y7623" s="127"/>
    </row>
    <row r="7624" spans="3:25" ht="19" hidden="1">
      <c r="C7624" s="933"/>
      <c r="D7624" s="933"/>
      <c r="E7624" s="19"/>
      <c r="I7624" s="100"/>
      <c r="M7624" s="100"/>
      <c r="Q7624" s="99"/>
      <c r="R7624" s="340"/>
      <c r="S7624" s="119"/>
      <c r="T7624" s="123"/>
      <c r="U7624" s="119"/>
      <c r="V7624" s="99"/>
      <c r="W7624" s="127"/>
      <c r="X7624" s="99"/>
      <c r="Y7624" s="127"/>
    </row>
    <row r="7625" spans="3:25" ht="19" hidden="1">
      <c r="C7625" s="933"/>
      <c r="D7625" s="933"/>
      <c r="E7625" s="19"/>
      <c r="I7625" s="100"/>
      <c r="M7625" s="100"/>
      <c r="Q7625" s="99"/>
      <c r="R7625" s="340"/>
      <c r="S7625" s="119"/>
      <c r="T7625" s="123"/>
      <c r="U7625" s="119"/>
      <c r="V7625" s="99"/>
      <c r="W7625" s="127"/>
      <c r="X7625" s="99"/>
      <c r="Y7625" s="127"/>
    </row>
    <row r="7626" spans="3:25" ht="19" hidden="1">
      <c r="C7626" s="933"/>
      <c r="D7626" s="933"/>
      <c r="E7626" s="19"/>
      <c r="I7626" s="100"/>
      <c r="M7626" s="100"/>
      <c r="Q7626" s="99"/>
      <c r="R7626" s="340"/>
      <c r="S7626" s="119"/>
      <c r="T7626" s="123"/>
      <c r="U7626" s="119"/>
      <c r="V7626" s="99"/>
      <c r="W7626" s="127"/>
      <c r="X7626" s="99"/>
      <c r="Y7626" s="127"/>
    </row>
    <row r="7627" spans="3:25" ht="19" hidden="1">
      <c r="C7627" s="933"/>
      <c r="D7627" s="933"/>
      <c r="E7627" s="19"/>
      <c r="I7627" s="100"/>
      <c r="M7627" s="100"/>
      <c r="Q7627" s="99"/>
      <c r="R7627" s="340"/>
      <c r="S7627" s="119"/>
      <c r="T7627" s="123"/>
      <c r="U7627" s="119"/>
      <c r="V7627" s="99"/>
      <c r="W7627" s="127"/>
      <c r="X7627" s="99"/>
      <c r="Y7627" s="127"/>
    </row>
    <row r="7628" spans="3:25" ht="19" hidden="1">
      <c r="C7628" s="933"/>
      <c r="D7628" s="933"/>
      <c r="E7628" s="19"/>
      <c r="I7628" s="100"/>
      <c r="M7628" s="100"/>
      <c r="Q7628" s="99"/>
      <c r="R7628" s="340"/>
      <c r="S7628" s="119"/>
      <c r="T7628" s="123"/>
      <c r="U7628" s="119"/>
      <c r="V7628" s="99"/>
      <c r="W7628" s="127"/>
      <c r="X7628" s="99"/>
      <c r="Y7628" s="127"/>
    </row>
    <row r="7629" spans="3:25" ht="19" hidden="1">
      <c r="C7629" s="933"/>
      <c r="D7629" s="933"/>
      <c r="E7629" s="19"/>
      <c r="I7629" s="100"/>
      <c r="M7629" s="100"/>
      <c r="Q7629" s="99"/>
      <c r="R7629" s="340"/>
      <c r="S7629" s="119"/>
      <c r="T7629" s="123"/>
      <c r="U7629" s="119"/>
      <c r="V7629" s="99"/>
      <c r="W7629" s="127"/>
      <c r="X7629" s="99"/>
      <c r="Y7629" s="127"/>
    </row>
    <row r="7630" spans="3:25" ht="19" hidden="1">
      <c r="C7630" s="933"/>
      <c r="D7630" s="933"/>
      <c r="E7630" s="19"/>
      <c r="I7630" s="100"/>
      <c r="M7630" s="100"/>
      <c r="Q7630" s="99"/>
      <c r="R7630" s="340"/>
      <c r="S7630" s="119"/>
      <c r="T7630" s="123"/>
      <c r="U7630" s="119"/>
      <c r="V7630" s="99"/>
      <c r="W7630" s="127"/>
      <c r="X7630" s="99"/>
      <c r="Y7630" s="127"/>
    </row>
    <row r="7631" spans="3:25" ht="19" hidden="1">
      <c r="C7631" s="933"/>
      <c r="D7631" s="933"/>
      <c r="E7631" s="19"/>
      <c r="I7631" s="100"/>
      <c r="M7631" s="100"/>
      <c r="Q7631" s="99"/>
      <c r="R7631" s="340"/>
      <c r="S7631" s="119"/>
      <c r="T7631" s="123"/>
      <c r="U7631" s="119"/>
      <c r="V7631" s="99"/>
      <c r="W7631" s="127"/>
      <c r="X7631" s="99"/>
      <c r="Y7631" s="127"/>
    </row>
    <row r="7632" spans="3:25" ht="19" hidden="1">
      <c r="C7632" s="933"/>
      <c r="D7632" s="933"/>
      <c r="E7632" s="19"/>
      <c r="I7632" s="100"/>
      <c r="M7632" s="100"/>
      <c r="Q7632" s="99"/>
      <c r="R7632" s="340"/>
      <c r="S7632" s="119"/>
      <c r="T7632" s="123"/>
      <c r="U7632" s="119"/>
      <c r="V7632" s="99"/>
      <c r="W7632" s="127"/>
      <c r="X7632" s="99"/>
      <c r="Y7632" s="127"/>
    </row>
    <row r="7633" spans="3:25" ht="19" hidden="1">
      <c r="C7633" s="933"/>
      <c r="D7633" s="933"/>
      <c r="E7633" s="19"/>
      <c r="I7633" s="100"/>
      <c r="M7633" s="100"/>
      <c r="Q7633" s="99"/>
      <c r="R7633" s="340"/>
      <c r="S7633" s="119"/>
      <c r="T7633" s="123"/>
      <c r="U7633" s="119"/>
      <c r="V7633" s="99"/>
      <c r="W7633" s="127"/>
      <c r="X7633" s="99"/>
      <c r="Y7633" s="127"/>
    </row>
    <row r="7634" spans="3:25" ht="19" hidden="1">
      <c r="C7634" s="933"/>
      <c r="D7634" s="933"/>
      <c r="E7634" s="19"/>
      <c r="I7634" s="100"/>
      <c r="M7634" s="100"/>
      <c r="Q7634" s="99"/>
      <c r="R7634" s="340"/>
      <c r="S7634" s="119"/>
      <c r="T7634" s="123"/>
      <c r="U7634" s="119"/>
      <c r="V7634" s="99"/>
      <c r="W7634" s="127"/>
      <c r="X7634" s="99"/>
      <c r="Y7634" s="127"/>
    </row>
    <row r="7635" spans="3:25" ht="19" hidden="1">
      <c r="C7635" s="933"/>
      <c r="D7635" s="933"/>
      <c r="E7635" s="19"/>
      <c r="I7635" s="100"/>
      <c r="M7635" s="100"/>
      <c r="Q7635" s="99"/>
      <c r="R7635" s="340"/>
      <c r="S7635" s="119"/>
      <c r="T7635" s="123"/>
      <c r="U7635" s="119"/>
      <c r="V7635" s="99"/>
      <c r="W7635" s="127"/>
      <c r="X7635" s="99"/>
      <c r="Y7635" s="127"/>
    </row>
    <row r="7636" spans="3:25" ht="19" hidden="1">
      <c r="C7636" s="933"/>
      <c r="D7636" s="933"/>
      <c r="E7636" s="19"/>
      <c r="I7636" s="100"/>
      <c r="M7636" s="100"/>
      <c r="Q7636" s="99"/>
      <c r="R7636" s="340"/>
      <c r="S7636" s="119"/>
      <c r="T7636" s="123"/>
      <c r="U7636" s="119"/>
      <c r="V7636" s="99"/>
      <c r="W7636" s="127"/>
      <c r="X7636" s="99"/>
      <c r="Y7636" s="127"/>
    </row>
    <row r="7637" spans="3:25" ht="19" hidden="1">
      <c r="C7637" s="933"/>
      <c r="D7637" s="933"/>
      <c r="E7637" s="19"/>
      <c r="I7637" s="100"/>
      <c r="M7637" s="100"/>
      <c r="Q7637" s="99"/>
      <c r="R7637" s="340"/>
      <c r="S7637" s="119"/>
      <c r="T7637" s="123"/>
      <c r="U7637" s="119"/>
      <c r="V7637" s="99"/>
      <c r="W7637" s="127"/>
      <c r="X7637" s="99"/>
      <c r="Y7637" s="127"/>
    </row>
    <row r="7638" spans="3:25" ht="19" hidden="1">
      <c r="C7638" s="933"/>
      <c r="D7638" s="933"/>
      <c r="E7638" s="19"/>
      <c r="I7638" s="100"/>
      <c r="M7638" s="100"/>
      <c r="Q7638" s="99"/>
      <c r="R7638" s="340"/>
      <c r="S7638" s="119"/>
      <c r="T7638" s="123"/>
      <c r="U7638" s="119"/>
      <c r="V7638" s="99"/>
      <c r="W7638" s="127"/>
      <c r="X7638" s="99"/>
      <c r="Y7638" s="127"/>
    </row>
    <row r="7639" spans="3:25" ht="19" hidden="1">
      <c r="C7639" s="933"/>
      <c r="D7639" s="933"/>
      <c r="E7639" s="19"/>
      <c r="I7639" s="100"/>
      <c r="M7639" s="100"/>
      <c r="Q7639" s="99"/>
      <c r="R7639" s="340"/>
      <c r="S7639" s="119"/>
      <c r="T7639" s="123"/>
      <c r="U7639" s="119"/>
      <c r="V7639" s="99"/>
      <c r="W7639" s="127"/>
      <c r="X7639" s="99"/>
      <c r="Y7639" s="127"/>
    </row>
    <row r="7640" spans="3:25" ht="19" hidden="1">
      <c r="C7640" s="933"/>
      <c r="D7640" s="933"/>
      <c r="E7640" s="19"/>
      <c r="I7640" s="100"/>
      <c r="M7640" s="100"/>
      <c r="Q7640" s="99"/>
      <c r="R7640" s="340"/>
      <c r="S7640" s="119"/>
      <c r="T7640" s="123"/>
      <c r="U7640" s="119"/>
      <c r="V7640" s="99"/>
      <c r="W7640" s="127"/>
      <c r="X7640" s="99"/>
      <c r="Y7640" s="127"/>
    </row>
    <row r="7641" spans="3:25" ht="19" hidden="1">
      <c r="C7641" s="933"/>
      <c r="D7641" s="933"/>
      <c r="E7641" s="19"/>
      <c r="I7641" s="100"/>
      <c r="M7641" s="100"/>
      <c r="Q7641" s="99"/>
      <c r="R7641" s="340"/>
      <c r="S7641" s="119"/>
      <c r="T7641" s="123"/>
      <c r="U7641" s="119"/>
      <c r="V7641" s="99"/>
      <c r="W7641" s="127"/>
      <c r="X7641" s="99"/>
      <c r="Y7641" s="127"/>
    </row>
    <row r="7642" spans="3:25" ht="19" hidden="1">
      <c r="C7642" s="933"/>
      <c r="D7642" s="933"/>
      <c r="E7642" s="19"/>
      <c r="I7642" s="100"/>
      <c r="M7642" s="100"/>
      <c r="Q7642" s="99"/>
      <c r="R7642" s="340"/>
      <c r="S7642" s="119"/>
      <c r="T7642" s="123"/>
      <c r="U7642" s="119"/>
      <c r="V7642" s="99"/>
      <c r="W7642" s="127"/>
      <c r="X7642" s="99"/>
      <c r="Y7642" s="127"/>
    </row>
    <row r="7643" spans="3:25" ht="19" hidden="1">
      <c r="C7643" s="933"/>
      <c r="D7643" s="933"/>
      <c r="E7643" s="19"/>
      <c r="I7643" s="100"/>
      <c r="M7643" s="100"/>
      <c r="Q7643" s="99"/>
      <c r="R7643" s="340"/>
      <c r="S7643" s="119"/>
      <c r="T7643" s="123"/>
      <c r="U7643" s="119"/>
      <c r="V7643" s="99"/>
      <c r="W7643" s="127"/>
      <c r="X7643" s="99"/>
      <c r="Y7643" s="127"/>
    </row>
    <row r="7644" spans="3:25" ht="19" hidden="1">
      <c r="C7644" s="933"/>
      <c r="D7644" s="933"/>
      <c r="E7644" s="19"/>
      <c r="I7644" s="100"/>
      <c r="M7644" s="100"/>
      <c r="Q7644" s="99"/>
      <c r="R7644" s="340"/>
      <c r="S7644" s="119"/>
      <c r="T7644" s="123"/>
      <c r="U7644" s="119"/>
      <c r="V7644" s="99"/>
      <c r="W7644" s="127"/>
      <c r="X7644" s="99"/>
      <c r="Y7644" s="127"/>
    </row>
    <row r="7645" spans="3:25" ht="19" hidden="1">
      <c r="C7645" s="933"/>
      <c r="D7645" s="933"/>
      <c r="E7645" s="19"/>
      <c r="I7645" s="100"/>
      <c r="M7645" s="100"/>
      <c r="Q7645" s="99"/>
      <c r="R7645" s="340"/>
      <c r="S7645" s="119"/>
      <c r="T7645" s="123"/>
      <c r="U7645" s="119"/>
      <c r="V7645" s="99"/>
      <c r="W7645" s="127"/>
      <c r="X7645" s="99"/>
      <c r="Y7645" s="127"/>
    </row>
    <row r="7646" spans="3:25" ht="19" hidden="1">
      <c r="C7646" s="933"/>
      <c r="D7646" s="933"/>
      <c r="E7646" s="19"/>
      <c r="I7646" s="100"/>
      <c r="M7646" s="100"/>
      <c r="Q7646" s="99"/>
      <c r="R7646" s="340"/>
      <c r="S7646" s="119"/>
      <c r="T7646" s="123"/>
      <c r="U7646" s="119"/>
      <c r="V7646" s="99"/>
      <c r="W7646" s="127"/>
      <c r="X7646" s="99"/>
      <c r="Y7646" s="127"/>
    </row>
    <row r="7647" spans="3:25" ht="19" hidden="1">
      <c r="C7647" s="933"/>
      <c r="D7647" s="933"/>
      <c r="E7647" s="19"/>
      <c r="I7647" s="100"/>
      <c r="M7647" s="100"/>
      <c r="Q7647" s="99"/>
      <c r="R7647" s="340"/>
      <c r="S7647" s="119"/>
      <c r="T7647" s="123"/>
      <c r="U7647" s="119"/>
      <c r="V7647" s="99"/>
      <c r="W7647" s="127"/>
      <c r="X7647" s="99"/>
      <c r="Y7647" s="127"/>
    </row>
    <row r="7648" spans="3:25" ht="19" hidden="1">
      <c r="C7648" s="933"/>
      <c r="D7648" s="933"/>
      <c r="E7648" s="19"/>
      <c r="I7648" s="100"/>
      <c r="M7648" s="100"/>
      <c r="Q7648" s="99"/>
      <c r="R7648" s="340"/>
      <c r="S7648" s="119"/>
      <c r="T7648" s="123"/>
      <c r="U7648" s="119"/>
      <c r="V7648" s="99"/>
      <c r="W7648" s="127"/>
      <c r="X7648" s="99"/>
      <c r="Y7648" s="127"/>
    </row>
    <row r="7649" spans="3:25" ht="19" hidden="1">
      <c r="C7649" s="933"/>
      <c r="D7649" s="933"/>
      <c r="E7649" s="19"/>
      <c r="I7649" s="100"/>
      <c r="M7649" s="100"/>
      <c r="Q7649" s="99"/>
      <c r="R7649" s="340"/>
      <c r="S7649" s="119"/>
      <c r="T7649" s="123"/>
      <c r="U7649" s="119"/>
      <c r="V7649" s="99"/>
      <c r="W7649" s="127"/>
      <c r="X7649" s="99"/>
      <c r="Y7649" s="127"/>
    </row>
    <row r="7650" spans="3:25" ht="19" hidden="1">
      <c r="C7650" s="933"/>
      <c r="D7650" s="933"/>
      <c r="E7650" s="19"/>
      <c r="I7650" s="100"/>
      <c r="M7650" s="100"/>
      <c r="Q7650" s="99"/>
      <c r="R7650" s="340"/>
      <c r="S7650" s="119"/>
      <c r="T7650" s="123"/>
      <c r="U7650" s="119"/>
      <c r="V7650" s="99"/>
      <c r="W7650" s="127"/>
      <c r="X7650" s="99"/>
      <c r="Y7650" s="127"/>
    </row>
    <row r="7651" spans="3:25" ht="19" hidden="1">
      <c r="C7651" s="933"/>
      <c r="D7651" s="933"/>
      <c r="E7651" s="19"/>
      <c r="I7651" s="100"/>
      <c r="M7651" s="100"/>
      <c r="Q7651" s="99"/>
      <c r="R7651" s="340"/>
      <c r="S7651" s="119"/>
      <c r="T7651" s="123"/>
      <c r="U7651" s="119"/>
      <c r="V7651" s="99"/>
      <c r="W7651" s="127"/>
      <c r="X7651" s="99"/>
      <c r="Y7651" s="127"/>
    </row>
    <row r="7652" spans="3:25" ht="19" hidden="1">
      <c r="C7652" s="933"/>
      <c r="D7652" s="933"/>
      <c r="E7652" s="19"/>
      <c r="I7652" s="100"/>
      <c r="M7652" s="100"/>
      <c r="Q7652" s="99"/>
      <c r="R7652" s="340"/>
      <c r="S7652" s="119"/>
      <c r="T7652" s="123"/>
      <c r="U7652" s="119"/>
      <c r="V7652" s="99"/>
      <c r="W7652" s="127"/>
      <c r="X7652" s="99"/>
      <c r="Y7652" s="127"/>
    </row>
    <row r="7653" spans="3:25" ht="19" hidden="1">
      <c r="C7653" s="933"/>
      <c r="D7653" s="933"/>
      <c r="E7653" s="19"/>
      <c r="I7653" s="100"/>
      <c r="M7653" s="100"/>
      <c r="Q7653" s="99"/>
      <c r="R7653" s="340"/>
      <c r="S7653" s="119"/>
      <c r="T7653" s="123"/>
      <c r="U7653" s="119"/>
      <c r="V7653" s="99"/>
      <c r="W7653" s="127"/>
      <c r="X7653" s="99"/>
      <c r="Y7653" s="127"/>
    </row>
    <row r="7654" spans="3:25" ht="19" hidden="1">
      <c r="C7654" s="933"/>
      <c r="D7654" s="933"/>
      <c r="E7654" s="19"/>
      <c r="I7654" s="100"/>
      <c r="M7654" s="100"/>
      <c r="Q7654" s="99"/>
      <c r="R7654" s="340"/>
      <c r="S7654" s="119"/>
      <c r="T7654" s="123"/>
      <c r="U7654" s="119"/>
      <c r="V7654" s="99"/>
      <c r="W7654" s="127"/>
      <c r="X7654" s="99"/>
      <c r="Y7654" s="127"/>
    </row>
    <row r="7655" spans="3:25" ht="19" hidden="1">
      <c r="C7655" s="933"/>
      <c r="D7655" s="933"/>
      <c r="E7655" s="19"/>
      <c r="I7655" s="100"/>
      <c r="M7655" s="100"/>
      <c r="Q7655" s="99"/>
      <c r="R7655" s="340"/>
      <c r="S7655" s="119"/>
      <c r="T7655" s="123"/>
      <c r="U7655" s="119"/>
      <c r="V7655" s="99"/>
      <c r="W7655" s="127"/>
      <c r="X7655" s="99"/>
      <c r="Y7655" s="127"/>
    </row>
    <row r="7656" spans="3:25" ht="19" hidden="1">
      <c r="C7656" s="933"/>
      <c r="D7656" s="933"/>
      <c r="E7656" s="19"/>
      <c r="I7656" s="100"/>
      <c r="M7656" s="100"/>
      <c r="Q7656" s="99"/>
      <c r="R7656" s="340"/>
      <c r="S7656" s="119"/>
      <c r="T7656" s="123"/>
      <c r="U7656" s="119"/>
      <c r="V7656" s="99"/>
      <c r="W7656" s="127"/>
      <c r="X7656" s="99"/>
      <c r="Y7656" s="127"/>
    </row>
    <row r="7657" spans="3:25" ht="19" hidden="1">
      <c r="C7657" s="933"/>
      <c r="D7657" s="933"/>
      <c r="E7657" s="19"/>
      <c r="I7657" s="100"/>
      <c r="M7657" s="100"/>
      <c r="Q7657" s="99"/>
      <c r="R7657" s="340"/>
      <c r="S7657" s="119"/>
      <c r="T7657" s="123"/>
      <c r="U7657" s="119"/>
      <c r="V7657" s="99"/>
      <c r="W7657" s="127"/>
      <c r="X7657" s="99"/>
      <c r="Y7657" s="127"/>
    </row>
    <row r="7658" spans="3:25" ht="19" hidden="1">
      <c r="C7658" s="933"/>
      <c r="D7658" s="933"/>
      <c r="E7658" s="19"/>
      <c r="I7658" s="100"/>
      <c r="M7658" s="100"/>
      <c r="Q7658" s="99"/>
      <c r="R7658" s="340"/>
      <c r="S7658" s="119"/>
      <c r="T7658" s="123"/>
      <c r="U7658" s="119"/>
      <c r="V7658" s="99"/>
      <c r="W7658" s="127"/>
      <c r="X7658" s="99"/>
      <c r="Y7658" s="127"/>
    </row>
    <row r="7659" spans="3:25" ht="19" hidden="1">
      <c r="C7659" s="933"/>
      <c r="D7659" s="933"/>
      <c r="E7659" s="19"/>
      <c r="I7659" s="100"/>
      <c r="M7659" s="100"/>
      <c r="Q7659" s="99"/>
      <c r="R7659" s="340"/>
      <c r="S7659" s="119"/>
      <c r="T7659" s="123"/>
      <c r="U7659" s="119"/>
      <c r="V7659" s="99"/>
      <c r="W7659" s="127"/>
      <c r="X7659" s="99"/>
      <c r="Y7659" s="127"/>
    </row>
    <row r="7660" spans="3:25" ht="19" hidden="1">
      <c r="C7660" s="933"/>
      <c r="D7660" s="933"/>
      <c r="E7660" s="19"/>
      <c r="I7660" s="100"/>
      <c r="M7660" s="100"/>
      <c r="Q7660" s="99"/>
      <c r="R7660" s="340"/>
      <c r="S7660" s="119"/>
      <c r="T7660" s="123"/>
      <c r="U7660" s="119"/>
      <c r="V7660" s="99"/>
      <c r="W7660" s="127"/>
      <c r="X7660" s="99"/>
      <c r="Y7660" s="127"/>
    </row>
    <row r="7661" spans="3:25" ht="19" hidden="1">
      <c r="C7661" s="933"/>
      <c r="D7661" s="933"/>
      <c r="E7661" s="19"/>
      <c r="I7661" s="100"/>
      <c r="M7661" s="100"/>
      <c r="Q7661" s="99"/>
      <c r="R7661" s="340"/>
      <c r="S7661" s="119"/>
      <c r="T7661" s="123"/>
      <c r="U7661" s="119"/>
      <c r="V7661" s="99"/>
      <c r="W7661" s="127"/>
      <c r="X7661" s="99"/>
      <c r="Y7661" s="127"/>
    </row>
    <row r="7662" spans="3:25" ht="19" hidden="1">
      <c r="C7662" s="933"/>
      <c r="D7662" s="933"/>
      <c r="E7662" s="19"/>
      <c r="I7662" s="100"/>
      <c r="M7662" s="100"/>
      <c r="Q7662" s="99"/>
      <c r="R7662" s="340"/>
      <c r="S7662" s="119"/>
      <c r="T7662" s="123"/>
      <c r="U7662" s="119"/>
      <c r="V7662" s="99"/>
      <c r="W7662" s="127"/>
      <c r="X7662" s="99"/>
      <c r="Y7662" s="127"/>
    </row>
    <row r="7663" spans="3:25" ht="19" hidden="1">
      <c r="C7663" s="933"/>
      <c r="D7663" s="933"/>
      <c r="E7663" s="19"/>
      <c r="I7663" s="100"/>
      <c r="M7663" s="100"/>
      <c r="Q7663" s="99"/>
      <c r="R7663" s="340"/>
      <c r="S7663" s="119"/>
      <c r="T7663" s="123"/>
      <c r="U7663" s="119"/>
      <c r="V7663" s="99"/>
      <c r="W7663" s="127"/>
      <c r="X7663" s="99"/>
      <c r="Y7663" s="127"/>
    </row>
    <row r="7664" spans="3:25" ht="19" hidden="1">
      <c r="C7664" s="933"/>
      <c r="D7664" s="933"/>
      <c r="E7664" s="19"/>
      <c r="I7664" s="100"/>
      <c r="M7664" s="100"/>
      <c r="Q7664" s="99"/>
      <c r="R7664" s="340"/>
      <c r="S7664" s="119"/>
      <c r="T7664" s="123"/>
      <c r="U7664" s="119"/>
      <c r="V7664" s="99"/>
      <c r="W7664" s="127"/>
      <c r="X7664" s="99"/>
      <c r="Y7664" s="127"/>
    </row>
    <row r="7665" spans="3:25" ht="19" hidden="1">
      <c r="C7665" s="933"/>
      <c r="D7665" s="933"/>
      <c r="E7665" s="19"/>
      <c r="I7665" s="100"/>
      <c r="M7665" s="100"/>
      <c r="Q7665" s="99"/>
      <c r="R7665" s="340"/>
      <c r="S7665" s="119"/>
      <c r="T7665" s="123"/>
      <c r="U7665" s="119"/>
      <c r="V7665" s="99"/>
      <c r="W7665" s="127"/>
      <c r="X7665" s="99"/>
      <c r="Y7665" s="127"/>
    </row>
    <row r="7666" spans="3:25" ht="19" hidden="1">
      <c r="C7666" s="933"/>
      <c r="D7666" s="933"/>
      <c r="E7666" s="19"/>
      <c r="I7666" s="100"/>
      <c r="M7666" s="100"/>
      <c r="Q7666" s="99"/>
      <c r="R7666" s="340"/>
      <c r="S7666" s="119"/>
      <c r="T7666" s="123"/>
      <c r="U7666" s="119"/>
      <c r="V7666" s="99"/>
      <c r="W7666" s="127"/>
      <c r="X7666" s="99"/>
      <c r="Y7666" s="127"/>
    </row>
    <row r="7667" spans="3:25" ht="19" hidden="1">
      <c r="C7667" s="933"/>
      <c r="D7667" s="933"/>
      <c r="E7667" s="19"/>
      <c r="I7667" s="100"/>
      <c r="M7667" s="100"/>
      <c r="Q7667" s="99"/>
      <c r="R7667" s="340"/>
      <c r="S7667" s="119"/>
      <c r="T7667" s="123"/>
      <c r="U7667" s="119"/>
      <c r="V7667" s="99"/>
      <c r="W7667" s="127"/>
      <c r="X7667" s="99"/>
      <c r="Y7667" s="127"/>
    </row>
    <row r="7668" spans="3:25" ht="19" hidden="1">
      <c r="C7668" s="933"/>
      <c r="D7668" s="933"/>
      <c r="E7668" s="19"/>
      <c r="I7668" s="100"/>
      <c r="M7668" s="100"/>
      <c r="Q7668" s="99"/>
      <c r="R7668" s="340"/>
      <c r="S7668" s="119"/>
      <c r="T7668" s="123"/>
      <c r="U7668" s="119"/>
      <c r="V7668" s="99"/>
      <c r="W7668" s="127"/>
      <c r="X7668" s="99"/>
      <c r="Y7668" s="127"/>
    </row>
    <row r="7669" spans="3:25" ht="19" hidden="1">
      <c r="C7669" s="933"/>
      <c r="D7669" s="933"/>
      <c r="E7669" s="19"/>
      <c r="I7669" s="100"/>
      <c r="M7669" s="100"/>
      <c r="Q7669" s="99"/>
      <c r="R7669" s="340"/>
      <c r="S7669" s="119"/>
      <c r="T7669" s="123"/>
      <c r="U7669" s="119"/>
      <c r="V7669" s="99"/>
      <c r="W7669" s="127"/>
      <c r="X7669" s="99"/>
      <c r="Y7669" s="127"/>
    </row>
    <row r="7670" spans="3:25" ht="19" hidden="1">
      <c r="C7670" s="933"/>
      <c r="D7670" s="933"/>
      <c r="E7670" s="19"/>
      <c r="I7670" s="100"/>
      <c r="M7670" s="100"/>
      <c r="Q7670" s="99"/>
      <c r="R7670" s="340"/>
      <c r="S7670" s="119"/>
      <c r="T7670" s="123"/>
      <c r="U7670" s="119"/>
      <c r="V7670" s="99"/>
      <c r="W7670" s="127"/>
      <c r="X7670" s="99"/>
      <c r="Y7670" s="127"/>
    </row>
    <row r="7671" spans="3:25" ht="19" hidden="1">
      <c r="C7671" s="933"/>
      <c r="D7671" s="933"/>
      <c r="E7671" s="19"/>
      <c r="I7671" s="100"/>
      <c r="M7671" s="100"/>
      <c r="Q7671" s="99"/>
      <c r="R7671" s="340"/>
      <c r="S7671" s="119"/>
      <c r="T7671" s="123"/>
      <c r="U7671" s="119"/>
      <c r="V7671" s="99"/>
      <c r="W7671" s="127"/>
      <c r="X7671" s="99"/>
      <c r="Y7671" s="127"/>
    </row>
    <row r="7672" spans="3:25" ht="19" hidden="1">
      <c r="C7672" s="933"/>
      <c r="D7672" s="933"/>
      <c r="E7672" s="19"/>
      <c r="I7672" s="100"/>
      <c r="M7672" s="100"/>
      <c r="Q7672" s="99"/>
      <c r="R7672" s="340"/>
      <c r="S7672" s="119"/>
      <c r="T7672" s="123"/>
      <c r="U7672" s="119"/>
      <c r="V7672" s="99"/>
      <c r="W7672" s="127"/>
      <c r="X7672" s="99"/>
      <c r="Y7672" s="127"/>
    </row>
    <row r="7673" spans="3:25" ht="19" hidden="1">
      <c r="C7673" s="933"/>
      <c r="D7673" s="933"/>
      <c r="E7673" s="19"/>
      <c r="I7673" s="100"/>
      <c r="M7673" s="100"/>
      <c r="Q7673" s="99"/>
      <c r="R7673" s="340"/>
      <c r="S7673" s="119"/>
      <c r="T7673" s="123"/>
      <c r="U7673" s="119"/>
      <c r="V7673" s="99"/>
      <c r="W7673" s="127"/>
      <c r="X7673" s="99"/>
      <c r="Y7673" s="127"/>
    </row>
    <row r="7674" spans="3:25" ht="19" hidden="1">
      <c r="C7674" s="933"/>
      <c r="D7674" s="933"/>
      <c r="E7674" s="19"/>
      <c r="I7674" s="100"/>
      <c r="M7674" s="100"/>
      <c r="Q7674" s="99"/>
      <c r="R7674" s="340"/>
      <c r="S7674" s="119"/>
      <c r="T7674" s="123"/>
      <c r="U7674" s="119"/>
      <c r="V7674" s="99"/>
      <c r="W7674" s="127"/>
      <c r="X7674" s="99"/>
      <c r="Y7674" s="127"/>
    </row>
    <row r="7675" spans="3:25" ht="19" hidden="1">
      <c r="C7675" s="933"/>
      <c r="D7675" s="933"/>
      <c r="E7675" s="19"/>
      <c r="I7675" s="100"/>
      <c r="M7675" s="100"/>
      <c r="Q7675" s="99"/>
      <c r="R7675" s="340"/>
      <c r="S7675" s="119"/>
      <c r="T7675" s="123"/>
      <c r="U7675" s="119"/>
      <c r="V7675" s="99"/>
      <c r="W7675" s="127"/>
      <c r="X7675" s="99"/>
      <c r="Y7675" s="127"/>
    </row>
    <row r="7676" spans="3:25" ht="19" hidden="1">
      <c r="C7676" s="933"/>
      <c r="D7676" s="933"/>
      <c r="E7676" s="19"/>
      <c r="I7676" s="100"/>
      <c r="M7676" s="100"/>
      <c r="Q7676" s="99"/>
      <c r="R7676" s="340"/>
      <c r="S7676" s="119"/>
      <c r="T7676" s="123"/>
      <c r="U7676" s="119"/>
      <c r="V7676" s="99"/>
      <c r="W7676" s="127"/>
      <c r="X7676" s="99"/>
      <c r="Y7676" s="127"/>
    </row>
    <row r="7677" spans="3:25" ht="19" hidden="1">
      <c r="C7677" s="933"/>
      <c r="D7677" s="933"/>
      <c r="E7677" s="19"/>
      <c r="I7677" s="100"/>
      <c r="M7677" s="100"/>
      <c r="Q7677" s="99"/>
      <c r="R7677" s="340"/>
      <c r="S7677" s="119"/>
      <c r="T7677" s="123"/>
      <c r="U7677" s="119"/>
      <c r="V7677" s="99"/>
      <c r="W7677" s="127"/>
      <c r="X7677" s="99"/>
      <c r="Y7677" s="127"/>
    </row>
    <row r="7678" spans="3:25" ht="19" hidden="1">
      <c r="C7678" s="933"/>
      <c r="D7678" s="933"/>
      <c r="E7678" s="19"/>
      <c r="I7678" s="100"/>
      <c r="M7678" s="100"/>
      <c r="Q7678" s="99"/>
      <c r="R7678" s="340"/>
      <c r="S7678" s="119"/>
      <c r="T7678" s="123"/>
      <c r="U7678" s="119"/>
      <c r="V7678" s="99"/>
      <c r="W7678" s="127"/>
      <c r="X7678" s="99"/>
      <c r="Y7678" s="127"/>
    </row>
    <row r="7679" spans="3:25" ht="19" hidden="1">
      <c r="C7679" s="933"/>
      <c r="D7679" s="933"/>
      <c r="E7679" s="19"/>
      <c r="I7679" s="100"/>
      <c r="M7679" s="100"/>
      <c r="Q7679" s="99"/>
      <c r="R7679" s="340"/>
      <c r="S7679" s="119"/>
      <c r="T7679" s="123"/>
      <c r="U7679" s="119"/>
      <c r="V7679" s="99"/>
      <c r="W7679" s="127"/>
      <c r="X7679" s="99"/>
      <c r="Y7679" s="127"/>
    </row>
    <row r="7680" spans="3:25" ht="19" hidden="1">
      <c r="C7680" s="933"/>
      <c r="D7680" s="933"/>
      <c r="E7680" s="19"/>
      <c r="I7680" s="100"/>
      <c r="M7680" s="100"/>
      <c r="Q7680" s="99"/>
      <c r="R7680" s="340"/>
      <c r="S7680" s="119"/>
      <c r="T7680" s="123"/>
      <c r="U7680" s="119"/>
      <c r="V7680" s="99"/>
      <c r="W7680" s="127"/>
      <c r="X7680" s="99"/>
      <c r="Y7680" s="127"/>
    </row>
    <row r="7681" spans="3:25" ht="19" hidden="1">
      <c r="C7681" s="933"/>
      <c r="D7681" s="933"/>
      <c r="E7681" s="19"/>
      <c r="I7681" s="100"/>
      <c r="M7681" s="100"/>
      <c r="Q7681" s="99"/>
      <c r="R7681" s="340"/>
      <c r="S7681" s="119"/>
      <c r="T7681" s="123"/>
      <c r="U7681" s="119"/>
      <c r="V7681" s="99"/>
      <c r="W7681" s="127"/>
      <c r="X7681" s="99"/>
      <c r="Y7681" s="127"/>
    </row>
    <row r="7682" spans="3:25" ht="19" hidden="1">
      <c r="C7682" s="933"/>
      <c r="D7682" s="933"/>
      <c r="E7682" s="19"/>
      <c r="I7682" s="100"/>
      <c r="M7682" s="100"/>
      <c r="Q7682" s="99"/>
      <c r="R7682" s="340"/>
      <c r="S7682" s="119"/>
      <c r="T7682" s="123"/>
      <c r="U7682" s="119"/>
      <c r="V7682" s="99"/>
      <c r="W7682" s="127"/>
      <c r="X7682" s="99"/>
      <c r="Y7682" s="127"/>
    </row>
    <row r="7683" spans="3:25" ht="19" hidden="1">
      <c r="C7683" s="933"/>
      <c r="D7683" s="933"/>
      <c r="E7683" s="19"/>
      <c r="I7683" s="100"/>
      <c r="M7683" s="100"/>
      <c r="Q7683" s="99"/>
      <c r="R7683" s="340"/>
      <c r="S7683" s="119"/>
      <c r="T7683" s="123"/>
      <c r="U7683" s="119"/>
      <c r="V7683" s="99"/>
      <c r="W7683" s="127"/>
      <c r="X7683" s="99"/>
      <c r="Y7683" s="127"/>
    </row>
    <row r="7684" spans="3:25" ht="19" hidden="1">
      <c r="C7684" s="933"/>
      <c r="D7684" s="933"/>
      <c r="E7684" s="19"/>
      <c r="I7684" s="100"/>
      <c r="M7684" s="100"/>
      <c r="Q7684" s="99"/>
      <c r="R7684" s="340"/>
      <c r="S7684" s="119"/>
      <c r="T7684" s="123"/>
      <c r="U7684" s="119"/>
      <c r="V7684" s="99"/>
      <c r="W7684" s="127"/>
      <c r="X7684" s="99"/>
      <c r="Y7684" s="127"/>
    </row>
    <row r="7685" spans="3:25" ht="19" hidden="1">
      <c r="C7685" s="933"/>
      <c r="D7685" s="933"/>
      <c r="E7685" s="19"/>
      <c r="I7685" s="100"/>
      <c r="M7685" s="100"/>
      <c r="Q7685" s="99"/>
      <c r="R7685" s="340"/>
      <c r="S7685" s="119"/>
      <c r="T7685" s="123"/>
      <c r="U7685" s="119"/>
      <c r="V7685" s="99"/>
      <c r="W7685" s="127"/>
      <c r="X7685" s="99"/>
      <c r="Y7685" s="127"/>
    </row>
    <row r="7686" spans="3:25" ht="19" hidden="1">
      <c r="C7686" s="933"/>
      <c r="D7686" s="933"/>
      <c r="E7686" s="19"/>
      <c r="I7686" s="100"/>
      <c r="M7686" s="100"/>
      <c r="Q7686" s="99"/>
      <c r="R7686" s="340"/>
      <c r="S7686" s="119"/>
      <c r="T7686" s="123"/>
      <c r="U7686" s="119"/>
      <c r="V7686" s="99"/>
      <c r="W7686" s="127"/>
      <c r="X7686" s="99"/>
      <c r="Y7686" s="127"/>
    </row>
    <row r="7687" spans="3:25" ht="19" hidden="1">
      <c r="C7687" s="933"/>
      <c r="D7687" s="933"/>
      <c r="E7687" s="19"/>
      <c r="I7687" s="100"/>
      <c r="M7687" s="100"/>
      <c r="Q7687" s="99"/>
      <c r="R7687" s="340"/>
      <c r="S7687" s="119"/>
      <c r="T7687" s="123"/>
      <c r="U7687" s="119"/>
      <c r="V7687" s="99"/>
      <c r="W7687" s="127"/>
      <c r="X7687" s="99"/>
      <c r="Y7687" s="127"/>
    </row>
    <row r="7688" spans="3:25" ht="19" hidden="1">
      <c r="C7688" s="933"/>
      <c r="D7688" s="933"/>
      <c r="E7688" s="19"/>
      <c r="I7688" s="100"/>
      <c r="M7688" s="100"/>
      <c r="Q7688" s="99"/>
      <c r="R7688" s="340"/>
      <c r="S7688" s="119"/>
      <c r="T7688" s="123"/>
      <c r="U7688" s="119"/>
      <c r="V7688" s="99"/>
      <c r="W7688" s="127"/>
      <c r="X7688" s="99"/>
      <c r="Y7688" s="127"/>
    </row>
    <row r="7689" spans="3:25" ht="19" hidden="1">
      <c r="C7689" s="933"/>
      <c r="D7689" s="933"/>
      <c r="E7689" s="19"/>
      <c r="I7689" s="100"/>
      <c r="M7689" s="100"/>
      <c r="Q7689" s="99"/>
      <c r="R7689" s="340"/>
      <c r="S7689" s="119"/>
      <c r="T7689" s="123"/>
      <c r="U7689" s="119"/>
      <c r="V7689" s="99"/>
      <c r="W7689" s="127"/>
      <c r="X7689" s="99"/>
      <c r="Y7689" s="127"/>
    </row>
    <row r="7690" spans="3:25" ht="19" hidden="1">
      <c r="C7690" s="933"/>
      <c r="D7690" s="933"/>
      <c r="E7690" s="19"/>
      <c r="I7690" s="100"/>
      <c r="M7690" s="100"/>
      <c r="Q7690" s="99"/>
      <c r="R7690" s="340"/>
      <c r="S7690" s="119"/>
      <c r="T7690" s="123"/>
      <c r="U7690" s="119"/>
      <c r="V7690" s="99"/>
      <c r="W7690" s="127"/>
      <c r="X7690" s="99"/>
      <c r="Y7690" s="127"/>
    </row>
    <row r="7691" spans="3:25" ht="19" hidden="1">
      <c r="C7691" s="933"/>
      <c r="D7691" s="933"/>
      <c r="E7691" s="19"/>
      <c r="I7691" s="100"/>
      <c r="M7691" s="100"/>
      <c r="Q7691" s="99"/>
      <c r="R7691" s="340"/>
      <c r="S7691" s="119"/>
      <c r="T7691" s="123"/>
      <c r="U7691" s="119"/>
      <c r="V7691" s="99"/>
      <c r="W7691" s="127"/>
      <c r="X7691" s="99"/>
      <c r="Y7691" s="127"/>
    </row>
    <row r="7692" spans="3:25" ht="19" hidden="1">
      <c r="C7692" s="933"/>
      <c r="D7692" s="933"/>
      <c r="E7692" s="19"/>
      <c r="I7692" s="100"/>
      <c r="M7692" s="100"/>
      <c r="Q7692" s="99"/>
      <c r="R7692" s="340"/>
      <c r="S7692" s="119"/>
      <c r="T7692" s="123"/>
      <c r="U7692" s="119"/>
      <c r="V7692" s="99"/>
      <c r="W7692" s="127"/>
      <c r="X7692" s="99"/>
      <c r="Y7692" s="127"/>
    </row>
    <row r="7693" spans="3:25" ht="19" hidden="1">
      <c r="C7693" s="933"/>
      <c r="D7693" s="933"/>
      <c r="E7693" s="19"/>
      <c r="I7693" s="100"/>
      <c r="M7693" s="100"/>
      <c r="Q7693" s="99"/>
      <c r="R7693" s="340"/>
      <c r="S7693" s="119"/>
      <c r="T7693" s="123"/>
      <c r="U7693" s="119"/>
      <c r="V7693" s="99"/>
      <c r="W7693" s="127"/>
      <c r="X7693" s="99"/>
      <c r="Y7693" s="127"/>
    </row>
    <row r="7694" spans="3:25" ht="19" hidden="1">
      <c r="C7694" s="933"/>
      <c r="D7694" s="933"/>
      <c r="E7694" s="19"/>
      <c r="I7694" s="100"/>
      <c r="M7694" s="100"/>
      <c r="Q7694" s="99"/>
      <c r="R7694" s="340"/>
      <c r="S7694" s="119"/>
      <c r="T7694" s="123"/>
      <c r="U7694" s="119"/>
      <c r="V7694" s="99"/>
      <c r="W7694" s="127"/>
      <c r="X7694" s="99"/>
      <c r="Y7694" s="127"/>
    </row>
    <row r="7695" spans="3:25" ht="19" hidden="1">
      <c r="C7695" s="933"/>
      <c r="D7695" s="933"/>
      <c r="E7695" s="19"/>
      <c r="I7695" s="100"/>
      <c r="M7695" s="100"/>
      <c r="Q7695" s="99"/>
      <c r="R7695" s="340"/>
      <c r="S7695" s="119"/>
      <c r="T7695" s="123"/>
      <c r="U7695" s="119"/>
      <c r="V7695" s="99"/>
      <c r="W7695" s="127"/>
      <c r="X7695" s="99"/>
      <c r="Y7695" s="127"/>
    </row>
    <row r="7696" spans="3:25" ht="19" hidden="1">
      <c r="C7696" s="933"/>
      <c r="D7696" s="933"/>
      <c r="E7696" s="19"/>
      <c r="I7696" s="100"/>
      <c r="M7696" s="100"/>
      <c r="Q7696" s="99"/>
      <c r="R7696" s="340"/>
      <c r="S7696" s="119"/>
      <c r="T7696" s="123"/>
      <c r="U7696" s="119"/>
      <c r="V7696" s="99"/>
      <c r="W7696" s="127"/>
      <c r="X7696" s="99"/>
      <c r="Y7696" s="127"/>
    </row>
    <row r="7697" spans="3:25" ht="19" hidden="1">
      <c r="C7697" s="933"/>
      <c r="D7697" s="933"/>
      <c r="E7697" s="19"/>
      <c r="I7697" s="100"/>
      <c r="M7697" s="100"/>
      <c r="Q7697" s="99"/>
      <c r="R7697" s="340"/>
      <c r="S7697" s="119"/>
      <c r="T7697" s="123"/>
      <c r="U7697" s="119"/>
      <c r="V7697" s="99"/>
      <c r="W7697" s="127"/>
      <c r="X7697" s="99"/>
      <c r="Y7697" s="127"/>
    </row>
    <row r="7698" spans="3:25" ht="19" hidden="1">
      <c r="C7698" s="933"/>
      <c r="D7698" s="933"/>
      <c r="E7698" s="19"/>
      <c r="I7698" s="100"/>
      <c r="M7698" s="100"/>
      <c r="Q7698" s="99"/>
      <c r="R7698" s="340"/>
      <c r="S7698" s="119"/>
      <c r="T7698" s="123"/>
      <c r="U7698" s="119"/>
      <c r="V7698" s="99"/>
      <c r="W7698" s="127"/>
      <c r="X7698" s="99"/>
      <c r="Y7698" s="127"/>
    </row>
    <row r="7699" spans="3:25" ht="19" hidden="1">
      <c r="C7699" s="933"/>
      <c r="D7699" s="933"/>
      <c r="E7699" s="19"/>
      <c r="I7699" s="100"/>
      <c r="M7699" s="100"/>
      <c r="Q7699" s="99"/>
      <c r="R7699" s="340"/>
      <c r="S7699" s="119"/>
      <c r="T7699" s="123"/>
      <c r="U7699" s="119"/>
      <c r="V7699" s="99"/>
      <c r="W7699" s="127"/>
      <c r="X7699" s="99"/>
      <c r="Y7699" s="127"/>
    </row>
    <row r="7700" spans="3:25" ht="19" hidden="1">
      <c r="C7700" s="933"/>
      <c r="D7700" s="933"/>
      <c r="E7700" s="19"/>
      <c r="I7700" s="100"/>
      <c r="M7700" s="100"/>
      <c r="Q7700" s="99"/>
      <c r="R7700" s="340"/>
      <c r="S7700" s="119"/>
      <c r="T7700" s="123"/>
      <c r="U7700" s="119"/>
      <c r="V7700" s="99"/>
      <c r="W7700" s="127"/>
      <c r="X7700" s="99"/>
      <c r="Y7700" s="127"/>
    </row>
    <row r="7701" spans="3:25" ht="19" hidden="1">
      <c r="C7701" s="933"/>
      <c r="D7701" s="933"/>
      <c r="E7701" s="19"/>
      <c r="I7701" s="100"/>
      <c r="M7701" s="100"/>
      <c r="Q7701" s="99"/>
      <c r="R7701" s="340"/>
      <c r="S7701" s="119"/>
      <c r="T7701" s="123"/>
      <c r="U7701" s="119"/>
      <c r="V7701" s="99"/>
      <c r="W7701" s="127"/>
      <c r="X7701" s="99"/>
      <c r="Y7701" s="127"/>
    </row>
    <row r="7702" spans="3:25" ht="19" hidden="1">
      <c r="C7702" s="933"/>
      <c r="D7702" s="933"/>
      <c r="E7702" s="19"/>
      <c r="I7702" s="100"/>
      <c r="M7702" s="100"/>
      <c r="Q7702" s="99"/>
      <c r="R7702" s="340"/>
      <c r="S7702" s="119"/>
      <c r="T7702" s="123"/>
      <c r="U7702" s="119"/>
      <c r="V7702" s="99"/>
      <c r="W7702" s="127"/>
      <c r="X7702" s="99"/>
      <c r="Y7702" s="127"/>
    </row>
    <row r="7703" spans="3:25" ht="19" hidden="1">
      <c r="C7703" s="933"/>
      <c r="D7703" s="933"/>
      <c r="E7703" s="19"/>
      <c r="I7703" s="100"/>
      <c r="M7703" s="100"/>
      <c r="Q7703" s="99"/>
      <c r="R7703" s="340"/>
      <c r="S7703" s="119"/>
      <c r="T7703" s="123"/>
      <c r="U7703" s="119"/>
      <c r="V7703" s="99"/>
      <c r="W7703" s="127"/>
      <c r="X7703" s="99"/>
      <c r="Y7703" s="127"/>
    </row>
    <row r="7704" spans="3:25" ht="19" hidden="1">
      <c r="C7704" s="933"/>
      <c r="D7704" s="933"/>
      <c r="E7704" s="19"/>
      <c r="I7704" s="100"/>
      <c r="M7704" s="100"/>
      <c r="Q7704" s="99"/>
      <c r="R7704" s="340"/>
      <c r="S7704" s="119"/>
      <c r="T7704" s="123"/>
      <c r="U7704" s="119"/>
      <c r="V7704" s="99"/>
      <c r="W7704" s="127"/>
      <c r="X7704" s="99"/>
      <c r="Y7704" s="127"/>
    </row>
    <row r="7705" spans="3:25" ht="19" hidden="1">
      <c r="C7705" s="933"/>
      <c r="D7705" s="933"/>
      <c r="E7705" s="19"/>
      <c r="I7705" s="100"/>
      <c r="M7705" s="100"/>
      <c r="Q7705" s="99"/>
      <c r="R7705" s="340"/>
      <c r="S7705" s="119"/>
      <c r="T7705" s="123"/>
      <c r="U7705" s="119"/>
      <c r="V7705" s="99"/>
      <c r="W7705" s="127"/>
      <c r="X7705" s="99"/>
      <c r="Y7705" s="127"/>
    </row>
    <row r="7706" spans="3:25" ht="19" hidden="1">
      <c r="C7706" s="933"/>
      <c r="D7706" s="933"/>
      <c r="E7706" s="19"/>
      <c r="I7706" s="100"/>
      <c r="M7706" s="100"/>
      <c r="Q7706" s="99"/>
      <c r="R7706" s="340"/>
      <c r="S7706" s="119"/>
      <c r="T7706" s="123"/>
      <c r="U7706" s="119"/>
      <c r="V7706" s="99"/>
      <c r="W7706" s="127"/>
      <c r="X7706" s="99"/>
      <c r="Y7706" s="127"/>
    </row>
    <row r="7707" spans="3:25" ht="19" hidden="1">
      <c r="C7707" s="933"/>
      <c r="D7707" s="933"/>
      <c r="E7707" s="19"/>
      <c r="I7707" s="100"/>
      <c r="M7707" s="100"/>
      <c r="Q7707" s="99"/>
      <c r="R7707" s="340"/>
      <c r="S7707" s="119"/>
      <c r="T7707" s="123"/>
      <c r="U7707" s="119"/>
      <c r="V7707" s="99"/>
      <c r="W7707" s="127"/>
      <c r="X7707" s="99"/>
      <c r="Y7707" s="127"/>
    </row>
    <row r="7708" spans="3:25" ht="19" hidden="1">
      <c r="C7708" s="933"/>
      <c r="D7708" s="933"/>
      <c r="E7708" s="19"/>
      <c r="I7708" s="100"/>
      <c r="M7708" s="100"/>
      <c r="Q7708" s="99"/>
      <c r="R7708" s="340"/>
      <c r="S7708" s="119"/>
      <c r="T7708" s="123"/>
      <c r="U7708" s="119"/>
      <c r="V7708" s="99"/>
      <c r="W7708" s="127"/>
      <c r="X7708" s="99"/>
      <c r="Y7708" s="127"/>
    </row>
    <row r="7709" spans="3:25" ht="19" hidden="1">
      <c r="C7709" s="933"/>
      <c r="D7709" s="933"/>
      <c r="E7709" s="19"/>
      <c r="I7709" s="100"/>
      <c r="M7709" s="100"/>
      <c r="Q7709" s="99"/>
      <c r="R7709" s="340"/>
      <c r="S7709" s="119"/>
      <c r="T7709" s="123"/>
      <c r="U7709" s="119"/>
      <c r="V7709" s="99"/>
      <c r="W7709" s="127"/>
      <c r="X7709" s="99"/>
      <c r="Y7709" s="127"/>
    </row>
    <row r="7710" spans="3:25" ht="19" hidden="1">
      <c r="C7710" s="933"/>
      <c r="D7710" s="933"/>
      <c r="E7710" s="19"/>
      <c r="I7710" s="100"/>
      <c r="M7710" s="100"/>
      <c r="Q7710" s="99"/>
      <c r="R7710" s="340"/>
      <c r="S7710" s="119"/>
      <c r="T7710" s="123"/>
      <c r="U7710" s="119"/>
      <c r="V7710" s="99"/>
      <c r="W7710" s="127"/>
      <c r="X7710" s="99"/>
      <c r="Y7710" s="127"/>
    </row>
    <row r="7711" spans="3:25" ht="19" hidden="1">
      <c r="C7711" s="933"/>
      <c r="D7711" s="933"/>
      <c r="E7711" s="19"/>
      <c r="I7711" s="100"/>
      <c r="M7711" s="100"/>
      <c r="Q7711" s="99"/>
      <c r="R7711" s="340"/>
      <c r="S7711" s="119"/>
      <c r="T7711" s="123"/>
      <c r="U7711" s="119"/>
      <c r="V7711" s="99"/>
      <c r="W7711" s="127"/>
      <c r="X7711" s="99"/>
      <c r="Y7711" s="127"/>
    </row>
    <row r="7712" spans="3:25" ht="19" hidden="1">
      <c r="C7712" s="933"/>
      <c r="D7712" s="933"/>
      <c r="E7712" s="19"/>
      <c r="I7712" s="100"/>
      <c r="M7712" s="100"/>
      <c r="Q7712" s="99"/>
      <c r="R7712" s="340"/>
      <c r="S7712" s="119"/>
      <c r="T7712" s="123"/>
      <c r="U7712" s="119"/>
      <c r="V7712" s="99"/>
      <c r="W7712" s="127"/>
      <c r="X7712" s="99"/>
      <c r="Y7712" s="127"/>
    </row>
    <row r="7713" spans="3:25" ht="19" hidden="1">
      <c r="C7713" s="933"/>
      <c r="D7713" s="933"/>
      <c r="E7713" s="19"/>
      <c r="I7713" s="100"/>
      <c r="M7713" s="100"/>
      <c r="Q7713" s="99"/>
      <c r="R7713" s="340"/>
      <c r="S7713" s="119"/>
      <c r="T7713" s="123"/>
      <c r="U7713" s="119"/>
      <c r="V7713" s="99"/>
      <c r="W7713" s="127"/>
      <c r="X7713" s="99"/>
      <c r="Y7713" s="127"/>
    </row>
    <row r="7714" spans="3:25" ht="19" hidden="1">
      <c r="C7714" s="933"/>
      <c r="D7714" s="933"/>
      <c r="E7714" s="19"/>
      <c r="I7714" s="100"/>
      <c r="M7714" s="100"/>
      <c r="Q7714" s="99"/>
      <c r="R7714" s="340"/>
      <c r="S7714" s="119"/>
      <c r="T7714" s="123"/>
      <c r="U7714" s="119"/>
      <c r="V7714" s="99"/>
      <c r="W7714" s="127"/>
      <c r="X7714" s="99"/>
      <c r="Y7714" s="127"/>
    </row>
    <row r="7715" spans="3:25" ht="19" hidden="1">
      <c r="C7715" s="933"/>
      <c r="D7715" s="933"/>
      <c r="E7715" s="19"/>
      <c r="I7715" s="100"/>
      <c r="M7715" s="100"/>
      <c r="Q7715" s="99"/>
      <c r="R7715" s="340"/>
      <c r="S7715" s="119"/>
      <c r="T7715" s="123"/>
      <c r="U7715" s="119"/>
      <c r="V7715" s="99"/>
      <c r="W7715" s="127"/>
      <c r="X7715" s="99"/>
      <c r="Y7715" s="127"/>
    </row>
    <row r="7716" spans="3:25" ht="19" hidden="1">
      <c r="C7716" s="933"/>
      <c r="D7716" s="933"/>
      <c r="E7716" s="19"/>
      <c r="I7716" s="100"/>
      <c r="M7716" s="100"/>
      <c r="Q7716" s="99"/>
      <c r="R7716" s="340"/>
      <c r="S7716" s="119"/>
      <c r="T7716" s="123"/>
      <c r="U7716" s="119"/>
      <c r="V7716" s="99"/>
      <c r="W7716" s="127"/>
      <c r="X7716" s="99"/>
      <c r="Y7716" s="127"/>
    </row>
    <row r="7717" spans="3:25" ht="19" hidden="1">
      <c r="C7717" s="933"/>
      <c r="D7717" s="933"/>
      <c r="E7717" s="19"/>
      <c r="I7717" s="100"/>
      <c r="M7717" s="100"/>
      <c r="Q7717" s="99"/>
      <c r="R7717" s="340"/>
      <c r="S7717" s="119"/>
      <c r="T7717" s="123"/>
      <c r="U7717" s="119"/>
      <c r="V7717" s="99"/>
      <c r="W7717" s="127"/>
      <c r="X7717" s="99"/>
      <c r="Y7717" s="127"/>
    </row>
    <row r="7718" spans="3:25" ht="19" hidden="1">
      <c r="C7718" s="933"/>
      <c r="D7718" s="933"/>
      <c r="E7718" s="19"/>
      <c r="I7718" s="100"/>
      <c r="M7718" s="100"/>
      <c r="Q7718" s="99"/>
      <c r="R7718" s="340"/>
      <c r="S7718" s="119"/>
      <c r="T7718" s="123"/>
      <c r="U7718" s="119"/>
      <c r="V7718" s="99"/>
      <c r="W7718" s="127"/>
      <c r="X7718" s="99"/>
      <c r="Y7718" s="127"/>
    </row>
    <row r="7719" spans="3:25" ht="19" hidden="1">
      <c r="C7719" s="933"/>
      <c r="D7719" s="933"/>
      <c r="E7719" s="19"/>
      <c r="I7719" s="100"/>
      <c r="M7719" s="100"/>
      <c r="Q7719" s="99"/>
      <c r="R7719" s="340"/>
      <c r="S7719" s="119"/>
      <c r="T7719" s="123"/>
      <c r="U7719" s="119"/>
      <c r="V7719" s="99"/>
      <c r="W7719" s="127"/>
      <c r="X7719" s="99"/>
      <c r="Y7719" s="127"/>
    </row>
    <row r="7720" spans="3:25" ht="19" hidden="1">
      <c r="C7720" s="933"/>
      <c r="D7720" s="933"/>
      <c r="E7720" s="19"/>
      <c r="I7720" s="100"/>
      <c r="M7720" s="100"/>
      <c r="Q7720" s="99"/>
      <c r="R7720" s="340"/>
      <c r="S7720" s="119"/>
      <c r="T7720" s="123"/>
      <c r="U7720" s="119"/>
      <c r="V7720" s="99"/>
      <c r="W7720" s="127"/>
      <c r="X7720" s="99"/>
      <c r="Y7720" s="127"/>
    </row>
    <row r="7721" spans="3:25" ht="19" hidden="1">
      <c r="C7721" s="933"/>
      <c r="D7721" s="933"/>
      <c r="E7721" s="19"/>
      <c r="I7721" s="100"/>
      <c r="M7721" s="100"/>
      <c r="Q7721" s="99"/>
      <c r="R7721" s="340"/>
      <c r="S7721" s="119"/>
      <c r="T7721" s="123"/>
      <c r="U7721" s="119"/>
      <c r="V7721" s="99"/>
      <c r="W7721" s="127"/>
      <c r="X7721" s="99"/>
      <c r="Y7721" s="127"/>
    </row>
    <row r="7722" spans="3:25" ht="19" hidden="1">
      <c r="C7722" s="933"/>
      <c r="D7722" s="933"/>
      <c r="E7722" s="19"/>
      <c r="I7722" s="100"/>
      <c r="M7722" s="100"/>
      <c r="Q7722" s="99"/>
      <c r="R7722" s="340"/>
      <c r="S7722" s="119"/>
      <c r="T7722" s="123"/>
      <c r="U7722" s="119"/>
      <c r="V7722" s="99"/>
      <c r="W7722" s="127"/>
      <c r="X7722" s="99"/>
      <c r="Y7722" s="127"/>
    </row>
    <row r="7723" spans="3:25" ht="19" hidden="1">
      <c r="C7723" s="933"/>
      <c r="D7723" s="933"/>
      <c r="E7723" s="19"/>
      <c r="I7723" s="100"/>
      <c r="M7723" s="100"/>
      <c r="Q7723" s="99"/>
      <c r="R7723" s="340"/>
      <c r="S7723" s="119"/>
      <c r="T7723" s="123"/>
      <c r="U7723" s="119"/>
      <c r="V7723" s="99"/>
      <c r="W7723" s="127"/>
      <c r="X7723" s="99"/>
      <c r="Y7723" s="127"/>
    </row>
    <row r="7724" spans="3:25" ht="19" hidden="1">
      <c r="C7724" s="933"/>
      <c r="D7724" s="933"/>
      <c r="E7724" s="19"/>
      <c r="I7724" s="100"/>
      <c r="M7724" s="100"/>
      <c r="Q7724" s="99"/>
      <c r="R7724" s="340"/>
      <c r="S7724" s="119"/>
      <c r="T7724" s="123"/>
      <c r="U7724" s="119"/>
      <c r="V7724" s="99"/>
      <c r="W7724" s="127"/>
      <c r="X7724" s="99"/>
      <c r="Y7724" s="127"/>
    </row>
    <row r="7725" spans="3:25" ht="19" hidden="1">
      <c r="C7725" s="933"/>
      <c r="D7725" s="933"/>
      <c r="E7725" s="19"/>
      <c r="I7725" s="100"/>
      <c r="M7725" s="100"/>
      <c r="Q7725" s="99"/>
      <c r="R7725" s="340"/>
      <c r="S7725" s="119"/>
      <c r="T7725" s="123"/>
      <c r="U7725" s="119"/>
      <c r="V7725" s="99"/>
      <c r="W7725" s="127"/>
      <c r="X7725" s="99"/>
      <c r="Y7725" s="127"/>
    </row>
    <row r="7726" spans="3:25" ht="19" hidden="1">
      <c r="C7726" s="933"/>
      <c r="D7726" s="933"/>
      <c r="E7726" s="19"/>
      <c r="I7726" s="100"/>
      <c r="M7726" s="100"/>
      <c r="Q7726" s="99"/>
      <c r="R7726" s="340"/>
      <c r="S7726" s="119"/>
      <c r="T7726" s="123"/>
      <c r="U7726" s="119"/>
      <c r="V7726" s="99"/>
      <c r="W7726" s="127"/>
      <c r="X7726" s="99"/>
      <c r="Y7726" s="127"/>
    </row>
    <row r="7727" spans="3:25" ht="19" hidden="1">
      <c r="C7727" s="933"/>
      <c r="D7727" s="933"/>
      <c r="E7727" s="19"/>
      <c r="I7727" s="100"/>
      <c r="M7727" s="100"/>
      <c r="Q7727" s="99"/>
      <c r="R7727" s="340"/>
      <c r="S7727" s="119"/>
      <c r="T7727" s="123"/>
      <c r="U7727" s="119"/>
      <c r="V7727" s="99"/>
      <c r="W7727" s="127"/>
      <c r="X7727" s="99"/>
      <c r="Y7727" s="127"/>
    </row>
    <row r="7728" spans="3:25" ht="19" hidden="1">
      <c r="C7728" s="933"/>
      <c r="D7728" s="933"/>
      <c r="E7728" s="19"/>
      <c r="I7728" s="100"/>
      <c r="M7728" s="100"/>
      <c r="Q7728" s="99"/>
      <c r="R7728" s="340"/>
      <c r="S7728" s="119"/>
      <c r="T7728" s="123"/>
      <c r="U7728" s="119"/>
      <c r="V7728" s="99"/>
      <c r="W7728" s="127"/>
      <c r="X7728" s="99"/>
      <c r="Y7728" s="127"/>
    </row>
    <row r="7729" spans="3:25" ht="19" hidden="1">
      <c r="C7729" s="933"/>
      <c r="D7729" s="933"/>
      <c r="E7729" s="19"/>
      <c r="I7729" s="100"/>
      <c r="M7729" s="100"/>
      <c r="Q7729" s="99"/>
      <c r="R7729" s="340"/>
      <c r="S7729" s="119"/>
      <c r="T7729" s="123"/>
      <c r="U7729" s="119"/>
      <c r="V7729" s="99"/>
      <c r="W7729" s="127"/>
      <c r="X7729" s="99"/>
      <c r="Y7729" s="127"/>
    </row>
    <row r="7730" spans="3:25" ht="19" hidden="1">
      <c r="C7730" s="933"/>
      <c r="D7730" s="933"/>
      <c r="E7730" s="19"/>
      <c r="I7730" s="100"/>
      <c r="M7730" s="100"/>
      <c r="Q7730" s="99"/>
      <c r="R7730" s="340"/>
      <c r="S7730" s="119"/>
      <c r="T7730" s="123"/>
      <c r="U7730" s="119"/>
      <c r="V7730" s="99"/>
      <c r="W7730" s="127"/>
      <c r="X7730" s="99"/>
      <c r="Y7730" s="127"/>
    </row>
    <row r="7731" spans="3:25" ht="19" hidden="1">
      <c r="C7731" s="933"/>
      <c r="D7731" s="933"/>
      <c r="E7731" s="19"/>
      <c r="I7731" s="100"/>
      <c r="M7731" s="100"/>
      <c r="Q7731" s="99"/>
      <c r="R7731" s="340"/>
      <c r="S7731" s="119"/>
      <c r="T7731" s="123"/>
      <c r="U7731" s="119"/>
      <c r="V7731" s="99"/>
      <c r="W7731" s="127"/>
      <c r="X7731" s="99"/>
      <c r="Y7731" s="127"/>
    </row>
    <row r="7732" spans="3:25" ht="19" hidden="1">
      <c r="C7732" s="933"/>
      <c r="D7732" s="933"/>
      <c r="E7732" s="19"/>
      <c r="I7732" s="100"/>
      <c r="M7732" s="100"/>
      <c r="Q7732" s="99"/>
      <c r="R7732" s="340"/>
      <c r="S7732" s="119"/>
      <c r="T7732" s="123"/>
      <c r="U7732" s="119"/>
      <c r="V7732" s="99"/>
      <c r="W7732" s="127"/>
      <c r="X7732" s="99"/>
      <c r="Y7732" s="127"/>
    </row>
    <row r="7733" spans="3:25" ht="19" hidden="1">
      <c r="C7733" s="933"/>
      <c r="D7733" s="933"/>
      <c r="E7733" s="19"/>
      <c r="I7733" s="100"/>
      <c r="M7733" s="100"/>
      <c r="Q7733" s="99"/>
      <c r="R7733" s="340"/>
      <c r="S7733" s="119"/>
      <c r="T7733" s="123"/>
      <c r="U7733" s="119"/>
      <c r="V7733" s="99"/>
      <c r="W7733" s="127"/>
      <c r="X7733" s="99"/>
      <c r="Y7733" s="127"/>
    </row>
    <row r="7734" spans="3:25" ht="19" hidden="1">
      <c r="C7734" s="933"/>
      <c r="D7734" s="933"/>
      <c r="E7734" s="19"/>
      <c r="I7734" s="100"/>
      <c r="M7734" s="100"/>
      <c r="Q7734" s="99"/>
      <c r="R7734" s="340"/>
      <c r="S7734" s="119"/>
      <c r="T7734" s="123"/>
      <c r="U7734" s="119"/>
      <c r="V7734" s="99"/>
      <c r="W7734" s="127"/>
      <c r="X7734" s="99"/>
      <c r="Y7734" s="127"/>
    </row>
    <row r="7735" spans="3:25" ht="19" hidden="1">
      <c r="C7735" s="933"/>
      <c r="D7735" s="933"/>
      <c r="E7735" s="19"/>
      <c r="I7735" s="100"/>
      <c r="M7735" s="100"/>
      <c r="Q7735" s="99"/>
      <c r="R7735" s="340"/>
      <c r="S7735" s="119"/>
      <c r="T7735" s="123"/>
      <c r="U7735" s="119"/>
      <c r="V7735" s="99"/>
      <c r="W7735" s="127"/>
      <c r="X7735" s="99"/>
      <c r="Y7735" s="127"/>
    </row>
    <row r="7736" spans="3:25" ht="19" hidden="1">
      <c r="C7736" s="933"/>
      <c r="D7736" s="933"/>
      <c r="E7736" s="19"/>
      <c r="I7736" s="100"/>
      <c r="M7736" s="100"/>
      <c r="Q7736" s="99"/>
      <c r="R7736" s="340"/>
      <c r="S7736" s="119"/>
      <c r="T7736" s="123"/>
      <c r="U7736" s="119"/>
      <c r="V7736" s="99"/>
      <c r="W7736" s="127"/>
      <c r="X7736" s="99"/>
      <c r="Y7736" s="127"/>
    </row>
    <row r="7737" spans="3:25" ht="19" hidden="1">
      <c r="C7737" s="933"/>
      <c r="D7737" s="933"/>
      <c r="E7737" s="19"/>
      <c r="I7737" s="100"/>
      <c r="M7737" s="100"/>
      <c r="Q7737" s="99"/>
      <c r="R7737" s="340"/>
      <c r="S7737" s="119"/>
      <c r="T7737" s="123"/>
      <c r="U7737" s="119"/>
      <c r="V7737" s="99"/>
      <c r="W7737" s="127"/>
      <c r="X7737" s="99"/>
      <c r="Y7737" s="127"/>
    </row>
    <row r="7738" spans="3:25" ht="19" hidden="1">
      <c r="C7738" s="933"/>
      <c r="D7738" s="933"/>
      <c r="E7738" s="19"/>
      <c r="I7738" s="100"/>
      <c r="M7738" s="100"/>
      <c r="Q7738" s="99"/>
      <c r="R7738" s="340"/>
      <c r="S7738" s="119"/>
      <c r="T7738" s="123"/>
      <c r="U7738" s="119"/>
      <c r="V7738" s="99"/>
      <c r="W7738" s="127"/>
      <c r="X7738" s="99"/>
      <c r="Y7738" s="127"/>
    </row>
    <row r="7739" spans="3:25" ht="19" hidden="1">
      <c r="C7739" s="933"/>
      <c r="D7739" s="933"/>
      <c r="E7739" s="19"/>
      <c r="I7739" s="100"/>
      <c r="M7739" s="100"/>
      <c r="Q7739" s="99"/>
      <c r="R7739" s="340"/>
      <c r="S7739" s="119"/>
      <c r="T7739" s="123"/>
      <c r="U7739" s="119"/>
      <c r="V7739" s="99"/>
      <c r="W7739" s="127"/>
      <c r="X7739" s="99"/>
      <c r="Y7739" s="127"/>
    </row>
    <row r="7740" spans="3:25" ht="19" hidden="1">
      <c r="C7740" s="933"/>
      <c r="D7740" s="933"/>
      <c r="E7740" s="19"/>
      <c r="I7740" s="100"/>
      <c r="M7740" s="100"/>
      <c r="Q7740" s="99"/>
      <c r="R7740" s="340"/>
      <c r="S7740" s="119"/>
      <c r="T7740" s="123"/>
      <c r="U7740" s="119"/>
      <c r="V7740" s="99"/>
      <c r="W7740" s="127"/>
      <c r="X7740" s="99"/>
      <c r="Y7740" s="127"/>
    </row>
    <row r="7741" spans="3:25" ht="19" hidden="1">
      <c r="C7741" s="933"/>
      <c r="D7741" s="933"/>
      <c r="E7741" s="19"/>
      <c r="I7741" s="100"/>
      <c r="M7741" s="100"/>
      <c r="Q7741" s="99"/>
      <c r="R7741" s="340"/>
      <c r="S7741" s="119"/>
      <c r="T7741" s="123"/>
      <c r="U7741" s="119"/>
      <c r="V7741" s="99"/>
      <c r="W7741" s="127"/>
      <c r="X7741" s="99"/>
      <c r="Y7741" s="127"/>
    </row>
    <row r="7742" spans="3:25" ht="19" hidden="1">
      <c r="C7742" s="933"/>
      <c r="D7742" s="933"/>
      <c r="E7742" s="19"/>
      <c r="I7742" s="100"/>
      <c r="M7742" s="100"/>
      <c r="Q7742" s="99"/>
      <c r="R7742" s="340"/>
      <c r="S7742" s="119"/>
      <c r="T7742" s="123"/>
      <c r="U7742" s="119"/>
      <c r="V7742" s="99"/>
      <c r="W7742" s="127"/>
      <c r="X7742" s="99"/>
      <c r="Y7742" s="127"/>
    </row>
    <row r="7743" spans="3:25" ht="19" hidden="1">
      <c r="C7743" s="933"/>
      <c r="D7743" s="933"/>
      <c r="E7743" s="19"/>
      <c r="I7743" s="100"/>
      <c r="M7743" s="100"/>
      <c r="Q7743" s="99"/>
      <c r="R7743" s="340"/>
      <c r="S7743" s="119"/>
      <c r="T7743" s="123"/>
      <c r="U7743" s="119"/>
      <c r="V7743" s="99"/>
      <c r="W7743" s="127"/>
      <c r="X7743" s="99"/>
      <c r="Y7743" s="127"/>
    </row>
    <row r="7744" spans="3:25" ht="19" hidden="1">
      <c r="C7744" s="933"/>
      <c r="D7744" s="933"/>
      <c r="E7744" s="19"/>
      <c r="I7744" s="100"/>
      <c r="M7744" s="100"/>
      <c r="Q7744" s="99"/>
      <c r="R7744" s="340"/>
      <c r="S7744" s="119"/>
      <c r="T7744" s="123"/>
      <c r="U7744" s="119"/>
      <c r="V7744" s="99"/>
      <c r="W7744" s="127"/>
      <c r="X7744" s="99"/>
      <c r="Y7744" s="127"/>
    </row>
    <row r="7745" spans="3:25" ht="19" hidden="1">
      <c r="C7745" s="933"/>
      <c r="D7745" s="933"/>
      <c r="E7745" s="19"/>
      <c r="I7745" s="100"/>
      <c r="M7745" s="100"/>
      <c r="Q7745" s="99"/>
      <c r="R7745" s="340"/>
      <c r="S7745" s="119"/>
      <c r="T7745" s="123"/>
      <c r="U7745" s="119"/>
      <c r="V7745" s="99"/>
      <c r="W7745" s="127"/>
      <c r="X7745" s="99"/>
      <c r="Y7745" s="127"/>
    </row>
    <row r="7746" spans="3:25" ht="19" hidden="1">
      <c r="C7746" s="933"/>
      <c r="D7746" s="933"/>
      <c r="E7746" s="19"/>
      <c r="I7746" s="100"/>
      <c r="M7746" s="100"/>
      <c r="Q7746" s="99"/>
      <c r="R7746" s="340"/>
      <c r="S7746" s="119"/>
      <c r="T7746" s="123"/>
      <c r="U7746" s="119"/>
      <c r="V7746" s="99"/>
      <c r="W7746" s="127"/>
      <c r="X7746" s="99"/>
      <c r="Y7746" s="127"/>
    </row>
    <row r="7747" spans="3:25" ht="19" hidden="1">
      <c r="C7747" s="933"/>
      <c r="D7747" s="933"/>
      <c r="E7747" s="19"/>
      <c r="I7747" s="100"/>
      <c r="M7747" s="100"/>
      <c r="Q7747" s="99"/>
      <c r="R7747" s="340"/>
      <c r="S7747" s="119"/>
      <c r="T7747" s="123"/>
      <c r="U7747" s="119"/>
      <c r="V7747" s="99"/>
      <c r="W7747" s="127"/>
      <c r="X7747" s="99"/>
      <c r="Y7747" s="127"/>
    </row>
    <row r="7748" spans="3:25" ht="19" hidden="1">
      <c r="C7748" s="933"/>
      <c r="D7748" s="933"/>
      <c r="E7748" s="19"/>
      <c r="I7748" s="100"/>
      <c r="M7748" s="100"/>
      <c r="Q7748" s="99"/>
      <c r="R7748" s="340"/>
      <c r="S7748" s="119"/>
      <c r="T7748" s="123"/>
      <c r="U7748" s="119"/>
      <c r="V7748" s="99"/>
      <c r="W7748" s="127"/>
      <c r="X7748" s="99"/>
      <c r="Y7748" s="127"/>
    </row>
    <row r="7749" spans="3:25" ht="19" hidden="1">
      <c r="C7749" s="933"/>
      <c r="D7749" s="933"/>
      <c r="E7749" s="19"/>
      <c r="I7749" s="100"/>
      <c r="M7749" s="100"/>
      <c r="Q7749" s="99"/>
      <c r="R7749" s="340"/>
      <c r="S7749" s="119"/>
      <c r="T7749" s="123"/>
      <c r="U7749" s="119"/>
      <c r="V7749" s="99"/>
      <c r="W7749" s="127"/>
      <c r="X7749" s="99"/>
      <c r="Y7749" s="127"/>
    </row>
    <row r="7750" spans="3:25" ht="19" hidden="1">
      <c r="C7750" s="933"/>
      <c r="D7750" s="933"/>
      <c r="E7750" s="19"/>
      <c r="I7750" s="100"/>
      <c r="M7750" s="100"/>
      <c r="Q7750" s="99"/>
      <c r="R7750" s="340"/>
      <c r="S7750" s="119"/>
      <c r="T7750" s="123"/>
      <c r="U7750" s="119"/>
      <c r="V7750" s="99"/>
      <c r="W7750" s="127"/>
      <c r="X7750" s="99"/>
      <c r="Y7750" s="127"/>
    </row>
    <row r="7751" spans="3:25" ht="19" hidden="1">
      <c r="C7751" s="933"/>
      <c r="D7751" s="933"/>
      <c r="E7751" s="19"/>
      <c r="I7751" s="100"/>
      <c r="M7751" s="100"/>
      <c r="Q7751" s="99"/>
      <c r="R7751" s="340"/>
      <c r="S7751" s="119"/>
      <c r="T7751" s="123"/>
      <c r="U7751" s="119"/>
      <c r="V7751" s="99"/>
      <c r="W7751" s="127"/>
      <c r="X7751" s="99"/>
      <c r="Y7751" s="127"/>
    </row>
    <row r="7752" spans="3:25" ht="19" hidden="1">
      <c r="C7752" s="933"/>
      <c r="D7752" s="933"/>
      <c r="E7752" s="19"/>
      <c r="I7752" s="100"/>
      <c r="M7752" s="100"/>
      <c r="Q7752" s="99"/>
      <c r="R7752" s="340"/>
      <c r="S7752" s="119"/>
      <c r="T7752" s="123"/>
      <c r="U7752" s="119"/>
      <c r="V7752" s="99"/>
      <c r="W7752" s="127"/>
      <c r="X7752" s="99"/>
      <c r="Y7752" s="127"/>
    </row>
    <row r="7753" spans="3:25" ht="19" hidden="1">
      <c r="C7753" s="933"/>
      <c r="D7753" s="933"/>
      <c r="E7753" s="19"/>
      <c r="I7753" s="100"/>
      <c r="M7753" s="100"/>
      <c r="Q7753" s="99"/>
      <c r="R7753" s="340"/>
      <c r="S7753" s="119"/>
      <c r="T7753" s="123"/>
      <c r="U7753" s="119"/>
      <c r="V7753" s="99"/>
      <c r="W7753" s="127"/>
      <c r="X7753" s="99"/>
      <c r="Y7753" s="127"/>
    </row>
    <row r="7754" spans="3:25" ht="19" hidden="1">
      <c r="C7754" s="933"/>
      <c r="D7754" s="933"/>
      <c r="E7754" s="19"/>
      <c r="I7754" s="100"/>
      <c r="M7754" s="100"/>
      <c r="Q7754" s="99"/>
      <c r="R7754" s="340"/>
      <c r="S7754" s="119"/>
      <c r="T7754" s="123"/>
      <c r="U7754" s="119"/>
      <c r="V7754" s="99"/>
      <c r="W7754" s="127"/>
      <c r="X7754" s="99"/>
      <c r="Y7754" s="127"/>
    </row>
    <row r="7755" spans="3:25" ht="19" hidden="1">
      <c r="C7755" s="933"/>
      <c r="D7755" s="933"/>
      <c r="E7755" s="19"/>
      <c r="I7755" s="100"/>
      <c r="M7755" s="100"/>
      <c r="Q7755" s="99"/>
      <c r="R7755" s="340"/>
      <c r="S7755" s="119"/>
      <c r="T7755" s="123"/>
      <c r="U7755" s="119"/>
      <c r="V7755" s="99"/>
      <c r="W7755" s="127"/>
      <c r="X7755" s="99"/>
      <c r="Y7755" s="127"/>
    </row>
    <row r="7756" spans="3:25" ht="19" hidden="1">
      <c r="C7756" s="933"/>
      <c r="D7756" s="933"/>
      <c r="E7756" s="19"/>
      <c r="I7756" s="100"/>
      <c r="M7756" s="100"/>
      <c r="Q7756" s="99"/>
      <c r="R7756" s="340"/>
      <c r="S7756" s="119"/>
      <c r="T7756" s="123"/>
      <c r="U7756" s="119"/>
      <c r="V7756" s="99"/>
      <c r="W7756" s="127"/>
      <c r="X7756" s="99"/>
      <c r="Y7756" s="127"/>
    </row>
    <row r="7757" spans="3:25" ht="19" hidden="1">
      <c r="C7757" s="933"/>
      <c r="D7757" s="933"/>
      <c r="E7757" s="19"/>
      <c r="I7757" s="100"/>
      <c r="M7757" s="100"/>
      <c r="Q7757" s="99"/>
      <c r="R7757" s="340"/>
      <c r="S7757" s="119"/>
      <c r="T7757" s="123"/>
      <c r="U7757" s="119"/>
      <c r="V7757" s="99"/>
      <c r="W7757" s="127"/>
      <c r="X7757" s="99"/>
      <c r="Y7757" s="127"/>
    </row>
    <row r="7758" spans="3:25" ht="19" hidden="1">
      <c r="C7758" s="933"/>
      <c r="D7758" s="933"/>
      <c r="E7758" s="19"/>
      <c r="I7758" s="100"/>
      <c r="M7758" s="100"/>
      <c r="Q7758" s="99"/>
      <c r="R7758" s="340"/>
      <c r="S7758" s="119"/>
      <c r="T7758" s="123"/>
      <c r="U7758" s="119"/>
      <c r="V7758" s="99"/>
      <c r="W7758" s="127"/>
      <c r="X7758" s="99"/>
      <c r="Y7758" s="127"/>
    </row>
    <row r="7759" spans="3:25" ht="19" hidden="1">
      <c r="C7759" s="933"/>
      <c r="D7759" s="933"/>
      <c r="E7759" s="19"/>
      <c r="I7759" s="100"/>
      <c r="M7759" s="100"/>
      <c r="Q7759" s="99"/>
      <c r="R7759" s="340"/>
      <c r="S7759" s="119"/>
      <c r="T7759" s="123"/>
      <c r="U7759" s="119"/>
      <c r="V7759" s="99"/>
      <c r="W7759" s="127"/>
      <c r="X7759" s="99"/>
      <c r="Y7759" s="127"/>
    </row>
    <row r="7760" spans="3:25" ht="19" hidden="1">
      <c r="C7760" s="933"/>
      <c r="D7760" s="933"/>
      <c r="E7760" s="19"/>
      <c r="I7760" s="100"/>
      <c r="M7760" s="100"/>
      <c r="Q7760" s="99"/>
      <c r="R7760" s="340"/>
      <c r="S7760" s="119"/>
      <c r="T7760" s="123"/>
      <c r="U7760" s="119"/>
      <c r="V7760" s="99"/>
      <c r="W7760" s="127"/>
      <c r="X7760" s="99"/>
      <c r="Y7760" s="127"/>
    </row>
    <row r="7761" spans="3:25" ht="19" hidden="1">
      <c r="C7761" s="933"/>
      <c r="D7761" s="933"/>
      <c r="E7761" s="19"/>
      <c r="I7761" s="100"/>
      <c r="M7761" s="100"/>
      <c r="Q7761" s="99"/>
      <c r="R7761" s="340"/>
      <c r="S7761" s="119"/>
      <c r="T7761" s="123"/>
      <c r="U7761" s="119"/>
      <c r="V7761" s="99"/>
      <c r="W7761" s="127"/>
      <c r="X7761" s="99"/>
      <c r="Y7761" s="127"/>
    </row>
    <row r="7762" spans="3:25" ht="19" hidden="1">
      <c r="C7762" s="933"/>
      <c r="D7762" s="933"/>
      <c r="E7762" s="19"/>
      <c r="I7762" s="100"/>
      <c r="M7762" s="100"/>
      <c r="Q7762" s="99"/>
      <c r="R7762" s="340"/>
      <c r="S7762" s="119"/>
      <c r="T7762" s="123"/>
      <c r="U7762" s="119"/>
      <c r="V7762" s="99"/>
      <c r="W7762" s="127"/>
      <c r="X7762" s="99"/>
      <c r="Y7762" s="127"/>
    </row>
    <row r="7763" spans="3:25" ht="19" hidden="1">
      <c r="C7763" s="933"/>
      <c r="D7763" s="933"/>
      <c r="E7763" s="19"/>
      <c r="I7763" s="100"/>
      <c r="M7763" s="100"/>
      <c r="Q7763" s="99"/>
      <c r="R7763" s="340"/>
      <c r="S7763" s="119"/>
      <c r="T7763" s="123"/>
      <c r="U7763" s="119"/>
      <c r="V7763" s="99"/>
      <c r="W7763" s="127"/>
      <c r="X7763" s="99"/>
      <c r="Y7763" s="127"/>
    </row>
    <row r="7764" spans="3:25" ht="19" hidden="1">
      <c r="C7764" s="933"/>
      <c r="D7764" s="933"/>
      <c r="E7764" s="19"/>
      <c r="I7764" s="100"/>
      <c r="M7764" s="100"/>
      <c r="Q7764" s="99"/>
      <c r="R7764" s="340"/>
      <c r="S7764" s="119"/>
      <c r="T7764" s="123"/>
      <c r="U7764" s="119"/>
      <c r="V7764" s="99"/>
      <c r="W7764" s="127"/>
      <c r="X7764" s="99"/>
      <c r="Y7764" s="127"/>
    </row>
    <row r="7765" spans="3:25" ht="19" hidden="1">
      <c r="C7765" s="933"/>
      <c r="D7765" s="933"/>
      <c r="E7765" s="19"/>
      <c r="I7765" s="100"/>
      <c r="M7765" s="100"/>
      <c r="Q7765" s="99"/>
      <c r="R7765" s="340"/>
      <c r="S7765" s="119"/>
      <c r="T7765" s="123"/>
      <c r="U7765" s="119"/>
      <c r="V7765" s="99"/>
      <c r="W7765" s="127"/>
      <c r="X7765" s="99"/>
      <c r="Y7765" s="127"/>
    </row>
    <row r="7766" spans="3:25" ht="19" hidden="1">
      <c r="C7766" s="933"/>
      <c r="D7766" s="933"/>
      <c r="E7766" s="19"/>
      <c r="I7766" s="100"/>
      <c r="M7766" s="100"/>
      <c r="Q7766" s="99"/>
      <c r="R7766" s="340"/>
      <c r="S7766" s="119"/>
      <c r="T7766" s="123"/>
      <c r="U7766" s="119"/>
      <c r="V7766" s="99"/>
      <c r="W7766" s="127"/>
      <c r="X7766" s="99"/>
      <c r="Y7766" s="127"/>
    </row>
    <row r="7767" spans="3:25" ht="19" hidden="1">
      <c r="C7767" s="933"/>
      <c r="D7767" s="933"/>
      <c r="E7767" s="19"/>
      <c r="I7767" s="100"/>
      <c r="M7767" s="100"/>
      <c r="Q7767" s="99"/>
      <c r="R7767" s="340"/>
      <c r="S7767" s="119"/>
      <c r="T7767" s="123"/>
      <c r="U7767" s="119"/>
      <c r="V7767" s="99"/>
      <c r="W7767" s="127"/>
      <c r="X7767" s="99"/>
      <c r="Y7767" s="127"/>
    </row>
    <row r="7768" spans="3:25" ht="19" hidden="1">
      <c r="C7768" s="933"/>
      <c r="D7768" s="933"/>
      <c r="E7768" s="19"/>
      <c r="I7768" s="100"/>
      <c r="M7768" s="100"/>
      <c r="Q7768" s="99"/>
      <c r="R7768" s="340"/>
      <c r="S7768" s="119"/>
      <c r="T7768" s="123"/>
      <c r="U7768" s="119"/>
      <c r="V7768" s="99"/>
      <c r="W7768" s="127"/>
      <c r="X7768" s="99"/>
      <c r="Y7768" s="127"/>
    </row>
    <row r="7769" spans="3:25" ht="19" hidden="1">
      <c r="C7769" s="933"/>
      <c r="D7769" s="933"/>
      <c r="E7769" s="19"/>
      <c r="I7769" s="100"/>
      <c r="M7769" s="100"/>
      <c r="Q7769" s="99"/>
      <c r="R7769" s="340"/>
      <c r="S7769" s="119"/>
      <c r="T7769" s="123"/>
      <c r="U7769" s="119"/>
      <c r="V7769" s="99"/>
      <c r="W7769" s="127"/>
      <c r="X7769" s="99"/>
      <c r="Y7769" s="127"/>
    </row>
    <row r="7770" spans="3:25" ht="19" hidden="1">
      <c r="C7770" s="933"/>
      <c r="D7770" s="933"/>
      <c r="E7770" s="19"/>
      <c r="I7770" s="100"/>
      <c r="M7770" s="100"/>
      <c r="Q7770" s="99"/>
      <c r="R7770" s="340"/>
      <c r="S7770" s="119"/>
      <c r="T7770" s="123"/>
      <c r="U7770" s="119"/>
      <c r="V7770" s="99"/>
      <c r="W7770" s="127"/>
      <c r="X7770" s="99"/>
      <c r="Y7770" s="127"/>
    </row>
    <row r="7771" spans="3:25" ht="19" hidden="1">
      <c r="C7771" s="933"/>
      <c r="D7771" s="933"/>
      <c r="E7771" s="19"/>
      <c r="I7771" s="100"/>
      <c r="M7771" s="100"/>
      <c r="Q7771" s="99"/>
      <c r="R7771" s="340"/>
      <c r="S7771" s="119"/>
      <c r="T7771" s="123"/>
      <c r="U7771" s="119"/>
      <c r="V7771" s="99"/>
      <c r="W7771" s="127"/>
      <c r="X7771" s="99"/>
      <c r="Y7771" s="127"/>
    </row>
    <row r="7772" spans="3:25" ht="19" hidden="1">
      <c r="C7772" s="933"/>
      <c r="D7772" s="933"/>
      <c r="E7772" s="19"/>
      <c r="I7772" s="100"/>
      <c r="M7772" s="100"/>
      <c r="Q7772" s="99"/>
      <c r="R7772" s="340"/>
      <c r="S7772" s="119"/>
      <c r="T7772" s="123"/>
      <c r="U7772" s="119"/>
      <c r="V7772" s="99"/>
      <c r="W7772" s="127"/>
      <c r="X7772" s="99"/>
      <c r="Y7772" s="127"/>
    </row>
    <row r="7773" spans="3:25" ht="19" hidden="1">
      <c r="C7773" s="933"/>
      <c r="D7773" s="933"/>
      <c r="E7773" s="19"/>
      <c r="I7773" s="100"/>
      <c r="M7773" s="100"/>
      <c r="Q7773" s="99"/>
      <c r="R7773" s="340"/>
      <c r="S7773" s="119"/>
      <c r="T7773" s="123"/>
      <c r="U7773" s="119"/>
      <c r="V7773" s="99"/>
      <c r="W7773" s="127"/>
      <c r="X7773" s="99"/>
      <c r="Y7773" s="127"/>
    </row>
    <row r="7774" spans="3:25" ht="19" hidden="1">
      <c r="C7774" s="933"/>
      <c r="D7774" s="933"/>
      <c r="E7774" s="19"/>
      <c r="I7774" s="100"/>
      <c r="M7774" s="100"/>
      <c r="Q7774" s="99"/>
      <c r="R7774" s="340"/>
      <c r="S7774" s="119"/>
      <c r="T7774" s="123"/>
      <c r="U7774" s="119"/>
      <c r="V7774" s="99"/>
      <c r="W7774" s="127"/>
      <c r="X7774" s="99"/>
      <c r="Y7774" s="127"/>
    </row>
    <row r="7775" spans="3:25" ht="19" hidden="1">
      <c r="C7775" s="933"/>
      <c r="D7775" s="933"/>
      <c r="E7775" s="19"/>
      <c r="I7775" s="100"/>
      <c r="M7775" s="100"/>
      <c r="Q7775" s="99"/>
      <c r="R7775" s="340"/>
      <c r="S7775" s="119"/>
      <c r="T7775" s="123"/>
      <c r="U7775" s="119"/>
      <c r="V7775" s="99"/>
      <c r="W7775" s="127"/>
      <c r="X7775" s="99"/>
      <c r="Y7775" s="127"/>
    </row>
    <row r="7776" spans="3:25" ht="19" hidden="1">
      <c r="C7776" s="933"/>
      <c r="D7776" s="933"/>
      <c r="E7776" s="19"/>
      <c r="I7776" s="100"/>
      <c r="M7776" s="100"/>
      <c r="Q7776" s="99"/>
      <c r="R7776" s="340"/>
      <c r="S7776" s="119"/>
      <c r="T7776" s="123"/>
      <c r="U7776" s="119"/>
      <c r="V7776" s="99"/>
      <c r="W7776" s="127"/>
      <c r="X7776" s="99"/>
      <c r="Y7776" s="127"/>
    </row>
    <row r="7777" spans="3:25" ht="19" hidden="1">
      <c r="C7777" s="933"/>
      <c r="D7777" s="933"/>
      <c r="E7777" s="19"/>
      <c r="I7777" s="100"/>
      <c r="M7777" s="100"/>
      <c r="Q7777" s="99"/>
      <c r="R7777" s="340"/>
      <c r="S7777" s="119"/>
      <c r="T7777" s="123"/>
      <c r="U7777" s="119"/>
      <c r="V7777" s="99"/>
      <c r="W7777" s="127"/>
      <c r="X7777" s="99"/>
      <c r="Y7777" s="127"/>
    </row>
    <row r="7778" spans="3:25" ht="19" hidden="1">
      <c r="C7778" s="933"/>
      <c r="D7778" s="933"/>
      <c r="E7778" s="19"/>
      <c r="I7778" s="100"/>
      <c r="M7778" s="100"/>
      <c r="Q7778" s="99"/>
      <c r="R7778" s="340"/>
      <c r="S7778" s="119"/>
      <c r="T7778" s="123"/>
      <c r="U7778" s="119"/>
      <c r="V7778" s="99"/>
      <c r="W7778" s="127"/>
      <c r="X7778" s="99"/>
      <c r="Y7778" s="127"/>
    </row>
    <row r="7779" spans="3:25" ht="19" hidden="1">
      <c r="C7779" s="933"/>
      <c r="D7779" s="933"/>
      <c r="E7779" s="19"/>
      <c r="I7779" s="100"/>
      <c r="M7779" s="100"/>
      <c r="Q7779" s="99"/>
      <c r="R7779" s="340"/>
      <c r="S7779" s="119"/>
      <c r="T7779" s="123"/>
      <c r="U7779" s="119"/>
      <c r="V7779" s="99"/>
      <c r="W7779" s="127"/>
      <c r="X7779" s="99"/>
      <c r="Y7779" s="127"/>
    </row>
    <row r="7780" spans="3:25" ht="19" hidden="1">
      <c r="C7780" s="933"/>
      <c r="D7780" s="933"/>
      <c r="E7780" s="19"/>
      <c r="I7780" s="100"/>
      <c r="M7780" s="100"/>
      <c r="Q7780" s="99"/>
      <c r="R7780" s="340"/>
      <c r="S7780" s="119"/>
      <c r="T7780" s="123"/>
      <c r="U7780" s="119"/>
      <c r="V7780" s="99"/>
      <c r="W7780" s="127"/>
      <c r="X7780" s="99"/>
      <c r="Y7780" s="127"/>
    </row>
    <row r="7781" spans="3:25" ht="19" hidden="1">
      <c r="C7781" s="933"/>
      <c r="D7781" s="933"/>
      <c r="E7781" s="19"/>
      <c r="I7781" s="100"/>
      <c r="M7781" s="100"/>
      <c r="Q7781" s="99"/>
      <c r="R7781" s="340"/>
      <c r="S7781" s="119"/>
      <c r="T7781" s="123"/>
      <c r="U7781" s="119"/>
      <c r="V7781" s="99"/>
      <c r="W7781" s="127"/>
      <c r="X7781" s="99"/>
      <c r="Y7781" s="127"/>
    </row>
    <row r="7782" spans="3:25" ht="19" hidden="1">
      <c r="C7782" s="933"/>
      <c r="D7782" s="933"/>
      <c r="E7782" s="19"/>
      <c r="I7782" s="100"/>
      <c r="M7782" s="100"/>
      <c r="Q7782" s="99"/>
      <c r="R7782" s="340"/>
      <c r="S7782" s="119"/>
      <c r="T7782" s="123"/>
      <c r="U7782" s="119"/>
      <c r="V7782" s="99"/>
      <c r="W7782" s="127"/>
      <c r="X7782" s="99"/>
      <c r="Y7782" s="127"/>
    </row>
    <row r="7783" spans="3:25" ht="19" hidden="1">
      <c r="C7783" s="933"/>
      <c r="D7783" s="933"/>
      <c r="E7783" s="19"/>
      <c r="I7783" s="100"/>
      <c r="M7783" s="100"/>
      <c r="Q7783" s="99"/>
      <c r="R7783" s="340"/>
      <c r="S7783" s="119"/>
      <c r="T7783" s="123"/>
      <c r="U7783" s="119"/>
      <c r="V7783" s="99"/>
      <c r="W7783" s="127"/>
      <c r="X7783" s="99"/>
      <c r="Y7783" s="127"/>
    </row>
    <row r="7784" spans="3:25" ht="19" hidden="1">
      <c r="C7784" s="933"/>
      <c r="D7784" s="933"/>
      <c r="E7784" s="19"/>
      <c r="I7784" s="100"/>
      <c r="M7784" s="100"/>
      <c r="Q7784" s="99"/>
      <c r="R7784" s="340"/>
      <c r="S7784" s="119"/>
      <c r="T7784" s="123"/>
      <c r="U7784" s="119"/>
      <c r="V7784" s="99"/>
      <c r="W7784" s="127"/>
      <c r="X7784" s="99"/>
      <c r="Y7784" s="127"/>
    </row>
    <row r="7785" spans="3:25" ht="19" hidden="1">
      <c r="C7785" s="933"/>
      <c r="D7785" s="933"/>
      <c r="E7785" s="19"/>
      <c r="I7785" s="100"/>
      <c r="M7785" s="100"/>
      <c r="Q7785" s="99"/>
      <c r="R7785" s="340"/>
      <c r="S7785" s="119"/>
      <c r="T7785" s="123"/>
      <c r="U7785" s="119"/>
      <c r="V7785" s="99"/>
      <c r="W7785" s="127"/>
      <c r="X7785" s="99"/>
      <c r="Y7785" s="127"/>
    </row>
    <row r="7786" spans="3:25" ht="19" hidden="1">
      <c r="C7786" s="933"/>
      <c r="D7786" s="933"/>
      <c r="E7786" s="19"/>
      <c r="I7786" s="100"/>
      <c r="M7786" s="100"/>
      <c r="Q7786" s="99"/>
      <c r="R7786" s="340"/>
      <c r="S7786" s="119"/>
      <c r="T7786" s="123"/>
      <c r="U7786" s="119"/>
      <c r="V7786" s="99"/>
      <c r="W7786" s="127"/>
      <c r="X7786" s="99"/>
      <c r="Y7786" s="127"/>
    </row>
    <row r="7787" spans="3:25" ht="19" hidden="1">
      <c r="C7787" s="933"/>
      <c r="D7787" s="933"/>
      <c r="E7787" s="19"/>
      <c r="I7787" s="100"/>
      <c r="M7787" s="100"/>
      <c r="Q7787" s="99"/>
      <c r="R7787" s="340"/>
      <c r="S7787" s="119"/>
      <c r="T7787" s="123"/>
      <c r="U7787" s="119"/>
      <c r="V7787" s="99"/>
      <c r="W7787" s="127"/>
      <c r="X7787" s="99"/>
      <c r="Y7787" s="127"/>
    </row>
    <row r="7788" spans="3:25" ht="19" hidden="1">
      <c r="C7788" s="933"/>
      <c r="D7788" s="933"/>
      <c r="E7788" s="19"/>
      <c r="I7788" s="100"/>
      <c r="M7788" s="100"/>
      <c r="Q7788" s="99"/>
      <c r="R7788" s="340"/>
      <c r="S7788" s="119"/>
      <c r="T7788" s="123"/>
      <c r="U7788" s="119"/>
      <c r="V7788" s="99"/>
      <c r="W7788" s="127"/>
      <c r="X7788" s="99"/>
      <c r="Y7788" s="127"/>
    </row>
    <row r="7789" spans="3:25" ht="19" hidden="1">
      <c r="C7789" s="933"/>
      <c r="D7789" s="933"/>
      <c r="E7789" s="19"/>
      <c r="I7789" s="100"/>
      <c r="M7789" s="100"/>
      <c r="Q7789" s="99"/>
      <c r="R7789" s="340"/>
      <c r="S7789" s="119"/>
      <c r="T7789" s="123"/>
      <c r="U7789" s="119"/>
      <c r="V7789" s="99"/>
      <c r="W7789" s="127"/>
      <c r="X7789" s="99"/>
      <c r="Y7789" s="127"/>
    </row>
    <row r="7790" spans="3:25" ht="19" hidden="1">
      <c r="C7790" s="933"/>
      <c r="D7790" s="933"/>
      <c r="E7790" s="19"/>
      <c r="I7790" s="100"/>
      <c r="M7790" s="100"/>
      <c r="Q7790" s="99"/>
      <c r="R7790" s="340"/>
      <c r="S7790" s="119"/>
      <c r="T7790" s="123"/>
      <c r="U7790" s="119"/>
      <c r="V7790" s="99"/>
      <c r="W7790" s="127"/>
      <c r="X7790" s="99"/>
      <c r="Y7790" s="127"/>
    </row>
    <row r="7791" spans="3:25" ht="19" hidden="1">
      <c r="C7791" s="933"/>
      <c r="D7791" s="933"/>
      <c r="E7791" s="19"/>
      <c r="I7791" s="100"/>
      <c r="M7791" s="100"/>
      <c r="Q7791" s="99"/>
      <c r="R7791" s="340"/>
      <c r="S7791" s="119"/>
      <c r="T7791" s="123"/>
      <c r="U7791" s="119"/>
      <c r="V7791" s="99"/>
      <c r="W7791" s="127"/>
      <c r="X7791" s="99"/>
      <c r="Y7791" s="127"/>
    </row>
    <row r="7792" spans="3:25" ht="19" hidden="1">
      <c r="C7792" s="933"/>
      <c r="D7792" s="933"/>
      <c r="E7792" s="19"/>
      <c r="I7792" s="100"/>
      <c r="M7792" s="100"/>
      <c r="Q7792" s="99"/>
      <c r="R7792" s="340"/>
      <c r="S7792" s="119"/>
      <c r="T7792" s="123"/>
      <c r="U7792" s="119"/>
      <c r="V7792" s="99"/>
      <c r="W7792" s="127"/>
      <c r="X7792" s="99"/>
      <c r="Y7792" s="127"/>
    </row>
    <row r="7793" spans="3:25" ht="19" hidden="1">
      <c r="C7793" s="933"/>
      <c r="D7793" s="933"/>
      <c r="E7793" s="19"/>
      <c r="I7793" s="100"/>
      <c r="M7793" s="100"/>
      <c r="Q7793" s="99"/>
      <c r="R7793" s="340"/>
      <c r="S7793" s="119"/>
      <c r="T7793" s="123"/>
      <c r="U7793" s="119"/>
      <c r="V7793" s="99"/>
      <c r="W7793" s="127"/>
      <c r="X7793" s="99"/>
      <c r="Y7793" s="127"/>
    </row>
    <row r="7794" spans="3:25" ht="19" hidden="1">
      <c r="C7794" s="933"/>
      <c r="D7794" s="933"/>
      <c r="E7794" s="19"/>
      <c r="I7794" s="100"/>
      <c r="M7794" s="100"/>
      <c r="Q7794" s="99"/>
      <c r="R7794" s="340"/>
      <c r="S7794" s="119"/>
      <c r="T7794" s="123"/>
      <c r="U7794" s="119"/>
      <c r="V7794" s="99"/>
      <c r="W7794" s="127"/>
      <c r="X7794" s="99"/>
      <c r="Y7794" s="127"/>
    </row>
    <row r="7795" spans="3:25" ht="19" hidden="1">
      <c r="C7795" s="933"/>
      <c r="D7795" s="933"/>
      <c r="E7795" s="19"/>
      <c r="I7795" s="100"/>
      <c r="M7795" s="100"/>
      <c r="Q7795" s="99"/>
      <c r="R7795" s="340"/>
      <c r="S7795" s="119"/>
      <c r="T7795" s="123"/>
      <c r="U7795" s="119"/>
      <c r="V7795" s="99"/>
      <c r="W7795" s="127"/>
      <c r="X7795" s="99"/>
      <c r="Y7795" s="127"/>
    </row>
    <row r="7796" spans="3:25" ht="19" hidden="1">
      <c r="C7796" s="933"/>
      <c r="D7796" s="933"/>
      <c r="E7796" s="19"/>
      <c r="I7796" s="100"/>
      <c r="M7796" s="100"/>
      <c r="Q7796" s="99"/>
      <c r="R7796" s="340"/>
      <c r="S7796" s="119"/>
      <c r="T7796" s="123"/>
      <c r="U7796" s="119"/>
      <c r="V7796" s="99"/>
      <c r="W7796" s="127"/>
      <c r="X7796" s="99"/>
      <c r="Y7796" s="127"/>
    </row>
    <row r="7797" spans="3:25" ht="19" hidden="1">
      <c r="C7797" s="933"/>
      <c r="D7797" s="933"/>
      <c r="E7797" s="19"/>
      <c r="I7797" s="100"/>
      <c r="M7797" s="100"/>
      <c r="Q7797" s="99"/>
      <c r="R7797" s="340"/>
      <c r="S7797" s="119"/>
      <c r="T7797" s="123"/>
      <c r="U7797" s="119"/>
      <c r="V7797" s="99"/>
      <c r="W7797" s="127"/>
      <c r="X7797" s="99"/>
      <c r="Y7797" s="127"/>
    </row>
    <row r="7798" spans="3:25" ht="19" hidden="1">
      <c r="C7798" s="933"/>
      <c r="D7798" s="933"/>
      <c r="E7798" s="19"/>
      <c r="I7798" s="100"/>
      <c r="M7798" s="100"/>
      <c r="Q7798" s="99"/>
      <c r="R7798" s="340"/>
      <c r="S7798" s="119"/>
      <c r="T7798" s="123"/>
      <c r="U7798" s="119"/>
      <c r="V7798" s="99"/>
      <c r="W7798" s="127"/>
      <c r="X7798" s="99"/>
      <c r="Y7798" s="127"/>
    </row>
    <row r="7799" spans="3:25" ht="19" hidden="1">
      <c r="C7799" s="933"/>
      <c r="D7799" s="933"/>
      <c r="E7799" s="19"/>
      <c r="I7799" s="100"/>
      <c r="M7799" s="100"/>
      <c r="Q7799" s="99"/>
      <c r="R7799" s="340"/>
      <c r="S7799" s="119"/>
      <c r="T7799" s="123"/>
      <c r="U7799" s="119"/>
      <c r="V7799" s="99"/>
      <c r="W7799" s="127"/>
      <c r="X7799" s="99"/>
      <c r="Y7799" s="127"/>
    </row>
    <row r="7800" spans="3:25" ht="19" hidden="1">
      <c r="C7800" s="933"/>
      <c r="D7800" s="933"/>
      <c r="E7800" s="19"/>
      <c r="I7800" s="100"/>
      <c r="M7800" s="100"/>
      <c r="Q7800" s="99"/>
      <c r="R7800" s="340"/>
      <c r="S7800" s="119"/>
      <c r="T7800" s="123"/>
      <c r="U7800" s="119"/>
      <c r="V7800" s="99"/>
      <c r="W7800" s="127"/>
      <c r="X7800" s="99"/>
      <c r="Y7800" s="127"/>
    </row>
    <row r="7801" spans="3:25" ht="19" hidden="1">
      <c r="C7801" s="933"/>
      <c r="D7801" s="933"/>
      <c r="E7801" s="19"/>
      <c r="I7801" s="100"/>
      <c r="M7801" s="100"/>
      <c r="Q7801" s="99"/>
      <c r="R7801" s="340"/>
      <c r="S7801" s="119"/>
      <c r="T7801" s="123"/>
      <c r="U7801" s="119"/>
      <c r="V7801" s="99"/>
      <c r="W7801" s="127"/>
      <c r="X7801" s="99"/>
      <c r="Y7801" s="127"/>
    </row>
    <row r="7802" spans="3:25" ht="19" hidden="1">
      <c r="C7802" s="933"/>
      <c r="D7802" s="933"/>
      <c r="E7802" s="19"/>
      <c r="I7802" s="100"/>
      <c r="M7802" s="100"/>
      <c r="Q7802" s="99"/>
      <c r="R7802" s="340"/>
      <c r="S7802" s="119"/>
      <c r="T7802" s="123"/>
      <c r="U7802" s="119"/>
      <c r="V7802" s="99"/>
      <c r="W7802" s="127"/>
      <c r="X7802" s="99"/>
      <c r="Y7802" s="127"/>
    </row>
    <row r="7803" spans="3:25" ht="19" hidden="1">
      <c r="C7803" s="933"/>
      <c r="D7803" s="933"/>
      <c r="E7803" s="19"/>
      <c r="I7803" s="100"/>
      <c r="M7803" s="100"/>
      <c r="Q7803" s="99"/>
      <c r="R7803" s="340"/>
      <c r="S7803" s="119"/>
      <c r="T7803" s="123"/>
      <c r="U7803" s="119"/>
      <c r="V7803" s="99"/>
      <c r="W7803" s="127"/>
      <c r="X7803" s="99"/>
      <c r="Y7803" s="127"/>
    </row>
    <row r="7804" spans="3:25" ht="19" hidden="1">
      <c r="C7804" s="933"/>
      <c r="D7804" s="933"/>
      <c r="E7804" s="19"/>
      <c r="I7804" s="100"/>
      <c r="M7804" s="100"/>
      <c r="Q7804" s="99"/>
      <c r="R7804" s="340"/>
      <c r="S7804" s="119"/>
      <c r="T7804" s="123"/>
      <c r="U7804" s="119"/>
      <c r="V7804" s="99"/>
      <c r="W7804" s="127"/>
      <c r="X7804" s="99"/>
      <c r="Y7804" s="127"/>
    </row>
    <row r="7805" spans="3:25" ht="19" hidden="1">
      <c r="C7805" s="933"/>
      <c r="D7805" s="933"/>
      <c r="E7805" s="19"/>
      <c r="I7805" s="100"/>
      <c r="M7805" s="100"/>
      <c r="Q7805" s="99"/>
      <c r="R7805" s="340"/>
      <c r="S7805" s="119"/>
      <c r="T7805" s="123"/>
      <c r="U7805" s="119"/>
      <c r="V7805" s="99"/>
      <c r="W7805" s="127"/>
      <c r="X7805" s="99"/>
      <c r="Y7805" s="127"/>
    </row>
    <row r="7806" spans="3:25" ht="19" hidden="1">
      <c r="C7806" s="933"/>
      <c r="D7806" s="933"/>
      <c r="E7806" s="19"/>
      <c r="I7806" s="100"/>
      <c r="M7806" s="100"/>
      <c r="Q7806" s="99"/>
      <c r="R7806" s="340"/>
      <c r="S7806" s="119"/>
      <c r="T7806" s="123"/>
      <c r="U7806" s="119"/>
      <c r="V7806" s="99"/>
      <c r="W7806" s="127"/>
      <c r="X7806" s="99"/>
      <c r="Y7806" s="127"/>
    </row>
    <row r="7807" spans="3:25" ht="19" hidden="1">
      <c r="C7807" s="933"/>
      <c r="D7807" s="933"/>
      <c r="E7807" s="19"/>
      <c r="I7807" s="100"/>
      <c r="M7807" s="100"/>
      <c r="Q7807" s="99"/>
      <c r="R7807" s="340"/>
      <c r="S7807" s="119"/>
      <c r="T7807" s="123"/>
      <c r="U7807" s="119"/>
      <c r="V7807" s="99"/>
      <c r="W7807" s="127"/>
      <c r="X7807" s="99"/>
      <c r="Y7807" s="127"/>
    </row>
    <row r="7808" spans="3:25" ht="19" hidden="1">
      <c r="C7808" s="933"/>
      <c r="D7808" s="933"/>
      <c r="E7808" s="19"/>
      <c r="I7808" s="100"/>
      <c r="M7808" s="100"/>
      <c r="Q7808" s="99"/>
      <c r="R7808" s="340"/>
      <c r="S7808" s="119"/>
      <c r="T7808" s="123"/>
      <c r="U7808" s="119"/>
      <c r="V7808" s="99"/>
      <c r="W7808" s="127"/>
      <c r="X7808" s="99"/>
      <c r="Y7808" s="127"/>
    </row>
    <row r="7809" spans="3:25" ht="19" hidden="1">
      <c r="C7809" s="933"/>
      <c r="D7809" s="933"/>
      <c r="E7809" s="19"/>
      <c r="I7809" s="100"/>
      <c r="M7809" s="100"/>
      <c r="Q7809" s="99"/>
      <c r="R7809" s="340"/>
      <c r="S7809" s="119"/>
      <c r="T7809" s="123"/>
      <c r="U7809" s="119"/>
      <c r="V7809" s="99"/>
      <c r="W7809" s="127"/>
      <c r="X7809" s="99"/>
      <c r="Y7809" s="127"/>
    </row>
    <row r="7810" spans="3:25" ht="19" hidden="1">
      <c r="C7810" s="933"/>
      <c r="D7810" s="933"/>
      <c r="E7810" s="19"/>
      <c r="I7810" s="100"/>
      <c r="M7810" s="100"/>
      <c r="Q7810" s="99"/>
      <c r="R7810" s="340"/>
      <c r="S7810" s="119"/>
      <c r="T7810" s="123"/>
      <c r="U7810" s="119"/>
      <c r="V7810" s="99"/>
      <c r="W7810" s="127"/>
      <c r="X7810" s="99"/>
      <c r="Y7810" s="127"/>
    </row>
    <row r="7811" spans="3:25" ht="19" hidden="1">
      <c r="C7811" s="933"/>
      <c r="D7811" s="933"/>
      <c r="E7811" s="19"/>
      <c r="I7811" s="100"/>
      <c r="M7811" s="100"/>
      <c r="Q7811" s="99"/>
      <c r="R7811" s="340"/>
      <c r="S7811" s="119"/>
      <c r="T7811" s="123"/>
      <c r="U7811" s="119"/>
      <c r="V7811" s="99"/>
      <c r="W7811" s="127"/>
      <c r="X7811" s="99"/>
      <c r="Y7811" s="127"/>
    </row>
    <row r="7812" spans="3:25" ht="19" hidden="1">
      <c r="C7812" s="933"/>
      <c r="D7812" s="933"/>
      <c r="E7812" s="19"/>
      <c r="I7812" s="100"/>
      <c r="M7812" s="100"/>
      <c r="Q7812" s="99"/>
      <c r="R7812" s="340"/>
      <c r="S7812" s="119"/>
      <c r="T7812" s="123"/>
      <c r="U7812" s="119"/>
      <c r="V7812" s="99"/>
      <c r="W7812" s="127"/>
      <c r="X7812" s="99"/>
      <c r="Y7812" s="127"/>
    </row>
    <row r="7813" spans="3:25" ht="19" hidden="1">
      <c r="C7813" s="933"/>
      <c r="D7813" s="933"/>
      <c r="E7813" s="19"/>
      <c r="I7813" s="100"/>
      <c r="M7813" s="100"/>
      <c r="Q7813" s="99"/>
      <c r="R7813" s="340"/>
      <c r="S7813" s="119"/>
      <c r="T7813" s="123"/>
      <c r="U7813" s="119"/>
      <c r="V7813" s="99"/>
      <c r="W7813" s="127"/>
      <c r="X7813" s="99"/>
      <c r="Y7813" s="127"/>
    </row>
    <row r="7814" spans="3:25" ht="19" hidden="1">
      <c r="C7814" s="933"/>
      <c r="D7814" s="933"/>
      <c r="E7814" s="19"/>
      <c r="I7814" s="100"/>
      <c r="M7814" s="100"/>
      <c r="Q7814" s="99"/>
      <c r="R7814" s="340"/>
      <c r="S7814" s="119"/>
      <c r="T7814" s="123"/>
      <c r="U7814" s="119"/>
      <c r="V7814" s="99"/>
      <c r="W7814" s="127"/>
      <c r="X7814" s="99"/>
      <c r="Y7814" s="127"/>
    </row>
    <row r="7815" spans="3:25" ht="19" hidden="1">
      <c r="C7815" s="933"/>
      <c r="D7815" s="933"/>
      <c r="E7815" s="19"/>
      <c r="I7815" s="100"/>
      <c r="M7815" s="100"/>
      <c r="Q7815" s="99"/>
      <c r="R7815" s="340"/>
      <c r="S7815" s="119"/>
      <c r="T7815" s="123"/>
      <c r="U7815" s="119"/>
      <c r="V7815" s="99"/>
      <c r="W7815" s="127"/>
      <c r="X7815" s="99"/>
      <c r="Y7815" s="127"/>
    </row>
    <row r="7816" spans="3:25" ht="19" hidden="1">
      <c r="C7816" s="933"/>
      <c r="D7816" s="933"/>
      <c r="E7816" s="19"/>
      <c r="I7816" s="100"/>
      <c r="M7816" s="100"/>
      <c r="Q7816" s="99"/>
      <c r="R7816" s="340"/>
      <c r="S7816" s="119"/>
      <c r="T7816" s="123"/>
      <c r="U7816" s="119"/>
      <c r="V7816" s="99"/>
      <c r="W7816" s="127"/>
      <c r="X7816" s="99"/>
      <c r="Y7816" s="127"/>
    </row>
    <row r="7817" spans="3:25" ht="19" hidden="1">
      <c r="C7817" s="933"/>
      <c r="D7817" s="933"/>
      <c r="E7817" s="19"/>
      <c r="I7817" s="100"/>
      <c r="M7817" s="100"/>
      <c r="Q7817" s="99"/>
      <c r="R7817" s="340"/>
      <c r="S7817" s="119"/>
      <c r="T7817" s="123"/>
      <c r="U7817" s="119"/>
      <c r="V7817" s="99"/>
      <c r="W7817" s="127"/>
      <c r="X7817" s="99"/>
      <c r="Y7817" s="127"/>
    </row>
    <row r="7818" spans="3:25" ht="19" hidden="1">
      <c r="C7818" s="933"/>
      <c r="D7818" s="933"/>
      <c r="E7818" s="19"/>
      <c r="I7818" s="100"/>
      <c r="M7818" s="100"/>
      <c r="Q7818" s="99"/>
      <c r="R7818" s="340"/>
      <c r="S7818" s="119"/>
      <c r="T7818" s="123"/>
      <c r="U7818" s="119"/>
      <c r="V7818" s="99"/>
      <c r="W7818" s="127"/>
      <c r="X7818" s="99"/>
      <c r="Y7818" s="127"/>
    </row>
    <row r="7819" spans="3:25" ht="19" hidden="1">
      <c r="C7819" s="933"/>
      <c r="D7819" s="933"/>
      <c r="E7819" s="19"/>
      <c r="I7819" s="100"/>
      <c r="M7819" s="100"/>
      <c r="Q7819" s="99"/>
      <c r="R7819" s="340"/>
      <c r="S7819" s="119"/>
      <c r="T7819" s="123"/>
      <c r="U7819" s="119"/>
      <c r="V7819" s="99"/>
      <c r="W7819" s="127"/>
      <c r="X7819" s="99"/>
      <c r="Y7819" s="127"/>
    </row>
    <row r="7820" spans="3:25" ht="19" hidden="1">
      <c r="C7820" s="933"/>
      <c r="D7820" s="933"/>
      <c r="E7820" s="19"/>
      <c r="I7820" s="100"/>
      <c r="M7820" s="100"/>
      <c r="Q7820" s="99"/>
      <c r="R7820" s="340"/>
      <c r="S7820" s="119"/>
      <c r="T7820" s="123"/>
      <c r="U7820" s="119"/>
      <c r="V7820" s="99"/>
      <c r="W7820" s="127"/>
      <c r="X7820" s="99"/>
      <c r="Y7820" s="127"/>
    </row>
    <row r="7821" spans="3:25" ht="19" hidden="1">
      <c r="C7821" s="933"/>
      <c r="D7821" s="933"/>
      <c r="E7821" s="19"/>
      <c r="I7821" s="100"/>
      <c r="M7821" s="100"/>
      <c r="Q7821" s="99"/>
      <c r="R7821" s="340"/>
      <c r="S7821" s="119"/>
      <c r="T7821" s="123"/>
      <c r="U7821" s="119"/>
      <c r="V7821" s="99"/>
      <c r="W7821" s="127"/>
      <c r="X7821" s="99"/>
      <c r="Y7821" s="127"/>
    </row>
    <row r="7822" spans="3:25" ht="19" hidden="1">
      <c r="C7822" s="933"/>
      <c r="D7822" s="933"/>
      <c r="E7822" s="19"/>
      <c r="I7822" s="100"/>
      <c r="M7822" s="100"/>
      <c r="Q7822" s="99"/>
      <c r="R7822" s="340"/>
      <c r="S7822" s="119"/>
      <c r="T7822" s="123"/>
      <c r="U7822" s="119"/>
      <c r="V7822" s="99"/>
      <c r="W7822" s="127"/>
      <c r="X7822" s="99"/>
      <c r="Y7822" s="127"/>
    </row>
    <row r="7823" spans="3:25" ht="19" hidden="1">
      <c r="C7823" s="933"/>
      <c r="D7823" s="933"/>
      <c r="E7823" s="19"/>
      <c r="I7823" s="100"/>
      <c r="M7823" s="100"/>
      <c r="Q7823" s="99"/>
      <c r="R7823" s="340"/>
      <c r="S7823" s="119"/>
      <c r="T7823" s="123"/>
      <c r="U7823" s="119"/>
      <c r="V7823" s="99"/>
      <c r="W7823" s="127"/>
      <c r="X7823" s="99"/>
      <c r="Y7823" s="127"/>
    </row>
    <row r="7824" spans="3:25" ht="19" hidden="1">
      <c r="C7824" s="933"/>
      <c r="D7824" s="933"/>
      <c r="E7824" s="19"/>
      <c r="I7824" s="100"/>
      <c r="M7824" s="100"/>
      <c r="Q7824" s="99"/>
      <c r="R7824" s="340"/>
      <c r="S7824" s="119"/>
      <c r="T7824" s="123"/>
      <c r="U7824" s="119"/>
      <c r="V7824" s="99"/>
      <c r="W7824" s="127"/>
      <c r="X7824" s="99"/>
      <c r="Y7824" s="127"/>
    </row>
    <row r="7825" spans="3:25" ht="19" hidden="1">
      <c r="C7825" s="933"/>
      <c r="D7825" s="933"/>
      <c r="E7825" s="19"/>
      <c r="I7825" s="100"/>
      <c r="M7825" s="100"/>
      <c r="Q7825" s="99"/>
      <c r="R7825" s="340"/>
      <c r="S7825" s="119"/>
      <c r="T7825" s="123"/>
      <c r="U7825" s="119"/>
      <c r="V7825" s="99"/>
      <c r="W7825" s="127"/>
      <c r="X7825" s="99"/>
      <c r="Y7825" s="127"/>
    </row>
    <row r="7826" spans="3:25" ht="19" hidden="1">
      <c r="C7826" s="933"/>
      <c r="D7826" s="933"/>
      <c r="E7826" s="19"/>
      <c r="I7826" s="100"/>
      <c r="M7826" s="100"/>
      <c r="Q7826" s="99"/>
      <c r="R7826" s="340"/>
      <c r="S7826" s="119"/>
      <c r="T7826" s="123"/>
      <c r="U7826" s="119"/>
      <c r="V7826" s="99"/>
      <c r="W7826" s="127"/>
      <c r="X7826" s="99"/>
      <c r="Y7826" s="127"/>
    </row>
    <row r="7827" spans="3:25" ht="19" hidden="1">
      <c r="C7827" s="933"/>
      <c r="D7827" s="933"/>
      <c r="E7827" s="19"/>
      <c r="I7827" s="100"/>
      <c r="M7827" s="100"/>
      <c r="Q7827" s="99"/>
      <c r="R7827" s="340"/>
      <c r="S7827" s="119"/>
      <c r="T7827" s="123"/>
      <c r="U7827" s="119"/>
      <c r="V7827" s="99"/>
      <c r="W7827" s="127"/>
      <c r="X7827" s="99"/>
      <c r="Y7827" s="127"/>
    </row>
    <row r="7828" spans="3:25" ht="19" hidden="1">
      <c r="C7828" s="933"/>
      <c r="D7828" s="933"/>
      <c r="E7828" s="19"/>
      <c r="I7828" s="100"/>
      <c r="M7828" s="100"/>
      <c r="Q7828" s="99"/>
      <c r="R7828" s="340"/>
      <c r="S7828" s="119"/>
      <c r="T7828" s="123"/>
      <c r="U7828" s="119"/>
      <c r="V7828" s="99"/>
      <c r="W7828" s="127"/>
      <c r="X7828" s="99"/>
      <c r="Y7828" s="127"/>
    </row>
    <row r="7829" spans="3:25" ht="19" hidden="1">
      <c r="C7829" s="933"/>
      <c r="D7829" s="933"/>
      <c r="E7829" s="19"/>
      <c r="I7829" s="100"/>
      <c r="M7829" s="100"/>
      <c r="Q7829" s="99"/>
      <c r="R7829" s="340"/>
      <c r="S7829" s="119"/>
      <c r="T7829" s="123"/>
      <c r="U7829" s="119"/>
      <c r="V7829" s="99"/>
      <c r="W7829" s="127"/>
      <c r="X7829" s="99"/>
      <c r="Y7829" s="127"/>
    </row>
    <row r="7830" spans="3:25" ht="19" hidden="1">
      <c r="C7830" s="933"/>
      <c r="D7830" s="933"/>
      <c r="E7830" s="19"/>
      <c r="I7830" s="100"/>
      <c r="M7830" s="100"/>
      <c r="Q7830" s="99"/>
      <c r="R7830" s="340"/>
      <c r="S7830" s="119"/>
      <c r="T7830" s="123"/>
      <c r="U7830" s="119"/>
      <c r="V7830" s="99"/>
      <c r="W7830" s="127"/>
      <c r="X7830" s="99"/>
      <c r="Y7830" s="127"/>
    </row>
    <row r="7831" spans="3:25" ht="19" hidden="1">
      <c r="C7831" s="933"/>
      <c r="D7831" s="933"/>
      <c r="E7831" s="19"/>
      <c r="I7831" s="100"/>
      <c r="M7831" s="100"/>
      <c r="Q7831" s="99"/>
      <c r="R7831" s="340"/>
      <c r="S7831" s="119"/>
      <c r="T7831" s="123"/>
      <c r="U7831" s="119"/>
      <c r="V7831" s="99"/>
      <c r="W7831" s="127"/>
      <c r="X7831" s="99"/>
      <c r="Y7831" s="127"/>
    </row>
    <row r="7832" spans="3:25" ht="19" hidden="1">
      <c r="C7832" s="933"/>
      <c r="D7832" s="933"/>
      <c r="E7832" s="19"/>
      <c r="I7832" s="100"/>
      <c r="M7832" s="100"/>
      <c r="Q7832" s="99"/>
      <c r="R7832" s="340"/>
      <c r="S7832" s="119"/>
      <c r="T7832" s="123"/>
      <c r="U7832" s="119"/>
      <c r="V7832" s="99"/>
      <c r="W7832" s="127"/>
      <c r="X7832" s="99"/>
      <c r="Y7832" s="127"/>
    </row>
    <row r="7833" spans="3:25" ht="19" hidden="1">
      <c r="C7833" s="933"/>
      <c r="D7833" s="933"/>
      <c r="E7833" s="19"/>
      <c r="I7833" s="100"/>
      <c r="M7833" s="100"/>
      <c r="Q7833" s="99"/>
      <c r="R7833" s="340"/>
      <c r="S7833" s="119"/>
      <c r="T7833" s="123"/>
      <c r="U7833" s="119"/>
      <c r="V7833" s="99"/>
      <c r="W7833" s="127"/>
      <c r="X7833" s="99"/>
      <c r="Y7833" s="127"/>
    </row>
    <row r="7834" spans="3:25" ht="19" hidden="1">
      <c r="C7834" s="933"/>
      <c r="D7834" s="933"/>
      <c r="E7834" s="19"/>
      <c r="I7834" s="100"/>
      <c r="M7834" s="100"/>
      <c r="Q7834" s="99"/>
      <c r="R7834" s="340"/>
      <c r="S7834" s="119"/>
      <c r="T7834" s="123"/>
      <c r="U7834" s="119"/>
      <c r="V7834" s="99"/>
      <c r="W7834" s="127"/>
      <c r="X7834" s="99"/>
      <c r="Y7834" s="127"/>
    </row>
    <row r="7835" spans="3:25" ht="19" hidden="1">
      <c r="C7835" s="933"/>
      <c r="D7835" s="933"/>
      <c r="E7835" s="19"/>
      <c r="I7835" s="100"/>
      <c r="M7835" s="100"/>
      <c r="Q7835" s="99"/>
      <c r="R7835" s="340"/>
      <c r="S7835" s="119"/>
      <c r="T7835" s="123"/>
      <c r="U7835" s="119"/>
      <c r="V7835" s="99"/>
      <c r="W7835" s="127"/>
      <c r="X7835" s="99"/>
      <c r="Y7835" s="127"/>
    </row>
    <row r="7836" spans="3:25" ht="19" hidden="1">
      <c r="C7836" s="933"/>
      <c r="D7836" s="933"/>
      <c r="E7836" s="19"/>
      <c r="I7836" s="100"/>
      <c r="M7836" s="100"/>
      <c r="Q7836" s="99"/>
      <c r="R7836" s="340"/>
      <c r="S7836" s="119"/>
      <c r="T7836" s="123"/>
      <c r="U7836" s="119"/>
      <c r="V7836" s="99"/>
      <c r="W7836" s="127"/>
      <c r="X7836" s="99"/>
      <c r="Y7836" s="127"/>
    </row>
    <row r="7837" spans="3:25" ht="19" hidden="1">
      <c r="C7837" s="933"/>
      <c r="D7837" s="933"/>
      <c r="E7837" s="19"/>
      <c r="I7837" s="100"/>
      <c r="M7837" s="100"/>
      <c r="Q7837" s="99"/>
      <c r="R7837" s="340"/>
      <c r="S7837" s="119"/>
      <c r="T7837" s="123"/>
      <c r="U7837" s="119"/>
      <c r="V7837" s="99"/>
      <c r="W7837" s="127"/>
      <c r="X7837" s="99"/>
      <c r="Y7837" s="127"/>
    </row>
    <row r="7838" spans="3:25" ht="19" hidden="1">
      <c r="C7838" s="933"/>
      <c r="D7838" s="933"/>
      <c r="E7838" s="19"/>
      <c r="I7838" s="100"/>
      <c r="M7838" s="100"/>
      <c r="Q7838" s="99"/>
      <c r="R7838" s="340"/>
      <c r="S7838" s="119"/>
      <c r="T7838" s="123"/>
      <c r="U7838" s="119"/>
      <c r="V7838" s="99"/>
      <c r="W7838" s="127"/>
      <c r="X7838" s="99"/>
      <c r="Y7838" s="127"/>
    </row>
    <row r="7839" spans="3:25" ht="19" hidden="1">
      <c r="C7839" s="933"/>
      <c r="D7839" s="933"/>
      <c r="E7839" s="19"/>
      <c r="I7839" s="100"/>
      <c r="M7839" s="100"/>
      <c r="Q7839" s="99"/>
      <c r="R7839" s="340"/>
      <c r="S7839" s="119"/>
      <c r="T7839" s="123"/>
      <c r="U7839" s="119"/>
      <c r="V7839" s="99"/>
      <c r="W7839" s="127"/>
      <c r="X7839" s="99"/>
      <c r="Y7839" s="127"/>
    </row>
    <row r="7840" spans="3:25" ht="19" hidden="1">
      <c r="C7840" s="933"/>
      <c r="D7840" s="933"/>
      <c r="E7840" s="19"/>
      <c r="I7840" s="100"/>
      <c r="M7840" s="100"/>
      <c r="Q7840" s="99"/>
      <c r="R7840" s="340"/>
      <c r="S7840" s="119"/>
      <c r="T7840" s="123"/>
      <c r="U7840" s="119"/>
      <c r="V7840" s="99"/>
      <c r="W7840" s="127"/>
      <c r="X7840" s="99"/>
      <c r="Y7840" s="127"/>
    </row>
    <row r="7841" spans="3:25" ht="19" hidden="1">
      <c r="C7841" s="933"/>
      <c r="D7841" s="933"/>
      <c r="E7841" s="19"/>
      <c r="I7841" s="100"/>
      <c r="M7841" s="100"/>
      <c r="Q7841" s="99"/>
      <c r="R7841" s="340"/>
      <c r="S7841" s="119"/>
      <c r="T7841" s="123"/>
      <c r="U7841" s="119"/>
      <c r="V7841" s="99"/>
      <c r="W7841" s="127"/>
      <c r="X7841" s="99"/>
      <c r="Y7841" s="127"/>
    </row>
    <row r="7842" spans="3:25" ht="19" hidden="1">
      <c r="C7842" s="933"/>
      <c r="D7842" s="933"/>
      <c r="E7842" s="19"/>
      <c r="I7842" s="100"/>
      <c r="M7842" s="100"/>
      <c r="Q7842" s="99"/>
      <c r="R7842" s="340"/>
      <c r="S7842" s="119"/>
      <c r="T7842" s="123"/>
      <c r="U7842" s="119"/>
      <c r="V7842" s="99"/>
      <c r="W7842" s="127"/>
      <c r="X7842" s="99"/>
      <c r="Y7842" s="127"/>
    </row>
    <row r="7843" spans="3:25" ht="19" hidden="1">
      <c r="C7843" s="933"/>
      <c r="D7843" s="933"/>
      <c r="E7843" s="19"/>
      <c r="I7843" s="100"/>
      <c r="M7843" s="100"/>
      <c r="Q7843" s="99"/>
      <c r="R7843" s="340"/>
      <c r="S7843" s="119"/>
      <c r="T7843" s="123"/>
      <c r="U7843" s="119"/>
      <c r="V7843" s="99"/>
      <c r="W7843" s="127"/>
      <c r="X7843" s="99"/>
      <c r="Y7843" s="127"/>
    </row>
    <row r="7844" spans="3:25" ht="19" hidden="1">
      <c r="C7844" s="933"/>
      <c r="D7844" s="933"/>
      <c r="E7844" s="19"/>
      <c r="I7844" s="100"/>
      <c r="M7844" s="100"/>
      <c r="Q7844" s="99"/>
      <c r="R7844" s="340"/>
      <c r="S7844" s="119"/>
      <c r="T7844" s="123"/>
      <c r="U7844" s="119"/>
      <c r="V7844" s="99"/>
      <c r="W7844" s="127"/>
      <c r="X7844" s="99"/>
      <c r="Y7844" s="127"/>
    </row>
    <row r="7845" spans="3:25" ht="19" hidden="1">
      <c r="C7845" s="933"/>
      <c r="D7845" s="933"/>
      <c r="E7845" s="19"/>
      <c r="I7845" s="100"/>
      <c r="M7845" s="100"/>
      <c r="Q7845" s="99"/>
      <c r="R7845" s="340"/>
      <c r="S7845" s="119"/>
      <c r="T7845" s="123"/>
      <c r="U7845" s="119"/>
      <c r="V7845" s="99"/>
      <c r="W7845" s="127"/>
      <c r="X7845" s="99"/>
      <c r="Y7845" s="127"/>
    </row>
    <row r="7846" spans="3:25" ht="19" hidden="1">
      <c r="C7846" s="933"/>
      <c r="D7846" s="933"/>
      <c r="E7846" s="19"/>
      <c r="I7846" s="100"/>
      <c r="M7846" s="100"/>
      <c r="Q7846" s="99"/>
      <c r="R7846" s="340"/>
      <c r="S7846" s="119"/>
      <c r="T7846" s="123"/>
      <c r="U7846" s="119"/>
      <c r="V7846" s="99"/>
      <c r="W7846" s="127"/>
      <c r="X7846" s="99"/>
      <c r="Y7846" s="127"/>
    </row>
    <row r="7847" spans="3:25" ht="19" hidden="1">
      <c r="C7847" s="933"/>
      <c r="D7847" s="933"/>
      <c r="E7847" s="19"/>
      <c r="I7847" s="100"/>
      <c r="M7847" s="100"/>
      <c r="Q7847" s="99"/>
      <c r="R7847" s="340"/>
      <c r="S7847" s="119"/>
      <c r="T7847" s="123"/>
      <c r="U7847" s="119"/>
      <c r="V7847" s="99"/>
      <c r="W7847" s="127"/>
      <c r="X7847" s="99"/>
      <c r="Y7847" s="127"/>
    </row>
    <row r="7848" spans="3:25" ht="19" hidden="1">
      <c r="C7848" s="933"/>
      <c r="D7848" s="933"/>
      <c r="E7848" s="19"/>
      <c r="I7848" s="100"/>
      <c r="M7848" s="100"/>
      <c r="Q7848" s="99"/>
      <c r="R7848" s="340"/>
      <c r="S7848" s="119"/>
      <c r="T7848" s="123"/>
      <c r="U7848" s="119"/>
      <c r="V7848" s="99"/>
      <c r="W7848" s="127"/>
      <c r="X7848" s="99"/>
      <c r="Y7848" s="127"/>
    </row>
    <row r="7849" spans="3:25" ht="19" hidden="1">
      <c r="C7849" s="933"/>
      <c r="D7849" s="933"/>
      <c r="E7849" s="19"/>
      <c r="I7849" s="100"/>
      <c r="M7849" s="100"/>
      <c r="Q7849" s="99"/>
      <c r="R7849" s="340"/>
      <c r="S7849" s="119"/>
      <c r="T7849" s="123"/>
      <c r="U7849" s="119"/>
      <c r="V7849" s="99"/>
      <c r="W7849" s="127"/>
      <c r="X7849" s="99"/>
      <c r="Y7849" s="127"/>
    </row>
    <row r="7850" spans="3:25" ht="19" hidden="1">
      <c r="C7850" s="933"/>
      <c r="D7850" s="933"/>
      <c r="E7850" s="19"/>
      <c r="I7850" s="100"/>
      <c r="M7850" s="100"/>
      <c r="Q7850" s="99"/>
      <c r="R7850" s="340"/>
      <c r="S7850" s="119"/>
      <c r="T7850" s="123"/>
      <c r="U7850" s="119"/>
      <c r="V7850" s="99"/>
      <c r="W7850" s="127"/>
      <c r="X7850" s="99"/>
      <c r="Y7850" s="127"/>
    </row>
    <row r="7851" spans="3:25" ht="19" hidden="1">
      <c r="C7851" s="933"/>
      <c r="D7851" s="933"/>
      <c r="E7851" s="19"/>
      <c r="I7851" s="100"/>
      <c r="M7851" s="100"/>
      <c r="Q7851" s="99"/>
      <c r="R7851" s="340"/>
      <c r="S7851" s="119"/>
      <c r="T7851" s="123"/>
      <c r="U7851" s="119"/>
      <c r="V7851" s="99"/>
      <c r="W7851" s="127"/>
      <c r="X7851" s="99"/>
      <c r="Y7851" s="127"/>
    </row>
    <row r="7852" spans="3:25" ht="19" hidden="1">
      <c r="C7852" s="933"/>
      <c r="D7852" s="933"/>
      <c r="E7852" s="19"/>
      <c r="I7852" s="100"/>
      <c r="M7852" s="100"/>
      <c r="Q7852" s="99"/>
      <c r="R7852" s="340"/>
      <c r="S7852" s="119"/>
      <c r="T7852" s="123"/>
      <c r="U7852" s="119"/>
      <c r="V7852" s="99"/>
      <c r="W7852" s="127"/>
      <c r="X7852" s="99"/>
      <c r="Y7852" s="127"/>
    </row>
    <row r="7853" spans="3:25" ht="19" hidden="1">
      <c r="C7853" s="933"/>
      <c r="D7853" s="933"/>
      <c r="E7853" s="19"/>
      <c r="I7853" s="100"/>
      <c r="M7853" s="100"/>
      <c r="Q7853" s="99"/>
      <c r="R7853" s="340"/>
      <c r="S7853" s="119"/>
      <c r="T7853" s="123"/>
      <c r="U7853" s="119"/>
      <c r="V7853" s="99"/>
      <c r="W7853" s="127"/>
      <c r="X7853" s="99"/>
      <c r="Y7853" s="127"/>
    </row>
    <row r="7854" spans="3:25" ht="19" hidden="1">
      <c r="C7854" s="933"/>
      <c r="D7854" s="933"/>
      <c r="E7854" s="19"/>
      <c r="I7854" s="100"/>
      <c r="M7854" s="100"/>
      <c r="Q7854" s="99"/>
      <c r="R7854" s="340"/>
      <c r="S7854" s="119"/>
      <c r="T7854" s="123"/>
      <c r="U7854" s="119"/>
      <c r="V7854" s="99"/>
      <c r="W7854" s="127"/>
      <c r="X7854" s="99"/>
      <c r="Y7854" s="127"/>
    </row>
    <row r="7855" spans="3:25" ht="19" hidden="1">
      <c r="C7855" s="933"/>
      <c r="D7855" s="933"/>
      <c r="E7855" s="19"/>
      <c r="I7855" s="100"/>
      <c r="M7855" s="100"/>
      <c r="Q7855" s="99"/>
      <c r="R7855" s="340"/>
      <c r="S7855" s="119"/>
      <c r="T7855" s="123"/>
      <c r="U7855" s="119"/>
      <c r="V7855" s="99"/>
      <c r="W7855" s="127"/>
      <c r="X7855" s="99"/>
      <c r="Y7855" s="127"/>
    </row>
    <row r="7856" spans="3:25" ht="19" hidden="1">
      <c r="C7856" s="933"/>
      <c r="D7856" s="933"/>
      <c r="E7856" s="19"/>
      <c r="I7856" s="100"/>
      <c r="M7856" s="100"/>
      <c r="Q7856" s="99"/>
      <c r="R7856" s="340"/>
      <c r="S7856" s="119"/>
      <c r="T7856" s="123"/>
      <c r="U7856" s="119"/>
      <c r="V7856" s="99"/>
      <c r="W7856" s="127"/>
      <c r="X7856" s="99"/>
      <c r="Y7856" s="127"/>
    </row>
    <row r="7857" spans="3:25" ht="19" hidden="1">
      <c r="C7857" s="933"/>
      <c r="D7857" s="933"/>
      <c r="E7857" s="19"/>
      <c r="I7857" s="100"/>
      <c r="M7857" s="100"/>
      <c r="Q7857" s="99"/>
      <c r="R7857" s="340"/>
      <c r="S7857" s="119"/>
      <c r="T7857" s="123"/>
      <c r="U7857" s="119"/>
      <c r="V7857" s="99"/>
      <c r="W7857" s="127"/>
      <c r="X7857" s="99"/>
      <c r="Y7857" s="127"/>
    </row>
    <row r="7858" spans="3:25" ht="19" hidden="1">
      <c r="C7858" s="933"/>
      <c r="D7858" s="933"/>
      <c r="E7858" s="19"/>
      <c r="I7858" s="100"/>
      <c r="M7858" s="100"/>
      <c r="Q7858" s="99"/>
      <c r="R7858" s="340"/>
      <c r="S7858" s="119"/>
      <c r="T7858" s="123"/>
      <c r="U7858" s="119"/>
      <c r="V7858" s="99"/>
      <c r="W7858" s="127"/>
      <c r="X7858" s="99"/>
      <c r="Y7858" s="127"/>
    </row>
    <row r="7859" spans="3:25" ht="19" hidden="1">
      <c r="C7859" s="933"/>
      <c r="D7859" s="933"/>
      <c r="E7859" s="19"/>
      <c r="I7859" s="100"/>
      <c r="M7859" s="100"/>
      <c r="Q7859" s="99"/>
      <c r="R7859" s="340"/>
      <c r="S7859" s="119"/>
      <c r="T7859" s="123"/>
      <c r="U7859" s="119"/>
      <c r="V7859" s="99"/>
      <c r="W7859" s="127"/>
      <c r="X7859" s="99"/>
      <c r="Y7859" s="127"/>
    </row>
    <row r="7860" spans="3:25" ht="19" hidden="1">
      <c r="C7860" s="933"/>
      <c r="D7860" s="933"/>
      <c r="E7860" s="19"/>
      <c r="I7860" s="100"/>
      <c r="M7860" s="100"/>
      <c r="Q7860" s="99"/>
      <c r="R7860" s="340"/>
      <c r="S7860" s="119"/>
      <c r="T7860" s="123"/>
      <c r="U7860" s="119"/>
      <c r="V7860" s="99"/>
      <c r="W7860" s="127"/>
      <c r="X7860" s="99"/>
      <c r="Y7860" s="127"/>
    </row>
    <row r="7861" spans="3:25" ht="19" hidden="1">
      <c r="C7861" s="933"/>
      <c r="D7861" s="933"/>
      <c r="E7861" s="19"/>
      <c r="I7861" s="100"/>
      <c r="M7861" s="100"/>
      <c r="Q7861" s="99"/>
      <c r="R7861" s="340"/>
      <c r="S7861" s="119"/>
      <c r="T7861" s="123"/>
      <c r="U7861" s="119"/>
      <c r="V7861" s="99"/>
      <c r="W7861" s="127"/>
      <c r="X7861" s="99"/>
      <c r="Y7861" s="127"/>
    </row>
    <row r="7862" spans="3:25" ht="19" hidden="1">
      <c r="C7862" s="933"/>
      <c r="D7862" s="933"/>
      <c r="E7862" s="19"/>
      <c r="I7862" s="100"/>
      <c r="M7862" s="100"/>
      <c r="Q7862" s="99"/>
      <c r="R7862" s="340"/>
      <c r="S7862" s="119"/>
      <c r="T7862" s="123"/>
      <c r="U7862" s="119"/>
      <c r="V7862" s="99"/>
      <c r="W7862" s="127"/>
      <c r="X7862" s="99"/>
      <c r="Y7862" s="127"/>
    </row>
    <row r="7863" spans="3:25" ht="19" hidden="1">
      <c r="C7863" s="933"/>
      <c r="D7863" s="933"/>
      <c r="E7863" s="19"/>
      <c r="I7863" s="100"/>
      <c r="M7863" s="100"/>
      <c r="Q7863" s="99"/>
      <c r="R7863" s="340"/>
      <c r="S7863" s="119"/>
      <c r="T7863" s="123"/>
      <c r="U7863" s="119"/>
      <c r="V7863" s="99"/>
      <c r="W7863" s="127"/>
      <c r="X7863" s="99"/>
      <c r="Y7863" s="127"/>
    </row>
    <row r="7864" spans="3:25" ht="19" hidden="1">
      <c r="C7864" s="933"/>
      <c r="D7864" s="933"/>
      <c r="E7864" s="19"/>
      <c r="I7864" s="100"/>
      <c r="M7864" s="100"/>
      <c r="Q7864" s="99"/>
      <c r="R7864" s="340"/>
      <c r="S7864" s="119"/>
      <c r="T7864" s="123"/>
      <c r="U7864" s="119"/>
      <c r="V7864" s="99"/>
      <c r="W7864" s="127"/>
      <c r="X7864" s="99"/>
      <c r="Y7864" s="127"/>
    </row>
    <row r="7865" spans="3:25" ht="19" hidden="1">
      <c r="C7865" s="933"/>
      <c r="D7865" s="933"/>
      <c r="E7865" s="19"/>
      <c r="I7865" s="100"/>
      <c r="M7865" s="100"/>
      <c r="Q7865" s="99"/>
      <c r="R7865" s="340"/>
      <c r="S7865" s="119"/>
      <c r="T7865" s="123"/>
      <c r="U7865" s="119"/>
      <c r="V7865" s="99"/>
      <c r="W7865" s="127"/>
      <c r="X7865" s="99"/>
      <c r="Y7865" s="127"/>
    </row>
    <row r="7866" spans="3:25" ht="19" hidden="1">
      <c r="C7866" s="933"/>
      <c r="D7866" s="933"/>
      <c r="E7866" s="19"/>
      <c r="I7866" s="100"/>
      <c r="M7866" s="100"/>
      <c r="Q7866" s="99"/>
      <c r="R7866" s="340"/>
      <c r="S7866" s="119"/>
      <c r="T7866" s="123"/>
      <c r="U7866" s="119"/>
      <c r="V7866" s="99"/>
      <c r="W7866" s="127"/>
      <c r="X7866" s="99"/>
      <c r="Y7866" s="127"/>
    </row>
    <row r="7867" spans="3:25" ht="19" hidden="1">
      <c r="C7867" s="933"/>
      <c r="D7867" s="933"/>
      <c r="E7867" s="19"/>
      <c r="I7867" s="100"/>
      <c r="M7867" s="100"/>
      <c r="Q7867" s="99"/>
      <c r="R7867" s="340"/>
      <c r="S7867" s="119"/>
      <c r="T7867" s="123"/>
      <c r="U7867" s="119"/>
      <c r="V7867" s="99"/>
      <c r="W7867" s="127"/>
      <c r="X7867" s="99"/>
      <c r="Y7867" s="127"/>
    </row>
    <row r="7868" spans="3:25" ht="19" hidden="1">
      <c r="C7868" s="933"/>
      <c r="D7868" s="933"/>
      <c r="E7868" s="19"/>
      <c r="I7868" s="100"/>
      <c r="M7868" s="100"/>
      <c r="Q7868" s="99"/>
      <c r="R7868" s="340"/>
      <c r="S7868" s="119"/>
      <c r="T7868" s="123"/>
      <c r="U7868" s="119"/>
      <c r="V7868" s="99"/>
      <c r="W7868" s="127"/>
      <c r="X7868" s="99"/>
      <c r="Y7868" s="127"/>
    </row>
    <row r="7869" spans="3:25" ht="19" hidden="1">
      <c r="C7869" s="933"/>
      <c r="D7869" s="933"/>
      <c r="E7869" s="19"/>
      <c r="I7869" s="100"/>
      <c r="M7869" s="100"/>
      <c r="Q7869" s="99"/>
      <c r="R7869" s="340"/>
      <c r="S7869" s="119"/>
      <c r="T7869" s="123"/>
      <c r="U7869" s="119"/>
      <c r="V7869" s="99"/>
      <c r="W7869" s="127"/>
      <c r="X7869" s="99"/>
      <c r="Y7869" s="127"/>
    </row>
    <row r="7870" spans="3:25" ht="19" hidden="1">
      <c r="C7870" s="933"/>
      <c r="D7870" s="933"/>
      <c r="E7870" s="19"/>
      <c r="I7870" s="100"/>
      <c r="M7870" s="100"/>
      <c r="Q7870" s="99"/>
      <c r="R7870" s="340"/>
      <c r="S7870" s="119"/>
      <c r="T7870" s="123"/>
      <c r="U7870" s="119"/>
      <c r="V7870" s="99"/>
      <c r="W7870" s="127"/>
      <c r="X7870" s="99"/>
      <c r="Y7870" s="127"/>
    </row>
    <row r="7871" spans="3:25" ht="19" hidden="1">
      <c r="C7871" s="933"/>
      <c r="D7871" s="933"/>
      <c r="E7871" s="19"/>
      <c r="I7871" s="100"/>
      <c r="M7871" s="100"/>
      <c r="Q7871" s="99"/>
      <c r="R7871" s="340"/>
      <c r="S7871" s="119"/>
      <c r="T7871" s="123"/>
      <c r="U7871" s="119"/>
      <c r="V7871" s="99"/>
      <c r="W7871" s="127"/>
      <c r="X7871" s="99"/>
      <c r="Y7871" s="127"/>
    </row>
    <row r="7872" spans="3:25" ht="19" hidden="1">
      <c r="C7872" s="933"/>
      <c r="D7872" s="933"/>
      <c r="E7872" s="19"/>
      <c r="I7872" s="100"/>
      <c r="M7872" s="100"/>
      <c r="Q7872" s="99"/>
      <c r="R7872" s="340"/>
      <c r="S7872" s="119"/>
      <c r="T7872" s="123"/>
      <c r="U7872" s="119"/>
      <c r="V7872" s="99"/>
      <c r="W7872" s="127"/>
      <c r="X7872" s="99"/>
      <c r="Y7872" s="127"/>
    </row>
    <row r="7873" spans="3:25" ht="19" hidden="1">
      <c r="C7873" s="933"/>
      <c r="D7873" s="933"/>
      <c r="E7873" s="19"/>
      <c r="I7873" s="100"/>
      <c r="M7873" s="100"/>
      <c r="Q7873" s="99"/>
      <c r="R7873" s="340"/>
      <c r="S7873" s="119"/>
      <c r="T7873" s="123"/>
      <c r="U7873" s="119"/>
      <c r="V7873" s="99"/>
      <c r="W7873" s="127"/>
      <c r="X7873" s="99"/>
      <c r="Y7873" s="127"/>
    </row>
    <row r="7874" spans="3:25" ht="19" hidden="1">
      <c r="C7874" s="933"/>
      <c r="D7874" s="933"/>
      <c r="E7874" s="19"/>
      <c r="I7874" s="100"/>
      <c r="M7874" s="100"/>
      <c r="Q7874" s="99"/>
      <c r="R7874" s="340"/>
      <c r="S7874" s="119"/>
      <c r="T7874" s="123"/>
      <c r="U7874" s="119"/>
      <c r="V7874" s="99"/>
      <c r="W7874" s="127"/>
      <c r="X7874" s="99"/>
      <c r="Y7874" s="127"/>
    </row>
    <row r="7875" spans="3:25" ht="19" hidden="1">
      <c r="C7875" s="933"/>
      <c r="D7875" s="933"/>
      <c r="E7875" s="19"/>
      <c r="I7875" s="100"/>
      <c r="M7875" s="100"/>
      <c r="Q7875" s="99"/>
      <c r="R7875" s="340"/>
      <c r="S7875" s="119"/>
      <c r="T7875" s="123"/>
      <c r="U7875" s="119"/>
      <c r="V7875" s="99"/>
      <c r="W7875" s="127"/>
      <c r="X7875" s="99"/>
      <c r="Y7875" s="127"/>
    </row>
    <row r="7876" spans="3:25" ht="19" hidden="1">
      <c r="C7876" s="933"/>
      <c r="D7876" s="933"/>
      <c r="E7876" s="19"/>
      <c r="I7876" s="100"/>
      <c r="M7876" s="100"/>
      <c r="Q7876" s="99"/>
      <c r="R7876" s="340"/>
      <c r="S7876" s="119"/>
      <c r="T7876" s="123"/>
      <c r="U7876" s="119"/>
      <c r="V7876" s="99"/>
      <c r="W7876" s="127"/>
      <c r="X7876" s="99"/>
      <c r="Y7876" s="127"/>
    </row>
    <row r="7877" spans="3:25" ht="19" hidden="1">
      <c r="C7877" s="933"/>
      <c r="D7877" s="933"/>
      <c r="E7877" s="19"/>
      <c r="I7877" s="100"/>
      <c r="M7877" s="100"/>
      <c r="Q7877" s="99"/>
      <c r="R7877" s="340"/>
      <c r="S7877" s="119"/>
      <c r="T7877" s="123"/>
      <c r="U7877" s="119"/>
      <c r="V7877" s="99"/>
      <c r="W7877" s="127"/>
      <c r="X7877" s="99"/>
      <c r="Y7877" s="127"/>
    </row>
    <row r="7878" spans="3:25" ht="19" hidden="1">
      <c r="C7878" s="933"/>
      <c r="D7878" s="933"/>
      <c r="E7878" s="19"/>
      <c r="I7878" s="100"/>
      <c r="M7878" s="100"/>
      <c r="Q7878" s="99"/>
      <c r="R7878" s="340"/>
      <c r="S7878" s="119"/>
      <c r="T7878" s="123"/>
      <c r="U7878" s="119"/>
      <c r="V7878" s="99"/>
      <c r="W7878" s="127"/>
      <c r="X7878" s="99"/>
      <c r="Y7878" s="127"/>
    </row>
    <row r="7879" spans="3:25" ht="19" hidden="1">
      <c r="C7879" s="933"/>
      <c r="D7879" s="933"/>
      <c r="E7879" s="19"/>
      <c r="I7879" s="100"/>
      <c r="M7879" s="100"/>
      <c r="Q7879" s="99"/>
      <c r="R7879" s="340"/>
      <c r="S7879" s="119"/>
      <c r="T7879" s="123"/>
      <c r="U7879" s="119"/>
      <c r="V7879" s="99"/>
      <c r="W7879" s="127"/>
      <c r="X7879" s="99"/>
      <c r="Y7879" s="127"/>
    </row>
    <row r="7880" spans="3:25" ht="19" hidden="1">
      <c r="C7880" s="933"/>
      <c r="D7880" s="933"/>
      <c r="E7880" s="19"/>
      <c r="I7880" s="100"/>
      <c r="M7880" s="100"/>
      <c r="Q7880" s="99"/>
      <c r="R7880" s="340"/>
      <c r="S7880" s="119"/>
      <c r="T7880" s="123"/>
      <c r="U7880" s="119"/>
      <c r="V7880" s="99"/>
      <c r="W7880" s="127"/>
      <c r="X7880" s="99"/>
      <c r="Y7880" s="127"/>
    </row>
    <row r="7881" spans="3:25" ht="19" hidden="1">
      <c r="C7881" s="933"/>
      <c r="D7881" s="933"/>
      <c r="E7881" s="19"/>
      <c r="I7881" s="100"/>
      <c r="M7881" s="100"/>
      <c r="Q7881" s="99"/>
      <c r="R7881" s="340"/>
      <c r="S7881" s="119"/>
      <c r="T7881" s="123"/>
      <c r="U7881" s="119"/>
      <c r="V7881" s="99"/>
      <c r="W7881" s="127"/>
      <c r="X7881" s="99"/>
      <c r="Y7881" s="127"/>
    </row>
    <row r="7882" spans="3:25" ht="19" hidden="1">
      <c r="C7882" s="933"/>
      <c r="D7882" s="933"/>
      <c r="E7882" s="19"/>
      <c r="I7882" s="100"/>
      <c r="M7882" s="100"/>
      <c r="Q7882" s="99"/>
      <c r="R7882" s="340"/>
      <c r="S7882" s="119"/>
      <c r="T7882" s="123"/>
      <c r="U7882" s="119"/>
      <c r="V7882" s="99"/>
      <c r="W7882" s="127"/>
      <c r="X7882" s="99"/>
      <c r="Y7882" s="127"/>
    </row>
    <row r="7883" spans="3:25" ht="19" hidden="1">
      <c r="C7883" s="933"/>
      <c r="D7883" s="933"/>
      <c r="E7883" s="19"/>
      <c r="I7883" s="100"/>
      <c r="M7883" s="100"/>
      <c r="Q7883" s="99"/>
      <c r="R7883" s="340"/>
      <c r="S7883" s="119"/>
      <c r="T7883" s="123"/>
      <c r="U7883" s="119"/>
      <c r="V7883" s="99"/>
      <c r="W7883" s="127"/>
      <c r="X7883" s="99"/>
      <c r="Y7883" s="127"/>
    </row>
    <row r="7884" spans="3:25" ht="19" hidden="1">
      <c r="C7884" s="933"/>
      <c r="D7884" s="933"/>
      <c r="E7884" s="19"/>
      <c r="I7884" s="100"/>
      <c r="M7884" s="100"/>
      <c r="Q7884" s="99"/>
      <c r="R7884" s="340"/>
      <c r="S7884" s="119"/>
      <c r="T7884" s="123"/>
      <c r="U7884" s="119"/>
      <c r="V7884" s="99"/>
      <c r="W7884" s="127"/>
      <c r="X7884" s="99"/>
      <c r="Y7884" s="127"/>
    </row>
    <row r="7885" spans="3:25" ht="19" hidden="1">
      <c r="C7885" s="933"/>
      <c r="D7885" s="933"/>
      <c r="E7885" s="19"/>
      <c r="I7885" s="100"/>
      <c r="M7885" s="100"/>
      <c r="Q7885" s="99"/>
      <c r="R7885" s="340"/>
      <c r="S7885" s="119"/>
      <c r="T7885" s="123"/>
      <c r="U7885" s="119"/>
      <c r="V7885" s="99"/>
      <c r="W7885" s="127"/>
      <c r="X7885" s="99"/>
      <c r="Y7885" s="127"/>
    </row>
    <row r="7886" spans="3:25" ht="19" hidden="1">
      <c r="C7886" s="933"/>
      <c r="D7886" s="933"/>
      <c r="E7886" s="19"/>
      <c r="I7886" s="100"/>
      <c r="M7886" s="100"/>
      <c r="Q7886" s="99"/>
      <c r="R7886" s="340"/>
      <c r="S7886" s="119"/>
      <c r="T7886" s="123"/>
      <c r="U7886" s="119"/>
      <c r="V7886" s="99"/>
      <c r="W7886" s="127"/>
      <c r="X7886" s="99"/>
      <c r="Y7886" s="127"/>
    </row>
    <row r="7887" spans="3:25" ht="19" hidden="1">
      <c r="C7887" s="933"/>
      <c r="D7887" s="933"/>
      <c r="E7887" s="19"/>
      <c r="I7887" s="100"/>
      <c r="M7887" s="100"/>
      <c r="Q7887" s="99"/>
      <c r="R7887" s="340"/>
      <c r="S7887" s="119"/>
      <c r="T7887" s="123"/>
      <c r="U7887" s="119"/>
      <c r="V7887" s="99"/>
      <c r="W7887" s="127"/>
      <c r="X7887" s="99"/>
      <c r="Y7887" s="127"/>
    </row>
    <row r="7888" spans="3:25" ht="19" hidden="1">
      <c r="C7888" s="933"/>
      <c r="D7888" s="933"/>
      <c r="E7888" s="19"/>
      <c r="I7888" s="100"/>
      <c r="M7888" s="100"/>
      <c r="Q7888" s="99"/>
      <c r="R7888" s="340"/>
      <c r="S7888" s="119"/>
      <c r="T7888" s="123"/>
      <c r="U7888" s="119"/>
      <c r="V7888" s="99"/>
      <c r="W7888" s="127"/>
      <c r="X7888" s="99"/>
      <c r="Y7888" s="127"/>
    </row>
    <row r="7889" spans="3:25" ht="19" hidden="1">
      <c r="C7889" s="933"/>
      <c r="D7889" s="933"/>
      <c r="E7889" s="19"/>
      <c r="I7889" s="100"/>
      <c r="M7889" s="100"/>
      <c r="Q7889" s="99"/>
      <c r="R7889" s="340"/>
      <c r="S7889" s="119"/>
      <c r="T7889" s="123"/>
      <c r="U7889" s="119"/>
      <c r="V7889" s="99"/>
      <c r="W7889" s="127"/>
      <c r="X7889" s="99"/>
      <c r="Y7889" s="127"/>
    </row>
    <row r="7890" spans="3:25" ht="19" hidden="1">
      <c r="C7890" s="933"/>
      <c r="D7890" s="933"/>
      <c r="E7890" s="19"/>
      <c r="I7890" s="100"/>
      <c r="M7890" s="100"/>
      <c r="Q7890" s="99"/>
      <c r="R7890" s="340"/>
      <c r="S7890" s="119"/>
      <c r="T7890" s="123"/>
      <c r="U7890" s="119"/>
      <c r="V7890" s="99"/>
      <c r="W7890" s="127"/>
      <c r="X7890" s="99"/>
      <c r="Y7890" s="127"/>
    </row>
    <row r="7891" spans="3:25" ht="19" hidden="1">
      <c r="C7891" s="933"/>
      <c r="D7891" s="933"/>
      <c r="E7891" s="19"/>
      <c r="I7891" s="100"/>
      <c r="M7891" s="100"/>
      <c r="Q7891" s="99"/>
      <c r="R7891" s="340"/>
      <c r="S7891" s="119"/>
      <c r="T7891" s="123"/>
      <c r="U7891" s="119"/>
      <c r="V7891" s="99"/>
      <c r="W7891" s="127"/>
      <c r="X7891" s="99"/>
      <c r="Y7891" s="127"/>
    </row>
    <row r="7892" spans="3:25" ht="19" hidden="1">
      <c r="C7892" s="933"/>
      <c r="D7892" s="933"/>
      <c r="E7892" s="19"/>
      <c r="I7892" s="100"/>
      <c r="M7892" s="100"/>
      <c r="Q7892" s="99"/>
      <c r="R7892" s="340"/>
      <c r="S7892" s="119"/>
      <c r="T7892" s="123"/>
      <c r="U7892" s="119"/>
      <c r="V7892" s="99"/>
      <c r="W7892" s="127"/>
      <c r="X7892" s="99"/>
      <c r="Y7892" s="127"/>
    </row>
    <row r="7893" spans="3:25" ht="19" hidden="1">
      <c r="C7893" s="933"/>
      <c r="D7893" s="933"/>
      <c r="E7893" s="19"/>
      <c r="I7893" s="100"/>
      <c r="M7893" s="100"/>
      <c r="Q7893" s="99"/>
      <c r="R7893" s="340"/>
      <c r="S7893" s="119"/>
      <c r="T7893" s="123"/>
      <c r="U7893" s="119"/>
      <c r="V7893" s="99"/>
      <c r="W7893" s="127"/>
      <c r="X7893" s="99"/>
      <c r="Y7893" s="127"/>
    </row>
    <row r="7894" spans="3:25" ht="19" hidden="1">
      <c r="C7894" s="933"/>
      <c r="D7894" s="933"/>
      <c r="E7894" s="19"/>
      <c r="I7894" s="100"/>
      <c r="M7894" s="100"/>
      <c r="Q7894" s="99"/>
      <c r="R7894" s="340"/>
      <c r="S7894" s="119"/>
      <c r="T7894" s="123"/>
      <c r="U7894" s="119"/>
      <c r="V7894" s="99"/>
      <c r="W7894" s="127"/>
      <c r="X7894" s="99"/>
      <c r="Y7894" s="127"/>
    </row>
    <row r="7895" spans="3:25" ht="19" hidden="1">
      <c r="C7895" s="933"/>
      <c r="D7895" s="933"/>
      <c r="E7895" s="19"/>
      <c r="I7895" s="100"/>
      <c r="M7895" s="100"/>
      <c r="Q7895" s="99"/>
      <c r="R7895" s="340"/>
      <c r="S7895" s="119"/>
      <c r="T7895" s="123"/>
      <c r="U7895" s="119"/>
      <c r="V7895" s="99"/>
      <c r="W7895" s="127"/>
      <c r="X7895" s="99"/>
      <c r="Y7895" s="127"/>
    </row>
    <row r="7896" spans="3:25" ht="19" hidden="1">
      <c r="C7896" s="933"/>
      <c r="D7896" s="933"/>
      <c r="E7896" s="19"/>
      <c r="I7896" s="100"/>
      <c r="M7896" s="100"/>
      <c r="Q7896" s="99"/>
      <c r="R7896" s="340"/>
      <c r="S7896" s="119"/>
      <c r="T7896" s="123"/>
      <c r="U7896" s="119"/>
      <c r="V7896" s="99"/>
      <c r="W7896" s="127"/>
      <c r="X7896" s="99"/>
      <c r="Y7896" s="127"/>
    </row>
    <row r="7897" spans="3:25" ht="19" hidden="1">
      <c r="C7897" s="933"/>
      <c r="D7897" s="933"/>
      <c r="E7897" s="19"/>
      <c r="I7897" s="100"/>
      <c r="M7897" s="100"/>
      <c r="Q7897" s="99"/>
      <c r="R7897" s="340"/>
      <c r="S7897" s="119"/>
      <c r="T7897" s="123"/>
      <c r="U7897" s="119"/>
      <c r="V7897" s="99"/>
      <c r="W7897" s="127"/>
      <c r="X7897" s="99"/>
      <c r="Y7897" s="127"/>
    </row>
    <row r="7898" spans="3:25" ht="19" hidden="1">
      <c r="C7898" s="933"/>
      <c r="D7898" s="933"/>
      <c r="E7898" s="19"/>
      <c r="I7898" s="100"/>
      <c r="M7898" s="100"/>
      <c r="Q7898" s="99"/>
      <c r="R7898" s="340"/>
      <c r="S7898" s="119"/>
      <c r="T7898" s="123"/>
      <c r="U7898" s="119"/>
      <c r="V7898" s="99"/>
      <c r="W7898" s="127"/>
      <c r="X7898" s="99"/>
      <c r="Y7898" s="127"/>
    </row>
    <row r="7899" spans="3:25" ht="19" hidden="1">
      <c r="C7899" s="933"/>
      <c r="D7899" s="933"/>
      <c r="E7899" s="19"/>
      <c r="I7899" s="100"/>
      <c r="M7899" s="100"/>
      <c r="Q7899" s="99"/>
      <c r="R7899" s="340"/>
      <c r="S7899" s="119"/>
      <c r="T7899" s="123"/>
      <c r="U7899" s="119"/>
      <c r="V7899" s="99"/>
      <c r="W7899" s="127"/>
      <c r="X7899" s="99"/>
      <c r="Y7899" s="127"/>
    </row>
    <row r="7900" spans="3:25" ht="19" hidden="1">
      <c r="C7900" s="933"/>
      <c r="D7900" s="933"/>
      <c r="E7900" s="19"/>
      <c r="I7900" s="100"/>
      <c r="M7900" s="100"/>
      <c r="Q7900" s="99"/>
      <c r="R7900" s="340"/>
      <c r="S7900" s="119"/>
      <c r="T7900" s="123"/>
      <c r="U7900" s="119"/>
      <c r="V7900" s="99"/>
      <c r="W7900" s="127"/>
      <c r="X7900" s="99"/>
      <c r="Y7900" s="127"/>
    </row>
    <row r="7901" spans="3:25" ht="19" hidden="1">
      <c r="C7901" s="933"/>
      <c r="D7901" s="933"/>
      <c r="E7901" s="19"/>
      <c r="I7901" s="100"/>
      <c r="M7901" s="100"/>
      <c r="Q7901" s="99"/>
      <c r="R7901" s="340"/>
      <c r="S7901" s="119"/>
      <c r="T7901" s="123"/>
      <c r="U7901" s="119"/>
      <c r="V7901" s="99"/>
      <c r="W7901" s="127"/>
      <c r="X7901" s="99"/>
      <c r="Y7901" s="127"/>
    </row>
    <row r="7902" spans="3:25" ht="19" hidden="1">
      <c r="C7902" s="933"/>
      <c r="D7902" s="933"/>
      <c r="E7902" s="19"/>
      <c r="I7902" s="100"/>
      <c r="M7902" s="100"/>
      <c r="Q7902" s="99"/>
      <c r="R7902" s="340"/>
      <c r="S7902" s="119"/>
      <c r="T7902" s="123"/>
      <c r="U7902" s="119"/>
      <c r="V7902" s="99"/>
      <c r="W7902" s="127"/>
      <c r="X7902" s="99"/>
      <c r="Y7902" s="127"/>
    </row>
    <row r="7903" spans="3:25" ht="19" hidden="1">
      <c r="C7903" s="933"/>
      <c r="D7903" s="933"/>
      <c r="E7903" s="19"/>
      <c r="I7903" s="100"/>
      <c r="M7903" s="100"/>
      <c r="Q7903" s="99"/>
      <c r="R7903" s="340"/>
      <c r="S7903" s="119"/>
      <c r="T7903" s="123"/>
      <c r="U7903" s="119"/>
      <c r="V7903" s="99"/>
      <c r="W7903" s="127"/>
      <c r="X7903" s="99"/>
      <c r="Y7903" s="127"/>
    </row>
    <row r="7904" spans="3:25" ht="19" hidden="1">
      <c r="C7904" s="933"/>
      <c r="D7904" s="933"/>
      <c r="E7904" s="19"/>
      <c r="I7904" s="100"/>
      <c r="M7904" s="100"/>
      <c r="Q7904" s="99"/>
      <c r="R7904" s="340"/>
      <c r="S7904" s="119"/>
      <c r="T7904" s="123"/>
      <c r="U7904" s="119"/>
      <c r="V7904" s="99"/>
      <c r="W7904" s="127"/>
      <c r="X7904" s="99"/>
      <c r="Y7904" s="127"/>
    </row>
    <row r="7905" spans="3:25" ht="19" hidden="1">
      <c r="C7905" s="933"/>
      <c r="D7905" s="933"/>
      <c r="E7905" s="19"/>
      <c r="I7905" s="100"/>
      <c r="M7905" s="100"/>
      <c r="Q7905" s="99"/>
      <c r="R7905" s="340"/>
      <c r="S7905" s="119"/>
      <c r="T7905" s="123"/>
      <c r="U7905" s="119"/>
      <c r="V7905" s="99"/>
      <c r="W7905" s="127"/>
      <c r="X7905" s="99"/>
      <c r="Y7905" s="127"/>
    </row>
    <row r="7906" spans="3:25" ht="19" hidden="1">
      <c r="C7906" s="933"/>
      <c r="D7906" s="933"/>
      <c r="E7906" s="19"/>
      <c r="I7906" s="100"/>
      <c r="M7906" s="100"/>
      <c r="Q7906" s="99"/>
      <c r="R7906" s="340"/>
      <c r="S7906" s="119"/>
      <c r="T7906" s="123"/>
      <c r="U7906" s="119"/>
      <c r="V7906" s="99"/>
      <c r="W7906" s="127"/>
      <c r="X7906" s="99"/>
      <c r="Y7906" s="127"/>
    </row>
    <row r="7907" spans="3:25" ht="19" hidden="1">
      <c r="C7907" s="933"/>
      <c r="D7907" s="933"/>
      <c r="E7907" s="19"/>
      <c r="I7907" s="100"/>
      <c r="M7907" s="100"/>
      <c r="Q7907" s="99"/>
      <c r="R7907" s="340"/>
      <c r="S7907" s="119"/>
      <c r="T7907" s="123"/>
      <c r="U7907" s="119"/>
      <c r="V7907" s="99"/>
      <c r="W7907" s="127"/>
      <c r="X7907" s="99"/>
      <c r="Y7907" s="127"/>
    </row>
    <row r="7908" spans="3:25" ht="19" hidden="1">
      <c r="C7908" s="933"/>
      <c r="D7908" s="933"/>
      <c r="E7908" s="19"/>
      <c r="I7908" s="100"/>
      <c r="M7908" s="100"/>
      <c r="Q7908" s="99"/>
      <c r="R7908" s="340"/>
      <c r="S7908" s="119"/>
      <c r="T7908" s="123"/>
      <c r="U7908" s="119"/>
      <c r="V7908" s="99"/>
      <c r="W7908" s="127"/>
      <c r="X7908" s="99"/>
      <c r="Y7908" s="127"/>
    </row>
    <row r="7909" spans="3:25" ht="19" hidden="1">
      <c r="C7909" s="933"/>
      <c r="D7909" s="933"/>
      <c r="E7909" s="19"/>
      <c r="I7909" s="100"/>
      <c r="M7909" s="100"/>
      <c r="Q7909" s="99"/>
      <c r="R7909" s="340"/>
      <c r="S7909" s="119"/>
      <c r="T7909" s="123"/>
      <c r="U7909" s="119"/>
      <c r="V7909" s="99"/>
      <c r="W7909" s="127"/>
      <c r="X7909" s="99"/>
      <c r="Y7909" s="127"/>
    </row>
    <row r="7910" spans="3:25" ht="19" hidden="1">
      <c r="C7910" s="933"/>
      <c r="D7910" s="933"/>
      <c r="E7910" s="19"/>
      <c r="I7910" s="100"/>
      <c r="M7910" s="100"/>
      <c r="Q7910" s="99"/>
      <c r="R7910" s="340"/>
      <c r="S7910" s="119"/>
      <c r="T7910" s="123"/>
      <c r="U7910" s="119"/>
      <c r="V7910" s="99"/>
      <c r="W7910" s="127"/>
      <c r="X7910" s="99"/>
      <c r="Y7910" s="127"/>
    </row>
    <row r="7911" spans="3:25" ht="19" hidden="1">
      <c r="C7911" s="933"/>
      <c r="D7911" s="933"/>
      <c r="E7911" s="19"/>
      <c r="I7911" s="100"/>
      <c r="M7911" s="100"/>
      <c r="Q7911" s="99"/>
      <c r="R7911" s="340"/>
      <c r="S7911" s="119"/>
      <c r="T7911" s="123"/>
      <c r="U7911" s="119"/>
      <c r="V7911" s="99"/>
      <c r="W7911" s="127"/>
      <c r="X7911" s="99"/>
      <c r="Y7911" s="127"/>
    </row>
    <row r="7912" spans="3:25" ht="19" hidden="1">
      <c r="C7912" s="933"/>
      <c r="D7912" s="933"/>
      <c r="E7912" s="19"/>
      <c r="I7912" s="100"/>
      <c r="M7912" s="100"/>
      <c r="Q7912" s="99"/>
      <c r="R7912" s="340"/>
      <c r="S7912" s="119"/>
      <c r="T7912" s="123"/>
      <c r="U7912" s="119"/>
      <c r="V7912" s="99"/>
      <c r="W7912" s="127"/>
      <c r="X7912" s="99"/>
      <c r="Y7912" s="127"/>
    </row>
    <row r="7913" spans="3:25" ht="19" hidden="1">
      <c r="C7913" s="933"/>
      <c r="D7913" s="933"/>
      <c r="E7913" s="19"/>
      <c r="I7913" s="100"/>
      <c r="M7913" s="100"/>
      <c r="Q7913" s="99"/>
      <c r="R7913" s="340"/>
      <c r="S7913" s="119"/>
      <c r="T7913" s="123"/>
      <c r="U7913" s="119"/>
      <c r="V7913" s="99"/>
      <c r="W7913" s="127"/>
      <c r="X7913" s="99"/>
      <c r="Y7913" s="127"/>
    </row>
    <row r="7914" spans="3:25" ht="19" hidden="1">
      <c r="C7914" s="933"/>
      <c r="D7914" s="933"/>
      <c r="E7914" s="19"/>
      <c r="I7914" s="100"/>
      <c r="M7914" s="100"/>
      <c r="Q7914" s="99"/>
      <c r="R7914" s="340"/>
      <c r="S7914" s="119"/>
      <c r="T7914" s="123"/>
      <c r="U7914" s="119"/>
      <c r="V7914" s="99"/>
      <c r="W7914" s="127"/>
      <c r="X7914" s="99"/>
      <c r="Y7914" s="127"/>
    </row>
    <row r="7915" spans="3:25" ht="19" hidden="1">
      <c r="C7915" s="933"/>
      <c r="D7915" s="933"/>
      <c r="E7915" s="19"/>
      <c r="I7915" s="100"/>
      <c r="M7915" s="100"/>
      <c r="Q7915" s="99"/>
      <c r="R7915" s="340"/>
      <c r="S7915" s="119"/>
      <c r="T7915" s="123"/>
      <c r="U7915" s="119"/>
      <c r="V7915" s="99"/>
      <c r="W7915" s="127"/>
      <c r="X7915" s="99"/>
      <c r="Y7915" s="127"/>
    </row>
    <row r="7916" spans="3:25" ht="19" hidden="1">
      <c r="C7916" s="933"/>
      <c r="D7916" s="933"/>
      <c r="E7916" s="19"/>
      <c r="I7916" s="100"/>
      <c r="M7916" s="100"/>
      <c r="Q7916" s="99"/>
      <c r="R7916" s="340"/>
      <c r="S7916" s="119"/>
      <c r="T7916" s="123"/>
      <c r="U7916" s="119"/>
      <c r="V7916" s="99"/>
      <c r="W7916" s="127"/>
      <c r="X7916" s="99"/>
      <c r="Y7916" s="127"/>
    </row>
    <row r="7917" spans="3:25" ht="19" hidden="1">
      <c r="C7917" s="933"/>
      <c r="D7917" s="933"/>
      <c r="E7917" s="19"/>
      <c r="I7917" s="100"/>
      <c r="M7917" s="100"/>
      <c r="Q7917" s="99"/>
      <c r="R7917" s="340"/>
      <c r="S7917" s="119"/>
      <c r="T7917" s="123"/>
      <c r="U7917" s="119"/>
      <c r="V7917" s="99"/>
      <c r="W7917" s="127"/>
      <c r="X7917" s="99"/>
      <c r="Y7917" s="127"/>
    </row>
    <row r="7918" spans="3:25" ht="19" hidden="1">
      <c r="C7918" s="933"/>
      <c r="D7918" s="933"/>
      <c r="E7918" s="19"/>
      <c r="I7918" s="100"/>
      <c r="M7918" s="100"/>
      <c r="Q7918" s="99"/>
      <c r="R7918" s="340"/>
      <c r="S7918" s="119"/>
      <c r="T7918" s="123"/>
      <c r="U7918" s="119"/>
      <c r="V7918" s="99"/>
      <c r="W7918" s="127"/>
      <c r="X7918" s="99"/>
      <c r="Y7918" s="127"/>
    </row>
    <row r="7919" spans="3:25" ht="19" hidden="1">
      <c r="C7919" s="933"/>
      <c r="D7919" s="933"/>
      <c r="E7919" s="19"/>
      <c r="I7919" s="100"/>
      <c r="M7919" s="100"/>
      <c r="Q7919" s="99"/>
      <c r="R7919" s="340"/>
      <c r="S7919" s="119"/>
      <c r="T7919" s="123"/>
      <c r="U7919" s="119"/>
      <c r="V7919" s="99"/>
      <c r="W7919" s="127"/>
      <c r="X7919" s="99"/>
      <c r="Y7919" s="127"/>
    </row>
    <row r="7920" spans="3:25" ht="19" hidden="1">
      <c r="C7920" s="933"/>
      <c r="D7920" s="933"/>
      <c r="E7920" s="19"/>
      <c r="I7920" s="100"/>
      <c r="M7920" s="100"/>
      <c r="Q7920" s="99"/>
      <c r="R7920" s="340"/>
      <c r="S7920" s="119"/>
      <c r="T7920" s="123"/>
      <c r="U7920" s="119"/>
      <c r="V7920" s="99"/>
      <c r="W7920" s="127"/>
      <c r="X7920" s="99"/>
      <c r="Y7920" s="127"/>
    </row>
    <row r="7921" spans="3:25" ht="19" hidden="1">
      <c r="C7921" s="933"/>
      <c r="D7921" s="933"/>
      <c r="E7921" s="19"/>
      <c r="I7921" s="100"/>
      <c r="M7921" s="100"/>
      <c r="Q7921" s="99"/>
      <c r="R7921" s="340"/>
      <c r="S7921" s="119"/>
      <c r="T7921" s="123"/>
      <c r="U7921" s="119"/>
      <c r="V7921" s="99"/>
      <c r="W7921" s="127"/>
      <c r="X7921" s="99"/>
      <c r="Y7921" s="127"/>
    </row>
    <row r="7922" spans="3:25" ht="19" hidden="1">
      <c r="C7922" s="933"/>
      <c r="D7922" s="933"/>
      <c r="E7922" s="19"/>
      <c r="I7922" s="100"/>
      <c r="M7922" s="100"/>
      <c r="Q7922" s="99"/>
      <c r="R7922" s="340"/>
      <c r="S7922" s="119"/>
      <c r="T7922" s="123"/>
      <c r="U7922" s="119"/>
      <c r="V7922" s="99"/>
      <c r="W7922" s="127"/>
      <c r="X7922" s="99"/>
      <c r="Y7922" s="127"/>
    </row>
    <row r="7923" spans="3:25" ht="19" hidden="1">
      <c r="C7923" s="933"/>
      <c r="D7923" s="933"/>
      <c r="E7923" s="19"/>
      <c r="I7923" s="100"/>
      <c r="M7923" s="100"/>
      <c r="Q7923" s="99"/>
      <c r="R7923" s="340"/>
      <c r="S7923" s="119"/>
      <c r="T7923" s="123"/>
      <c r="U7923" s="119"/>
      <c r="V7923" s="99"/>
      <c r="W7923" s="127"/>
      <c r="X7923" s="99"/>
      <c r="Y7923" s="127"/>
    </row>
    <row r="7924" spans="3:25" ht="19" hidden="1">
      <c r="C7924" s="933"/>
      <c r="D7924" s="933"/>
      <c r="E7924" s="19"/>
      <c r="I7924" s="100"/>
      <c r="M7924" s="100"/>
      <c r="Q7924" s="99"/>
      <c r="R7924" s="340"/>
      <c r="S7924" s="119"/>
      <c r="T7924" s="123"/>
      <c r="U7924" s="119"/>
      <c r="V7924" s="99"/>
      <c r="W7924" s="127"/>
      <c r="X7924" s="99"/>
      <c r="Y7924" s="127"/>
    </row>
    <row r="7925" spans="3:25" ht="19" hidden="1">
      <c r="C7925" s="933"/>
      <c r="D7925" s="933"/>
      <c r="E7925" s="19"/>
      <c r="I7925" s="100"/>
      <c r="M7925" s="100"/>
      <c r="Q7925" s="99"/>
      <c r="R7925" s="340"/>
      <c r="S7925" s="119"/>
      <c r="T7925" s="123"/>
      <c r="U7925" s="119"/>
      <c r="V7925" s="99"/>
      <c r="W7925" s="127"/>
      <c r="X7925" s="99"/>
      <c r="Y7925" s="127"/>
    </row>
    <row r="7926" spans="3:25" ht="19" hidden="1">
      <c r="C7926" s="933"/>
      <c r="D7926" s="933"/>
      <c r="E7926" s="19"/>
      <c r="I7926" s="100"/>
      <c r="M7926" s="100"/>
      <c r="Q7926" s="99"/>
      <c r="R7926" s="340"/>
      <c r="S7926" s="119"/>
      <c r="T7926" s="123"/>
      <c r="U7926" s="119"/>
      <c r="V7926" s="99"/>
      <c r="W7926" s="127"/>
      <c r="X7926" s="99"/>
      <c r="Y7926" s="127"/>
    </row>
    <row r="7927" spans="3:25" ht="19" hidden="1">
      <c r="C7927" s="933"/>
      <c r="D7927" s="933"/>
      <c r="E7927" s="19"/>
      <c r="I7927" s="100"/>
      <c r="M7927" s="100"/>
      <c r="Q7927" s="99"/>
      <c r="R7927" s="340"/>
      <c r="S7927" s="119"/>
      <c r="T7927" s="123"/>
      <c r="U7927" s="119"/>
      <c r="V7927" s="99"/>
      <c r="W7927" s="127"/>
      <c r="X7927" s="99"/>
      <c r="Y7927" s="127"/>
    </row>
    <row r="7928" spans="3:25" ht="19" hidden="1">
      <c r="C7928" s="933"/>
      <c r="D7928" s="933"/>
      <c r="E7928" s="19"/>
      <c r="I7928" s="100"/>
      <c r="M7928" s="100"/>
      <c r="Q7928" s="99"/>
      <c r="R7928" s="340"/>
      <c r="S7928" s="119"/>
      <c r="T7928" s="123"/>
      <c r="U7928" s="119"/>
      <c r="V7928" s="99"/>
      <c r="W7928" s="127"/>
      <c r="X7928" s="99"/>
      <c r="Y7928" s="127"/>
    </row>
    <row r="7929" spans="3:25" ht="19" hidden="1">
      <c r="C7929" s="933"/>
      <c r="D7929" s="933"/>
      <c r="E7929" s="19"/>
      <c r="I7929" s="100"/>
      <c r="M7929" s="100"/>
      <c r="Q7929" s="99"/>
      <c r="R7929" s="340"/>
      <c r="S7929" s="119"/>
      <c r="T7929" s="123"/>
      <c r="U7929" s="119"/>
      <c r="V7929" s="99"/>
      <c r="W7929" s="127"/>
      <c r="X7929" s="99"/>
      <c r="Y7929" s="127"/>
    </row>
    <row r="7930" spans="3:25" ht="19" hidden="1">
      <c r="C7930" s="933"/>
      <c r="D7930" s="933"/>
      <c r="E7930" s="19"/>
      <c r="I7930" s="100"/>
      <c r="M7930" s="100"/>
      <c r="Q7930" s="99"/>
      <c r="R7930" s="340"/>
      <c r="S7930" s="119"/>
      <c r="T7930" s="123"/>
      <c r="U7930" s="119"/>
      <c r="V7930" s="99"/>
      <c r="W7930" s="127"/>
      <c r="X7930" s="99"/>
      <c r="Y7930" s="127"/>
    </row>
    <row r="7931" spans="3:25" ht="19" hidden="1">
      <c r="C7931" s="933"/>
      <c r="D7931" s="933"/>
      <c r="E7931" s="19"/>
      <c r="I7931" s="100"/>
      <c r="M7931" s="100"/>
      <c r="Q7931" s="99"/>
      <c r="R7931" s="340"/>
      <c r="S7931" s="119"/>
      <c r="T7931" s="123"/>
      <c r="U7931" s="119"/>
      <c r="V7931" s="99"/>
      <c r="W7931" s="127"/>
      <c r="X7931" s="99"/>
      <c r="Y7931" s="127"/>
    </row>
    <row r="7932" spans="3:25" ht="19" hidden="1">
      <c r="C7932" s="933"/>
      <c r="D7932" s="933"/>
      <c r="E7932" s="19"/>
      <c r="I7932" s="100"/>
      <c r="M7932" s="100"/>
      <c r="Q7932" s="99"/>
      <c r="R7932" s="340"/>
      <c r="S7932" s="119"/>
      <c r="T7932" s="123"/>
      <c r="U7932" s="119"/>
      <c r="V7932" s="99"/>
      <c r="W7932" s="127"/>
      <c r="X7932" s="99"/>
      <c r="Y7932" s="127"/>
    </row>
    <row r="7933" spans="3:25" ht="19" hidden="1">
      <c r="C7933" s="933"/>
      <c r="D7933" s="933"/>
      <c r="E7933" s="19"/>
      <c r="I7933" s="100"/>
      <c r="M7933" s="100"/>
      <c r="Q7933" s="99"/>
      <c r="R7933" s="340"/>
      <c r="S7933" s="119"/>
      <c r="T7933" s="123"/>
      <c r="U7933" s="119"/>
      <c r="V7933" s="99"/>
      <c r="W7933" s="127"/>
      <c r="X7933" s="99"/>
      <c r="Y7933" s="127"/>
    </row>
    <row r="7934" spans="3:25" ht="19" hidden="1">
      <c r="C7934" s="933"/>
      <c r="D7934" s="933"/>
      <c r="E7934" s="19"/>
      <c r="I7934" s="100"/>
      <c r="M7934" s="100"/>
      <c r="Q7934" s="99"/>
      <c r="R7934" s="340"/>
      <c r="S7934" s="119"/>
      <c r="T7934" s="123"/>
      <c r="U7934" s="119"/>
      <c r="V7934" s="99"/>
      <c r="W7934" s="127"/>
      <c r="X7934" s="99"/>
      <c r="Y7934" s="127"/>
    </row>
    <row r="7935" spans="3:25" ht="19" hidden="1">
      <c r="C7935" s="933"/>
      <c r="D7935" s="933"/>
      <c r="E7935" s="19"/>
      <c r="I7935" s="100"/>
      <c r="M7935" s="100"/>
      <c r="Q7935" s="99"/>
      <c r="R7935" s="340"/>
      <c r="S7935" s="119"/>
      <c r="T7935" s="123"/>
      <c r="U7935" s="119"/>
      <c r="V7935" s="99"/>
      <c r="W7935" s="127"/>
      <c r="X7935" s="99"/>
      <c r="Y7935" s="127"/>
    </row>
    <row r="7936" spans="3:25" ht="19" hidden="1">
      <c r="C7936" s="933"/>
      <c r="D7936" s="933"/>
      <c r="E7936" s="19"/>
      <c r="I7936" s="100"/>
      <c r="M7936" s="100"/>
      <c r="Q7936" s="99"/>
      <c r="R7936" s="340"/>
      <c r="S7936" s="119"/>
      <c r="T7936" s="123"/>
      <c r="U7936" s="119"/>
      <c r="V7936" s="99"/>
      <c r="W7936" s="127"/>
      <c r="X7936" s="99"/>
      <c r="Y7936" s="127"/>
    </row>
    <row r="7937" spans="3:25" ht="19" hidden="1">
      <c r="C7937" s="933"/>
      <c r="D7937" s="933"/>
      <c r="E7937" s="19"/>
      <c r="I7937" s="100"/>
      <c r="M7937" s="100"/>
      <c r="Q7937" s="99"/>
      <c r="R7937" s="340"/>
      <c r="S7937" s="119"/>
      <c r="T7937" s="123"/>
      <c r="U7937" s="119"/>
      <c r="V7937" s="99"/>
      <c r="W7937" s="127"/>
      <c r="X7937" s="99"/>
      <c r="Y7937" s="127"/>
    </row>
    <row r="7938" spans="3:25" ht="19" hidden="1">
      <c r="C7938" s="933"/>
      <c r="D7938" s="933"/>
      <c r="E7938" s="19"/>
      <c r="I7938" s="100"/>
      <c r="M7938" s="100"/>
      <c r="Q7938" s="99"/>
      <c r="R7938" s="340"/>
      <c r="S7938" s="119"/>
      <c r="T7938" s="123"/>
      <c r="U7938" s="119"/>
      <c r="V7938" s="99"/>
      <c r="W7938" s="127"/>
      <c r="X7938" s="99"/>
      <c r="Y7938" s="127"/>
    </row>
    <row r="7939" spans="3:25" ht="19" hidden="1">
      <c r="C7939" s="933"/>
      <c r="D7939" s="933"/>
      <c r="E7939" s="19"/>
      <c r="I7939" s="100"/>
      <c r="M7939" s="100"/>
      <c r="Q7939" s="99"/>
      <c r="R7939" s="340"/>
      <c r="S7939" s="119"/>
      <c r="T7939" s="123"/>
      <c r="U7939" s="119"/>
      <c r="V7939" s="99"/>
      <c r="W7939" s="127"/>
      <c r="X7939" s="99"/>
      <c r="Y7939" s="127"/>
    </row>
    <row r="7940" spans="3:25" ht="19" hidden="1">
      <c r="C7940" s="933"/>
      <c r="D7940" s="933"/>
      <c r="E7940" s="19"/>
      <c r="I7940" s="100"/>
      <c r="M7940" s="100"/>
      <c r="Q7940" s="99"/>
      <c r="R7940" s="340"/>
      <c r="S7940" s="119"/>
      <c r="T7940" s="123"/>
      <c r="U7940" s="119"/>
      <c r="V7940" s="99"/>
      <c r="W7940" s="127"/>
      <c r="X7940" s="99"/>
      <c r="Y7940" s="127"/>
    </row>
    <row r="7941" spans="3:25" ht="19" hidden="1">
      <c r="C7941" s="933"/>
      <c r="D7941" s="933"/>
      <c r="E7941" s="19"/>
      <c r="I7941" s="100"/>
      <c r="M7941" s="100"/>
      <c r="Q7941" s="99"/>
      <c r="R7941" s="340"/>
      <c r="S7941" s="119"/>
      <c r="T7941" s="123"/>
      <c r="U7941" s="119"/>
      <c r="V7941" s="99"/>
      <c r="W7941" s="127"/>
      <c r="X7941" s="99"/>
      <c r="Y7941" s="127"/>
    </row>
    <row r="7942" spans="3:25" ht="19" hidden="1">
      <c r="C7942" s="933"/>
      <c r="D7942" s="933"/>
      <c r="E7942" s="19"/>
      <c r="I7942" s="100"/>
      <c r="M7942" s="100"/>
      <c r="Q7942" s="99"/>
      <c r="R7942" s="340"/>
      <c r="S7942" s="119"/>
      <c r="T7942" s="123"/>
      <c r="U7942" s="119"/>
      <c r="V7942" s="99"/>
      <c r="W7942" s="127"/>
      <c r="X7942" s="99"/>
      <c r="Y7942" s="127"/>
    </row>
    <row r="7943" spans="3:25" ht="19" hidden="1">
      <c r="C7943" s="933"/>
      <c r="D7943" s="933"/>
      <c r="E7943" s="19"/>
      <c r="I7943" s="100"/>
      <c r="M7943" s="100"/>
      <c r="Q7943" s="99"/>
      <c r="R7943" s="340"/>
      <c r="S7943" s="119"/>
      <c r="T7943" s="123"/>
      <c r="U7943" s="119"/>
      <c r="V7943" s="99"/>
      <c r="W7943" s="127"/>
      <c r="X7943" s="99"/>
      <c r="Y7943" s="127"/>
    </row>
    <row r="7944" spans="3:25" ht="19" hidden="1">
      <c r="C7944" s="933"/>
      <c r="D7944" s="933"/>
      <c r="E7944" s="19"/>
      <c r="I7944" s="100"/>
      <c r="M7944" s="100"/>
      <c r="Q7944" s="99"/>
      <c r="R7944" s="340"/>
      <c r="S7944" s="119"/>
      <c r="T7944" s="123"/>
      <c r="U7944" s="119"/>
      <c r="V7944" s="99"/>
      <c r="W7944" s="127"/>
      <c r="X7944" s="99"/>
      <c r="Y7944" s="127"/>
    </row>
    <row r="7945" spans="3:25" ht="19" hidden="1">
      <c r="C7945" s="933"/>
      <c r="D7945" s="933"/>
      <c r="E7945" s="19"/>
      <c r="I7945" s="100"/>
      <c r="M7945" s="100"/>
      <c r="Q7945" s="99"/>
      <c r="R7945" s="340"/>
      <c r="S7945" s="119"/>
      <c r="T7945" s="123"/>
      <c r="U7945" s="119"/>
      <c r="V7945" s="99"/>
      <c r="W7945" s="127"/>
      <c r="X7945" s="99"/>
      <c r="Y7945" s="127"/>
    </row>
    <row r="7946" spans="3:25" ht="19" hidden="1">
      <c r="C7946" s="933"/>
      <c r="D7946" s="933"/>
      <c r="E7946" s="19"/>
      <c r="I7946" s="100"/>
      <c r="M7946" s="100"/>
      <c r="Q7946" s="99"/>
      <c r="R7946" s="340"/>
      <c r="S7946" s="119"/>
      <c r="T7946" s="123"/>
      <c r="U7946" s="119"/>
      <c r="V7946" s="99"/>
      <c r="W7946" s="127"/>
      <c r="X7946" s="99"/>
      <c r="Y7946" s="127"/>
    </row>
    <row r="7947" spans="3:25" ht="19" hidden="1">
      <c r="C7947" s="933"/>
      <c r="D7947" s="933"/>
      <c r="E7947" s="19"/>
      <c r="I7947" s="100"/>
      <c r="M7947" s="100"/>
      <c r="Q7947" s="99"/>
      <c r="R7947" s="340"/>
      <c r="S7947" s="119"/>
      <c r="T7947" s="123"/>
      <c r="U7947" s="119"/>
      <c r="V7947" s="99"/>
      <c r="W7947" s="127"/>
      <c r="X7947" s="99"/>
      <c r="Y7947" s="127"/>
    </row>
    <row r="7948" spans="3:25" ht="19" hidden="1">
      <c r="C7948" s="933"/>
      <c r="D7948" s="933"/>
      <c r="E7948" s="19"/>
      <c r="I7948" s="100"/>
      <c r="M7948" s="100"/>
      <c r="Q7948" s="99"/>
      <c r="R7948" s="340"/>
      <c r="S7948" s="119"/>
      <c r="T7948" s="123"/>
      <c r="U7948" s="119"/>
      <c r="V7948" s="99"/>
      <c r="W7948" s="127"/>
      <c r="X7948" s="99"/>
      <c r="Y7948" s="127"/>
    </row>
    <row r="7949" spans="3:25" ht="19" hidden="1">
      <c r="C7949" s="933"/>
      <c r="D7949" s="933"/>
      <c r="E7949" s="19"/>
      <c r="I7949" s="100"/>
      <c r="M7949" s="100"/>
      <c r="Q7949" s="99"/>
      <c r="R7949" s="340"/>
      <c r="S7949" s="119"/>
      <c r="T7949" s="123"/>
      <c r="U7949" s="119"/>
      <c r="V7949" s="99"/>
      <c r="W7949" s="127"/>
      <c r="X7949" s="99"/>
      <c r="Y7949" s="127"/>
    </row>
    <row r="7950" spans="3:25" ht="19" hidden="1">
      <c r="C7950" s="933"/>
      <c r="D7950" s="933"/>
      <c r="E7950" s="19"/>
      <c r="I7950" s="100"/>
      <c r="M7950" s="100"/>
      <c r="Q7950" s="99"/>
      <c r="R7950" s="340"/>
      <c r="S7950" s="119"/>
      <c r="T7950" s="123"/>
      <c r="U7950" s="119"/>
      <c r="V7950" s="99"/>
      <c r="W7950" s="127"/>
      <c r="X7950" s="99"/>
      <c r="Y7950" s="127"/>
    </row>
    <row r="7951" spans="3:25" ht="19" hidden="1">
      <c r="C7951" s="933"/>
      <c r="D7951" s="933"/>
      <c r="E7951" s="19"/>
      <c r="I7951" s="100"/>
      <c r="M7951" s="100"/>
      <c r="Q7951" s="99"/>
      <c r="R7951" s="340"/>
      <c r="S7951" s="119"/>
      <c r="T7951" s="123"/>
      <c r="U7951" s="119"/>
      <c r="V7951" s="99"/>
      <c r="W7951" s="127"/>
      <c r="X7951" s="99"/>
      <c r="Y7951" s="127"/>
    </row>
    <row r="7952" spans="3:25" ht="19" hidden="1">
      <c r="C7952" s="933"/>
      <c r="D7952" s="933"/>
      <c r="E7952" s="19"/>
      <c r="I7952" s="100"/>
      <c r="M7952" s="100"/>
      <c r="Q7952" s="99"/>
      <c r="R7952" s="340"/>
      <c r="S7952" s="119"/>
      <c r="T7952" s="123"/>
      <c r="U7952" s="119"/>
      <c r="V7952" s="99"/>
      <c r="W7952" s="127"/>
      <c r="X7952" s="99"/>
      <c r="Y7952" s="127"/>
    </row>
    <row r="7953" spans="3:25" ht="19" hidden="1">
      <c r="C7953" s="933"/>
      <c r="D7953" s="933"/>
      <c r="E7953" s="19"/>
      <c r="I7953" s="100"/>
      <c r="M7953" s="100"/>
      <c r="Q7953" s="99"/>
      <c r="R7953" s="340"/>
      <c r="S7953" s="119"/>
      <c r="T7953" s="123"/>
      <c r="U7953" s="119"/>
      <c r="V7953" s="99"/>
      <c r="W7953" s="127"/>
      <c r="X7953" s="99"/>
      <c r="Y7953" s="127"/>
    </row>
    <row r="7954" spans="3:25" ht="19" hidden="1">
      <c r="C7954" s="933"/>
      <c r="D7954" s="933"/>
      <c r="E7954" s="19"/>
      <c r="I7954" s="100"/>
      <c r="M7954" s="100"/>
      <c r="Q7954" s="99"/>
      <c r="R7954" s="340"/>
      <c r="S7954" s="119"/>
      <c r="T7954" s="123"/>
      <c r="U7954" s="119"/>
      <c r="V7954" s="99"/>
      <c r="W7954" s="127"/>
      <c r="X7954" s="99"/>
      <c r="Y7954" s="127"/>
    </row>
    <row r="7955" spans="3:25" ht="19" hidden="1">
      <c r="C7955" s="933"/>
      <c r="D7955" s="933"/>
      <c r="E7955" s="19"/>
      <c r="I7955" s="100"/>
      <c r="M7955" s="100"/>
      <c r="Q7955" s="99"/>
      <c r="R7955" s="340"/>
      <c r="S7955" s="119"/>
      <c r="T7955" s="123"/>
      <c r="U7955" s="119"/>
      <c r="V7955" s="99"/>
      <c r="W7955" s="127"/>
      <c r="X7955" s="99"/>
      <c r="Y7955" s="127"/>
    </row>
    <row r="7956" spans="3:25" ht="19" hidden="1">
      <c r="C7956" s="933"/>
      <c r="D7956" s="933"/>
      <c r="E7956" s="19"/>
      <c r="I7956" s="100"/>
      <c r="M7956" s="100"/>
      <c r="Q7956" s="99"/>
      <c r="R7956" s="340"/>
      <c r="S7956" s="119"/>
      <c r="T7956" s="123"/>
      <c r="U7956" s="119"/>
      <c r="V7956" s="99"/>
      <c r="W7956" s="127"/>
      <c r="X7956" s="99"/>
      <c r="Y7956" s="127"/>
    </row>
    <row r="7957" spans="3:25" ht="19" hidden="1">
      <c r="C7957" s="933"/>
      <c r="D7957" s="933"/>
      <c r="E7957" s="19"/>
      <c r="I7957" s="100"/>
      <c r="M7957" s="100"/>
      <c r="Q7957" s="99"/>
      <c r="R7957" s="340"/>
      <c r="S7957" s="119"/>
      <c r="T7957" s="123"/>
      <c r="U7957" s="119"/>
      <c r="V7957" s="99"/>
      <c r="W7957" s="127"/>
      <c r="X7957" s="99"/>
      <c r="Y7957" s="127"/>
    </row>
    <row r="7958" spans="3:25" ht="19" hidden="1">
      <c r="C7958" s="933"/>
      <c r="D7958" s="933"/>
      <c r="E7958" s="19"/>
      <c r="I7958" s="100"/>
      <c r="M7958" s="100"/>
      <c r="Q7958" s="99"/>
      <c r="R7958" s="340"/>
      <c r="S7958" s="119"/>
      <c r="T7958" s="123"/>
      <c r="U7958" s="119"/>
      <c r="V7958" s="99"/>
      <c r="W7958" s="127"/>
      <c r="X7958" s="99"/>
      <c r="Y7958" s="127"/>
    </row>
    <row r="7959" spans="3:25" ht="19" hidden="1">
      <c r="C7959" s="933"/>
      <c r="D7959" s="933"/>
      <c r="E7959" s="19"/>
      <c r="I7959" s="100"/>
      <c r="M7959" s="100"/>
      <c r="Q7959" s="99"/>
      <c r="R7959" s="340"/>
      <c r="S7959" s="119"/>
      <c r="T7959" s="123"/>
      <c r="U7959" s="119"/>
      <c r="V7959" s="99"/>
      <c r="W7959" s="127"/>
      <c r="X7959" s="99"/>
      <c r="Y7959" s="127"/>
    </row>
    <row r="7960" spans="3:25" ht="19" hidden="1">
      <c r="C7960" s="933"/>
      <c r="D7960" s="933"/>
      <c r="E7960" s="19"/>
      <c r="I7960" s="100"/>
      <c r="M7960" s="100"/>
      <c r="Q7960" s="99"/>
      <c r="R7960" s="340"/>
      <c r="S7960" s="119"/>
      <c r="T7960" s="123"/>
      <c r="U7960" s="119"/>
      <c r="V7960" s="99"/>
      <c r="W7960" s="127"/>
      <c r="X7960" s="99"/>
      <c r="Y7960" s="127"/>
    </row>
    <row r="7961" spans="3:25" ht="19" hidden="1">
      <c r="C7961" s="933"/>
      <c r="D7961" s="933"/>
      <c r="E7961" s="19"/>
      <c r="I7961" s="100"/>
      <c r="M7961" s="100"/>
      <c r="Q7961" s="99"/>
      <c r="R7961" s="340"/>
      <c r="S7961" s="119"/>
      <c r="T7961" s="123"/>
      <c r="U7961" s="119"/>
      <c r="V7961" s="99"/>
      <c r="W7961" s="127"/>
      <c r="X7961" s="99"/>
      <c r="Y7961" s="127"/>
    </row>
    <row r="7962" spans="3:25" ht="19" hidden="1">
      <c r="C7962" s="933"/>
      <c r="D7962" s="933"/>
      <c r="E7962" s="19"/>
      <c r="I7962" s="100"/>
      <c r="M7962" s="100"/>
      <c r="Q7962" s="99"/>
      <c r="R7962" s="340"/>
      <c r="S7962" s="119"/>
      <c r="T7962" s="123"/>
      <c r="U7962" s="119"/>
      <c r="V7962" s="99"/>
      <c r="W7962" s="127"/>
      <c r="X7962" s="99"/>
      <c r="Y7962" s="127"/>
    </row>
    <row r="7963" spans="3:25" ht="19" hidden="1">
      <c r="C7963" s="933"/>
      <c r="D7963" s="933"/>
      <c r="E7963" s="19"/>
      <c r="I7963" s="100"/>
      <c r="M7963" s="100"/>
      <c r="Q7963" s="99"/>
      <c r="R7963" s="340"/>
      <c r="S7963" s="119"/>
      <c r="T7963" s="123"/>
      <c r="U7963" s="119"/>
      <c r="V7963" s="99"/>
      <c r="W7963" s="127"/>
      <c r="X7963" s="99"/>
      <c r="Y7963" s="127"/>
    </row>
    <row r="7964" spans="3:25" ht="19" hidden="1">
      <c r="C7964" s="933"/>
      <c r="D7964" s="933"/>
      <c r="E7964" s="19"/>
      <c r="I7964" s="100"/>
      <c r="M7964" s="100"/>
      <c r="Q7964" s="99"/>
      <c r="R7964" s="340"/>
      <c r="S7964" s="119"/>
      <c r="T7964" s="123"/>
      <c r="U7964" s="119"/>
      <c r="V7964" s="99"/>
      <c r="W7964" s="127"/>
      <c r="X7964" s="99"/>
      <c r="Y7964" s="127"/>
    </row>
    <row r="7965" spans="3:25" ht="19" hidden="1">
      <c r="C7965" s="933"/>
      <c r="D7965" s="933"/>
      <c r="E7965" s="19"/>
      <c r="I7965" s="100"/>
      <c r="M7965" s="100"/>
      <c r="Q7965" s="99"/>
      <c r="R7965" s="340"/>
      <c r="S7965" s="119"/>
      <c r="T7965" s="123"/>
      <c r="U7965" s="119"/>
      <c r="V7965" s="99"/>
      <c r="W7965" s="127"/>
      <c r="X7965" s="99"/>
      <c r="Y7965" s="127"/>
    </row>
    <row r="7966" spans="3:25" ht="19" hidden="1">
      <c r="C7966" s="933"/>
      <c r="D7966" s="933"/>
      <c r="E7966" s="19"/>
      <c r="I7966" s="100"/>
      <c r="M7966" s="100"/>
      <c r="Q7966" s="99"/>
      <c r="R7966" s="340"/>
      <c r="S7966" s="119"/>
      <c r="T7966" s="123"/>
      <c r="U7966" s="119"/>
      <c r="V7966" s="99"/>
      <c r="W7966" s="127"/>
      <c r="X7966" s="99"/>
      <c r="Y7966" s="127"/>
    </row>
    <row r="7967" spans="3:25" ht="19" hidden="1">
      <c r="C7967" s="933"/>
      <c r="D7967" s="933"/>
      <c r="E7967" s="19"/>
      <c r="I7967" s="100"/>
      <c r="M7967" s="100"/>
      <c r="Q7967" s="99"/>
      <c r="R7967" s="340"/>
      <c r="S7967" s="119"/>
      <c r="T7967" s="123"/>
      <c r="U7967" s="119"/>
      <c r="V7967" s="99"/>
      <c r="W7967" s="127"/>
      <c r="X7967" s="99"/>
      <c r="Y7967" s="127"/>
    </row>
    <row r="7968" spans="3:25" ht="19" hidden="1">
      <c r="C7968" s="933"/>
      <c r="D7968" s="933"/>
      <c r="E7968" s="19"/>
      <c r="I7968" s="100"/>
      <c r="M7968" s="100"/>
      <c r="Q7968" s="99"/>
      <c r="R7968" s="340"/>
      <c r="S7968" s="119"/>
      <c r="T7968" s="123"/>
      <c r="U7968" s="119"/>
      <c r="V7968" s="99"/>
      <c r="W7968" s="127"/>
      <c r="X7968" s="99"/>
      <c r="Y7968" s="127"/>
    </row>
    <row r="7969" spans="3:25" ht="19" hidden="1">
      <c r="C7969" s="933"/>
      <c r="D7969" s="933"/>
      <c r="E7969" s="19"/>
      <c r="I7969" s="100"/>
      <c r="M7969" s="100"/>
      <c r="Q7969" s="99"/>
      <c r="R7969" s="340"/>
      <c r="S7969" s="119"/>
      <c r="T7969" s="123"/>
      <c r="U7969" s="119"/>
      <c r="V7969" s="99"/>
      <c r="W7969" s="127"/>
      <c r="X7969" s="99"/>
      <c r="Y7969" s="127"/>
    </row>
    <row r="7970" spans="3:25" ht="19" hidden="1">
      <c r="C7970" s="933"/>
      <c r="D7970" s="933"/>
      <c r="E7970" s="19"/>
      <c r="I7970" s="100"/>
      <c r="M7970" s="100"/>
      <c r="Q7970" s="99"/>
      <c r="R7970" s="340"/>
      <c r="S7970" s="119"/>
      <c r="T7970" s="123"/>
      <c r="U7970" s="119"/>
      <c r="V7970" s="99"/>
      <c r="W7970" s="127"/>
      <c r="X7970" s="99"/>
      <c r="Y7970" s="127"/>
    </row>
    <row r="7971" spans="3:25" ht="19" hidden="1">
      <c r="C7971" s="933"/>
      <c r="D7971" s="933"/>
      <c r="E7971" s="19"/>
      <c r="I7971" s="100"/>
      <c r="M7971" s="100"/>
      <c r="Q7971" s="99"/>
      <c r="R7971" s="340"/>
      <c r="S7971" s="119"/>
      <c r="T7971" s="123"/>
      <c r="U7971" s="119"/>
      <c r="V7971" s="99"/>
      <c r="W7971" s="127"/>
      <c r="X7971" s="99"/>
      <c r="Y7971" s="127"/>
    </row>
    <row r="7972" spans="3:25" ht="19" hidden="1">
      <c r="C7972" s="933"/>
      <c r="D7972" s="933"/>
      <c r="E7972" s="19"/>
      <c r="I7972" s="100"/>
      <c r="M7972" s="100"/>
      <c r="Q7972" s="99"/>
      <c r="R7972" s="340"/>
      <c r="S7972" s="119"/>
      <c r="T7972" s="123"/>
      <c r="U7972" s="119"/>
      <c r="V7972" s="99"/>
      <c r="W7972" s="127"/>
      <c r="X7972" s="99"/>
      <c r="Y7972" s="127"/>
    </row>
    <row r="7973" spans="3:25" ht="19" hidden="1">
      <c r="C7973" s="933"/>
      <c r="D7973" s="933"/>
      <c r="E7973" s="19"/>
      <c r="I7973" s="100"/>
      <c r="M7973" s="100"/>
      <c r="Q7973" s="99"/>
      <c r="R7973" s="340"/>
      <c r="S7973" s="119"/>
      <c r="T7973" s="123"/>
      <c r="U7973" s="119"/>
      <c r="V7973" s="99"/>
      <c r="W7973" s="127"/>
      <c r="X7973" s="99"/>
      <c r="Y7973" s="127"/>
    </row>
    <row r="7974" spans="3:25" ht="19" hidden="1">
      <c r="C7974" s="933"/>
      <c r="D7974" s="933"/>
      <c r="E7974" s="19"/>
      <c r="I7974" s="100"/>
      <c r="M7974" s="100"/>
      <c r="Q7974" s="99"/>
      <c r="R7974" s="340"/>
      <c r="S7974" s="119"/>
      <c r="T7974" s="123"/>
      <c r="U7974" s="119"/>
      <c r="V7974" s="99"/>
      <c r="W7974" s="127"/>
      <c r="X7974" s="99"/>
      <c r="Y7974" s="127"/>
    </row>
    <row r="7975" spans="3:25" ht="19" hidden="1">
      <c r="C7975" s="933"/>
      <c r="D7975" s="933"/>
      <c r="E7975" s="19"/>
      <c r="I7975" s="100"/>
      <c r="M7975" s="100"/>
      <c r="Q7975" s="99"/>
      <c r="R7975" s="340"/>
      <c r="S7975" s="119"/>
      <c r="T7975" s="123"/>
      <c r="U7975" s="119"/>
      <c r="V7975" s="99"/>
      <c r="W7975" s="127"/>
      <c r="X7975" s="99"/>
      <c r="Y7975" s="127"/>
    </row>
    <row r="7976" spans="3:25" ht="19" hidden="1">
      <c r="C7976" s="933"/>
      <c r="D7976" s="933"/>
      <c r="E7976" s="19"/>
      <c r="I7976" s="100"/>
      <c r="M7976" s="100"/>
      <c r="Q7976" s="99"/>
      <c r="R7976" s="340"/>
      <c r="S7976" s="119"/>
      <c r="T7976" s="123"/>
      <c r="U7976" s="119"/>
      <c r="V7976" s="99"/>
      <c r="W7976" s="127"/>
      <c r="X7976" s="99"/>
      <c r="Y7976" s="127"/>
    </row>
    <row r="7977" spans="3:25" ht="19" hidden="1">
      <c r="C7977" s="933"/>
      <c r="D7977" s="933"/>
      <c r="E7977" s="19"/>
      <c r="I7977" s="100"/>
      <c r="M7977" s="100"/>
      <c r="Q7977" s="99"/>
      <c r="R7977" s="340"/>
      <c r="S7977" s="119"/>
      <c r="T7977" s="123"/>
      <c r="U7977" s="119"/>
      <c r="V7977" s="99"/>
      <c r="W7977" s="127"/>
      <c r="X7977" s="99"/>
      <c r="Y7977" s="127"/>
    </row>
    <row r="7978" spans="3:25" ht="19" hidden="1">
      <c r="C7978" s="933"/>
      <c r="D7978" s="933"/>
      <c r="E7978" s="19"/>
      <c r="I7978" s="100"/>
      <c r="M7978" s="100"/>
      <c r="Q7978" s="99"/>
      <c r="R7978" s="340"/>
      <c r="S7978" s="119"/>
      <c r="T7978" s="123"/>
      <c r="U7978" s="119"/>
      <c r="V7978" s="99"/>
      <c r="W7978" s="127"/>
      <c r="X7978" s="99"/>
      <c r="Y7978" s="127"/>
    </row>
    <row r="7979" spans="3:25" ht="19" hidden="1">
      <c r="C7979" s="933"/>
      <c r="D7979" s="933"/>
      <c r="E7979" s="19"/>
      <c r="I7979" s="100"/>
      <c r="M7979" s="100"/>
      <c r="Q7979" s="99"/>
      <c r="R7979" s="340"/>
      <c r="S7979" s="119"/>
      <c r="T7979" s="123"/>
      <c r="U7979" s="119"/>
      <c r="V7979" s="99"/>
      <c r="W7979" s="127"/>
      <c r="X7979" s="99"/>
      <c r="Y7979" s="127"/>
    </row>
    <row r="7980" spans="3:25" ht="19" hidden="1">
      <c r="C7980" s="933"/>
      <c r="D7980" s="933"/>
      <c r="E7980" s="19"/>
      <c r="I7980" s="100"/>
      <c r="M7980" s="100"/>
      <c r="Q7980" s="99"/>
      <c r="R7980" s="340"/>
      <c r="S7980" s="119"/>
      <c r="T7980" s="123"/>
      <c r="U7980" s="119"/>
      <c r="V7980" s="99"/>
      <c r="W7980" s="127"/>
      <c r="X7980" s="99"/>
      <c r="Y7980" s="127"/>
    </row>
    <row r="7981" spans="3:25" ht="19" hidden="1">
      <c r="C7981" s="933"/>
      <c r="D7981" s="933"/>
      <c r="E7981" s="19"/>
      <c r="I7981" s="100"/>
      <c r="M7981" s="100"/>
      <c r="Q7981" s="99"/>
      <c r="R7981" s="340"/>
      <c r="S7981" s="119"/>
      <c r="T7981" s="123"/>
      <c r="U7981" s="119"/>
      <c r="V7981" s="99"/>
      <c r="W7981" s="127"/>
      <c r="X7981" s="99"/>
      <c r="Y7981" s="127"/>
    </row>
    <row r="7982" spans="3:25" ht="19" hidden="1">
      <c r="C7982" s="933"/>
      <c r="D7982" s="933"/>
      <c r="E7982" s="19"/>
      <c r="I7982" s="100"/>
      <c r="M7982" s="100"/>
      <c r="Q7982" s="99"/>
      <c r="R7982" s="340"/>
      <c r="S7982" s="119"/>
      <c r="T7982" s="123"/>
      <c r="U7982" s="119"/>
      <c r="V7982" s="99"/>
      <c r="W7982" s="127"/>
      <c r="X7982" s="99"/>
      <c r="Y7982" s="127"/>
    </row>
    <row r="7983" spans="3:25" ht="19" hidden="1">
      <c r="C7983" s="933"/>
      <c r="D7983" s="933"/>
      <c r="E7983" s="19"/>
      <c r="I7983" s="100"/>
      <c r="M7983" s="100"/>
      <c r="Q7983" s="99"/>
      <c r="R7983" s="340"/>
      <c r="S7983" s="119"/>
      <c r="T7983" s="123"/>
      <c r="U7983" s="119"/>
      <c r="V7983" s="99"/>
      <c r="W7983" s="127"/>
      <c r="X7983" s="99"/>
      <c r="Y7983" s="127"/>
    </row>
    <row r="7984" spans="3:25" ht="19" hidden="1">
      <c r="C7984" s="933"/>
      <c r="D7984" s="933"/>
      <c r="E7984" s="19"/>
      <c r="I7984" s="100"/>
      <c r="M7984" s="100"/>
      <c r="Q7984" s="99"/>
      <c r="R7984" s="340"/>
      <c r="S7984" s="119"/>
      <c r="T7984" s="123"/>
      <c r="U7984" s="119"/>
      <c r="V7984" s="99"/>
      <c r="W7984" s="127"/>
      <c r="X7984" s="99"/>
      <c r="Y7984" s="127"/>
    </row>
    <row r="7985" spans="3:25" ht="19" hidden="1">
      <c r="C7985" s="933"/>
      <c r="D7985" s="933"/>
      <c r="E7985" s="19"/>
      <c r="I7985" s="100"/>
      <c r="M7985" s="100"/>
      <c r="Q7985" s="99"/>
      <c r="R7985" s="340"/>
      <c r="S7985" s="119"/>
      <c r="T7985" s="123"/>
      <c r="U7985" s="119"/>
      <c r="V7985" s="99"/>
      <c r="W7985" s="127"/>
      <c r="X7985" s="99"/>
      <c r="Y7985" s="127"/>
    </row>
    <row r="7986" spans="3:25" ht="19" hidden="1">
      <c r="C7986" s="933"/>
      <c r="D7986" s="933"/>
      <c r="E7986" s="19"/>
      <c r="I7986" s="100"/>
      <c r="M7986" s="100"/>
      <c r="Q7986" s="99"/>
      <c r="R7986" s="340"/>
      <c r="S7986" s="119"/>
      <c r="T7986" s="123"/>
      <c r="U7986" s="119"/>
      <c r="V7986" s="99"/>
      <c r="W7986" s="127"/>
      <c r="X7986" s="99"/>
      <c r="Y7986" s="127"/>
    </row>
    <row r="7987" spans="3:25" ht="19" hidden="1">
      <c r="C7987" s="933"/>
      <c r="D7987" s="933"/>
      <c r="E7987" s="19"/>
      <c r="I7987" s="100"/>
      <c r="M7987" s="100"/>
      <c r="Q7987" s="99"/>
      <c r="R7987" s="340"/>
      <c r="S7987" s="119"/>
      <c r="T7987" s="123"/>
      <c r="U7987" s="119"/>
      <c r="V7987" s="99"/>
      <c r="W7987" s="127"/>
      <c r="X7987" s="99"/>
      <c r="Y7987" s="127"/>
    </row>
    <row r="7988" spans="3:25" ht="19" hidden="1">
      <c r="C7988" s="933"/>
      <c r="D7988" s="933"/>
      <c r="E7988" s="19"/>
      <c r="I7988" s="100"/>
      <c r="M7988" s="100"/>
      <c r="Q7988" s="99"/>
      <c r="R7988" s="340"/>
      <c r="S7988" s="119"/>
      <c r="T7988" s="123"/>
      <c r="U7988" s="119"/>
      <c r="V7988" s="99"/>
      <c r="W7988" s="127"/>
      <c r="X7988" s="99"/>
      <c r="Y7988" s="127"/>
    </row>
    <row r="7989" spans="3:25" ht="19" hidden="1">
      <c r="C7989" s="933"/>
      <c r="D7989" s="933"/>
      <c r="E7989" s="19"/>
      <c r="I7989" s="100"/>
      <c r="M7989" s="100"/>
      <c r="Q7989" s="99"/>
      <c r="R7989" s="340"/>
      <c r="S7989" s="119"/>
      <c r="T7989" s="123"/>
      <c r="U7989" s="119"/>
      <c r="V7989" s="99"/>
      <c r="W7989" s="127"/>
      <c r="X7989" s="99"/>
      <c r="Y7989" s="127"/>
    </row>
    <row r="7990" spans="3:25" ht="19" hidden="1">
      <c r="C7990" s="933"/>
      <c r="D7990" s="933"/>
      <c r="E7990" s="19"/>
      <c r="I7990" s="100"/>
      <c r="M7990" s="100"/>
      <c r="Q7990" s="99"/>
      <c r="R7990" s="340"/>
      <c r="S7990" s="119"/>
      <c r="T7990" s="123"/>
      <c r="U7990" s="119"/>
      <c r="V7990" s="99"/>
      <c r="W7990" s="127"/>
      <c r="X7990" s="99"/>
      <c r="Y7990" s="127"/>
    </row>
    <row r="7991" spans="3:25" ht="19" hidden="1">
      <c r="C7991" s="933"/>
      <c r="D7991" s="933"/>
      <c r="E7991" s="19"/>
      <c r="I7991" s="100"/>
      <c r="M7991" s="100"/>
      <c r="Q7991" s="99"/>
      <c r="R7991" s="340"/>
      <c r="S7991" s="119"/>
      <c r="T7991" s="123"/>
      <c r="U7991" s="119"/>
      <c r="V7991" s="99"/>
      <c r="W7991" s="127"/>
      <c r="X7991" s="99"/>
      <c r="Y7991" s="127"/>
    </row>
    <row r="7992" spans="3:25" ht="19" hidden="1">
      <c r="C7992" s="933"/>
      <c r="D7992" s="933"/>
      <c r="E7992" s="19"/>
      <c r="I7992" s="100"/>
      <c r="M7992" s="100"/>
      <c r="Q7992" s="99"/>
      <c r="R7992" s="340"/>
      <c r="S7992" s="119"/>
      <c r="T7992" s="123"/>
      <c r="U7992" s="119"/>
      <c r="V7992" s="99"/>
      <c r="W7992" s="127"/>
      <c r="X7992" s="99"/>
      <c r="Y7992" s="127"/>
    </row>
    <row r="7993" spans="3:25" ht="19" hidden="1">
      <c r="C7993" s="933"/>
      <c r="D7993" s="933"/>
      <c r="E7993" s="19"/>
      <c r="I7993" s="100"/>
      <c r="M7993" s="100"/>
      <c r="Q7993" s="99"/>
      <c r="R7993" s="340"/>
      <c r="S7993" s="119"/>
      <c r="T7993" s="123"/>
      <c r="U7993" s="119"/>
      <c r="V7993" s="99"/>
      <c r="W7993" s="127"/>
      <c r="X7993" s="99"/>
      <c r="Y7993" s="127"/>
    </row>
    <row r="7994" spans="3:25" ht="19" hidden="1">
      <c r="C7994" s="933"/>
      <c r="D7994" s="933"/>
      <c r="E7994" s="19"/>
      <c r="I7994" s="100"/>
      <c r="M7994" s="100"/>
      <c r="Q7994" s="99"/>
      <c r="R7994" s="340"/>
      <c r="S7994" s="119"/>
      <c r="T7994" s="123"/>
      <c r="U7994" s="119"/>
      <c r="V7994" s="99"/>
      <c r="W7994" s="127"/>
      <c r="X7994" s="99"/>
      <c r="Y7994" s="127"/>
    </row>
    <row r="7995" spans="3:25" ht="19" hidden="1">
      <c r="C7995" s="933"/>
      <c r="D7995" s="933"/>
      <c r="E7995" s="19"/>
      <c r="I7995" s="100"/>
      <c r="M7995" s="100"/>
      <c r="Q7995" s="99"/>
      <c r="R7995" s="340"/>
      <c r="S7995" s="119"/>
      <c r="T7995" s="123"/>
      <c r="U7995" s="119"/>
      <c r="V7995" s="99"/>
      <c r="W7995" s="127"/>
      <c r="X7995" s="99"/>
      <c r="Y7995" s="127"/>
    </row>
    <row r="7996" spans="3:25" ht="19" hidden="1">
      <c r="C7996" s="933"/>
      <c r="D7996" s="933"/>
      <c r="E7996" s="19"/>
      <c r="I7996" s="100"/>
      <c r="M7996" s="100"/>
      <c r="Q7996" s="99"/>
      <c r="R7996" s="340"/>
      <c r="S7996" s="119"/>
      <c r="T7996" s="123"/>
      <c r="U7996" s="119"/>
      <c r="V7996" s="99"/>
      <c r="W7996" s="127"/>
      <c r="X7996" s="99"/>
      <c r="Y7996" s="127"/>
    </row>
    <row r="7997" spans="3:25" ht="19" hidden="1">
      <c r="C7997" s="933"/>
      <c r="D7997" s="933"/>
      <c r="E7997" s="19"/>
      <c r="I7997" s="100"/>
      <c r="M7997" s="100"/>
      <c r="Q7997" s="99"/>
      <c r="R7997" s="340"/>
      <c r="S7997" s="119"/>
      <c r="T7997" s="123"/>
      <c r="U7997" s="119"/>
      <c r="V7997" s="99"/>
      <c r="W7997" s="127"/>
      <c r="X7997" s="99"/>
      <c r="Y7997" s="127"/>
    </row>
    <row r="7998" spans="3:25" ht="19" hidden="1">
      <c r="C7998" s="933"/>
      <c r="D7998" s="933"/>
      <c r="E7998" s="19"/>
      <c r="I7998" s="100"/>
      <c r="M7998" s="100"/>
      <c r="Q7998" s="99"/>
      <c r="R7998" s="340"/>
      <c r="S7998" s="119"/>
      <c r="T7998" s="123"/>
      <c r="U7998" s="119"/>
      <c r="V7998" s="99"/>
      <c r="W7998" s="127"/>
      <c r="X7998" s="99"/>
      <c r="Y7998" s="127"/>
    </row>
    <row r="7999" spans="3:25" ht="19" hidden="1">
      <c r="C7999" s="933"/>
      <c r="D7999" s="933"/>
      <c r="E7999" s="19"/>
      <c r="I7999" s="100"/>
      <c r="M7999" s="100"/>
      <c r="Q7999" s="99"/>
      <c r="R7999" s="340"/>
      <c r="S7999" s="119"/>
      <c r="T7999" s="123"/>
      <c r="U7999" s="119"/>
      <c r="V7999" s="99"/>
      <c r="W7999" s="127"/>
      <c r="X7999" s="99"/>
      <c r="Y7999" s="127"/>
    </row>
    <row r="8000" spans="3:25" ht="19" hidden="1">
      <c r="C8000" s="933"/>
      <c r="D8000" s="933"/>
      <c r="E8000" s="19"/>
      <c r="I8000" s="100"/>
      <c r="M8000" s="100"/>
      <c r="Q8000" s="99"/>
      <c r="R8000" s="340"/>
      <c r="S8000" s="119"/>
      <c r="T8000" s="123"/>
      <c r="U8000" s="119"/>
      <c r="V8000" s="99"/>
      <c r="W8000" s="127"/>
      <c r="X8000" s="99"/>
      <c r="Y8000" s="127"/>
    </row>
    <row r="8001" spans="3:25" ht="19" hidden="1">
      <c r="C8001" s="933"/>
      <c r="D8001" s="933"/>
      <c r="E8001" s="19"/>
      <c r="I8001" s="100"/>
      <c r="M8001" s="100"/>
      <c r="Q8001" s="99"/>
      <c r="R8001" s="340"/>
      <c r="S8001" s="119"/>
      <c r="T8001" s="123"/>
      <c r="U8001" s="119"/>
      <c r="V8001" s="99"/>
      <c r="W8001" s="127"/>
      <c r="X8001" s="99"/>
      <c r="Y8001" s="127"/>
    </row>
    <row r="8002" spans="3:25" ht="19" hidden="1">
      <c r="C8002" s="933"/>
      <c r="D8002" s="933"/>
      <c r="E8002" s="19"/>
      <c r="I8002" s="100"/>
      <c r="M8002" s="100"/>
      <c r="Q8002" s="99"/>
      <c r="R8002" s="340"/>
      <c r="S8002" s="119"/>
      <c r="T8002" s="123"/>
      <c r="U8002" s="119"/>
      <c r="V8002" s="99"/>
      <c r="W8002" s="127"/>
      <c r="X8002" s="99"/>
      <c r="Y8002" s="127"/>
    </row>
    <row r="8003" spans="3:25" ht="19" hidden="1">
      <c r="C8003" s="933"/>
      <c r="D8003" s="933"/>
      <c r="E8003" s="19"/>
      <c r="I8003" s="100"/>
      <c r="M8003" s="100"/>
      <c r="Q8003" s="99"/>
      <c r="R8003" s="340"/>
      <c r="S8003" s="119"/>
      <c r="T8003" s="123"/>
      <c r="U8003" s="119"/>
      <c r="V8003" s="99"/>
      <c r="W8003" s="127"/>
      <c r="X8003" s="99"/>
      <c r="Y8003" s="127"/>
    </row>
    <row r="8004" spans="3:25" ht="19" hidden="1">
      <c r="C8004" s="933"/>
      <c r="D8004" s="933"/>
      <c r="E8004" s="19"/>
      <c r="I8004" s="100"/>
      <c r="M8004" s="100"/>
      <c r="Q8004" s="99"/>
      <c r="R8004" s="340"/>
      <c r="S8004" s="119"/>
      <c r="T8004" s="123"/>
      <c r="U8004" s="119"/>
      <c r="V8004" s="99"/>
      <c r="W8004" s="127"/>
      <c r="X8004" s="99"/>
      <c r="Y8004" s="127"/>
    </row>
    <row r="8005" spans="3:25" ht="19" hidden="1">
      <c r="C8005" s="933"/>
      <c r="D8005" s="933"/>
      <c r="E8005" s="19"/>
      <c r="I8005" s="100"/>
      <c r="M8005" s="100"/>
      <c r="Q8005" s="99"/>
      <c r="R8005" s="340"/>
      <c r="S8005" s="119"/>
      <c r="T8005" s="123"/>
      <c r="U8005" s="119"/>
      <c r="V8005" s="99"/>
      <c r="W8005" s="127"/>
      <c r="X8005" s="99"/>
      <c r="Y8005" s="127"/>
    </row>
    <row r="8006" spans="3:25" ht="19" hidden="1">
      <c r="C8006" s="933"/>
      <c r="D8006" s="933"/>
      <c r="E8006" s="19"/>
      <c r="I8006" s="100"/>
      <c r="M8006" s="100"/>
      <c r="Q8006" s="99"/>
      <c r="R8006" s="340"/>
      <c r="S8006" s="119"/>
      <c r="T8006" s="123"/>
      <c r="U8006" s="119"/>
      <c r="V8006" s="99"/>
      <c r="W8006" s="127"/>
      <c r="X8006" s="99"/>
      <c r="Y8006" s="127"/>
    </row>
    <row r="8007" spans="3:25" ht="19" hidden="1">
      <c r="C8007" s="933"/>
      <c r="D8007" s="933"/>
      <c r="E8007" s="19"/>
      <c r="I8007" s="100"/>
      <c r="M8007" s="100"/>
      <c r="Q8007" s="99"/>
      <c r="R8007" s="340"/>
      <c r="S8007" s="119"/>
      <c r="T8007" s="123"/>
      <c r="U8007" s="119"/>
      <c r="V8007" s="99"/>
      <c r="W8007" s="127"/>
      <c r="X8007" s="99"/>
      <c r="Y8007" s="127"/>
    </row>
    <row r="8008" spans="3:25" ht="19" hidden="1">
      <c r="C8008" s="933"/>
      <c r="D8008" s="933"/>
      <c r="E8008" s="19"/>
      <c r="I8008" s="100"/>
      <c r="M8008" s="100"/>
      <c r="Q8008" s="99"/>
      <c r="R8008" s="340"/>
      <c r="S8008" s="119"/>
      <c r="T8008" s="123"/>
      <c r="U8008" s="119"/>
      <c r="V8008" s="99"/>
      <c r="W8008" s="127"/>
      <c r="X8008" s="99"/>
      <c r="Y8008" s="127"/>
    </row>
    <row r="8009" spans="3:25" ht="19" hidden="1">
      <c r="C8009" s="933"/>
      <c r="D8009" s="933"/>
      <c r="E8009" s="19"/>
      <c r="I8009" s="100"/>
      <c r="M8009" s="100"/>
      <c r="Q8009" s="99"/>
      <c r="R8009" s="340"/>
      <c r="S8009" s="119"/>
      <c r="T8009" s="123"/>
      <c r="U8009" s="119"/>
      <c r="V8009" s="99"/>
      <c r="W8009" s="127"/>
      <c r="X8009" s="99"/>
      <c r="Y8009" s="127"/>
    </row>
    <row r="8010" spans="3:25" ht="19" hidden="1">
      <c r="C8010" s="933"/>
      <c r="D8010" s="933"/>
      <c r="E8010" s="19"/>
      <c r="I8010" s="100"/>
      <c r="M8010" s="100"/>
      <c r="Q8010" s="99"/>
      <c r="R8010" s="340"/>
      <c r="S8010" s="119"/>
      <c r="T8010" s="123"/>
      <c r="U8010" s="119"/>
      <c r="V8010" s="99"/>
      <c r="W8010" s="127"/>
      <c r="X8010" s="99"/>
      <c r="Y8010" s="127"/>
    </row>
    <row r="8011" spans="3:25" ht="19" hidden="1">
      <c r="C8011" s="933"/>
      <c r="D8011" s="933"/>
      <c r="E8011" s="19"/>
      <c r="I8011" s="100"/>
      <c r="M8011" s="100"/>
      <c r="Q8011" s="99"/>
      <c r="R8011" s="340"/>
      <c r="S8011" s="119"/>
      <c r="T8011" s="123"/>
      <c r="U8011" s="119"/>
      <c r="V8011" s="99"/>
      <c r="W8011" s="127"/>
      <c r="X8011" s="99"/>
      <c r="Y8011" s="127"/>
    </row>
    <row r="8012" spans="3:25" ht="19" hidden="1">
      <c r="C8012" s="933"/>
      <c r="D8012" s="933"/>
      <c r="E8012" s="19"/>
      <c r="I8012" s="100"/>
      <c r="M8012" s="100"/>
      <c r="Q8012" s="99"/>
      <c r="R8012" s="340"/>
      <c r="S8012" s="119"/>
      <c r="T8012" s="123"/>
      <c r="U8012" s="119"/>
      <c r="V8012" s="99"/>
      <c r="W8012" s="127"/>
      <c r="X8012" s="99"/>
      <c r="Y8012" s="127"/>
    </row>
    <row r="8013" spans="3:25" ht="19" hidden="1">
      <c r="C8013" s="933"/>
      <c r="D8013" s="933"/>
      <c r="E8013" s="19"/>
      <c r="I8013" s="100"/>
      <c r="M8013" s="100"/>
      <c r="Q8013" s="99"/>
      <c r="R8013" s="340"/>
      <c r="S8013" s="119"/>
      <c r="T8013" s="123"/>
      <c r="U8013" s="119"/>
      <c r="V8013" s="99"/>
      <c r="W8013" s="127"/>
      <c r="X8013" s="99"/>
      <c r="Y8013" s="127"/>
    </row>
    <row r="8014" spans="3:25" ht="19" hidden="1">
      <c r="C8014" s="933"/>
      <c r="D8014" s="933"/>
      <c r="E8014" s="19"/>
      <c r="I8014" s="100"/>
      <c r="M8014" s="100"/>
      <c r="Q8014" s="99"/>
      <c r="R8014" s="340"/>
      <c r="S8014" s="119"/>
      <c r="T8014" s="123"/>
      <c r="U8014" s="119"/>
      <c r="V8014" s="99"/>
      <c r="W8014" s="127"/>
      <c r="X8014" s="99"/>
      <c r="Y8014" s="127"/>
    </row>
    <row r="8015" spans="3:25" ht="19" hidden="1">
      <c r="C8015" s="933"/>
      <c r="D8015" s="933"/>
      <c r="E8015" s="19"/>
      <c r="I8015" s="100"/>
      <c r="M8015" s="100"/>
      <c r="Q8015" s="99"/>
      <c r="R8015" s="340"/>
      <c r="S8015" s="119"/>
      <c r="T8015" s="123"/>
      <c r="U8015" s="119"/>
      <c r="V8015" s="99"/>
      <c r="W8015" s="127"/>
      <c r="X8015" s="99"/>
      <c r="Y8015" s="127"/>
    </row>
    <row r="8016" spans="3:25" ht="19" hidden="1">
      <c r="C8016" s="933"/>
      <c r="D8016" s="933"/>
      <c r="E8016" s="19"/>
      <c r="I8016" s="100"/>
      <c r="M8016" s="100"/>
      <c r="Q8016" s="99"/>
      <c r="R8016" s="340"/>
      <c r="S8016" s="119"/>
      <c r="T8016" s="123"/>
      <c r="U8016" s="119"/>
      <c r="V8016" s="99"/>
      <c r="W8016" s="127"/>
      <c r="X8016" s="99"/>
      <c r="Y8016" s="127"/>
    </row>
    <row r="8017" spans="3:25" ht="19" hidden="1">
      <c r="C8017" s="933"/>
      <c r="D8017" s="933"/>
      <c r="E8017" s="19"/>
      <c r="I8017" s="100"/>
      <c r="M8017" s="100"/>
      <c r="Q8017" s="99"/>
      <c r="R8017" s="340"/>
      <c r="S8017" s="119"/>
      <c r="T8017" s="123"/>
      <c r="U8017" s="119"/>
      <c r="V8017" s="99"/>
      <c r="W8017" s="127"/>
      <c r="X8017" s="99"/>
      <c r="Y8017" s="127"/>
    </row>
    <row r="8018" spans="3:25" ht="19" hidden="1">
      <c r="C8018" s="933"/>
      <c r="D8018" s="933"/>
      <c r="E8018" s="19"/>
      <c r="I8018" s="100"/>
      <c r="M8018" s="100"/>
      <c r="Q8018" s="99"/>
      <c r="R8018" s="340"/>
      <c r="S8018" s="119"/>
      <c r="T8018" s="123"/>
      <c r="U8018" s="119"/>
      <c r="V8018" s="99"/>
      <c r="W8018" s="127"/>
      <c r="X8018" s="99"/>
      <c r="Y8018" s="127"/>
    </row>
    <row r="8019" spans="3:25" ht="19" hidden="1">
      <c r="C8019" s="933"/>
      <c r="D8019" s="933"/>
      <c r="E8019" s="19"/>
      <c r="I8019" s="100"/>
      <c r="M8019" s="100"/>
      <c r="Q8019" s="99"/>
      <c r="R8019" s="340"/>
      <c r="S8019" s="119"/>
      <c r="T8019" s="123"/>
      <c r="U8019" s="119"/>
      <c r="V8019" s="99"/>
      <c r="W8019" s="127"/>
      <c r="X8019" s="99"/>
      <c r="Y8019" s="127"/>
    </row>
    <row r="8020" spans="3:25" ht="19" hidden="1">
      <c r="C8020" s="933"/>
      <c r="D8020" s="933"/>
      <c r="E8020" s="19"/>
      <c r="I8020" s="100"/>
      <c r="M8020" s="100"/>
      <c r="Q8020" s="99"/>
      <c r="R8020" s="340"/>
      <c r="S8020" s="119"/>
      <c r="T8020" s="123"/>
      <c r="U8020" s="119"/>
      <c r="V8020" s="99"/>
      <c r="W8020" s="127"/>
      <c r="X8020" s="99"/>
      <c r="Y8020" s="127"/>
    </row>
    <row r="8021" spans="3:25" ht="19" hidden="1">
      <c r="C8021" s="933"/>
      <c r="D8021" s="933"/>
      <c r="E8021" s="19"/>
      <c r="I8021" s="100"/>
      <c r="M8021" s="100"/>
      <c r="Q8021" s="99"/>
      <c r="R8021" s="340"/>
      <c r="S8021" s="119"/>
      <c r="T8021" s="123"/>
      <c r="U8021" s="119"/>
      <c r="V8021" s="99"/>
      <c r="W8021" s="127"/>
      <c r="X8021" s="99"/>
      <c r="Y8021" s="127"/>
    </row>
    <row r="8022" spans="3:25" ht="19" hidden="1">
      <c r="C8022" s="933"/>
      <c r="D8022" s="933"/>
      <c r="E8022" s="19"/>
      <c r="I8022" s="100"/>
      <c r="M8022" s="100"/>
      <c r="Q8022" s="99"/>
      <c r="R8022" s="340"/>
      <c r="S8022" s="119"/>
      <c r="T8022" s="123"/>
      <c r="U8022" s="119"/>
      <c r="V8022" s="99"/>
      <c r="W8022" s="127"/>
      <c r="X8022" s="99"/>
      <c r="Y8022" s="127"/>
    </row>
    <row r="8023" spans="3:25" ht="19" hidden="1">
      <c r="C8023" s="933"/>
      <c r="D8023" s="933"/>
      <c r="E8023" s="19"/>
      <c r="I8023" s="100"/>
      <c r="M8023" s="100"/>
      <c r="Q8023" s="99"/>
      <c r="R8023" s="340"/>
      <c r="S8023" s="119"/>
      <c r="T8023" s="123"/>
      <c r="U8023" s="119"/>
      <c r="V8023" s="99"/>
      <c r="W8023" s="127"/>
      <c r="X8023" s="99"/>
      <c r="Y8023" s="127"/>
    </row>
    <row r="8024" spans="3:25" ht="19" hidden="1">
      <c r="C8024" s="933"/>
      <c r="D8024" s="933"/>
      <c r="E8024" s="19"/>
      <c r="I8024" s="100"/>
      <c r="M8024" s="100"/>
      <c r="Q8024" s="99"/>
      <c r="R8024" s="340"/>
      <c r="S8024" s="119"/>
      <c r="T8024" s="123"/>
      <c r="U8024" s="119"/>
      <c r="V8024" s="99"/>
      <c r="W8024" s="127"/>
      <c r="X8024" s="99"/>
      <c r="Y8024" s="127"/>
    </row>
    <row r="8025" spans="3:25" ht="19" hidden="1">
      <c r="C8025" s="933"/>
      <c r="D8025" s="933"/>
      <c r="E8025" s="19"/>
      <c r="I8025" s="100"/>
      <c r="M8025" s="100"/>
      <c r="Q8025" s="99"/>
      <c r="R8025" s="340"/>
      <c r="S8025" s="119"/>
      <c r="T8025" s="123"/>
      <c r="U8025" s="119"/>
      <c r="V8025" s="99"/>
      <c r="W8025" s="127"/>
      <c r="X8025" s="99"/>
      <c r="Y8025" s="127"/>
    </row>
    <row r="8026" spans="3:25" ht="19" hidden="1">
      <c r="C8026" s="933"/>
      <c r="D8026" s="933"/>
      <c r="E8026" s="19"/>
      <c r="I8026" s="100"/>
      <c r="M8026" s="100"/>
      <c r="Q8026" s="99"/>
      <c r="R8026" s="340"/>
      <c r="S8026" s="119"/>
      <c r="T8026" s="123"/>
      <c r="U8026" s="119"/>
      <c r="V8026" s="99"/>
      <c r="W8026" s="127"/>
      <c r="X8026" s="99"/>
      <c r="Y8026" s="127"/>
    </row>
    <row r="8027" spans="3:25" ht="19" hidden="1">
      <c r="C8027" s="933"/>
      <c r="D8027" s="933"/>
      <c r="E8027" s="19"/>
      <c r="I8027" s="100"/>
      <c r="M8027" s="100"/>
      <c r="Q8027" s="99"/>
      <c r="R8027" s="340"/>
      <c r="S8027" s="119"/>
      <c r="T8027" s="123"/>
      <c r="U8027" s="119"/>
      <c r="V8027" s="99"/>
      <c r="W8027" s="127"/>
      <c r="X8027" s="99"/>
      <c r="Y8027" s="127"/>
    </row>
    <row r="8028" spans="3:25" ht="19" hidden="1">
      <c r="C8028" s="933"/>
      <c r="D8028" s="933"/>
      <c r="E8028" s="19"/>
      <c r="I8028" s="100"/>
      <c r="M8028" s="100"/>
      <c r="Q8028" s="99"/>
      <c r="R8028" s="340"/>
      <c r="S8028" s="119"/>
      <c r="T8028" s="123"/>
      <c r="U8028" s="119"/>
      <c r="V8028" s="99"/>
      <c r="W8028" s="127"/>
      <c r="X8028" s="99"/>
      <c r="Y8028" s="127"/>
    </row>
    <row r="8029" spans="3:25" ht="19" hidden="1">
      <c r="C8029" s="933"/>
      <c r="D8029" s="933"/>
      <c r="E8029" s="19"/>
      <c r="I8029" s="100"/>
      <c r="M8029" s="100"/>
      <c r="Q8029" s="99"/>
      <c r="R8029" s="340"/>
      <c r="S8029" s="119"/>
      <c r="T8029" s="123"/>
      <c r="U8029" s="119"/>
      <c r="V8029" s="99"/>
      <c r="W8029" s="127"/>
      <c r="X8029" s="99"/>
      <c r="Y8029" s="127"/>
    </row>
    <row r="8030" spans="3:25" ht="19" hidden="1">
      <c r="C8030" s="933"/>
      <c r="D8030" s="933"/>
      <c r="E8030" s="19"/>
      <c r="I8030" s="100"/>
      <c r="M8030" s="100"/>
      <c r="Q8030" s="99"/>
      <c r="R8030" s="340"/>
      <c r="S8030" s="119"/>
      <c r="T8030" s="123"/>
      <c r="U8030" s="119"/>
      <c r="V8030" s="99"/>
      <c r="W8030" s="127"/>
      <c r="X8030" s="99"/>
      <c r="Y8030" s="127"/>
    </row>
    <row r="8031" spans="3:25" ht="19" hidden="1">
      <c r="C8031" s="933"/>
      <c r="D8031" s="933"/>
      <c r="E8031" s="19"/>
      <c r="I8031" s="100"/>
      <c r="M8031" s="100"/>
      <c r="Q8031" s="99"/>
      <c r="R8031" s="340"/>
      <c r="S8031" s="119"/>
      <c r="T8031" s="123"/>
      <c r="U8031" s="119"/>
      <c r="V8031" s="99"/>
      <c r="W8031" s="127"/>
      <c r="X8031" s="99"/>
      <c r="Y8031" s="127"/>
    </row>
    <row r="8032" spans="3:25" ht="19" hidden="1">
      <c r="C8032" s="933"/>
      <c r="D8032" s="933"/>
      <c r="E8032" s="19"/>
      <c r="I8032" s="100"/>
      <c r="M8032" s="100"/>
      <c r="Q8032" s="99"/>
      <c r="R8032" s="340"/>
      <c r="S8032" s="119"/>
      <c r="T8032" s="123"/>
      <c r="U8032" s="119"/>
      <c r="V8032" s="99"/>
      <c r="W8032" s="127"/>
      <c r="X8032" s="99"/>
      <c r="Y8032" s="127"/>
    </row>
    <row r="8033" spans="3:25" ht="19" hidden="1">
      <c r="C8033" s="933"/>
      <c r="D8033" s="933"/>
      <c r="E8033" s="19"/>
      <c r="I8033" s="100"/>
      <c r="M8033" s="100"/>
      <c r="Q8033" s="99"/>
      <c r="R8033" s="340"/>
      <c r="S8033" s="119"/>
      <c r="T8033" s="123"/>
      <c r="U8033" s="119"/>
      <c r="V8033" s="99"/>
      <c r="W8033" s="127"/>
      <c r="X8033" s="99"/>
      <c r="Y8033" s="127"/>
    </row>
    <row r="8034" spans="3:25" ht="19" hidden="1">
      <c r="C8034" s="933"/>
      <c r="D8034" s="933"/>
      <c r="E8034" s="19"/>
      <c r="I8034" s="100"/>
      <c r="M8034" s="100"/>
      <c r="Q8034" s="99"/>
      <c r="R8034" s="340"/>
      <c r="S8034" s="119"/>
      <c r="T8034" s="123"/>
      <c r="U8034" s="119"/>
      <c r="V8034" s="99"/>
      <c r="W8034" s="127"/>
      <c r="X8034" s="99"/>
      <c r="Y8034" s="127"/>
    </row>
    <row r="8035" spans="3:25" ht="19" hidden="1">
      <c r="C8035" s="933"/>
      <c r="D8035" s="933"/>
      <c r="E8035" s="19"/>
      <c r="I8035" s="100"/>
      <c r="M8035" s="100"/>
      <c r="Q8035" s="99"/>
      <c r="R8035" s="340"/>
      <c r="S8035" s="119"/>
      <c r="T8035" s="123"/>
      <c r="U8035" s="119"/>
      <c r="V8035" s="99"/>
      <c r="W8035" s="127"/>
      <c r="X8035" s="99"/>
      <c r="Y8035" s="127"/>
    </row>
    <row r="8036" spans="3:25" ht="19" hidden="1">
      <c r="C8036" s="933"/>
      <c r="D8036" s="933"/>
      <c r="E8036" s="19"/>
      <c r="I8036" s="100"/>
      <c r="M8036" s="100"/>
      <c r="Q8036" s="99"/>
      <c r="R8036" s="340"/>
      <c r="S8036" s="119"/>
      <c r="T8036" s="123"/>
      <c r="U8036" s="119"/>
      <c r="V8036" s="99"/>
      <c r="W8036" s="127"/>
      <c r="X8036" s="99"/>
      <c r="Y8036" s="127"/>
    </row>
    <row r="8037" spans="3:25" ht="19" hidden="1">
      <c r="C8037" s="933"/>
      <c r="D8037" s="933"/>
      <c r="E8037" s="19"/>
      <c r="I8037" s="100"/>
      <c r="M8037" s="100"/>
      <c r="Q8037" s="99"/>
      <c r="R8037" s="340"/>
      <c r="S8037" s="119"/>
      <c r="T8037" s="123"/>
      <c r="U8037" s="119"/>
      <c r="V8037" s="99"/>
      <c r="W8037" s="127"/>
      <c r="X8037" s="99"/>
      <c r="Y8037" s="127"/>
    </row>
    <row r="8038" spans="3:25" ht="19" hidden="1">
      <c r="C8038" s="933"/>
      <c r="D8038" s="933"/>
      <c r="E8038" s="19"/>
      <c r="I8038" s="100"/>
      <c r="M8038" s="100"/>
      <c r="Q8038" s="99"/>
      <c r="R8038" s="340"/>
      <c r="S8038" s="119"/>
      <c r="T8038" s="123"/>
      <c r="U8038" s="119"/>
      <c r="V8038" s="99"/>
      <c r="W8038" s="127"/>
      <c r="X8038" s="99"/>
      <c r="Y8038" s="127"/>
    </row>
    <row r="8039" spans="3:25" ht="19" hidden="1">
      <c r="C8039" s="933"/>
      <c r="D8039" s="933"/>
      <c r="E8039" s="19"/>
      <c r="I8039" s="100"/>
      <c r="M8039" s="100"/>
      <c r="Q8039" s="99"/>
      <c r="R8039" s="340"/>
      <c r="S8039" s="119"/>
      <c r="T8039" s="123"/>
      <c r="U8039" s="119"/>
      <c r="V8039" s="99"/>
      <c r="W8039" s="127"/>
      <c r="X8039" s="99"/>
      <c r="Y8039" s="127"/>
    </row>
    <row r="8040" spans="3:25" ht="19" hidden="1">
      <c r="C8040" s="933"/>
      <c r="D8040" s="933"/>
      <c r="E8040" s="19"/>
      <c r="I8040" s="100"/>
      <c r="M8040" s="100"/>
      <c r="Q8040" s="99"/>
      <c r="R8040" s="340"/>
      <c r="S8040" s="119"/>
      <c r="T8040" s="123"/>
      <c r="U8040" s="119"/>
      <c r="V8040" s="99"/>
      <c r="W8040" s="127"/>
      <c r="X8040" s="99"/>
      <c r="Y8040" s="127"/>
    </row>
    <row r="8041" spans="3:25" ht="19" hidden="1">
      <c r="C8041" s="933"/>
      <c r="D8041" s="933"/>
      <c r="E8041" s="19"/>
      <c r="I8041" s="100"/>
      <c r="M8041" s="100"/>
      <c r="Q8041" s="99"/>
      <c r="R8041" s="340"/>
      <c r="S8041" s="119"/>
      <c r="T8041" s="123"/>
      <c r="U8041" s="119"/>
      <c r="V8041" s="99"/>
      <c r="W8041" s="127"/>
      <c r="X8041" s="99"/>
      <c r="Y8041" s="127"/>
    </row>
    <row r="8042" spans="3:25" ht="19" hidden="1">
      <c r="C8042" s="933"/>
      <c r="D8042" s="933"/>
      <c r="E8042" s="19"/>
      <c r="I8042" s="100"/>
      <c r="M8042" s="100"/>
      <c r="Q8042" s="99"/>
      <c r="R8042" s="340"/>
      <c r="S8042" s="119"/>
      <c r="T8042" s="123"/>
      <c r="U8042" s="119"/>
      <c r="V8042" s="99"/>
      <c r="W8042" s="127"/>
      <c r="X8042" s="99"/>
      <c r="Y8042" s="127"/>
    </row>
    <row r="8043" spans="3:25" ht="19" hidden="1">
      <c r="C8043" s="933"/>
      <c r="D8043" s="933"/>
      <c r="E8043" s="19"/>
      <c r="I8043" s="100"/>
      <c r="M8043" s="100"/>
      <c r="Q8043" s="99"/>
      <c r="R8043" s="340"/>
      <c r="S8043" s="119"/>
      <c r="T8043" s="123"/>
      <c r="U8043" s="119"/>
      <c r="V8043" s="99"/>
      <c r="W8043" s="127"/>
      <c r="X8043" s="99"/>
      <c r="Y8043" s="127"/>
    </row>
    <row r="8044" spans="3:25" ht="19" hidden="1">
      <c r="C8044" s="933"/>
      <c r="D8044" s="933"/>
      <c r="E8044" s="19"/>
      <c r="I8044" s="100"/>
      <c r="M8044" s="100"/>
      <c r="Q8044" s="99"/>
      <c r="R8044" s="340"/>
      <c r="S8044" s="119"/>
      <c r="T8044" s="123"/>
      <c r="U8044" s="119"/>
      <c r="V8044" s="99"/>
      <c r="W8044" s="127"/>
      <c r="X8044" s="99"/>
      <c r="Y8044" s="127"/>
    </row>
    <row r="8045" spans="3:25" ht="19" hidden="1">
      <c r="C8045" s="933"/>
      <c r="D8045" s="933"/>
      <c r="E8045" s="19"/>
      <c r="I8045" s="100"/>
      <c r="M8045" s="100"/>
      <c r="Q8045" s="99"/>
      <c r="R8045" s="340"/>
      <c r="S8045" s="119"/>
      <c r="T8045" s="123"/>
      <c r="U8045" s="119"/>
      <c r="V8045" s="99"/>
      <c r="W8045" s="127"/>
      <c r="X8045" s="99"/>
      <c r="Y8045" s="127"/>
    </row>
    <row r="8046" spans="3:25" ht="19" hidden="1">
      <c r="C8046" s="933"/>
      <c r="D8046" s="933"/>
      <c r="E8046" s="19"/>
      <c r="I8046" s="100"/>
      <c r="M8046" s="100"/>
      <c r="Q8046" s="99"/>
      <c r="R8046" s="340"/>
      <c r="S8046" s="119"/>
      <c r="T8046" s="123"/>
      <c r="U8046" s="119"/>
      <c r="V8046" s="99"/>
      <c r="W8046" s="127"/>
      <c r="X8046" s="99"/>
      <c r="Y8046" s="127"/>
    </row>
    <row r="8047" spans="3:25" ht="19" hidden="1">
      <c r="C8047" s="933"/>
      <c r="D8047" s="933"/>
      <c r="E8047" s="19"/>
      <c r="I8047" s="100"/>
      <c r="M8047" s="100"/>
      <c r="Q8047" s="99"/>
      <c r="R8047" s="340"/>
      <c r="S8047" s="119"/>
      <c r="T8047" s="123"/>
      <c r="U8047" s="119"/>
      <c r="V8047" s="99"/>
      <c r="W8047" s="127"/>
      <c r="X8047" s="99"/>
      <c r="Y8047" s="127"/>
    </row>
    <row r="8048" spans="3:25" ht="19" hidden="1">
      <c r="C8048" s="933"/>
      <c r="D8048" s="933"/>
      <c r="E8048" s="19"/>
      <c r="I8048" s="100"/>
      <c r="M8048" s="100"/>
      <c r="Q8048" s="99"/>
      <c r="R8048" s="340"/>
      <c r="S8048" s="119"/>
      <c r="T8048" s="123"/>
      <c r="U8048" s="119"/>
      <c r="V8048" s="99"/>
      <c r="W8048" s="127"/>
      <c r="X8048" s="99"/>
      <c r="Y8048" s="127"/>
    </row>
    <row r="8049" spans="3:25" ht="19" hidden="1">
      <c r="C8049" s="933"/>
      <c r="D8049" s="933"/>
      <c r="E8049" s="19"/>
      <c r="I8049" s="100"/>
      <c r="M8049" s="100"/>
      <c r="Q8049" s="99"/>
      <c r="R8049" s="340"/>
      <c r="S8049" s="119"/>
      <c r="T8049" s="123"/>
      <c r="U8049" s="119"/>
      <c r="V8049" s="99"/>
      <c r="W8049" s="127"/>
      <c r="X8049" s="99"/>
      <c r="Y8049" s="127"/>
    </row>
    <row r="8050" spans="3:25" ht="19" hidden="1">
      <c r="C8050" s="933"/>
      <c r="D8050" s="933"/>
      <c r="E8050" s="19"/>
      <c r="I8050" s="100"/>
      <c r="M8050" s="100"/>
      <c r="Q8050" s="99"/>
      <c r="R8050" s="340"/>
      <c r="S8050" s="119"/>
      <c r="T8050" s="123"/>
      <c r="U8050" s="119"/>
      <c r="V8050" s="99"/>
      <c r="W8050" s="127"/>
      <c r="X8050" s="99"/>
      <c r="Y8050" s="127"/>
    </row>
    <row r="8051" spans="3:25" ht="19" hidden="1">
      <c r="C8051" s="933"/>
      <c r="D8051" s="933"/>
      <c r="E8051" s="19"/>
      <c r="I8051" s="100"/>
      <c r="M8051" s="100"/>
      <c r="Q8051" s="99"/>
      <c r="R8051" s="340"/>
      <c r="S8051" s="119"/>
      <c r="T8051" s="123"/>
      <c r="U8051" s="119"/>
      <c r="V8051" s="99"/>
      <c r="W8051" s="127"/>
      <c r="X8051" s="99"/>
      <c r="Y8051" s="127"/>
    </row>
    <row r="8052" spans="3:25" ht="19" hidden="1">
      <c r="C8052" s="933"/>
      <c r="D8052" s="933"/>
      <c r="E8052" s="19"/>
      <c r="I8052" s="100"/>
      <c r="M8052" s="100"/>
      <c r="Q8052" s="99"/>
      <c r="R8052" s="340"/>
      <c r="S8052" s="119"/>
      <c r="T8052" s="123"/>
      <c r="U8052" s="119"/>
      <c r="V8052" s="99"/>
      <c r="W8052" s="127"/>
      <c r="X8052" s="99"/>
      <c r="Y8052" s="127"/>
    </row>
    <row r="8053" spans="3:25" ht="19" hidden="1">
      <c r="C8053" s="933"/>
      <c r="D8053" s="933"/>
      <c r="E8053" s="19"/>
      <c r="I8053" s="100"/>
      <c r="M8053" s="100"/>
      <c r="Q8053" s="99"/>
      <c r="R8053" s="340"/>
      <c r="S8053" s="119"/>
      <c r="T8053" s="123"/>
      <c r="U8053" s="119"/>
      <c r="V8053" s="99"/>
      <c r="W8053" s="127"/>
      <c r="X8053" s="99"/>
      <c r="Y8053" s="127"/>
    </row>
    <row r="8054" spans="3:25" ht="19" hidden="1">
      <c r="C8054" s="933"/>
      <c r="D8054" s="933"/>
      <c r="E8054" s="19"/>
      <c r="I8054" s="100"/>
      <c r="M8054" s="100"/>
      <c r="Q8054" s="99"/>
      <c r="R8054" s="340"/>
      <c r="S8054" s="119"/>
      <c r="T8054" s="123"/>
      <c r="U8054" s="119"/>
      <c r="V8054" s="99"/>
      <c r="W8054" s="127"/>
      <c r="X8054" s="99"/>
      <c r="Y8054" s="127"/>
    </row>
    <row r="8055" spans="3:25" ht="19" hidden="1">
      <c r="C8055" s="933"/>
      <c r="D8055" s="933"/>
      <c r="E8055" s="19"/>
      <c r="I8055" s="100"/>
      <c r="M8055" s="100"/>
      <c r="Q8055" s="99"/>
      <c r="R8055" s="340"/>
      <c r="S8055" s="119"/>
      <c r="T8055" s="123"/>
      <c r="U8055" s="119"/>
      <c r="V8055" s="99"/>
      <c r="W8055" s="127"/>
      <c r="X8055" s="99"/>
      <c r="Y8055" s="127"/>
    </row>
    <row r="8056" spans="3:25" ht="19" hidden="1">
      <c r="C8056" s="933"/>
      <c r="D8056" s="933"/>
      <c r="E8056" s="19"/>
      <c r="I8056" s="100"/>
      <c r="M8056" s="100"/>
      <c r="Q8056" s="99"/>
      <c r="R8056" s="340"/>
      <c r="S8056" s="119"/>
      <c r="T8056" s="123"/>
      <c r="U8056" s="119"/>
      <c r="V8056" s="99"/>
      <c r="W8056" s="127"/>
      <c r="X8056" s="99"/>
      <c r="Y8056" s="127"/>
    </row>
    <row r="8057" spans="3:25" ht="19" hidden="1">
      <c r="C8057" s="933"/>
      <c r="D8057" s="933"/>
      <c r="E8057" s="19"/>
      <c r="I8057" s="100"/>
      <c r="M8057" s="100"/>
      <c r="Q8057" s="99"/>
      <c r="R8057" s="340"/>
      <c r="S8057" s="119"/>
      <c r="T8057" s="123"/>
      <c r="U8057" s="119"/>
      <c r="V8057" s="99"/>
      <c r="W8057" s="127"/>
      <c r="X8057" s="99"/>
      <c r="Y8057" s="127"/>
    </row>
    <row r="8058" spans="3:25" ht="19" hidden="1">
      <c r="C8058" s="933"/>
      <c r="D8058" s="933"/>
      <c r="E8058" s="19"/>
      <c r="I8058" s="100"/>
      <c r="M8058" s="100"/>
      <c r="Q8058" s="99"/>
      <c r="R8058" s="340"/>
      <c r="S8058" s="119"/>
      <c r="T8058" s="123"/>
      <c r="U8058" s="119"/>
      <c r="V8058" s="99"/>
      <c r="W8058" s="127"/>
      <c r="X8058" s="99"/>
      <c r="Y8058" s="127"/>
    </row>
    <row r="8059" spans="3:25" ht="19" hidden="1">
      <c r="C8059" s="933"/>
      <c r="D8059" s="933"/>
      <c r="E8059" s="19"/>
      <c r="I8059" s="100"/>
      <c r="M8059" s="100"/>
      <c r="Q8059" s="99"/>
      <c r="R8059" s="340"/>
      <c r="S8059" s="119"/>
      <c r="T8059" s="123"/>
      <c r="U8059" s="119"/>
      <c r="V8059" s="99"/>
      <c r="W8059" s="127"/>
      <c r="X8059" s="99"/>
      <c r="Y8059" s="127"/>
    </row>
    <row r="8060" spans="3:25" ht="19" hidden="1">
      <c r="C8060" s="933"/>
      <c r="D8060" s="933"/>
      <c r="E8060" s="19"/>
      <c r="I8060" s="100"/>
      <c r="M8060" s="100"/>
      <c r="Q8060" s="99"/>
      <c r="R8060" s="340"/>
      <c r="S8060" s="119"/>
      <c r="T8060" s="123"/>
      <c r="U8060" s="119"/>
      <c r="V8060" s="99"/>
      <c r="W8060" s="127"/>
      <c r="X8060" s="99"/>
      <c r="Y8060" s="127"/>
    </row>
    <row r="8061" spans="3:25" ht="19" hidden="1">
      <c r="C8061" s="933"/>
      <c r="D8061" s="933"/>
      <c r="E8061" s="19"/>
      <c r="I8061" s="100"/>
      <c r="M8061" s="100"/>
      <c r="Q8061" s="99"/>
      <c r="R8061" s="340"/>
      <c r="S8061" s="119"/>
      <c r="T8061" s="123"/>
      <c r="U8061" s="119"/>
      <c r="V8061" s="99"/>
      <c r="W8061" s="127"/>
      <c r="X8061" s="99"/>
      <c r="Y8061" s="127"/>
    </row>
    <row r="8062" spans="3:25" ht="19" hidden="1">
      <c r="C8062" s="933"/>
      <c r="D8062" s="933"/>
      <c r="E8062" s="19"/>
      <c r="I8062" s="100"/>
      <c r="M8062" s="100"/>
      <c r="Q8062" s="99"/>
      <c r="R8062" s="340"/>
      <c r="S8062" s="119"/>
      <c r="T8062" s="123"/>
      <c r="U8062" s="119"/>
      <c r="V8062" s="99"/>
      <c r="W8062" s="127"/>
      <c r="X8062" s="99"/>
      <c r="Y8062" s="127"/>
    </row>
    <row r="8063" spans="3:25" ht="19" hidden="1">
      <c r="C8063" s="933"/>
      <c r="D8063" s="933"/>
      <c r="E8063" s="19"/>
      <c r="I8063" s="100"/>
      <c r="M8063" s="100"/>
      <c r="Q8063" s="99"/>
      <c r="R8063" s="340"/>
      <c r="S8063" s="119"/>
      <c r="T8063" s="123"/>
      <c r="U8063" s="119"/>
      <c r="V8063" s="99"/>
      <c r="W8063" s="127"/>
      <c r="X8063" s="99"/>
      <c r="Y8063" s="127"/>
    </row>
    <row r="8064" spans="3:25" ht="19" hidden="1">
      <c r="C8064" s="933"/>
      <c r="D8064" s="933"/>
      <c r="E8064" s="19"/>
      <c r="I8064" s="100"/>
      <c r="M8064" s="100"/>
      <c r="Q8064" s="99"/>
      <c r="R8064" s="340"/>
      <c r="S8064" s="119"/>
      <c r="T8064" s="123"/>
      <c r="U8064" s="119"/>
      <c r="V8064" s="99"/>
      <c r="W8064" s="127"/>
      <c r="X8064" s="99"/>
      <c r="Y8064" s="127"/>
    </row>
    <row r="8065" spans="3:25" ht="19" hidden="1">
      <c r="C8065" s="933"/>
      <c r="D8065" s="933"/>
      <c r="E8065" s="19"/>
      <c r="I8065" s="100"/>
      <c r="M8065" s="100"/>
      <c r="Q8065" s="99"/>
      <c r="R8065" s="340"/>
      <c r="S8065" s="119"/>
      <c r="T8065" s="123"/>
      <c r="U8065" s="119"/>
      <c r="V8065" s="99"/>
      <c r="W8065" s="127"/>
      <c r="X8065" s="99"/>
      <c r="Y8065" s="127"/>
    </row>
    <row r="8066" spans="3:25" ht="19" hidden="1">
      <c r="C8066" s="933"/>
      <c r="D8066" s="933"/>
      <c r="E8066" s="19"/>
      <c r="I8066" s="100"/>
      <c r="M8066" s="100"/>
      <c r="Q8066" s="99"/>
      <c r="R8066" s="340"/>
      <c r="S8066" s="119"/>
      <c r="T8066" s="123"/>
      <c r="U8066" s="119"/>
      <c r="V8066" s="99"/>
      <c r="W8066" s="127"/>
      <c r="X8066" s="99"/>
      <c r="Y8066" s="127"/>
    </row>
    <row r="8067" spans="3:25" ht="19" hidden="1">
      <c r="C8067" s="933"/>
      <c r="D8067" s="933"/>
      <c r="E8067" s="19"/>
      <c r="I8067" s="100"/>
      <c r="M8067" s="100"/>
      <c r="Q8067" s="99"/>
      <c r="R8067" s="340"/>
      <c r="S8067" s="119"/>
      <c r="T8067" s="123"/>
      <c r="U8067" s="119"/>
      <c r="V8067" s="99"/>
      <c r="W8067" s="127"/>
      <c r="X8067" s="99"/>
      <c r="Y8067" s="127"/>
    </row>
    <row r="8068" spans="3:25" ht="19" hidden="1">
      <c r="C8068" s="933"/>
      <c r="D8068" s="933"/>
      <c r="E8068" s="19"/>
      <c r="I8068" s="100"/>
      <c r="M8068" s="100"/>
      <c r="Q8068" s="99"/>
      <c r="R8068" s="340"/>
      <c r="S8068" s="119"/>
      <c r="T8068" s="123"/>
      <c r="U8068" s="119"/>
      <c r="V8068" s="99"/>
      <c r="W8068" s="127"/>
      <c r="X8068" s="99"/>
      <c r="Y8068" s="127"/>
    </row>
    <row r="8069" spans="3:25" ht="19" hidden="1">
      <c r="C8069" s="933"/>
      <c r="D8069" s="933"/>
      <c r="E8069" s="19"/>
      <c r="I8069" s="100"/>
      <c r="M8069" s="100"/>
      <c r="Q8069" s="99"/>
      <c r="R8069" s="340"/>
      <c r="S8069" s="119"/>
      <c r="T8069" s="123"/>
      <c r="U8069" s="119"/>
      <c r="V8069" s="99"/>
      <c r="W8069" s="127"/>
      <c r="X8069" s="99"/>
      <c r="Y8069" s="127"/>
    </row>
    <row r="8070" spans="3:25" ht="19" hidden="1">
      <c r="C8070" s="933"/>
      <c r="D8070" s="933"/>
      <c r="E8070" s="19"/>
      <c r="I8070" s="100"/>
      <c r="M8070" s="100"/>
      <c r="Q8070" s="99"/>
      <c r="R8070" s="340"/>
      <c r="S8070" s="119"/>
      <c r="T8070" s="123"/>
      <c r="U8070" s="119"/>
      <c r="V8070" s="99"/>
      <c r="W8070" s="127"/>
      <c r="X8070" s="99"/>
      <c r="Y8070" s="127"/>
    </row>
    <row r="8071" spans="3:25" ht="19" hidden="1">
      <c r="C8071" s="933"/>
      <c r="D8071" s="933"/>
      <c r="E8071" s="19"/>
      <c r="I8071" s="100"/>
      <c r="M8071" s="100"/>
      <c r="Q8071" s="99"/>
      <c r="R8071" s="340"/>
      <c r="S8071" s="119"/>
      <c r="T8071" s="123"/>
      <c r="U8071" s="119"/>
      <c r="V8071" s="99"/>
      <c r="W8071" s="127"/>
      <c r="X8071" s="99"/>
      <c r="Y8071" s="127"/>
    </row>
    <row r="8072" spans="3:25" ht="19" hidden="1">
      <c r="C8072" s="933"/>
      <c r="D8072" s="933"/>
      <c r="E8072" s="19"/>
      <c r="I8072" s="100"/>
      <c r="M8072" s="100"/>
      <c r="Q8072" s="99"/>
      <c r="R8072" s="340"/>
      <c r="S8072" s="119"/>
      <c r="T8072" s="123"/>
      <c r="U8072" s="119"/>
      <c r="V8072" s="99"/>
      <c r="W8072" s="127"/>
      <c r="X8072" s="99"/>
      <c r="Y8072" s="127"/>
    </row>
    <row r="8073" spans="3:25" ht="19" hidden="1">
      <c r="C8073" s="933"/>
      <c r="D8073" s="933"/>
      <c r="E8073" s="19"/>
      <c r="I8073" s="100"/>
      <c r="M8073" s="100"/>
      <c r="Q8073" s="99"/>
      <c r="R8073" s="340"/>
      <c r="S8073" s="119"/>
      <c r="T8073" s="123"/>
      <c r="U8073" s="119"/>
      <c r="V8073" s="99"/>
      <c r="W8073" s="127"/>
      <c r="X8073" s="99"/>
      <c r="Y8073" s="127"/>
    </row>
    <row r="8074" spans="3:25" ht="19" hidden="1">
      <c r="C8074" s="933"/>
      <c r="D8074" s="933"/>
      <c r="E8074" s="19"/>
      <c r="I8074" s="100"/>
      <c r="M8074" s="100"/>
      <c r="Q8074" s="99"/>
      <c r="R8074" s="340"/>
      <c r="S8074" s="119"/>
      <c r="T8074" s="123"/>
      <c r="U8074" s="119"/>
      <c r="V8074" s="99"/>
      <c r="W8074" s="127"/>
      <c r="X8074" s="99"/>
      <c r="Y8074" s="127"/>
    </row>
    <row r="8075" spans="3:25" ht="19" hidden="1">
      <c r="C8075" s="933"/>
      <c r="D8075" s="933"/>
      <c r="E8075" s="19"/>
      <c r="I8075" s="100"/>
      <c r="M8075" s="100"/>
      <c r="Q8075" s="99"/>
      <c r="R8075" s="340"/>
      <c r="S8075" s="119"/>
      <c r="T8075" s="123"/>
      <c r="U8075" s="119"/>
      <c r="V8075" s="99"/>
      <c r="W8075" s="127"/>
      <c r="X8075" s="99"/>
      <c r="Y8075" s="127"/>
    </row>
    <row r="8076" spans="3:25" ht="19" hidden="1">
      <c r="C8076" s="933"/>
      <c r="D8076" s="933"/>
      <c r="E8076" s="19"/>
      <c r="I8076" s="100"/>
      <c r="M8076" s="100"/>
      <c r="Q8076" s="99"/>
      <c r="R8076" s="340"/>
      <c r="S8076" s="119"/>
      <c r="T8076" s="123"/>
      <c r="U8076" s="119"/>
      <c r="V8076" s="99"/>
      <c r="W8076" s="127"/>
      <c r="X8076" s="99"/>
      <c r="Y8076" s="127"/>
    </row>
    <row r="8077" spans="3:25" ht="19" hidden="1">
      <c r="C8077" s="933"/>
      <c r="D8077" s="933"/>
      <c r="E8077" s="19"/>
      <c r="I8077" s="100"/>
      <c r="M8077" s="100"/>
      <c r="Q8077" s="99"/>
      <c r="R8077" s="340"/>
      <c r="S8077" s="119"/>
      <c r="T8077" s="123"/>
      <c r="U8077" s="119"/>
      <c r="V8077" s="99"/>
      <c r="W8077" s="127"/>
      <c r="X8077" s="99"/>
      <c r="Y8077" s="127"/>
    </row>
    <row r="8078" spans="3:25" ht="19" hidden="1">
      <c r="C8078" s="933"/>
      <c r="D8078" s="933"/>
      <c r="E8078" s="19"/>
      <c r="I8078" s="100"/>
      <c r="M8078" s="100"/>
      <c r="Q8078" s="99"/>
      <c r="R8078" s="340"/>
      <c r="S8078" s="119"/>
      <c r="T8078" s="123"/>
      <c r="U8078" s="119"/>
      <c r="V8078" s="99"/>
      <c r="W8078" s="127"/>
      <c r="X8078" s="99"/>
      <c r="Y8078" s="127"/>
    </row>
    <row r="8079" spans="3:25" ht="19" hidden="1">
      <c r="C8079" s="933"/>
      <c r="D8079" s="933"/>
      <c r="E8079" s="19"/>
      <c r="I8079" s="100"/>
      <c r="M8079" s="100"/>
      <c r="Q8079" s="99"/>
      <c r="R8079" s="340"/>
      <c r="S8079" s="119"/>
      <c r="T8079" s="123"/>
      <c r="U8079" s="119"/>
      <c r="V8079" s="99"/>
      <c r="W8079" s="127"/>
      <c r="X8079" s="99"/>
      <c r="Y8079" s="127"/>
    </row>
    <row r="8080" spans="3:25" ht="19" hidden="1">
      <c r="C8080" s="933"/>
      <c r="D8080" s="933"/>
      <c r="E8080" s="19"/>
      <c r="I8080" s="100"/>
      <c r="M8080" s="100"/>
      <c r="Q8080" s="99"/>
      <c r="R8080" s="340"/>
      <c r="S8080" s="119"/>
      <c r="T8080" s="123"/>
      <c r="U8080" s="119"/>
      <c r="V8080" s="99"/>
      <c r="W8080" s="127"/>
      <c r="X8080" s="99"/>
      <c r="Y8080" s="127"/>
    </row>
    <row r="8081" spans="3:25" ht="19" hidden="1">
      <c r="C8081" s="933"/>
      <c r="D8081" s="933"/>
      <c r="E8081" s="19"/>
      <c r="I8081" s="100"/>
      <c r="M8081" s="100"/>
      <c r="Q8081" s="99"/>
      <c r="R8081" s="340"/>
      <c r="S8081" s="119"/>
      <c r="T8081" s="123"/>
      <c r="U8081" s="119"/>
      <c r="V8081" s="99"/>
      <c r="W8081" s="127"/>
      <c r="X8081" s="99"/>
      <c r="Y8081" s="127"/>
    </row>
    <row r="8082" spans="3:25" ht="19" hidden="1">
      <c r="C8082" s="933"/>
      <c r="D8082" s="933"/>
      <c r="E8082" s="19"/>
      <c r="I8082" s="100"/>
      <c r="M8082" s="100"/>
      <c r="Q8082" s="99"/>
      <c r="R8082" s="340"/>
      <c r="S8082" s="119"/>
      <c r="T8082" s="123"/>
      <c r="U8082" s="119"/>
      <c r="V8082" s="99"/>
      <c r="W8082" s="127"/>
      <c r="X8082" s="99"/>
      <c r="Y8082" s="127"/>
    </row>
    <row r="8083" spans="3:25" ht="19" hidden="1">
      <c r="C8083" s="933"/>
      <c r="D8083" s="933"/>
      <c r="E8083" s="19"/>
      <c r="I8083" s="100"/>
      <c r="M8083" s="100"/>
      <c r="Q8083" s="99"/>
      <c r="R8083" s="340"/>
      <c r="S8083" s="119"/>
      <c r="T8083" s="123"/>
      <c r="U8083" s="119"/>
      <c r="V8083" s="99"/>
      <c r="W8083" s="127"/>
      <c r="X8083" s="99"/>
      <c r="Y8083" s="127"/>
    </row>
    <row r="8084" spans="3:25" ht="19" hidden="1">
      <c r="C8084" s="933"/>
      <c r="D8084" s="933"/>
      <c r="E8084" s="19"/>
      <c r="I8084" s="100"/>
      <c r="M8084" s="100"/>
      <c r="Q8084" s="99"/>
      <c r="R8084" s="340"/>
      <c r="S8084" s="119"/>
      <c r="T8084" s="123"/>
      <c r="U8084" s="119"/>
      <c r="V8084" s="99"/>
      <c r="W8084" s="127"/>
      <c r="X8084" s="99"/>
      <c r="Y8084" s="127"/>
    </row>
    <row r="8085" spans="3:25" ht="19" hidden="1">
      <c r="C8085" s="933"/>
      <c r="D8085" s="933"/>
      <c r="E8085" s="19"/>
      <c r="I8085" s="100"/>
      <c r="M8085" s="100"/>
      <c r="Q8085" s="99"/>
      <c r="R8085" s="340"/>
      <c r="S8085" s="119"/>
      <c r="T8085" s="123"/>
      <c r="U8085" s="119"/>
      <c r="V8085" s="99"/>
      <c r="W8085" s="127"/>
      <c r="X8085" s="99"/>
      <c r="Y8085" s="127"/>
    </row>
    <row r="8086" spans="3:25" ht="19" hidden="1">
      <c r="C8086" s="933"/>
      <c r="D8086" s="933"/>
      <c r="E8086" s="19"/>
      <c r="I8086" s="100"/>
      <c r="M8086" s="100"/>
      <c r="Q8086" s="99"/>
      <c r="R8086" s="340"/>
      <c r="S8086" s="119"/>
      <c r="T8086" s="123"/>
      <c r="U8086" s="119"/>
      <c r="V8086" s="99"/>
      <c r="W8086" s="127"/>
      <c r="X8086" s="99"/>
      <c r="Y8086" s="127"/>
    </row>
    <row r="8087" spans="3:25" ht="19" hidden="1">
      <c r="C8087" s="933"/>
      <c r="D8087" s="933"/>
      <c r="E8087" s="19"/>
      <c r="I8087" s="100"/>
      <c r="M8087" s="100"/>
      <c r="Q8087" s="99"/>
      <c r="R8087" s="340"/>
      <c r="S8087" s="119"/>
      <c r="T8087" s="123"/>
      <c r="U8087" s="119"/>
      <c r="V8087" s="99"/>
      <c r="W8087" s="127"/>
      <c r="X8087" s="99"/>
      <c r="Y8087" s="127"/>
    </row>
    <row r="8088" spans="3:25" ht="19" hidden="1">
      <c r="C8088" s="933"/>
      <c r="D8088" s="933"/>
      <c r="E8088" s="19"/>
      <c r="I8088" s="100"/>
      <c r="M8088" s="100"/>
      <c r="Q8088" s="99"/>
      <c r="R8088" s="340"/>
      <c r="S8088" s="119"/>
      <c r="T8088" s="123"/>
      <c r="U8088" s="119"/>
      <c r="V8088" s="99"/>
      <c r="W8088" s="127"/>
      <c r="X8088" s="99"/>
      <c r="Y8088" s="127"/>
    </row>
    <row r="8089" spans="3:25" ht="19" hidden="1">
      <c r="C8089" s="933"/>
      <c r="D8089" s="933"/>
      <c r="E8089" s="19"/>
      <c r="I8089" s="100"/>
      <c r="M8089" s="100"/>
      <c r="Q8089" s="99"/>
      <c r="R8089" s="340"/>
      <c r="S8089" s="119"/>
      <c r="T8089" s="123"/>
      <c r="U8089" s="119"/>
      <c r="V8089" s="99"/>
      <c r="W8089" s="127"/>
      <c r="X8089" s="99"/>
      <c r="Y8089" s="127"/>
    </row>
    <row r="8090" spans="3:25" ht="19" hidden="1">
      <c r="C8090" s="933"/>
      <c r="D8090" s="933"/>
      <c r="E8090" s="19"/>
      <c r="I8090" s="100"/>
      <c r="M8090" s="100"/>
      <c r="Q8090" s="99"/>
      <c r="R8090" s="340"/>
      <c r="S8090" s="119"/>
      <c r="T8090" s="123"/>
      <c r="U8090" s="119"/>
      <c r="V8090" s="99"/>
      <c r="W8090" s="127"/>
      <c r="X8090" s="99"/>
      <c r="Y8090" s="127"/>
    </row>
    <row r="8091" spans="3:25" ht="19" hidden="1">
      <c r="C8091" s="933"/>
      <c r="D8091" s="933"/>
      <c r="E8091" s="19"/>
      <c r="I8091" s="100"/>
      <c r="M8091" s="100"/>
      <c r="Q8091" s="99"/>
      <c r="R8091" s="340"/>
      <c r="S8091" s="119"/>
      <c r="T8091" s="123"/>
      <c r="U8091" s="119"/>
      <c r="V8091" s="99"/>
      <c r="W8091" s="127"/>
      <c r="X8091" s="99"/>
      <c r="Y8091" s="127"/>
    </row>
    <row r="8092" spans="3:25" ht="19" hidden="1">
      <c r="C8092" s="933"/>
      <c r="D8092" s="933"/>
      <c r="E8092" s="19"/>
      <c r="I8092" s="100"/>
      <c r="M8092" s="100"/>
      <c r="Q8092" s="99"/>
      <c r="R8092" s="340"/>
      <c r="S8092" s="119"/>
      <c r="T8092" s="123"/>
      <c r="U8092" s="119"/>
      <c r="V8092" s="99"/>
      <c r="W8092" s="127"/>
      <c r="X8092" s="99"/>
      <c r="Y8092" s="127"/>
    </row>
    <row r="8093" spans="3:25" ht="19" hidden="1">
      <c r="C8093" s="933"/>
      <c r="D8093" s="933"/>
      <c r="E8093" s="19"/>
      <c r="I8093" s="100"/>
      <c r="M8093" s="100"/>
      <c r="Q8093" s="99"/>
      <c r="R8093" s="340"/>
      <c r="S8093" s="119"/>
      <c r="T8093" s="123"/>
      <c r="U8093" s="119"/>
      <c r="V8093" s="99"/>
      <c r="W8093" s="127"/>
      <c r="X8093" s="99"/>
      <c r="Y8093" s="127"/>
    </row>
    <row r="8094" spans="3:25" ht="19" hidden="1">
      <c r="C8094" s="933"/>
      <c r="D8094" s="933"/>
      <c r="E8094" s="19"/>
      <c r="I8094" s="100"/>
      <c r="M8094" s="100"/>
      <c r="Q8094" s="99"/>
      <c r="R8094" s="340"/>
      <c r="S8094" s="119"/>
      <c r="T8094" s="123"/>
      <c r="U8094" s="119"/>
      <c r="V8094" s="99"/>
      <c r="W8094" s="127"/>
      <c r="X8094" s="99"/>
      <c r="Y8094" s="127"/>
    </row>
    <row r="8095" spans="3:25" ht="19" hidden="1">
      <c r="C8095" s="933"/>
      <c r="D8095" s="933"/>
      <c r="E8095" s="19"/>
      <c r="I8095" s="100"/>
      <c r="M8095" s="100"/>
      <c r="Q8095" s="99"/>
      <c r="R8095" s="340"/>
      <c r="S8095" s="119"/>
      <c r="T8095" s="123"/>
      <c r="U8095" s="119"/>
      <c r="V8095" s="99"/>
      <c r="W8095" s="127"/>
      <c r="X8095" s="99"/>
      <c r="Y8095" s="127"/>
    </row>
    <row r="8096" spans="3:25" ht="19" hidden="1">
      <c r="C8096" s="933"/>
      <c r="D8096" s="933"/>
      <c r="E8096" s="19"/>
      <c r="I8096" s="100"/>
      <c r="M8096" s="100"/>
      <c r="Q8096" s="99"/>
      <c r="R8096" s="340"/>
      <c r="S8096" s="119"/>
      <c r="T8096" s="123"/>
      <c r="U8096" s="119"/>
      <c r="V8096" s="99"/>
      <c r="W8096" s="127"/>
      <c r="X8096" s="99"/>
      <c r="Y8096" s="127"/>
    </row>
    <row r="8097" spans="3:25" ht="19" hidden="1">
      <c r="C8097" s="933"/>
      <c r="D8097" s="933"/>
      <c r="E8097" s="19"/>
      <c r="I8097" s="100"/>
      <c r="M8097" s="100"/>
      <c r="Q8097" s="99"/>
      <c r="R8097" s="340"/>
      <c r="S8097" s="119"/>
      <c r="T8097" s="123"/>
      <c r="U8097" s="119"/>
      <c r="V8097" s="99"/>
      <c r="W8097" s="127"/>
      <c r="X8097" s="99"/>
      <c r="Y8097" s="127"/>
    </row>
    <row r="8098" spans="3:25" ht="19" hidden="1">
      <c r="C8098" s="933"/>
      <c r="D8098" s="933"/>
      <c r="E8098" s="19"/>
      <c r="I8098" s="100"/>
      <c r="M8098" s="100"/>
      <c r="Q8098" s="99"/>
      <c r="R8098" s="340"/>
      <c r="S8098" s="119"/>
      <c r="T8098" s="123"/>
      <c r="U8098" s="119"/>
      <c r="V8098" s="99"/>
      <c r="W8098" s="127"/>
      <c r="X8098" s="99"/>
      <c r="Y8098" s="127"/>
    </row>
    <row r="8099" spans="3:25" ht="19" hidden="1">
      <c r="C8099" s="933"/>
      <c r="D8099" s="933"/>
      <c r="E8099" s="19"/>
      <c r="I8099" s="100"/>
      <c r="M8099" s="100"/>
      <c r="Q8099" s="99"/>
      <c r="R8099" s="340"/>
      <c r="S8099" s="119"/>
      <c r="T8099" s="123"/>
      <c r="U8099" s="119"/>
      <c r="V8099" s="99"/>
      <c r="W8099" s="127"/>
      <c r="X8099" s="99"/>
      <c r="Y8099" s="127"/>
    </row>
    <row r="8100" spans="3:25" ht="19" hidden="1">
      <c r="C8100" s="933"/>
      <c r="D8100" s="933"/>
      <c r="E8100" s="19"/>
      <c r="I8100" s="100"/>
      <c r="M8100" s="100"/>
      <c r="Q8100" s="99"/>
      <c r="R8100" s="340"/>
      <c r="S8100" s="119"/>
      <c r="T8100" s="123"/>
      <c r="U8100" s="119"/>
      <c r="V8100" s="99"/>
      <c r="W8100" s="127"/>
      <c r="X8100" s="99"/>
      <c r="Y8100" s="127"/>
    </row>
    <row r="8101" spans="3:25" ht="19" hidden="1">
      <c r="C8101" s="933"/>
      <c r="D8101" s="933"/>
      <c r="E8101" s="19"/>
      <c r="I8101" s="100"/>
      <c r="M8101" s="100"/>
      <c r="Q8101" s="99"/>
      <c r="R8101" s="340"/>
      <c r="S8101" s="119"/>
      <c r="T8101" s="123"/>
      <c r="U8101" s="119"/>
      <c r="V8101" s="99"/>
      <c r="W8101" s="127"/>
      <c r="X8101" s="99"/>
      <c r="Y8101" s="127"/>
    </row>
    <row r="8102" spans="3:25" ht="19" hidden="1">
      <c r="C8102" s="933"/>
      <c r="D8102" s="933"/>
      <c r="E8102" s="19"/>
      <c r="I8102" s="100"/>
      <c r="M8102" s="100"/>
      <c r="Q8102" s="99"/>
      <c r="R8102" s="340"/>
      <c r="S8102" s="119"/>
      <c r="T8102" s="123"/>
      <c r="U8102" s="119"/>
      <c r="V8102" s="99"/>
      <c r="W8102" s="127"/>
      <c r="X8102" s="99"/>
      <c r="Y8102" s="127"/>
    </row>
    <row r="8103" spans="3:25" ht="19" hidden="1">
      <c r="C8103" s="933"/>
      <c r="D8103" s="933"/>
      <c r="E8103" s="19"/>
      <c r="I8103" s="100"/>
      <c r="M8103" s="100"/>
      <c r="Q8103" s="99"/>
      <c r="R8103" s="340"/>
      <c r="S8103" s="119"/>
      <c r="T8103" s="123"/>
      <c r="U8103" s="119"/>
      <c r="V8103" s="99"/>
      <c r="W8103" s="127"/>
      <c r="X8103" s="99"/>
      <c r="Y8103" s="127"/>
    </row>
    <row r="8104" spans="3:25" ht="19" hidden="1">
      <c r="C8104" s="933"/>
      <c r="D8104" s="933"/>
      <c r="E8104" s="19"/>
      <c r="I8104" s="100"/>
      <c r="M8104" s="100"/>
      <c r="Q8104" s="99"/>
      <c r="R8104" s="340"/>
      <c r="S8104" s="119"/>
      <c r="T8104" s="123"/>
      <c r="U8104" s="119"/>
      <c r="V8104" s="99"/>
      <c r="W8104" s="127"/>
      <c r="X8104" s="99"/>
      <c r="Y8104" s="127"/>
    </row>
    <row r="8105" spans="3:25" ht="19" hidden="1">
      <c r="C8105" s="933"/>
      <c r="D8105" s="933"/>
      <c r="E8105" s="19"/>
      <c r="I8105" s="100"/>
      <c r="M8105" s="100"/>
      <c r="Q8105" s="99"/>
      <c r="R8105" s="340"/>
      <c r="S8105" s="119"/>
      <c r="T8105" s="123"/>
      <c r="U8105" s="119"/>
      <c r="V8105" s="99"/>
      <c r="W8105" s="127"/>
      <c r="X8105" s="99"/>
      <c r="Y8105" s="127"/>
    </row>
    <row r="8106" spans="3:25" ht="19" hidden="1">
      <c r="C8106" s="933"/>
      <c r="D8106" s="933"/>
      <c r="E8106" s="19"/>
      <c r="I8106" s="100"/>
      <c r="M8106" s="100"/>
      <c r="Q8106" s="99"/>
      <c r="R8106" s="340"/>
      <c r="S8106" s="119"/>
      <c r="T8106" s="123"/>
      <c r="U8106" s="119"/>
      <c r="V8106" s="99"/>
      <c r="W8106" s="127"/>
      <c r="X8106" s="99"/>
      <c r="Y8106" s="127"/>
    </row>
    <row r="8107" spans="3:25" ht="19" hidden="1">
      <c r="C8107" s="933"/>
      <c r="D8107" s="933"/>
      <c r="E8107" s="19"/>
      <c r="I8107" s="100"/>
      <c r="M8107" s="100"/>
      <c r="Q8107" s="99"/>
      <c r="R8107" s="340"/>
      <c r="S8107" s="119"/>
      <c r="T8107" s="123"/>
      <c r="U8107" s="119"/>
      <c r="V8107" s="99"/>
      <c r="W8107" s="127"/>
      <c r="X8107" s="99"/>
      <c r="Y8107" s="127"/>
    </row>
    <row r="8108" spans="3:25" ht="19" hidden="1">
      <c r="C8108" s="933"/>
      <c r="D8108" s="933"/>
      <c r="E8108" s="19"/>
      <c r="I8108" s="100"/>
      <c r="M8108" s="100"/>
      <c r="Q8108" s="99"/>
      <c r="R8108" s="340"/>
      <c r="S8108" s="119"/>
      <c r="T8108" s="123"/>
      <c r="U8108" s="119"/>
      <c r="V8108" s="99"/>
      <c r="W8108" s="127"/>
      <c r="X8108" s="99"/>
      <c r="Y8108" s="127"/>
    </row>
    <row r="8109" spans="3:25" ht="19" hidden="1">
      <c r="C8109" s="933"/>
      <c r="D8109" s="933"/>
      <c r="E8109" s="19"/>
      <c r="I8109" s="100"/>
      <c r="M8109" s="100"/>
      <c r="Q8109" s="99"/>
      <c r="R8109" s="340"/>
      <c r="S8109" s="119"/>
      <c r="T8109" s="123"/>
      <c r="U8109" s="119"/>
      <c r="V8109" s="99"/>
      <c r="W8109" s="127"/>
      <c r="X8109" s="99"/>
      <c r="Y8109" s="127"/>
    </row>
    <row r="8110" spans="3:25" ht="19" hidden="1">
      <c r="C8110" s="933"/>
      <c r="D8110" s="933"/>
      <c r="E8110" s="19"/>
      <c r="I8110" s="100"/>
      <c r="M8110" s="100"/>
      <c r="Q8110" s="99"/>
      <c r="R8110" s="340"/>
      <c r="S8110" s="119"/>
      <c r="T8110" s="123"/>
      <c r="U8110" s="119"/>
      <c r="V8110" s="99"/>
      <c r="W8110" s="127"/>
      <c r="X8110" s="99"/>
      <c r="Y8110" s="127"/>
    </row>
    <row r="8111" spans="3:25" ht="19" hidden="1">
      <c r="C8111" s="933"/>
      <c r="D8111" s="933"/>
      <c r="E8111" s="19"/>
      <c r="I8111" s="100"/>
      <c r="M8111" s="100"/>
      <c r="Q8111" s="99"/>
      <c r="R8111" s="340"/>
      <c r="S8111" s="119"/>
      <c r="T8111" s="123"/>
      <c r="U8111" s="119"/>
      <c r="V8111" s="99"/>
      <c r="W8111" s="127"/>
      <c r="X8111" s="99"/>
      <c r="Y8111" s="127"/>
    </row>
    <row r="8112" spans="3:25" ht="19" hidden="1">
      <c r="C8112" s="933"/>
      <c r="D8112" s="933"/>
      <c r="E8112" s="19"/>
      <c r="I8112" s="100"/>
      <c r="M8112" s="100"/>
      <c r="Q8112" s="99"/>
      <c r="R8112" s="340"/>
      <c r="S8112" s="119"/>
      <c r="T8112" s="123"/>
      <c r="U8112" s="119"/>
      <c r="V8112" s="99"/>
      <c r="W8112" s="127"/>
      <c r="X8112" s="99"/>
      <c r="Y8112" s="127"/>
    </row>
    <row r="8113" spans="3:25" ht="19" hidden="1">
      <c r="C8113" s="933"/>
      <c r="D8113" s="933"/>
      <c r="E8113" s="19"/>
      <c r="I8113" s="100"/>
      <c r="M8113" s="100"/>
      <c r="Q8113" s="99"/>
      <c r="R8113" s="340"/>
      <c r="S8113" s="119"/>
      <c r="T8113" s="123"/>
      <c r="U8113" s="119"/>
      <c r="V8113" s="99"/>
      <c r="W8113" s="127"/>
      <c r="X8113" s="99"/>
      <c r="Y8113" s="127"/>
    </row>
    <row r="8114" spans="3:25" ht="19" hidden="1">
      <c r="C8114" s="933"/>
      <c r="D8114" s="933"/>
      <c r="E8114" s="19"/>
      <c r="I8114" s="100"/>
      <c r="M8114" s="100"/>
      <c r="Q8114" s="99"/>
      <c r="R8114" s="340"/>
      <c r="S8114" s="119"/>
      <c r="T8114" s="123"/>
      <c r="U8114" s="119"/>
      <c r="V8114" s="99"/>
      <c r="W8114" s="127"/>
      <c r="X8114" s="99"/>
      <c r="Y8114" s="127"/>
    </row>
    <row r="8115" spans="3:25" ht="19" hidden="1">
      <c r="C8115" s="933"/>
      <c r="D8115" s="933"/>
      <c r="E8115" s="19"/>
      <c r="I8115" s="100"/>
      <c r="M8115" s="100"/>
      <c r="Q8115" s="99"/>
      <c r="R8115" s="340"/>
      <c r="S8115" s="119"/>
      <c r="T8115" s="123"/>
      <c r="U8115" s="119"/>
      <c r="V8115" s="99"/>
      <c r="W8115" s="127"/>
      <c r="X8115" s="99"/>
      <c r="Y8115" s="127"/>
    </row>
    <row r="8116" spans="3:25" ht="19" hidden="1">
      <c r="C8116" s="933"/>
      <c r="D8116" s="933"/>
      <c r="E8116" s="19"/>
      <c r="I8116" s="100"/>
      <c r="M8116" s="100"/>
      <c r="Q8116" s="99"/>
      <c r="R8116" s="340"/>
      <c r="S8116" s="119"/>
      <c r="T8116" s="123"/>
      <c r="U8116" s="119"/>
      <c r="V8116" s="99"/>
      <c r="W8116" s="127"/>
      <c r="X8116" s="99"/>
      <c r="Y8116" s="127"/>
    </row>
    <row r="8117" spans="3:25" ht="19" hidden="1">
      <c r="C8117" s="933"/>
      <c r="D8117" s="933"/>
      <c r="E8117" s="19"/>
      <c r="I8117" s="100"/>
      <c r="M8117" s="100"/>
      <c r="Q8117" s="99"/>
      <c r="R8117" s="340"/>
      <c r="S8117" s="119"/>
      <c r="T8117" s="123"/>
      <c r="U8117" s="119"/>
      <c r="V8117" s="99"/>
      <c r="W8117" s="127"/>
      <c r="X8117" s="99"/>
      <c r="Y8117" s="127"/>
    </row>
    <row r="8118" spans="3:25" ht="19" hidden="1">
      <c r="C8118" s="933"/>
      <c r="D8118" s="933"/>
      <c r="E8118" s="19"/>
      <c r="I8118" s="100"/>
      <c r="M8118" s="100"/>
      <c r="Q8118" s="99"/>
      <c r="R8118" s="340"/>
      <c r="S8118" s="119"/>
      <c r="T8118" s="123"/>
      <c r="U8118" s="119"/>
      <c r="V8118" s="99"/>
      <c r="W8118" s="127"/>
      <c r="X8118" s="99"/>
      <c r="Y8118" s="127"/>
    </row>
    <row r="8119" spans="3:25" ht="19" hidden="1">
      <c r="C8119" s="933"/>
      <c r="D8119" s="933"/>
      <c r="E8119" s="19"/>
      <c r="I8119" s="100"/>
      <c r="M8119" s="100"/>
      <c r="Q8119" s="99"/>
      <c r="R8119" s="340"/>
      <c r="S8119" s="119"/>
      <c r="T8119" s="123"/>
      <c r="U8119" s="119"/>
      <c r="V8119" s="99"/>
      <c r="W8119" s="127"/>
      <c r="X8119" s="99"/>
      <c r="Y8119" s="127"/>
    </row>
    <row r="8120" spans="3:25" ht="19" hidden="1">
      <c r="C8120" s="933"/>
      <c r="D8120" s="933"/>
      <c r="E8120" s="19"/>
      <c r="I8120" s="100"/>
      <c r="M8120" s="100"/>
      <c r="Q8120" s="99"/>
      <c r="R8120" s="340"/>
      <c r="S8120" s="119"/>
      <c r="T8120" s="123"/>
      <c r="U8120" s="119"/>
      <c r="V8120" s="99"/>
      <c r="W8120" s="127"/>
      <c r="X8120" s="99"/>
      <c r="Y8120" s="127"/>
    </row>
    <row r="8121" spans="3:25" ht="19" hidden="1">
      <c r="C8121" s="933"/>
      <c r="D8121" s="933"/>
      <c r="E8121" s="19"/>
      <c r="I8121" s="100"/>
      <c r="M8121" s="100"/>
      <c r="Q8121" s="99"/>
      <c r="R8121" s="340"/>
      <c r="S8121" s="119"/>
      <c r="T8121" s="123"/>
      <c r="U8121" s="119"/>
      <c r="V8121" s="99"/>
      <c r="W8121" s="127"/>
      <c r="X8121" s="99"/>
      <c r="Y8121" s="127"/>
    </row>
    <row r="8122" spans="3:25" ht="19" hidden="1">
      <c r="C8122" s="933"/>
      <c r="D8122" s="933"/>
      <c r="E8122" s="19"/>
      <c r="I8122" s="100"/>
      <c r="M8122" s="100"/>
      <c r="Q8122" s="99"/>
      <c r="R8122" s="340"/>
      <c r="S8122" s="119"/>
      <c r="T8122" s="123"/>
      <c r="U8122" s="119"/>
      <c r="V8122" s="99"/>
      <c r="W8122" s="127"/>
      <c r="X8122" s="99"/>
      <c r="Y8122" s="127"/>
    </row>
    <row r="8123" spans="3:25" ht="19" hidden="1">
      <c r="C8123" s="933"/>
      <c r="D8123" s="933"/>
      <c r="E8123" s="19"/>
      <c r="I8123" s="100"/>
      <c r="M8123" s="100"/>
      <c r="Q8123" s="99"/>
      <c r="R8123" s="340"/>
      <c r="S8123" s="119"/>
      <c r="T8123" s="123"/>
      <c r="U8123" s="119"/>
      <c r="V8123" s="99"/>
      <c r="W8123" s="127"/>
      <c r="X8123" s="99"/>
      <c r="Y8123" s="127"/>
    </row>
    <row r="8124" spans="3:25" ht="19" hidden="1">
      <c r="C8124" s="933"/>
      <c r="D8124" s="933"/>
      <c r="E8124" s="19"/>
      <c r="I8124" s="100"/>
      <c r="M8124" s="100"/>
      <c r="Q8124" s="99"/>
      <c r="R8124" s="340"/>
      <c r="S8124" s="119"/>
      <c r="T8124" s="123"/>
      <c r="U8124" s="119"/>
      <c r="V8124" s="99"/>
      <c r="W8124" s="127"/>
      <c r="X8124" s="99"/>
      <c r="Y8124" s="127"/>
    </row>
    <row r="8125" spans="3:25" ht="19" hidden="1">
      <c r="C8125" s="933"/>
      <c r="D8125" s="933"/>
      <c r="E8125" s="19"/>
      <c r="I8125" s="100"/>
      <c r="M8125" s="100"/>
      <c r="Q8125" s="99"/>
      <c r="R8125" s="340"/>
      <c r="S8125" s="119"/>
      <c r="T8125" s="123"/>
      <c r="U8125" s="119"/>
      <c r="V8125" s="99"/>
      <c r="W8125" s="127"/>
      <c r="X8125" s="99"/>
      <c r="Y8125" s="127"/>
    </row>
    <row r="8126" spans="3:25" ht="19" hidden="1">
      <c r="C8126" s="933"/>
      <c r="D8126" s="933"/>
      <c r="E8126" s="19"/>
      <c r="I8126" s="100"/>
      <c r="M8126" s="100"/>
      <c r="Q8126" s="99"/>
      <c r="R8126" s="340"/>
      <c r="S8126" s="119"/>
      <c r="T8126" s="123"/>
      <c r="U8126" s="119"/>
      <c r="V8126" s="99"/>
      <c r="W8126" s="127"/>
      <c r="X8126" s="99"/>
      <c r="Y8126" s="127"/>
    </row>
    <row r="8127" spans="3:25" ht="19" hidden="1">
      <c r="C8127" s="933"/>
      <c r="D8127" s="933"/>
      <c r="E8127" s="19"/>
      <c r="I8127" s="100"/>
      <c r="M8127" s="100"/>
      <c r="Q8127" s="99"/>
      <c r="R8127" s="340"/>
      <c r="S8127" s="119"/>
      <c r="T8127" s="123"/>
      <c r="U8127" s="119"/>
      <c r="V8127" s="99"/>
      <c r="W8127" s="127"/>
      <c r="X8127" s="99"/>
      <c r="Y8127" s="127"/>
    </row>
    <row r="8128" spans="3:25" ht="19" hidden="1">
      <c r="C8128" s="933"/>
      <c r="D8128" s="933"/>
      <c r="E8128" s="19"/>
      <c r="I8128" s="100"/>
      <c r="M8128" s="100"/>
      <c r="Q8128" s="99"/>
      <c r="R8128" s="340"/>
      <c r="S8128" s="119"/>
      <c r="T8128" s="123"/>
      <c r="U8128" s="119"/>
      <c r="V8128" s="99"/>
      <c r="W8128" s="127"/>
      <c r="X8128" s="99"/>
      <c r="Y8128" s="127"/>
    </row>
    <row r="8129" spans="3:25" ht="19" hidden="1">
      <c r="C8129" s="933"/>
      <c r="D8129" s="933"/>
      <c r="E8129" s="19"/>
      <c r="I8129" s="100"/>
      <c r="M8129" s="100"/>
      <c r="Q8129" s="99"/>
      <c r="R8129" s="340"/>
      <c r="S8129" s="119"/>
      <c r="T8129" s="123"/>
      <c r="U8129" s="119"/>
      <c r="V8129" s="99"/>
      <c r="W8129" s="127"/>
      <c r="X8129" s="99"/>
      <c r="Y8129" s="127"/>
    </row>
    <row r="8130" spans="3:25" ht="19" hidden="1">
      <c r="C8130" s="933"/>
      <c r="D8130" s="933"/>
      <c r="E8130" s="19"/>
      <c r="I8130" s="100"/>
      <c r="M8130" s="100"/>
      <c r="Q8130" s="99"/>
      <c r="R8130" s="340"/>
      <c r="S8130" s="119"/>
      <c r="T8130" s="123"/>
      <c r="U8130" s="119"/>
      <c r="V8130" s="99"/>
      <c r="W8130" s="127"/>
      <c r="X8130" s="99"/>
      <c r="Y8130" s="127"/>
    </row>
    <row r="8131" spans="3:25" ht="19" hidden="1">
      <c r="C8131" s="933"/>
      <c r="D8131" s="933"/>
      <c r="E8131" s="19"/>
      <c r="I8131" s="100"/>
      <c r="M8131" s="100"/>
      <c r="Q8131" s="99"/>
      <c r="R8131" s="340"/>
      <c r="S8131" s="119"/>
      <c r="T8131" s="123"/>
      <c r="U8131" s="119"/>
      <c r="V8131" s="99"/>
      <c r="W8131" s="127"/>
      <c r="X8131" s="99"/>
      <c r="Y8131" s="127"/>
    </row>
    <row r="8132" spans="3:25" ht="19" hidden="1">
      <c r="C8132" s="933"/>
      <c r="D8132" s="933"/>
      <c r="E8132" s="19"/>
      <c r="I8132" s="100"/>
      <c r="M8132" s="100"/>
      <c r="Q8132" s="99"/>
      <c r="R8132" s="340"/>
      <c r="S8132" s="119"/>
      <c r="T8132" s="123"/>
      <c r="U8132" s="119"/>
      <c r="V8132" s="99"/>
      <c r="W8132" s="127"/>
      <c r="X8132" s="99"/>
      <c r="Y8132" s="127"/>
    </row>
    <row r="8133" spans="3:25" ht="19" hidden="1">
      <c r="C8133" s="933"/>
      <c r="D8133" s="933"/>
      <c r="E8133" s="19"/>
      <c r="I8133" s="100"/>
      <c r="M8133" s="100"/>
      <c r="Q8133" s="99"/>
      <c r="R8133" s="340"/>
      <c r="S8133" s="119"/>
      <c r="T8133" s="123"/>
      <c r="U8133" s="119"/>
      <c r="V8133" s="99"/>
      <c r="W8133" s="127"/>
      <c r="X8133" s="99"/>
      <c r="Y8133" s="127"/>
    </row>
    <row r="8134" spans="3:25" ht="19" hidden="1">
      <c r="C8134" s="933"/>
      <c r="D8134" s="933"/>
      <c r="E8134" s="19"/>
      <c r="I8134" s="100"/>
      <c r="M8134" s="100"/>
      <c r="Q8134" s="99"/>
      <c r="R8134" s="340"/>
      <c r="S8134" s="119"/>
      <c r="T8134" s="123"/>
      <c r="U8134" s="119"/>
      <c r="V8134" s="99"/>
      <c r="W8134" s="127"/>
      <c r="X8134" s="99"/>
      <c r="Y8134" s="127"/>
    </row>
    <row r="8135" spans="3:25" ht="19" hidden="1">
      <c r="C8135" s="933"/>
      <c r="D8135" s="933"/>
      <c r="E8135" s="19"/>
      <c r="I8135" s="100"/>
      <c r="M8135" s="100"/>
      <c r="Q8135" s="99"/>
      <c r="R8135" s="340"/>
      <c r="S8135" s="119"/>
      <c r="T8135" s="123"/>
      <c r="U8135" s="119"/>
      <c r="V8135" s="99"/>
      <c r="W8135" s="127"/>
      <c r="X8135" s="99"/>
      <c r="Y8135" s="127"/>
    </row>
    <row r="8136" spans="3:25" ht="19" hidden="1">
      <c r="C8136" s="933"/>
      <c r="D8136" s="933"/>
      <c r="E8136" s="19"/>
      <c r="I8136" s="100"/>
      <c r="M8136" s="100"/>
      <c r="Q8136" s="99"/>
      <c r="R8136" s="340"/>
      <c r="S8136" s="119"/>
      <c r="T8136" s="123"/>
      <c r="U8136" s="119"/>
      <c r="V8136" s="99"/>
      <c r="W8136" s="127"/>
      <c r="X8136" s="99"/>
      <c r="Y8136" s="127"/>
    </row>
    <row r="8137" spans="3:25" ht="19" hidden="1">
      <c r="C8137" s="933"/>
      <c r="D8137" s="933"/>
      <c r="E8137" s="19"/>
      <c r="I8137" s="100"/>
      <c r="M8137" s="100"/>
      <c r="Q8137" s="99"/>
      <c r="R8137" s="340"/>
      <c r="S8137" s="119"/>
      <c r="T8137" s="123"/>
      <c r="U8137" s="119"/>
      <c r="V8137" s="99"/>
      <c r="W8137" s="127"/>
      <c r="X8137" s="99"/>
      <c r="Y8137" s="127"/>
    </row>
    <row r="8138" spans="3:25" ht="19" hidden="1">
      <c r="C8138" s="933"/>
      <c r="D8138" s="933"/>
      <c r="E8138" s="19"/>
      <c r="I8138" s="100"/>
      <c r="M8138" s="100"/>
      <c r="Q8138" s="99"/>
      <c r="R8138" s="340"/>
      <c r="S8138" s="119"/>
      <c r="T8138" s="123"/>
      <c r="U8138" s="119"/>
      <c r="V8138" s="99"/>
      <c r="W8138" s="127"/>
      <c r="X8138" s="99"/>
      <c r="Y8138" s="127"/>
    </row>
    <row r="8139" spans="3:25" ht="19" hidden="1">
      <c r="C8139" s="933"/>
      <c r="D8139" s="933"/>
      <c r="E8139" s="19"/>
      <c r="I8139" s="100"/>
      <c r="M8139" s="100"/>
      <c r="Q8139" s="99"/>
      <c r="R8139" s="340"/>
      <c r="S8139" s="119"/>
      <c r="T8139" s="123"/>
      <c r="U8139" s="119"/>
      <c r="V8139" s="99"/>
      <c r="W8139" s="127"/>
      <c r="X8139" s="99"/>
      <c r="Y8139" s="127"/>
    </row>
    <row r="8140" spans="3:25" ht="19" hidden="1">
      <c r="C8140" s="933"/>
      <c r="D8140" s="933"/>
      <c r="E8140" s="19"/>
      <c r="I8140" s="100"/>
      <c r="M8140" s="100"/>
      <c r="Q8140" s="99"/>
      <c r="R8140" s="340"/>
      <c r="S8140" s="119"/>
      <c r="T8140" s="123"/>
      <c r="U8140" s="119"/>
      <c r="V8140" s="99"/>
      <c r="W8140" s="127"/>
      <c r="X8140" s="99"/>
      <c r="Y8140" s="127"/>
    </row>
    <row r="8141" spans="3:25" ht="19" hidden="1">
      <c r="C8141" s="933"/>
      <c r="D8141" s="933"/>
      <c r="E8141" s="19"/>
      <c r="I8141" s="100"/>
      <c r="M8141" s="100"/>
      <c r="Q8141" s="99"/>
      <c r="R8141" s="340"/>
      <c r="S8141" s="119"/>
      <c r="T8141" s="123"/>
      <c r="U8141" s="119"/>
      <c r="V8141" s="99"/>
      <c r="W8141" s="127"/>
      <c r="X8141" s="99"/>
      <c r="Y8141" s="127"/>
    </row>
    <row r="8142" spans="3:25" ht="19" hidden="1">
      <c r="C8142" s="933"/>
      <c r="D8142" s="933"/>
      <c r="E8142" s="19"/>
      <c r="I8142" s="100"/>
      <c r="M8142" s="100"/>
      <c r="Q8142" s="99"/>
      <c r="R8142" s="340"/>
      <c r="S8142" s="119"/>
      <c r="T8142" s="123"/>
      <c r="U8142" s="119"/>
      <c r="V8142" s="99"/>
      <c r="W8142" s="127"/>
      <c r="X8142" s="99"/>
      <c r="Y8142" s="127"/>
    </row>
    <row r="8143" spans="3:25" ht="19" hidden="1">
      <c r="C8143" s="933"/>
      <c r="D8143" s="933"/>
      <c r="E8143" s="19"/>
      <c r="I8143" s="100"/>
      <c r="M8143" s="100"/>
      <c r="Q8143" s="99"/>
      <c r="R8143" s="340"/>
      <c r="S8143" s="119"/>
      <c r="T8143" s="123"/>
      <c r="U8143" s="119"/>
      <c r="V8143" s="99"/>
      <c r="W8143" s="127"/>
      <c r="X8143" s="99"/>
      <c r="Y8143" s="127"/>
    </row>
    <row r="8144" spans="3:25" ht="19" hidden="1">
      <c r="C8144" s="933"/>
      <c r="D8144" s="933"/>
      <c r="E8144" s="19"/>
      <c r="I8144" s="100"/>
      <c r="M8144" s="100"/>
      <c r="Q8144" s="99"/>
      <c r="R8144" s="340"/>
      <c r="S8144" s="119"/>
      <c r="T8144" s="123"/>
      <c r="U8144" s="119"/>
      <c r="V8144" s="99"/>
      <c r="W8144" s="127"/>
      <c r="X8144" s="99"/>
      <c r="Y8144" s="127"/>
    </row>
    <row r="8145" spans="3:25" ht="19" hidden="1">
      <c r="C8145" s="933"/>
      <c r="D8145" s="933"/>
      <c r="E8145" s="19"/>
      <c r="I8145" s="100"/>
      <c r="M8145" s="100"/>
      <c r="Q8145" s="99"/>
      <c r="R8145" s="340"/>
      <c r="S8145" s="119"/>
      <c r="T8145" s="123"/>
      <c r="U8145" s="119"/>
      <c r="V8145" s="99"/>
      <c r="W8145" s="127"/>
      <c r="X8145" s="99"/>
      <c r="Y8145" s="127"/>
    </row>
    <row r="8146" spans="3:25" ht="19" hidden="1">
      <c r="C8146" s="933"/>
      <c r="D8146" s="933"/>
      <c r="E8146" s="19"/>
      <c r="I8146" s="100"/>
      <c r="M8146" s="100"/>
      <c r="Q8146" s="99"/>
      <c r="R8146" s="340"/>
      <c r="S8146" s="119"/>
      <c r="T8146" s="123"/>
      <c r="U8146" s="119"/>
      <c r="V8146" s="99"/>
      <c r="W8146" s="127"/>
      <c r="X8146" s="99"/>
      <c r="Y8146" s="127"/>
    </row>
    <row r="8147" spans="3:25" ht="19" hidden="1">
      <c r="C8147" s="933"/>
      <c r="D8147" s="933"/>
      <c r="E8147" s="19"/>
      <c r="I8147" s="100"/>
      <c r="M8147" s="100"/>
      <c r="Q8147" s="99"/>
      <c r="R8147" s="340"/>
      <c r="S8147" s="119"/>
      <c r="T8147" s="123"/>
      <c r="U8147" s="119"/>
      <c r="V8147" s="99"/>
      <c r="W8147" s="127"/>
      <c r="X8147" s="99"/>
      <c r="Y8147" s="127"/>
    </row>
    <row r="8148" spans="3:25" ht="19" hidden="1">
      <c r="C8148" s="933"/>
      <c r="D8148" s="933"/>
      <c r="E8148" s="19"/>
      <c r="I8148" s="100"/>
      <c r="M8148" s="100"/>
      <c r="Q8148" s="99"/>
      <c r="R8148" s="340"/>
      <c r="S8148" s="119"/>
      <c r="T8148" s="123"/>
      <c r="U8148" s="119"/>
      <c r="V8148" s="99"/>
      <c r="W8148" s="127"/>
      <c r="X8148" s="99"/>
      <c r="Y8148" s="127"/>
    </row>
    <row r="8149" spans="3:25" ht="19" hidden="1">
      <c r="C8149" s="933"/>
      <c r="D8149" s="933"/>
      <c r="E8149" s="19"/>
      <c r="I8149" s="100"/>
      <c r="M8149" s="100"/>
      <c r="Q8149" s="99"/>
      <c r="R8149" s="340"/>
      <c r="S8149" s="119"/>
      <c r="T8149" s="123"/>
      <c r="U8149" s="119"/>
      <c r="V8149" s="99"/>
      <c r="W8149" s="127"/>
      <c r="X8149" s="99"/>
      <c r="Y8149" s="127"/>
    </row>
    <row r="8150" spans="3:25" ht="19" hidden="1">
      <c r="C8150" s="933"/>
      <c r="D8150" s="933"/>
      <c r="E8150" s="19"/>
      <c r="I8150" s="100"/>
      <c r="M8150" s="100"/>
      <c r="Q8150" s="99"/>
      <c r="R8150" s="340"/>
      <c r="S8150" s="119"/>
      <c r="T8150" s="123"/>
      <c r="U8150" s="119"/>
      <c r="V8150" s="99"/>
      <c r="W8150" s="127"/>
      <c r="X8150" s="99"/>
      <c r="Y8150" s="127"/>
    </row>
    <row r="8151" spans="3:25" ht="19" hidden="1">
      <c r="C8151" s="933"/>
      <c r="D8151" s="933"/>
      <c r="E8151" s="19"/>
      <c r="I8151" s="100"/>
      <c r="M8151" s="100"/>
      <c r="Q8151" s="99"/>
      <c r="R8151" s="340"/>
      <c r="S8151" s="119"/>
      <c r="T8151" s="123"/>
      <c r="U8151" s="119"/>
      <c r="V8151" s="99"/>
      <c r="W8151" s="127"/>
      <c r="X8151" s="99"/>
      <c r="Y8151" s="127"/>
    </row>
    <row r="8152" spans="3:25" ht="19" hidden="1">
      <c r="C8152" s="933"/>
      <c r="D8152" s="933"/>
      <c r="E8152" s="19"/>
      <c r="I8152" s="100"/>
      <c r="M8152" s="100"/>
      <c r="Q8152" s="99"/>
      <c r="R8152" s="340"/>
      <c r="S8152" s="119"/>
      <c r="T8152" s="123"/>
      <c r="U8152" s="119"/>
      <c r="V8152" s="99"/>
      <c r="W8152" s="127"/>
      <c r="X8152" s="99"/>
      <c r="Y8152" s="127"/>
    </row>
    <row r="8153" spans="3:25" ht="19" hidden="1">
      <c r="C8153" s="933"/>
      <c r="D8153" s="933"/>
      <c r="E8153" s="19"/>
      <c r="I8153" s="100"/>
      <c r="M8153" s="100"/>
      <c r="Q8153" s="99"/>
      <c r="R8153" s="340"/>
      <c r="S8153" s="119"/>
      <c r="T8153" s="123"/>
      <c r="U8153" s="119"/>
      <c r="V8153" s="99"/>
      <c r="W8153" s="127"/>
      <c r="X8153" s="99"/>
      <c r="Y8153" s="127"/>
    </row>
    <row r="8154" spans="3:25" ht="19" hidden="1">
      <c r="C8154" s="933"/>
      <c r="D8154" s="933"/>
      <c r="E8154" s="19"/>
      <c r="I8154" s="100"/>
      <c r="M8154" s="100"/>
      <c r="Q8154" s="99"/>
      <c r="R8154" s="340"/>
      <c r="S8154" s="119"/>
      <c r="T8154" s="123"/>
      <c r="U8154" s="119"/>
      <c r="V8154" s="99"/>
      <c r="W8154" s="127"/>
      <c r="X8154" s="99"/>
      <c r="Y8154" s="127"/>
    </row>
    <row r="8155" spans="3:25" ht="19" hidden="1">
      <c r="C8155" s="933"/>
      <c r="D8155" s="933"/>
      <c r="E8155" s="19"/>
      <c r="I8155" s="100"/>
      <c r="M8155" s="100"/>
      <c r="Q8155" s="99"/>
      <c r="R8155" s="340"/>
      <c r="S8155" s="119"/>
      <c r="T8155" s="123"/>
      <c r="U8155" s="119"/>
      <c r="V8155" s="99"/>
      <c r="W8155" s="127"/>
      <c r="X8155" s="99"/>
      <c r="Y8155" s="127"/>
    </row>
    <row r="8156" spans="3:25" ht="19" hidden="1">
      <c r="C8156" s="933"/>
      <c r="D8156" s="933"/>
      <c r="E8156" s="19"/>
      <c r="I8156" s="100"/>
      <c r="M8156" s="100"/>
      <c r="Q8156" s="99"/>
      <c r="R8156" s="340"/>
      <c r="S8156" s="119"/>
      <c r="T8156" s="123"/>
      <c r="U8156" s="119"/>
      <c r="V8156" s="99"/>
      <c r="W8156" s="127"/>
      <c r="X8156" s="99"/>
      <c r="Y8156" s="127"/>
    </row>
    <row r="8157" spans="3:25" ht="19" hidden="1">
      <c r="C8157" s="933"/>
      <c r="D8157" s="933"/>
      <c r="E8157" s="19"/>
      <c r="I8157" s="100"/>
      <c r="M8157" s="100"/>
      <c r="Q8157" s="99"/>
      <c r="R8157" s="340"/>
      <c r="S8157" s="119"/>
      <c r="T8157" s="123"/>
      <c r="U8157" s="119"/>
      <c r="V8157" s="99"/>
      <c r="W8157" s="127"/>
      <c r="X8157" s="99"/>
      <c r="Y8157" s="127"/>
    </row>
    <row r="8158" spans="3:25" ht="19" hidden="1">
      <c r="C8158" s="933"/>
      <c r="D8158" s="933"/>
      <c r="E8158" s="19"/>
      <c r="I8158" s="100"/>
      <c r="M8158" s="100"/>
      <c r="Q8158" s="99"/>
      <c r="R8158" s="340"/>
      <c r="S8158" s="119"/>
      <c r="T8158" s="123"/>
      <c r="U8158" s="119"/>
      <c r="V8158" s="99"/>
      <c r="W8158" s="127"/>
      <c r="X8158" s="99"/>
      <c r="Y8158" s="127"/>
    </row>
    <row r="8159" spans="3:25" ht="19" hidden="1">
      <c r="C8159" s="933"/>
      <c r="D8159" s="933"/>
      <c r="E8159" s="19"/>
      <c r="I8159" s="100"/>
      <c r="M8159" s="100"/>
      <c r="Q8159" s="99"/>
      <c r="R8159" s="340"/>
      <c r="S8159" s="119"/>
      <c r="T8159" s="123"/>
      <c r="U8159" s="119"/>
      <c r="V8159" s="99"/>
      <c r="W8159" s="127"/>
      <c r="X8159" s="99"/>
      <c r="Y8159" s="127"/>
    </row>
    <row r="8160" spans="3:25" ht="19" hidden="1">
      <c r="C8160" s="933"/>
      <c r="D8160" s="933"/>
      <c r="E8160" s="19"/>
      <c r="I8160" s="100"/>
      <c r="M8160" s="100"/>
      <c r="Q8160" s="99"/>
      <c r="R8160" s="340"/>
      <c r="S8160" s="119"/>
      <c r="T8160" s="123"/>
      <c r="U8160" s="119"/>
      <c r="V8160" s="99"/>
      <c r="W8160" s="127"/>
      <c r="X8160" s="99"/>
      <c r="Y8160" s="127"/>
    </row>
    <row r="8161" spans="3:25" ht="19" hidden="1">
      <c r="C8161" s="933"/>
      <c r="D8161" s="933"/>
      <c r="E8161" s="19"/>
      <c r="I8161" s="100"/>
      <c r="M8161" s="100"/>
      <c r="Q8161" s="99"/>
      <c r="R8161" s="340"/>
      <c r="S8161" s="119"/>
      <c r="T8161" s="123"/>
      <c r="U8161" s="119"/>
      <c r="V8161" s="99"/>
      <c r="W8161" s="127"/>
      <c r="X8161" s="99"/>
      <c r="Y8161" s="127"/>
    </row>
    <row r="8162" spans="3:25" ht="19" hidden="1">
      <c r="C8162" s="933"/>
      <c r="D8162" s="933"/>
      <c r="E8162" s="19"/>
      <c r="I8162" s="100"/>
      <c r="M8162" s="100"/>
      <c r="Q8162" s="99"/>
      <c r="R8162" s="340"/>
      <c r="S8162" s="119"/>
      <c r="T8162" s="123"/>
      <c r="U8162" s="119"/>
      <c r="V8162" s="99"/>
      <c r="W8162" s="127"/>
      <c r="X8162" s="99"/>
      <c r="Y8162" s="127"/>
    </row>
    <row r="8163" spans="3:25" ht="19" hidden="1">
      <c r="C8163" s="933"/>
      <c r="D8163" s="933"/>
      <c r="E8163" s="19"/>
      <c r="I8163" s="100"/>
      <c r="M8163" s="100"/>
      <c r="Q8163" s="99"/>
      <c r="R8163" s="340"/>
      <c r="S8163" s="119"/>
      <c r="T8163" s="123"/>
      <c r="U8163" s="119"/>
      <c r="V8163" s="99"/>
      <c r="W8163" s="127"/>
      <c r="X8163" s="99"/>
      <c r="Y8163" s="127"/>
    </row>
    <row r="8164" spans="3:25" ht="19" hidden="1">
      <c r="C8164" s="933"/>
      <c r="D8164" s="933"/>
      <c r="E8164" s="19"/>
      <c r="I8164" s="100"/>
      <c r="M8164" s="100"/>
      <c r="Q8164" s="99"/>
      <c r="R8164" s="340"/>
      <c r="S8164" s="119"/>
      <c r="T8164" s="123"/>
      <c r="U8164" s="119"/>
      <c r="V8164" s="99"/>
      <c r="W8164" s="127"/>
      <c r="X8164" s="99"/>
      <c r="Y8164" s="127"/>
    </row>
    <row r="8165" spans="3:25" ht="19" hidden="1">
      <c r="C8165" s="933"/>
      <c r="D8165" s="933"/>
      <c r="E8165" s="19"/>
      <c r="I8165" s="100"/>
      <c r="M8165" s="100"/>
      <c r="Q8165" s="99"/>
      <c r="R8165" s="340"/>
      <c r="S8165" s="119"/>
      <c r="T8165" s="123"/>
      <c r="U8165" s="119"/>
      <c r="V8165" s="99"/>
      <c r="W8165" s="127"/>
      <c r="X8165" s="99"/>
      <c r="Y8165" s="127"/>
    </row>
    <row r="8166" spans="3:25" ht="19" hidden="1">
      <c r="C8166" s="933"/>
      <c r="D8166" s="933"/>
      <c r="E8166" s="19"/>
      <c r="I8166" s="100"/>
      <c r="M8166" s="100"/>
      <c r="Q8166" s="99"/>
      <c r="R8166" s="340"/>
      <c r="S8166" s="119"/>
      <c r="T8166" s="123"/>
      <c r="U8166" s="119"/>
      <c r="V8166" s="99"/>
      <c r="W8166" s="127"/>
      <c r="X8166" s="99"/>
      <c r="Y8166" s="127"/>
    </row>
    <row r="8167" spans="3:25" ht="19" hidden="1">
      <c r="C8167" s="933"/>
      <c r="D8167" s="933"/>
      <c r="E8167" s="19"/>
      <c r="I8167" s="100"/>
      <c r="M8167" s="100"/>
      <c r="Q8167" s="99"/>
      <c r="R8167" s="340"/>
      <c r="S8167" s="119"/>
      <c r="T8167" s="123"/>
      <c r="U8167" s="119"/>
      <c r="V8167" s="99"/>
      <c r="W8167" s="127"/>
      <c r="X8167" s="99"/>
      <c r="Y8167" s="127"/>
    </row>
    <row r="8168" spans="3:25" ht="19" hidden="1">
      <c r="C8168" s="933"/>
      <c r="D8168" s="933"/>
      <c r="E8168" s="19"/>
      <c r="I8168" s="100"/>
      <c r="M8168" s="100"/>
      <c r="Q8168" s="99"/>
      <c r="R8168" s="340"/>
      <c r="S8168" s="119"/>
      <c r="T8168" s="123"/>
      <c r="U8168" s="119"/>
      <c r="V8168" s="99"/>
      <c r="W8168" s="127"/>
      <c r="X8168" s="99"/>
      <c r="Y8168" s="127"/>
    </row>
    <row r="8169" spans="3:25" ht="19" hidden="1">
      <c r="C8169" s="933"/>
      <c r="D8169" s="933"/>
      <c r="E8169" s="19"/>
      <c r="I8169" s="100"/>
      <c r="M8169" s="100"/>
      <c r="Q8169" s="99"/>
      <c r="R8169" s="340"/>
      <c r="S8169" s="119"/>
      <c r="T8169" s="123"/>
      <c r="U8169" s="119"/>
      <c r="V8169" s="99"/>
      <c r="W8169" s="127"/>
      <c r="X8169" s="99"/>
      <c r="Y8169" s="127"/>
    </row>
    <row r="8170" spans="3:25" ht="19" hidden="1">
      <c r="C8170" s="933"/>
      <c r="D8170" s="933"/>
      <c r="E8170" s="19"/>
      <c r="I8170" s="100"/>
      <c r="M8170" s="100"/>
      <c r="Q8170" s="99"/>
      <c r="R8170" s="340"/>
      <c r="S8170" s="119"/>
      <c r="T8170" s="123"/>
      <c r="U8170" s="119"/>
      <c r="V8170" s="99"/>
      <c r="W8170" s="127"/>
      <c r="X8170" s="99"/>
      <c r="Y8170" s="127"/>
    </row>
    <row r="8171" spans="3:25" ht="19" hidden="1">
      <c r="C8171" s="933"/>
      <c r="D8171" s="933"/>
      <c r="E8171" s="19"/>
      <c r="I8171" s="100"/>
      <c r="M8171" s="100"/>
      <c r="Q8171" s="99"/>
      <c r="R8171" s="340"/>
      <c r="S8171" s="119"/>
      <c r="T8171" s="123"/>
      <c r="U8171" s="119"/>
      <c r="V8171" s="99"/>
      <c r="W8171" s="127"/>
      <c r="X8171" s="99"/>
      <c r="Y8171" s="127"/>
    </row>
    <row r="8172" spans="3:25" ht="19" hidden="1">
      <c r="C8172" s="933"/>
      <c r="D8172" s="933"/>
      <c r="E8172" s="19"/>
      <c r="I8172" s="100"/>
      <c r="M8172" s="100"/>
      <c r="Q8172" s="99"/>
      <c r="R8172" s="340"/>
      <c r="S8172" s="119"/>
      <c r="T8172" s="123"/>
      <c r="U8172" s="119"/>
      <c r="V8172" s="99"/>
      <c r="W8172" s="127"/>
      <c r="X8172" s="99"/>
      <c r="Y8172" s="127"/>
    </row>
    <row r="8173" spans="3:25" ht="19" hidden="1">
      <c r="C8173" s="933"/>
      <c r="D8173" s="933"/>
      <c r="E8173" s="19"/>
      <c r="I8173" s="100"/>
      <c r="M8173" s="100"/>
      <c r="Q8173" s="99"/>
      <c r="R8173" s="340"/>
      <c r="S8173" s="119"/>
      <c r="T8173" s="123"/>
      <c r="U8173" s="119"/>
      <c r="V8173" s="99"/>
      <c r="W8173" s="127"/>
      <c r="X8173" s="99"/>
      <c r="Y8173" s="127"/>
    </row>
    <row r="8174" spans="3:25" ht="19" hidden="1">
      <c r="C8174" s="933"/>
      <c r="D8174" s="933"/>
      <c r="E8174" s="19"/>
      <c r="I8174" s="100"/>
      <c r="M8174" s="100"/>
      <c r="Q8174" s="99"/>
      <c r="R8174" s="340"/>
      <c r="S8174" s="119"/>
      <c r="T8174" s="123"/>
      <c r="U8174" s="119"/>
      <c r="V8174" s="99"/>
      <c r="W8174" s="127"/>
      <c r="X8174" s="99"/>
      <c r="Y8174" s="127"/>
    </row>
    <row r="8175" spans="3:25" ht="19" hidden="1">
      <c r="C8175" s="933"/>
      <c r="D8175" s="933"/>
      <c r="E8175" s="19"/>
      <c r="I8175" s="100"/>
      <c r="M8175" s="100"/>
      <c r="Q8175" s="99"/>
      <c r="R8175" s="340"/>
      <c r="S8175" s="119"/>
      <c r="T8175" s="123"/>
      <c r="U8175" s="119"/>
      <c r="V8175" s="99"/>
      <c r="W8175" s="127"/>
      <c r="X8175" s="99"/>
      <c r="Y8175" s="127"/>
    </row>
    <row r="8176" spans="3:25" ht="19" hidden="1">
      <c r="C8176" s="933"/>
      <c r="D8176" s="933"/>
      <c r="E8176" s="19"/>
      <c r="I8176" s="100"/>
      <c r="M8176" s="100"/>
      <c r="Q8176" s="99"/>
      <c r="R8176" s="340"/>
      <c r="S8176" s="119"/>
      <c r="T8176" s="123"/>
      <c r="U8176" s="119"/>
      <c r="V8176" s="99"/>
      <c r="W8176" s="127"/>
      <c r="X8176" s="99"/>
      <c r="Y8176" s="127"/>
    </row>
    <row r="8177" spans="3:25" ht="19" hidden="1">
      <c r="C8177" s="933"/>
      <c r="D8177" s="933"/>
      <c r="E8177" s="19"/>
      <c r="I8177" s="100"/>
      <c r="M8177" s="100"/>
      <c r="Q8177" s="99"/>
      <c r="R8177" s="340"/>
      <c r="S8177" s="119"/>
      <c r="T8177" s="123"/>
      <c r="U8177" s="119"/>
      <c r="V8177" s="99"/>
      <c r="W8177" s="127"/>
      <c r="X8177" s="99"/>
      <c r="Y8177" s="127"/>
    </row>
    <row r="8178" spans="3:25" ht="19" hidden="1">
      <c r="C8178" s="933"/>
      <c r="D8178" s="933"/>
      <c r="E8178" s="19"/>
      <c r="I8178" s="100"/>
      <c r="M8178" s="100"/>
      <c r="Q8178" s="99"/>
      <c r="R8178" s="340"/>
      <c r="S8178" s="119"/>
      <c r="T8178" s="123"/>
      <c r="U8178" s="119"/>
      <c r="V8178" s="99"/>
      <c r="W8178" s="127"/>
      <c r="X8178" s="99"/>
      <c r="Y8178" s="127"/>
    </row>
    <row r="8179" spans="3:25" ht="19" hidden="1">
      <c r="C8179" s="933"/>
      <c r="D8179" s="933"/>
      <c r="E8179" s="19"/>
      <c r="I8179" s="100"/>
      <c r="M8179" s="100"/>
      <c r="Q8179" s="99"/>
      <c r="R8179" s="340"/>
      <c r="S8179" s="119"/>
      <c r="T8179" s="123"/>
      <c r="U8179" s="119"/>
      <c r="V8179" s="99"/>
      <c r="W8179" s="127"/>
      <c r="X8179" s="99"/>
      <c r="Y8179" s="127"/>
    </row>
    <row r="8180" spans="3:25" ht="19" hidden="1">
      <c r="C8180" s="933"/>
      <c r="D8180" s="933"/>
      <c r="E8180" s="19"/>
      <c r="I8180" s="100"/>
      <c r="M8180" s="100"/>
      <c r="Q8180" s="99"/>
      <c r="R8180" s="340"/>
      <c r="S8180" s="119"/>
      <c r="T8180" s="123"/>
      <c r="U8180" s="119"/>
      <c r="V8180" s="99"/>
      <c r="W8180" s="127"/>
      <c r="X8180" s="99"/>
      <c r="Y8180" s="127"/>
    </row>
    <row r="8181" spans="3:25" ht="19" hidden="1">
      <c r="C8181" s="933"/>
      <c r="D8181" s="933"/>
      <c r="E8181" s="19"/>
      <c r="I8181" s="100"/>
      <c r="M8181" s="100"/>
      <c r="Q8181" s="99"/>
      <c r="R8181" s="340"/>
      <c r="S8181" s="119"/>
      <c r="T8181" s="123"/>
      <c r="U8181" s="119"/>
      <c r="V8181" s="99"/>
      <c r="W8181" s="127"/>
      <c r="X8181" s="99"/>
      <c r="Y8181" s="127"/>
    </row>
    <row r="8182" spans="3:25" ht="19" hidden="1">
      <c r="C8182" s="933"/>
      <c r="D8182" s="933"/>
      <c r="E8182" s="19"/>
      <c r="I8182" s="100"/>
      <c r="M8182" s="100"/>
      <c r="Q8182" s="99"/>
      <c r="R8182" s="340"/>
      <c r="S8182" s="119"/>
      <c r="T8182" s="123"/>
      <c r="U8182" s="119"/>
      <c r="V8182" s="99"/>
      <c r="W8182" s="127"/>
      <c r="X8182" s="99"/>
      <c r="Y8182" s="127"/>
    </row>
    <row r="8183" spans="3:25" ht="19" hidden="1">
      <c r="C8183" s="933"/>
      <c r="D8183" s="933"/>
      <c r="E8183" s="19"/>
      <c r="I8183" s="100"/>
      <c r="M8183" s="100"/>
      <c r="Q8183" s="99"/>
      <c r="R8183" s="340"/>
      <c r="S8183" s="119"/>
      <c r="T8183" s="123"/>
      <c r="U8183" s="119"/>
      <c r="V8183" s="99"/>
      <c r="W8183" s="127"/>
      <c r="X8183" s="99"/>
      <c r="Y8183" s="127"/>
    </row>
    <row r="8184" spans="3:25" ht="19" hidden="1">
      <c r="C8184" s="933"/>
      <c r="D8184" s="933"/>
      <c r="E8184" s="19"/>
      <c r="I8184" s="100"/>
      <c r="M8184" s="100"/>
      <c r="Q8184" s="99"/>
      <c r="R8184" s="340"/>
      <c r="S8184" s="119"/>
      <c r="T8184" s="123"/>
      <c r="U8184" s="119"/>
      <c r="V8184" s="99"/>
      <c r="W8184" s="127"/>
      <c r="X8184" s="99"/>
      <c r="Y8184" s="127"/>
    </row>
    <row r="8185" spans="3:25" ht="19" hidden="1">
      <c r="C8185" s="933"/>
      <c r="D8185" s="933"/>
      <c r="E8185" s="19"/>
      <c r="I8185" s="100"/>
      <c r="M8185" s="100"/>
      <c r="Q8185" s="99"/>
      <c r="R8185" s="340"/>
      <c r="S8185" s="119"/>
      <c r="T8185" s="123"/>
      <c r="U8185" s="119"/>
      <c r="V8185" s="99"/>
      <c r="W8185" s="127"/>
      <c r="X8185" s="99"/>
      <c r="Y8185" s="127"/>
    </row>
    <row r="8186" spans="3:25" ht="19" hidden="1">
      <c r="C8186" s="933"/>
      <c r="D8186" s="933"/>
      <c r="E8186" s="19"/>
      <c r="I8186" s="100"/>
      <c r="M8186" s="100"/>
      <c r="Q8186" s="99"/>
      <c r="R8186" s="340"/>
      <c r="S8186" s="119"/>
      <c r="T8186" s="123"/>
      <c r="U8186" s="119"/>
      <c r="V8186" s="99"/>
      <c r="W8186" s="127"/>
      <c r="X8186" s="99"/>
      <c r="Y8186" s="127"/>
    </row>
    <row r="8187" spans="3:25" ht="19" hidden="1">
      <c r="C8187" s="933"/>
      <c r="D8187" s="933"/>
      <c r="E8187" s="19"/>
      <c r="I8187" s="100"/>
      <c r="M8187" s="100"/>
      <c r="Q8187" s="99"/>
      <c r="R8187" s="340"/>
      <c r="S8187" s="119"/>
      <c r="T8187" s="123"/>
      <c r="U8187" s="119"/>
      <c r="V8187" s="99"/>
      <c r="W8187" s="127"/>
      <c r="X8187" s="99"/>
      <c r="Y8187" s="127"/>
    </row>
    <row r="8188" spans="3:25" ht="19" hidden="1">
      <c r="C8188" s="933"/>
      <c r="D8188" s="933"/>
      <c r="E8188" s="19"/>
      <c r="I8188" s="100"/>
      <c r="M8188" s="100"/>
      <c r="Q8188" s="99"/>
      <c r="R8188" s="340"/>
      <c r="S8188" s="119"/>
      <c r="T8188" s="123"/>
      <c r="U8188" s="119"/>
      <c r="V8188" s="99"/>
      <c r="W8188" s="127"/>
      <c r="X8188" s="99"/>
      <c r="Y8188" s="127"/>
    </row>
    <row r="8189" spans="3:25" ht="19" hidden="1">
      <c r="C8189" s="933"/>
      <c r="D8189" s="933"/>
      <c r="E8189" s="19"/>
      <c r="I8189" s="100"/>
      <c r="M8189" s="100"/>
      <c r="Q8189" s="99"/>
      <c r="R8189" s="340"/>
      <c r="S8189" s="119"/>
      <c r="T8189" s="123"/>
      <c r="U8189" s="119"/>
      <c r="V8189" s="99"/>
      <c r="W8189" s="127"/>
      <c r="X8189" s="99"/>
      <c r="Y8189" s="127"/>
    </row>
    <row r="8190" spans="3:25" ht="19" hidden="1">
      <c r="C8190" s="933"/>
      <c r="D8190" s="933"/>
      <c r="E8190" s="19"/>
      <c r="I8190" s="100"/>
      <c r="M8190" s="100"/>
      <c r="Q8190" s="99"/>
      <c r="R8190" s="340"/>
      <c r="S8190" s="119"/>
      <c r="T8190" s="123"/>
      <c r="U8190" s="119"/>
      <c r="V8190" s="99"/>
      <c r="W8190" s="127"/>
      <c r="X8190" s="99"/>
      <c r="Y8190" s="127"/>
    </row>
    <row r="8191" spans="3:25" ht="19" hidden="1">
      <c r="C8191" s="933"/>
      <c r="D8191" s="933"/>
      <c r="E8191" s="19"/>
      <c r="I8191" s="100"/>
      <c r="M8191" s="100"/>
      <c r="Q8191" s="99"/>
      <c r="R8191" s="340"/>
      <c r="S8191" s="119"/>
      <c r="T8191" s="123"/>
      <c r="U8191" s="119"/>
      <c r="V8191" s="99"/>
      <c r="W8191" s="127"/>
      <c r="X8191" s="99"/>
      <c r="Y8191" s="127"/>
    </row>
    <row r="8192" spans="3:25" ht="19" hidden="1">
      <c r="C8192" s="933"/>
      <c r="D8192" s="933"/>
      <c r="E8192" s="19"/>
      <c r="I8192" s="100"/>
      <c r="M8192" s="100"/>
      <c r="Q8192" s="99"/>
      <c r="R8192" s="340"/>
      <c r="S8192" s="119"/>
      <c r="T8192" s="123"/>
      <c r="U8192" s="119"/>
      <c r="V8192" s="99"/>
      <c r="W8192" s="127"/>
      <c r="X8192" s="99"/>
      <c r="Y8192" s="127"/>
    </row>
    <row r="8193" spans="3:25" ht="19" hidden="1">
      <c r="C8193" s="933"/>
      <c r="D8193" s="933"/>
      <c r="E8193" s="19"/>
      <c r="I8193" s="100"/>
      <c r="M8193" s="100"/>
      <c r="Q8193" s="99"/>
      <c r="R8193" s="340"/>
      <c r="S8193" s="119"/>
      <c r="T8193" s="123"/>
      <c r="U8193" s="119"/>
      <c r="V8193" s="99"/>
      <c r="W8193" s="127"/>
      <c r="X8193" s="99"/>
      <c r="Y8193" s="127"/>
    </row>
    <row r="8194" spans="3:25" ht="19" hidden="1">
      <c r="C8194" s="933"/>
      <c r="D8194" s="933"/>
      <c r="E8194" s="19"/>
      <c r="I8194" s="100"/>
      <c r="M8194" s="100"/>
      <c r="Q8194" s="99"/>
      <c r="R8194" s="340"/>
      <c r="S8194" s="119"/>
      <c r="T8194" s="123"/>
      <c r="U8194" s="119"/>
      <c r="V8194" s="99"/>
      <c r="W8194" s="127"/>
      <c r="X8194" s="99"/>
      <c r="Y8194" s="127"/>
    </row>
    <row r="8195" spans="3:25" ht="19" hidden="1">
      <c r="C8195" s="933"/>
      <c r="D8195" s="933"/>
      <c r="E8195" s="19"/>
      <c r="I8195" s="100"/>
      <c r="M8195" s="100"/>
      <c r="Q8195" s="99"/>
      <c r="R8195" s="340"/>
      <c r="S8195" s="119"/>
      <c r="T8195" s="123"/>
      <c r="U8195" s="119"/>
      <c r="V8195" s="99"/>
      <c r="W8195" s="127"/>
      <c r="X8195" s="99"/>
      <c r="Y8195" s="127"/>
    </row>
    <row r="8196" spans="3:25" ht="19" hidden="1">
      <c r="C8196" s="933"/>
      <c r="D8196" s="933"/>
      <c r="E8196" s="19"/>
      <c r="I8196" s="100"/>
      <c r="M8196" s="100"/>
      <c r="Q8196" s="99"/>
      <c r="R8196" s="340"/>
      <c r="S8196" s="119"/>
      <c r="T8196" s="123"/>
      <c r="U8196" s="119"/>
      <c r="V8196" s="99"/>
      <c r="W8196" s="127"/>
      <c r="X8196" s="99"/>
      <c r="Y8196" s="127"/>
    </row>
    <row r="8197" spans="3:25" ht="19" hidden="1">
      <c r="C8197" s="933"/>
      <c r="D8197" s="933"/>
      <c r="E8197" s="19"/>
      <c r="I8197" s="100"/>
      <c r="M8197" s="100"/>
      <c r="Q8197" s="99"/>
      <c r="R8197" s="340"/>
      <c r="S8197" s="119"/>
      <c r="T8197" s="123"/>
      <c r="U8197" s="119"/>
      <c r="V8197" s="99"/>
      <c r="W8197" s="127"/>
      <c r="X8197" s="99"/>
      <c r="Y8197" s="127"/>
    </row>
    <row r="8198" spans="3:25" ht="19" hidden="1">
      <c r="C8198" s="933"/>
      <c r="D8198" s="933"/>
      <c r="E8198" s="19"/>
      <c r="I8198" s="100"/>
      <c r="M8198" s="100"/>
      <c r="Q8198" s="99"/>
      <c r="R8198" s="340"/>
      <c r="S8198" s="119"/>
      <c r="T8198" s="123"/>
      <c r="U8198" s="119"/>
      <c r="V8198" s="99"/>
      <c r="W8198" s="127"/>
      <c r="X8198" s="99"/>
      <c r="Y8198" s="127"/>
    </row>
    <row r="8199" spans="3:25" ht="19" hidden="1">
      <c r="C8199" s="933"/>
      <c r="D8199" s="933"/>
      <c r="E8199" s="19"/>
      <c r="I8199" s="100"/>
      <c r="M8199" s="100"/>
      <c r="Q8199" s="99"/>
      <c r="R8199" s="340"/>
      <c r="S8199" s="119"/>
      <c r="T8199" s="123"/>
      <c r="U8199" s="119"/>
      <c r="V8199" s="99"/>
      <c r="W8199" s="127"/>
      <c r="X8199" s="99"/>
      <c r="Y8199" s="127"/>
    </row>
    <row r="8200" spans="3:25" ht="19" hidden="1">
      <c r="C8200" s="933"/>
      <c r="D8200" s="933"/>
      <c r="E8200" s="19"/>
      <c r="I8200" s="100"/>
      <c r="M8200" s="100"/>
      <c r="Q8200" s="99"/>
      <c r="R8200" s="340"/>
      <c r="S8200" s="119"/>
      <c r="T8200" s="123"/>
      <c r="U8200" s="119"/>
      <c r="V8200" s="99"/>
      <c r="W8200" s="127"/>
      <c r="X8200" s="99"/>
      <c r="Y8200" s="127"/>
    </row>
    <row r="8201" spans="3:25" ht="19" hidden="1">
      <c r="C8201" s="933"/>
      <c r="D8201" s="933"/>
      <c r="E8201" s="19"/>
      <c r="I8201" s="100"/>
      <c r="M8201" s="100"/>
      <c r="Q8201" s="99"/>
      <c r="R8201" s="340"/>
      <c r="S8201" s="119"/>
      <c r="T8201" s="123"/>
      <c r="U8201" s="119"/>
      <c r="V8201" s="99"/>
      <c r="W8201" s="127"/>
      <c r="X8201" s="99"/>
      <c r="Y8201" s="127"/>
    </row>
    <row r="8202" spans="3:25" ht="19" hidden="1">
      <c r="C8202" s="933"/>
      <c r="D8202" s="933"/>
      <c r="E8202" s="19"/>
      <c r="I8202" s="100"/>
      <c r="M8202" s="100"/>
      <c r="Q8202" s="99"/>
      <c r="R8202" s="340"/>
      <c r="S8202" s="119"/>
      <c r="T8202" s="123"/>
      <c r="U8202" s="119"/>
      <c r="V8202" s="99"/>
      <c r="W8202" s="127"/>
      <c r="X8202" s="99"/>
      <c r="Y8202" s="127"/>
    </row>
    <row r="8203" spans="3:25" ht="19" hidden="1">
      <c r="C8203" s="933"/>
      <c r="D8203" s="933"/>
      <c r="E8203" s="19"/>
      <c r="I8203" s="100"/>
      <c r="M8203" s="100"/>
      <c r="Q8203" s="99"/>
      <c r="R8203" s="340"/>
      <c r="S8203" s="119"/>
      <c r="T8203" s="123"/>
      <c r="U8203" s="119"/>
      <c r="V8203" s="99"/>
      <c r="W8203" s="127"/>
      <c r="X8203" s="99"/>
      <c r="Y8203" s="127"/>
    </row>
    <row r="8204" spans="3:25" ht="19" hidden="1">
      <c r="C8204" s="933"/>
      <c r="D8204" s="933"/>
      <c r="E8204" s="19"/>
      <c r="I8204" s="100"/>
      <c r="M8204" s="100"/>
      <c r="Q8204" s="99"/>
      <c r="R8204" s="340"/>
      <c r="S8204" s="119"/>
      <c r="T8204" s="123"/>
      <c r="U8204" s="119"/>
      <c r="V8204" s="99"/>
      <c r="W8204" s="127"/>
      <c r="X8204" s="99"/>
      <c r="Y8204" s="127"/>
    </row>
    <row r="8205" spans="3:25" ht="19" hidden="1">
      <c r="C8205" s="933"/>
      <c r="D8205" s="933"/>
      <c r="E8205" s="19"/>
      <c r="I8205" s="100"/>
      <c r="M8205" s="100"/>
      <c r="Q8205" s="99"/>
      <c r="R8205" s="340"/>
      <c r="S8205" s="119"/>
      <c r="T8205" s="123"/>
      <c r="U8205" s="119"/>
      <c r="V8205" s="99"/>
      <c r="W8205" s="127"/>
      <c r="X8205" s="99"/>
      <c r="Y8205" s="127"/>
    </row>
    <row r="8206" spans="3:25" ht="19" hidden="1">
      <c r="C8206" s="933"/>
      <c r="D8206" s="933"/>
      <c r="E8206" s="19"/>
      <c r="I8206" s="100"/>
      <c r="M8206" s="100"/>
      <c r="Q8206" s="99"/>
      <c r="R8206" s="340"/>
      <c r="S8206" s="119"/>
      <c r="T8206" s="123"/>
      <c r="U8206" s="119"/>
      <c r="V8206" s="99"/>
      <c r="W8206" s="127"/>
      <c r="X8206" s="99"/>
      <c r="Y8206" s="127"/>
    </row>
    <row r="8207" spans="3:25" ht="19" hidden="1">
      <c r="C8207" s="933"/>
      <c r="D8207" s="933"/>
      <c r="E8207" s="19"/>
      <c r="I8207" s="100"/>
      <c r="M8207" s="100"/>
      <c r="Q8207" s="99"/>
      <c r="R8207" s="340"/>
      <c r="S8207" s="119"/>
      <c r="T8207" s="123"/>
      <c r="U8207" s="119"/>
      <c r="V8207" s="99"/>
      <c r="W8207" s="127"/>
      <c r="X8207" s="99"/>
      <c r="Y8207" s="127"/>
    </row>
    <row r="8208" spans="3:25" ht="19" hidden="1">
      <c r="C8208" s="933"/>
      <c r="D8208" s="933"/>
      <c r="E8208" s="19"/>
      <c r="I8208" s="100"/>
      <c r="M8208" s="100"/>
      <c r="Q8208" s="99"/>
      <c r="R8208" s="340"/>
      <c r="S8208" s="119"/>
      <c r="T8208" s="123"/>
      <c r="U8208" s="119"/>
      <c r="V8208" s="99"/>
      <c r="W8208" s="127"/>
      <c r="X8208" s="99"/>
      <c r="Y8208" s="127"/>
    </row>
    <row r="8209" spans="3:25" ht="19" hidden="1">
      <c r="C8209" s="933"/>
      <c r="D8209" s="933"/>
      <c r="E8209" s="19"/>
      <c r="I8209" s="100"/>
      <c r="M8209" s="100"/>
      <c r="Q8209" s="99"/>
      <c r="R8209" s="340"/>
      <c r="S8209" s="119"/>
      <c r="T8209" s="123"/>
      <c r="U8209" s="119"/>
      <c r="V8209" s="99"/>
      <c r="W8209" s="127"/>
      <c r="X8209" s="99"/>
      <c r="Y8209" s="127"/>
    </row>
    <row r="8210" spans="3:25" ht="19" hidden="1">
      <c r="C8210" s="933"/>
      <c r="D8210" s="933"/>
      <c r="E8210" s="19"/>
      <c r="I8210" s="100"/>
      <c r="M8210" s="100"/>
      <c r="Q8210" s="99"/>
      <c r="R8210" s="340"/>
      <c r="S8210" s="119"/>
      <c r="T8210" s="123"/>
      <c r="U8210" s="119"/>
      <c r="V8210" s="99"/>
      <c r="W8210" s="127"/>
      <c r="X8210" s="99"/>
      <c r="Y8210" s="127"/>
    </row>
    <row r="8211" spans="3:25" ht="19" hidden="1">
      <c r="C8211" s="933"/>
      <c r="D8211" s="933"/>
      <c r="E8211" s="19"/>
      <c r="I8211" s="100"/>
      <c r="M8211" s="100"/>
      <c r="Q8211" s="99"/>
      <c r="R8211" s="340"/>
      <c r="S8211" s="119"/>
      <c r="T8211" s="123"/>
      <c r="U8211" s="119"/>
      <c r="V8211" s="99"/>
      <c r="W8211" s="127"/>
      <c r="X8211" s="99"/>
      <c r="Y8211" s="127"/>
    </row>
    <row r="8212" spans="3:25" ht="19" hidden="1">
      <c r="C8212" s="933"/>
      <c r="D8212" s="933"/>
      <c r="E8212" s="19"/>
      <c r="I8212" s="100"/>
      <c r="M8212" s="100"/>
      <c r="Q8212" s="99"/>
      <c r="R8212" s="340"/>
      <c r="S8212" s="119"/>
      <c r="T8212" s="123"/>
      <c r="U8212" s="119"/>
      <c r="V8212" s="99"/>
      <c r="W8212" s="127"/>
      <c r="X8212" s="99"/>
      <c r="Y8212" s="127"/>
    </row>
    <row r="8213" spans="3:25" ht="19" hidden="1">
      <c r="C8213" s="933"/>
      <c r="D8213" s="933"/>
      <c r="E8213" s="19"/>
      <c r="I8213" s="100"/>
      <c r="M8213" s="100"/>
      <c r="Q8213" s="99"/>
      <c r="R8213" s="340"/>
      <c r="S8213" s="119"/>
      <c r="T8213" s="123"/>
      <c r="U8213" s="119"/>
      <c r="V8213" s="99"/>
      <c r="W8213" s="127"/>
      <c r="X8213" s="99"/>
      <c r="Y8213" s="127"/>
    </row>
    <row r="8214" spans="3:25" ht="19" hidden="1">
      <c r="C8214" s="933"/>
      <c r="D8214" s="933"/>
      <c r="E8214" s="19"/>
      <c r="I8214" s="100"/>
      <c r="M8214" s="100"/>
      <c r="Q8214" s="99"/>
      <c r="R8214" s="340"/>
      <c r="S8214" s="119"/>
      <c r="T8214" s="123"/>
      <c r="U8214" s="119"/>
      <c r="V8214" s="99"/>
      <c r="W8214" s="127"/>
      <c r="X8214" s="99"/>
      <c r="Y8214" s="127"/>
    </row>
    <row r="8215" spans="3:25" ht="19" hidden="1">
      <c r="C8215" s="933"/>
      <c r="D8215" s="933"/>
      <c r="E8215" s="19"/>
      <c r="I8215" s="100"/>
      <c r="M8215" s="100"/>
      <c r="Q8215" s="99"/>
      <c r="R8215" s="340"/>
      <c r="S8215" s="119"/>
      <c r="T8215" s="123"/>
      <c r="U8215" s="119"/>
      <c r="V8215" s="99"/>
      <c r="W8215" s="127"/>
      <c r="X8215" s="99"/>
      <c r="Y8215" s="127"/>
    </row>
    <row r="8216" spans="3:25" ht="19" hidden="1">
      <c r="C8216" s="933"/>
      <c r="D8216" s="933"/>
      <c r="E8216" s="19"/>
      <c r="I8216" s="100"/>
      <c r="M8216" s="100"/>
      <c r="Q8216" s="99"/>
      <c r="R8216" s="340"/>
      <c r="S8216" s="119"/>
      <c r="T8216" s="123"/>
      <c r="U8216" s="119"/>
      <c r="V8216" s="99"/>
      <c r="W8216" s="127"/>
      <c r="X8216" s="99"/>
      <c r="Y8216" s="127"/>
    </row>
    <row r="8217" spans="3:25" ht="19" hidden="1">
      <c r="C8217" s="933"/>
      <c r="D8217" s="933"/>
      <c r="E8217" s="19"/>
      <c r="I8217" s="100"/>
      <c r="M8217" s="100"/>
      <c r="Q8217" s="99"/>
      <c r="R8217" s="340"/>
      <c r="S8217" s="119"/>
      <c r="T8217" s="123"/>
      <c r="U8217" s="119"/>
      <c r="V8217" s="99"/>
      <c r="W8217" s="127"/>
      <c r="X8217" s="99"/>
      <c r="Y8217" s="127"/>
    </row>
    <row r="8218" spans="3:25" ht="19" hidden="1">
      <c r="C8218" s="933"/>
      <c r="D8218" s="933"/>
      <c r="E8218" s="19"/>
      <c r="I8218" s="100"/>
      <c r="M8218" s="100"/>
      <c r="Q8218" s="99"/>
      <c r="R8218" s="340"/>
      <c r="S8218" s="119"/>
      <c r="T8218" s="123"/>
      <c r="U8218" s="119"/>
      <c r="V8218" s="99"/>
      <c r="W8218" s="127"/>
      <c r="X8218" s="99"/>
      <c r="Y8218" s="127"/>
    </row>
    <row r="8219" spans="3:25" ht="19" hidden="1">
      <c r="C8219" s="933"/>
      <c r="D8219" s="933"/>
      <c r="E8219" s="19"/>
      <c r="I8219" s="100"/>
      <c r="M8219" s="100"/>
      <c r="Q8219" s="99"/>
      <c r="R8219" s="340"/>
      <c r="S8219" s="119"/>
      <c r="T8219" s="123"/>
      <c r="U8219" s="119"/>
      <c r="V8219" s="99"/>
      <c r="W8219" s="127"/>
      <c r="X8219" s="99"/>
      <c r="Y8219" s="127"/>
    </row>
    <row r="8220" spans="3:25" ht="19" hidden="1">
      <c r="C8220" s="933"/>
      <c r="D8220" s="933"/>
      <c r="E8220" s="19"/>
      <c r="I8220" s="100"/>
      <c r="M8220" s="100"/>
      <c r="Q8220" s="99"/>
      <c r="R8220" s="340"/>
      <c r="S8220" s="119"/>
      <c r="T8220" s="123"/>
      <c r="U8220" s="119"/>
      <c r="V8220" s="99"/>
      <c r="W8220" s="127"/>
      <c r="X8220" s="99"/>
      <c r="Y8220" s="127"/>
    </row>
    <row r="8221" spans="3:25" ht="19" hidden="1">
      <c r="C8221" s="933"/>
      <c r="D8221" s="933"/>
      <c r="E8221" s="19"/>
      <c r="I8221" s="100"/>
      <c r="M8221" s="100"/>
      <c r="Q8221" s="99"/>
      <c r="R8221" s="340"/>
      <c r="S8221" s="119"/>
      <c r="T8221" s="123"/>
      <c r="U8221" s="119"/>
      <c r="V8221" s="99"/>
      <c r="W8221" s="127"/>
      <c r="X8221" s="99"/>
      <c r="Y8221" s="127"/>
    </row>
    <row r="8222" spans="3:25" ht="19" hidden="1">
      <c r="C8222" s="933"/>
      <c r="D8222" s="933"/>
      <c r="E8222" s="19"/>
      <c r="I8222" s="100"/>
      <c r="M8222" s="100"/>
      <c r="Q8222" s="99"/>
      <c r="R8222" s="340"/>
      <c r="S8222" s="119"/>
      <c r="T8222" s="123"/>
      <c r="U8222" s="119"/>
      <c r="V8222" s="99"/>
      <c r="W8222" s="127"/>
      <c r="X8222" s="99"/>
      <c r="Y8222" s="127"/>
    </row>
    <row r="8223" spans="3:25" ht="19" hidden="1">
      <c r="C8223" s="933"/>
      <c r="D8223" s="933"/>
      <c r="E8223" s="19"/>
      <c r="I8223" s="100"/>
      <c r="M8223" s="100"/>
      <c r="Q8223" s="99"/>
      <c r="R8223" s="340"/>
      <c r="S8223" s="119"/>
      <c r="T8223" s="123"/>
      <c r="U8223" s="119"/>
      <c r="V8223" s="99"/>
      <c r="W8223" s="127"/>
      <c r="X8223" s="99"/>
      <c r="Y8223" s="127"/>
    </row>
    <row r="8224" spans="3:25" ht="19" hidden="1">
      <c r="C8224" s="933"/>
      <c r="D8224" s="933"/>
      <c r="E8224" s="19"/>
      <c r="I8224" s="100"/>
      <c r="M8224" s="100"/>
      <c r="Q8224" s="99"/>
      <c r="R8224" s="340"/>
      <c r="S8224" s="119"/>
      <c r="T8224" s="123"/>
      <c r="U8224" s="119"/>
      <c r="V8224" s="99"/>
      <c r="W8224" s="127"/>
      <c r="X8224" s="99"/>
      <c r="Y8224" s="127"/>
    </row>
    <row r="8225" spans="3:25" ht="19" hidden="1">
      <c r="C8225" s="933"/>
      <c r="D8225" s="933"/>
      <c r="E8225" s="19"/>
      <c r="I8225" s="100"/>
      <c r="M8225" s="100"/>
      <c r="Q8225" s="99"/>
      <c r="R8225" s="340"/>
      <c r="S8225" s="119"/>
      <c r="T8225" s="123"/>
      <c r="U8225" s="119"/>
      <c r="V8225" s="99"/>
      <c r="W8225" s="127"/>
      <c r="X8225" s="99"/>
      <c r="Y8225" s="127"/>
    </row>
    <row r="8226" spans="3:25" ht="19" hidden="1">
      <c r="C8226" s="933"/>
      <c r="D8226" s="933"/>
      <c r="E8226" s="19"/>
      <c r="I8226" s="100"/>
      <c r="M8226" s="100"/>
      <c r="Q8226" s="99"/>
      <c r="R8226" s="340"/>
      <c r="S8226" s="119"/>
      <c r="T8226" s="123"/>
      <c r="U8226" s="119"/>
      <c r="V8226" s="99"/>
      <c r="W8226" s="127"/>
      <c r="X8226" s="99"/>
      <c r="Y8226" s="127"/>
    </row>
    <row r="8227" spans="3:25" ht="19" hidden="1">
      <c r="C8227" s="933"/>
      <c r="D8227" s="933"/>
      <c r="E8227" s="19"/>
      <c r="I8227" s="100"/>
      <c r="M8227" s="100"/>
      <c r="Q8227" s="99"/>
      <c r="R8227" s="340"/>
      <c r="S8227" s="119"/>
      <c r="T8227" s="123"/>
      <c r="U8227" s="119"/>
      <c r="V8227" s="99"/>
      <c r="W8227" s="127"/>
      <c r="X8227" s="99"/>
      <c r="Y8227" s="127"/>
    </row>
    <row r="8228" spans="3:25" ht="19" hidden="1">
      <c r="C8228" s="933"/>
      <c r="D8228" s="933"/>
      <c r="E8228" s="19"/>
      <c r="I8228" s="100"/>
      <c r="M8228" s="100"/>
      <c r="Q8228" s="99"/>
      <c r="R8228" s="340"/>
      <c r="S8228" s="119"/>
      <c r="T8228" s="123"/>
      <c r="U8228" s="119"/>
      <c r="V8228" s="99"/>
      <c r="W8228" s="127"/>
      <c r="X8228" s="99"/>
      <c r="Y8228" s="127"/>
    </row>
    <row r="8229" spans="3:25" ht="19" hidden="1">
      <c r="C8229" s="933"/>
      <c r="D8229" s="933"/>
      <c r="E8229" s="19"/>
      <c r="I8229" s="100"/>
      <c r="M8229" s="100"/>
      <c r="Q8229" s="99"/>
      <c r="R8229" s="340"/>
      <c r="S8229" s="119"/>
      <c r="T8229" s="123"/>
      <c r="U8229" s="119"/>
      <c r="V8229" s="99"/>
      <c r="W8229" s="127"/>
      <c r="X8229" s="99"/>
      <c r="Y8229" s="127"/>
    </row>
    <row r="8230" spans="3:25" ht="19" hidden="1">
      <c r="C8230" s="933"/>
      <c r="D8230" s="933"/>
      <c r="E8230" s="19"/>
      <c r="I8230" s="100"/>
      <c r="M8230" s="100"/>
      <c r="Q8230" s="99"/>
      <c r="R8230" s="340"/>
      <c r="S8230" s="119"/>
      <c r="T8230" s="123"/>
      <c r="U8230" s="119"/>
      <c r="V8230" s="99"/>
      <c r="W8230" s="127"/>
      <c r="X8230" s="99"/>
      <c r="Y8230" s="127"/>
    </row>
    <row r="8231" spans="3:25" ht="19" hidden="1">
      <c r="C8231" s="933"/>
      <c r="D8231" s="933"/>
      <c r="E8231" s="19"/>
      <c r="I8231" s="100"/>
      <c r="M8231" s="100"/>
      <c r="Q8231" s="99"/>
      <c r="R8231" s="340"/>
      <c r="S8231" s="119"/>
      <c r="T8231" s="123"/>
      <c r="U8231" s="119"/>
      <c r="V8231" s="99"/>
      <c r="W8231" s="127"/>
      <c r="X8231" s="99"/>
      <c r="Y8231" s="127"/>
    </row>
    <row r="8232" spans="3:25" ht="19" hidden="1">
      <c r="C8232" s="933"/>
      <c r="D8232" s="933"/>
      <c r="E8232" s="19"/>
      <c r="I8232" s="100"/>
      <c r="M8232" s="100"/>
      <c r="Q8232" s="99"/>
      <c r="R8232" s="340"/>
      <c r="S8232" s="119"/>
      <c r="T8232" s="123"/>
      <c r="U8232" s="119"/>
      <c r="V8232" s="99"/>
      <c r="W8232" s="127"/>
      <c r="X8232" s="99"/>
      <c r="Y8232" s="127"/>
    </row>
    <row r="8233" spans="3:25" ht="19" hidden="1">
      <c r="C8233" s="933"/>
      <c r="D8233" s="933"/>
      <c r="E8233" s="19"/>
      <c r="I8233" s="100"/>
      <c r="M8233" s="100"/>
      <c r="Q8233" s="99"/>
      <c r="R8233" s="340"/>
      <c r="S8233" s="119"/>
      <c r="T8233" s="123"/>
      <c r="U8233" s="119"/>
      <c r="V8233" s="99"/>
      <c r="W8233" s="127"/>
      <c r="X8233" s="99"/>
      <c r="Y8233" s="127"/>
    </row>
    <row r="8234" spans="3:25" ht="19" hidden="1">
      <c r="C8234" s="933"/>
      <c r="D8234" s="933"/>
      <c r="E8234" s="19"/>
      <c r="I8234" s="100"/>
      <c r="M8234" s="100"/>
      <c r="Q8234" s="99"/>
      <c r="R8234" s="340"/>
      <c r="S8234" s="119"/>
      <c r="T8234" s="123"/>
      <c r="U8234" s="119"/>
      <c r="V8234" s="99"/>
      <c r="W8234" s="127"/>
      <c r="X8234" s="99"/>
      <c r="Y8234" s="127"/>
    </row>
    <row r="8235" spans="3:25" ht="19" hidden="1">
      <c r="C8235" s="933"/>
      <c r="D8235" s="933"/>
      <c r="E8235" s="19"/>
      <c r="I8235" s="100"/>
      <c r="M8235" s="100"/>
      <c r="Q8235" s="99"/>
      <c r="R8235" s="340"/>
      <c r="S8235" s="119"/>
      <c r="T8235" s="123"/>
      <c r="U8235" s="119"/>
      <c r="V8235" s="99"/>
      <c r="W8235" s="127"/>
      <c r="X8235" s="99"/>
      <c r="Y8235" s="127"/>
    </row>
    <row r="8236" spans="3:25" ht="19" hidden="1">
      <c r="C8236" s="933"/>
      <c r="D8236" s="933"/>
      <c r="E8236" s="19"/>
      <c r="I8236" s="100"/>
      <c r="M8236" s="100"/>
      <c r="Q8236" s="99"/>
      <c r="R8236" s="340"/>
      <c r="S8236" s="119"/>
      <c r="T8236" s="123"/>
      <c r="U8236" s="119"/>
      <c r="V8236" s="99"/>
      <c r="W8236" s="127"/>
      <c r="X8236" s="99"/>
      <c r="Y8236" s="127"/>
    </row>
    <row r="8237" spans="3:25" ht="19" hidden="1">
      <c r="C8237" s="933"/>
      <c r="D8237" s="933"/>
      <c r="E8237" s="19"/>
      <c r="I8237" s="100"/>
      <c r="M8237" s="100"/>
      <c r="Q8237" s="99"/>
      <c r="R8237" s="340"/>
      <c r="S8237" s="119"/>
      <c r="T8237" s="123"/>
      <c r="U8237" s="119"/>
      <c r="V8237" s="99"/>
      <c r="W8237" s="127"/>
      <c r="X8237" s="99"/>
      <c r="Y8237" s="127"/>
    </row>
    <row r="8238" spans="3:25" ht="19" hidden="1">
      <c r="C8238" s="933"/>
      <c r="D8238" s="933"/>
      <c r="E8238" s="19"/>
      <c r="I8238" s="100"/>
      <c r="M8238" s="100"/>
      <c r="Q8238" s="99"/>
      <c r="R8238" s="340"/>
      <c r="S8238" s="119"/>
      <c r="T8238" s="123"/>
      <c r="U8238" s="119"/>
      <c r="V8238" s="99"/>
      <c r="W8238" s="127"/>
      <c r="X8238" s="99"/>
      <c r="Y8238" s="127"/>
    </row>
    <row r="8239" spans="3:25" ht="19" hidden="1">
      <c r="C8239" s="933"/>
      <c r="D8239" s="933"/>
      <c r="E8239" s="19"/>
      <c r="I8239" s="100"/>
      <c r="M8239" s="100"/>
      <c r="Q8239" s="99"/>
      <c r="R8239" s="340"/>
      <c r="S8239" s="119"/>
      <c r="T8239" s="123"/>
      <c r="U8239" s="119"/>
      <c r="V8239" s="99"/>
      <c r="W8239" s="127"/>
      <c r="X8239" s="99"/>
      <c r="Y8239" s="127"/>
    </row>
    <row r="8240" spans="3:25" ht="19" hidden="1">
      <c r="C8240" s="933"/>
      <c r="D8240" s="933"/>
      <c r="E8240" s="19"/>
      <c r="I8240" s="100"/>
      <c r="M8240" s="100"/>
      <c r="Q8240" s="99"/>
      <c r="R8240" s="340"/>
      <c r="S8240" s="119"/>
      <c r="T8240" s="123"/>
      <c r="U8240" s="119"/>
      <c r="V8240" s="99"/>
      <c r="W8240" s="127"/>
      <c r="X8240" s="99"/>
      <c r="Y8240" s="127"/>
    </row>
    <row r="8241" spans="3:25" ht="19" hidden="1">
      <c r="C8241" s="933"/>
      <c r="D8241" s="933"/>
      <c r="E8241" s="19"/>
      <c r="I8241" s="100"/>
      <c r="M8241" s="100"/>
      <c r="Q8241" s="99"/>
      <c r="R8241" s="340"/>
      <c r="S8241" s="119"/>
      <c r="T8241" s="123"/>
      <c r="U8241" s="119"/>
      <c r="V8241" s="99"/>
      <c r="W8241" s="127"/>
      <c r="X8241" s="99"/>
      <c r="Y8241" s="127"/>
    </row>
    <row r="8242" spans="3:25" ht="19" hidden="1">
      <c r="C8242" s="933"/>
      <c r="D8242" s="933"/>
      <c r="E8242" s="19"/>
      <c r="I8242" s="100"/>
      <c r="M8242" s="100"/>
      <c r="Q8242" s="99"/>
      <c r="R8242" s="340"/>
      <c r="S8242" s="119"/>
      <c r="T8242" s="123"/>
      <c r="U8242" s="119"/>
      <c r="V8242" s="99"/>
      <c r="W8242" s="127"/>
      <c r="X8242" s="99"/>
      <c r="Y8242" s="127"/>
    </row>
    <row r="8243" spans="3:25" ht="19" hidden="1">
      <c r="C8243" s="933"/>
      <c r="D8243" s="933"/>
      <c r="E8243" s="19"/>
      <c r="I8243" s="100"/>
      <c r="M8243" s="100"/>
      <c r="Q8243" s="99"/>
      <c r="R8243" s="340"/>
      <c r="S8243" s="119"/>
      <c r="T8243" s="123"/>
      <c r="U8243" s="119"/>
      <c r="V8243" s="99"/>
      <c r="W8243" s="127"/>
      <c r="X8243" s="99"/>
      <c r="Y8243" s="127"/>
    </row>
    <row r="8244" spans="3:25" ht="19" hidden="1">
      <c r="C8244" s="933"/>
      <c r="D8244" s="933"/>
      <c r="E8244" s="19"/>
      <c r="I8244" s="100"/>
      <c r="M8244" s="100"/>
      <c r="Q8244" s="99"/>
      <c r="R8244" s="340"/>
      <c r="S8244" s="119"/>
      <c r="T8244" s="123"/>
      <c r="U8244" s="119"/>
      <c r="V8244" s="99"/>
      <c r="W8244" s="127"/>
      <c r="X8244" s="99"/>
      <c r="Y8244" s="127"/>
    </row>
    <row r="8245" spans="3:25" ht="19" hidden="1">
      <c r="C8245" s="933"/>
      <c r="D8245" s="933"/>
      <c r="E8245" s="19"/>
      <c r="I8245" s="100"/>
      <c r="M8245" s="100"/>
      <c r="Q8245" s="99"/>
      <c r="R8245" s="340"/>
      <c r="S8245" s="119"/>
      <c r="T8245" s="123"/>
      <c r="U8245" s="119"/>
      <c r="V8245" s="99"/>
      <c r="W8245" s="127"/>
      <c r="X8245" s="99"/>
      <c r="Y8245" s="127"/>
    </row>
    <row r="8246" spans="3:25" ht="19" hidden="1">
      <c r="C8246" s="933"/>
      <c r="D8246" s="933"/>
      <c r="E8246" s="19"/>
      <c r="I8246" s="100"/>
      <c r="M8246" s="100"/>
      <c r="Q8246" s="99"/>
      <c r="R8246" s="340"/>
      <c r="S8246" s="119"/>
      <c r="T8246" s="123"/>
      <c r="U8246" s="119"/>
      <c r="V8246" s="99"/>
      <c r="W8246" s="127"/>
      <c r="X8246" s="99"/>
      <c r="Y8246" s="127"/>
    </row>
    <row r="8247" spans="3:25" ht="19" hidden="1">
      <c r="C8247" s="933"/>
      <c r="D8247" s="933"/>
      <c r="E8247" s="19"/>
      <c r="I8247" s="100"/>
      <c r="M8247" s="100"/>
      <c r="Q8247" s="99"/>
      <c r="R8247" s="340"/>
      <c r="S8247" s="119"/>
      <c r="T8247" s="123"/>
      <c r="U8247" s="119"/>
      <c r="V8247" s="99"/>
      <c r="W8247" s="127"/>
      <c r="X8247" s="99"/>
      <c r="Y8247" s="127"/>
    </row>
    <row r="8248" spans="3:25" ht="19" hidden="1">
      <c r="C8248" s="933"/>
      <c r="D8248" s="933"/>
      <c r="E8248" s="19"/>
      <c r="I8248" s="100"/>
      <c r="M8248" s="100"/>
      <c r="Q8248" s="99"/>
      <c r="R8248" s="340"/>
      <c r="S8248" s="119"/>
      <c r="T8248" s="123"/>
      <c r="U8248" s="119"/>
      <c r="V8248" s="99"/>
      <c r="W8248" s="127"/>
      <c r="X8248" s="99"/>
      <c r="Y8248" s="127"/>
    </row>
    <row r="8249" spans="3:25" ht="19" hidden="1">
      <c r="C8249" s="933"/>
      <c r="D8249" s="933"/>
      <c r="E8249" s="19"/>
      <c r="I8249" s="100"/>
      <c r="M8249" s="100"/>
      <c r="Q8249" s="99"/>
      <c r="R8249" s="340"/>
      <c r="S8249" s="119"/>
      <c r="T8249" s="123"/>
      <c r="U8249" s="119"/>
      <c r="V8249" s="99"/>
      <c r="W8249" s="127"/>
      <c r="X8249" s="99"/>
      <c r="Y8249" s="127"/>
    </row>
    <row r="8250" spans="3:25" ht="19" hidden="1">
      <c r="C8250" s="933"/>
      <c r="D8250" s="933"/>
      <c r="E8250" s="19"/>
      <c r="I8250" s="100"/>
      <c r="M8250" s="100"/>
      <c r="Q8250" s="99"/>
      <c r="R8250" s="340"/>
      <c r="S8250" s="119"/>
      <c r="T8250" s="123"/>
      <c r="U8250" s="119"/>
      <c r="V8250" s="99"/>
      <c r="W8250" s="127"/>
      <c r="X8250" s="99"/>
      <c r="Y8250" s="127"/>
    </row>
    <row r="8251" spans="3:25" ht="19" hidden="1">
      <c r="C8251" s="933"/>
      <c r="D8251" s="933"/>
      <c r="E8251" s="19"/>
      <c r="I8251" s="100"/>
      <c r="M8251" s="100"/>
      <c r="Q8251" s="99"/>
      <c r="R8251" s="340"/>
      <c r="S8251" s="119"/>
      <c r="T8251" s="123"/>
      <c r="U8251" s="119"/>
      <c r="V8251" s="99"/>
      <c r="W8251" s="127"/>
      <c r="X8251" s="99"/>
      <c r="Y8251" s="127"/>
    </row>
    <row r="8252" spans="3:25" ht="19" hidden="1">
      <c r="C8252" s="933"/>
      <c r="D8252" s="933"/>
      <c r="E8252" s="19"/>
      <c r="I8252" s="100"/>
      <c r="M8252" s="100"/>
      <c r="Q8252" s="99"/>
      <c r="R8252" s="340"/>
      <c r="S8252" s="119"/>
      <c r="T8252" s="123"/>
      <c r="U8252" s="119"/>
      <c r="V8252" s="99"/>
      <c r="W8252" s="127"/>
      <c r="X8252" s="99"/>
      <c r="Y8252" s="127"/>
    </row>
    <row r="8253" spans="3:25" ht="19" hidden="1">
      <c r="C8253" s="933"/>
      <c r="D8253" s="933"/>
      <c r="E8253" s="19"/>
      <c r="I8253" s="100"/>
      <c r="M8253" s="100"/>
      <c r="Q8253" s="99"/>
      <c r="R8253" s="340"/>
      <c r="S8253" s="119"/>
      <c r="T8253" s="123"/>
      <c r="U8253" s="119"/>
      <c r="V8253" s="99"/>
      <c r="W8253" s="127"/>
      <c r="X8253" s="99"/>
      <c r="Y8253" s="127"/>
    </row>
    <row r="8254" spans="3:25" ht="19" hidden="1">
      <c r="C8254" s="933"/>
      <c r="D8254" s="933"/>
      <c r="E8254" s="19"/>
      <c r="I8254" s="100"/>
      <c r="M8254" s="100"/>
      <c r="Q8254" s="99"/>
      <c r="R8254" s="340"/>
      <c r="S8254" s="119"/>
      <c r="T8254" s="123"/>
      <c r="U8254" s="119"/>
      <c r="V8254" s="99"/>
      <c r="W8254" s="127"/>
      <c r="X8254" s="99"/>
      <c r="Y8254" s="127"/>
    </row>
    <row r="8255" spans="3:25" ht="19" hidden="1">
      <c r="C8255" s="933"/>
      <c r="D8255" s="933"/>
      <c r="E8255" s="19"/>
      <c r="I8255" s="100"/>
      <c r="M8255" s="100"/>
      <c r="Q8255" s="99"/>
      <c r="R8255" s="340"/>
      <c r="S8255" s="119"/>
      <c r="T8255" s="123"/>
      <c r="U8255" s="119"/>
      <c r="V8255" s="99"/>
      <c r="W8255" s="127"/>
      <c r="X8255" s="99"/>
      <c r="Y8255" s="127"/>
    </row>
    <row r="8256" spans="3:25" ht="19" hidden="1">
      <c r="C8256" s="933"/>
      <c r="D8256" s="933"/>
      <c r="E8256" s="19"/>
      <c r="I8256" s="100"/>
      <c r="M8256" s="100"/>
      <c r="Q8256" s="99"/>
      <c r="R8256" s="340"/>
      <c r="S8256" s="119"/>
      <c r="T8256" s="123"/>
      <c r="U8256" s="119"/>
      <c r="V8256" s="99"/>
      <c r="W8256" s="127"/>
      <c r="X8256" s="99"/>
      <c r="Y8256" s="127"/>
    </row>
    <row r="8257" spans="3:25" ht="19" hidden="1">
      <c r="C8257" s="933"/>
      <c r="D8257" s="933"/>
      <c r="E8257" s="19"/>
      <c r="I8257" s="100"/>
      <c r="M8257" s="100"/>
      <c r="Q8257" s="99"/>
      <c r="R8257" s="340"/>
      <c r="S8257" s="119"/>
      <c r="T8257" s="123"/>
      <c r="U8257" s="119"/>
      <c r="V8257" s="99"/>
      <c r="W8257" s="127"/>
      <c r="X8257" s="99"/>
      <c r="Y8257" s="127"/>
    </row>
    <row r="8258" spans="3:25" ht="19" hidden="1">
      <c r="C8258" s="933"/>
      <c r="D8258" s="933"/>
      <c r="E8258" s="19"/>
      <c r="I8258" s="100"/>
      <c r="M8258" s="100"/>
      <c r="Q8258" s="99"/>
      <c r="R8258" s="340"/>
      <c r="S8258" s="119"/>
      <c r="T8258" s="123"/>
      <c r="U8258" s="119"/>
      <c r="V8258" s="99"/>
      <c r="W8258" s="127"/>
      <c r="X8258" s="99"/>
      <c r="Y8258" s="127"/>
    </row>
    <row r="8259" spans="3:25" ht="19" hidden="1">
      <c r="C8259" s="933"/>
      <c r="D8259" s="933"/>
      <c r="E8259" s="19"/>
      <c r="I8259" s="100"/>
      <c r="M8259" s="100"/>
      <c r="Q8259" s="99"/>
      <c r="R8259" s="340"/>
      <c r="S8259" s="119"/>
      <c r="T8259" s="123"/>
      <c r="U8259" s="119"/>
      <c r="V8259" s="99"/>
      <c r="W8259" s="127"/>
      <c r="X8259" s="99"/>
      <c r="Y8259" s="127"/>
    </row>
    <row r="8260" spans="3:25" ht="19" hidden="1">
      <c r="C8260" s="933"/>
      <c r="D8260" s="933"/>
      <c r="E8260" s="19"/>
      <c r="I8260" s="100"/>
      <c r="M8260" s="100"/>
      <c r="Q8260" s="99"/>
      <c r="R8260" s="340"/>
      <c r="S8260" s="119"/>
      <c r="T8260" s="123"/>
      <c r="U8260" s="119"/>
      <c r="V8260" s="99"/>
      <c r="W8260" s="127"/>
      <c r="X8260" s="99"/>
      <c r="Y8260" s="127"/>
    </row>
    <row r="8261" spans="3:25" ht="19" hidden="1">
      <c r="C8261" s="933"/>
      <c r="D8261" s="933"/>
      <c r="E8261" s="19"/>
      <c r="I8261" s="100"/>
      <c r="M8261" s="100"/>
      <c r="Q8261" s="99"/>
      <c r="R8261" s="340"/>
      <c r="S8261" s="119"/>
      <c r="T8261" s="123"/>
      <c r="U8261" s="119"/>
      <c r="V8261" s="99"/>
      <c r="W8261" s="127"/>
      <c r="X8261" s="99"/>
      <c r="Y8261" s="127"/>
    </row>
    <row r="8262" spans="3:25" ht="19" hidden="1">
      <c r="C8262" s="933"/>
      <c r="D8262" s="933"/>
      <c r="E8262" s="19"/>
      <c r="I8262" s="100"/>
      <c r="M8262" s="100"/>
      <c r="Q8262" s="99"/>
      <c r="R8262" s="340"/>
      <c r="S8262" s="119"/>
      <c r="T8262" s="123"/>
      <c r="U8262" s="119"/>
      <c r="V8262" s="99"/>
      <c r="W8262" s="127"/>
      <c r="X8262" s="99"/>
      <c r="Y8262" s="127"/>
    </row>
    <row r="8263" spans="3:25" ht="19" hidden="1">
      <c r="C8263" s="933"/>
      <c r="D8263" s="933"/>
      <c r="E8263" s="19"/>
      <c r="I8263" s="100"/>
      <c r="M8263" s="100"/>
      <c r="Q8263" s="99"/>
      <c r="R8263" s="340"/>
      <c r="S8263" s="119"/>
      <c r="T8263" s="123"/>
      <c r="U8263" s="119"/>
      <c r="V8263" s="99"/>
      <c r="W8263" s="127"/>
      <c r="X8263" s="99"/>
      <c r="Y8263" s="127"/>
    </row>
    <row r="8264" spans="3:25" ht="19" hidden="1">
      <c r="C8264" s="933"/>
      <c r="D8264" s="933"/>
      <c r="E8264" s="19"/>
      <c r="I8264" s="100"/>
      <c r="M8264" s="100"/>
      <c r="Q8264" s="99"/>
      <c r="R8264" s="340"/>
      <c r="S8264" s="119"/>
      <c r="T8264" s="123"/>
      <c r="U8264" s="119"/>
      <c r="V8264" s="99"/>
      <c r="W8264" s="127"/>
      <c r="X8264" s="99"/>
      <c r="Y8264" s="127"/>
    </row>
    <row r="8265" spans="3:25" ht="19" hidden="1">
      <c r="C8265" s="933"/>
      <c r="D8265" s="933"/>
      <c r="E8265" s="19"/>
      <c r="I8265" s="100"/>
      <c r="M8265" s="100"/>
      <c r="Q8265" s="99"/>
      <c r="R8265" s="340"/>
      <c r="S8265" s="119"/>
      <c r="T8265" s="123"/>
      <c r="U8265" s="119"/>
      <c r="V8265" s="99"/>
      <c r="W8265" s="127"/>
      <c r="X8265" s="99"/>
      <c r="Y8265" s="127"/>
    </row>
    <row r="8266" spans="3:25" ht="19" hidden="1">
      <c r="C8266" s="933"/>
      <c r="D8266" s="933"/>
      <c r="E8266" s="19"/>
      <c r="I8266" s="100"/>
      <c r="M8266" s="100"/>
      <c r="Q8266" s="99"/>
      <c r="R8266" s="340"/>
      <c r="S8266" s="119"/>
      <c r="T8266" s="123"/>
      <c r="U8266" s="119"/>
      <c r="V8266" s="99"/>
      <c r="W8266" s="127"/>
      <c r="X8266" s="99"/>
      <c r="Y8266" s="127"/>
    </row>
    <row r="8267" spans="3:25" ht="19" hidden="1">
      <c r="C8267" s="933"/>
      <c r="D8267" s="933"/>
      <c r="E8267" s="19"/>
      <c r="I8267" s="100"/>
      <c r="M8267" s="100"/>
      <c r="Q8267" s="99"/>
      <c r="R8267" s="340"/>
      <c r="S8267" s="119"/>
      <c r="T8267" s="123"/>
      <c r="U8267" s="119"/>
      <c r="V8267" s="99"/>
      <c r="W8267" s="127"/>
      <c r="X8267" s="99"/>
      <c r="Y8267" s="127"/>
    </row>
    <row r="8268" spans="3:25" ht="19" hidden="1">
      <c r="C8268" s="933"/>
      <c r="D8268" s="933"/>
      <c r="E8268" s="19"/>
      <c r="I8268" s="100"/>
      <c r="M8268" s="100"/>
      <c r="Q8268" s="99"/>
      <c r="R8268" s="340"/>
      <c r="S8268" s="119"/>
      <c r="T8268" s="123"/>
      <c r="U8268" s="119"/>
      <c r="V8268" s="99"/>
      <c r="W8268" s="127"/>
      <c r="X8268" s="99"/>
      <c r="Y8268" s="127"/>
    </row>
    <row r="8269" spans="3:25" ht="19" hidden="1">
      <c r="C8269" s="933"/>
      <c r="D8269" s="933"/>
      <c r="E8269" s="19"/>
      <c r="I8269" s="100"/>
      <c r="M8269" s="100"/>
      <c r="Q8269" s="99"/>
      <c r="R8269" s="340"/>
      <c r="S8269" s="119"/>
      <c r="T8269" s="123"/>
      <c r="U8269" s="119"/>
      <c r="V8269" s="99"/>
      <c r="W8269" s="127"/>
      <c r="X8269" s="99"/>
      <c r="Y8269" s="127"/>
    </row>
    <row r="8270" spans="3:25" ht="19" hidden="1">
      <c r="C8270" s="933"/>
      <c r="D8270" s="933"/>
      <c r="E8270" s="19"/>
      <c r="I8270" s="100"/>
      <c r="M8270" s="100"/>
      <c r="Q8270" s="99"/>
      <c r="R8270" s="340"/>
      <c r="S8270" s="119"/>
      <c r="T8270" s="123"/>
      <c r="U8270" s="119"/>
      <c r="V8270" s="99"/>
      <c r="W8270" s="127"/>
      <c r="X8270" s="99"/>
      <c r="Y8270" s="127"/>
    </row>
    <row r="8271" spans="3:25" ht="19" hidden="1">
      <c r="C8271" s="933"/>
      <c r="D8271" s="933"/>
      <c r="E8271" s="19"/>
      <c r="I8271" s="100"/>
      <c r="M8271" s="100"/>
      <c r="Q8271" s="99"/>
      <c r="R8271" s="340"/>
      <c r="S8271" s="119"/>
      <c r="T8271" s="123"/>
      <c r="U8271" s="119"/>
      <c r="V8271" s="99"/>
      <c r="W8271" s="127"/>
      <c r="X8271" s="99"/>
      <c r="Y8271" s="127"/>
    </row>
    <row r="8272" spans="3:25" ht="19" hidden="1">
      <c r="C8272" s="933"/>
      <c r="D8272" s="933"/>
      <c r="E8272" s="19"/>
      <c r="I8272" s="100"/>
      <c r="M8272" s="100"/>
      <c r="Q8272" s="99"/>
      <c r="R8272" s="340"/>
      <c r="S8272" s="119"/>
      <c r="T8272" s="123"/>
      <c r="U8272" s="119"/>
      <c r="V8272" s="99"/>
      <c r="W8272" s="127"/>
      <c r="X8272" s="99"/>
      <c r="Y8272" s="127"/>
    </row>
    <row r="8273" spans="3:25" ht="19" hidden="1">
      <c r="C8273" s="933"/>
      <c r="D8273" s="933"/>
      <c r="E8273" s="19"/>
      <c r="I8273" s="100"/>
      <c r="M8273" s="100"/>
      <c r="Q8273" s="99"/>
      <c r="R8273" s="340"/>
      <c r="S8273" s="119"/>
      <c r="T8273" s="123"/>
      <c r="U8273" s="119"/>
      <c r="V8273" s="99"/>
      <c r="W8273" s="127"/>
      <c r="X8273" s="99"/>
      <c r="Y8273" s="127"/>
    </row>
    <row r="8274" spans="3:25" ht="19" hidden="1">
      <c r="C8274" s="933"/>
      <c r="D8274" s="933"/>
      <c r="E8274" s="19"/>
      <c r="I8274" s="100"/>
      <c r="M8274" s="100"/>
      <c r="Q8274" s="99"/>
      <c r="R8274" s="340"/>
      <c r="S8274" s="119"/>
      <c r="T8274" s="123"/>
      <c r="U8274" s="119"/>
      <c r="V8274" s="99"/>
      <c r="W8274" s="127"/>
      <c r="X8274" s="99"/>
      <c r="Y8274" s="127"/>
    </row>
    <row r="8275" spans="3:25" ht="19" hidden="1">
      <c r="C8275" s="933"/>
      <c r="D8275" s="933"/>
      <c r="E8275" s="19"/>
      <c r="I8275" s="100"/>
      <c r="M8275" s="100"/>
      <c r="Q8275" s="99"/>
      <c r="R8275" s="340"/>
      <c r="S8275" s="119"/>
      <c r="T8275" s="123"/>
      <c r="U8275" s="119"/>
      <c r="V8275" s="99"/>
      <c r="W8275" s="127"/>
      <c r="X8275" s="99"/>
      <c r="Y8275" s="127"/>
    </row>
    <row r="8276" spans="3:25" ht="19" hidden="1">
      <c r="C8276" s="933"/>
      <c r="D8276" s="933"/>
      <c r="E8276" s="19"/>
      <c r="I8276" s="100"/>
      <c r="M8276" s="100"/>
      <c r="Q8276" s="99"/>
      <c r="R8276" s="340"/>
      <c r="S8276" s="119"/>
      <c r="T8276" s="123"/>
      <c r="U8276" s="119"/>
      <c r="V8276" s="99"/>
      <c r="W8276" s="127"/>
      <c r="X8276" s="99"/>
      <c r="Y8276" s="127"/>
    </row>
    <row r="8277" spans="3:25" ht="19" hidden="1">
      <c r="C8277" s="933"/>
      <c r="D8277" s="933"/>
      <c r="E8277" s="19"/>
      <c r="I8277" s="100"/>
      <c r="M8277" s="100"/>
      <c r="Q8277" s="99"/>
      <c r="R8277" s="340"/>
      <c r="S8277" s="119"/>
      <c r="T8277" s="123"/>
      <c r="U8277" s="119"/>
      <c r="V8277" s="99"/>
      <c r="W8277" s="127"/>
      <c r="X8277" s="99"/>
      <c r="Y8277" s="127"/>
    </row>
    <row r="8278" spans="3:25" ht="19" hidden="1">
      <c r="C8278" s="933"/>
      <c r="D8278" s="933"/>
      <c r="E8278" s="19"/>
      <c r="I8278" s="100"/>
      <c r="M8278" s="100"/>
      <c r="Q8278" s="99"/>
      <c r="R8278" s="340"/>
      <c r="S8278" s="119"/>
      <c r="T8278" s="123"/>
      <c r="U8278" s="119"/>
      <c r="V8278" s="99"/>
      <c r="W8278" s="127"/>
      <c r="X8278" s="99"/>
      <c r="Y8278" s="127"/>
    </row>
    <row r="8279" spans="3:25" ht="19" hidden="1">
      <c r="C8279" s="933"/>
      <c r="D8279" s="933"/>
      <c r="E8279" s="19"/>
      <c r="I8279" s="100"/>
      <c r="M8279" s="100"/>
      <c r="Q8279" s="99"/>
      <c r="R8279" s="340"/>
      <c r="S8279" s="119"/>
      <c r="T8279" s="123"/>
      <c r="U8279" s="119"/>
      <c r="V8279" s="99"/>
      <c r="W8279" s="127"/>
      <c r="X8279" s="99"/>
      <c r="Y8279" s="127"/>
    </row>
    <row r="8280" spans="3:25" ht="19" hidden="1">
      <c r="C8280" s="933"/>
      <c r="D8280" s="933"/>
      <c r="E8280" s="19"/>
      <c r="I8280" s="100"/>
      <c r="M8280" s="100"/>
      <c r="Q8280" s="99"/>
      <c r="R8280" s="340"/>
      <c r="S8280" s="119"/>
      <c r="T8280" s="123"/>
      <c r="U8280" s="119"/>
      <c r="V8280" s="99"/>
      <c r="W8280" s="127"/>
      <c r="X8280" s="99"/>
      <c r="Y8280" s="127"/>
    </row>
    <row r="8281" spans="3:25" ht="19" hidden="1">
      <c r="C8281" s="933"/>
      <c r="D8281" s="933"/>
      <c r="E8281" s="19"/>
      <c r="I8281" s="100"/>
      <c r="M8281" s="100"/>
      <c r="Q8281" s="99"/>
      <c r="R8281" s="340"/>
      <c r="S8281" s="119"/>
      <c r="T8281" s="123"/>
      <c r="U8281" s="119"/>
      <c r="V8281" s="99"/>
      <c r="W8281" s="127"/>
      <c r="X8281" s="99"/>
      <c r="Y8281" s="127"/>
    </row>
    <row r="8282" spans="3:25" ht="19" hidden="1">
      <c r="C8282" s="933"/>
      <c r="D8282" s="933"/>
      <c r="E8282" s="19"/>
      <c r="I8282" s="100"/>
      <c r="M8282" s="100"/>
      <c r="Q8282" s="99"/>
      <c r="R8282" s="340"/>
      <c r="S8282" s="119"/>
      <c r="T8282" s="123"/>
      <c r="U8282" s="119"/>
      <c r="V8282" s="99"/>
      <c r="W8282" s="127"/>
      <c r="X8282" s="99"/>
      <c r="Y8282" s="127"/>
    </row>
    <row r="8283" spans="3:25" ht="19" hidden="1">
      <c r="C8283" s="933"/>
      <c r="D8283" s="933"/>
      <c r="E8283" s="19"/>
      <c r="I8283" s="100"/>
      <c r="M8283" s="100"/>
      <c r="Q8283" s="99"/>
      <c r="R8283" s="340"/>
      <c r="S8283" s="119"/>
      <c r="T8283" s="123"/>
      <c r="U8283" s="119"/>
      <c r="V8283" s="99"/>
      <c r="W8283" s="127"/>
      <c r="X8283" s="99"/>
      <c r="Y8283" s="127"/>
    </row>
    <row r="8284" spans="3:25" ht="19" hidden="1">
      <c r="C8284" s="933"/>
      <c r="D8284" s="933"/>
      <c r="E8284" s="19"/>
      <c r="I8284" s="100"/>
      <c r="M8284" s="100"/>
      <c r="Q8284" s="99"/>
      <c r="R8284" s="340"/>
      <c r="S8284" s="119"/>
      <c r="T8284" s="123"/>
      <c r="U8284" s="119"/>
      <c r="V8284" s="99"/>
      <c r="W8284" s="127"/>
      <c r="X8284" s="99"/>
      <c r="Y8284" s="127"/>
    </row>
    <row r="8285" spans="3:25" ht="19" hidden="1">
      <c r="C8285" s="933"/>
      <c r="D8285" s="933"/>
      <c r="E8285" s="19"/>
      <c r="I8285" s="100"/>
      <c r="M8285" s="100"/>
      <c r="Q8285" s="99"/>
      <c r="R8285" s="340"/>
      <c r="S8285" s="119"/>
      <c r="T8285" s="123"/>
      <c r="U8285" s="119"/>
      <c r="V8285" s="99"/>
      <c r="W8285" s="127"/>
      <c r="X8285" s="99"/>
      <c r="Y8285" s="127"/>
    </row>
    <row r="8286" spans="3:25" ht="19" hidden="1">
      <c r="C8286" s="933"/>
      <c r="D8286" s="933"/>
      <c r="E8286" s="19"/>
      <c r="I8286" s="100"/>
      <c r="M8286" s="100"/>
      <c r="Q8286" s="99"/>
      <c r="R8286" s="340"/>
      <c r="S8286" s="119"/>
      <c r="T8286" s="123"/>
      <c r="U8286" s="119"/>
      <c r="V8286" s="99"/>
      <c r="W8286" s="127"/>
      <c r="X8286" s="99"/>
      <c r="Y8286" s="127"/>
    </row>
    <row r="8287" spans="3:25" ht="19" hidden="1">
      <c r="C8287" s="933"/>
      <c r="D8287" s="933"/>
      <c r="E8287" s="19"/>
      <c r="I8287" s="100"/>
      <c r="M8287" s="100"/>
      <c r="Q8287" s="99"/>
      <c r="R8287" s="340"/>
      <c r="S8287" s="119"/>
      <c r="T8287" s="123"/>
      <c r="U8287" s="119"/>
      <c r="V8287" s="99"/>
      <c r="W8287" s="127"/>
      <c r="X8287" s="99"/>
      <c r="Y8287" s="127"/>
    </row>
    <row r="8288" spans="3:25" ht="19" hidden="1">
      <c r="C8288" s="933"/>
      <c r="D8288" s="933"/>
      <c r="E8288" s="19"/>
      <c r="I8288" s="100"/>
      <c r="M8288" s="100"/>
      <c r="Q8288" s="99"/>
      <c r="R8288" s="340"/>
      <c r="S8288" s="119"/>
      <c r="T8288" s="123"/>
      <c r="U8288" s="119"/>
      <c r="V8288" s="99"/>
      <c r="W8288" s="127"/>
      <c r="X8288" s="99"/>
      <c r="Y8288" s="127"/>
    </row>
    <row r="8289" spans="3:25" ht="19" hidden="1">
      <c r="C8289" s="933"/>
      <c r="D8289" s="933"/>
      <c r="E8289" s="19"/>
      <c r="I8289" s="100"/>
      <c r="M8289" s="100"/>
      <c r="Q8289" s="99"/>
      <c r="R8289" s="340"/>
      <c r="S8289" s="119"/>
      <c r="T8289" s="123"/>
      <c r="U8289" s="119"/>
      <c r="V8289" s="99"/>
      <c r="W8289" s="127"/>
      <c r="X8289" s="99"/>
      <c r="Y8289" s="127"/>
    </row>
    <row r="8290" spans="3:25" ht="19" hidden="1">
      <c r="C8290" s="933"/>
      <c r="D8290" s="933"/>
      <c r="E8290" s="19"/>
      <c r="I8290" s="100"/>
      <c r="M8290" s="100"/>
      <c r="Q8290" s="99"/>
      <c r="R8290" s="340"/>
      <c r="S8290" s="119"/>
      <c r="T8290" s="123"/>
      <c r="U8290" s="119"/>
      <c r="V8290" s="99"/>
      <c r="W8290" s="127"/>
      <c r="X8290" s="99"/>
      <c r="Y8290" s="127"/>
    </row>
    <row r="8291" spans="3:25" ht="19" hidden="1">
      <c r="C8291" s="933"/>
      <c r="D8291" s="933"/>
      <c r="E8291" s="19"/>
      <c r="I8291" s="100"/>
      <c r="M8291" s="100"/>
      <c r="Q8291" s="99"/>
      <c r="R8291" s="340"/>
      <c r="S8291" s="119"/>
      <c r="T8291" s="123"/>
      <c r="U8291" s="119"/>
      <c r="V8291" s="99"/>
      <c r="W8291" s="127"/>
      <c r="X8291" s="99"/>
      <c r="Y8291" s="127"/>
    </row>
    <row r="8292" spans="3:25" ht="19" hidden="1">
      <c r="C8292" s="933"/>
      <c r="D8292" s="933"/>
      <c r="E8292" s="19"/>
      <c r="I8292" s="100"/>
      <c r="M8292" s="100"/>
      <c r="Q8292" s="99"/>
      <c r="R8292" s="340"/>
      <c r="S8292" s="119"/>
      <c r="T8292" s="123"/>
      <c r="U8292" s="119"/>
      <c r="V8292" s="99"/>
      <c r="W8292" s="127"/>
      <c r="X8292" s="99"/>
      <c r="Y8292" s="127"/>
    </row>
    <row r="8293" spans="3:25" ht="19" hidden="1">
      <c r="C8293" s="933"/>
      <c r="D8293" s="933"/>
      <c r="E8293" s="19"/>
      <c r="I8293" s="100"/>
      <c r="M8293" s="100"/>
      <c r="Q8293" s="99"/>
      <c r="R8293" s="340"/>
      <c r="S8293" s="119"/>
      <c r="T8293" s="123"/>
      <c r="U8293" s="119"/>
      <c r="V8293" s="99"/>
      <c r="W8293" s="127"/>
      <c r="X8293" s="99"/>
      <c r="Y8293" s="127"/>
    </row>
    <row r="8294" spans="3:25" ht="19" hidden="1">
      <c r="C8294" s="933"/>
      <c r="D8294" s="933"/>
      <c r="E8294" s="19"/>
      <c r="I8294" s="100"/>
      <c r="M8294" s="100"/>
      <c r="Q8294" s="99"/>
      <c r="R8294" s="340"/>
      <c r="S8294" s="119"/>
      <c r="T8294" s="123"/>
      <c r="U8294" s="119"/>
      <c r="V8294" s="99"/>
      <c r="W8294" s="127"/>
      <c r="X8294" s="99"/>
      <c r="Y8294" s="127"/>
    </row>
    <row r="8295" spans="3:25" ht="19" hidden="1">
      <c r="C8295" s="933"/>
      <c r="D8295" s="933"/>
      <c r="E8295" s="19"/>
      <c r="I8295" s="100"/>
      <c r="M8295" s="100"/>
      <c r="Q8295" s="99"/>
      <c r="R8295" s="340"/>
      <c r="S8295" s="119"/>
      <c r="T8295" s="123"/>
      <c r="U8295" s="119"/>
      <c r="V8295" s="99"/>
      <c r="W8295" s="127"/>
      <c r="X8295" s="99"/>
      <c r="Y8295" s="127"/>
    </row>
    <row r="8296" spans="3:25" ht="19" hidden="1">
      <c r="C8296" s="933"/>
      <c r="D8296" s="933"/>
      <c r="E8296" s="19"/>
      <c r="I8296" s="100"/>
      <c r="M8296" s="100"/>
      <c r="Q8296" s="99"/>
      <c r="R8296" s="340"/>
      <c r="S8296" s="119"/>
      <c r="T8296" s="123"/>
      <c r="U8296" s="119"/>
      <c r="V8296" s="99"/>
      <c r="W8296" s="127"/>
      <c r="X8296" s="99"/>
      <c r="Y8296" s="127"/>
    </row>
    <row r="8297" spans="3:25" ht="19" hidden="1">
      <c r="C8297" s="933"/>
      <c r="D8297" s="933"/>
      <c r="E8297" s="19"/>
      <c r="I8297" s="100"/>
      <c r="M8297" s="100"/>
      <c r="Q8297" s="99"/>
      <c r="R8297" s="340"/>
      <c r="S8297" s="119"/>
      <c r="T8297" s="123"/>
      <c r="U8297" s="119"/>
      <c r="V8297" s="99"/>
      <c r="W8297" s="127"/>
      <c r="X8297" s="99"/>
      <c r="Y8297" s="127"/>
    </row>
    <row r="8298" spans="3:25" ht="19" hidden="1">
      <c r="C8298" s="933"/>
      <c r="D8298" s="933"/>
      <c r="E8298" s="19"/>
      <c r="I8298" s="100"/>
      <c r="M8298" s="100"/>
      <c r="Q8298" s="99"/>
      <c r="R8298" s="340"/>
      <c r="S8298" s="119"/>
      <c r="T8298" s="123"/>
      <c r="U8298" s="119"/>
      <c r="V8298" s="99"/>
      <c r="W8298" s="127"/>
      <c r="X8298" s="99"/>
      <c r="Y8298" s="127"/>
    </row>
    <row r="8299" spans="3:25" ht="19" hidden="1">
      <c r="C8299" s="933"/>
      <c r="D8299" s="933"/>
      <c r="E8299" s="19"/>
      <c r="I8299" s="100"/>
      <c r="M8299" s="100"/>
      <c r="Q8299" s="99"/>
      <c r="R8299" s="340"/>
      <c r="S8299" s="119"/>
      <c r="T8299" s="123"/>
      <c r="U8299" s="119"/>
      <c r="V8299" s="99"/>
      <c r="W8299" s="127"/>
      <c r="X8299" s="99"/>
      <c r="Y8299" s="127"/>
    </row>
    <row r="8300" spans="3:25" ht="19" hidden="1">
      <c r="C8300" s="933"/>
      <c r="D8300" s="933"/>
      <c r="E8300" s="19"/>
      <c r="I8300" s="100"/>
      <c r="M8300" s="100"/>
      <c r="Q8300" s="99"/>
      <c r="R8300" s="340"/>
      <c r="S8300" s="119"/>
      <c r="T8300" s="123"/>
      <c r="U8300" s="119"/>
      <c r="V8300" s="99"/>
      <c r="W8300" s="127"/>
      <c r="X8300" s="99"/>
      <c r="Y8300" s="127"/>
    </row>
    <row r="8301" spans="3:25" ht="19" hidden="1">
      <c r="C8301" s="933"/>
      <c r="D8301" s="933"/>
      <c r="E8301" s="19"/>
      <c r="I8301" s="100"/>
      <c r="M8301" s="100"/>
      <c r="Q8301" s="99"/>
      <c r="R8301" s="340"/>
      <c r="S8301" s="119"/>
      <c r="T8301" s="123"/>
      <c r="U8301" s="119"/>
      <c r="V8301" s="99"/>
      <c r="W8301" s="127"/>
      <c r="X8301" s="99"/>
      <c r="Y8301" s="127"/>
    </row>
    <row r="8302" spans="3:25" ht="19" hidden="1">
      <c r="C8302" s="933"/>
      <c r="D8302" s="933"/>
      <c r="E8302" s="19"/>
      <c r="I8302" s="100"/>
      <c r="M8302" s="100"/>
      <c r="Q8302" s="99"/>
      <c r="R8302" s="340"/>
      <c r="S8302" s="119"/>
      <c r="T8302" s="123"/>
      <c r="U8302" s="119"/>
      <c r="V8302" s="99"/>
      <c r="W8302" s="127"/>
      <c r="X8302" s="99"/>
      <c r="Y8302" s="127"/>
    </row>
    <row r="8303" spans="3:25" ht="19" hidden="1">
      <c r="C8303" s="933"/>
      <c r="D8303" s="933"/>
      <c r="E8303" s="19"/>
      <c r="I8303" s="100"/>
      <c r="M8303" s="100"/>
      <c r="Q8303" s="99"/>
      <c r="R8303" s="340"/>
      <c r="S8303" s="119"/>
      <c r="T8303" s="123"/>
      <c r="U8303" s="119"/>
      <c r="V8303" s="99"/>
      <c r="W8303" s="127"/>
      <c r="X8303" s="99"/>
      <c r="Y8303" s="127"/>
    </row>
    <row r="8304" spans="3:25" ht="19" hidden="1">
      <c r="C8304" s="933"/>
      <c r="D8304" s="933"/>
      <c r="E8304" s="19"/>
      <c r="I8304" s="100"/>
      <c r="M8304" s="100"/>
      <c r="Q8304" s="99"/>
      <c r="R8304" s="340"/>
      <c r="S8304" s="119"/>
      <c r="T8304" s="123"/>
      <c r="U8304" s="119"/>
      <c r="V8304" s="99"/>
      <c r="W8304" s="127"/>
      <c r="X8304" s="99"/>
      <c r="Y8304" s="127"/>
    </row>
    <row r="8305" spans="3:25" ht="19" hidden="1">
      <c r="C8305" s="933"/>
      <c r="D8305" s="933"/>
      <c r="E8305" s="19"/>
      <c r="I8305" s="100"/>
      <c r="M8305" s="100"/>
      <c r="Q8305" s="99"/>
      <c r="R8305" s="340"/>
      <c r="S8305" s="119"/>
      <c r="T8305" s="123"/>
      <c r="U8305" s="119"/>
      <c r="V8305" s="99"/>
      <c r="W8305" s="127"/>
      <c r="X8305" s="99"/>
      <c r="Y8305" s="127"/>
    </row>
    <row r="8306" spans="3:25" ht="19" hidden="1">
      <c r="C8306" s="933"/>
      <c r="D8306" s="933"/>
      <c r="E8306" s="19"/>
      <c r="I8306" s="100"/>
      <c r="M8306" s="100"/>
      <c r="Q8306" s="99"/>
      <c r="R8306" s="340"/>
      <c r="S8306" s="119"/>
      <c r="T8306" s="123"/>
      <c r="U8306" s="119"/>
      <c r="V8306" s="99"/>
      <c r="W8306" s="127"/>
      <c r="X8306" s="99"/>
      <c r="Y8306" s="127"/>
    </row>
    <row r="8307" spans="3:25" ht="19" hidden="1">
      <c r="C8307" s="933"/>
      <c r="D8307" s="933"/>
      <c r="E8307" s="19"/>
      <c r="I8307" s="100"/>
      <c r="M8307" s="100"/>
      <c r="Q8307" s="99"/>
      <c r="R8307" s="340"/>
      <c r="S8307" s="119"/>
      <c r="T8307" s="123"/>
      <c r="U8307" s="119"/>
      <c r="V8307" s="99"/>
      <c r="W8307" s="127"/>
      <c r="X8307" s="99"/>
      <c r="Y8307" s="127"/>
    </row>
    <row r="8308" spans="3:25" ht="19" hidden="1">
      <c r="C8308" s="933"/>
      <c r="D8308" s="933"/>
      <c r="E8308" s="19"/>
      <c r="I8308" s="100"/>
      <c r="M8308" s="100"/>
      <c r="Q8308" s="99"/>
      <c r="R8308" s="340"/>
      <c r="S8308" s="119"/>
      <c r="T8308" s="123"/>
      <c r="U8308" s="119"/>
      <c r="V8308" s="99"/>
      <c r="W8308" s="127"/>
      <c r="X8308" s="99"/>
      <c r="Y8308" s="127"/>
    </row>
    <row r="8309" spans="3:25" ht="19" hidden="1">
      <c r="C8309" s="933"/>
      <c r="D8309" s="933"/>
      <c r="E8309" s="19"/>
      <c r="I8309" s="100"/>
      <c r="M8309" s="100"/>
      <c r="Q8309" s="99"/>
      <c r="R8309" s="340"/>
      <c r="S8309" s="119"/>
      <c r="T8309" s="123"/>
      <c r="U8309" s="119"/>
      <c r="V8309" s="99"/>
      <c r="W8309" s="127"/>
      <c r="X8309" s="99"/>
      <c r="Y8309" s="127"/>
    </row>
    <row r="8310" spans="3:25" ht="19" hidden="1">
      <c r="C8310" s="933"/>
      <c r="D8310" s="933"/>
      <c r="E8310" s="19"/>
      <c r="I8310" s="100"/>
      <c r="M8310" s="100"/>
      <c r="Q8310" s="99"/>
      <c r="R8310" s="340"/>
      <c r="S8310" s="119"/>
      <c r="T8310" s="123"/>
      <c r="U8310" s="119"/>
      <c r="V8310" s="99"/>
      <c r="W8310" s="127"/>
      <c r="X8310" s="99"/>
      <c r="Y8310" s="127"/>
    </row>
    <row r="8311" spans="3:25" ht="19" hidden="1">
      <c r="C8311" s="933"/>
      <c r="D8311" s="933"/>
      <c r="E8311" s="19"/>
      <c r="I8311" s="100"/>
      <c r="M8311" s="100"/>
      <c r="Q8311" s="99"/>
      <c r="R8311" s="340"/>
      <c r="S8311" s="119"/>
      <c r="T8311" s="123"/>
      <c r="U8311" s="119"/>
      <c r="V8311" s="99"/>
      <c r="W8311" s="127"/>
      <c r="X8311" s="99"/>
      <c r="Y8311" s="127"/>
    </row>
    <row r="8312" spans="3:25" ht="19" hidden="1">
      <c r="C8312" s="933"/>
      <c r="D8312" s="933"/>
      <c r="E8312" s="19"/>
      <c r="I8312" s="100"/>
      <c r="M8312" s="100"/>
      <c r="Q8312" s="99"/>
      <c r="R8312" s="340"/>
      <c r="S8312" s="119"/>
      <c r="T8312" s="123"/>
      <c r="U8312" s="119"/>
      <c r="V8312" s="99"/>
      <c r="W8312" s="127"/>
      <c r="X8312" s="99"/>
      <c r="Y8312" s="127"/>
    </row>
    <row r="8313" spans="3:25" ht="19" hidden="1">
      <c r="C8313" s="933"/>
      <c r="D8313" s="933"/>
      <c r="E8313" s="19"/>
      <c r="I8313" s="100"/>
      <c r="M8313" s="100"/>
      <c r="Q8313" s="99"/>
      <c r="R8313" s="340"/>
      <c r="S8313" s="119"/>
      <c r="T8313" s="123"/>
      <c r="U8313" s="119"/>
      <c r="V8313" s="99"/>
      <c r="W8313" s="127"/>
      <c r="X8313" s="99"/>
      <c r="Y8313" s="127"/>
    </row>
    <row r="8314" spans="3:25" ht="19" hidden="1">
      <c r="C8314" s="933"/>
      <c r="D8314" s="933"/>
      <c r="E8314" s="19"/>
      <c r="I8314" s="100"/>
      <c r="M8314" s="100"/>
      <c r="Q8314" s="99"/>
      <c r="R8314" s="340"/>
      <c r="S8314" s="119"/>
      <c r="T8314" s="123"/>
      <c r="U8314" s="119"/>
      <c r="V8314" s="99"/>
      <c r="W8314" s="127"/>
      <c r="X8314" s="99"/>
      <c r="Y8314" s="127"/>
    </row>
    <row r="8315" spans="3:25" ht="19" hidden="1">
      <c r="C8315" s="933"/>
      <c r="D8315" s="933"/>
      <c r="E8315" s="19"/>
      <c r="I8315" s="100"/>
      <c r="M8315" s="100"/>
      <c r="Q8315" s="99"/>
      <c r="R8315" s="340"/>
      <c r="S8315" s="119"/>
      <c r="T8315" s="123"/>
      <c r="U8315" s="119"/>
      <c r="V8315" s="99"/>
      <c r="W8315" s="127"/>
      <c r="X8315" s="99"/>
      <c r="Y8315" s="127"/>
    </row>
    <row r="8316" spans="3:25" ht="19" hidden="1">
      <c r="C8316" s="933"/>
      <c r="D8316" s="933"/>
      <c r="E8316" s="19"/>
      <c r="I8316" s="100"/>
      <c r="M8316" s="100"/>
      <c r="Q8316" s="99"/>
      <c r="R8316" s="340"/>
      <c r="S8316" s="119"/>
      <c r="T8316" s="123"/>
      <c r="U8316" s="119"/>
      <c r="V8316" s="99"/>
      <c r="W8316" s="127"/>
      <c r="X8316" s="99"/>
      <c r="Y8316" s="127"/>
    </row>
    <row r="8317" spans="3:25" ht="19" hidden="1">
      <c r="C8317" s="933"/>
      <c r="D8317" s="933"/>
      <c r="E8317" s="19"/>
      <c r="I8317" s="100"/>
      <c r="M8317" s="100"/>
      <c r="Q8317" s="99"/>
      <c r="R8317" s="340"/>
      <c r="S8317" s="119"/>
      <c r="T8317" s="123"/>
      <c r="U8317" s="119"/>
      <c r="V8317" s="99"/>
      <c r="W8317" s="127"/>
      <c r="X8317" s="99"/>
      <c r="Y8317" s="127"/>
    </row>
    <row r="8318" spans="3:25" ht="19" hidden="1">
      <c r="C8318" s="933"/>
      <c r="D8318" s="933"/>
      <c r="E8318" s="19"/>
      <c r="I8318" s="100"/>
      <c r="M8318" s="100"/>
      <c r="Q8318" s="99"/>
      <c r="R8318" s="340"/>
      <c r="S8318" s="119"/>
      <c r="T8318" s="123"/>
      <c r="U8318" s="119"/>
      <c r="V8318" s="99"/>
      <c r="W8318" s="127"/>
      <c r="X8318" s="99"/>
      <c r="Y8318" s="127"/>
    </row>
    <row r="8319" spans="3:25" ht="19" hidden="1">
      <c r="C8319" s="933"/>
      <c r="D8319" s="933"/>
      <c r="E8319" s="19"/>
      <c r="I8319" s="100"/>
      <c r="M8319" s="100"/>
      <c r="Q8319" s="99"/>
      <c r="R8319" s="340"/>
      <c r="S8319" s="119"/>
      <c r="T8319" s="123"/>
      <c r="U8319" s="119"/>
      <c r="V8319" s="99"/>
      <c r="W8319" s="127"/>
      <c r="X8319" s="99"/>
      <c r="Y8319" s="127"/>
    </row>
    <row r="8320" spans="3:25" ht="19" hidden="1">
      <c r="C8320" s="933"/>
      <c r="D8320" s="933"/>
      <c r="E8320" s="19"/>
      <c r="I8320" s="100"/>
      <c r="M8320" s="100"/>
      <c r="Q8320" s="99"/>
      <c r="R8320" s="340"/>
      <c r="S8320" s="119"/>
      <c r="T8320" s="123"/>
      <c r="U8320" s="119"/>
      <c r="V8320" s="99"/>
      <c r="W8320" s="127"/>
      <c r="X8320" s="99"/>
      <c r="Y8320" s="127"/>
    </row>
    <row r="8321" spans="3:25" ht="19" hidden="1">
      <c r="C8321" s="933"/>
      <c r="D8321" s="933"/>
      <c r="E8321" s="19"/>
      <c r="I8321" s="100"/>
      <c r="M8321" s="100"/>
      <c r="Q8321" s="99"/>
      <c r="R8321" s="340"/>
      <c r="S8321" s="119"/>
      <c r="T8321" s="123"/>
      <c r="U8321" s="119"/>
      <c r="V8321" s="99"/>
      <c r="W8321" s="127"/>
      <c r="X8321" s="99"/>
      <c r="Y8321" s="127"/>
    </row>
    <row r="8322" spans="3:25" ht="19" hidden="1">
      <c r="C8322" s="933"/>
      <c r="D8322" s="933"/>
      <c r="E8322" s="19"/>
      <c r="I8322" s="100"/>
      <c r="M8322" s="100"/>
      <c r="Q8322" s="99"/>
      <c r="R8322" s="340"/>
      <c r="S8322" s="119"/>
      <c r="T8322" s="123"/>
      <c r="U8322" s="119"/>
      <c r="V8322" s="99"/>
      <c r="W8322" s="127"/>
      <c r="X8322" s="99"/>
      <c r="Y8322" s="127"/>
    </row>
    <row r="8323" spans="3:25" ht="19" hidden="1">
      <c r="C8323" s="933"/>
      <c r="D8323" s="933"/>
      <c r="E8323" s="19"/>
      <c r="I8323" s="100"/>
      <c r="M8323" s="100"/>
      <c r="Q8323" s="99"/>
      <c r="R8323" s="340"/>
      <c r="S8323" s="119"/>
      <c r="T8323" s="123"/>
      <c r="U8323" s="119"/>
      <c r="V8323" s="99"/>
      <c r="W8323" s="127"/>
      <c r="X8323" s="99"/>
      <c r="Y8323" s="127"/>
    </row>
    <row r="8324" spans="3:25" ht="19" hidden="1">
      <c r="C8324" s="933"/>
      <c r="D8324" s="933"/>
      <c r="E8324" s="19"/>
      <c r="I8324" s="100"/>
      <c r="M8324" s="100"/>
      <c r="Q8324" s="99"/>
      <c r="R8324" s="340"/>
      <c r="S8324" s="119"/>
      <c r="T8324" s="123"/>
      <c r="U8324" s="119"/>
      <c r="V8324" s="99"/>
      <c r="W8324" s="127"/>
      <c r="X8324" s="99"/>
      <c r="Y8324" s="127"/>
    </row>
    <row r="8325" spans="3:25" ht="19" hidden="1">
      <c r="C8325" s="933"/>
      <c r="D8325" s="933"/>
      <c r="E8325" s="19"/>
      <c r="I8325" s="100"/>
      <c r="M8325" s="100"/>
      <c r="Q8325" s="99"/>
      <c r="R8325" s="340"/>
      <c r="S8325" s="119"/>
      <c r="T8325" s="123"/>
      <c r="U8325" s="119"/>
      <c r="V8325" s="99"/>
      <c r="W8325" s="127"/>
      <c r="X8325" s="99"/>
      <c r="Y8325" s="127"/>
    </row>
    <row r="8326" spans="3:25" ht="19" hidden="1">
      <c r="C8326" s="933"/>
      <c r="D8326" s="933"/>
      <c r="E8326" s="19"/>
      <c r="I8326" s="100"/>
      <c r="M8326" s="100"/>
      <c r="Q8326" s="99"/>
      <c r="R8326" s="340"/>
      <c r="S8326" s="119"/>
      <c r="T8326" s="123"/>
      <c r="U8326" s="119"/>
      <c r="V8326" s="99"/>
      <c r="W8326" s="127"/>
      <c r="X8326" s="99"/>
      <c r="Y8326" s="127"/>
    </row>
    <row r="8327" spans="3:25" ht="19" hidden="1">
      <c r="C8327" s="933"/>
      <c r="D8327" s="933"/>
      <c r="E8327" s="19"/>
      <c r="I8327" s="100"/>
      <c r="M8327" s="100"/>
      <c r="Q8327" s="99"/>
      <c r="R8327" s="340"/>
      <c r="S8327" s="119"/>
      <c r="T8327" s="123"/>
      <c r="U8327" s="119"/>
      <c r="V8327" s="99"/>
      <c r="W8327" s="127"/>
      <c r="X8327" s="99"/>
      <c r="Y8327" s="127"/>
    </row>
    <row r="8328" spans="3:25" ht="19" hidden="1">
      <c r="C8328" s="933"/>
      <c r="D8328" s="933"/>
      <c r="E8328" s="19"/>
      <c r="I8328" s="100"/>
      <c r="M8328" s="100"/>
      <c r="Q8328" s="99"/>
      <c r="R8328" s="340"/>
      <c r="S8328" s="119"/>
      <c r="T8328" s="123"/>
      <c r="U8328" s="119"/>
      <c r="V8328" s="99"/>
      <c r="W8328" s="127"/>
      <c r="X8328" s="99"/>
      <c r="Y8328" s="127"/>
    </row>
    <row r="8329" spans="3:25" ht="19" hidden="1">
      <c r="C8329" s="933"/>
      <c r="D8329" s="933"/>
      <c r="E8329" s="19"/>
      <c r="I8329" s="100"/>
      <c r="M8329" s="100"/>
      <c r="Q8329" s="99"/>
      <c r="R8329" s="340"/>
      <c r="S8329" s="119"/>
      <c r="T8329" s="123"/>
      <c r="U8329" s="119"/>
      <c r="V8329" s="99"/>
      <c r="W8329" s="127"/>
      <c r="X8329" s="99"/>
      <c r="Y8329" s="127"/>
    </row>
    <row r="8330" spans="3:25" ht="19" hidden="1">
      <c r="C8330" s="933"/>
      <c r="D8330" s="933"/>
      <c r="E8330" s="19"/>
      <c r="I8330" s="100"/>
      <c r="M8330" s="100"/>
      <c r="Q8330" s="99"/>
      <c r="R8330" s="340"/>
      <c r="S8330" s="119"/>
      <c r="T8330" s="123"/>
      <c r="U8330" s="119"/>
      <c r="V8330" s="99"/>
      <c r="W8330" s="127"/>
      <c r="X8330" s="99"/>
      <c r="Y8330" s="127"/>
    </row>
    <row r="8331" spans="3:25" ht="19" hidden="1">
      <c r="C8331" s="933"/>
      <c r="D8331" s="933"/>
      <c r="E8331" s="19"/>
      <c r="I8331" s="100"/>
      <c r="M8331" s="100"/>
      <c r="Q8331" s="99"/>
      <c r="R8331" s="340"/>
      <c r="S8331" s="119"/>
      <c r="T8331" s="123"/>
      <c r="U8331" s="119"/>
      <c r="V8331" s="99"/>
      <c r="W8331" s="127"/>
      <c r="X8331" s="99"/>
      <c r="Y8331" s="127"/>
    </row>
    <row r="8332" spans="3:25" ht="19" hidden="1">
      <c r="C8332" s="933"/>
      <c r="D8332" s="933"/>
      <c r="E8332" s="19"/>
      <c r="I8332" s="100"/>
      <c r="M8332" s="100"/>
      <c r="Q8332" s="99"/>
      <c r="R8332" s="340"/>
      <c r="S8332" s="119"/>
      <c r="T8332" s="123"/>
      <c r="U8332" s="119"/>
      <c r="V8332" s="99"/>
      <c r="W8332" s="127"/>
      <c r="X8332" s="99"/>
      <c r="Y8332" s="127"/>
    </row>
    <row r="8333" spans="3:25" ht="19" hidden="1">
      <c r="C8333" s="933"/>
      <c r="D8333" s="933"/>
      <c r="E8333" s="19"/>
      <c r="I8333" s="100"/>
      <c r="M8333" s="100"/>
      <c r="Q8333" s="99"/>
      <c r="R8333" s="340"/>
      <c r="S8333" s="119"/>
      <c r="T8333" s="123"/>
      <c r="U8333" s="119"/>
      <c r="V8333" s="99"/>
      <c r="W8333" s="127"/>
      <c r="X8333" s="99"/>
      <c r="Y8333" s="127"/>
    </row>
    <row r="8334" spans="3:25" ht="19" hidden="1">
      <c r="C8334" s="933"/>
      <c r="D8334" s="933"/>
      <c r="E8334" s="19"/>
      <c r="I8334" s="100"/>
      <c r="M8334" s="100"/>
      <c r="Q8334" s="99"/>
      <c r="R8334" s="340"/>
      <c r="S8334" s="119"/>
      <c r="T8334" s="123"/>
      <c r="U8334" s="119"/>
      <c r="V8334" s="99"/>
      <c r="W8334" s="127"/>
      <c r="X8334" s="99"/>
      <c r="Y8334" s="127"/>
    </row>
    <row r="8335" spans="3:25" ht="19" hidden="1">
      <c r="C8335" s="933"/>
      <c r="D8335" s="933"/>
      <c r="E8335" s="19"/>
      <c r="I8335" s="100"/>
      <c r="M8335" s="100"/>
      <c r="Q8335" s="99"/>
      <c r="R8335" s="340"/>
      <c r="S8335" s="119"/>
      <c r="T8335" s="123"/>
      <c r="U8335" s="119"/>
      <c r="V8335" s="99"/>
      <c r="W8335" s="127"/>
      <c r="X8335" s="99"/>
      <c r="Y8335" s="127"/>
    </row>
    <row r="8336" spans="3:25" ht="19" hidden="1">
      <c r="C8336" s="933"/>
      <c r="D8336" s="933"/>
      <c r="E8336" s="19"/>
      <c r="I8336" s="100"/>
      <c r="M8336" s="100"/>
      <c r="Q8336" s="99"/>
      <c r="R8336" s="340"/>
      <c r="S8336" s="119"/>
      <c r="T8336" s="123"/>
      <c r="U8336" s="119"/>
      <c r="V8336" s="99"/>
      <c r="W8336" s="127"/>
      <c r="X8336" s="99"/>
      <c r="Y8336" s="127"/>
    </row>
    <row r="8337" spans="3:25" ht="19" hidden="1">
      <c r="C8337" s="933"/>
      <c r="D8337" s="933"/>
      <c r="E8337" s="19"/>
      <c r="I8337" s="100"/>
      <c r="M8337" s="100"/>
      <c r="Q8337" s="99"/>
      <c r="R8337" s="340"/>
      <c r="S8337" s="119"/>
      <c r="T8337" s="123"/>
      <c r="U8337" s="119"/>
      <c r="V8337" s="99"/>
      <c r="W8337" s="127"/>
      <c r="X8337" s="99"/>
      <c r="Y8337" s="127"/>
    </row>
    <row r="8338" spans="3:25" ht="19" hidden="1">
      <c r="C8338" s="933"/>
      <c r="D8338" s="933"/>
      <c r="E8338" s="19"/>
      <c r="I8338" s="100"/>
      <c r="M8338" s="100"/>
      <c r="Q8338" s="99"/>
      <c r="R8338" s="340"/>
      <c r="S8338" s="119"/>
      <c r="T8338" s="123"/>
      <c r="U8338" s="119"/>
      <c r="V8338" s="99"/>
      <c r="W8338" s="127"/>
      <c r="X8338" s="99"/>
      <c r="Y8338" s="127"/>
    </row>
    <row r="8339" spans="3:25" ht="19" hidden="1">
      <c r="C8339" s="933"/>
      <c r="D8339" s="933"/>
      <c r="E8339" s="19"/>
      <c r="I8339" s="100"/>
      <c r="M8339" s="100"/>
      <c r="Q8339" s="99"/>
      <c r="R8339" s="340"/>
      <c r="S8339" s="119"/>
      <c r="T8339" s="123"/>
      <c r="U8339" s="119"/>
      <c r="V8339" s="99"/>
      <c r="W8339" s="127"/>
      <c r="X8339" s="99"/>
      <c r="Y8339" s="127"/>
    </row>
    <row r="8340" spans="3:25" ht="19" hidden="1">
      <c r="C8340" s="933"/>
      <c r="D8340" s="933"/>
      <c r="E8340" s="19"/>
      <c r="I8340" s="100"/>
      <c r="M8340" s="100"/>
      <c r="Q8340" s="99"/>
      <c r="R8340" s="340"/>
      <c r="S8340" s="119"/>
      <c r="T8340" s="123"/>
      <c r="U8340" s="119"/>
      <c r="V8340" s="99"/>
      <c r="W8340" s="127"/>
      <c r="X8340" s="99"/>
      <c r="Y8340" s="127"/>
    </row>
    <row r="8341" spans="3:25" ht="19" hidden="1">
      <c r="C8341" s="933"/>
      <c r="D8341" s="933"/>
      <c r="E8341" s="19"/>
      <c r="I8341" s="100"/>
      <c r="M8341" s="100"/>
      <c r="Q8341" s="99"/>
      <c r="R8341" s="340"/>
      <c r="S8341" s="119"/>
      <c r="T8341" s="123"/>
      <c r="U8341" s="119"/>
      <c r="V8341" s="99"/>
      <c r="W8341" s="127"/>
      <c r="X8341" s="99"/>
      <c r="Y8341" s="127"/>
    </row>
    <row r="8342" spans="3:25" ht="19" hidden="1">
      <c r="C8342" s="933"/>
      <c r="D8342" s="933"/>
      <c r="E8342" s="19"/>
      <c r="I8342" s="100"/>
      <c r="M8342" s="100"/>
      <c r="Q8342" s="99"/>
      <c r="R8342" s="340"/>
      <c r="S8342" s="119"/>
      <c r="T8342" s="123"/>
      <c r="U8342" s="119"/>
      <c r="V8342" s="99"/>
      <c r="W8342" s="127"/>
      <c r="X8342" s="99"/>
      <c r="Y8342" s="127"/>
    </row>
    <row r="8343" spans="3:25" ht="19" hidden="1">
      <c r="C8343" s="933"/>
      <c r="D8343" s="933"/>
      <c r="E8343" s="19"/>
      <c r="I8343" s="100"/>
      <c r="M8343" s="100"/>
      <c r="Q8343" s="99"/>
      <c r="R8343" s="340"/>
      <c r="S8343" s="119"/>
      <c r="T8343" s="123"/>
      <c r="U8343" s="119"/>
      <c r="V8343" s="99"/>
      <c r="W8343" s="127"/>
      <c r="X8343" s="99"/>
      <c r="Y8343" s="127"/>
    </row>
    <row r="8344" spans="3:25" ht="19" hidden="1">
      <c r="C8344" s="933"/>
      <c r="D8344" s="933"/>
      <c r="E8344" s="19"/>
      <c r="I8344" s="100"/>
      <c r="M8344" s="100"/>
      <c r="Q8344" s="99"/>
      <c r="R8344" s="340"/>
      <c r="S8344" s="119"/>
      <c r="T8344" s="123"/>
      <c r="U8344" s="119"/>
      <c r="V8344" s="99"/>
      <c r="W8344" s="127"/>
      <c r="X8344" s="99"/>
      <c r="Y8344" s="127"/>
    </row>
    <row r="8345" spans="3:25" ht="19" hidden="1">
      <c r="C8345" s="933"/>
      <c r="D8345" s="933"/>
      <c r="E8345" s="19"/>
      <c r="I8345" s="100"/>
      <c r="M8345" s="100"/>
      <c r="Q8345" s="99"/>
      <c r="R8345" s="340"/>
      <c r="S8345" s="119"/>
      <c r="T8345" s="123"/>
      <c r="U8345" s="119"/>
      <c r="V8345" s="99"/>
      <c r="W8345" s="127"/>
      <c r="X8345" s="99"/>
      <c r="Y8345" s="127"/>
    </row>
    <row r="8346" spans="3:25" ht="19" hidden="1">
      <c r="C8346" s="933"/>
      <c r="D8346" s="933"/>
      <c r="E8346" s="19"/>
      <c r="I8346" s="100"/>
      <c r="M8346" s="100"/>
      <c r="Q8346" s="99"/>
      <c r="R8346" s="340"/>
      <c r="S8346" s="119"/>
      <c r="T8346" s="123"/>
      <c r="U8346" s="119"/>
      <c r="V8346" s="99"/>
      <c r="W8346" s="127"/>
      <c r="X8346" s="99"/>
      <c r="Y8346" s="127"/>
    </row>
    <row r="8347" spans="3:25" ht="19" hidden="1">
      <c r="C8347" s="933"/>
      <c r="D8347" s="933"/>
      <c r="E8347" s="19"/>
      <c r="I8347" s="100"/>
      <c r="M8347" s="100"/>
      <c r="Q8347" s="99"/>
      <c r="R8347" s="340"/>
      <c r="S8347" s="119"/>
      <c r="T8347" s="123"/>
      <c r="U8347" s="119"/>
      <c r="V8347" s="99"/>
      <c r="W8347" s="127"/>
      <c r="X8347" s="99"/>
      <c r="Y8347" s="127"/>
    </row>
    <row r="8348" spans="3:25" ht="19" hidden="1">
      <c r="C8348" s="933"/>
      <c r="D8348" s="933"/>
      <c r="E8348" s="19"/>
      <c r="I8348" s="100"/>
      <c r="M8348" s="100"/>
      <c r="Q8348" s="99"/>
      <c r="R8348" s="340"/>
      <c r="S8348" s="119"/>
      <c r="T8348" s="123"/>
      <c r="U8348" s="119"/>
      <c r="V8348" s="99"/>
      <c r="W8348" s="127"/>
      <c r="X8348" s="99"/>
      <c r="Y8348" s="127"/>
    </row>
    <row r="8349" spans="3:25" ht="19" hidden="1">
      <c r="C8349" s="933"/>
      <c r="D8349" s="933"/>
      <c r="E8349" s="19"/>
      <c r="I8349" s="100"/>
      <c r="M8349" s="100"/>
      <c r="Q8349" s="99"/>
      <c r="R8349" s="340"/>
      <c r="S8349" s="119"/>
      <c r="T8349" s="123"/>
      <c r="U8349" s="119"/>
      <c r="V8349" s="99"/>
      <c r="W8349" s="127"/>
      <c r="X8349" s="99"/>
      <c r="Y8349" s="127"/>
    </row>
    <row r="8350" spans="3:25" ht="19" hidden="1">
      <c r="C8350" s="933"/>
      <c r="D8350" s="933"/>
      <c r="E8350" s="19"/>
      <c r="I8350" s="100"/>
      <c r="M8350" s="100"/>
      <c r="Q8350" s="99"/>
      <c r="R8350" s="340"/>
      <c r="S8350" s="119"/>
      <c r="T8350" s="123"/>
      <c r="U8350" s="119"/>
      <c r="V8350" s="99"/>
      <c r="W8350" s="127"/>
      <c r="X8350" s="99"/>
      <c r="Y8350" s="127"/>
    </row>
    <row r="8351" spans="3:25" ht="19" hidden="1">
      <c r="C8351" s="933"/>
      <c r="D8351" s="933"/>
      <c r="E8351" s="19"/>
      <c r="I8351" s="100"/>
      <c r="M8351" s="100"/>
      <c r="Q8351" s="99"/>
      <c r="R8351" s="340"/>
      <c r="S8351" s="119"/>
      <c r="T8351" s="123"/>
      <c r="U8351" s="119"/>
      <c r="V8351" s="99"/>
      <c r="W8351" s="127"/>
      <c r="X8351" s="99"/>
      <c r="Y8351" s="127"/>
    </row>
    <row r="8352" spans="3:25" ht="19" hidden="1">
      <c r="C8352" s="933"/>
      <c r="D8352" s="933"/>
      <c r="E8352" s="19"/>
      <c r="I8352" s="100"/>
      <c r="M8352" s="100"/>
      <c r="Q8352" s="99"/>
      <c r="R8352" s="340"/>
      <c r="S8352" s="119"/>
      <c r="T8352" s="123"/>
      <c r="U8352" s="119"/>
      <c r="V8352" s="99"/>
      <c r="W8352" s="127"/>
      <c r="X8352" s="99"/>
      <c r="Y8352" s="127"/>
    </row>
    <row r="8353" spans="3:25" ht="19" hidden="1">
      <c r="C8353" s="933"/>
      <c r="D8353" s="933"/>
      <c r="E8353" s="19"/>
      <c r="I8353" s="100"/>
      <c r="M8353" s="100"/>
      <c r="Q8353" s="99"/>
      <c r="R8353" s="340"/>
      <c r="S8353" s="119"/>
      <c r="T8353" s="123"/>
      <c r="U8353" s="119"/>
      <c r="V8353" s="99"/>
      <c r="W8353" s="127"/>
      <c r="X8353" s="99"/>
      <c r="Y8353" s="127"/>
    </row>
    <row r="8354" spans="3:25" ht="19" hidden="1">
      <c r="C8354" s="933"/>
      <c r="D8354" s="933"/>
      <c r="E8354" s="19"/>
      <c r="I8354" s="100"/>
      <c r="M8354" s="100"/>
      <c r="Q8354" s="99"/>
      <c r="R8354" s="340"/>
      <c r="S8354" s="119"/>
      <c r="T8354" s="123"/>
      <c r="U8354" s="119"/>
      <c r="V8354" s="99"/>
      <c r="W8354" s="127"/>
      <c r="X8354" s="99"/>
      <c r="Y8354" s="127"/>
    </row>
    <row r="8355" spans="3:25" ht="19" hidden="1">
      <c r="C8355" s="933"/>
      <c r="D8355" s="933"/>
      <c r="E8355" s="19"/>
      <c r="I8355" s="100"/>
      <c r="M8355" s="100"/>
      <c r="Q8355" s="99"/>
      <c r="R8355" s="340"/>
      <c r="S8355" s="119"/>
      <c r="T8355" s="123"/>
      <c r="U8355" s="119"/>
      <c r="V8355" s="99"/>
      <c r="W8355" s="127"/>
      <c r="X8355" s="99"/>
      <c r="Y8355" s="127"/>
    </row>
    <row r="8356" spans="3:25" ht="19" hidden="1">
      <c r="C8356" s="933"/>
      <c r="D8356" s="933"/>
      <c r="E8356" s="19"/>
      <c r="I8356" s="100"/>
      <c r="M8356" s="100"/>
      <c r="Q8356" s="99"/>
      <c r="R8356" s="340"/>
      <c r="S8356" s="119"/>
      <c r="T8356" s="123"/>
      <c r="U8356" s="119"/>
      <c r="V8356" s="99"/>
      <c r="W8356" s="127"/>
      <c r="X8356" s="99"/>
      <c r="Y8356" s="127"/>
    </row>
    <row r="8357" spans="3:25" ht="19" hidden="1">
      <c r="C8357" s="933"/>
      <c r="D8357" s="933"/>
      <c r="E8357" s="19"/>
      <c r="I8357" s="100"/>
      <c r="M8357" s="100"/>
      <c r="Q8357" s="99"/>
      <c r="R8357" s="340"/>
      <c r="S8357" s="119"/>
      <c r="T8357" s="123"/>
      <c r="U8357" s="119"/>
      <c r="V8357" s="99"/>
      <c r="W8357" s="127"/>
      <c r="X8357" s="99"/>
      <c r="Y8357" s="127"/>
    </row>
    <row r="8358" spans="3:25" ht="19" hidden="1">
      <c r="C8358" s="933"/>
      <c r="D8358" s="933"/>
      <c r="E8358" s="19"/>
      <c r="I8358" s="100"/>
      <c r="M8358" s="100"/>
      <c r="Q8358" s="99"/>
      <c r="R8358" s="340"/>
      <c r="S8358" s="119"/>
      <c r="T8358" s="123"/>
      <c r="U8358" s="119"/>
      <c r="V8358" s="99"/>
      <c r="W8358" s="127"/>
      <c r="X8358" s="99"/>
      <c r="Y8358" s="127"/>
    </row>
    <row r="8359" spans="3:25" ht="19" hidden="1">
      <c r="C8359" s="933"/>
      <c r="D8359" s="933"/>
      <c r="E8359" s="19"/>
      <c r="I8359" s="100"/>
      <c r="M8359" s="100"/>
      <c r="Q8359" s="99"/>
      <c r="R8359" s="340"/>
      <c r="S8359" s="119"/>
      <c r="T8359" s="123"/>
      <c r="U8359" s="119"/>
      <c r="V8359" s="99"/>
      <c r="W8359" s="127"/>
      <c r="X8359" s="99"/>
      <c r="Y8359" s="127"/>
    </row>
    <row r="8360" spans="3:25" ht="19" hidden="1">
      <c r="C8360" s="933"/>
      <c r="D8360" s="933"/>
      <c r="E8360" s="19"/>
      <c r="I8360" s="100"/>
      <c r="M8360" s="100"/>
      <c r="Q8360" s="99"/>
      <c r="R8360" s="340"/>
      <c r="S8360" s="119"/>
      <c r="T8360" s="123"/>
      <c r="U8360" s="119"/>
      <c r="V8360" s="99"/>
      <c r="W8360" s="127"/>
      <c r="X8360" s="99"/>
      <c r="Y8360" s="127"/>
    </row>
    <row r="8361" spans="3:25" ht="19" hidden="1">
      <c r="C8361" s="933"/>
      <c r="D8361" s="933"/>
      <c r="E8361" s="19"/>
      <c r="I8361" s="100"/>
      <c r="M8361" s="100"/>
      <c r="Q8361" s="99"/>
      <c r="R8361" s="340"/>
      <c r="S8361" s="119"/>
      <c r="T8361" s="123"/>
      <c r="U8361" s="119"/>
      <c r="V8361" s="99"/>
      <c r="W8361" s="127"/>
      <c r="X8361" s="99"/>
      <c r="Y8361" s="127"/>
    </row>
    <row r="8362" spans="3:25" ht="19" hidden="1">
      <c r="C8362" s="933"/>
      <c r="D8362" s="933"/>
      <c r="E8362" s="19"/>
      <c r="I8362" s="100"/>
      <c r="M8362" s="100"/>
      <c r="Q8362" s="99"/>
      <c r="R8362" s="340"/>
      <c r="S8362" s="119"/>
      <c r="T8362" s="123"/>
      <c r="U8362" s="119"/>
      <c r="V8362" s="99"/>
      <c r="W8362" s="127"/>
      <c r="X8362" s="99"/>
      <c r="Y8362" s="127"/>
    </row>
    <row r="8363" spans="3:25" ht="19" hidden="1">
      <c r="C8363" s="933"/>
      <c r="D8363" s="933"/>
      <c r="E8363" s="19"/>
      <c r="I8363" s="100"/>
      <c r="M8363" s="100"/>
      <c r="Q8363" s="99"/>
      <c r="R8363" s="340"/>
      <c r="S8363" s="119"/>
      <c r="T8363" s="123"/>
      <c r="U8363" s="119"/>
      <c r="V8363" s="99"/>
      <c r="W8363" s="127"/>
      <c r="X8363" s="99"/>
      <c r="Y8363" s="127"/>
    </row>
    <row r="8364" spans="3:25" ht="19" hidden="1">
      <c r="C8364" s="933"/>
      <c r="D8364" s="933"/>
      <c r="E8364" s="19"/>
      <c r="I8364" s="100"/>
      <c r="M8364" s="100"/>
      <c r="Q8364" s="99"/>
      <c r="R8364" s="340"/>
      <c r="S8364" s="119"/>
      <c r="T8364" s="123"/>
      <c r="U8364" s="119"/>
      <c r="V8364" s="99"/>
      <c r="W8364" s="127"/>
      <c r="X8364" s="99"/>
      <c r="Y8364" s="127"/>
    </row>
    <row r="8365" spans="3:25" ht="19" hidden="1">
      <c r="C8365" s="933"/>
      <c r="D8365" s="933"/>
      <c r="E8365" s="19"/>
      <c r="I8365" s="100"/>
      <c r="M8365" s="100"/>
      <c r="Q8365" s="99"/>
      <c r="R8365" s="340"/>
      <c r="S8365" s="119"/>
      <c r="T8365" s="123"/>
      <c r="U8365" s="119"/>
      <c r="V8365" s="99"/>
      <c r="W8365" s="127"/>
      <c r="X8365" s="99"/>
      <c r="Y8365" s="127"/>
    </row>
    <row r="8366" spans="3:25" ht="19" hidden="1">
      <c r="C8366" s="933"/>
      <c r="D8366" s="933"/>
      <c r="E8366" s="19"/>
      <c r="I8366" s="100"/>
      <c r="M8366" s="100"/>
      <c r="Q8366" s="99"/>
      <c r="R8366" s="340"/>
      <c r="S8366" s="119"/>
      <c r="T8366" s="123"/>
      <c r="U8366" s="119"/>
      <c r="V8366" s="99"/>
      <c r="W8366" s="127"/>
      <c r="X8366" s="99"/>
      <c r="Y8366" s="127"/>
    </row>
    <row r="8367" spans="3:25" ht="19" hidden="1">
      <c r="C8367" s="933"/>
      <c r="D8367" s="933"/>
      <c r="E8367" s="19"/>
      <c r="I8367" s="100"/>
      <c r="M8367" s="100"/>
      <c r="Q8367" s="99"/>
      <c r="R8367" s="340"/>
      <c r="S8367" s="119"/>
      <c r="T8367" s="123"/>
      <c r="U8367" s="119"/>
      <c r="V8367" s="99"/>
      <c r="W8367" s="127"/>
      <c r="X8367" s="99"/>
      <c r="Y8367" s="127"/>
    </row>
    <row r="8368" spans="3:25" ht="19" hidden="1">
      <c r="C8368" s="933"/>
      <c r="D8368" s="933"/>
      <c r="E8368" s="19"/>
      <c r="I8368" s="100"/>
      <c r="M8368" s="100"/>
      <c r="Q8368" s="99"/>
      <c r="R8368" s="340"/>
      <c r="S8368" s="119"/>
      <c r="T8368" s="123"/>
      <c r="U8368" s="119"/>
      <c r="V8368" s="99"/>
      <c r="W8368" s="127"/>
      <c r="X8368" s="99"/>
      <c r="Y8368" s="127"/>
    </row>
    <row r="8369" spans="3:25" ht="19" hidden="1">
      <c r="C8369" s="933"/>
      <c r="D8369" s="933"/>
      <c r="E8369" s="19"/>
      <c r="I8369" s="100"/>
      <c r="M8369" s="100"/>
      <c r="Q8369" s="99"/>
      <c r="R8369" s="340"/>
      <c r="S8369" s="119"/>
      <c r="T8369" s="123"/>
      <c r="U8369" s="119"/>
      <c r="V8369" s="99"/>
      <c r="W8369" s="127"/>
      <c r="X8369" s="99"/>
      <c r="Y8369" s="127"/>
    </row>
    <row r="8370" spans="3:25" ht="19" hidden="1">
      <c r="C8370" s="933"/>
      <c r="D8370" s="933"/>
      <c r="E8370" s="19"/>
      <c r="I8370" s="100"/>
      <c r="M8370" s="100"/>
      <c r="Q8370" s="99"/>
      <c r="R8370" s="340"/>
      <c r="S8370" s="119"/>
      <c r="T8370" s="123"/>
      <c r="U8370" s="119"/>
      <c r="V8370" s="99"/>
      <c r="W8370" s="127"/>
      <c r="X8370" s="99"/>
      <c r="Y8370" s="127"/>
    </row>
    <row r="8371" spans="3:25" ht="19" hidden="1">
      <c r="C8371" s="933"/>
      <c r="D8371" s="933"/>
      <c r="E8371" s="19"/>
      <c r="I8371" s="100"/>
      <c r="M8371" s="100"/>
      <c r="Q8371" s="99"/>
      <c r="R8371" s="340"/>
      <c r="S8371" s="119"/>
      <c r="T8371" s="123"/>
      <c r="U8371" s="119"/>
      <c r="V8371" s="99"/>
      <c r="W8371" s="127"/>
      <c r="X8371" s="99"/>
      <c r="Y8371" s="127"/>
    </row>
    <row r="8372" spans="3:25" ht="19" hidden="1">
      <c r="C8372" s="933"/>
      <c r="D8372" s="933"/>
      <c r="E8372" s="19"/>
      <c r="I8372" s="100"/>
      <c r="M8372" s="100"/>
      <c r="Q8372" s="99"/>
      <c r="R8372" s="340"/>
      <c r="S8372" s="119"/>
      <c r="T8372" s="123"/>
      <c r="U8372" s="119"/>
      <c r="V8372" s="99"/>
      <c r="W8372" s="127"/>
      <c r="X8372" s="99"/>
      <c r="Y8372" s="127"/>
    </row>
    <row r="8373" spans="3:25" ht="19" hidden="1">
      <c r="C8373" s="933"/>
      <c r="D8373" s="933"/>
      <c r="E8373" s="19"/>
      <c r="I8373" s="100"/>
      <c r="M8373" s="100"/>
      <c r="Q8373" s="99"/>
      <c r="R8373" s="340"/>
      <c r="S8373" s="119"/>
      <c r="T8373" s="123"/>
      <c r="U8373" s="119"/>
      <c r="V8373" s="99"/>
      <c r="W8373" s="127"/>
      <c r="X8373" s="99"/>
      <c r="Y8373" s="127"/>
    </row>
    <row r="8374" spans="3:25" ht="19" hidden="1">
      <c r="C8374" s="933"/>
      <c r="D8374" s="933"/>
      <c r="E8374" s="19"/>
      <c r="I8374" s="100"/>
      <c r="M8374" s="100"/>
      <c r="Q8374" s="99"/>
      <c r="R8374" s="340"/>
      <c r="S8374" s="119"/>
      <c r="T8374" s="123"/>
      <c r="U8374" s="119"/>
      <c r="V8374" s="99"/>
      <c r="W8374" s="127"/>
      <c r="X8374" s="99"/>
      <c r="Y8374" s="127"/>
    </row>
    <row r="8375" spans="3:25" ht="19" hidden="1">
      <c r="C8375" s="933"/>
      <c r="D8375" s="933"/>
      <c r="E8375" s="19"/>
      <c r="I8375" s="100"/>
      <c r="M8375" s="100"/>
      <c r="Q8375" s="99"/>
      <c r="R8375" s="340"/>
      <c r="S8375" s="119"/>
      <c r="T8375" s="123"/>
      <c r="U8375" s="119"/>
      <c r="V8375" s="99"/>
      <c r="W8375" s="127"/>
      <c r="X8375" s="99"/>
      <c r="Y8375" s="127"/>
    </row>
    <row r="8376" spans="3:25" ht="19" hidden="1">
      <c r="C8376" s="933"/>
      <c r="D8376" s="933"/>
      <c r="E8376" s="19"/>
      <c r="I8376" s="100"/>
      <c r="M8376" s="100"/>
      <c r="Q8376" s="99"/>
      <c r="R8376" s="340"/>
      <c r="S8376" s="119"/>
      <c r="T8376" s="123"/>
      <c r="U8376" s="119"/>
      <c r="V8376" s="99"/>
      <c r="W8376" s="127"/>
      <c r="X8376" s="99"/>
      <c r="Y8376" s="127"/>
    </row>
    <row r="8377" spans="3:25" ht="19" hidden="1">
      <c r="C8377" s="933"/>
      <c r="D8377" s="933"/>
      <c r="E8377" s="19"/>
      <c r="I8377" s="100"/>
      <c r="M8377" s="100"/>
      <c r="Q8377" s="99"/>
      <c r="R8377" s="340"/>
      <c r="S8377" s="119"/>
      <c r="T8377" s="123"/>
      <c r="U8377" s="119"/>
      <c r="V8377" s="99"/>
      <c r="W8377" s="127"/>
      <c r="X8377" s="99"/>
      <c r="Y8377" s="127"/>
    </row>
    <row r="8378" spans="3:25" ht="19" hidden="1">
      <c r="C8378" s="933"/>
      <c r="D8378" s="933"/>
      <c r="E8378" s="19"/>
      <c r="I8378" s="100"/>
      <c r="M8378" s="100"/>
      <c r="Q8378" s="99"/>
      <c r="R8378" s="340"/>
      <c r="S8378" s="119"/>
      <c r="T8378" s="123"/>
      <c r="U8378" s="119"/>
      <c r="V8378" s="99"/>
      <c r="W8378" s="127"/>
      <c r="X8378" s="99"/>
      <c r="Y8378" s="127"/>
    </row>
    <row r="8379" spans="3:25" ht="19" hidden="1">
      <c r="C8379" s="933"/>
      <c r="D8379" s="933"/>
      <c r="E8379" s="19"/>
      <c r="I8379" s="100"/>
      <c r="M8379" s="100"/>
      <c r="Q8379" s="99"/>
      <c r="R8379" s="340"/>
      <c r="S8379" s="119"/>
      <c r="T8379" s="123"/>
      <c r="U8379" s="119"/>
      <c r="V8379" s="99"/>
      <c r="W8379" s="127"/>
      <c r="X8379" s="99"/>
      <c r="Y8379" s="127"/>
    </row>
    <row r="8380" spans="3:25" ht="19" hidden="1">
      <c r="C8380" s="933"/>
      <c r="D8380" s="933"/>
      <c r="E8380" s="19"/>
      <c r="I8380" s="100"/>
      <c r="M8380" s="100"/>
      <c r="Q8380" s="99"/>
      <c r="R8380" s="340"/>
      <c r="S8380" s="119"/>
      <c r="T8380" s="123"/>
      <c r="U8380" s="119"/>
      <c r="V8380" s="99"/>
      <c r="W8380" s="127"/>
      <c r="X8380" s="99"/>
      <c r="Y8380" s="127"/>
    </row>
    <row r="8381" spans="3:25" ht="19" hidden="1">
      <c r="C8381" s="933"/>
      <c r="D8381" s="933"/>
      <c r="E8381" s="19"/>
      <c r="I8381" s="100"/>
      <c r="M8381" s="100"/>
      <c r="Q8381" s="99"/>
      <c r="R8381" s="340"/>
      <c r="S8381" s="119"/>
      <c r="T8381" s="123"/>
      <c r="U8381" s="119"/>
      <c r="V8381" s="99"/>
      <c r="W8381" s="127"/>
      <c r="X8381" s="99"/>
      <c r="Y8381" s="127"/>
    </row>
    <row r="8382" spans="3:25" ht="19" hidden="1">
      <c r="C8382" s="933"/>
      <c r="D8382" s="933"/>
      <c r="E8382" s="19"/>
      <c r="I8382" s="100"/>
      <c r="M8382" s="100"/>
      <c r="Q8382" s="99"/>
      <c r="R8382" s="340"/>
      <c r="S8382" s="119"/>
      <c r="T8382" s="123"/>
      <c r="U8382" s="119"/>
      <c r="V8382" s="99"/>
      <c r="W8382" s="127"/>
      <c r="X8382" s="99"/>
      <c r="Y8382" s="127"/>
    </row>
    <row r="8383" spans="3:25" ht="19" hidden="1">
      <c r="C8383" s="933"/>
      <c r="D8383" s="933"/>
      <c r="E8383" s="19"/>
      <c r="I8383" s="100"/>
      <c r="M8383" s="100"/>
      <c r="Q8383" s="99"/>
      <c r="R8383" s="340"/>
      <c r="S8383" s="119"/>
      <c r="T8383" s="123"/>
      <c r="U8383" s="119"/>
      <c r="V8383" s="99"/>
      <c r="W8383" s="127"/>
      <c r="X8383" s="99"/>
      <c r="Y8383" s="127"/>
    </row>
    <row r="8384" spans="3:25" ht="19" hidden="1">
      <c r="C8384" s="933"/>
      <c r="D8384" s="933"/>
      <c r="E8384" s="19"/>
      <c r="I8384" s="100"/>
      <c r="M8384" s="100"/>
      <c r="Q8384" s="99"/>
      <c r="R8384" s="340"/>
      <c r="S8384" s="119"/>
      <c r="T8384" s="123"/>
      <c r="U8384" s="119"/>
      <c r="V8384" s="99"/>
      <c r="W8384" s="127"/>
      <c r="X8384" s="99"/>
      <c r="Y8384" s="127"/>
    </row>
    <row r="8385" spans="3:25" ht="19" hidden="1">
      <c r="C8385" s="933"/>
      <c r="D8385" s="933"/>
      <c r="E8385" s="19"/>
      <c r="I8385" s="100"/>
      <c r="M8385" s="100"/>
      <c r="Q8385" s="99"/>
      <c r="R8385" s="340"/>
      <c r="S8385" s="119"/>
      <c r="T8385" s="123"/>
      <c r="U8385" s="119"/>
      <c r="V8385" s="99"/>
      <c r="W8385" s="127"/>
      <c r="X8385" s="99"/>
      <c r="Y8385" s="127"/>
    </row>
    <row r="8386" spans="3:25" ht="19" hidden="1">
      <c r="C8386" s="933"/>
      <c r="D8386" s="933"/>
      <c r="E8386" s="19"/>
      <c r="I8386" s="100"/>
      <c r="M8386" s="100"/>
      <c r="Q8386" s="99"/>
      <c r="R8386" s="340"/>
      <c r="S8386" s="119"/>
      <c r="T8386" s="123"/>
      <c r="U8386" s="119"/>
      <c r="V8386" s="99"/>
      <c r="W8386" s="127"/>
      <c r="X8386" s="99"/>
      <c r="Y8386" s="127"/>
    </row>
    <row r="8387" spans="3:25" ht="19" hidden="1">
      <c r="C8387" s="933"/>
      <c r="D8387" s="933"/>
      <c r="E8387" s="19"/>
      <c r="I8387" s="100"/>
      <c r="M8387" s="100"/>
      <c r="Q8387" s="99"/>
      <c r="R8387" s="340"/>
      <c r="S8387" s="119"/>
      <c r="T8387" s="123"/>
      <c r="U8387" s="119"/>
      <c r="V8387" s="99"/>
      <c r="W8387" s="127"/>
      <c r="X8387" s="99"/>
      <c r="Y8387" s="127"/>
    </row>
    <row r="8388" spans="3:25" ht="19" hidden="1">
      <c r="C8388" s="933"/>
      <c r="D8388" s="933"/>
      <c r="E8388" s="19"/>
      <c r="I8388" s="100"/>
      <c r="M8388" s="100"/>
      <c r="Q8388" s="99"/>
      <c r="R8388" s="340"/>
      <c r="S8388" s="119"/>
      <c r="T8388" s="123"/>
      <c r="U8388" s="119"/>
      <c r="V8388" s="99"/>
      <c r="W8388" s="127"/>
      <c r="X8388" s="99"/>
      <c r="Y8388" s="127"/>
    </row>
    <row r="8389" spans="3:25" ht="19" hidden="1">
      <c r="C8389" s="933"/>
      <c r="D8389" s="933"/>
      <c r="E8389" s="19"/>
      <c r="I8389" s="100"/>
      <c r="M8389" s="100"/>
      <c r="Q8389" s="99"/>
      <c r="R8389" s="340"/>
      <c r="S8389" s="119"/>
      <c r="T8389" s="123"/>
      <c r="U8389" s="119"/>
      <c r="V8389" s="99"/>
      <c r="W8389" s="127"/>
      <c r="X8389" s="99"/>
      <c r="Y8389" s="127"/>
    </row>
    <row r="8390" spans="3:25" ht="19" hidden="1">
      <c r="C8390" s="933"/>
      <c r="D8390" s="933"/>
      <c r="E8390" s="19"/>
      <c r="I8390" s="100"/>
      <c r="M8390" s="100"/>
      <c r="Q8390" s="99"/>
      <c r="R8390" s="340"/>
      <c r="S8390" s="119"/>
      <c r="T8390" s="123"/>
      <c r="U8390" s="119"/>
      <c r="V8390" s="99"/>
      <c r="W8390" s="127"/>
      <c r="X8390" s="99"/>
      <c r="Y8390" s="127"/>
    </row>
    <row r="8391" spans="3:25" ht="19" hidden="1">
      <c r="C8391" s="933"/>
      <c r="D8391" s="933"/>
      <c r="E8391" s="19"/>
      <c r="I8391" s="100"/>
      <c r="M8391" s="100"/>
      <c r="Q8391" s="99"/>
      <c r="R8391" s="340"/>
      <c r="S8391" s="119"/>
      <c r="T8391" s="123"/>
      <c r="U8391" s="119"/>
      <c r="V8391" s="99"/>
      <c r="W8391" s="127"/>
      <c r="X8391" s="99"/>
      <c r="Y8391" s="127"/>
    </row>
    <row r="8392" spans="3:25" ht="19" hidden="1">
      <c r="C8392" s="933"/>
      <c r="D8392" s="933"/>
      <c r="E8392" s="19"/>
      <c r="I8392" s="100"/>
      <c r="M8392" s="100"/>
      <c r="Q8392" s="99"/>
      <c r="R8392" s="340"/>
      <c r="S8392" s="119"/>
      <c r="T8392" s="123"/>
      <c r="U8392" s="119"/>
      <c r="V8392" s="99"/>
      <c r="W8392" s="127"/>
      <c r="X8392" s="99"/>
      <c r="Y8392" s="127"/>
    </row>
    <row r="8393" spans="3:25" ht="19" hidden="1">
      <c r="C8393" s="933"/>
      <c r="D8393" s="933"/>
      <c r="E8393" s="19"/>
      <c r="I8393" s="100"/>
      <c r="M8393" s="100"/>
      <c r="Q8393" s="99"/>
      <c r="R8393" s="340"/>
      <c r="S8393" s="119"/>
      <c r="T8393" s="123"/>
      <c r="U8393" s="119"/>
      <c r="V8393" s="99"/>
      <c r="W8393" s="127"/>
      <c r="X8393" s="99"/>
      <c r="Y8393" s="127"/>
    </row>
    <row r="8394" spans="3:25" ht="19" hidden="1">
      <c r="C8394" s="933"/>
      <c r="D8394" s="933"/>
      <c r="E8394" s="19"/>
      <c r="I8394" s="100"/>
      <c r="M8394" s="100"/>
      <c r="Q8394" s="99"/>
      <c r="R8394" s="340"/>
      <c r="S8394" s="119"/>
      <c r="T8394" s="123"/>
      <c r="U8394" s="119"/>
      <c r="V8394" s="99"/>
      <c r="W8394" s="127"/>
      <c r="X8394" s="99"/>
      <c r="Y8394" s="127"/>
    </row>
    <row r="8395" spans="3:25" ht="19" hidden="1">
      <c r="C8395" s="933"/>
      <c r="D8395" s="933"/>
      <c r="E8395" s="19"/>
      <c r="I8395" s="100"/>
      <c r="M8395" s="100"/>
      <c r="Q8395" s="99"/>
      <c r="R8395" s="340"/>
      <c r="S8395" s="119"/>
      <c r="T8395" s="123"/>
      <c r="U8395" s="119"/>
      <c r="V8395" s="99"/>
      <c r="W8395" s="127"/>
      <c r="X8395" s="99"/>
      <c r="Y8395" s="127"/>
    </row>
    <row r="8396" spans="3:25" ht="19" hidden="1">
      <c r="C8396" s="933"/>
      <c r="D8396" s="933"/>
      <c r="E8396" s="19"/>
      <c r="I8396" s="100"/>
      <c r="M8396" s="100"/>
      <c r="Q8396" s="99"/>
      <c r="R8396" s="340"/>
      <c r="S8396" s="119"/>
      <c r="T8396" s="123"/>
      <c r="U8396" s="119"/>
      <c r="V8396" s="99"/>
      <c r="W8396" s="127"/>
      <c r="X8396" s="99"/>
      <c r="Y8396" s="127"/>
    </row>
    <row r="8397" spans="3:25" ht="19" hidden="1">
      <c r="C8397" s="933"/>
      <c r="D8397" s="933"/>
      <c r="E8397" s="19"/>
      <c r="I8397" s="100"/>
      <c r="M8397" s="100"/>
      <c r="Q8397" s="99"/>
      <c r="R8397" s="340"/>
      <c r="S8397" s="119"/>
      <c r="T8397" s="123"/>
      <c r="U8397" s="119"/>
      <c r="V8397" s="99"/>
      <c r="W8397" s="127"/>
      <c r="X8397" s="99"/>
      <c r="Y8397" s="127"/>
    </row>
    <row r="8398" spans="3:25" ht="19" hidden="1">
      <c r="C8398" s="933"/>
      <c r="D8398" s="933"/>
      <c r="E8398" s="19"/>
      <c r="I8398" s="100"/>
      <c r="M8398" s="100"/>
      <c r="Q8398" s="99"/>
      <c r="R8398" s="340"/>
      <c r="S8398" s="119"/>
      <c r="T8398" s="123"/>
      <c r="U8398" s="119"/>
      <c r="V8398" s="99"/>
      <c r="W8398" s="127"/>
      <c r="X8398" s="99"/>
      <c r="Y8398" s="127"/>
    </row>
    <row r="8399" spans="3:25" ht="19" hidden="1">
      <c r="C8399" s="933"/>
      <c r="D8399" s="933"/>
      <c r="E8399" s="19"/>
      <c r="I8399" s="100"/>
      <c r="M8399" s="100"/>
      <c r="Q8399" s="99"/>
      <c r="R8399" s="340"/>
      <c r="S8399" s="119"/>
      <c r="T8399" s="123"/>
      <c r="U8399" s="119"/>
      <c r="V8399" s="99"/>
      <c r="W8399" s="127"/>
      <c r="X8399" s="99"/>
      <c r="Y8399" s="127"/>
    </row>
    <row r="8400" spans="3:25" ht="19" hidden="1">
      <c r="C8400" s="933"/>
      <c r="D8400" s="933"/>
      <c r="E8400" s="19"/>
      <c r="I8400" s="100"/>
      <c r="M8400" s="100"/>
      <c r="Q8400" s="99"/>
      <c r="R8400" s="340"/>
      <c r="S8400" s="119"/>
      <c r="T8400" s="123"/>
      <c r="U8400" s="119"/>
      <c r="V8400" s="99"/>
      <c r="W8400" s="127"/>
      <c r="X8400" s="99"/>
      <c r="Y8400" s="127"/>
    </row>
    <row r="8401" spans="3:25" ht="19" hidden="1">
      <c r="C8401" s="933"/>
      <c r="D8401" s="933"/>
      <c r="E8401" s="19"/>
      <c r="I8401" s="100"/>
      <c r="M8401" s="100"/>
      <c r="Q8401" s="99"/>
      <c r="R8401" s="340"/>
      <c r="S8401" s="119"/>
      <c r="T8401" s="123"/>
      <c r="U8401" s="119"/>
      <c r="V8401" s="99"/>
      <c r="W8401" s="127"/>
      <c r="X8401" s="99"/>
      <c r="Y8401" s="127"/>
    </row>
    <row r="8402" spans="3:25" ht="19" hidden="1">
      <c r="C8402" s="933"/>
      <c r="D8402" s="933"/>
      <c r="E8402" s="19"/>
      <c r="I8402" s="100"/>
      <c r="M8402" s="100"/>
      <c r="Q8402" s="99"/>
      <c r="R8402" s="340"/>
      <c r="S8402" s="119"/>
      <c r="T8402" s="123"/>
      <c r="U8402" s="119"/>
      <c r="V8402" s="99"/>
      <c r="W8402" s="127"/>
      <c r="X8402" s="99"/>
      <c r="Y8402" s="127"/>
    </row>
    <row r="8403" spans="3:25" ht="19" hidden="1">
      <c r="C8403" s="933"/>
      <c r="D8403" s="933"/>
      <c r="E8403" s="19"/>
      <c r="I8403" s="100"/>
      <c r="M8403" s="100"/>
      <c r="Q8403" s="99"/>
      <c r="R8403" s="340"/>
      <c r="S8403" s="119"/>
      <c r="T8403" s="123"/>
      <c r="U8403" s="119"/>
      <c r="V8403" s="99"/>
      <c r="W8403" s="127"/>
      <c r="X8403" s="99"/>
      <c r="Y8403" s="127"/>
    </row>
    <row r="8404" spans="3:25" ht="19" hidden="1">
      <c r="C8404" s="933"/>
      <c r="D8404" s="933"/>
      <c r="E8404" s="19"/>
      <c r="I8404" s="100"/>
      <c r="M8404" s="100"/>
      <c r="Q8404" s="99"/>
      <c r="R8404" s="340"/>
      <c r="S8404" s="119"/>
      <c r="T8404" s="123"/>
      <c r="U8404" s="119"/>
      <c r="V8404" s="99"/>
      <c r="W8404" s="127"/>
      <c r="X8404" s="99"/>
      <c r="Y8404" s="127"/>
    </row>
    <row r="8405" spans="3:25" ht="19" hidden="1">
      <c r="C8405" s="933"/>
      <c r="D8405" s="933"/>
      <c r="E8405" s="19"/>
      <c r="I8405" s="100"/>
      <c r="M8405" s="100"/>
      <c r="Q8405" s="99"/>
      <c r="R8405" s="340"/>
      <c r="S8405" s="119"/>
      <c r="T8405" s="123"/>
      <c r="U8405" s="119"/>
      <c r="V8405" s="99"/>
      <c r="W8405" s="127"/>
      <c r="X8405" s="99"/>
      <c r="Y8405" s="127"/>
    </row>
    <row r="8406" spans="3:25" ht="19" hidden="1">
      <c r="C8406" s="933"/>
      <c r="D8406" s="933"/>
      <c r="E8406" s="19"/>
      <c r="I8406" s="100"/>
      <c r="M8406" s="100"/>
      <c r="Q8406" s="99"/>
      <c r="R8406" s="340"/>
      <c r="S8406" s="119"/>
      <c r="T8406" s="123"/>
      <c r="U8406" s="119"/>
      <c r="V8406" s="99"/>
      <c r="W8406" s="127"/>
      <c r="X8406" s="99"/>
      <c r="Y8406" s="127"/>
    </row>
    <row r="8407" spans="3:25" ht="19" hidden="1">
      <c r="C8407" s="933"/>
      <c r="D8407" s="933"/>
      <c r="E8407" s="19"/>
      <c r="I8407" s="100"/>
      <c r="M8407" s="100"/>
      <c r="Q8407" s="99"/>
      <c r="R8407" s="340"/>
      <c r="S8407" s="119"/>
      <c r="T8407" s="123"/>
      <c r="U8407" s="119"/>
      <c r="V8407" s="99"/>
      <c r="W8407" s="127"/>
      <c r="X8407" s="99"/>
      <c r="Y8407" s="127"/>
    </row>
    <row r="8408" spans="3:25" ht="19" hidden="1">
      <c r="C8408" s="933"/>
      <c r="D8408" s="933"/>
      <c r="E8408" s="19"/>
      <c r="I8408" s="100"/>
      <c r="M8408" s="100"/>
      <c r="Q8408" s="99"/>
      <c r="R8408" s="340"/>
      <c r="S8408" s="119"/>
      <c r="T8408" s="123"/>
      <c r="U8408" s="119"/>
      <c r="V8408" s="99"/>
      <c r="W8408" s="127"/>
      <c r="X8408" s="99"/>
      <c r="Y8408" s="127"/>
    </row>
    <row r="8409" spans="3:25" ht="19" hidden="1">
      <c r="C8409" s="933"/>
      <c r="D8409" s="933"/>
      <c r="E8409" s="19"/>
      <c r="I8409" s="100"/>
      <c r="M8409" s="100"/>
      <c r="Q8409" s="99"/>
      <c r="R8409" s="340"/>
      <c r="S8409" s="119"/>
      <c r="T8409" s="123"/>
      <c r="U8409" s="119"/>
      <c r="V8409" s="99"/>
      <c r="W8409" s="127"/>
      <c r="X8409" s="99"/>
      <c r="Y8409" s="127"/>
    </row>
    <row r="8410" spans="3:25" ht="19" hidden="1">
      <c r="C8410" s="933"/>
      <c r="D8410" s="933"/>
      <c r="E8410" s="19"/>
      <c r="I8410" s="100"/>
      <c r="M8410" s="100"/>
      <c r="Q8410" s="99"/>
      <c r="R8410" s="340"/>
      <c r="S8410" s="119"/>
      <c r="T8410" s="123"/>
      <c r="U8410" s="119"/>
      <c r="V8410" s="99"/>
      <c r="W8410" s="127"/>
      <c r="X8410" s="99"/>
      <c r="Y8410" s="127"/>
    </row>
    <row r="8411" spans="3:25" ht="19" hidden="1">
      <c r="C8411" s="933"/>
      <c r="D8411" s="933"/>
      <c r="E8411" s="19"/>
      <c r="I8411" s="100"/>
      <c r="M8411" s="100"/>
      <c r="Q8411" s="99"/>
      <c r="R8411" s="340"/>
      <c r="S8411" s="119"/>
      <c r="T8411" s="123"/>
      <c r="U8411" s="119"/>
      <c r="V8411" s="99"/>
      <c r="W8411" s="127"/>
      <c r="X8411" s="99"/>
      <c r="Y8411" s="127"/>
    </row>
    <row r="8412" spans="3:25" ht="19" hidden="1">
      <c r="C8412" s="933"/>
      <c r="D8412" s="933"/>
      <c r="E8412" s="19"/>
      <c r="I8412" s="100"/>
      <c r="M8412" s="100"/>
      <c r="Q8412" s="99"/>
      <c r="R8412" s="340"/>
      <c r="S8412" s="119"/>
      <c r="T8412" s="123"/>
      <c r="U8412" s="119"/>
      <c r="V8412" s="99"/>
      <c r="W8412" s="127"/>
      <c r="X8412" s="99"/>
      <c r="Y8412" s="127"/>
    </row>
    <row r="8413" spans="3:25" ht="19" hidden="1">
      <c r="C8413" s="933"/>
      <c r="D8413" s="933"/>
      <c r="E8413" s="19"/>
      <c r="I8413" s="100"/>
      <c r="M8413" s="100"/>
      <c r="Q8413" s="99"/>
      <c r="R8413" s="340"/>
      <c r="S8413" s="119"/>
      <c r="T8413" s="123"/>
      <c r="U8413" s="119"/>
      <c r="V8413" s="99"/>
      <c r="W8413" s="127"/>
      <c r="X8413" s="99"/>
      <c r="Y8413" s="127"/>
    </row>
    <row r="8414" spans="3:25" ht="19" hidden="1">
      <c r="C8414" s="933"/>
      <c r="D8414" s="933"/>
      <c r="E8414" s="19"/>
      <c r="I8414" s="100"/>
      <c r="M8414" s="100"/>
      <c r="Q8414" s="99"/>
      <c r="R8414" s="340"/>
      <c r="S8414" s="119"/>
      <c r="T8414" s="123"/>
      <c r="U8414" s="119"/>
      <c r="V8414" s="99"/>
      <c r="W8414" s="127"/>
      <c r="X8414" s="99"/>
      <c r="Y8414" s="127"/>
    </row>
    <row r="8415" spans="3:25" ht="19" hidden="1">
      <c r="C8415" s="933"/>
      <c r="D8415" s="933"/>
      <c r="E8415" s="19"/>
      <c r="I8415" s="100"/>
      <c r="M8415" s="100"/>
      <c r="Q8415" s="99"/>
      <c r="R8415" s="340"/>
      <c r="S8415" s="119"/>
      <c r="T8415" s="123"/>
      <c r="U8415" s="119"/>
      <c r="V8415" s="99"/>
      <c r="W8415" s="127"/>
      <c r="X8415" s="99"/>
      <c r="Y8415" s="127"/>
    </row>
    <row r="8416" spans="3:25" ht="19" hidden="1">
      <c r="C8416" s="933"/>
      <c r="D8416" s="933"/>
      <c r="E8416" s="19"/>
      <c r="I8416" s="100"/>
      <c r="M8416" s="100"/>
      <c r="Q8416" s="99"/>
      <c r="R8416" s="340"/>
      <c r="S8416" s="119"/>
      <c r="T8416" s="123"/>
      <c r="U8416" s="119"/>
      <c r="V8416" s="99"/>
      <c r="W8416" s="127"/>
      <c r="X8416" s="99"/>
      <c r="Y8416" s="127"/>
    </row>
    <row r="8417" spans="3:25" ht="19" hidden="1">
      <c r="C8417" s="933"/>
      <c r="D8417" s="933"/>
      <c r="E8417" s="19"/>
      <c r="I8417" s="100"/>
      <c r="M8417" s="100"/>
      <c r="Q8417" s="99"/>
      <c r="R8417" s="340"/>
      <c r="S8417" s="119"/>
      <c r="T8417" s="123"/>
      <c r="U8417" s="119"/>
      <c r="V8417" s="99"/>
      <c r="W8417" s="127"/>
      <c r="X8417" s="99"/>
      <c r="Y8417" s="127"/>
    </row>
    <row r="8418" spans="3:25" ht="19" hidden="1">
      <c r="C8418" s="933"/>
      <c r="D8418" s="933"/>
      <c r="E8418" s="19"/>
      <c r="I8418" s="100"/>
      <c r="M8418" s="100"/>
      <c r="Q8418" s="99"/>
      <c r="R8418" s="340"/>
      <c r="S8418" s="119"/>
      <c r="T8418" s="123"/>
      <c r="U8418" s="119"/>
      <c r="V8418" s="99"/>
      <c r="W8418" s="127"/>
      <c r="X8418" s="99"/>
      <c r="Y8418" s="127"/>
    </row>
    <row r="8419" spans="3:25" ht="19" hidden="1">
      <c r="C8419" s="933"/>
      <c r="D8419" s="933"/>
      <c r="E8419" s="19"/>
      <c r="I8419" s="100"/>
      <c r="M8419" s="100"/>
      <c r="Q8419" s="99"/>
      <c r="R8419" s="340"/>
      <c r="S8419" s="119"/>
      <c r="T8419" s="123"/>
      <c r="U8419" s="119"/>
      <c r="V8419" s="99"/>
      <c r="W8419" s="127"/>
      <c r="X8419" s="99"/>
      <c r="Y8419" s="127"/>
    </row>
    <row r="8420" spans="3:25" ht="19" hidden="1">
      <c r="C8420" s="933"/>
      <c r="D8420" s="933"/>
      <c r="E8420" s="19"/>
      <c r="I8420" s="100"/>
      <c r="M8420" s="100"/>
      <c r="Q8420" s="99"/>
      <c r="R8420" s="340"/>
      <c r="S8420" s="119"/>
      <c r="T8420" s="123"/>
      <c r="U8420" s="119"/>
      <c r="V8420" s="99"/>
      <c r="W8420" s="127"/>
      <c r="X8420" s="99"/>
      <c r="Y8420" s="127"/>
    </row>
    <row r="8421" spans="3:25" ht="19" hidden="1">
      <c r="C8421" s="933"/>
      <c r="D8421" s="933"/>
      <c r="E8421" s="19"/>
      <c r="I8421" s="100"/>
      <c r="M8421" s="100"/>
      <c r="Q8421" s="99"/>
      <c r="R8421" s="340"/>
      <c r="S8421" s="119"/>
      <c r="T8421" s="123"/>
      <c r="U8421" s="119"/>
      <c r="V8421" s="99"/>
      <c r="W8421" s="127"/>
      <c r="X8421" s="99"/>
      <c r="Y8421" s="127"/>
    </row>
    <row r="8422" spans="3:25" ht="19" hidden="1">
      <c r="C8422" s="933"/>
      <c r="D8422" s="933"/>
      <c r="E8422" s="19"/>
      <c r="I8422" s="100"/>
      <c r="M8422" s="100"/>
      <c r="Q8422" s="99"/>
      <c r="R8422" s="340"/>
      <c r="S8422" s="119"/>
      <c r="T8422" s="123"/>
      <c r="U8422" s="119"/>
      <c r="V8422" s="99"/>
      <c r="W8422" s="127"/>
      <c r="X8422" s="99"/>
      <c r="Y8422" s="127"/>
    </row>
    <row r="8423" spans="3:25" ht="19" hidden="1">
      <c r="C8423" s="933"/>
      <c r="D8423" s="933"/>
      <c r="E8423" s="19"/>
      <c r="I8423" s="100"/>
      <c r="M8423" s="100"/>
      <c r="Q8423" s="99"/>
      <c r="R8423" s="340"/>
      <c r="S8423" s="119"/>
      <c r="T8423" s="123"/>
      <c r="U8423" s="119"/>
      <c r="V8423" s="99"/>
      <c r="W8423" s="127"/>
      <c r="X8423" s="99"/>
      <c r="Y8423" s="127"/>
    </row>
    <row r="8424" spans="3:25" ht="19" hidden="1">
      <c r="C8424" s="933"/>
      <c r="D8424" s="933"/>
      <c r="E8424" s="19"/>
      <c r="I8424" s="100"/>
      <c r="M8424" s="100"/>
      <c r="Q8424" s="99"/>
      <c r="R8424" s="340"/>
      <c r="S8424" s="119"/>
      <c r="T8424" s="123"/>
      <c r="U8424" s="119"/>
      <c r="V8424" s="99"/>
      <c r="W8424" s="127"/>
      <c r="X8424" s="99"/>
      <c r="Y8424" s="127"/>
    </row>
    <row r="8425" spans="3:25" ht="19" hidden="1">
      <c r="C8425" s="933"/>
      <c r="D8425" s="933"/>
      <c r="E8425" s="19"/>
      <c r="I8425" s="100"/>
      <c r="M8425" s="100"/>
      <c r="Q8425" s="99"/>
      <c r="R8425" s="340"/>
      <c r="S8425" s="119"/>
      <c r="T8425" s="123"/>
      <c r="U8425" s="119"/>
      <c r="V8425" s="99"/>
      <c r="W8425" s="127"/>
      <c r="X8425" s="99"/>
      <c r="Y8425" s="127"/>
    </row>
    <row r="8426" spans="3:25" ht="19" hidden="1">
      <c r="C8426" s="933"/>
      <c r="D8426" s="933"/>
      <c r="E8426" s="19"/>
      <c r="I8426" s="100"/>
      <c r="M8426" s="100"/>
      <c r="Q8426" s="99"/>
      <c r="R8426" s="340"/>
      <c r="S8426" s="119"/>
      <c r="T8426" s="123"/>
      <c r="U8426" s="119"/>
      <c r="V8426" s="99"/>
      <c r="W8426" s="127"/>
      <c r="X8426" s="99"/>
      <c r="Y8426" s="127"/>
    </row>
    <row r="8427" spans="3:25" ht="19" hidden="1">
      <c r="C8427" s="933"/>
      <c r="D8427" s="933"/>
      <c r="E8427" s="19"/>
      <c r="I8427" s="100"/>
      <c r="M8427" s="100"/>
      <c r="Q8427" s="99"/>
      <c r="R8427" s="340"/>
      <c r="S8427" s="119"/>
      <c r="T8427" s="123"/>
      <c r="U8427" s="119"/>
      <c r="V8427" s="99"/>
      <c r="W8427" s="127"/>
      <c r="X8427" s="99"/>
      <c r="Y8427" s="127"/>
    </row>
    <row r="8428" spans="3:25" ht="19" hidden="1">
      <c r="C8428" s="933"/>
      <c r="D8428" s="933"/>
      <c r="E8428" s="19"/>
      <c r="I8428" s="100"/>
      <c r="M8428" s="100"/>
      <c r="Q8428" s="99"/>
      <c r="R8428" s="340"/>
      <c r="S8428" s="119"/>
      <c r="T8428" s="123"/>
      <c r="U8428" s="119"/>
      <c r="V8428" s="99"/>
      <c r="W8428" s="127"/>
      <c r="X8428" s="99"/>
      <c r="Y8428" s="127"/>
    </row>
    <row r="8429" spans="3:25" ht="19" hidden="1">
      <c r="C8429" s="933"/>
      <c r="D8429" s="933"/>
      <c r="E8429" s="19"/>
      <c r="I8429" s="100"/>
      <c r="M8429" s="100"/>
      <c r="Q8429" s="99"/>
      <c r="R8429" s="340"/>
      <c r="S8429" s="119"/>
      <c r="T8429" s="123"/>
      <c r="U8429" s="119"/>
      <c r="V8429" s="99"/>
      <c r="W8429" s="127"/>
      <c r="X8429" s="99"/>
      <c r="Y8429" s="127"/>
    </row>
    <row r="8430" spans="3:25" ht="19" hidden="1">
      <c r="C8430" s="933"/>
      <c r="D8430" s="933"/>
      <c r="E8430" s="19"/>
      <c r="I8430" s="100"/>
      <c r="M8430" s="100"/>
      <c r="Q8430" s="99"/>
      <c r="R8430" s="340"/>
      <c r="S8430" s="119"/>
      <c r="T8430" s="123"/>
      <c r="U8430" s="119"/>
      <c r="V8430" s="99"/>
      <c r="W8430" s="127"/>
      <c r="X8430" s="99"/>
      <c r="Y8430" s="127"/>
    </row>
    <row r="8431" spans="3:25" ht="19" hidden="1">
      <c r="C8431" s="933"/>
      <c r="D8431" s="933"/>
      <c r="E8431" s="19"/>
      <c r="I8431" s="100"/>
      <c r="M8431" s="100"/>
      <c r="Q8431" s="99"/>
      <c r="R8431" s="340"/>
      <c r="S8431" s="119"/>
      <c r="T8431" s="123"/>
      <c r="U8431" s="119"/>
      <c r="V8431" s="99"/>
      <c r="W8431" s="127"/>
      <c r="X8431" s="99"/>
      <c r="Y8431" s="127"/>
    </row>
    <row r="8432" spans="3:25" ht="19" hidden="1">
      <c r="C8432" s="933"/>
      <c r="D8432" s="933"/>
      <c r="E8432" s="19"/>
      <c r="I8432" s="100"/>
      <c r="M8432" s="100"/>
      <c r="Q8432" s="99"/>
      <c r="R8432" s="340"/>
      <c r="S8432" s="119"/>
      <c r="T8432" s="123"/>
      <c r="U8432" s="119"/>
      <c r="V8432" s="99"/>
      <c r="W8432" s="127"/>
      <c r="X8432" s="99"/>
      <c r="Y8432" s="127"/>
    </row>
    <row r="8433" spans="3:25" ht="19" hidden="1">
      <c r="C8433" s="933"/>
      <c r="D8433" s="933"/>
      <c r="E8433" s="19"/>
      <c r="I8433" s="100"/>
      <c r="M8433" s="100"/>
      <c r="Q8433" s="99"/>
      <c r="R8433" s="340"/>
      <c r="S8433" s="119"/>
      <c r="T8433" s="123"/>
      <c r="U8433" s="119"/>
      <c r="V8433" s="99"/>
      <c r="W8433" s="127"/>
      <c r="X8433" s="99"/>
      <c r="Y8433" s="127"/>
    </row>
    <row r="8434" spans="3:25" ht="19" hidden="1">
      <c r="C8434" s="933"/>
      <c r="D8434" s="933"/>
      <c r="E8434" s="19"/>
      <c r="I8434" s="100"/>
      <c r="M8434" s="100"/>
      <c r="Q8434" s="99"/>
      <c r="R8434" s="340"/>
      <c r="S8434" s="119"/>
      <c r="T8434" s="123"/>
      <c r="U8434" s="119"/>
      <c r="V8434" s="99"/>
      <c r="W8434" s="127"/>
      <c r="X8434" s="99"/>
      <c r="Y8434" s="127"/>
    </row>
    <row r="8435" spans="3:25" ht="19" hidden="1">
      <c r="C8435" s="933"/>
      <c r="D8435" s="933"/>
      <c r="E8435" s="19"/>
      <c r="I8435" s="100"/>
      <c r="M8435" s="100"/>
      <c r="Q8435" s="99"/>
      <c r="R8435" s="340"/>
      <c r="S8435" s="119"/>
      <c r="T8435" s="123"/>
      <c r="U8435" s="119"/>
      <c r="V8435" s="99"/>
      <c r="W8435" s="127"/>
      <c r="X8435" s="99"/>
      <c r="Y8435" s="127"/>
    </row>
    <row r="8436" spans="3:25" ht="19" hidden="1">
      <c r="C8436" s="933"/>
      <c r="D8436" s="933"/>
      <c r="E8436" s="19"/>
      <c r="I8436" s="100"/>
      <c r="M8436" s="100"/>
      <c r="Q8436" s="99"/>
      <c r="R8436" s="340"/>
      <c r="S8436" s="119"/>
      <c r="T8436" s="123"/>
      <c r="U8436" s="119"/>
      <c r="V8436" s="99"/>
      <c r="W8436" s="127"/>
      <c r="X8436" s="99"/>
      <c r="Y8436" s="127"/>
    </row>
    <row r="8437" spans="3:25" ht="19" hidden="1">
      <c r="C8437" s="933"/>
      <c r="D8437" s="933"/>
      <c r="E8437" s="19"/>
      <c r="I8437" s="100"/>
      <c r="M8437" s="100"/>
      <c r="Q8437" s="99"/>
      <c r="R8437" s="340"/>
      <c r="S8437" s="119"/>
      <c r="T8437" s="123"/>
      <c r="U8437" s="119"/>
      <c r="V8437" s="99"/>
      <c r="W8437" s="127"/>
      <c r="X8437" s="99"/>
      <c r="Y8437" s="127"/>
    </row>
    <row r="8438" spans="3:25" ht="19" hidden="1">
      <c r="C8438" s="933"/>
      <c r="D8438" s="933"/>
      <c r="E8438" s="19"/>
      <c r="I8438" s="100"/>
      <c r="M8438" s="100"/>
      <c r="Q8438" s="99"/>
      <c r="R8438" s="340"/>
      <c r="S8438" s="119"/>
      <c r="T8438" s="123"/>
      <c r="U8438" s="119"/>
      <c r="V8438" s="99"/>
      <c r="W8438" s="127"/>
      <c r="X8438" s="99"/>
      <c r="Y8438" s="127"/>
    </row>
    <row r="8439" spans="3:25" ht="19" hidden="1">
      <c r="C8439" s="933"/>
      <c r="D8439" s="933"/>
      <c r="E8439" s="19"/>
      <c r="I8439" s="100"/>
      <c r="M8439" s="100"/>
      <c r="Q8439" s="99"/>
      <c r="R8439" s="340"/>
      <c r="S8439" s="119"/>
      <c r="T8439" s="123"/>
      <c r="U8439" s="119"/>
      <c r="V8439" s="99"/>
      <c r="W8439" s="127"/>
      <c r="X8439" s="99"/>
      <c r="Y8439" s="127"/>
    </row>
    <row r="8440" spans="3:25" ht="19" hidden="1">
      <c r="C8440" s="933"/>
      <c r="D8440" s="933"/>
      <c r="E8440" s="19"/>
      <c r="I8440" s="100"/>
      <c r="M8440" s="100"/>
      <c r="Q8440" s="99"/>
      <c r="R8440" s="340"/>
      <c r="S8440" s="119"/>
      <c r="T8440" s="123"/>
      <c r="U8440" s="119"/>
      <c r="V8440" s="99"/>
      <c r="W8440" s="127"/>
      <c r="X8440" s="99"/>
      <c r="Y8440" s="127"/>
    </row>
    <row r="8441" spans="3:25" ht="19" hidden="1">
      <c r="C8441" s="933"/>
      <c r="D8441" s="933"/>
      <c r="E8441" s="19"/>
      <c r="I8441" s="100"/>
      <c r="M8441" s="100"/>
      <c r="Q8441" s="99"/>
      <c r="R8441" s="340"/>
      <c r="S8441" s="119"/>
      <c r="T8441" s="123"/>
      <c r="U8441" s="119"/>
      <c r="V8441" s="99"/>
      <c r="W8441" s="127"/>
      <c r="X8441" s="99"/>
      <c r="Y8441" s="127"/>
    </row>
    <row r="8442" spans="3:25" ht="19" hidden="1">
      <c r="C8442" s="933"/>
      <c r="D8442" s="933"/>
      <c r="E8442" s="19"/>
      <c r="I8442" s="100"/>
      <c r="M8442" s="100"/>
      <c r="Q8442" s="99"/>
      <c r="R8442" s="340"/>
      <c r="S8442" s="119"/>
      <c r="T8442" s="123"/>
      <c r="U8442" s="119"/>
      <c r="V8442" s="99"/>
      <c r="W8442" s="127"/>
      <c r="X8442" s="99"/>
      <c r="Y8442" s="127"/>
    </row>
    <row r="8443" spans="3:25" ht="19" hidden="1">
      <c r="C8443" s="933"/>
      <c r="D8443" s="933"/>
      <c r="E8443" s="19"/>
      <c r="I8443" s="100"/>
      <c r="M8443" s="100"/>
      <c r="Q8443" s="99"/>
      <c r="R8443" s="340"/>
      <c r="S8443" s="119"/>
      <c r="T8443" s="123"/>
      <c r="U8443" s="119"/>
      <c r="V8443" s="99"/>
      <c r="W8443" s="127"/>
      <c r="X8443" s="99"/>
      <c r="Y8443" s="127"/>
    </row>
    <row r="8444" spans="3:25" ht="19" hidden="1">
      <c r="C8444" s="933"/>
      <c r="D8444" s="933"/>
      <c r="E8444" s="19"/>
      <c r="I8444" s="100"/>
      <c r="M8444" s="100"/>
      <c r="Q8444" s="99"/>
      <c r="R8444" s="340"/>
      <c r="S8444" s="119"/>
      <c r="T8444" s="123"/>
      <c r="U8444" s="119"/>
      <c r="V8444" s="99"/>
      <c r="W8444" s="127"/>
      <c r="X8444" s="99"/>
      <c r="Y8444" s="127"/>
    </row>
    <row r="8445" spans="3:25" ht="19" hidden="1">
      <c r="C8445" s="933"/>
      <c r="D8445" s="933"/>
      <c r="E8445" s="19"/>
      <c r="I8445" s="100"/>
      <c r="M8445" s="100"/>
      <c r="Q8445" s="99"/>
      <c r="R8445" s="340"/>
      <c r="S8445" s="119"/>
      <c r="T8445" s="123"/>
      <c r="U8445" s="119"/>
      <c r="V8445" s="99"/>
      <c r="W8445" s="127"/>
      <c r="X8445" s="99"/>
      <c r="Y8445" s="127"/>
    </row>
    <row r="8446" spans="3:25" ht="19" hidden="1">
      <c r="C8446" s="933"/>
      <c r="D8446" s="933"/>
      <c r="E8446" s="19"/>
      <c r="I8446" s="100"/>
      <c r="M8446" s="100"/>
      <c r="Q8446" s="99"/>
      <c r="R8446" s="340"/>
      <c r="S8446" s="119"/>
      <c r="T8446" s="123"/>
      <c r="U8446" s="119"/>
      <c r="V8446" s="99"/>
      <c r="W8446" s="127"/>
      <c r="X8446" s="99"/>
      <c r="Y8446" s="127"/>
    </row>
    <row r="8447" spans="3:25" ht="19" hidden="1">
      <c r="C8447" s="933"/>
      <c r="D8447" s="933"/>
      <c r="E8447" s="19"/>
      <c r="I8447" s="100"/>
      <c r="M8447" s="100"/>
      <c r="Q8447" s="99"/>
      <c r="R8447" s="340"/>
      <c r="S8447" s="119"/>
      <c r="T8447" s="123"/>
      <c r="U8447" s="119"/>
      <c r="V8447" s="99"/>
      <c r="W8447" s="127"/>
      <c r="X8447" s="99"/>
      <c r="Y8447" s="127"/>
    </row>
    <row r="8448" spans="3:25" ht="19" hidden="1">
      <c r="C8448" s="933"/>
      <c r="D8448" s="933"/>
      <c r="E8448" s="19"/>
      <c r="I8448" s="100"/>
      <c r="M8448" s="100"/>
      <c r="Q8448" s="99"/>
      <c r="R8448" s="340"/>
      <c r="S8448" s="119"/>
      <c r="T8448" s="123"/>
      <c r="U8448" s="119"/>
      <c r="V8448" s="99"/>
      <c r="W8448" s="127"/>
      <c r="X8448" s="99"/>
      <c r="Y8448" s="127"/>
    </row>
    <row r="8449" spans="3:25" ht="19" hidden="1">
      <c r="C8449" s="933"/>
      <c r="D8449" s="933"/>
      <c r="E8449" s="19"/>
      <c r="I8449" s="100"/>
      <c r="M8449" s="100"/>
      <c r="Q8449" s="99"/>
      <c r="R8449" s="340"/>
      <c r="S8449" s="119"/>
      <c r="T8449" s="123"/>
      <c r="U8449" s="119"/>
      <c r="V8449" s="99"/>
      <c r="W8449" s="127"/>
      <c r="X8449" s="99"/>
      <c r="Y8449" s="127"/>
    </row>
    <row r="8450" spans="3:25" ht="19" hidden="1">
      <c r="C8450" s="933"/>
      <c r="D8450" s="933"/>
      <c r="E8450" s="19"/>
      <c r="I8450" s="100"/>
      <c r="M8450" s="100"/>
      <c r="Q8450" s="99"/>
      <c r="R8450" s="340"/>
      <c r="S8450" s="119"/>
      <c r="T8450" s="123"/>
      <c r="U8450" s="119"/>
      <c r="V8450" s="99"/>
      <c r="W8450" s="127"/>
      <c r="X8450" s="99"/>
      <c r="Y8450" s="127"/>
    </row>
    <row r="8451" spans="3:25" ht="19" hidden="1">
      <c r="C8451" s="933"/>
      <c r="D8451" s="933"/>
      <c r="E8451" s="19"/>
      <c r="I8451" s="100"/>
      <c r="M8451" s="100"/>
      <c r="Q8451" s="99"/>
      <c r="R8451" s="340"/>
      <c r="S8451" s="119"/>
      <c r="T8451" s="123"/>
      <c r="U8451" s="119"/>
      <c r="V8451" s="99"/>
      <c r="W8451" s="127"/>
      <c r="X8451" s="99"/>
      <c r="Y8451" s="127"/>
    </row>
    <row r="8452" spans="3:25" ht="19" hidden="1">
      <c r="C8452" s="933"/>
      <c r="D8452" s="933"/>
      <c r="E8452" s="19"/>
      <c r="I8452" s="100"/>
      <c r="M8452" s="100"/>
      <c r="Q8452" s="99"/>
      <c r="R8452" s="340"/>
      <c r="S8452" s="119"/>
      <c r="T8452" s="123"/>
      <c r="U8452" s="119"/>
      <c r="V8452" s="99"/>
      <c r="W8452" s="127"/>
      <c r="X8452" s="99"/>
      <c r="Y8452" s="127"/>
    </row>
    <row r="8453" spans="3:25" ht="19" hidden="1">
      <c r="C8453" s="933"/>
      <c r="D8453" s="933"/>
      <c r="E8453" s="19"/>
      <c r="I8453" s="100"/>
      <c r="M8453" s="100"/>
      <c r="Q8453" s="99"/>
      <c r="R8453" s="340"/>
      <c r="S8453" s="119"/>
      <c r="T8453" s="123"/>
      <c r="U8453" s="119"/>
      <c r="V8453" s="99"/>
      <c r="W8453" s="127"/>
      <c r="X8453" s="99"/>
      <c r="Y8453" s="127"/>
    </row>
    <row r="8454" spans="3:25" ht="19" hidden="1">
      <c r="C8454" s="933"/>
      <c r="D8454" s="933"/>
      <c r="E8454" s="19"/>
      <c r="I8454" s="100"/>
      <c r="M8454" s="100"/>
      <c r="Q8454" s="99"/>
      <c r="R8454" s="340"/>
      <c r="S8454" s="119"/>
      <c r="T8454" s="123"/>
      <c r="U8454" s="119"/>
      <c r="V8454" s="99"/>
      <c r="W8454" s="127"/>
      <c r="X8454" s="99"/>
      <c r="Y8454" s="127"/>
    </row>
    <row r="8455" spans="3:25" ht="19" hidden="1">
      <c r="C8455" s="933"/>
      <c r="D8455" s="933"/>
      <c r="E8455" s="19"/>
      <c r="I8455" s="100"/>
      <c r="M8455" s="100"/>
      <c r="Q8455" s="99"/>
      <c r="R8455" s="340"/>
      <c r="S8455" s="119"/>
      <c r="T8455" s="123"/>
      <c r="U8455" s="119"/>
      <c r="V8455" s="99"/>
      <c r="W8455" s="127"/>
      <c r="X8455" s="99"/>
      <c r="Y8455" s="127"/>
    </row>
    <row r="8456" spans="3:25" ht="19" hidden="1">
      <c r="C8456" s="933"/>
      <c r="D8456" s="933"/>
      <c r="E8456" s="19"/>
      <c r="I8456" s="100"/>
      <c r="M8456" s="100"/>
      <c r="Q8456" s="99"/>
      <c r="R8456" s="340"/>
      <c r="S8456" s="119"/>
      <c r="T8456" s="123"/>
      <c r="U8456" s="119"/>
      <c r="V8456" s="99"/>
      <c r="W8456" s="127"/>
      <c r="X8456" s="99"/>
      <c r="Y8456" s="127"/>
    </row>
    <row r="8457" spans="3:25" ht="19" hidden="1">
      <c r="C8457" s="933"/>
      <c r="D8457" s="933"/>
      <c r="E8457" s="19"/>
      <c r="I8457" s="100"/>
      <c r="M8457" s="100"/>
      <c r="Q8457" s="99"/>
      <c r="R8457" s="340"/>
      <c r="S8457" s="119"/>
      <c r="T8457" s="123"/>
      <c r="U8457" s="119"/>
      <c r="V8457" s="99"/>
      <c r="W8457" s="127"/>
      <c r="X8457" s="99"/>
      <c r="Y8457" s="127"/>
    </row>
    <row r="8458" spans="3:25" ht="19" hidden="1">
      <c r="C8458" s="933"/>
      <c r="D8458" s="933"/>
      <c r="E8458" s="19"/>
      <c r="I8458" s="100"/>
      <c r="M8458" s="100"/>
      <c r="Q8458" s="99"/>
      <c r="R8458" s="340"/>
      <c r="S8458" s="119"/>
      <c r="T8458" s="123"/>
      <c r="U8458" s="119"/>
      <c r="V8458" s="99"/>
      <c r="W8458" s="127"/>
      <c r="X8458" s="99"/>
      <c r="Y8458" s="127"/>
    </row>
    <row r="8459" spans="3:25" ht="19" hidden="1">
      <c r="C8459" s="933"/>
      <c r="D8459" s="933"/>
      <c r="E8459" s="19"/>
      <c r="I8459" s="100"/>
      <c r="M8459" s="100"/>
      <c r="Q8459" s="99"/>
      <c r="R8459" s="340"/>
      <c r="S8459" s="119"/>
      <c r="T8459" s="123"/>
      <c r="U8459" s="119"/>
      <c r="V8459" s="99"/>
      <c r="W8459" s="127"/>
      <c r="X8459" s="99"/>
      <c r="Y8459" s="127"/>
    </row>
    <row r="8460" spans="3:25" ht="19" hidden="1">
      <c r="C8460" s="933"/>
      <c r="D8460" s="933"/>
      <c r="E8460" s="19"/>
      <c r="I8460" s="100"/>
      <c r="M8460" s="100"/>
      <c r="Q8460" s="99"/>
      <c r="R8460" s="340"/>
      <c r="S8460" s="119"/>
      <c r="T8460" s="123"/>
      <c r="U8460" s="119"/>
      <c r="V8460" s="99"/>
      <c r="W8460" s="127"/>
      <c r="X8460" s="99"/>
      <c r="Y8460" s="127"/>
    </row>
    <row r="8461" spans="3:25" ht="19" hidden="1">
      <c r="C8461" s="933"/>
      <c r="D8461" s="933"/>
      <c r="E8461" s="19"/>
      <c r="I8461" s="100"/>
      <c r="M8461" s="100"/>
      <c r="Q8461" s="99"/>
      <c r="R8461" s="340"/>
      <c r="S8461" s="119"/>
      <c r="T8461" s="123"/>
      <c r="U8461" s="119"/>
      <c r="V8461" s="99"/>
      <c r="W8461" s="127"/>
      <c r="X8461" s="99"/>
      <c r="Y8461" s="127"/>
    </row>
    <row r="8462" spans="3:25" ht="19" hidden="1">
      <c r="C8462" s="933"/>
      <c r="D8462" s="933"/>
      <c r="E8462" s="19"/>
      <c r="I8462" s="100"/>
      <c r="M8462" s="100"/>
      <c r="Q8462" s="99"/>
      <c r="R8462" s="340"/>
      <c r="S8462" s="119"/>
      <c r="T8462" s="123"/>
      <c r="U8462" s="119"/>
      <c r="V8462" s="99"/>
      <c r="W8462" s="127"/>
      <c r="X8462" s="99"/>
      <c r="Y8462" s="127"/>
    </row>
    <row r="8463" spans="3:25" ht="19" hidden="1">
      <c r="C8463" s="933"/>
      <c r="D8463" s="933"/>
      <c r="E8463" s="19"/>
      <c r="I8463" s="100"/>
      <c r="M8463" s="100"/>
      <c r="Q8463" s="99"/>
      <c r="R8463" s="340"/>
      <c r="S8463" s="119"/>
      <c r="T8463" s="123"/>
      <c r="U8463" s="119"/>
      <c r="V8463" s="99"/>
      <c r="W8463" s="127"/>
      <c r="X8463" s="99"/>
      <c r="Y8463" s="127"/>
    </row>
    <row r="8464" spans="3:25" ht="19" hidden="1">
      <c r="C8464" s="933"/>
      <c r="D8464" s="933"/>
      <c r="E8464" s="19"/>
      <c r="I8464" s="100"/>
      <c r="M8464" s="100"/>
      <c r="Q8464" s="99"/>
      <c r="R8464" s="340"/>
      <c r="S8464" s="119"/>
      <c r="T8464" s="123"/>
      <c r="U8464" s="119"/>
      <c r="V8464" s="99"/>
      <c r="W8464" s="127"/>
      <c r="X8464" s="99"/>
      <c r="Y8464" s="127"/>
    </row>
    <row r="8465" spans="3:25" ht="19" hidden="1">
      <c r="C8465" s="933"/>
      <c r="D8465" s="933"/>
      <c r="E8465" s="19"/>
      <c r="I8465" s="100"/>
      <c r="M8465" s="100"/>
      <c r="Q8465" s="99"/>
      <c r="R8465" s="340"/>
      <c r="S8465" s="119"/>
      <c r="T8465" s="123"/>
      <c r="U8465" s="119"/>
      <c r="V8465" s="99"/>
      <c r="W8465" s="127"/>
      <c r="X8465" s="99"/>
      <c r="Y8465" s="127"/>
    </row>
    <row r="8466" spans="3:25" ht="19" hidden="1">
      <c r="C8466" s="933"/>
      <c r="D8466" s="933"/>
      <c r="E8466" s="19"/>
      <c r="I8466" s="100"/>
      <c r="M8466" s="100"/>
      <c r="Q8466" s="99"/>
      <c r="R8466" s="340"/>
      <c r="S8466" s="119"/>
      <c r="T8466" s="123"/>
      <c r="U8466" s="119"/>
      <c r="V8466" s="99"/>
      <c r="W8466" s="127"/>
      <c r="X8466" s="99"/>
      <c r="Y8466" s="127"/>
    </row>
    <row r="8467" spans="3:25" ht="19" hidden="1">
      <c r="C8467" s="933"/>
      <c r="D8467" s="933"/>
      <c r="E8467" s="19"/>
      <c r="I8467" s="100"/>
      <c r="M8467" s="100"/>
      <c r="Q8467" s="99"/>
      <c r="R8467" s="340"/>
      <c r="S8467" s="119"/>
      <c r="T8467" s="123"/>
      <c r="U8467" s="119"/>
      <c r="V8467" s="99"/>
      <c r="W8467" s="127"/>
      <c r="X8467" s="99"/>
      <c r="Y8467" s="127"/>
    </row>
    <row r="8468" spans="3:25" ht="19" hidden="1">
      <c r="C8468" s="933"/>
      <c r="D8468" s="933"/>
      <c r="E8468" s="19"/>
      <c r="I8468" s="100"/>
      <c r="M8468" s="100"/>
      <c r="Q8468" s="99"/>
      <c r="R8468" s="340"/>
      <c r="S8468" s="119"/>
      <c r="T8468" s="123"/>
      <c r="U8468" s="119"/>
      <c r="V8468" s="99"/>
      <c r="W8468" s="127"/>
      <c r="X8468" s="99"/>
      <c r="Y8468" s="127"/>
    </row>
    <row r="8469" spans="3:25" ht="19" hidden="1">
      <c r="C8469" s="933"/>
      <c r="D8469" s="933"/>
      <c r="E8469" s="19"/>
      <c r="I8469" s="100"/>
      <c r="M8469" s="100"/>
      <c r="Q8469" s="99"/>
      <c r="R8469" s="340"/>
      <c r="S8469" s="119"/>
      <c r="T8469" s="123"/>
      <c r="U8469" s="119"/>
      <c r="V8469" s="99"/>
      <c r="W8469" s="127"/>
      <c r="X8469" s="99"/>
      <c r="Y8469" s="127"/>
    </row>
    <row r="8470" spans="3:25" ht="19" hidden="1">
      <c r="C8470" s="933"/>
      <c r="D8470" s="933"/>
      <c r="E8470" s="19"/>
      <c r="I8470" s="100"/>
      <c r="M8470" s="100"/>
      <c r="Q8470" s="99"/>
      <c r="R8470" s="340"/>
      <c r="S8470" s="119"/>
      <c r="T8470" s="123"/>
      <c r="U8470" s="119"/>
      <c r="V8470" s="99"/>
      <c r="W8470" s="127"/>
      <c r="X8470" s="99"/>
      <c r="Y8470" s="127"/>
    </row>
    <row r="8471" spans="3:25" ht="19" hidden="1">
      <c r="C8471" s="933"/>
      <c r="D8471" s="933"/>
      <c r="E8471" s="19"/>
      <c r="I8471" s="100"/>
      <c r="M8471" s="100"/>
      <c r="Q8471" s="99"/>
      <c r="R8471" s="340"/>
      <c r="S8471" s="119"/>
      <c r="T8471" s="123"/>
      <c r="U8471" s="119"/>
      <c r="V8471" s="99"/>
      <c r="W8471" s="127"/>
      <c r="X8471" s="99"/>
      <c r="Y8471" s="127"/>
    </row>
    <row r="8472" spans="3:25" ht="19" hidden="1">
      <c r="C8472" s="933"/>
      <c r="D8472" s="933"/>
      <c r="E8472" s="19"/>
      <c r="I8472" s="100"/>
      <c r="M8472" s="100"/>
      <c r="Q8472" s="99"/>
      <c r="R8472" s="340"/>
      <c r="S8472" s="119"/>
      <c r="T8472" s="123"/>
      <c r="U8472" s="119"/>
      <c r="V8472" s="99"/>
      <c r="W8472" s="127"/>
      <c r="X8472" s="99"/>
      <c r="Y8472" s="127"/>
    </row>
    <row r="8473" spans="3:25" ht="19" hidden="1">
      <c r="C8473" s="933"/>
      <c r="D8473" s="933"/>
      <c r="E8473" s="19"/>
      <c r="I8473" s="100"/>
      <c r="M8473" s="100"/>
      <c r="Q8473" s="99"/>
      <c r="R8473" s="340"/>
      <c r="S8473" s="119"/>
      <c r="T8473" s="123"/>
      <c r="U8473" s="119"/>
      <c r="V8473" s="99"/>
      <c r="W8473" s="127"/>
      <c r="X8473" s="99"/>
      <c r="Y8473" s="127"/>
    </row>
    <row r="8474" spans="3:25" ht="19" hidden="1">
      <c r="C8474" s="933"/>
      <c r="D8474" s="933"/>
      <c r="E8474" s="19"/>
      <c r="I8474" s="100"/>
      <c r="M8474" s="100"/>
      <c r="Q8474" s="99"/>
      <c r="R8474" s="340"/>
      <c r="S8474" s="119"/>
      <c r="T8474" s="123"/>
      <c r="U8474" s="119"/>
      <c r="V8474" s="99"/>
      <c r="W8474" s="127"/>
      <c r="X8474" s="99"/>
      <c r="Y8474" s="127"/>
    </row>
    <row r="8475" spans="3:25" ht="19" hidden="1">
      <c r="C8475" s="933"/>
      <c r="D8475" s="933"/>
      <c r="E8475" s="19"/>
      <c r="I8475" s="100"/>
      <c r="M8475" s="100"/>
      <c r="Q8475" s="99"/>
      <c r="R8475" s="340"/>
      <c r="S8475" s="119"/>
      <c r="T8475" s="123"/>
      <c r="U8475" s="119"/>
      <c r="V8475" s="99"/>
      <c r="W8475" s="127"/>
      <c r="X8475" s="99"/>
      <c r="Y8475" s="127"/>
    </row>
    <row r="8476" spans="3:25" ht="19" hidden="1">
      <c r="C8476" s="933"/>
      <c r="D8476" s="933"/>
      <c r="E8476" s="19"/>
      <c r="I8476" s="100"/>
      <c r="M8476" s="100"/>
      <c r="Q8476" s="99"/>
      <c r="R8476" s="340"/>
      <c r="S8476" s="119"/>
      <c r="T8476" s="123"/>
      <c r="U8476" s="119"/>
      <c r="V8476" s="99"/>
      <c r="W8476" s="127"/>
      <c r="X8476" s="99"/>
      <c r="Y8476" s="127"/>
    </row>
    <row r="8477" spans="3:25" ht="19" hidden="1">
      <c r="C8477" s="933"/>
      <c r="D8477" s="933"/>
      <c r="E8477" s="19"/>
      <c r="I8477" s="100"/>
      <c r="M8477" s="100"/>
      <c r="Q8477" s="99"/>
      <c r="R8477" s="340"/>
      <c r="S8477" s="119"/>
      <c r="T8477" s="123"/>
      <c r="U8477" s="119"/>
      <c r="V8477" s="99"/>
      <c r="W8477" s="127"/>
      <c r="X8477" s="99"/>
      <c r="Y8477" s="127"/>
    </row>
    <row r="8478" spans="3:25" ht="19" hidden="1">
      <c r="C8478" s="933"/>
      <c r="D8478" s="933"/>
      <c r="E8478" s="19"/>
      <c r="I8478" s="100"/>
      <c r="M8478" s="100"/>
      <c r="Q8478" s="99"/>
      <c r="R8478" s="340"/>
      <c r="S8478" s="119"/>
      <c r="T8478" s="123"/>
      <c r="U8478" s="119"/>
      <c r="V8478" s="99"/>
      <c r="W8478" s="127"/>
      <c r="X8478" s="99"/>
      <c r="Y8478" s="127"/>
    </row>
    <row r="8479" spans="3:25" ht="19" hidden="1">
      <c r="C8479" s="933"/>
      <c r="D8479" s="933"/>
      <c r="E8479" s="19"/>
      <c r="I8479" s="100"/>
      <c r="M8479" s="100"/>
      <c r="Q8479" s="99"/>
      <c r="R8479" s="340"/>
      <c r="S8479" s="119"/>
      <c r="T8479" s="123"/>
      <c r="U8479" s="119"/>
      <c r="V8479" s="99"/>
      <c r="W8479" s="127"/>
      <c r="X8479" s="99"/>
      <c r="Y8479" s="127"/>
    </row>
    <row r="8480" spans="3:25" ht="19" hidden="1">
      <c r="C8480" s="933"/>
      <c r="D8480" s="933"/>
      <c r="E8480" s="19"/>
      <c r="I8480" s="100"/>
      <c r="M8480" s="100"/>
      <c r="Q8480" s="99"/>
      <c r="R8480" s="340"/>
      <c r="S8480" s="119"/>
      <c r="T8480" s="123"/>
      <c r="U8480" s="119"/>
      <c r="V8480" s="99"/>
      <c r="W8480" s="127"/>
      <c r="X8480" s="99"/>
      <c r="Y8480" s="127"/>
    </row>
    <row r="8481" spans="3:25" ht="19" hidden="1">
      <c r="C8481" s="933"/>
      <c r="D8481" s="933"/>
      <c r="E8481" s="19"/>
      <c r="I8481" s="100"/>
      <c r="M8481" s="100"/>
      <c r="Q8481" s="99"/>
      <c r="R8481" s="340"/>
      <c r="S8481" s="119"/>
      <c r="T8481" s="123"/>
      <c r="U8481" s="119"/>
      <c r="V8481" s="99"/>
      <c r="W8481" s="127"/>
      <c r="X8481" s="99"/>
      <c r="Y8481" s="127"/>
    </row>
    <row r="8482" spans="3:25" ht="19" hidden="1">
      <c r="C8482" s="933"/>
      <c r="D8482" s="933"/>
      <c r="E8482" s="19"/>
      <c r="I8482" s="100"/>
      <c r="M8482" s="100"/>
      <c r="Q8482" s="99"/>
      <c r="R8482" s="340"/>
      <c r="S8482" s="119"/>
      <c r="T8482" s="123"/>
      <c r="U8482" s="119"/>
      <c r="V8482" s="99"/>
      <c r="W8482" s="127"/>
      <c r="X8482" s="99"/>
      <c r="Y8482" s="127"/>
    </row>
    <row r="8483" spans="3:25" ht="19" hidden="1">
      <c r="C8483" s="933"/>
      <c r="D8483" s="933"/>
      <c r="E8483" s="19"/>
      <c r="I8483" s="100"/>
      <c r="M8483" s="100"/>
      <c r="Q8483" s="99"/>
      <c r="R8483" s="340"/>
      <c r="S8483" s="119"/>
      <c r="T8483" s="123"/>
      <c r="U8483" s="119"/>
      <c r="V8483" s="99"/>
      <c r="W8483" s="127"/>
      <c r="X8483" s="99"/>
      <c r="Y8483" s="127"/>
    </row>
    <row r="8484" spans="3:25" ht="19" hidden="1">
      <c r="C8484" s="933"/>
      <c r="D8484" s="933"/>
      <c r="E8484" s="19"/>
      <c r="I8484" s="100"/>
      <c r="M8484" s="100"/>
      <c r="Q8484" s="99"/>
      <c r="R8484" s="340"/>
      <c r="S8484" s="119"/>
      <c r="T8484" s="123"/>
      <c r="U8484" s="119"/>
      <c r="V8484" s="99"/>
      <c r="W8484" s="127"/>
      <c r="X8484" s="99"/>
      <c r="Y8484" s="127"/>
    </row>
    <row r="8485" spans="3:25" ht="19" hidden="1">
      <c r="C8485" s="933"/>
      <c r="D8485" s="933"/>
      <c r="E8485" s="19"/>
      <c r="I8485" s="100"/>
      <c r="M8485" s="100"/>
      <c r="Q8485" s="99"/>
      <c r="R8485" s="340"/>
      <c r="S8485" s="119"/>
      <c r="T8485" s="123"/>
      <c r="U8485" s="119"/>
      <c r="V8485" s="99"/>
      <c r="W8485" s="127"/>
      <c r="X8485" s="99"/>
      <c r="Y8485" s="127"/>
    </row>
    <row r="8486" spans="3:25" ht="19" hidden="1">
      <c r="C8486" s="933"/>
      <c r="D8486" s="933"/>
      <c r="E8486" s="19"/>
      <c r="I8486" s="100"/>
      <c r="M8486" s="100"/>
      <c r="Q8486" s="99"/>
      <c r="R8486" s="340"/>
      <c r="S8486" s="119"/>
      <c r="T8486" s="123"/>
      <c r="U8486" s="119"/>
      <c r="V8486" s="99"/>
      <c r="W8486" s="127"/>
      <c r="X8486" s="99"/>
      <c r="Y8486" s="127"/>
    </row>
    <row r="8487" spans="3:25" ht="19" hidden="1">
      <c r="C8487" s="933"/>
      <c r="D8487" s="933"/>
      <c r="E8487" s="19"/>
      <c r="I8487" s="100"/>
      <c r="M8487" s="100"/>
      <c r="Q8487" s="99"/>
      <c r="R8487" s="340"/>
      <c r="S8487" s="119"/>
      <c r="T8487" s="123"/>
      <c r="U8487" s="119"/>
      <c r="V8487" s="99"/>
      <c r="W8487" s="127"/>
      <c r="X8487" s="99"/>
      <c r="Y8487" s="127"/>
    </row>
    <row r="8488" spans="3:25" ht="19" hidden="1">
      <c r="C8488" s="933"/>
      <c r="D8488" s="933"/>
      <c r="E8488" s="19"/>
      <c r="I8488" s="100"/>
      <c r="M8488" s="100"/>
      <c r="Q8488" s="99"/>
      <c r="R8488" s="340"/>
      <c r="S8488" s="119"/>
      <c r="T8488" s="123"/>
      <c r="U8488" s="119"/>
      <c r="V8488" s="99"/>
      <c r="W8488" s="127"/>
      <c r="X8488" s="99"/>
      <c r="Y8488" s="127"/>
    </row>
    <row r="8489" spans="3:25" ht="19" hidden="1">
      <c r="C8489" s="933"/>
      <c r="D8489" s="933"/>
      <c r="E8489" s="19"/>
      <c r="I8489" s="100"/>
      <c r="M8489" s="100"/>
      <c r="Q8489" s="99"/>
      <c r="R8489" s="340"/>
      <c r="S8489" s="119"/>
      <c r="T8489" s="123"/>
      <c r="U8489" s="119"/>
      <c r="V8489" s="99"/>
      <c r="W8489" s="127"/>
      <c r="X8489" s="99"/>
      <c r="Y8489" s="127"/>
    </row>
    <row r="8490" spans="3:25" ht="19" hidden="1">
      <c r="C8490" s="933"/>
      <c r="D8490" s="933"/>
      <c r="E8490" s="19"/>
      <c r="I8490" s="100"/>
      <c r="M8490" s="100"/>
      <c r="Q8490" s="99"/>
      <c r="R8490" s="340"/>
      <c r="S8490" s="119"/>
      <c r="T8490" s="123"/>
      <c r="U8490" s="119"/>
      <c r="V8490" s="99"/>
      <c r="W8490" s="127"/>
      <c r="X8490" s="99"/>
      <c r="Y8490" s="127"/>
    </row>
    <row r="8491" spans="3:25" ht="19" hidden="1">
      <c r="C8491" s="933"/>
      <c r="D8491" s="933"/>
      <c r="E8491" s="19"/>
      <c r="I8491" s="100"/>
      <c r="M8491" s="100"/>
      <c r="Q8491" s="99"/>
      <c r="R8491" s="340"/>
      <c r="S8491" s="119"/>
      <c r="T8491" s="123"/>
      <c r="U8491" s="119"/>
      <c r="V8491" s="99"/>
      <c r="W8491" s="127"/>
      <c r="X8491" s="99"/>
      <c r="Y8491" s="127"/>
    </row>
    <row r="8492" spans="3:25" ht="19" hidden="1">
      <c r="C8492" s="933"/>
      <c r="D8492" s="933"/>
      <c r="E8492" s="19"/>
      <c r="I8492" s="100"/>
      <c r="M8492" s="100"/>
      <c r="Q8492" s="99"/>
      <c r="R8492" s="340"/>
      <c r="S8492" s="119"/>
      <c r="T8492" s="123"/>
      <c r="U8492" s="119"/>
      <c r="V8492" s="99"/>
      <c r="W8492" s="127"/>
      <c r="X8492" s="99"/>
      <c r="Y8492" s="127"/>
    </row>
    <row r="8493" spans="3:25" ht="19" hidden="1">
      <c r="C8493" s="933"/>
      <c r="D8493" s="933"/>
      <c r="E8493" s="19"/>
      <c r="I8493" s="100"/>
      <c r="M8493" s="100"/>
      <c r="Q8493" s="99"/>
      <c r="R8493" s="340"/>
      <c r="S8493" s="119"/>
      <c r="T8493" s="123"/>
      <c r="U8493" s="119"/>
      <c r="V8493" s="99"/>
      <c r="W8493" s="127"/>
      <c r="X8493" s="99"/>
      <c r="Y8493" s="127"/>
    </row>
    <row r="8494" spans="3:25" ht="19" hidden="1">
      <c r="C8494" s="933"/>
      <c r="D8494" s="933"/>
      <c r="E8494" s="19"/>
      <c r="I8494" s="100"/>
      <c r="M8494" s="100"/>
      <c r="Q8494" s="99"/>
      <c r="R8494" s="340"/>
      <c r="S8494" s="119"/>
      <c r="T8494" s="123"/>
      <c r="U8494" s="119"/>
      <c r="V8494" s="99"/>
      <c r="W8494" s="127"/>
      <c r="X8494" s="99"/>
      <c r="Y8494" s="127"/>
    </row>
    <row r="8495" spans="3:25" ht="19" hidden="1">
      <c r="C8495" s="933"/>
      <c r="D8495" s="933"/>
      <c r="E8495" s="19"/>
      <c r="I8495" s="100"/>
      <c r="M8495" s="100"/>
      <c r="Q8495" s="99"/>
      <c r="R8495" s="340"/>
      <c r="S8495" s="119"/>
      <c r="T8495" s="123"/>
      <c r="U8495" s="119"/>
      <c r="V8495" s="99"/>
      <c r="W8495" s="127"/>
      <c r="X8495" s="99"/>
      <c r="Y8495" s="127"/>
    </row>
    <row r="8496" spans="3:25" ht="19" hidden="1">
      <c r="C8496" s="933"/>
      <c r="D8496" s="933"/>
      <c r="E8496" s="19"/>
      <c r="I8496" s="100"/>
      <c r="M8496" s="100"/>
      <c r="Q8496" s="99"/>
      <c r="R8496" s="340"/>
      <c r="S8496" s="119"/>
      <c r="T8496" s="123"/>
      <c r="U8496" s="119"/>
      <c r="V8496" s="99"/>
      <c r="W8496" s="127"/>
      <c r="X8496" s="99"/>
      <c r="Y8496" s="127"/>
    </row>
    <row r="8497" spans="3:25" ht="19" hidden="1">
      <c r="C8497" s="933"/>
      <c r="D8497" s="933"/>
      <c r="E8497" s="19"/>
      <c r="I8497" s="100"/>
      <c r="M8497" s="100"/>
      <c r="Q8497" s="99"/>
      <c r="R8497" s="340"/>
      <c r="S8497" s="119"/>
      <c r="T8497" s="123"/>
      <c r="U8497" s="119"/>
      <c r="V8497" s="99"/>
      <c r="W8497" s="127"/>
      <c r="X8497" s="99"/>
      <c r="Y8497" s="127"/>
    </row>
    <row r="8498" spans="3:25" ht="19" hidden="1">
      <c r="C8498" s="933"/>
      <c r="D8498" s="933"/>
      <c r="E8498" s="19"/>
      <c r="I8498" s="100"/>
      <c r="M8498" s="100"/>
      <c r="Q8498" s="99"/>
      <c r="R8498" s="340"/>
      <c r="S8498" s="119"/>
      <c r="T8498" s="123"/>
      <c r="U8498" s="119"/>
      <c r="V8498" s="99"/>
      <c r="W8498" s="127"/>
      <c r="X8498" s="99"/>
      <c r="Y8498" s="127"/>
    </row>
    <row r="8499" spans="3:25" ht="19" hidden="1">
      <c r="C8499" s="933"/>
      <c r="D8499" s="933"/>
      <c r="E8499" s="19"/>
      <c r="I8499" s="100"/>
      <c r="M8499" s="100"/>
      <c r="Q8499" s="99"/>
      <c r="R8499" s="340"/>
      <c r="S8499" s="119"/>
      <c r="T8499" s="123"/>
      <c r="U8499" s="119"/>
      <c r="V8499" s="99"/>
      <c r="W8499" s="127"/>
      <c r="X8499" s="99"/>
      <c r="Y8499" s="127"/>
    </row>
    <row r="8500" spans="3:25" ht="19" hidden="1">
      <c r="C8500" s="933"/>
      <c r="D8500" s="933"/>
      <c r="E8500" s="19"/>
      <c r="I8500" s="100"/>
      <c r="M8500" s="100"/>
      <c r="Q8500" s="99"/>
      <c r="R8500" s="340"/>
      <c r="S8500" s="119"/>
      <c r="T8500" s="123"/>
      <c r="U8500" s="119"/>
      <c r="V8500" s="99"/>
      <c r="W8500" s="127"/>
      <c r="X8500" s="99"/>
      <c r="Y8500" s="127"/>
    </row>
    <row r="8501" spans="3:25" ht="19" hidden="1">
      <c r="C8501" s="933"/>
      <c r="D8501" s="933"/>
      <c r="E8501" s="19"/>
      <c r="I8501" s="100"/>
      <c r="M8501" s="100"/>
      <c r="Q8501" s="99"/>
      <c r="R8501" s="340"/>
      <c r="S8501" s="119"/>
      <c r="T8501" s="123"/>
      <c r="U8501" s="119"/>
      <c r="V8501" s="99"/>
      <c r="W8501" s="127"/>
      <c r="X8501" s="99"/>
      <c r="Y8501" s="127"/>
    </row>
    <row r="8502" spans="3:25" ht="19" hidden="1">
      <c r="C8502" s="933"/>
      <c r="D8502" s="933"/>
      <c r="E8502" s="19"/>
      <c r="I8502" s="100"/>
      <c r="M8502" s="100"/>
      <c r="Q8502" s="99"/>
      <c r="R8502" s="340"/>
      <c r="S8502" s="119"/>
      <c r="T8502" s="123"/>
      <c r="U8502" s="119"/>
      <c r="V8502" s="99"/>
      <c r="W8502" s="127"/>
      <c r="X8502" s="99"/>
      <c r="Y8502" s="127"/>
    </row>
    <row r="8503" spans="3:25" ht="19" hidden="1">
      <c r="C8503" s="933"/>
      <c r="D8503" s="933"/>
      <c r="E8503" s="19"/>
      <c r="I8503" s="100"/>
      <c r="M8503" s="100"/>
      <c r="Q8503" s="99"/>
      <c r="R8503" s="340"/>
      <c r="S8503" s="119"/>
      <c r="T8503" s="123"/>
      <c r="U8503" s="119"/>
      <c r="V8503" s="99"/>
      <c r="W8503" s="127"/>
      <c r="X8503" s="99"/>
      <c r="Y8503" s="127"/>
    </row>
    <row r="8504" spans="3:25" ht="19" hidden="1">
      <c r="C8504" s="933"/>
      <c r="D8504" s="933"/>
      <c r="E8504" s="19"/>
      <c r="I8504" s="100"/>
      <c r="M8504" s="100"/>
      <c r="Q8504" s="99"/>
      <c r="R8504" s="340"/>
      <c r="S8504" s="119"/>
      <c r="T8504" s="123"/>
      <c r="U8504" s="119"/>
      <c r="V8504" s="99"/>
      <c r="W8504" s="127"/>
      <c r="X8504" s="99"/>
      <c r="Y8504" s="127"/>
    </row>
    <row r="8505" spans="3:25" ht="19" hidden="1">
      <c r="C8505" s="933"/>
      <c r="D8505" s="933"/>
      <c r="E8505" s="19"/>
      <c r="I8505" s="100"/>
      <c r="M8505" s="100"/>
      <c r="Q8505" s="99"/>
      <c r="R8505" s="340"/>
      <c r="S8505" s="119"/>
      <c r="T8505" s="123"/>
      <c r="U8505" s="119"/>
      <c r="V8505" s="99"/>
      <c r="W8505" s="127"/>
      <c r="X8505" s="99"/>
      <c r="Y8505" s="127"/>
    </row>
    <row r="8506" spans="3:25" ht="19" hidden="1">
      <c r="C8506" s="933"/>
      <c r="D8506" s="933"/>
      <c r="E8506" s="19"/>
      <c r="I8506" s="100"/>
      <c r="M8506" s="100"/>
      <c r="Q8506" s="99"/>
      <c r="R8506" s="340"/>
      <c r="S8506" s="119"/>
      <c r="T8506" s="123"/>
      <c r="U8506" s="119"/>
      <c r="V8506" s="99"/>
      <c r="W8506" s="127"/>
      <c r="X8506" s="99"/>
      <c r="Y8506" s="127"/>
    </row>
    <row r="8507" spans="3:25" ht="19" hidden="1">
      <c r="C8507" s="933"/>
      <c r="D8507" s="933"/>
      <c r="E8507" s="19"/>
      <c r="I8507" s="100"/>
      <c r="M8507" s="100"/>
      <c r="Q8507" s="99"/>
      <c r="R8507" s="340"/>
      <c r="S8507" s="119"/>
      <c r="T8507" s="123"/>
      <c r="U8507" s="119"/>
      <c r="V8507" s="99"/>
      <c r="W8507" s="127"/>
      <c r="X8507" s="99"/>
      <c r="Y8507" s="127"/>
    </row>
    <row r="8508" spans="3:25" ht="19" hidden="1">
      <c r="C8508" s="933"/>
      <c r="D8508" s="933"/>
      <c r="E8508" s="19"/>
      <c r="I8508" s="100"/>
      <c r="M8508" s="100"/>
      <c r="Q8508" s="99"/>
      <c r="R8508" s="340"/>
      <c r="S8508" s="119"/>
      <c r="T8508" s="123"/>
      <c r="U8508" s="119"/>
      <c r="V8508" s="99"/>
      <c r="W8508" s="127"/>
      <c r="X8508" s="99"/>
      <c r="Y8508" s="127"/>
    </row>
    <row r="8509" spans="3:25" ht="19" hidden="1">
      <c r="C8509" s="933"/>
      <c r="D8509" s="933"/>
      <c r="E8509" s="19"/>
      <c r="I8509" s="100"/>
      <c r="M8509" s="100"/>
      <c r="Q8509" s="99"/>
      <c r="R8509" s="340"/>
      <c r="S8509" s="119"/>
      <c r="T8509" s="123"/>
      <c r="U8509" s="119"/>
      <c r="V8509" s="99"/>
      <c r="W8509" s="127"/>
      <c r="X8509" s="99"/>
      <c r="Y8509" s="127"/>
    </row>
    <row r="8510" spans="3:25" ht="19" hidden="1">
      <c r="C8510" s="933"/>
      <c r="D8510" s="933"/>
      <c r="E8510" s="19"/>
      <c r="I8510" s="100"/>
      <c r="M8510" s="100"/>
      <c r="Q8510" s="99"/>
      <c r="R8510" s="340"/>
      <c r="S8510" s="119"/>
      <c r="T8510" s="123"/>
      <c r="U8510" s="119"/>
      <c r="V8510" s="99"/>
      <c r="W8510" s="127"/>
      <c r="X8510" s="99"/>
      <c r="Y8510" s="127"/>
    </row>
    <row r="8511" spans="3:25" ht="19" hidden="1">
      <c r="C8511" s="933"/>
      <c r="D8511" s="933"/>
      <c r="E8511" s="19"/>
      <c r="I8511" s="100"/>
      <c r="M8511" s="100"/>
      <c r="Q8511" s="99"/>
      <c r="R8511" s="340"/>
      <c r="S8511" s="119"/>
      <c r="T8511" s="123"/>
      <c r="U8511" s="119"/>
      <c r="V8511" s="99"/>
      <c r="W8511" s="127"/>
      <c r="X8511" s="99"/>
      <c r="Y8511" s="127"/>
    </row>
    <row r="8512" spans="3:25" ht="19" hidden="1">
      <c r="C8512" s="933"/>
      <c r="D8512" s="933"/>
      <c r="E8512" s="19"/>
      <c r="I8512" s="100"/>
      <c r="M8512" s="100"/>
      <c r="Q8512" s="99"/>
      <c r="R8512" s="340"/>
      <c r="S8512" s="119"/>
      <c r="T8512" s="123"/>
      <c r="U8512" s="119"/>
      <c r="V8512" s="99"/>
      <c r="W8512" s="127"/>
      <c r="X8512" s="99"/>
      <c r="Y8512" s="127"/>
    </row>
    <row r="8513" spans="3:25" ht="19" hidden="1">
      <c r="C8513" s="933"/>
      <c r="D8513" s="933"/>
      <c r="E8513" s="19"/>
      <c r="I8513" s="100"/>
      <c r="M8513" s="100"/>
      <c r="Q8513" s="99"/>
      <c r="R8513" s="340"/>
      <c r="S8513" s="119"/>
      <c r="T8513" s="123"/>
      <c r="U8513" s="119"/>
      <c r="V8513" s="99"/>
      <c r="W8513" s="127"/>
      <c r="X8513" s="99"/>
      <c r="Y8513" s="127"/>
    </row>
    <row r="8514" spans="3:25" ht="19" hidden="1">
      <c r="C8514" s="933"/>
      <c r="D8514" s="933"/>
      <c r="E8514" s="19"/>
      <c r="I8514" s="100"/>
      <c r="M8514" s="100"/>
      <c r="Q8514" s="99"/>
      <c r="R8514" s="340"/>
      <c r="S8514" s="119"/>
      <c r="T8514" s="123"/>
      <c r="U8514" s="119"/>
      <c r="V8514" s="99"/>
      <c r="W8514" s="127"/>
      <c r="X8514" s="99"/>
      <c r="Y8514" s="127"/>
    </row>
    <row r="8515" spans="3:25" ht="19" hidden="1">
      <c r="C8515" s="933"/>
      <c r="D8515" s="933"/>
      <c r="E8515" s="19"/>
      <c r="I8515" s="100"/>
      <c r="M8515" s="100"/>
      <c r="Q8515" s="99"/>
      <c r="R8515" s="340"/>
      <c r="S8515" s="119"/>
      <c r="T8515" s="123"/>
      <c r="U8515" s="119"/>
      <c r="V8515" s="99"/>
      <c r="W8515" s="127"/>
      <c r="X8515" s="99"/>
      <c r="Y8515" s="127"/>
    </row>
    <row r="8516" spans="3:25" ht="19" hidden="1">
      <c r="C8516" s="933"/>
      <c r="D8516" s="933"/>
      <c r="E8516" s="19"/>
      <c r="I8516" s="100"/>
      <c r="M8516" s="100"/>
      <c r="Q8516" s="99"/>
      <c r="R8516" s="340"/>
      <c r="S8516" s="119"/>
      <c r="T8516" s="123"/>
      <c r="U8516" s="119"/>
      <c r="V8516" s="99"/>
      <c r="W8516" s="127"/>
      <c r="X8516" s="99"/>
      <c r="Y8516" s="127"/>
    </row>
    <row r="8517" spans="3:25" ht="19" hidden="1">
      <c r="C8517" s="933"/>
      <c r="D8517" s="933"/>
      <c r="E8517" s="19"/>
      <c r="I8517" s="100"/>
      <c r="M8517" s="100"/>
      <c r="Q8517" s="99"/>
      <c r="R8517" s="340"/>
      <c r="S8517" s="119"/>
      <c r="T8517" s="123"/>
      <c r="U8517" s="119"/>
      <c r="V8517" s="99"/>
      <c r="W8517" s="127"/>
      <c r="X8517" s="99"/>
      <c r="Y8517" s="127"/>
    </row>
    <row r="8518" spans="3:25" ht="19" hidden="1">
      <c r="C8518" s="933"/>
      <c r="D8518" s="933"/>
      <c r="E8518" s="19"/>
      <c r="I8518" s="100"/>
      <c r="M8518" s="100"/>
      <c r="Q8518" s="99"/>
      <c r="R8518" s="340"/>
      <c r="S8518" s="119"/>
      <c r="T8518" s="123"/>
      <c r="U8518" s="119"/>
      <c r="V8518" s="99"/>
      <c r="W8518" s="127"/>
      <c r="X8518" s="99"/>
      <c r="Y8518" s="127"/>
    </row>
    <row r="8519" spans="3:25" ht="19" hidden="1">
      <c r="C8519" s="933"/>
      <c r="D8519" s="933"/>
      <c r="E8519" s="19"/>
      <c r="I8519" s="100"/>
      <c r="M8519" s="100"/>
      <c r="Q8519" s="99"/>
      <c r="R8519" s="340"/>
      <c r="S8519" s="119"/>
      <c r="T8519" s="123"/>
      <c r="U8519" s="119"/>
      <c r="V8519" s="99"/>
      <c r="W8519" s="127"/>
      <c r="X8519" s="99"/>
      <c r="Y8519" s="127"/>
    </row>
    <row r="8520" spans="3:25" ht="19" hidden="1">
      <c r="C8520" s="933"/>
      <c r="D8520" s="933"/>
      <c r="E8520" s="19"/>
      <c r="I8520" s="100"/>
      <c r="M8520" s="100"/>
      <c r="Q8520" s="99"/>
      <c r="R8520" s="340"/>
      <c r="S8520" s="119"/>
      <c r="T8520" s="123"/>
      <c r="U8520" s="119"/>
      <c r="V8520" s="99"/>
      <c r="W8520" s="127"/>
      <c r="X8520" s="99"/>
      <c r="Y8520" s="127"/>
    </row>
    <row r="8521" spans="3:25" ht="19" hidden="1">
      <c r="C8521" s="933"/>
      <c r="D8521" s="933"/>
      <c r="E8521" s="19"/>
      <c r="I8521" s="100"/>
      <c r="M8521" s="100"/>
      <c r="Q8521" s="99"/>
      <c r="R8521" s="340"/>
      <c r="S8521" s="119"/>
      <c r="T8521" s="123"/>
      <c r="U8521" s="119"/>
      <c r="V8521" s="99"/>
      <c r="W8521" s="127"/>
      <c r="X8521" s="99"/>
      <c r="Y8521" s="127"/>
    </row>
    <row r="8522" spans="3:25" ht="19" hidden="1">
      <c r="C8522" s="933"/>
      <c r="D8522" s="933"/>
      <c r="E8522" s="19"/>
      <c r="I8522" s="100"/>
      <c r="M8522" s="100"/>
      <c r="Q8522" s="99"/>
      <c r="R8522" s="340"/>
      <c r="S8522" s="119"/>
      <c r="T8522" s="123"/>
      <c r="U8522" s="119"/>
      <c r="V8522" s="99"/>
      <c r="W8522" s="127"/>
      <c r="X8522" s="99"/>
      <c r="Y8522" s="127"/>
    </row>
    <row r="8523" spans="3:25" ht="19" hidden="1">
      <c r="C8523" s="933"/>
      <c r="D8523" s="933"/>
      <c r="E8523" s="19"/>
      <c r="I8523" s="100"/>
      <c r="M8523" s="100"/>
      <c r="Q8523" s="99"/>
      <c r="R8523" s="340"/>
      <c r="S8523" s="119"/>
      <c r="T8523" s="123"/>
      <c r="U8523" s="119"/>
      <c r="V8523" s="99"/>
      <c r="W8523" s="127"/>
      <c r="X8523" s="99"/>
      <c r="Y8523" s="127"/>
    </row>
    <row r="8524" spans="3:25" ht="19" hidden="1">
      <c r="C8524" s="933"/>
      <c r="D8524" s="933"/>
      <c r="E8524" s="19"/>
      <c r="I8524" s="100"/>
      <c r="M8524" s="100"/>
      <c r="Q8524" s="99"/>
      <c r="R8524" s="340"/>
      <c r="S8524" s="119"/>
      <c r="T8524" s="123"/>
      <c r="U8524" s="119"/>
      <c r="V8524" s="99"/>
      <c r="W8524" s="127"/>
      <c r="X8524" s="99"/>
      <c r="Y8524" s="127"/>
    </row>
    <row r="8525" spans="3:25" ht="19" hidden="1">
      <c r="C8525" s="933"/>
      <c r="D8525" s="933"/>
      <c r="E8525" s="19"/>
      <c r="I8525" s="100"/>
      <c r="M8525" s="100"/>
      <c r="Q8525" s="99"/>
      <c r="R8525" s="340"/>
      <c r="S8525" s="119"/>
      <c r="T8525" s="123"/>
      <c r="U8525" s="119"/>
      <c r="V8525" s="99"/>
      <c r="W8525" s="127"/>
      <c r="X8525" s="99"/>
      <c r="Y8525" s="127"/>
    </row>
    <row r="8526" spans="3:25" ht="19" hidden="1">
      <c r="C8526" s="933"/>
      <c r="D8526" s="933"/>
      <c r="E8526" s="19"/>
      <c r="I8526" s="100"/>
      <c r="M8526" s="100"/>
      <c r="Q8526" s="99"/>
      <c r="R8526" s="340"/>
      <c r="S8526" s="119"/>
      <c r="T8526" s="123"/>
      <c r="U8526" s="119"/>
      <c r="V8526" s="99"/>
      <c r="W8526" s="127"/>
      <c r="X8526" s="99"/>
      <c r="Y8526" s="127"/>
    </row>
    <row r="8527" spans="3:25" ht="19" hidden="1">
      <c r="C8527" s="933"/>
      <c r="D8527" s="933"/>
      <c r="E8527" s="19"/>
      <c r="I8527" s="100"/>
      <c r="M8527" s="100"/>
      <c r="Q8527" s="99"/>
      <c r="R8527" s="340"/>
      <c r="S8527" s="119"/>
      <c r="T8527" s="123"/>
      <c r="U8527" s="119"/>
      <c r="V8527" s="99"/>
      <c r="W8527" s="127"/>
      <c r="X8527" s="99"/>
      <c r="Y8527" s="127"/>
    </row>
    <row r="8528" spans="3:25" ht="19" hidden="1">
      <c r="C8528" s="933"/>
      <c r="D8528" s="933"/>
      <c r="E8528" s="19"/>
      <c r="I8528" s="100"/>
      <c r="M8528" s="100"/>
      <c r="Q8528" s="99"/>
      <c r="R8528" s="340"/>
      <c r="S8528" s="119"/>
      <c r="T8528" s="123"/>
      <c r="U8528" s="119"/>
      <c r="V8528" s="99"/>
      <c r="W8528" s="127"/>
      <c r="X8528" s="99"/>
      <c r="Y8528" s="127"/>
    </row>
    <row r="8529" spans="3:25" ht="19" hidden="1">
      <c r="C8529" s="933"/>
      <c r="D8529" s="933"/>
      <c r="E8529" s="19"/>
      <c r="I8529" s="100"/>
      <c r="M8529" s="100"/>
      <c r="Q8529" s="99"/>
      <c r="R8529" s="340"/>
      <c r="S8529" s="119"/>
      <c r="T8529" s="123"/>
      <c r="U8529" s="119"/>
      <c r="V8529" s="99"/>
      <c r="W8529" s="127"/>
      <c r="X8529" s="99"/>
      <c r="Y8529" s="127"/>
    </row>
    <row r="8530" spans="3:25" ht="19" hidden="1">
      <c r="C8530" s="933"/>
      <c r="D8530" s="933"/>
      <c r="E8530" s="19"/>
      <c r="I8530" s="100"/>
      <c r="M8530" s="100"/>
      <c r="Q8530" s="99"/>
      <c r="R8530" s="340"/>
      <c r="S8530" s="119"/>
      <c r="T8530" s="123"/>
      <c r="U8530" s="119"/>
      <c r="V8530" s="99"/>
      <c r="W8530" s="127"/>
      <c r="X8530" s="99"/>
      <c r="Y8530" s="127"/>
    </row>
    <row r="8531" spans="3:25" ht="19" hidden="1">
      <c r="C8531" s="933"/>
      <c r="D8531" s="933"/>
      <c r="E8531" s="19"/>
      <c r="I8531" s="100"/>
      <c r="M8531" s="100"/>
      <c r="Q8531" s="99"/>
      <c r="R8531" s="340"/>
      <c r="S8531" s="119"/>
      <c r="T8531" s="123"/>
      <c r="U8531" s="119"/>
      <c r="V8531" s="99"/>
      <c r="W8531" s="127"/>
      <c r="X8531" s="99"/>
      <c r="Y8531" s="127"/>
    </row>
    <row r="8532" spans="3:25" ht="19" hidden="1">
      <c r="C8532" s="933"/>
      <c r="D8532" s="933"/>
      <c r="E8532" s="19"/>
      <c r="I8532" s="100"/>
      <c r="M8532" s="100"/>
      <c r="Q8532" s="99"/>
      <c r="R8532" s="340"/>
      <c r="S8532" s="119"/>
      <c r="T8532" s="123"/>
      <c r="U8532" s="119"/>
      <c r="V8532" s="99"/>
      <c r="W8532" s="127"/>
      <c r="X8532" s="99"/>
      <c r="Y8532" s="127"/>
    </row>
    <row r="8533" spans="3:25" ht="19" hidden="1">
      <c r="C8533" s="933"/>
      <c r="D8533" s="933"/>
      <c r="E8533" s="19"/>
      <c r="I8533" s="100"/>
      <c r="M8533" s="100"/>
      <c r="Q8533" s="99"/>
      <c r="R8533" s="340"/>
      <c r="S8533" s="119"/>
      <c r="T8533" s="123"/>
      <c r="U8533" s="119"/>
      <c r="V8533" s="99"/>
      <c r="W8533" s="127"/>
      <c r="X8533" s="99"/>
      <c r="Y8533" s="127"/>
    </row>
    <row r="8534" spans="3:25" ht="19" hidden="1">
      <c r="C8534" s="933"/>
      <c r="D8534" s="933"/>
      <c r="E8534" s="19"/>
      <c r="I8534" s="100"/>
      <c r="M8534" s="100"/>
      <c r="Q8534" s="99"/>
      <c r="R8534" s="340"/>
      <c r="S8534" s="119"/>
      <c r="T8534" s="123"/>
      <c r="U8534" s="119"/>
      <c r="V8534" s="99"/>
      <c r="W8534" s="127"/>
      <c r="X8534" s="99"/>
      <c r="Y8534" s="127"/>
    </row>
    <row r="8535" spans="3:25" ht="19" hidden="1">
      <c r="C8535" s="933"/>
      <c r="D8535" s="933"/>
      <c r="E8535" s="19"/>
      <c r="I8535" s="100"/>
      <c r="M8535" s="100"/>
      <c r="Q8535" s="99"/>
      <c r="R8535" s="340"/>
      <c r="S8535" s="119"/>
      <c r="T8535" s="123"/>
      <c r="U8535" s="119"/>
      <c r="V8535" s="99"/>
      <c r="W8535" s="127"/>
      <c r="X8535" s="99"/>
      <c r="Y8535" s="127"/>
    </row>
    <row r="8536" spans="3:25" ht="19" hidden="1">
      <c r="C8536" s="933"/>
      <c r="D8536" s="933"/>
      <c r="E8536" s="19"/>
      <c r="I8536" s="100"/>
      <c r="M8536" s="100"/>
      <c r="Q8536" s="99"/>
      <c r="R8536" s="340"/>
      <c r="S8536" s="119"/>
      <c r="T8536" s="123"/>
      <c r="U8536" s="119"/>
      <c r="V8536" s="99"/>
      <c r="W8536" s="127"/>
      <c r="X8536" s="99"/>
      <c r="Y8536" s="127"/>
    </row>
    <row r="8537" spans="3:25" ht="19" hidden="1">
      <c r="C8537" s="933"/>
      <c r="D8537" s="933"/>
      <c r="E8537" s="19"/>
      <c r="I8537" s="100"/>
      <c r="M8537" s="100"/>
      <c r="Q8537" s="99"/>
      <c r="R8537" s="340"/>
      <c r="S8537" s="119"/>
      <c r="T8537" s="123"/>
      <c r="U8537" s="119"/>
      <c r="V8537" s="99"/>
      <c r="W8537" s="127"/>
      <c r="X8537" s="99"/>
      <c r="Y8537" s="127"/>
    </row>
    <row r="8538" spans="3:25" ht="19" hidden="1">
      <c r="C8538" s="933"/>
      <c r="D8538" s="933"/>
      <c r="E8538" s="19"/>
      <c r="I8538" s="100"/>
      <c r="M8538" s="100"/>
      <c r="Q8538" s="99"/>
      <c r="R8538" s="340"/>
      <c r="S8538" s="119"/>
      <c r="T8538" s="123"/>
      <c r="U8538" s="119"/>
      <c r="V8538" s="99"/>
      <c r="W8538" s="127"/>
      <c r="X8538" s="99"/>
      <c r="Y8538" s="127"/>
    </row>
    <row r="8539" spans="3:25" ht="19" hidden="1">
      <c r="C8539" s="933"/>
      <c r="D8539" s="933"/>
      <c r="E8539" s="19"/>
      <c r="I8539" s="100"/>
      <c r="M8539" s="100"/>
      <c r="Q8539" s="99"/>
      <c r="R8539" s="340"/>
      <c r="S8539" s="119"/>
      <c r="T8539" s="123"/>
      <c r="U8539" s="119"/>
      <c r="V8539" s="99"/>
      <c r="W8539" s="127"/>
      <c r="X8539" s="99"/>
      <c r="Y8539" s="127"/>
    </row>
    <row r="8540" spans="3:25" ht="19" hidden="1">
      <c r="C8540" s="933"/>
      <c r="D8540" s="933"/>
      <c r="E8540" s="19"/>
      <c r="I8540" s="100"/>
      <c r="M8540" s="100"/>
      <c r="Q8540" s="99"/>
      <c r="R8540" s="340"/>
      <c r="S8540" s="119"/>
      <c r="T8540" s="123"/>
      <c r="U8540" s="119"/>
      <c r="V8540" s="99"/>
      <c r="W8540" s="127"/>
      <c r="X8540" s="99"/>
      <c r="Y8540" s="127"/>
    </row>
    <row r="8541" spans="3:25" ht="19" hidden="1">
      <c r="C8541" s="933"/>
      <c r="D8541" s="933"/>
      <c r="E8541" s="19"/>
      <c r="I8541" s="100"/>
      <c r="M8541" s="100"/>
      <c r="Q8541" s="99"/>
      <c r="R8541" s="340"/>
      <c r="S8541" s="119"/>
      <c r="T8541" s="123"/>
      <c r="U8541" s="119"/>
      <c r="V8541" s="99"/>
      <c r="W8541" s="127"/>
      <c r="X8541" s="99"/>
      <c r="Y8541" s="127"/>
    </row>
    <row r="8542" spans="3:25" ht="19" hidden="1">
      <c r="C8542" s="933"/>
      <c r="D8542" s="933"/>
      <c r="E8542" s="19"/>
      <c r="I8542" s="100"/>
      <c r="M8542" s="100"/>
      <c r="Q8542" s="99"/>
      <c r="R8542" s="340"/>
      <c r="S8542" s="119"/>
      <c r="T8542" s="123"/>
      <c r="U8542" s="119"/>
      <c r="V8542" s="99"/>
      <c r="W8542" s="127"/>
      <c r="X8542" s="99"/>
      <c r="Y8542" s="127"/>
    </row>
    <row r="8543" spans="3:25" ht="19" hidden="1">
      <c r="C8543" s="933"/>
      <c r="D8543" s="933"/>
      <c r="E8543" s="19"/>
      <c r="I8543" s="100"/>
      <c r="M8543" s="100"/>
      <c r="Q8543" s="99"/>
      <c r="R8543" s="340"/>
      <c r="S8543" s="119"/>
      <c r="T8543" s="123"/>
      <c r="U8543" s="119"/>
      <c r="V8543" s="99"/>
      <c r="W8543" s="127"/>
      <c r="X8543" s="99"/>
      <c r="Y8543" s="127"/>
    </row>
    <row r="8544" spans="3:25" ht="19" hidden="1">
      <c r="C8544" s="933"/>
      <c r="D8544" s="933"/>
      <c r="E8544" s="19"/>
      <c r="I8544" s="100"/>
      <c r="M8544" s="100"/>
      <c r="Q8544" s="99"/>
      <c r="R8544" s="340"/>
      <c r="S8544" s="119"/>
      <c r="T8544" s="123"/>
      <c r="U8544" s="119"/>
      <c r="V8544" s="99"/>
      <c r="W8544" s="127"/>
      <c r="X8544" s="99"/>
      <c r="Y8544" s="127"/>
    </row>
    <row r="8545" spans="3:25" ht="19" hidden="1">
      <c r="C8545" s="933"/>
      <c r="D8545" s="933"/>
      <c r="E8545" s="19"/>
      <c r="I8545" s="100"/>
      <c r="M8545" s="100"/>
      <c r="Q8545" s="99"/>
      <c r="R8545" s="340"/>
      <c r="S8545" s="119"/>
      <c r="T8545" s="123"/>
      <c r="U8545" s="119"/>
      <c r="V8545" s="99"/>
      <c r="W8545" s="127"/>
      <c r="X8545" s="99"/>
      <c r="Y8545" s="127"/>
    </row>
    <row r="8546" spans="3:25" ht="19" hidden="1">
      <c r="C8546" s="933"/>
      <c r="D8546" s="933"/>
      <c r="E8546" s="19"/>
      <c r="I8546" s="100"/>
      <c r="M8546" s="100"/>
      <c r="Q8546" s="99"/>
      <c r="R8546" s="340"/>
      <c r="S8546" s="119"/>
      <c r="T8546" s="123"/>
      <c r="U8546" s="119"/>
      <c r="V8546" s="99"/>
      <c r="W8546" s="127"/>
      <c r="X8546" s="99"/>
      <c r="Y8546" s="127"/>
    </row>
    <row r="8547" spans="3:25" ht="19" hidden="1">
      <c r="C8547" s="933"/>
      <c r="D8547" s="933"/>
      <c r="E8547" s="19"/>
      <c r="I8547" s="100"/>
      <c r="M8547" s="100"/>
      <c r="Q8547" s="99"/>
      <c r="R8547" s="340"/>
      <c r="S8547" s="119"/>
      <c r="T8547" s="123"/>
      <c r="U8547" s="119"/>
      <c r="V8547" s="99"/>
      <c r="W8547" s="127"/>
      <c r="X8547" s="99"/>
      <c r="Y8547" s="127"/>
    </row>
    <row r="8548" spans="3:25" ht="19" hidden="1">
      <c r="C8548" s="933"/>
      <c r="D8548" s="933"/>
      <c r="E8548" s="19"/>
      <c r="I8548" s="100"/>
      <c r="M8548" s="100"/>
      <c r="Q8548" s="99"/>
      <c r="R8548" s="340"/>
      <c r="S8548" s="119"/>
      <c r="T8548" s="123"/>
      <c r="U8548" s="119"/>
      <c r="V8548" s="99"/>
      <c r="W8548" s="127"/>
      <c r="X8548" s="99"/>
      <c r="Y8548" s="127"/>
    </row>
    <row r="8549" spans="3:25" ht="19" hidden="1">
      <c r="C8549" s="933"/>
      <c r="D8549" s="933"/>
      <c r="E8549" s="19"/>
      <c r="I8549" s="100"/>
      <c r="M8549" s="100"/>
      <c r="Q8549" s="99"/>
      <c r="R8549" s="340"/>
      <c r="S8549" s="119"/>
      <c r="T8549" s="123"/>
      <c r="U8549" s="119"/>
      <c r="V8549" s="99"/>
      <c r="W8549" s="127"/>
      <c r="X8549" s="99"/>
      <c r="Y8549" s="127"/>
    </row>
    <row r="8550" spans="3:25" ht="19" hidden="1">
      <c r="C8550" s="933"/>
      <c r="D8550" s="933"/>
      <c r="E8550" s="19"/>
      <c r="I8550" s="100"/>
      <c r="M8550" s="100"/>
      <c r="Q8550" s="99"/>
      <c r="R8550" s="340"/>
      <c r="S8550" s="119"/>
      <c r="T8550" s="123"/>
      <c r="U8550" s="119"/>
      <c r="V8550" s="99"/>
      <c r="W8550" s="127"/>
      <c r="X8550" s="99"/>
      <c r="Y8550" s="127"/>
    </row>
    <row r="8551" spans="3:25" ht="19" hidden="1">
      <c r="C8551" s="933"/>
      <c r="D8551" s="933"/>
      <c r="E8551" s="19"/>
      <c r="I8551" s="100"/>
      <c r="M8551" s="100"/>
      <c r="Q8551" s="99"/>
      <c r="R8551" s="340"/>
      <c r="S8551" s="119"/>
      <c r="T8551" s="123"/>
      <c r="U8551" s="119"/>
      <c r="V8551" s="99"/>
      <c r="W8551" s="127"/>
      <c r="X8551" s="99"/>
      <c r="Y8551" s="127"/>
    </row>
    <row r="8552" spans="3:25" ht="19" hidden="1">
      <c r="C8552" s="933"/>
      <c r="D8552" s="933"/>
      <c r="E8552" s="19"/>
      <c r="I8552" s="100"/>
      <c r="M8552" s="100"/>
      <c r="Q8552" s="99"/>
      <c r="R8552" s="340"/>
      <c r="S8552" s="119"/>
      <c r="T8552" s="123"/>
      <c r="U8552" s="119"/>
      <c r="V8552" s="99"/>
      <c r="W8552" s="127"/>
      <c r="X8552" s="99"/>
      <c r="Y8552" s="127"/>
    </row>
    <row r="8553" spans="3:25" ht="19" hidden="1">
      <c r="C8553" s="933"/>
      <c r="D8553" s="933"/>
      <c r="E8553" s="19"/>
      <c r="I8553" s="100"/>
      <c r="M8553" s="100"/>
      <c r="Q8553" s="99"/>
      <c r="R8553" s="340"/>
      <c r="S8553" s="119"/>
      <c r="T8553" s="123"/>
      <c r="U8553" s="119"/>
      <c r="V8553" s="99"/>
      <c r="W8553" s="127"/>
      <c r="X8553" s="99"/>
      <c r="Y8553" s="127"/>
    </row>
    <row r="8554" spans="3:25" ht="19" hidden="1">
      <c r="C8554" s="933"/>
      <c r="D8554" s="933"/>
      <c r="E8554" s="19"/>
      <c r="I8554" s="100"/>
      <c r="M8554" s="100"/>
      <c r="Q8554" s="99"/>
      <c r="R8554" s="340"/>
      <c r="S8554" s="119"/>
      <c r="T8554" s="123"/>
      <c r="U8554" s="119"/>
      <c r="V8554" s="99"/>
      <c r="W8554" s="127"/>
      <c r="X8554" s="99"/>
      <c r="Y8554" s="127"/>
    </row>
    <row r="8555" spans="3:25" ht="19" hidden="1">
      <c r="C8555" s="933"/>
      <c r="D8555" s="933"/>
      <c r="E8555" s="19"/>
      <c r="I8555" s="100"/>
      <c r="M8555" s="100"/>
      <c r="Q8555" s="99"/>
      <c r="R8555" s="340"/>
      <c r="S8555" s="119"/>
      <c r="T8555" s="123"/>
      <c r="U8555" s="119"/>
      <c r="V8555" s="99"/>
      <c r="W8555" s="127"/>
      <c r="X8555" s="99"/>
      <c r="Y8555" s="127"/>
    </row>
    <row r="8556" spans="3:25" ht="19" hidden="1">
      <c r="C8556" s="933"/>
      <c r="D8556" s="933"/>
      <c r="E8556" s="19"/>
      <c r="I8556" s="100"/>
      <c r="M8556" s="100"/>
      <c r="Q8556" s="99"/>
      <c r="R8556" s="340"/>
      <c r="S8556" s="119"/>
      <c r="T8556" s="123"/>
      <c r="U8556" s="119"/>
      <c r="V8556" s="99"/>
      <c r="W8556" s="127"/>
      <c r="X8556" s="99"/>
      <c r="Y8556" s="127"/>
    </row>
    <row r="8557" spans="3:25" ht="19" hidden="1">
      <c r="C8557" s="933"/>
      <c r="D8557" s="933"/>
      <c r="E8557" s="19"/>
      <c r="I8557" s="100"/>
      <c r="M8557" s="100"/>
      <c r="Q8557" s="99"/>
      <c r="R8557" s="340"/>
      <c r="S8557" s="119"/>
      <c r="T8557" s="123"/>
      <c r="U8557" s="119"/>
      <c r="V8557" s="99"/>
      <c r="W8557" s="127"/>
      <c r="X8557" s="99"/>
      <c r="Y8557" s="127"/>
    </row>
    <row r="8558" spans="3:25" ht="19" hidden="1">
      <c r="C8558" s="933"/>
      <c r="D8558" s="933"/>
      <c r="E8558" s="19"/>
      <c r="I8558" s="100"/>
      <c r="M8558" s="100"/>
      <c r="Q8558" s="99"/>
      <c r="R8558" s="340"/>
      <c r="S8558" s="119"/>
      <c r="T8558" s="123"/>
      <c r="U8558" s="119"/>
      <c r="V8558" s="99"/>
      <c r="W8558" s="127"/>
      <c r="X8558" s="99"/>
      <c r="Y8558" s="127"/>
    </row>
    <row r="8559" spans="3:25" ht="19" hidden="1">
      <c r="C8559" s="933"/>
      <c r="D8559" s="933"/>
      <c r="E8559" s="19"/>
      <c r="I8559" s="100"/>
      <c r="M8559" s="100"/>
      <c r="Q8559" s="99"/>
      <c r="R8559" s="340"/>
      <c r="S8559" s="119"/>
      <c r="T8559" s="123"/>
      <c r="U8559" s="119"/>
      <c r="V8559" s="99"/>
      <c r="W8559" s="127"/>
      <c r="X8559" s="99"/>
      <c r="Y8559" s="127"/>
    </row>
    <row r="8560" spans="3:25" ht="19" hidden="1">
      <c r="C8560" s="933"/>
      <c r="D8560" s="933"/>
      <c r="E8560" s="19"/>
      <c r="I8560" s="100"/>
      <c r="M8560" s="100"/>
      <c r="Q8560" s="99"/>
      <c r="R8560" s="340"/>
      <c r="S8560" s="119"/>
      <c r="T8560" s="123"/>
      <c r="U8560" s="119"/>
      <c r="V8560" s="99"/>
      <c r="W8560" s="127"/>
      <c r="X8560" s="99"/>
      <c r="Y8560" s="127"/>
    </row>
    <row r="8561" spans="3:25" ht="19" hidden="1">
      <c r="C8561" s="933"/>
      <c r="D8561" s="933"/>
      <c r="E8561" s="19"/>
      <c r="I8561" s="100"/>
      <c r="M8561" s="100"/>
      <c r="Q8561" s="99"/>
      <c r="R8561" s="340"/>
      <c r="S8561" s="119"/>
      <c r="T8561" s="123"/>
      <c r="U8561" s="119"/>
      <c r="V8561" s="99"/>
      <c r="W8561" s="127"/>
      <c r="X8561" s="99"/>
      <c r="Y8561" s="127"/>
    </row>
    <row r="8562" spans="3:25" ht="19" hidden="1">
      <c r="C8562" s="933"/>
      <c r="D8562" s="933"/>
      <c r="E8562" s="19"/>
      <c r="I8562" s="100"/>
      <c r="M8562" s="100"/>
      <c r="Q8562" s="99"/>
      <c r="R8562" s="340"/>
      <c r="S8562" s="119"/>
      <c r="T8562" s="123"/>
      <c r="U8562" s="119"/>
      <c r="V8562" s="99"/>
      <c r="W8562" s="127"/>
      <c r="X8562" s="99"/>
      <c r="Y8562" s="127"/>
    </row>
    <row r="8563" spans="3:25" ht="19" hidden="1">
      <c r="C8563" s="933"/>
      <c r="D8563" s="933"/>
      <c r="E8563" s="19"/>
      <c r="I8563" s="100"/>
      <c r="M8563" s="100"/>
      <c r="Q8563" s="99"/>
      <c r="R8563" s="340"/>
      <c r="S8563" s="119"/>
      <c r="T8563" s="123"/>
      <c r="U8563" s="119"/>
      <c r="V8563" s="99"/>
      <c r="W8563" s="127"/>
      <c r="X8563" s="99"/>
      <c r="Y8563" s="127"/>
    </row>
    <row r="8564" spans="3:25" ht="19" hidden="1">
      <c r="C8564" s="933"/>
      <c r="D8564" s="933"/>
      <c r="E8564" s="19"/>
      <c r="I8564" s="100"/>
      <c r="M8564" s="100"/>
      <c r="Q8564" s="99"/>
      <c r="R8564" s="340"/>
      <c r="S8564" s="119"/>
      <c r="T8564" s="123"/>
      <c r="U8564" s="119"/>
      <c r="V8564" s="99"/>
      <c r="W8564" s="127"/>
      <c r="X8564" s="99"/>
      <c r="Y8564" s="127"/>
    </row>
    <row r="8565" spans="3:25" ht="19" hidden="1">
      <c r="C8565" s="933"/>
      <c r="D8565" s="933"/>
      <c r="E8565" s="19"/>
      <c r="I8565" s="100"/>
      <c r="M8565" s="100"/>
      <c r="Q8565" s="99"/>
      <c r="R8565" s="340"/>
      <c r="S8565" s="119"/>
      <c r="T8565" s="123"/>
      <c r="U8565" s="119"/>
      <c r="V8565" s="99"/>
      <c r="W8565" s="127"/>
      <c r="X8565" s="99"/>
      <c r="Y8565" s="127"/>
    </row>
    <row r="8566" spans="3:25" ht="19" hidden="1">
      <c r="C8566" s="933"/>
      <c r="D8566" s="933"/>
      <c r="E8566" s="19"/>
      <c r="I8566" s="100"/>
      <c r="M8566" s="100"/>
      <c r="Q8566" s="99"/>
      <c r="R8566" s="340"/>
      <c r="S8566" s="119"/>
      <c r="T8566" s="123"/>
      <c r="U8566" s="119"/>
      <c r="V8566" s="99"/>
      <c r="W8566" s="127"/>
      <c r="X8566" s="99"/>
      <c r="Y8566" s="127"/>
    </row>
    <row r="8567" spans="3:25" ht="19" hidden="1">
      <c r="C8567" s="933"/>
      <c r="D8567" s="933"/>
      <c r="E8567" s="19"/>
      <c r="I8567" s="100"/>
      <c r="M8567" s="100"/>
      <c r="Q8567" s="99"/>
      <c r="R8567" s="340"/>
      <c r="S8567" s="119"/>
      <c r="T8567" s="123"/>
      <c r="U8567" s="119"/>
      <c r="V8567" s="99"/>
      <c r="W8567" s="127"/>
      <c r="X8567" s="99"/>
      <c r="Y8567" s="127"/>
    </row>
    <row r="8568" spans="3:25" ht="19" hidden="1">
      <c r="C8568" s="933"/>
      <c r="D8568" s="933"/>
      <c r="E8568" s="19"/>
      <c r="I8568" s="100"/>
      <c r="M8568" s="100"/>
      <c r="Q8568" s="99"/>
      <c r="R8568" s="340"/>
      <c r="S8568" s="119"/>
      <c r="T8568" s="123"/>
      <c r="U8568" s="119"/>
      <c r="V8568" s="99"/>
      <c r="W8568" s="127"/>
      <c r="X8568" s="99"/>
      <c r="Y8568" s="127"/>
    </row>
    <row r="8569" spans="3:25" ht="19" hidden="1">
      <c r="C8569" s="933"/>
      <c r="D8569" s="933"/>
      <c r="E8569" s="19"/>
      <c r="I8569" s="100"/>
      <c r="M8569" s="100"/>
      <c r="Q8569" s="99"/>
      <c r="R8569" s="340"/>
      <c r="S8569" s="119"/>
      <c r="T8569" s="123"/>
      <c r="U8569" s="119"/>
      <c r="V8569" s="99"/>
      <c r="W8569" s="127"/>
      <c r="X8569" s="99"/>
      <c r="Y8569" s="127"/>
    </row>
    <row r="8570" spans="3:25" ht="19" hidden="1">
      <c r="C8570" s="933"/>
      <c r="D8570" s="933"/>
      <c r="E8570" s="19"/>
      <c r="I8570" s="100"/>
      <c r="M8570" s="100"/>
      <c r="Q8570" s="99"/>
      <c r="R8570" s="340"/>
      <c r="S8570" s="119"/>
      <c r="T8570" s="123"/>
      <c r="U8570" s="119"/>
      <c r="V8570" s="99"/>
      <c r="W8570" s="127"/>
      <c r="X8570" s="99"/>
      <c r="Y8570" s="127"/>
    </row>
    <row r="8571" spans="3:25" ht="19" hidden="1">
      <c r="C8571" s="933"/>
      <c r="D8571" s="933"/>
      <c r="E8571" s="19"/>
      <c r="I8571" s="100"/>
      <c r="M8571" s="100"/>
      <c r="Q8571" s="99"/>
      <c r="R8571" s="340"/>
      <c r="S8571" s="119"/>
      <c r="T8571" s="123"/>
      <c r="U8571" s="119"/>
      <c r="V8571" s="99"/>
      <c r="W8571" s="127"/>
      <c r="X8571" s="99"/>
      <c r="Y8571" s="127"/>
    </row>
    <row r="8572" spans="3:25" ht="19" hidden="1">
      <c r="C8572" s="933"/>
      <c r="D8572" s="933"/>
      <c r="E8572" s="19"/>
      <c r="I8572" s="100"/>
      <c r="M8572" s="100"/>
      <c r="Q8572" s="99"/>
      <c r="R8572" s="340"/>
      <c r="S8572" s="119"/>
      <c r="T8572" s="123"/>
      <c r="U8572" s="119"/>
      <c r="V8572" s="99"/>
      <c r="W8572" s="127"/>
      <c r="X8572" s="99"/>
      <c r="Y8572" s="127"/>
    </row>
    <row r="8573" spans="3:25" ht="19" hidden="1">
      <c r="C8573" s="933"/>
      <c r="D8573" s="933"/>
      <c r="E8573" s="19"/>
      <c r="I8573" s="100"/>
      <c r="M8573" s="100"/>
      <c r="Q8573" s="99"/>
      <c r="R8573" s="340"/>
      <c r="S8573" s="119"/>
      <c r="T8573" s="123"/>
      <c r="U8573" s="119"/>
      <c r="V8573" s="99"/>
      <c r="W8573" s="127"/>
      <c r="X8573" s="99"/>
      <c r="Y8573" s="127"/>
    </row>
    <row r="8574" spans="3:25" ht="19" hidden="1">
      <c r="C8574" s="933"/>
      <c r="D8574" s="933"/>
      <c r="E8574" s="19"/>
      <c r="I8574" s="100"/>
      <c r="M8574" s="100"/>
      <c r="Q8574" s="99"/>
      <c r="R8574" s="340"/>
      <c r="S8574" s="119"/>
      <c r="T8574" s="123"/>
      <c r="U8574" s="119"/>
      <c r="V8574" s="99"/>
      <c r="W8574" s="127"/>
      <c r="X8574" s="99"/>
      <c r="Y8574" s="127"/>
    </row>
    <row r="8575" spans="3:25" ht="19" hidden="1">
      <c r="C8575" s="933"/>
      <c r="D8575" s="933"/>
      <c r="E8575" s="19"/>
      <c r="I8575" s="100"/>
      <c r="M8575" s="100"/>
      <c r="Q8575" s="99"/>
      <c r="R8575" s="340"/>
      <c r="S8575" s="119"/>
      <c r="T8575" s="123"/>
      <c r="U8575" s="119"/>
      <c r="V8575" s="99"/>
      <c r="W8575" s="127"/>
      <c r="X8575" s="99"/>
      <c r="Y8575" s="127"/>
    </row>
    <row r="8576" spans="3:25" ht="19" hidden="1">
      <c r="C8576" s="933"/>
      <c r="D8576" s="933"/>
      <c r="E8576" s="19"/>
      <c r="I8576" s="100"/>
      <c r="M8576" s="100"/>
      <c r="Q8576" s="99"/>
      <c r="R8576" s="340"/>
      <c r="S8576" s="119"/>
      <c r="T8576" s="123"/>
      <c r="U8576" s="119"/>
      <c r="V8576" s="99"/>
      <c r="W8576" s="127"/>
      <c r="X8576" s="99"/>
      <c r="Y8576" s="127"/>
    </row>
    <row r="8577" spans="3:25" ht="19" hidden="1">
      <c r="C8577" s="933"/>
      <c r="D8577" s="933"/>
      <c r="E8577" s="19"/>
      <c r="I8577" s="100"/>
      <c r="M8577" s="100"/>
      <c r="Q8577" s="99"/>
      <c r="R8577" s="340"/>
      <c r="S8577" s="119"/>
      <c r="T8577" s="123"/>
      <c r="U8577" s="119"/>
      <c r="V8577" s="99"/>
      <c r="W8577" s="127"/>
      <c r="X8577" s="99"/>
      <c r="Y8577" s="127"/>
    </row>
    <row r="8578" spans="3:25" ht="19" hidden="1">
      <c r="C8578" s="933"/>
      <c r="D8578" s="933"/>
      <c r="E8578" s="19"/>
      <c r="I8578" s="100"/>
      <c r="M8578" s="100"/>
      <c r="Q8578" s="99"/>
      <c r="R8578" s="340"/>
      <c r="S8578" s="119"/>
      <c r="T8578" s="123"/>
      <c r="U8578" s="119"/>
      <c r="V8578" s="99"/>
      <c r="W8578" s="127"/>
      <c r="X8578" s="99"/>
      <c r="Y8578" s="127"/>
    </row>
    <row r="8579" spans="3:25" ht="19" hidden="1">
      <c r="C8579" s="933"/>
      <c r="D8579" s="933"/>
      <c r="E8579" s="19"/>
      <c r="I8579" s="100"/>
      <c r="M8579" s="100"/>
      <c r="Q8579" s="99"/>
      <c r="R8579" s="340"/>
      <c r="S8579" s="119"/>
      <c r="T8579" s="123"/>
      <c r="U8579" s="119"/>
      <c r="V8579" s="99"/>
      <c r="W8579" s="127"/>
      <c r="X8579" s="99"/>
      <c r="Y8579" s="127"/>
    </row>
    <row r="8580" spans="3:25" ht="19" hidden="1">
      <c r="C8580" s="933"/>
      <c r="D8580" s="933"/>
      <c r="E8580" s="19"/>
      <c r="I8580" s="100"/>
      <c r="M8580" s="100"/>
      <c r="Q8580" s="99"/>
      <c r="R8580" s="340"/>
      <c r="S8580" s="119"/>
      <c r="T8580" s="123"/>
      <c r="U8580" s="119"/>
      <c r="V8580" s="99"/>
      <c r="W8580" s="127"/>
      <c r="X8580" s="99"/>
      <c r="Y8580" s="127"/>
    </row>
    <row r="8581" spans="3:25" ht="19" hidden="1">
      <c r="C8581" s="933"/>
      <c r="D8581" s="933"/>
      <c r="E8581" s="19"/>
      <c r="I8581" s="100"/>
      <c r="M8581" s="100"/>
      <c r="Q8581" s="99"/>
      <c r="R8581" s="340"/>
      <c r="S8581" s="119"/>
      <c r="T8581" s="123"/>
      <c r="U8581" s="119"/>
      <c r="V8581" s="99"/>
      <c r="W8581" s="127"/>
      <c r="X8581" s="99"/>
      <c r="Y8581" s="127"/>
    </row>
    <row r="8582" spans="3:25" ht="19" hidden="1">
      <c r="C8582" s="933"/>
      <c r="D8582" s="933"/>
      <c r="E8582" s="19"/>
      <c r="I8582" s="100"/>
      <c r="M8582" s="100"/>
      <c r="Q8582" s="99"/>
      <c r="R8582" s="340"/>
      <c r="S8582" s="119"/>
      <c r="T8582" s="123"/>
      <c r="U8582" s="119"/>
      <c r="V8582" s="99"/>
      <c r="W8582" s="127"/>
      <c r="X8582" s="99"/>
      <c r="Y8582" s="127"/>
    </row>
    <row r="8583" spans="3:25" ht="19" hidden="1">
      <c r="C8583" s="933"/>
      <c r="D8583" s="933"/>
      <c r="E8583" s="19"/>
      <c r="I8583" s="100"/>
      <c r="M8583" s="100"/>
      <c r="Q8583" s="99"/>
      <c r="R8583" s="340"/>
      <c r="S8583" s="119"/>
      <c r="T8583" s="123"/>
      <c r="U8583" s="119"/>
      <c r="V8583" s="99"/>
      <c r="W8583" s="127"/>
      <c r="X8583" s="99"/>
      <c r="Y8583" s="127"/>
    </row>
    <row r="8584" spans="3:25" ht="19" hidden="1">
      <c r="C8584" s="933"/>
      <c r="D8584" s="933"/>
      <c r="E8584" s="19"/>
      <c r="I8584" s="100"/>
      <c r="M8584" s="100"/>
      <c r="Q8584" s="99"/>
      <c r="R8584" s="340"/>
      <c r="S8584" s="119"/>
      <c r="T8584" s="123"/>
      <c r="U8584" s="119"/>
      <c r="V8584" s="99"/>
      <c r="W8584" s="127"/>
      <c r="X8584" s="99"/>
      <c r="Y8584" s="127"/>
    </row>
    <row r="8585" spans="3:25" ht="19" hidden="1">
      <c r="C8585" s="933"/>
      <c r="D8585" s="933"/>
      <c r="E8585" s="19"/>
      <c r="I8585" s="100"/>
      <c r="M8585" s="100"/>
      <c r="Q8585" s="99"/>
      <c r="R8585" s="340"/>
      <c r="S8585" s="119"/>
      <c r="T8585" s="123"/>
      <c r="U8585" s="119"/>
      <c r="V8585" s="99"/>
      <c r="W8585" s="127"/>
      <c r="X8585" s="99"/>
      <c r="Y8585" s="127"/>
    </row>
    <row r="8586" spans="3:25" ht="19" hidden="1">
      <c r="C8586" s="933"/>
      <c r="D8586" s="933"/>
      <c r="E8586" s="19"/>
      <c r="I8586" s="100"/>
      <c r="M8586" s="100"/>
      <c r="Q8586" s="99"/>
      <c r="R8586" s="340"/>
      <c r="S8586" s="119"/>
      <c r="T8586" s="123"/>
      <c r="U8586" s="119"/>
      <c r="V8586" s="99"/>
      <c r="W8586" s="127"/>
      <c r="X8586" s="99"/>
      <c r="Y8586" s="127"/>
    </row>
    <row r="8587" spans="3:25" ht="19" hidden="1">
      <c r="C8587" s="933"/>
      <c r="D8587" s="933"/>
      <c r="E8587" s="19"/>
      <c r="I8587" s="100"/>
      <c r="M8587" s="100"/>
      <c r="Q8587" s="99"/>
      <c r="R8587" s="340"/>
      <c r="S8587" s="119"/>
      <c r="T8587" s="123"/>
      <c r="U8587" s="119"/>
      <c r="V8587" s="99"/>
      <c r="W8587" s="127"/>
      <c r="X8587" s="99"/>
      <c r="Y8587" s="127"/>
    </row>
    <row r="8588" spans="3:25" ht="19" hidden="1">
      <c r="C8588" s="933"/>
      <c r="D8588" s="933"/>
      <c r="E8588" s="19"/>
      <c r="I8588" s="100"/>
      <c r="M8588" s="100"/>
      <c r="Q8588" s="99"/>
      <c r="R8588" s="340"/>
      <c r="S8588" s="119"/>
      <c r="T8588" s="123"/>
      <c r="U8588" s="119"/>
      <c r="V8588" s="99"/>
      <c r="W8588" s="127"/>
      <c r="X8588" s="99"/>
      <c r="Y8588" s="127"/>
    </row>
    <row r="8589" spans="3:25" ht="19" hidden="1">
      <c r="C8589" s="933"/>
      <c r="D8589" s="933"/>
      <c r="E8589" s="19"/>
      <c r="I8589" s="100"/>
      <c r="M8589" s="100"/>
      <c r="Q8589" s="99"/>
      <c r="R8589" s="340"/>
      <c r="S8589" s="119"/>
      <c r="T8589" s="123"/>
      <c r="U8589" s="119"/>
      <c r="V8589" s="99"/>
      <c r="W8589" s="127"/>
      <c r="X8589" s="99"/>
      <c r="Y8589" s="127"/>
    </row>
    <row r="8590" spans="3:25" ht="19" hidden="1">
      <c r="C8590" s="933"/>
      <c r="D8590" s="933"/>
      <c r="E8590" s="19"/>
      <c r="I8590" s="100"/>
      <c r="M8590" s="100"/>
      <c r="Q8590" s="99"/>
      <c r="R8590" s="340"/>
      <c r="S8590" s="119"/>
      <c r="T8590" s="123"/>
      <c r="U8590" s="119"/>
      <c r="V8590" s="99"/>
      <c r="W8590" s="127"/>
      <c r="X8590" s="99"/>
      <c r="Y8590" s="127"/>
    </row>
    <row r="8591" spans="3:25" ht="19" hidden="1">
      <c r="C8591" s="933"/>
      <c r="D8591" s="933"/>
      <c r="E8591" s="19"/>
      <c r="I8591" s="100"/>
      <c r="M8591" s="100"/>
      <c r="Q8591" s="99"/>
      <c r="R8591" s="340"/>
      <c r="S8591" s="119"/>
      <c r="T8591" s="123"/>
      <c r="U8591" s="119"/>
      <c r="V8591" s="99"/>
      <c r="W8591" s="127"/>
      <c r="X8591" s="99"/>
      <c r="Y8591" s="127"/>
    </row>
    <row r="8592" spans="3:25" ht="19" hidden="1">
      <c r="C8592" s="933"/>
      <c r="D8592" s="933"/>
      <c r="E8592" s="19"/>
      <c r="I8592" s="100"/>
      <c r="M8592" s="100"/>
      <c r="Q8592" s="99"/>
      <c r="R8592" s="340"/>
      <c r="S8592" s="119"/>
      <c r="T8592" s="123"/>
      <c r="U8592" s="119"/>
      <c r="V8592" s="99"/>
      <c r="W8592" s="127"/>
      <c r="X8592" s="99"/>
      <c r="Y8592" s="127"/>
    </row>
    <row r="8593" spans="3:25" ht="19" hidden="1">
      <c r="C8593" s="933"/>
      <c r="D8593" s="933"/>
      <c r="E8593" s="19"/>
      <c r="I8593" s="100"/>
      <c r="M8593" s="100"/>
      <c r="Q8593" s="99"/>
      <c r="R8593" s="340"/>
      <c r="S8593" s="119"/>
      <c r="T8593" s="123"/>
      <c r="U8593" s="119"/>
      <c r="V8593" s="99"/>
      <c r="W8593" s="127"/>
      <c r="X8593" s="99"/>
      <c r="Y8593" s="127"/>
    </row>
    <row r="8594" spans="3:25" ht="19" hidden="1">
      <c r="C8594" s="933"/>
      <c r="D8594" s="933"/>
      <c r="E8594" s="19"/>
      <c r="I8594" s="100"/>
      <c r="M8594" s="100"/>
      <c r="Q8594" s="99"/>
      <c r="R8594" s="340"/>
      <c r="S8594" s="119"/>
      <c r="T8594" s="123"/>
      <c r="U8594" s="119"/>
      <c r="V8594" s="99"/>
      <c r="W8594" s="127"/>
      <c r="X8594" s="99"/>
      <c r="Y8594" s="127"/>
    </row>
    <row r="8595" spans="3:25" ht="19" hidden="1">
      <c r="C8595" s="933"/>
      <c r="D8595" s="933"/>
      <c r="E8595" s="19"/>
      <c r="I8595" s="100"/>
      <c r="M8595" s="100"/>
      <c r="Q8595" s="99"/>
      <c r="R8595" s="340"/>
      <c r="S8595" s="119"/>
      <c r="T8595" s="123"/>
      <c r="U8595" s="119"/>
      <c r="V8595" s="99"/>
      <c r="W8595" s="127"/>
      <c r="X8595" s="99"/>
      <c r="Y8595" s="127"/>
    </row>
    <row r="8596" spans="3:25" ht="19" hidden="1">
      <c r="C8596" s="933"/>
      <c r="D8596" s="933"/>
      <c r="E8596" s="19"/>
      <c r="I8596" s="100"/>
      <c r="M8596" s="100"/>
      <c r="Q8596" s="99"/>
      <c r="R8596" s="340"/>
      <c r="S8596" s="119"/>
      <c r="T8596" s="123"/>
      <c r="U8596" s="119"/>
      <c r="V8596" s="99"/>
      <c r="W8596" s="127"/>
      <c r="X8596" s="99"/>
      <c r="Y8596" s="127"/>
    </row>
    <row r="8597" spans="3:25" ht="19" hidden="1">
      <c r="C8597" s="933"/>
      <c r="D8597" s="933"/>
      <c r="E8597" s="19"/>
      <c r="I8597" s="100"/>
      <c r="M8597" s="100"/>
      <c r="Q8597" s="99"/>
      <c r="R8597" s="340"/>
      <c r="S8597" s="119"/>
      <c r="T8597" s="123"/>
      <c r="U8597" s="119"/>
      <c r="V8597" s="99"/>
      <c r="W8597" s="127"/>
      <c r="X8597" s="99"/>
      <c r="Y8597" s="127"/>
    </row>
    <row r="8598" spans="3:25" ht="19" hidden="1">
      <c r="C8598" s="933"/>
      <c r="D8598" s="933"/>
      <c r="E8598" s="19"/>
      <c r="I8598" s="100"/>
      <c r="M8598" s="100"/>
      <c r="Q8598" s="99"/>
      <c r="R8598" s="340"/>
      <c r="S8598" s="119"/>
      <c r="T8598" s="123"/>
      <c r="U8598" s="119"/>
      <c r="V8598" s="99"/>
      <c r="W8598" s="127"/>
      <c r="X8598" s="99"/>
      <c r="Y8598" s="127"/>
    </row>
    <row r="8599" spans="3:25" ht="19" hidden="1">
      <c r="C8599" s="933"/>
      <c r="D8599" s="933"/>
      <c r="E8599" s="19"/>
      <c r="I8599" s="100"/>
      <c r="M8599" s="100"/>
      <c r="Q8599" s="99"/>
      <c r="R8599" s="340"/>
      <c r="S8599" s="119"/>
      <c r="T8599" s="123"/>
      <c r="U8599" s="119"/>
      <c r="V8599" s="99"/>
      <c r="W8599" s="127"/>
      <c r="X8599" s="99"/>
      <c r="Y8599" s="127"/>
    </row>
    <row r="8600" spans="3:25" ht="19" hidden="1">
      <c r="C8600" s="933"/>
      <c r="D8600" s="933"/>
      <c r="E8600" s="19"/>
      <c r="I8600" s="100"/>
      <c r="M8600" s="100"/>
      <c r="Q8600" s="99"/>
      <c r="R8600" s="340"/>
      <c r="S8600" s="119"/>
      <c r="T8600" s="123"/>
      <c r="U8600" s="119"/>
      <c r="V8600" s="99"/>
      <c r="W8600" s="127"/>
      <c r="X8600" s="99"/>
      <c r="Y8600" s="127"/>
    </row>
    <row r="8601" spans="3:25" ht="19" hidden="1">
      <c r="C8601" s="933"/>
      <c r="D8601" s="933"/>
      <c r="E8601" s="19"/>
      <c r="I8601" s="100"/>
      <c r="M8601" s="100"/>
      <c r="Q8601" s="99"/>
      <c r="R8601" s="340"/>
      <c r="S8601" s="119"/>
      <c r="T8601" s="123"/>
      <c r="U8601" s="119"/>
      <c r="V8601" s="99"/>
      <c r="W8601" s="127"/>
      <c r="X8601" s="99"/>
      <c r="Y8601" s="127"/>
    </row>
    <row r="8602" spans="3:25" ht="19" hidden="1">
      <c r="C8602" s="933"/>
      <c r="D8602" s="933"/>
      <c r="E8602" s="19"/>
      <c r="I8602" s="100"/>
      <c r="M8602" s="100"/>
      <c r="Q8602" s="99"/>
      <c r="R8602" s="340"/>
      <c r="S8602" s="119"/>
      <c r="T8602" s="123"/>
      <c r="U8602" s="119"/>
      <c r="V8602" s="99"/>
      <c r="W8602" s="127"/>
      <c r="X8602" s="99"/>
      <c r="Y8602" s="127"/>
    </row>
    <row r="8603" spans="3:25" ht="19" hidden="1">
      <c r="C8603" s="933"/>
      <c r="D8603" s="933"/>
      <c r="E8603" s="19"/>
      <c r="I8603" s="100"/>
      <c r="M8603" s="100"/>
      <c r="Q8603" s="99"/>
      <c r="R8603" s="340"/>
      <c r="S8603" s="119"/>
      <c r="T8603" s="123"/>
      <c r="U8603" s="119"/>
      <c r="V8603" s="99"/>
      <c r="W8603" s="127"/>
      <c r="X8603" s="99"/>
      <c r="Y8603" s="127"/>
    </row>
    <row r="8604" spans="3:25" ht="19" hidden="1">
      <c r="C8604" s="933"/>
      <c r="D8604" s="933"/>
      <c r="E8604" s="19"/>
      <c r="I8604" s="100"/>
      <c r="M8604" s="100"/>
      <c r="Q8604" s="99"/>
      <c r="R8604" s="340"/>
      <c r="S8604" s="119"/>
      <c r="T8604" s="123"/>
      <c r="U8604" s="119"/>
      <c r="V8604" s="99"/>
      <c r="W8604" s="127"/>
      <c r="X8604" s="99"/>
      <c r="Y8604" s="127"/>
    </row>
    <row r="8605" spans="3:25" ht="19" hidden="1">
      <c r="C8605" s="933"/>
      <c r="D8605" s="933"/>
      <c r="E8605" s="19"/>
      <c r="I8605" s="100"/>
      <c r="M8605" s="100"/>
      <c r="Q8605" s="99"/>
      <c r="R8605" s="340"/>
      <c r="S8605" s="119"/>
      <c r="T8605" s="123"/>
      <c r="U8605" s="119"/>
      <c r="V8605" s="99"/>
      <c r="W8605" s="127"/>
      <c r="X8605" s="99"/>
      <c r="Y8605" s="127"/>
    </row>
    <row r="8606" spans="3:25" ht="19" hidden="1">
      <c r="C8606" s="933"/>
      <c r="D8606" s="933"/>
      <c r="E8606" s="19"/>
      <c r="I8606" s="100"/>
      <c r="M8606" s="100"/>
      <c r="Q8606" s="99"/>
      <c r="R8606" s="340"/>
      <c r="S8606" s="119"/>
      <c r="T8606" s="123"/>
      <c r="U8606" s="119"/>
      <c r="V8606" s="99"/>
      <c r="W8606" s="127"/>
      <c r="X8606" s="99"/>
      <c r="Y8606" s="127"/>
    </row>
    <row r="8607" spans="3:25" ht="19" hidden="1">
      <c r="C8607" s="933"/>
      <c r="D8607" s="933"/>
      <c r="E8607" s="19"/>
      <c r="I8607" s="100"/>
      <c r="M8607" s="100"/>
      <c r="Q8607" s="99"/>
      <c r="R8607" s="340"/>
      <c r="S8607" s="119"/>
      <c r="T8607" s="123"/>
      <c r="U8607" s="119"/>
      <c r="V8607" s="99"/>
      <c r="W8607" s="127"/>
      <c r="X8607" s="99"/>
      <c r="Y8607" s="127"/>
    </row>
    <row r="8608" spans="3:25" ht="19" hidden="1">
      <c r="C8608" s="933"/>
      <c r="D8608" s="933"/>
      <c r="E8608" s="19"/>
      <c r="I8608" s="100"/>
      <c r="M8608" s="100"/>
      <c r="Q8608" s="99"/>
      <c r="R8608" s="340"/>
      <c r="S8608" s="119"/>
      <c r="T8608" s="123"/>
      <c r="U8608" s="119"/>
      <c r="V8608" s="99"/>
      <c r="W8608" s="127"/>
      <c r="X8608" s="99"/>
      <c r="Y8608" s="127"/>
    </row>
    <row r="8609" spans="3:25" ht="19" hidden="1">
      <c r="C8609" s="933"/>
      <c r="D8609" s="933"/>
      <c r="E8609" s="19"/>
      <c r="I8609" s="100"/>
      <c r="M8609" s="100"/>
      <c r="Q8609" s="99"/>
      <c r="R8609" s="340"/>
      <c r="S8609" s="119"/>
      <c r="T8609" s="123"/>
      <c r="U8609" s="119"/>
      <c r="V8609" s="99"/>
      <c r="W8609" s="127"/>
      <c r="X8609" s="99"/>
      <c r="Y8609" s="127"/>
    </row>
    <row r="8610" spans="3:25" ht="19" hidden="1">
      <c r="C8610" s="933"/>
      <c r="D8610" s="933"/>
      <c r="E8610" s="19"/>
      <c r="I8610" s="100"/>
      <c r="M8610" s="100"/>
      <c r="Q8610" s="99"/>
      <c r="R8610" s="340"/>
      <c r="S8610" s="119"/>
      <c r="T8610" s="123"/>
      <c r="U8610" s="119"/>
      <c r="V8610" s="99"/>
      <c r="W8610" s="127"/>
      <c r="X8610" s="99"/>
      <c r="Y8610" s="127"/>
    </row>
    <row r="8611" spans="3:25" ht="19" hidden="1">
      <c r="C8611" s="933"/>
      <c r="D8611" s="933"/>
      <c r="E8611" s="19"/>
      <c r="I8611" s="100"/>
      <c r="M8611" s="100"/>
      <c r="Q8611" s="99"/>
      <c r="R8611" s="340"/>
      <c r="S8611" s="119"/>
      <c r="T8611" s="123"/>
      <c r="U8611" s="119"/>
      <c r="V8611" s="99"/>
      <c r="W8611" s="127"/>
      <c r="X8611" s="99"/>
      <c r="Y8611" s="127"/>
    </row>
    <row r="8612" spans="3:25" ht="19" hidden="1">
      <c r="C8612" s="933"/>
      <c r="D8612" s="933"/>
      <c r="E8612" s="19"/>
      <c r="I8612" s="100"/>
      <c r="M8612" s="100"/>
      <c r="Q8612" s="99"/>
      <c r="R8612" s="340"/>
      <c r="S8612" s="119"/>
      <c r="T8612" s="123"/>
      <c r="U8612" s="119"/>
      <c r="V8612" s="99"/>
      <c r="W8612" s="127"/>
      <c r="X8612" s="99"/>
      <c r="Y8612" s="127"/>
    </row>
    <row r="8613" spans="3:25" ht="19" hidden="1">
      <c r="C8613" s="933"/>
      <c r="D8613" s="933"/>
      <c r="E8613" s="19"/>
      <c r="I8613" s="100"/>
      <c r="M8613" s="100"/>
      <c r="Q8613" s="99"/>
      <c r="R8613" s="340"/>
      <c r="S8613" s="119"/>
      <c r="T8613" s="123"/>
      <c r="U8613" s="119"/>
      <c r="V8613" s="99"/>
      <c r="W8613" s="127"/>
      <c r="X8613" s="99"/>
      <c r="Y8613" s="127"/>
    </row>
    <row r="8614" spans="3:25" ht="19" hidden="1">
      <c r="C8614" s="933"/>
      <c r="D8614" s="933"/>
      <c r="E8614" s="19"/>
      <c r="I8614" s="100"/>
      <c r="M8614" s="100"/>
      <c r="Q8614" s="99"/>
      <c r="R8614" s="340"/>
      <c r="S8614" s="119"/>
      <c r="T8614" s="123"/>
      <c r="U8614" s="119"/>
      <c r="V8614" s="99"/>
      <c r="W8614" s="127"/>
      <c r="X8614" s="99"/>
      <c r="Y8614" s="127"/>
    </row>
    <row r="8615" spans="3:25" ht="19" hidden="1">
      <c r="C8615" s="933"/>
      <c r="D8615" s="933"/>
      <c r="E8615" s="19"/>
      <c r="I8615" s="100"/>
      <c r="M8615" s="100"/>
      <c r="Q8615" s="99"/>
      <c r="R8615" s="340"/>
      <c r="S8615" s="119"/>
      <c r="T8615" s="123"/>
      <c r="U8615" s="119"/>
      <c r="V8615" s="99"/>
      <c r="W8615" s="127"/>
      <c r="X8615" s="99"/>
      <c r="Y8615" s="127"/>
    </row>
    <row r="8616" spans="3:25" ht="19" hidden="1">
      <c r="C8616" s="933"/>
      <c r="D8616" s="933"/>
      <c r="E8616" s="19"/>
      <c r="I8616" s="100"/>
      <c r="M8616" s="100"/>
      <c r="Q8616" s="99"/>
      <c r="R8616" s="340"/>
      <c r="S8616" s="119"/>
      <c r="T8616" s="123"/>
      <c r="U8616" s="119"/>
      <c r="V8616" s="99"/>
      <c r="W8616" s="127"/>
      <c r="X8616" s="99"/>
      <c r="Y8616" s="127"/>
    </row>
    <row r="8617" spans="3:25" ht="19" hidden="1">
      <c r="C8617" s="933"/>
      <c r="D8617" s="933"/>
      <c r="E8617" s="19"/>
      <c r="I8617" s="100"/>
      <c r="M8617" s="100"/>
      <c r="Q8617" s="99"/>
      <c r="R8617" s="340"/>
      <c r="S8617" s="119"/>
      <c r="T8617" s="123"/>
      <c r="U8617" s="119"/>
      <c r="V8617" s="99"/>
      <c r="W8617" s="127"/>
      <c r="X8617" s="99"/>
      <c r="Y8617" s="127"/>
    </row>
    <row r="8618" spans="3:25" ht="19" hidden="1">
      <c r="C8618" s="933"/>
      <c r="D8618" s="933"/>
      <c r="E8618" s="19"/>
      <c r="I8618" s="100"/>
      <c r="M8618" s="100"/>
      <c r="Q8618" s="99"/>
      <c r="R8618" s="340"/>
      <c r="S8618" s="119"/>
      <c r="T8618" s="123"/>
      <c r="U8618" s="119"/>
      <c r="V8618" s="99"/>
      <c r="W8618" s="127"/>
      <c r="X8618" s="99"/>
      <c r="Y8618" s="127"/>
    </row>
    <row r="8619" spans="3:25" ht="19" hidden="1">
      <c r="C8619" s="933"/>
      <c r="D8619" s="933"/>
      <c r="E8619" s="19"/>
      <c r="I8619" s="100"/>
      <c r="M8619" s="100"/>
      <c r="Q8619" s="99"/>
      <c r="R8619" s="340"/>
      <c r="S8619" s="119"/>
      <c r="T8619" s="123"/>
      <c r="U8619" s="119"/>
      <c r="V8619" s="99"/>
      <c r="W8619" s="127"/>
      <c r="X8619" s="99"/>
      <c r="Y8619" s="127"/>
    </row>
    <row r="8620" spans="3:25" ht="19" hidden="1">
      <c r="C8620" s="933"/>
      <c r="D8620" s="933"/>
      <c r="E8620" s="19"/>
      <c r="I8620" s="100"/>
      <c r="M8620" s="100"/>
      <c r="Q8620" s="99"/>
      <c r="R8620" s="340"/>
      <c r="S8620" s="119"/>
      <c r="T8620" s="123"/>
      <c r="U8620" s="119"/>
      <c r="V8620" s="99"/>
      <c r="W8620" s="127"/>
      <c r="X8620" s="99"/>
      <c r="Y8620" s="127"/>
    </row>
    <row r="8621" spans="3:25" ht="19" hidden="1">
      <c r="C8621" s="933"/>
      <c r="D8621" s="933"/>
      <c r="E8621" s="19"/>
      <c r="I8621" s="100"/>
      <c r="M8621" s="100"/>
      <c r="Q8621" s="99"/>
      <c r="R8621" s="340"/>
      <c r="S8621" s="119"/>
      <c r="T8621" s="123"/>
      <c r="U8621" s="119"/>
      <c r="V8621" s="99"/>
      <c r="W8621" s="127"/>
      <c r="X8621" s="99"/>
      <c r="Y8621" s="127"/>
    </row>
    <row r="8622" spans="3:25" ht="19" hidden="1">
      <c r="C8622" s="933"/>
      <c r="D8622" s="933"/>
      <c r="E8622" s="19"/>
      <c r="I8622" s="100"/>
      <c r="M8622" s="100"/>
      <c r="Q8622" s="99"/>
      <c r="R8622" s="340"/>
      <c r="S8622" s="119"/>
      <c r="T8622" s="123"/>
      <c r="U8622" s="119"/>
      <c r="V8622" s="99"/>
      <c r="W8622" s="127"/>
      <c r="X8622" s="99"/>
      <c r="Y8622" s="127"/>
    </row>
    <row r="8623" spans="3:25" ht="19" hidden="1">
      <c r="C8623" s="933"/>
      <c r="D8623" s="933"/>
      <c r="E8623" s="19"/>
      <c r="I8623" s="100"/>
      <c r="M8623" s="100"/>
      <c r="Q8623" s="99"/>
      <c r="R8623" s="340"/>
      <c r="S8623" s="119"/>
      <c r="T8623" s="123"/>
      <c r="U8623" s="119"/>
      <c r="V8623" s="99"/>
      <c r="W8623" s="127"/>
      <c r="X8623" s="99"/>
      <c r="Y8623" s="127"/>
    </row>
    <row r="8624" spans="3:25" ht="19" hidden="1">
      <c r="C8624" s="933"/>
      <c r="D8624" s="933"/>
      <c r="E8624" s="19"/>
      <c r="I8624" s="100"/>
      <c r="M8624" s="100"/>
      <c r="Q8624" s="99"/>
      <c r="R8624" s="340"/>
      <c r="S8624" s="119"/>
      <c r="T8624" s="123"/>
      <c r="U8624" s="119"/>
      <c r="V8624" s="99"/>
      <c r="W8624" s="127"/>
      <c r="X8624" s="99"/>
      <c r="Y8624" s="127"/>
    </row>
    <row r="8625" spans="3:25" ht="19" hidden="1">
      <c r="C8625" s="933"/>
      <c r="D8625" s="933"/>
      <c r="E8625" s="19"/>
      <c r="I8625" s="100"/>
      <c r="M8625" s="100"/>
      <c r="Q8625" s="99"/>
      <c r="R8625" s="340"/>
      <c r="S8625" s="119"/>
      <c r="T8625" s="123"/>
      <c r="U8625" s="119"/>
      <c r="V8625" s="99"/>
      <c r="W8625" s="127"/>
      <c r="X8625" s="99"/>
      <c r="Y8625" s="127"/>
    </row>
    <row r="8626" spans="3:25" ht="19" hidden="1">
      <c r="C8626" s="933"/>
      <c r="D8626" s="933"/>
      <c r="E8626" s="19"/>
      <c r="I8626" s="100"/>
      <c r="M8626" s="100"/>
      <c r="Q8626" s="99"/>
      <c r="R8626" s="340"/>
      <c r="S8626" s="119"/>
      <c r="T8626" s="123"/>
      <c r="U8626" s="119"/>
      <c r="V8626" s="99"/>
      <c r="W8626" s="127"/>
      <c r="X8626" s="99"/>
      <c r="Y8626" s="127"/>
    </row>
    <row r="8627" spans="3:25" ht="19" hidden="1">
      <c r="C8627" s="933"/>
      <c r="D8627" s="933"/>
      <c r="E8627" s="19"/>
      <c r="I8627" s="100"/>
      <c r="M8627" s="100"/>
      <c r="Q8627" s="99"/>
      <c r="R8627" s="340"/>
      <c r="S8627" s="119"/>
      <c r="T8627" s="123"/>
      <c r="U8627" s="119"/>
      <c r="V8627" s="99"/>
      <c r="W8627" s="127"/>
      <c r="X8627" s="99"/>
      <c r="Y8627" s="127"/>
    </row>
    <row r="8628" spans="3:25" ht="19" hidden="1">
      <c r="C8628" s="933"/>
      <c r="D8628" s="933"/>
      <c r="E8628" s="19"/>
      <c r="I8628" s="100"/>
      <c r="M8628" s="100"/>
      <c r="Q8628" s="99"/>
      <c r="R8628" s="340"/>
      <c r="S8628" s="119"/>
      <c r="T8628" s="123"/>
      <c r="U8628" s="119"/>
      <c r="V8628" s="99"/>
      <c r="W8628" s="127"/>
      <c r="X8628" s="99"/>
      <c r="Y8628" s="127"/>
    </row>
    <row r="8629" spans="3:25" ht="19" hidden="1">
      <c r="C8629" s="933"/>
      <c r="D8629" s="933"/>
      <c r="E8629" s="19"/>
      <c r="I8629" s="100"/>
      <c r="M8629" s="100"/>
      <c r="Q8629" s="99"/>
      <c r="R8629" s="340"/>
      <c r="S8629" s="119"/>
      <c r="T8629" s="123"/>
      <c r="U8629" s="119"/>
      <c r="V8629" s="99"/>
      <c r="W8629" s="127"/>
      <c r="X8629" s="99"/>
      <c r="Y8629" s="127"/>
    </row>
    <row r="8630" spans="3:25" ht="19" hidden="1">
      <c r="C8630" s="933"/>
      <c r="D8630" s="933"/>
      <c r="E8630" s="19"/>
      <c r="I8630" s="100"/>
      <c r="M8630" s="100"/>
      <c r="Q8630" s="99"/>
      <c r="R8630" s="340"/>
      <c r="S8630" s="119"/>
      <c r="T8630" s="123"/>
      <c r="U8630" s="119"/>
      <c r="V8630" s="99"/>
      <c r="W8630" s="127"/>
      <c r="X8630" s="99"/>
      <c r="Y8630" s="127"/>
    </row>
    <row r="8631" spans="3:25" ht="19" hidden="1">
      <c r="C8631" s="933"/>
      <c r="D8631" s="933"/>
      <c r="E8631" s="19"/>
      <c r="I8631" s="100"/>
      <c r="M8631" s="100"/>
      <c r="Q8631" s="99"/>
      <c r="R8631" s="340"/>
      <c r="S8631" s="119"/>
      <c r="T8631" s="123"/>
      <c r="U8631" s="119"/>
      <c r="V8631" s="99"/>
      <c r="W8631" s="127"/>
      <c r="X8631" s="99"/>
      <c r="Y8631" s="127"/>
    </row>
    <row r="8632" spans="3:25" ht="19" hidden="1">
      <c r="C8632" s="933"/>
      <c r="D8632" s="933"/>
      <c r="E8632" s="19"/>
      <c r="I8632" s="100"/>
      <c r="M8632" s="100"/>
      <c r="Q8632" s="99"/>
      <c r="R8632" s="340"/>
      <c r="S8632" s="119"/>
      <c r="T8632" s="123"/>
      <c r="U8632" s="119"/>
      <c r="V8632" s="99"/>
      <c r="W8632" s="127"/>
      <c r="X8632" s="99"/>
      <c r="Y8632" s="127"/>
    </row>
    <row r="8633" spans="3:25" ht="19" hidden="1">
      <c r="C8633" s="933"/>
      <c r="D8633" s="933"/>
      <c r="E8633" s="19"/>
      <c r="I8633" s="100"/>
      <c r="M8633" s="100"/>
      <c r="Q8633" s="99"/>
      <c r="R8633" s="340"/>
      <c r="S8633" s="119"/>
      <c r="T8633" s="123"/>
      <c r="U8633" s="119"/>
      <c r="V8633" s="99"/>
      <c r="W8633" s="127"/>
      <c r="X8633" s="99"/>
      <c r="Y8633" s="127"/>
    </row>
    <row r="8634" spans="3:25" ht="19" hidden="1">
      <c r="C8634" s="933"/>
      <c r="D8634" s="933"/>
      <c r="E8634" s="19"/>
      <c r="I8634" s="100"/>
      <c r="M8634" s="100"/>
      <c r="Q8634" s="99"/>
      <c r="R8634" s="340"/>
      <c r="S8634" s="119"/>
      <c r="T8634" s="123"/>
      <c r="U8634" s="119"/>
      <c r="V8634" s="99"/>
      <c r="W8634" s="127"/>
      <c r="X8634" s="99"/>
      <c r="Y8634" s="127"/>
    </row>
    <row r="8635" spans="3:25" ht="19" hidden="1">
      <c r="C8635" s="933"/>
      <c r="D8635" s="933"/>
      <c r="E8635" s="19"/>
      <c r="I8635" s="100"/>
      <c r="M8635" s="100"/>
      <c r="Q8635" s="99"/>
      <c r="R8635" s="340"/>
      <c r="S8635" s="119"/>
      <c r="T8635" s="123"/>
      <c r="U8635" s="119"/>
      <c r="V8635" s="99"/>
      <c r="W8635" s="127"/>
      <c r="X8635" s="99"/>
      <c r="Y8635" s="127"/>
    </row>
    <row r="8636" spans="3:25" ht="19" hidden="1">
      <c r="C8636" s="933"/>
      <c r="D8636" s="933"/>
      <c r="E8636" s="19"/>
      <c r="I8636" s="100"/>
      <c r="M8636" s="100"/>
      <c r="Q8636" s="99"/>
      <c r="R8636" s="340"/>
      <c r="S8636" s="119"/>
      <c r="T8636" s="123"/>
      <c r="U8636" s="119"/>
      <c r="V8636" s="99"/>
      <c r="W8636" s="127"/>
      <c r="X8636" s="99"/>
      <c r="Y8636" s="127"/>
    </row>
    <row r="8637" spans="3:25" ht="19" hidden="1">
      <c r="C8637" s="933"/>
      <c r="D8637" s="933"/>
      <c r="E8637" s="19"/>
      <c r="I8637" s="100"/>
      <c r="M8637" s="100"/>
      <c r="Q8637" s="99"/>
      <c r="R8637" s="340"/>
      <c r="S8637" s="119"/>
      <c r="T8637" s="123"/>
      <c r="U8637" s="119"/>
      <c r="V8637" s="99"/>
      <c r="W8637" s="127"/>
      <c r="X8637" s="99"/>
      <c r="Y8637" s="127"/>
    </row>
    <row r="8638" spans="3:25" ht="19" hidden="1">
      <c r="C8638" s="933"/>
      <c r="D8638" s="933"/>
      <c r="E8638" s="19"/>
      <c r="I8638" s="100"/>
      <c r="M8638" s="100"/>
      <c r="Q8638" s="99"/>
      <c r="R8638" s="340"/>
      <c r="S8638" s="119"/>
      <c r="T8638" s="123"/>
      <c r="U8638" s="119"/>
      <c r="V8638" s="99"/>
      <c r="W8638" s="127"/>
      <c r="X8638" s="99"/>
      <c r="Y8638" s="127"/>
    </row>
    <row r="8639" spans="3:25" ht="19" hidden="1">
      <c r="C8639" s="933"/>
      <c r="D8639" s="933"/>
      <c r="E8639" s="19"/>
      <c r="I8639" s="100"/>
      <c r="M8639" s="100"/>
      <c r="Q8639" s="99"/>
      <c r="R8639" s="340"/>
      <c r="S8639" s="119"/>
      <c r="T8639" s="123"/>
      <c r="U8639" s="119"/>
      <c r="V8639" s="99"/>
      <c r="W8639" s="127"/>
      <c r="X8639" s="99"/>
      <c r="Y8639" s="127"/>
    </row>
    <row r="8640" spans="3:25" ht="19" hidden="1">
      <c r="C8640" s="933"/>
      <c r="D8640" s="933"/>
      <c r="E8640" s="19"/>
      <c r="I8640" s="100"/>
      <c r="M8640" s="100"/>
      <c r="Q8640" s="99"/>
      <c r="R8640" s="340"/>
      <c r="S8640" s="119"/>
      <c r="T8640" s="123"/>
      <c r="U8640" s="119"/>
      <c r="V8640" s="99"/>
      <c r="W8640" s="127"/>
      <c r="X8640" s="99"/>
      <c r="Y8640" s="127"/>
    </row>
    <row r="8641" spans="3:25" ht="19" hidden="1">
      <c r="C8641" s="933"/>
      <c r="D8641" s="933"/>
      <c r="E8641" s="19"/>
      <c r="I8641" s="100"/>
      <c r="M8641" s="100"/>
      <c r="Q8641" s="99"/>
      <c r="R8641" s="340"/>
      <c r="S8641" s="119"/>
      <c r="T8641" s="123"/>
      <c r="U8641" s="119"/>
      <c r="V8641" s="99"/>
      <c r="W8641" s="127"/>
      <c r="X8641" s="99"/>
      <c r="Y8641" s="127"/>
    </row>
    <row r="8642" spans="3:25" ht="19" hidden="1">
      <c r="C8642" s="933"/>
      <c r="D8642" s="933"/>
      <c r="E8642" s="19"/>
      <c r="I8642" s="100"/>
      <c r="M8642" s="100"/>
      <c r="Q8642" s="99"/>
      <c r="R8642" s="340"/>
      <c r="S8642" s="119"/>
      <c r="T8642" s="123"/>
      <c r="U8642" s="119"/>
      <c r="V8642" s="99"/>
      <c r="W8642" s="127"/>
      <c r="X8642" s="99"/>
      <c r="Y8642" s="127"/>
    </row>
    <row r="8643" spans="3:25" ht="19" hidden="1">
      <c r="C8643" s="933"/>
      <c r="D8643" s="933"/>
      <c r="E8643" s="19"/>
      <c r="I8643" s="100"/>
      <c r="M8643" s="100"/>
      <c r="Q8643" s="99"/>
      <c r="R8643" s="340"/>
      <c r="S8643" s="119"/>
      <c r="T8643" s="123"/>
      <c r="U8643" s="119"/>
      <c r="V8643" s="99"/>
      <c r="W8643" s="127"/>
      <c r="X8643" s="99"/>
      <c r="Y8643" s="127"/>
    </row>
    <row r="8644" spans="3:25" ht="19" hidden="1">
      <c r="C8644" s="933"/>
      <c r="D8644" s="933"/>
      <c r="E8644" s="19"/>
      <c r="I8644" s="100"/>
      <c r="M8644" s="100"/>
      <c r="Q8644" s="99"/>
      <c r="R8644" s="340"/>
      <c r="S8644" s="119"/>
      <c r="T8644" s="123"/>
      <c r="U8644" s="119"/>
      <c r="V8644" s="99"/>
      <c r="W8644" s="127"/>
      <c r="X8644" s="99"/>
      <c r="Y8644" s="127"/>
    </row>
    <row r="8645" spans="3:25" ht="19" hidden="1">
      <c r="C8645" s="933"/>
      <c r="D8645" s="933"/>
      <c r="E8645" s="19"/>
      <c r="I8645" s="100"/>
      <c r="M8645" s="100"/>
      <c r="Q8645" s="99"/>
      <c r="R8645" s="340"/>
      <c r="S8645" s="119"/>
      <c r="T8645" s="123"/>
      <c r="U8645" s="119"/>
      <c r="V8645" s="99"/>
      <c r="W8645" s="127"/>
      <c r="X8645" s="99"/>
      <c r="Y8645" s="127"/>
    </row>
    <row r="8646" spans="3:25" ht="19" hidden="1">
      <c r="C8646" s="933"/>
      <c r="D8646" s="933"/>
      <c r="E8646" s="19"/>
      <c r="I8646" s="100"/>
      <c r="M8646" s="100"/>
      <c r="Q8646" s="99"/>
      <c r="R8646" s="340"/>
      <c r="S8646" s="119"/>
      <c r="T8646" s="123"/>
      <c r="U8646" s="119"/>
      <c r="V8646" s="99"/>
      <c r="W8646" s="127"/>
      <c r="X8646" s="99"/>
      <c r="Y8646" s="127"/>
    </row>
    <row r="8647" spans="3:25" ht="19" hidden="1">
      <c r="C8647" s="933"/>
      <c r="D8647" s="933"/>
      <c r="E8647" s="19"/>
      <c r="I8647" s="100"/>
      <c r="M8647" s="100"/>
      <c r="Q8647" s="99"/>
      <c r="R8647" s="340"/>
      <c r="S8647" s="119"/>
      <c r="T8647" s="123"/>
      <c r="U8647" s="119"/>
      <c r="V8647" s="99"/>
      <c r="W8647" s="127"/>
      <c r="X8647" s="99"/>
      <c r="Y8647" s="127"/>
    </row>
    <row r="8648" spans="3:25" ht="19" hidden="1">
      <c r="C8648" s="933"/>
      <c r="D8648" s="933"/>
      <c r="E8648" s="19"/>
      <c r="I8648" s="100"/>
      <c r="M8648" s="100"/>
      <c r="Q8648" s="99"/>
      <c r="R8648" s="340"/>
      <c r="S8648" s="119"/>
      <c r="T8648" s="123"/>
      <c r="U8648" s="119"/>
      <c r="V8648" s="99"/>
      <c r="W8648" s="127"/>
      <c r="X8648" s="99"/>
      <c r="Y8648" s="127"/>
    </row>
    <row r="8649" spans="3:25" ht="19" hidden="1">
      <c r="C8649" s="933"/>
      <c r="D8649" s="933"/>
      <c r="E8649" s="19"/>
      <c r="I8649" s="100"/>
      <c r="M8649" s="100"/>
      <c r="Q8649" s="99"/>
      <c r="R8649" s="340"/>
      <c r="S8649" s="119"/>
      <c r="T8649" s="123"/>
      <c r="U8649" s="119"/>
      <c r="V8649" s="99"/>
      <c r="W8649" s="127"/>
      <c r="X8649" s="99"/>
      <c r="Y8649" s="127"/>
    </row>
    <row r="8650" spans="3:25" ht="19" hidden="1">
      <c r="C8650" s="933"/>
      <c r="D8650" s="933"/>
      <c r="E8650" s="19"/>
      <c r="I8650" s="100"/>
      <c r="M8650" s="100"/>
      <c r="Q8650" s="99"/>
      <c r="R8650" s="340"/>
      <c r="S8650" s="119"/>
      <c r="T8650" s="123"/>
      <c r="U8650" s="119"/>
      <c r="V8650" s="99"/>
      <c r="W8650" s="127"/>
      <c r="X8650" s="99"/>
      <c r="Y8650" s="127"/>
    </row>
    <row r="8651" spans="3:25" ht="19" hidden="1">
      <c r="C8651" s="933"/>
      <c r="D8651" s="933"/>
      <c r="E8651" s="19"/>
      <c r="I8651" s="100"/>
      <c r="M8651" s="100"/>
      <c r="Q8651" s="99"/>
      <c r="R8651" s="340"/>
      <c r="S8651" s="119"/>
      <c r="T8651" s="123"/>
      <c r="U8651" s="119"/>
      <c r="V8651" s="99"/>
      <c r="W8651" s="127"/>
      <c r="X8651" s="99"/>
      <c r="Y8651" s="127"/>
    </row>
    <row r="8652" spans="3:25" ht="19" hidden="1">
      <c r="C8652" s="933"/>
      <c r="D8652" s="933"/>
      <c r="E8652" s="19"/>
      <c r="I8652" s="100"/>
      <c r="M8652" s="100"/>
      <c r="Q8652" s="99"/>
      <c r="R8652" s="340"/>
      <c r="S8652" s="119"/>
      <c r="T8652" s="123"/>
      <c r="U8652" s="119"/>
      <c r="V8652" s="99"/>
      <c r="W8652" s="127"/>
      <c r="X8652" s="99"/>
      <c r="Y8652" s="127"/>
    </row>
    <row r="8653" spans="3:25" ht="19" hidden="1">
      <c r="C8653" s="933"/>
      <c r="D8653" s="933"/>
      <c r="E8653" s="19"/>
      <c r="I8653" s="100"/>
      <c r="M8653" s="100"/>
      <c r="Q8653" s="99"/>
      <c r="R8653" s="340"/>
      <c r="S8653" s="119"/>
      <c r="T8653" s="123"/>
      <c r="U8653" s="119"/>
      <c r="V8653" s="99"/>
      <c r="W8653" s="127"/>
      <c r="X8653" s="99"/>
      <c r="Y8653" s="127"/>
    </row>
    <row r="8654" spans="3:25" ht="19" hidden="1">
      <c r="C8654" s="933"/>
      <c r="D8654" s="933"/>
      <c r="E8654" s="19"/>
      <c r="I8654" s="100"/>
      <c r="M8654" s="100"/>
      <c r="Q8654" s="99"/>
      <c r="R8654" s="340"/>
      <c r="S8654" s="119"/>
      <c r="T8654" s="123"/>
      <c r="U8654" s="119"/>
      <c r="V8654" s="99"/>
      <c r="W8654" s="127"/>
      <c r="X8654" s="99"/>
      <c r="Y8654" s="127"/>
    </row>
    <row r="8655" spans="3:25" ht="19" hidden="1">
      <c r="C8655" s="933"/>
      <c r="D8655" s="933"/>
      <c r="E8655" s="19"/>
      <c r="I8655" s="100"/>
      <c r="M8655" s="100"/>
      <c r="Q8655" s="99"/>
      <c r="R8655" s="340"/>
      <c r="S8655" s="119"/>
      <c r="T8655" s="123"/>
      <c r="U8655" s="119"/>
      <c r="V8655" s="99"/>
      <c r="W8655" s="127"/>
      <c r="X8655" s="99"/>
      <c r="Y8655" s="127"/>
    </row>
    <row r="8656" spans="3:25" ht="19" hidden="1">
      <c r="C8656" s="933"/>
      <c r="D8656" s="933"/>
      <c r="E8656" s="19"/>
      <c r="I8656" s="100"/>
      <c r="M8656" s="100"/>
      <c r="Q8656" s="99"/>
      <c r="R8656" s="340"/>
      <c r="S8656" s="119"/>
      <c r="T8656" s="123"/>
      <c r="U8656" s="119"/>
      <c r="V8656" s="99"/>
      <c r="W8656" s="127"/>
      <c r="X8656" s="99"/>
      <c r="Y8656" s="127"/>
    </row>
    <row r="8657" spans="3:25" ht="19" hidden="1">
      <c r="C8657" s="933"/>
      <c r="D8657" s="933"/>
      <c r="E8657" s="19"/>
      <c r="I8657" s="100"/>
      <c r="M8657" s="100"/>
      <c r="Q8657" s="99"/>
      <c r="R8657" s="340"/>
      <c r="S8657" s="119"/>
      <c r="T8657" s="123"/>
      <c r="U8657" s="119"/>
      <c r="V8657" s="99"/>
      <c r="W8657" s="127"/>
      <c r="X8657" s="99"/>
      <c r="Y8657" s="127"/>
    </row>
    <row r="8658" spans="3:25" ht="19" hidden="1">
      <c r="C8658" s="933"/>
      <c r="D8658" s="933"/>
      <c r="E8658" s="19"/>
      <c r="I8658" s="100"/>
      <c r="M8658" s="100"/>
      <c r="Q8658" s="99"/>
      <c r="R8658" s="340"/>
      <c r="S8658" s="119"/>
      <c r="T8658" s="123"/>
      <c r="U8658" s="119"/>
      <c r="V8658" s="99"/>
      <c r="W8658" s="127"/>
      <c r="X8658" s="99"/>
      <c r="Y8658" s="127"/>
    </row>
    <row r="8659" spans="3:25" ht="19" hidden="1">
      <c r="C8659" s="933"/>
      <c r="D8659" s="933"/>
      <c r="E8659" s="19"/>
      <c r="I8659" s="100"/>
      <c r="M8659" s="100"/>
      <c r="Q8659" s="99"/>
      <c r="R8659" s="340"/>
      <c r="S8659" s="119"/>
      <c r="T8659" s="123"/>
      <c r="U8659" s="119"/>
      <c r="V8659" s="99"/>
      <c r="W8659" s="127"/>
      <c r="X8659" s="99"/>
      <c r="Y8659" s="127"/>
    </row>
    <row r="8660" spans="3:25" ht="19" hidden="1">
      <c r="C8660" s="933"/>
      <c r="D8660" s="933"/>
      <c r="E8660" s="19"/>
      <c r="I8660" s="100"/>
      <c r="M8660" s="100"/>
      <c r="Q8660" s="99"/>
      <c r="R8660" s="340"/>
      <c r="S8660" s="119"/>
      <c r="T8660" s="123"/>
      <c r="U8660" s="119"/>
      <c r="V8660" s="99"/>
      <c r="W8660" s="127"/>
      <c r="X8660" s="99"/>
      <c r="Y8660" s="127"/>
    </row>
    <row r="8661" spans="3:25" ht="19" hidden="1">
      <c r="C8661" s="933"/>
      <c r="D8661" s="933"/>
      <c r="E8661" s="19"/>
      <c r="I8661" s="100"/>
      <c r="M8661" s="100"/>
      <c r="Q8661" s="99"/>
      <c r="R8661" s="340"/>
      <c r="S8661" s="119"/>
      <c r="T8661" s="123"/>
      <c r="U8661" s="119"/>
      <c r="V8661" s="99"/>
      <c r="W8661" s="127"/>
      <c r="X8661" s="99"/>
      <c r="Y8661" s="127"/>
    </row>
    <row r="8662" spans="3:25" ht="19" hidden="1">
      <c r="C8662" s="933"/>
      <c r="D8662" s="933"/>
      <c r="E8662" s="19"/>
      <c r="I8662" s="100"/>
      <c r="M8662" s="100"/>
      <c r="Q8662" s="99"/>
      <c r="R8662" s="340"/>
      <c r="S8662" s="119"/>
      <c r="T8662" s="123"/>
      <c r="U8662" s="119"/>
      <c r="V8662" s="99"/>
      <c r="W8662" s="127"/>
      <c r="X8662" s="99"/>
      <c r="Y8662" s="127"/>
    </row>
    <row r="8663" spans="3:25" ht="19" hidden="1">
      <c r="C8663" s="933"/>
      <c r="D8663" s="933"/>
      <c r="E8663" s="19"/>
      <c r="I8663" s="100"/>
      <c r="M8663" s="100"/>
      <c r="Q8663" s="99"/>
      <c r="R8663" s="340"/>
      <c r="S8663" s="119"/>
      <c r="T8663" s="123"/>
      <c r="U8663" s="119"/>
      <c r="V8663" s="99"/>
      <c r="W8663" s="127"/>
      <c r="X8663" s="99"/>
      <c r="Y8663" s="127"/>
    </row>
    <row r="8664" spans="3:25" ht="19" hidden="1">
      <c r="C8664" s="933"/>
      <c r="D8664" s="933"/>
      <c r="E8664" s="19"/>
      <c r="I8664" s="100"/>
      <c r="M8664" s="100"/>
      <c r="Q8664" s="99"/>
      <c r="R8664" s="340"/>
      <c r="S8664" s="119"/>
      <c r="T8664" s="123"/>
      <c r="U8664" s="119"/>
      <c r="V8664" s="99"/>
      <c r="W8664" s="127"/>
      <c r="X8664" s="99"/>
      <c r="Y8664" s="127"/>
    </row>
    <row r="8665" spans="3:25" ht="19" hidden="1">
      <c r="C8665" s="933"/>
      <c r="D8665" s="933"/>
      <c r="E8665" s="19"/>
      <c r="I8665" s="100"/>
      <c r="M8665" s="100"/>
      <c r="Q8665" s="99"/>
      <c r="R8665" s="340"/>
      <c r="S8665" s="119"/>
      <c r="T8665" s="123"/>
      <c r="U8665" s="119"/>
      <c r="V8665" s="99"/>
      <c r="W8665" s="127"/>
      <c r="X8665" s="99"/>
      <c r="Y8665" s="127"/>
    </row>
    <row r="8666" spans="3:25" ht="19" hidden="1">
      <c r="C8666" s="933"/>
      <c r="D8666" s="933"/>
      <c r="E8666" s="19"/>
      <c r="I8666" s="100"/>
      <c r="M8666" s="100"/>
      <c r="Q8666" s="99"/>
      <c r="R8666" s="340"/>
      <c r="S8666" s="119"/>
      <c r="T8666" s="123"/>
      <c r="U8666" s="119"/>
      <c r="V8666" s="99"/>
      <c r="W8666" s="127"/>
      <c r="X8666" s="99"/>
      <c r="Y8666" s="127"/>
    </row>
    <row r="8667" spans="3:25" ht="19" hidden="1">
      <c r="C8667" s="933"/>
      <c r="D8667" s="933"/>
      <c r="E8667" s="19"/>
      <c r="I8667" s="100"/>
      <c r="M8667" s="100"/>
      <c r="Q8667" s="99"/>
      <c r="R8667" s="340"/>
      <c r="S8667" s="119"/>
      <c r="T8667" s="123"/>
      <c r="U8667" s="119"/>
      <c r="V8667" s="99"/>
      <c r="W8667" s="127"/>
      <c r="X8667" s="99"/>
      <c r="Y8667" s="127"/>
    </row>
    <row r="8668" spans="3:25" ht="19" hidden="1">
      <c r="C8668" s="933"/>
      <c r="D8668" s="933"/>
      <c r="E8668" s="19"/>
      <c r="I8668" s="100"/>
      <c r="M8668" s="100"/>
      <c r="Q8668" s="99"/>
      <c r="R8668" s="340"/>
      <c r="S8668" s="119"/>
      <c r="T8668" s="123"/>
      <c r="U8668" s="119"/>
      <c r="V8668" s="99"/>
      <c r="W8668" s="127"/>
      <c r="X8668" s="99"/>
      <c r="Y8668" s="127"/>
    </row>
    <row r="8669" spans="3:25" ht="19" hidden="1">
      <c r="C8669" s="933"/>
      <c r="D8669" s="933"/>
      <c r="E8669" s="19"/>
      <c r="I8669" s="100"/>
      <c r="M8669" s="100"/>
      <c r="Q8669" s="99"/>
      <c r="R8669" s="340"/>
      <c r="S8669" s="119"/>
      <c r="T8669" s="123"/>
      <c r="U8669" s="119"/>
      <c r="V8669" s="99"/>
      <c r="W8669" s="127"/>
      <c r="X8669" s="99"/>
      <c r="Y8669" s="127"/>
    </row>
    <row r="8670" spans="3:25" ht="19" hidden="1">
      <c r="C8670" s="933"/>
      <c r="D8670" s="933"/>
      <c r="E8670" s="19"/>
      <c r="I8670" s="100"/>
      <c r="M8670" s="100"/>
      <c r="Q8670" s="99"/>
      <c r="R8670" s="340"/>
      <c r="S8670" s="119"/>
      <c r="T8670" s="123"/>
      <c r="U8670" s="119"/>
      <c r="V8670" s="99"/>
      <c r="W8670" s="127"/>
      <c r="X8670" s="99"/>
      <c r="Y8670" s="127"/>
    </row>
    <row r="8671" spans="3:25" ht="19" hidden="1">
      <c r="C8671" s="933"/>
      <c r="D8671" s="933"/>
      <c r="E8671" s="19"/>
      <c r="I8671" s="100"/>
      <c r="M8671" s="100"/>
      <c r="Q8671" s="99"/>
      <c r="R8671" s="340"/>
      <c r="S8671" s="119"/>
      <c r="T8671" s="123"/>
      <c r="U8671" s="119"/>
      <c r="V8671" s="99"/>
      <c r="W8671" s="127"/>
      <c r="X8671" s="99"/>
      <c r="Y8671" s="127"/>
    </row>
    <row r="8672" spans="3:25" ht="19" hidden="1">
      <c r="C8672" s="933"/>
      <c r="D8672" s="933"/>
      <c r="E8672" s="19"/>
      <c r="I8672" s="100"/>
      <c r="M8672" s="100"/>
      <c r="Q8672" s="99"/>
      <c r="R8672" s="340"/>
      <c r="S8672" s="119"/>
      <c r="T8672" s="123"/>
      <c r="U8672" s="119"/>
      <c r="V8672" s="99"/>
      <c r="W8672" s="127"/>
      <c r="X8672" s="99"/>
      <c r="Y8672" s="127"/>
    </row>
    <row r="8673" spans="3:25" ht="19" hidden="1">
      <c r="C8673" s="933"/>
      <c r="D8673" s="933"/>
      <c r="E8673" s="19"/>
      <c r="I8673" s="100"/>
      <c r="M8673" s="100"/>
      <c r="Q8673" s="99"/>
      <c r="R8673" s="340"/>
      <c r="S8673" s="119"/>
      <c r="T8673" s="123"/>
      <c r="U8673" s="119"/>
      <c r="V8673" s="99"/>
      <c r="W8673" s="127"/>
      <c r="X8673" s="99"/>
      <c r="Y8673" s="127"/>
    </row>
    <row r="8674" spans="3:25" ht="19" hidden="1">
      <c r="C8674" s="933"/>
      <c r="D8674" s="933"/>
      <c r="E8674" s="19"/>
      <c r="I8674" s="100"/>
      <c r="M8674" s="100"/>
      <c r="Q8674" s="99"/>
      <c r="R8674" s="340"/>
      <c r="S8674" s="119"/>
      <c r="T8674" s="123"/>
      <c r="U8674" s="119"/>
      <c r="V8674" s="99"/>
      <c r="W8674" s="127"/>
      <c r="X8674" s="99"/>
      <c r="Y8674" s="127"/>
    </row>
    <row r="8675" spans="3:25" ht="19" hidden="1">
      <c r="C8675" s="933"/>
      <c r="D8675" s="933"/>
      <c r="E8675" s="19"/>
      <c r="I8675" s="100"/>
      <c r="M8675" s="100"/>
      <c r="Q8675" s="99"/>
      <c r="R8675" s="340"/>
      <c r="S8675" s="119"/>
      <c r="T8675" s="123"/>
      <c r="U8675" s="119"/>
      <c r="V8675" s="99"/>
      <c r="W8675" s="127"/>
      <c r="X8675" s="99"/>
      <c r="Y8675" s="127"/>
    </row>
    <row r="8676" spans="3:25" ht="19" hidden="1">
      <c r="C8676" s="933"/>
      <c r="D8676" s="933"/>
      <c r="E8676" s="19"/>
      <c r="I8676" s="100"/>
      <c r="M8676" s="100"/>
      <c r="Q8676" s="99"/>
      <c r="R8676" s="340"/>
      <c r="S8676" s="119"/>
      <c r="T8676" s="123"/>
      <c r="U8676" s="119"/>
      <c r="V8676" s="99"/>
      <c r="W8676" s="127"/>
      <c r="X8676" s="99"/>
      <c r="Y8676" s="127"/>
    </row>
    <row r="8677" spans="3:25" ht="19" hidden="1">
      <c r="C8677" s="933"/>
      <c r="D8677" s="933"/>
      <c r="E8677" s="19"/>
      <c r="I8677" s="100"/>
      <c r="M8677" s="100"/>
      <c r="Q8677" s="99"/>
      <c r="R8677" s="340"/>
      <c r="S8677" s="119"/>
      <c r="T8677" s="123"/>
      <c r="U8677" s="119"/>
      <c r="V8677" s="99"/>
      <c r="W8677" s="127"/>
      <c r="X8677" s="99"/>
      <c r="Y8677" s="127"/>
    </row>
    <row r="8678" spans="3:25" ht="19" hidden="1">
      <c r="C8678" s="933"/>
      <c r="D8678" s="933"/>
      <c r="E8678" s="19"/>
      <c r="I8678" s="100"/>
      <c r="M8678" s="100"/>
      <c r="Q8678" s="99"/>
      <c r="R8678" s="340"/>
      <c r="S8678" s="119"/>
      <c r="T8678" s="123"/>
      <c r="U8678" s="119"/>
      <c r="V8678" s="99"/>
      <c r="W8678" s="127"/>
      <c r="X8678" s="99"/>
      <c r="Y8678" s="127"/>
    </row>
    <row r="8679" spans="3:25" ht="19" hidden="1">
      <c r="C8679" s="933"/>
      <c r="D8679" s="933"/>
      <c r="E8679" s="19"/>
      <c r="I8679" s="100"/>
      <c r="M8679" s="100"/>
      <c r="Q8679" s="99"/>
      <c r="R8679" s="340"/>
      <c r="S8679" s="119"/>
      <c r="T8679" s="123"/>
      <c r="U8679" s="119"/>
      <c r="V8679" s="99"/>
      <c r="W8679" s="127"/>
      <c r="X8679" s="99"/>
      <c r="Y8679" s="127"/>
    </row>
    <row r="8680" spans="3:25" ht="19" hidden="1">
      <c r="C8680" s="933"/>
      <c r="D8680" s="933"/>
      <c r="E8680" s="19"/>
      <c r="I8680" s="100"/>
      <c r="M8680" s="100"/>
      <c r="Q8680" s="99"/>
      <c r="R8680" s="340"/>
      <c r="S8680" s="119"/>
      <c r="T8680" s="123"/>
      <c r="U8680" s="119"/>
      <c r="V8680" s="99"/>
      <c r="W8680" s="127"/>
      <c r="X8680" s="99"/>
      <c r="Y8680" s="127"/>
    </row>
    <row r="8681" spans="3:25" ht="19" hidden="1">
      <c r="C8681" s="933"/>
      <c r="D8681" s="933"/>
      <c r="E8681" s="19"/>
      <c r="I8681" s="100"/>
      <c r="M8681" s="100"/>
      <c r="Q8681" s="99"/>
      <c r="R8681" s="340"/>
      <c r="S8681" s="119"/>
      <c r="T8681" s="123"/>
      <c r="U8681" s="119"/>
      <c r="V8681" s="99"/>
      <c r="W8681" s="127"/>
      <c r="X8681" s="99"/>
      <c r="Y8681" s="127"/>
    </row>
    <row r="8682" spans="3:25" ht="19" hidden="1">
      <c r="C8682" s="933"/>
      <c r="D8682" s="933"/>
      <c r="E8682" s="19"/>
      <c r="I8682" s="100"/>
      <c r="M8682" s="100"/>
      <c r="Q8682" s="99"/>
      <c r="R8682" s="340"/>
      <c r="S8682" s="119"/>
      <c r="T8682" s="123"/>
      <c r="U8682" s="119"/>
      <c r="V8682" s="99"/>
      <c r="W8682" s="127"/>
      <c r="X8682" s="99"/>
      <c r="Y8682" s="127"/>
    </row>
    <row r="8683" spans="3:25" ht="19" hidden="1">
      <c r="C8683" s="933"/>
      <c r="D8683" s="933"/>
      <c r="E8683" s="19"/>
      <c r="I8683" s="100"/>
      <c r="M8683" s="100"/>
      <c r="Q8683" s="99"/>
      <c r="R8683" s="340"/>
      <c r="S8683" s="119"/>
      <c r="T8683" s="123"/>
      <c r="U8683" s="119"/>
      <c r="V8683" s="99"/>
      <c r="W8683" s="127"/>
      <c r="X8683" s="99"/>
      <c r="Y8683" s="127"/>
    </row>
    <row r="8684" spans="3:25" ht="19" hidden="1">
      <c r="C8684" s="933"/>
      <c r="D8684" s="933"/>
      <c r="E8684" s="19"/>
      <c r="I8684" s="100"/>
      <c r="M8684" s="100"/>
      <c r="Q8684" s="99"/>
      <c r="R8684" s="340"/>
      <c r="S8684" s="119"/>
      <c r="T8684" s="123"/>
      <c r="U8684" s="119"/>
      <c r="V8684" s="99"/>
      <c r="W8684" s="127"/>
      <c r="X8684" s="99"/>
      <c r="Y8684" s="127"/>
    </row>
    <row r="8685" spans="3:25" ht="19" hidden="1">
      <c r="C8685" s="933"/>
      <c r="D8685" s="933"/>
      <c r="E8685" s="19"/>
      <c r="I8685" s="100"/>
      <c r="M8685" s="100"/>
      <c r="Q8685" s="99"/>
      <c r="R8685" s="340"/>
      <c r="S8685" s="119"/>
      <c r="T8685" s="123"/>
      <c r="U8685" s="119"/>
      <c r="V8685" s="99"/>
      <c r="W8685" s="127"/>
      <c r="X8685" s="99"/>
      <c r="Y8685" s="127"/>
    </row>
    <row r="8686" spans="3:25" ht="19" hidden="1">
      <c r="C8686" s="933"/>
      <c r="D8686" s="933"/>
      <c r="E8686" s="19"/>
      <c r="I8686" s="100"/>
      <c r="M8686" s="100"/>
      <c r="Q8686" s="99"/>
      <c r="R8686" s="340"/>
      <c r="S8686" s="119"/>
      <c r="T8686" s="123"/>
      <c r="U8686" s="119"/>
      <c r="V8686" s="99"/>
      <c r="W8686" s="127"/>
      <c r="X8686" s="99"/>
      <c r="Y8686" s="127"/>
    </row>
    <row r="8687" spans="3:25" ht="19" hidden="1">
      <c r="C8687" s="933"/>
      <c r="D8687" s="933"/>
      <c r="E8687" s="19"/>
      <c r="I8687" s="100"/>
      <c r="M8687" s="100"/>
      <c r="Q8687" s="99"/>
      <c r="R8687" s="340"/>
      <c r="S8687" s="119"/>
      <c r="T8687" s="123"/>
      <c r="U8687" s="119"/>
      <c r="V8687" s="99"/>
      <c r="W8687" s="127"/>
      <c r="X8687" s="99"/>
      <c r="Y8687" s="127"/>
    </row>
    <row r="8688" spans="3:25" ht="19" hidden="1">
      <c r="C8688" s="933"/>
      <c r="D8688" s="933"/>
      <c r="E8688" s="19"/>
      <c r="I8688" s="100"/>
      <c r="M8688" s="100"/>
      <c r="Q8688" s="99"/>
      <c r="R8688" s="340"/>
      <c r="S8688" s="119"/>
      <c r="T8688" s="123"/>
      <c r="U8688" s="119"/>
      <c r="V8688" s="99"/>
      <c r="W8688" s="127"/>
      <c r="X8688" s="99"/>
      <c r="Y8688" s="127"/>
    </row>
    <row r="8689" spans="3:25" ht="19" hidden="1">
      <c r="C8689" s="933"/>
      <c r="D8689" s="933"/>
      <c r="E8689" s="19"/>
      <c r="I8689" s="100"/>
      <c r="M8689" s="100"/>
      <c r="Q8689" s="99"/>
      <c r="R8689" s="340"/>
      <c r="S8689" s="119"/>
      <c r="T8689" s="123"/>
      <c r="U8689" s="119"/>
      <c r="V8689" s="99"/>
      <c r="W8689" s="127"/>
      <c r="X8689" s="99"/>
      <c r="Y8689" s="127"/>
    </row>
    <row r="8690" spans="3:25" ht="19" hidden="1">
      <c r="C8690" s="933"/>
      <c r="D8690" s="933"/>
      <c r="E8690" s="19"/>
      <c r="I8690" s="100"/>
      <c r="M8690" s="100"/>
      <c r="Q8690" s="99"/>
      <c r="R8690" s="340"/>
      <c r="S8690" s="119"/>
      <c r="T8690" s="123"/>
      <c r="U8690" s="119"/>
      <c r="V8690" s="99"/>
      <c r="W8690" s="127"/>
      <c r="X8690" s="99"/>
      <c r="Y8690" s="127"/>
    </row>
    <row r="8691" spans="3:25" ht="19" hidden="1">
      <c r="C8691" s="933"/>
      <c r="D8691" s="933"/>
      <c r="E8691" s="19"/>
      <c r="I8691" s="100"/>
      <c r="M8691" s="100"/>
      <c r="Q8691" s="99"/>
      <c r="R8691" s="340"/>
      <c r="S8691" s="119"/>
      <c r="T8691" s="123"/>
      <c r="U8691" s="119"/>
      <c r="V8691" s="99"/>
      <c r="W8691" s="127"/>
      <c r="X8691" s="99"/>
      <c r="Y8691" s="127"/>
    </row>
    <row r="8692" spans="3:25" ht="19" hidden="1">
      <c r="C8692" s="933"/>
      <c r="D8692" s="933"/>
      <c r="E8692" s="19"/>
      <c r="I8692" s="100"/>
      <c r="M8692" s="100"/>
      <c r="Q8692" s="99"/>
      <c r="R8692" s="340"/>
      <c r="S8692" s="119"/>
      <c r="T8692" s="123"/>
      <c r="U8692" s="119"/>
      <c r="V8692" s="99"/>
      <c r="W8692" s="127"/>
      <c r="X8692" s="99"/>
      <c r="Y8692" s="127"/>
    </row>
    <row r="8693" spans="3:25" ht="19" hidden="1">
      <c r="C8693" s="933"/>
      <c r="D8693" s="933"/>
      <c r="E8693" s="19"/>
      <c r="I8693" s="100"/>
      <c r="M8693" s="100"/>
      <c r="Q8693" s="99"/>
      <c r="R8693" s="340"/>
      <c r="S8693" s="119"/>
      <c r="T8693" s="123"/>
      <c r="U8693" s="119"/>
      <c r="V8693" s="99"/>
      <c r="W8693" s="127"/>
      <c r="X8693" s="99"/>
      <c r="Y8693" s="127"/>
    </row>
    <row r="8694" spans="3:25" ht="19" hidden="1">
      <c r="C8694" s="933"/>
      <c r="D8694" s="933"/>
      <c r="E8694" s="19"/>
      <c r="I8694" s="100"/>
      <c r="M8694" s="100"/>
      <c r="Q8694" s="99"/>
      <c r="R8694" s="340"/>
      <c r="S8694" s="119"/>
      <c r="T8694" s="123"/>
      <c r="U8694" s="119"/>
      <c r="V8694" s="99"/>
      <c r="W8694" s="127"/>
      <c r="X8694" s="99"/>
      <c r="Y8694" s="127"/>
    </row>
    <row r="8695" spans="3:25" ht="19" hidden="1">
      <c r="C8695" s="933"/>
      <c r="D8695" s="933"/>
      <c r="E8695" s="19"/>
      <c r="I8695" s="100"/>
      <c r="M8695" s="100"/>
      <c r="Q8695" s="99"/>
      <c r="R8695" s="340"/>
      <c r="S8695" s="119"/>
      <c r="T8695" s="123"/>
      <c r="U8695" s="119"/>
      <c r="V8695" s="99"/>
      <c r="W8695" s="127"/>
      <c r="X8695" s="99"/>
      <c r="Y8695" s="127"/>
    </row>
    <row r="8696" spans="3:25" ht="19" hidden="1">
      <c r="C8696" s="933"/>
      <c r="D8696" s="933"/>
      <c r="E8696" s="19"/>
      <c r="I8696" s="100"/>
      <c r="M8696" s="100"/>
      <c r="Q8696" s="99"/>
      <c r="R8696" s="340"/>
      <c r="S8696" s="119"/>
      <c r="T8696" s="123"/>
      <c r="U8696" s="119"/>
      <c r="V8696" s="99"/>
      <c r="W8696" s="127"/>
      <c r="X8696" s="99"/>
      <c r="Y8696" s="127"/>
    </row>
    <row r="8697" spans="3:25" ht="19" hidden="1">
      <c r="C8697" s="933"/>
      <c r="D8697" s="933"/>
      <c r="E8697" s="19"/>
      <c r="I8697" s="100"/>
      <c r="M8697" s="100"/>
      <c r="Q8697" s="99"/>
      <c r="R8697" s="340"/>
      <c r="S8697" s="119"/>
      <c r="T8697" s="123"/>
      <c r="U8697" s="119"/>
      <c r="V8697" s="99"/>
      <c r="W8697" s="127"/>
      <c r="X8697" s="99"/>
      <c r="Y8697" s="127"/>
    </row>
    <row r="8698" spans="3:25" ht="19" hidden="1">
      <c r="C8698" s="933"/>
      <c r="D8698" s="933"/>
      <c r="E8698" s="19"/>
      <c r="I8698" s="100"/>
      <c r="M8698" s="100"/>
      <c r="Q8698" s="99"/>
      <c r="R8698" s="340"/>
      <c r="S8698" s="119"/>
      <c r="T8698" s="123"/>
      <c r="U8698" s="119"/>
      <c r="V8698" s="99"/>
      <c r="W8698" s="127"/>
      <c r="X8698" s="99"/>
      <c r="Y8698" s="127"/>
    </row>
    <row r="8699" spans="3:25" ht="19" hidden="1">
      <c r="C8699" s="933"/>
      <c r="D8699" s="933"/>
      <c r="E8699" s="19"/>
      <c r="I8699" s="100"/>
      <c r="M8699" s="100"/>
      <c r="Q8699" s="99"/>
      <c r="R8699" s="340"/>
      <c r="S8699" s="119"/>
      <c r="T8699" s="123"/>
      <c r="U8699" s="119"/>
      <c r="V8699" s="99"/>
      <c r="W8699" s="127"/>
      <c r="X8699" s="99"/>
      <c r="Y8699" s="127"/>
    </row>
    <row r="8700" spans="3:25" ht="19" hidden="1">
      <c r="C8700" s="933"/>
      <c r="D8700" s="933"/>
      <c r="E8700" s="19"/>
      <c r="I8700" s="100"/>
      <c r="M8700" s="100"/>
      <c r="Q8700" s="99"/>
      <c r="R8700" s="340"/>
      <c r="S8700" s="119"/>
      <c r="T8700" s="123"/>
      <c r="U8700" s="119"/>
      <c r="V8700" s="99"/>
      <c r="W8700" s="127"/>
      <c r="X8700" s="99"/>
      <c r="Y8700" s="127"/>
    </row>
    <row r="8701" spans="3:25" ht="19" hidden="1">
      <c r="C8701" s="933"/>
      <c r="D8701" s="933"/>
      <c r="E8701" s="19"/>
      <c r="I8701" s="100"/>
      <c r="M8701" s="100"/>
      <c r="Q8701" s="99"/>
      <c r="R8701" s="340"/>
      <c r="S8701" s="119"/>
      <c r="T8701" s="123"/>
      <c r="U8701" s="119"/>
      <c r="V8701" s="99"/>
      <c r="W8701" s="127"/>
      <c r="X8701" s="99"/>
      <c r="Y8701" s="127"/>
    </row>
    <row r="8702" spans="3:25" ht="19" hidden="1">
      <c r="C8702" s="933"/>
      <c r="D8702" s="933"/>
      <c r="E8702" s="19"/>
      <c r="I8702" s="100"/>
      <c r="M8702" s="100"/>
      <c r="Q8702" s="99"/>
      <c r="R8702" s="340"/>
      <c r="S8702" s="119"/>
      <c r="T8702" s="123"/>
      <c r="U8702" s="119"/>
      <c r="V8702" s="99"/>
      <c r="W8702" s="127"/>
      <c r="X8702" s="99"/>
      <c r="Y8702" s="127"/>
    </row>
    <row r="8703" spans="3:25" ht="19" hidden="1">
      <c r="C8703" s="933"/>
      <c r="D8703" s="933"/>
      <c r="E8703" s="19"/>
      <c r="I8703" s="100"/>
      <c r="M8703" s="100"/>
      <c r="Q8703" s="99"/>
      <c r="R8703" s="340"/>
      <c r="S8703" s="119"/>
      <c r="T8703" s="123"/>
      <c r="U8703" s="119"/>
      <c r="V8703" s="99"/>
      <c r="W8703" s="127"/>
      <c r="X8703" s="99"/>
      <c r="Y8703" s="127"/>
    </row>
    <row r="8704" spans="3:25" ht="19" hidden="1">
      <c r="C8704" s="933"/>
      <c r="D8704" s="933"/>
      <c r="E8704" s="19"/>
      <c r="I8704" s="100"/>
      <c r="M8704" s="100"/>
      <c r="Q8704" s="99"/>
      <c r="R8704" s="340"/>
      <c r="S8704" s="119"/>
      <c r="T8704" s="123"/>
      <c r="U8704" s="119"/>
      <c r="V8704" s="99"/>
      <c r="W8704" s="127"/>
      <c r="X8704" s="99"/>
      <c r="Y8704" s="127"/>
    </row>
    <row r="8705" spans="3:25" ht="19" hidden="1">
      <c r="C8705" s="933"/>
      <c r="D8705" s="933"/>
      <c r="E8705" s="19"/>
      <c r="I8705" s="100"/>
      <c r="M8705" s="100"/>
      <c r="Q8705" s="99"/>
      <c r="R8705" s="340"/>
      <c r="S8705" s="119"/>
      <c r="T8705" s="123"/>
      <c r="U8705" s="119"/>
      <c r="V8705" s="99"/>
      <c r="W8705" s="127"/>
      <c r="X8705" s="99"/>
      <c r="Y8705" s="127"/>
    </row>
    <row r="8706" spans="3:25" ht="19" hidden="1">
      <c r="C8706" s="933"/>
      <c r="D8706" s="933"/>
      <c r="E8706" s="19"/>
      <c r="I8706" s="100"/>
      <c r="M8706" s="100"/>
      <c r="Q8706" s="99"/>
      <c r="R8706" s="340"/>
      <c r="S8706" s="119"/>
      <c r="T8706" s="123"/>
      <c r="U8706" s="119"/>
      <c r="V8706" s="99"/>
      <c r="W8706" s="127"/>
      <c r="X8706" s="99"/>
      <c r="Y8706" s="127"/>
    </row>
    <row r="8707" spans="3:25" ht="19" hidden="1">
      <c r="C8707" s="933"/>
      <c r="D8707" s="933"/>
      <c r="E8707" s="19"/>
      <c r="I8707" s="100"/>
      <c r="M8707" s="100"/>
      <c r="Q8707" s="99"/>
      <c r="R8707" s="340"/>
      <c r="S8707" s="119"/>
      <c r="T8707" s="123"/>
      <c r="U8707" s="119"/>
      <c r="V8707" s="99"/>
      <c r="W8707" s="127"/>
      <c r="X8707" s="99"/>
      <c r="Y8707" s="127"/>
    </row>
    <row r="8708" spans="3:25" ht="19" hidden="1">
      <c r="C8708" s="933"/>
      <c r="D8708" s="933"/>
      <c r="E8708" s="19"/>
      <c r="I8708" s="100"/>
      <c r="M8708" s="100"/>
      <c r="Q8708" s="99"/>
      <c r="R8708" s="340"/>
      <c r="S8708" s="119"/>
      <c r="T8708" s="123"/>
      <c r="U8708" s="119"/>
      <c r="V8708" s="99"/>
      <c r="W8708" s="127"/>
      <c r="X8708" s="99"/>
      <c r="Y8708" s="127"/>
    </row>
    <row r="8709" spans="3:25" ht="19" hidden="1">
      <c r="C8709" s="933"/>
      <c r="D8709" s="933"/>
      <c r="E8709" s="19"/>
      <c r="I8709" s="100"/>
      <c r="M8709" s="100"/>
      <c r="Q8709" s="99"/>
      <c r="R8709" s="340"/>
      <c r="S8709" s="119"/>
      <c r="T8709" s="123"/>
      <c r="U8709" s="119"/>
      <c r="V8709" s="99"/>
      <c r="W8709" s="127"/>
      <c r="X8709" s="99"/>
      <c r="Y8709" s="127"/>
    </row>
    <row r="8710" spans="3:25" ht="19" hidden="1">
      <c r="C8710" s="933"/>
      <c r="D8710" s="933"/>
      <c r="E8710" s="19"/>
      <c r="I8710" s="100"/>
      <c r="M8710" s="100"/>
      <c r="Q8710" s="99"/>
      <c r="R8710" s="340"/>
      <c r="S8710" s="119"/>
      <c r="T8710" s="123"/>
      <c r="U8710" s="119"/>
      <c r="V8710" s="99"/>
      <c r="W8710" s="127"/>
      <c r="X8710" s="99"/>
      <c r="Y8710" s="127"/>
    </row>
    <row r="8711" spans="3:25" ht="19" hidden="1">
      <c r="C8711" s="933"/>
      <c r="D8711" s="933"/>
      <c r="E8711" s="19"/>
      <c r="I8711" s="100"/>
      <c r="M8711" s="100"/>
      <c r="Q8711" s="99"/>
      <c r="R8711" s="340"/>
      <c r="S8711" s="119"/>
      <c r="T8711" s="123"/>
      <c r="U8711" s="119"/>
      <c r="V8711" s="99"/>
      <c r="W8711" s="127"/>
      <c r="X8711" s="99"/>
      <c r="Y8711" s="127"/>
    </row>
    <row r="8712" spans="3:25" ht="19" hidden="1">
      <c r="C8712" s="933"/>
      <c r="D8712" s="933"/>
      <c r="E8712" s="19"/>
      <c r="I8712" s="100"/>
      <c r="M8712" s="100"/>
      <c r="Q8712" s="99"/>
      <c r="R8712" s="340"/>
      <c r="S8712" s="119"/>
      <c r="T8712" s="123"/>
      <c r="U8712" s="119"/>
      <c r="V8712" s="99"/>
      <c r="W8712" s="127"/>
      <c r="X8712" s="99"/>
      <c r="Y8712" s="127"/>
    </row>
    <row r="8713" spans="3:25" ht="19" hidden="1">
      <c r="C8713" s="933"/>
      <c r="D8713" s="933"/>
      <c r="E8713" s="19"/>
      <c r="I8713" s="100"/>
      <c r="M8713" s="100"/>
      <c r="Q8713" s="99"/>
      <c r="R8713" s="340"/>
      <c r="S8713" s="119"/>
      <c r="T8713" s="123"/>
      <c r="U8713" s="119"/>
      <c r="V8713" s="99"/>
      <c r="W8713" s="127"/>
      <c r="X8713" s="99"/>
      <c r="Y8713" s="127"/>
    </row>
    <row r="8714" spans="3:25" ht="19" hidden="1">
      <c r="C8714" s="933"/>
      <c r="D8714" s="933"/>
      <c r="E8714" s="19"/>
      <c r="I8714" s="100"/>
      <c r="M8714" s="100"/>
      <c r="Q8714" s="99"/>
      <c r="R8714" s="340"/>
      <c r="S8714" s="119"/>
      <c r="T8714" s="123"/>
      <c r="U8714" s="119"/>
      <c r="V8714" s="99"/>
      <c r="W8714" s="127"/>
      <c r="X8714" s="99"/>
      <c r="Y8714" s="127"/>
    </row>
    <row r="8715" spans="3:25" ht="19" hidden="1">
      <c r="C8715" s="933"/>
      <c r="D8715" s="933"/>
      <c r="E8715" s="19"/>
      <c r="I8715" s="100"/>
      <c r="M8715" s="100"/>
      <c r="Q8715" s="99"/>
      <c r="R8715" s="340"/>
      <c r="S8715" s="119"/>
      <c r="T8715" s="123"/>
      <c r="U8715" s="119"/>
      <c r="V8715" s="99"/>
      <c r="W8715" s="127"/>
      <c r="X8715" s="99"/>
      <c r="Y8715" s="127"/>
    </row>
    <row r="8716" spans="3:25" ht="19" hidden="1">
      <c r="C8716" s="933"/>
      <c r="D8716" s="933"/>
      <c r="E8716" s="19"/>
      <c r="I8716" s="100"/>
      <c r="M8716" s="100"/>
      <c r="Q8716" s="99"/>
      <c r="R8716" s="340"/>
      <c r="S8716" s="119"/>
      <c r="T8716" s="123"/>
      <c r="U8716" s="119"/>
      <c r="V8716" s="99"/>
      <c r="W8716" s="127"/>
      <c r="X8716" s="99"/>
      <c r="Y8716" s="127"/>
    </row>
    <row r="8717" spans="3:25" ht="19" hidden="1">
      <c r="C8717" s="933"/>
      <c r="D8717" s="933"/>
      <c r="E8717" s="19"/>
      <c r="I8717" s="100"/>
      <c r="M8717" s="100"/>
      <c r="Q8717" s="99"/>
      <c r="R8717" s="340"/>
      <c r="S8717" s="119"/>
      <c r="T8717" s="123"/>
      <c r="U8717" s="119"/>
      <c r="V8717" s="99"/>
      <c r="W8717" s="127"/>
      <c r="X8717" s="99"/>
      <c r="Y8717" s="127"/>
    </row>
    <row r="8718" spans="3:25" ht="19" hidden="1">
      <c r="C8718" s="933"/>
      <c r="D8718" s="933"/>
      <c r="E8718" s="19"/>
      <c r="I8718" s="100"/>
      <c r="M8718" s="100"/>
      <c r="Q8718" s="99"/>
      <c r="R8718" s="340"/>
      <c r="S8718" s="119"/>
      <c r="T8718" s="123"/>
      <c r="U8718" s="119"/>
      <c r="V8718" s="99"/>
      <c r="W8718" s="127"/>
      <c r="X8718" s="99"/>
      <c r="Y8718" s="127"/>
    </row>
    <row r="8719" spans="3:25" ht="19" hidden="1">
      <c r="C8719" s="933"/>
      <c r="D8719" s="933"/>
      <c r="E8719" s="19"/>
      <c r="I8719" s="100"/>
      <c r="M8719" s="100"/>
      <c r="Q8719" s="99"/>
      <c r="R8719" s="340"/>
      <c r="S8719" s="119"/>
      <c r="T8719" s="123"/>
      <c r="U8719" s="119"/>
      <c r="V8719" s="99"/>
      <c r="W8719" s="127"/>
      <c r="X8719" s="99"/>
      <c r="Y8719" s="127"/>
    </row>
    <row r="8720" spans="3:25" ht="19" hidden="1">
      <c r="C8720" s="933"/>
      <c r="D8720" s="933"/>
      <c r="E8720" s="19"/>
      <c r="I8720" s="100"/>
      <c r="M8720" s="100"/>
      <c r="Q8720" s="99"/>
      <c r="R8720" s="340"/>
      <c r="S8720" s="119"/>
      <c r="T8720" s="123"/>
      <c r="U8720" s="119"/>
      <c r="V8720" s="99"/>
      <c r="W8720" s="127"/>
      <c r="X8720" s="99"/>
      <c r="Y8720" s="127"/>
    </row>
    <row r="8721" spans="3:25" ht="19" hidden="1">
      <c r="C8721" s="933"/>
      <c r="D8721" s="933"/>
      <c r="E8721" s="19"/>
      <c r="I8721" s="100"/>
      <c r="M8721" s="100"/>
      <c r="Q8721" s="99"/>
      <c r="R8721" s="340"/>
      <c r="S8721" s="119"/>
      <c r="T8721" s="123"/>
      <c r="U8721" s="119"/>
      <c r="V8721" s="99"/>
      <c r="W8721" s="127"/>
      <c r="X8721" s="99"/>
      <c r="Y8721" s="127"/>
    </row>
    <row r="8722" spans="3:25" ht="19" hidden="1">
      <c r="C8722" s="933"/>
      <c r="D8722" s="933"/>
      <c r="E8722" s="19"/>
      <c r="I8722" s="100"/>
      <c r="M8722" s="100"/>
      <c r="Q8722" s="99"/>
      <c r="R8722" s="340"/>
      <c r="S8722" s="119"/>
      <c r="T8722" s="123"/>
      <c r="U8722" s="119"/>
      <c r="V8722" s="99"/>
      <c r="W8722" s="127"/>
      <c r="X8722" s="99"/>
      <c r="Y8722" s="127"/>
    </row>
    <row r="8723" spans="3:25" ht="19" hidden="1">
      <c r="C8723" s="933"/>
      <c r="D8723" s="933"/>
      <c r="E8723" s="19"/>
      <c r="I8723" s="100"/>
      <c r="M8723" s="100"/>
      <c r="Q8723" s="99"/>
      <c r="R8723" s="340"/>
      <c r="S8723" s="119"/>
      <c r="T8723" s="123"/>
      <c r="U8723" s="119"/>
      <c r="V8723" s="99"/>
      <c r="W8723" s="127"/>
      <c r="X8723" s="99"/>
      <c r="Y8723" s="127"/>
    </row>
    <row r="8724" spans="3:25" ht="19" hidden="1">
      <c r="C8724" s="933"/>
      <c r="D8724" s="933"/>
      <c r="E8724" s="19"/>
      <c r="I8724" s="100"/>
      <c r="M8724" s="100"/>
      <c r="Q8724" s="99"/>
      <c r="R8724" s="340"/>
      <c r="S8724" s="119"/>
      <c r="T8724" s="123"/>
      <c r="U8724" s="119"/>
      <c r="V8724" s="99"/>
      <c r="W8724" s="127"/>
      <c r="X8724" s="99"/>
      <c r="Y8724" s="127"/>
    </row>
    <row r="8725" spans="3:25" ht="19" hidden="1">
      <c r="C8725" s="933"/>
      <c r="D8725" s="933"/>
      <c r="E8725" s="19"/>
      <c r="I8725" s="100"/>
      <c r="M8725" s="100"/>
      <c r="Q8725" s="99"/>
      <c r="R8725" s="340"/>
      <c r="S8725" s="119"/>
      <c r="T8725" s="123"/>
      <c r="U8725" s="119"/>
      <c r="V8725" s="99"/>
      <c r="W8725" s="127"/>
      <c r="X8725" s="99"/>
      <c r="Y8725" s="127"/>
    </row>
    <row r="8726" spans="3:25" ht="19" hidden="1">
      <c r="C8726" s="933"/>
      <c r="D8726" s="933"/>
      <c r="E8726" s="19"/>
      <c r="I8726" s="100"/>
      <c r="M8726" s="100"/>
      <c r="Q8726" s="99"/>
      <c r="R8726" s="340"/>
      <c r="S8726" s="119"/>
      <c r="T8726" s="123"/>
      <c r="U8726" s="119"/>
      <c r="V8726" s="99"/>
      <c r="W8726" s="127"/>
      <c r="X8726" s="99"/>
      <c r="Y8726" s="127"/>
    </row>
    <row r="8727" spans="3:25" ht="19" hidden="1">
      <c r="C8727" s="933"/>
      <c r="D8727" s="933"/>
      <c r="E8727" s="19"/>
      <c r="I8727" s="100"/>
      <c r="M8727" s="100"/>
      <c r="Q8727" s="99"/>
      <c r="R8727" s="340"/>
      <c r="S8727" s="119"/>
      <c r="T8727" s="123"/>
      <c r="U8727" s="119"/>
      <c r="V8727" s="99"/>
      <c r="W8727" s="127"/>
      <c r="X8727" s="99"/>
      <c r="Y8727" s="127"/>
    </row>
    <row r="8728" spans="3:25" ht="19" hidden="1">
      <c r="C8728" s="933"/>
      <c r="D8728" s="933"/>
      <c r="E8728" s="19"/>
      <c r="I8728" s="100"/>
      <c r="M8728" s="100"/>
      <c r="Q8728" s="99"/>
      <c r="R8728" s="340"/>
      <c r="S8728" s="119"/>
      <c r="T8728" s="123"/>
      <c r="U8728" s="119"/>
      <c r="V8728" s="99"/>
      <c r="W8728" s="127"/>
      <c r="X8728" s="99"/>
      <c r="Y8728" s="127"/>
    </row>
    <row r="8729" spans="3:25" ht="19" hidden="1">
      <c r="C8729" s="933"/>
      <c r="D8729" s="933"/>
      <c r="E8729" s="19"/>
      <c r="I8729" s="100"/>
      <c r="M8729" s="100"/>
      <c r="Q8729" s="99"/>
      <c r="R8729" s="340"/>
      <c r="S8729" s="119"/>
      <c r="T8729" s="123"/>
      <c r="U8729" s="119"/>
      <c r="V8729" s="99"/>
      <c r="W8729" s="127"/>
      <c r="X8729" s="99"/>
      <c r="Y8729" s="127"/>
    </row>
    <row r="8730" spans="3:25" ht="19" hidden="1">
      <c r="C8730" s="933"/>
      <c r="D8730" s="933"/>
      <c r="E8730" s="19"/>
      <c r="I8730" s="100"/>
      <c r="M8730" s="100"/>
      <c r="Q8730" s="99"/>
      <c r="R8730" s="340"/>
      <c r="S8730" s="119"/>
      <c r="T8730" s="123"/>
      <c r="U8730" s="119"/>
      <c r="V8730" s="99"/>
      <c r="W8730" s="127"/>
      <c r="X8730" s="99"/>
      <c r="Y8730" s="127"/>
    </row>
    <row r="8731" spans="3:25" ht="19" hidden="1">
      <c r="C8731" s="933"/>
      <c r="D8731" s="933"/>
      <c r="E8731" s="19"/>
      <c r="I8731" s="100"/>
      <c r="M8731" s="100"/>
      <c r="Q8731" s="99"/>
      <c r="R8731" s="340"/>
      <c r="S8731" s="119"/>
      <c r="T8731" s="123"/>
      <c r="U8731" s="119"/>
      <c r="V8731" s="99"/>
      <c r="W8731" s="127"/>
      <c r="X8731" s="99"/>
      <c r="Y8731" s="127"/>
    </row>
    <row r="8732" spans="3:25" ht="19" hidden="1">
      <c r="C8732" s="933"/>
      <c r="D8732" s="933"/>
      <c r="E8732" s="19"/>
      <c r="I8732" s="100"/>
      <c r="M8732" s="100"/>
      <c r="Q8732" s="99"/>
      <c r="R8732" s="340"/>
      <c r="S8732" s="119"/>
      <c r="T8732" s="123"/>
      <c r="U8732" s="119"/>
      <c r="V8732" s="99"/>
      <c r="W8732" s="127"/>
      <c r="X8732" s="99"/>
      <c r="Y8732" s="127"/>
    </row>
    <row r="8733" spans="3:25" ht="19" hidden="1">
      <c r="C8733" s="933"/>
      <c r="D8733" s="933"/>
      <c r="E8733" s="19"/>
      <c r="I8733" s="100"/>
      <c r="M8733" s="100"/>
      <c r="Q8733" s="99"/>
      <c r="R8733" s="340"/>
      <c r="S8733" s="119"/>
      <c r="T8733" s="123"/>
      <c r="U8733" s="119"/>
      <c r="V8733" s="99"/>
      <c r="W8733" s="127"/>
      <c r="X8733" s="99"/>
      <c r="Y8733" s="127"/>
    </row>
    <row r="8734" spans="3:25" ht="19" hidden="1">
      <c r="C8734" s="933"/>
      <c r="D8734" s="933"/>
      <c r="E8734" s="19"/>
      <c r="I8734" s="100"/>
      <c r="M8734" s="100"/>
      <c r="Q8734" s="99"/>
      <c r="R8734" s="340"/>
      <c r="S8734" s="119"/>
      <c r="T8734" s="123"/>
      <c r="U8734" s="119"/>
      <c r="V8734" s="99"/>
      <c r="W8734" s="127"/>
      <c r="X8734" s="99"/>
      <c r="Y8734" s="127"/>
    </row>
    <row r="8735" spans="3:25" ht="19" hidden="1">
      <c r="C8735" s="933"/>
      <c r="D8735" s="933"/>
      <c r="E8735" s="19"/>
      <c r="I8735" s="100"/>
      <c r="M8735" s="100"/>
      <c r="Q8735" s="99"/>
      <c r="R8735" s="340"/>
      <c r="S8735" s="119"/>
      <c r="T8735" s="123"/>
      <c r="U8735" s="119"/>
      <c r="V8735" s="99"/>
      <c r="W8735" s="127"/>
      <c r="X8735" s="99"/>
      <c r="Y8735" s="127"/>
    </row>
    <row r="8736" spans="3:25" ht="19" hidden="1">
      <c r="C8736" s="933"/>
      <c r="D8736" s="933"/>
      <c r="E8736" s="19"/>
      <c r="I8736" s="100"/>
      <c r="M8736" s="100"/>
      <c r="Q8736" s="99"/>
      <c r="R8736" s="340"/>
      <c r="S8736" s="119"/>
      <c r="T8736" s="123"/>
      <c r="U8736" s="119"/>
      <c r="V8736" s="99"/>
      <c r="W8736" s="127"/>
      <c r="X8736" s="99"/>
      <c r="Y8736" s="127"/>
    </row>
    <row r="8737" spans="3:25" ht="19" hidden="1">
      <c r="C8737" s="933"/>
      <c r="D8737" s="933"/>
      <c r="E8737" s="19"/>
      <c r="I8737" s="100"/>
      <c r="M8737" s="100"/>
      <c r="Q8737" s="99"/>
      <c r="R8737" s="340"/>
      <c r="S8737" s="119"/>
      <c r="T8737" s="123"/>
      <c r="U8737" s="119"/>
      <c r="V8737" s="99"/>
      <c r="W8737" s="127"/>
      <c r="X8737" s="99"/>
      <c r="Y8737" s="127"/>
    </row>
    <row r="8738" spans="3:25" ht="19" hidden="1">
      <c r="C8738" s="933"/>
      <c r="D8738" s="933"/>
      <c r="E8738" s="19"/>
      <c r="I8738" s="100"/>
      <c r="M8738" s="100"/>
      <c r="Q8738" s="99"/>
      <c r="R8738" s="340"/>
      <c r="S8738" s="119"/>
      <c r="T8738" s="123"/>
      <c r="U8738" s="119"/>
      <c r="V8738" s="99"/>
      <c r="W8738" s="127"/>
      <c r="X8738" s="99"/>
      <c r="Y8738" s="127"/>
    </row>
    <row r="8739" spans="3:25" ht="19" hidden="1">
      <c r="C8739" s="933"/>
      <c r="D8739" s="933"/>
      <c r="E8739" s="19"/>
      <c r="I8739" s="100"/>
      <c r="M8739" s="100"/>
      <c r="Q8739" s="99"/>
      <c r="R8739" s="340"/>
      <c r="S8739" s="119"/>
      <c r="T8739" s="123"/>
      <c r="U8739" s="119"/>
      <c r="V8739" s="99"/>
      <c r="W8739" s="127"/>
      <c r="X8739" s="99"/>
      <c r="Y8739" s="127"/>
    </row>
    <row r="8740" spans="3:25" ht="19" hidden="1">
      <c r="C8740" s="933"/>
      <c r="D8740" s="933"/>
      <c r="E8740" s="19"/>
      <c r="I8740" s="100"/>
      <c r="M8740" s="100"/>
      <c r="Q8740" s="99"/>
      <c r="R8740" s="340"/>
      <c r="S8740" s="119"/>
      <c r="T8740" s="123"/>
      <c r="U8740" s="119"/>
      <c r="V8740" s="99"/>
      <c r="W8740" s="127"/>
      <c r="X8740" s="99"/>
      <c r="Y8740" s="127"/>
    </row>
    <row r="8741" spans="3:25" ht="19" hidden="1">
      <c r="C8741" s="933"/>
      <c r="D8741" s="933"/>
      <c r="E8741" s="19"/>
      <c r="I8741" s="100"/>
      <c r="M8741" s="100"/>
      <c r="Q8741" s="99"/>
      <c r="R8741" s="340"/>
      <c r="S8741" s="119"/>
      <c r="T8741" s="123"/>
      <c r="U8741" s="119"/>
      <c r="V8741" s="99"/>
      <c r="W8741" s="127"/>
      <c r="X8741" s="99"/>
      <c r="Y8741" s="127"/>
    </row>
    <row r="8742" spans="3:25" ht="19" hidden="1">
      <c r="C8742" s="933"/>
      <c r="D8742" s="933"/>
      <c r="E8742" s="19"/>
      <c r="I8742" s="100"/>
      <c r="M8742" s="100"/>
      <c r="Q8742" s="99"/>
      <c r="R8742" s="340"/>
      <c r="S8742" s="119"/>
      <c r="T8742" s="123"/>
      <c r="U8742" s="119"/>
      <c r="V8742" s="99"/>
      <c r="W8742" s="127"/>
      <c r="X8742" s="99"/>
      <c r="Y8742" s="127"/>
    </row>
    <row r="8743" spans="3:25" ht="19" hidden="1">
      <c r="C8743" s="933"/>
      <c r="D8743" s="933"/>
      <c r="E8743" s="19"/>
      <c r="I8743" s="100"/>
      <c r="M8743" s="100"/>
      <c r="Q8743" s="99"/>
      <c r="R8743" s="340"/>
      <c r="S8743" s="119"/>
      <c r="T8743" s="123"/>
      <c r="U8743" s="119"/>
      <c r="V8743" s="99"/>
      <c r="W8743" s="127"/>
      <c r="X8743" s="99"/>
      <c r="Y8743" s="127"/>
    </row>
    <row r="8744" spans="3:25" ht="19" hidden="1">
      <c r="C8744" s="933"/>
      <c r="D8744" s="933"/>
      <c r="E8744" s="19"/>
      <c r="I8744" s="100"/>
      <c r="M8744" s="100"/>
      <c r="Q8744" s="99"/>
      <c r="R8744" s="340"/>
      <c r="S8744" s="119"/>
      <c r="T8744" s="123"/>
      <c r="U8744" s="119"/>
      <c r="V8744" s="99"/>
      <c r="W8744" s="127"/>
      <c r="X8744" s="99"/>
      <c r="Y8744" s="127"/>
    </row>
    <row r="8745" spans="3:25" ht="19" hidden="1">
      <c r="C8745" s="933"/>
      <c r="D8745" s="933"/>
      <c r="E8745" s="19"/>
      <c r="I8745" s="100"/>
      <c r="M8745" s="100"/>
      <c r="Q8745" s="99"/>
      <c r="R8745" s="340"/>
      <c r="S8745" s="119"/>
      <c r="T8745" s="123"/>
      <c r="U8745" s="119"/>
      <c r="V8745" s="99"/>
      <c r="W8745" s="127"/>
      <c r="X8745" s="99"/>
      <c r="Y8745" s="127"/>
    </row>
    <row r="8746" spans="3:25" ht="19" hidden="1">
      <c r="C8746" s="933"/>
      <c r="D8746" s="933"/>
      <c r="E8746" s="19"/>
      <c r="I8746" s="100"/>
      <c r="M8746" s="100"/>
      <c r="Q8746" s="99"/>
      <c r="R8746" s="340"/>
      <c r="S8746" s="119"/>
      <c r="T8746" s="123"/>
      <c r="U8746" s="119"/>
      <c r="V8746" s="99"/>
      <c r="W8746" s="127"/>
      <c r="X8746" s="99"/>
      <c r="Y8746" s="127"/>
    </row>
    <row r="8747" spans="3:25" ht="19" hidden="1">
      <c r="C8747" s="933"/>
      <c r="D8747" s="933"/>
      <c r="E8747" s="19"/>
      <c r="I8747" s="100"/>
      <c r="M8747" s="100"/>
      <c r="Q8747" s="99"/>
      <c r="R8747" s="340"/>
      <c r="S8747" s="119"/>
      <c r="T8747" s="123"/>
      <c r="U8747" s="119"/>
      <c r="V8747" s="99"/>
      <c r="W8747" s="127"/>
      <c r="X8747" s="99"/>
      <c r="Y8747" s="127"/>
    </row>
    <row r="8748" spans="3:25" ht="19" hidden="1">
      <c r="C8748" s="933"/>
      <c r="D8748" s="933"/>
      <c r="E8748" s="19"/>
      <c r="I8748" s="100"/>
      <c r="M8748" s="100"/>
      <c r="Q8748" s="99"/>
      <c r="R8748" s="340"/>
      <c r="S8748" s="119"/>
      <c r="T8748" s="123"/>
      <c r="U8748" s="119"/>
      <c r="V8748" s="99"/>
      <c r="W8748" s="127"/>
      <c r="X8748" s="99"/>
      <c r="Y8748" s="127"/>
    </row>
    <row r="8749" spans="3:25" ht="19" hidden="1">
      <c r="C8749" s="933"/>
      <c r="D8749" s="933"/>
      <c r="E8749" s="19"/>
      <c r="I8749" s="100"/>
      <c r="M8749" s="100"/>
      <c r="Q8749" s="99"/>
      <c r="R8749" s="340"/>
      <c r="S8749" s="119"/>
      <c r="T8749" s="123"/>
      <c r="U8749" s="119"/>
      <c r="V8749" s="99"/>
      <c r="W8749" s="127"/>
      <c r="X8749" s="99"/>
      <c r="Y8749" s="127"/>
    </row>
    <row r="8750" spans="3:25" ht="19" hidden="1">
      <c r="C8750" s="933"/>
      <c r="D8750" s="933"/>
      <c r="E8750" s="19"/>
      <c r="I8750" s="100"/>
      <c r="M8750" s="100"/>
      <c r="Q8750" s="99"/>
      <c r="R8750" s="340"/>
      <c r="S8750" s="119"/>
      <c r="T8750" s="123"/>
      <c r="U8750" s="119"/>
      <c r="V8750" s="99"/>
      <c r="W8750" s="127"/>
      <c r="X8750" s="99"/>
      <c r="Y8750" s="127"/>
    </row>
    <row r="8751" spans="3:25" ht="19" hidden="1">
      <c r="C8751" s="933"/>
      <c r="D8751" s="933"/>
      <c r="E8751" s="19"/>
      <c r="I8751" s="100"/>
      <c r="M8751" s="100"/>
      <c r="Q8751" s="99"/>
      <c r="R8751" s="340"/>
      <c r="S8751" s="119"/>
      <c r="T8751" s="123"/>
      <c r="U8751" s="119"/>
      <c r="V8751" s="99"/>
      <c r="W8751" s="127"/>
      <c r="X8751" s="99"/>
      <c r="Y8751" s="127"/>
    </row>
    <row r="8752" spans="3:25" ht="19" hidden="1">
      <c r="C8752" s="933"/>
      <c r="D8752" s="933"/>
      <c r="E8752" s="19"/>
      <c r="I8752" s="100"/>
      <c r="M8752" s="100"/>
      <c r="Q8752" s="99"/>
      <c r="R8752" s="340"/>
      <c r="S8752" s="119"/>
      <c r="T8752" s="123"/>
      <c r="U8752" s="119"/>
      <c r="V8752" s="99"/>
      <c r="W8752" s="127"/>
      <c r="X8752" s="99"/>
      <c r="Y8752" s="127"/>
    </row>
    <row r="8753" spans="3:25" ht="19" hidden="1">
      <c r="C8753" s="933"/>
      <c r="D8753" s="933"/>
      <c r="E8753" s="19"/>
      <c r="I8753" s="100"/>
      <c r="M8753" s="100"/>
      <c r="Q8753" s="99"/>
      <c r="R8753" s="340"/>
      <c r="S8753" s="119"/>
      <c r="T8753" s="123"/>
      <c r="U8753" s="119"/>
      <c r="V8753" s="99"/>
      <c r="W8753" s="127"/>
      <c r="X8753" s="99"/>
      <c r="Y8753" s="127"/>
    </row>
    <row r="8754" spans="3:25" ht="19" hidden="1">
      <c r="C8754" s="933"/>
      <c r="D8754" s="933"/>
      <c r="E8754" s="19"/>
      <c r="I8754" s="100"/>
      <c r="M8754" s="100"/>
      <c r="Q8754" s="99"/>
      <c r="R8754" s="340"/>
      <c r="S8754" s="119"/>
      <c r="T8754" s="123"/>
      <c r="U8754" s="119"/>
      <c r="V8754" s="99"/>
      <c r="W8754" s="127"/>
      <c r="X8754" s="99"/>
      <c r="Y8754" s="127"/>
    </row>
    <row r="8755" spans="3:25" ht="19" hidden="1">
      <c r="C8755" s="933"/>
      <c r="D8755" s="933"/>
      <c r="E8755" s="19"/>
      <c r="I8755" s="100"/>
      <c r="M8755" s="100"/>
      <c r="Q8755" s="99"/>
      <c r="R8755" s="340"/>
      <c r="S8755" s="119"/>
      <c r="T8755" s="123"/>
      <c r="U8755" s="119"/>
      <c r="V8755" s="99"/>
      <c r="W8755" s="127"/>
      <c r="X8755" s="99"/>
      <c r="Y8755" s="127"/>
    </row>
    <row r="8756" spans="3:25" ht="19" hidden="1">
      <c r="C8756" s="933"/>
      <c r="D8756" s="933"/>
      <c r="E8756" s="19"/>
      <c r="I8756" s="100"/>
      <c r="M8756" s="100"/>
      <c r="Q8756" s="99"/>
      <c r="R8756" s="340"/>
      <c r="S8756" s="119"/>
      <c r="T8756" s="123"/>
      <c r="U8756" s="119"/>
      <c r="V8756" s="99"/>
      <c r="W8756" s="127"/>
      <c r="X8756" s="99"/>
      <c r="Y8756" s="127"/>
    </row>
    <row r="8757" spans="3:25" ht="19" hidden="1">
      <c r="C8757" s="933"/>
      <c r="D8757" s="933"/>
      <c r="E8757" s="19"/>
      <c r="I8757" s="100"/>
      <c r="M8757" s="100"/>
      <c r="Q8757" s="99"/>
      <c r="R8757" s="340"/>
      <c r="S8757" s="119"/>
      <c r="T8757" s="123"/>
      <c r="U8757" s="119"/>
      <c r="V8757" s="99"/>
      <c r="W8757" s="127"/>
      <c r="X8757" s="99"/>
      <c r="Y8757" s="127"/>
    </row>
    <row r="8758" spans="3:25" ht="19" hidden="1">
      <c r="C8758" s="933"/>
      <c r="D8758" s="933"/>
      <c r="E8758" s="19"/>
      <c r="I8758" s="100"/>
      <c r="M8758" s="100"/>
      <c r="Q8758" s="99"/>
      <c r="R8758" s="340"/>
      <c r="S8758" s="119"/>
      <c r="T8758" s="123"/>
      <c r="U8758" s="119"/>
      <c r="V8758" s="99"/>
      <c r="W8758" s="127"/>
      <c r="X8758" s="99"/>
      <c r="Y8758" s="127"/>
    </row>
    <row r="8759" spans="3:25" ht="19" hidden="1">
      <c r="C8759" s="933"/>
      <c r="D8759" s="933"/>
      <c r="E8759" s="19"/>
      <c r="I8759" s="100"/>
      <c r="M8759" s="100"/>
      <c r="Q8759" s="99"/>
      <c r="R8759" s="340"/>
      <c r="S8759" s="119"/>
      <c r="T8759" s="123"/>
      <c r="U8759" s="119"/>
      <c r="V8759" s="99"/>
      <c r="W8759" s="127"/>
      <c r="X8759" s="99"/>
      <c r="Y8759" s="127"/>
    </row>
    <row r="8760" spans="3:25" ht="19" hidden="1">
      <c r="C8760" s="933"/>
      <c r="D8760" s="933"/>
      <c r="E8760" s="19"/>
      <c r="I8760" s="100"/>
      <c r="M8760" s="100"/>
      <c r="Q8760" s="99"/>
      <c r="R8760" s="340"/>
      <c r="S8760" s="119"/>
      <c r="T8760" s="123"/>
      <c r="U8760" s="119"/>
      <c r="V8760" s="99"/>
      <c r="W8760" s="127"/>
      <c r="X8760" s="99"/>
      <c r="Y8760" s="127"/>
    </row>
    <row r="8761" spans="3:25" ht="19" hidden="1">
      <c r="C8761" s="933"/>
      <c r="D8761" s="933"/>
      <c r="E8761" s="19"/>
      <c r="I8761" s="100"/>
      <c r="M8761" s="100"/>
      <c r="Q8761" s="99"/>
      <c r="R8761" s="340"/>
      <c r="S8761" s="119"/>
      <c r="T8761" s="123"/>
      <c r="U8761" s="119"/>
      <c r="V8761" s="99"/>
      <c r="W8761" s="127"/>
      <c r="X8761" s="99"/>
      <c r="Y8761" s="127"/>
    </row>
    <row r="8762" spans="3:25" ht="19" hidden="1">
      <c r="C8762" s="933"/>
      <c r="D8762" s="933"/>
      <c r="E8762" s="19"/>
      <c r="I8762" s="100"/>
      <c r="M8762" s="100"/>
      <c r="Q8762" s="99"/>
      <c r="R8762" s="340"/>
      <c r="S8762" s="119"/>
      <c r="T8762" s="123"/>
      <c r="U8762" s="119"/>
      <c r="V8762" s="99"/>
      <c r="W8762" s="127"/>
      <c r="X8762" s="99"/>
      <c r="Y8762" s="127"/>
    </row>
    <row r="8763" spans="3:25" ht="19" hidden="1">
      <c r="C8763" s="933"/>
      <c r="D8763" s="933"/>
      <c r="E8763" s="19"/>
      <c r="I8763" s="100"/>
      <c r="M8763" s="100"/>
      <c r="Q8763" s="99"/>
      <c r="R8763" s="340"/>
      <c r="S8763" s="119"/>
      <c r="T8763" s="123"/>
      <c r="U8763" s="119"/>
      <c r="V8763" s="99"/>
      <c r="W8763" s="127"/>
      <c r="X8763" s="99"/>
      <c r="Y8763" s="127"/>
    </row>
    <row r="8764" spans="3:25" ht="19" hidden="1">
      <c r="C8764" s="933"/>
      <c r="D8764" s="933"/>
      <c r="E8764" s="19"/>
      <c r="I8764" s="100"/>
      <c r="M8764" s="100"/>
      <c r="Q8764" s="99"/>
      <c r="R8764" s="340"/>
      <c r="S8764" s="119"/>
      <c r="T8764" s="123"/>
      <c r="U8764" s="119"/>
      <c r="V8764" s="99"/>
      <c r="W8764" s="127"/>
      <c r="X8764" s="99"/>
      <c r="Y8764" s="127"/>
    </row>
    <row r="8765" spans="3:25" ht="19" hidden="1">
      <c r="C8765" s="933"/>
      <c r="D8765" s="933"/>
      <c r="E8765" s="19"/>
      <c r="I8765" s="100"/>
      <c r="M8765" s="100"/>
      <c r="Q8765" s="99"/>
      <c r="R8765" s="340"/>
      <c r="S8765" s="119"/>
      <c r="T8765" s="123"/>
      <c r="U8765" s="119"/>
      <c r="V8765" s="99"/>
      <c r="W8765" s="127"/>
      <c r="X8765" s="99"/>
      <c r="Y8765" s="127"/>
    </row>
    <row r="8766" spans="3:25" ht="19" hidden="1">
      <c r="C8766" s="933"/>
      <c r="D8766" s="933"/>
      <c r="E8766" s="19"/>
      <c r="I8766" s="100"/>
      <c r="M8766" s="100"/>
      <c r="Q8766" s="99"/>
      <c r="R8766" s="340"/>
      <c r="S8766" s="119"/>
      <c r="T8766" s="123"/>
      <c r="U8766" s="119"/>
      <c r="V8766" s="99"/>
      <c r="W8766" s="127"/>
      <c r="X8766" s="99"/>
      <c r="Y8766" s="127"/>
    </row>
    <row r="8767" spans="3:25" ht="19" hidden="1">
      <c r="C8767" s="933"/>
      <c r="D8767" s="933"/>
      <c r="E8767" s="19"/>
      <c r="I8767" s="100"/>
      <c r="M8767" s="100"/>
      <c r="Q8767" s="99"/>
      <c r="R8767" s="340"/>
      <c r="S8767" s="119"/>
      <c r="T8767" s="123"/>
      <c r="U8767" s="119"/>
      <c r="V8767" s="99"/>
      <c r="W8767" s="127"/>
      <c r="X8767" s="99"/>
      <c r="Y8767" s="127"/>
    </row>
    <row r="8768" spans="3:25" ht="19" hidden="1">
      <c r="C8768" s="933"/>
      <c r="D8768" s="933"/>
      <c r="E8768" s="19"/>
      <c r="I8768" s="100"/>
      <c r="M8768" s="100"/>
      <c r="Q8768" s="99"/>
      <c r="R8768" s="340"/>
      <c r="S8768" s="119"/>
      <c r="T8768" s="123"/>
      <c r="U8768" s="119"/>
      <c r="V8768" s="99"/>
      <c r="W8768" s="127"/>
      <c r="X8768" s="99"/>
      <c r="Y8768" s="127"/>
    </row>
    <row r="8769" spans="3:25" ht="19" hidden="1">
      <c r="C8769" s="933"/>
      <c r="D8769" s="933"/>
      <c r="E8769" s="19"/>
      <c r="I8769" s="100"/>
      <c r="M8769" s="100"/>
      <c r="Q8769" s="99"/>
      <c r="R8769" s="340"/>
      <c r="S8769" s="119"/>
      <c r="T8769" s="123"/>
      <c r="U8769" s="119"/>
      <c r="V8769" s="99"/>
      <c r="W8769" s="127"/>
      <c r="X8769" s="99"/>
      <c r="Y8769" s="127"/>
    </row>
    <row r="8770" spans="3:25" ht="19" hidden="1">
      <c r="C8770" s="933"/>
      <c r="D8770" s="933"/>
      <c r="E8770" s="19"/>
      <c r="I8770" s="100"/>
      <c r="M8770" s="100"/>
      <c r="Q8770" s="99"/>
      <c r="R8770" s="340"/>
      <c r="S8770" s="119"/>
      <c r="T8770" s="123"/>
      <c r="U8770" s="119"/>
      <c r="V8770" s="99"/>
      <c r="W8770" s="127"/>
      <c r="X8770" s="99"/>
      <c r="Y8770" s="127"/>
    </row>
    <row r="8771" spans="3:25" ht="19" hidden="1">
      <c r="C8771" s="933"/>
      <c r="D8771" s="933"/>
      <c r="E8771" s="19"/>
      <c r="I8771" s="100"/>
      <c r="M8771" s="100"/>
      <c r="Q8771" s="99"/>
      <c r="R8771" s="340"/>
      <c r="S8771" s="119"/>
      <c r="T8771" s="123"/>
      <c r="U8771" s="119"/>
      <c r="V8771" s="99"/>
      <c r="W8771" s="127"/>
      <c r="X8771" s="99"/>
      <c r="Y8771" s="127"/>
    </row>
    <row r="8772" spans="3:25" ht="19" hidden="1">
      <c r="C8772" s="933"/>
      <c r="D8772" s="933"/>
      <c r="E8772" s="19"/>
      <c r="I8772" s="100"/>
      <c r="M8772" s="100"/>
      <c r="Q8772" s="99"/>
      <c r="R8772" s="340"/>
      <c r="S8772" s="119"/>
      <c r="T8772" s="123"/>
      <c r="U8772" s="119"/>
      <c r="V8772" s="99"/>
      <c r="W8772" s="127"/>
      <c r="X8772" s="99"/>
      <c r="Y8772" s="127"/>
    </row>
    <row r="8773" spans="3:25" ht="19" hidden="1">
      <c r="C8773" s="933"/>
      <c r="D8773" s="933"/>
      <c r="E8773" s="19"/>
      <c r="I8773" s="100"/>
      <c r="M8773" s="100"/>
      <c r="Q8773" s="99"/>
      <c r="R8773" s="340"/>
      <c r="S8773" s="119"/>
      <c r="T8773" s="123"/>
      <c r="U8773" s="119"/>
      <c r="V8773" s="99"/>
      <c r="W8773" s="127"/>
      <c r="X8773" s="99"/>
      <c r="Y8773" s="127"/>
    </row>
    <row r="8774" spans="3:25" ht="19" hidden="1">
      <c r="C8774" s="933"/>
      <c r="D8774" s="933"/>
      <c r="E8774" s="19"/>
      <c r="I8774" s="100"/>
      <c r="M8774" s="100"/>
      <c r="Q8774" s="99"/>
      <c r="R8774" s="340"/>
      <c r="S8774" s="119"/>
      <c r="T8774" s="123"/>
      <c r="U8774" s="119"/>
      <c r="V8774" s="99"/>
      <c r="W8774" s="127"/>
      <c r="X8774" s="99"/>
      <c r="Y8774" s="127"/>
    </row>
    <row r="8775" spans="3:25" ht="19" hidden="1">
      <c r="C8775" s="933"/>
      <c r="D8775" s="933"/>
      <c r="E8775" s="19"/>
      <c r="I8775" s="100"/>
      <c r="M8775" s="100"/>
      <c r="Q8775" s="99"/>
      <c r="R8775" s="340"/>
      <c r="S8775" s="119"/>
      <c r="T8775" s="123"/>
      <c r="U8775" s="119"/>
      <c r="V8775" s="99"/>
      <c r="W8775" s="127"/>
      <c r="X8775" s="99"/>
      <c r="Y8775" s="127"/>
    </row>
    <row r="8776" spans="3:25" ht="19" hidden="1">
      <c r="C8776" s="933"/>
      <c r="D8776" s="933"/>
      <c r="E8776" s="19"/>
      <c r="I8776" s="100"/>
      <c r="M8776" s="100"/>
      <c r="Q8776" s="99"/>
      <c r="R8776" s="340"/>
      <c r="S8776" s="119"/>
      <c r="T8776" s="123"/>
      <c r="U8776" s="119"/>
      <c r="V8776" s="99"/>
      <c r="W8776" s="127"/>
      <c r="X8776" s="99"/>
      <c r="Y8776" s="127"/>
    </row>
    <row r="8777" spans="3:25" ht="19" hidden="1">
      <c r="C8777" s="933"/>
      <c r="D8777" s="933"/>
      <c r="E8777" s="19"/>
      <c r="I8777" s="100"/>
      <c r="M8777" s="100"/>
      <c r="Q8777" s="99"/>
      <c r="R8777" s="340"/>
      <c r="S8777" s="119"/>
      <c r="T8777" s="123"/>
      <c r="U8777" s="119"/>
      <c r="V8777" s="99"/>
      <c r="W8777" s="127"/>
      <c r="X8777" s="99"/>
      <c r="Y8777" s="127"/>
    </row>
    <row r="8778" spans="3:25" ht="19" hidden="1">
      <c r="C8778" s="933"/>
      <c r="D8778" s="933"/>
      <c r="E8778" s="19"/>
      <c r="I8778" s="100"/>
      <c r="M8778" s="100"/>
      <c r="Q8778" s="99"/>
      <c r="R8778" s="340"/>
      <c r="S8778" s="119"/>
      <c r="T8778" s="123"/>
      <c r="U8778" s="119"/>
      <c r="V8778" s="99"/>
      <c r="W8778" s="127"/>
      <c r="X8778" s="99"/>
      <c r="Y8778" s="127"/>
    </row>
    <row r="8779" spans="3:25" ht="19" hidden="1">
      <c r="C8779" s="933"/>
      <c r="D8779" s="933"/>
      <c r="E8779" s="19"/>
      <c r="I8779" s="100"/>
      <c r="M8779" s="100"/>
      <c r="Q8779" s="99"/>
      <c r="R8779" s="340"/>
      <c r="S8779" s="119"/>
      <c r="T8779" s="123"/>
      <c r="U8779" s="119"/>
      <c r="V8779" s="99"/>
      <c r="W8779" s="127"/>
      <c r="X8779" s="99"/>
      <c r="Y8779" s="127"/>
    </row>
    <row r="8780" spans="3:25" ht="19" hidden="1">
      <c r="C8780" s="933"/>
      <c r="D8780" s="933"/>
      <c r="E8780" s="19"/>
      <c r="I8780" s="100"/>
      <c r="M8780" s="100"/>
      <c r="Q8780" s="99"/>
      <c r="R8780" s="340"/>
      <c r="S8780" s="119"/>
      <c r="T8780" s="123"/>
      <c r="U8780" s="119"/>
      <c r="V8780" s="99"/>
      <c r="W8780" s="127"/>
      <c r="X8780" s="99"/>
      <c r="Y8780" s="127"/>
    </row>
    <row r="8781" spans="3:25" ht="19" hidden="1">
      <c r="C8781" s="933"/>
      <c r="D8781" s="933"/>
      <c r="E8781" s="19"/>
      <c r="I8781" s="100"/>
      <c r="M8781" s="100"/>
      <c r="Q8781" s="99"/>
      <c r="R8781" s="340"/>
      <c r="S8781" s="119"/>
      <c r="T8781" s="123"/>
      <c r="U8781" s="119"/>
      <c r="V8781" s="99"/>
      <c r="W8781" s="127"/>
      <c r="X8781" s="99"/>
      <c r="Y8781" s="127"/>
    </row>
    <row r="8782" spans="3:25" ht="19" hidden="1">
      <c r="C8782" s="933"/>
      <c r="D8782" s="933"/>
      <c r="E8782" s="19"/>
      <c r="I8782" s="100"/>
      <c r="M8782" s="100"/>
      <c r="Q8782" s="99"/>
      <c r="R8782" s="340"/>
      <c r="S8782" s="119"/>
      <c r="T8782" s="123"/>
      <c r="U8782" s="119"/>
      <c r="V8782" s="99"/>
      <c r="W8782" s="127"/>
      <c r="X8782" s="99"/>
      <c r="Y8782" s="127"/>
    </row>
    <row r="8783" spans="3:25" ht="19" hidden="1">
      <c r="C8783" s="933"/>
      <c r="D8783" s="933"/>
      <c r="E8783" s="19"/>
      <c r="I8783" s="100"/>
      <c r="M8783" s="100"/>
      <c r="Q8783" s="99"/>
      <c r="R8783" s="340"/>
      <c r="S8783" s="119"/>
      <c r="T8783" s="123"/>
      <c r="U8783" s="119"/>
      <c r="V8783" s="99"/>
      <c r="W8783" s="127"/>
      <c r="X8783" s="99"/>
      <c r="Y8783" s="127"/>
    </row>
    <row r="8784" spans="3:25" ht="19" hidden="1">
      <c r="C8784" s="933"/>
      <c r="D8784" s="933"/>
      <c r="E8784" s="19"/>
      <c r="I8784" s="100"/>
      <c r="M8784" s="100"/>
      <c r="Q8784" s="99"/>
      <c r="R8784" s="340"/>
      <c r="S8784" s="119"/>
      <c r="T8784" s="123"/>
      <c r="U8784" s="119"/>
      <c r="V8784" s="99"/>
      <c r="W8784" s="127"/>
      <c r="X8784" s="99"/>
      <c r="Y8784" s="127"/>
    </row>
    <row r="8785" spans="3:25" ht="19" hidden="1">
      <c r="C8785" s="933"/>
      <c r="D8785" s="933"/>
      <c r="E8785" s="19"/>
      <c r="I8785" s="100"/>
      <c r="M8785" s="100"/>
      <c r="Q8785" s="99"/>
      <c r="R8785" s="340"/>
      <c r="S8785" s="119"/>
      <c r="T8785" s="123"/>
      <c r="U8785" s="119"/>
      <c r="V8785" s="99"/>
      <c r="W8785" s="127"/>
      <c r="X8785" s="99"/>
      <c r="Y8785" s="127"/>
    </row>
    <row r="8786" spans="3:25" ht="19" hidden="1">
      <c r="C8786" s="933"/>
      <c r="D8786" s="933"/>
      <c r="E8786" s="19"/>
      <c r="I8786" s="100"/>
      <c r="M8786" s="100"/>
      <c r="Q8786" s="99"/>
      <c r="R8786" s="340"/>
      <c r="S8786" s="119"/>
      <c r="T8786" s="123"/>
      <c r="U8786" s="119"/>
      <c r="V8786" s="99"/>
      <c r="W8786" s="127"/>
      <c r="X8786" s="99"/>
      <c r="Y8786" s="127"/>
    </row>
    <row r="8787" spans="3:25" ht="19" hidden="1">
      <c r="C8787" s="933"/>
      <c r="D8787" s="933"/>
      <c r="E8787" s="19"/>
      <c r="I8787" s="100"/>
      <c r="M8787" s="100"/>
      <c r="Q8787" s="99"/>
      <c r="R8787" s="340"/>
      <c r="S8787" s="119"/>
      <c r="T8787" s="123"/>
      <c r="U8787" s="119"/>
      <c r="V8787" s="99"/>
      <c r="W8787" s="127"/>
      <c r="X8787" s="99"/>
      <c r="Y8787" s="127"/>
    </row>
    <row r="8788" spans="3:25" ht="19" hidden="1">
      <c r="C8788" s="933"/>
      <c r="D8788" s="933"/>
      <c r="E8788" s="19"/>
      <c r="I8788" s="100"/>
      <c r="M8788" s="100"/>
      <c r="Q8788" s="99"/>
      <c r="R8788" s="340"/>
      <c r="S8788" s="119"/>
      <c r="T8788" s="123"/>
      <c r="U8788" s="119"/>
      <c r="V8788" s="99"/>
      <c r="W8788" s="127"/>
      <c r="X8788" s="99"/>
      <c r="Y8788" s="127"/>
    </row>
    <row r="8789" spans="3:25" ht="19" hidden="1">
      <c r="C8789" s="933"/>
      <c r="D8789" s="933"/>
      <c r="E8789" s="19"/>
      <c r="I8789" s="100"/>
      <c r="M8789" s="100"/>
      <c r="Q8789" s="99"/>
      <c r="R8789" s="340"/>
      <c r="S8789" s="119"/>
      <c r="T8789" s="123"/>
      <c r="U8789" s="119"/>
      <c r="V8789" s="99"/>
      <c r="W8789" s="127"/>
      <c r="X8789" s="99"/>
      <c r="Y8789" s="127"/>
    </row>
    <row r="8790" spans="3:25" ht="19" hidden="1">
      <c r="C8790" s="933"/>
      <c r="D8790" s="933"/>
      <c r="E8790" s="19"/>
      <c r="I8790" s="100"/>
      <c r="M8790" s="100"/>
      <c r="Q8790" s="99"/>
      <c r="R8790" s="340"/>
      <c r="S8790" s="119"/>
      <c r="T8790" s="123"/>
      <c r="U8790" s="119"/>
      <c r="V8790" s="99"/>
      <c r="W8790" s="127"/>
      <c r="X8790" s="99"/>
      <c r="Y8790" s="127"/>
    </row>
    <row r="8791" spans="3:25" ht="19" hidden="1">
      <c r="C8791" s="933"/>
      <c r="D8791" s="933"/>
      <c r="E8791" s="19"/>
      <c r="I8791" s="100"/>
      <c r="M8791" s="100"/>
      <c r="Q8791" s="99"/>
      <c r="R8791" s="340"/>
      <c r="S8791" s="119"/>
      <c r="T8791" s="123"/>
      <c r="U8791" s="119"/>
      <c r="V8791" s="99"/>
      <c r="W8791" s="127"/>
      <c r="X8791" s="99"/>
      <c r="Y8791" s="127"/>
    </row>
    <row r="8792" spans="3:25" ht="19" hidden="1">
      <c r="C8792" s="933"/>
      <c r="D8792" s="933"/>
      <c r="E8792" s="19"/>
      <c r="I8792" s="100"/>
      <c r="M8792" s="100"/>
      <c r="Q8792" s="99"/>
      <c r="R8792" s="340"/>
      <c r="S8792" s="119"/>
      <c r="T8792" s="123"/>
      <c r="U8792" s="119"/>
      <c r="V8792" s="99"/>
      <c r="W8792" s="127"/>
      <c r="X8792" s="99"/>
      <c r="Y8792" s="127"/>
    </row>
    <row r="8793" spans="3:25" ht="19" hidden="1">
      <c r="C8793" s="933"/>
      <c r="D8793" s="933"/>
      <c r="E8793" s="19"/>
      <c r="I8793" s="100"/>
      <c r="M8793" s="100"/>
      <c r="Q8793" s="99"/>
      <c r="R8793" s="340"/>
      <c r="S8793" s="119"/>
      <c r="T8793" s="123"/>
      <c r="U8793" s="119"/>
      <c r="V8793" s="99"/>
      <c r="W8793" s="127"/>
      <c r="X8793" s="99"/>
      <c r="Y8793" s="127"/>
    </row>
    <row r="8794" spans="3:25" ht="19" hidden="1">
      <c r="C8794" s="933"/>
      <c r="D8794" s="933"/>
      <c r="E8794" s="19"/>
      <c r="I8794" s="100"/>
      <c r="M8794" s="100"/>
      <c r="Q8794" s="99"/>
      <c r="R8794" s="340"/>
      <c r="S8794" s="119"/>
      <c r="T8794" s="123"/>
      <c r="U8794" s="119"/>
      <c r="V8794" s="99"/>
      <c r="W8794" s="127"/>
      <c r="X8794" s="99"/>
      <c r="Y8794" s="127"/>
    </row>
    <row r="8795" spans="3:25" ht="19" hidden="1">
      <c r="C8795" s="933"/>
      <c r="D8795" s="933"/>
      <c r="E8795" s="19"/>
      <c r="I8795" s="100"/>
      <c r="M8795" s="100"/>
      <c r="Q8795" s="99"/>
      <c r="R8795" s="340"/>
      <c r="S8795" s="119"/>
      <c r="T8795" s="123"/>
      <c r="U8795" s="119"/>
      <c r="V8795" s="99"/>
      <c r="W8795" s="127"/>
      <c r="X8795" s="99"/>
      <c r="Y8795" s="127"/>
    </row>
    <row r="8796" spans="3:25" ht="19" hidden="1">
      <c r="C8796" s="933"/>
      <c r="D8796" s="933"/>
      <c r="E8796" s="19"/>
      <c r="I8796" s="100"/>
      <c r="M8796" s="100"/>
      <c r="Q8796" s="99"/>
      <c r="R8796" s="340"/>
      <c r="S8796" s="119"/>
      <c r="T8796" s="123"/>
      <c r="U8796" s="119"/>
      <c r="V8796" s="99"/>
      <c r="W8796" s="127"/>
      <c r="X8796" s="99"/>
      <c r="Y8796" s="127"/>
    </row>
    <row r="8797" spans="3:25" ht="19" hidden="1">
      <c r="C8797" s="933"/>
      <c r="D8797" s="933"/>
      <c r="E8797" s="19"/>
      <c r="I8797" s="100"/>
      <c r="M8797" s="100"/>
      <c r="Q8797" s="99"/>
      <c r="R8797" s="340"/>
      <c r="S8797" s="119"/>
      <c r="T8797" s="123"/>
      <c r="U8797" s="119"/>
      <c r="V8797" s="99"/>
      <c r="W8797" s="127"/>
      <c r="X8797" s="99"/>
      <c r="Y8797" s="127"/>
    </row>
    <row r="8798" spans="3:25" ht="19" hidden="1">
      <c r="C8798" s="933"/>
      <c r="D8798" s="933"/>
      <c r="E8798" s="19"/>
      <c r="I8798" s="100"/>
      <c r="M8798" s="100"/>
      <c r="Q8798" s="99"/>
      <c r="R8798" s="340"/>
      <c r="S8798" s="119"/>
      <c r="T8798" s="123"/>
      <c r="U8798" s="119"/>
      <c r="V8798" s="99"/>
      <c r="W8798" s="127"/>
      <c r="X8798" s="99"/>
      <c r="Y8798" s="127"/>
    </row>
    <row r="8799" spans="3:25" ht="19" hidden="1">
      <c r="C8799" s="933"/>
      <c r="D8799" s="933"/>
      <c r="E8799" s="19"/>
      <c r="I8799" s="100"/>
      <c r="M8799" s="100"/>
      <c r="Q8799" s="99"/>
      <c r="R8799" s="340"/>
      <c r="S8799" s="119"/>
      <c r="T8799" s="123"/>
      <c r="U8799" s="119"/>
      <c r="V8799" s="99"/>
      <c r="W8799" s="127"/>
      <c r="X8799" s="99"/>
      <c r="Y8799" s="127"/>
    </row>
    <row r="8800" spans="3:25" ht="19" hidden="1">
      <c r="C8800" s="933"/>
      <c r="D8800" s="933"/>
      <c r="E8800" s="19"/>
      <c r="I8800" s="100"/>
      <c r="M8800" s="100"/>
      <c r="Q8800" s="99"/>
      <c r="R8800" s="340"/>
      <c r="S8800" s="119"/>
      <c r="T8800" s="123"/>
      <c r="U8800" s="119"/>
      <c r="V8800" s="99"/>
      <c r="W8800" s="127"/>
      <c r="X8800" s="99"/>
      <c r="Y8800" s="127"/>
    </row>
    <row r="8801" spans="3:25" ht="19" hidden="1">
      <c r="C8801" s="933"/>
      <c r="D8801" s="933"/>
      <c r="E8801" s="19"/>
      <c r="I8801" s="100"/>
      <c r="M8801" s="100"/>
      <c r="Q8801" s="99"/>
      <c r="R8801" s="340"/>
      <c r="S8801" s="119"/>
      <c r="T8801" s="123"/>
      <c r="U8801" s="119"/>
      <c r="V8801" s="99"/>
      <c r="W8801" s="127"/>
      <c r="X8801" s="99"/>
      <c r="Y8801" s="127"/>
    </row>
    <row r="8802" spans="3:25" ht="19" hidden="1">
      <c r="C8802" s="933"/>
      <c r="D8802" s="933"/>
      <c r="E8802" s="19"/>
      <c r="I8802" s="100"/>
      <c r="M8802" s="100"/>
      <c r="Q8802" s="99"/>
      <c r="R8802" s="340"/>
      <c r="S8802" s="119"/>
      <c r="T8802" s="123"/>
      <c r="U8802" s="119"/>
      <c r="V8802" s="99"/>
      <c r="W8802" s="127"/>
      <c r="X8802" s="99"/>
      <c r="Y8802" s="127"/>
    </row>
    <row r="8803" spans="3:25" ht="19" hidden="1">
      <c r="C8803" s="933"/>
      <c r="D8803" s="933"/>
      <c r="E8803" s="19"/>
      <c r="I8803" s="100"/>
      <c r="M8803" s="100"/>
      <c r="Q8803" s="99"/>
      <c r="R8803" s="340"/>
      <c r="S8803" s="119"/>
      <c r="T8803" s="123"/>
      <c r="U8803" s="119"/>
      <c r="V8803" s="99"/>
      <c r="W8803" s="127"/>
      <c r="X8803" s="99"/>
      <c r="Y8803" s="127"/>
    </row>
    <row r="8804" spans="3:25" ht="19" hidden="1">
      <c r="C8804" s="933"/>
      <c r="D8804" s="933"/>
      <c r="E8804" s="19"/>
      <c r="I8804" s="100"/>
      <c r="M8804" s="100"/>
      <c r="Q8804" s="99"/>
      <c r="R8804" s="340"/>
      <c r="S8804" s="119"/>
      <c r="T8804" s="123"/>
      <c r="U8804" s="119"/>
      <c r="V8804" s="99"/>
      <c r="W8804" s="127"/>
      <c r="X8804" s="99"/>
      <c r="Y8804" s="127"/>
    </row>
    <row r="8805" spans="3:25" ht="19" hidden="1">
      <c r="C8805" s="933"/>
      <c r="D8805" s="933"/>
      <c r="E8805" s="19"/>
      <c r="I8805" s="100"/>
      <c r="M8805" s="100"/>
      <c r="Q8805" s="99"/>
      <c r="R8805" s="340"/>
      <c r="S8805" s="119"/>
      <c r="T8805" s="123"/>
      <c r="U8805" s="119"/>
      <c r="V8805" s="99"/>
      <c r="W8805" s="127"/>
      <c r="X8805" s="99"/>
      <c r="Y8805" s="127"/>
    </row>
    <row r="8806" spans="3:25" ht="19" hidden="1">
      <c r="C8806" s="933"/>
      <c r="D8806" s="933"/>
      <c r="E8806" s="19"/>
      <c r="I8806" s="100"/>
      <c r="M8806" s="100"/>
      <c r="Q8806" s="99"/>
      <c r="R8806" s="340"/>
      <c r="S8806" s="119"/>
      <c r="T8806" s="123"/>
      <c r="U8806" s="119"/>
      <c r="V8806" s="99"/>
      <c r="W8806" s="127"/>
      <c r="X8806" s="99"/>
      <c r="Y8806" s="127"/>
    </row>
    <row r="8807" spans="3:25" ht="19" hidden="1">
      <c r="C8807" s="933"/>
      <c r="D8807" s="933"/>
      <c r="E8807" s="19"/>
      <c r="I8807" s="100"/>
      <c r="M8807" s="100"/>
      <c r="Q8807" s="99"/>
      <c r="R8807" s="340"/>
      <c r="S8807" s="119"/>
      <c r="T8807" s="123"/>
      <c r="U8807" s="119"/>
      <c r="V8807" s="99"/>
      <c r="W8807" s="127"/>
      <c r="X8807" s="99"/>
      <c r="Y8807" s="127"/>
    </row>
    <row r="8808" spans="3:25" ht="19" hidden="1">
      <c r="C8808" s="933"/>
      <c r="D8808" s="933"/>
      <c r="E8808" s="19"/>
      <c r="I8808" s="100"/>
      <c r="M8808" s="100"/>
      <c r="Q8808" s="99"/>
      <c r="R8808" s="340"/>
      <c r="S8808" s="119"/>
      <c r="T8808" s="123"/>
      <c r="U8808" s="119"/>
      <c r="V8808" s="99"/>
      <c r="W8808" s="127"/>
      <c r="X8808" s="99"/>
      <c r="Y8808" s="127"/>
    </row>
    <row r="8809" spans="3:25" ht="19" hidden="1">
      <c r="C8809" s="933"/>
      <c r="D8809" s="933"/>
      <c r="E8809" s="19"/>
      <c r="I8809" s="100"/>
      <c r="M8809" s="100"/>
      <c r="Q8809" s="99"/>
      <c r="R8809" s="340"/>
      <c r="S8809" s="119"/>
      <c r="T8809" s="123"/>
      <c r="U8809" s="119"/>
      <c r="V8809" s="99"/>
      <c r="W8809" s="127"/>
      <c r="X8809" s="99"/>
      <c r="Y8809" s="127"/>
    </row>
    <row r="8810" spans="3:25" ht="19" hidden="1">
      <c r="C8810" s="933"/>
      <c r="D8810" s="933"/>
      <c r="E8810" s="19"/>
      <c r="I8810" s="100"/>
      <c r="M8810" s="100"/>
      <c r="Q8810" s="99"/>
      <c r="R8810" s="340"/>
      <c r="S8810" s="119"/>
      <c r="T8810" s="123"/>
      <c r="U8810" s="119"/>
      <c r="V8810" s="99"/>
      <c r="W8810" s="127"/>
      <c r="X8810" s="99"/>
      <c r="Y8810" s="127"/>
    </row>
    <row r="8811" spans="3:25" ht="19" hidden="1">
      <c r="C8811" s="933"/>
      <c r="D8811" s="933"/>
      <c r="E8811" s="19"/>
      <c r="I8811" s="100"/>
      <c r="M8811" s="100"/>
      <c r="Q8811" s="99"/>
      <c r="R8811" s="340"/>
      <c r="S8811" s="119"/>
      <c r="T8811" s="123"/>
      <c r="U8811" s="119"/>
      <c r="V8811" s="99"/>
      <c r="W8811" s="127"/>
      <c r="X8811" s="99"/>
      <c r="Y8811" s="127"/>
    </row>
    <row r="8812" spans="3:25" ht="19" hidden="1">
      <c r="C8812" s="933"/>
      <c r="D8812" s="933"/>
      <c r="E8812" s="19"/>
      <c r="I8812" s="100"/>
      <c r="M8812" s="100"/>
      <c r="Q8812" s="99"/>
      <c r="R8812" s="340"/>
      <c r="S8812" s="119"/>
      <c r="T8812" s="123"/>
      <c r="U8812" s="119"/>
      <c r="V8812" s="99"/>
      <c r="W8812" s="127"/>
      <c r="X8812" s="99"/>
      <c r="Y8812" s="127"/>
    </row>
    <row r="8813" spans="3:25" ht="19" hidden="1">
      <c r="C8813" s="933"/>
      <c r="D8813" s="933"/>
      <c r="E8813" s="19"/>
      <c r="I8813" s="100"/>
      <c r="M8813" s="100"/>
      <c r="Q8813" s="99"/>
      <c r="R8813" s="340"/>
      <c r="S8813" s="119"/>
      <c r="T8813" s="123"/>
      <c r="U8813" s="119"/>
      <c r="V8813" s="99"/>
      <c r="W8813" s="127"/>
      <c r="X8813" s="99"/>
      <c r="Y8813" s="127"/>
    </row>
    <row r="8814" spans="3:25" ht="19" hidden="1">
      <c r="C8814" s="933"/>
      <c r="D8814" s="933"/>
      <c r="E8814" s="19"/>
      <c r="I8814" s="100"/>
      <c r="M8814" s="100"/>
      <c r="Q8814" s="99"/>
      <c r="R8814" s="340"/>
      <c r="S8814" s="119"/>
      <c r="T8814" s="123"/>
      <c r="U8814" s="119"/>
      <c r="V8814" s="99"/>
      <c r="W8814" s="127"/>
      <c r="X8814" s="99"/>
      <c r="Y8814" s="127"/>
    </row>
    <row r="8815" spans="3:25" ht="19" hidden="1">
      <c r="C8815" s="933"/>
      <c r="D8815" s="933"/>
      <c r="E8815" s="19"/>
      <c r="I8815" s="100"/>
      <c r="M8815" s="100"/>
      <c r="Q8815" s="99"/>
      <c r="R8815" s="340"/>
      <c r="S8815" s="119"/>
      <c r="T8815" s="123"/>
      <c r="U8815" s="119"/>
      <c r="V8815" s="99"/>
      <c r="W8815" s="127"/>
      <c r="X8815" s="99"/>
      <c r="Y8815" s="127"/>
    </row>
    <row r="8816" spans="3:25" ht="19" hidden="1">
      <c r="C8816" s="933"/>
      <c r="D8816" s="933"/>
      <c r="E8816" s="19"/>
      <c r="I8816" s="100"/>
      <c r="M8816" s="100"/>
      <c r="Q8816" s="99"/>
      <c r="R8816" s="340"/>
      <c r="S8816" s="119"/>
      <c r="T8816" s="123"/>
      <c r="U8816" s="119"/>
      <c r="V8816" s="99"/>
      <c r="W8816" s="127"/>
      <c r="X8816" s="99"/>
      <c r="Y8816" s="127"/>
    </row>
    <row r="8817" spans="3:25" ht="19" hidden="1">
      <c r="C8817" s="933"/>
      <c r="D8817" s="933"/>
      <c r="E8817" s="19"/>
      <c r="I8817" s="100"/>
      <c r="M8817" s="100"/>
      <c r="Q8817" s="99"/>
      <c r="R8817" s="340"/>
      <c r="S8817" s="119"/>
      <c r="T8817" s="123"/>
      <c r="U8817" s="119"/>
      <c r="V8817" s="99"/>
      <c r="W8817" s="127"/>
      <c r="X8817" s="99"/>
      <c r="Y8817" s="127"/>
    </row>
    <row r="8818" spans="3:25" ht="19" hidden="1">
      <c r="C8818" s="933"/>
      <c r="D8818" s="933"/>
      <c r="E8818" s="19"/>
      <c r="I8818" s="100"/>
      <c r="M8818" s="100"/>
      <c r="Q8818" s="99"/>
      <c r="R8818" s="340"/>
      <c r="S8818" s="119"/>
      <c r="T8818" s="123"/>
      <c r="U8818" s="119"/>
      <c r="V8818" s="99"/>
      <c r="W8818" s="127"/>
      <c r="X8818" s="99"/>
      <c r="Y8818" s="127"/>
    </row>
    <row r="8819" spans="3:25" ht="19" hidden="1">
      <c r="C8819" s="933"/>
      <c r="D8819" s="933"/>
      <c r="E8819" s="19"/>
      <c r="I8819" s="100"/>
      <c r="M8819" s="100"/>
      <c r="Q8819" s="99"/>
      <c r="R8819" s="340"/>
      <c r="S8819" s="119"/>
      <c r="T8819" s="123"/>
      <c r="U8819" s="119"/>
      <c r="V8819" s="99"/>
      <c r="W8819" s="127"/>
      <c r="X8819" s="99"/>
      <c r="Y8819" s="127"/>
    </row>
    <row r="8820" spans="3:25" ht="19" hidden="1">
      <c r="C8820" s="933"/>
      <c r="D8820" s="933"/>
      <c r="E8820" s="19"/>
      <c r="I8820" s="100"/>
      <c r="M8820" s="100"/>
      <c r="Q8820" s="99"/>
      <c r="R8820" s="340"/>
      <c r="S8820" s="119"/>
      <c r="T8820" s="123"/>
      <c r="U8820" s="119"/>
      <c r="V8820" s="99"/>
      <c r="W8820" s="127"/>
      <c r="X8820" s="99"/>
      <c r="Y8820" s="127"/>
    </row>
    <row r="8821" spans="3:25" ht="19" hidden="1">
      <c r="C8821" s="933"/>
      <c r="D8821" s="933"/>
      <c r="E8821" s="19"/>
      <c r="I8821" s="100"/>
      <c r="M8821" s="100"/>
      <c r="Q8821" s="99"/>
      <c r="R8821" s="340"/>
      <c r="S8821" s="119"/>
      <c r="T8821" s="123"/>
      <c r="U8821" s="119"/>
      <c r="V8821" s="99"/>
      <c r="W8821" s="127"/>
      <c r="X8821" s="99"/>
      <c r="Y8821" s="127"/>
    </row>
    <row r="8822" spans="3:25" ht="19" hidden="1">
      <c r="C8822" s="933"/>
      <c r="D8822" s="933"/>
      <c r="E8822" s="19"/>
      <c r="I8822" s="100"/>
      <c r="M8822" s="100"/>
      <c r="Q8822" s="99"/>
      <c r="R8822" s="340"/>
      <c r="S8822" s="119"/>
      <c r="T8822" s="123"/>
      <c r="U8822" s="119"/>
      <c r="V8822" s="99"/>
      <c r="W8822" s="127"/>
      <c r="X8822" s="99"/>
      <c r="Y8822" s="127"/>
    </row>
    <row r="8823" spans="3:25" ht="19" hidden="1">
      <c r="C8823" s="933"/>
      <c r="D8823" s="933"/>
      <c r="E8823" s="19"/>
      <c r="I8823" s="100"/>
      <c r="M8823" s="100"/>
      <c r="Q8823" s="99"/>
      <c r="R8823" s="340"/>
      <c r="S8823" s="119"/>
      <c r="T8823" s="123"/>
      <c r="U8823" s="119"/>
      <c r="V8823" s="99"/>
      <c r="W8823" s="127"/>
      <c r="X8823" s="99"/>
      <c r="Y8823" s="127"/>
    </row>
    <row r="8824" spans="3:25" ht="19" hidden="1">
      <c r="C8824" s="933"/>
      <c r="D8824" s="933"/>
      <c r="E8824" s="19"/>
      <c r="I8824" s="100"/>
      <c r="M8824" s="100"/>
      <c r="Q8824" s="99"/>
      <c r="R8824" s="340"/>
      <c r="S8824" s="119"/>
      <c r="T8824" s="123"/>
      <c r="U8824" s="119"/>
      <c r="V8824" s="99"/>
      <c r="W8824" s="127"/>
      <c r="X8824" s="99"/>
      <c r="Y8824" s="127"/>
    </row>
    <row r="8825" spans="3:25" ht="19" hidden="1">
      <c r="C8825" s="933"/>
      <c r="D8825" s="933"/>
      <c r="E8825" s="19"/>
      <c r="I8825" s="100"/>
      <c r="M8825" s="100"/>
      <c r="Q8825" s="99"/>
      <c r="R8825" s="340"/>
      <c r="S8825" s="119"/>
      <c r="T8825" s="123"/>
      <c r="U8825" s="119"/>
      <c r="V8825" s="99"/>
      <c r="W8825" s="127"/>
      <c r="X8825" s="99"/>
      <c r="Y8825" s="127"/>
    </row>
    <row r="8826" spans="3:25" ht="19" hidden="1">
      <c r="C8826" s="933"/>
      <c r="D8826" s="933"/>
      <c r="E8826" s="19"/>
      <c r="I8826" s="100"/>
      <c r="M8826" s="100"/>
      <c r="Q8826" s="99"/>
      <c r="R8826" s="340"/>
      <c r="S8826" s="119"/>
      <c r="T8826" s="123"/>
      <c r="U8826" s="119"/>
      <c r="V8826" s="99"/>
      <c r="W8826" s="127"/>
      <c r="X8826" s="99"/>
      <c r="Y8826" s="127"/>
    </row>
    <row r="8827" spans="3:25" ht="19" hidden="1">
      <c r="C8827" s="933"/>
      <c r="D8827" s="933"/>
      <c r="E8827" s="19"/>
      <c r="I8827" s="100"/>
      <c r="M8827" s="100"/>
      <c r="Q8827" s="99"/>
      <c r="R8827" s="340"/>
      <c r="S8827" s="119"/>
      <c r="T8827" s="123"/>
      <c r="U8827" s="119"/>
      <c r="V8827" s="99"/>
      <c r="W8827" s="127"/>
      <c r="X8827" s="99"/>
      <c r="Y8827" s="127"/>
    </row>
    <row r="8828" spans="3:25" ht="19" hidden="1">
      <c r="C8828" s="933"/>
      <c r="D8828" s="933"/>
      <c r="E8828" s="19"/>
      <c r="I8828" s="100"/>
      <c r="M8828" s="100"/>
      <c r="Q8828" s="99"/>
      <c r="R8828" s="340"/>
      <c r="S8828" s="119"/>
      <c r="T8828" s="123"/>
      <c r="U8828" s="119"/>
      <c r="V8828" s="99"/>
      <c r="W8828" s="127"/>
      <c r="X8828" s="99"/>
      <c r="Y8828" s="127"/>
    </row>
    <row r="8829" spans="3:25" ht="19" hidden="1">
      <c r="C8829" s="933"/>
      <c r="D8829" s="933"/>
      <c r="E8829" s="19"/>
      <c r="I8829" s="100"/>
      <c r="M8829" s="100"/>
      <c r="Q8829" s="99"/>
      <c r="R8829" s="340"/>
      <c r="S8829" s="119"/>
      <c r="T8829" s="123"/>
      <c r="U8829" s="119"/>
      <c r="V8829" s="99"/>
      <c r="W8829" s="127"/>
      <c r="X8829" s="99"/>
      <c r="Y8829" s="127"/>
    </row>
    <row r="8830" spans="3:25" ht="19" hidden="1">
      <c r="C8830" s="933"/>
      <c r="D8830" s="933"/>
      <c r="E8830" s="19"/>
      <c r="I8830" s="100"/>
      <c r="M8830" s="100"/>
      <c r="Q8830" s="99"/>
      <c r="R8830" s="340"/>
      <c r="S8830" s="119"/>
      <c r="T8830" s="123"/>
      <c r="U8830" s="119"/>
      <c r="V8830" s="99"/>
      <c r="W8830" s="127"/>
      <c r="X8830" s="99"/>
      <c r="Y8830" s="127"/>
    </row>
    <row r="8831" spans="3:25" ht="19" hidden="1">
      <c r="C8831" s="933"/>
      <c r="D8831" s="933"/>
      <c r="E8831" s="19"/>
      <c r="I8831" s="100"/>
      <c r="M8831" s="100"/>
      <c r="Q8831" s="99"/>
      <c r="R8831" s="340"/>
      <c r="S8831" s="119"/>
      <c r="T8831" s="123"/>
      <c r="U8831" s="119"/>
      <c r="V8831" s="99"/>
      <c r="W8831" s="127"/>
      <c r="X8831" s="99"/>
      <c r="Y8831" s="127"/>
    </row>
    <row r="8832" spans="3:25" ht="19" hidden="1">
      <c r="C8832" s="933"/>
      <c r="D8832" s="933"/>
      <c r="E8832" s="19"/>
      <c r="I8832" s="100"/>
      <c r="M8832" s="100"/>
      <c r="Q8832" s="99"/>
      <c r="R8832" s="340"/>
      <c r="S8832" s="119"/>
      <c r="T8832" s="123"/>
      <c r="U8832" s="119"/>
      <c r="V8832" s="99"/>
      <c r="W8832" s="127"/>
      <c r="X8832" s="99"/>
      <c r="Y8832" s="127"/>
    </row>
    <row r="8833" spans="3:25" ht="19" hidden="1">
      <c r="C8833" s="933"/>
      <c r="D8833" s="933"/>
      <c r="E8833" s="19"/>
      <c r="I8833" s="100"/>
      <c r="M8833" s="100"/>
      <c r="Q8833" s="99"/>
      <c r="R8833" s="340"/>
      <c r="S8833" s="119"/>
      <c r="T8833" s="123"/>
      <c r="U8833" s="119"/>
      <c r="V8833" s="99"/>
      <c r="W8833" s="127"/>
      <c r="X8833" s="99"/>
      <c r="Y8833" s="127"/>
    </row>
    <row r="8834" spans="3:25" ht="19" hidden="1">
      <c r="C8834" s="933"/>
      <c r="D8834" s="933"/>
      <c r="E8834" s="19"/>
      <c r="I8834" s="100"/>
      <c r="M8834" s="100"/>
      <c r="Q8834" s="99"/>
      <c r="R8834" s="340"/>
      <c r="S8834" s="119"/>
      <c r="T8834" s="123"/>
      <c r="U8834" s="119"/>
      <c r="V8834" s="99"/>
      <c r="W8834" s="127"/>
      <c r="X8834" s="99"/>
      <c r="Y8834" s="127"/>
    </row>
    <row r="8835" spans="3:25" ht="19" hidden="1">
      <c r="C8835" s="933"/>
      <c r="D8835" s="933"/>
      <c r="E8835" s="19"/>
      <c r="I8835" s="100"/>
      <c r="M8835" s="100"/>
      <c r="Q8835" s="99"/>
      <c r="R8835" s="340"/>
      <c r="S8835" s="119"/>
      <c r="T8835" s="123"/>
      <c r="U8835" s="119"/>
      <c r="V8835" s="99"/>
      <c r="W8835" s="127"/>
      <c r="X8835" s="99"/>
      <c r="Y8835" s="127"/>
    </row>
    <row r="8836" spans="3:25" ht="19" hidden="1">
      <c r="C8836" s="933"/>
      <c r="D8836" s="933"/>
      <c r="E8836" s="19"/>
      <c r="I8836" s="100"/>
      <c r="M8836" s="100"/>
      <c r="Q8836" s="99"/>
      <c r="R8836" s="340"/>
      <c r="S8836" s="119"/>
      <c r="T8836" s="123"/>
      <c r="U8836" s="119"/>
      <c r="V8836" s="99"/>
      <c r="W8836" s="127"/>
      <c r="X8836" s="99"/>
      <c r="Y8836" s="127"/>
    </row>
    <row r="8837" spans="3:25" ht="19" hidden="1">
      <c r="C8837" s="933"/>
      <c r="D8837" s="933"/>
      <c r="E8837" s="19"/>
      <c r="I8837" s="100"/>
      <c r="M8837" s="100"/>
      <c r="Q8837" s="99"/>
      <c r="R8837" s="340"/>
      <c r="S8837" s="119"/>
      <c r="T8837" s="123"/>
      <c r="U8837" s="119"/>
      <c r="V8837" s="99"/>
      <c r="W8837" s="127"/>
      <c r="X8837" s="99"/>
      <c r="Y8837" s="127"/>
    </row>
    <row r="8838" spans="3:25" ht="19" hidden="1">
      <c r="C8838" s="933"/>
      <c r="D8838" s="933"/>
      <c r="E8838" s="19"/>
      <c r="I8838" s="100"/>
      <c r="M8838" s="100"/>
      <c r="Q8838" s="99"/>
      <c r="R8838" s="340"/>
      <c r="S8838" s="119"/>
      <c r="T8838" s="123"/>
      <c r="U8838" s="119"/>
      <c r="V8838" s="99"/>
      <c r="W8838" s="127"/>
      <c r="X8838" s="99"/>
      <c r="Y8838" s="127"/>
    </row>
    <row r="8839" spans="3:25" ht="19" hidden="1">
      <c r="C8839" s="933"/>
      <c r="D8839" s="933"/>
      <c r="E8839" s="19"/>
      <c r="I8839" s="100"/>
      <c r="M8839" s="100"/>
      <c r="Q8839" s="99"/>
      <c r="R8839" s="340"/>
      <c r="S8839" s="119"/>
      <c r="T8839" s="123"/>
      <c r="U8839" s="119"/>
      <c r="V8839" s="99"/>
      <c r="W8839" s="127"/>
      <c r="X8839" s="99"/>
      <c r="Y8839" s="127"/>
    </row>
    <row r="8840" spans="3:25" ht="19" hidden="1">
      <c r="C8840" s="933"/>
      <c r="D8840" s="933"/>
      <c r="E8840" s="19"/>
      <c r="I8840" s="100"/>
      <c r="M8840" s="100"/>
      <c r="Q8840" s="99"/>
      <c r="R8840" s="340"/>
      <c r="S8840" s="119"/>
      <c r="T8840" s="123"/>
      <c r="U8840" s="119"/>
      <c r="V8840" s="99"/>
      <c r="W8840" s="127"/>
      <c r="X8840" s="99"/>
      <c r="Y8840" s="127"/>
    </row>
    <row r="8841" spans="3:25" ht="19" hidden="1">
      <c r="C8841" s="933"/>
      <c r="D8841" s="933"/>
      <c r="E8841" s="19"/>
      <c r="I8841" s="100"/>
      <c r="M8841" s="100"/>
      <c r="Q8841" s="99"/>
      <c r="R8841" s="340"/>
      <c r="S8841" s="119"/>
      <c r="T8841" s="123"/>
      <c r="U8841" s="119"/>
      <c r="V8841" s="99"/>
      <c r="W8841" s="127"/>
      <c r="X8841" s="99"/>
      <c r="Y8841" s="127"/>
    </row>
    <row r="8842" spans="3:25" ht="19" hidden="1">
      <c r="C8842" s="933"/>
      <c r="D8842" s="933"/>
      <c r="E8842" s="19"/>
      <c r="I8842" s="100"/>
      <c r="M8842" s="100"/>
      <c r="Q8842" s="99"/>
      <c r="R8842" s="340"/>
      <c r="S8842" s="119"/>
      <c r="T8842" s="123"/>
      <c r="U8842" s="119"/>
      <c r="V8842" s="99"/>
      <c r="W8842" s="127"/>
      <c r="X8842" s="99"/>
      <c r="Y8842" s="127"/>
    </row>
    <row r="8843" spans="3:25" ht="19" hidden="1">
      <c r="C8843" s="933"/>
      <c r="D8843" s="933"/>
      <c r="E8843" s="19"/>
      <c r="I8843" s="100"/>
      <c r="M8843" s="100"/>
      <c r="Q8843" s="99"/>
      <c r="R8843" s="340"/>
      <c r="S8843" s="119"/>
      <c r="T8843" s="123"/>
      <c r="U8843" s="119"/>
      <c r="V8843" s="99"/>
      <c r="W8843" s="127"/>
      <c r="X8843" s="99"/>
      <c r="Y8843" s="127"/>
    </row>
    <row r="8844" spans="3:25" ht="19" hidden="1">
      <c r="C8844" s="933"/>
      <c r="D8844" s="933"/>
      <c r="E8844" s="19"/>
      <c r="I8844" s="100"/>
      <c r="M8844" s="100"/>
      <c r="Q8844" s="99"/>
      <c r="R8844" s="340"/>
      <c r="S8844" s="119"/>
      <c r="T8844" s="123"/>
      <c r="U8844" s="119"/>
      <c r="V8844" s="99"/>
      <c r="W8844" s="127"/>
      <c r="X8844" s="99"/>
      <c r="Y8844" s="127"/>
    </row>
    <row r="8845" spans="3:25" ht="19" hidden="1">
      <c r="C8845" s="933"/>
      <c r="D8845" s="933"/>
      <c r="E8845" s="19"/>
      <c r="I8845" s="100"/>
      <c r="M8845" s="100"/>
      <c r="Q8845" s="99"/>
      <c r="R8845" s="340"/>
      <c r="S8845" s="119"/>
      <c r="T8845" s="123"/>
      <c r="U8845" s="119"/>
      <c r="V8845" s="99"/>
      <c r="W8845" s="127"/>
      <c r="X8845" s="99"/>
      <c r="Y8845" s="127"/>
    </row>
    <row r="8846" spans="3:25" ht="19" hidden="1">
      <c r="C8846" s="933"/>
      <c r="D8846" s="933"/>
      <c r="E8846" s="19"/>
      <c r="I8846" s="100"/>
      <c r="M8846" s="100"/>
      <c r="Q8846" s="99"/>
      <c r="R8846" s="340"/>
      <c r="S8846" s="119"/>
      <c r="T8846" s="123"/>
      <c r="U8846" s="119"/>
      <c r="V8846" s="99"/>
      <c r="W8846" s="127"/>
      <c r="X8846" s="99"/>
      <c r="Y8846" s="127"/>
    </row>
    <row r="8847" spans="3:25" ht="19" hidden="1">
      <c r="C8847" s="933"/>
      <c r="D8847" s="933"/>
      <c r="E8847" s="19"/>
      <c r="I8847" s="100"/>
      <c r="M8847" s="100"/>
      <c r="Q8847" s="99"/>
      <c r="R8847" s="340"/>
      <c r="S8847" s="119"/>
      <c r="T8847" s="123"/>
      <c r="U8847" s="119"/>
      <c r="V8847" s="99"/>
      <c r="W8847" s="127"/>
      <c r="X8847" s="99"/>
      <c r="Y8847" s="127"/>
    </row>
    <row r="8848" spans="3:25" ht="19" hidden="1">
      <c r="C8848" s="933"/>
      <c r="D8848" s="933"/>
      <c r="E8848" s="19"/>
      <c r="I8848" s="100"/>
      <c r="M8848" s="100"/>
      <c r="Q8848" s="99"/>
      <c r="R8848" s="340"/>
      <c r="S8848" s="119"/>
      <c r="T8848" s="123"/>
      <c r="U8848" s="119"/>
      <c r="V8848" s="99"/>
      <c r="W8848" s="127"/>
      <c r="X8848" s="99"/>
      <c r="Y8848" s="127"/>
    </row>
    <row r="8849" spans="3:25" ht="19" hidden="1">
      <c r="C8849" s="933"/>
      <c r="D8849" s="933"/>
      <c r="E8849" s="19"/>
      <c r="I8849" s="100"/>
      <c r="M8849" s="100"/>
      <c r="Q8849" s="99"/>
      <c r="R8849" s="340"/>
      <c r="S8849" s="119"/>
      <c r="T8849" s="123"/>
      <c r="U8849" s="119"/>
      <c r="V8849" s="99"/>
      <c r="W8849" s="127"/>
      <c r="X8849" s="99"/>
      <c r="Y8849" s="127"/>
    </row>
    <row r="8850" spans="3:25" ht="19" hidden="1">
      <c r="C8850" s="933"/>
      <c r="D8850" s="933"/>
      <c r="E8850" s="19"/>
      <c r="I8850" s="100"/>
      <c r="M8850" s="100"/>
      <c r="Q8850" s="99"/>
      <c r="R8850" s="340"/>
      <c r="S8850" s="119"/>
      <c r="T8850" s="123"/>
      <c r="U8850" s="119"/>
      <c r="V8850" s="99"/>
      <c r="W8850" s="127"/>
      <c r="X8850" s="99"/>
      <c r="Y8850" s="127"/>
    </row>
    <row r="8851" spans="3:25" ht="19" hidden="1">
      <c r="C8851" s="933"/>
      <c r="D8851" s="933"/>
      <c r="E8851" s="19"/>
      <c r="I8851" s="100"/>
      <c r="M8851" s="100"/>
      <c r="Q8851" s="99"/>
      <c r="R8851" s="340"/>
      <c r="S8851" s="119"/>
      <c r="T8851" s="123"/>
      <c r="U8851" s="119"/>
      <c r="V8851" s="99"/>
      <c r="W8851" s="127"/>
      <c r="X8851" s="99"/>
      <c r="Y8851" s="127"/>
    </row>
    <row r="8852" spans="3:25" ht="19" hidden="1">
      <c r="C8852" s="933"/>
      <c r="D8852" s="933"/>
      <c r="E8852" s="19"/>
      <c r="I8852" s="100"/>
      <c r="M8852" s="100"/>
      <c r="Q8852" s="99"/>
      <c r="R8852" s="340"/>
      <c r="S8852" s="119"/>
      <c r="T8852" s="123"/>
      <c r="U8852" s="119"/>
      <c r="V8852" s="99"/>
      <c r="W8852" s="127"/>
      <c r="X8852" s="99"/>
      <c r="Y8852" s="127"/>
    </row>
    <row r="8853" spans="3:25" ht="19" hidden="1">
      <c r="C8853" s="933"/>
      <c r="D8853" s="933"/>
      <c r="E8853" s="19"/>
      <c r="I8853" s="100"/>
      <c r="M8853" s="100"/>
      <c r="Q8853" s="99"/>
      <c r="R8853" s="340"/>
      <c r="S8853" s="119"/>
      <c r="T8853" s="123"/>
      <c r="U8853" s="119"/>
      <c r="V8853" s="99"/>
      <c r="W8853" s="127"/>
      <c r="X8853" s="99"/>
      <c r="Y8853" s="127"/>
    </row>
    <row r="8854" spans="3:25" ht="19" hidden="1">
      <c r="C8854" s="933"/>
      <c r="D8854" s="933"/>
      <c r="E8854" s="19"/>
      <c r="I8854" s="100"/>
      <c r="M8854" s="100"/>
      <c r="Q8854" s="99"/>
      <c r="R8854" s="340"/>
      <c r="S8854" s="119"/>
      <c r="T8854" s="123"/>
      <c r="U8854" s="119"/>
      <c r="V8854" s="99"/>
      <c r="W8854" s="127"/>
      <c r="X8854" s="99"/>
      <c r="Y8854" s="127"/>
    </row>
    <row r="8855" spans="3:25" ht="19" hidden="1">
      <c r="C8855" s="933"/>
      <c r="D8855" s="933"/>
      <c r="E8855" s="19"/>
      <c r="I8855" s="100"/>
      <c r="M8855" s="100"/>
      <c r="Q8855" s="99"/>
      <c r="R8855" s="340"/>
      <c r="S8855" s="119"/>
      <c r="T8855" s="123"/>
      <c r="U8855" s="119"/>
      <c r="V8855" s="99"/>
      <c r="W8855" s="127"/>
      <c r="X8855" s="99"/>
      <c r="Y8855" s="127"/>
    </row>
    <row r="8856" spans="3:25" ht="19" hidden="1">
      <c r="C8856" s="933"/>
      <c r="D8856" s="933"/>
      <c r="E8856" s="19"/>
      <c r="I8856" s="100"/>
      <c r="M8856" s="100"/>
      <c r="Q8856" s="99"/>
      <c r="R8856" s="340"/>
      <c r="S8856" s="119"/>
      <c r="T8856" s="123"/>
      <c r="U8856" s="119"/>
      <c r="V8856" s="99"/>
      <c r="W8856" s="127"/>
      <c r="X8856" s="99"/>
      <c r="Y8856" s="127"/>
    </row>
    <row r="8857" spans="3:25" ht="19" hidden="1">
      <c r="C8857" s="933"/>
      <c r="D8857" s="933"/>
      <c r="E8857" s="19"/>
      <c r="I8857" s="100"/>
      <c r="M8857" s="100"/>
      <c r="Q8857" s="99"/>
      <c r="R8857" s="340"/>
      <c r="S8857" s="119"/>
      <c r="T8857" s="123"/>
      <c r="U8857" s="119"/>
      <c r="V8857" s="99"/>
      <c r="W8857" s="127"/>
      <c r="X8857" s="99"/>
      <c r="Y8857" s="127"/>
    </row>
    <row r="8858" spans="3:25" ht="19" hidden="1">
      <c r="C8858" s="933"/>
      <c r="D8858" s="933"/>
      <c r="E8858" s="19"/>
      <c r="I8858" s="100"/>
      <c r="M8858" s="100"/>
      <c r="Q8858" s="99"/>
      <c r="R8858" s="340"/>
      <c r="S8858" s="119"/>
      <c r="T8858" s="123"/>
      <c r="U8858" s="119"/>
      <c r="V8858" s="99"/>
      <c r="W8858" s="127"/>
      <c r="X8858" s="99"/>
      <c r="Y8858" s="127"/>
    </row>
    <row r="8859" spans="3:25" ht="19" hidden="1">
      <c r="C8859" s="933"/>
      <c r="D8859" s="933"/>
      <c r="E8859" s="19"/>
      <c r="I8859" s="100"/>
      <c r="M8859" s="100"/>
      <c r="Q8859" s="99"/>
      <c r="R8859" s="340"/>
      <c r="S8859" s="119"/>
      <c r="T8859" s="123"/>
      <c r="U8859" s="119"/>
      <c r="V8859" s="99"/>
      <c r="W8859" s="127"/>
      <c r="X8859" s="99"/>
      <c r="Y8859" s="127"/>
    </row>
    <row r="8860" spans="3:25" ht="19" hidden="1">
      <c r="C8860" s="933"/>
      <c r="D8860" s="933"/>
      <c r="E8860" s="19"/>
      <c r="I8860" s="100"/>
      <c r="M8860" s="100"/>
      <c r="Q8860" s="99"/>
      <c r="R8860" s="340"/>
      <c r="S8860" s="119"/>
      <c r="T8860" s="123"/>
      <c r="U8860" s="119"/>
      <c r="V8860" s="99"/>
      <c r="W8860" s="127"/>
      <c r="X8860" s="99"/>
      <c r="Y8860" s="127"/>
    </row>
    <row r="8861" spans="3:25" ht="19" hidden="1">
      <c r="C8861" s="933"/>
      <c r="D8861" s="933"/>
      <c r="E8861" s="19"/>
      <c r="I8861" s="100"/>
      <c r="M8861" s="100"/>
      <c r="Q8861" s="99"/>
      <c r="R8861" s="340"/>
      <c r="S8861" s="119"/>
      <c r="T8861" s="123"/>
      <c r="U8861" s="119"/>
      <c r="V8861" s="99"/>
      <c r="W8861" s="127"/>
      <c r="X8861" s="99"/>
      <c r="Y8861" s="127"/>
    </row>
    <row r="8862" spans="3:25" ht="19" hidden="1">
      <c r="C8862" s="933"/>
      <c r="D8862" s="933"/>
      <c r="E8862" s="19"/>
      <c r="I8862" s="100"/>
      <c r="M8862" s="100"/>
      <c r="Q8862" s="99"/>
      <c r="R8862" s="340"/>
      <c r="S8862" s="119"/>
      <c r="T8862" s="123"/>
      <c r="U8862" s="119"/>
      <c r="V8862" s="99"/>
      <c r="W8862" s="127"/>
      <c r="X8862" s="99"/>
      <c r="Y8862" s="127"/>
    </row>
    <row r="8863" spans="3:25" ht="19" hidden="1">
      <c r="C8863" s="933"/>
      <c r="D8863" s="933"/>
      <c r="E8863" s="19"/>
      <c r="I8863" s="100"/>
      <c r="M8863" s="100"/>
      <c r="Q8863" s="99"/>
      <c r="R8863" s="340"/>
      <c r="S8863" s="119"/>
      <c r="T8863" s="123"/>
      <c r="U8863" s="119"/>
      <c r="V8863" s="99"/>
      <c r="W8863" s="127"/>
      <c r="X8863" s="99"/>
      <c r="Y8863" s="127"/>
    </row>
    <row r="8864" spans="3:25" ht="19" hidden="1">
      <c r="C8864" s="933"/>
      <c r="D8864" s="933"/>
      <c r="E8864" s="19"/>
      <c r="I8864" s="100"/>
      <c r="M8864" s="100"/>
      <c r="Q8864" s="99"/>
      <c r="R8864" s="340"/>
      <c r="S8864" s="119"/>
      <c r="T8864" s="123"/>
      <c r="U8864" s="119"/>
      <c r="V8864" s="99"/>
      <c r="W8864" s="127"/>
      <c r="X8864" s="99"/>
      <c r="Y8864" s="127"/>
    </row>
    <row r="8865" spans="3:25" ht="19" hidden="1">
      <c r="C8865" s="933"/>
      <c r="D8865" s="933"/>
      <c r="E8865" s="19"/>
      <c r="I8865" s="100"/>
      <c r="M8865" s="100"/>
      <c r="Q8865" s="99"/>
      <c r="R8865" s="340"/>
      <c r="S8865" s="119"/>
      <c r="T8865" s="123"/>
      <c r="U8865" s="119"/>
      <c r="V8865" s="99"/>
      <c r="W8865" s="127"/>
      <c r="X8865" s="99"/>
      <c r="Y8865" s="127"/>
    </row>
    <row r="8866" spans="3:25" ht="19" hidden="1">
      <c r="C8866" s="933"/>
      <c r="D8866" s="933"/>
      <c r="E8866" s="19"/>
      <c r="I8866" s="100"/>
      <c r="M8866" s="100"/>
      <c r="Q8866" s="99"/>
      <c r="R8866" s="340"/>
      <c r="S8866" s="119"/>
      <c r="T8866" s="123"/>
      <c r="U8866" s="119"/>
      <c r="V8866" s="99"/>
      <c r="W8866" s="127"/>
      <c r="X8866" s="99"/>
      <c r="Y8866" s="127"/>
    </row>
    <row r="8867" spans="3:25" ht="19" hidden="1">
      <c r="C8867" s="933"/>
      <c r="D8867" s="933"/>
      <c r="E8867" s="19"/>
      <c r="I8867" s="100"/>
      <c r="M8867" s="100"/>
      <c r="Q8867" s="99"/>
      <c r="R8867" s="340"/>
      <c r="S8867" s="119"/>
      <c r="T8867" s="123"/>
      <c r="U8867" s="119"/>
      <c r="V8867" s="99"/>
      <c r="W8867" s="127"/>
      <c r="X8867" s="99"/>
      <c r="Y8867" s="127"/>
    </row>
    <row r="8868" spans="3:25" ht="19" hidden="1">
      <c r="C8868" s="933"/>
      <c r="D8868" s="933"/>
      <c r="E8868" s="19"/>
      <c r="I8868" s="100"/>
      <c r="M8868" s="100"/>
      <c r="Q8868" s="99"/>
      <c r="R8868" s="340"/>
      <c r="S8868" s="119"/>
      <c r="T8868" s="123"/>
      <c r="U8868" s="119"/>
      <c r="V8868" s="99"/>
      <c r="W8868" s="127"/>
      <c r="X8868" s="99"/>
      <c r="Y8868" s="127"/>
    </row>
    <row r="8869" spans="3:25" ht="19" hidden="1">
      <c r="C8869" s="933"/>
      <c r="D8869" s="933"/>
      <c r="E8869" s="19"/>
      <c r="I8869" s="100"/>
      <c r="M8869" s="100"/>
      <c r="Q8869" s="99"/>
      <c r="R8869" s="340"/>
      <c r="S8869" s="119"/>
      <c r="T8869" s="123"/>
      <c r="U8869" s="119"/>
      <c r="V8869" s="99"/>
      <c r="W8869" s="127"/>
      <c r="X8869" s="99"/>
      <c r="Y8869" s="127"/>
    </row>
    <row r="8870" spans="3:25" ht="19" hidden="1">
      <c r="C8870" s="933"/>
      <c r="D8870" s="933"/>
      <c r="E8870" s="19"/>
      <c r="I8870" s="100"/>
      <c r="M8870" s="100"/>
      <c r="Q8870" s="99"/>
      <c r="R8870" s="340"/>
      <c r="S8870" s="119"/>
      <c r="T8870" s="123"/>
      <c r="U8870" s="119"/>
      <c r="V8870" s="99"/>
      <c r="W8870" s="127"/>
      <c r="X8870" s="99"/>
      <c r="Y8870" s="127"/>
    </row>
    <row r="8871" spans="3:25" ht="19" hidden="1">
      <c r="C8871" s="933"/>
      <c r="D8871" s="933"/>
      <c r="E8871" s="19"/>
      <c r="I8871" s="100"/>
      <c r="M8871" s="100"/>
      <c r="Q8871" s="99"/>
      <c r="R8871" s="340"/>
      <c r="S8871" s="119"/>
      <c r="T8871" s="123"/>
      <c r="U8871" s="119"/>
      <c r="V8871" s="99"/>
      <c r="W8871" s="127"/>
      <c r="X8871" s="99"/>
      <c r="Y8871" s="127"/>
    </row>
    <row r="8872" spans="3:25" ht="19" hidden="1">
      <c r="C8872" s="933"/>
      <c r="D8872" s="933"/>
      <c r="E8872" s="19"/>
      <c r="I8872" s="100"/>
      <c r="M8872" s="100"/>
      <c r="Q8872" s="99"/>
      <c r="R8872" s="340"/>
      <c r="S8872" s="119"/>
      <c r="T8872" s="123"/>
      <c r="U8872" s="119"/>
      <c r="V8872" s="99"/>
      <c r="W8872" s="127"/>
      <c r="X8872" s="99"/>
      <c r="Y8872" s="127"/>
    </row>
    <row r="8873" spans="3:25" ht="19" hidden="1">
      <c r="C8873" s="933"/>
      <c r="D8873" s="933"/>
      <c r="E8873" s="19"/>
      <c r="I8873" s="100"/>
      <c r="M8873" s="100"/>
      <c r="Q8873" s="99"/>
      <c r="R8873" s="340"/>
      <c r="S8873" s="119"/>
      <c r="T8873" s="123"/>
      <c r="U8873" s="119"/>
      <c r="V8873" s="99"/>
      <c r="W8873" s="127"/>
      <c r="X8873" s="99"/>
      <c r="Y8873" s="127"/>
    </row>
    <row r="8874" spans="3:25" ht="19" hidden="1">
      <c r="C8874" s="933"/>
      <c r="D8874" s="933"/>
      <c r="E8874" s="19"/>
      <c r="I8874" s="100"/>
      <c r="M8874" s="100"/>
      <c r="Q8874" s="99"/>
      <c r="R8874" s="340"/>
      <c r="S8874" s="119"/>
      <c r="T8874" s="123"/>
      <c r="U8874" s="119"/>
      <c r="V8874" s="99"/>
      <c r="W8874" s="127"/>
      <c r="X8874" s="99"/>
      <c r="Y8874" s="127"/>
    </row>
    <row r="8875" spans="3:25" ht="19" hidden="1">
      <c r="C8875" s="933"/>
      <c r="D8875" s="933"/>
      <c r="E8875" s="19"/>
      <c r="I8875" s="100"/>
      <c r="M8875" s="100"/>
      <c r="Q8875" s="99"/>
      <c r="R8875" s="340"/>
      <c r="S8875" s="119"/>
      <c r="T8875" s="123"/>
      <c r="U8875" s="119"/>
      <c r="V8875" s="99"/>
      <c r="W8875" s="127"/>
      <c r="X8875" s="99"/>
      <c r="Y8875" s="127"/>
    </row>
    <row r="8876" spans="3:25" ht="19" hidden="1">
      <c r="C8876" s="933"/>
      <c r="D8876" s="933"/>
      <c r="E8876" s="19"/>
      <c r="I8876" s="100"/>
      <c r="M8876" s="100"/>
      <c r="Q8876" s="99"/>
      <c r="R8876" s="340"/>
      <c r="S8876" s="119"/>
      <c r="T8876" s="123"/>
      <c r="U8876" s="119"/>
      <c r="V8876" s="99"/>
      <c r="W8876" s="127"/>
      <c r="X8876" s="99"/>
      <c r="Y8876" s="127"/>
    </row>
    <row r="8877" spans="3:25" ht="19" hidden="1">
      <c r="C8877" s="933"/>
      <c r="D8877" s="933"/>
      <c r="E8877" s="19"/>
      <c r="I8877" s="100"/>
      <c r="M8877" s="100"/>
      <c r="Q8877" s="99"/>
      <c r="R8877" s="340"/>
      <c r="S8877" s="119"/>
      <c r="T8877" s="123"/>
      <c r="U8877" s="119"/>
      <c r="V8877" s="99"/>
      <c r="W8877" s="127"/>
      <c r="X8877" s="99"/>
      <c r="Y8877" s="127"/>
    </row>
    <row r="8878" spans="3:25" ht="19" hidden="1">
      <c r="C8878" s="933"/>
      <c r="D8878" s="933"/>
      <c r="E8878" s="19"/>
      <c r="I8878" s="100"/>
      <c r="M8878" s="100"/>
      <c r="Q8878" s="99"/>
      <c r="R8878" s="340"/>
      <c r="S8878" s="119"/>
      <c r="T8878" s="123"/>
      <c r="U8878" s="119"/>
      <c r="V8878" s="99"/>
      <c r="W8878" s="127"/>
      <c r="X8878" s="99"/>
      <c r="Y8878" s="127"/>
    </row>
    <row r="8879" spans="3:25" ht="19" hidden="1">
      <c r="C8879" s="933"/>
      <c r="D8879" s="933"/>
      <c r="E8879" s="19"/>
      <c r="I8879" s="100"/>
      <c r="M8879" s="100"/>
      <c r="Q8879" s="99"/>
      <c r="R8879" s="340"/>
      <c r="S8879" s="119"/>
      <c r="T8879" s="123"/>
      <c r="U8879" s="119"/>
      <c r="V8879" s="99"/>
      <c r="W8879" s="127"/>
      <c r="X8879" s="99"/>
      <c r="Y8879" s="127"/>
    </row>
    <row r="8880" spans="3:25" ht="19" hidden="1">
      <c r="C8880" s="933"/>
      <c r="D8880" s="933"/>
      <c r="E8880" s="19"/>
      <c r="I8880" s="100"/>
      <c r="M8880" s="100"/>
      <c r="Q8880" s="99"/>
      <c r="R8880" s="340"/>
      <c r="S8880" s="119"/>
      <c r="T8880" s="123"/>
      <c r="U8880" s="119"/>
      <c r="V8880" s="99"/>
      <c r="W8880" s="127"/>
      <c r="X8880" s="99"/>
      <c r="Y8880" s="127"/>
    </row>
    <row r="8881" spans="3:25" ht="19" hidden="1">
      <c r="C8881" s="933"/>
      <c r="D8881" s="933"/>
      <c r="E8881" s="19"/>
      <c r="I8881" s="100"/>
      <c r="M8881" s="100"/>
      <c r="Q8881" s="99"/>
      <c r="R8881" s="340"/>
      <c r="S8881" s="119"/>
      <c r="T8881" s="123"/>
      <c r="U8881" s="119"/>
      <c r="V8881" s="99"/>
      <c r="W8881" s="127"/>
      <c r="X8881" s="99"/>
      <c r="Y8881" s="127"/>
    </row>
    <row r="8882" spans="3:25" ht="19" hidden="1">
      <c r="C8882" s="933"/>
      <c r="D8882" s="933"/>
      <c r="E8882" s="19"/>
      <c r="I8882" s="100"/>
      <c r="M8882" s="100"/>
      <c r="Q8882" s="99"/>
      <c r="R8882" s="340"/>
      <c r="S8882" s="119"/>
      <c r="T8882" s="123"/>
      <c r="U8882" s="119"/>
      <c r="V8882" s="99"/>
      <c r="W8882" s="127"/>
      <c r="X8882" s="99"/>
      <c r="Y8882" s="127"/>
    </row>
    <row r="8883" spans="3:25" ht="19" hidden="1">
      <c r="C8883" s="933"/>
      <c r="D8883" s="933"/>
      <c r="E8883" s="19"/>
      <c r="I8883" s="100"/>
      <c r="M8883" s="100"/>
      <c r="Q8883" s="99"/>
      <c r="R8883" s="340"/>
      <c r="S8883" s="119"/>
      <c r="T8883" s="123"/>
      <c r="U8883" s="119"/>
      <c r="V8883" s="99"/>
      <c r="W8883" s="127"/>
      <c r="X8883" s="99"/>
      <c r="Y8883" s="127"/>
    </row>
    <row r="8884" spans="3:25" ht="19" hidden="1">
      <c r="C8884" s="933"/>
      <c r="D8884" s="933"/>
      <c r="E8884" s="19"/>
      <c r="I8884" s="100"/>
      <c r="M8884" s="100"/>
      <c r="Q8884" s="99"/>
      <c r="R8884" s="340"/>
      <c r="S8884" s="119"/>
      <c r="T8884" s="123"/>
      <c r="U8884" s="119"/>
      <c r="V8884" s="99"/>
      <c r="W8884" s="127"/>
      <c r="X8884" s="99"/>
      <c r="Y8884" s="127"/>
    </row>
    <row r="8885" spans="3:25" ht="19" hidden="1">
      <c r="C8885" s="933"/>
      <c r="D8885" s="933"/>
      <c r="E8885" s="19"/>
      <c r="I8885" s="100"/>
      <c r="M8885" s="100"/>
      <c r="Q8885" s="99"/>
      <c r="R8885" s="340"/>
      <c r="S8885" s="119"/>
      <c r="T8885" s="123"/>
      <c r="U8885" s="119"/>
      <c r="V8885" s="99"/>
      <c r="W8885" s="127"/>
      <c r="X8885" s="99"/>
      <c r="Y8885" s="127"/>
    </row>
    <row r="8886" spans="3:25" ht="19" hidden="1">
      <c r="C8886" s="933"/>
      <c r="D8886" s="933"/>
      <c r="E8886" s="19"/>
      <c r="I8886" s="100"/>
      <c r="M8886" s="100"/>
      <c r="Q8886" s="99"/>
      <c r="R8886" s="340"/>
      <c r="S8886" s="119"/>
      <c r="T8886" s="123"/>
      <c r="U8886" s="119"/>
      <c r="V8886" s="99"/>
      <c r="W8886" s="127"/>
      <c r="X8886" s="99"/>
      <c r="Y8886" s="127"/>
    </row>
    <row r="8887" spans="3:25" ht="19" hidden="1">
      <c r="C8887" s="933"/>
      <c r="D8887" s="933"/>
      <c r="E8887" s="19"/>
      <c r="I8887" s="100"/>
      <c r="M8887" s="100"/>
      <c r="Q8887" s="99"/>
      <c r="R8887" s="340"/>
      <c r="S8887" s="119"/>
      <c r="T8887" s="123"/>
      <c r="U8887" s="119"/>
      <c r="V8887" s="99"/>
      <c r="W8887" s="127"/>
      <c r="X8887" s="99"/>
      <c r="Y8887" s="127"/>
    </row>
    <row r="8888" spans="3:25" ht="19" hidden="1">
      <c r="C8888" s="933"/>
      <c r="D8888" s="933"/>
      <c r="E8888" s="19"/>
      <c r="I8888" s="100"/>
      <c r="M8888" s="100"/>
      <c r="Q8888" s="99"/>
      <c r="R8888" s="340"/>
      <c r="S8888" s="119"/>
      <c r="T8888" s="123"/>
      <c r="U8888" s="119"/>
      <c r="V8888" s="99"/>
      <c r="W8888" s="127"/>
      <c r="X8888" s="99"/>
      <c r="Y8888" s="127"/>
    </row>
    <row r="8889" spans="3:25" ht="19" hidden="1">
      <c r="C8889" s="933"/>
      <c r="D8889" s="933"/>
      <c r="E8889" s="19"/>
      <c r="I8889" s="100"/>
      <c r="M8889" s="100"/>
      <c r="Q8889" s="99"/>
      <c r="R8889" s="340"/>
      <c r="S8889" s="119"/>
      <c r="T8889" s="123"/>
      <c r="U8889" s="119"/>
      <c r="V8889" s="99"/>
      <c r="W8889" s="127"/>
      <c r="X8889" s="99"/>
      <c r="Y8889" s="127"/>
    </row>
    <row r="8890" spans="3:25" ht="19" hidden="1">
      <c r="C8890" s="933"/>
      <c r="D8890" s="933"/>
      <c r="E8890" s="19"/>
      <c r="I8890" s="100"/>
      <c r="M8890" s="100"/>
      <c r="Q8890" s="99"/>
      <c r="R8890" s="340"/>
      <c r="S8890" s="119"/>
      <c r="T8890" s="123"/>
      <c r="U8890" s="119"/>
      <c r="V8890" s="99"/>
      <c r="W8890" s="127"/>
      <c r="X8890" s="99"/>
      <c r="Y8890" s="127"/>
    </row>
    <row r="8891" spans="3:25" ht="19" hidden="1">
      <c r="C8891" s="933"/>
      <c r="D8891" s="933"/>
      <c r="E8891" s="19"/>
      <c r="I8891" s="100"/>
      <c r="M8891" s="100"/>
      <c r="Q8891" s="99"/>
      <c r="R8891" s="340"/>
      <c r="S8891" s="119"/>
      <c r="T8891" s="123"/>
      <c r="U8891" s="119"/>
      <c r="V8891" s="99"/>
      <c r="W8891" s="127"/>
      <c r="X8891" s="99"/>
      <c r="Y8891" s="127"/>
    </row>
    <row r="8892" spans="3:25" ht="19" hidden="1">
      <c r="C8892" s="933"/>
      <c r="D8892" s="933"/>
      <c r="E8892" s="19"/>
      <c r="I8892" s="100"/>
      <c r="M8892" s="100"/>
      <c r="Q8892" s="99"/>
      <c r="R8892" s="340"/>
      <c r="S8892" s="119"/>
      <c r="T8892" s="123"/>
      <c r="U8892" s="119"/>
      <c r="V8892" s="99"/>
      <c r="W8892" s="127"/>
      <c r="X8892" s="99"/>
      <c r="Y8892" s="127"/>
    </row>
    <row r="8893" spans="3:25" ht="19" hidden="1">
      <c r="C8893" s="933"/>
      <c r="D8893" s="933"/>
      <c r="E8893" s="19"/>
      <c r="I8893" s="100"/>
      <c r="M8893" s="100"/>
      <c r="Q8893" s="99"/>
      <c r="R8893" s="340"/>
      <c r="S8893" s="119"/>
      <c r="T8893" s="123"/>
      <c r="U8893" s="119"/>
      <c r="V8893" s="99"/>
      <c r="W8893" s="127"/>
      <c r="X8893" s="99"/>
      <c r="Y8893" s="127"/>
    </row>
    <row r="8894" spans="3:25" ht="19" hidden="1">
      <c r="C8894" s="933"/>
      <c r="D8894" s="933"/>
      <c r="E8894" s="19"/>
      <c r="I8894" s="100"/>
      <c r="M8894" s="100"/>
      <c r="Q8894" s="99"/>
      <c r="R8894" s="340"/>
      <c r="S8894" s="119"/>
      <c r="T8894" s="123"/>
      <c r="U8894" s="119"/>
      <c r="V8894" s="99"/>
      <c r="W8894" s="127"/>
      <c r="X8894" s="99"/>
      <c r="Y8894" s="127"/>
    </row>
    <row r="8895" spans="3:25" ht="19" hidden="1">
      <c r="C8895" s="933"/>
      <c r="D8895" s="933"/>
      <c r="E8895" s="19"/>
      <c r="I8895" s="100"/>
      <c r="M8895" s="100"/>
      <c r="Q8895" s="99"/>
      <c r="R8895" s="340"/>
      <c r="S8895" s="119"/>
      <c r="T8895" s="123"/>
      <c r="U8895" s="119"/>
      <c r="V8895" s="99"/>
      <c r="W8895" s="127"/>
      <c r="X8895" s="99"/>
      <c r="Y8895" s="127"/>
    </row>
    <row r="8896" spans="3:25" ht="19" hidden="1">
      <c r="C8896" s="933"/>
      <c r="D8896" s="933"/>
      <c r="E8896" s="19"/>
      <c r="I8896" s="100"/>
      <c r="M8896" s="100"/>
      <c r="Q8896" s="99"/>
      <c r="R8896" s="340"/>
      <c r="S8896" s="119"/>
      <c r="T8896" s="123"/>
      <c r="U8896" s="119"/>
      <c r="V8896" s="99"/>
      <c r="W8896" s="127"/>
      <c r="X8896" s="99"/>
      <c r="Y8896" s="127"/>
    </row>
    <row r="8897" spans="3:25" ht="19" hidden="1">
      <c r="C8897" s="933"/>
      <c r="D8897" s="933"/>
      <c r="E8897" s="19"/>
      <c r="I8897" s="100"/>
      <c r="M8897" s="100"/>
      <c r="Q8897" s="99"/>
      <c r="R8897" s="340"/>
      <c r="S8897" s="119"/>
      <c r="T8897" s="123"/>
      <c r="U8897" s="119"/>
      <c r="V8897" s="99"/>
      <c r="W8897" s="127"/>
      <c r="X8897" s="99"/>
      <c r="Y8897" s="127"/>
    </row>
    <row r="8898" spans="3:25" ht="19" hidden="1">
      <c r="C8898" s="933"/>
      <c r="D8898" s="933"/>
      <c r="E8898" s="19"/>
      <c r="I8898" s="100"/>
      <c r="M8898" s="100"/>
      <c r="Q8898" s="99"/>
      <c r="R8898" s="340"/>
      <c r="S8898" s="119"/>
      <c r="T8898" s="123"/>
      <c r="U8898" s="119"/>
      <c r="V8898" s="99"/>
      <c r="W8898" s="127"/>
      <c r="X8898" s="99"/>
      <c r="Y8898" s="127"/>
    </row>
    <row r="8899" spans="3:25" ht="19" hidden="1">
      <c r="C8899" s="933"/>
      <c r="D8899" s="933"/>
      <c r="E8899" s="19"/>
      <c r="I8899" s="100"/>
      <c r="M8899" s="100"/>
      <c r="Q8899" s="99"/>
      <c r="R8899" s="340"/>
      <c r="S8899" s="119"/>
      <c r="T8899" s="123"/>
      <c r="U8899" s="119"/>
      <c r="V8899" s="99"/>
      <c r="W8899" s="127"/>
      <c r="X8899" s="99"/>
      <c r="Y8899" s="127"/>
    </row>
    <row r="8900" spans="3:25" ht="19" hidden="1">
      <c r="C8900" s="933"/>
      <c r="D8900" s="933"/>
      <c r="E8900" s="19"/>
      <c r="I8900" s="100"/>
      <c r="M8900" s="100"/>
      <c r="Q8900" s="99"/>
      <c r="R8900" s="340"/>
      <c r="S8900" s="119"/>
      <c r="T8900" s="123"/>
      <c r="U8900" s="119"/>
      <c r="V8900" s="99"/>
      <c r="W8900" s="127"/>
      <c r="X8900" s="99"/>
      <c r="Y8900" s="127"/>
    </row>
    <row r="8901" spans="3:25" ht="19" hidden="1">
      <c r="C8901" s="933"/>
      <c r="D8901" s="933"/>
      <c r="E8901" s="19"/>
      <c r="I8901" s="100"/>
      <c r="M8901" s="100"/>
      <c r="Q8901" s="99"/>
      <c r="R8901" s="340"/>
      <c r="S8901" s="119"/>
      <c r="T8901" s="123"/>
      <c r="U8901" s="119"/>
      <c r="V8901" s="99"/>
      <c r="W8901" s="127"/>
      <c r="X8901" s="99"/>
      <c r="Y8901" s="127"/>
    </row>
    <row r="8902" spans="3:25" ht="19" hidden="1">
      <c r="C8902" s="933"/>
      <c r="D8902" s="933"/>
      <c r="E8902" s="19"/>
      <c r="I8902" s="100"/>
      <c r="M8902" s="100"/>
      <c r="Q8902" s="99"/>
      <c r="R8902" s="340"/>
      <c r="S8902" s="119"/>
      <c r="T8902" s="123"/>
      <c r="U8902" s="119"/>
      <c r="V8902" s="99"/>
      <c r="W8902" s="127"/>
      <c r="X8902" s="99"/>
      <c r="Y8902" s="127"/>
    </row>
    <row r="8903" spans="3:25" ht="19" hidden="1">
      <c r="C8903" s="933"/>
      <c r="D8903" s="933"/>
      <c r="E8903" s="19"/>
      <c r="I8903" s="100"/>
      <c r="M8903" s="100"/>
      <c r="Q8903" s="99"/>
      <c r="R8903" s="340"/>
      <c r="S8903" s="119"/>
      <c r="T8903" s="123"/>
      <c r="U8903" s="119"/>
      <c r="V8903" s="99"/>
      <c r="W8903" s="127"/>
      <c r="X8903" s="99"/>
      <c r="Y8903" s="127"/>
    </row>
    <row r="8904" spans="3:25" ht="19" hidden="1">
      <c r="C8904" s="933"/>
      <c r="D8904" s="933"/>
      <c r="E8904" s="19"/>
      <c r="I8904" s="100"/>
      <c r="M8904" s="100"/>
      <c r="Q8904" s="99"/>
      <c r="R8904" s="340"/>
      <c r="S8904" s="119"/>
      <c r="T8904" s="123"/>
      <c r="U8904" s="119"/>
      <c r="V8904" s="99"/>
      <c r="W8904" s="127"/>
      <c r="X8904" s="99"/>
      <c r="Y8904" s="127"/>
    </row>
    <row r="8905" spans="3:25" ht="19" hidden="1">
      <c r="C8905" s="933"/>
      <c r="D8905" s="933"/>
      <c r="E8905" s="19"/>
      <c r="I8905" s="100"/>
      <c r="M8905" s="100"/>
      <c r="Q8905" s="99"/>
      <c r="R8905" s="340"/>
      <c r="S8905" s="119"/>
      <c r="T8905" s="123"/>
      <c r="U8905" s="119"/>
      <c r="V8905" s="99"/>
      <c r="W8905" s="127"/>
      <c r="X8905" s="99"/>
      <c r="Y8905" s="127"/>
    </row>
    <row r="8906" spans="3:25" ht="19" hidden="1">
      <c r="C8906" s="933"/>
      <c r="D8906" s="933"/>
      <c r="E8906" s="19"/>
      <c r="I8906" s="100"/>
      <c r="M8906" s="100"/>
      <c r="Q8906" s="99"/>
      <c r="R8906" s="340"/>
      <c r="S8906" s="119"/>
      <c r="T8906" s="123"/>
      <c r="U8906" s="119"/>
      <c r="V8906" s="99"/>
      <c r="W8906" s="127"/>
      <c r="X8906" s="99"/>
      <c r="Y8906" s="127"/>
    </row>
    <row r="8907" spans="3:25" ht="19" hidden="1">
      <c r="C8907" s="933"/>
      <c r="D8907" s="933"/>
      <c r="E8907" s="19"/>
      <c r="I8907" s="100"/>
      <c r="M8907" s="100"/>
      <c r="Q8907" s="99"/>
      <c r="R8907" s="340"/>
      <c r="S8907" s="119"/>
      <c r="T8907" s="123"/>
      <c r="U8907" s="119"/>
      <c r="V8907" s="99"/>
      <c r="W8907" s="127"/>
      <c r="X8907" s="99"/>
      <c r="Y8907" s="127"/>
    </row>
    <row r="8908" spans="3:25" ht="19" hidden="1">
      <c r="C8908" s="933"/>
      <c r="D8908" s="933"/>
      <c r="E8908" s="19"/>
      <c r="I8908" s="100"/>
      <c r="M8908" s="100"/>
      <c r="Q8908" s="99"/>
      <c r="R8908" s="340"/>
      <c r="S8908" s="119"/>
      <c r="T8908" s="123"/>
      <c r="U8908" s="119"/>
      <c r="V8908" s="99"/>
      <c r="W8908" s="127"/>
      <c r="X8908" s="99"/>
      <c r="Y8908" s="127"/>
    </row>
    <row r="8909" spans="3:25" ht="19" hidden="1">
      <c r="C8909" s="933"/>
      <c r="D8909" s="933"/>
      <c r="E8909" s="19"/>
      <c r="I8909" s="100"/>
      <c r="M8909" s="100"/>
      <c r="Q8909" s="99"/>
      <c r="R8909" s="340"/>
      <c r="S8909" s="119"/>
      <c r="T8909" s="123"/>
      <c r="U8909" s="119"/>
      <c r="V8909" s="99"/>
      <c r="W8909" s="127"/>
      <c r="X8909" s="99"/>
      <c r="Y8909" s="127"/>
    </row>
    <row r="8910" spans="3:25" ht="19" hidden="1">
      <c r="C8910" s="933"/>
      <c r="D8910" s="933"/>
      <c r="E8910" s="19"/>
      <c r="I8910" s="100"/>
      <c r="M8910" s="100"/>
      <c r="Q8910" s="99"/>
      <c r="R8910" s="340"/>
      <c r="S8910" s="119"/>
      <c r="T8910" s="123"/>
      <c r="U8910" s="119"/>
      <c r="V8910" s="99"/>
      <c r="W8910" s="127"/>
      <c r="X8910" s="99"/>
      <c r="Y8910" s="127"/>
    </row>
    <row r="8911" spans="3:25" ht="19" hidden="1">
      <c r="C8911" s="933"/>
      <c r="D8911" s="933"/>
      <c r="E8911" s="19"/>
      <c r="I8911" s="100"/>
      <c r="M8911" s="100"/>
      <c r="Q8911" s="99"/>
      <c r="R8911" s="340"/>
      <c r="S8911" s="119"/>
      <c r="T8911" s="123"/>
      <c r="U8911" s="119"/>
      <c r="V8911" s="99"/>
      <c r="W8911" s="127"/>
      <c r="X8911" s="99"/>
      <c r="Y8911" s="127"/>
    </row>
    <row r="8912" spans="3:25" ht="19" hidden="1">
      <c r="C8912" s="933"/>
      <c r="D8912" s="933"/>
      <c r="E8912" s="19"/>
      <c r="I8912" s="100"/>
      <c r="M8912" s="100"/>
      <c r="Q8912" s="99"/>
      <c r="R8912" s="340"/>
      <c r="S8912" s="119"/>
      <c r="T8912" s="123"/>
      <c r="U8912" s="119"/>
      <c r="V8912" s="99"/>
      <c r="W8912" s="127"/>
      <c r="X8912" s="99"/>
      <c r="Y8912" s="127"/>
    </row>
    <row r="8913" spans="3:25" ht="19" hidden="1">
      <c r="C8913" s="933"/>
      <c r="D8913" s="933"/>
      <c r="E8913" s="19"/>
      <c r="I8913" s="100"/>
      <c r="M8913" s="100"/>
      <c r="Q8913" s="99"/>
      <c r="R8913" s="340"/>
      <c r="S8913" s="119"/>
      <c r="T8913" s="123"/>
      <c r="U8913" s="119"/>
      <c r="V8913" s="99"/>
      <c r="W8913" s="127"/>
      <c r="X8913" s="99"/>
      <c r="Y8913" s="127"/>
    </row>
    <row r="8914" spans="3:25" ht="19" hidden="1">
      <c r="C8914" s="933"/>
      <c r="D8914" s="933"/>
      <c r="E8914" s="19"/>
      <c r="I8914" s="100"/>
      <c r="M8914" s="100"/>
      <c r="Q8914" s="99"/>
      <c r="R8914" s="340"/>
      <c r="S8914" s="119"/>
      <c r="T8914" s="123"/>
      <c r="U8914" s="119"/>
      <c r="V8914" s="99"/>
      <c r="W8914" s="127"/>
      <c r="X8914" s="99"/>
      <c r="Y8914" s="127"/>
    </row>
    <row r="8915" spans="3:25" ht="19" hidden="1">
      <c r="C8915" s="933"/>
      <c r="D8915" s="933"/>
      <c r="E8915" s="19"/>
      <c r="I8915" s="100"/>
      <c r="M8915" s="100"/>
      <c r="Q8915" s="99"/>
      <c r="R8915" s="340"/>
      <c r="S8915" s="119"/>
      <c r="T8915" s="123"/>
      <c r="U8915" s="119"/>
      <c r="V8915" s="99"/>
      <c r="W8915" s="127"/>
      <c r="X8915" s="99"/>
      <c r="Y8915" s="127"/>
    </row>
    <row r="8916" spans="3:25" ht="19" hidden="1">
      <c r="C8916" s="933"/>
      <c r="D8916" s="933"/>
      <c r="E8916" s="19"/>
      <c r="I8916" s="100"/>
      <c r="M8916" s="100"/>
      <c r="Q8916" s="99"/>
      <c r="R8916" s="340"/>
      <c r="S8916" s="119"/>
      <c r="T8916" s="123"/>
      <c r="U8916" s="119"/>
      <c r="V8916" s="99"/>
      <c r="W8916" s="127"/>
      <c r="X8916" s="99"/>
      <c r="Y8916" s="127"/>
    </row>
    <row r="8917" spans="3:25" ht="19" hidden="1">
      <c r="C8917" s="933"/>
      <c r="D8917" s="933"/>
      <c r="E8917" s="19"/>
      <c r="I8917" s="100"/>
      <c r="M8917" s="100"/>
      <c r="Q8917" s="99"/>
      <c r="R8917" s="340"/>
      <c r="S8917" s="119"/>
      <c r="T8917" s="123"/>
      <c r="U8917" s="119"/>
      <c r="V8917" s="99"/>
      <c r="W8917" s="127"/>
      <c r="X8917" s="99"/>
      <c r="Y8917" s="127"/>
    </row>
    <row r="8918" spans="3:25" ht="19" hidden="1">
      <c r="C8918" s="933"/>
      <c r="D8918" s="933"/>
      <c r="E8918" s="19"/>
      <c r="I8918" s="100"/>
      <c r="M8918" s="100"/>
      <c r="Q8918" s="99"/>
      <c r="R8918" s="340"/>
      <c r="S8918" s="119"/>
      <c r="T8918" s="123"/>
      <c r="U8918" s="119"/>
      <c r="V8918" s="99"/>
      <c r="W8918" s="127"/>
      <c r="X8918" s="99"/>
      <c r="Y8918" s="127"/>
    </row>
    <row r="8919" spans="3:25" ht="19" hidden="1">
      <c r="C8919" s="933"/>
      <c r="D8919" s="933"/>
      <c r="E8919" s="19"/>
      <c r="I8919" s="100"/>
      <c r="M8919" s="100"/>
      <c r="Q8919" s="99"/>
      <c r="R8919" s="340"/>
      <c r="S8919" s="119"/>
      <c r="T8919" s="123"/>
      <c r="U8919" s="119"/>
      <c r="V8919" s="99"/>
      <c r="W8919" s="127"/>
      <c r="X8919" s="99"/>
      <c r="Y8919" s="127"/>
    </row>
    <row r="8920" spans="3:25" ht="19" hidden="1">
      <c r="C8920" s="933"/>
      <c r="D8920" s="933"/>
      <c r="E8920" s="19"/>
      <c r="I8920" s="100"/>
      <c r="M8920" s="100"/>
      <c r="Q8920" s="99"/>
      <c r="R8920" s="340"/>
      <c r="S8920" s="119"/>
      <c r="T8920" s="123"/>
      <c r="U8920" s="119"/>
      <c r="V8920" s="99"/>
      <c r="W8920" s="127"/>
      <c r="X8920" s="99"/>
      <c r="Y8920" s="127"/>
    </row>
    <row r="8921" spans="3:25" ht="19" hidden="1">
      <c r="C8921" s="933"/>
      <c r="D8921" s="933"/>
      <c r="E8921" s="19"/>
      <c r="I8921" s="100"/>
      <c r="M8921" s="100"/>
      <c r="Q8921" s="99"/>
      <c r="R8921" s="340"/>
      <c r="S8921" s="119"/>
      <c r="T8921" s="123"/>
      <c r="U8921" s="119"/>
      <c r="V8921" s="99"/>
      <c r="W8921" s="127"/>
      <c r="X8921" s="99"/>
      <c r="Y8921" s="127"/>
    </row>
    <row r="8922" spans="3:25" ht="19" hidden="1">
      <c r="C8922" s="933"/>
      <c r="D8922" s="933"/>
      <c r="E8922" s="19"/>
      <c r="I8922" s="100"/>
      <c r="M8922" s="100"/>
      <c r="Q8922" s="99"/>
      <c r="R8922" s="340"/>
      <c r="S8922" s="119"/>
      <c r="T8922" s="123"/>
      <c r="U8922" s="119"/>
      <c r="V8922" s="99"/>
      <c r="W8922" s="127"/>
      <c r="X8922" s="99"/>
      <c r="Y8922" s="127"/>
    </row>
    <row r="8923" spans="3:25" ht="19" hidden="1">
      <c r="C8923" s="933"/>
      <c r="D8923" s="933"/>
      <c r="E8923" s="19"/>
      <c r="I8923" s="100"/>
      <c r="M8923" s="100"/>
      <c r="Q8923" s="99"/>
      <c r="R8923" s="340"/>
      <c r="S8923" s="119"/>
      <c r="T8923" s="123"/>
      <c r="U8923" s="119"/>
      <c r="V8923" s="99"/>
      <c r="W8923" s="127"/>
      <c r="X8923" s="99"/>
      <c r="Y8923" s="127"/>
    </row>
    <row r="8924" spans="3:25" ht="19" hidden="1">
      <c r="C8924" s="933"/>
      <c r="D8924" s="933"/>
      <c r="E8924" s="19"/>
      <c r="I8924" s="100"/>
      <c r="M8924" s="100"/>
      <c r="Q8924" s="99"/>
      <c r="R8924" s="340"/>
      <c r="S8924" s="119"/>
      <c r="T8924" s="123"/>
      <c r="U8924" s="119"/>
      <c r="V8924" s="99"/>
      <c r="W8924" s="127"/>
      <c r="X8924" s="99"/>
      <c r="Y8924" s="127"/>
    </row>
    <row r="8925" spans="3:25" ht="19" hidden="1">
      <c r="C8925" s="933"/>
      <c r="D8925" s="933"/>
      <c r="E8925" s="19"/>
      <c r="I8925" s="100"/>
      <c r="M8925" s="100"/>
      <c r="Q8925" s="99"/>
      <c r="R8925" s="340"/>
      <c r="S8925" s="119"/>
      <c r="T8925" s="123"/>
      <c r="U8925" s="119"/>
      <c r="V8925" s="99"/>
      <c r="W8925" s="127"/>
      <c r="X8925" s="99"/>
      <c r="Y8925" s="127"/>
    </row>
    <row r="8926" spans="3:25" ht="19" hidden="1">
      <c r="C8926" s="933"/>
      <c r="D8926" s="933"/>
      <c r="E8926" s="19"/>
      <c r="I8926" s="100"/>
      <c r="M8926" s="100"/>
      <c r="Q8926" s="99"/>
      <c r="R8926" s="340"/>
      <c r="S8926" s="119"/>
      <c r="T8926" s="123"/>
      <c r="U8926" s="119"/>
      <c r="V8926" s="99"/>
      <c r="W8926" s="127"/>
      <c r="X8926" s="99"/>
      <c r="Y8926" s="127"/>
    </row>
    <row r="8927" spans="3:25" ht="19" hidden="1">
      <c r="C8927" s="933"/>
      <c r="D8927" s="933"/>
      <c r="E8927" s="19"/>
      <c r="I8927" s="100"/>
      <c r="M8927" s="100"/>
      <c r="Q8927" s="99"/>
      <c r="R8927" s="340"/>
      <c r="S8927" s="119"/>
      <c r="T8927" s="123"/>
      <c r="U8927" s="119"/>
      <c r="V8927" s="99"/>
      <c r="W8927" s="127"/>
      <c r="X8927" s="99"/>
      <c r="Y8927" s="127"/>
    </row>
    <row r="8928" spans="3:25" ht="19" hidden="1">
      <c r="C8928" s="933"/>
      <c r="D8928" s="933"/>
      <c r="E8928" s="19"/>
      <c r="I8928" s="100"/>
      <c r="M8928" s="100"/>
      <c r="Q8928" s="99"/>
      <c r="R8928" s="340"/>
      <c r="S8928" s="119"/>
      <c r="T8928" s="123"/>
      <c r="U8928" s="119"/>
      <c r="V8928" s="99"/>
      <c r="W8928" s="127"/>
      <c r="X8928" s="99"/>
      <c r="Y8928" s="127"/>
    </row>
    <row r="8929" spans="3:25" ht="19" hidden="1">
      <c r="C8929" s="933"/>
      <c r="D8929" s="933"/>
      <c r="E8929" s="19"/>
      <c r="I8929" s="100"/>
      <c r="M8929" s="100"/>
      <c r="Q8929" s="99"/>
      <c r="R8929" s="340"/>
      <c r="S8929" s="119"/>
      <c r="T8929" s="123"/>
      <c r="U8929" s="119"/>
      <c r="V8929" s="99"/>
      <c r="W8929" s="127"/>
      <c r="X8929" s="99"/>
      <c r="Y8929" s="127"/>
    </row>
    <row r="8930" spans="3:25" ht="19" hidden="1">
      <c r="C8930" s="933"/>
      <c r="D8930" s="933"/>
      <c r="E8930" s="19"/>
      <c r="I8930" s="100"/>
      <c r="M8930" s="100"/>
      <c r="Q8930" s="99"/>
      <c r="R8930" s="340"/>
      <c r="S8930" s="119"/>
      <c r="T8930" s="123"/>
      <c r="U8930" s="119"/>
      <c r="V8930" s="99"/>
      <c r="W8930" s="127"/>
      <c r="X8930" s="99"/>
      <c r="Y8930" s="127"/>
    </row>
    <row r="8931" spans="3:25" ht="19" hidden="1">
      <c r="C8931" s="933"/>
      <c r="D8931" s="933"/>
      <c r="E8931" s="19"/>
      <c r="I8931" s="100"/>
      <c r="M8931" s="100"/>
      <c r="Q8931" s="99"/>
      <c r="R8931" s="340"/>
      <c r="S8931" s="119"/>
      <c r="T8931" s="123"/>
      <c r="U8931" s="119"/>
      <c r="V8931" s="99"/>
      <c r="W8931" s="127"/>
      <c r="X8931" s="99"/>
      <c r="Y8931" s="127"/>
    </row>
    <row r="8932" spans="3:25" ht="19" hidden="1">
      <c r="C8932" s="933"/>
      <c r="D8932" s="933"/>
      <c r="E8932" s="19"/>
      <c r="I8932" s="100"/>
      <c r="M8932" s="100"/>
      <c r="Q8932" s="99"/>
      <c r="R8932" s="340"/>
      <c r="S8932" s="119"/>
      <c r="T8932" s="123"/>
      <c r="U8932" s="119"/>
      <c r="V8932" s="99"/>
      <c r="W8932" s="127"/>
      <c r="X8932" s="99"/>
      <c r="Y8932" s="127"/>
    </row>
    <row r="8933" spans="3:25" ht="19" hidden="1">
      <c r="C8933" s="933"/>
      <c r="D8933" s="933"/>
      <c r="E8933" s="19"/>
      <c r="I8933" s="100"/>
      <c r="M8933" s="100"/>
      <c r="Q8933" s="99"/>
      <c r="R8933" s="340"/>
      <c r="S8933" s="119"/>
      <c r="T8933" s="123"/>
      <c r="U8933" s="119"/>
      <c r="V8933" s="99"/>
      <c r="W8933" s="127"/>
      <c r="X8933" s="99"/>
      <c r="Y8933" s="127"/>
    </row>
    <row r="8934" spans="3:25" ht="19" hidden="1">
      <c r="C8934" s="933"/>
      <c r="D8934" s="933"/>
      <c r="E8934" s="19"/>
      <c r="I8934" s="100"/>
      <c r="M8934" s="100"/>
      <c r="Q8934" s="99"/>
      <c r="R8934" s="340"/>
      <c r="S8934" s="119"/>
      <c r="T8934" s="123"/>
      <c r="U8934" s="119"/>
      <c r="V8934" s="99"/>
      <c r="W8934" s="127"/>
      <c r="X8934" s="99"/>
      <c r="Y8934" s="127"/>
    </row>
    <row r="8935" spans="3:25" ht="19" hidden="1">
      <c r="C8935" s="933"/>
      <c r="D8935" s="933"/>
      <c r="E8935" s="19"/>
      <c r="I8935" s="100"/>
      <c r="M8935" s="100"/>
      <c r="Q8935" s="99"/>
      <c r="R8935" s="340"/>
      <c r="S8935" s="119"/>
      <c r="T8935" s="123"/>
      <c r="U8935" s="119"/>
      <c r="V8935" s="99"/>
      <c r="W8935" s="127"/>
      <c r="X8935" s="99"/>
      <c r="Y8935" s="127"/>
    </row>
    <row r="8936" spans="3:25" ht="19" hidden="1">
      <c r="C8936" s="933"/>
      <c r="D8936" s="933"/>
      <c r="E8936" s="19"/>
      <c r="I8936" s="100"/>
      <c r="M8936" s="100"/>
      <c r="Q8936" s="99"/>
      <c r="R8936" s="340"/>
      <c r="S8936" s="119"/>
      <c r="T8936" s="123"/>
      <c r="U8936" s="119"/>
      <c r="V8936" s="99"/>
      <c r="W8936" s="127"/>
      <c r="X8936" s="99"/>
      <c r="Y8936" s="127"/>
    </row>
    <row r="8937" spans="3:25" ht="19" hidden="1">
      <c r="C8937" s="933"/>
      <c r="D8937" s="933"/>
      <c r="E8937" s="19"/>
      <c r="I8937" s="100"/>
      <c r="M8937" s="100"/>
      <c r="Q8937" s="99"/>
      <c r="R8937" s="340"/>
      <c r="S8937" s="119"/>
      <c r="T8937" s="123"/>
      <c r="U8937" s="119"/>
      <c r="V8937" s="99"/>
      <c r="W8937" s="127"/>
      <c r="X8937" s="99"/>
      <c r="Y8937" s="127"/>
    </row>
    <row r="8938" spans="3:25" ht="19" hidden="1">
      <c r="C8938" s="933"/>
      <c r="D8938" s="933"/>
      <c r="E8938" s="19"/>
      <c r="I8938" s="100"/>
      <c r="M8938" s="100"/>
      <c r="Q8938" s="99"/>
      <c r="R8938" s="340"/>
      <c r="S8938" s="119"/>
      <c r="T8938" s="123"/>
      <c r="U8938" s="119"/>
      <c r="V8938" s="99"/>
      <c r="W8938" s="127"/>
      <c r="X8938" s="99"/>
      <c r="Y8938" s="127"/>
    </row>
    <row r="8939" spans="3:25" ht="19" hidden="1">
      <c r="C8939" s="933"/>
      <c r="D8939" s="933"/>
      <c r="E8939" s="19"/>
      <c r="I8939" s="100"/>
      <c r="M8939" s="100"/>
      <c r="Q8939" s="99"/>
      <c r="R8939" s="340"/>
      <c r="S8939" s="119"/>
      <c r="T8939" s="123"/>
      <c r="U8939" s="119"/>
      <c r="V8939" s="99"/>
      <c r="W8939" s="127"/>
      <c r="X8939" s="99"/>
      <c r="Y8939" s="127"/>
    </row>
    <row r="8940" spans="3:25" ht="19" hidden="1">
      <c r="C8940" s="933"/>
      <c r="D8940" s="933"/>
      <c r="E8940" s="19"/>
      <c r="I8940" s="100"/>
      <c r="M8940" s="100"/>
      <c r="Q8940" s="99"/>
      <c r="R8940" s="340"/>
      <c r="S8940" s="119"/>
      <c r="T8940" s="123"/>
      <c r="U8940" s="119"/>
      <c r="V8940" s="99"/>
      <c r="W8940" s="127"/>
      <c r="X8940" s="99"/>
      <c r="Y8940" s="127"/>
    </row>
    <row r="8941" spans="3:25" ht="19" hidden="1">
      <c r="C8941" s="933"/>
      <c r="D8941" s="933"/>
      <c r="E8941" s="19"/>
      <c r="I8941" s="100"/>
      <c r="M8941" s="100"/>
      <c r="Q8941" s="99"/>
      <c r="R8941" s="340"/>
      <c r="S8941" s="119"/>
      <c r="T8941" s="123"/>
      <c r="U8941" s="119"/>
      <c r="V8941" s="99"/>
      <c r="W8941" s="127"/>
      <c r="X8941" s="99"/>
      <c r="Y8941" s="127"/>
    </row>
    <row r="8942" spans="3:25" ht="19" hidden="1">
      <c r="C8942" s="933"/>
      <c r="D8942" s="933"/>
      <c r="E8942" s="19"/>
      <c r="I8942" s="100"/>
      <c r="M8942" s="100"/>
      <c r="Q8942" s="99"/>
      <c r="R8942" s="340"/>
      <c r="S8942" s="119"/>
      <c r="T8942" s="123"/>
      <c r="U8942" s="119"/>
      <c r="V8942" s="99"/>
      <c r="W8942" s="127"/>
      <c r="X8942" s="99"/>
      <c r="Y8942" s="127"/>
    </row>
    <row r="8943" spans="3:25" ht="19" hidden="1">
      <c r="C8943" s="933"/>
      <c r="D8943" s="933"/>
      <c r="E8943" s="19"/>
      <c r="I8943" s="100"/>
      <c r="M8943" s="100"/>
      <c r="Q8943" s="99"/>
      <c r="R8943" s="340"/>
      <c r="S8943" s="119"/>
      <c r="T8943" s="123"/>
      <c r="U8943" s="119"/>
      <c r="V8943" s="99"/>
      <c r="W8943" s="127"/>
      <c r="X8943" s="99"/>
      <c r="Y8943" s="127"/>
    </row>
    <row r="8944" spans="3:25" ht="19" hidden="1">
      <c r="C8944" s="933"/>
      <c r="D8944" s="933"/>
      <c r="E8944" s="19"/>
      <c r="I8944" s="100"/>
      <c r="M8944" s="100"/>
      <c r="Q8944" s="99"/>
      <c r="R8944" s="340"/>
      <c r="S8944" s="119"/>
      <c r="T8944" s="123"/>
      <c r="U8944" s="119"/>
      <c r="V8944" s="99"/>
      <c r="W8944" s="127"/>
      <c r="X8944" s="99"/>
      <c r="Y8944" s="127"/>
    </row>
    <row r="8945" spans="3:25" ht="19" hidden="1">
      <c r="C8945" s="933"/>
      <c r="D8945" s="933"/>
      <c r="E8945" s="19"/>
      <c r="I8945" s="100"/>
      <c r="M8945" s="100"/>
      <c r="Q8945" s="99"/>
      <c r="R8945" s="340"/>
      <c r="S8945" s="119"/>
      <c r="T8945" s="123"/>
      <c r="U8945" s="119"/>
      <c r="V8945" s="99"/>
      <c r="W8945" s="127"/>
      <c r="X8945" s="99"/>
      <c r="Y8945" s="127"/>
    </row>
    <row r="8946" spans="3:25" ht="19" hidden="1">
      <c r="C8946" s="933"/>
      <c r="D8946" s="933"/>
      <c r="E8946" s="19"/>
      <c r="I8946" s="100"/>
      <c r="M8946" s="100"/>
      <c r="Q8946" s="99"/>
      <c r="R8946" s="340"/>
      <c r="S8946" s="119"/>
      <c r="T8946" s="123"/>
      <c r="U8946" s="119"/>
      <c r="V8946" s="99"/>
      <c r="W8946" s="127"/>
      <c r="X8946" s="99"/>
      <c r="Y8946" s="127"/>
    </row>
    <row r="8947" spans="3:25" ht="19" hidden="1">
      <c r="C8947" s="933"/>
      <c r="D8947" s="933"/>
      <c r="E8947" s="19"/>
      <c r="I8947" s="100"/>
      <c r="M8947" s="100"/>
      <c r="Q8947" s="99"/>
      <c r="R8947" s="340"/>
      <c r="S8947" s="119"/>
      <c r="T8947" s="123"/>
      <c r="U8947" s="119"/>
      <c r="V8947" s="99"/>
      <c r="W8947" s="127"/>
      <c r="X8947" s="99"/>
      <c r="Y8947" s="127"/>
    </row>
    <row r="8948" spans="3:25" ht="19" hidden="1">
      <c r="C8948" s="933"/>
      <c r="D8948" s="933"/>
      <c r="E8948" s="19"/>
      <c r="I8948" s="100"/>
      <c r="M8948" s="100"/>
      <c r="Q8948" s="99"/>
      <c r="R8948" s="340"/>
      <c r="S8948" s="119"/>
      <c r="T8948" s="123"/>
      <c r="U8948" s="119"/>
      <c r="V8948" s="99"/>
      <c r="W8948" s="127"/>
      <c r="X8948" s="99"/>
      <c r="Y8948" s="127"/>
    </row>
    <row r="8949" spans="3:25" ht="19" hidden="1">
      <c r="C8949" s="933"/>
      <c r="D8949" s="933"/>
      <c r="E8949" s="19"/>
      <c r="I8949" s="100"/>
      <c r="M8949" s="100"/>
      <c r="Q8949" s="99"/>
      <c r="R8949" s="340"/>
      <c r="S8949" s="119"/>
      <c r="T8949" s="123"/>
      <c r="U8949" s="119"/>
      <c r="V8949" s="99"/>
      <c r="W8949" s="127"/>
      <c r="X8949" s="99"/>
      <c r="Y8949" s="127"/>
    </row>
    <row r="8950" spans="3:25" ht="19" hidden="1">
      <c r="C8950" s="933"/>
      <c r="D8950" s="933"/>
      <c r="E8950" s="19"/>
      <c r="I8950" s="100"/>
      <c r="M8950" s="100"/>
      <c r="Q8950" s="99"/>
      <c r="R8950" s="340"/>
      <c r="S8950" s="119"/>
      <c r="T8950" s="123"/>
      <c r="U8950" s="119"/>
      <c r="V8950" s="99"/>
      <c r="W8950" s="127"/>
      <c r="X8950" s="99"/>
      <c r="Y8950" s="127"/>
    </row>
    <row r="8951" spans="3:25" ht="19" hidden="1">
      <c r="C8951" s="933"/>
      <c r="D8951" s="933"/>
      <c r="E8951" s="19"/>
      <c r="I8951" s="100"/>
      <c r="M8951" s="100"/>
      <c r="Q8951" s="99"/>
      <c r="R8951" s="340"/>
      <c r="S8951" s="119"/>
      <c r="T8951" s="123"/>
      <c r="U8951" s="119"/>
      <c r="V8951" s="99"/>
      <c r="W8951" s="127"/>
      <c r="X8951" s="99"/>
      <c r="Y8951" s="127"/>
    </row>
    <row r="8952" spans="3:25" ht="19" hidden="1">
      <c r="C8952" s="933"/>
      <c r="D8952" s="933"/>
      <c r="E8952" s="19"/>
      <c r="I8952" s="100"/>
      <c r="M8952" s="100"/>
      <c r="Q8952" s="99"/>
      <c r="R8952" s="340"/>
      <c r="S8952" s="119"/>
      <c r="T8952" s="123"/>
      <c r="U8952" s="119"/>
      <c r="V8952" s="99"/>
      <c r="W8952" s="127"/>
      <c r="X8952" s="99"/>
      <c r="Y8952" s="127"/>
    </row>
    <row r="8953" spans="3:25" ht="19" hidden="1">
      <c r="C8953" s="933"/>
      <c r="D8953" s="933"/>
      <c r="E8953" s="19"/>
      <c r="I8953" s="100"/>
      <c r="M8953" s="100"/>
      <c r="Q8953" s="99"/>
      <c r="R8953" s="340"/>
      <c r="S8953" s="119"/>
      <c r="T8953" s="123"/>
      <c r="U8953" s="119"/>
      <c r="V8953" s="99"/>
      <c r="W8953" s="127"/>
      <c r="X8953" s="99"/>
      <c r="Y8953" s="127"/>
    </row>
    <row r="8954" spans="3:25" ht="19" hidden="1">
      <c r="C8954" s="933"/>
      <c r="D8954" s="933"/>
      <c r="E8954" s="19"/>
      <c r="I8954" s="100"/>
      <c r="M8954" s="100"/>
      <c r="Q8954" s="99"/>
      <c r="R8954" s="340"/>
      <c r="S8954" s="119"/>
      <c r="T8954" s="123"/>
      <c r="U8954" s="119"/>
      <c r="V8954" s="99"/>
      <c r="W8954" s="127"/>
      <c r="X8954" s="99"/>
      <c r="Y8954" s="127"/>
    </row>
    <row r="8955" spans="3:25" ht="19" hidden="1">
      <c r="C8955" s="933"/>
      <c r="D8955" s="933"/>
      <c r="E8955" s="19"/>
      <c r="I8955" s="100"/>
      <c r="M8955" s="100"/>
      <c r="Q8955" s="99"/>
      <c r="R8955" s="340"/>
      <c r="S8955" s="119"/>
      <c r="T8955" s="123"/>
      <c r="U8955" s="119"/>
      <c r="V8955" s="99"/>
      <c r="W8955" s="127"/>
      <c r="X8955" s="99"/>
      <c r="Y8955" s="127"/>
    </row>
    <row r="8956" spans="3:25" ht="19" hidden="1">
      <c r="C8956" s="933"/>
      <c r="D8956" s="933"/>
      <c r="E8956" s="19"/>
      <c r="I8956" s="100"/>
      <c r="M8956" s="100"/>
      <c r="Q8956" s="99"/>
      <c r="R8956" s="340"/>
      <c r="S8956" s="119"/>
      <c r="T8956" s="123"/>
      <c r="U8956" s="119"/>
      <c r="V8956" s="99"/>
      <c r="W8956" s="127"/>
      <c r="X8956" s="99"/>
      <c r="Y8956" s="127"/>
    </row>
    <row r="8957" spans="3:25" ht="19" hidden="1">
      <c r="C8957" s="933"/>
      <c r="D8957" s="933"/>
      <c r="E8957" s="19"/>
      <c r="I8957" s="100"/>
      <c r="M8957" s="100"/>
      <c r="Q8957" s="99"/>
      <c r="R8957" s="340"/>
      <c r="S8957" s="119"/>
      <c r="T8957" s="123"/>
      <c r="U8957" s="119"/>
      <c r="V8957" s="99"/>
      <c r="W8957" s="127"/>
      <c r="X8957" s="99"/>
      <c r="Y8957" s="127"/>
    </row>
    <row r="8958" spans="3:25" ht="19" hidden="1">
      <c r="C8958" s="933"/>
      <c r="D8958" s="933"/>
      <c r="E8958" s="19"/>
      <c r="I8958" s="100"/>
      <c r="M8958" s="100"/>
      <c r="Q8958" s="99"/>
      <c r="R8958" s="340"/>
      <c r="S8958" s="119"/>
      <c r="T8958" s="123"/>
      <c r="U8958" s="119"/>
      <c r="V8958" s="99"/>
      <c r="W8958" s="127"/>
      <c r="X8958" s="99"/>
      <c r="Y8958" s="127"/>
    </row>
    <row r="8959" spans="3:25" ht="19" hidden="1">
      <c r="C8959" s="933"/>
      <c r="D8959" s="933"/>
      <c r="E8959" s="19"/>
      <c r="I8959" s="100"/>
      <c r="M8959" s="100"/>
      <c r="Q8959" s="99"/>
      <c r="R8959" s="340"/>
      <c r="S8959" s="119"/>
      <c r="T8959" s="123"/>
      <c r="U8959" s="119"/>
      <c r="V8959" s="99"/>
      <c r="W8959" s="127"/>
      <c r="X8959" s="99"/>
      <c r="Y8959" s="127"/>
    </row>
    <row r="8960" spans="3:25" ht="19" hidden="1">
      <c r="C8960" s="933"/>
      <c r="D8960" s="933"/>
      <c r="E8960" s="19"/>
      <c r="I8960" s="100"/>
      <c r="M8960" s="100"/>
      <c r="Q8960" s="99"/>
      <c r="R8960" s="340"/>
      <c r="S8960" s="119"/>
      <c r="T8960" s="123"/>
      <c r="U8960" s="119"/>
      <c r="V8960" s="99"/>
      <c r="W8960" s="127"/>
      <c r="X8960" s="99"/>
      <c r="Y8960" s="127"/>
    </row>
    <row r="8961" spans="3:25" ht="19" hidden="1">
      <c r="C8961" s="933"/>
      <c r="D8961" s="933"/>
      <c r="E8961" s="19"/>
      <c r="I8961" s="100"/>
      <c r="M8961" s="100"/>
      <c r="Q8961" s="99"/>
      <c r="R8961" s="340"/>
      <c r="S8961" s="119"/>
      <c r="T8961" s="123"/>
      <c r="U8961" s="119"/>
      <c r="V8961" s="99"/>
      <c r="W8961" s="127"/>
      <c r="X8961" s="99"/>
      <c r="Y8961" s="127"/>
    </row>
    <row r="8962" spans="3:25" ht="19" hidden="1">
      <c r="C8962" s="933"/>
      <c r="D8962" s="933"/>
      <c r="E8962" s="19"/>
      <c r="I8962" s="100"/>
      <c r="M8962" s="100"/>
      <c r="Q8962" s="99"/>
      <c r="R8962" s="340"/>
      <c r="S8962" s="119"/>
      <c r="T8962" s="123"/>
      <c r="U8962" s="119"/>
      <c r="V8962" s="99"/>
      <c r="W8962" s="127"/>
      <c r="X8962" s="99"/>
      <c r="Y8962" s="127"/>
    </row>
    <row r="8963" spans="3:25" ht="19" hidden="1">
      <c r="C8963" s="933"/>
      <c r="D8963" s="933"/>
      <c r="E8963" s="19"/>
      <c r="I8963" s="100"/>
      <c r="M8963" s="100"/>
      <c r="Q8963" s="99"/>
      <c r="R8963" s="340"/>
      <c r="S8963" s="119"/>
      <c r="T8963" s="123"/>
      <c r="U8963" s="119"/>
      <c r="V8963" s="99"/>
      <c r="W8963" s="127"/>
      <c r="X8963" s="99"/>
      <c r="Y8963" s="127"/>
    </row>
    <row r="8964" spans="3:25" ht="19" hidden="1">
      <c r="C8964" s="933"/>
      <c r="D8964" s="933"/>
      <c r="E8964" s="19"/>
      <c r="I8964" s="100"/>
      <c r="M8964" s="100"/>
      <c r="Q8964" s="99"/>
      <c r="R8964" s="340"/>
      <c r="S8964" s="119"/>
      <c r="T8964" s="123"/>
      <c r="U8964" s="119"/>
      <c r="V8964" s="99"/>
      <c r="W8964" s="127"/>
      <c r="X8964" s="99"/>
      <c r="Y8964" s="127"/>
    </row>
    <row r="8965" spans="3:25" ht="19" hidden="1">
      <c r="C8965" s="933"/>
      <c r="D8965" s="933"/>
      <c r="E8965" s="19"/>
      <c r="I8965" s="100"/>
      <c r="M8965" s="100"/>
      <c r="Q8965" s="99"/>
      <c r="R8965" s="340"/>
      <c r="S8965" s="119"/>
      <c r="T8965" s="123"/>
      <c r="U8965" s="119"/>
      <c r="V8965" s="99"/>
      <c r="W8965" s="127"/>
      <c r="X8965" s="99"/>
      <c r="Y8965" s="127"/>
    </row>
    <row r="8966" spans="3:25" ht="19" hidden="1">
      <c r="C8966" s="933"/>
      <c r="D8966" s="933"/>
      <c r="E8966" s="19"/>
      <c r="I8966" s="100"/>
      <c r="M8966" s="100"/>
      <c r="Q8966" s="99"/>
      <c r="R8966" s="340"/>
      <c r="S8966" s="119"/>
      <c r="T8966" s="123"/>
      <c r="U8966" s="119"/>
      <c r="V8966" s="99"/>
      <c r="W8966" s="127"/>
      <c r="X8966" s="99"/>
      <c r="Y8966" s="127"/>
    </row>
    <row r="8967" spans="3:25" ht="19" hidden="1">
      <c r="C8967" s="933"/>
      <c r="D8967" s="933"/>
      <c r="E8967" s="19"/>
      <c r="I8967" s="100"/>
      <c r="M8967" s="100"/>
      <c r="Q8967" s="99"/>
      <c r="R8967" s="340"/>
      <c r="S8967" s="119"/>
      <c r="T8967" s="123"/>
      <c r="U8967" s="119"/>
      <c r="V8967" s="99"/>
      <c r="W8967" s="127"/>
      <c r="X8967" s="99"/>
      <c r="Y8967" s="127"/>
    </row>
    <row r="8968" spans="3:25" ht="19" hidden="1">
      <c r="C8968" s="933"/>
      <c r="D8968" s="933"/>
      <c r="E8968" s="19"/>
      <c r="I8968" s="100"/>
      <c r="M8968" s="100"/>
      <c r="Q8968" s="99"/>
      <c r="R8968" s="340"/>
      <c r="S8968" s="119"/>
      <c r="T8968" s="123"/>
      <c r="U8968" s="119"/>
      <c r="V8968" s="99"/>
      <c r="W8968" s="127"/>
      <c r="X8968" s="99"/>
      <c r="Y8968" s="127"/>
    </row>
    <row r="8969" spans="3:25" ht="19" hidden="1">
      <c r="C8969" s="933"/>
      <c r="D8969" s="933"/>
      <c r="E8969" s="19"/>
      <c r="I8969" s="100"/>
      <c r="M8969" s="100"/>
      <c r="Q8969" s="99"/>
      <c r="R8969" s="340"/>
      <c r="S8969" s="119"/>
      <c r="T8969" s="123"/>
      <c r="U8969" s="119"/>
      <c r="V8969" s="99"/>
      <c r="W8969" s="127"/>
      <c r="X8969" s="99"/>
      <c r="Y8969" s="127"/>
    </row>
    <row r="8970" spans="3:25" ht="19" hidden="1">
      <c r="C8970" s="933"/>
      <c r="D8970" s="933"/>
      <c r="E8970" s="19"/>
      <c r="I8970" s="100"/>
      <c r="M8970" s="100"/>
      <c r="Q8970" s="99"/>
      <c r="R8970" s="340"/>
      <c r="S8970" s="119"/>
      <c r="T8970" s="123"/>
      <c r="U8970" s="119"/>
      <c r="V8970" s="99"/>
      <c r="W8970" s="127"/>
      <c r="X8970" s="99"/>
      <c r="Y8970" s="127"/>
    </row>
    <row r="8971" spans="3:25" ht="19" hidden="1">
      <c r="C8971" s="933"/>
      <c r="D8971" s="933"/>
      <c r="E8971" s="19"/>
      <c r="I8971" s="100"/>
      <c r="M8971" s="100"/>
      <c r="Q8971" s="99"/>
      <c r="R8971" s="340"/>
      <c r="S8971" s="119"/>
      <c r="T8971" s="123"/>
      <c r="U8971" s="119"/>
      <c r="V8971" s="99"/>
      <c r="W8971" s="127"/>
      <c r="X8971" s="99"/>
      <c r="Y8971" s="127"/>
    </row>
    <row r="8972" spans="3:25" ht="19" hidden="1">
      <c r="C8972" s="933"/>
      <c r="D8972" s="933"/>
      <c r="E8972" s="19"/>
      <c r="I8972" s="100"/>
      <c r="M8972" s="100"/>
      <c r="Q8972" s="99"/>
      <c r="R8972" s="340"/>
      <c r="S8972" s="119"/>
      <c r="T8972" s="123"/>
      <c r="U8972" s="119"/>
      <c r="V8972" s="99"/>
      <c r="W8972" s="127"/>
      <c r="X8972" s="99"/>
      <c r="Y8972" s="127"/>
    </row>
    <row r="8973" spans="3:25" ht="19" hidden="1">
      <c r="C8973" s="933"/>
      <c r="D8973" s="933"/>
      <c r="E8973" s="19"/>
      <c r="I8973" s="100"/>
      <c r="M8973" s="100"/>
      <c r="Q8973" s="99"/>
      <c r="R8973" s="340"/>
      <c r="S8973" s="119"/>
      <c r="T8973" s="123"/>
      <c r="U8973" s="119"/>
      <c r="V8973" s="99"/>
      <c r="W8973" s="127"/>
      <c r="X8973" s="99"/>
      <c r="Y8973" s="127"/>
    </row>
    <row r="8974" spans="3:25" ht="19" hidden="1">
      <c r="C8974" s="933"/>
      <c r="D8974" s="933"/>
      <c r="E8974" s="19"/>
      <c r="I8974" s="100"/>
      <c r="M8974" s="100"/>
      <c r="Q8974" s="99"/>
      <c r="R8974" s="340"/>
      <c r="S8974" s="119"/>
      <c r="T8974" s="123"/>
      <c r="U8974" s="119"/>
      <c r="V8974" s="99"/>
      <c r="W8974" s="127"/>
      <c r="X8974" s="99"/>
      <c r="Y8974" s="127"/>
    </row>
    <row r="8975" spans="3:25" ht="19" hidden="1">
      <c r="C8975" s="933"/>
      <c r="D8975" s="933"/>
      <c r="E8975" s="19"/>
      <c r="I8975" s="100"/>
      <c r="M8975" s="100"/>
      <c r="Q8975" s="99"/>
      <c r="R8975" s="340"/>
      <c r="S8975" s="119"/>
      <c r="T8975" s="123"/>
      <c r="U8975" s="119"/>
      <c r="V8975" s="99"/>
      <c r="W8975" s="127"/>
      <c r="X8975" s="99"/>
      <c r="Y8975" s="127"/>
    </row>
    <row r="8976" spans="3:25" ht="19" hidden="1">
      <c r="C8976" s="933"/>
      <c r="D8976" s="933"/>
      <c r="E8976" s="19"/>
      <c r="I8976" s="100"/>
      <c r="M8976" s="100"/>
      <c r="Q8976" s="99"/>
      <c r="R8976" s="340"/>
      <c r="S8976" s="119"/>
      <c r="T8976" s="123"/>
      <c r="U8976" s="119"/>
      <c r="V8976" s="99"/>
      <c r="W8976" s="127"/>
      <c r="X8976" s="99"/>
      <c r="Y8976" s="127"/>
    </row>
    <row r="8977" spans="3:25" ht="19" hidden="1">
      <c r="C8977" s="933"/>
      <c r="D8977" s="933"/>
      <c r="E8977" s="19"/>
      <c r="I8977" s="100"/>
      <c r="M8977" s="100"/>
      <c r="Q8977" s="99"/>
      <c r="R8977" s="340"/>
      <c r="S8977" s="119"/>
      <c r="T8977" s="123"/>
      <c r="U8977" s="119"/>
      <c r="V8977" s="99"/>
      <c r="W8977" s="127"/>
      <c r="X8977" s="99"/>
      <c r="Y8977" s="127"/>
    </row>
    <row r="8978" spans="3:25" ht="19" hidden="1">
      <c r="C8978" s="933"/>
      <c r="D8978" s="933"/>
      <c r="E8978" s="19"/>
      <c r="I8978" s="100"/>
      <c r="M8978" s="100"/>
      <c r="Q8978" s="99"/>
      <c r="R8978" s="340"/>
      <c r="S8978" s="119"/>
      <c r="T8978" s="123"/>
      <c r="U8978" s="119"/>
      <c r="V8978" s="99"/>
      <c r="W8978" s="127"/>
      <c r="X8978" s="99"/>
      <c r="Y8978" s="127"/>
    </row>
    <row r="8979" spans="3:25" ht="19" hidden="1">
      <c r="C8979" s="933"/>
      <c r="D8979" s="933"/>
      <c r="E8979" s="19"/>
      <c r="I8979" s="100"/>
      <c r="M8979" s="100"/>
      <c r="Q8979" s="99"/>
      <c r="R8979" s="340"/>
      <c r="S8979" s="119"/>
      <c r="T8979" s="123"/>
      <c r="U8979" s="119"/>
      <c r="V8979" s="99"/>
      <c r="W8979" s="127"/>
      <c r="X8979" s="99"/>
      <c r="Y8979" s="127"/>
    </row>
    <row r="8980" spans="3:25" ht="19" hidden="1">
      <c r="C8980" s="933"/>
      <c r="D8980" s="933"/>
      <c r="E8980" s="19"/>
      <c r="I8980" s="100"/>
      <c r="M8980" s="100"/>
      <c r="Q8980" s="99"/>
      <c r="R8980" s="340"/>
      <c r="S8980" s="119"/>
      <c r="T8980" s="123"/>
      <c r="U8980" s="119"/>
      <c r="V8980" s="99"/>
      <c r="W8980" s="127"/>
      <c r="X8980" s="99"/>
      <c r="Y8980" s="127"/>
    </row>
    <row r="8981" spans="3:25" ht="19" hidden="1">
      <c r="C8981" s="933"/>
      <c r="D8981" s="933"/>
      <c r="E8981" s="19"/>
      <c r="I8981" s="100"/>
      <c r="M8981" s="100"/>
      <c r="Q8981" s="99"/>
      <c r="R8981" s="340"/>
      <c r="S8981" s="119"/>
      <c r="T8981" s="123"/>
      <c r="U8981" s="119"/>
      <c r="V8981" s="99"/>
      <c r="W8981" s="127"/>
      <c r="X8981" s="99"/>
      <c r="Y8981" s="127"/>
    </row>
    <row r="8982" spans="3:25" ht="19" hidden="1">
      <c r="C8982" s="933"/>
      <c r="D8982" s="933"/>
      <c r="E8982" s="19"/>
      <c r="I8982" s="100"/>
      <c r="M8982" s="100"/>
      <c r="Q8982" s="99"/>
      <c r="R8982" s="340"/>
      <c r="S8982" s="119"/>
      <c r="T8982" s="123"/>
      <c r="U8982" s="119"/>
      <c r="V8982" s="99"/>
      <c r="W8982" s="127"/>
      <c r="X8982" s="99"/>
      <c r="Y8982" s="127"/>
    </row>
    <row r="8983" spans="3:25" ht="19" hidden="1">
      <c r="C8983" s="933"/>
      <c r="D8983" s="933"/>
      <c r="E8983" s="19"/>
      <c r="I8983" s="100"/>
      <c r="M8983" s="100"/>
      <c r="Q8983" s="99"/>
      <c r="R8983" s="340"/>
      <c r="S8983" s="119"/>
      <c r="T8983" s="123"/>
      <c r="U8983" s="119"/>
      <c r="V8983" s="99"/>
      <c r="W8983" s="127"/>
      <c r="X8983" s="99"/>
      <c r="Y8983" s="127"/>
    </row>
    <row r="8984" spans="3:25" ht="19" hidden="1">
      <c r="C8984" s="933"/>
      <c r="D8984" s="933"/>
      <c r="E8984" s="19"/>
      <c r="I8984" s="100"/>
      <c r="M8984" s="100"/>
      <c r="Q8984" s="99"/>
      <c r="R8984" s="340"/>
      <c r="S8984" s="119"/>
      <c r="T8984" s="123"/>
      <c r="U8984" s="119"/>
      <c r="V8984" s="99"/>
      <c r="W8984" s="127"/>
      <c r="X8984" s="99"/>
      <c r="Y8984" s="127"/>
    </row>
    <row r="8985" spans="3:25" ht="19" hidden="1">
      <c r="C8985" s="933"/>
      <c r="D8985" s="933"/>
      <c r="E8985" s="19"/>
      <c r="I8985" s="100"/>
      <c r="M8985" s="100"/>
      <c r="Q8985" s="99"/>
      <c r="R8985" s="340"/>
      <c r="S8985" s="119"/>
      <c r="T8985" s="123"/>
      <c r="U8985" s="119"/>
      <c r="V8985" s="99"/>
      <c r="W8985" s="127"/>
      <c r="X8985" s="99"/>
      <c r="Y8985" s="127"/>
    </row>
    <row r="8986" spans="3:25" ht="19" hidden="1">
      <c r="C8986" s="933"/>
      <c r="D8986" s="933"/>
      <c r="E8986" s="19"/>
      <c r="I8986" s="100"/>
      <c r="M8986" s="100"/>
      <c r="Q8986" s="99"/>
      <c r="R8986" s="340"/>
      <c r="S8986" s="119"/>
      <c r="T8986" s="123"/>
      <c r="U8986" s="119"/>
      <c r="V8986" s="99"/>
      <c r="W8986" s="127"/>
      <c r="X8986" s="99"/>
      <c r="Y8986" s="127"/>
    </row>
    <row r="8987" spans="3:25" ht="19" hidden="1">
      <c r="C8987" s="933"/>
      <c r="D8987" s="933"/>
      <c r="E8987" s="19"/>
      <c r="I8987" s="100"/>
      <c r="M8987" s="100"/>
      <c r="Q8987" s="99"/>
      <c r="R8987" s="340"/>
      <c r="S8987" s="119"/>
      <c r="T8987" s="123"/>
      <c r="U8987" s="119"/>
      <c r="V8987" s="99"/>
      <c r="W8987" s="127"/>
      <c r="X8987" s="99"/>
      <c r="Y8987" s="127"/>
    </row>
    <row r="8988" spans="3:25" ht="19" hidden="1">
      <c r="C8988" s="933"/>
      <c r="D8988" s="933"/>
      <c r="E8988" s="19"/>
      <c r="I8988" s="100"/>
      <c r="M8988" s="100"/>
      <c r="Q8988" s="99"/>
      <c r="R8988" s="340"/>
      <c r="S8988" s="119"/>
      <c r="T8988" s="123"/>
      <c r="U8988" s="119"/>
      <c r="V8988" s="99"/>
      <c r="W8988" s="127"/>
      <c r="X8988" s="99"/>
      <c r="Y8988" s="127"/>
    </row>
    <row r="8989" spans="3:25" ht="19" hidden="1">
      <c r="C8989" s="933"/>
      <c r="D8989" s="933"/>
      <c r="E8989" s="19"/>
      <c r="I8989" s="100"/>
      <c r="M8989" s="100"/>
      <c r="Q8989" s="99"/>
      <c r="R8989" s="340"/>
      <c r="S8989" s="119"/>
      <c r="T8989" s="123"/>
      <c r="U8989" s="119"/>
      <c r="V8989" s="99"/>
      <c r="W8989" s="127"/>
      <c r="X8989" s="99"/>
      <c r="Y8989" s="127"/>
    </row>
    <row r="8990" spans="3:25" ht="19" hidden="1">
      <c r="C8990" s="933"/>
      <c r="D8990" s="933"/>
      <c r="E8990" s="19"/>
      <c r="I8990" s="100"/>
      <c r="M8990" s="100"/>
      <c r="Q8990" s="99"/>
      <c r="R8990" s="340"/>
      <c r="S8990" s="119"/>
      <c r="T8990" s="123"/>
      <c r="U8990" s="119"/>
      <c r="V8990" s="99"/>
      <c r="W8990" s="127"/>
      <c r="X8990" s="99"/>
      <c r="Y8990" s="127"/>
    </row>
    <row r="8991" spans="3:25" ht="19" hidden="1">
      <c r="C8991" s="933"/>
      <c r="D8991" s="933"/>
      <c r="E8991" s="19"/>
      <c r="I8991" s="100"/>
      <c r="M8991" s="100"/>
      <c r="Q8991" s="99"/>
      <c r="R8991" s="340"/>
      <c r="S8991" s="119"/>
      <c r="T8991" s="123"/>
      <c r="U8991" s="119"/>
      <c r="V8991" s="99"/>
      <c r="W8991" s="127"/>
      <c r="X8991" s="99"/>
      <c r="Y8991" s="127"/>
    </row>
    <row r="8992" spans="3:25" ht="19" hidden="1">
      <c r="C8992" s="933"/>
      <c r="D8992" s="933"/>
      <c r="E8992" s="19"/>
      <c r="I8992" s="100"/>
      <c r="M8992" s="100"/>
      <c r="Q8992" s="99"/>
      <c r="R8992" s="340"/>
      <c r="S8992" s="119"/>
      <c r="T8992" s="123"/>
      <c r="U8992" s="119"/>
      <c r="V8992" s="99"/>
      <c r="W8992" s="127"/>
      <c r="X8992" s="99"/>
      <c r="Y8992" s="127"/>
    </row>
    <row r="8993" spans="3:25" ht="19" hidden="1">
      <c r="C8993" s="933"/>
      <c r="D8993" s="933"/>
      <c r="E8993" s="19"/>
      <c r="I8993" s="100"/>
      <c r="M8993" s="100"/>
      <c r="Q8993" s="99"/>
      <c r="R8993" s="340"/>
      <c r="S8993" s="119"/>
      <c r="T8993" s="123"/>
      <c r="U8993" s="119"/>
      <c r="V8993" s="99"/>
      <c r="W8993" s="127"/>
      <c r="X8993" s="99"/>
      <c r="Y8993" s="127"/>
    </row>
    <row r="8994" spans="3:25" ht="19" hidden="1">
      <c r="C8994" s="933"/>
      <c r="D8994" s="933"/>
      <c r="E8994" s="19"/>
      <c r="I8994" s="100"/>
      <c r="M8994" s="100"/>
      <c r="Q8994" s="99"/>
      <c r="R8994" s="340"/>
      <c r="S8994" s="119"/>
      <c r="T8994" s="123"/>
      <c r="U8994" s="119"/>
      <c r="V8994" s="99"/>
      <c r="W8994" s="127"/>
      <c r="X8994" s="99"/>
      <c r="Y8994" s="127"/>
    </row>
    <row r="8995" spans="3:25" ht="19" hidden="1">
      <c r="C8995" s="933"/>
      <c r="D8995" s="933"/>
      <c r="E8995" s="19"/>
      <c r="I8995" s="100"/>
      <c r="M8995" s="100"/>
      <c r="Q8995" s="99"/>
      <c r="R8995" s="340"/>
      <c r="S8995" s="119"/>
      <c r="T8995" s="123"/>
      <c r="U8995" s="119"/>
      <c r="V8995" s="99"/>
      <c r="W8995" s="127"/>
      <c r="X8995" s="99"/>
      <c r="Y8995" s="127"/>
    </row>
    <row r="8996" spans="3:25" ht="19" hidden="1">
      <c r="C8996" s="933"/>
      <c r="D8996" s="933"/>
      <c r="E8996" s="19"/>
      <c r="I8996" s="100"/>
      <c r="M8996" s="100"/>
      <c r="Q8996" s="99"/>
      <c r="R8996" s="340"/>
      <c r="S8996" s="119"/>
      <c r="T8996" s="123"/>
      <c r="U8996" s="119"/>
      <c r="V8996" s="99"/>
      <c r="W8996" s="127"/>
      <c r="X8996" s="99"/>
      <c r="Y8996" s="127"/>
    </row>
    <row r="8997" spans="3:25" ht="19" hidden="1">
      <c r="C8997" s="933"/>
      <c r="D8997" s="933"/>
      <c r="E8997" s="19"/>
      <c r="I8997" s="100"/>
      <c r="M8997" s="100"/>
      <c r="Q8997" s="99"/>
      <c r="R8997" s="340"/>
      <c r="S8997" s="119"/>
      <c r="T8997" s="123"/>
      <c r="U8997" s="119"/>
      <c r="V8997" s="99"/>
      <c r="W8997" s="127"/>
      <c r="X8997" s="99"/>
      <c r="Y8997" s="127"/>
    </row>
    <row r="8998" spans="3:25" ht="19" hidden="1">
      <c r="C8998" s="933"/>
      <c r="D8998" s="933"/>
      <c r="E8998" s="19"/>
      <c r="I8998" s="100"/>
      <c r="M8998" s="100"/>
      <c r="Q8998" s="99"/>
      <c r="R8998" s="340"/>
      <c r="S8998" s="119"/>
      <c r="T8998" s="123"/>
      <c r="U8998" s="119"/>
      <c r="V8998" s="99"/>
      <c r="W8998" s="127"/>
      <c r="X8998" s="99"/>
      <c r="Y8998" s="127"/>
    </row>
    <row r="8999" spans="3:25" ht="19" hidden="1">
      <c r="C8999" s="933"/>
      <c r="D8999" s="933"/>
      <c r="E8999" s="19"/>
      <c r="I8999" s="100"/>
      <c r="M8999" s="100"/>
      <c r="Q8999" s="99"/>
      <c r="R8999" s="340"/>
      <c r="S8999" s="119"/>
      <c r="T8999" s="123"/>
      <c r="U8999" s="119"/>
      <c r="V8999" s="99"/>
      <c r="W8999" s="127"/>
      <c r="X8999" s="99"/>
      <c r="Y8999" s="127"/>
    </row>
    <row r="9000" spans="3:25" ht="19" hidden="1">
      <c r="C9000" s="933"/>
      <c r="D9000" s="933"/>
      <c r="E9000" s="19"/>
      <c r="I9000" s="100"/>
      <c r="M9000" s="100"/>
      <c r="Q9000" s="99"/>
      <c r="R9000" s="340"/>
      <c r="S9000" s="119"/>
      <c r="T9000" s="123"/>
      <c r="U9000" s="119"/>
      <c r="V9000" s="99"/>
      <c r="W9000" s="127"/>
      <c r="X9000" s="99"/>
      <c r="Y9000" s="127"/>
    </row>
    <row r="9001" spans="3:25" ht="19" hidden="1">
      <c r="C9001" s="933"/>
      <c r="D9001" s="933"/>
      <c r="E9001" s="19"/>
      <c r="I9001" s="100"/>
      <c r="M9001" s="100"/>
      <c r="Q9001" s="99"/>
      <c r="R9001" s="340"/>
      <c r="S9001" s="119"/>
      <c r="T9001" s="123"/>
      <c r="U9001" s="119"/>
      <c r="V9001" s="99"/>
      <c r="W9001" s="127"/>
      <c r="X9001" s="99"/>
      <c r="Y9001" s="127"/>
    </row>
    <row r="9002" spans="3:25" ht="19" hidden="1">
      <c r="C9002" s="933"/>
      <c r="D9002" s="933"/>
      <c r="E9002" s="19"/>
      <c r="I9002" s="100"/>
      <c r="M9002" s="100"/>
      <c r="Q9002" s="99"/>
      <c r="R9002" s="340"/>
      <c r="S9002" s="119"/>
      <c r="T9002" s="123"/>
      <c r="U9002" s="119"/>
      <c r="V9002" s="99"/>
      <c r="W9002" s="127"/>
      <c r="X9002" s="99"/>
      <c r="Y9002" s="127"/>
    </row>
    <row r="9003" spans="3:25" ht="19" hidden="1">
      <c r="C9003" s="933"/>
      <c r="D9003" s="933"/>
      <c r="E9003" s="19"/>
      <c r="I9003" s="100"/>
      <c r="M9003" s="100"/>
      <c r="Q9003" s="99"/>
      <c r="R9003" s="340"/>
      <c r="S9003" s="119"/>
      <c r="T9003" s="123"/>
      <c r="U9003" s="119"/>
      <c r="V9003" s="99"/>
      <c r="W9003" s="127"/>
      <c r="X9003" s="99"/>
      <c r="Y9003" s="127"/>
    </row>
    <row r="9004" spans="3:25" ht="19" hidden="1">
      <c r="C9004" s="933"/>
      <c r="D9004" s="933"/>
      <c r="E9004" s="19"/>
      <c r="I9004" s="100"/>
      <c r="M9004" s="100"/>
      <c r="Q9004" s="99"/>
      <c r="R9004" s="340"/>
      <c r="S9004" s="119"/>
      <c r="T9004" s="123"/>
      <c r="U9004" s="119"/>
      <c r="V9004" s="99"/>
      <c r="W9004" s="127"/>
      <c r="X9004" s="99"/>
      <c r="Y9004" s="127"/>
    </row>
    <row r="9005" spans="3:25" ht="19" hidden="1">
      <c r="C9005" s="933"/>
      <c r="D9005" s="933"/>
      <c r="E9005" s="19"/>
      <c r="I9005" s="100"/>
      <c r="M9005" s="100"/>
      <c r="Q9005" s="99"/>
      <c r="R9005" s="340"/>
      <c r="S9005" s="119"/>
      <c r="T9005" s="123"/>
      <c r="U9005" s="119"/>
      <c r="V9005" s="99"/>
      <c r="W9005" s="127"/>
      <c r="X9005" s="99"/>
      <c r="Y9005" s="127"/>
    </row>
    <row r="9006" spans="3:25" ht="19" hidden="1">
      <c r="C9006" s="933"/>
      <c r="D9006" s="933"/>
      <c r="E9006" s="19"/>
      <c r="I9006" s="100"/>
      <c r="M9006" s="100"/>
      <c r="Q9006" s="99"/>
      <c r="R9006" s="340"/>
      <c r="S9006" s="119"/>
      <c r="T9006" s="123"/>
      <c r="U9006" s="119"/>
      <c r="V9006" s="99"/>
      <c r="W9006" s="127"/>
      <c r="X9006" s="99"/>
      <c r="Y9006" s="127"/>
    </row>
    <row r="9007" spans="3:25" ht="19" hidden="1">
      <c r="C9007" s="933"/>
      <c r="D9007" s="933"/>
      <c r="E9007" s="19"/>
      <c r="I9007" s="100"/>
      <c r="M9007" s="100"/>
      <c r="Q9007" s="99"/>
      <c r="R9007" s="340"/>
      <c r="S9007" s="119"/>
      <c r="T9007" s="123"/>
      <c r="U9007" s="119"/>
      <c r="V9007" s="99"/>
      <c r="W9007" s="127"/>
      <c r="X9007" s="99"/>
      <c r="Y9007" s="127"/>
    </row>
    <row r="9008" spans="3:25" ht="19" hidden="1">
      <c r="C9008" s="933"/>
      <c r="D9008" s="933"/>
      <c r="E9008" s="19"/>
      <c r="I9008" s="100"/>
      <c r="M9008" s="100"/>
      <c r="Q9008" s="99"/>
      <c r="R9008" s="340"/>
      <c r="S9008" s="119"/>
      <c r="T9008" s="123"/>
      <c r="U9008" s="119"/>
      <c r="V9008" s="99"/>
      <c r="W9008" s="127"/>
      <c r="X9008" s="99"/>
      <c r="Y9008" s="127"/>
    </row>
    <row r="9009" spans="3:25" ht="19" hidden="1">
      <c r="C9009" s="933"/>
      <c r="D9009" s="933"/>
      <c r="E9009" s="19"/>
      <c r="I9009" s="100"/>
      <c r="M9009" s="100"/>
      <c r="Q9009" s="99"/>
      <c r="R9009" s="340"/>
      <c r="S9009" s="119"/>
      <c r="T9009" s="123"/>
      <c r="U9009" s="119"/>
      <c r="V9009" s="99"/>
      <c r="W9009" s="127"/>
      <c r="X9009" s="99"/>
      <c r="Y9009" s="127"/>
    </row>
    <row r="9010" spans="3:25" ht="19" hidden="1">
      <c r="C9010" s="933"/>
      <c r="D9010" s="933"/>
      <c r="E9010" s="19"/>
      <c r="I9010" s="100"/>
      <c r="M9010" s="100"/>
      <c r="Q9010" s="99"/>
      <c r="R9010" s="340"/>
      <c r="S9010" s="119"/>
      <c r="T9010" s="123"/>
      <c r="U9010" s="119"/>
      <c r="V9010" s="99"/>
      <c r="W9010" s="127"/>
      <c r="X9010" s="99"/>
      <c r="Y9010" s="127"/>
    </row>
    <row r="9011" spans="3:25" ht="19" hidden="1">
      <c r="C9011" s="933"/>
      <c r="D9011" s="933"/>
      <c r="E9011" s="19"/>
      <c r="I9011" s="100"/>
      <c r="M9011" s="100"/>
      <c r="Q9011" s="99"/>
      <c r="R9011" s="340"/>
      <c r="S9011" s="119"/>
      <c r="T9011" s="123"/>
      <c r="U9011" s="119"/>
      <c r="V9011" s="99"/>
      <c r="W9011" s="127"/>
      <c r="X9011" s="99"/>
      <c r="Y9011" s="127"/>
    </row>
    <row r="9012" spans="3:25" ht="19" hidden="1">
      <c r="C9012" s="933"/>
      <c r="D9012" s="933"/>
      <c r="E9012" s="19"/>
      <c r="I9012" s="100"/>
      <c r="M9012" s="100"/>
      <c r="Q9012" s="99"/>
      <c r="R9012" s="340"/>
      <c r="S9012" s="119"/>
      <c r="T9012" s="123"/>
      <c r="U9012" s="119"/>
      <c r="V9012" s="99"/>
      <c r="W9012" s="127"/>
      <c r="X9012" s="99"/>
      <c r="Y9012" s="127"/>
    </row>
    <row r="9013" spans="3:25" ht="19" hidden="1">
      <c r="C9013" s="933"/>
      <c r="D9013" s="933"/>
      <c r="E9013" s="19"/>
      <c r="I9013" s="100"/>
      <c r="M9013" s="100"/>
      <c r="Q9013" s="99"/>
      <c r="R9013" s="340"/>
      <c r="S9013" s="119"/>
      <c r="T9013" s="123"/>
      <c r="U9013" s="119"/>
      <c r="V9013" s="99"/>
      <c r="W9013" s="127"/>
      <c r="X9013" s="99"/>
      <c r="Y9013" s="127"/>
    </row>
    <row r="9014" spans="3:25" ht="19" hidden="1">
      <c r="C9014" s="933"/>
      <c r="D9014" s="933"/>
      <c r="E9014" s="19"/>
      <c r="I9014" s="100"/>
      <c r="M9014" s="100"/>
      <c r="Q9014" s="99"/>
      <c r="R9014" s="340"/>
      <c r="S9014" s="119"/>
      <c r="T9014" s="123"/>
      <c r="U9014" s="119"/>
      <c r="V9014" s="99"/>
      <c r="W9014" s="127"/>
      <c r="X9014" s="99"/>
      <c r="Y9014" s="127"/>
    </row>
    <row r="9015" spans="3:25" ht="19" hidden="1">
      <c r="C9015" s="933"/>
      <c r="D9015" s="933"/>
      <c r="E9015" s="19"/>
      <c r="I9015" s="100"/>
      <c r="M9015" s="100"/>
      <c r="Q9015" s="99"/>
      <c r="R9015" s="340"/>
      <c r="S9015" s="119"/>
      <c r="T9015" s="123"/>
      <c r="U9015" s="119"/>
      <c r="V9015" s="99"/>
      <c r="W9015" s="127"/>
      <c r="X9015" s="99"/>
      <c r="Y9015" s="127"/>
    </row>
    <row r="9016" spans="3:25" ht="19" hidden="1">
      <c r="C9016" s="933"/>
      <c r="D9016" s="933"/>
      <c r="E9016" s="19"/>
      <c r="I9016" s="100"/>
      <c r="M9016" s="100"/>
      <c r="Q9016" s="99"/>
      <c r="R9016" s="340"/>
      <c r="S9016" s="119"/>
      <c r="T9016" s="123"/>
      <c r="U9016" s="119"/>
      <c r="V9016" s="99"/>
      <c r="W9016" s="127"/>
      <c r="X9016" s="99"/>
      <c r="Y9016" s="127"/>
    </row>
    <row r="9017" spans="3:25" ht="19" hidden="1">
      <c r="C9017" s="933"/>
      <c r="D9017" s="933"/>
      <c r="E9017" s="19"/>
      <c r="I9017" s="100"/>
      <c r="M9017" s="100"/>
      <c r="Q9017" s="99"/>
      <c r="R9017" s="340"/>
      <c r="S9017" s="119"/>
      <c r="T9017" s="123"/>
      <c r="U9017" s="119"/>
      <c r="V9017" s="99"/>
      <c r="W9017" s="127"/>
      <c r="X9017" s="99"/>
      <c r="Y9017" s="127"/>
    </row>
    <row r="9018" spans="3:25" ht="19" hidden="1">
      <c r="C9018" s="933"/>
      <c r="D9018" s="933"/>
      <c r="E9018" s="19"/>
      <c r="I9018" s="100"/>
      <c r="M9018" s="100"/>
      <c r="Q9018" s="99"/>
      <c r="R9018" s="340"/>
      <c r="S9018" s="119"/>
      <c r="T9018" s="123"/>
      <c r="U9018" s="119"/>
      <c r="V9018" s="99"/>
      <c r="W9018" s="127"/>
      <c r="X9018" s="99"/>
      <c r="Y9018" s="127"/>
    </row>
    <row r="9019" spans="3:25" ht="19" hidden="1">
      <c r="C9019" s="933"/>
      <c r="D9019" s="933"/>
      <c r="E9019" s="19"/>
      <c r="I9019" s="100"/>
      <c r="M9019" s="100"/>
      <c r="Q9019" s="99"/>
      <c r="R9019" s="340"/>
      <c r="S9019" s="119"/>
      <c r="T9019" s="123"/>
      <c r="U9019" s="119"/>
      <c r="V9019" s="99"/>
      <c r="W9019" s="127"/>
      <c r="X9019" s="99"/>
      <c r="Y9019" s="127"/>
    </row>
    <row r="9020" spans="3:25" ht="19" hidden="1">
      <c r="C9020" s="933"/>
      <c r="D9020" s="933"/>
      <c r="E9020" s="19"/>
      <c r="I9020" s="100"/>
      <c r="M9020" s="100"/>
      <c r="Q9020" s="99"/>
      <c r="R9020" s="340"/>
      <c r="S9020" s="119"/>
      <c r="T9020" s="123"/>
      <c r="U9020" s="119"/>
      <c r="V9020" s="99"/>
      <c r="W9020" s="127"/>
      <c r="X9020" s="99"/>
      <c r="Y9020" s="127"/>
    </row>
    <row r="9021" spans="3:25" ht="19" hidden="1">
      <c r="C9021" s="933"/>
      <c r="D9021" s="933"/>
      <c r="E9021" s="19"/>
      <c r="I9021" s="100"/>
      <c r="M9021" s="100"/>
      <c r="Q9021" s="99"/>
      <c r="R9021" s="340"/>
      <c r="S9021" s="119"/>
      <c r="T9021" s="123"/>
      <c r="U9021" s="119"/>
      <c r="V9021" s="99"/>
      <c r="W9021" s="127"/>
      <c r="X9021" s="99"/>
      <c r="Y9021" s="127"/>
    </row>
    <row r="9022" spans="3:25" ht="19" hidden="1">
      <c r="C9022" s="933"/>
      <c r="D9022" s="933"/>
      <c r="E9022" s="19"/>
      <c r="I9022" s="100"/>
      <c r="M9022" s="100"/>
      <c r="Q9022" s="99"/>
      <c r="R9022" s="340"/>
      <c r="S9022" s="119"/>
      <c r="T9022" s="123"/>
      <c r="U9022" s="119"/>
      <c r="V9022" s="99"/>
      <c r="W9022" s="127"/>
      <c r="X9022" s="99"/>
      <c r="Y9022" s="127"/>
    </row>
    <row r="9023" spans="3:25" ht="19" hidden="1">
      <c r="C9023" s="933"/>
      <c r="D9023" s="933"/>
      <c r="E9023" s="19"/>
      <c r="I9023" s="100"/>
      <c r="M9023" s="100"/>
      <c r="Q9023" s="99"/>
      <c r="R9023" s="340"/>
      <c r="S9023" s="119"/>
      <c r="T9023" s="123"/>
      <c r="U9023" s="119"/>
      <c r="V9023" s="99"/>
      <c r="W9023" s="127"/>
      <c r="X9023" s="99"/>
      <c r="Y9023" s="127"/>
    </row>
    <row r="9024" spans="3:25" ht="19" hidden="1">
      <c r="C9024" s="933"/>
      <c r="D9024" s="933"/>
      <c r="E9024" s="19"/>
      <c r="I9024" s="100"/>
      <c r="M9024" s="100"/>
      <c r="Q9024" s="99"/>
      <c r="R9024" s="340"/>
      <c r="S9024" s="119"/>
      <c r="T9024" s="123"/>
      <c r="U9024" s="119"/>
      <c r="V9024" s="99"/>
      <c r="W9024" s="127"/>
      <c r="X9024" s="99"/>
      <c r="Y9024" s="127"/>
    </row>
    <row r="9025" spans="3:25" ht="19" hidden="1">
      <c r="C9025" s="933"/>
      <c r="D9025" s="933"/>
      <c r="E9025" s="19"/>
      <c r="I9025" s="100"/>
      <c r="M9025" s="100"/>
      <c r="Q9025" s="99"/>
      <c r="R9025" s="340"/>
      <c r="S9025" s="119"/>
      <c r="T9025" s="123"/>
      <c r="U9025" s="119"/>
      <c r="V9025" s="99"/>
      <c r="W9025" s="127"/>
      <c r="X9025" s="99"/>
      <c r="Y9025" s="127"/>
    </row>
    <row r="9026" spans="3:25" ht="19" hidden="1">
      <c r="C9026" s="933"/>
      <c r="D9026" s="933"/>
      <c r="E9026" s="19"/>
      <c r="I9026" s="100"/>
      <c r="M9026" s="100"/>
      <c r="Q9026" s="99"/>
      <c r="R9026" s="340"/>
      <c r="S9026" s="119"/>
      <c r="T9026" s="123"/>
      <c r="U9026" s="119"/>
      <c r="V9026" s="99"/>
      <c r="W9026" s="127"/>
      <c r="X9026" s="99"/>
      <c r="Y9026" s="127"/>
    </row>
    <row r="9027" spans="3:25" ht="19" hidden="1">
      <c r="C9027" s="933"/>
      <c r="D9027" s="933"/>
      <c r="E9027" s="19"/>
      <c r="I9027" s="100"/>
      <c r="M9027" s="100"/>
      <c r="Q9027" s="99"/>
      <c r="R9027" s="340"/>
      <c r="S9027" s="119"/>
      <c r="T9027" s="123"/>
      <c r="U9027" s="119"/>
      <c r="V9027" s="99"/>
      <c r="W9027" s="127"/>
      <c r="X9027" s="99"/>
      <c r="Y9027" s="127"/>
    </row>
    <row r="9028" spans="3:25" ht="19" hidden="1">
      <c r="C9028" s="933"/>
      <c r="D9028" s="933"/>
      <c r="E9028" s="19"/>
      <c r="I9028" s="100"/>
      <c r="M9028" s="100"/>
      <c r="Q9028" s="99"/>
      <c r="R9028" s="340"/>
      <c r="S9028" s="119"/>
      <c r="T9028" s="123"/>
      <c r="U9028" s="119"/>
      <c r="V9028" s="99"/>
      <c r="W9028" s="127"/>
      <c r="X9028" s="99"/>
      <c r="Y9028" s="127"/>
    </row>
    <row r="9029" spans="3:25" ht="19" hidden="1">
      <c r="C9029" s="933"/>
      <c r="D9029" s="933"/>
      <c r="E9029" s="19"/>
      <c r="I9029" s="100"/>
      <c r="M9029" s="100"/>
      <c r="Q9029" s="99"/>
      <c r="R9029" s="340"/>
      <c r="S9029" s="119"/>
      <c r="T9029" s="123"/>
      <c r="U9029" s="119"/>
      <c r="V9029" s="99"/>
      <c r="W9029" s="127"/>
      <c r="X9029" s="99"/>
      <c r="Y9029" s="127"/>
    </row>
    <row r="9030" spans="3:25" ht="19" hidden="1">
      <c r="C9030" s="933"/>
      <c r="D9030" s="933"/>
      <c r="E9030" s="19"/>
      <c r="I9030" s="100"/>
      <c r="M9030" s="100"/>
      <c r="Q9030" s="99"/>
      <c r="R9030" s="340"/>
      <c r="S9030" s="119"/>
      <c r="T9030" s="123"/>
      <c r="U9030" s="119"/>
      <c r="V9030" s="99"/>
      <c r="W9030" s="127"/>
      <c r="X9030" s="99"/>
      <c r="Y9030" s="127"/>
    </row>
    <row r="9031" spans="3:25" ht="19" hidden="1">
      <c r="C9031" s="933"/>
      <c r="D9031" s="933"/>
      <c r="E9031" s="19"/>
      <c r="I9031" s="100"/>
      <c r="M9031" s="100"/>
      <c r="Q9031" s="99"/>
      <c r="R9031" s="340"/>
      <c r="S9031" s="119"/>
      <c r="T9031" s="123"/>
      <c r="U9031" s="119"/>
      <c r="V9031" s="99"/>
      <c r="W9031" s="127"/>
      <c r="X9031" s="99"/>
      <c r="Y9031" s="127"/>
    </row>
    <row r="9032" spans="3:25" ht="19" hidden="1">
      <c r="C9032" s="933"/>
      <c r="D9032" s="933"/>
      <c r="E9032" s="19"/>
      <c r="I9032" s="100"/>
      <c r="M9032" s="100"/>
      <c r="Q9032" s="99"/>
      <c r="R9032" s="340"/>
      <c r="S9032" s="119"/>
      <c r="T9032" s="123"/>
      <c r="U9032" s="119"/>
      <c r="V9032" s="99"/>
      <c r="W9032" s="127"/>
      <c r="X9032" s="99"/>
      <c r="Y9032" s="127"/>
    </row>
    <row r="9033" spans="3:25" ht="19" hidden="1">
      <c r="C9033" s="933"/>
      <c r="D9033" s="933"/>
      <c r="E9033" s="19"/>
      <c r="I9033" s="100"/>
      <c r="M9033" s="100"/>
      <c r="Q9033" s="99"/>
      <c r="R9033" s="340"/>
      <c r="S9033" s="119"/>
      <c r="T9033" s="123"/>
      <c r="U9033" s="119"/>
      <c r="V9033" s="99"/>
      <c r="W9033" s="127"/>
      <c r="X9033" s="99"/>
      <c r="Y9033" s="127"/>
    </row>
    <row r="9034" spans="3:25" ht="19" hidden="1">
      <c r="C9034" s="933"/>
      <c r="D9034" s="933"/>
      <c r="E9034" s="19"/>
      <c r="I9034" s="100"/>
      <c r="M9034" s="100"/>
      <c r="Q9034" s="99"/>
      <c r="R9034" s="340"/>
      <c r="S9034" s="119"/>
      <c r="T9034" s="123"/>
      <c r="U9034" s="119"/>
      <c r="V9034" s="99"/>
      <c r="W9034" s="127"/>
      <c r="X9034" s="99"/>
      <c r="Y9034" s="127"/>
    </row>
    <row r="9035" spans="3:25" ht="19" hidden="1">
      <c r="C9035" s="933"/>
      <c r="D9035" s="933"/>
      <c r="E9035" s="19"/>
      <c r="I9035" s="100"/>
      <c r="M9035" s="100"/>
      <c r="Q9035" s="99"/>
      <c r="R9035" s="340"/>
      <c r="S9035" s="119"/>
      <c r="T9035" s="123"/>
      <c r="U9035" s="119"/>
      <c r="V9035" s="99"/>
      <c r="W9035" s="127"/>
      <c r="X9035" s="99"/>
      <c r="Y9035" s="127"/>
    </row>
    <row r="9036" spans="3:25" ht="19" hidden="1">
      <c r="C9036" s="933"/>
      <c r="D9036" s="933"/>
      <c r="E9036" s="19"/>
      <c r="I9036" s="100"/>
      <c r="M9036" s="100"/>
      <c r="Q9036" s="99"/>
      <c r="R9036" s="340"/>
      <c r="S9036" s="119"/>
      <c r="T9036" s="123"/>
      <c r="U9036" s="119"/>
      <c r="V9036" s="99"/>
      <c r="W9036" s="127"/>
      <c r="X9036" s="99"/>
      <c r="Y9036" s="127"/>
    </row>
    <row r="9037" spans="3:25" ht="19" hidden="1">
      <c r="C9037" s="933"/>
      <c r="D9037" s="933"/>
      <c r="E9037" s="19"/>
      <c r="I9037" s="100"/>
      <c r="M9037" s="100"/>
      <c r="Q9037" s="99"/>
      <c r="R9037" s="340"/>
      <c r="S9037" s="119"/>
      <c r="T9037" s="123"/>
      <c r="U9037" s="119"/>
      <c r="V9037" s="99"/>
      <c r="W9037" s="127"/>
      <c r="X9037" s="99"/>
      <c r="Y9037" s="127"/>
    </row>
    <row r="9038" spans="3:25" ht="19" hidden="1">
      <c r="C9038" s="933"/>
      <c r="D9038" s="933"/>
      <c r="E9038" s="19"/>
      <c r="I9038" s="100"/>
      <c r="M9038" s="100"/>
      <c r="Q9038" s="99"/>
      <c r="R9038" s="340"/>
      <c r="S9038" s="119"/>
      <c r="T9038" s="123"/>
      <c r="U9038" s="119"/>
      <c r="V9038" s="99"/>
      <c r="W9038" s="127"/>
      <c r="X9038" s="99"/>
      <c r="Y9038" s="127"/>
    </row>
    <row r="9039" spans="3:25" ht="19" hidden="1">
      <c r="C9039" s="933"/>
      <c r="D9039" s="933"/>
      <c r="E9039" s="19"/>
      <c r="I9039" s="100"/>
      <c r="M9039" s="100"/>
      <c r="Q9039" s="99"/>
      <c r="R9039" s="340"/>
      <c r="S9039" s="119"/>
      <c r="T9039" s="123"/>
      <c r="U9039" s="119"/>
      <c r="V9039" s="99"/>
      <c r="W9039" s="127"/>
      <c r="X9039" s="99"/>
      <c r="Y9039" s="127"/>
    </row>
    <row r="9040" spans="3:25" ht="19" hidden="1">
      <c r="C9040" s="933"/>
      <c r="D9040" s="933"/>
      <c r="E9040" s="19"/>
      <c r="I9040" s="100"/>
      <c r="M9040" s="100"/>
      <c r="Q9040" s="99"/>
      <c r="R9040" s="340"/>
      <c r="S9040" s="119"/>
      <c r="T9040" s="123"/>
      <c r="U9040" s="119"/>
      <c r="V9040" s="99"/>
      <c r="W9040" s="127"/>
      <c r="X9040" s="99"/>
      <c r="Y9040" s="127"/>
    </row>
    <row r="9041" spans="3:25" ht="19" hidden="1">
      <c r="C9041" s="933"/>
      <c r="D9041" s="933"/>
      <c r="E9041" s="19"/>
      <c r="I9041" s="100"/>
      <c r="M9041" s="100"/>
      <c r="Q9041" s="99"/>
      <c r="R9041" s="340"/>
      <c r="S9041" s="119"/>
      <c r="T9041" s="123"/>
      <c r="U9041" s="119"/>
      <c r="V9041" s="99"/>
      <c r="W9041" s="127"/>
      <c r="X9041" s="99"/>
      <c r="Y9041" s="127"/>
    </row>
    <row r="9042" spans="3:25" ht="19" hidden="1">
      <c r="C9042" s="933"/>
      <c r="D9042" s="933"/>
      <c r="E9042" s="19"/>
      <c r="I9042" s="100"/>
      <c r="M9042" s="100"/>
      <c r="Q9042" s="99"/>
      <c r="R9042" s="340"/>
      <c r="S9042" s="119"/>
      <c r="T9042" s="123"/>
      <c r="U9042" s="119"/>
      <c r="V9042" s="99"/>
      <c r="W9042" s="127"/>
      <c r="X9042" s="99"/>
      <c r="Y9042" s="127"/>
    </row>
    <row r="9043" spans="3:25" ht="19" hidden="1">
      <c r="C9043" s="933"/>
      <c r="D9043" s="933"/>
      <c r="E9043" s="19"/>
      <c r="I9043" s="100"/>
      <c r="M9043" s="100"/>
      <c r="Q9043" s="99"/>
      <c r="R9043" s="340"/>
      <c r="S9043" s="119"/>
      <c r="T9043" s="123"/>
      <c r="U9043" s="119"/>
      <c r="V9043" s="99"/>
      <c r="W9043" s="127"/>
      <c r="X9043" s="99"/>
      <c r="Y9043" s="127"/>
    </row>
    <row r="9044" spans="3:25" ht="19" hidden="1">
      <c r="C9044" s="933"/>
      <c r="D9044" s="933"/>
      <c r="E9044" s="19"/>
      <c r="I9044" s="100"/>
      <c r="M9044" s="100"/>
      <c r="Q9044" s="99"/>
      <c r="R9044" s="340"/>
      <c r="S9044" s="119"/>
      <c r="T9044" s="123"/>
      <c r="U9044" s="119"/>
      <c r="V9044" s="99"/>
      <c r="W9044" s="127"/>
      <c r="X9044" s="99"/>
      <c r="Y9044" s="127"/>
    </row>
    <row r="9045" spans="3:25" ht="19" hidden="1">
      <c r="C9045" s="933"/>
      <c r="D9045" s="933"/>
      <c r="E9045" s="19"/>
      <c r="I9045" s="100"/>
      <c r="M9045" s="100"/>
      <c r="Q9045" s="99"/>
      <c r="R9045" s="340"/>
      <c r="S9045" s="119"/>
      <c r="T9045" s="123"/>
      <c r="U9045" s="119"/>
      <c r="V9045" s="99"/>
      <c r="W9045" s="127"/>
      <c r="X9045" s="99"/>
      <c r="Y9045" s="127"/>
    </row>
    <row r="9046" spans="3:25" ht="19" hidden="1">
      <c r="C9046" s="933"/>
      <c r="D9046" s="933"/>
      <c r="E9046" s="19"/>
      <c r="I9046" s="100"/>
      <c r="M9046" s="100"/>
      <c r="Q9046" s="99"/>
      <c r="R9046" s="340"/>
      <c r="S9046" s="119"/>
      <c r="T9046" s="123"/>
      <c r="U9046" s="119"/>
      <c r="V9046" s="99"/>
      <c r="W9046" s="127"/>
      <c r="X9046" s="99"/>
      <c r="Y9046" s="127"/>
    </row>
    <row r="9047" spans="3:25" ht="19" hidden="1">
      <c r="C9047" s="933"/>
      <c r="D9047" s="933"/>
      <c r="E9047" s="19"/>
      <c r="I9047" s="100"/>
      <c r="M9047" s="100"/>
      <c r="Q9047" s="99"/>
      <c r="R9047" s="340"/>
      <c r="S9047" s="119"/>
      <c r="T9047" s="123"/>
      <c r="U9047" s="119"/>
      <c r="V9047" s="99"/>
      <c r="W9047" s="127"/>
      <c r="X9047" s="99"/>
      <c r="Y9047" s="127"/>
    </row>
    <row r="9048" spans="3:25" ht="19" hidden="1">
      <c r="C9048" s="933"/>
      <c r="D9048" s="933"/>
      <c r="E9048" s="19"/>
      <c r="I9048" s="100"/>
      <c r="M9048" s="100"/>
      <c r="Q9048" s="99"/>
      <c r="R9048" s="340"/>
      <c r="S9048" s="119"/>
      <c r="T9048" s="123"/>
      <c r="U9048" s="119"/>
      <c r="V9048" s="99"/>
      <c r="W9048" s="127"/>
      <c r="X9048" s="99"/>
      <c r="Y9048" s="127"/>
    </row>
    <row r="9049" spans="3:25" ht="19" hidden="1">
      <c r="C9049" s="933"/>
      <c r="D9049" s="933"/>
      <c r="E9049" s="19"/>
      <c r="I9049" s="100"/>
      <c r="M9049" s="100"/>
      <c r="Q9049" s="99"/>
      <c r="R9049" s="340"/>
      <c r="S9049" s="119"/>
      <c r="T9049" s="123"/>
      <c r="U9049" s="119"/>
      <c r="V9049" s="99"/>
      <c r="W9049" s="127"/>
      <c r="X9049" s="99"/>
      <c r="Y9049" s="127"/>
    </row>
    <row r="9050" spans="3:25" ht="19" hidden="1">
      <c r="C9050" s="933"/>
      <c r="D9050" s="933"/>
      <c r="E9050" s="19"/>
      <c r="I9050" s="100"/>
      <c r="M9050" s="100"/>
      <c r="Q9050" s="99"/>
      <c r="R9050" s="340"/>
      <c r="S9050" s="119"/>
      <c r="T9050" s="123"/>
      <c r="U9050" s="119"/>
      <c r="V9050" s="99"/>
      <c r="W9050" s="127"/>
      <c r="X9050" s="99"/>
      <c r="Y9050" s="127"/>
    </row>
    <row r="9051" spans="3:25" ht="19" hidden="1">
      <c r="C9051" s="933"/>
      <c r="D9051" s="933"/>
      <c r="E9051" s="19"/>
      <c r="I9051" s="100"/>
      <c r="M9051" s="100"/>
      <c r="Q9051" s="99"/>
      <c r="R9051" s="340"/>
      <c r="S9051" s="119"/>
      <c r="T9051" s="123"/>
      <c r="U9051" s="119"/>
      <c r="V9051" s="99"/>
      <c r="W9051" s="127"/>
      <c r="X9051" s="99"/>
      <c r="Y9051" s="127"/>
    </row>
    <row r="9052" spans="3:25" ht="19" hidden="1">
      <c r="C9052" s="933"/>
      <c r="D9052" s="933"/>
      <c r="E9052" s="19"/>
      <c r="I9052" s="100"/>
      <c r="M9052" s="100"/>
      <c r="Q9052" s="99"/>
      <c r="R9052" s="340"/>
      <c r="S9052" s="119"/>
      <c r="T9052" s="123"/>
      <c r="U9052" s="119"/>
      <c r="V9052" s="99"/>
      <c r="W9052" s="127"/>
      <c r="X9052" s="99"/>
      <c r="Y9052" s="127"/>
    </row>
    <row r="9053" spans="3:25" ht="19" hidden="1">
      <c r="C9053" s="933"/>
      <c r="D9053" s="933"/>
      <c r="E9053" s="19"/>
      <c r="I9053" s="100"/>
      <c r="M9053" s="100"/>
      <c r="Q9053" s="99"/>
      <c r="R9053" s="340"/>
      <c r="S9053" s="119"/>
      <c r="T9053" s="123"/>
      <c r="U9053" s="119"/>
      <c r="V9053" s="99"/>
      <c r="W9053" s="127"/>
      <c r="X9053" s="99"/>
      <c r="Y9053" s="127"/>
    </row>
    <row r="9054" spans="3:25" ht="19" hidden="1">
      <c r="C9054" s="933"/>
      <c r="D9054" s="933"/>
      <c r="E9054" s="19"/>
      <c r="I9054" s="100"/>
      <c r="M9054" s="100"/>
      <c r="Q9054" s="99"/>
      <c r="R9054" s="340"/>
      <c r="S9054" s="119"/>
      <c r="T9054" s="123"/>
      <c r="U9054" s="119"/>
      <c r="V9054" s="99"/>
      <c r="W9054" s="127"/>
      <c r="X9054" s="99"/>
      <c r="Y9054" s="127"/>
    </row>
    <row r="9055" spans="3:25" ht="19" hidden="1">
      <c r="C9055" s="933"/>
      <c r="D9055" s="933"/>
      <c r="E9055" s="19"/>
      <c r="I9055" s="100"/>
      <c r="M9055" s="100"/>
      <c r="Q9055" s="99"/>
      <c r="R9055" s="340"/>
      <c r="S9055" s="119"/>
      <c r="T9055" s="123"/>
      <c r="U9055" s="119"/>
      <c r="V9055" s="99"/>
      <c r="W9055" s="127"/>
      <c r="X9055" s="99"/>
      <c r="Y9055" s="127"/>
    </row>
    <row r="9056" spans="3:25" ht="19" hidden="1">
      <c r="C9056" s="933"/>
      <c r="D9056" s="933"/>
      <c r="E9056" s="19"/>
      <c r="I9056" s="100"/>
      <c r="M9056" s="100"/>
      <c r="Q9056" s="99"/>
      <c r="R9056" s="340"/>
      <c r="S9056" s="119"/>
      <c r="T9056" s="123"/>
      <c r="U9056" s="119"/>
      <c r="V9056" s="99"/>
      <c r="W9056" s="127"/>
      <c r="X9056" s="99"/>
      <c r="Y9056" s="127"/>
    </row>
    <row r="9057" spans="3:25" ht="19" hidden="1">
      <c r="C9057" s="933"/>
      <c r="D9057" s="933"/>
      <c r="E9057" s="19"/>
      <c r="I9057" s="100"/>
      <c r="M9057" s="100"/>
      <c r="Q9057" s="99"/>
      <c r="R9057" s="340"/>
      <c r="S9057" s="119"/>
      <c r="T9057" s="123"/>
      <c r="U9057" s="119"/>
      <c r="V9057" s="99"/>
      <c r="W9057" s="127"/>
      <c r="X9057" s="99"/>
      <c r="Y9057" s="127"/>
    </row>
    <row r="9058" spans="3:25" ht="19" hidden="1">
      <c r="C9058" s="933"/>
      <c r="D9058" s="933"/>
      <c r="E9058" s="19"/>
      <c r="I9058" s="100"/>
      <c r="M9058" s="100"/>
      <c r="Q9058" s="99"/>
      <c r="R9058" s="340"/>
      <c r="S9058" s="119"/>
      <c r="T9058" s="123"/>
      <c r="U9058" s="119"/>
      <c r="V9058" s="99"/>
      <c r="W9058" s="127"/>
      <c r="X9058" s="99"/>
      <c r="Y9058" s="127"/>
    </row>
    <row r="9059" spans="3:25" ht="19" hidden="1">
      <c r="C9059" s="933"/>
      <c r="D9059" s="933"/>
      <c r="E9059" s="19"/>
      <c r="I9059" s="100"/>
      <c r="M9059" s="100"/>
      <c r="Q9059" s="99"/>
      <c r="R9059" s="340"/>
      <c r="S9059" s="119"/>
      <c r="T9059" s="123"/>
      <c r="U9059" s="119"/>
      <c r="V9059" s="99"/>
      <c r="W9059" s="127"/>
      <c r="X9059" s="99"/>
      <c r="Y9059" s="127"/>
    </row>
    <row r="9060" spans="3:25" ht="19" hidden="1">
      <c r="C9060" s="933"/>
      <c r="D9060" s="933"/>
      <c r="E9060" s="19"/>
      <c r="I9060" s="100"/>
      <c r="M9060" s="100"/>
      <c r="Q9060" s="99"/>
      <c r="R9060" s="340"/>
      <c r="S9060" s="119"/>
      <c r="T9060" s="123"/>
      <c r="U9060" s="119"/>
      <c r="V9060" s="99"/>
      <c r="W9060" s="127"/>
      <c r="X9060" s="99"/>
      <c r="Y9060" s="127"/>
    </row>
    <row r="9061" spans="3:25" ht="19" hidden="1">
      <c r="C9061" s="933"/>
      <c r="D9061" s="933"/>
      <c r="E9061" s="19"/>
      <c r="I9061" s="100"/>
      <c r="M9061" s="100"/>
      <c r="Q9061" s="99"/>
      <c r="R9061" s="340"/>
      <c r="S9061" s="119"/>
      <c r="T9061" s="123"/>
      <c r="U9061" s="119"/>
      <c r="V9061" s="99"/>
      <c r="W9061" s="127"/>
      <c r="X9061" s="99"/>
      <c r="Y9061" s="127"/>
    </row>
    <row r="9062" spans="3:25" ht="19" hidden="1">
      <c r="C9062" s="933"/>
      <c r="D9062" s="933"/>
      <c r="E9062" s="19"/>
      <c r="I9062" s="100"/>
      <c r="M9062" s="100"/>
      <c r="Q9062" s="99"/>
      <c r="R9062" s="340"/>
      <c r="S9062" s="119"/>
      <c r="T9062" s="123"/>
      <c r="U9062" s="119"/>
      <c r="V9062" s="99"/>
      <c r="W9062" s="127"/>
      <c r="X9062" s="99"/>
      <c r="Y9062" s="127"/>
    </row>
    <row r="9063" spans="3:25" ht="19" hidden="1">
      <c r="C9063" s="933"/>
      <c r="D9063" s="933"/>
      <c r="E9063" s="19"/>
      <c r="I9063" s="100"/>
      <c r="M9063" s="100"/>
      <c r="Q9063" s="99"/>
      <c r="R9063" s="340"/>
      <c r="S9063" s="119"/>
      <c r="T9063" s="123"/>
      <c r="U9063" s="119"/>
      <c r="V9063" s="99"/>
      <c r="W9063" s="127"/>
      <c r="X9063" s="99"/>
      <c r="Y9063" s="127"/>
    </row>
    <row r="9064" spans="3:25" ht="19" hidden="1">
      <c r="C9064" s="933"/>
      <c r="D9064" s="933"/>
      <c r="E9064" s="19"/>
      <c r="I9064" s="100"/>
      <c r="M9064" s="100"/>
      <c r="Q9064" s="99"/>
      <c r="R9064" s="340"/>
      <c r="S9064" s="119"/>
      <c r="T9064" s="123"/>
      <c r="U9064" s="119"/>
      <c r="V9064" s="99"/>
      <c r="W9064" s="127"/>
      <c r="X9064" s="99"/>
      <c r="Y9064" s="127"/>
    </row>
    <row r="9065" spans="3:25" ht="19" hidden="1">
      <c r="C9065" s="933"/>
      <c r="D9065" s="933"/>
      <c r="E9065" s="19"/>
      <c r="I9065" s="100"/>
      <c r="M9065" s="100"/>
      <c r="Q9065" s="99"/>
      <c r="R9065" s="340"/>
      <c r="S9065" s="119"/>
      <c r="T9065" s="123"/>
      <c r="U9065" s="119"/>
      <c r="V9065" s="99"/>
      <c r="W9065" s="127"/>
      <c r="X9065" s="99"/>
      <c r="Y9065" s="127"/>
    </row>
    <row r="9066" spans="3:25" ht="19" hidden="1">
      <c r="C9066" s="933"/>
      <c r="D9066" s="933"/>
      <c r="E9066" s="19"/>
      <c r="I9066" s="100"/>
      <c r="M9066" s="100"/>
      <c r="Q9066" s="99"/>
      <c r="R9066" s="340"/>
      <c r="S9066" s="119"/>
      <c r="T9066" s="123"/>
      <c r="U9066" s="119"/>
      <c r="V9066" s="99"/>
      <c r="W9066" s="127"/>
      <c r="X9066" s="99"/>
      <c r="Y9066" s="127"/>
    </row>
    <row r="9067" spans="3:25" ht="19" hidden="1">
      <c r="C9067" s="933"/>
      <c r="D9067" s="933"/>
      <c r="E9067" s="19"/>
      <c r="I9067" s="100"/>
      <c r="M9067" s="100"/>
      <c r="Q9067" s="99"/>
      <c r="R9067" s="340"/>
      <c r="S9067" s="119"/>
      <c r="T9067" s="123"/>
      <c r="U9067" s="119"/>
      <c r="V9067" s="99"/>
      <c r="W9067" s="127"/>
      <c r="X9067" s="99"/>
      <c r="Y9067" s="127"/>
    </row>
    <row r="9068" spans="3:25" ht="19" hidden="1">
      <c r="C9068" s="933"/>
      <c r="D9068" s="933"/>
      <c r="E9068" s="19"/>
      <c r="I9068" s="100"/>
      <c r="M9068" s="100"/>
      <c r="Q9068" s="99"/>
      <c r="R9068" s="340"/>
      <c r="S9068" s="119"/>
      <c r="T9068" s="123"/>
      <c r="U9068" s="119"/>
      <c r="V9068" s="99"/>
      <c r="W9068" s="127"/>
      <c r="X9068" s="99"/>
      <c r="Y9068" s="127"/>
    </row>
    <row r="9069" spans="3:25" ht="19" hidden="1">
      <c r="C9069" s="933"/>
      <c r="D9069" s="933"/>
      <c r="E9069" s="19"/>
      <c r="I9069" s="100"/>
      <c r="M9069" s="100"/>
      <c r="Q9069" s="99"/>
      <c r="R9069" s="340"/>
      <c r="S9069" s="119"/>
      <c r="T9069" s="123"/>
      <c r="U9069" s="119"/>
      <c r="V9069" s="99"/>
      <c r="W9069" s="127"/>
      <c r="X9069" s="99"/>
      <c r="Y9069" s="127"/>
    </row>
    <row r="9070" spans="3:25" ht="19" hidden="1">
      <c r="C9070" s="933"/>
      <c r="D9070" s="933"/>
      <c r="E9070" s="19"/>
      <c r="I9070" s="100"/>
      <c r="M9070" s="100"/>
      <c r="Q9070" s="99"/>
      <c r="R9070" s="340"/>
      <c r="S9070" s="119"/>
      <c r="T9070" s="123"/>
      <c r="U9070" s="119"/>
      <c r="V9070" s="99"/>
      <c r="W9070" s="127"/>
      <c r="X9070" s="99"/>
      <c r="Y9070" s="127"/>
    </row>
    <row r="9071" spans="3:25" ht="19" hidden="1">
      <c r="C9071" s="933"/>
      <c r="D9071" s="933"/>
      <c r="E9071" s="19"/>
      <c r="I9071" s="100"/>
      <c r="M9071" s="100"/>
      <c r="Q9071" s="99"/>
      <c r="R9071" s="340"/>
      <c r="S9071" s="119"/>
      <c r="T9071" s="123"/>
      <c r="U9071" s="119"/>
      <c r="V9071" s="99"/>
      <c r="W9071" s="127"/>
      <c r="X9071" s="99"/>
      <c r="Y9071" s="127"/>
    </row>
    <row r="9072" spans="3:25" ht="19" hidden="1">
      <c r="C9072" s="933"/>
      <c r="D9072" s="933"/>
      <c r="E9072" s="19"/>
      <c r="I9072" s="100"/>
      <c r="M9072" s="100"/>
      <c r="Q9072" s="99"/>
      <c r="R9072" s="340"/>
      <c r="S9072" s="119"/>
      <c r="T9072" s="123"/>
      <c r="U9072" s="119"/>
      <c r="V9072" s="99"/>
      <c r="W9072" s="127"/>
      <c r="X9072" s="99"/>
      <c r="Y9072" s="127"/>
    </row>
    <row r="9073" spans="3:25" ht="19" hidden="1">
      <c r="C9073" s="933"/>
      <c r="D9073" s="933"/>
      <c r="E9073" s="19"/>
      <c r="I9073" s="100"/>
      <c r="M9073" s="100"/>
      <c r="Q9073" s="99"/>
      <c r="R9073" s="340"/>
      <c r="S9073" s="119"/>
      <c r="T9073" s="123"/>
      <c r="U9073" s="119"/>
      <c r="V9073" s="99"/>
      <c r="W9073" s="127"/>
      <c r="X9073" s="99"/>
      <c r="Y9073" s="127"/>
    </row>
    <row r="9074" spans="3:25" ht="19" hidden="1">
      <c r="C9074" s="933"/>
      <c r="D9074" s="933"/>
      <c r="E9074" s="19"/>
      <c r="I9074" s="100"/>
      <c r="M9074" s="100"/>
      <c r="Q9074" s="99"/>
      <c r="R9074" s="340"/>
      <c r="S9074" s="119"/>
      <c r="T9074" s="123"/>
      <c r="U9074" s="119"/>
      <c r="V9074" s="99"/>
      <c r="W9074" s="127"/>
      <c r="X9074" s="99"/>
      <c r="Y9074" s="127"/>
    </row>
    <row r="9075" spans="3:25" ht="19" hidden="1">
      <c r="C9075" s="933"/>
      <c r="D9075" s="933"/>
      <c r="E9075" s="19"/>
      <c r="I9075" s="100"/>
      <c r="M9075" s="100"/>
      <c r="Q9075" s="99"/>
      <c r="R9075" s="340"/>
      <c r="S9075" s="119"/>
      <c r="T9075" s="123"/>
      <c r="U9075" s="119"/>
      <c r="V9075" s="99"/>
      <c r="W9075" s="127"/>
      <c r="X9075" s="99"/>
      <c r="Y9075" s="127"/>
    </row>
    <row r="9076" spans="3:25" ht="19" hidden="1">
      <c r="C9076" s="933"/>
      <c r="D9076" s="933"/>
      <c r="E9076" s="19"/>
      <c r="I9076" s="100"/>
      <c r="M9076" s="100"/>
      <c r="Q9076" s="99"/>
      <c r="R9076" s="340"/>
      <c r="S9076" s="119"/>
      <c r="T9076" s="123"/>
      <c r="U9076" s="119"/>
      <c r="V9076" s="99"/>
      <c r="W9076" s="127"/>
      <c r="X9076" s="99"/>
      <c r="Y9076" s="127"/>
    </row>
    <row r="9077" spans="3:25" ht="19" hidden="1">
      <c r="C9077" s="933"/>
      <c r="D9077" s="933"/>
      <c r="E9077" s="19"/>
      <c r="I9077" s="100"/>
      <c r="M9077" s="100"/>
      <c r="Q9077" s="99"/>
      <c r="R9077" s="340"/>
      <c r="S9077" s="119"/>
      <c r="T9077" s="123"/>
      <c r="U9077" s="119"/>
      <c r="V9077" s="99"/>
      <c r="W9077" s="127"/>
      <c r="X9077" s="99"/>
      <c r="Y9077" s="127"/>
    </row>
    <row r="9078" spans="3:25" ht="19" hidden="1">
      <c r="C9078" s="933"/>
      <c r="D9078" s="933"/>
      <c r="E9078" s="19"/>
      <c r="I9078" s="100"/>
      <c r="M9078" s="100"/>
      <c r="Q9078" s="99"/>
      <c r="R9078" s="340"/>
      <c r="S9078" s="119"/>
      <c r="T9078" s="123"/>
      <c r="U9078" s="119"/>
      <c r="V9078" s="99"/>
      <c r="W9078" s="127"/>
      <c r="X9078" s="99"/>
      <c r="Y9078" s="127"/>
    </row>
    <row r="9079" spans="3:25" ht="19" hidden="1">
      <c r="C9079" s="933"/>
      <c r="D9079" s="933"/>
      <c r="E9079" s="19"/>
      <c r="I9079" s="100"/>
      <c r="M9079" s="100"/>
      <c r="Q9079" s="99"/>
      <c r="R9079" s="340"/>
      <c r="S9079" s="119"/>
      <c r="T9079" s="123"/>
      <c r="U9079" s="119"/>
      <c r="V9079" s="99"/>
      <c r="W9079" s="127"/>
      <c r="X9079" s="99"/>
      <c r="Y9079" s="127"/>
    </row>
    <row r="9080" spans="3:25" ht="19" hidden="1">
      <c r="C9080" s="933"/>
      <c r="D9080" s="933"/>
      <c r="E9080" s="19"/>
      <c r="I9080" s="100"/>
      <c r="M9080" s="100"/>
      <c r="Q9080" s="99"/>
      <c r="R9080" s="340"/>
      <c r="S9080" s="119"/>
      <c r="T9080" s="123"/>
      <c r="U9080" s="119"/>
      <c r="V9080" s="99"/>
      <c r="W9080" s="127"/>
      <c r="X9080" s="99"/>
      <c r="Y9080" s="127"/>
    </row>
    <row r="9081" spans="3:25" ht="19" hidden="1">
      <c r="C9081" s="933"/>
      <c r="D9081" s="933"/>
      <c r="E9081" s="19"/>
      <c r="I9081" s="100"/>
      <c r="M9081" s="100"/>
      <c r="Q9081" s="99"/>
      <c r="R9081" s="340"/>
      <c r="S9081" s="119"/>
      <c r="T9081" s="123"/>
      <c r="U9081" s="119"/>
      <c r="V9081" s="99"/>
      <c r="W9081" s="127"/>
      <c r="X9081" s="99"/>
      <c r="Y9081" s="127"/>
    </row>
    <row r="9082" spans="3:25" ht="19" hidden="1">
      <c r="C9082" s="933"/>
      <c r="D9082" s="933"/>
      <c r="E9082" s="19"/>
      <c r="I9082" s="100"/>
      <c r="M9082" s="100"/>
      <c r="Q9082" s="99"/>
      <c r="R9082" s="340"/>
      <c r="S9082" s="119"/>
      <c r="T9082" s="123"/>
      <c r="U9082" s="119"/>
      <c r="V9082" s="99"/>
      <c r="W9082" s="127"/>
      <c r="X9082" s="99"/>
      <c r="Y9082" s="127"/>
    </row>
    <row r="9083" spans="3:25" ht="19" hidden="1">
      <c r="C9083" s="933"/>
      <c r="D9083" s="933"/>
      <c r="E9083" s="19"/>
      <c r="I9083" s="100"/>
      <c r="M9083" s="100"/>
      <c r="Q9083" s="99"/>
      <c r="R9083" s="340"/>
      <c r="S9083" s="119"/>
      <c r="T9083" s="123"/>
      <c r="U9083" s="119"/>
      <c r="V9083" s="99"/>
      <c r="W9083" s="127"/>
      <c r="X9083" s="99"/>
      <c r="Y9083" s="127"/>
    </row>
    <row r="9084" spans="3:25" ht="19" hidden="1">
      <c r="C9084" s="933"/>
      <c r="D9084" s="933"/>
      <c r="E9084" s="19"/>
      <c r="I9084" s="100"/>
      <c r="M9084" s="100"/>
      <c r="Q9084" s="99"/>
      <c r="R9084" s="340"/>
      <c r="S9084" s="119"/>
      <c r="T9084" s="123"/>
      <c r="U9084" s="119"/>
      <c r="V9084" s="99"/>
      <c r="W9084" s="127"/>
      <c r="X9084" s="99"/>
      <c r="Y9084" s="127"/>
    </row>
    <row r="9085" spans="3:25" ht="19" hidden="1">
      <c r="C9085" s="933"/>
      <c r="D9085" s="933"/>
      <c r="E9085" s="19"/>
      <c r="I9085" s="100"/>
      <c r="M9085" s="100"/>
      <c r="Q9085" s="99"/>
      <c r="R9085" s="340"/>
      <c r="S9085" s="119"/>
      <c r="T9085" s="123"/>
      <c r="U9085" s="119"/>
      <c r="V9085" s="99"/>
      <c r="W9085" s="127"/>
      <c r="X9085" s="99"/>
      <c r="Y9085" s="127"/>
    </row>
    <row r="9086" spans="3:25" ht="19" hidden="1">
      <c r="C9086" s="933"/>
      <c r="D9086" s="933"/>
      <c r="E9086" s="19"/>
      <c r="I9086" s="100"/>
      <c r="M9086" s="100"/>
      <c r="Q9086" s="99"/>
      <c r="R9086" s="340"/>
      <c r="S9086" s="119"/>
      <c r="T9086" s="123"/>
      <c r="U9086" s="119"/>
      <c r="V9086" s="99"/>
      <c r="W9086" s="127"/>
      <c r="X9086" s="99"/>
      <c r="Y9086" s="127"/>
    </row>
    <row r="9087" spans="3:25" ht="19" hidden="1">
      <c r="C9087" s="933"/>
      <c r="D9087" s="933"/>
      <c r="E9087" s="19"/>
      <c r="I9087" s="100"/>
      <c r="M9087" s="100"/>
      <c r="Q9087" s="99"/>
      <c r="R9087" s="340"/>
      <c r="S9087" s="119"/>
      <c r="T9087" s="123"/>
      <c r="U9087" s="119"/>
      <c r="V9087" s="99"/>
      <c r="W9087" s="127"/>
      <c r="X9087" s="99"/>
      <c r="Y9087" s="127"/>
    </row>
    <row r="9088" spans="3:25" ht="19" hidden="1">
      <c r="C9088" s="933"/>
      <c r="D9088" s="933"/>
      <c r="E9088" s="19"/>
      <c r="I9088" s="100"/>
      <c r="M9088" s="100"/>
      <c r="Q9088" s="99"/>
      <c r="R9088" s="340"/>
      <c r="S9088" s="119"/>
      <c r="T9088" s="123"/>
      <c r="U9088" s="119"/>
      <c r="V9088" s="99"/>
      <c r="W9088" s="127"/>
      <c r="X9088" s="99"/>
      <c r="Y9088" s="127"/>
    </row>
    <row r="9089" spans="3:25" ht="19" hidden="1">
      <c r="C9089" s="933"/>
      <c r="D9089" s="933"/>
      <c r="E9089" s="19"/>
      <c r="I9089" s="100"/>
      <c r="M9089" s="100"/>
      <c r="Q9089" s="99"/>
      <c r="R9089" s="340"/>
      <c r="S9089" s="119"/>
      <c r="T9089" s="123"/>
      <c r="U9089" s="119"/>
      <c r="V9089" s="99"/>
      <c r="W9089" s="127"/>
      <c r="X9089" s="99"/>
      <c r="Y9089" s="127"/>
    </row>
    <row r="9090" spans="3:25" ht="19" hidden="1">
      <c r="C9090" s="933"/>
      <c r="D9090" s="933"/>
      <c r="E9090" s="19"/>
      <c r="I9090" s="100"/>
      <c r="M9090" s="100"/>
      <c r="Q9090" s="99"/>
      <c r="R9090" s="340"/>
      <c r="S9090" s="119"/>
      <c r="T9090" s="123"/>
      <c r="U9090" s="119"/>
      <c r="V9090" s="99"/>
      <c r="W9090" s="127"/>
      <c r="X9090" s="99"/>
      <c r="Y9090" s="127"/>
    </row>
    <row r="9091" spans="3:25" ht="19" hidden="1">
      <c r="C9091" s="933"/>
      <c r="D9091" s="933"/>
      <c r="E9091" s="19"/>
      <c r="I9091" s="100"/>
      <c r="M9091" s="100"/>
      <c r="Q9091" s="99"/>
      <c r="R9091" s="340"/>
      <c r="S9091" s="119"/>
      <c r="T9091" s="123"/>
      <c r="U9091" s="119"/>
      <c r="V9091" s="99"/>
      <c r="W9091" s="127"/>
      <c r="X9091" s="99"/>
      <c r="Y9091" s="127"/>
    </row>
    <row r="9092" spans="3:25" ht="19" hidden="1">
      <c r="C9092" s="933"/>
      <c r="D9092" s="933"/>
      <c r="E9092" s="19"/>
      <c r="I9092" s="100"/>
      <c r="M9092" s="100"/>
      <c r="Q9092" s="99"/>
      <c r="R9092" s="340"/>
      <c r="S9092" s="119"/>
      <c r="T9092" s="123"/>
      <c r="U9092" s="119"/>
      <c r="V9092" s="99"/>
      <c r="W9092" s="127"/>
      <c r="X9092" s="99"/>
      <c r="Y9092" s="127"/>
    </row>
    <row r="9093" spans="3:25" ht="19" hidden="1">
      <c r="C9093" s="933"/>
      <c r="D9093" s="933"/>
      <c r="E9093" s="19"/>
      <c r="I9093" s="100"/>
      <c r="M9093" s="100"/>
      <c r="Q9093" s="99"/>
      <c r="R9093" s="340"/>
      <c r="S9093" s="119"/>
      <c r="T9093" s="123"/>
      <c r="U9093" s="119"/>
      <c r="V9093" s="99"/>
      <c r="W9093" s="127"/>
      <c r="X9093" s="99"/>
      <c r="Y9093" s="127"/>
    </row>
    <row r="9094" spans="3:25" ht="19" hidden="1">
      <c r="C9094" s="933"/>
      <c r="D9094" s="933"/>
      <c r="E9094" s="19"/>
      <c r="I9094" s="100"/>
      <c r="M9094" s="100"/>
      <c r="Q9094" s="99"/>
      <c r="R9094" s="340"/>
      <c r="S9094" s="119"/>
      <c r="T9094" s="123"/>
      <c r="U9094" s="119"/>
      <c r="V9094" s="99"/>
      <c r="W9094" s="127"/>
      <c r="X9094" s="99"/>
      <c r="Y9094" s="127"/>
    </row>
    <row r="9095" spans="3:25" ht="19" hidden="1">
      <c r="C9095" s="933"/>
      <c r="D9095" s="933"/>
      <c r="E9095" s="19"/>
      <c r="I9095" s="100"/>
      <c r="M9095" s="100"/>
      <c r="Q9095" s="99"/>
      <c r="R9095" s="340"/>
      <c r="S9095" s="119"/>
      <c r="T9095" s="123"/>
      <c r="U9095" s="119"/>
      <c r="V9095" s="99"/>
      <c r="W9095" s="127"/>
      <c r="X9095" s="99"/>
      <c r="Y9095" s="127"/>
    </row>
    <row r="9096" spans="3:25" ht="19" hidden="1">
      <c r="C9096" s="933"/>
      <c r="D9096" s="933"/>
      <c r="E9096" s="19"/>
      <c r="I9096" s="100"/>
      <c r="M9096" s="100"/>
      <c r="Q9096" s="99"/>
      <c r="R9096" s="340"/>
      <c r="S9096" s="119"/>
      <c r="T9096" s="123"/>
      <c r="U9096" s="119"/>
      <c r="V9096" s="99"/>
      <c r="W9096" s="127"/>
      <c r="X9096" s="99"/>
      <c r="Y9096" s="127"/>
    </row>
    <row r="9097" spans="3:25" ht="19" hidden="1">
      <c r="C9097" s="933"/>
      <c r="D9097" s="933"/>
      <c r="E9097" s="19"/>
      <c r="I9097" s="100"/>
      <c r="M9097" s="100"/>
      <c r="Q9097" s="99"/>
      <c r="R9097" s="340"/>
      <c r="S9097" s="119"/>
      <c r="T9097" s="123"/>
      <c r="U9097" s="119"/>
      <c r="V9097" s="99"/>
      <c r="W9097" s="127"/>
      <c r="X9097" s="99"/>
      <c r="Y9097" s="127"/>
    </row>
    <row r="9098" spans="3:25" ht="19" hidden="1">
      <c r="C9098" s="933"/>
      <c r="D9098" s="933"/>
      <c r="E9098" s="19"/>
      <c r="I9098" s="100"/>
      <c r="M9098" s="100"/>
      <c r="Q9098" s="99"/>
      <c r="R9098" s="340"/>
      <c r="S9098" s="119"/>
      <c r="T9098" s="123"/>
      <c r="U9098" s="119"/>
      <c r="V9098" s="99"/>
      <c r="W9098" s="127"/>
      <c r="X9098" s="99"/>
      <c r="Y9098" s="127"/>
    </row>
    <row r="9099" spans="3:25" ht="19" hidden="1">
      <c r="C9099" s="933"/>
      <c r="D9099" s="933"/>
      <c r="E9099" s="19"/>
      <c r="I9099" s="100"/>
      <c r="M9099" s="100"/>
      <c r="Q9099" s="99"/>
      <c r="R9099" s="340"/>
      <c r="S9099" s="119"/>
      <c r="T9099" s="123"/>
      <c r="U9099" s="119"/>
      <c r="V9099" s="99"/>
      <c r="W9099" s="127"/>
      <c r="X9099" s="99"/>
      <c r="Y9099" s="127"/>
    </row>
    <row r="9100" spans="3:25" ht="19" hidden="1">
      <c r="C9100" s="933"/>
      <c r="D9100" s="933"/>
      <c r="E9100" s="19"/>
      <c r="I9100" s="100"/>
      <c r="M9100" s="100"/>
      <c r="Q9100" s="99"/>
      <c r="R9100" s="340"/>
      <c r="S9100" s="119"/>
      <c r="T9100" s="123"/>
      <c r="U9100" s="119"/>
      <c r="V9100" s="99"/>
      <c r="W9100" s="127"/>
      <c r="X9100" s="99"/>
      <c r="Y9100" s="127"/>
    </row>
    <row r="9101" spans="3:25" ht="19" hidden="1">
      <c r="C9101" s="933"/>
      <c r="D9101" s="933"/>
      <c r="E9101" s="19"/>
      <c r="I9101" s="100"/>
      <c r="M9101" s="100"/>
      <c r="Q9101" s="99"/>
      <c r="R9101" s="340"/>
      <c r="S9101" s="119"/>
      <c r="T9101" s="123"/>
      <c r="U9101" s="119"/>
      <c r="V9101" s="99"/>
      <c r="W9101" s="127"/>
      <c r="X9101" s="99"/>
      <c r="Y9101" s="127"/>
    </row>
    <row r="9102" spans="3:25" ht="19" hidden="1">
      <c r="C9102" s="933"/>
      <c r="D9102" s="933"/>
      <c r="E9102" s="19"/>
      <c r="I9102" s="100"/>
      <c r="M9102" s="100"/>
      <c r="Q9102" s="99"/>
      <c r="R9102" s="340"/>
      <c r="S9102" s="119"/>
      <c r="T9102" s="123"/>
      <c r="U9102" s="119"/>
      <c r="V9102" s="99"/>
      <c r="W9102" s="127"/>
      <c r="X9102" s="99"/>
      <c r="Y9102" s="127"/>
    </row>
    <row r="9103" spans="3:25" ht="19" hidden="1">
      <c r="C9103" s="933"/>
      <c r="D9103" s="933"/>
      <c r="E9103" s="19"/>
      <c r="I9103" s="100"/>
      <c r="M9103" s="100"/>
      <c r="Q9103" s="99"/>
      <c r="R9103" s="340"/>
      <c r="S9103" s="119"/>
      <c r="T9103" s="123"/>
      <c r="U9103" s="119"/>
      <c r="V9103" s="99"/>
      <c r="W9103" s="127"/>
      <c r="X9103" s="99"/>
      <c r="Y9103" s="127"/>
    </row>
    <row r="9104" spans="3:25" ht="19" hidden="1">
      <c r="C9104" s="933"/>
      <c r="D9104" s="933"/>
      <c r="E9104" s="19"/>
      <c r="I9104" s="100"/>
      <c r="M9104" s="100"/>
      <c r="Q9104" s="99"/>
      <c r="R9104" s="340"/>
      <c r="S9104" s="119"/>
      <c r="T9104" s="123"/>
      <c r="U9104" s="119"/>
      <c r="V9104" s="99"/>
      <c r="W9104" s="127"/>
      <c r="X9104" s="99"/>
      <c r="Y9104" s="127"/>
    </row>
    <row r="9105" spans="3:25" ht="19" hidden="1">
      <c r="C9105" s="933"/>
      <c r="D9105" s="933"/>
      <c r="E9105" s="19"/>
      <c r="I9105" s="100"/>
      <c r="M9105" s="100"/>
      <c r="Q9105" s="99"/>
      <c r="R9105" s="340"/>
      <c r="S9105" s="119"/>
      <c r="T9105" s="123"/>
      <c r="U9105" s="119"/>
      <c r="V9105" s="99"/>
      <c r="W9105" s="127"/>
      <c r="X9105" s="99"/>
      <c r="Y9105" s="127"/>
    </row>
    <row r="9106" spans="3:25" ht="19" hidden="1">
      <c r="C9106" s="933"/>
      <c r="D9106" s="933"/>
      <c r="E9106" s="19"/>
      <c r="I9106" s="100"/>
      <c r="M9106" s="100"/>
      <c r="Q9106" s="99"/>
      <c r="R9106" s="340"/>
      <c r="S9106" s="119"/>
      <c r="T9106" s="123"/>
      <c r="U9106" s="119"/>
      <c r="V9106" s="99"/>
      <c r="W9106" s="127"/>
      <c r="X9106" s="99"/>
      <c r="Y9106" s="127"/>
    </row>
    <row r="9107" spans="3:25" ht="19" hidden="1">
      <c r="C9107" s="933"/>
      <c r="D9107" s="933"/>
      <c r="E9107" s="19"/>
      <c r="I9107" s="100"/>
      <c r="M9107" s="100"/>
      <c r="Q9107" s="99"/>
      <c r="R9107" s="340"/>
      <c r="S9107" s="119"/>
      <c r="T9107" s="123"/>
      <c r="U9107" s="119"/>
      <c r="V9107" s="99"/>
      <c r="W9107" s="127"/>
      <c r="X9107" s="99"/>
      <c r="Y9107" s="127"/>
    </row>
    <row r="9108" spans="3:25" ht="19" hidden="1">
      <c r="C9108" s="933"/>
      <c r="D9108" s="933"/>
      <c r="E9108" s="19"/>
      <c r="I9108" s="100"/>
      <c r="M9108" s="100"/>
      <c r="Q9108" s="99"/>
      <c r="R9108" s="340"/>
      <c r="S9108" s="119"/>
      <c r="T9108" s="123"/>
      <c r="U9108" s="119"/>
      <c r="V9108" s="99"/>
      <c r="W9108" s="127"/>
      <c r="X9108" s="99"/>
      <c r="Y9108" s="127"/>
    </row>
    <row r="9109" spans="3:25" ht="19" hidden="1">
      <c r="C9109" s="933"/>
      <c r="D9109" s="933"/>
      <c r="E9109" s="19"/>
      <c r="I9109" s="100"/>
      <c r="M9109" s="100"/>
      <c r="Q9109" s="99"/>
      <c r="R9109" s="340"/>
      <c r="S9109" s="119"/>
      <c r="T9109" s="123"/>
      <c r="U9109" s="119"/>
      <c r="V9109" s="99"/>
      <c r="W9109" s="127"/>
      <c r="X9109" s="99"/>
      <c r="Y9109" s="127"/>
    </row>
    <row r="9110" spans="3:25" ht="19" hidden="1">
      <c r="C9110" s="933"/>
      <c r="D9110" s="933"/>
      <c r="E9110" s="19"/>
      <c r="I9110" s="100"/>
      <c r="M9110" s="100"/>
      <c r="Q9110" s="99"/>
      <c r="R9110" s="340"/>
      <c r="S9110" s="119"/>
      <c r="T9110" s="123"/>
      <c r="U9110" s="119"/>
      <c r="V9110" s="99"/>
      <c r="W9110" s="127"/>
      <c r="X9110" s="99"/>
      <c r="Y9110" s="127"/>
    </row>
    <row r="9111" spans="3:25" ht="19" hidden="1">
      <c r="C9111" s="933"/>
      <c r="D9111" s="933"/>
      <c r="E9111" s="19"/>
      <c r="I9111" s="100"/>
      <c r="M9111" s="100"/>
      <c r="Q9111" s="99"/>
      <c r="R9111" s="340"/>
      <c r="S9111" s="119"/>
      <c r="T9111" s="123"/>
      <c r="U9111" s="119"/>
      <c r="V9111" s="99"/>
      <c r="W9111" s="127"/>
      <c r="X9111" s="99"/>
      <c r="Y9111" s="127"/>
    </row>
    <row r="9112" spans="3:25" ht="19" hidden="1">
      <c r="C9112" s="933"/>
      <c r="D9112" s="933"/>
      <c r="E9112" s="19"/>
      <c r="I9112" s="100"/>
      <c r="M9112" s="100"/>
      <c r="Q9112" s="99"/>
      <c r="R9112" s="340"/>
      <c r="S9112" s="119"/>
      <c r="T9112" s="123"/>
      <c r="U9112" s="119"/>
      <c r="V9112" s="99"/>
      <c r="W9112" s="127"/>
      <c r="X9112" s="99"/>
      <c r="Y9112" s="127"/>
    </row>
    <row r="9113" spans="3:25" ht="19" hidden="1">
      <c r="C9113" s="933"/>
      <c r="D9113" s="933"/>
      <c r="E9113" s="19"/>
      <c r="I9113" s="100"/>
      <c r="M9113" s="100"/>
      <c r="Q9113" s="99"/>
      <c r="R9113" s="340"/>
      <c r="S9113" s="119"/>
      <c r="T9113" s="123"/>
      <c r="U9113" s="119"/>
      <c r="V9113" s="99"/>
      <c r="W9113" s="127"/>
      <c r="X9113" s="99"/>
      <c r="Y9113" s="127"/>
    </row>
    <row r="9114" spans="3:25" ht="19" hidden="1">
      <c r="C9114" s="933"/>
      <c r="D9114" s="933"/>
      <c r="E9114" s="19"/>
      <c r="I9114" s="100"/>
      <c r="M9114" s="100"/>
      <c r="Q9114" s="99"/>
      <c r="R9114" s="340"/>
      <c r="S9114" s="119"/>
      <c r="T9114" s="123"/>
      <c r="U9114" s="119"/>
      <c r="V9114" s="99"/>
      <c r="W9114" s="127"/>
      <c r="X9114" s="99"/>
      <c r="Y9114" s="127"/>
    </row>
    <row r="9115" spans="3:25" ht="19" hidden="1">
      <c r="C9115" s="933"/>
      <c r="D9115" s="933"/>
      <c r="E9115" s="19"/>
      <c r="I9115" s="100"/>
      <c r="M9115" s="100"/>
      <c r="Q9115" s="99"/>
      <c r="R9115" s="340"/>
      <c r="S9115" s="119"/>
      <c r="T9115" s="123"/>
      <c r="U9115" s="119"/>
      <c r="V9115" s="99"/>
      <c r="W9115" s="127"/>
      <c r="X9115" s="99"/>
      <c r="Y9115" s="127"/>
    </row>
    <row r="9116" spans="3:25" ht="19" hidden="1">
      <c r="C9116" s="933"/>
      <c r="D9116" s="933"/>
      <c r="E9116" s="19"/>
      <c r="I9116" s="100"/>
      <c r="M9116" s="100"/>
      <c r="Q9116" s="99"/>
      <c r="R9116" s="340"/>
      <c r="S9116" s="119"/>
      <c r="T9116" s="123"/>
      <c r="U9116" s="119"/>
      <c r="V9116" s="99"/>
      <c r="W9116" s="127"/>
      <c r="X9116" s="99"/>
      <c r="Y9116" s="127"/>
    </row>
    <row r="9117" spans="3:25" ht="19" hidden="1">
      <c r="C9117" s="933"/>
      <c r="D9117" s="933"/>
      <c r="E9117" s="19"/>
      <c r="I9117" s="100"/>
      <c r="M9117" s="100"/>
      <c r="Q9117" s="99"/>
      <c r="R9117" s="340"/>
      <c r="S9117" s="119"/>
      <c r="T9117" s="123"/>
      <c r="U9117" s="119"/>
      <c r="V9117" s="99"/>
      <c r="W9117" s="127"/>
      <c r="X9117" s="99"/>
      <c r="Y9117" s="127"/>
    </row>
    <row r="9118" spans="3:25" ht="19" hidden="1">
      <c r="C9118" s="933"/>
      <c r="D9118" s="933"/>
      <c r="E9118" s="19"/>
      <c r="I9118" s="100"/>
      <c r="M9118" s="100"/>
      <c r="Q9118" s="99"/>
      <c r="R9118" s="340"/>
      <c r="S9118" s="119"/>
      <c r="T9118" s="123"/>
      <c r="U9118" s="119"/>
      <c r="V9118" s="99"/>
      <c r="W9118" s="127"/>
      <c r="X9118" s="99"/>
      <c r="Y9118" s="127"/>
    </row>
    <row r="9119" spans="3:25" ht="19" hidden="1">
      <c r="C9119" s="933"/>
      <c r="D9119" s="933"/>
      <c r="E9119" s="19"/>
      <c r="I9119" s="100"/>
      <c r="M9119" s="100"/>
      <c r="Q9119" s="99"/>
      <c r="R9119" s="340"/>
      <c r="S9119" s="119"/>
      <c r="T9119" s="123"/>
      <c r="U9119" s="119"/>
      <c r="V9119" s="99"/>
      <c r="W9119" s="127"/>
      <c r="X9119" s="99"/>
      <c r="Y9119" s="127"/>
    </row>
    <row r="9120" spans="3:25" ht="19" hidden="1">
      <c r="C9120" s="933"/>
      <c r="D9120" s="933"/>
      <c r="E9120" s="19"/>
      <c r="I9120" s="100"/>
      <c r="M9120" s="100"/>
      <c r="Q9120" s="99"/>
      <c r="R9120" s="340"/>
      <c r="S9120" s="119"/>
      <c r="T9120" s="123"/>
      <c r="U9120" s="119"/>
      <c r="V9120" s="99"/>
      <c r="W9120" s="127"/>
      <c r="X9120" s="99"/>
      <c r="Y9120" s="127"/>
    </row>
    <row r="9121" spans="3:25" ht="19" hidden="1">
      <c r="C9121" s="933"/>
      <c r="D9121" s="933"/>
      <c r="E9121" s="19"/>
      <c r="I9121" s="100"/>
      <c r="M9121" s="100"/>
      <c r="Q9121" s="99"/>
      <c r="R9121" s="340"/>
      <c r="S9121" s="119"/>
      <c r="T9121" s="123"/>
      <c r="U9121" s="119"/>
      <c r="V9121" s="99"/>
      <c r="W9121" s="127"/>
      <c r="X9121" s="99"/>
      <c r="Y9121" s="127"/>
    </row>
    <row r="9122" spans="3:25" ht="19" hidden="1">
      <c r="C9122" s="933"/>
      <c r="D9122" s="933"/>
      <c r="E9122" s="19"/>
      <c r="I9122" s="100"/>
      <c r="M9122" s="100"/>
      <c r="Q9122" s="99"/>
      <c r="R9122" s="340"/>
      <c r="S9122" s="119"/>
      <c r="T9122" s="123"/>
      <c r="U9122" s="119"/>
      <c r="V9122" s="99"/>
      <c r="W9122" s="127"/>
      <c r="X9122" s="99"/>
      <c r="Y9122" s="127"/>
    </row>
    <row r="9123" spans="3:25" ht="19" hidden="1">
      <c r="C9123" s="933"/>
      <c r="D9123" s="933"/>
      <c r="E9123" s="19"/>
      <c r="I9123" s="100"/>
      <c r="M9123" s="100"/>
      <c r="Q9123" s="99"/>
      <c r="R9123" s="340"/>
      <c r="S9123" s="119"/>
      <c r="T9123" s="123"/>
      <c r="U9123" s="119"/>
      <c r="V9123" s="99"/>
      <c r="W9123" s="127"/>
      <c r="X9123" s="99"/>
      <c r="Y9123" s="127"/>
    </row>
    <row r="9124" spans="3:25" ht="19" hidden="1">
      <c r="C9124" s="933"/>
      <c r="D9124" s="933"/>
      <c r="E9124" s="19"/>
      <c r="I9124" s="100"/>
      <c r="M9124" s="100"/>
      <c r="Q9124" s="99"/>
      <c r="R9124" s="340"/>
      <c r="S9124" s="119"/>
      <c r="T9124" s="123"/>
      <c r="U9124" s="119"/>
      <c r="V9124" s="99"/>
      <c r="W9124" s="127"/>
      <c r="X9124" s="99"/>
      <c r="Y9124" s="127"/>
    </row>
    <row r="9125" spans="3:25" ht="19" hidden="1">
      <c r="C9125" s="933"/>
      <c r="D9125" s="933"/>
      <c r="E9125" s="19"/>
      <c r="I9125" s="100"/>
      <c r="M9125" s="100"/>
      <c r="Q9125" s="99"/>
      <c r="R9125" s="340"/>
      <c r="S9125" s="119"/>
      <c r="T9125" s="123"/>
      <c r="U9125" s="119"/>
      <c r="V9125" s="99"/>
      <c r="W9125" s="127"/>
      <c r="X9125" s="99"/>
      <c r="Y9125" s="127"/>
    </row>
    <row r="9126" spans="3:25" ht="19" hidden="1">
      <c r="C9126" s="933"/>
      <c r="D9126" s="933"/>
      <c r="E9126" s="19"/>
      <c r="I9126" s="100"/>
      <c r="M9126" s="100"/>
      <c r="Q9126" s="99"/>
      <c r="R9126" s="340"/>
      <c r="S9126" s="119"/>
      <c r="T9126" s="123"/>
      <c r="U9126" s="119"/>
      <c r="V9126" s="99"/>
      <c r="W9126" s="127"/>
      <c r="X9126" s="99"/>
      <c r="Y9126" s="127"/>
    </row>
    <row r="9127" spans="3:25" ht="19" hidden="1">
      <c r="C9127" s="933"/>
      <c r="D9127" s="933"/>
      <c r="E9127" s="19"/>
      <c r="I9127" s="100"/>
      <c r="M9127" s="100"/>
      <c r="Q9127" s="99"/>
      <c r="R9127" s="340"/>
      <c r="S9127" s="119"/>
      <c r="T9127" s="123"/>
      <c r="U9127" s="119"/>
      <c r="V9127" s="99"/>
      <c r="W9127" s="127"/>
      <c r="X9127" s="99"/>
      <c r="Y9127" s="127"/>
    </row>
    <row r="9128" spans="3:25" ht="19" hidden="1">
      <c r="C9128" s="933"/>
      <c r="D9128" s="933"/>
      <c r="E9128" s="19"/>
      <c r="I9128" s="100"/>
      <c r="M9128" s="100"/>
      <c r="Q9128" s="99"/>
      <c r="R9128" s="340"/>
      <c r="S9128" s="119"/>
      <c r="T9128" s="123"/>
      <c r="U9128" s="119"/>
      <c r="V9128" s="99"/>
      <c r="W9128" s="127"/>
      <c r="X9128" s="99"/>
      <c r="Y9128" s="127"/>
    </row>
    <row r="9129" spans="3:25" ht="19" hidden="1">
      <c r="C9129" s="933"/>
      <c r="D9129" s="933"/>
      <c r="E9129" s="19"/>
      <c r="I9129" s="100"/>
      <c r="M9129" s="100"/>
      <c r="Q9129" s="99"/>
      <c r="R9129" s="340"/>
      <c r="S9129" s="119"/>
      <c r="T9129" s="123"/>
      <c r="U9129" s="119"/>
      <c r="V9129" s="99"/>
      <c r="W9129" s="127"/>
      <c r="X9129" s="99"/>
      <c r="Y9129" s="127"/>
    </row>
    <row r="9130" spans="3:25" ht="19" hidden="1">
      <c r="C9130" s="933"/>
      <c r="D9130" s="933"/>
      <c r="E9130" s="19"/>
      <c r="I9130" s="100"/>
      <c r="M9130" s="100"/>
      <c r="Q9130" s="99"/>
      <c r="R9130" s="340"/>
      <c r="S9130" s="119"/>
      <c r="T9130" s="123"/>
      <c r="U9130" s="119"/>
      <c r="V9130" s="99"/>
      <c r="W9130" s="127"/>
      <c r="X9130" s="99"/>
      <c r="Y9130" s="127"/>
    </row>
    <row r="9131" spans="3:25" ht="19" hidden="1">
      <c r="C9131" s="933"/>
      <c r="D9131" s="933"/>
      <c r="E9131" s="19"/>
      <c r="I9131" s="100"/>
      <c r="M9131" s="100"/>
      <c r="Q9131" s="99"/>
      <c r="R9131" s="340"/>
      <c r="S9131" s="119"/>
      <c r="T9131" s="123"/>
      <c r="U9131" s="119"/>
      <c r="V9131" s="99"/>
      <c r="W9131" s="127"/>
      <c r="X9131" s="99"/>
      <c r="Y9131" s="127"/>
    </row>
    <row r="9132" spans="3:25" ht="19" hidden="1">
      <c r="C9132" s="933"/>
      <c r="D9132" s="933"/>
      <c r="E9132" s="19"/>
      <c r="I9132" s="100"/>
      <c r="M9132" s="100"/>
      <c r="Q9132" s="99"/>
      <c r="R9132" s="340"/>
      <c r="S9132" s="119"/>
      <c r="T9132" s="123"/>
      <c r="U9132" s="119"/>
      <c r="V9132" s="99"/>
      <c r="W9132" s="127"/>
      <c r="X9132" s="99"/>
      <c r="Y9132" s="127"/>
    </row>
    <row r="9133" spans="3:25" ht="19" hidden="1">
      <c r="C9133" s="933"/>
      <c r="D9133" s="933"/>
      <c r="E9133" s="19"/>
      <c r="I9133" s="100"/>
      <c r="M9133" s="100"/>
      <c r="Q9133" s="99"/>
      <c r="R9133" s="340"/>
      <c r="S9133" s="119"/>
      <c r="T9133" s="123"/>
      <c r="U9133" s="119"/>
      <c r="V9133" s="99"/>
      <c r="W9133" s="127"/>
      <c r="X9133" s="99"/>
      <c r="Y9133" s="127"/>
    </row>
    <row r="9134" spans="3:25" ht="19" hidden="1">
      <c r="C9134" s="933"/>
      <c r="D9134" s="933"/>
      <c r="E9134" s="19"/>
      <c r="I9134" s="100"/>
      <c r="M9134" s="100"/>
      <c r="Q9134" s="99"/>
      <c r="R9134" s="340"/>
      <c r="S9134" s="119"/>
      <c r="T9134" s="123"/>
      <c r="U9134" s="119"/>
      <c r="V9134" s="99"/>
      <c r="W9134" s="127"/>
      <c r="X9134" s="99"/>
      <c r="Y9134" s="127"/>
    </row>
    <row r="9135" spans="3:25" ht="19" hidden="1">
      <c r="C9135" s="933"/>
      <c r="D9135" s="933"/>
      <c r="E9135" s="19"/>
      <c r="I9135" s="100"/>
      <c r="M9135" s="100"/>
      <c r="Q9135" s="99"/>
      <c r="R9135" s="340"/>
      <c r="S9135" s="119"/>
      <c r="T9135" s="123"/>
      <c r="U9135" s="119"/>
      <c r="V9135" s="99"/>
      <c r="W9135" s="127"/>
      <c r="X9135" s="99"/>
      <c r="Y9135" s="127"/>
    </row>
    <row r="9136" spans="3:25" ht="19" hidden="1">
      <c r="C9136" s="933"/>
      <c r="D9136" s="933"/>
      <c r="E9136" s="19"/>
      <c r="I9136" s="100"/>
      <c r="M9136" s="100"/>
      <c r="Q9136" s="99"/>
      <c r="R9136" s="340"/>
      <c r="S9136" s="119"/>
      <c r="T9136" s="123"/>
      <c r="U9136" s="119"/>
      <c r="V9136" s="99"/>
      <c r="W9136" s="127"/>
      <c r="X9136" s="99"/>
      <c r="Y9136" s="127"/>
    </row>
    <row r="9137" spans="3:25" ht="19" hidden="1">
      <c r="C9137" s="933"/>
      <c r="D9137" s="933"/>
      <c r="E9137" s="19"/>
      <c r="I9137" s="100"/>
      <c r="M9137" s="100"/>
      <c r="Q9137" s="99"/>
      <c r="R9137" s="340"/>
      <c r="S9137" s="119"/>
      <c r="T9137" s="123"/>
      <c r="U9137" s="119"/>
      <c r="V9137" s="99"/>
      <c r="W9137" s="127"/>
      <c r="X9137" s="99"/>
      <c r="Y9137" s="127"/>
    </row>
    <row r="9138" spans="3:25" ht="19" hidden="1">
      <c r="C9138" s="933"/>
      <c r="D9138" s="933"/>
      <c r="E9138" s="19"/>
      <c r="I9138" s="100"/>
      <c r="M9138" s="100"/>
      <c r="Q9138" s="99"/>
      <c r="R9138" s="340"/>
      <c r="S9138" s="119"/>
      <c r="T9138" s="123"/>
      <c r="U9138" s="119"/>
      <c r="V9138" s="99"/>
      <c r="W9138" s="127"/>
      <c r="X9138" s="99"/>
      <c r="Y9138" s="127"/>
    </row>
    <row r="9139" spans="3:25" ht="19" hidden="1">
      <c r="C9139" s="933"/>
      <c r="D9139" s="933"/>
      <c r="E9139" s="19"/>
      <c r="I9139" s="100"/>
      <c r="M9139" s="100"/>
      <c r="Q9139" s="99"/>
      <c r="R9139" s="340"/>
      <c r="S9139" s="119"/>
      <c r="T9139" s="123"/>
      <c r="U9139" s="119"/>
      <c r="V9139" s="99"/>
      <c r="W9139" s="127"/>
      <c r="X9139" s="99"/>
      <c r="Y9139" s="127"/>
    </row>
    <row r="9140" spans="3:25" ht="19" hidden="1">
      <c r="C9140" s="933"/>
      <c r="D9140" s="933"/>
      <c r="E9140" s="19"/>
      <c r="I9140" s="100"/>
      <c r="M9140" s="100"/>
      <c r="Q9140" s="99"/>
      <c r="R9140" s="340"/>
      <c r="S9140" s="119"/>
      <c r="T9140" s="123"/>
      <c r="U9140" s="119"/>
      <c r="V9140" s="99"/>
      <c r="W9140" s="127"/>
      <c r="X9140" s="99"/>
      <c r="Y9140" s="127"/>
    </row>
    <row r="9141" spans="3:25" ht="19" hidden="1">
      <c r="C9141" s="933"/>
      <c r="D9141" s="933"/>
      <c r="E9141" s="19"/>
      <c r="I9141" s="100"/>
      <c r="M9141" s="100"/>
      <c r="Q9141" s="99"/>
      <c r="R9141" s="340"/>
      <c r="S9141" s="119"/>
      <c r="T9141" s="123"/>
      <c r="U9141" s="119"/>
      <c r="V9141" s="99"/>
      <c r="W9141" s="127"/>
      <c r="X9141" s="99"/>
      <c r="Y9141" s="127"/>
    </row>
    <row r="9142" spans="3:25" ht="19" hidden="1">
      <c r="C9142" s="933"/>
      <c r="D9142" s="933"/>
      <c r="E9142" s="19"/>
      <c r="I9142" s="100"/>
      <c r="M9142" s="100"/>
      <c r="Q9142" s="99"/>
      <c r="R9142" s="340"/>
      <c r="S9142" s="119"/>
      <c r="T9142" s="123"/>
      <c r="U9142" s="119"/>
      <c r="V9142" s="99"/>
      <c r="W9142" s="127"/>
      <c r="X9142" s="99"/>
      <c r="Y9142" s="127"/>
    </row>
    <row r="9143" spans="3:25" ht="19" hidden="1">
      <c r="C9143" s="933"/>
      <c r="D9143" s="933"/>
      <c r="E9143" s="19"/>
      <c r="I9143" s="100"/>
      <c r="M9143" s="100"/>
      <c r="Q9143" s="99"/>
      <c r="R9143" s="340"/>
      <c r="S9143" s="119"/>
      <c r="T9143" s="123"/>
      <c r="U9143" s="119"/>
      <c r="V9143" s="99"/>
      <c r="W9143" s="127"/>
      <c r="X9143" s="99"/>
      <c r="Y9143" s="127"/>
    </row>
    <row r="9144" spans="3:25" ht="19" hidden="1">
      <c r="C9144" s="933"/>
      <c r="D9144" s="933"/>
      <c r="E9144" s="19"/>
      <c r="I9144" s="100"/>
      <c r="M9144" s="100"/>
      <c r="Q9144" s="99"/>
      <c r="R9144" s="340"/>
      <c r="S9144" s="119"/>
      <c r="T9144" s="123"/>
      <c r="U9144" s="119"/>
      <c r="V9144" s="99"/>
      <c r="W9144" s="127"/>
      <c r="X9144" s="99"/>
      <c r="Y9144" s="127"/>
    </row>
    <row r="9145" spans="3:25" ht="19" hidden="1">
      <c r="C9145" s="933"/>
      <c r="D9145" s="933"/>
      <c r="E9145" s="19"/>
      <c r="I9145" s="100"/>
      <c r="M9145" s="100"/>
      <c r="Q9145" s="99"/>
      <c r="R9145" s="340"/>
      <c r="S9145" s="119"/>
      <c r="T9145" s="123"/>
      <c r="U9145" s="119"/>
      <c r="V9145" s="99"/>
      <c r="W9145" s="127"/>
      <c r="X9145" s="99"/>
      <c r="Y9145" s="127"/>
    </row>
    <row r="9146" spans="3:25" ht="19" hidden="1">
      <c r="C9146" s="933"/>
      <c r="D9146" s="933"/>
      <c r="E9146" s="19"/>
      <c r="I9146" s="100"/>
      <c r="M9146" s="100"/>
      <c r="Q9146" s="99"/>
      <c r="R9146" s="340"/>
      <c r="S9146" s="119"/>
      <c r="T9146" s="123"/>
      <c r="U9146" s="119"/>
      <c r="V9146" s="99"/>
      <c r="W9146" s="127"/>
      <c r="X9146" s="99"/>
      <c r="Y9146" s="127"/>
    </row>
    <row r="9147" spans="3:25" ht="19" hidden="1">
      <c r="C9147" s="933"/>
      <c r="D9147" s="933"/>
      <c r="E9147" s="19"/>
      <c r="I9147" s="100"/>
      <c r="M9147" s="100"/>
      <c r="Q9147" s="99"/>
      <c r="R9147" s="340"/>
      <c r="S9147" s="119"/>
      <c r="T9147" s="123"/>
      <c r="U9147" s="119"/>
      <c r="V9147" s="99"/>
      <c r="W9147" s="127"/>
      <c r="X9147" s="99"/>
      <c r="Y9147" s="127"/>
    </row>
    <row r="9148" spans="3:25" ht="19" hidden="1">
      <c r="C9148" s="933"/>
      <c r="D9148" s="933"/>
      <c r="E9148" s="19"/>
      <c r="I9148" s="100"/>
      <c r="M9148" s="100"/>
      <c r="Q9148" s="99"/>
      <c r="R9148" s="340"/>
      <c r="S9148" s="119"/>
      <c r="T9148" s="123"/>
      <c r="U9148" s="119"/>
      <c r="V9148" s="99"/>
      <c r="W9148" s="127"/>
      <c r="X9148" s="99"/>
      <c r="Y9148" s="127"/>
    </row>
    <row r="9149" spans="3:25" ht="19" hidden="1">
      <c r="C9149" s="933"/>
      <c r="D9149" s="933"/>
      <c r="E9149" s="19"/>
      <c r="I9149" s="100"/>
      <c r="M9149" s="100"/>
      <c r="Q9149" s="99"/>
      <c r="R9149" s="340"/>
      <c r="S9149" s="119"/>
      <c r="T9149" s="123"/>
      <c r="U9149" s="119"/>
      <c r="V9149" s="99"/>
      <c r="W9149" s="127"/>
      <c r="X9149" s="99"/>
      <c r="Y9149" s="127"/>
    </row>
    <row r="9150" spans="3:25" ht="19" hidden="1">
      <c r="C9150" s="933"/>
      <c r="D9150" s="933"/>
      <c r="E9150" s="19"/>
      <c r="I9150" s="100"/>
      <c r="M9150" s="100"/>
      <c r="Q9150" s="99"/>
      <c r="R9150" s="340"/>
      <c r="S9150" s="119"/>
      <c r="T9150" s="123"/>
      <c r="U9150" s="119"/>
      <c r="V9150" s="99"/>
      <c r="W9150" s="127"/>
      <c r="X9150" s="99"/>
      <c r="Y9150" s="127"/>
    </row>
    <row r="9151" spans="3:25" ht="19" hidden="1">
      <c r="C9151" s="933"/>
      <c r="D9151" s="933"/>
      <c r="E9151" s="19"/>
      <c r="I9151" s="100"/>
      <c r="M9151" s="100"/>
      <c r="Q9151" s="99"/>
      <c r="R9151" s="340"/>
      <c r="S9151" s="119"/>
      <c r="T9151" s="123"/>
      <c r="U9151" s="119"/>
      <c r="V9151" s="99"/>
      <c r="W9151" s="127"/>
      <c r="X9151" s="99"/>
      <c r="Y9151" s="127"/>
    </row>
    <row r="9152" spans="3:25" ht="19" hidden="1">
      <c r="C9152" s="933"/>
      <c r="D9152" s="933"/>
      <c r="E9152" s="19"/>
      <c r="I9152" s="100"/>
      <c r="M9152" s="100"/>
      <c r="Q9152" s="99"/>
      <c r="R9152" s="340"/>
      <c r="S9152" s="119"/>
      <c r="T9152" s="123"/>
      <c r="U9152" s="119"/>
      <c r="V9152" s="99"/>
      <c r="W9152" s="127"/>
      <c r="X9152" s="99"/>
      <c r="Y9152" s="127"/>
    </row>
    <row r="9153" spans="3:25" ht="19" hidden="1">
      <c r="C9153" s="933"/>
      <c r="D9153" s="933"/>
      <c r="E9153" s="19"/>
      <c r="I9153" s="100"/>
      <c r="M9153" s="100"/>
      <c r="Q9153" s="99"/>
      <c r="R9153" s="340"/>
      <c r="S9153" s="119"/>
      <c r="T9153" s="123"/>
      <c r="U9153" s="119"/>
      <c r="V9153" s="99"/>
      <c r="W9153" s="127"/>
      <c r="X9153" s="99"/>
      <c r="Y9153" s="127"/>
    </row>
    <row r="9154" spans="3:25" ht="19" hidden="1">
      <c r="C9154" s="933"/>
      <c r="D9154" s="933"/>
      <c r="E9154" s="19"/>
      <c r="I9154" s="100"/>
      <c r="M9154" s="100"/>
      <c r="Q9154" s="99"/>
      <c r="R9154" s="340"/>
      <c r="S9154" s="119"/>
      <c r="T9154" s="123"/>
      <c r="U9154" s="119"/>
      <c r="V9154" s="99"/>
      <c r="W9154" s="127"/>
      <c r="X9154" s="99"/>
      <c r="Y9154" s="127"/>
    </row>
    <row r="9155" spans="3:25" ht="19" hidden="1">
      <c r="C9155" s="933"/>
      <c r="D9155" s="933"/>
      <c r="E9155" s="19"/>
      <c r="I9155" s="100"/>
      <c r="M9155" s="100"/>
      <c r="Q9155" s="99"/>
      <c r="R9155" s="340"/>
      <c r="S9155" s="119"/>
      <c r="T9155" s="123"/>
      <c r="U9155" s="119"/>
      <c r="V9155" s="99"/>
      <c r="W9155" s="127"/>
      <c r="X9155" s="99"/>
      <c r="Y9155" s="127"/>
    </row>
    <row r="9156" spans="3:25" ht="19" hidden="1">
      <c r="C9156" s="933"/>
      <c r="D9156" s="933"/>
      <c r="E9156" s="19"/>
      <c r="I9156" s="100"/>
      <c r="M9156" s="100"/>
      <c r="Q9156" s="99"/>
      <c r="R9156" s="340"/>
      <c r="S9156" s="119"/>
      <c r="T9156" s="123"/>
      <c r="U9156" s="119"/>
      <c r="V9156" s="99"/>
      <c r="W9156" s="127"/>
      <c r="X9156" s="99"/>
      <c r="Y9156" s="127"/>
    </row>
    <row r="9157" spans="3:25" ht="19" hidden="1">
      <c r="C9157" s="933"/>
      <c r="D9157" s="933"/>
      <c r="E9157" s="19"/>
      <c r="I9157" s="100"/>
      <c r="M9157" s="100"/>
      <c r="Q9157" s="99"/>
      <c r="R9157" s="340"/>
      <c r="S9157" s="119"/>
      <c r="T9157" s="123"/>
      <c r="U9157" s="119"/>
      <c r="V9157" s="99"/>
      <c r="W9157" s="127"/>
      <c r="X9157" s="99"/>
      <c r="Y9157" s="127"/>
    </row>
    <row r="9158" spans="3:25" ht="19" hidden="1">
      <c r="C9158" s="933"/>
      <c r="D9158" s="933"/>
      <c r="E9158" s="19"/>
      <c r="I9158" s="100"/>
      <c r="M9158" s="100"/>
      <c r="Q9158" s="99"/>
      <c r="R9158" s="340"/>
      <c r="S9158" s="119"/>
      <c r="T9158" s="123"/>
      <c r="U9158" s="119"/>
      <c r="V9158" s="99"/>
      <c r="W9158" s="127"/>
      <c r="X9158" s="99"/>
      <c r="Y9158" s="127"/>
    </row>
    <row r="9159" spans="3:25" ht="19" hidden="1">
      <c r="C9159" s="933"/>
      <c r="D9159" s="933"/>
      <c r="E9159" s="19"/>
      <c r="I9159" s="100"/>
      <c r="M9159" s="100"/>
      <c r="Q9159" s="99"/>
      <c r="R9159" s="340"/>
      <c r="S9159" s="119"/>
      <c r="T9159" s="123"/>
      <c r="U9159" s="119"/>
      <c r="V9159" s="99"/>
      <c r="W9159" s="127"/>
      <c r="X9159" s="99"/>
      <c r="Y9159" s="127"/>
    </row>
    <row r="9160" spans="3:25" ht="19" hidden="1">
      <c r="C9160" s="933"/>
      <c r="D9160" s="933"/>
      <c r="E9160" s="19"/>
      <c r="I9160" s="100"/>
      <c r="M9160" s="100"/>
      <c r="Q9160" s="99"/>
      <c r="R9160" s="340"/>
      <c r="S9160" s="119"/>
      <c r="T9160" s="123"/>
      <c r="U9160" s="119"/>
      <c r="V9160" s="99"/>
      <c r="W9160" s="127"/>
      <c r="X9160" s="99"/>
      <c r="Y9160" s="127"/>
    </row>
    <row r="9161" spans="3:25" ht="19" hidden="1">
      <c r="C9161" s="933"/>
      <c r="D9161" s="933"/>
      <c r="E9161" s="19"/>
      <c r="I9161" s="100"/>
      <c r="M9161" s="100"/>
      <c r="Q9161" s="99"/>
      <c r="R9161" s="340"/>
      <c r="S9161" s="119"/>
      <c r="T9161" s="123"/>
      <c r="U9161" s="119"/>
      <c r="V9161" s="99"/>
      <c r="W9161" s="127"/>
      <c r="X9161" s="99"/>
      <c r="Y9161" s="127"/>
    </row>
    <row r="9162" spans="3:25" ht="19" hidden="1">
      <c r="C9162" s="933"/>
      <c r="D9162" s="933"/>
      <c r="E9162" s="19"/>
      <c r="I9162" s="100"/>
      <c r="M9162" s="100"/>
      <c r="Q9162" s="99"/>
      <c r="R9162" s="340"/>
      <c r="S9162" s="119"/>
      <c r="T9162" s="123"/>
      <c r="U9162" s="119"/>
      <c r="V9162" s="99"/>
      <c r="W9162" s="127"/>
      <c r="X9162" s="99"/>
      <c r="Y9162" s="127"/>
    </row>
    <row r="9163" spans="3:25" ht="19" hidden="1">
      <c r="C9163" s="933"/>
      <c r="D9163" s="933"/>
      <c r="E9163" s="19"/>
      <c r="I9163" s="100"/>
      <c r="M9163" s="100"/>
      <c r="Q9163" s="99"/>
      <c r="R9163" s="340"/>
      <c r="S9163" s="119"/>
      <c r="T9163" s="123"/>
      <c r="U9163" s="119"/>
      <c r="V9163" s="99"/>
      <c r="W9163" s="127"/>
      <c r="X9163" s="99"/>
      <c r="Y9163" s="127"/>
    </row>
    <row r="9164" spans="3:25" ht="19" hidden="1">
      <c r="C9164" s="933"/>
      <c r="D9164" s="933"/>
      <c r="E9164" s="19"/>
      <c r="I9164" s="100"/>
      <c r="M9164" s="100"/>
      <c r="Q9164" s="99"/>
      <c r="R9164" s="340"/>
      <c r="S9164" s="119"/>
      <c r="T9164" s="123"/>
      <c r="U9164" s="119"/>
      <c r="V9164" s="99"/>
      <c r="W9164" s="127"/>
      <c r="X9164" s="99"/>
      <c r="Y9164" s="127"/>
    </row>
    <row r="9165" spans="3:25" ht="19" hidden="1">
      <c r="C9165" s="933"/>
      <c r="D9165" s="933"/>
      <c r="E9165" s="19"/>
      <c r="I9165" s="100"/>
      <c r="M9165" s="100"/>
      <c r="Q9165" s="99"/>
      <c r="R9165" s="340"/>
      <c r="S9165" s="119"/>
      <c r="T9165" s="123"/>
      <c r="U9165" s="119"/>
      <c r="V9165" s="99"/>
      <c r="W9165" s="127"/>
      <c r="X9165" s="99"/>
      <c r="Y9165" s="127"/>
    </row>
    <row r="9166" spans="3:25" ht="19" hidden="1">
      <c r="C9166" s="933"/>
      <c r="D9166" s="933"/>
      <c r="E9166" s="19"/>
      <c r="I9166" s="100"/>
      <c r="M9166" s="100"/>
      <c r="Q9166" s="99"/>
      <c r="R9166" s="340"/>
      <c r="S9166" s="119"/>
      <c r="T9166" s="123"/>
      <c r="U9166" s="119"/>
      <c r="V9166" s="99"/>
      <c r="W9166" s="127"/>
      <c r="X9166" s="99"/>
      <c r="Y9166" s="127"/>
    </row>
    <row r="9167" spans="3:25" ht="19" hidden="1">
      <c r="C9167" s="933"/>
      <c r="D9167" s="933"/>
      <c r="E9167" s="19"/>
      <c r="I9167" s="100"/>
      <c r="M9167" s="100"/>
      <c r="Q9167" s="99"/>
      <c r="R9167" s="340"/>
      <c r="S9167" s="119"/>
      <c r="T9167" s="123"/>
      <c r="U9167" s="119"/>
      <c r="V9167" s="99"/>
      <c r="W9167" s="127"/>
      <c r="X9167" s="99"/>
      <c r="Y9167" s="127"/>
    </row>
    <row r="9168" spans="3:25" ht="19" hidden="1">
      <c r="C9168" s="933"/>
      <c r="D9168" s="933"/>
      <c r="E9168" s="19"/>
      <c r="I9168" s="100"/>
      <c r="M9168" s="100"/>
      <c r="Q9168" s="99"/>
      <c r="R9168" s="340"/>
      <c r="S9168" s="119"/>
      <c r="T9168" s="123"/>
      <c r="U9168" s="119"/>
      <c r="V9168" s="99"/>
      <c r="W9168" s="127"/>
      <c r="X9168" s="99"/>
      <c r="Y9168" s="127"/>
    </row>
    <row r="9169" spans="3:25" ht="19" hidden="1">
      <c r="C9169" s="933"/>
      <c r="D9169" s="933"/>
      <c r="E9169" s="19"/>
      <c r="I9169" s="100"/>
      <c r="M9169" s="100"/>
      <c r="Q9169" s="99"/>
      <c r="R9169" s="340"/>
      <c r="S9169" s="119"/>
      <c r="T9169" s="123"/>
      <c r="U9169" s="119"/>
      <c r="V9169" s="99"/>
      <c r="W9169" s="127"/>
      <c r="X9169" s="99"/>
      <c r="Y9169" s="127"/>
    </row>
    <row r="9170" spans="3:25" ht="19" hidden="1">
      <c r="C9170" s="933"/>
      <c r="D9170" s="933"/>
      <c r="E9170" s="19"/>
      <c r="I9170" s="100"/>
      <c r="M9170" s="100"/>
      <c r="Q9170" s="99"/>
      <c r="R9170" s="340"/>
      <c r="S9170" s="119"/>
      <c r="T9170" s="123"/>
      <c r="U9170" s="119"/>
      <c r="V9170" s="99"/>
      <c r="W9170" s="127"/>
      <c r="X9170" s="99"/>
      <c r="Y9170" s="127"/>
    </row>
    <row r="9171" spans="3:25" ht="19" hidden="1">
      <c r="C9171" s="933"/>
      <c r="D9171" s="933"/>
      <c r="E9171" s="19"/>
      <c r="I9171" s="100"/>
      <c r="M9171" s="100"/>
      <c r="Q9171" s="99"/>
      <c r="R9171" s="340"/>
      <c r="S9171" s="119"/>
      <c r="T9171" s="123"/>
      <c r="U9171" s="119"/>
      <c r="V9171" s="99"/>
      <c r="W9171" s="127"/>
      <c r="X9171" s="99"/>
      <c r="Y9171" s="127"/>
    </row>
    <row r="9172" spans="3:25" ht="19" hidden="1">
      <c r="C9172" s="933"/>
      <c r="D9172" s="933"/>
      <c r="E9172" s="19"/>
      <c r="I9172" s="100"/>
      <c r="M9172" s="100"/>
      <c r="Q9172" s="99"/>
      <c r="R9172" s="340"/>
      <c r="S9172" s="119"/>
      <c r="T9172" s="123"/>
      <c r="U9172" s="119"/>
      <c r="V9172" s="99"/>
      <c r="W9172" s="127"/>
      <c r="X9172" s="99"/>
      <c r="Y9172" s="127"/>
    </row>
    <row r="9173" spans="3:25" ht="19" hidden="1">
      <c r="C9173" s="933"/>
      <c r="D9173" s="933"/>
      <c r="E9173" s="19"/>
      <c r="I9173" s="100"/>
      <c r="M9173" s="100"/>
      <c r="Q9173" s="99"/>
      <c r="R9173" s="340"/>
      <c r="S9173" s="119"/>
      <c r="T9173" s="123"/>
      <c r="U9173" s="119"/>
      <c r="V9173" s="99"/>
      <c r="W9173" s="127"/>
      <c r="X9173" s="99"/>
      <c r="Y9173" s="127"/>
    </row>
    <row r="9174" spans="3:25" ht="19" hidden="1">
      <c r="C9174" s="933"/>
      <c r="D9174" s="933"/>
      <c r="E9174" s="19"/>
      <c r="I9174" s="100"/>
      <c r="M9174" s="100"/>
      <c r="Q9174" s="99"/>
      <c r="R9174" s="340"/>
      <c r="S9174" s="119"/>
      <c r="T9174" s="123"/>
      <c r="U9174" s="119"/>
      <c r="V9174" s="99"/>
      <c r="W9174" s="127"/>
      <c r="X9174" s="99"/>
      <c r="Y9174" s="127"/>
    </row>
    <row r="9175" spans="3:25" ht="19" hidden="1">
      <c r="C9175" s="933"/>
      <c r="D9175" s="933"/>
      <c r="E9175" s="19"/>
      <c r="I9175" s="100"/>
      <c r="M9175" s="100"/>
      <c r="Q9175" s="99"/>
      <c r="R9175" s="340"/>
      <c r="S9175" s="119"/>
      <c r="T9175" s="123"/>
      <c r="U9175" s="119"/>
      <c r="V9175" s="99"/>
      <c r="W9175" s="127"/>
      <c r="X9175" s="99"/>
      <c r="Y9175" s="127"/>
    </row>
    <row r="9176" spans="3:25" ht="19" hidden="1">
      <c r="C9176" s="933"/>
      <c r="D9176" s="933"/>
      <c r="E9176" s="19"/>
      <c r="I9176" s="100"/>
      <c r="M9176" s="100"/>
      <c r="Q9176" s="99"/>
      <c r="R9176" s="340"/>
      <c r="S9176" s="119"/>
      <c r="T9176" s="123"/>
      <c r="U9176" s="119"/>
      <c r="V9176" s="99"/>
      <c r="W9176" s="127"/>
      <c r="X9176" s="99"/>
      <c r="Y9176" s="127"/>
    </row>
    <row r="9177" spans="3:25" ht="19" hidden="1">
      <c r="C9177" s="933"/>
      <c r="D9177" s="933"/>
      <c r="E9177" s="19"/>
      <c r="I9177" s="100"/>
      <c r="M9177" s="100"/>
      <c r="Q9177" s="99"/>
      <c r="R9177" s="340"/>
      <c r="S9177" s="119"/>
      <c r="T9177" s="123"/>
      <c r="U9177" s="119"/>
      <c r="V9177" s="99"/>
      <c r="W9177" s="127"/>
      <c r="X9177" s="99"/>
      <c r="Y9177" s="127"/>
    </row>
    <row r="9178" spans="3:25" ht="19" hidden="1">
      <c r="C9178" s="933"/>
      <c r="D9178" s="933"/>
      <c r="E9178" s="19"/>
      <c r="I9178" s="100"/>
      <c r="M9178" s="100"/>
      <c r="Q9178" s="99"/>
      <c r="R9178" s="340"/>
      <c r="S9178" s="119"/>
      <c r="T9178" s="123"/>
      <c r="U9178" s="119"/>
      <c r="V9178" s="99"/>
      <c r="W9178" s="127"/>
      <c r="X9178" s="99"/>
      <c r="Y9178" s="127"/>
    </row>
    <row r="9179" spans="3:25" ht="19" hidden="1">
      <c r="C9179" s="933"/>
      <c r="D9179" s="933"/>
      <c r="E9179" s="19"/>
      <c r="I9179" s="100"/>
      <c r="M9179" s="100"/>
      <c r="Q9179" s="99"/>
      <c r="R9179" s="340"/>
      <c r="S9179" s="119"/>
      <c r="T9179" s="123"/>
      <c r="U9179" s="119"/>
      <c r="V9179" s="99"/>
      <c r="W9179" s="127"/>
      <c r="X9179" s="99"/>
      <c r="Y9179" s="127"/>
    </row>
    <row r="9180" spans="3:25" ht="19" hidden="1">
      <c r="C9180" s="933"/>
      <c r="D9180" s="933"/>
      <c r="E9180" s="19"/>
      <c r="I9180" s="100"/>
      <c r="M9180" s="100"/>
      <c r="Q9180" s="99"/>
      <c r="R9180" s="340"/>
      <c r="S9180" s="119"/>
      <c r="T9180" s="123"/>
      <c r="U9180" s="119"/>
      <c r="V9180" s="99"/>
      <c r="W9180" s="127"/>
      <c r="X9180" s="99"/>
      <c r="Y9180" s="127"/>
    </row>
    <row r="9181" spans="3:25" ht="19" hidden="1">
      <c r="C9181" s="933"/>
      <c r="D9181" s="933"/>
      <c r="E9181" s="19"/>
      <c r="I9181" s="100"/>
      <c r="M9181" s="100"/>
      <c r="Q9181" s="99"/>
      <c r="R9181" s="340"/>
      <c r="S9181" s="119"/>
      <c r="T9181" s="123"/>
      <c r="U9181" s="119"/>
      <c r="V9181" s="99"/>
      <c r="W9181" s="127"/>
      <c r="X9181" s="99"/>
      <c r="Y9181" s="127"/>
    </row>
    <row r="9182" spans="3:25" ht="19" hidden="1">
      <c r="C9182" s="933"/>
      <c r="D9182" s="933"/>
      <c r="E9182" s="19"/>
      <c r="I9182" s="100"/>
      <c r="M9182" s="100"/>
      <c r="Q9182" s="99"/>
      <c r="R9182" s="340"/>
      <c r="S9182" s="119"/>
      <c r="T9182" s="123"/>
      <c r="U9182" s="119"/>
      <c r="V9182" s="99"/>
      <c r="W9182" s="127"/>
      <c r="X9182" s="99"/>
      <c r="Y9182" s="127"/>
    </row>
    <row r="9183" spans="3:25" ht="19" hidden="1">
      <c r="C9183" s="933"/>
      <c r="D9183" s="933"/>
      <c r="E9183" s="19"/>
      <c r="I9183" s="100"/>
      <c r="M9183" s="100"/>
      <c r="Q9183" s="99"/>
      <c r="R9183" s="340"/>
      <c r="S9183" s="119"/>
      <c r="T9183" s="123"/>
      <c r="U9183" s="119"/>
      <c r="V9183" s="99"/>
      <c r="W9183" s="127"/>
      <c r="X9183" s="99"/>
      <c r="Y9183" s="127"/>
    </row>
    <row r="9184" spans="3:25" ht="19" hidden="1">
      <c r="C9184" s="933"/>
      <c r="D9184" s="933"/>
      <c r="E9184" s="19"/>
      <c r="I9184" s="100"/>
      <c r="M9184" s="100"/>
      <c r="Q9184" s="99"/>
      <c r="R9184" s="340"/>
      <c r="S9184" s="119"/>
      <c r="T9184" s="123"/>
      <c r="U9184" s="119"/>
      <c r="V9184" s="99"/>
      <c r="W9184" s="127"/>
      <c r="X9184" s="99"/>
      <c r="Y9184" s="127"/>
    </row>
    <row r="9185" spans="3:25" ht="19" hidden="1">
      <c r="C9185" s="933"/>
      <c r="D9185" s="933"/>
      <c r="E9185" s="19"/>
      <c r="I9185" s="100"/>
      <c r="M9185" s="100"/>
      <c r="Q9185" s="99"/>
      <c r="R9185" s="340"/>
      <c r="S9185" s="119"/>
      <c r="T9185" s="123"/>
      <c r="U9185" s="119"/>
      <c r="V9185" s="99"/>
      <c r="W9185" s="127"/>
      <c r="X9185" s="99"/>
      <c r="Y9185" s="127"/>
    </row>
    <row r="9186" spans="3:25" ht="19" hidden="1">
      <c r="C9186" s="933"/>
      <c r="D9186" s="933"/>
      <c r="E9186" s="19"/>
      <c r="I9186" s="100"/>
      <c r="M9186" s="100"/>
      <c r="Q9186" s="99"/>
      <c r="R9186" s="340"/>
      <c r="S9186" s="119"/>
      <c r="T9186" s="123"/>
      <c r="U9186" s="119"/>
      <c r="V9186" s="99"/>
      <c r="W9186" s="127"/>
      <c r="X9186" s="99"/>
      <c r="Y9186" s="127"/>
    </row>
    <row r="9187" spans="3:25" ht="19" hidden="1">
      <c r="C9187" s="933"/>
      <c r="D9187" s="933"/>
      <c r="E9187" s="19"/>
      <c r="I9187" s="100"/>
      <c r="M9187" s="100"/>
      <c r="Q9187" s="99"/>
      <c r="R9187" s="340"/>
      <c r="S9187" s="119"/>
      <c r="T9187" s="123"/>
      <c r="U9187" s="119"/>
      <c r="V9187" s="99"/>
      <c r="W9187" s="127"/>
      <c r="X9187" s="99"/>
      <c r="Y9187" s="127"/>
    </row>
    <row r="9188" spans="3:25" ht="19" hidden="1">
      <c r="C9188" s="933"/>
      <c r="D9188" s="933"/>
      <c r="E9188" s="19"/>
      <c r="I9188" s="100"/>
      <c r="M9188" s="100"/>
      <c r="Q9188" s="99"/>
      <c r="R9188" s="340"/>
      <c r="S9188" s="119"/>
      <c r="T9188" s="123"/>
      <c r="U9188" s="119"/>
      <c r="V9188" s="99"/>
      <c r="W9188" s="127"/>
      <c r="X9188" s="99"/>
      <c r="Y9188" s="127"/>
    </row>
    <row r="9189" spans="3:25" ht="19" hidden="1">
      <c r="C9189" s="933"/>
      <c r="D9189" s="933"/>
      <c r="E9189" s="19"/>
      <c r="I9189" s="100"/>
      <c r="M9189" s="100"/>
      <c r="Q9189" s="99"/>
      <c r="R9189" s="340"/>
      <c r="S9189" s="119"/>
      <c r="T9189" s="123"/>
      <c r="U9189" s="119"/>
      <c r="V9189" s="99"/>
      <c r="W9189" s="127"/>
      <c r="X9189" s="99"/>
      <c r="Y9189" s="127"/>
    </row>
    <row r="9190" spans="3:25" ht="19" hidden="1">
      <c r="C9190" s="933"/>
      <c r="D9190" s="933"/>
      <c r="E9190" s="19"/>
      <c r="I9190" s="100"/>
      <c r="M9190" s="100"/>
      <c r="Q9190" s="99"/>
      <c r="R9190" s="340"/>
      <c r="S9190" s="119"/>
      <c r="T9190" s="123"/>
      <c r="U9190" s="119"/>
      <c r="V9190" s="99"/>
      <c r="W9190" s="127"/>
      <c r="X9190" s="99"/>
      <c r="Y9190" s="127"/>
    </row>
    <row r="9191" spans="3:25" ht="19" hidden="1">
      <c r="C9191" s="933"/>
      <c r="D9191" s="933"/>
      <c r="E9191" s="19"/>
      <c r="I9191" s="100"/>
      <c r="M9191" s="100"/>
      <c r="Q9191" s="99"/>
      <c r="R9191" s="340"/>
      <c r="S9191" s="119"/>
      <c r="T9191" s="123"/>
      <c r="U9191" s="119"/>
      <c r="V9191" s="99"/>
      <c r="W9191" s="127"/>
      <c r="X9191" s="99"/>
      <c r="Y9191" s="127"/>
    </row>
    <row r="9192" spans="3:25" ht="19" hidden="1">
      <c r="C9192" s="933"/>
      <c r="D9192" s="933"/>
      <c r="E9192" s="19"/>
      <c r="I9192" s="100"/>
      <c r="M9192" s="100"/>
      <c r="Q9192" s="99"/>
      <c r="R9192" s="340"/>
      <c r="S9192" s="119"/>
      <c r="T9192" s="123"/>
      <c r="U9192" s="119"/>
      <c r="V9192" s="99"/>
      <c r="W9192" s="127"/>
      <c r="X9192" s="99"/>
      <c r="Y9192" s="127"/>
    </row>
    <row r="9193" spans="3:25" ht="19" hidden="1">
      <c r="C9193" s="933"/>
      <c r="D9193" s="933"/>
      <c r="E9193" s="19"/>
      <c r="I9193" s="100"/>
      <c r="M9193" s="100"/>
      <c r="Q9193" s="99"/>
      <c r="R9193" s="340"/>
      <c r="S9193" s="119"/>
      <c r="T9193" s="123"/>
      <c r="U9193" s="119"/>
      <c r="V9193" s="99"/>
      <c r="W9193" s="127"/>
      <c r="X9193" s="99"/>
      <c r="Y9193" s="127"/>
    </row>
    <row r="9194" spans="3:25" ht="19" hidden="1">
      <c r="C9194" s="933"/>
      <c r="D9194" s="933"/>
      <c r="E9194" s="19"/>
      <c r="I9194" s="100"/>
      <c r="M9194" s="100"/>
      <c r="Q9194" s="99"/>
      <c r="R9194" s="340"/>
      <c r="S9194" s="119"/>
      <c r="T9194" s="123"/>
      <c r="U9194" s="119"/>
      <c r="V9194" s="99"/>
      <c r="W9194" s="127"/>
      <c r="X9194" s="99"/>
      <c r="Y9194" s="127"/>
    </row>
    <row r="9195" spans="3:25" ht="19" hidden="1">
      <c r="C9195" s="933"/>
      <c r="D9195" s="933"/>
      <c r="E9195" s="19"/>
      <c r="I9195" s="100"/>
      <c r="M9195" s="100"/>
      <c r="Q9195" s="99"/>
      <c r="R9195" s="340"/>
      <c r="S9195" s="119"/>
      <c r="T9195" s="123"/>
      <c r="U9195" s="119"/>
      <c r="V9195" s="99"/>
      <c r="W9195" s="127"/>
      <c r="X9195" s="99"/>
      <c r="Y9195" s="127"/>
    </row>
    <row r="9196" spans="3:25" ht="19" hidden="1">
      <c r="C9196" s="933"/>
      <c r="D9196" s="933"/>
      <c r="E9196" s="19"/>
      <c r="I9196" s="100"/>
      <c r="M9196" s="100"/>
      <c r="Q9196" s="99"/>
      <c r="R9196" s="340"/>
      <c r="S9196" s="119"/>
      <c r="T9196" s="123"/>
      <c r="U9196" s="119"/>
      <c r="V9196" s="99"/>
      <c r="W9196" s="127"/>
      <c r="X9196" s="99"/>
      <c r="Y9196" s="127"/>
    </row>
    <row r="9197" spans="3:25" ht="19" hidden="1">
      <c r="C9197" s="933"/>
      <c r="D9197" s="933"/>
      <c r="E9197" s="19"/>
      <c r="I9197" s="100"/>
      <c r="M9197" s="100"/>
      <c r="Q9197" s="99"/>
      <c r="R9197" s="340"/>
      <c r="S9197" s="119"/>
      <c r="T9197" s="123"/>
      <c r="U9197" s="119"/>
      <c r="V9197" s="99"/>
      <c r="W9197" s="127"/>
      <c r="X9197" s="99"/>
      <c r="Y9197" s="127"/>
    </row>
    <row r="9198" spans="3:25" ht="19" hidden="1">
      <c r="C9198" s="933"/>
      <c r="D9198" s="933"/>
      <c r="E9198" s="19"/>
      <c r="I9198" s="100"/>
      <c r="M9198" s="100"/>
      <c r="Q9198" s="99"/>
      <c r="R9198" s="340"/>
      <c r="S9198" s="119"/>
      <c r="T9198" s="123"/>
      <c r="U9198" s="119"/>
      <c r="V9198" s="99"/>
      <c r="W9198" s="127"/>
      <c r="X9198" s="99"/>
      <c r="Y9198" s="127"/>
    </row>
    <row r="9199" spans="3:25" ht="19" hidden="1">
      <c r="C9199" s="933"/>
      <c r="D9199" s="933"/>
      <c r="E9199" s="19"/>
      <c r="I9199" s="100"/>
      <c r="M9199" s="100"/>
      <c r="Q9199" s="99"/>
      <c r="R9199" s="340"/>
      <c r="S9199" s="119"/>
      <c r="T9199" s="123"/>
      <c r="U9199" s="119"/>
      <c r="V9199" s="99"/>
      <c r="W9199" s="127"/>
      <c r="X9199" s="99"/>
      <c r="Y9199" s="127"/>
    </row>
    <row r="9200" spans="3:25" ht="19" hidden="1">
      <c r="C9200" s="933"/>
      <c r="D9200" s="933"/>
      <c r="E9200" s="19"/>
      <c r="I9200" s="100"/>
      <c r="M9200" s="100"/>
      <c r="Q9200" s="99"/>
      <c r="R9200" s="340"/>
      <c r="S9200" s="119"/>
      <c r="T9200" s="123"/>
      <c r="U9200" s="119"/>
      <c r="V9200" s="99"/>
      <c r="W9200" s="127"/>
      <c r="X9200" s="99"/>
      <c r="Y9200" s="127"/>
    </row>
    <row r="9201" spans="3:25" ht="19" hidden="1">
      <c r="C9201" s="933"/>
      <c r="D9201" s="933"/>
      <c r="E9201" s="19"/>
      <c r="I9201" s="100"/>
      <c r="M9201" s="100"/>
      <c r="Q9201" s="99"/>
      <c r="R9201" s="340"/>
      <c r="S9201" s="119"/>
      <c r="T9201" s="123"/>
      <c r="U9201" s="119"/>
      <c r="V9201" s="99"/>
      <c r="W9201" s="127"/>
      <c r="X9201" s="99"/>
      <c r="Y9201" s="127"/>
    </row>
    <row r="9202" spans="3:25" ht="19" hidden="1">
      <c r="C9202" s="933"/>
      <c r="D9202" s="933"/>
      <c r="E9202" s="19"/>
      <c r="I9202" s="100"/>
      <c r="M9202" s="100"/>
      <c r="Q9202" s="99"/>
      <c r="R9202" s="340"/>
      <c r="S9202" s="119"/>
      <c r="T9202" s="123"/>
      <c r="U9202" s="119"/>
      <c r="V9202" s="99"/>
      <c r="W9202" s="127"/>
      <c r="X9202" s="99"/>
      <c r="Y9202" s="127"/>
    </row>
    <row r="9203" spans="3:25" ht="19" hidden="1">
      <c r="C9203" s="933"/>
      <c r="D9203" s="933"/>
      <c r="E9203" s="19"/>
      <c r="I9203" s="100"/>
      <c r="M9203" s="100"/>
      <c r="Q9203" s="99"/>
      <c r="R9203" s="340"/>
      <c r="S9203" s="119"/>
      <c r="T9203" s="123"/>
      <c r="U9203" s="119"/>
      <c r="V9203" s="99"/>
      <c r="W9203" s="127"/>
      <c r="X9203" s="99"/>
      <c r="Y9203" s="127"/>
    </row>
    <row r="9204" spans="3:25" ht="19" hidden="1">
      <c r="C9204" s="933"/>
      <c r="D9204" s="933"/>
      <c r="E9204" s="19"/>
      <c r="I9204" s="100"/>
      <c r="M9204" s="100"/>
      <c r="Q9204" s="99"/>
      <c r="R9204" s="340"/>
      <c r="S9204" s="119"/>
      <c r="T9204" s="123"/>
      <c r="U9204" s="119"/>
      <c r="V9204" s="99"/>
      <c r="W9204" s="127"/>
      <c r="X9204" s="99"/>
      <c r="Y9204" s="127"/>
    </row>
    <row r="9205" spans="3:25" ht="19" hidden="1">
      <c r="C9205" s="933"/>
      <c r="D9205" s="933"/>
      <c r="E9205" s="19"/>
      <c r="I9205" s="100"/>
      <c r="M9205" s="100"/>
      <c r="Q9205" s="99"/>
      <c r="R9205" s="340"/>
      <c r="S9205" s="119"/>
      <c r="T9205" s="123"/>
      <c r="U9205" s="119"/>
      <c r="V9205" s="99"/>
      <c r="W9205" s="127"/>
      <c r="X9205" s="99"/>
      <c r="Y9205" s="127"/>
    </row>
    <row r="9206" spans="3:25" ht="19" hidden="1">
      <c r="C9206" s="933"/>
      <c r="D9206" s="933"/>
      <c r="E9206" s="19"/>
      <c r="I9206" s="100"/>
      <c r="M9206" s="100"/>
      <c r="Q9206" s="99"/>
      <c r="R9206" s="340"/>
      <c r="S9206" s="119"/>
      <c r="T9206" s="123"/>
      <c r="U9206" s="119"/>
      <c r="V9206" s="99"/>
      <c r="W9206" s="127"/>
      <c r="X9206" s="99"/>
      <c r="Y9206" s="127"/>
    </row>
    <row r="9207" spans="3:25" ht="19" hidden="1">
      <c r="C9207" s="933"/>
      <c r="D9207" s="933"/>
      <c r="E9207" s="19"/>
      <c r="I9207" s="100"/>
      <c r="M9207" s="100"/>
      <c r="Q9207" s="99"/>
      <c r="R9207" s="340"/>
      <c r="S9207" s="119"/>
      <c r="T9207" s="123"/>
      <c r="U9207" s="119"/>
      <c r="V9207" s="99"/>
      <c r="W9207" s="127"/>
      <c r="X9207" s="99"/>
      <c r="Y9207" s="127"/>
    </row>
    <row r="9208" spans="3:25" ht="19" hidden="1">
      <c r="C9208" s="933"/>
      <c r="D9208" s="933"/>
      <c r="E9208" s="19"/>
      <c r="I9208" s="100"/>
      <c r="M9208" s="100"/>
      <c r="Q9208" s="99"/>
      <c r="R9208" s="340"/>
      <c r="S9208" s="119"/>
      <c r="T9208" s="123"/>
      <c r="U9208" s="119"/>
      <c r="V9208" s="99"/>
      <c r="W9208" s="127"/>
      <c r="X9208" s="99"/>
      <c r="Y9208" s="127"/>
    </row>
    <row r="9209" spans="3:25" ht="19" hidden="1">
      <c r="C9209" s="933"/>
      <c r="D9209" s="933"/>
      <c r="E9209" s="19"/>
      <c r="I9209" s="100"/>
      <c r="M9209" s="100"/>
      <c r="Q9209" s="99"/>
      <c r="R9209" s="340"/>
      <c r="S9209" s="119"/>
      <c r="T9209" s="123"/>
      <c r="U9209" s="119"/>
      <c r="V9209" s="99"/>
      <c r="W9209" s="127"/>
      <c r="X9209" s="99"/>
      <c r="Y9209" s="127"/>
    </row>
    <row r="9210" spans="3:25" ht="19" hidden="1">
      <c r="C9210" s="933"/>
      <c r="D9210" s="933"/>
      <c r="E9210" s="19"/>
      <c r="I9210" s="100"/>
      <c r="M9210" s="100"/>
      <c r="Q9210" s="99"/>
      <c r="R9210" s="340"/>
      <c r="S9210" s="119"/>
      <c r="T9210" s="123"/>
      <c r="U9210" s="119"/>
      <c r="V9210" s="99"/>
      <c r="W9210" s="127"/>
      <c r="X9210" s="99"/>
      <c r="Y9210" s="127"/>
    </row>
    <row r="9211" spans="3:25" ht="19" hidden="1">
      <c r="C9211" s="933"/>
      <c r="D9211" s="933"/>
      <c r="E9211" s="19"/>
      <c r="I9211" s="100"/>
      <c r="M9211" s="100"/>
      <c r="Q9211" s="99"/>
      <c r="R9211" s="340"/>
      <c r="S9211" s="119"/>
      <c r="T9211" s="123"/>
      <c r="U9211" s="119"/>
      <c r="V9211" s="99"/>
      <c r="W9211" s="127"/>
      <c r="X9211" s="99"/>
      <c r="Y9211" s="127"/>
    </row>
    <row r="9212" spans="3:25" ht="19" hidden="1">
      <c r="C9212" s="933"/>
      <c r="D9212" s="933"/>
      <c r="E9212" s="19"/>
      <c r="I9212" s="100"/>
      <c r="M9212" s="100"/>
      <c r="Q9212" s="99"/>
      <c r="R9212" s="340"/>
      <c r="S9212" s="119"/>
      <c r="T9212" s="123"/>
      <c r="U9212" s="119"/>
      <c r="V9212" s="99"/>
      <c r="W9212" s="127"/>
      <c r="X9212" s="99"/>
      <c r="Y9212" s="127"/>
    </row>
    <row r="9213" spans="3:25" ht="19" hidden="1">
      <c r="C9213" s="933"/>
      <c r="D9213" s="933"/>
      <c r="E9213" s="19"/>
      <c r="I9213" s="100"/>
      <c r="M9213" s="100"/>
      <c r="Q9213" s="99"/>
      <c r="R9213" s="340"/>
      <c r="S9213" s="119"/>
      <c r="T9213" s="123"/>
      <c r="U9213" s="119"/>
      <c r="V9213" s="99"/>
      <c r="W9213" s="127"/>
      <c r="X9213" s="99"/>
      <c r="Y9213" s="127"/>
    </row>
    <row r="9214" spans="3:25" ht="19" hidden="1">
      <c r="C9214" s="933"/>
      <c r="D9214" s="933"/>
      <c r="E9214" s="19"/>
      <c r="I9214" s="100"/>
      <c r="M9214" s="100"/>
      <c r="Q9214" s="99"/>
      <c r="R9214" s="340"/>
      <c r="S9214" s="119"/>
      <c r="T9214" s="123"/>
      <c r="U9214" s="119"/>
      <c r="V9214" s="99"/>
      <c r="W9214" s="127"/>
      <c r="X9214" s="99"/>
      <c r="Y9214" s="127"/>
    </row>
    <row r="9215" spans="3:25" ht="19" hidden="1">
      <c r="C9215" s="933"/>
      <c r="D9215" s="933"/>
      <c r="E9215" s="19"/>
      <c r="I9215" s="100"/>
      <c r="M9215" s="100"/>
      <c r="Q9215" s="99"/>
      <c r="R9215" s="340"/>
      <c r="S9215" s="119"/>
      <c r="T9215" s="123"/>
      <c r="U9215" s="119"/>
      <c r="V9215" s="99"/>
      <c r="W9215" s="127"/>
      <c r="X9215" s="99"/>
      <c r="Y9215" s="127"/>
    </row>
    <row r="9216" spans="3:25" ht="19" hidden="1">
      <c r="C9216" s="933"/>
      <c r="D9216" s="933"/>
      <c r="E9216" s="19"/>
      <c r="I9216" s="100"/>
      <c r="M9216" s="100"/>
      <c r="Q9216" s="99"/>
      <c r="R9216" s="340"/>
      <c r="S9216" s="119"/>
      <c r="T9216" s="123"/>
      <c r="U9216" s="119"/>
      <c r="V9216" s="99"/>
      <c r="W9216" s="127"/>
      <c r="X9216" s="99"/>
      <c r="Y9216" s="127"/>
    </row>
    <row r="9217" spans="3:25" ht="19" hidden="1">
      <c r="C9217" s="933"/>
      <c r="D9217" s="933"/>
      <c r="E9217" s="19"/>
      <c r="I9217" s="100"/>
      <c r="M9217" s="100"/>
      <c r="Q9217" s="99"/>
      <c r="R9217" s="340"/>
      <c r="S9217" s="119"/>
      <c r="T9217" s="123"/>
      <c r="U9217" s="119"/>
      <c r="V9217" s="99"/>
      <c r="W9217" s="127"/>
      <c r="X9217" s="99"/>
      <c r="Y9217" s="127"/>
    </row>
    <row r="9218" spans="3:25" ht="19" hidden="1">
      <c r="C9218" s="933"/>
      <c r="D9218" s="933"/>
      <c r="E9218" s="19"/>
      <c r="I9218" s="100"/>
      <c r="M9218" s="100"/>
      <c r="Q9218" s="99"/>
      <c r="R9218" s="340"/>
      <c r="S9218" s="119"/>
      <c r="T9218" s="123"/>
      <c r="U9218" s="119"/>
      <c r="V9218" s="99"/>
      <c r="W9218" s="127"/>
      <c r="X9218" s="99"/>
      <c r="Y9218" s="127"/>
    </row>
    <row r="9219" spans="3:25" ht="19" hidden="1">
      <c r="C9219" s="933"/>
      <c r="D9219" s="933"/>
      <c r="E9219" s="19"/>
      <c r="I9219" s="100"/>
      <c r="M9219" s="100"/>
      <c r="Q9219" s="99"/>
      <c r="R9219" s="340"/>
      <c r="S9219" s="119"/>
      <c r="T9219" s="123"/>
      <c r="U9219" s="119"/>
      <c r="V9219" s="99"/>
      <c r="W9219" s="127"/>
      <c r="X9219" s="99"/>
      <c r="Y9219" s="127"/>
    </row>
    <row r="9220" spans="3:25" ht="19" hidden="1">
      <c r="C9220" s="933"/>
      <c r="D9220" s="933"/>
      <c r="E9220" s="19"/>
      <c r="I9220" s="100"/>
      <c r="M9220" s="100"/>
      <c r="Q9220" s="99"/>
      <c r="R9220" s="340"/>
      <c r="S9220" s="119"/>
      <c r="T9220" s="123"/>
      <c r="U9220" s="119"/>
      <c r="V9220" s="99"/>
      <c r="W9220" s="127"/>
      <c r="X9220" s="99"/>
      <c r="Y9220" s="127"/>
    </row>
    <row r="9221" spans="3:25" ht="19" hidden="1">
      <c r="C9221" s="933"/>
      <c r="D9221" s="933"/>
      <c r="E9221" s="19"/>
      <c r="I9221" s="100"/>
      <c r="M9221" s="100"/>
      <c r="Q9221" s="99"/>
      <c r="R9221" s="340"/>
      <c r="S9221" s="119"/>
      <c r="T9221" s="123"/>
      <c r="U9221" s="119"/>
      <c r="V9221" s="99"/>
      <c r="W9221" s="127"/>
      <c r="X9221" s="99"/>
      <c r="Y9221" s="127"/>
    </row>
    <row r="9222" spans="3:25" ht="19" hidden="1">
      <c r="C9222" s="933"/>
      <c r="D9222" s="933"/>
      <c r="E9222" s="19"/>
      <c r="I9222" s="100"/>
      <c r="M9222" s="100"/>
      <c r="Q9222" s="99"/>
      <c r="R9222" s="340"/>
      <c r="S9222" s="119"/>
      <c r="T9222" s="123"/>
      <c r="U9222" s="119"/>
      <c r="V9222" s="99"/>
      <c r="W9222" s="127"/>
      <c r="X9222" s="99"/>
      <c r="Y9222" s="127"/>
    </row>
    <row r="9223" spans="3:25" ht="19" hidden="1">
      <c r="C9223" s="933"/>
      <c r="D9223" s="933"/>
      <c r="E9223" s="19"/>
      <c r="I9223" s="100"/>
      <c r="M9223" s="100"/>
      <c r="Q9223" s="99"/>
      <c r="R9223" s="340"/>
      <c r="S9223" s="119"/>
      <c r="T9223" s="123"/>
      <c r="U9223" s="119"/>
      <c r="V9223" s="99"/>
      <c r="W9223" s="127"/>
      <c r="X9223" s="99"/>
      <c r="Y9223" s="127"/>
    </row>
    <row r="9224" spans="3:25" ht="19" hidden="1">
      <c r="C9224" s="933"/>
      <c r="D9224" s="933"/>
      <c r="E9224" s="19"/>
      <c r="I9224" s="100"/>
      <c r="M9224" s="100"/>
      <c r="Q9224" s="99"/>
      <c r="R9224" s="340"/>
      <c r="S9224" s="119"/>
      <c r="T9224" s="123"/>
      <c r="U9224" s="119"/>
      <c r="V9224" s="99"/>
      <c r="W9224" s="127"/>
      <c r="X9224" s="99"/>
      <c r="Y9224" s="127"/>
    </row>
    <row r="9225" spans="3:25" ht="19" hidden="1">
      <c r="C9225" s="933"/>
      <c r="D9225" s="933"/>
      <c r="E9225" s="19"/>
      <c r="I9225" s="100"/>
      <c r="M9225" s="100"/>
      <c r="Q9225" s="99"/>
      <c r="R9225" s="340"/>
      <c r="S9225" s="119"/>
      <c r="T9225" s="123"/>
      <c r="U9225" s="119"/>
      <c r="V9225" s="99"/>
      <c r="W9225" s="127"/>
      <c r="X9225" s="99"/>
      <c r="Y9225" s="127"/>
    </row>
    <row r="9226" spans="3:25" ht="19" hidden="1">
      <c r="C9226" s="933"/>
      <c r="D9226" s="933"/>
      <c r="E9226" s="19"/>
      <c r="I9226" s="100"/>
      <c r="M9226" s="100"/>
      <c r="Q9226" s="99"/>
      <c r="R9226" s="340"/>
      <c r="S9226" s="119"/>
      <c r="T9226" s="123"/>
      <c r="U9226" s="119"/>
      <c r="V9226" s="99"/>
      <c r="W9226" s="127"/>
      <c r="X9226" s="99"/>
      <c r="Y9226" s="127"/>
    </row>
    <row r="9227" spans="3:25" ht="19" hidden="1">
      <c r="C9227" s="933"/>
      <c r="D9227" s="933"/>
      <c r="E9227" s="19"/>
      <c r="I9227" s="100"/>
      <c r="M9227" s="100"/>
      <c r="Q9227" s="99"/>
      <c r="R9227" s="340"/>
      <c r="S9227" s="119"/>
      <c r="T9227" s="123"/>
      <c r="U9227" s="119"/>
      <c r="V9227" s="99"/>
      <c r="W9227" s="127"/>
      <c r="X9227" s="99"/>
      <c r="Y9227" s="127"/>
    </row>
    <row r="9228" spans="3:25" ht="19" hidden="1">
      <c r="C9228" s="933"/>
      <c r="D9228" s="933"/>
      <c r="E9228" s="19"/>
      <c r="I9228" s="100"/>
      <c r="M9228" s="100"/>
      <c r="Q9228" s="99"/>
      <c r="R9228" s="340"/>
      <c r="S9228" s="119"/>
      <c r="T9228" s="123"/>
      <c r="U9228" s="119"/>
      <c r="V9228" s="99"/>
      <c r="W9228" s="127"/>
      <c r="X9228" s="99"/>
      <c r="Y9228" s="127"/>
    </row>
    <row r="9229" spans="3:25" ht="19" hidden="1">
      <c r="C9229" s="933"/>
      <c r="D9229" s="933"/>
      <c r="E9229" s="19"/>
      <c r="I9229" s="100"/>
      <c r="M9229" s="100"/>
      <c r="Q9229" s="99"/>
      <c r="R9229" s="340"/>
      <c r="S9229" s="119"/>
      <c r="T9229" s="123"/>
      <c r="U9229" s="119"/>
      <c r="V9229" s="99"/>
      <c r="W9229" s="127"/>
      <c r="X9229" s="99"/>
      <c r="Y9229" s="127"/>
    </row>
    <row r="9230" spans="3:25" ht="19" hidden="1">
      <c r="C9230" s="933"/>
      <c r="D9230" s="933"/>
      <c r="E9230" s="19"/>
      <c r="I9230" s="100"/>
      <c r="M9230" s="100"/>
      <c r="Q9230" s="99"/>
      <c r="R9230" s="340"/>
      <c r="S9230" s="119"/>
      <c r="T9230" s="123"/>
      <c r="U9230" s="119"/>
      <c r="V9230" s="99"/>
      <c r="W9230" s="127"/>
      <c r="X9230" s="99"/>
      <c r="Y9230" s="127"/>
    </row>
    <row r="9231" spans="3:25" ht="19" hidden="1">
      <c r="C9231" s="933"/>
      <c r="D9231" s="933"/>
      <c r="E9231" s="19"/>
      <c r="I9231" s="100"/>
      <c r="M9231" s="100"/>
      <c r="Q9231" s="99"/>
      <c r="R9231" s="340"/>
      <c r="S9231" s="119"/>
      <c r="T9231" s="123"/>
      <c r="U9231" s="119"/>
      <c r="V9231" s="99"/>
      <c r="W9231" s="127"/>
      <c r="X9231" s="99"/>
      <c r="Y9231" s="127"/>
    </row>
    <row r="9232" spans="3:25" ht="19" hidden="1">
      <c r="C9232" s="933"/>
      <c r="D9232" s="933"/>
      <c r="E9232" s="19"/>
      <c r="I9232" s="100"/>
      <c r="M9232" s="100"/>
      <c r="Q9232" s="99"/>
      <c r="R9232" s="340"/>
      <c r="S9232" s="119"/>
      <c r="T9232" s="123"/>
      <c r="U9232" s="119"/>
      <c r="V9232" s="99"/>
      <c r="W9232" s="127"/>
      <c r="X9232" s="99"/>
      <c r="Y9232" s="127"/>
    </row>
    <row r="9233" spans="3:25" ht="19" hidden="1">
      <c r="C9233" s="933"/>
      <c r="D9233" s="933"/>
      <c r="E9233" s="19"/>
      <c r="I9233" s="100"/>
      <c r="M9233" s="100"/>
      <c r="Q9233" s="99"/>
      <c r="R9233" s="340"/>
      <c r="S9233" s="119"/>
      <c r="T9233" s="123"/>
      <c r="U9233" s="119"/>
      <c r="V9233" s="99"/>
      <c r="W9233" s="127"/>
      <c r="X9233" s="99"/>
      <c r="Y9233" s="127"/>
    </row>
    <row r="9234" spans="3:25" ht="19" hidden="1">
      <c r="C9234" s="933"/>
      <c r="D9234" s="933"/>
      <c r="E9234" s="19"/>
      <c r="I9234" s="100"/>
      <c r="M9234" s="100"/>
      <c r="Q9234" s="99"/>
      <c r="R9234" s="340"/>
      <c r="S9234" s="119"/>
      <c r="T9234" s="123"/>
      <c r="U9234" s="119"/>
      <c r="V9234" s="99"/>
      <c r="W9234" s="127"/>
      <c r="X9234" s="99"/>
      <c r="Y9234" s="127"/>
    </row>
    <row r="9235" spans="3:25" ht="19" hidden="1">
      <c r="C9235" s="933"/>
      <c r="D9235" s="933"/>
      <c r="E9235" s="19"/>
      <c r="I9235" s="100"/>
      <c r="M9235" s="100"/>
      <c r="Q9235" s="99"/>
      <c r="R9235" s="340"/>
      <c r="S9235" s="119"/>
      <c r="T9235" s="123"/>
      <c r="U9235" s="119"/>
      <c r="V9235" s="99"/>
      <c r="W9235" s="127"/>
      <c r="X9235" s="99"/>
      <c r="Y9235" s="127"/>
    </row>
    <row r="9236" spans="3:25" ht="19" hidden="1">
      <c r="C9236" s="933"/>
      <c r="D9236" s="933"/>
      <c r="E9236" s="19"/>
      <c r="I9236" s="100"/>
      <c r="M9236" s="100"/>
      <c r="Q9236" s="99"/>
      <c r="R9236" s="340"/>
      <c r="S9236" s="119"/>
      <c r="T9236" s="123"/>
      <c r="U9236" s="119"/>
      <c r="V9236" s="99"/>
      <c r="W9236" s="127"/>
      <c r="X9236" s="99"/>
      <c r="Y9236" s="127"/>
    </row>
    <row r="9237" spans="3:25" ht="19" hidden="1">
      <c r="C9237" s="933"/>
      <c r="D9237" s="933"/>
      <c r="E9237" s="19"/>
      <c r="I9237" s="100"/>
      <c r="M9237" s="100"/>
      <c r="Q9237" s="99"/>
      <c r="R9237" s="340"/>
      <c r="S9237" s="119"/>
      <c r="T9237" s="123"/>
      <c r="U9237" s="119"/>
      <c r="V9237" s="99"/>
      <c r="W9237" s="127"/>
      <c r="X9237" s="99"/>
      <c r="Y9237" s="127"/>
    </row>
    <row r="9238" spans="3:25" ht="19" hidden="1">
      <c r="C9238" s="933"/>
      <c r="D9238" s="933"/>
      <c r="E9238" s="19"/>
      <c r="I9238" s="100"/>
      <c r="M9238" s="100"/>
      <c r="Q9238" s="99"/>
      <c r="R9238" s="340"/>
      <c r="S9238" s="119"/>
      <c r="T9238" s="123"/>
      <c r="U9238" s="119"/>
      <c r="V9238" s="99"/>
      <c r="W9238" s="127"/>
      <c r="X9238" s="99"/>
      <c r="Y9238" s="127"/>
    </row>
    <row r="9239" spans="3:25" ht="19" hidden="1">
      <c r="C9239" s="933"/>
      <c r="D9239" s="933"/>
      <c r="E9239" s="19"/>
      <c r="I9239" s="100"/>
      <c r="M9239" s="100"/>
      <c r="Q9239" s="99"/>
      <c r="R9239" s="340"/>
      <c r="S9239" s="119"/>
      <c r="T9239" s="123"/>
      <c r="U9239" s="119"/>
      <c r="V9239" s="99"/>
      <c r="W9239" s="127"/>
      <c r="X9239" s="99"/>
      <c r="Y9239" s="127"/>
    </row>
    <row r="9240" spans="3:25" ht="19" hidden="1">
      <c r="C9240" s="933"/>
      <c r="D9240" s="933"/>
      <c r="E9240" s="19"/>
      <c r="I9240" s="100"/>
      <c r="M9240" s="100"/>
      <c r="Q9240" s="99"/>
      <c r="R9240" s="340"/>
      <c r="S9240" s="119"/>
      <c r="T9240" s="123"/>
      <c r="U9240" s="119"/>
      <c r="V9240" s="99"/>
      <c r="W9240" s="127"/>
      <c r="X9240" s="99"/>
      <c r="Y9240" s="127"/>
    </row>
    <row r="9241" spans="3:25" ht="19" hidden="1">
      <c r="C9241" s="933"/>
      <c r="D9241" s="933"/>
      <c r="E9241" s="19"/>
      <c r="I9241" s="100"/>
      <c r="M9241" s="100"/>
      <c r="Q9241" s="99"/>
      <c r="R9241" s="340"/>
      <c r="S9241" s="119"/>
      <c r="T9241" s="123"/>
      <c r="U9241" s="119"/>
      <c r="V9241" s="99"/>
      <c r="W9241" s="127"/>
      <c r="X9241" s="99"/>
      <c r="Y9241" s="127"/>
    </row>
    <row r="9242" spans="3:25" ht="19" hidden="1">
      <c r="C9242" s="933"/>
      <c r="D9242" s="933"/>
      <c r="E9242" s="19"/>
      <c r="I9242" s="100"/>
      <c r="M9242" s="100"/>
      <c r="Q9242" s="99"/>
      <c r="R9242" s="340"/>
      <c r="S9242" s="119"/>
      <c r="T9242" s="123"/>
      <c r="U9242" s="119"/>
      <c r="V9242" s="99"/>
      <c r="W9242" s="127"/>
      <c r="X9242" s="99"/>
      <c r="Y9242" s="127"/>
    </row>
    <row r="9243" spans="3:25" ht="19" hidden="1">
      <c r="C9243" s="933"/>
      <c r="D9243" s="933"/>
      <c r="E9243" s="19"/>
      <c r="I9243" s="100"/>
      <c r="M9243" s="100"/>
      <c r="Q9243" s="99"/>
      <c r="R9243" s="340"/>
      <c r="S9243" s="119"/>
      <c r="T9243" s="123"/>
      <c r="U9243" s="119"/>
      <c r="V9243" s="99"/>
      <c r="W9243" s="127"/>
      <c r="X9243" s="99"/>
      <c r="Y9243" s="127"/>
    </row>
    <row r="9244" spans="3:25" ht="19" hidden="1">
      <c r="C9244" s="933"/>
      <c r="D9244" s="933"/>
      <c r="E9244" s="19"/>
      <c r="I9244" s="100"/>
      <c r="M9244" s="100"/>
      <c r="Q9244" s="99"/>
      <c r="R9244" s="340"/>
      <c r="S9244" s="119"/>
      <c r="T9244" s="123"/>
      <c r="U9244" s="119"/>
      <c r="V9244" s="99"/>
      <c r="W9244" s="127"/>
      <c r="X9244" s="99"/>
      <c r="Y9244" s="127"/>
    </row>
    <row r="9245" spans="3:25" ht="19" hidden="1">
      <c r="C9245" s="933"/>
      <c r="D9245" s="933"/>
      <c r="E9245" s="19"/>
      <c r="I9245" s="100"/>
      <c r="M9245" s="100"/>
      <c r="Q9245" s="99"/>
      <c r="R9245" s="340"/>
      <c r="S9245" s="119"/>
      <c r="T9245" s="123"/>
      <c r="U9245" s="119"/>
      <c r="V9245" s="99"/>
      <c r="W9245" s="127"/>
      <c r="X9245" s="99"/>
      <c r="Y9245" s="127"/>
    </row>
    <row r="9246" spans="3:25" ht="19" hidden="1">
      <c r="C9246" s="933"/>
      <c r="D9246" s="933"/>
      <c r="E9246" s="19"/>
      <c r="I9246" s="100"/>
      <c r="M9246" s="100"/>
      <c r="Q9246" s="99"/>
      <c r="R9246" s="340"/>
      <c r="S9246" s="119"/>
      <c r="T9246" s="123"/>
      <c r="U9246" s="119"/>
      <c r="V9246" s="99"/>
      <c r="W9246" s="127"/>
      <c r="X9246" s="99"/>
      <c r="Y9246" s="127"/>
    </row>
    <row r="9247" spans="3:25" ht="19" hidden="1">
      <c r="C9247" s="933"/>
      <c r="D9247" s="933"/>
      <c r="E9247" s="19"/>
      <c r="I9247" s="100"/>
      <c r="M9247" s="100"/>
      <c r="Q9247" s="99"/>
      <c r="R9247" s="340"/>
      <c r="S9247" s="119"/>
      <c r="T9247" s="123"/>
      <c r="U9247" s="119"/>
      <c r="V9247" s="99"/>
      <c r="W9247" s="127"/>
      <c r="X9247" s="99"/>
      <c r="Y9247" s="127"/>
    </row>
    <row r="9248" spans="3:25" ht="19" hidden="1">
      <c r="C9248" s="933"/>
      <c r="D9248" s="933"/>
      <c r="E9248" s="19"/>
      <c r="I9248" s="100"/>
      <c r="M9248" s="100"/>
      <c r="Q9248" s="99"/>
      <c r="R9248" s="340"/>
      <c r="S9248" s="119"/>
      <c r="T9248" s="123"/>
      <c r="U9248" s="119"/>
      <c r="V9248" s="99"/>
      <c r="W9248" s="127"/>
      <c r="X9248" s="99"/>
      <c r="Y9248" s="127"/>
    </row>
    <row r="9249" spans="3:25" ht="19" hidden="1">
      <c r="C9249" s="933"/>
      <c r="D9249" s="933"/>
      <c r="E9249" s="19"/>
      <c r="I9249" s="100"/>
      <c r="M9249" s="100"/>
      <c r="Q9249" s="99"/>
      <c r="R9249" s="340"/>
      <c r="S9249" s="119"/>
      <c r="T9249" s="123"/>
      <c r="U9249" s="119"/>
      <c r="V9249" s="99"/>
      <c r="W9249" s="127"/>
      <c r="X9249" s="99"/>
      <c r="Y9249" s="127"/>
    </row>
    <row r="9250" spans="3:25" ht="19" hidden="1">
      <c r="C9250" s="933"/>
      <c r="D9250" s="933"/>
      <c r="E9250" s="19"/>
      <c r="I9250" s="100"/>
      <c r="M9250" s="100"/>
      <c r="Q9250" s="99"/>
      <c r="R9250" s="340"/>
      <c r="S9250" s="119"/>
      <c r="T9250" s="123"/>
      <c r="U9250" s="119"/>
      <c r="V9250" s="99"/>
      <c r="W9250" s="127"/>
      <c r="X9250" s="99"/>
      <c r="Y9250" s="127"/>
    </row>
    <row r="9251" spans="3:25" ht="19" hidden="1">
      <c r="C9251" s="933"/>
      <c r="D9251" s="933"/>
      <c r="E9251" s="19"/>
      <c r="I9251" s="100"/>
      <c r="M9251" s="100"/>
      <c r="Q9251" s="99"/>
      <c r="R9251" s="340"/>
      <c r="S9251" s="119"/>
      <c r="T9251" s="123"/>
      <c r="U9251" s="119"/>
      <c r="V9251" s="99"/>
      <c r="W9251" s="127"/>
      <c r="X9251" s="99"/>
      <c r="Y9251" s="127"/>
    </row>
    <row r="9252" spans="3:25" ht="19" hidden="1">
      <c r="C9252" s="933"/>
      <c r="D9252" s="933"/>
      <c r="E9252" s="19"/>
      <c r="I9252" s="100"/>
      <c r="M9252" s="100"/>
      <c r="Q9252" s="99"/>
      <c r="R9252" s="340"/>
      <c r="S9252" s="119"/>
      <c r="T9252" s="123"/>
      <c r="U9252" s="119"/>
      <c r="V9252" s="99"/>
      <c r="W9252" s="127"/>
      <c r="X9252" s="99"/>
      <c r="Y9252" s="127"/>
    </row>
    <row r="9253" spans="3:25" ht="19" hidden="1">
      <c r="C9253" s="933"/>
      <c r="D9253" s="933"/>
      <c r="E9253" s="19"/>
      <c r="I9253" s="100"/>
      <c r="M9253" s="100"/>
      <c r="Q9253" s="99"/>
      <c r="R9253" s="340"/>
      <c r="S9253" s="119"/>
      <c r="T9253" s="123"/>
      <c r="U9253" s="119"/>
      <c r="V9253" s="99"/>
      <c r="W9253" s="127"/>
      <c r="X9253" s="99"/>
      <c r="Y9253" s="127"/>
    </row>
    <row r="9254" spans="3:25" ht="19" hidden="1">
      <c r="C9254" s="933"/>
      <c r="D9254" s="933"/>
      <c r="E9254" s="19"/>
      <c r="I9254" s="100"/>
      <c r="M9254" s="100"/>
      <c r="Q9254" s="99"/>
      <c r="R9254" s="340"/>
      <c r="S9254" s="119"/>
      <c r="T9254" s="123"/>
      <c r="U9254" s="119"/>
      <c r="V9254" s="99"/>
      <c r="W9254" s="127"/>
      <c r="X9254" s="99"/>
      <c r="Y9254" s="127"/>
    </row>
    <row r="9255" spans="3:25" ht="19" hidden="1">
      <c r="C9255" s="933"/>
      <c r="D9255" s="933"/>
      <c r="E9255" s="19"/>
      <c r="I9255" s="100"/>
      <c r="M9255" s="100"/>
      <c r="Q9255" s="99"/>
      <c r="R9255" s="340"/>
      <c r="S9255" s="119"/>
      <c r="T9255" s="123"/>
      <c r="U9255" s="119"/>
      <c r="V9255" s="99"/>
      <c r="W9255" s="127"/>
      <c r="X9255" s="99"/>
      <c r="Y9255" s="127"/>
    </row>
    <row r="9256" spans="3:25" ht="19" hidden="1">
      <c r="C9256" s="933"/>
      <c r="D9256" s="933"/>
      <c r="E9256" s="19"/>
      <c r="I9256" s="100"/>
      <c r="M9256" s="100"/>
      <c r="Q9256" s="99"/>
      <c r="R9256" s="340"/>
      <c r="S9256" s="119"/>
      <c r="T9256" s="123"/>
      <c r="U9256" s="119"/>
      <c r="V9256" s="99"/>
      <c r="W9256" s="127"/>
      <c r="X9256" s="99"/>
      <c r="Y9256" s="127"/>
    </row>
    <row r="9257" spans="3:25" ht="19" hidden="1">
      <c r="C9257" s="933"/>
      <c r="D9257" s="933"/>
      <c r="E9257" s="19"/>
      <c r="I9257" s="100"/>
      <c r="M9257" s="100"/>
      <c r="Q9257" s="99"/>
      <c r="R9257" s="340"/>
      <c r="S9257" s="119"/>
      <c r="T9257" s="123"/>
      <c r="U9257" s="119"/>
      <c r="V9257" s="99"/>
      <c r="W9257" s="127"/>
      <c r="X9257" s="99"/>
      <c r="Y9257" s="127"/>
    </row>
    <row r="9258" spans="3:25" ht="19" hidden="1">
      <c r="C9258" s="933"/>
      <c r="D9258" s="933"/>
      <c r="E9258" s="19"/>
      <c r="I9258" s="100"/>
      <c r="M9258" s="100"/>
      <c r="Q9258" s="99"/>
      <c r="R9258" s="340"/>
      <c r="S9258" s="119"/>
      <c r="T9258" s="123"/>
      <c r="U9258" s="119"/>
      <c r="V9258" s="99"/>
      <c r="W9258" s="127"/>
      <c r="X9258" s="99"/>
      <c r="Y9258" s="127"/>
    </row>
    <row r="9259" spans="3:25" ht="19" hidden="1">
      <c r="C9259" s="933"/>
      <c r="D9259" s="933"/>
      <c r="E9259" s="19"/>
      <c r="I9259" s="100"/>
      <c r="M9259" s="100"/>
      <c r="Q9259" s="99"/>
      <c r="R9259" s="340"/>
      <c r="S9259" s="119"/>
      <c r="T9259" s="123"/>
      <c r="U9259" s="119"/>
      <c r="V9259" s="99"/>
      <c r="W9259" s="127"/>
      <c r="X9259" s="99"/>
      <c r="Y9259" s="127"/>
    </row>
    <row r="9260" spans="3:25" ht="19" hidden="1">
      <c r="C9260" s="933"/>
      <c r="D9260" s="933"/>
      <c r="E9260" s="19"/>
      <c r="I9260" s="100"/>
      <c r="M9260" s="100"/>
      <c r="Q9260" s="99"/>
      <c r="R9260" s="340"/>
      <c r="S9260" s="119"/>
      <c r="T9260" s="123"/>
      <c r="U9260" s="119"/>
      <c r="V9260" s="99"/>
      <c r="W9260" s="127"/>
      <c r="X9260" s="99"/>
      <c r="Y9260" s="127"/>
    </row>
    <row r="9261" spans="3:25" ht="19" hidden="1">
      <c r="C9261" s="933"/>
      <c r="D9261" s="933"/>
      <c r="E9261" s="19"/>
      <c r="I9261" s="100"/>
      <c r="M9261" s="100"/>
      <c r="Q9261" s="99"/>
      <c r="R9261" s="340"/>
      <c r="S9261" s="119"/>
      <c r="T9261" s="123"/>
      <c r="U9261" s="119"/>
      <c r="V9261" s="99"/>
      <c r="W9261" s="127"/>
      <c r="X9261" s="99"/>
      <c r="Y9261" s="127"/>
    </row>
    <row r="9262" spans="3:25" ht="19" hidden="1">
      <c r="C9262" s="933"/>
      <c r="D9262" s="933"/>
      <c r="E9262" s="19"/>
      <c r="I9262" s="100"/>
      <c r="M9262" s="100"/>
      <c r="Q9262" s="99"/>
      <c r="R9262" s="340"/>
      <c r="S9262" s="119"/>
      <c r="T9262" s="123"/>
      <c r="U9262" s="119"/>
      <c r="V9262" s="99"/>
      <c r="W9262" s="127"/>
      <c r="X9262" s="99"/>
      <c r="Y9262" s="127"/>
    </row>
    <row r="9263" spans="3:25" ht="19" hidden="1">
      <c r="C9263" s="933"/>
      <c r="D9263" s="933"/>
      <c r="E9263" s="19"/>
      <c r="I9263" s="100"/>
      <c r="M9263" s="100"/>
      <c r="Q9263" s="99"/>
      <c r="R9263" s="340"/>
      <c r="S9263" s="119"/>
      <c r="T9263" s="123"/>
      <c r="U9263" s="119"/>
      <c r="V9263" s="99"/>
      <c r="W9263" s="127"/>
      <c r="X9263" s="99"/>
      <c r="Y9263" s="127"/>
    </row>
    <row r="9264" spans="3:25" ht="19" hidden="1">
      <c r="C9264" s="933"/>
      <c r="D9264" s="933"/>
      <c r="E9264" s="19"/>
      <c r="I9264" s="100"/>
      <c r="M9264" s="100"/>
      <c r="Q9264" s="99"/>
      <c r="R9264" s="340"/>
      <c r="S9264" s="119"/>
      <c r="T9264" s="123"/>
      <c r="U9264" s="119"/>
      <c r="V9264" s="99"/>
      <c r="W9264" s="127"/>
      <c r="X9264" s="99"/>
      <c r="Y9264" s="127"/>
    </row>
    <row r="9265" spans="3:25" ht="19" hidden="1">
      <c r="C9265" s="933"/>
      <c r="D9265" s="933"/>
      <c r="E9265" s="19"/>
      <c r="I9265" s="100"/>
      <c r="M9265" s="100"/>
      <c r="Q9265" s="99"/>
      <c r="R9265" s="340"/>
      <c r="S9265" s="119"/>
      <c r="T9265" s="123"/>
      <c r="U9265" s="119"/>
      <c r="V9265" s="99"/>
      <c r="W9265" s="127"/>
      <c r="X9265" s="99"/>
      <c r="Y9265" s="127"/>
    </row>
    <row r="9266" spans="3:25" ht="19" hidden="1">
      <c r="C9266" s="933"/>
      <c r="D9266" s="933"/>
      <c r="E9266" s="19"/>
      <c r="I9266" s="100"/>
      <c r="M9266" s="100"/>
      <c r="Q9266" s="99"/>
      <c r="R9266" s="340"/>
      <c r="S9266" s="119"/>
      <c r="T9266" s="123"/>
      <c r="U9266" s="119"/>
      <c r="V9266" s="99"/>
      <c r="W9266" s="127"/>
      <c r="X9266" s="99"/>
      <c r="Y9266" s="127"/>
    </row>
    <row r="9267" spans="3:25" ht="19" hidden="1">
      <c r="C9267" s="933"/>
      <c r="D9267" s="933"/>
      <c r="E9267" s="19"/>
      <c r="I9267" s="100"/>
      <c r="M9267" s="100"/>
      <c r="Q9267" s="99"/>
      <c r="R9267" s="340"/>
      <c r="S9267" s="119"/>
      <c r="T9267" s="123"/>
      <c r="U9267" s="119"/>
      <c r="V9267" s="99"/>
      <c r="W9267" s="127"/>
      <c r="X9267" s="99"/>
      <c r="Y9267" s="127"/>
    </row>
    <row r="9268" spans="3:25" ht="19" hidden="1">
      <c r="C9268" s="933"/>
      <c r="D9268" s="933"/>
      <c r="E9268" s="19"/>
      <c r="I9268" s="100"/>
      <c r="M9268" s="100"/>
      <c r="Q9268" s="99"/>
      <c r="R9268" s="340"/>
      <c r="S9268" s="119"/>
      <c r="T9268" s="123"/>
      <c r="U9268" s="119"/>
      <c r="V9268" s="99"/>
      <c r="W9268" s="127"/>
      <c r="X9268" s="99"/>
      <c r="Y9268" s="127"/>
    </row>
    <row r="9269" spans="3:25" ht="19" hidden="1">
      <c r="C9269" s="933"/>
      <c r="D9269" s="933"/>
      <c r="E9269" s="19"/>
      <c r="I9269" s="100"/>
      <c r="M9269" s="100"/>
      <c r="Q9269" s="99"/>
      <c r="R9269" s="340"/>
      <c r="S9269" s="119"/>
      <c r="T9269" s="123"/>
      <c r="U9269" s="119"/>
      <c r="V9269" s="99"/>
      <c r="W9269" s="127"/>
      <c r="X9269" s="99"/>
      <c r="Y9269" s="127"/>
    </row>
    <row r="9270" spans="3:25" ht="19" hidden="1">
      <c r="C9270" s="933"/>
      <c r="D9270" s="933"/>
      <c r="E9270" s="19"/>
      <c r="I9270" s="100"/>
      <c r="M9270" s="100"/>
      <c r="Q9270" s="99"/>
      <c r="R9270" s="340"/>
      <c r="S9270" s="119"/>
      <c r="T9270" s="123"/>
      <c r="U9270" s="119"/>
      <c r="V9270" s="99"/>
      <c r="W9270" s="127"/>
      <c r="X9270" s="99"/>
      <c r="Y9270" s="127"/>
    </row>
    <row r="9271" spans="3:25" ht="19" hidden="1">
      <c r="C9271" s="933"/>
      <c r="D9271" s="933"/>
      <c r="E9271" s="19"/>
      <c r="I9271" s="100"/>
      <c r="M9271" s="100"/>
      <c r="Q9271" s="99"/>
      <c r="R9271" s="340"/>
      <c r="S9271" s="119"/>
      <c r="T9271" s="123"/>
      <c r="U9271" s="119"/>
      <c r="V9271" s="99"/>
      <c r="W9271" s="127"/>
      <c r="X9271" s="99"/>
      <c r="Y9271" s="127"/>
    </row>
    <row r="9272" spans="3:25" ht="19" hidden="1">
      <c r="C9272" s="933"/>
      <c r="D9272" s="933"/>
      <c r="E9272" s="19"/>
      <c r="I9272" s="100"/>
      <c r="M9272" s="100"/>
      <c r="Q9272" s="99"/>
      <c r="R9272" s="340"/>
      <c r="S9272" s="119"/>
      <c r="T9272" s="123"/>
      <c r="U9272" s="119"/>
      <c r="V9272" s="99"/>
      <c r="W9272" s="127"/>
      <c r="X9272" s="99"/>
      <c r="Y9272" s="127"/>
    </row>
    <row r="9273" spans="3:25" ht="19" hidden="1">
      <c r="C9273" s="933"/>
      <c r="D9273" s="933"/>
      <c r="E9273" s="19"/>
      <c r="I9273" s="100"/>
      <c r="M9273" s="100"/>
      <c r="Q9273" s="99"/>
      <c r="R9273" s="340"/>
      <c r="S9273" s="119"/>
      <c r="T9273" s="123"/>
      <c r="U9273" s="119"/>
      <c r="V9273" s="99"/>
      <c r="W9273" s="127"/>
      <c r="X9273" s="99"/>
      <c r="Y9273" s="127"/>
    </row>
    <row r="9274" spans="3:25" ht="19" hidden="1">
      <c r="C9274" s="933"/>
      <c r="D9274" s="933"/>
      <c r="E9274" s="19"/>
      <c r="I9274" s="100"/>
      <c r="M9274" s="100"/>
      <c r="Q9274" s="99"/>
      <c r="R9274" s="340"/>
      <c r="S9274" s="119"/>
      <c r="T9274" s="123"/>
      <c r="U9274" s="119"/>
      <c r="V9274" s="99"/>
      <c r="W9274" s="127"/>
      <c r="X9274" s="99"/>
      <c r="Y9274" s="127"/>
    </row>
    <row r="9275" spans="3:25" ht="19" hidden="1">
      <c r="C9275" s="933"/>
      <c r="D9275" s="933"/>
      <c r="E9275" s="19"/>
      <c r="I9275" s="100"/>
      <c r="M9275" s="100"/>
      <c r="Q9275" s="99"/>
      <c r="R9275" s="340"/>
      <c r="S9275" s="119"/>
      <c r="T9275" s="123"/>
      <c r="U9275" s="119"/>
      <c r="V9275" s="99"/>
      <c r="W9275" s="127"/>
      <c r="X9275" s="99"/>
      <c r="Y9275" s="127"/>
    </row>
    <row r="9276" spans="3:25" ht="19" hidden="1">
      <c r="C9276" s="933"/>
      <c r="D9276" s="933"/>
      <c r="E9276" s="19"/>
      <c r="I9276" s="100"/>
      <c r="M9276" s="100"/>
      <c r="Q9276" s="99"/>
      <c r="R9276" s="340"/>
      <c r="S9276" s="119"/>
      <c r="T9276" s="123"/>
      <c r="U9276" s="119"/>
      <c r="V9276" s="99"/>
      <c r="W9276" s="127"/>
      <c r="X9276" s="99"/>
      <c r="Y9276" s="127"/>
    </row>
    <row r="9277" spans="3:25" ht="19" hidden="1">
      <c r="C9277" s="933"/>
      <c r="D9277" s="933"/>
      <c r="E9277" s="19"/>
      <c r="I9277" s="100"/>
      <c r="M9277" s="100"/>
      <c r="Q9277" s="99"/>
      <c r="R9277" s="340"/>
      <c r="S9277" s="119"/>
      <c r="T9277" s="123"/>
      <c r="U9277" s="119"/>
      <c r="V9277" s="99"/>
      <c r="W9277" s="127"/>
      <c r="X9277" s="99"/>
      <c r="Y9277" s="127"/>
    </row>
    <row r="9278" spans="3:25" ht="19" hidden="1">
      <c r="C9278" s="933"/>
      <c r="D9278" s="933"/>
      <c r="E9278" s="19"/>
      <c r="I9278" s="100"/>
      <c r="M9278" s="100"/>
      <c r="Q9278" s="99"/>
      <c r="R9278" s="340"/>
      <c r="S9278" s="119"/>
      <c r="T9278" s="123"/>
      <c r="U9278" s="119"/>
      <c r="V9278" s="99"/>
      <c r="W9278" s="127"/>
      <c r="X9278" s="99"/>
      <c r="Y9278" s="127"/>
    </row>
    <row r="9279" spans="3:25" ht="19" hidden="1">
      <c r="C9279" s="933"/>
      <c r="D9279" s="933"/>
      <c r="E9279" s="19"/>
      <c r="I9279" s="100"/>
      <c r="M9279" s="100"/>
      <c r="Q9279" s="99"/>
      <c r="R9279" s="340"/>
      <c r="S9279" s="119"/>
      <c r="T9279" s="123"/>
      <c r="U9279" s="119"/>
      <c r="V9279" s="99"/>
      <c r="W9279" s="127"/>
      <c r="X9279" s="99"/>
      <c r="Y9279" s="127"/>
    </row>
    <row r="9280" spans="3:25" ht="19" hidden="1">
      <c r="C9280" s="933"/>
      <c r="D9280" s="933"/>
      <c r="E9280" s="19"/>
      <c r="I9280" s="100"/>
      <c r="M9280" s="100"/>
      <c r="Q9280" s="99"/>
      <c r="R9280" s="340"/>
      <c r="S9280" s="119"/>
      <c r="T9280" s="123"/>
      <c r="U9280" s="119"/>
      <c r="V9280" s="99"/>
      <c r="W9280" s="127"/>
      <c r="X9280" s="99"/>
      <c r="Y9280" s="127"/>
    </row>
    <row r="9281" spans="3:25" ht="19" hidden="1">
      <c r="C9281" s="933"/>
      <c r="D9281" s="933"/>
      <c r="E9281" s="19"/>
      <c r="I9281" s="100"/>
      <c r="M9281" s="100"/>
      <c r="Q9281" s="99"/>
      <c r="R9281" s="340"/>
      <c r="S9281" s="119"/>
      <c r="T9281" s="123"/>
      <c r="U9281" s="119"/>
      <c r="V9281" s="99"/>
      <c r="W9281" s="127"/>
      <c r="X9281" s="99"/>
      <c r="Y9281" s="127"/>
    </row>
    <row r="9282" spans="3:25" ht="19" hidden="1">
      <c r="C9282" s="933"/>
      <c r="D9282" s="933"/>
      <c r="E9282" s="19"/>
      <c r="I9282" s="100"/>
      <c r="M9282" s="100"/>
      <c r="Q9282" s="99"/>
      <c r="R9282" s="340"/>
      <c r="S9282" s="119"/>
      <c r="T9282" s="123"/>
      <c r="U9282" s="119"/>
      <c r="V9282" s="99"/>
      <c r="W9282" s="127"/>
      <c r="X9282" s="99"/>
      <c r="Y9282" s="127"/>
    </row>
    <row r="9283" spans="3:25" ht="19" hidden="1">
      <c r="C9283" s="933"/>
      <c r="D9283" s="933"/>
      <c r="E9283" s="19"/>
      <c r="I9283" s="100"/>
      <c r="M9283" s="100"/>
      <c r="Q9283" s="99"/>
      <c r="R9283" s="340"/>
      <c r="S9283" s="119"/>
      <c r="T9283" s="123"/>
      <c r="U9283" s="119"/>
      <c r="V9283" s="99"/>
      <c r="W9283" s="127"/>
      <c r="X9283" s="99"/>
      <c r="Y9283" s="127"/>
    </row>
    <row r="9284" spans="3:25" ht="19" hidden="1">
      <c r="C9284" s="933"/>
      <c r="D9284" s="933"/>
      <c r="E9284" s="19"/>
      <c r="I9284" s="100"/>
      <c r="M9284" s="100"/>
      <c r="Q9284" s="99"/>
      <c r="R9284" s="340"/>
      <c r="S9284" s="119"/>
      <c r="T9284" s="123"/>
      <c r="U9284" s="119"/>
      <c r="V9284" s="99"/>
      <c r="W9284" s="127"/>
      <c r="X9284" s="99"/>
      <c r="Y9284" s="127"/>
    </row>
    <row r="9285" spans="3:25" ht="19" hidden="1">
      <c r="C9285" s="933"/>
      <c r="D9285" s="933"/>
      <c r="E9285" s="19"/>
      <c r="I9285" s="100"/>
      <c r="M9285" s="100"/>
      <c r="Q9285" s="99"/>
      <c r="R9285" s="340"/>
      <c r="S9285" s="119"/>
      <c r="T9285" s="123"/>
      <c r="U9285" s="119"/>
      <c r="V9285" s="99"/>
      <c r="W9285" s="127"/>
      <c r="X9285" s="99"/>
      <c r="Y9285" s="127"/>
    </row>
    <row r="9286" spans="3:25" ht="19" hidden="1">
      <c r="C9286" s="933"/>
      <c r="D9286" s="933"/>
      <c r="E9286" s="19"/>
      <c r="I9286" s="100"/>
      <c r="M9286" s="100"/>
      <c r="Q9286" s="99"/>
      <c r="R9286" s="340"/>
      <c r="S9286" s="119"/>
      <c r="T9286" s="123"/>
      <c r="U9286" s="119"/>
      <c r="V9286" s="99"/>
      <c r="W9286" s="127"/>
      <c r="X9286" s="99"/>
      <c r="Y9286" s="127"/>
    </row>
    <row r="9287" spans="3:25" ht="19" hidden="1">
      <c r="C9287" s="933"/>
      <c r="D9287" s="933"/>
      <c r="E9287" s="19"/>
      <c r="I9287" s="100"/>
      <c r="M9287" s="100"/>
      <c r="Q9287" s="99"/>
      <c r="R9287" s="340"/>
      <c r="S9287" s="119"/>
      <c r="T9287" s="123"/>
      <c r="U9287" s="119"/>
      <c r="V9287" s="99"/>
      <c r="W9287" s="127"/>
      <c r="X9287" s="99"/>
      <c r="Y9287" s="127"/>
    </row>
    <row r="9288" spans="3:25" ht="19" hidden="1">
      <c r="C9288" s="933"/>
      <c r="D9288" s="933"/>
      <c r="E9288" s="19"/>
      <c r="I9288" s="100"/>
      <c r="M9288" s="100"/>
      <c r="Q9288" s="99"/>
      <c r="R9288" s="340"/>
      <c r="S9288" s="119"/>
      <c r="T9288" s="123"/>
      <c r="U9288" s="119"/>
      <c r="V9288" s="99"/>
      <c r="W9288" s="127"/>
      <c r="X9288" s="99"/>
      <c r="Y9288" s="127"/>
    </row>
    <row r="9289" spans="3:25" ht="19" hidden="1">
      <c r="C9289" s="933"/>
      <c r="D9289" s="933"/>
      <c r="E9289" s="19"/>
      <c r="I9289" s="100"/>
      <c r="M9289" s="100"/>
      <c r="Q9289" s="99"/>
      <c r="R9289" s="340"/>
      <c r="S9289" s="119"/>
      <c r="T9289" s="123"/>
      <c r="U9289" s="119"/>
      <c r="V9289" s="99"/>
      <c r="W9289" s="127"/>
      <c r="X9289" s="99"/>
      <c r="Y9289" s="127"/>
    </row>
    <row r="9290" spans="3:25" ht="19" hidden="1">
      <c r="C9290" s="933"/>
      <c r="D9290" s="933"/>
      <c r="E9290" s="19"/>
      <c r="I9290" s="100"/>
      <c r="M9290" s="100"/>
      <c r="Q9290" s="99"/>
      <c r="R9290" s="340"/>
      <c r="S9290" s="119"/>
      <c r="T9290" s="123"/>
      <c r="U9290" s="119"/>
      <c r="V9290" s="99"/>
      <c r="W9290" s="127"/>
      <c r="X9290" s="99"/>
      <c r="Y9290" s="127"/>
    </row>
    <row r="9291" spans="3:25" ht="19" hidden="1">
      <c r="C9291" s="933"/>
      <c r="D9291" s="933"/>
      <c r="E9291" s="19"/>
      <c r="I9291" s="100"/>
      <c r="M9291" s="100"/>
      <c r="Q9291" s="99"/>
      <c r="R9291" s="340"/>
      <c r="S9291" s="119"/>
      <c r="T9291" s="123"/>
      <c r="U9291" s="119"/>
      <c r="V9291" s="99"/>
      <c r="W9291" s="127"/>
      <c r="X9291" s="99"/>
      <c r="Y9291" s="127"/>
    </row>
    <row r="9292" spans="3:25" ht="19" hidden="1">
      <c r="C9292" s="933"/>
      <c r="D9292" s="933"/>
      <c r="E9292" s="19"/>
      <c r="I9292" s="100"/>
      <c r="M9292" s="100"/>
      <c r="Q9292" s="99"/>
      <c r="R9292" s="340"/>
      <c r="S9292" s="119"/>
      <c r="T9292" s="123"/>
      <c r="U9292" s="119"/>
      <c r="V9292" s="99"/>
      <c r="W9292" s="127"/>
      <c r="X9292" s="99"/>
      <c r="Y9292" s="127"/>
    </row>
    <row r="9293" spans="3:25" ht="19" hidden="1">
      <c r="C9293" s="933"/>
      <c r="D9293" s="933"/>
      <c r="E9293" s="19"/>
      <c r="I9293" s="100"/>
      <c r="M9293" s="100"/>
      <c r="Q9293" s="99"/>
      <c r="R9293" s="340"/>
      <c r="S9293" s="119"/>
      <c r="T9293" s="123"/>
      <c r="U9293" s="119"/>
      <c r="V9293" s="99"/>
      <c r="W9293" s="127"/>
      <c r="X9293" s="99"/>
      <c r="Y9293" s="127"/>
    </row>
    <row r="9294" spans="3:25" ht="19" hidden="1">
      <c r="C9294" s="933"/>
      <c r="D9294" s="933"/>
      <c r="E9294" s="19"/>
      <c r="I9294" s="100"/>
      <c r="M9294" s="100"/>
      <c r="Q9294" s="99"/>
      <c r="R9294" s="340"/>
      <c r="S9294" s="119"/>
      <c r="T9294" s="123"/>
      <c r="U9294" s="119"/>
      <c r="V9294" s="99"/>
      <c r="W9294" s="127"/>
      <c r="X9294" s="99"/>
      <c r="Y9294" s="127"/>
    </row>
    <row r="9295" spans="3:25" ht="19" hidden="1">
      <c r="C9295" s="933"/>
      <c r="D9295" s="933"/>
      <c r="E9295" s="19"/>
      <c r="I9295" s="100"/>
      <c r="M9295" s="100"/>
      <c r="Q9295" s="99"/>
      <c r="R9295" s="340"/>
      <c r="S9295" s="119"/>
      <c r="T9295" s="123"/>
      <c r="U9295" s="119"/>
      <c r="V9295" s="99"/>
      <c r="W9295" s="127"/>
      <c r="X9295" s="99"/>
      <c r="Y9295" s="127"/>
    </row>
    <row r="9296" spans="3:25" ht="19" hidden="1">
      <c r="C9296" s="933"/>
      <c r="D9296" s="933"/>
      <c r="E9296" s="19"/>
      <c r="I9296" s="100"/>
      <c r="M9296" s="100"/>
      <c r="Q9296" s="99"/>
      <c r="R9296" s="340"/>
      <c r="S9296" s="119"/>
      <c r="T9296" s="123"/>
      <c r="U9296" s="119"/>
      <c r="V9296" s="99"/>
      <c r="W9296" s="127"/>
      <c r="X9296" s="99"/>
      <c r="Y9296" s="127"/>
    </row>
    <row r="9297" spans="3:25" ht="19" hidden="1">
      <c r="C9297" s="933"/>
      <c r="D9297" s="933"/>
      <c r="E9297" s="19"/>
      <c r="I9297" s="100"/>
      <c r="M9297" s="100"/>
      <c r="Q9297" s="99"/>
      <c r="R9297" s="340"/>
      <c r="S9297" s="119"/>
      <c r="T9297" s="123"/>
      <c r="U9297" s="119"/>
      <c r="V9297" s="99"/>
      <c r="W9297" s="127"/>
      <c r="X9297" s="99"/>
      <c r="Y9297" s="127"/>
    </row>
    <row r="9298" spans="3:25" ht="19" hidden="1">
      <c r="C9298" s="933"/>
      <c r="D9298" s="933"/>
      <c r="E9298" s="19"/>
      <c r="I9298" s="100"/>
      <c r="M9298" s="100"/>
      <c r="Q9298" s="99"/>
      <c r="R9298" s="340"/>
      <c r="S9298" s="119"/>
      <c r="T9298" s="123"/>
      <c r="U9298" s="119"/>
      <c r="V9298" s="99"/>
      <c r="W9298" s="127"/>
      <c r="X9298" s="99"/>
      <c r="Y9298" s="127"/>
    </row>
    <row r="9299" spans="3:25" ht="19" hidden="1">
      <c r="C9299" s="933"/>
      <c r="D9299" s="933"/>
      <c r="E9299" s="19"/>
      <c r="I9299" s="100"/>
      <c r="M9299" s="100"/>
      <c r="Q9299" s="99"/>
      <c r="R9299" s="340"/>
      <c r="S9299" s="119"/>
      <c r="T9299" s="123"/>
      <c r="U9299" s="119"/>
      <c r="V9299" s="99"/>
      <c r="W9299" s="127"/>
      <c r="X9299" s="99"/>
      <c r="Y9299" s="127"/>
    </row>
    <row r="9300" spans="3:25" ht="19" hidden="1">
      <c r="C9300" s="933"/>
      <c r="D9300" s="933"/>
      <c r="E9300" s="19"/>
      <c r="I9300" s="100"/>
      <c r="M9300" s="100"/>
      <c r="Q9300" s="99"/>
      <c r="R9300" s="340"/>
      <c r="S9300" s="119"/>
      <c r="T9300" s="123"/>
      <c r="U9300" s="119"/>
      <c r="V9300" s="99"/>
      <c r="W9300" s="127"/>
      <c r="X9300" s="99"/>
      <c r="Y9300" s="127"/>
    </row>
    <row r="9301" spans="3:25" ht="19" hidden="1">
      <c r="C9301" s="933"/>
      <c r="D9301" s="933"/>
      <c r="E9301" s="19"/>
      <c r="I9301" s="100"/>
      <c r="M9301" s="100"/>
      <c r="Q9301" s="99"/>
      <c r="R9301" s="340"/>
      <c r="S9301" s="119"/>
      <c r="T9301" s="123"/>
      <c r="U9301" s="119"/>
      <c r="V9301" s="99"/>
      <c r="W9301" s="127"/>
      <c r="X9301" s="99"/>
      <c r="Y9301" s="127"/>
    </row>
    <row r="9302" spans="3:25" ht="19" hidden="1">
      <c r="C9302" s="933"/>
      <c r="D9302" s="933"/>
      <c r="E9302" s="19"/>
      <c r="I9302" s="100"/>
      <c r="M9302" s="100"/>
      <c r="Q9302" s="99"/>
      <c r="R9302" s="340"/>
      <c r="S9302" s="119"/>
      <c r="T9302" s="123"/>
      <c r="U9302" s="119"/>
      <c r="V9302" s="99"/>
      <c r="W9302" s="127"/>
      <c r="X9302" s="99"/>
      <c r="Y9302" s="127"/>
    </row>
    <row r="9303" spans="3:25" ht="19" hidden="1">
      <c r="C9303" s="933"/>
      <c r="D9303" s="933"/>
      <c r="E9303" s="19"/>
      <c r="I9303" s="100"/>
      <c r="M9303" s="100"/>
      <c r="Q9303" s="99"/>
      <c r="R9303" s="340"/>
      <c r="S9303" s="119"/>
      <c r="T9303" s="123"/>
      <c r="U9303" s="119"/>
      <c r="V9303" s="99"/>
      <c r="W9303" s="127"/>
      <c r="X9303" s="99"/>
      <c r="Y9303" s="127"/>
    </row>
    <row r="9304" spans="3:25" ht="19" hidden="1">
      <c r="C9304" s="933"/>
      <c r="D9304" s="933"/>
      <c r="E9304" s="19"/>
      <c r="I9304" s="100"/>
      <c r="M9304" s="100"/>
      <c r="Q9304" s="99"/>
      <c r="R9304" s="340"/>
      <c r="S9304" s="119"/>
      <c r="T9304" s="123"/>
      <c r="U9304" s="119"/>
      <c r="V9304" s="99"/>
      <c r="W9304" s="127"/>
      <c r="X9304" s="99"/>
      <c r="Y9304" s="127"/>
    </row>
    <row r="9305" spans="3:25" ht="19" hidden="1">
      <c r="C9305" s="933"/>
      <c r="D9305" s="933"/>
      <c r="E9305" s="19"/>
      <c r="I9305" s="100"/>
      <c r="M9305" s="100"/>
      <c r="Q9305" s="99"/>
      <c r="R9305" s="340"/>
      <c r="S9305" s="119"/>
      <c r="T9305" s="123"/>
      <c r="U9305" s="119"/>
      <c r="V9305" s="99"/>
      <c r="W9305" s="127"/>
      <c r="X9305" s="99"/>
      <c r="Y9305" s="127"/>
    </row>
    <row r="9306" spans="3:25" ht="19" hidden="1">
      <c r="C9306" s="933"/>
      <c r="D9306" s="933"/>
      <c r="E9306" s="19"/>
      <c r="I9306" s="100"/>
      <c r="M9306" s="100"/>
      <c r="Q9306" s="99"/>
      <c r="R9306" s="340"/>
      <c r="S9306" s="119"/>
      <c r="T9306" s="123"/>
      <c r="U9306" s="119"/>
      <c r="V9306" s="99"/>
      <c r="W9306" s="127"/>
      <c r="X9306" s="99"/>
      <c r="Y9306" s="127"/>
    </row>
    <row r="9307" spans="3:25" ht="19" hidden="1">
      <c r="C9307" s="933"/>
      <c r="D9307" s="933"/>
      <c r="E9307" s="19"/>
      <c r="I9307" s="100"/>
      <c r="M9307" s="100"/>
      <c r="Q9307" s="99"/>
      <c r="R9307" s="340"/>
      <c r="S9307" s="119"/>
      <c r="T9307" s="123"/>
      <c r="U9307" s="119"/>
      <c r="V9307" s="99"/>
      <c r="W9307" s="127"/>
      <c r="X9307" s="99"/>
      <c r="Y9307" s="127"/>
    </row>
    <row r="9308" spans="3:25" ht="19" hidden="1">
      <c r="C9308" s="933"/>
      <c r="D9308" s="933"/>
      <c r="E9308" s="19"/>
      <c r="I9308" s="100"/>
      <c r="M9308" s="100"/>
      <c r="Q9308" s="99"/>
      <c r="R9308" s="340"/>
      <c r="S9308" s="119"/>
      <c r="T9308" s="123"/>
      <c r="U9308" s="119"/>
      <c r="V9308" s="99"/>
      <c r="W9308" s="127"/>
      <c r="X9308" s="99"/>
      <c r="Y9308" s="127"/>
    </row>
    <row r="9309" spans="3:25" ht="19" hidden="1">
      <c r="C9309" s="933"/>
      <c r="D9309" s="933"/>
      <c r="E9309" s="19"/>
      <c r="I9309" s="100"/>
      <c r="M9309" s="100"/>
      <c r="Q9309" s="99"/>
      <c r="R9309" s="340"/>
      <c r="S9309" s="119"/>
      <c r="T9309" s="123"/>
      <c r="U9309" s="119"/>
      <c r="V9309" s="99"/>
      <c r="W9309" s="127"/>
      <c r="X9309" s="99"/>
      <c r="Y9309" s="127"/>
    </row>
    <row r="9310" spans="3:25" ht="19" hidden="1">
      <c r="C9310" s="933"/>
      <c r="D9310" s="933"/>
      <c r="E9310" s="19"/>
      <c r="I9310" s="100"/>
      <c r="M9310" s="100"/>
      <c r="Q9310" s="99"/>
      <c r="R9310" s="340"/>
      <c r="S9310" s="119"/>
      <c r="T9310" s="123"/>
      <c r="U9310" s="119"/>
      <c r="V9310" s="99"/>
      <c r="W9310" s="127"/>
      <c r="X9310" s="99"/>
      <c r="Y9310" s="127"/>
    </row>
    <row r="9311" spans="3:25" ht="19" hidden="1">
      <c r="C9311" s="933"/>
      <c r="D9311" s="933"/>
      <c r="E9311" s="19"/>
      <c r="I9311" s="100"/>
      <c r="M9311" s="100"/>
      <c r="Q9311" s="99"/>
      <c r="R9311" s="340"/>
      <c r="S9311" s="119"/>
      <c r="T9311" s="123"/>
      <c r="U9311" s="119"/>
      <c r="V9311" s="99"/>
      <c r="W9311" s="127"/>
      <c r="X9311" s="99"/>
      <c r="Y9311" s="127"/>
    </row>
    <row r="9312" spans="3:25" ht="19" hidden="1">
      <c r="C9312" s="933"/>
      <c r="D9312" s="933"/>
      <c r="E9312" s="19"/>
      <c r="I9312" s="100"/>
      <c r="M9312" s="100"/>
      <c r="Q9312" s="99"/>
      <c r="R9312" s="340"/>
      <c r="S9312" s="119"/>
      <c r="T9312" s="123"/>
      <c r="U9312" s="119"/>
      <c r="V9312" s="99"/>
      <c r="W9312" s="127"/>
      <c r="X9312" s="99"/>
      <c r="Y9312" s="127"/>
    </row>
    <row r="9313" spans="3:25" ht="19" hidden="1">
      <c r="C9313" s="933"/>
      <c r="D9313" s="933"/>
      <c r="E9313" s="19"/>
      <c r="I9313" s="100"/>
      <c r="M9313" s="100"/>
      <c r="Q9313" s="99"/>
      <c r="R9313" s="340"/>
      <c r="S9313" s="119"/>
      <c r="T9313" s="123"/>
      <c r="U9313" s="119"/>
      <c r="V9313" s="99"/>
      <c r="W9313" s="127"/>
      <c r="X9313" s="99"/>
      <c r="Y9313" s="127"/>
    </row>
    <row r="9314" spans="3:25" ht="19" hidden="1">
      <c r="C9314" s="933"/>
      <c r="D9314" s="933"/>
      <c r="E9314" s="19"/>
      <c r="I9314" s="100"/>
      <c r="M9314" s="100"/>
      <c r="Q9314" s="99"/>
      <c r="R9314" s="340"/>
      <c r="S9314" s="119"/>
      <c r="T9314" s="123"/>
      <c r="U9314" s="119"/>
      <c r="V9314" s="99"/>
      <c r="W9314" s="127"/>
      <c r="X9314" s="99"/>
      <c r="Y9314" s="127"/>
    </row>
    <row r="9315" spans="3:25" ht="19" hidden="1">
      <c r="C9315" s="933"/>
      <c r="D9315" s="933"/>
      <c r="E9315" s="19"/>
      <c r="I9315" s="100"/>
      <c r="M9315" s="100"/>
      <c r="Q9315" s="99"/>
      <c r="R9315" s="340"/>
      <c r="S9315" s="119"/>
      <c r="T9315" s="123"/>
      <c r="U9315" s="119"/>
      <c r="V9315" s="99"/>
      <c r="W9315" s="127"/>
      <c r="X9315" s="99"/>
      <c r="Y9315" s="127"/>
    </row>
    <row r="9316" spans="3:25" ht="19" hidden="1">
      <c r="C9316" s="933"/>
      <c r="D9316" s="933"/>
      <c r="E9316" s="19"/>
      <c r="I9316" s="100"/>
      <c r="M9316" s="100"/>
      <c r="Q9316" s="99"/>
      <c r="R9316" s="340"/>
      <c r="S9316" s="119"/>
      <c r="T9316" s="123"/>
      <c r="U9316" s="119"/>
      <c r="V9316" s="99"/>
      <c r="W9316" s="127"/>
      <c r="X9316" s="99"/>
      <c r="Y9316" s="127"/>
    </row>
    <row r="9317" spans="3:25" ht="19" hidden="1">
      <c r="C9317" s="933"/>
      <c r="D9317" s="933"/>
      <c r="E9317" s="19"/>
      <c r="I9317" s="100"/>
      <c r="M9317" s="100"/>
      <c r="Q9317" s="99"/>
      <c r="R9317" s="340"/>
      <c r="S9317" s="119"/>
      <c r="T9317" s="123"/>
      <c r="U9317" s="119"/>
      <c r="V9317" s="99"/>
      <c r="W9317" s="127"/>
      <c r="X9317" s="99"/>
      <c r="Y9317" s="127"/>
    </row>
    <row r="9318" spans="3:25" ht="19" hidden="1">
      <c r="C9318" s="933"/>
      <c r="D9318" s="933"/>
      <c r="E9318" s="19"/>
      <c r="I9318" s="100"/>
      <c r="M9318" s="100"/>
      <c r="Q9318" s="99"/>
      <c r="R9318" s="340"/>
      <c r="S9318" s="119"/>
      <c r="T9318" s="123"/>
      <c r="U9318" s="119"/>
      <c r="V9318" s="99"/>
      <c r="W9318" s="127"/>
      <c r="X9318" s="99"/>
      <c r="Y9318" s="127"/>
    </row>
    <row r="9319" spans="3:25" ht="19" hidden="1">
      <c r="C9319" s="933"/>
      <c r="D9319" s="933"/>
      <c r="E9319" s="19"/>
      <c r="I9319" s="100"/>
      <c r="M9319" s="100"/>
      <c r="Q9319" s="99"/>
      <c r="R9319" s="340"/>
      <c r="S9319" s="119"/>
      <c r="T9319" s="123"/>
      <c r="U9319" s="119"/>
      <c r="V9319" s="99"/>
      <c r="W9319" s="127"/>
      <c r="X9319" s="99"/>
      <c r="Y9319" s="127"/>
    </row>
    <row r="9320" spans="3:25" ht="19" hidden="1">
      <c r="C9320" s="933"/>
      <c r="D9320" s="933"/>
      <c r="E9320" s="19"/>
      <c r="I9320" s="100"/>
      <c r="M9320" s="100"/>
      <c r="Q9320" s="99"/>
      <c r="R9320" s="340"/>
      <c r="S9320" s="119"/>
      <c r="T9320" s="123"/>
      <c r="U9320" s="119"/>
      <c r="V9320" s="99"/>
      <c r="W9320" s="127"/>
      <c r="X9320" s="99"/>
      <c r="Y9320" s="127"/>
    </row>
    <row r="9321" spans="3:25" ht="19" hidden="1">
      <c r="C9321" s="933"/>
      <c r="D9321" s="933"/>
      <c r="E9321" s="19"/>
      <c r="I9321" s="100"/>
      <c r="M9321" s="100"/>
      <c r="Q9321" s="99"/>
      <c r="R9321" s="340"/>
      <c r="S9321" s="119"/>
      <c r="T9321" s="123"/>
      <c r="U9321" s="119"/>
      <c r="V9321" s="99"/>
      <c r="W9321" s="127"/>
      <c r="X9321" s="99"/>
      <c r="Y9321" s="127"/>
    </row>
    <row r="9322" spans="3:25" ht="19" hidden="1">
      <c r="C9322" s="933"/>
      <c r="D9322" s="933"/>
      <c r="E9322" s="19"/>
      <c r="I9322" s="100"/>
      <c r="M9322" s="100"/>
      <c r="Q9322" s="99"/>
      <c r="R9322" s="340"/>
      <c r="S9322" s="119"/>
      <c r="T9322" s="123"/>
      <c r="U9322" s="119"/>
      <c r="V9322" s="99"/>
      <c r="W9322" s="127"/>
      <c r="X9322" s="99"/>
      <c r="Y9322" s="127"/>
    </row>
    <row r="9323" spans="3:25" ht="19" hidden="1">
      <c r="C9323" s="933"/>
      <c r="D9323" s="933"/>
      <c r="E9323" s="19"/>
      <c r="I9323" s="100"/>
      <c r="M9323" s="100"/>
      <c r="Q9323" s="99"/>
      <c r="R9323" s="340"/>
      <c r="S9323" s="119"/>
      <c r="T9323" s="123"/>
      <c r="U9323" s="119"/>
      <c r="V9323" s="99"/>
      <c r="W9323" s="127"/>
      <c r="X9323" s="99"/>
      <c r="Y9323" s="127"/>
    </row>
    <row r="9324" spans="3:25" ht="19" hidden="1">
      <c r="C9324" s="933"/>
      <c r="D9324" s="933"/>
      <c r="E9324" s="19"/>
      <c r="I9324" s="100"/>
      <c r="M9324" s="100"/>
      <c r="Q9324" s="99"/>
      <c r="R9324" s="340"/>
      <c r="S9324" s="119"/>
      <c r="T9324" s="123"/>
      <c r="U9324" s="119"/>
      <c r="V9324" s="99"/>
      <c r="W9324" s="127"/>
      <c r="X9324" s="99"/>
      <c r="Y9324" s="127"/>
    </row>
    <row r="9325" spans="3:25" ht="19" hidden="1">
      <c r="C9325" s="933"/>
      <c r="D9325" s="933"/>
      <c r="E9325" s="19"/>
      <c r="I9325" s="100"/>
      <c r="M9325" s="100"/>
      <c r="Q9325" s="99"/>
      <c r="R9325" s="340"/>
      <c r="S9325" s="119"/>
      <c r="T9325" s="123"/>
      <c r="U9325" s="119"/>
      <c r="V9325" s="99"/>
      <c r="W9325" s="127"/>
      <c r="X9325" s="99"/>
      <c r="Y9325" s="127"/>
    </row>
    <row r="9326" spans="3:25" ht="19" hidden="1">
      <c r="C9326" s="933"/>
      <c r="D9326" s="933"/>
      <c r="E9326" s="19"/>
      <c r="I9326" s="100"/>
      <c r="M9326" s="100"/>
      <c r="Q9326" s="99"/>
      <c r="R9326" s="340"/>
      <c r="S9326" s="119"/>
      <c r="T9326" s="123"/>
      <c r="U9326" s="119"/>
      <c r="V9326" s="99"/>
      <c r="W9326" s="127"/>
      <c r="X9326" s="99"/>
      <c r="Y9326" s="127"/>
    </row>
    <row r="9327" spans="3:25" ht="19" hidden="1">
      <c r="C9327" s="933"/>
      <c r="D9327" s="933"/>
      <c r="E9327" s="19"/>
      <c r="I9327" s="100"/>
      <c r="M9327" s="100"/>
      <c r="Q9327" s="99"/>
      <c r="R9327" s="340"/>
      <c r="S9327" s="119"/>
      <c r="T9327" s="123"/>
      <c r="U9327" s="119"/>
      <c r="V9327" s="99"/>
      <c r="W9327" s="127"/>
      <c r="X9327" s="99"/>
      <c r="Y9327" s="127"/>
    </row>
    <row r="9328" spans="3:25" ht="19" hidden="1">
      <c r="C9328" s="933"/>
      <c r="D9328" s="933"/>
      <c r="E9328" s="19"/>
      <c r="I9328" s="100"/>
      <c r="M9328" s="100"/>
      <c r="Q9328" s="99"/>
      <c r="R9328" s="340"/>
      <c r="S9328" s="119"/>
      <c r="T9328" s="123"/>
      <c r="U9328" s="119"/>
      <c r="V9328" s="99"/>
      <c r="W9328" s="127"/>
      <c r="X9328" s="99"/>
      <c r="Y9328" s="127"/>
    </row>
    <row r="9329" spans="3:25" ht="19" hidden="1">
      <c r="C9329" s="933"/>
      <c r="D9329" s="933"/>
      <c r="E9329" s="19"/>
      <c r="I9329" s="100"/>
      <c r="M9329" s="100"/>
      <c r="Q9329" s="99"/>
      <c r="R9329" s="340"/>
      <c r="S9329" s="119"/>
      <c r="T9329" s="123"/>
      <c r="U9329" s="119"/>
      <c r="V9329" s="99"/>
      <c r="W9329" s="127"/>
      <c r="X9329" s="99"/>
      <c r="Y9329" s="127"/>
    </row>
    <row r="9330" spans="3:25" ht="19" hidden="1">
      <c r="C9330" s="933"/>
      <c r="D9330" s="933"/>
      <c r="E9330" s="19"/>
      <c r="I9330" s="100"/>
      <c r="M9330" s="100"/>
      <c r="Q9330" s="99"/>
      <c r="R9330" s="340"/>
      <c r="S9330" s="119"/>
      <c r="T9330" s="123"/>
      <c r="U9330" s="119"/>
      <c r="V9330" s="99"/>
      <c r="W9330" s="127"/>
      <c r="X9330" s="99"/>
      <c r="Y9330" s="127"/>
    </row>
    <row r="9331" spans="3:25" ht="19" hidden="1">
      <c r="C9331" s="933"/>
      <c r="D9331" s="933"/>
      <c r="E9331" s="19"/>
      <c r="I9331" s="100"/>
      <c r="M9331" s="100"/>
      <c r="Q9331" s="99"/>
      <c r="R9331" s="340"/>
      <c r="S9331" s="119"/>
      <c r="T9331" s="123"/>
      <c r="U9331" s="119"/>
      <c r="V9331" s="99"/>
      <c r="W9331" s="127"/>
      <c r="X9331" s="99"/>
      <c r="Y9331" s="127"/>
    </row>
    <row r="9332" spans="3:25" ht="19" hidden="1">
      <c r="C9332" s="933"/>
      <c r="D9332" s="933"/>
      <c r="E9332" s="19"/>
      <c r="I9332" s="100"/>
      <c r="M9332" s="100"/>
      <c r="Q9332" s="99"/>
      <c r="R9332" s="340"/>
      <c r="S9332" s="119"/>
      <c r="T9332" s="123"/>
      <c r="U9332" s="119"/>
      <c r="V9332" s="99"/>
      <c r="W9332" s="127"/>
      <c r="X9332" s="99"/>
      <c r="Y9332" s="127"/>
    </row>
    <row r="9333" spans="3:25" ht="19" hidden="1">
      <c r="C9333" s="933"/>
      <c r="D9333" s="933"/>
      <c r="E9333" s="19"/>
      <c r="I9333" s="100"/>
      <c r="M9333" s="100"/>
      <c r="Q9333" s="99"/>
      <c r="R9333" s="340"/>
      <c r="S9333" s="119"/>
      <c r="T9333" s="123"/>
      <c r="U9333" s="119"/>
      <c r="V9333" s="99"/>
      <c r="W9333" s="127"/>
      <c r="X9333" s="99"/>
      <c r="Y9333" s="127"/>
    </row>
    <row r="9334" spans="3:25" ht="19" hidden="1">
      <c r="C9334" s="933"/>
      <c r="D9334" s="933"/>
      <c r="E9334" s="19"/>
      <c r="I9334" s="100"/>
      <c r="M9334" s="100"/>
      <c r="Q9334" s="99"/>
      <c r="R9334" s="340"/>
      <c r="S9334" s="119"/>
      <c r="T9334" s="123"/>
      <c r="U9334" s="119"/>
      <c r="V9334" s="99"/>
      <c r="W9334" s="127"/>
      <c r="X9334" s="99"/>
      <c r="Y9334" s="127"/>
    </row>
    <row r="9335" spans="3:25" ht="19" hidden="1">
      <c r="C9335" s="933"/>
      <c r="D9335" s="933"/>
      <c r="E9335" s="19"/>
      <c r="I9335" s="100"/>
      <c r="M9335" s="100"/>
      <c r="Q9335" s="99"/>
      <c r="R9335" s="340"/>
      <c r="S9335" s="119"/>
      <c r="T9335" s="123"/>
      <c r="U9335" s="119"/>
      <c r="V9335" s="99"/>
      <c r="W9335" s="127"/>
      <c r="X9335" s="99"/>
      <c r="Y9335" s="127"/>
    </row>
    <row r="9336" spans="3:25" ht="19" hidden="1">
      <c r="C9336" s="933"/>
      <c r="D9336" s="933"/>
      <c r="E9336" s="19"/>
      <c r="I9336" s="100"/>
      <c r="M9336" s="100"/>
      <c r="Q9336" s="99"/>
      <c r="R9336" s="340"/>
      <c r="S9336" s="119"/>
      <c r="T9336" s="123"/>
      <c r="U9336" s="119"/>
      <c r="V9336" s="99"/>
      <c r="W9336" s="127"/>
      <c r="X9336" s="99"/>
      <c r="Y9336" s="127"/>
    </row>
    <row r="9337" spans="3:25" ht="19" hidden="1">
      <c r="C9337" s="933"/>
      <c r="D9337" s="933"/>
      <c r="E9337" s="19"/>
      <c r="I9337" s="100"/>
      <c r="M9337" s="100"/>
      <c r="Q9337" s="99"/>
      <c r="R9337" s="340"/>
      <c r="S9337" s="119"/>
      <c r="T9337" s="123"/>
      <c r="U9337" s="119"/>
      <c r="V9337" s="99"/>
      <c r="W9337" s="127"/>
      <c r="X9337" s="99"/>
      <c r="Y9337" s="127"/>
    </row>
    <row r="9338" spans="3:25" ht="19" hidden="1">
      <c r="C9338" s="933"/>
      <c r="D9338" s="933"/>
      <c r="E9338" s="19"/>
      <c r="I9338" s="100"/>
      <c r="M9338" s="100"/>
      <c r="Q9338" s="99"/>
      <c r="R9338" s="340"/>
      <c r="S9338" s="119"/>
      <c r="T9338" s="123"/>
      <c r="U9338" s="119"/>
      <c r="V9338" s="99"/>
      <c r="W9338" s="127"/>
      <c r="X9338" s="99"/>
      <c r="Y9338" s="127"/>
    </row>
    <row r="9339" spans="3:25" ht="19" hidden="1">
      <c r="C9339" s="933"/>
      <c r="D9339" s="933"/>
      <c r="E9339" s="19"/>
      <c r="I9339" s="100"/>
      <c r="M9339" s="100"/>
      <c r="Q9339" s="99"/>
      <c r="R9339" s="340"/>
      <c r="S9339" s="119"/>
      <c r="T9339" s="123"/>
      <c r="U9339" s="119"/>
      <c r="V9339" s="99"/>
      <c r="W9339" s="127"/>
      <c r="X9339" s="99"/>
      <c r="Y9339" s="127"/>
    </row>
    <row r="9340" spans="3:25" ht="19" hidden="1">
      <c r="C9340" s="933"/>
      <c r="D9340" s="933"/>
      <c r="E9340" s="19"/>
      <c r="I9340" s="100"/>
      <c r="M9340" s="100"/>
      <c r="Q9340" s="99"/>
      <c r="R9340" s="340"/>
      <c r="S9340" s="119"/>
      <c r="T9340" s="123"/>
      <c r="U9340" s="119"/>
      <c r="V9340" s="99"/>
      <c r="W9340" s="127"/>
      <c r="X9340" s="99"/>
      <c r="Y9340" s="127"/>
    </row>
    <row r="9341" spans="3:25" ht="19" hidden="1">
      <c r="C9341" s="933"/>
      <c r="D9341" s="933"/>
      <c r="E9341" s="19"/>
      <c r="I9341" s="100"/>
      <c r="M9341" s="100"/>
      <c r="Q9341" s="99"/>
      <c r="R9341" s="340"/>
      <c r="S9341" s="119"/>
      <c r="T9341" s="123"/>
      <c r="U9341" s="119"/>
      <c r="V9341" s="99"/>
      <c r="W9341" s="127"/>
      <c r="X9341" s="99"/>
      <c r="Y9341" s="127"/>
    </row>
    <row r="9342" spans="3:25" ht="19" hidden="1">
      <c r="C9342" s="933"/>
      <c r="D9342" s="933"/>
      <c r="E9342" s="19"/>
      <c r="I9342" s="100"/>
      <c r="M9342" s="100"/>
      <c r="Q9342" s="99"/>
      <c r="R9342" s="340"/>
      <c r="S9342" s="119"/>
      <c r="T9342" s="123"/>
      <c r="U9342" s="119"/>
      <c r="V9342" s="99"/>
      <c r="W9342" s="127"/>
      <c r="X9342" s="99"/>
      <c r="Y9342" s="127"/>
    </row>
    <row r="9343" spans="3:25" ht="19" hidden="1">
      <c r="C9343" s="933"/>
      <c r="D9343" s="933"/>
      <c r="E9343" s="19"/>
      <c r="I9343" s="100"/>
      <c r="M9343" s="100"/>
      <c r="Q9343" s="99"/>
      <c r="R9343" s="340"/>
      <c r="S9343" s="119"/>
      <c r="T9343" s="123"/>
      <c r="U9343" s="119"/>
      <c r="V9343" s="99"/>
      <c r="W9343" s="127"/>
      <c r="X9343" s="99"/>
      <c r="Y9343" s="127"/>
    </row>
    <row r="9344" spans="3:25" ht="19" hidden="1">
      <c r="C9344" s="933"/>
      <c r="D9344" s="933"/>
      <c r="E9344" s="19"/>
      <c r="I9344" s="100"/>
      <c r="M9344" s="100"/>
      <c r="Q9344" s="99"/>
      <c r="R9344" s="340"/>
      <c r="S9344" s="119"/>
      <c r="T9344" s="123"/>
      <c r="U9344" s="119"/>
      <c r="V9344" s="99"/>
      <c r="W9344" s="127"/>
      <c r="X9344" s="99"/>
      <c r="Y9344" s="127"/>
    </row>
    <row r="9345" spans="3:25" ht="19" hidden="1">
      <c r="C9345" s="933"/>
      <c r="D9345" s="933"/>
      <c r="E9345" s="19"/>
      <c r="I9345" s="100"/>
      <c r="M9345" s="100"/>
      <c r="Q9345" s="99"/>
      <c r="R9345" s="340"/>
      <c r="S9345" s="119"/>
      <c r="T9345" s="123"/>
      <c r="U9345" s="119"/>
      <c r="V9345" s="99"/>
      <c r="W9345" s="127"/>
      <c r="X9345" s="99"/>
      <c r="Y9345" s="127"/>
    </row>
    <row r="9346" spans="3:25" ht="19" hidden="1">
      <c r="C9346" s="933"/>
      <c r="D9346" s="933"/>
      <c r="E9346" s="19"/>
      <c r="I9346" s="100"/>
      <c r="M9346" s="100"/>
      <c r="Q9346" s="99"/>
      <c r="R9346" s="340"/>
      <c r="S9346" s="119"/>
      <c r="T9346" s="123"/>
      <c r="U9346" s="119"/>
      <c r="V9346" s="99"/>
      <c r="W9346" s="127"/>
      <c r="X9346" s="99"/>
      <c r="Y9346" s="127"/>
    </row>
    <row r="9347" spans="3:25" ht="19" hidden="1">
      <c r="C9347" s="933"/>
      <c r="D9347" s="933"/>
      <c r="E9347" s="19"/>
      <c r="I9347" s="100"/>
      <c r="M9347" s="100"/>
      <c r="Q9347" s="99"/>
      <c r="R9347" s="340"/>
      <c r="S9347" s="119"/>
      <c r="T9347" s="123"/>
      <c r="U9347" s="119"/>
      <c r="V9347" s="99"/>
      <c r="W9347" s="127"/>
      <c r="X9347" s="99"/>
      <c r="Y9347" s="127"/>
    </row>
    <row r="9348" spans="3:25" ht="19" hidden="1">
      <c r="C9348" s="933"/>
      <c r="D9348" s="933"/>
      <c r="E9348" s="19"/>
      <c r="I9348" s="100"/>
      <c r="M9348" s="100"/>
      <c r="Q9348" s="99"/>
      <c r="R9348" s="340"/>
      <c r="S9348" s="119"/>
      <c r="T9348" s="123"/>
      <c r="U9348" s="119"/>
      <c r="V9348" s="99"/>
      <c r="W9348" s="127"/>
      <c r="X9348" s="99"/>
      <c r="Y9348" s="127"/>
    </row>
    <row r="9349" spans="3:25" ht="19" hidden="1">
      <c r="C9349" s="933"/>
      <c r="D9349" s="933"/>
      <c r="E9349" s="19"/>
      <c r="I9349" s="100"/>
      <c r="M9349" s="100"/>
      <c r="Q9349" s="99"/>
      <c r="R9349" s="340"/>
      <c r="S9349" s="119"/>
      <c r="T9349" s="123"/>
      <c r="U9349" s="119"/>
      <c r="V9349" s="99"/>
      <c r="W9349" s="127"/>
      <c r="X9349" s="99"/>
      <c r="Y9349" s="127"/>
    </row>
    <row r="9350" spans="3:25" ht="19" hidden="1">
      <c r="C9350" s="933"/>
      <c r="D9350" s="933"/>
      <c r="E9350" s="19"/>
      <c r="I9350" s="100"/>
      <c r="M9350" s="100"/>
      <c r="Q9350" s="99"/>
      <c r="R9350" s="340"/>
      <c r="S9350" s="119"/>
      <c r="T9350" s="123"/>
      <c r="U9350" s="119"/>
      <c r="V9350" s="99"/>
      <c r="W9350" s="127"/>
      <c r="X9350" s="99"/>
      <c r="Y9350" s="127"/>
    </row>
    <row r="9351" spans="3:25" ht="19" hidden="1">
      <c r="C9351" s="933"/>
      <c r="D9351" s="933"/>
      <c r="E9351" s="19"/>
      <c r="I9351" s="100"/>
      <c r="M9351" s="100"/>
      <c r="Q9351" s="99"/>
      <c r="R9351" s="340"/>
      <c r="S9351" s="119"/>
      <c r="T9351" s="123"/>
      <c r="U9351" s="119"/>
      <c r="V9351" s="99"/>
      <c r="W9351" s="127"/>
      <c r="X9351" s="99"/>
      <c r="Y9351" s="127"/>
    </row>
    <row r="9352" spans="3:25" ht="19" hidden="1">
      <c r="C9352" s="933"/>
      <c r="D9352" s="933"/>
      <c r="E9352" s="19"/>
      <c r="I9352" s="100"/>
      <c r="M9352" s="100"/>
      <c r="Q9352" s="99"/>
      <c r="R9352" s="340"/>
      <c r="S9352" s="119"/>
      <c r="T9352" s="123"/>
      <c r="U9352" s="119"/>
      <c r="V9352" s="99"/>
      <c r="W9352" s="127"/>
      <c r="X9352" s="99"/>
      <c r="Y9352" s="127"/>
    </row>
    <row r="9353" spans="3:25" ht="19" hidden="1">
      <c r="C9353" s="933"/>
      <c r="D9353" s="933"/>
      <c r="E9353" s="19"/>
      <c r="I9353" s="100"/>
      <c r="M9353" s="100"/>
      <c r="Q9353" s="99"/>
      <c r="R9353" s="340"/>
      <c r="S9353" s="119"/>
      <c r="T9353" s="123"/>
      <c r="U9353" s="119"/>
      <c r="V9353" s="99"/>
      <c r="W9353" s="127"/>
      <c r="X9353" s="99"/>
      <c r="Y9353" s="127"/>
    </row>
    <row r="9354" spans="3:25" ht="19" hidden="1">
      <c r="C9354" s="933"/>
      <c r="D9354" s="933"/>
      <c r="E9354" s="19"/>
      <c r="I9354" s="100"/>
      <c r="M9354" s="100"/>
      <c r="Q9354" s="99"/>
      <c r="R9354" s="340"/>
      <c r="S9354" s="119"/>
      <c r="T9354" s="123"/>
      <c r="U9354" s="119"/>
      <c r="V9354" s="99"/>
      <c r="W9354" s="127"/>
      <c r="X9354" s="99"/>
      <c r="Y9354" s="127"/>
    </row>
    <row r="9355" spans="3:25" ht="19" hidden="1">
      <c r="C9355" s="933"/>
      <c r="D9355" s="933"/>
      <c r="E9355" s="19"/>
      <c r="I9355" s="100"/>
      <c r="M9355" s="100"/>
      <c r="Q9355" s="99"/>
      <c r="R9355" s="340"/>
      <c r="S9355" s="119"/>
      <c r="T9355" s="123"/>
      <c r="U9355" s="119"/>
      <c r="V9355" s="99"/>
      <c r="W9355" s="127"/>
      <c r="X9355" s="99"/>
      <c r="Y9355" s="127"/>
    </row>
    <row r="9356" spans="3:25" ht="19" hidden="1">
      <c r="C9356" s="933"/>
      <c r="D9356" s="933"/>
      <c r="E9356" s="19"/>
      <c r="I9356" s="100"/>
      <c r="M9356" s="100"/>
      <c r="Q9356" s="99"/>
      <c r="R9356" s="340"/>
      <c r="S9356" s="119"/>
      <c r="T9356" s="123"/>
      <c r="U9356" s="119"/>
      <c r="V9356" s="99"/>
      <c r="W9356" s="127"/>
      <c r="X9356" s="99"/>
      <c r="Y9356" s="127"/>
    </row>
    <row r="9357" spans="3:25" ht="19" hidden="1">
      <c r="C9357" s="933"/>
      <c r="D9357" s="933"/>
      <c r="E9357" s="19"/>
      <c r="I9357" s="100"/>
      <c r="M9357" s="100"/>
      <c r="Q9357" s="99"/>
      <c r="R9357" s="340"/>
      <c r="S9357" s="119"/>
      <c r="T9357" s="123"/>
      <c r="U9357" s="119"/>
      <c r="V9357" s="99"/>
      <c r="W9357" s="127"/>
      <c r="X9357" s="99"/>
      <c r="Y9357" s="127"/>
    </row>
    <row r="9358" spans="3:25" ht="19" hidden="1">
      <c r="C9358" s="933"/>
      <c r="D9358" s="933"/>
      <c r="E9358" s="19"/>
      <c r="I9358" s="100"/>
      <c r="M9358" s="100"/>
      <c r="Q9358" s="99"/>
      <c r="R9358" s="340"/>
      <c r="S9358" s="119"/>
      <c r="T9358" s="123"/>
      <c r="U9358" s="119"/>
      <c r="V9358" s="99"/>
      <c r="W9358" s="127"/>
      <c r="X9358" s="99"/>
      <c r="Y9358" s="127"/>
    </row>
    <row r="9359" spans="3:25" ht="19" hidden="1">
      <c r="C9359" s="933"/>
      <c r="D9359" s="933"/>
      <c r="E9359" s="19"/>
      <c r="I9359" s="100"/>
      <c r="M9359" s="100"/>
      <c r="Q9359" s="99"/>
      <c r="R9359" s="340"/>
      <c r="S9359" s="119"/>
      <c r="T9359" s="123"/>
      <c r="U9359" s="119"/>
      <c r="V9359" s="99"/>
      <c r="W9359" s="127"/>
      <c r="X9359" s="99"/>
      <c r="Y9359" s="127"/>
    </row>
    <row r="9360" spans="3:25" ht="19" hidden="1">
      <c r="C9360" s="933"/>
      <c r="D9360" s="933"/>
      <c r="E9360" s="19"/>
      <c r="I9360" s="100"/>
      <c r="M9360" s="100"/>
      <c r="Q9360" s="99"/>
      <c r="R9360" s="340"/>
      <c r="S9360" s="119"/>
      <c r="T9360" s="123"/>
      <c r="U9360" s="119"/>
      <c r="V9360" s="99"/>
      <c r="W9360" s="127"/>
      <c r="X9360" s="99"/>
      <c r="Y9360" s="127"/>
    </row>
    <row r="9361" spans="3:25" ht="19" hidden="1">
      <c r="C9361" s="933"/>
      <c r="D9361" s="933"/>
      <c r="E9361" s="19"/>
      <c r="I9361" s="100"/>
      <c r="M9361" s="100"/>
      <c r="Q9361" s="99"/>
      <c r="R9361" s="340"/>
      <c r="S9361" s="119"/>
      <c r="T9361" s="123"/>
      <c r="U9361" s="119"/>
      <c r="V9361" s="99"/>
      <c r="W9361" s="127"/>
      <c r="X9361" s="99"/>
      <c r="Y9361" s="127"/>
    </row>
    <row r="9362" spans="3:25" ht="19" hidden="1">
      <c r="C9362" s="933"/>
      <c r="D9362" s="933"/>
      <c r="E9362" s="19"/>
      <c r="I9362" s="100"/>
      <c r="M9362" s="100"/>
      <c r="Q9362" s="99"/>
      <c r="R9362" s="340"/>
      <c r="S9362" s="119"/>
      <c r="T9362" s="123"/>
      <c r="U9362" s="119"/>
      <c r="V9362" s="99"/>
      <c r="W9362" s="127"/>
      <c r="X9362" s="99"/>
      <c r="Y9362" s="127"/>
    </row>
    <row r="9363" spans="3:25" ht="19" hidden="1">
      <c r="C9363" s="933"/>
      <c r="D9363" s="933"/>
      <c r="E9363" s="19"/>
      <c r="I9363" s="100"/>
      <c r="M9363" s="100"/>
      <c r="Q9363" s="99"/>
      <c r="R9363" s="340"/>
      <c r="S9363" s="119"/>
      <c r="T9363" s="123"/>
      <c r="U9363" s="119"/>
      <c r="V9363" s="99"/>
      <c r="W9363" s="127"/>
      <c r="X9363" s="99"/>
      <c r="Y9363" s="127"/>
    </row>
    <row r="9364" spans="3:25" ht="19" hidden="1">
      <c r="C9364" s="933"/>
      <c r="D9364" s="933"/>
      <c r="E9364" s="19"/>
      <c r="I9364" s="100"/>
      <c r="M9364" s="100"/>
      <c r="Q9364" s="99"/>
      <c r="R9364" s="340"/>
      <c r="S9364" s="119"/>
      <c r="T9364" s="123"/>
      <c r="U9364" s="119"/>
      <c r="V9364" s="99"/>
      <c r="W9364" s="127"/>
      <c r="X9364" s="99"/>
      <c r="Y9364" s="127"/>
    </row>
    <row r="9365" spans="3:25" ht="19" hidden="1">
      <c r="C9365" s="933"/>
      <c r="D9365" s="933"/>
      <c r="E9365" s="19"/>
      <c r="I9365" s="100"/>
      <c r="M9365" s="100"/>
      <c r="Q9365" s="99"/>
      <c r="R9365" s="340"/>
      <c r="S9365" s="119"/>
      <c r="T9365" s="123"/>
      <c r="U9365" s="119"/>
      <c r="V9365" s="99"/>
      <c r="W9365" s="127"/>
      <c r="X9365" s="99"/>
      <c r="Y9365" s="127"/>
    </row>
    <row r="9366" spans="3:25" ht="19" hidden="1">
      <c r="C9366" s="933"/>
      <c r="D9366" s="933"/>
      <c r="E9366" s="19"/>
      <c r="I9366" s="100"/>
      <c r="M9366" s="100"/>
      <c r="Q9366" s="99"/>
      <c r="R9366" s="340"/>
      <c r="S9366" s="119"/>
      <c r="T9366" s="123"/>
      <c r="U9366" s="119"/>
      <c r="V9366" s="99"/>
      <c r="W9366" s="127"/>
      <c r="X9366" s="99"/>
      <c r="Y9366" s="127"/>
    </row>
    <row r="9367" spans="3:25" ht="19" hidden="1">
      <c r="C9367" s="933"/>
      <c r="D9367" s="933"/>
      <c r="E9367" s="19"/>
      <c r="I9367" s="100"/>
      <c r="M9367" s="100"/>
      <c r="Q9367" s="99"/>
      <c r="R9367" s="340"/>
      <c r="S9367" s="119"/>
      <c r="T9367" s="123"/>
      <c r="U9367" s="119"/>
      <c r="V9367" s="99"/>
      <c r="W9367" s="127"/>
      <c r="X9367" s="99"/>
      <c r="Y9367" s="127"/>
    </row>
    <row r="9368" spans="3:25" ht="19" hidden="1">
      <c r="C9368" s="933"/>
      <c r="D9368" s="933"/>
      <c r="E9368" s="19"/>
      <c r="I9368" s="100"/>
      <c r="M9368" s="100"/>
      <c r="Q9368" s="99"/>
      <c r="R9368" s="340"/>
      <c r="S9368" s="119"/>
      <c r="T9368" s="123"/>
      <c r="U9368" s="119"/>
      <c r="V9368" s="99"/>
      <c r="W9368" s="127"/>
      <c r="X9368" s="99"/>
      <c r="Y9368" s="127"/>
    </row>
    <row r="9369" spans="3:25" ht="19" hidden="1">
      <c r="C9369" s="933"/>
      <c r="D9369" s="933"/>
      <c r="E9369" s="19"/>
      <c r="I9369" s="100"/>
      <c r="M9369" s="100"/>
      <c r="Q9369" s="99"/>
      <c r="R9369" s="340"/>
      <c r="S9369" s="119"/>
      <c r="T9369" s="123"/>
      <c r="U9369" s="119"/>
      <c r="V9369" s="99"/>
      <c r="W9369" s="127"/>
      <c r="X9369" s="99"/>
      <c r="Y9369" s="127"/>
    </row>
    <row r="9370" spans="3:25" ht="19" hidden="1">
      <c r="C9370" s="933"/>
      <c r="D9370" s="933"/>
      <c r="E9370" s="19"/>
      <c r="I9370" s="100"/>
      <c r="M9370" s="100"/>
      <c r="Q9370" s="99"/>
      <c r="R9370" s="340"/>
      <c r="S9370" s="119"/>
      <c r="T9370" s="123"/>
      <c r="U9370" s="119"/>
      <c r="V9370" s="99"/>
      <c r="W9370" s="127"/>
      <c r="X9370" s="99"/>
      <c r="Y9370" s="127"/>
    </row>
    <row r="9371" spans="3:25" ht="19" hidden="1">
      <c r="C9371" s="933"/>
      <c r="D9371" s="933"/>
      <c r="E9371" s="19"/>
      <c r="I9371" s="100"/>
      <c r="M9371" s="100"/>
      <c r="Q9371" s="99"/>
      <c r="R9371" s="340"/>
      <c r="S9371" s="119"/>
      <c r="T9371" s="123"/>
      <c r="U9371" s="119"/>
      <c r="V9371" s="99"/>
      <c r="W9371" s="127"/>
      <c r="X9371" s="99"/>
      <c r="Y9371" s="127"/>
    </row>
    <row r="9372" spans="3:25" ht="19" hidden="1">
      <c r="C9372" s="933"/>
      <c r="D9372" s="933"/>
      <c r="E9372" s="19"/>
      <c r="I9372" s="100"/>
      <c r="M9372" s="100"/>
      <c r="Q9372" s="99"/>
      <c r="R9372" s="340"/>
      <c r="S9372" s="119"/>
      <c r="T9372" s="123"/>
      <c r="U9372" s="119"/>
      <c r="V9372" s="99"/>
      <c r="W9372" s="127"/>
      <c r="X9372" s="99"/>
      <c r="Y9372" s="127"/>
    </row>
    <row r="9373" spans="3:25" ht="19" hidden="1">
      <c r="C9373" s="933"/>
      <c r="D9373" s="933"/>
      <c r="E9373" s="19"/>
      <c r="I9373" s="100"/>
      <c r="M9373" s="100"/>
      <c r="Q9373" s="99"/>
      <c r="R9373" s="340"/>
      <c r="S9373" s="119"/>
      <c r="T9373" s="123"/>
      <c r="U9373" s="119"/>
      <c r="V9373" s="99"/>
      <c r="W9373" s="127"/>
      <c r="X9373" s="99"/>
      <c r="Y9373" s="127"/>
    </row>
    <row r="9374" spans="3:25" ht="19" hidden="1">
      <c r="C9374" s="933"/>
      <c r="D9374" s="933"/>
      <c r="E9374" s="19"/>
      <c r="I9374" s="100"/>
      <c r="M9374" s="100"/>
      <c r="Q9374" s="99"/>
      <c r="R9374" s="340"/>
      <c r="S9374" s="119"/>
      <c r="T9374" s="123"/>
      <c r="U9374" s="119"/>
      <c r="V9374" s="99"/>
      <c r="W9374" s="127"/>
      <c r="X9374" s="99"/>
      <c r="Y9374" s="127"/>
    </row>
    <row r="9375" spans="3:25" ht="19" hidden="1">
      <c r="C9375" s="933"/>
      <c r="D9375" s="933"/>
      <c r="E9375" s="19"/>
      <c r="I9375" s="100"/>
      <c r="M9375" s="100"/>
      <c r="Q9375" s="99"/>
      <c r="R9375" s="340"/>
      <c r="S9375" s="119"/>
      <c r="T9375" s="123"/>
      <c r="U9375" s="119"/>
      <c r="V9375" s="99"/>
      <c r="W9375" s="127"/>
      <c r="X9375" s="99"/>
      <c r="Y9375" s="127"/>
    </row>
    <row r="9376" spans="3:25" ht="19" hidden="1">
      <c r="C9376" s="933"/>
      <c r="D9376" s="933"/>
      <c r="E9376" s="19"/>
      <c r="I9376" s="100"/>
      <c r="M9376" s="100"/>
      <c r="Q9376" s="99"/>
      <c r="R9376" s="340"/>
      <c r="S9376" s="119"/>
      <c r="T9376" s="123"/>
      <c r="U9376" s="119"/>
      <c r="V9376" s="99"/>
      <c r="W9376" s="127"/>
      <c r="X9376" s="99"/>
      <c r="Y9376" s="127"/>
    </row>
    <row r="9377" spans="3:25" ht="19" hidden="1">
      <c r="C9377" s="933"/>
      <c r="D9377" s="933"/>
      <c r="E9377" s="19"/>
      <c r="I9377" s="100"/>
      <c r="M9377" s="100"/>
      <c r="Q9377" s="99"/>
      <c r="R9377" s="340"/>
      <c r="S9377" s="119"/>
      <c r="T9377" s="123"/>
      <c r="U9377" s="119"/>
      <c r="V9377" s="99"/>
      <c r="W9377" s="127"/>
      <c r="X9377" s="99"/>
      <c r="Y9377" s="127"/>
    </row>
    <row r="9378" spans="3:25" ht="19" hidden="1">
      <c r="C9378" s="933"/>
      <c r="D9378" s="933"/>
      <c r="E9378" s="19"/>
      <c r="I9378" s="100"/>
      <c r="M9378" s="100"/>
      <c r="Q9378" s="99"/>
      <c r="R9378" s="340"/>
      <c r="S9378" s="119"/>
      <c r="T9378" s="123"/>
      <c r="U9378" s="119"/>
      <c r="V9378" s="99"/>
      <c r="W9378" s="127"/>
      <c r="X9378" s="99"/>
      <c r="Y9378" s="127"/>
    </row>
    <row r="9379" spans="3:25" ht="19" hidden="1">
      <c r="C9379" s="933"/>
      <c r="D9379" s="933"/>
      <c r="E9379" s="19"/>
      <c r="I9379" s="100"/>
      <c r="M9379" s="100"/>
      <c r="Q9379" s="99"/>
      <c r="R9379" s="340"/>
      <c r="S9379" s="119"/>
      <c r="T9379" s="123"/>
      <c r="U9379" s="119"/>
      <c r="V9379" s="99"/>
      <c r="W9379" s="127"/>
      <c r="X9379" s="99"/>
      <c r="Y9379" s="127"/>
    </row>
    <row r="9380" spans="3:25" ht="19" hidden="1">
      <c r="C9380" s="933"/>
      <c r="D9380" s="933"/>
      <c r="E9380" s="19"/>
      <c r="I9380" s="100"/>
      <c r="M9380" s="100"/>
      <c r="Q9380" s="99"/>
      <c r="R9380" s="340"/>
      <c r="S9380" s="119"/>
      <c r="T9380" s="123"/>
      <c r="U9380" s="119"/>
      <c r="V9380" s="99"/>
      <c r="W9380" s="127"/>
      <c r="X9380" s="99"/>
      <c r="Y9380" s="127"/>
    </row>
    <row r="9381" spans="3:25" ht="19" hidden="1">
      <c r="C9381" s="933"/>
      <c r="D9381" s="933"/>
      <c r="E9381" s="19"/>
      <c r="I9381" s="100"/>
      <c r="M9381" s="100"/>
      <c r="Q9381" s="99"/>
      <c r="R9381" s="340"/>
      <c r="S9381" s="119"/>
      <c r="T9381" s="123"/>
      <c r="U9381" s="119"/>
      <c r="V9381" s="99"/>
      <c r="W9381" s="127"/>
      <c r="X9381" s="99"/>
      <c r="Y9381" s="127"/>
    </row>
    <row r="9382" spans="3:25" ht="19" hidden="1">
      <c r="C9382" s="933"/>
      <c r="D9382" s="933"/>
      <c r="E9382" s="19"/>
      <c r="I9382" s="100"/>
      <c r="M9382" s="100"/>
      <c r="Q9382" s="99"/>
      <c r="R9382" s="340"/>
      <c r="S9382" s="119"/>
      <c r="T9382" s="123"/>
      <c r="U9382" s="119"/>
      <c r="V9382" s="99"/>
      <c r="W9382" s="127"/>
      <c r="X9382" s="99"/>
      <c r="Y9382" s="127"/>
    </row>
    <row r="9383" spans="3:25" ht="19" hidden="1">
      <c r="C9383" s="933"/>
      <c r="D9383" s="933"/>
      <c r="E9383" s="19"/>
      <c r="I9383" s="100"/>
      <c r="M9383" s="100"/>
      <c r="Q9383" s="99"/>
      <c r="R9383" s="340"/>
      <c r="S9383" s="119"/>
      <c r="T9383" s="123"/>
      <c r="U9383" s="119"/>
      <c r="V9383" s="99"/>
      <c r="W9383" s="127"/>
      <c r="X9383" s="99"/>
      <c r="Y9383" s="127"/>
    </row>
    <row r="9384" spans="3:25" ht="19" hidden="1">
      <c r="C9384" s="933"/>
      <c r="D9384" s="933"/>
      <c r="E9384" s="19"/>
      <c r="I9384" s="100"/>
      <c r="M9384" s="100"/>
      <c r="Q9384" s="99"/>
      <c r="R9384" s="340"/>
      <c r="S9384" s="119"/>
      <c r="T9384" s="123"/>
      <c r="U9384" s="119"/>
      <c r="V9384" s="99"/>
      <c r="W9384" s="127"/>
      <c r="X9384" s="99"/>
      <c r="Y9384" s="127"/>
    </row>
    <row r="9385" spans="3:25" ht="19" hidden="1">
      <c r="C9385" s="933"/>
      <c r="D9385" s="933"/>
      <c r="E9385" s="19"/>
      <c r="I9385" s="100"/>
      <c r="M9385" s="100"/>
      <c r="Q9385" s="99"/>
      <c r="R9385" s="340"/>
      <c r="S9385" s="119"/>
      <c r="T9385" s="123"/>
      <c r="U9385" s="119"/>
      <c r="V9385" s="99"/>
      <c r="W9385" s="127"/>
      <c r="X9385" s="99"/>
      <c r="Y9385" s="127"/>
    </row>
    <row r="9386" spans="3:25" ht="19" hidden="1">
      <c r="C9386" s="933"/>
      <c r="D9386" s="933"/>
      <c r="E9386" s="19"/>
      <c r="I9386" s="100"/>
      <c r="M9386" s="100"/>
      <c r="Q9386" s="99"/>
      <c r="R9386" s="340"/>
      <c r="S9386" s="119"/>
      <c r="T9386" s="123"/>
      <c r="U9386" s="119"/>
      <c r="V9386" s="99"/>
      <c r="W9386" s="127"/>
      <c r="X9386" s="99"/>
      <c r="Y9386" s="127"/>
    </row>
    <row r="9387" spans="3:25" ht="19" hidden="1">
      <c r="C9387" s="933"/>
      <c r="D9387" s="933"/>
      <c r="E9387" s="19"/>
      <c r="I9387" s="100"/>
      <c r="M9387" s="100"/>
      <c r="Q9387" s="99"/>
      <c r="R9387" s="340"/>
      <c r="S9387" s="119"/>
      <c r="T9387" s="123"/>
      <c r="U9387" s="119"/>
      <c r="V9387" s="99"/>
      <c r="W9387" s="127"/>
      <c r="X9387" s="99"/>
      <c r="Y9387" s="127"/>
    </row>
    <row r="9388" spans="3:25" ht="19" hidden="1">
      <c r="C9388" s="933"/>
      <c r="D9388" s="933"/>
      <c r="E9388" s="19"/>
      <c r="I9388" s="100"/>
      <c r="M9388" s="100"/>
      <c r="Q9388" s="99"/>
      <c r="R9388" s="340"/>
      <c r="S9388" s="119"/>
      <c r="T9388" s="123"/>
      <c r="U9388" s="119"/>
      <c r="V9388" s="99"/>
      <c r="W9388" s="127"/>
      <c r="X9388" s="99"/>
      <c r="Y9388" s="127"/>
    </row>
    <row r="9389" spans="3:25" ht="19" hidden="1">
      <c r="C9389" s="933"/>
      <c r="D9389" s="933"/>
      <c r="E9389" s="19"/>
      <c r="I9389" s="100"/>
      <c r="M9389" s="100"/>
      <c r="Q9389" s="99"/>
      <c r="R9389" s="340"/>
      <c r="S9389" s="119"/>
      <c r="T9389" s="123"/>
      <c r="U9389" s="119"/>
      <c r="V9389" s="99"/>
      <c r="W9389" s="127"/>
      <c r="X9389" s="99"/>
      <c r="Y9389" s="127"/>
    </row>
    <row r="9390" spans="3:25" ht="19" hidden="1">
      <c r="C9390" s="933"/>
      <c r="D9390" s="933"/>
      <c r="E9390" s="19"/>
      <c r="I9390" s="100"/>
      <c r="M9390" s="100"/>
      <c r="Q9390" s="99"/>
      <c r="R9390" s="340"/>
      <c r="S9390" s="119"/>
      <c r="T9390" s="123"/>
      <c r="U9390" s="119"/>
      <c r="V9390" s="99"/>
      <c r="W9390" s="127"/>
      <c r="X9390" s="99"/>
      <c r="Y9390" s="127"/>
    </row>
    <row r="9391" spans="3:25" ht="19" hidden="1">
      <c r="C9391" s="933"/>
      <c r="D9391" s="933"/>
      <c r="E9391" s="19"/>
      <c r="I9391" s="100"/>
      <c r="M9391" s="100"/>
      <c r="Q9391" s="99"/>
      <c r="R9391" s="340"/>
      <c r="S9391" s="119"/>
      <c r="T9391" s="123"/>
      <c r="U9391" s="119"/>
      <c r="V9391" s="99"/>
      <c r="W9391" s="127"/>
      <c r="X9391" s="99"/>
      <c r="Y9391" s="127"/>
    </row>
    <row r="9392" spans="3:25" ht="19" hidden="1">
      <c r="C9392" s="933"/>
      <c r="D9392" s="933"/>
      <c r="E9392" s="19"/>
      <c r="I9392" s="100"/>
      <c r="M9392" s="100"/>
      <c r="Q9392" s="99"/>
      <c r="R9392" s="340"/>
      <c r="S9392" s="119"/>
      <c r="T9392" s="123"/>
      <c r="U9392" s="119"/>
      <c r="V9392" s="99"/>
      <c r="W9392" s="127"/>
      <c r="X9392" s="99"/>
      <c r="Y9392" s="127"/>
    </row>
    <row r="9393" spans="3:25" ht="19" hidden="1">
      <c r="C9393" s="933"/>
      <c r="D9393" s="933"/>
      <c r="E9393" s="19"/>
      <c r="I9393" s="100"/>
      <c r="M9393" s="100"/>
      <c r="Q9393" s="99"/>
      <c r="R9393" s="340"/>
      <c r="S9393" s="119"/>
      <c r="T9393" s="123"/>
      <c r="U9393" s="119"/>
      <c r="V9393" s="99"/>
      <c r="W9393" s="127"/>
      <c r="X9393" s="99"/>
      <c r="Y9393" s="127"/>
    </row>
    <row r="9394" spans="3:25" ht="19" hidden="1">
      <c r="C9394" s="933"/>
      <c r="D9394" s="933"/>
      <c r="E9394" s="19"/>
      <c r="I9394" s="100"/>
      <c r="M9394" s="100"/>
      <c r="Q9394" s="99"/>
      <c r="R9394" s="340"/>
      <c r="S9394" s="119"/>
      <c r="T9394" s="123"/>
      <c r="U9394" s="119"/>
      <c r="V9394" s="99"/>
      <c r="W9394" s="127"/>
      <c r="X9394" s="99"/>
      <c r="Y9394" s="127"/>
    </row>
    <row r="9395" spans="3:25" ht="19" hidden="1">
      <c r="C9395" s="933"/>
      <c r="D9395" s="933"/>
      <c r="E9395" s="19"/>
      <c r="I9395" s="100"/>
      <c r="M9395" s="100"/>
      <c r="Q9395" s="99"/>
      <c r="R9395" s="340"/>
      <c r="S9395" s="119"/>
      <c r="T9395" s="123"/>
      <c r="U9395" s="119"/>
      <c r="V9395" s="99"/>
      <c r="W9395" s="127"/>
      <c r="X9395" s="99"/>
      <c r="Y9395" s="127"/>
    </row>
    <row r="9396" spans="3:25" ht="19" hidden="1">
      <c r="C9396" s="933"/>
      <c r="D9396" s="933"/>
      <c r="E9396" s="19"/>
      <c r="I9396" s="100"/>
      <c r="M9396" s="100"/>
      <c r="Q9396" s="99"/>
      <c r="R9396" s="340"/>
      <c r="S9396" s="119"/>
      <c r="T9396" s="123"/>
      <c r="U9396" s="119"/>
      <c r="V9396" s="99"/>
      <c r="W9396" s="127"/>
      <c r="X9396" s="99"/>
      <c r="Y9396" s="127"/>
    </row>
    <row r="9397" spans="3:25" ht="19" hidden="1">
      <c r="C9397" s="933"/>
      <c r="D9397" s="933"/>
      <c r="E9397" s="19"/>
      <c r="I9397" s="100"/>
      <c r="M9397" s="100"/>
      <c r="Q9397" s="99"/>
      <c r="R9397" s="340"/>
      <c r="S9397" s="119"/>
      <c r="T9397" s="123"/>
      <c r="U9397" s="119"/>
      <c r="V9397" s="99"/>
      <c r="W9397" s="127"/>
      <c r="X9397" s="99"/>
      <c r="Y9397" s="127"/>
    </row>
    <row r="9398" spans="3:25" ht="19" hidden="1">
      <c r="C9398" s="933"/>
      <c r="D9398" s="933"/>
      <c r="E9398" s="19"/>
      <c r="I9398" s="100"/>
      <c r="M9398" s="100"/>
      <c r="Q9398" s="99"/>
      <c r="R9398" s="340"/>
      <c r="S9398" s="119"/>
      <c r="T9398" s="123"/>
      <c r="U9398" s="119"/>
      <c r="V9398" s="99"/>
      <c r="W9398" s="127"/>
      <c r="X9398" s="99"/>
      <c r="Y9398" s="127"/>
    </row>
    <row r="9399" spans="3:25" ht="19" hidden="1">
      <c r="C9399" s="933"/>
      <c r="D9399" s="933"/>
      <c r="E9399" s="19"/>
      <c r="I9399" s="100"/>
      <c r="M9399" s="100"/>
      <c r="Q9399" s="99"/>
      <c r="R9399" s="340"/>
      <c r="S9399" s="119"/>
      <c r="T9399" s="123"/>
      <c r="U9399" s="119"/>
      <c r="V9399" s="99"/>
      <c r="W9399" s="127"/>
      <c r="X9399" s="99"/>
      <c r="Y9399" s="127"/>
    </row>
    <row r="9400" spans="3:25" ht="19" hidden="1">
      <c r="C9400" s="933"/>
      <c r="D9400" s="933"/>
      <c r="E9400" s="19"/>
      <c r="I9400" s="100"/>
      <c r="M9400" s="100"/>
      <c r="Q9400" s="99"/>
      <c r="R9400" s="340"/>
      <c r="S9400" s="119"/>
      <c r="T9400" s="123"/>
      <c r="U9400" s="119"/>
      <c r="V9400" s="99"/>
      <c r="W9400" s="127"/>
      <c r="X9400" s="99"/>
      <c r="Y9400" s="127"/>
    </row>
    <row r="9401" spans="3:25" ht="19" hidden="1">
      <c r="C9401" s="933"/>
      <c r="D9401" s="933"/>
      <c r="E9401" s="19"/>
      <c r="I9401" s="100"/>
      <c r="M9401" s="100"/>
      <c r="Q9401" s="99"/>
      <c r="R9401" s="340"/>
      <c r="S9401" s="119"/>
      <c r="T9401" s="123"/>
      <c r="U9401" s="119"/>
      <c r="V9401" s="99"/>
      <c r="W9401" s="127"/>
      <c r="X9401" s="99"/>
      <c r="Y9401" s="127"/>
    </row>
    <row r="9402" spans="3:25" ht="19" hidden="1">
      <c r="C9402" s="933"/>
      <c r="D9402" s="933"/>
      <c r="E9402" s="19"/>
      <c r="I9402" s="100"/>
      <c r="M9402" s="100"/>
      <c r="Q9402" s="99"/>
      <c r="R9402" s="340"/>
      <c r="S9402" s="119"/>
      <c r="T9402" s="123"/>
      <c r="U9402" s="119"/>
      <c r="V9402" s="99"/>
      <c r="W9402" s="127"/>
      <c r="X9402" s="99"/>
      <c r="Y9402" s="127"/>
    </row>
    <row r="9403" spans="3:25" ht="19" hidden="1">
      <c r="C9403" s="933"/>
      <c r="D9403" s="933"/>
      <c r="E9403" s="19"/>
      <c r="I9403" s="100"/>
      <c r="M9403" s="100"/>
      <c r="Q9403" s="99"/>
      <c r="R9403" s="340"/>
      <c r="S9403" s="119"/>
      <c r="T9403" s="123"/>
      <c r="U9403" s="119"/>
      <c r="V9403" s="99"/>
      <c r="W9403" s="127"/>
      <c r="X9403" s="99"/>
      <c r="Y9403" s="127"/>
    </row>
    <row r="9404" spans="3:25" ht="19" hidden="1">
      <c r="C9404" s="933"/>
      <c r="D9404" s="933"/>
      <c r="E9404" s="19"/>
      <c r="I9404" s="100"/>
      <c r="M9404" s="100"/>
      <c r="Q9404" s="99"/>
      <c r="R9404" s="340"/>
      <c r="S9404" s="119"/>
      <c r="T9404" s="123"/>
      <c r="U9404" s="119"/>
      <c r="V9404" s="99"/>
      <c r="W9404" s="127"/>
      <c r="X9404" s="99"/>
      <c r="Y9404" s="127"/>
    </row>
    <row r="9405" spans="3:25" ht="19" hidden="1">
      <c r="C9405" s="933"/>
      <c r="D9405" s="933"/>
      <c r="E9405" s="19"/>
      <c r="I9405" s="100"/>
      <c r="M9405" s="100"/>
      <c r="Q9405" s="99"/>
      <c r="R9405" s="340"/>
      <c r="S9405" s="119"/>
      <c r="T9405" s="123"/>
      <c r="U9405" s="119"/>
      <c r="V9405" s="99"/>
      <c r="W9405" s="127"/>
      <c r="X9405" s="99"/>
      <c r="Y9405" s="127"/>
    </row>
    <row r="9406" spans="3:25" ht="19" hidden="1">
      <c r="C9406" s="933"/>
      <c r="D9406" s="933"/>
      <c r="E9406" s="19"/>
      <c r="I9406" s="100"/>
      <c r="M9406" s="100"/>
      <c r="Q9406" s="99"/>
      <c r="R9406" s="340"/>
      <c r="S9406" s="119"/>
      <c r="T9406" s="123"/>
      <c r="U9406" s="119"/>
      <c r="V9406" s="99"/>
      <c r="W9406" s="127"/>
      <c r="X9406" s="99"/>
      <c r="Y9406" s="127"/>
    </row>
    <row r="9407" spans="3:25" ht="19" hidden="1">
      <c r="C9407" s="933"/>
      <c r="D9407" s="933"/>
      <c r="E9407" s="19"/>
      <c r="I9407" s="100"/>
      <c r="M9407" s="100"/>
      <c r="Q9407" s="99"/>
      <c r="R9407" s="340"/>
      <c r="S9407" s="119"/>
      <c r="T9407" s="123"/>
      <c r="U9407" s="119"/>
      <c r="V9407" s="99"/>
      <c r="W9407" s="127"/>
      <c r="X9407" s="99"/>
      <c r="Y9407" s="127"/>
    </row>
    <row r="9408" spans="3:25" ht="19" hidden="1">
      <c r="C9408" s="933"/>
      <c r="D9408" s="933"/>
      <c r="E9408" s="19"/>
      <c r="I9408" s="100"/>
      <c r="M9408" s="100"/>
      <c r="Q9408" s="99"/>
      <c r="R9408" s="340"/>
      <c r="S9408" s="119"/>
      <c r="T9408" s="123"/>
      <c r="U9408" s="119"/>
      <c r="V9408" s="99"/>
      <c r="W9408" s="127"/>
      <c r="X9408" s="99"/>
      <c r="Y9408" s="127"/>
    </row>
    <row r="9409" spans="3:25" ht="19" hidden="1">
      <c r="C9409" s="933"/>
      <c r="D9409" s="933"/>
      <c r="E9409" s="19"/>
      <c r="I9409" s="100"/>
      <c r="M9409" s="100"/>
      <c r="Q9409" s="99"/>
      <c r="R9409" s="340"/>
      <c r="S9409" s="119"/>
      <c r="T9409" s="123"/>
      <c r="U9409" s="119"/>
      <c r="V9409" s="99"/>
      <c r="W9409" s="127"/>
      <c r="X9409" s="99"/>
      <c r="Y9409" s="127"/>
    </row>
    <row r="9410" spans="3:25" ht="19" hidden="1">
      <c r="C9410" s="933"/>
      <c r="D9410" s="933"/>
      <c r="E9410" s="19"/>
      <c r="I9410" s="100"/>
      <c r="M9410" s="100"/>
      <c r="Q9410" s="99"/>
      <c r="R9410" s="340"/>
      <c r="S9410" s="119"/>
      <c r="T9410" s="123"/>
      <c r="U9410" s="119"/>
      <c r="V9410" s="99"/>
      <c r="W9410" s="127"/>
      <c r="X9410" s="99"/>
      <c r="Y9410" s="127"/>
    </row>
    <row r="9411" spans="3:25" ht="19" hidden="1">
      <c r="C9411" s="933"/>
      <c r="D9411" s="933"/>
      <c r="E9411" s="19"/>
      <c r="I9411" s="100"/>
      <c r="M9411" s="100"/>
      <c r="Q9411" s="99"/>
      <c r="R9411" s="340"/>
      <c r="S9411" s="119"/>
      <c r="T9411" s="123"/>
      <c r="U9411" s="119"/>
      <c r="V9411" s="99"/>
      <c r="W9411" s="127"/>
      <c r="X9411" s="99"/>
      <c r="Y9411" s="127"/>
    </row>
    <row r="9412" spans="3:25" ht="19" hidden="1">
      <c r="C9412" s="933"/>
      <c r="D9412" s="933"/>
      <c r="E9412" s="19"/>
      <c r="I9412" s="100"/>
      <c r="M9412" s="100"/>
      <c r="Q9412" s="99"/>
      <c r="R9412" s="340"/>
      <c r="S9412" s="119"/>
      <c r="T9412" s="123"/>
      <c r="U9412" s="119"/>
      <c r="V9412" s="99"/>
      <c r="W9412" s="127"/>
      <c r="X9412" s="99"/>
      <c r="Y9412" s="127"/>
    </row>
    <row r="9413" spans="3:25" ht="19" hidden="1">
      <c r="C9413" s="933"/>
      <c r="D9413" s="933"/>
      <c r="E9413" s="19"/>
      <c r="I9413" s="100"/>
      <c r="M9413" s="100"/>
      <c r="Q9413" s="99"/>
      <c r="R9413" s="340"/>
      <c r="S9413" s="119"/>
      <c r="T9413" s="123"/>
      <c r="U9413" s="119"/>
      <c r="V9413" s="99"/>
      <c r="W9413" s="127"/>
      <c r="X9413" s="99"/>
      <c r="Y9413" s="127"/>
    </row>
    <row r="9414" spans="3:25" ht="19" hidden="1">
      <c r="C9414" s="933"/>
      <c r="D9414" s="933"/>
      <c r="E9414" s="19"/>
      <c r="I9414" s="100"/>
      <c r="M9414" s="100"/>
      <c r="Q9414" s="99"/>
      <c r="R9414" s="340"/>
      <c r="S9414" s="119"/>
      <c r="T9414" s="123"/>
      <c r="U9414" s="119"/>
      <c r="V9414" s="99"/>
      <c r="W9414" s="127"/>
      <c r="X9414" s="99"/>
      <c r="Y9414" s="127"/>
    </row>
    <row r="9415" spans="3:25" ht="19" hidden="1">
      <c r="C9415" s="933"/>
      <c r="D9415" s="933"/>
      <c r="E9415" s="19"/>
      <c r="I9415" s="100"/>
      <c r="M9415" s="100"/>
      <c r="Q9415" s="99"/>
      <c r="R9415" s="340"/>
      <c r="S9415" s="119"/>
      <c r="T9415" s="123"/>
      <c r="U9415" s="119"/>
      <c r="V9415" s="99"/>
      <c r="W9415" s="127"/>
      <c r="X9415" s="99"/>
      <c r="Y9415" s="127"/>
    </row>
    <row r="9416" spans="3:25" ht="19" hidden="1">
      <c r="C9416" s="933"/>
      <c r="D9416" s="933"/>
      <c r="E9416" s="19"/>
      <c r="I9416" s="100"/>
      <c r="M9416" s="100"/>
      <c r="Q9416" s="99"/>
      <c r="R9416" s="340"/>
      <c r="S9416" s="119"/>
      <c r="T9416" s="123"/>
      <c r="U9416" s="119"/>
      <c r="V9416" s="99"/>
      <c r="W9416" s="127"/>
      <c r="X9416" s="99"/>
      <c r="Y9416" s="127"/>
    </row>
    <row r="9417" spans="3:25" ht="19" hidden="1">
      <c r="C9417" s="933"/>
      <c r="D9417" s="933"/>
      <c r="E9417" s="19"/>
      <c r="I9417" s="100"/>
      <c r="M9417" s="100"/>
      <c r="Q9417" s="99"/>
      <c r="R9417" s="340"/>
      <c r="S9417" s="119"/>
      <c r="T9417" s="123"/>
      <c r="U9417" s="119"/>
      <c r="V9417" s="99"/>
      <c r="W9417" s="127"/>
      <c r="X9417" s="99"/>
      <c r="Y9417" s="127"/>
    </row>
    <row r="9418" spans="3:25" ht="19" hidden="1">
      <c r="C9418" s="933"/>
      <c r="D9418" s="933"/>
      <c r="E9418" s="19"/>
      <c r="I9418" s="100"/>
      <c r="M9418" s="100"/>
      <c r="Q9418" s="99"/>
      <c r="R9418" s="340"/>
      <c r="S9418" s="119"/>
      <c r="T9418" s="123"/>
      <c r="U9418" s="119"/>
      <c r="V9418" s="99"/>
      <c r="W9418" s="127"/>
      <c r="X9418" s="99"/>
      <c r="Y9418" s="127"/>
    </row>
    <row r="9419" spans="3:25" ht="19" hidden="1">
      <c r="C9419" s="933"/>
      <c r="D9419" s="933"/>
      <c r="E9419" s="19"/>
      <c r="I9419" s="100"/>
      <c r="M9419" s="100"/>
      <c r="Q9419" s="99"/>
      <c r="R9419" s="340"/>
      <c r="S9419" s="119"/>
      <c r="T9419" s="123"/>
      <c r="U9419" s="119"/>
      <c r="V9419" s="99"/>
      <c r="W9419" s="127"/>
      <c r="X9419" s="99"/>
      <c r="Y9419" s="127"/>
    </row>
    <row r="9420" spans="3:25" ht="19" hidden="1">
      <c r="C9420" s="933"/>
      <c r="D9420" s="933"/>
      <c r="E9420" s="19"/>
      <c r="I9420" s="100"/>
      <c r="M9420" s="100"/>
      <c r="Q9420" s="99"/>
      <c r="R9420" s="340"/>
      <c r="S9420" s="119"/>
      <c r="T9420" s="123"/>
      <c r="U9420" s="119"/>
      <c r="V9420" s="99"/>
      <c r="W9420" s="127"/>
      <c r="X9420" s="99"/>
      <c r="Y9420" s="127"/>
    </row>
    <row r="9421" spans="3:25" ht="19" hidden="1">
      <c r="C9421" s="933"/>
      <c r="D9421" s="933"/>
      <c r="E9421" s="19"/>
      <c r="I9421" s="100"/>
      <c r="M9421" s="100"/>
      <c r="Q9421" s="99"/>
      <c r="R9421" s="340"/>
      <c r="S9421" s="119"/>
      <c r="T9421" s="123"/>
      <c r="U9421" s="119"/>
      <c r="V9421" s="99"/>
      <c r="W9421" s="127"/>
      <c r="X9421" s="99"/>
      <c r="Y9421" s="127"/>
    </row>
    <row r="9422" spans="3:25" ht="19" hidden="1">
      <c r="C9422" s="933"/>
      <c r="D9422" s="933"/>
      <c r="E9422" s="19"/>
      <c r="I9422" s="100"/>
      <c r="M9422" s="100"/>
      <c r="Q9422" s="99"/>
      <c r="R9422" s="340"/>
      <c r="S9422" s="119"/>
      <c r="T9422" s="123"/>
      <c r="U9422" s="119"/>
      <c r="V9422" s="99"/>
      <c r="W9422" s="127"/>
      <c r="X9422" s="99"/>
      <c r="Y9422" s="127"/>
    </row>
    <row r="9423" spans="3:25" ht="19" hidden="1">
      <c r="C9423" s="933"/>
      <c r="D9423" s="933"/>
      <c r="E9423" s="19"/>
      <c r="I9423" s="100"/>
      <c r="M9423" s="100"/>
      <c r="Q9423" s="99"/>
      <c r="R9423" s="340"/>
      <c r="S9423" s="119"/>
      <c r="T9423" s="123"/>
      <c r="U9423" s="119"/>
      <c r="V9423" s="99"/>
      <c r="W9423" s="127"/>
      <c r="X9423" s="99"/>
      <c r="Y9423" s="127"/>
    </row>
    <row r="9424" spans="3:25" ht="19" hidden="1">
      <c r="C9424" s="933"/>
      <c r="D9424" s="933"/>
      <c r="E9424" s="19"/>
      <c r="I9424" s="100"/>
      <c r="M9424" s="100"/>
      <c r="Q9424" s="99"/>
      <c r="R9424" s="340"/>
      <c r="S9424" s="119"/>
      <c r="T9424" s="123"/>
      <c r="U9424" s="119"/>
      <c r="V9424" s="99"/>
      <c r="W9424" s="127"/>
      <c r="X9424" s="99"/>
      <c r="Y9424" s="127"/>
    </row>
    <row r="9425" spans="3:25" ht="19" hidden="1">
      <c r="C9425" s="933"/>
      <c r="D9425" s="933"/>
      <c r="E9425" s="19"/>
      <c r="I9425" s="100"/>
      <c r="M9425" s="100"/>
      <c r="Q9425" s="99"/>
      <c r="R9425" s="340"/>
      <c r="S9425" s="119"/>
      <c r="T9425" s="123"/>
      <c r="U9425" s="119"/>
      <c r="V9425" s="99"/>
      <c r="W9425" s="127"/>
      <c r="X9425" s="99"/>
      <c r="Y9425" s="127"/>
    </row>
    <row r="9426" spans="3:25" ht="19" hidden="1">
      <c r="C9426" s="933"/>
      <c r="D9426" s="933"/>
      <c r="E9426" s="19"/>
      <c r="I9426" s="100"/>
      <c r="M9426" s="100"/>
      <c r="Q9426" s="99"/>
      <c r="R9426" s="340"/>
      <c r="S9426" s="119"/>
      <c r="T9426" s="123"/>
      <c r="U9426" s="119"/>
      <c r="V9426" s="99"/>
      <c r="W9426" s="127"/>
      <c r="X9426" s="99"/>
      <c r="Y9426" s="127"/>
    </row>
    <row r="9427" spans="3:25" ht="19" hidden="1">
      <c r="C9427" s="933"/>
      <c r="D9427" s="933"/>
      <c r="E9427" s="19"/>
      <c r="I9427" s="100"/>
      <c r="M9427" s="100"/>
      <c r="Q9427" s="99"/>
      <c r="R9427" s="340"/>
      <c r="S9427" s="119"/>
      <c r="T9427" s="123"/>
      <c r="U9427" s="119"/>
      <c r="V9427" s="99"/>
      <c r="W9427" s="127"/>
      <c r="X9427" s="99"/>
      <c r="Y9427" s="127"/>
    </row>
    <row r="9428" spans="3:25" ht="19" hidden="1">
      <c r="C9428" s="933"/>
      <c r="D9428" s="933"/>
      <c r="E9428" s="19"/>
      <c r="I9428" s="100"/>
      <c r="M9428" s="100"/>
      <c r="Q9428" s="99"/>
      <c r="R9428" s="340"/>
      <c r="S9428" s="119"/>
      <c r="T9428" s="123"/>
      <c r="U9428" s="119"/>
      <c r="V9428" s="99"/>
      <c r="W9428" s="127"/>
      <c r="X9428" s="99"/>
      <c r="Y9428" s="127"/>
    </row>
    <row r="9429" spans="3:25" ht="19" hidden="1">
      <c r="C9429" s="933"/>
      <c r="D9429" s="933"/>
      <c r="E9429" s="19"/>
      <c r="I9429" s="100"/>
      <c r="M9429" s="100"/>
      <c r="Q9429" s="99"/>
      <c r="R9429" s="340"/>
      <c r="S9429" s="119"/>
      <c r="T9429" s="123"/>
      <c r="U9429" s="119"/>
      <c r="V9429" s="99"/>
      <c r="W9429" s="127"/>
      <c r="X9429" s="99"/>
      <c r="Y9429" s="127"/>
    </row>
    <row r="9430" spans="3:25" ht="19" hidden="1">
      <c r="C9430" s="933"/>
      <c r="D9430" s="933"/>
      <c r="E9430" s="19"/>
      <c r="I9430" s="100"/>
      <c r="M9430" s="100"/>
      <c r="Q9430" s="99"/>
      <c r="R9430" s="340"/>
      <c r="S9430" s="119"/>
      <c r="T9430" s="123"/>
      <c r="U9430" s="119"/>
      <c r="V9430" s="99"/>
      <c r="W9430" s="127"/>
      <c r="X9430" s="99"/>
      <c r="Y9430" s="127"/>
    </row>
    <row r="9431" spans="3:25" ht="19" hidden="1">
      <c r="C9431" s="933"/>
      <c r="D9431" s="933"/>
      <c r="E9431" s="19"/>
      <c r="I9431" s="100"/>
      <c r="M9431" s="100"/>
      <c r="Q9431" s="99"/>
      <c r="R9431" s="340"/>
      <c r="S9431" s="119"/>
      <c r="T9431" s="123"/>
      <c r="U9431" s="119"/>
      <c r="V9431" s="99"/>
      <c r="W9431" s="127"/>
      <c r="X9431" s="99"/>
      <c r="Y9431" s="127"/>
    </row>
    <row r="9432" spans="3:25" ht="19" hidden="1">
      <c r="C9432" s="933"/>
      <c r="D9432" s="933"/>
      <c r="E9432" s="19"/>
      <c r="I9432" s="100"/>
      <c r="M9432" s="100"/>
      <c r="Q9432" s="99"/>
      <c r="R9432" s="340"/>
      <c r="S9432" s="119"/>
      <c r="T9432" s="123"/>
      <c r="U9432" s="119"/>
      <c r="V9432" s="99"/>
      <c r="W9432" s="127"/>
      <c r="X9432" s="99"/>
      <c r="Y9432" s="127"/>
    </row>
    <row r="9433" spans="3:25" ht="19" hidden="1">
      <c r="C9433" s="933"/>
      <c r="D9433" s="933"/>
      <c r="E9433" s="19"/>
      <c r="I9433" s="100"/>
      <c r="M9433" s="100"/>
      <c r="Q9433" s="99"/>
      <c r="R9433" s="340"/>
      <c r="S9433" s="119"/>
      <c r="T9433" s="123"/>
      <c r="U9433" s="119"/>
      <c r="V9433" s="99"/>
      <c r="W9433" s="127"/>
      <c r="X9433" s="99"/>
      <c r="Y9433" s="127"/>
    </row>
    <row r="9434" spans="3:25" ht="19" hidden="1">
      <c r="C9434" s="933"/>
      <c r="D9434" s="933"/>
      <c r="E9434" s="19"/>
      <c r="I9434" s="100"/>
      <c r="M9434" s="100"/>
      <c r="Q9434" s="99"/>
      <c r="R9434" s="340"/>
      <c r="S9434" s="119"/>
      <c r="T9434" s="123"/>
      <c r="U9434" s="119"/>
      <c r="V9434" s="99"/>
      <c r="W9434" s="127"/>
      <c r="X9434" s="99"/>
      <c r="Y9434" s="127"/>
    </row>
    <row r="9435" spans="3:25" ht="19" hidden="1">
      <c r="C9435" s="933"/>
      <c r="D9435" s="933"/>
      <c r="E9435" s="19"/>
      <c r="I9435" s="100"/>
      <c r="M9435" s="100"/>
      <c r="Q9435" s="99"/>
      <c r="R9435" s="340"/>
      <c r="S9435" s="119"/>
      <c r="T9435" s="123"/>
      <c r="U9435" s="119"/>
      <c r="V9435" s="99"/>
      <c r="W9435" s="127"/>
      <c r="X9435" s="99"/>
      <c r="Y9435" s="127"/>
    </row>
    <row r="9436" spans="3:25" ht="19" hidden="1">
      <c r="C9436" s="933"/>
      <c r="D9436" s="933"/>
      <c r="E9436" s="19"/>
      <c r="I9436" s="100"/>
      <c r="M9436" s="100"/>
      <c r="Q9436" s="99"/>
      <c r="R9436" s="340"/>
      <c r="S9436" s="119"/>
      <c r="T9436" s="123"/>
      <c r="U9436" s="119"/>
      <c r="V9436" s="99"/>
      <c r="W9436" s="127"/>
      <c r="X9436" s="99"/>
      <c r="Y9436" s="127"/>
    </row>
    <row r="9437" spans="3:25" ht="19" hidden="1">
      <c r="C9437" s="933"/>
      <c r="D9437" s="933"/>
      <c r="E9437" s="19"/>
      <c r="I9437" s="100"/>
      <c r="M9437" s="100"/>
      <c r="Q9437" s="99"/>
      <c r="R9437" s="340"/>
      <c r="S9437" s="119"/>
      <c r="T9437" s="123"/>
      <c r="U9437" s="119"/>
      <c r="V9437" s="99"/>
      <c r="W9437" s="127"/>
      <c r="X9437" s="99"/>
      <c r="Y9437" s="127"/>
    </row>
    <row r="9438" spans="3:25" ht="19" hidden="1">
      <c r="C9438" s="933"/>
      <c r="D9438" s="933"/>
      <c r="E9438" s="19"/>
      <c r="I9438" s="100"/>
      <c r="M9438" s="100"/>
      <c r="Q9438" s="99"/>
      <c r="R9438" s="340"/>
      <c r="S9438" s="119"/>
      <c r="T9438" s="123"/>
      <c r="U9438" s="119"/>
      <c r="V9438" s="99"/>
      <c r="W9438" s="127"/>
      <c r="X9438" s="99"/>
      <c r="Y9438" s="127"/>
    </row>
    <row r="9439" spans="3:25" ht="19" hidden="1">
      <c r="C9439" s="933"/>
      <c r="D9439" s="933"/>
      <c r="E9439" s="19"/>
      <c r="I9439" s="100"/>
      <c r="M9439" s="100"/>
      <c r="Q9439" s="99"/>
      <c r="R9439" s="340"/>
      <c r="S9439" s="119"/>
      <c r="T9439" s="123"/>
      <c r="U9439" s="119"/>
      <c r="V9439" s="99"/>
      <c r="W9439" s="127"/>
      <c r="X9439" s="99"/>
      <c r="Y9439" s="127"/>
    </row>
    <row r="9440" spans="3:25" ht="19" hidden="1">
      <c r="C9440" s="933"/>
      <c r="D9440" s="933"/>
      <c r="E9440" s="19"/>
      <c r="I9440" s="100"/>
      <c r="M9440" s="100"/>
      <c r="Q9440" s="99"/>
      <c r="R9440" s="340"/>
      <c r="S9440" s="119"/>
      <c r="T9440" s="123"/>
      <c r="U9440" s="119"/>
      <c r="V9440" s="99"/>
      <c r="W9440" s="127"/>
      <c r="X9440" s="99"/>
      <c r="Y9440" s="127"/>
    </row>
    <row r="9441" spans="3:25" ht="19" hidden="1">
      <c r="C9441" s="933"/>
      <c r="D9441" s="933"/>
      <c r="E9441" s="19"/>
      <c r="I9441" s="100"/>
      <c r="M9441" s="100"/>
      <c r="Q9441" s="99"/>
      <c r="R9441" s="340"/>
      <c r="S9441" s="119"/>
      <c r="T9441" s="123"/>
      <c r="U9441" s="119"/>
      <c r="V9441" s="99"/>
      <c r="W9441" s="127"/>
      <c r="X9441" s="99"/>
      <c r="Y9441" s="127"/>
    </row>
    <row r="9442" spans="3:25" ht="19" hidden="1">
      <c r="C9442" s="933"/>
      <c r="D9442" s="933"/>
      <c r="E9442" s="19"/>
      <c r="I9442" s="100"/>
      <c r="M9442" s="100"/>
      <c r="Q9442" s="99"/>
      <c r="R9442" s="340"/>
      <c r="S9442" s="119"/>
      <c r="T9442" s="123"/>
      <c r="U9442" s="119"/>
      <c r="V9442" s="99"/>
      <c r="W9442" s="127"/>
      <c r="X9442" s="99"/>
      <c r="Y9442" s="127"/>
    </row>
    <row r="9443" spans="3:25" ht="19" hidden="1">
      <c r="C9443" s="933"/>
      <c r="D9443" s="933"/>
      <c r="E9443" s="19"/>
      <c r="I9443" s="100"/>
      <c r="M9443" s="100"/>
      <c r="Q9443" s="99"/>
      <c r="R9443" s="340"/>
      <c r="S9443" s="119"/>
      <c r="T9443" s="123"/>
      <c r="U9443" s="119"/>
      <c r="V9443" s="99"/>
      <c r="W9443" s="127"/>
      <c r="X9443" s="99"/>
      <c r="Y9443" s="127"/>
    </row>
    <row r="9444" spans="3:25" ht="19" hidden="1">
      <c r="C9444" s="933"/>
      <c r="D9444" s="933"/>
      <c r="E9444" s="19"/>
      <c r="I9444" s="100"/>
      <c r="M9444" s="100"/>
      <c r="Q9444" s="99"/>
      <c r="R9444" s="340"/>
      <c r="S9444" s="119"/>
      <c r="T9444" s="123"/>
      <c r="U9444" s="119"/>
      <c r="V9444" s="99"/>
      <c r="W9444" s="127"/>
      <c r="X9444" s="99"/>
      <c r="Y9444" s="127"/>
    </row>
    <row r="9445" spans="3:25" ht="19" hidden="1">
      <c r="C9445" s="933"/>
      <c r="D9445" s="933"/>
      <c r="E9445" s="19"/>
      <c r="I9445" s="100"/>
      <c r="M9445" s="100"/>
      <c r="Q9445" s="99"/>
      <c r="R9445" s="340"/>
      <c r="S9445" s="119"/>
      <c r="T9445" s="123"/>
      <c r="U9445" s="119"/>
      <c r="V9445" s="99"/>
      <c r="W9445" s="127"/>
      <c r="X9445" s="99"/>
      <c r="Y9445" s="127"/>
    </row>
    <row r="9446" spans="3:25" ht="19" hidden="1">
      <c r="C9446" s="933"/>
      <c r="D9446" s="933"/>
      <c r="E9446" s="19"/>
      <c r="I9446" s="100"/>
      <c r="M9446" s="100"/>
      <c r="Q9446" s="99"/>
      <c r="R9446" s="340"/>
      <c r="S9446" s="119"/>
      <c r="T9446" s="123"/>
      <c r="U9446" s="119"/>
      <c r="V9446" s="99"/>
      <c r="W9446" s="127"/>
      <c r="X9446" s="99"/>
      <c r="Y9446" s="127"/>
    </row>
    <row r="9447" spans="3:25" ht="19" hidden="1">
      <c r="C9447" s="933"/>
      <c r="D9447" s="933"/>
      <c r="E9447" s="19"/>
      <c r="I9447" s="100"/>
      <c r="M9447" s="100"/>
      <c r="Q9447" s="99"/>
      <c r="R9447" s="340"/>
      <c r="S9447" s="119"/>
      <c r="T9447" s="123"/>
      <c r="U9447" s="119"/>
      <c r="V9447" s="99"/>
      <c r="W9447" s="127"/>
      <c r="X9447" s="99"/>
      <c r="Y9447" s="127"/>
    </row>
    <row r="9448" spans="3:25" ht="19" hidden="1">
      <c r="C9448" s="933"/>
      <c r="D9448" s="933"/>
      <c r="E9448" s="19"/>
      <c r="I9448" s="100"/>
      <c r="M9448" s="100"/>
      <c r="Q9448" s="99"/>
      <c r="R9448" s="340"/>
      <c r="S9448" s="119"/>
      <c r="T9448" s="123"/>
      <c r="U9448" s="119"/>
      <c r="V9448" s="99"/>
      <c r="W9448" s="127"/>
      <c r="X9448" s="99"/>
      <c r="Y9448" s="127"/>
    </row>
    <row r="9449" spans="3:25" ht="19" hidden="1">
      <c r="C9449" s="933"/>
      <c r="D9449" s="933"/>
      <c r="E9449" s="19"/>
      <c r="I9449" s="100"/>
      <c r="M9449" s="100"/>
      <c r="Q9449" s="99"/>
      <c r="R9449" s="340"/>
      <c r="S9449" s="119"/>
      <c r="T9449" s="123"/>
      <c r="U9449" s="119"/>
      <c r="V9449" s="99"/>
      <c r="W9449" s="127"/>
      <c r="X9449" s="99"/>
      <c r="Y9449" s="127"/>
    </row>
    <row r="9450" spans="3:25" ht="19" hidden="1">
      <c r="C9450" s="933"/>
      <c r="D9450" s="933"/>
      <c r="E9450" s="19"/>
      <c r="I9450" s="100"/>
      <c r="M9450" s="100"/>
      <c r="Q9450" s="99"/>
      <c r="R9450" s="340"/>
      <c r="S9450" s="119"/>
      <c r="T9450" s="123"/>
      <c r="U9450" s="119"/>
      <c r="V9450" s="99"/>
      <c r="W9450" s="127"/>
      <c r="X9450" s="99"/>
      <c r="Y9450" s="127"/>
    </row>
    <row r="9451" spans="3:25" ht="19" hidden="1">
      <c r="C9451" s="933"/>
      <c r="D9451" s="933"/>
      <c r="E9451" s="19"/>
      <c r="I9451" s="100"/>
      <c r="M9451" s="100"/>
      <c r="Q9451" s="99"/>
      <c r="R9451" s="340"/>
      <c r="S9451" s="119"/>
      <c r="T9451" s="123"/>
      <c r="U9451" s="119"/>
      <c r="V9451" s="99"/>
      <c r="W9451" s="127"/>
      <c r="X9451" s="99"/>
      <c r="Y9451" s="127"/>
    </row>
    <row r="9452" spans="3:25" ht="19" hidden="1">
      <c r="C9452" s="933"/>
      <c r="D9452" s="933"/>
      <c r="E9452" s="19"/>
      <c r="I9452" s="100"/>
      <c r="M9452" s="100"/>
      <c r="Q9452" s="99"/>
      <c r="R9452" s="340"/>
      <c r="S9452" s="119"/>
      <c r="T9452" s="123"/>
      <c r="U9452" s="119"/>
      <c r="V9452" s="99"/>
      <c r="W9452" s="127"/>
      <c r="X9452" s="99"/>
      <c r="Y9452" s="127"/>
    </row>
    <row r="9453" spans="3:25" ht="19" hidden="1">
      <c r="C9453" s="933"/>
      <c r="D9453" s="933"/>
      <c r="E9453" s="19"/>
      <c r="I9453" s="100"/>
      <c r="M9453" s="100"/>
      <c r="Q9453" s="99"/>
      <c r="R9453" s="340"/>
      <c r="S9453" s="119"/>
      <c r="T9453" s="123"/>
      <c r="U9453" s="119"/>
      <c r="V9453" s="99"/>
      <c r="W9453" s="127"/>
      <c r="X9453" s="99"/>
      <c r="Y9453" s="127"/>
    </row>
    <row r="9454" spans="3:25" ht="19" hidden="1">
      <c r="C9454" s="933"/>
      <c r="D9454" s="933"/>
      <c r="E9454" s="19"/>
      <c r="I9454" s="100"/>
      <c r="M9454" s="100"/>
      <c r="Q9454" s="99"/>
      <c r="R9454" s="340"/>
      <c r="S9454" s="119"/>
      <c r="T9454" s="123"/>
      <c r="U9454" s="119"/>
      <c r="V9454" s="99"/>
      <c r="W9454" s="127"/>
      <c r="X9454" s="99"/>
      <c r="Y9454" s="127"/>
    </row>
    <row r="9455" spans="3:25" ht="19" hidden="1">
      <c r="C9455" s="933"/>
      <c r="D9455" s="933"/>
      <c r="E9455" s="19"/>
      <c r="I9455" s="100"/>
      <c r="M9455" s="100"/>
      <c r="Q9455" s="99"/>
      <c r="R9455" s="340"/>
      <c r="S9455" s="119"/>
      <c r="T9455" s="123"/>
      <c r="U9455" s="119"/>
      <c r="V9455" s="99"/>
      <c r="W9455" s="127"/>
      <c r="X9455" s="99"/>
      <c r="Y9455" s="127"/>
    </row>
    <row r="9456" spans="3:25" ht="19" hidden="1">
      <c r="C9456" s="933"/>
      <c r="D9456" s="933"/>
      <c r="E9456" s="19"/>
      <c r="I9456" s="100"/>
      <c r="M9456" s="100"/>
      <c r="Q9456" s="99"/>
      <c r="R9456" s="340"/>
      <c r="S9456" s="119"/>
      <c r="T9456" s="123"/>
      <c r="U9456" s="119"/>
      <c r="V9456" s="99"/>
      <c r="W9456" s="127"/>
      <c r="X9456" s="99"/>
      <c r="Y9456" s="127"/>
    </row>
    <row r="9457" spans="3:25" ht="19" hidden="1">
      <c r="C9457" s="933"/>
      <c r="D9457" s="933"/>
      <c r="E9457" s="19"/>
      <c r="I9457" s="100"/>
      <c r="M9457" s="100"/>
      <c r="Q9457" s="99"/>
      <c r="R9457" s="340"/>
      <c r="S9457" s="119"/>
      <c r="T9457" s="123"/>
      <c r="U9457" s="119"/>
      <c r="V9457" s="99"/>
      <c r="W9457" s="127"/>
      <c r="X9457" s="99"/>
      <c r="Y9457" s="127"/>
    </row>
    <row r="9458" spans="3:25" ht="19" hidden="1">
      <c r="C9458" s="933"/>
      <c r="D9458" s="933"/>
      <c r="E9458" s="19"/>
      <c r="I9458" s="100"/>
      <c r="M9458" s="100"/>
      <c r="Q9458" s="99"/>
      <c r="R9458" s="340"/>
      <c r="S9458" s="119"/>
      <c r="T9458" s="123"/>
      <c r="U9458" s="119"/>
      <c r="V9458" s="99"/>
      <c r="W9458" s="127"/>
      <c r="X9458" s="99"/>
      <c r="Y9458" s="127"/>
    </row>
    <row r="9459" spans="3:25" ht="19" hidden="1">
      <c r="C9459" s="933"/>
      <c r="D9459" s="933"/>
      <c r="E9459" s="19"/>
      <c r="I9459" s="100"/>
      <c r="M9459" s="100"/>
      <c r="Q9459" s="99"/>
      <c r="R9459" s="340"/>
      <c r="S9459" s="119"/>
      <c r="T9459" s="123"/>
      <c r="U9459" s="119"/>
      <c r="V9459" s="99"/>
      <c r="W9459" s="127"/>
      <c r="X9459" s="99"/>
      <c r="Y9459" s="127"/>
    </row>
    <row r="9460" spans="3:25" ht="19" hidden="1">
      <c r="C9460" s="933"/>
      <c r="D9460" s="933"/>
      <c r="E9460" s="19"/>
      <c r="I9460" s="100"/>
      <c r="M9460" s="100"/>
      <c r="Q9460" s="99"/>
      <c r="R9460" s="340"/>
      <c r="S9460" s="119"/>
      <c r="T9460" s="123"/>
      <c r="U9460" s="119"/>
      <c r="V9460" s="99"/>
      <c r="W9460" s="127"/>
      <c r="X9460" s="99"/>
      <c r="Y9460" s="127"/>
    </row>
    <row r="9461" spans="3:25" ht="19" hidden="1">
      <c r="C9461" s="933"/>
      <c r="D9461" s="933"/>
      <c r="E9461" s="19"/>
      <c r="I9461" s="100"/>
      <c r="M9461" s="100"/>
      <c r="Q9461" s="99"/>
      <c r="R9461" s="340"/>
      <c r="S9461" s="119"/>
      <c r="T9461" s="123"/>
      <c r="U9461" s="119"/>
      <c r="V9461" s="99"/>
      <c r="W9461" s="127"/>
      <c r="X9461" s="99"/>
      <c r="Y9461" s="127"/>
    </row>
    <row r="9462" spans="3:25" ht="19" hidden="1">
      <c r="C9462" s="933"/>
      <c r="D9462" s="933"/>
      <c r="E9462" s="19"/>
      <c r="I9462" s="100"/>
      <c r="M9462" s="100"/>
      <c r="Q9462" s="99"/>
      <c r="R9462" s="340"/>
      <c r="S9462" s="119"/>
      <c r="T9462" s="123"/>
      <c r="U9462" s="119"/>
      <c r="V9462" s="99"/>
      <c r="W9462" s="127"/>
      <c r="X9462" s="99"/>
      <c r="Y9462" s="127"/>
    </row>
    <row r="9463" spans="3:25" ht="19" hidden="1">
      <c r="C9463" s="933"/>
      <c r="D9463" s="933"/>
      <c r="E9463" s="19"/>
      <c r="I9463" s="100"/>
      <c r="M9463" s="100"/>
      <c r="Q9463" s="99"/>
      <c r="R9463" s="340"/>
      <c r="S9463" s="119"/>
      <c r="T9463" s="123"/>
      <c r="U9463" s="119"/>
      <c r="V9463" s="99"/>
      <c r="W9463" s="127"/>
      <c r="X9463" s="99"/>
      <c r="Y9463" s="127"/>
    </row>
    <row r="9464" spans="3:25" ht="19" hidden="1">
      <c r="C9464" s="933"/>
      <c r="D9464" s="933"/>
      <c r="E9464" s="19"/>
      <c r="I9464" s="100"/>
      <c r="M9464" s="100"/>
      <c r="Q9464" s="99"/>
      <c r="R9464" s="340"/>
      <c r="S9464" s="119"/>
      <c r="T9464" s="123"/>
      <c r="U9464" s="119"/>
      <c r="V9464" s="99"/>
      <c r="W9464" s="127"/>
      <c r="X9464" s="99"/>
      <c r="Y9464" s="127"/>
    </row>
    <row r="9465" spans="3:25" ht="19" hidden="1">
      <c r="C9465" s="933"/>
      <c r="D9465" s="933"/>
      <c r="E9465" s="19"/>
      <c r="I9465" s="100"/>
      <c r="M9465" s="100"/>
      <c r="Q9465" s="99"/>
      <c r="R9465" s="340"/>
      <c r="S9465" s="119"/>
      <c r="T9465" s="123"/>
      <c r="U9465" s="119"/>
      <c r="V9465" s="99"/>
      <c r="W9465" s="127"/>
      <c r="X9465" s="99"/>
      <c r="Y9465" s="127"/>
    </row>
    <row r="9466" spans="3:25" ht="19" hidden="1">
      <c r="C9466" s="933"/>
      <c r="D9466" s="933"/>
      <c r="E9466" s="19"/>
      <c r="I9466" s="100"/>
      <c r="M9466" s="100"/>
      <c r="Q9466" s="99"/>
      <c r="R9466" s="340"/>
      <c r="S9466" s="119"/>
      <c r="T9466" s="123"/>
      <c r="U9466" s="119"/>
      <c r="V9466" s="99"/>
      <c r="W9466" s="127"/>
      <c r="X9466" s="99"/>
      <c r="Y9466" s="127"/>
    </row>
    <row r="9467" spans="3:25" ht="19" hidden="1">
      <c r="C9467" s="933"/>
      <c r="D9467" s="933"/>
      <c r="E9467" s="19"/>
      <c r="I9467" s="100"/>
      <c r="M9467" s="100"/>
      <c r="Q9467" s="99"/>
      <c r="R9467" s="340"/>
      <c r="S9467" s="119"/>
      <c r="T9467" s="123"/>
      <c r="U9467" s="119"/>
      <c r="V9467" s="99"/>
      <c r="W9467" s="127"/>
      <c r="X9467" s="99"/>
      <c r="Y9467" s="127"/>
    </row>
    <row r="9468" spans="3:25" ht="19" hidden="1">
      <c r="C9468" s="933"/>
      <c r="D9468" s="933"/>
      <c r="E9468" s="19"/>
      <c r="I9468" s="100"/>
      <c r="M9468" s="100"/>
      <c r="Q9468" s="99"/>
      <c r="R9468" s="340"/>
      <c r="S9468" s="119"/>
      <c r="T9468" s="123"/>
      <c r="U9468" s="119"/>
      <c r="V9468" s="99"/>
      <c r="W9468" s="127"/>
      <c r="X9468" s="99"/>
      <c r="Y9468" s="127"/>
    </row>
    <row r="9469" spans="3:25" ht="19" hidden="1">
      <c r="C9469" s="933"/>
      <c r="D9469" s="933"/>
      <c r="E9469" s="19"/>
      <c r="I9469" s="100"/>
      <c r="M9469" s="100"/>
      <c r="Q9469" s="99"/>
      <c r="R9469" s="340"/>
      <c r="S9469" s="119"/>
      <c r="T9469" s="123"/>
      <c r="U9469" s="119"/>
      <c r="V9469" s="99"/>
      <c r="W9469" s="127"/>
      <c r="X9469" s="99"/>
      <c r="Y9469" s="127"/>
    </row>
    <row r="9470" spans="3:25" ht="19" hidden="1">
      <c r="C9470" s="933"/>
      <c r="D9470" s="933"/>
      <c r="E9470" s="19"/>
      <c r="I9470" s="100"/>
      <c r="M9470" s="100"/>
      <c r="Q9470" s="99"/>
      <c r="R9470" s="340"/>
      <c r="S9470" s="119"/>
      <c r="T9470" s="123"/>
      <c r="U9470" s="119"/>
      <c r="V9470" s="99"/>
      <c r="W9470" s="127"/>
      <c r="X9470" s="99"/>
      <c r="Y9470" s="127"/>
    </row>
    <row r="9471" spans="3:25" ht="19" hidden="1">
      <c r="C9471" s="933"/>
      <c r="D9471" s="933"/>
      <c r="E9471" s="19"/>
      <c r="I9471" s="100"/>
      <c r="M9471" s="100"/>
      <c r="Q9471" s="99"/>
      <c r="R9471" s="340"/>
      <c r="S9471" s="119"/>
      <c r="T9471" s="123"/>
      <c r="U9471" s="119"/>
      <c r="V9471" s="99"/>
      <c r="W9471" s="127"/>
      <c r="X9471" s="99"/>
      <c r="Y9471" s="127"/>
    </row>
    <row r="9472" spans="3:25" ht="19" hidden="1">
      <c r="C9472" s="933"/>
      <c r="D9472" s="933"/>
      <c r="E9472" s="19"/>
      <c r="I9472" s="100"/>
      <c r="M9472" s="100"/>
      <c r="Q9472" s="99"/>
      <c r="R9472" s="340"/>
      <c r="S9472" s="119"/>
      <c r="T9472" s="123"/>
      <c r="U9472" s="119"/>
      <c r="V9472" s="99"/>
      <c r="W9472" s="127"/>
      <c r="X9472" s="99"/>
      <c r="Y9472" s="127"/>
    </row>
    <row r="9473" spans="3:25" ht="19" hidden="1">
      <c r="C9473" s="933"/>
      <c r="D9473" s="933"/>
      <c r="E9473" s="19"/>
      <c r="I9473" s="100"/>
      <c r="M9473" s="100"/>
      <c r="Q9473" s="99"/>
      <c r="R9473" s="340"/>
      <c r="S9473" s="119"/>
      <c r="T9473" s="123"/>
      <c r="U9473" s="119"/>
      <c r="V9473" s="99"/>
      <c r="W9473" s="127"/>
      <c r="X9473" s="99"/>
      <c r="Y9473" s="127"/>
    </row>
    <row r="9474" spans="3:25" ht="19" hidden="1">
      <c r="C9474" s="933"/>
      <c r="D9474" s="933"/>
      <c r="E9474" s="19"/>
      <c r="I9474" s="100"/>
      <c r="M9474" s="100"/>
      <c r="Q9474" s="99"/>
      <c r="R9474" s="340"/>
      <c r="S9474" s="119"/>
      <c r="T9474" s="123"/>
      <c r="U9474" s="119"/>
      <c r="V9474" s="99"/>
      <c r="W9474" s="127"/>
      <c r="X9474" s="99"/>
      <c r="Y9474" s="127"/>
    </row>
    <row r="9475" spans="3:25" ht="19" hidden="1">
      <c r="C9475" s="933"/>
      <c r="D9475" s="933"/>
      <c r="E9475" s="19"/>
      <c r="I9475" s="100"/>
      <c r="M9475" s="100"/>
      <c r="Q9475" s="99"/>
      <c r="R9475" s="340"/>
      <c r="S9475" s="119"/>
      <c r="T9475" s="123"/>
      <c r="U9475" s="119"/>
      <c r="V9475" s="99"/>
      <c r="W9475" s="127"/>
      <c r="X9475" s="99"/>
      <c r="Y9475" s="127"/>
    </row>
    <row r="9476" spans="3:25" ht="19" hidden="1">
      <c r="C9476" s="933"/>
      <c r="D9476" s="933"/>
      <c r="E9476" s="19"/>
      <c r="I9476" s="100"/>
      <c r="M9476" s="100"/>
      <c r="Q9476" s="99"/>
      <c r="R9476" s="340"/>
      <c r="S9476" s="119"/>
      <c r="T9476" s="123"/>
      <c r="U9476" s="119"/>
      <c r="V9476" s="99"/>
      <c r="W9476" s="127"/>
      <c r="X9476" s="99"/>
      <c r="Y9476" s="127"/>
    </row>
    <row r="9477" spans="3:25" ht="19" hidden="1">
      <c r="C9477" s="933"/>
      <c r="D9477" s="933"/>
      <c r="E9477" s="19"/>
      <c r="I9477" s="100"/>
      <c r="M9477" s="100"/>
      <c r="Q9477" s="99"/>
      <c r="R9477" s="340"/>
      <c r="S9477" s="119"/>
      <c r="T9477" s="123"/>
      <c r="U9477" s="119"/>
      <c r="V9477" s="99"/>
      <c r="W9477" s="127"/>
      <c r="X9477" s="99"/>
      <c r="Y9477" s="127"/>
    </row>
    <row r="9478" spans="3:25" ht="19" hidden="1">
      <c r="C9478" s="933"/>
      <c r="D9478" s="933"/>
      <c r="E9478" s="19"/>
      <c r="I9478" s="100"/>
      <c r="M9478" s="100"/>
      <c r="Q9478" s="99"/>
      <c r="R9478" s="340"/>
      <c r="S9478" s="119"/>
      <c r="T9478" s="123"/>
      <c r="U9478" s="119"/>
      <c r="V9478" s="99"/>
      <c r="W9478" s="127"/>
      <c r="X9478" s="99"/>
      <c r="Y9478" s="127"/>
    </row>
    <row r="9479" spans="3:25" ht="19" hidden="1">
      <c r="C9479" s="933"/>
      <c r="D9479" s="933"/>
      <c r="E9479" s="19"/>
      <c r="I9479" s="100"/>
      <c r="M9479" s="100"/>
      <c r="Q9479" s="99"/>
      <c r="R9479" s="340"/>
      <c r="S9479" s="119"/>
      <c r="T9479" s="123"/>
      <c r="U9479" s="119"/>
      <c r="V9479" s="99"/>
      <c r="W9479" s="127"/>
      <c r="X9479" s="99"/>
      <c r="Y9479" s="127"/>
    </row>
    <row r="9480" spans="3:25" ht="19" hidden="1">
      <c r="C9480" s="933"/>
      <c r="D9480" s="933"/>
      <c r="E9480" s="19"/>
      <c r="I9480" s="100"/>
      <c r="M9480" s="100"/>
      <c r="Q9480" s="99"/>
      <c r="R9480" s="340"/>
      <c r="S9480" s="119"/>
      <c r="T9480" s="123"/>
      <c r="U9480" s="119"/>
      <c r="V9480" s="99"/>
      <c r="W9480" s="127"/>
      <c r="X9480" s="99"/>
      <c r="Y9480" s="127"/>
    </row>
    <row r="9481" spans="3:25" ht="19" hidden="1">
      <c r="C9481" s="933"/>
      <c r="D9481" s="933"/>
      <c r="E9481" s="19"/>
      <c r="I9481" s="100"/>
      <c r="M9481" s="100"/>
      <c r="Q9481" s="99"/>
      <c r="R9481" s="340"/>
      <c r="S9481" s="119"/>
      <c r="T9481" s="123"/>
      <c r="U9481" s="119"/>
      <c r="V9481" s="99"/>
      <c r="W9481" s="127"/>
      <c r="X9481" s="99"/>
      <c r="Y9481" s="127"/>
    </row>
    <row r="9482" spans="3:25" ht="19" hidden="1">
      <c r="C9482" s="933"/>
      <c r="D9482" s="933"/>
      <c r="E9482" s="19"/>
      <c r="I9482" s="100"/>
      <c r="M9482" s="100"/>
      <c r="Q9482" s="99"/>
      <c r="R9482" s="340"/>
      <c r="S9482" s="119"/>
      <c r="T9482" s="123"/>
      <c r="U9482" s="119"/>
      <c r="V9482" s="99"/>
      <c r="W9482" s="127"/>
      <c r="X9482" s="99"/>
      <c r="Y9482" s="127"/>
    </row>
    <row r="9483" spans="3:25" ht="19" hidden="1">
      <c r="C9483" s="933"/>
      <c r="D9483" s="933"/>
      <c r="E9483" s="19"/>
      <c r="I9483" s="100"/>
      <c r="M9483" s="100"/>
      <c r="Q9483" s="99"/>
      <c r="R9483" s="340"/>
      <c r="S9483" s="119"/>
      <c r="T9483" s="123"/>
      <c r="U9483" s="119"/>
      <c r="V9483" s="99"/>
      <c r="W9483" s="127"/>
      <c r="X9483" s="99"/>
      <c r="Y9483" s="127"/>
    </row>
    <row r="9484" spans="3:25" ht="19" hidden="1">
      <c r="C9484" s="933"/>
      <c r="D9484" s="933"/>
      <c r="E9484" s="19"/>
      <c r="I9484" s="100"/>
      <c r="M9484" s="100"/>
      <c r="Q9484" s="99"/>
      <c r="R9484" s="340"/>
      <c r="S9484" s="119"/>
      <c r="T9484" s="123"/>
      <c r="U9484" s="119"/>
      <c r="V9484" s="99"/>
      <c r="W9484" s="127"/>
      <c r="X9484" s="99"/>
      <c r="Y9484" s="127"/>
    </row>
    <row r="9485" spans="3:25" ht="19" hidden="1">
      <c r="C9485" s="933"/>
      <c r="D9485" s="933"/>
      <c r="E9485" s="19"/>
      <c r="I9485" s="100"/>
      <c r="M9485" s="100"/>
      <c r="Q9485" s="99"/>
      <c r="R9485" s="340"/>
      <c r="S9485" s="119"/>
      <c r="T9485" s="123"/>
      <c r="U9485" s="119"/>
      <c r="V9485" s="99"/>
      <c r="W9485" s="127"/>
      <c r="X9485" s="99"/>
      <c r="Y9485" s="127"/>
    </row>
    <row r="9486" spans="3:25" ht="19" hidden="1">
      <c r="C9486" s="933"/>
      <c r="D9486" s="933"/>
      <c r="E9486" s="19"/>
      <c r="I9486" s="100"/>
      <c r="M9486" s="100"/>
      <c r="Q9486" s="99"/>
      <c r="R9486" s="340"/>
      <c r="S9486" s="119"/>
      <c r="T9486" s="123"/>
      <c r="U9486" s="119"/>
      <c r="V9486" s="99"/>
      <c r="W9486" s="127"/>
      <c r="X9486" s="99"/>
      <c r="Y9486" s="127"/>
    </row>
    <row r="9487" spans="3:25" ht="19" hidden="1">
      <c r="C9487" s="933"/>
      <c r="D9487" s="933"/>
      <c r="E9487" s="19"/>
      <c r="I9487" s="100"/>
      <c r="M9487" s="100"/>
      <c r="Q9487" s="99"/>
      <c r="R9487" s="340"/>
      <c r="S9487" s="119"/>
      <c r="T9487" s="123"/>
      <c r="U9487" s="119"/>
      <c r="V9487" s="99"/>
      <c r="W9487" s="127"/>
      <c r="X9487" s="99"/>
      <c r="Y9487" s="127"/>
    </row>
    <row r="9488" spans="3:25" ht="19" hidden="1">
      <c r="C9488" s="933"/>
      <c r="D9488" s="933"/>
      <c r="E9488" s="19"/>
      <c r="I9488" s="100"/>
      <c r="M9488" s="100"/>
      <c r="Q9488" s="99"/>
      <c r="R9488" s="340"/>
      <c r="S9488" s="119"/>
      <c r="T9488" s="123"/>
      <c r="U9488" s="119"/>
      <c r="V9488" s="99"/>
      <c r="W9488" s="127"/>
      <c r="X9488" s="99"/>
      <c r="Y9488" s="127"/>
    </row>
    <row r="9489" spans="3:25" ht="19" hidden="1">
      <c r="C9489" s="933"/>
      <c r="D9489" s="933"/>
      <c r="E9489" s="19"/>
      <c r="I9489" s="100"/>
      <c r="M9489" s="100"/>
      <c r="Q9489" s="99"/>
      <c r="R9489" s="340"/>
      <c r="S9489" s="119"/>
      <c r="T9489" s="123"/>
      <c r="U9489" s="119"/>
      <c r="V9489" s="99"/>
      <c r="W9489" s="127"/>
      <c r="X9489" s="99"/>
      <c r="Y9489" s="127"/>
    </row>
    <row r="9490" spans="3:25" ht="19" hidden="1">
      <c r="C9490" s="933"/>
      <c r="D9490" s="933"/>
      <c r="E9490" s="19"/>
      <c r="I9490" s="100"/>
      <c r="M9490" s="100"/>
      <c r="Q9490" s="99"/>
      <c r="R9490" s="340"/>
      <c r="S9490" s="119"/>
      <c r="T9490" s="123"/>
      <c r="U9490" s="119"/>
      <c r="V9490" s="99"/>
      <c r="W9490" s="127"/>
      <c r="X9490" s="99"/>
      <c r="Y9490" s="127"/>
    </row>
    <row r="9491" spans="3:25" ht="19" hidden="1">
      <c r="C9491" s="933"/>
      <c r="D9491" s="933"/>
      <c r="E9491" s="19"/>
      <c r="I9491" s="100"/>
      <c r="M9491" s="100"/>
      <c r="Q9491" s="99"/>
      <c r="R9491" s="340"/>
      <c r="S9491" s="119"/>
      <c r="T9491" s="123"/>
      <c r="U9491" s="119"/>
      <c r="V9491" s="99"/>
      <c r="W9491" s="127"/>
      <c r="X9491" s="99"/>
      <c r="Y9491" s="127"/>
    </row>
    <row r="9492" spans="3:25" ht="19" hidden="1">
      <c r="C9492" s="933"/>
      <c r="D9492" s="933"/>
      <c r="E9492" s="19"/>
      <c r="I9492" s="100"/>
      <c r="M9492" s="100"/>
      <c r="Q9492" s="99"/>
      <c r="R9492" s="340"/>
      <c r="S9492" s="119"/>
      <c r="T9492" s="123"/>
      <c r="U9492" s="119"/>
      <c r="V9492" s="99"/>
      <c r="W9492" s="127"/>
      <c r="X9492" s="99"/>
      <c r="Y9492" s="127"/>
    </row>
    <row r="9493" spans="3:25" ht="19" hidden="1">
      <c r="C9493" s="933"/>
      <c r="D9493" s="933"/>
      <c r="E9493" s="19"/>
      <c r="I9493" s="100"/>
      <c r="M9493" s="100"/>
      <c r="Q9493" s="99"/>
      <c r="R9493" s="340"/>
      <c r="S9493" s="119"/>
      <c r="T9493" s="123"/>
      <c r="U9493" s="119"/>
      <c r="V9493" s="99"/>
      <c r="W9493" s="127"/>
      <c r="X9493" s="99"/>
      <c r="Y9493" s="127"/>
    </row>
    <row r="9494" spans="3:25" ht="19" hidden="1">
      <c r="C9494" s="933"/>
      <c r="D9494" s="933"/>
      <c r="E9494" s="19"/>
      <c r="I9494" s="100"/>
      <c r="M9494" s="100"/>
      <c r="Q9494" s="99"/>
      <c r="R9494" s="340"/>
      <c r="S9494" s="119"/>
      <c r="T9494" s="123"/>
      <c r="U9494" s="119"/>
      <c r="V9494" s="99"/>
      <c r="W9494" s="127"/>
      <c r="X9494" s="99"/>
      <c r="Y9494" s="127"/>
    </row>
    <row r="9495" spans="3:25" ht="19" hidden="1">
      <c r="C9495" s="933"/>
      <c r="D9495" s="933"/>
      <c r="E9495" s="19"/>
      <c r="I9495" s="100"/>
      <c r="M9495" s="100"/>
      <c r="Q9495" s="99"/>
      <c r="R9495" s="340"/>
      <c r="S9495" s="119"/>
      <c r="T9495" s="123"/>
      <c r="U9495" s="119"/>
      <c r="V9495" s="99"/>
      <c r="W9495" s="127"/>
      <c r="X9495" s="99"/>
      <c r="Y9495" s="127"/>
    </row>
    <row r="9496" spans="3:25" ht="19" hidden="1">
      <c r="C9496" s="933"/>
      <c r="D9496" s="933"/>
      <c r="E9496" s="19"/>
      <c r="I9496" s="100"/>
      <c r="M9496" s="100"/>
      <c r="Q9496" s="99"/>
      <c r="R9496" s="340"/>
      <c r="S9496" s="119"/>
      <c r="T9496" s="123"/>
      <c r="U9496" s="119"/>
      <c r="V9496" s="99"/>
      <c r="W9496" s="127"/>
      <c r="X9496" s="99"/>
      <c r="Y9496" s="127"/>
    </row>
    <row r="9497" spans="3:25" ht="19" hidden="1">
      <c r="C9497" s="933"/>
      <c r="D9497" s="933"/>
      <c r="E9497" s="19"/>
      <c r="I9497" s="100"/>
      <c r="M9497" s="100"/>
      <c r="Q9497" s="99"/>
      <c r="R9497" s="340"/>
      <c r="S9497" s="119"/>
      <c r="T9497" s="123"/>
      <c r="U9497" s="119"/>
      <c r="V9497" s="99"/>
      <c r="W9497" s="127"/>
      <c r="X9497" s="99"/>
      <c r="Y9497" s="127"/>
    </row>
    <row r="9498" spans="3:25" ht="19" hidden="1">
      <c r="C9498" s="933"/>
      <c r="D9498" s="933"/>
      <c r="E9498" s="19"/>
      <c r="I9498" s="100"/>
      <c r="M9498" s="100"/>
      <c r="Q9498" s="99"/>
      <c r="R9498" s="340"/>
      <c r="S9498" s="119"/>
      <c r="T9498" s="123"/>
      <c r="U9498" s="119"/>
      <c r="V9498" s="99"/>
      <c r="W9498" s="127"/>
      <c r="X9498" s="99"/>
      <c r="Y9498" s="127"/>
    </row>
    <row r="9499" spans="3:25" ht="19" hidden="1">
      <c r="C9499" s="933"/>
      <c r="D9499" s="933"/>
      <c r="E9499" s="19"/>
      <c r="I9499" s="100"/>
      <c r="M9499" s="100"/>
      <c r="Q9499" s="99"/>
      <c r="R9499" s="340"/>
      <c r="S9499" s="119"/>
      <c r="T9499" s="123"/>
      <c r="U9499" s="119"/>
      <c r="V9499" s="99"/>
      <c r="W9499" s="127"/>
      <c r="X9499" s="99"/>
      <c r="Y9499" s="127"/>
    </row>
    <row r="9500" spans="3:25" ht="19" hidden="1">
      <c r="C9500" s="933"/>
      <c r="D9500" s="933"/>
      <c r="E9500" s="19"/>
      <c r="I9500" s="100"/>
      <c r="M9500" s="100"/>
      <c r="Q9500" s="99"/>
      <c r="R9500" s="340"/>
      <c r="S9500" s="119"/>
      <c r="T9500" s="123"/>
      <c r="U9500" s="119"/>
      <c r="V9500" s="99"/>
      <c r="W9500" s="127"/>
      <c r="X9500" s="99"/>
      <c r="Y9500" s="127"/>
    </row>
    <row r="9501" spans="3:25" ht="19" hidden="1">
      <c r="C9501" s="933"/>
      <c r="D9501" s="933"/>
      <c r="E9501" s="19"/>
      <c r="I9501" s="100"/>
      <c r="M9501" s="100"/>
      <c r="Q9501" s="99"/>
      <c r="R9501" s="340"/>
      <c r="S9501" s="119"/>
      <c r="T9501" s="123"/>
      <c r="U9501" s="119"/>
      <c r="V9501" s="99"/>
      <c r="W9501" s="127"/>
      <c r="X9501" s="99"/>
      <c r="Y9501" s="127"/>
    </row>
    <row r="9502" spans="3:25" ht="19" hidden="1">
      <c r="C9502" s="933"/>
      <c r="D9502" s="933"/>
      <c r="E9502" s="19"/>
      <c r="I9502" s="100"/>
      <c r="M9502" s="100"/>
      <c r="Q9502" s="99"/>
      <c r="R9502" s="340"/>
      <c r="S9502" s="119"/>
      <c r="T9502" s="123"/>
      <c r="U9502" s="119"/>
      <c r="V9502" s="99"/>
      <c r="W9502" s="127"/>
      <c r="X9502" s="99"/>
      <c r="Y9502" s="127"/>
    </row>
    <row r="9503" spans="3:25" ht="19" hidden="1">
      <c r="C9503" s="933"/>
      <c r="D9503" s="933"/>
      <c r="E9503" s="19"/>
      <c r="I9503" s="100"/>
      <c r="M9503" s="100"/>
      <c r="Q9503" s="99"/>
      <c r="R9503" s="340"/>
      <c r="S9503" s="119"/>
      <c r="T9503" s="123"/>
      <c r="U9503" s="119"/>
      <c r="V9503" s="99"/>
      <c r="W9503" s="127"/>
      <c r="X9503" s="99"/>
      <c r="Y9503" s="127"/>
    </row>
    <row r="9504" spans="3:25" ht="19" hidden="1">
      <c r="C9504" s="933"/>
      <c r="D9504" s="933"/>
      <c r="E9504" s="19"/>
      <c r="I9504" s="100"/>
      <c r="M9504" s="100"/>
      <c r="Q9504" s="99"/>
      <c r="R9504" s="340"/>
      <c r="S9504" s="119"/>
      <c r="T9504" s="123"/>
      <c r="U9504" s="119"/>
      <c r="V9504" s="99"/>
      <c r="W9504" s="127"/>
      <c r="X9504" s="99"/>
      <c r="Y9504" s="127"/>
    </row>
    <row r="9505" spans="3:25" ht="19" hidden="1">
      <c r="C9505" s="933"/>
      <c r="D9505" s="933"/>
      <c r="E9505" s="19"/>
      <c r="I9505" s="100"/>
      <c r="M9505" s="100"/>
      <c r="Q9505" s="99"/>
      <c r="R9505" s="340"/>
      <c r="S9505" s="119"/>
      <c r="T9505" s="123"/>
      <c r="U9505" s="119"/>
      <c r="V9505" s="99"/>
      <c r="W9505" s="127"/>
      <c r="X9505" s="99"/>
      <c r="Y9505" s="127"/>
    </row>
    <row r="9506" spans="3:25" ht="19" hidden="1">
      <c r="C9506" s="933"/>
      <c r="D9506" s="933"/>
      <c r="E9506" s="19"/>
      <c r="I9506" s="100"/>
      <c r="M9506" s="100"/>
      <c r="Q9506" s="99"/>
      <c r="R9506" s="340"/>
      <c r="S9506" s="119"/>
      <c r="T9506" s="123"/>
      <c r="U9506" s="119"/>
      <c r="V9506" s="99"/>
      <c r="W9506" s="127"/>
      <c r="X9506" s="99"/>
      <c r="Y9506" s="127"/>
    </row>
    <row r="9507" spans="3:25" ht="19" hidden="1">
      <c r="C9507" s="933"/>
      <c r="D9507" s="933"/>
      <c r="E9507" s="19"/>
      <c r="I9507" s="100"/>
      <c r="M9507" s="100"/>
      <c r="Q9507" s="99"/>
      <c r="R9507" s="340"/>
      <c r="S9507" s="119"/>
      <c r="T9507" s="123"/>
      <c r="U9507" s="119"/>
      <c r="V9507" s="99"/>
      <c r="W9507" s="127"/>
      <c r="X9507" s="99"/>
      <c r="Y9507" s="127"/>
    </row>
    <row r="9508" spans="3:25" ht="19" hidden="1">
      <c r="C9508" s="933"/>
      <c r="D9508" s="933"/>
      <c r="E9508" s="19"/>
      <c r="I9508" s="100"/>
      <c r="M9508" s="100"/>
      <c r="Q9508" s="99"/>
      <c r="R9508" s="340"/>
      <c r="S9508" s="119"/>
      <c r="T9508" s="123"/>
      <c r="U9508" s="119"/>
      <c r="V9508" s="99"/>
      <c r="W9508" s="127"/>
      <c r="X9508" s="99"/>
      <c r="Y9508" s="127"/>
    </row>
    <row r="9509" spans="3:25" ht="19" hidden="1">
      <c r="C9509" s="933"/>
      <c r="D9509" s="933"/>
      <c r="E9509" s="19"/>
      <c r="I9509" s="100"/>
      <c r="M9509" s="100"/>
      <c r="Q9509" s="99"/>
      <c r="R9509" s="340"/>
      <c r="S9509" s="119"/>
      <c r="T9509" s="123"/>
      <c r="U9509" s="119"/>
      <c r="V9509" s="99"/>
      <c r="W9509" s="127"/>
      <c r="X9509" s="99"/>
      <c r="Y9509" s="127"/>
    </row>
    <row r="9510" spans="3:25" ht="19" hidden="1">
      <c r="C9510" s="933"/>
      <c r="D9510" s="933"/>
      <c r="E9510" s="19"/>
      <c r="I9510" s="100"/>
      <c r="M9510" s="100"/>
      <c r="Q9510" s="99"/>
      <c r="R9510" s="340"/>
      <c r="S9510" s="119"/>
      <c r="T9510" s="123"/>
      <c r="U9510" s="119"/>
      <c r="V9510" s="99"/>
      <c r="W9510" s="127"/>
      <c r="X9510" s="99"/>
      <c r="Y9510" s="127"/>
    </row>
    <row r="9511" spans="3:25" ht="19" hidden="1">
      <c r="C9511" s="933"/>
      <c r="D9511" s="933"/>
      <c r="E9511" s="19"/>
      <c r="I9511" s="100"/>
      <c r="M9511" s="100"/>
      <c r="Q9511" s="99"/>
      <c r="R9511" s="340"/>
      <c r="S9511" s="119"/>
      <c r="T9511" s="123"/>
      <c r="U9511" s="119"/>
      <c r="V9511" s="99"/>
      <c r="W9511" s="127"/>
      <c r="X9511" s="99"/>
      <c r="Y9511" s="127"/>
    </row>
    <row r="9512" spans="3:25" ht="19" hidden="1">
      <c r="C9512" s="933"/>
      <c r="D9512" s="933"/>
      <c r="E9512" s="19"/>
      <c r="I9512" s="100"/>
      <c r="M9512" s="100"/>
      <c r="Q9512" s="99"/>
      <c r="R9512" s="340"/>
      <c r="S9512" s="119"/>
      <c r="T9512" s="123"/>
      <c r="U9512" s="119"/>
      <c r="V9512" s="99"/>
      <c r="W9512" s="127"/>
      <c r="X9512" s="99"/>
      <c r="Y9512" s="127"/>
    </row>
    <row r="9513" spans="3:25" ht="19" hidden="1">
      <c r="C9513" s="933"/>
      <c r="D9513" s="933"/>
      <c r="E9513" s="19"/>
      <c r="I9513" s="100"/>
      <c r="M9513" s="100"/>
      <c r="Q9513" s="99"/>
      <c r="R9513" s="340"/>
      <c r="S9513" s="119"/>
      <c r="T9513" s="123"/>
      <c r="U9513" s="119"/>
      <c r="V9513" s="99"/>
      <c r="W9513" s="127"/>
      <c r="X9513" s="99"/>
      <c r="Y9513" s="127"/>
    </row>
    <row r="9514" spans="3:25" ht="19" hidden="1">
      <c r="C9514" s="933"/>
      <c r="D9514" s="933"/>
      <c r="E9514" s="19"/>
      <c r="I9514" s="100"/>
      <c r="M9514" s="100"/>
      <c r="Q9514" s="99"/>
      <c r="R9514" s="340"/>
      <c r="S9514" s="119"/>
      <c r="T9514" s="123"/>
      <c r="U9514" s="119"/>
      <c r="V9514" s="99"/>
      <c r="W9514" s="127"/>
      <c r="X9514" s="99"/>
      <c r="Y9514" s="127"/>
    </row>
    <row r="9515" spans="3:25" ht="19" hidden="1">
      <c r="C9515" s="933"/>
      <c r="D9515" s="933"/>
      <c r="E9515" s="19"/>
      <c r="I9515" s="100"/>
      <c r="M9515" s="100"/>
      <c r="Q9515" s="99"/>
      <c r="R9515" s="340"/>
      <c r="S9515" s="119"/>
      <c r="T9515" s="123"/>
      <c r="U9515" s="119"/>
      <c r="V9515" s="99"/>
      <c r="W9515" s="127"/>
      <c r="X9515" s="99"/>
      <c r="Y9515" s="127"/>
    </row>
    <row r="9516" spans="3:25" ht="19" hidden="1">
      <c r="C9516" s="933"/>
      <c r="D9516" s="933"/>
      <c r="E9516" s="19"/>
      <c r="I9516" s="100"/>
      <c r="M9516" s="100"/>
      <c r="Q9516" s="99"/>
      <c r="R9516" s="340"/>
      <c r="S9516" s="119"/>
      <c r="T9516" s="123"/>
      <c r="U9516" s="119"/>
      <c r="V9516" s="99"/>
      <c r="W9516" s="127"/>
      <c r="X9516" s="99"/>
      <c r="Y9516" s="127"/>
    </row>
    <row r="9517" spans="3:25" ht="19" hidden="1">
      <c r="C9517" s="933"/>
      <c r="D9517" s="933"/>
      <c r="E9517" s="19"/>
      <c r="I9517" s="100"/>
      <c r="M9517" s="100"/>
      <c r="Q9517" s="99"/>
      <c r="R9517" s="340"/>
      <c r="S9517" s="119"/>
      <c r="T9517" s="123"/>
      <c r="U9517" s="119"/>
      <c r="V9517" s="99"/>
      <c r="W9517" s="127"/>
      <c r="X9517" s="99"/>
      <c r="Y9517" s="127"/>
    </row>
    <row r="9518" spans="3:25" ht="19" hidden="1">
      <c r="C9518" s="933"/>
      <c r="D9518" s="933"/>
      <c r="E9518" s="19"/>
      <c r="I9518" s="100"/>
      <c r="M9518" s="100"/>
      <c r="Q9518" s="99"/>
      <c r="R9518" s="340"/>
      <c r="S9518" s="119"/>
      <c r="T9518" s="123"/>
      <c r="U9518" s="119"/>
      <c r="V9518" s="99"/>
      <c r="W9518" s="127"/>
      <c r="X9518" s="99"/>
      <c r="Y9518" s="127"/>
    </row>
    <row r="9519" spans="3:25" ht="19" hidden="1">
      <c r="C9519" s="933"/>
      <c r="D9519" s="933"/>
      <c r="E9519" s="19"/>
      <c r="I9519" s="100"/>
      <c r="M9519" s="100"/>
      <c r="Q9519" s="99"/>
      <c r="R9519" s="340"/>
      <c r="S9519" s="119"/>
      <c r="T9519" s="123"/>
      <c r="U9519" s="119"/>
      <c r="V9519" s="99"/>
      <c r="W9519" s="127"/>
      <c r="X9519" s="99"/>
      <c r="Y9519" s="127"/>
    </row>
    <row r="9520" spans="3:25" ht="19" hidden="1">
      <c r="C9520" s="933"/>
      <c r="D9520" s="933"/>
      <c r="E9520" s="19"/>
      <c r="I9520" s="100"/>
      <c r="M9520" s="100"/>
      <c r="Q9520" s="99"/>
      <c r="R9520" s="340"/>
      <c r="S9520" s="119"/>
      <c r="T9520" s="123"/>
      <c r="U9520" s="119"/>
      <c r="V9520" s="99"/>
      <c r="W9520" s="127"/>
      <c r="X9520" s="99"/>
      <c r="Y9520" s="127"/>
    </row>
    <row r="9521" spans="3:25" ht="19" hidden="1">
      <c r="C9521" s="933"/>
      <c r="D9521" s="933"/>
      <c r="E9521" s="19"/>
      <c r="I9521" s="100"/>
      <c r="M9521" s="100"/>
      <c r="Q9521" s="99"/>
      <c r="R9521" s="340"/>
      <c r="S9521" s="119"/>
      <c r="T9521" s="123"/>
      <c r="U9521" s="119"/>
      <c r="V9521" s="99"/>
      <c r="W9521" s="127"/>
      <c r="X9521" s="99"/>
      <c r="Y9521" s="127"/>
    </row>
    <row r="9522" spans="3:25" ht="19" hidden="1">
      <c r="C9522" s="933"/>
      <c r="D9522" s="933"/>
      <c r="E9522" s="19"/>
      <c r="I9522" s="100"/>
      <c r="M9522" s="100"/>
      <c r="Q9522" s="99"/>
      <c r="R9522" s="340"/>
      <c r="S9522" s="119"/>
      <c r="T9522" s="123"/>
      <c r="U9522" s="119"/>
      <c r="V9522" s="99"/>
      <c r="W9522" s="127"/>
      <c r="X9522" s="99"/>
      <c r="Y9522" s="127"/>
    </row>
    <row r="9523" spans="3:25" ht="19" hidden="1">
      <c r="C9523" s="933"/>
      <c r="D9523" s="933"/>
      <c r="E9523" s="19"/>
      <c r="I9523" s="100"/>
      <c r="M9523" s="100"/>
      <c r="Q9523" s="99"/>
      <c r="R9523" s="340"/>
      <c r="S9523" s="119"/>
      <c r="T9523" s="123"/>
      <c r="U9523" s="119"/>
      <c r="V9523" s="99"/>
      <c r="W9523" s="127"/>
      <c r="X9523" s="99"/>
      <c r="Y9523" s="127"/>
    </row>
    <row r="9524" spans="3:25" ht="19" hidden="1">
      <c r="C9524" s="933"/>
      <c r="D9524" s="933"/>
      <c r="E9524" s="19"/>
      <c r="I9524" s="100"/>
      <c r="M9524" s="100"/>
      <c r="Q9524" s="99"/>
      <c r="R9524" s="340"/>
      <c r="S9524" s="119"/>
      <c r="T9524" s="123"/>
      <c r="U9524" s="119"/>
      <c r="V9524" s="99"/>
      <c r="W9524" s="127"/>
      <c r="X9524" s="99"/>
      <c r="Y9524" s="127"/>
    </row>
    <row r="9525" spans="3:25" ht="19" hidden="1">
      <c r="C9525" s="933"/>
      <c r="D9525" s="933"/>
      <c r="E9525" s="19"/>
      <c r="I9525" s="100"/>
      <c r="M9525" s="100"/>
      <c r="Q9525" s="99"/>
      <c r="R9525" s="340"/>
      <c r="S9525" s="119"/>
      <c r="T9525" s="123"/>
      <c r="U9525" s="119"/>
      <c r="V9525" s="99"/>
      <c r="W9525" s="127"/>
      <c r="X9525" s="99"/>
      <c r="Y9525" s="127"/>
    </row>
    <row r="9526" spans="3:25" ht="19" hidden="1">
      <c r="C9526" s="933"/>
      <c r="D9526" s="933"/>
      <c r="E9526" s="19"/>
      <c r="I9526" s="100"/>
      <c r="M9526" s="100"/>
      <c r="Q9526" s="99"/>
      <c r="R9526" s="340"/>
      <c r="S9526" s="119"/>
      <c r="T9526" s="123"/>
      <c r="U9526" s="119"/>
      <c r="V9526" s="99"/>
      <c r="W9526" s="127"/>
      <c r="X9526" s="99"/>
      <c r="Y9526" s="127"/>
    </row>
    <row r="9527" spans="3:25" ht="19" hidden="1">
      <c r="C9527" s="933"/>
      <c r="D9527" s="933"/>
      <c r="E9527" s="19"/>
      <c r="I9527" s="100"/>
      <c r="M9527" s="100"/>
      <c r="Q9527" s="99"/>
      <c r="R9527" s="340"/>
      <c r="S9527" s="119"/>
      <c r="T9527" s="123"/>
      <c r="U9527" s="119"/>
      <c r="V9527" s="99"/>
      <c r="W9527" s="127"/>
      <c r="X9527" s="99"/>
      <c r="Y9527" s="127"/>
    </row>
    <row r="9528" spans="3:25" ht="19" hidden="1">
      <c r="C9528" s="933"/>
      <c r="D9528" s="933"/>
      <c r="E9528" s="19"/>
      <c r="I9528" s="100"/>
      <c r="M9528" s="100"/>
      <c r="Q9528" s="99"/>
      <c r="R9528" s="340"/>
      <c r="S9528" s="119"/>
      <c r="T9528" s="123"/>
      <c r="U9528" s="119"/>
      <c r="V9528" s="99"/>
      <c r="W9528" s="127"/>
      <c r="X9528" s="99"/>
      <c r="Y9528" s="127"/>
    </row>
    <row r="9529" spans="3:25" ht="19" hidden="1">
      <c r="C9529" s="933"/>
      <c r="D9529" s="933"/>
      <c r="E9529" s="19"/>
      <c r="I9529" s="100"/>
      <c r="M9529" s="100"/>
      <c r="Q9529" s="99"/>
      <c r="R9529" s="340"/>
      <c r="S9529" s="119"/>
      <c r="T9529" s="123"/>
      <c r="U9529" s="119"/>
      <c r="V9529" s="99"/>
      <c r="W9529" s="127"/>
      <c r="X9529" s="99"/>
      <c r="Y9529" s="127"/>
    </row>
    <row r="9530" spans="3:25" ht="19" hidden="1">
      <c r="C9530" s="933"/>
      <c r="D9530" s="933"/>
      <c r="E9530" s="19"/>
      <c r="I9530" s="100"/>
      <c r="M9530" s="100"/>
      <c r="Q9530" s="99"/>
      <c r="R9530" s="340"/>
      <c r="S9530" s="119"/>
      <c r="T9530" s="123"/>
      <c r="U9530" s="119"/>
      <c r="V9530" s="99"/>
      <c r="W9530" s="127"/>
      <c r="X9530" s="99"/>
      <c r="Y9530" s="127"/>
    </row>
    <row r="9531" spans="3:25" ht="19" hidden="1">
      <c r="C9531" s="933"/>
      <c r="D9531" s="933"/>
      <c r="E9531" s="19"/>
      <c r="I9531" s="100"/>
      <c r="M9531" s="100"/>
      <c r="Q9531" s="99"/>
      <c r="R9531" s="340"/>
      <c r="S9531" s="119"/>
      <c r="T9531" s="123"/>
      <c r="U9531" s="119"/>
      <c r="V9531" s="99"/>
      <c r="W9531" s="127"/>
      <c r="X9531" s="99"/>
      <c r="Y9531" s="127"/>
    </row>
    <row r="9532" spans="3:25" ht="19" hidden="1">
      <c r="C9532" s="933"/>
      <c r="D9532" s="933"/>
      <c r="E9532" s="19"/>
      <c r="I9532" s="100"/>
      <c r="M9532" s="100"/>
      <c r="Q9532" s="99"/>
      <c r="R9532" s="340"/>
      <c r="S9532" s="119"/>
      <c r="T9532" s="123"/>
      <c r="U9532" s="119"/>
      <c r="V9532" s="99"/>
      <c r="W9532" s="127"/>
      <c r="X9532" s="99"/>
      <c r="Y9532" s="127"/>
    </row>
    <row r="9533" spans="3:25" ht="19" hidden="1">
      <c r="C9533" s="933"/>
      <c r="D9533" s="933"/>
      <c r="E9533" s="19"/>
      <c r="I9533" s="100"/>
      <c r="M9533" s="100"/>
      <c r="Q9533" s="99"/>
      <c r="R9533" s="340"/>
      <c r="S9533" s="119"/>
      <c r="T9533" s="123"/>
      <c r="U9533" s="119"/>
      <c r="V9533" s="99"/>
      <c r="W9533" s="127"/>
      <c r="X9533" s="99"/>
      <c r="Y9533" s="127"/>
    </row>
    <row r="9534" spans="3:25" ht="19" hidden="1">
      <c r="C9534" s="933"/>
      <c r="D9534" s="933"/>
      <c r="E9534" s="19"/>
      <c r="I9534" s="100"/>
      <c r="M9534" s="100"/>
      <c r="Q9534" s="99"/>
      <c r="R9534" s="340"/>
      <c r="S9534" s="119"/>
      <c r="T9534" s="123"/>
      <c r="U9534" s="119"/>
      <c r="V9534" s="99"/>
      <c r="W9534" s="127"/>
      <c r="X9534" s="99"/>
      <c r="Y9534" s="127"/>
    </row>
    <row r="9535" spans="3:25" ht="19" hidden="1">
      <c r="C9535" s="933"/>
      <c r="D9535" s="933"/>
      <c r="E9535" s="19"/>
      <c r="I9535" s="100"/>
      <c r="M9535" s="100"/>
      <c r="Q9535" s="99"/>
      <c r="R9535" s="340"/>
      <c r="S9535" s="119"/>
      <c r="T9535" s="123"/>
      <c r="U9535" s="119"/>
      <c r="V9535" s="99"/>
      <c r="W9535" s="127"/>
      <c r="X9535" s="99"/>
      <c r="Y9535" s="127"/>
    </row>
    <row r="9536" spans="3:25" ht="19" hidden="1">
      <c r="C9536" s="933"/>
      <c r="D9536" s="933"/>
      <c r="E9536" s="19"/>
      <c r="I9536" s="100"/>
      <c r="M9536" s="100"/>
      <c r="Q9536" s="99"/>
      <c r="R9536" s="340"/>
      <c r="S9536" s="119"/>
      <c r="T9536" s="123"/>
      <c r="U9536" s="119"/>
      <c r="V9536" s="99"/>
      <c r="W9536" s="127"/>
      <c r="X9536" s="99"/>
      <c r="Y9536" s="127"/>
    </row>
    <row r="9537" spans="3:25" ht="19" hidden="1">
      <c r="C9537" s="933"/>
      <c r="D9537" s="933"/>
      <c r="E9537" s="19"/>
      <c r="I9537" s="100"/>
      <c r="M9537" s="100"/>
      <c r="Q9537" s="99"/>
      <c r="R9537" s="340"/>
      <c r="S9537" s="119"/>
      <c r="T9537" s="123"/>
      <c r="U9537" s="119"/>
      <c r="V9537" s="99"/>
      <c r="W9537" s="127"/>
      <c r="X9537" s="99"/>
      <c r="Y9537" s="127"/>
    </row>
    <row r="9538" spans="3:25" ht="19" hidden="1">
      <c r="C9538" s="933"/>
      <c r="D9538" s="933"/>
      <c r="E9538" s="19"/>
      <c r="I9538" s="100"/>
      <c r="M9538" s="100"/>
      <c r="Q9538" s="99"/>
      <c r="R9538" s="340"/>
      <c r="S9538" s="119"/>
      <c r="T9538" s="123"/>
      <c r="U9538" s="119"/>
      <c r="V9538" s="99"/>
      <c r="W9538" s="127"/>
      <c r="X9538" s="99"/>
      <c r="Y9538" s="127"/>
    </row>
    <row r="9539" spans="3:25" ht="19" hidden="1">
      <c r="C9539" s="933"/>
      <c r="D9539" s="933"/>
      <c r="E9539" s="19"/>
      <c r="I9539" s="100"/>
      <c r="M9539" s="100"/>
      <c r="Q9539" s="99"/>
      <c r="R9539" s="340"/>
      <c r="S9539" s="119"/>
      <c r="T9539" s="123"/>
      <c r="U9539" s="119"/>
      <c r="V9539" s="99"/>
      <c r="W9539" s="127"/>
      <c r="X9539" s="99"/>
      <c r="Y9539" s="127"/>
    </row>
    <row r="9540" spans="3:25" ht="19" hidden="1">
      <c r="C9540" s="933"/>
      <c r="D9540" s="933"/>
      <c r="E9540" s="19"/>
      <c r="I9540" s="100"/>
      <c r="M9540" s="100"/>
      <c r="Q9540" s="99"/>
      <c r="R9540" s="340"/>
      <c r="S9540" s="119"/>
      <c r="T9540" s="123"/>
      <c r="U9540" s="119"/>
      <c r="V9540" s="99"/>
      <c r="W9540" s="127"/>
      <c r="X9540" s="99"/>
      <c r="Y9540" s="127"/>
    </row>
    <row r="9541" spans="3:25" ht="19" hidden="1">
      <c r="C9541" s="933"/>
      <c r="D9541" s="933"/>
      <c r="E9541" s="19"/>
      <c r="I9541" s="100"/>
      <c r="M9541" s="100"/>
      <c r="Q9541" s="99"/>
      <c r="R9541" s="340"/>
      <c r="S9541" s="119"/>
      <c r="T9541" s="123"/>
      <c r="U9541" s="119"/>
      <c r="V9541" s="99"/>
      <c r="W9541" s="127"/>
      <c r="X9541" s="99"/>
      <c r="Y9541" s="127"/>
    </row>
    <row r="9542" spans="3:25" ht="19" hidden="1">
      <c r="C9542" s="933"/>
      <c r="D9542" s="933"/>
      <c r="E9542" s="19"/>
      <c r="I9542" s="100"/>
      <c r="M9542" s="100"/>
      <c r="Q9542" s="99"/>
      <c r="R9542" s="340"/>
      <c r="S9542" s="119"/>
      <c r="T9542" s="123"/>
      <c r="U9542" s="119"/>
      <c r="V9542" s="99"/>
      <c r="W9542" s="127"/>
      <c r="X9542" s="99"/>
      <c r="Y9542" s="127"/>
    </row>
    <row r="9543" spans="3:25" ht="19" hidden="1">
      <c r="C9543" s="933"/>
      <c r="D9543" s="933"/>
      <c r="E9543" s="19"/>
      <c r="I9543" s="100"/>
      <c r="M9543" s="100"/>
      <c r="Q9543" s="99"/>
      <c r="R9543" s="340"/>
      <c r="S9543" s="119"/>
      <c r="T9543" s="123"/>
      <c r="U9543" s="119"/>
      <c r="V9543" s="99"/>
      <c r="W9543" s="127"/>
      <c r="X9543" s="99"/>
      <c r="Y9543" s="127"/>
    </row>
    <row r="9544" spans="3:25" ht="19" hidden="1">
      <c r="C9544" s="933"/>
      <c r="D9544" s="933"/>
      <c r="E9544" s="19"/>
      <c r="I9544" s="100"/>
      <c r="M9544" s="100"/>
      <c r="Q9544" s="99"/>
      <c r="R9544" s="340"/>
      <c r="S9544" s="119"/>
      <c r="T9544" s="123"/>
      <c r="U9544" s="119"/>
      <c r="V9544" s="99"/>
      <c r="W9544" s="127"/>
      <c r="X9544" s="99"/>
      <c r="Y9544" s="127"/>
    </row>
    <row r="9545" spans="3:25" ht="19" hidden="1">
      <c r="C9545" s="933"/>
      <c r="D9545" s="933"/>
      <c r="E9545" s="19"/>
      <c r="I9545" s="100"/>
      <c r="M9545" s="100"/>
      <c r="Q9545" s="99"/>
      <c r="R9545" s="340"/>
      <c r="S9545" s="119"/>
      <c r="T9545" s="123"/>
      <c r="U9545" s="119"/>
      <c r="V9545" s="99"/>
      <c r="W9545" s="127"/>
      <c r="X9545" s="99"/>
      <c r="Y9545" s="127"/>
    </row>
    <row r="9546" spans="3:25" ht="19" hidden="1">
      <c r="C9546" s="933"/>
      <c r="D9546" s="933"/>
      <c r="E9546" s="19"/>
      <c r="I9546" s="100"/>
      <c r="M9546" s="100"/>
      <c r="Q9546" s="99"/>
      <c r="R9546" s="340"/>
      <c r="S9546" s="119"/>
      <c r="T9546" s="123"/>
      <c r="U9546" s="119"/>
      <c r="V9546" s="99"/>
      <c r="W9546" s="127"/>
      <c r="X9546" s="99"/>
      <c r="Y9546" s="127"/>
    </row>
    <row r="9547" spans="3:25" ht="19" hidden="1">
      <c r="C9547" s="933"/>
      <c r="D9547" s="933"/>
      <c r="E9547" s="19"/>
      <c r="I9547" s="100"/>
      <c r="M9547" s="100"/>
      <c r="Q9547" s="99"/>
      <c r="R9547" s="340"/>
      <c r="S9547" s="119"/>
      <c r="T9547" s="123"/>
      <c r="U9547" s="119"/>
      <c r="V9547" s="99"/>
      <c r="W9547" s="127"/>
      <c r="X9547" s="99"/>
      <c r="Y9547" s="127"/>
    </row>
    <row r="9548" spans="3:25" ht="19" hidden="1">
      <c r="C9548" s="933"/>
      <c r="D9548" s="933"/>
      <c r="E9548" s="19"/>
      <c r="I9548" s="100"/>
      <c r="M9548" s="100"/>
      <c r="Q9548" s="99"/>
      <c r="R9548" s="340"/>
      <c r="S9548" s="119"/>
      <c r="T9548" s="123"/>
      <c r="U9548" s="119"/>
      <c r="V9548" s="99"/>
      <c r="W9548" s="127"/>
      <c r="X9548" s="99"/>
      <c r="Y9548" s="127"/>
    </row>
    <row r="9549" spans="3:25" ht="19" hidden="1">
      <c r="C9549" s="933"/>
      <c r="D9549" s="933"/>
      <c r="E9549" s="19"/>
      <c r="I9549" s="100"/>
      <c r="M9549" s="100"/>
      <c r="Q9549" s="99"/>
      <c r="R9549" s="340"/>
      <c r="S9549" s="119"/>
      <c r="T9549" s="123"/>
      <c r="U9549" s="119"/>
      <c r="V9549" s="99"/>
      <c r="W9549" s="127"/>
      <c r="X9549" s="99"/>
      <c r="Y9549" s="127"/>
    </row>
    <row r="9550" spans="3:25" ht="19" hidden="1">
      <c r="C9550" s="933"/>
      <c r="D9550" s="933"/>
      <c r="E9550" s="19"/>
      <c r="I9550" s="100"/>
      <c r="M9550" s="100"/>
      <c r="Q9550" s="99"/>
      <c r="R9550" s="340"/>
      <c r="S9550" s="119"/>
      <c r="T9550" s="123"/>
      <c r="U9550" s="119"/>
      <c r="V9550" s="99"/>
      <c r="W9550" s="127"/>
      <c r="X9550" s="99"/>
      <c r="Y9550" s="127"/>
    </row>
    <row r="9551" spans="3:25" ht="19" hidden="1">
      <c r="C9551" s="933"/>
      <c r="D9551" s="933"/>
      <c r="E9551" s="19"/>
      <c r="I9551" s="100"/>
      <c r="M9551" s="100"/>
      <c r="Q9551" s="99"/>
      <c r="R9551" s="340"/>
      <c r="S9551" s="119"/>
      <c r="T9551" s="123"/>
      <c r="U9551" s="119"/>
      <c r="V9551" s="99"/>
      <c r="W9551" s="127"/>
      <c r="X9551" s="99"/>
      <c r="Y9551" s="127"/>
    </row>
    <row r="9552" spans="3:25" ht="19" hidden="1">
      <c r="C9552" s="933"/>
      <c r="D9552" s="933"/>
      <c r="E9552" s="19"/>
      <c r="I9552" s="100"/>
      <c r="M9552" s="100"/>
      <c r="Q9552" s="99"/>
      <c r="R9552" s="340"/>
      <c r="S9552" s="119"/>
      <c r="T9552" s="123"/>
      <c r="U9552" s="119"/>
      <c r="V9552" s="99"/>
      <c r="W9552" s="127"/>
      <c r="X9552" s="99"/>
      <c r="Y9552" s="127"/>
    </row>
    <row r="9553" spans="3:25" ht="19" hidden="1">
      <c r="C9553" s="933"/>
      <c r="D9553" s="933"/>
      <c r="E9553" s="19"/>
      <c r="I9553" s="100"/>
      <c r="M9553" s="100"/>
      <c r="Q9553" s="99"/>
      <c r="R9553" s="340"/>
      <c r="S9553" s="119"/>
      <c r="T9553" s="123"/>
      <c r="U9553" s="119"/>
      <c r="V9553" s="99"/>
      <c r="W9553" s="127"/>
      <c r="X9553" s="99"/>
      <c r="Y9553" s="127"/>
    </row>
    <row r="9554" spans="3:25" ht="19" hidden="1">
      <c r="C9554" s="933"/>
      <c r="D9554" s="933"/>
      <c r="E9554" s="19"/>
      <c r="I9554" s="100"/>
      <c r="M9554" s="100"/>
      <c r="Q9554" s="99"/>
      <c r="R9554" s="340"/>
      <c r="S9554" s="119"/>
      <c r="T9554" s="123"/>
      <c r="U9554" s="119"/>
      <c r="V9554" s="99"/>
      <c r="W9554" s="127"/>
      <c r="X9554" s="99"/>
      <c r="Y9554" s="127"/>
    </row>
    <row r="9555" spans="3:25" ht="19" hidden="1">
      <c r="C9555" s="933"/>
      <c r="D9555" s="933"/>
      <c r="E9555" s="19"/>
      <c r="I9555" s="100"/>
      <c r="M9555" s="100"/>
      <c r="Q9555" s="99"/>
      <c r="R9555" s="340"/>
      <c r="S9555" s="119"/>
      <c r="T9555" s="123"/>
      <c r="U9555" s="119"/>
      <c r="V9555" s="99"/>
      <c r="W9555" s="127"/>
      <c r="X9555" s="99"/>
      <c r="Y9555" s="127"/>
    </row>
    <row r="9556" spans="3:25" ht="19" hidden="1">
      <c r="C9556" s="933"/>
      <c r="D9556" s="933"/>
      <c r="E9556" s="19"/>
      <c r="I9556" s="100"/>
      <c r="M9556" s="100"/>
      <c r="Q9556" s="99"/>
      <c r="R9556" s="340"/>
      <c r="S9556" s="119"/>
      <c r="T9556" s="123"/>
      <c r="U9556" s="119"/>
      <c r="V9556" s="99"/>
      <c r="W9556" s="127"/>
      <c r="X9556" s="99"/>
      <c r="Y9556" s="127"/>
    </row>
    <row r="9557" spans="3:25" ht="19" hidden="1">
      <c r="C9557" s="933"/>
      <c r="D9557" s="933"/>
      <c r="E9557" s="19"/>
      <c r="I9557" s="100"/>
      <c r="M9557" s="100"/>
      <c r="Q9557" s="99"/>
      <c r="R9557" s="340"/>
      <c r="S9557" s="119"/>
      <c r="T9557" s="123"/>
      <c r="U9557" s="119"/>
      <c r="V9557" s="99"/>
      <c r="W9557" s="127"/>
      <c r="X9557" s="99"/>
      <c r="Y9557" s="127"/>
    </row>
    <row r="9558" spans="3:25" ht="19" hidden="1">
      <c r="C9558" s="933"/>
      <c r="D9558" s="933"/>
      <c r="E9558" s="19"/>
      <c r="I9558" s="100"/>
      <c r="M9558" s="100"/>
      <c r="Q9558" s="99"/>
      <c r="R9558" s="340"/>
      <c r="S9558" s="119"/>
      <c r="T9558" s="123"/>
      <c r="U9558" s="119"/>
      <c r="V9558" s="99"/>
      <c r="W9558" s="127"/>
      <c r="X9558" s="99"/>
      <c r="Y9558" s="127"/>
    </row>
    <row r="9559" spans="3:25" ht="19" hidden="1">
      <c r="C9559" s="933"/>
      <c r="D9559" s="933"/>
      <c r="E9559" s="19"/>
      <c r="I9559" s="100"/>
      <c r="M9559" s="100"/>
      <c r="Q9559" s="99"/>
      <c r="R9559" s="340"/>
      <c r="S9559" s="119"/>
      <c r="T9559" s="123"/>
      <c r="U9559" s="119"/>
      <c r="V9559" s="99"/>
      <c r="W9559" s="127"/>
      <c r="X9559" s="99"/>
      <c r="Y9559" s="127"/>
    </row>
    <row r="9560" spans="3:25" ht="19" hidden="1">
      <c r="C9560" s="933"/>
      <c r="D9560" s="933"/>
      <c r="E9560" s="19"/>
      <c r="I9560" s="100"/>
      <c r="M9560" s="100"/>
      <c r="Q9560" s="99"/>
      <c r="R9560" s="340"/>
      <c r="S9560" s="119"/>
      <c r="T9560" s="123"/>
      <c r="U9560" s="119"/>
      <c r="V9560" s="99"/>
      <c r="W9560" s="127"/>
      <c r="X9560" s="99"/>
      <c r="Y9560" s="127"/>
    </row>
    <row r="9561" spans="3:25" ht="19" hidden="1">
      <c r="C9561" s="933"/>
      <c r="D9561" s="933"/>
      <c r="E9561" s="19"/>
      <c r="I9561" s="100"/>
      <c r="M9561" s="100"/>
      <c r="Q9561" s="99"/>
      <c r="R9561" s="340"/>
      <c r="S9561" s="119"/>
      <c r="T9561" s="123"/>
      <c r="U9561" s="119"/>
      <c r="V9561" s="99"/>
      <c r="W9561" s="127"/>
      <c r="X9561" s="99"/>
      <c r="Y9561" s="127"/>
    </row>
    <row r="9562" spans="3:25" ht="19" hidden="1">
      <c r="C9562" s="933"/>
      <c r="D9562" s="933"/>
      <c r="E9562" s="19"/>
      <c r="I9562" s="100"/>
      <c r="M9562" s="100"/>
      <c r="Q9562" s="99"/>
      <c r="R9562" s="340"/>
      <c r="S9562" s="119"/>
      <c r="T9562" s="123"/>
      <c r="U9562" s="119"/>
      <c r="V9562" s="99"/>
      <c r="W9562" s="127"/>
      <c r="X9562" s="99"/>
      <c r="Y9562" s="127"/>
    </row>
    <row r="9563" spans="3:25" ht="19" hidden="1">
      <c r="C9563" s="933"/>
      <c r="D9563" s="933"/>
      <c r="E9563" s="19"/>
      <c r="I9563" s="100"/>
      <c r="M9563" s="100"/>
      <c r="Q9563" s="99"/>
      <c r="R9563" s="340"/>
      <c r="S9563" s="119"/>
      <c r="T9563" s="123"/>
      <c r="U9563" s="119"/>
      <c r="V9563" s="99"/>
      <c r="W9563" s="127"/>
      <c r="X9563" s="99"/>
      <c r="Y9563" s="127"/>
    </row>
    <row r="9564" spans="3:25" ht="19" hidden="1">
      <c r="C9564" s="933"/>
      <c r="D9564" s="933"/>
      <c r="E9564" s="19"/>
      <c r="I9564" s="100"/>
      <c r="M9564" s="100"/>
      <c r="Q9564" s="99"/>
      <c r="R9564" s="340"/>
      <c r="S9564" s="119"/>
      <c r="T9564" s="123"/>
      <c r="U9564" s="119"/>
      <c r="V9564" s="99"/>
      <c r="W9564" s="127"/>
      <c r="X9564" s="99"/>
      <c r="Y9564" s="127"/>
    </row>
    <row r="9565" spans="3:25" ht="19" hidden="1">
      <c r="C9565" s="933"/>
      <c r="D9565" s="933"/>
      <c r="E9565" s="19"/>
      <c r="I9565" s="100"/>
      <c r="M9565" s="100"/>
      <c r="Q9565" s="99"/>
      <c r="R9565" s="340"/>
      <c r="S9565" s="119"/>
      <c r="T9565" s="123"/>
      <c r="U9565" s="119"/>
      <c r="V9565" s="99"/>
      <c r="W9565" s="127"/>
      <c r="X9565" s="99"/>
      <c r="Y9565" s="127"/>
    </row>
    <row r="9566" spans="3:25" ht="19" hidden="1">
      <c r="C9566" s="933"/>
      <c r="D9566" s="933"/>
      <c r="E9566" s="19"/>
      <c r="I9566" s="100"/>
      <c r="M9566" s="100"/>
      <c r="Q9566" s="99"/>
      <c r="R9566" s="340"/>
      <c r="S9566" s="119"/>
      <c r="T9566" s="123"/>
      <c r="U9566" s="119"/>
      <c r="V9566" s="99"/>
      <c r="W9566" s="127"/>
      <c r="X9566" s="99"/>
      <c r="Y9566" s="127"/>
    </row>
    <row r="9567" spans="3:25" ht="19" hidden="1">
      <c r="C9567" s="933"/>
      <c r="D9567" s="933"/>
      <c r="E9567" s="19"/>
      <c r="I9567" s="100"/>
      <c r="M9567" s="100"/>
      <c r="Q9567" s="99"/>
      <c r="R9567" s="340"/>
      <c r="S9567" s="119"/>
      <c r="T9567" s="123"/>
      <c r="U9567" s="119"/>
      <c r="V9567" s="99"/>
      <c r="W9567" s="127"/>
      <c r="X9567" s="99"/>
      <c r="Y9567" s="127"/>
    </row>
    <row r="9568" spans="3:25" ht="19" hidden="1">
      <c r="C9568" s="933"/>
      <c r="D9568" s="933"/>
      <c r="E9568" s="19"/>
      <c r="I9568" s="100"/>
      <c r="M9568" s="100"/>
      <c r="Q9568" s="99"/>
      <c r="R9568" s="340"/>
      <c r="S9568" s="119"/>
      <c r="T9568" s="123"/>
      <c r="U9568" s="119"/>
      <c r="V9568" s="99"/>
      <c r="W9568" s="127"/>
      <c r="X9568" s="99"/>
      <c r="Y9568" s="127"/>
    </row>
    <row r="9569" spans="3:25" ht="19" hidden="1">
      <c r="C9569" s="933"/>
      <c r="D9569" s="933"/>
      <c r="E9569" s="19"/>
      <c r="I9569" s="100"/>
      <c r="M9569" s="100"/>
      <c r="Q9569" s="99"/>
      <c r="R9569" s="340"/>
      <c r="S9569" s="119"/>
      <c r="T9569" s="123"/>
      <c r="U9569" s="119"/>
      <c r="V9569" s="99"/>
      <c r="W9569" s="127"/>
      <c r="X9569" s="99"/>
      <c r="Y9569" s="127"/>
    </row>
    <row r="9570" spans="3:25" ht="19" hidden="1">
      <c r="C9570" s="933"/>
      <c r="D9570" s="933"/>
      <c r="E9570" s="19"/>
      <c r="I9570" s="100"/>
      <c r="M9570" s="100"/>
      <c r="Q9570" s="99"/>
      <c r="R9570" s="340"/>
      <c r="S9570" s="119"/>
      <c r="T9570" s="123"/>
      <c r="U9570" s="119"/>
      <c r="V9570" s="99"/>
      <c r="W9570" s="127"/>
      <c r="X9570" s="99"/>
      <c r="Y9570" s="127"/>
    </row>
    <row r="9571" spans="3:25" ht="19" hidden="1">
      <c r="C9571" s="933"/>
      <c r="D9571" s="933"/>
      <c r="E9571" s="19"/>
      <c r="I9571" s="100"/>
      <c r="M9571" s="100"/>
      <c r="Q9571" s="99"/>
      <c r="R9571" s="340"/>
      <c r="S9571" s="119"/>
      <c r="T9571" s="123"/>
      <c r="U9571" s="119"/>
      <c r="V9571" s="99"/>
      <c r="W9571" s="127"/>
      <c r="X9571" s="99"/>
      <c r="Y9571" s="127"/>
    </row>
    <row r="9572" spans="3:25" ht="19" hidden="1">
      <c r="C9572" s="933"/>
      <c r="D9572" s="933"/>
      <c r="E9572" s="19"/>
      <c r="I9572" s="100"/>
      <c r="M9572" s="100"/>
      <c r="Q9572" s="99"/>
      <c r="R9572" s="340"/>
      <c r="S9572" s="119"/>
      <c r="T9572" s="123"/>
      <c r="U9572" s="119"/>
      <c r="V9572" s="99"/>
      <c r="W9572" s="127"/>
      <c r="X9572" s="99"/>
      <c r="Y9572" s="127"/>
    </row>
    <row r="9573" spans="3:25" ht="19" hidden="1">
      <c r="C9573" s="933"/>
      <c r="D9573" s="933"/>
      <c r="E9573" s="19"/>
      <c r="I9573" s="100"/>
      <c r="M9573" s="100"/>
      <c r="Q9573" s="99"/>
      <c r="R9573" s="340"/>
      <c r="S9573" s="119"/>
      <c r="T9573" s="123"/>
      <c r="U9573" s="119"/>
      <c r="V9573" s="99"/>
      <c r="W9573" s="127"/>
      <c r="X9573" s="99"/>
      <c r="Y9573" s="127"/>
    </row>
    <row r="9574" spans="3:25" ht="19" hidden="1">
      <c r="C9574" s="933"/>
      <c r="D9574" s="933"/>
      <c r="E9574" s="19"/>
      <c r="I9574" s="100"/>
      <c r="M9574" s="100"/>
      <c r="Q9574" s="99"/>
      <c r="R9574" s="340"/>
      <c r="S9574" s="119"/>
      <c r="T9574" s="123"/>
      <c r="U9574" s="119"/>
      <c r="V9574" s="99"/>
      <c r="W9574" s="127"/>
      <c r="X9574" s="99"/>
      <c r="Y9574" s="127"/>
    </row>
    <row r="9575" spans="3:25" ht="19" hidden="1">
      <c r="C9575" s="933"/>
      <c r="D9575" s="933"/>
      <c r="E9575" s="19"/>
      <c r="I9575" s="100"/>
      <c r="M9575" s="100"/>
      <c r="Q9575" s="99"/>
      <c r="R9575" s="340"/>
      <c r="S9575" s="119"/>
      <c r="T9575" s="123"/>
      <c r="U9575" s="119"/>
      <c r="V9575" s="99"/>
      <c r="W9575" s="127"/>
      <c r="X9575" s="99"/>
      <c r="Y9575" s="127"/>
    </row>
    <row r="9576" spans="3:25" ht="19" hidden="1">
      <c r="C9576" s="933"/>
      <c r="D9576" s="933"/>
      <c r="E9576" s="19"/>
      <c r="I9576" s="100"/>
      <c r="M9576" s="100"/>
      <c r="Q9576" s="99"/>
      <c r="R9576" s="340"/>
      <c r="S9576" s="119"/>
      <c r="T9576" s="123"/>
      <c r="U9576" s="119"/>
      <c r="V9576" s="99"/>
      <c r="W9576" s="127"/>
      <c r="X9576" s="99"/>
      <c r="Y9576" s="127"/>
    </row>
    <row r="9577" spans="3:25" ht="19" hidden="1">
      <c r="C9577" s="933"/>
      <c r="D9577" s="933"/>
      <c r="E9577" s="19"/>
      <c r="I9577" s="100"/>
      <c r="M9577" s="100"/>
      <c r="Q9577" s="99"/>
      <c r="R9577" s="340"/>
      <c r="S9577" s="119"/>
      <c r="T9577" s="123"/>
      <c r="U9577" s="119"/>
      <c r="V9577" s="99"/>
      <c r="W9577" s="127"/>
      <c r="X9577" s="99"/>
      <c r="Y9577" s="127"/>
    </row>
    <row r="9578" spans="3:25" ht="19" hidden="1">
      <c r="C9578" s="933"/>
      <c r="D9578" s="933"/>
      <c r="E9578" s="19"/>
      <c r="I9578" s="100"/>
      <c r="M9578" s="100"/>
      <c r="Q9578" s="99"/>
      <c r="R9578" s="340"/>
      <c r="S9578" s="119"/>
      <c r="T9578" s="123"/>
      <c r="U9578" s="119"/>
      <c r="V9578" s="99"/>
      <c r="W9578" s="127"/>
      <c r="X9578" s="99"/>
      <c r="Y9578" s="127"/>
    </row>
    <row r="9579" spans="3:25" ht="19" hidden="1">
      <c r="C9579" s="933"/>
      <c r="D9579" s="933"/>
      <c r="E9579" s="19"/>
      <c r="I9579" s="100"/>
      <c r="M9579" s="100"/>
      <c r="Q9579" s="99"/>
      <c r="R9579" s="340"/>
      <c r="S9579" s="119"/>
      <c r="T9579" s="123"/>
      <c r="U9579" s="119"/>
      <c r="V9579" s="99"/>
      <c r="W9579" s="127"/>
      <c r="X9579" s="99"/>
      <c r="Y9579" s="127"/>
    </row>
    <row r="9580" spans="3:25" ht="19" hidden="1">
      <c r="C9580" s="933"/>
      <c r="D9580" s="933"/>
      <c r="E9580" s="19"/>
      <c r="I9580" s="100"/>
      <c r="M9580" s="100"/>
      <c r="Q9580" s="99"/>
      <c r="R9580" s="340"/>
      <c r="S9580" s="119"/>
      <c r="T9580" s="123"/>
      <c r="U9580" s="119"/>
      <c r="V9580" s="99"/>
      <c r="W9580" s="127"/>
      <c r="X9580" s="99"/>
      <c r="Y9580" s="127"/>
    </row>
    <row r="9581" spans="3:25" ht="19" hidden="1">
      <c r="C9581" s="933"/>
      <c r="D9581" s="933"/>
      <c r="E9581" s="19"/>
      <c r="I9581" s="100"/>
      <c r="M9581" s="100"/>
      <c r="Q9581" s="99"/>
      <c r="R9581" s="340"/>
      <c r="S9581" s="119"/>
      <c r="T9581" s="123"/>
      <c r="U9581" s="119"/>
      <c r="V9581" s="99"/>
      <c r="W9581" s="127"/>
      <c r="X9581" s="99"/>
      <c r="Y9581" s="127"/>
    </row>
    <row r="9582" spans="3:25" ht="19" hidden="1">
      <c r="C9582" s="933"/>
      <c r="D9582" s="933"/>
      <c r="E9582" s="19"/>
      <c r="I9582" s="100"/>
      <c r="M9582" s="100"/>
      <c r="Q9582" s="99"/>
      <c r="R9582" s="340"/>
      <c r="S9582" s="119"/>
      <c r="T9582" s="123"/>
      <c r="U9582" s="119"/>
      <c r="V9582" s="99"/>
      <c r="W9582" s="127"/>
      <c r="X9582" s="99"/>
      <c r="Y9582" s="127"/>
    </row>
    <row r="9583" spans="3:25" ht="19" hidden="1">
      <c r="C9583" s="933"/>
      <c r="D9583" s="933"/>
      <c r="E9583" s="19"/>
      <c r="I9583" s="100"/>
      <c r="M9583" s="100"/>
      <c r="Q9583" s="99"/>
      <c r="R9583" s="340"/>
      <c r="S9583" s="119"/>
      <c r="T9583" s="123"/>
      <c r="U9583" s="119"/>
      <c r="V9583" s="99"/>
      <c r="W9583" s="127"/>
      <c r="X9583" s="99"/>
      <c r="Y9583" s="127"/>
    </row>
    <row r="9584" spans="3:25" ht="19" hidden="1">
      <c r="C9584" s="933"/>
      <c r="D9584" s="933"/>
      <c r="E9584" s="19"/>
      <c r="I9584" s="100"/>
      <c r="M9584" s="100"/>
      <c r="Q9584" s="99"/>
      <c r="R9584" s="340"/>
      <c r="S9584" s="119"/>
      <c r="T9584" s="123"/>
      <c r="U9584" s="119"/>
      <c r="V9584" s="99"/>
      <c r="W9584" s="127"/>
      <c r="X9584" s="99"/>
      <c r="Y9584" s="127"/>
    </row>
    <row r="9585" spans="3:25" ht="19" hidden="1">
      <c r="C9585" s="933"/>
      <c r="D9585" s="933"/>
      <c r="E9585" s="19"/>
      <c r="I9585" s="100"/>
      <c r="M9585" s="100"/>
      <c r="Q9585" s="99"/>
      <c r="R9585" s="340"/>
      <c r="S9585" s="119"/>
      <c r="T9585" s="123"/>
      <c r="U9585" s="119"/>
      <c r="V9585" s="99"/>
      <c r="W9585" s="127"/>
      <c r="X9585" s="99"/>
      <c r="Y9585" s="127"/>
    </row>
    <row r="9586" spans="3:25" ht="19" hidden="1">
      <c r="C9586" s="933"/>
      <c r="D9586" s="933"/>
      <c r="E9586" s="19"/>
      <c r="I9586" s="100"/>
      <c r="M9586" s="100"/>
      <c r="Q9586" s="99"/>
      <c r="R9586" s="340"/>
      <c r="S9586" s="119"/>
      <c r="T9586" s="123"/>
      <c r="U9586" s="119"/>
      <c r="V9586" s="99"/>
      <c r="W9586" s="127"/>
      <c r="X9586" s="99"/>
      <c r="Y9586" s="127"/>
    </row>
    <row r="9587" spans="3:25" ht="19" hidden="1">
      <c r="C9587" s="933"/>
      <c r="D9587" s="933"/>
      <c r="E9587" s="19"/>
      <c r="I9587" s="100"/>
      <c r="M9587" s="100"/>
      <c r="Q9587" s="99"/>
      <c r="R9587" s="340"/>
      <c r="S9587" s="119"/>
      <c r="T9587" s="123"/>
      <c r="U9587" s="119"/>
      <c r="V9587" s="99"/>
      <c r="W9587" s="127"/>
      <c r="X9587" s="99"/>
      <c r="Y9587" s="127"/>
    </row>
    <row r="9588" spans="3:25" ht="19" hidden="1">
      <c r="C9588" s="933"/>
      <c r="D9588" s="933"/>
      <c r="E9588" s="19"/>
      <c r="I9588" s="100"/>
      <c r="M9588" s="100"/>
      <c r="Q9588" s="99"/>
      <c r="R9588" s="340"/>
      <c r="S9588" s="119"/>
      <c r="T9588" s="123"/>
      <c r="U9588" s="119"/>
      <c r="V9588" s="99"/>
      <c r="W9588" s="127"/>
      <c r="X9588" s="99"/>
      <c r="Y9588" s="127"/>
    </row>
    <row r="9589" spans="3:25" ht="19" hidden="1">
      <c r="C9589" s="933"/>
      <c r="D9589" s="933"/>
      <c r="E9589" s="19"/>
      <c r="I9589" s="100"/>
      <c r="M9589" s="100"/>
      <c r="Q9589" s="99"/>
      <c r="R9589" s="340"/>
      <c r="S9589" s="119"/>
      <c r="T9589" s="123"/>
      <c r="U9589" s="119"/>
      <c r="V9589" s="99"/>
      <c r="W9589" s="127"/>
      <c r="X9589" s="99"/>
      <c r="Y9589" s="127"/>
    </row>
    <row r="9590" spans="3:25" ht="19" hidden="1">
      <c r="C9590" s="933"/>
      <c r="D9590" s="933"/>
      <c r="E9590" s="19"/>
      <c r="I9590" s="100"/>
      <c r="M9590" s="100"/>
      <c r="Q9590" s="99"/>
      <c r="R9590" s="340"/>
      <c r="S9590" s="119"/>
      <c r="T9590" s="123"/>
      <c r="U9590" s="119"/>
      <c r="V9590" s="99"/>
      <c r="W9590" s="127"/>
      <c r="X9590" s="99"/>
      <c r="Y9590" s="127"/>
    </row>
    <row r="9591" spans="3:25" ht="19" hidden="1">
      <c r="C9591" s="933"/>
      <c r="D9591" s="933"/>
      <c r="E9591" s="19"/>
      <c r="I9591" s="100"/>
      <c r="M9591" s="100"/>
      <c r="Q9591" s="99"/>
      <c r="R9591" s="340"/>
      <c r="S9591" s="119"/>
      <c r="T9591" s="123"/>
      <c r="U9591" s="119"/>
      <c r="V9591" s="99"/>
      <c r="W9591" s="127"/>
      <c r="X9591" s="99"/>
      <c r="Y9591" s="127"/>
    </row>
    <row r="9592" spans="3:25" ht="19" hidden="1">
      <c r="C9592" s="933"/>
      <c r="D9592" s="933"/>
      <c r="E9592" s="19"/>
      <c r="I9592" s="100"/>
      <c r="M9592" s="100"/>
      <c r="Q9592" s="99"/>
      <c r="R9592" s="340"/>
      <c r="S9592" s="119"/>
      <c r="T9592" s="123"/>
      <c r="U9592" s="119"/>
      <c r="V9592" s="99"/>
      <c r="W9592" s="127"/>
      <c r="X9592" s="99"/>
      <c r="Y9592" s="127"/>
    </row>
    <row r="9593" spans="3:25" ht="19" hidden="1">
      <c r="C9593" s="933"/>
      <c r="D9593" s="933"/>
      <c r="E9593" s="19"/>
      <c r="I9593" s="100"/>
      <c r="M9593" s="100"/>
      <c r="Q9593" s="99"/>
      <c r="R9593" s="340"/>
      <c r="S9593" s="119"/>
      <c r="T9593" s="123"/>
      <c r="U9593" s="119"/>
      <c r="V9593" s="99"/>
      <c r="W9593" s="127"/>
      <c r="X9593" s="99"/>
      <c r="Y9593" s="127"/>
    </row>
    <row r="9594" spans="3:25" ht="19" hidden="1">
      <c r="C9594" s="933"/>
      <c r="D9594" s="933"/>
      <c r="E9594" s="19"/>
      <c r="I9594" s="100"/>
      <c r="M9594" s="100"/>
      <c r="Q9594" s="99"/>
      <c r="R9594" s="340"/>
      <c r="S9594" s="119"/>
      <c r="T9594" s="123"/>
      <c r="U9594" s="119"/>
      <c r="V9594" s="99"/>
      <c r="W9594" s="127"/>
      <c r="X9594" s="99"/>
      <c r="Y9594" s="127"/>
    </row>
    <row r="9595" spans="3:25" ht="19" hidden="1">
      <c r="C9595" s="933"/>
      <c r="D9595" s="933"/>
      <c r="E9595" s="19"/>
      <c r="I9595" s="100"/>
      <c r="M9595" s="100"/>
      <c r="Q9595" s="99"/>
      <c r="R9595" s="340"/>
      <c r="S9595" s="119"/>
      <c r="T9595" s="123"/>
      <c r="U9595" s="119"/>
      <c r="V9595" s="99"/>
      <c r="W9595" s="127"/>
      <c r="X9595" s="99"/>
      <c r="Y9595" s="127"/>
    </row>
    <row r="9596" spans="3:25" ht="19" hidden="1">
      <c r="C9596" s="933"/>
      <c r="D9596" s="933"/>
      <c r="E9596" s="19"/>
      <c r="I9596" s="100"/>
      <c r="M9596" s="100"/>
      <c r="Q9596" s="99"/>
      <c r="R9596" s="340"/>
      <c r="S9596" s="119"/>
      <c r="T9596" s="123"/>
      <c r="U9596" s="119"/>
      <c r="V9596" s="99"/>
      <c r="W9596" s="127"/>
      <c r="X9596" s="99"/>
      <c r="Y9596" s="127"/>
    </row>
    <row r="9597" spans="3:25" ht="19" hidden="1">
      <c r="C9597" s="933"/>
      <c r="D9597" s="933"/>
      <c r="E9597" s="19"/>
      <c r="I9597" s="100"/>
      <c r="M9597" s="100"/>
      <c r="Q9597" s="99"/>
      <c r="R9597" s="340"/>
      <c r="S9597" s="119"/>
      <c r="T9597" s="123"/>
      <c r="U9597" s="119"/>
      <c r="V9597" s="99"/>
      <c r="W9597" s="127"/>
      <c r="X9597" s="99"/>
      <c r="Y9597" s="127"/>
    </row>
    <row r="9598" spans="3:25" ht="19" hidden="1">
      <c r="C9598" s="933"/>
      <c r="D9598" s="933"/>
      <c r="E9598" s="19"/>
      <c r="I9598" s="100"/>
      <c r="M9598" s="100"/>
      <c r="Q9598" s="99"/>
      <c r="R9598" s="340"/>
      <c r="S9598" s="119"/>
      <c r="T9598" s="123"/>
      <c r="U9598" s="119"/>
      <c r="V9598" s="99"/>
      <c r="W9598" s="127"/>
      <c r="X9598" s="99"/>
      <c r="Y9598" s="127"/>
    </row>
    <row r="9599" spans="3:25" ht="19" hidden="1">
      <c r="C9599" s="933"/>
      <c r="D9599" s="933"/>
      <c r="E9599" s="19"/>
      <c r="I9599" s="100"/>
      <c r="M9599" s="100"/>
      <c r="Q9599" s="99"/>
      <c r="R9599" s="340"/>
      <c r="S9599" s="119"/>
      <c r="T9599" s="123"/>
      <c r="U9599" s="119"/>
      <c r="V9599" s="99"/>
      <c r="W9599" s="127"/>
      <c r="X9599" s="99"/>
      <c r="Y9599" s="127"/>
    </row>
    <row r="9600" spans="3:25" ht="19" hidden="1">
      <c r="C9600" s="933"/>
      <c r="D9600" s="933"/>
      <c r="E9600" s="19"/>
      <c r="I9600" s="100"/>
      <c r="M9600" s="100"/>
      <c r="Q9600" s="99"/>
      <c r="R9600" s="340"/>
      <c r="S9600" s="119"/>
      <c r="T9600" s="123"/>
      <c r="U9600" s="119"/>
      <c r="V9600" s="99"/>
      <c r="W9600" s="127"/>
      <c r="X9600" s="99"/>
      <c r="Y9600" s="127"/>
    </row>
    <row r="9601" spans="3:25" ht="19" hidden="1">
      <c r="C9601" s="933"/>
      <c r="D9601" s="933"/>
      <c r="E9601" s="19"/>
      <c r="I9601" s="100"/>
      <c r="M9601" s="100"/>
      <c r="Q9601" s="99"/>
      <c r="R9601" s="340"/>
      <c r="S9601" s="119"/>
      <c r="T9601" s="123"/>
      <c r="U9601" s="119"/>
      <c r="V9601" s="99"/>
      <c r="W9601" s="127"/>
      <c r="X9601" s="99"/>
      <c r="Y9601" s="127"/>
    </row>
    <row r="9602" spans="3:25" ht="19" hidden="1">
      <c r="C9602" s="933"/>
      <c r="D9602" s="933"/>
      <c r="E9602" s="19"/>
      <c r="I9602" s="100"/>
      <c r="M9602" s="100"/>
      <c r="Q9602" s="99"/>
      <c r="R9602" s="340"/>
      <c r="S9602" s="119"/>
      <c r="T9602" s="123"/>
      <c r="U9602" s="119"/>
      <c r="V9602" s="99"/>
      <c r="W9602" s="127"/>
      <c r="X9602" s="99"/>
      <c r="Y9602" s="127"/>
    </row>
    <row r="9603" spans="3:25" ht="19" hidden="1">
      <c r="C9603" s="933"/>
      <c r="D9603" s="933"/>
      <c r="E9603" s="19"/>
      <c r="I9603" s="100"/>
      <c r="M9603" s="100"/>
      <c r="Q9603" s="99"/>
      <c r="R9603" s="340"/>
      <c r="S9603" s="119"/>
      <c r="T9603" s="123"/>
      <c r="U9603" s="119"/>
      <c r="V9603" s="99"/>
      <c r="W9603" s="127"/>
      <c r="X9603" s="99"/>
      <c r="Y9603" s="127"/>
    </row>
    <row r="9604" spans="3:25" ht="19" hidden="1">
      <c r="C9604" s="933"/>
      <c r="D9604" s="933"/>
      <c r="E9604" s="19"/>
      <c r="I9604" s="100"/>
      <c r="M9604" s="100"/>
      <c r="Q9604" s="99"/>
      <c r="R9604" s="340"/>
      <c r="S9604" s="119"/>
      <c r="T9604" s="123"/>
      <c r="U9604" s="119"/>
      <c r="V9604" s="99"/>
      <c r="W9604" s="127"/>
      <c r="X9604" s="99"/>
      <c r="Y9604" s="127"/>
    </row>
    <row r="9605" spans="3:25" ht="19" hidden="1">
      <c r="C9605" s="933"/>
      <c r="D9605" s="933"/>
      <c r="E9605" s="19"/>
      <c r="I9605" s="100"/>
      <c r="M9605" s="100"/>
      <c r="Q9605" s="99"/>
      <c r="R9605" s="340"/>
      <c r="S9605" s="119"/>
      <c r="T9605" s="123"/>
      <c r="U9605" s="119"/>
      <c r="V9605" s="99"/>
      <c r="W9605" s="127"/>
      <c r="X9605" s="99"/>
      <c r="Y9605" s="127"/>
    </row>
    <row r="9606" spans="3:25" ht="19" hidden="1">
      <c r="C9606" s="933"/>
      <c r="D9606" s="933"/>
      <c r="E9606" s="19"/>
      <c r="I9606" s="100"/>
      <c r="M9606" s="100"/>
      <c r="Q9606" s="99"/>
      <c r="R9606" s="340"/>
      <c r="S9606" s="119"/>
      <c r="T9606" s="123"/>
      <c r="U9606" s="119"/>
      <c r="V9606" s="99"/>
      <c r="W9606" s="127"/>
      <c r="X9606" s="99"/>
      <c r="Y9606" s="127"/>
    </row>
    <row r="9607" spans="3:25" ht="19" hidden="1">
      <c r="C9607" s="933"/>
      <c r="D9607" s="933"/>
      <c r="E9607" s="19"/>
      <c r="I9607" s="100"/>
      <c r="M9607" s="100"/>
      <c r="Q9607" s="99"/>
      <c r="R9607" s="340"/>
      <c r="S9607" s="119"/>
      <c r="T9607" s="123"/>
      <c r="U9607" s="119"/>
      <c r="V9607" s="99"/>
      <c r="W9607" s="127"/>
      <c r="X9607" s="99"/>
      <c r="Y9607" s="127"/>
    </row>
    <row r="9608" spans="3:25" ht="19" hidden="1">
      <c r="C9608" s="933"/>
      <c r="D9608" s="933"/>
      <c r="E9608" s="19"/>
      <c r="I9608" s="100"/>
      <c r="M9608" s="100"/>
      <c r="Q9608" s="99"/>
      <c r="R9608" s="340"/>
      <c r="S9608" s="119"/>
      <c r="T9608" s="123"/>
      <c r="U9608" s="119"/>
      <c r="V9608" s="99"/>
      <c r="W9608" s="127"/>
      <c r="X9608" s="99"/>
      <c r="Y9608" s="127"/>
    </row>
    <row r="9609" spans="3:25" ht="19" hidden="1">
      <c r="C9609" s="933"/>
      <c r="D9609" s="933"/>
      <c r="E9609" s="19"/>
      <c r="I9609" s="100"/>
      <c r="M9609" s="100"/>
      <c r="Q9609" s="99"/>
      <c r="R9609" s="340"/>
      <c r="S9609" s="119"/>
      <c r="T9609" s="123"/>
      <c r="U9609" s="119"/>
      <c r="V9609" s="99"/>
      <c r="W9609" s="127"/>
      <c r="X9609" s="99"/>
      <c r="Y9609" s="127"/>
    </row>
    <row r="9610" spans="3:25" ht="19" hidden="1">
      <c r="C9610" s="933"/>
      <c r="D9610" s="933"/>
      <c r="E9610" s="19"/>
      <c r="I9610" s="100"/>
      <c r="M9610" s="100"/>
      <c r="Q9610" s="99"/>
      <c r="R9610" s="340"/>
      <c r="S9610" s="119"/>
      <c r="T9610" s="123"/>
      <c r="U9610" s="119"/>
      <c r="V9610" s="99"/>
      <c r="W9610" s="127"/>
      <c r="X9610" s="99"/>
      <c r="Y9610" s="127"/>
    </row>
    <row r="9611" spans="3:25" ht="19" hidden="1">
      <c r="C9611" s="933"/>
      <c r="D9611" s="933"/>
      <c r="E9611" s="19"/>
      <c r="I9611" s="100"/>
      <c r="M9611" s="100"/>
      <c r="Q9611" s="99"/>
      <c r="R9611" s="340"/>
      <c r="S9611" s="119"/>
      <c r="T9611" s="123"/>
      <c r="U9611" s="119"/>
      <c r="V9611" s="99"/>
      <c r="W9611" s="127"/>
      <c r="X9611" s="99"/>
      <c r="Y9611" s="127"/>
    </row>
    <row r="9612" spans="3:25" ht="19" hidden="1">
      <c r="C9612" s="933"/>
      <c r="D9612" s="933"/>
      <c r="E9612" s="19"/>
      <c r="I9612" s="100"/>
      <c r="M9612" s="100"/>
      <c r="Q9612" s="99"/>
      <c r="R9612" s="340"/>
      <c r="S9612" s="119"/>
      <c r="T9612" s="123"/>
      <c r="U9612" s="119"/>
      <c r="V9612" s="99"/>
      <c r="W9612" s="127"/>
      <c r="X9612" s="99"/>
      <c r="Y9612" s="127"/>
    </row>
    <row r="9613" spans="3:25" ht="19" hidden="1">
      <c r="C9613" s="933"/>
      <c r="D9613" s="933"/>
      <c r="E9613" s="19"/>
      <c r="I9613" s="100"/>
      <c r="M9613" s="100"/>
      <c r="Q9613" s="99"/>
      <c r="R9613" s="340"/>
      <c r="S9613" s="119"/>
      <c r="T9613" s="123"/>
      <c r="U9613" s="119"/>
      <c r="V9613" s="99"/>
      <c r="W9613" s="127"/>
      <c r="X9613" s="99"/>
      <c r="Y9613" s="127"/>
    </row>
    <row r="9614" spans="3:25" ht="19" hidden="1">
      <c r="C9614" s="933"/>
      <c r="D9614" s="933"/>
      <c r="E9614" s="19"/>
      <c r="I9614" s="100"/>
      <c r="M9614" s="100"/>
      <c r="Q9614" s="99"/>
      <c r="R9614" s="340"/>
      <c r="S9614" s="119"/>
      <c r="T9614" s="123"/>
      <c r="U9614" s="119"/>
      <c r="V9614" s="99"/>
      <c r="W9614" s="127"/>
      <c r="X9614" s="99"/>
      <c r="Y9614" s="127"/>
    </row>
    <row r="9615" spans="3:25" ht="19" hidden="1">
      <c r="C9615" s="933"/>
      <c r="D9615" s="933"/>
      <c r="E9615" s="19"/>
      <c r="I9615" s="100"/>
      <c r="M9615" s="100"/>
      <c r="Q9615" s="99"/>
      <c r="R9615" s="340"/>
      <c r="S9615" s="119"/>
      <c r="T9615" s="123"/>
      <c r="U9615" s="119"/>
      <c r="V9615" s="99"/>
      <c r="W9615" s="127"/>
      <c r="X9615" s="99"/>
      <c r="Y9615" s="127"/>
    </row>
    <row r="9616" spans="3:25" ht="19" hidden="1">
      <c r="C9616" s="933"/>
      <c r="D9616" s="933"/>
      <c r="E9616" s="19"/>
      <c r="I9616" s="100"/>
      <c r="M9616" s="100"/>
      <c r="Q9616" s="99"/>
      <c r="R9616" s="340"/>
      <c r="S9616" s="119"/>
      <c r="T9616" s="123"/>
      <c r="U9616" s="119"/>
      <c r="V9616" s="99"/>
      <c r="W9616" s="127"/>
      <c r="X9616" s="99"/>
      <c r="Y9616" s="127"/>
    </row>
    <row r="9617" spans="3:25" ht="19" hidden="1">
      <c r="C9617" s="933"/>
      <c r="D9617" s="933"/>
      <c r="E9617" s="19"/>
      <c r="I9617" s="100"/>
      <c r="M9617" s="100"/>
      <c r="Q9617" s="99"/>
      <c r="R9617" s="340"/>
      <c r="S9617" s="119"/>
      <c r="T9617" s="123"/>
      <c r="U9617" s="119"/>
      <c r="V9617" s="99"/>
      <c r="W9617" s="127"/>
      <c r="X9617" s="99"/>
      <c r="Y9617" s="127"/>
    </row>
    <row r="9618" spans="3:25" ht="19" hidden="1">
      <c r="C9618" s="933"/>
      <c r="D9618" s="933"/>
      <c r="E9618" s="19"/>
      <c r="I9618" s="100"/>
      <c r="M9618" s="100"/>
      <c r="Q9618" s="99"/>
      <c r="R9618" s="340"/>
      <c r="S9618" s="119"/>
      <c r="T9618" s="123"/>
      <c r="U9618" s="119"/>
      <c r="V9618" s="99"/>
      <c r="W9618" s="127"/>
      <c r="X9618" s="99"/>
      <c r="Y9618" s="127"/>
    </row>
    <row r="9619" spans="3:25" ht="19" hidden="1">
      <c r="C9619" s="933"/>
      <c r="D9619" s="933"/>
      <c r="E9619" s="19"/>
      <c r="I9619" s="100"/>
      <c r="M9619" s="100"/>
      <c r="Q9619" s="99"/>
      <c r="R9619" s="340"/>
      <c r="S9619" s="119"/>
      <c r="T9619" s="123"/>
      <c r="U9619" s="119"/>
      <c r="V9619" s="99"/>
      <c r="W9619" s="127"/>
      <c r="X9619" s="99"/>
      <c r="Y9619" s="127"/>
    </row>
    <row r="9620" spans="3:25" ht="19" hidden="1">
      <c r="C9620" s="933"/>
      <c r="D9620" s="933"/>
      <c r="E9620" s="19"/>
      <c r="I9620" s="100"/>
      <c r="M9620" s="100"/>
      <c r="Q9620" s="99"/>
      <c r="R9620" s="340"/>
      <c r="S9620" s="119"/>
      <c r="T9620" s="123"/>
      <c r="U9620" s="119"/>
      <c r="V9620" s="99"/>
      <c r="W9620" s="127"/>
      <c r="X9620" s="99"/>
      <c r="Y9620" s="127"/>
    </row>
    <row r="9621" spans="3:25" ht="19" hidden="1">
      <c r="C9621" s="933"/>
      <c r="D9621" s="933"/>
      <c r="E9621" s="19"/>
      <c r="I9621" s="100"/>
      <c r="M9621" s="100"/>
      <c r="Q9621" s="99"/>
      <c r="R9621" s="340"/>
      <c r="S9621" s="119"/>
      <c r="T9621" s="123"/>
      <c r="U9621" s="119"/>
      <c r="V9621" s="99"/>
      <c r="W9621" s="127"/>
      <c r="X9621" s="99"/>
      <c r="Y9621" s="127"/>
    </row>
    <row r="9622" spans="3:25" ht="19" hidden="1">
      <c r="C9622" s="933"/>
      <c r="D9622" s="933"/>
      <c r="E9622" s="19"/>
      <c r="I9622" s="100"/>
      <c r="M9622" s="100"/>
      <c r="Q9622" s="99"/>
      <c r="R9622" s="340"/>
      <c r="S9622" s="119"/>
      <c r="T9622" s="123"/>
      <c r="U9622" s="119"/>
      <c r="V9622" s="99"/>
      <c r="W9622" s="127"/>
      <c r="X9622" s="99"/>
      <c r="Y9622" s="127"/>
    </row>
    <row r="9623" spans="3:25" ht="19" hidden="1">
      <c r="C9623" s="933"/>
      <c r="D9623" s="933"/>
      <c r="E9623" s="19"/>
      <c r="I9623" s="100"/>
      <c r="M9623" s="100"/>
      <c r="Q9623" s="99"/>
      <c r="R9623" s="340"/>
      <c r="S9623" s="119"/>
      <c r="T9623" s="123"/>
      <c r="U9623" s="119"/>
      <c r="V9623" s="99"/>
      <c r="W9623" s="127"/>
      <c r="X9623" s="99"/>
      <c r="Y9623" s="127"/>
    </row>
    <row r="9624" spans="3:25" ht="19" hidden="1">
      <c r="C9624" s="933"/>
      <c r="D9624" s="933"/>
      <c r="E9624" s="19"/>
      <c r="I9624" s="100"/>
      <c r="M9624" s="100"/>
      <c r="Q9624" s="99"/>
      <c r="R9624" s="340"/>
      <c r="S9624" s="119"/>
      <c r="T9624" s="123"/>
      <c r="U9624" s="119"/>
      <c r="V9624" s="99"/>
      <c r="W9624" s="127"/>
      <c r="X9624" s="99"/>
      <c r="Y9624" s="127"/>
    </row>
    <row r="9625" spans="3:25" ht="19" hidden="1">
      <c r="C9625" s="933"/>
      <c r="D9625" s="933"/>
      <c r="E9625" s="19"/>
      <c r="I9625" s="100"/>
      <c r="M9625" s="100"/>
      <c r="Q9625" s="99"/>
      <c r="R9625" s="340"/>
      <c r="S9625" s="119"/>
      <c r="T9625" s="123"/>
      <c r="U9625" s="119"/>
      <c r="V9625" s="99"/>
      <c r="W9625" s="127"/>
      <c r="X9625" s="99"/>
      <c r="Y9625" s="127"/>
    </row>
    <row r="9626" spans="3:25" ht="19" hidden="1">
      <c r="C9626" s="933"/>
      <c r="D9626" s="933"/>
      <c r="E9626" s="19"/>
      <c r="I9626" s="100"/>
      <c r="M9626" s="100"/>
      <c r="Q9626" s="99"/>
      <c r="R9626" s="340"/>
      <c r="S9626" s="119"/>
      <c r="T9626" s="123"/>
      <c r="U9626" s="119"/>
      <c r="V9626" s="99"/>
      <c r="W9626" s="127"/>
      <c r="X9626" s="99"/>
      <c r="Y9626" s="127"/>
    </row>
    <row r="9627" spans="3:25" ht="19" hidden="1">
      <c r="C9627" s="933"/>
      <c r="D9627" s="933"/>
      <c r="E9627" s="19"/>
      <c r="I9627" s="100"/>
      <c r="M9627" s="100"/>
      <c r="Q9627" s="99"/>
      <c r="R9627" s="340"/>
      <c r="S9627" s="119"/>
      <c r="T9627" s="123"/>
      <c r="U9627" s="119"/>
      <c r="V9627" s="99"/>
      <c r="W9627" s="127"/>
      <c r="X9627" s="99"/>
      <c r="Y9627" s="127"/>
    </row>
    <row r="9628" spans="3:25" ht="19" hidden="1">
      <c r="C9628" s="933"/>
      <c r="D9628" s="933"/>
      <c r="E9628" s="19"/>
      <c r="I9628" s="100"/>
      <c r="M9628" s="100"/>
      <c r="Q9628" s="99"/>
      <c r="R9628" s="340"/>
      <c r="S9628" s="119"/>
      <c r="T9628" s="123"/>
      <c r="U9628" s="119"/>
      <c r="V9628" s="99"/>
      <c r="W9628" s="127"/>
      <c r="X9628" s="99"/>
      <c r="Y9628" s="127"/>
    </row>
    <row r="9629" spans="3:25" ht="19" hidden="1">
      <c r="C9629" s="933"/>
      <c r="D9629" s="933"/>
      <c r="E9629" s="19"/>
      <c r="I9629" s="100"/>
      <c r="M9629" s="100"/>
      <c r="Q9629" s="99"/>
      <c r="R9629" s="340"/>
      <c r="S9629" s="119"/>
      <c r="T9629" s="123"/>
      <c r="U9629" s="119"/>
      <c r="V9629" s="99"/>
      <c r="W9629" s="127"/>
      <c r="X9629" s="99"/>
      <c r="Y9629" s="127"/>
    </row>
    <row r="9630" spans="3:25" ht="19" hidden="1">
      <c r="C9630" s="933"/>
      <c r="D9630" s="933"/>
      <c r="E9630" s="19"/>
      <c r="I9630" s="100"/>
      <c r="M9630" s="100"/>
      <c r="Q9630" s="99"/>
      <c r="R9630" s="340"/>
      <c r="S9630" s="119"/>
      <c r="T9630" s="123"/>
      <c r="U9630" s="119"/>
      <c r="V9630" s="99"/>
      <c r="W9630" s="127"/>
      <c r="X9630" s="99"/>
      <c r="Y9630" s="127"/>
    </row>
    <row r="9631" spans="3:25" ht="19" hidden="1">
      <c r="C9631" s="933"/>
      <c r="D9631" s="933"/>
      <c r="E9631" s="19"/>
      <c r="I9631" s="100"/>
      <c r="M9631" s="100"/>
      <c r="Q9631" s="99"/>
      <c r="R9631" s="340"/>
      <c r="S9631" s="119"/>
      <c r="T9631" s="123"/>
      <c r="U9631" s="119"/>
      <c r="V9631" s="99"/>
      <c r="W9631" s="127"/>
      <c r="X9631" s="99"/>
      <c r="Y9631" s="127"/>
    </row>
    <row r="9632" spans="3:25" ht="19" hidden="1">
      <c r="C9632" s="933"/>
      <c r="D9632" s="933"/>
      <c r="E9632" s="19"/>
      <c r="I9632" s="100"/>
      <c r="M9632" s="100"/>
      <c r="Q9632" s="99"/>
      <c r="R9632" s="340"/>
      <c r="S9632" s="119"/>
      <c r="T9632" s="123"/>
      <c r="U9632" s="119"/>
      <c r="V9632" s="99"/>
      <c r="W9632" s="127"/>
      <c r="X9632" s="99"/>
      <c r="Y9632" s="127"/>
    </row>
    <row r="9633" spans="3:25" ht="19" hidden="1">
      <c r="C9633" s="933"/>
      <c r="D9633" s="933"/>
      <c r="E9633" s="19"/>
      <c r="I9633" s="100"/>
      <c r="M9633" s="100"/>
      <c r="Q9633" s="99"/>
      <c r="R9633" s="340"/>
      <c r="S9633" s="119"/>
      <c r="T9633" s="123"/>
      <c r="U9633" s="119"/>
      <c r="V9633" s="99"/>
      <c r="W9633" s="127"/>
      <c r="X9633" s="99"/>
      <c r="Y9633" s="127"/>
    </row>
    <row r="9634" spans="3:25" ht="19" hidden="1">
      <c r="C9634" s="933"/>
      <c r="D9634" s="933"/>
      <c r="E9634" s="19"/>
      <c r="I9634" s="100"/>
      <c r="M9634" s="100"/>
      <c r="Q9634" s="99"/>
      <c r="R9634" s="340"/>
      <c r="S9634" s="119"/>
      <c r="T9634" s="123"/>
      <c r="U9634" s="119"/>
      <c r="V9634" s="99"/>
      <c r="W9634" s="127"/>
      <c r="X9634" s="99"/>
      <c r="Y9634" s="127"/>
    </row>
    <row r="9635" spans="3:25" ht="19" hidden="1">
      <c r="C9635" s="933"/>
      <c r="D9635" s="933"/>
      <c r="E9635" s="19"/>
      <c r="I9635" s="100"/>
      <c r="M9635" s="100"/>
      <c r="Q9635" s="99"/>
      <c r="R9635" s="340"/>
      <c r="S9635" s="119"/>
      <c r="T9635" s="123"/>
      <c r="U9635" s="119"/>
      <c r="V9635" s="99"/>
      <c r="W9635" s="127"/>
      <c r="X9635" s="99"/>
      <c r="Y9635" s="127"/>
    </row>
    <row r="9636" spans="3:25" ht="19" hidden="1">
      <c r="C9636" s="933"/>
      <c r="D9636" s="933"/>
      <c r="E9636" s="19"/>
      <c r="I9636" s="100"/>
      <c r="M9636" s="100"/>
      <c r="Q9636" s="99"/>
      <c r="R9636" s="340"/>
      <c r="S9636" s="119"/>
      <c r="T9636" s="123"/>
      <c r="U9636" s="119"/>
      <c r="V9636" s="99"/>
      <c r="W9636" s="127"/>
      <c r="X9636" s="99"/>
      <c r="Y9636" s="127"/>
    </row>
    <row r="9637" spans="3:25" ht="19" hidden="1">
      <c r="C9637" s="933"/>
      <c r="D9637" s="933"/>
      <c r="E9637" s="19"/>
      <c r="I9637" s="100"/>
      <c r="M9637" s="100"/>
      <c r="Q9637" s="99"/>
      <c r="R9637" s="340"/>
      <c r="S9637" s="119"/>
      <c r="T9637" s="123"/>
      <c r="U9637" s="119"/>
      <c r="V9637" s="99"/>
      <c r="W9637" s="127"/>
      <c r="X9637" s="99"/>
      <c r="Y9637" s="127"/>
    </row>
    <row r="9638" spans="3:25" ht="19" hidden="1">
      <c r="C9638" s="933"/>
      <c r="D9638" s="933"/>
      <c r="E9638" s="19"/>
      <c r="I9638" s="100"/>
      <c r="M9638" s="100"/>
      <c r="Q9638" s="99"/>
      <c r="R9638" s="340"/>
      <c r="S9638" s="119"/>
      <c r="T9638" s="123"/>
      <c r="U9638" s="119"/>
      <c r="V9638" s="99"/>
      <c r="W9638" s="127"/>
      <c r="X9638" s="99"/>
      <c r="Y9638" s="127"/>
    </row>
    <row r="9639" spans="3:25" ht="19" hidden="1">
      <c r="C9639" s="933"/>
      <c r="D9639" s="933"/>
      <c r="E9639" s="19"/>
      <c r="I9639" s="100"/>
      <c r="M9639" s="100"/>
      <c r="Q9639" s="99"/>
      <c r="R9639" s="340"/>
      <c r="S9639" s="119"/>
      <c r="T9639" s="123"/>
      <c r="U9639" s="119"/>
      <c r="V9639" s="99"/>
      <c r="W9639" s="127"/>
      <c r="X9639" s="99"/>
      <c r="Y9639" s="127"/>
    </row>
    <row r="9640" spans="3:25" ht="19" hidden="1">
      <c r="C9640" s="933"/>
      <c r="D9640" s="933"/>
      <c r="E9640" s="19"/>
      <c r="I9640" s="100"/>
      <c r="M9640" s="100"/>
      <c r="Q9640" s="99"/>
      <c r="R9640" s="340"/>
      <c r="S9640" s="119"/>
      <c r="T9640" s="123"/>
      <c r="U9640" s="119"/>
      <c r="V9640" s="99"/>
      <c r="W9640" s="127"/>
      <c r="X9640" s="99"/>
      <c r="Y9640" s="127"/>
    </row>
    <row r="9641" spans="3:25" ht="19" hidden="1">
      <c r="C9641" s="933"/>
      <c r="D9641" s="933"/>
      <c r="E9641" s="19"/>
      <c r="I9641" s="100"/>
      <c r="M9641" s="100"/>
      <c r="Q9641" s="99"/>
      <c r="R9641" s="340"/>
      <c r="S9641" s="119"/>
      <c r="T9641" s="123"/>
      <c r="U9641" s="119"/>
      <c r="V9641" s="99"/>
      <c r="W9641" s="127"/>
      <c r="X9641" s="99"/>
      <c r="Y9641" s="127"/>
    </row>
    <row r="9642" spans="3:25" ht="19" hidden="1">
      <c r="C9642" s="933"/>
      <c r="D9642" s="933"/>
      <c r="E9642" s="19"/>
      <c r="I9642" s="100"/>
      <c r="M9642" s="100"/>
      <c r="Q9642" s="99"/>
      <c r="R9642" s="340"/>
      <c r="S9642" s="119"/>
      <c r="T9642" s="123"/>
      <c r="U9642" s="119"/>
      <c r="V9642" s="99"/>
      <c r="W9642" s="127"/>
      <c r="X9642" s="99"/>
      <c r="Y9642" s="127"/>
    </row>
    <row r="9643" spans="3:25" ht="19" hidden="1">
      <c r="C9643" s="933"/>
      <c r="D9643" s="933"/>
      <c r="E9643" s="19"/>
      <c r="I9643" s="100"/>
      <c r="M9643" s="100"/>
      <c r="Q9643" s="99"/>
      <c r="R9643" s="340"/>
      <c r="S9643" s="119"/>
      <c r="T9643" s="123"/>
      <c r="U9643" s="119"/>
      <c r="V9643" s="99"/>
      <c r="W9643" s="127"/>
      <c r="X9643" s="99"/>
      <c r="Y9643" s="127"/>
    </row>
    <row r="9644" spans="3:25" ht="19" hidden="1">
      <c r="C9644" s="933"/>
      <c r="D9644" s="933"/>
      <c r="E9644" s="19"/>
      <c r="I9644" s="100"/>
      <c r="M9644" s="100"/>
      <c r="Q9644" s="99"/>
      <c r="R9644" s="340"/>
      <c r="S9644" s="119"/>
      <c r="T9644" s="123"/>
      <c r="U9644" s="119"/>
      <c r="V9644" s="99"/>
      <c r="W9644" s="127"/>
      <c r="X9644" s="99"/>
      <c r="Y9644" s="127"/>
    </row>
    <row r="9645" spans="3:25" ht="19" hidden="1">
      <c r="C9645" s="933"/>
      <c r="D9645" s="933"/>
      <c r="E9645" s="19"/>
      <c r="I9645" s="100"/>
      <c r="M9645" s="100"/>
      <c r="Q9645" s="99"/>
      <c r="R9645" s="340"/>
      <c r="S9645" s="119"/>
      <c r="T9645" s="123"/>
      <c r="U9645" s="119"/>
      <c r="V9645" s="99"/>
      <c r="W9645" s="127"/>
      <c r="X9645" s="99"/>
      <c r="Y9645" s="127"/>
    </row>
    <row r="9646" spans="3:25" ht="19" hidden="1">
      <c r="C9646" s="933"/>
      <c r="D9646" s="933"/>
      <c r="E9646" s="19"/>
      <c r="I9646" s="100"/>
      <c r="M9646" s="100"/>
      <c r="Q9646" s="99"/>
      <c r="R9646" s="340"/>
      <c r="S9646" s="119"/>
      <c r="T9646" s="123"/>
      <c r="U9646" s="119"/>
      <c r="V9646" s="99"/>
      <c r="W9646" s="127"/>
      <c r="X9646" s="99"/>
      <c r="Y9646" s="127"/>
    </row>
    <row r="9647" spans="3:25" ht="19" hidden="1">
      <c r="C9647" s="933"/>
      <c r="D9647" s="933"/>
      <c r="E9647" s="19"/>
      <c r="I9647" s="100"/>
      <c r="M9647" s="100"/>
      <c r="Q9647" s="99"/>
      <c r="R9647" s="340"/>
      <c r="S9647" s="119"/>
      <c r="T9647" s="123"/>
      <c r="U9647" s="119"/>
      <c r="V9647" s="99"/>
      <c r="W9647" s="127"/>
      <c r="X9647" s="99"/>
      <c r="Y9647" s="127"/>
    </row>
    <row r="9648" spans="3:25" ht="19" hidden="1">
      <c r="C9648" s="933"/>
      <c r="D9648" s="933"/>
      <c r="E9648" s="19"/>
      <c r="I9648" s="100"/>
      <c r="M9648" s="100"/>
      <c r="Q9648" s="99"/>
      <c r="R9648" s="340"/>
      <c r="S9648" s="119"/>
      <c r="T9648" s="123"/>
      <c r="U9648" s="119"/>
      <c r="V9648" s="99"/>
      <c r="W9648" s="127"/>
      <c r="X9648" s="99"/>
      <c r="Y9648" s="127"/>
    </row>
    <row r="9649" spans="3:25" ht="19" hidden="1">
      <c r="C9649" s="933"/>
      <c r="D9649" s="933"/>
      <c r="E9649" s="19"/>
      <c r="I9649" s="100"/>
      <c r="M9649" s="100"/>
      <c r="Q9649" s="99"/>
      <c r="R9649" s="340"/>
      <c r="S9649" s="119"/>
      <c r="T9649" s="123"/>
      <c r="U9649" s="119"/>
      <c r="V9649" s="99"/>
      <c r="W9649" s="127"/>
      <c r="X9649" s="99"/>
      <c r="Y9649" s="127"/>
    </row>
    <row r="9650" spans="3:25" ht="19" hidden="1">
      <c r="C9650" s="933"/>
      <c r="D9650" s="933"/>
      <c r="E9650" s="19"/>
      <c r="I9650" s="100"/>
      <c r="M9650" s="100"/>
      <c r="Q9650" s="99"/>
      <c r="R9650" s="340"/>
      <c r="S9650" s="119"/>
      <c r="T9650" s="123"/>
      <c r="U9650" s="119"/>
      <c r="V9650" s="99"/>
      <c r="W9650" s="127"/>
      <c r="X9650" s="99"/>
      <c r="Y9650" s="127"/>
    </row>
    <row r="9651" spans="3:25" ht="19" hidden="1">
      <c r="C9651" s="933"/>
      <c r="D9651" s="933"/>
      <c r="E9651" s="19"/>
      <c r="I9651" s="100"/>
      <c r="M9651" s="100"/>
      <c r="Q9651" s="99"/>
      <c r="R9651" s="340"/>
      <c r="S9651" s="119"/>
      <c r="T9651" s="123"/>
      <c r="U9651" s="119"/>
      <c r="V9651" s="99"/>
      <c r="W9651" s="127"/>
      <c r="X9651" s="99"/>
      <c r="Y9651" s="127"/>
    </row>
    <row r="9652" spans="3:25" ht="19" hidden="1">
      <c r="C9652" s="933"/>
      <c r="D9652" s="933"/>
      <c r="E9652" s="19"/>
      <c r="I9652" s="100"/>
      <c r="M9652" s="100"/>
      <c r="Q9652" s="99"/>
      <c r="R9652" s="340"/>
      <c r="S9652" s="119"/>
      <c r="T9652" s="123"/>
      <c r="U9652" s="119"/>
      <c r="V9652" s="99"/>
      <c r="W9652" s="127"/>
      <c r="X9652" s="99"/>
      <c r="Y9652" s="127"/>
    </row>
    <row r="9653" spans="3:25" ht="19" hidden="1">
      <c r="C9653" s="933"/>
      <c r="D9653" s="933"/>
      <c r="E9653" s="19"/>
      <c r="I9653" s="100"/>
      <c r="M9653" s="100"/>
      <c r="Q9653" s="99"/>
      <c r="R9653" s="340"/>
      <c r="S9653" s="119"/>
      <c r="T9653" s="123"/>
      <c r="U9653" s="119"/>
      <c r="V9653" s="99"/>
      <c r="W9653" s="127"/>
      <c r="X9653" s="99"/>
      <c r="Y9653" s="127"/>
    </row>
    <row r="9654" spans="3:25" ht="19" hidden="1">
      <c r="C9654" s="933"/>
      <c r="D9654" s="933"/>
      <c r="E9654" s="19"/>
      <c r="I9654" s="100"/>
      <c r="M9654" s="100"/>
      <c r="Q9654" s="99"/>
      <c r="R9654" s="340"/>
      <c r="S9654" s="119"/>
      <c r="T9654" s="123"/>
      <c r="U9654" s="119"/>
      <c r="V9654" s="99"/>
      <c r="W9654" s="127"/>
      <c r="X9654" s="99"/>
      <c r="Y9654" s="127"/>
    </row>
    <row r="9655" spans="3:25" ht="19" hidden="1">
      <c r="C9655" s="933"/>
      <c r="D9655" s="933"/>
      <c r="E9655" s="19"/>
      <c r="I9655" s="100"/>
      <c r="M9655" s="100"/>
      <c r="Q9655" s="99"/>
      <c r="R9655" s="340"/>
      <c r="S9655" s="119"/>
      <c r="T9655" s="123"/>
      <c r="U9655" s="119"/>
      <c r="V9655" s="99"/>
      <c r="W9655" s="127"/>
      <c r="X9655" s="99"/>
      <c r="Y9655" s="127"/>
    </row>
    <row r="9656" spans="3:25" ht="19" hidden="1">
      <c r="C9656" s="933"/>
      <c r="D9656" s="933"/>
      <c r="E9656" s="19"/>
      <c r="I9656" s="100"/>
      <c r="M9656" s="100"/>
      <c r="Q9656" s="99"/>
      <c r="R9656" s="340"/>
      <c r="S9656" s="119"/>
      <c r="T9656" s="123"/>
      <c r="U9656" s="119"/>
      <c r="V9656" s="99"/>
      <c r="W9656" s="127"/>
      <c r="X9656" s="99"/>
      <c r="Y9656" s="127"/>
    </row>
    <row r="9657" spans="3:25" ht="19" hidden="1">
      <c r="C9657" s="933"/>
      <c r="D9657" s="933"/>
      <c r="E9657" s="19"/>
      <c r="I9657" s="100"/>
      <c r="M9657" s="100"/>
      <c r="Q9657" s="99"/>
      <c r="R9657" s="340"/>
      <c r="S9657" s="119"/>
      <c r="T9657" s="123"/>
      <c r="U9657" s="119"/>
      <c r="V9657" s="99"/>
      <c r="W9657" s="127"/>
      <c r="X9657" s="99"/>
      <c r="Y9657" s="127"/>
    </row>
    <row r="9658" spans="3:25" ht="19" hidden="1">
      <c r="C9658" s="933"/>
      <c r="D9658" s="933"/>
      <c r="E9658" s="19"/>
      <c r="I9658" s="100"/>
      <c r="M9658" s="100"/>
      <c r="Q9658" s="99"/>
      <c r="R9658" s="340"/>
      <c r="S9658" s="119"/>
      <c r="T9658" s="123"/>
      <c r="U9658" s="119"/>
      <c r="V9658" s="99"/>
      <c r="W9658" s="127"/>
      <c r="X9658" s="99"/>
      <c r="Y9658" s="127"/>
    </row>
    <row r="9659" spans="3:25" ht="19" hidden="1">
      <c r="C9659" s="933"/>
      <c r="D9659" s="933"/>
      <c r="E9659" s="19"/>
      <c r="I9659" s="100"/>
      <c r="M9659" s="100"/>
      <c r="Q9659" s="99"/>
      <c r="R9659" s="340"/>
      <c r="S9659" s="119"/>
      <c r="T9659" s="123"/>
      <c r="U9659" s="119"/>
      <c r="V9659" s="99"/>
      <c r="W9659" s="127"/>
      <c r="X9659" s="99"/>
      <c r="Y9659" s="127"/>
    </row>
    <row r="9660" spans="3:25" ht="19" hidden="1">
      <c r="C9660" s="933"/>
      <c r="D9660" s="933"/>
      <c r="E9660" s="19"/>
      <c r="I9660" s="100"/>
      <c r="M9660" s="100"/>
      <c r="Q9660" s="99"/>
      <c r="R9660" s="340"/>
      <c r="S9660" s="119"/>
      <c r="T9660" s="123"/>
      <c r="U9660" s="119"/>
      <c r="V9660" s="99"/>
      <c r="W9660" s="127"/>
      <c r="X9660" s="99"/>
      <c r="Y9660" s="127"/>
    </row>
    <row r="9661" spans="3:25" ht="19" hidden="1">
      <c r="C9661" s="933"/>
      <c r="D9661" s="933"/>
      <c r="E9661" s="19"/>
      <c r="I9661" s="100"/>
      <c r="M9661" s="100"/>
      <c r="Q9661" s="99"/>
      <c r="R9661" s="340"/>
      <c r="S9661" s="119"/>
      <c r="T9661" s="123"/>
      <c r="U9661" s="119"/>
      <c r="V9661" s="99"/>
      <c r="W9661" s="127"/>
      <c r="X9661" s="99"/>
      <c r="Y9661" s="127"/>
    </row>
    <row r="9662" spans="3:25" ht="19" hidden="1">
      <c r="C9662" s="933"/>
      <c r="D9662" s="933"/>
      <c r="E9662" s="19"/>
      <c r="I9662" s="100"/>
      <c r="M9662" s="100"/>
      <c r="Q9662" s="99"/>
      <c r="R9662" s="340"/>
      <c r="S9662" s="119"/>
      <c r="T9662" s="123"/>
      <c r="U9662" s="119"/>
      <c r="V9662" s="99"/>
      <c r="W9662" s="127"/>
      <c r="X9662" s="99"/>
      <c r="Y9662" s="127"/>
    </row>
    <row r="9663" spans="3:25" ht="19" hidden="1">
      <c r="C9663" s="933"/>
      <c r="D9663" s="933"/>
      <c r="E9663" s="19"/>
      <c r="I9663" s="100"/>
      <c r="M9663" s="100"/>
      <c r="Q9663" s="99"/>
      <c r="R9663" s="340"/>
      <c r="S9663" s="119"/>
      <c r="T9663" s="123"/>
      <c r="U9663" s="119"/>
      <c r="V9663" s="99"/>
      <c r="W9663" s="127"/>
      <c r="X9663" s="99"/>
      <c r="Y9663" s="127"/>
    </row>
    <row r="9664" spans="3:25" ht="19" hidden="1">
      <c r="C9664" s="933"/>
      <c r="D9664" s="933"/>
      <c r="E9664" s="19"/>
      <c r="I9664" s="100"/>
      <c r="M9664" s="100"/>
      <c r="Q9664" s="99"/>
      <c r="R9664" s="340"/>
      <c r="S9664" s="119"/>
      <c r="T9664" s="123"/>
      <c r="U9664" s="119"/>
      <c r="V9664" s="99"/>
      <c r="W9664" s="127"/>
      <c r="X9664" s="99"/>
      <c r="Y9664" s="127"/>
    </row>
    <row r="9665" spans="3:25" ht="19" hidden="1">
      <c r="C9665" s="933"/>
      <c r="D9665" s="933"/>
      <c r="E9665" s="19"/>
      <c r="I9665" s="100"/>
      <c r="M9665" s="100"/>
      <c r="Q9665" s="99"/>
      <c r="R9665" s="340"/>
      <c r="S9665" s="119"/>
      <c r="T9665" s="123"/>
      <c r="U9665" s="119"/>
      <c r="V9665" s="99"/>
      <c r="W9665" s="127"/>
      <c r="X9665" s="99"/>
      <c r="Y9665" s="127"/>
    </row>
    <row r="9666" spans="3:25" ht="19" hidden="1">
      <c r="C9666" s="933"/>
      <c r="D9666" s="933"/>
      <c r="E9666" s="19"/>
      <c r="I9666" s="100"/>
      <c r="M9666" s="100"/>
      <c r="Q9666" s="99"/>
      <c r="R9666" s="340"/>
      <c r="S9666" s="119"/>
      <c r="T9666" s="123"/>
      <c r="U9666" s="119"/>
      <c r="V9666" s="99"/>
      <c r="W9666" s="127"/>
      <c r="X9666" s="99"/>
      <c r="Y9666" s="127"/>
    </row>
    <row r="9667" spans="3:25" ht="19" hidden="1">
      <c r="C9667" s="933"/>
      <c r="D9667" s="933"/>
      <c r="E9667" s="19"/>
      <c r="I9667" s="100"/>
      <c r="M9667" s="100"/>
      <c r="Q9667" s="99"/>
      <c r="R9667" s="340"/>
      <c r="S9667" s="119"/>
      <c r="T9667" s="123"/>
      <c r="U9667" s="119"/>
      <c r="V9667" s="99"/>
      <c r="W9667" s="127"/>
      <c r="X9667" s="99"/>
      <c r="Y9667" s="127"/>
    </row>
    <row r="9668" spans="3:25" ht="19" hidden="1">
      <c r="C9668" s="933"/>
      <c r="D9668" s="933"/>
      <c r="E9668" s="19"/>
      <c r="I9668" s="100"/>
      <c r="M9668" s="100"/>
      <c r="Q9668" s="99"/>
      <c r="R9668" s="340"/>
      <c r="S9668" s="119"/>
      <c r="T9668" s="123"/>
      <c r="U9668" s="119"/>
      <c r="V9668" s="99"/>
      <c r="W9668" s="127"/>
      <c r="X9668" s="99"/>
      <c r="Y9668" s="127"/>
    </row>
    <row r="9669" spans="3:25" ht="19" hidden="1">
      <c r="C9669" s="933"/>
      <c r="D9669" s="933"/>
      <c r="E9669" s="19"/>
      <c r="I9669" s="100"/>
      <c r="M9669" s="100"/>
      <c r="Q9669" s="99"/>
      <c r="R9669" s="340"/>
      <c r="S9669" s="119"/>
      <c r="T9669" s="123"/>
      <c r="U9669" s="119"/>
      <c r="V9669" s="99"/>
      <c r="W9669" s="127"/>
      <c r="X9669" s="99"/>
      <c r="Y9669" s="127"/>
    </row>
    <row r="9670" spans="3:25" ht="19" hidden="1">
      <c r="C9670" s="933"/>
      <c r="D9670" s="933"/>
      <c r="E9670" s="19"/>
      <c r="I9670" s="100"/>
      <c r="M9670" s="100"/>
      <c r="Q9670" s="99"/>
      <c r="R9670" s="340"/>
      <c r="S9670" s="119"/>
      <c r="T9670" s="123"/>
      <c r="U9670" s="119"/>
      <c r="V9670" s="99"/>
      <c r="W9670" s="127"/>
      <c r="X9670" s="99"/>
      <c r="Y9670" s="127"/>
    </row>
    <row r="9671" spans="3:25" ht="19" hidden="1">
      <c r="C9671" s="933"/>
      <c r="D9671" s="933"/>
      <c r="E9671" s="19"/>
      <c r="I9671" s="100"/>
      <c r="M9671" s="100"/>
      <c r="Q9671" s="99"/>
      <c r="R9671" s="340"/>
      <c r="S9671" s="119"/>
      <c r="T9671" s="123"/>
      <c r="U9671" s="119"/>
      <c r="V9671" s="99"/>
      <c r="W9671" s="127"/>
      <c r="X9671" s="99"/>
      <c r="Y9671" s="127"/>
    </row>
    <row r="9672" spans="3:25" ht="19" hidden="1">
      <c r="C9672" s="933"/>
      <c r="D9672" s="933"/>
      <c r="E9672" s="19"/>
      <c r="I9672" s="100"/>
      <c r="M9672" s="100"/>
      <c r="Q9672" s="99"/>
      <c r="R9672" s="340"/>
      <c r="S9672" s="119"/>
      <c r="T9672" s="123"/>
      <c r="U9672" s="119"/>
      <c r="V9672" s="99"/>
      <c r="W9672" s="127"/>
      <c r="X9672" s="99"/>
      <c r="Y9672" s="127"/>
    </row>
    <row r="9673" spans="3:25" ht="19" hidden="1">
      <c r="C9673" s="933"/>
      <c r="D9673" s="933"/>
      <c r="E9673" s="19"/>
      <c r="I9673" s="100"/>
      <c r="M9673" s="100"/>
      <c r="Q9673" s="99"/>
      <c r="R9673" s="340"/>
      <c r="S9673" s="119"/>
      <c r="T9673" s="123"/>
      <c r="U9673" s="119"/>
      <c r="V9673" s="99"/>
      <c r="W9673" s="127"/>
      <c r="X9673" s="99"/>
      <c r="Y9673" s="127"/>
    </row>
    <row r="9674" spans="3:25" ht="19" hidden="1">
      <c r="C9674" s="933"/>
      <c r="D9674" s="933"/>
      <c r="E9674" s="19"/>
      <c r="I9674" s="100"/>
      <c r="M9674" s="100"/>
      <c r="Q9674" s="99"/>
      <c r="R9674" s="340"/>
      <c r="S9674" s="119"/>
      <c r="T9674" s="123"/>
      <c r="U9674" s="119"/>
      <c r="V9674" s="99"/>
      <c r="W9674" s="127"/>
      <c r="X9674" s="99"/>
      <c r="Y9674" s="127"/>
    </row>
    <row r="9675" spans="3:25" ht="19" hidden="1">
      <c r="C9675" s="933"/>
      <c r="D9675" s="933"/>
      <c r="E9675" s="19"/>
      <c r="I9675" s="100"/>
      <c r="M9675" s="100"/>
      <c r="Q9675" s="99"/>
      <c r="R9675" s="340"/>
      <c r="S9675" s="119"/>
      <c r="T9675" s="123"/>
      <c r="U9675" s="119"/>
      <c r="V9675" s="99"/>
      <c r="W9675" s="127"/>
      <c r="X9675" s="99"/>
      <c r="Y9675" s="127"/>
    </row>
    <row r="9676" spans="3:25" ht="19" hidden="1">
      <c r="C9676" s="933"/>
      <c r="D9676" s="933"/>
      <c r="E9676" s="19"/>
      <c r="I9676" s="100"/>
      <c r="M9676" s="100"/>
      <c r="Q9676" s="99"/>
      <c r="R9676" s="340"/>
      <c r="S9676" s="119"/>
      <c r="T9676" s="123"/>
      <c r="U9676" s="119"/>
      <c r="V9676" s="99"/>
      <c r="W9676" s="127"/>
      <c r="X9676" s="99"/>
      <c r="Y9676" s="127"/>
    </row>
    <row r="9677" spans="3:25" ht="19" hidden="1">
      <c r="C9677" s="933"/>
      <c r="D9677" s="933"/>
      <c r="E9677" s="19"/>
      <c r="I9677" s="100"/>
      <c r="M9677" s="100"/>
      <c r="Q9677" s="99"/>
      <c r="R9677" s="340"/>
      <c r="S9677" s="119"/>
      <c r="T9677" s="123"/>
      <c r="U9677" s="119"/>
      <c r="V9677" s="99"/>
      <c r="W9677" s="127"/>
      <c r="X9677" s="99"/>
      <c r="Y9677" s="127"/>
    </row>
    <row r="9678" spans="3:25" ht="19" hidden="1">
      <c r="C9678" s="933"/>
      <c r="D9678" s="933"/>
      <c r="E9678" s="19"/>
      <c r="I9678" s="100"/>
      <c r="M9678" s="100"/>
      <c r="Q9678" s="99"/>
      <c r="R9678" s="340"/>
      <c r="S9678" s="119"/>
      <c r="T9678" s="123"/>
      <c r="U9678" s="119"/>
      <c r="V9678" s="99"/>
      <c r="W9678" s="127"/>
      <c r="X9678" s="99"/>
      <c r="Y9678" s="127"/>
    </row>
    <row r="9679" spans="3:25" ht="19" hidden="1">
      <c r="C9679" s="933"/>
      <c r="D9679" s="933"/>
      <c r="E9679" s="19"/>
      <c r="I9679" s="100"/>
      <c r="M9679" s="100"/>
      <c r="Q9679" s="99"/>
      <c r="R9679" s="340"/>
      <c r="S9679" s="119"/>
      <c r="T9679" s="123"/>
      <c r="U9679" s="119"/>
      <c r="V9679" s="99"/>
      <c r="W9679" s="127"/>
      <c r="X9679" s="99"/>
      <c r="Y9679" s="127"/>
    </row>
    <row r="9680" spans="3:25" ht="19" hidden="1">
      <c r="C9680" s="933"/>
      <c r="D9680" s="933"/>
      <c r="E9680" s="19"/>
      <c r="I9680" s="100"/>
      <c r="M9680" s="100"/>
      <c r="Q9680" s="99"/>
      <c r="R9680" s="340"/>
      <c r="S9680" s="119"/>
      <c r="T9680" s="123"/>
      <c r="U9680" s="119"/>
      <c r="V9680" s="99"/>
      <c r="W9680" s="127"/>
      <c r="X9680" s="99"/>
      <c r="Y9680" s="127"/>
    </row>
    <row r="9681" spans="3:25" ht="19" hidden="1">
      <c r="C9681" s="933"/>
      <c r="D9681" s="933"/>
      <c r="E9681" s="19"/>
      <c r="I9681" s="100"/>
      <c r="M9681" s="100"/>
      <c r="Q9681" s="99"/>
      <c r="R9681" s="340"/>
      <c r="S9681" s="119"/>
      <c r="T9681" s="123"/>
      <c r="U9681" s="119"/>
      <c r="V9681" s="99"/>
      <c r="W9681" s="127"/>
      <c r="X9681" s="99"/>
      <c r="Y9681" s="127"/>
    </row>
    <row r="9682" spans="3:25" ht="19" hidden="1">
      <c r="C9682" s="933"/>
      <c r="D9682" s="933"/>
      <c r="E9682" s="19"/>
      <c r="I9682" s="100"/>
      <c r="M9682" s="100"/>
      <c r="Q9682" s="99"/>
      <c r="R9682" s="340"/>
      <c r="S9682" s="119"/>
      <c r="T9682" s="123"/>
      <c r="U9682" s="119"/>
      <c r="V9682" s="99"/>
      <c r="W9682" s="127"/>
      <c r="X9682" s="99"/>
      <c r="Y9682" s="127"/>
    </row>
    <row r="9683" spans="3:25" ht="19" hidden="1">
      <c r="C9683" s="933"/>
      <c r="D9683" s="933"/>
      <c r="E9683" s="19"/>
      <c r="I9683" s="100"/>
      <c r="M9683" s="100"/>
      <c r="Q9683" s="99"/>
      <c r="R9683" s="340"/>
      <c r="S9683" s="119"/>
      <c r="T9683" s="123"/>
      <c r="U9683" s="119"/>
      <c r="V9683" s="99"/>
      <c r="W9683" s="127"/>
      <c r="X9683" s="99"/>
      <c r="Y9683" s="127"/>
    </row>
    <row r="9684" spans="3:25" ht="19" hidden="1">
      <c r="C9684" s="933"/>
      <c r="D9684" s="933"/>
      <c r="E9684" s="19"/>
      <c r="I9684" s="100"/>
      <c r="M9684" s="100"/>
      <c r="Q9684" s="99"/>
      <c r="R9684" s="340"/>
      <c r="S9684" s="119"/>
      <c r="T9684" s="123"/>
      <c r="U9684" s="119"/>
      <c r="V9684" s="99"/>
      <c r="W9684" s="127"/>
      <c r="X9684" s="99"/>
      <c r="Y9684" s="127"/>
    </row>
    <row r="9685" spans="3:25" ht="19" hidden="1">
      <c r="C9685" s="933"/>
      <c r="D9685" s="933"/>
      <c r="E9685" s="19"/>
      <c r="I9685" s="100"/>
      <c r="M9685" s="100"/>
      <c r="Q9685" s="99"/>
      <c r="R9685" s="340"/>
      <c r="S9685" s="119"/>
      <c r="T9685" s="123"/>
      <c r="U9685" s="119"/>
      <c r="V9685" s="99"/>
      <c r="W9685" s="127"/>
      <c r="X9685" s="99"/>
      <c r="Y9685" s="127"/>
    </row>
    <row r="9686" spans="3:25" ht="19" hidden="1">
      <c r="C9686" s="933"/>
      <c r="D9686" s="933"/>
      <c r="E9686" s="19"/>
      <c r="I9686" s="100"/>
      <c r="M9686" s="100"/>
      <c r="Q9686" s="99"/>
      <c r="R9686" s="340"/>
      <c r="S9686" s="119"/>
      <c r="T9686" s="123"/>
      <c r="U9686" s="119"/>
      <c r="V9686" s="99"/>
      <c r="W9686" s="127"/>
      <c r="X9686" s="99"/>
      <c r="Y9686" s="127"/>
    </row>
    <row r="9687" spans="3:25" ht="19" hidden="1">
      <c r="C9687" s="933"/>
      <c r="D9687" s="933"/>
      <c r="E9687" s="19"/>
      <c r="I9687" s="100"/>
      <c r="M9687" s="100"/>
      <c r="Q9687" s="99"/>
      <c r="R9687" s="340"/>
      <c r="S9687" s="119"/>
      <c r="T9687" s="123"/>
      <c r="U9687" s="119"/>
      <c r="V9687" s="99"/>
      <c r="W9687" s="127"/>
      <c r="X9687" s="99"/>
      <c r="Y9687" s="127"/>
    </row>
    <row r="9688" spans="3:25" ht="19" hidden="1">
      <c r="C9688" s="933"/>
      <c r="D9688" s="933"/>
      <c r="E9688" s="19"/>
      <c r="I9688" s="100"/>
      <c r="M9688" s="100"/>
      <c r="Q9688" s="99"/>
      <c r="R9688" s="340"/>
      <c r="S9688" s="119"/>
      <c r="T9688" s="123"/>
      <c r="U9688" s="119"/>
      <c r="V9688" s="99"/>
      <c r="W9688" s="127"/>
      <c r="X9688" s="99"/>
      <c r="Y9688" s="127"/>
    </row>
    <row r="9689" spans="3:25" ht="19" hidden="1">
      <c r="C9689" s="933"/>
      <c r="D9689" s="933"/>
      <c r="E9689" s="19"/>
      <c r="I9689" s="100"/>
      <c r="M9689" s="100"/>
      <c r="Q9689" s="99"/>
      <c r="R9689" s="340"/>
      <c r="S9689" s="119"/>
      <c r="T9689" s="123"/>
      <c r="U9689" s="119"/>
      <c r="V9689" s="99"/>
      <c r="W9689" s="127"/>
      <c r="X9689" s="99"/>
      <c r="Y9689" s="127"/>
    </row>
    <row r="9690" spans="3:25" ht="19" hidden="1">
      <c r="C9690" s="933"/>
      <c r="D9690" s="933"/>
      <c r="E9690" s="19"/>
      <c r="I9690" s="100"/>
      <c r="M9690" s="100"/>
      <c r="Q9690" s="99"/>
      <c r="R9690" s="340"/>
      <c r="S9690" s="119"/>
      <c r="T9690" s="123"/>
      <c r="U9690" s="119"/>
      <c r="V9690" s="99"/>
      <c r="W9690" s="127"/>
      <c r="X9690" s="99"/>
      <c r="Y9690" s="127"/>
    </row>
    <row r="9691" spans="3:25" ht="19" hidden="1">
      <c r="C9691" s="933"/>
      <c r="D9691" s="933"/>
      <c r="E9691" s="19"/>
      <c r="I9691" s="100"/>
      <c r="M9691" s="100"/>
      <c r="Q9691" s="99"/>
      <c r="R9691" s="340"/>
      <c r="S9691" s="119"/>
      <c r="T9691" s="123"/>
      <c r="U9691" s="119"/>
      <c r="V9691" s="99"/>
      <c r="W9691" s="127"/>
      <c r="X9691" s="99"/>
      <c r="Y9691" s="127"/>
    </row>
    <row r="9692" spans="3:25" ht="19" hidden="1">
      <c r="C9692" s="933"/>
      <c r="D9692" s="933"/>
      <c r="E9692" s="19"/>
      <c r="I9692" s="100"/>
      <c r="M9692" s="100"/>
      <c r="Q9692" s="99"/>
      <c r="R9692" s="340"/>
      <c r="S9692" s="119"/>
      <c r="T9692" s="123"/>
      <c r="U9692" s="119"/>
      <c r="V9692" s="99"/>
      <c r="W9692" s="127"/>
      <c r="X9692" s="99"/>
      <c r="Y9692" s="127"/>
    </row>
    <row r="9693" spans="3:25" ht="19" hidden="1">
      <c r="C9693" s="933"/>
      <c r="D9693" s="933"/>
      <c r="E9693" s="19"/>
      <c r="I9693" s="100"/>
      <c r="M9693" s="100"/>
      <c r="Q9693" s="99"/>
      <c r="R9693" s="340"/>
      <c r="S9693" s="119"/>
      <c r="T9693" s="123"/>
      <c r="U9693" s="119"/>
      <c r="V9693" s="99"/>
      <c r="W9693" s="127"/>
      <c r="X9693" s="99"/>
      <c r="Y9693" s="127"/>
    </row>
    <row r="9694" spans="3:25" ht="19" hidden="1">
      <c r="C9694" s="933"/>
      <c r="D9694" s="933"/>
      <c r="E9694" s="19"/>
      <c r="I9694" s="100"/>
      <c r="M9694" s="100"/>
      <c r="Q9694" s="99"/>
      <c r="R9694" s="340"/>
      <c r="S9694" s="119"/>
      <c r="T9694" s="123"/>
      <c r="U9694" s="119"/>
      <c r="V9694" s="99"/>
      <c r="W9694" s="127"/>
      <c r="X9694" s="99"/>
      <c r="Y9694" s="127"/>
    </row>
    <row r="9695" spans="3:25" ht="19" hidden="1">
      <c r="C9695" s="933"/>
      <c r="D9695" s="933"/>
      <c r="E9695" s="19"/>
      <c r="I9695" s="100"/>
      <c r="M9695" s="100"/>
      <c r="Q9695" s="99"/>
      <c r="R9695" s="340"/>
      <c r="S9695" s="119"/>
      <c r="T9695" s="123"/>
      <c r="U9695" s="119"/>
      <c r="V9695" s="99"/>
      <c r="W9695" s="127"/>
      <c r="X9695" s="99"/>
      <c r="Y9695" s="127"/>
    </row>
    <row r="9696" spans="3:25" ht="19" hidden="1">
      <c r="C9696" s="933"/>
      <c r="D9696" s="933"/>
      <c r="E9696" s="19"/>
      <c r="I9696" s="100"/>
      <c r="M9696" s="100"/>
      <c r="Q9696" s="99"/>
      <c r="R9696" s="340"/>
      <c r="S9696" s="119"/>
      <c r="T9696" s="123"/>
      <c r="U9696" s="119"/>
      <c r="V9696" s="99"/>
      <c r="W9696" s="127"/>
      <c r="X9696" s="99"/>
      <c r="Y9696" s="127"/>
    </row>
    <row r="9697" spans="3:25" ht="19" hidden="1">
      <c r="C9697" s="933"/>
      <c r="D9697" s="933"/>
      <c r="E9697" s="19"/>
      <c r="I9697" s="100"/>
      <c r="M9697" s="100"/>
      <c r="Q9697" s="99"/>
      <c r="R9697" s="340"/>
      <c r="S9697" s="119"/>
      <c r="T9697" s="123"/>
      <c r="U9697" s="119"/>
      <c r="V9697" s="99"/>
      <c r="W9697" s="127"/>
      <c r="X9697" s="99"/>
      <c r="Y9697" s="127"/>
    </row>
    <row r="9698" spans="3:25" ht="19" hidden="1">
      <c r="C9698" s="933"/>
      <c r="D9698" s="933"/>
      <c r="E9698" s="19"/>
      <c r="I9698" s="100"/>
      <c r="M9698" s="100"/>
      <c r="Q9698" s="99"/>
      <c r="R9698" s="340"/>
      <c r="S9698" s="119"/>
      <c r="T9698" s="123"/>
      <c r="U9698" s="119"/>
      <c r="V9698" s="99"/>
      <c r="W9698" s="127"/>
      <c r="X9698" s="99"/>
      <c r="Y9698" s="127"/>
    </row>
    <row r="9699" spans="3:25" ht="19" hidden="1">
      <c r="C9699" s="933"/>
      <c r="D9699" s="933"/>
      <c r="E9699" s="19"/>
      <c r="I9699" s="100"/>
      <c r="M9699" s="100"/>
      <c r="Q9699" s="99"/>
      <c r="R9699" s="340"/>
      <c r="S9699" s="119"/>
      <c r="T9699" s="123"/>
      <c r="U9699" s="119"/>
      <c r="V9699" s="99"/>
      <c r="W9699" s="127"/>
      <c r="X9699" s="99"/>
      <c r="Y9699" s="127"/>
    </row>
    <row r="9700" spans="3:25" ht="19" hidden="1">
      <c r="C9700" s="933"/>
      <c r="D9700" s="933"/>
      <c r="E9700" s="19"/>
      <c r="I9700" s="100"/>
      <c r="M9700" s="100"/>
      <c r="Q9700" s="99"/>
      <c r="R9700" s="340"/>
      <c r="S9700" s="119"/>
      <c r="T9700" s="123"/>
      <c r="U9700" s="119"/>
      <c r="V9700" s="99"/>
      <c r="W9700" s="127"/>
      <c r="X9700" s="99"/>
      <c r="Y9700" s="127"/>
    </row>
    <row r="9701" spans="3:25" ht="19" hidden="1">
      <c r="C9701" s="933"/>
      <c r="D9701" s="933"/>
      <c r="E9701" s="19"/>
      <c r="I9701" s="100"/>
      <c r="M9701" s="100"/>
      <c r="Q9701" s="99"/>
      <c r="R9701" s="340"/>
      <c r="S9701" s="119"/>
      <c r="T9701" s="123"/>
      <c r="U9701" s="119"/>
      <c r="V9701" s="99"/>
      <c r="W9701" s="127"/>
      <c r="X9701" s="99"/>
      <c r="Y9701" s="127"/>
    </row>
    <row r="9702" spans="3:25" ht="19" hidden="1">
      <c r="C9702" s="933"/>
      <c r="D9702" s="933"/>
      <c r="E9702" s="19"/>
      <c r="I9702" s="100"/>
      <c r="M9702" s="100"/>
      <c r="Q9702" s="99"/>
      <c r="R9702" s="340"/>
      <c r="S9702" s="119"/>
      <c r="T9702" s="123"/>
      <c r="U9702" s="119"/>
      <c r="V9702" s="99"/>
      <c r="W9702" s="127"/>
      <c r="X9702" s="99"/>
      <c r="Y9702" s="127"/>
    </row>
    <row r="9703" spans="3:25" ht="19" hidden="1">
      <c r="C9703" s="933"/>
      <c r="D9703" s="933"/>
      <c r="E9703" s="19"/>
      <c r="I9703" s="100"/>
      <c r="M9703" s="100"/>
      <c r="Q9703" s="99"/>
      <c r="R9703" s="340"/>
      <c r="S9703" s="119"/>
      <c r="T9703" s="123"/>
      <c r="U9703" s="119"/>
      <c r="V9703" s="99"/>
      <c r="W9703" s="127"/>
      <c r="X9703" s="99"/>
      <c r="Y9703" s="127"/>
    </row>
    <row r="9704" spans="3:25" ht="19" hidden="1">
      <c r="C9704" s="933"/>
      <c r="D9704" s="933"/>
      <c r="E9704" s="19"/>
      <c r="I9704" s="100"/>
      <c r="M9704" s="100"/>
      <c r="Q9704" s="99"/>
      <c r="R9704" s="340"/>
      <c r="S9704" s="119"/>
      <c r="T9704" s="123"/>
      <c r="U9704" s="119"/>
      <c r="V9704" s="99"/>
      <c r="W9704" s="127"/>
      <c r="X9704" s="99"/>
      <c r="Y9704" s="127"/>
    </row>
    <row r="9705" spans="3:25" ht="19" hidden="1">
      <c r="C9705" s="933"/>
      <c r="D9705" s="933"/>
      <c r="E9705" s="19"/>
      <c r="I9705" s="100"/>
      <c r="M9705" s="100"/>
      <c r="Q9705" s="99"/>
      <c r="R9705" s="340"/>
      <c r="S9705" s="119"/>
      <c r="T9705" s="123"/>
      <c r="U9705" s="119"/>
      <c r="V9705" s="99"/>
      <c r="W9705" s="127"/>
      <c r="X9705" s="99"/>
      <c r="Y9705" s="127"/>
    </row>
    <row r="9706" spans="3:25" ht="19" hidden="1">
      <c r="C9706" s="933"/>
      <c r="D9706" s="933"/>
      <c r="E9706" s="19"/>
      <c r="I9706" s="100"/>
      <c r="M9706" s="100"/>
      <c r="Q9706" s="99"/>
      <c r="R9706" s="340"/>
      <c r="S9706" s="119"/>
      <c r="T9706" s="123"/>
      <c r="U9706" s="119"/>
      <c r="V9706" s="99"/>
      <c r="W9706" s="127"/>
      <c r="X9706" s="99"/>
      <c r="Y9706" s="127"/>
    </row>
    <row r="9707" spans="3:25" ht="19" hidden="1">
      <c r="C9707" s="933"/>
      <c r="D9707" s="933"/>
      <c r="E9707" s="19"/>
      <c r="I9707" s="100"/>
      <c r="M9707" s="100"/>
      <c r="Q9707" s="99"/>
      <c r="R9707" s="340"/>
      <c r="S9707" s="119"/>
      <c r="T9707" s="123"/>
      <c r="U9707" s="119"/>
      <c r="V9707" s="99"/>
      <c r="W9707" s="127"/>
      <c r="X9707" s="99"/>
      <c r="Y9707" s="127"/>
    </row>
    <row r="9708" spans="3:25" ht="19" hidden="1">
      <c r="C9708" s="933"/>
      <c r="D9708" s="933"/>
      <c r="E9708" s="19"/>
      <c r="I9708" s="100"/>
      <c r="M9708" s="100"/>
      <c r="Q9708" s="99"/>
      <c r="R9708" s="340"/>
      <c r="S9708" s="119"/>
      <c r="T9708" s="123"/>
      <c r="U9708" s="119"/>
      <c r="V9708" s="99"/>
      <c r="W9708" s="127"/>
      <c r="X9708" s="99"/>
      <c r="Y9708" s="127"/>
    </row>
    <row r="9709" spans="3:25" ht="19" hidden="1">
      <c r="C9709" s="933"/>
      <c r="D9709" s="933"/>
      <c r="E9709" s="19"/>
      <c r="I9709" s="100"/>
      <c r="M9709" s="100"/>
      <c r="Q9709" s="99"/>
      <c r="R9709" s="340"/>
      <c r="S9709" s="119"/>
      <c r="T9709" s="123"/>
      <c r="U9709" s="119"/>
      <c r="V9709" s="99"/>
      <c r="W9709" s="127"/>
      <c r="X9709" s="99"/>
      <c r="Y9709" s="127"/>
    </row>
    <row r="9710" spans="3:25" ht="19" hidden="1">
      <c r="C9710" s="933"/>
      <c r="D9710" s="933"/>
      <c r="E9710" s="19"/>
      <c r="I9710" s="100"/>
      <c r="M9710" s="100"/>
      <c r="Q9710" s="99"/>
      <c r="R9710" s="340"/>
      <c r="S9710" s="119"/>
      <c r="T9710" s="123"/>
      <c r="U9710" s="119"/>
      <c r="V9710" s="99"/>
      <c r="W9710" s="127"/>
      <c r="X9710" s="99"/>
      <c r="Y9710" s="127"/>
    </row>
    <row r="9711" spans="3:25" ht="19" hidden="1">
      <c r="C9711" s="933"/>
      <c r="D9711" s="933"/>
      <c r="E9711" s="19"/>
      <c r="I9711" s="100"/>
      <c r="M9711" s="100"/>
      <c r="Q9711" s="99"/>
      <c r="R9711" s="340"/>
      <c r="S9711" s="119"/>
      <c r="T9711" s="123"/>
      <c r="U9711" s="119"/>
      <c r="V9711" s="99"/>
      <c r="W9711" s="127"/>
      <c r="X9711" s="99"/>
      <c r="Y9711" s="127"/>
    </row>
    <row r="9712" spans="3:25" ht="19" hidden="1">
      <c r="C9712" s="933"/>
      <c r="D9712" s="933"/>
      <c r="E9712" s="19"/>
      <c r="I9712" s="100"/>
      <c r="M9712" s="100"/>
      <c r="Q9712" s="99"/>
      <c r="R9712" s="340"/>
      <c r="S9712" s="119"/>
      <c r="T9712" s="123"/>
      <c r="U9712" s="119"/>
      <c r="V9712" s="99"/>
      <c r="W9712" s="127"/>
      <c r="X9712" s="99"/>
      <c r="Y9712" s="127"/>
    </row>
    <row r="9713" spans="3:25" ht="19" hidden="1">
      <c r="C9713" s="933"/>
      <c r="D9713" s="933"/>
      <c r="E9713" s="19"/>
      <c r="I9713" s="100"/>
      <c r="M9713" s="100"/>
      <c r="Q9713" s="99"/>
      <c r="R9713" s="340"/>
      <c r="S9713" s="119"/>
      <c r="T9713" s="123"/>
      <c r="U9713" s="119"/>
      <c r="V9713" s="99"/>
      <c r="W9713" s="127"/>
      <c r="X9713" s="99"/>
      <c r="Y9713" s="127"/>
    </row>
    <row r="9714" spans="3:25" ht="19" hidden="1">
      <c r="C9714" s="933"/>
      <c r="D9714" s="933"/>
      <c r="E9714" s="19"/>
      <c r="I9714" s="100"/>
      <c r="M9714" s="100"/>
      <c r="Q9714" s="99"/>
      <c r="R9714" s="340"/>
      <c r="S9714" s="119"/>
      <c r="T9714" s="123"/>
      <c r="U9714" s="119"/>
      <c r="V9714" s="99"/>
      <c r="W9714" s="127"/>
      <c r="X9714" s="99"/>
      <c r="Y9714" s="127"/>
    </row>
    <row r="9715" spans="3:25" ht="19" hidden="1">
      <c r="C9715" s="933"/>
      <c r="D9715" s="933"/>
      <c r="E9715" s="19"/>
      <c r="I9715" s="100"/>
      <c r="M9715" s="100"/>
      <c r="Q9715" s="99"/>
      <c r="R9715" s="340"/>
      <c r="S9715" s="119"/>
      <c r="T9715" s="123"/>
      <c r="U9715" s="119"/>
      <c r="V9715" s="99"/>
      <c r="W9715" s="127"/>
      <c r="X9715" s="99"/>
      <c r="Y9715" s="127"/>
    </row>
    <row r="9716" spans="3:25" ht="19" hidden="1">
      <c r="C9716" s="933"/>
      <c r="D9716" s="933"/>
      <c r="E9716" s="19"/>
      <c r="I9716" s="100"/>
      <c r="M9716" s="100"/>
      <c r="Q9716" s="99"/>
      <c r="R9716" s="340"/>
      <c r="S9716" s="119"/>
      <c r="T9716" s="123"/>
      <c r="U9716" s="119"/>
      <c r="V9716" s="99"/>
      <c r="W9716" s="127"/>
      <c r="X9716" s="99"/>
      <c r="Y9716" s="127"/>
    </row>
    <row r="9717" spans="3:25" ht="19" hidden="1">
      <c r="C9717" s="933"/>
      <c r="D9717" s="933"/>
      <c r="E9717" s="19"/>
      <c r="I9717" s="100"/>
      <c r="M9717" s="100"/>
      <c r="Q9717" s="99"/>
      <c r="R9717" s="340"/>
      <c r="S9717" s="119"/>
      <c r="T9717" s="123"/>
      <c r="U9717" s="119"/>
      <c r="V9717" s="99"/>
      <c r="W9717" s="127"/>
      <c r="X9717" s="99"/>
      <c r="Y9717" s="127"/>
    </row>
    <row r="9718" spans="3:25" ht="19" hidden="1">
      <c r="C9718" s="933"/>
      <c r="D9718" s="933"/>
      <c r="E9718" s="19"/>
      <c r="I9718" s="100"/>
      <c r="M9718" s="100"/>
      <c r="Q9718" s="99"/>
      <c r="R9718" s="340"/>
      <c r="S9718" s="119"/>
      <c r="T9718" s="123"/>
      <c r="U9718" s="119"/>
      <c r="V9718" s="99"/>
      <c r="W9718" s="127"/>
      <c r="X9718" s="99"/>
      <c r="Y9718" s="127"/>
    </row>
    <row r="9719" spans="3:25" ht="19" hidden="1">
      <c r="C9719" s="933"/>
      <c r="D9719" s="933"/>
      <c r="E9719" s="19"/>
      <c r="I9719" s="100"/>
      <c r="M9719" s="100"/>
      <c r="Q9719" s="99"/>
      <c r="R9719" s="340"/>
      <c r="S9719" s="119"/>
      <c r="T9719" s="123"/>
      <c r="U9719" s="119"/>
      <c r="V9719" s="99"/>
      <c r="W9719" s="127"/>
      <c r="X9719" s="99"/>
      <c r="Y9719" s="127"/>
    </row>
    <row r="9720" spans="3:25" ht="19" hidden="1">
      <c r="C9720" s="933"/>
      <c r="D9720" s="933"/>
      <c r="E9720" s="19"/>
      <c r="I9720" s="100"/>
      <c r="M9720" s="100"/>
      <c r="Q9720" s="99"/>
      <c r="R9720" s="340"/>
      <c r="S9720" s="119"/>
      <c r="T9720" s="123"/>
      <c r="U9720" s="119"/>
      <c r="V9720" s="99"/>
      <c r="W9720" s="127"/>
      <c r="X9720" s="99"/>
      <c r="Y9720" s="127"/>
    </row>
    <row r="9721" spans="3:25" ht="19" hidden="1">
      <c r="C9721" s="933"/>
      <c r="D9721" s="933"/>
      <c r="E9721" s="19"/>
      <c r="I9721" s="100"/>
      <c r="M9721" s="100"/>
      <c r="Q9721" s="99"/>
      <c r="R9721" s="340"/>
      <c r="S9721" s="119"/>
      <c r="T9721" s="123"/>
      <c r="U9721" s="119"/>
      <c r="V9721" s="99"/>
      <c r="W9721" s="127"/>
      <c r="X9721" s="99"/>
      <c r="Y9721" s="127"/>
    </row>
    <row r="9722" spans="3:25" ht="19" hidden="1">
      <c r="C9722" s="933"/>
      <c r="D9722" s="933"/>
      <c r="E9722" s="19"/>
      <c r="I9722" s="100"/>
      <c r="M9722" s="100"/>
      <c r="Q9722" s="99"/>
      <c r="R9722" s="340"/>
      <c r="S9722" s="119"/>
      <c r="T9722" s="123"/>
      <c r="U9722" s="119"/>
      <c r="V9722" s="99"/>
      <c r="W9722" s="127"/>
      <c r="X9722" s="99"/>
      <c r="Y9722" s="127"/>
    </row>
    <row r="9723" spans="3:25" ht="19" hidden="1">
      <c r="C9723" s="933"/>
      <c r="D9723" s="933"/>
      <c r="E9723" s="19"/>
      <c r="I9723" s="100"/>
      <c r="M9723" s="100"/>
      <c r="Q9723" s="99"/>
      <c r="R9723" s="340"/>
      <c r="S9723" s="119"/>
      <c r="T9723" s="123"/>
      <c r="U9723" s="119"/>
      <c r="V9723" s="99"/>
      <c r="W9723" s="127"/>
      <c r="X9723" s="99"/>
      <c r="Y9723" s="127"/>
    </row>
    <row r="9724" spans="3:25" ht="19" hidden="1">
      <c r="C9724" s="933"/>
      <c r="D9724" s="933"/>
      <c r="E9724" s="19"/>
      <c r="I9724" s="100"/>
      <c r="M9724" s="100"/>
      <c r="Q9724" s="99"/>
      <c r="R9724" s="340"/>
      <c r="S9724" s="119"/>
      <c r="T9724" s="123"/>
      <c r="U9724" s="119"/>
      <c r="V9724" s="99"/>
      <c r="W9724" s="127"/>
      <c r="X9724" s="99"/>
      <c r="Y9724" s="127"/>
    </row>
    <row r="9725" spans="3:25" ht="19" hidden="1">
      <c r="C9725" s="933"/>
      <c r="D9725" s="933"/>
      <c r="E9725" s="19"/>
      <c r="I9725" s="100"/>
      <c r="M9725" s="100"/>
      <c r="Q9725" s="99"/>
      <c r="R9725" s="340"/>
      <c r="S9725" s="119"/>
      <c r="T9725" s="123"/>
      <c r="U9725" s="119"/>
      <c r="V9725" s="99"/>
      <c r="W9725" s="127"/>
      <c r="X9725" s="99"/>
      <c r="Y9725" s="127"/>
    </row>
    <row r="9726" spans="3:25" ht="19" hidden="1">
      <c r="C9726" s="933"/>
      <c r="D9726" s="933"/>
      <c r="E9726" s="19"/>
      <c r="I9726" s="100"/>
      <c r="M9726" s="100"/>
      <c r="Q9726" s="99"/>
      <c r="R9726" s="340"/>
      <c r="S9726" s="119"/>
      <c r="T9726" s="123"/>
      <c r="U9726" s="119"/>
      <c r="V9726" s="99"/>
      <c r="W9726" s="127"/>
      <c r="X9726" s="99"/>
      <c r="Y9726" s="127"/>
    </row>
    <row r="9727" spans="3:25" ht="19" hidden="1">
      <c r="C9727" s="933"/>
      <c r="D9727" s="933"/>
      <c r="E9727" s="19"/>
      <c r="I9727" s="100"/>
      <c r="M9727" s="100"/>
      <c r="Q9727" s="99"/>
      <c r="R9727" s="340"/>
      <c r="S9727" s="119"/>
      <c r="T9727" s="123"/>
      <c r="U9727" s="119"/>
      <c r="V9727" s="99"/>
      <c r="W9727" s="127"/>
      <c r="X9727" s="99"/>
      <c r="Y9727" s="127"/>
    </row>
    <row r="9728" spans="3:25" ht="19" hidden="1">
      <c r="C9728" s="933"/>
      <c r="D9728" s="933"/>
      <c r="E9728" s="19"/>
      <c r="I9728" s="100"/>
      <c r="M9728" s="100"/>
      <c r="Q9728" s="99"/>
      <c r="R9728" s="340"/>
      <c r="S9728" s="119"/>
      <c r="T9728" s="123"/>
      <c r="U9728" s="119"/>
      <c r="V9728" s="99"/>
      <c r="W9728" s="127"/>
      <c r="X9728" s="99"/>
      <c r="Y9728" s="127"/>
    </row>
    <row r="9729" spans="3:25" ht="19" hidden="1">
      <c r="C9729" s="933"/>
      <c r="D9729" s="933"/>
      <c r="E9729" s="19"/>
      <c r="I9729" s="100"/>
      <c r="M9729" s="100"/>
      <c r="Q9729" s="99"/>
      <c r="R9729" s="340"/>
      <c r="S9729" s="119"/>
      <c r="T9729" s="123"/>
      <c r="U9729" s="119"/>
      <c r="V9729" s="99"/>
      <c r="W9729" s="127"/>
      <c r="X9729" s="99"/>
      <c r="Y9729" s="127"/>
    </row>
    <row r="9730" spans="3:25" ht="19" hidden="1">
      <c r="C9730" s="933"/>
      <c r="D9730" s="933"/>
      <c r="E9730" s="19"/>
      <c r="I9730" s="100"/>
      <c r="M9730" s="100"/>
      <c r="Q9730" s="99"/>
      <c r="R9730" s="340"/>
      <c r="S9730" s="119"/>
      <c r="T9730" s="123"/>
      <c r="U9730" s="119"/>
      <c r="V9730" s="99"/>
      <c r="W9730" s="127"/>
      <c r="X9730" s="99"/>
      <c r="Y9730" s="127"/>
    </row>
    <row r="9731" spans="3:25" ht="19" hidden="1">
      <c r="C9731" s="933"/>
      <c r="D9731" s="933"/>
      <c r="E9731" s="19"/>
      <c r="I9731" s="100"/>
      <c r="M9731" s="100"/>
      <c r="Q9731" s="99"/>
      <c r="R9731" s="340"/>
      <c r="S9731" s="119"/>
      <c r="T9731" s="123"/>
      <c r="U9731" s="119"/>
      <c r="V9731" s="99"/>
      <c r="W9731" s="127"/>
      <c r="X9731" s="99"/>
      <c r="Y9731" s="127"/>
    </row>
    <row r="9732" spans="3:25" ht="19" hidden="1">
      <c r="C9732" s="933"/>
      <c r="D9732" s="933"/>
      <c r="E9732" s="19"/>
      <c r="I9732" s="100"/>
      <c r="M9732" s="100"/>
      <c r="Q9732" s="99"/>
      <c r="R9732" s="340"/>
      <c r="S9732" s="119"/>
      <c r="T9732" s="123"/>
      <c r="U9732" s="119"/>
      <c r="V9732" s="99"/>
      <c r="W9732" s="127"/>
      <c r="X9732" s="99"/>
      <c r="Y9732" s="127"/>
    </row>
    <row r="9733" spans="3:25" ht="19" hidden="1">
      <c r="C9733" s="933"/>
      <c r="D9733" s="933"/>
      <c r="E9733" s="19"/>
      <c r="I9733" s="100"/>
      <c r="M9733" s="100"/>
      <c r="Q9733" s="99"/>
      <c r="R9733" s="340"/>
      <c r="S9733" s="119"/>
      <c r="T9733" s="123"/>
      <c r="U9733" s="119"/>
      <c r="V9733" s="99"/>
      <c r="W9733" s="127"/>
      <c r="X9733" s="99"/>
      <c r="Y9733" s="127"/>
    </row>
    <row r="9734" spans="3:25" ht="19" hidden="1">
      <c r="C9734" s="933"/>
      <c r="D9734" s="933"/>
      <c r="E9734" s="19"/>
      <c r="I9734" s="100"/>
      <c r="M9734" s="100"/>
      <c r="Q9734" s="99"/>
      <c r="R9734" s="340"/>
      <c r="S9734" s="119"/>
      <c r="T9734" s="123"/>
      <c r="U9734" s="119"/>
      <c r="V9734" s="99"/>
      <c r="W9734" s="127"/>
      <c r="X9734" s="99"/>
      <c r="Y9734" s="127"/>
    </row>
    <row r="9735" spans="3:25" ht="19" hidden="1">
      <c r="C9735" s="933"/>
      <c r="D9735" s="933"/>
      <c r="E9735" s="19"/>
      <c r="I9735" s="100"/>
      <c r="M9735" s="100"/>
      <c r="Q9735" s="99"/>
      <c r="R9735" s="340"/>
      <c r="S9735" s="119"/>
      <c r="T9735" s="123"/>
      <c r="U9735" s="119"/>
      <c r="V9735" s="99"/>
      <c r="W9735" s="127"/>
      <c r="X9735" s="99"/>
      <c r="Y9735" s="127"/>
    </row>
    <row r="9736" spans="3:25" ht="19" hidden="1">
      <c r="C9736" s="933"/>
      <c r="D9736" s="933"/>
      <c r="E9736" s="19"/>
      <c r="I9736" s="100"/>
      <c r="M9736" s="100"/>
      <c r="Q9736" s="99"/>
      <c r="R9736" s="340"/>
      <c r="S9736" s="119"/>
      <c r="T9736" s="123"/>
      <c r="U9736" s="119"/>
      <c r="V9736" s="99"/>
      <c r="W9736" s="127"/>
      <c r="X9736" s="99"/>
      <c r="Y9736" s="127"/>
    </row>
    <row r="9737" spans="3:25" ht="19" hidden="1">
      <c r="C9737" s="933"/>
      <c r="D9737" s="933"/>
      <c r="E9737" s="19"/>
      <c r="I9737" s="100"/>
      <c r="M9737" s="100"/>
      <c r="Q9737" s="99"/>
      <c r="R9737" s="340"/>
      <c r="S9737" s="119"/>
      <c r="T9737" s="123"/>
      <c r="U9737" s="119"/>
      <c r="V9737" s="99"/>
      <c r="W9737" s="127"/>
      <c r="X9737" s="99"/>
      <c r="Y9737" s="127"/>
    </row>
    <row r="9738" spans="3:25" ht="19" hidden="1">
      <c r="C9738" s="933"/>
      <c r="D9738" s="933"/>
      <c r="E9738" s="19"/>
      <c r="I9738" s="100"/>
      <c r="M9738" s="100"/>
      <c r="Q9738" s="99"/>
      <c r="R9738" s="340"/>
      <c r="S9738" s="119"/>
      <c r="T9738" s="123"/>
      <c r="U9738" s="119"/>
      <c r="V9738" s="99"/>
      <c r="W9738" s="127"/>
      <c r="X9738" s="99"/>
      <c r="Y9738" s="127"/>
    </row>
    <row r="9739" spans="3:25" ht="19" hidden="1">
      <c r="C9739" s="933"/>
      <c r="D9739" s="933"/>
      <c r="E9739" s="19"/>
      <c r="I9739" s="100"/>
      <c r="M9739" s="100"/>
      <c r="Q9739" s="99"/>
      <c r="R9739" s="340"/>
      <c r="S9739" s="119"/>
      <c r="T9739" s="123"/>
      <c r="U9739" s="119"/>
      <c r="V9739" s="99"/>
      <c r="W9739" s="127"/>
      <c r="X9739" s="99"/>
      <c r="Y9739" s="127"/>
    </row>
    <row r="9740" spans="3:25" ht="19" hidden="1">
      <c r="C9740" s="933"/>
      <c r="D9740" s="933"/>
      <c r="E9740" s="19"/>
      <c r="I9740" s="100"/>
      <c r="M9740" s="100"/>
      <c r="Q9740" s="99"/>
      <c r="R9740" s="340"/>
      <c r="S9740" s="119"/>
      <c r="T9740" s="123"/>
      <c r="U9740" s="119"/>
      <c r="V9740" s="99"/>
      <c r="W9740" s="127"/>
      <c r="X9740" s="99"/>
      <c r="Y9740" s="127"/>
    </row>
    <row r="9741" spans="3:25" ht="19" hidden="1">
      <c r="C9741" s="933"/>
      <c r="D9741" s="933"/>
      <c r="E9741" s="19"/>
      <c r="I9741" s="100"/>
      <c r="M9741" s="100"/>
      <c r="Q9741" s="99"/>
      <c r="R9741" s="340"/>
      <c r="S9741" s="119"/>
      <c r="T9741" s="123"/>
      <c r="U9741" s="119"/>
      <c r="V9741" s="99"/>
      <c r="W9741" s="127"/>
      <c r="X9741" s="99"/>
      <c r="Y9741" s="127"/>
    </row>
    <row r="9742" spans="3:25" ht="19" hidden="1">
      <c r="C9742" s="933"/>
      <c r="D9742" s="933"/>
      <c r="E9742" s="19"/>
      <c r="I9742" s="100"/>
      <c r="M9742" s="100"/>
      <c r="Q9742" s="99"/>
      <c r="R9742" s="340"/>
      <c r="S9742" s="119"/>
      <c r="T9742" s="123"/>
      <c r="U9742" s="119"/>
      <c r="V9742" s="99"/>
      <c r="W9742" s="127"/>
      <c r="X9742" s="99"/>
      <c r="Y9742" s="127"/>
    </row>
    <row r="9743" spans="3:25" ht="19" hidden="1">
      <c r="C9743" s="933"/>
      <c r="D9743" s="933"/>
      <c r="E9743" s="19"/>
      <c r="I9743" s="100"/>
      <c r="M9743" s="100"/>
      <c r="Q9743" s="99"/>
      <c r="R9743" s="340"/>
      <c r="S9743" s="119"/>
      <c r="T9743" s="123"/>
      <c r="U9743" s="119"/>
      <c r="V9743" s="99"/>
      <c r="W9743" s="127"/>
      <c r="X9743" s="99"/>
      <c r="Y9743" s="127"/>
    </row>
    <row r="9744" spans="3:25" ht="19" hidden="1">
      <c r="C9744" s="933"/>
      <c r="D9744" s="933"/>
      <c r="E9744" s="19"/>
      <c r="I9744" s="100"/>
      <c r="M9744" s="100"/>
      <c r="Q9744" s="99"/>
      <c r="R9744" s="340"/>
      <c r="S9744" s="119"/>
      <c r="T9744" s="123"/>
      <c r="U9744" s="119"/>
      <c r="V9744" s="99"/>
      <c r="W9744" s="127"/>
      <c r="X9744" s="99"/>
      <c r="Y9744" s="127"/>
    </row>
    <row r="9745" spans="3:25" ht="19" hidden="1">
      <c r="C9745" s="933"/>
      <c r="D9745" s="933"/>
      <c r="E9745" s="19"/>
      <c r="I9745" s="100"/>
      <c r="M9745" s="100"/>
      <c r="Q9745" s="99"/>
      <c r="R9745" s="340"/>
      <c r="S9745" s="119"/>
      <c r="T9745" s="123"/>
      <c r="U9745" s="119"/>
      <c r="V9745" s="99"/>
      <c r="W9745" s="127"/>
      <c r="X9745" s="99"/>
      <c r="Y9745" s="127"/>
    </row>
    <row r="9746" spans="3:25" ht="19" hidden="1">
      <c r="C9746" s="933"/>
      <c r="D9746" s="933"/>
      <c r="E9746" s="19"/>
      <c r="I9746" s="100"/>
      <c r="M9746" s="100"/>
      <c r="Q9746" s="99"/>
      <c r="R9746" s="340"/>
      <c r="S9746" s="119"/>
      <c r="T9746" s="123"/>
      <c r="U9746" s="119"/>
      <c r="V9746" s="99"/>
      <c r="W9746" s="127"/>
      <c r="X9746" s="99"/>
      <c r="Y9746" s="127"/>
    </row>
    <row r="9747" spans="3:25" ht="19" hidden="1">
      <c r="C9747" s="933"/>
      <c r="D9747" s="933"/>
      <c r="E9747" s="19"/>
      <c r="I9747" s="100"/>
      <c r="M9747" s="100"/>
      <c r="Q9747" s="99"/>
      <c r="R9747" s="340"/>
      <c r="S9747" s="119"/>
      <c r="T9747" s="123"/>
      <c r="U9747" s="119"/>
      <c r="V9747" s="99"/>
      <c r="W9747" s="127"/>
      <c r="X9747" s="99"/>
      <c r="Y9747" s="127"/>
    </row>
    <row r="9748" spans="3:25" ht="19" hidden="1">
      <c r="C9748" s="933"/>
      <c r="D9748" s="933"/>
      <c r="E9748" s="19"/>
      <c r="I9748" s="100"/>
      <c r="M9748" s="100"/>
      <c r="Q9748" s="99"/>
      <c r="R9748" s="340"/>
      <c r="S9748" s="119"/>
      <c r="T9748" s="123"/>
      <c r="U9748" s="119"/>
      <c r="V9748" s="99"/>
      <c r="W9748" s="127"/>
      <c r="X9748" s="99"/>
      <c r="Y9748" s="127"/>
    </row>
    <row r="9749" spans="3:25" ht="19" hidden="1">
      <c r="C9749" s="933"/>
      <c r="D9749" s="933"/>
      <c r="E9749" s="19"/>
      <c r="I9749" s="100"/>
      <c r="M9749" s="100"/>
      <c r="Q9749" s="99"/>
      <c r="R9749" s="340"/>
      <c r="S9749" s="119"/>
      <c r="T9749" s="123"/>
      <c r="U9749" s="119"/>
      <c r="V9749" s="99"/>
      <c r="W9749" s="127"/>
      <c r="X9749" s="99"/>
      <c r="Y9749" s="127"/>
    </row>
    <row r="9750" spans="3:25" ht="19" hidden="1">
      <c r="C9750" s="933"/>
      <c r="D9750" s="933"/>
      <c r="E9750" s="19"/>
      <c r="I9750" s="100"/>
      <c r="M9750" s="100"/>
      <c r="Q9750" s="99"/>
      <c r="R9750" s="340"/>
      <c r="S9750" s="119"/>
      <c r="T9750" s="123"/>
      <c r="U9750" s="119"/>
      <c r="V9750" s="99"/>
      <c r="W9750" s="127"/>
      <c r="X9750" s="99"/>
      <c r="Y9750" s="127"/>
    </row>
    <row r="9751" spans="3:25" ht="19" hidden="1">
      <c r="C9751" s="933"/>
      <c r="D9751" s="933"/>
      <c r="E9751" s="19"/>
      <c r="I9751" s="100"/>
      <c r="M9751" s="100"/>
      <c r="Q9751" s="99"/>
      <c r="R9751" s="340"/>
      <c r="S9751" s="119"/>
      <c r="T9751" s="123"/>
      <c r="U9751" s="119"/>
      <c r="V9751" s="99"/>
      <c r="W9751" s="127"/>
      <c r="X9751" s="99"/>
      <c r="Y9751" s="127"/>
    </row>
    <row r="9752" spans="3:25" ht="19" hidden="1">
      <c r="C9752" s="933"/>
      <c r="D9752" s="933"/>
      <c r="E9752" s="19"/>
      <c r="I9752" s="100"/>
      <c r="M9752" s="100"/>
      <c r="Q9752" s="99"/>
      <c r="R9752" s="340"/>
      <c r="S9752" s="119"/>
      <c r="T9752" s="123"/>
      <c r="U9752" s="119"/>
      <c r="V9752" s="99"/>
      <c r="W9752" s="127"/>
      <c r="X9752" s="99"/>
      <c r="Y9752" s="127"/>
    </row>
    <row r="9753" spans="3:25" ht="19" hidden="1">
      <c r="C9753" s="933"/>
      <c r="D9753" s="933"/>
      <c r="E9753" s="19"/>
      <c r="I9753" s="100"/>
      <c r="M9753" s="100"/>
      <c r="Q9753" s="99"/>
      <c r="R9753" s="340"/>
      <c r="S9753" s="119"/>
      <c r="T9753" s="123"/>
      <c r="U9753" s="119"/>
      <c r="V9753" s="99"/>
      <c r="W9753" s="127"/>
      <c r="X9753" s="99"/>
      <c r="Y9753" s="127"/>
    </row>
    <row r="9754" spans="3:25" ht="19" hidden="1">
      <c r="C9754" s="933"/>
      <c r="D9754" s="933"/>
      <c r="E9754" s="19"/>
      <c r="I9754" s="100"/>
      <c r="M9754" s="100"/>
      <c r="Q9754" s="99"/>
      <c r="R9754" s="340"/>
      <c r="S9754" s="119"/>
      <c r="T9754" s="123"/>
      <c r="U9754" s="119"/>
      <c r="V9754" s="99"/>
      <c r="W9754" s="127"/>
      <c r="X9754" s="99"/>
      <c r="Y9754" s="127"/>
    </row>
    <row r="9755" spans="3:25" ht="19" hidden="1">
      <c r="C9755" s="933"/>
      <c r="D9755" s="933"/>
      <c r="E9755" s="19"/>
      <c r="I9755" s="100"/>
      <c r="M9755" s="100"/>
      <c r="Q9755" s="99"/>
      <c r="R9755" s="340"/>
      <c r="S9755" s="119"/>
      <c r="T9755" s="123"/>
      <c r="U9755" s="119"/>
      <c r="V9755" s="99"/>
      <c r="W9755" s="127"/>
      <c r="X9755" s="99"/>
      <c r="Y9755" s="127"/>
    </row>
    <row r="9756" spans="3:25" ht="19" hidden="1">
      <c r="C9756" s="933"/>
      <c r="D9756" s="933"/>
      <c r="E9756" s="19"/>
      <c r="I9756" s="100"/>
      <c r="M9756" s="100"/>
      <c r="Q9756" s="99"/>
      <c r="R9756" s="340"/>
      <c r="S9756" s="119"/>
      <c r="T9756" s="123"/>
      <c r="U9756" s="119"/>
      <c r="V9756" s="99"/>
      <c r="W9756" s="127"/>
      <c r="X9756" s="99"/>
      <c r="Y9756" s="127"/>
    </row>
    <row r="9757" spans="3:25" ht="19" hidden="1">
      <c r="C9757" s="933"/>
      <c r="D9757" s="933"/>
      <c r="E9757" s="19"/>
      <c r="I9757" s="100"/>
      <c r="M9757" s="100"/>
      <c r="Q9757" s="99"/>
      <c r="R9757" s="340"/>
      <c r="S9757" s="119"/>
      <c r="T9757" s="123"/>
      <c r="U9757" s="119"/>
      <c r="V9757" s="99"/>
      <c r="W9757" s="127"/>
      <c r="X9757" s="99"/>
      <c r="Y9757" s="127"/>
    </row>
    <row r="9758" spans="3:25" ht="19" hidden="1">
      <c r="C9758" s="933"/>
      <c r="D9758" s="933"/>
      <c r="E9758" s="19"/>
      <c r="I9758" s="100"/>
      <c r="M9758" s="100"/>
      <c r="Q9758" s="99"/>
      <c r="R9758" s="340"/>
      <c r="S9758" s="119"/>
      <c r="T9758" s="123"/>
      <c r="U9758" s="119"/>
      <c r="V9758" s="99"/>
      <c r="W9758" s="127"/>
      <c r="X9758" s="99"/>
      <c r="Y9758" s="127"/>
    </row>
    <row r="9759" spans="3:25" ht="19" hidden="1">
      <c r="C9759" s="933"/>
      <c r="D9759" s="933"/>
      <c r="E9759" s="19"/>
      <c r="I9759" s="100"/>
      <c r="M9759" s="100"/>
      <c r="Q9759" s="99"/>
      <c r="R9759" s="340"/>
      <c r="S9759" s="119"/>
      <c r="T9759" s="123"/>
      <c r="U9759" s="119"/>
      <c r="V9759" s="99"/>
      <c r="W9759" s="127"/>
      <c r="X9759" s="99"/>
      <c r="Y9759" s="127"/>
    </row>
    <row r="9760" spans="3:25" ht="19" hidden="1">
      <c r="C9760" s="933"/>
      <c r="D9760" s="933"/>
      <c r="E9760" s="19"/>
      <c r="I9760" s="100"/>
      <c r="M9760" s="100"/>
      <c r="Q9760" s="99"/>
      <c r="R9760" s="340"/>
      <c r="S9760" s="119"/>
      <c r="T9760" s="123"/>
      <c r="U9760" s="119"/>
      <c r="V9760" s="99"/>
      <c r="W9760" s="127"/>
      <c r="X9760" s="99"/>
      <c r="Y9760" s="127"/>
    </row>
    <row r="9761" spans="3:25" ht="19" hidden="1">
      <c r="C9761" s="933"/>
      <c r="D9761" s="933"/>
      <c r="E9761" s="19"/>
      <c r="I9761" s="100"/>
      <c r="M9761" s="100"/>
      <c r="Q9761" s="99"/>
      <c r="R9761" s="340"/>
      <c r="S9761" s="119"/>
      <c r="T9761" s="123"/>
      <c r="U9761" s="119"/>
      <c r="V9761" s="99"/>
      <c r="W9761" s="127"/>
      <c r="X9761" s="99"/>
      <c r="Y9761" s="127"/>
    </row>
    <row r="9762" spans="3:25" ht="19" hidden="1">
      <c r="C9762" s="933"/>
      <c r="D9762" s="933"/>
      <c r="E9762" s="19"/>
      <c r="I9762" s="100"/>
      <c r="M9762" s="100"/>
      <c r="Q9762" s="99"/>
      <c r="R9762" s="340"/>
      <c r="S9762" s="119"/>
      <c r="T9762" s="123"/>
      <c r="U9762" s="119"/>
      <c r="V9762" s="99"/>
      <c r="W9762" s="127"/>
      <c r="X9762" s="99"/>
      <c r="Y9762" s="127"/>
    </row>
    <row r="9763" spans="3:25" ht="19" hidden="1">
      <c r="C9763" s="933"/>
      <c r="D9763" s="933"/>
      <c r="E9763" s="19"/>
      <c r="I9763" s="100"/>
      <c r="M9763" s="100"/>
      <c r="Q9763" s="99"/>
      <c r="R9763" s="340"/>
      <c r="S9763" s="119"/>
      <c r="T9763" s="123"/>
      <c r="U9763" s="119"/>
      <c r="V9763" s="99"/>
      <c r="W9763" s="127"/>
      <c r="X9763" s="99"/>
      <c r="Y9763" s="127"/>
    </row>
    <row r="9764" spans="3:25" ht="19" hidden="1">
      <c r="C9764" s="933"/>
      <c r="D9764" s="933"/>
      <c r="E9764" s="19"/>
      <c r="I9764" s="100"/>
      <c r="M9764" s="100"/>
      <c r="Q9764" s="99"/>
      <c r="R9764" s="340"/>
      <c r="S9764" s="119"/>
      <c r="T9764" s="123"/>
      <c r="U9764" s="119"/>
      <c r="V9764" s="99"/>
      <c r="W9764" s="127"/>
      <c r="X9764" s="99"/>
      <c r="Y9764" s="127"/>
    </row>
    <row r="9765" spans="3:25" ht="19" hidden="1">
      <c r="C9765" s="933"/>
      <c r="D9765" s="933"/>
      <c r="E9765" s="19"/>
      <c r="I9765" s="100"/>
      <c r="M9765" s="100"/>
      <c r="Q9765" s="99"/>
      <c r="R9765" s="340"/>
      <c r="S9765" s="119"/>
      <c r="T9765" s="123"/>
      <c r="U9765" s="119"/>
      <c r="V9765" s="99"/>
      <c r="W9765" s="127"/>
      <c r="X9765" s="99"/>
      <c r="Y9765" s="127"/>
    </row>
    <row r="9766" spans="3:25" ht="19" hidden="1">
      <c r="C9766" s="933"/>
      <c r="D9766" s="933"/>
      <c r="E9766" s="19"/>
      <c r="I9766" s="100"/>
      <c r="M9766" s="100"/>
      <c r="Q9766" s="99"/>
      <c r="R9766" s="340"/>
      <c r="S9766" s="119"/>
      <c r="T9766" s="123"/>
      <c r="U9766" s="119"/>
      <c r="V9766" s="99"/>
      <c r="W9766" s="127"/>
      <c r="X9766" s="99"/>
      <c r="Y9766" s="127"/>
    </row>
    <row r="9767" spans="3:25" ht="19" hidden="1">
      <c r="C9767" s="933"/>
      <c r="D9767" s="933"/>
      <c r="E9767" s="19"/>
      <c r="I9767" s="100"/>
      <c r="M9767" s="100"/>
      <c r="Q9767" s="99"/>
      <c r="R9767" s="340"/>
      <c r="S9767" s="119"/>
      <c r="T9767" s="123"/>
      <c r="U9767" s="119"/>
      <c r="V9767" s="99"/>
      <c r="W9767" s="127"/>
      <c r="X9767" s="99"/>
      <c r="Y9767" s="127"/>
    </row>
    <row r="9768" spans="3:25" ht="19" hidden="1">
      <c r="C9768" s="933"/>
      <c r="D9768" s="933"/>
      <c r="E9768" s="19"/>
      <c r="I9768" s="100"/>
      <c r="M9768" s="100"/>
      <c r="Q9768" s="99"/>
      <c r="R9768" s="340"/>
      <c r="S9768" s="119"/>
      <c r="T9768" s="123"/>
      <c r="U9768" s="119"/>
      <c r="V9768" s="99"/>
      <c r="W9768" s="127"/>
      <c r="X9768" s="99"/>
      <c r="Y9768" s="127"/>
    </row>
    <row r="9769" spans="3:25" ht="19" hidden="1">
      <c r="C9769" s="933"/>
      <c r="D9769" s="933"/>
      <c r="E9769" s="19"/>
      <c r="I9769" s="100"/>
      <c r="M9769" s="100"/>
      <c r="Q9769" s="99"/>
      <c r="R9769" s="340"/>
      <c r="S9769" s="119"/>
      <c r="T9769" s="123"/>
      <c r="U9769" s="119"/>
      <c r="V9769" s="99"/>
      <c r="W9769" s="127"/>
      <c r="X9769" s="99"/>
      <c r="Y9769" s="127"/>
    </row>
    <row r="9770" spans="3:25" ht="19" hidden="1">
      <c r="C9770" s="933"/>
      <c r="D9770" s="933"/>
      <c r="E9770" s="19"/>
      <c r="I9770" s="100"/>
      <c r="M9770" s="100"/>
      <c r="Q9770" s="99"/>
      <c r="R9770" s="340"/>
      <c r="S9770" s="119"/>
      <c r="T9770" s="123"/>
      <c r="U9770" s="119"/>
      <c r="V9770" s="99"/>
      <c r="W9770" s="127"/>
      <c r="X9770" s="99"/>
      <c r="Y9770" s="127"/>
    </row>
    <row r="9771" spans="3:25" ht="19" hidden="1">
      <c r="C9771" s="933"/>
      <c r="D9771" s="933"/>
      <c r="E9771" s="19"/>
      <c r="I9771" s="100"/>
      <c r="M9771" s="100"/>
      <c r="Q9771" s="99"/>
      <c r="R9771" s="340"/>
      <c r="S9771" s="119"/>
      <c r="T9771" s="123"/>
      <c r="U9771" s="119"/>
      <c r="V9771" s="99"/>
      <c r="W9771" s="127"/>
      <c r="X9771" s="99"/>
      <c r="Y9771" s="127"/>
    </row>
    <row r="9772" spans="3:25" ht="19" hidden="1">
      <c r="C9772" s="933"/>
      <c r="D9772" s="933"/>
      <c r="E9772" s="19"/>
      <c r="I9772" s="100"/>
      <c r="M9772" s="100"/>
      <c r="Q9772" s="99"/>
      <c r="R9772" s="340"/>
      <c r="S9772" s="119"/>
      <c r="T9772" s="123"/>
      <c r="U9772" s="119"/>
      <c r="V9772" s="99"/>
      <c r="W9772" s="127"/>
      <c r="X9772" s="99"/>
      <c r="Y9772" s="127"/>
    </row>
    <row r="9773" spans="3:25" ht="19" hidden="1">
      <c r="C9773" s="933"/>
      <c r="D9773" s="933"/>
      <c r="E9773" s="19"/>
      <c r="I9773" s="100"/>
      <c r="M9773" s="100"/>
      <c r="Q9773" s="99"/>
      <c r="R9773" s="340"/>
      <c r="S9773" s="119"/>
      <c r="T9773" s="123"/>
      <c r="U9773" s="119"/>
      <c r="V9773" s="99"/>
      <c r="W9773" s="127"/>
      <c r="X9773" s="99"/>
      <c r="Y9773" s="127"/>
    </row>
    <row r="9774" spans="3:25" ht="19" hidden="1">
      <c r="C9774" s="933"/>
      <c r="D9774" s="933"/>
      <c r="E9774" s="19"/>
      <c r="I9774" s="100"/>
      <c r="M9774" s="100"/>
      <c r="Q9774" s="99"/>
      <c r="R9774" s="340"/>
      <c r="S9774" s="119"/>
      <c r="T9774" s="123"/>
      <c r="U9774" s="119"/>
      <c r="V9774" s="99"/>
      <c r="W9774" s="127"/>
      <c r="X9774" s="99"/>
      <c r="Y9774" s="127"/>
    </row>
    <row r="9775" spans="3:25" ht="19" hidden="1">
      <c r="C9775" s="933"/>
      <c r="D9775" s="933"/>
      <c r="E9775" s="19"/>
      <c r="I9775" s="100"/>
      <c r="M9775" s="100"/>
      <c r="Q9775" s="99"/>
      <c r="R9775" s="340"/>
      <c r="S9775" s="119"/>
      <c r="T9775" s="123"/>
      <c r="U9775" s="119"/>
      <c r="V9775" s="99"/>
      <c r="W9775" s="127"/>
      <c r="X9775" s="99"/>
      <c r="Y9775" s="127"/>
    </row>
    <row r="9776" spans="3:25" ht="19" hidden="1">
      <c r="C9776" s="933"/>
      <c r="D9776" s="933"/>
      <c r="E9776" s="19"/>
      <c r="I9776" s="100"/>
      <c r="M9776" s="100"/>
      <c r="Q9776" s="99"/>
      <c r="R9776" s="340"/>
      <c r="S9776" s="119"/>
      <c r="T9776" s="123"/>
      <c r="U9776" s="119"/>
      <c r="V9776" s="99"/>
      <c r="W9776" s="127"/>
      <c r="X9776" s="99"/>
      <c r="Y9776" s="127"/>
    </row>
    <row r="9777" spans="3:25" ht="19" hidden="1">
      <c r="C9777" s="933"/>
      <c r="D9777" s="933"/>
      <c r="E9777" s="19"/>
      <c r="I9777" s="100"/>
      <c r="M9777" s="100"/>
      <c r="Q9777" s="99"/>
      <c r="R9777" s="340"/>
      <c r="S9777" s="119"/>
      <c r="T9777" s="123"/>
      <c r="U9777" s="119"/>
      <c r="V9777" s="99"/>
      <c r="W9777" s="127"/>
      <c r="X9777" s="99"/>
      <c r="Y9777" s="127"/>
    </row>
    <row r="9778" spans="3:25" ht="19" hidden="1">
      <c r="C9778" s="933"/>
      <c r="D9778" s="933"/>
      <c r="E9778" s="19"/>
      <c r="I9778" s="100"/>
      <c r="M9778" s="100"/>
      <c r="Q9778" s="99"/>
      <c r="R9778" s="340"/>
      <c r="S9778" s="119"/>
      <c r="T9778" s="123"/>
      <c r="U9778" s="119"/>
      <c r="V9778" s="99"/>
      <c r="W9778" s="127"/>
      <c r="X9778" s="99"/>
      <c r="Y9778" s="127"/>
    </row>
    <row r="9779" spans="3:25" ht="19" hidden="1">
      <c r="C9779" s="933"/>
      <c r="D9779" s="933"/>
      <c r="E9779" s="19"/>
      <c r="I9779" s="100"/>
      <c r="M9779" s="100"/>
      <c r="Q9779" s="99"/>
      <c r="R9779" s="340"/>
      <c r="S9779" s="119"/>
      <c r="T9779" s="123"/>
      <c r="U9779" s="119"/>
      <c r="V9779" s="99"/>
      <c r="W9779" s="127"/>
      <c r="X9779" s="99"/>
      <c r="Y9779" s="127"/>
    </row>
    <row r="9780" spans="3:25" ht="19" hidden="1">
      <c r="C9780" s="933"/>
      <c r="D9780" s="933"/>
      <c r="E9780" s="19"/>
      <c r="I9780" s="100"/>
      <c r="M9780" s="100"/>
      <c r="Q9780" s="99"/>
      <c r="R9780" s="340"/>
      <c r="S9780" s="119"/>
      <c r="T9780" s="123"/>
      <c r="U9780" s="119"/>
      <c r="V9780" s="99"/>
      <c r="W9780" s="127"/>
      <c r="X9780" s="99"/>
      <c r="Y9780" s="127"/>
    </row>
    <row r="9781" spans="3:25" ht="19" hidden="1">
      <c r="C9781" s="933"/>
      <c r="D9781" s="933"/>
      <c r="E9781" s="19"/>
      <c r="I9781" s="100"/>
      <c r="M9781" s="100"/>
      <c r="Q9781" s="99"/>
      <c r="R9781" s="340"/>
      <c r="S9781" s="119"/>
      <c r="T9781" s="123"/>
      <c r="U9781" s="119"/>
      <c r="V9781" s="99"/>
      <c r="W9781" s="127"/>
      <c r="X9781" s="99"/>
      <c r="Y9781" s="127"/>
    </row>
    <row r="9782" spans="3:25" ht="19" hidden="1">
      <c r="C9782" s="933"/>
      <c r="D9782" s="933"/>
      <c r="E9782" s="19"/>
      <c r="I9782" s="100"/>
      <c r="M9782" s="100"/>
      <c r="Q9782" s="99"/>
      <c r="R9782" s="340"/>
      <c r="S9782" s="119"/>
      <c r="T9782" s="123"/>
      <c r="U9782" s="119"/>
      <c r="V9782" s="99"/>
      <c r="W9782" s="127"/>
      <c r="X9782" s="99"/>
      <c r="Y9782" s="127"/>
    </row>
    <row r="9783" spans="3:25" ht="19" hidden="1">
      <c r="C9783" s="933"/>
      <c r="D9783" s="933"/>
      <c r="E9783" s="19"/>
      <c r="I9783" s="100"/>
      <c r="M9783" s="100"/>
      <c r="Q9783" s="99"/>
      <c r="R9783" s="340"/>
      <c r="S9783" s="119"/>
      <c r="T9783" s="123"/>
      <c r="U9783" s="119"/>
      <c r="V9783" s="99"/>
      <c r="W9783" s="127"/>
      <c r="X9783" s="99"/>
      <c r="Y9783" s="127"/>
    </row>
    <row r="9784" spans="3:25" ht="19" hidden="1">
      <c r="C9784" s="933"/>
      <c r="D9784" s="933"/>
      <c r="E9784" s="19"/>
      <c r="I9784" s="100"/>
      <c r="M9784" s="100"/>
      <c r="Q9784" s="99"/>
      <c r="R9784" s="340"/>
      <c r="S9784" s="119"/>
      <c r="T9784" s="123"/>
      <c r="U9784" s="119"/>
      <c r="V9784" s="99"/>
      <c r="W9784" s="127"/>
      <c r="X9784" s="99"/>
      <c r="Y9784" s="127"/>
    </row>
    <row r="9785" spans="3:25" ht="19" hidden="1">
      <c r="C9785" s="933"/>
      <c r="D9785" s="933"/>
      <c r="E9785" s="19"/>
      <c r="I9785" s="100"/>
      <c r="M9785" s="100"/>
      <c r="Q9785" s="99"/>
      <c r="R9785" s="340"/>
      <c r="S9785" s="119"/>
      <c r="T9785" s="123"/>
      <c r="U9785" s="119"/>
      <c r="V9785" s="99"/>
      <c r="W9785" s="127"/>
      <c r="X9785" s="99"/>
      <c r="Y9785" s="127"/>
    </row>
    <row r="9786" spans="3:25" ht="19" hidden="1">
      <c r="C9786" s="933"/>
      <c r="D9786" s="933"/>
      <c r="E9786" s="19"/>
      <c r="I9786" s="100"/>
      <c r="M9786" s="100"/>
      <c r="Q9786" s="99"/>
      <c r="R9786" s="340"/>
      <c r="S9786" s="119"/>
      <c r="T9786" s="123"/>
      <c r="U9786" s="119"/>
      <c r="V9786" s="99"/>
      <c r="W9786" s="127"/>
      <c r="X9786" s="99"/>
      <c r="Y9786" s="127"/>
    </row>
    <row r="9787" spans="3:25" ht="19" hidden="1">
      <c r="C9787" s="933"/>
      <c r="D9787" s="933"/>
      <c r="E9787" s="19"/>
      <c r="I9787" s="100"/>
      <c r="M9787" s="100"/>
      <c r="Q9787" s="99"/>
      <c r="R9787" s="340"/>
      <c r="S9787" s="119"/>
      <c r="T9787" s="123"/>
      <c r="U9787" s="119"/>
      <c r="V9787" s="99"/>
      <c r="W9787" s="127"/>
      <c r="X9787" s="99"/>
      <c r="Y9787" s="127"/>
    </row>
    <row r="9788" spans="3:25" ht="19" hidden="1">
      <c r="C9788" s="933"/>
      <c r="D9788" s="933"/>
      <c r="E9788" s="19"/>
      <c r="I9788" s="100"/>
      <c r="M9788" s="100"/>
      <c r="Q9788" s="99"/>
      <c r="R9788" s="340"/>
      <c r="S9788" s="119"/>
      <c r="T9788" s="123"/>
      <c r="U9788" s="119"/>
      <c r="V9788" s="99"/>
      <c r="W9788" s="127"/>
      <c r="X9788" s="99"/>
      <c r="Y9788" s="127"/>
    </row>
    <row r="9789" spans="3:25" ht="19" hidden="1">
      <c r="C9789" s="933"/>
      <c r="D9789" s="933"/>
      <c r="E9789" s="19"/>
      <c r="I9789" s="100"/>
      <c r="M9789" s="100"/>
      <c r="Q9789" s="99"/>
      <c r="R9789" s="340"/>
      <c r="S9789" s="119"/>
      <c r="T9789" s="123"/>
      <c r="U9789" s="119"/>
      <c r="V9789" s="99"/>
      <c r="W9789" s="127"/>
      <c r="X9789" s="99"/>
      <c r="Y9789" s="127"/>
    </row>
    <row r="9790" spans="3:25" ht="19" hidden="1">
      <c r="C9790" s="933"/>
      <c r="D9790" s="933"/>
      <c r="E9790" s="19"/>
      <c r="I9790" s="100"/>
      <c r="M9790" s="100"/>
      <c r="Q9790" s="99"/>
      <c r="R9790" s="340"/>
      <c r="S9790" s="119"/>
      <c r="T9790" s="123"/>
      <c r="U9790" s="119"/>
      <c r="V9790" s="99"/>
      <c r="W9790" s="127"/>
      <c r="X9790" s="99"/>
      <c r="Y9790" s="127"/>
    </row>
    <row r="9791" spans="3:25" ht="19" hidden="1">
      <c r="C9791" s="933"/>
      <c r="D9791" s="933"/>
      <c r="E9791" s="19"/>
      <c r="I9791" s="100"/>
      <c r="M9791" s="100"/>
      <c r="Q9791" s="99"/>
      <c r="R9791" s="340"/>
      <c r="S9791" s="119"/>
      <c r="T9791" s="123"/>
      <c r="U9791" s="119"/>
      <c r="V9791" s="99"/>
      <c r="W9791" s="127"/>
      <c r="X9791" s="99"/>
      <c r="Y9791" s="127"/>
    </row>
    <row r="9792" spans="3:25" ht="19" hidden="1">
      <c r="C9792" s="933"/>
      <c r="D9792" s="933"/>
      <c r="E9792" s="19"/>
      <c r="I9792" s="100"/>
      <c r="M9792" s="100"/>
      <c r="Q9792" s="99"/>
      <c r="R9792" s="340"/>
      <c r="S9792" s="119"/>
      <c r="T9792" s="123"/>
      <c r="U9792" s="119"/>
      <c r="V9792" s="99"/>
      <c r="W9792" s="127"/>
      <c r="X9792" s="99"/>
      <c r="Y9792" s="127"/>
    </row>
    <row r="9793" spans="3:25" ht="19" hidden="1">
      <c r="C9793" s="933"/>
      <c r="D9793" s="933"/>
      <c r="E9793" s="19"/>
      <c r="I9793" s="100"/>
      <c r="M9793" s="100"/>
      <c r="Q9793" s="99"/>
      <c r="R9793" s="340"/>
      <c r="S9793" s="119"/>
      <c r="T9793" s="123"/>
      <c r="U9793" s="119"/>
      <c r="V9793" s="99"/>
      <c r="W9793" s="127"/>
      <c r="X9793" s="99"/>
      <c r="Y9793" s="127"/>
    </row>
    <row r="9794" spans="3:25" ht="19" hidden="1">
      <c r="C9794" s="933"/>
      <c r="D9794" s="933"/>
      <c r="E9794" s="19"/>
      <c r="I9794" s="100"/>
      <c r="M9794" s="100"/>
      <c r="Q9794" s="99"/>
      <c r="R9794" s="340"/>
      <c r="S9794" s="119"/>
      <c r="T9794" s="123"/>
      <c r="U9794" s="119"/>
      <c r="V9794" s="99"/>
      <c r="W9794" s="127"/>
      <c r="X9794" s="99"/>
      <c r="Y9794" s="127"/>
    </row>
    <row r="9795" spans="3:25" ht="19" hidden="1">
      <c r="C9795" s="933"/>
      <c r="D9795" s="933"/>
      <c r="E9795" s="19"/>
      <c r="I9795" s="100"/>
      <c r="M9795" s="100"/>
      <c r="Q9795" s="99"/>
      <c r="R9795" s="340"/>
      <c r="S9795" s="119"/>
      <c r="T9795" s="123"/>
      <c r="U9795" s="119"/>
      <c r="V9795" s="99"/>
      <c r="W9795" s="127"/>
      <c r="X9795" s="99"/>
      <c r="Y9795" s="127"/>
    </row>
    <row r="9796" spans="3:25" ht="19" hidden="1">
      <c r="C9796" s="933"/>
      <c r="D9796" s="933"/>
      <c r="E9796" s="19"/>
      <c r="I9796" s="100"/>
      <c r="M9796" s="100"/>
      <c r="Q9796" s="99"/>
      <c r="R9796" s="340"/>
      <c r="S9796" s="119"/>
      <c r="T9796" s="123"/>
      <c r="U9796" s="119"/>
      <c r="V9796" s="99"/>
      <c r="W9796" s="127"/>
      <c r="X9796" s="99"/>
      <c r="Y9796" s="127"/>
    </row>
    <row r="9797" spans="3:25" ht="19" hidden="1">
      <c r="C9797" s="933"/>
      <c r="D9797" s="933"/>
      <c r="E9797" s="19"/>
      <c r="I9797" s="100"/>
      <c r="M9797" s="100"/>
      <c r="Q9797" s="99"/>
      <c r="R9797" s="340"/>
      <c r="S9797" s="119"/>
      <c r="T9797" s="123"/>
      <c r="U9797" s="119"/>
      <c r="V9797" s="99"/>
      <c r="W9797" s="127"/>
      <c r="X9797" s="99"/>
      <c r="Y9797" s="127"/>
    </row>
    <row r="9798" spans="3:25" ht="19" hidden="1">
      <c r="C9798" s="933"/>
      <c r="D9798" s="933"/>
      <c r="E9798" s="19"/>
      <c r="I9798" s="100"/>
      <c r="M9798" s="100"/>
      <c r="Q9798" s="99"/>
      <c r="R9798" s="340"/>
      <c r="S9798" s="119"/>
      <c r="T9798" s="123"/>
      <c r="U9798" s="119"/>
      <c r="V9798" s="99"/>
      <c r="W9798" s="127"/>
      <c r="X9798" s="99"/>
      <c r="Y9798" s="127"/>
    </row>
    <row r="9799" spans="3:25" ht="19" hidden="1">
      <c r="C9799" s="933"/>
      <c r="D9799" s="933"/>
      <c r="E9799" s="19"/>
      <c r="I9799" s="100"/>
      <c r="M9799" s="100"/>
      <c r="Q9799" s="99"/>
      <c r="R9799" s="340"/>
      <c r="S9799" s="119"/>
      <c r="T9799" s="123"/>
      <c r="U9799" s="119"/>
      <c r="V9799" s="99"/>
      <c r="W9799" s="127"/>
      <c r="X9799" s="99"/>
      <c r="Y9799" s="127"/>
    </row>
    <row r="9800" spans="3:25" ht="19" hidden="1">
      <c r="C9800" s="933"/>
      <c r="D9800" s="933"/>
      <c r="E9800" s="19"/>
      <c r="I9800" s="100"/>
      <c r="M9800" s="100"/>
      <c r="Q9800" s="99"/>
      <c r="R9800" s="340"/>
      <c r="S9800" s="119"/>
      <c r="T9800" s="123"/>
      <c r="U9800" s="119"/>
      <c r="V9800" s="99"/>
      <c r="W9800" s="127"/>
      <c r="X9800" s="99"/>
      <c r="Y9800" s="127"/>
    </row>
    <row r="9801" spans="3:25" ht="19" hidden="1">
      <c r="C9801" s="933"/>
      <c r="D9801" s="933"/>
      <c r="E9801" s="19"/>
      <c r="I9801" s="100"/>
      <c r="M9801" s="100"/>
      <c r="Q9801" s="99"/>
      <c r="R9801" s="340"/>
      <c r="S9801" s="119"/>
      <c r="T9801" s="123"/>
      <c r="U9801" s="119"/>
      <c r="V9801" s="99"/>
      <c r="W9801" s="127"/>
      <c r="X9801" s="99"/>
      <c r="Y9801" s="127"/>
    </row>
    <row r="9802" spans="3:25" ht="19" hidden="1">
      <c r="C9802" s="933"/>
      <c r="D9802" s="933"/>
      <c r="E9802" s="19"/>
      <c r="I9802" s="100"/>
      <c r="M9802" s="100"/>
      <c r="Q9802" s="99"/>
      <c r="R9802" s="340"/>
      <c r="S9802" s="119"/>
      <c r="T9802" s="123"/>
      <c r="U9802" s="119"/>
      <c r="V9802" s="99"/>
      <c r="W9802" s="127"/>
      <c r="X9802" s="99"/>
      <c r="Y9802" s="127"/>
    </row>
    <row r="9803" spans="3:25" ht="19" hidden="1">
      <c r="C9803" s="933"/>
      <c r="D9803" s="933"/>
      <c r="E9803" s="19"/>
      <c r="I9803" s="100"/>
      <c r="M9803" s="100"/>
      <c r="Q9803" s="99"/>
      <c r="R9803" s="340"/>
      <c r="S9803" s="119"/>
      <c r="T9803" s="123"/>
      <c r="U9803" s="119"/>
      <c r="V9803" s="99"/>
      <c r="W9803" s="127"/>
      <c r="X9803" s="99"/>
      <c r="Y9803" s="127"/>
    </row>
    <row r="9804" spans="3:25" ht="19" hidden="1">
      <c r="C9804" s="933"/>
      <c r="D9804" s="933"/>
      <c r="E9804" s="19"/>
      <c r="I9804" s="100"/>
      <c r="M9804" s="100"/>
      <c r="Q9804" s="99"/>
      <c r="R9804" s="340"/>
      <c r="S9804" s="119"/>
      <c r="T9804" s="123"/>
      <c r="U9804" s="119"/>
      <c r="V9804" s="99"/>
      <c r="W9804" s="127"/>
      <c r="X9804" s="99"/>
      <c r="Y9804" s="127"/>
    </row>
    <row r="9805" spans="3:25" ht="19" hidden="1">
      <c r="C9805" s="933"/>
      <c r="D9805" s="933"/>
      <c r="E9805" s="19"/>
      <c r="I9805" s="100"/>
      <c r="M9805" s="100"/>
      <c r="Q9805" s="99"/>
      <c r="R9805" s="340"/>
      <c r="S9805" s="119"/>
      <c r="T9805" s="123"/>
      <c r="U9805" s="119"/>
      <c r="V9805" s="99"/>
      <c r="W9805" s="127"/>
      <c r="X9805" s="99"/>
      <c r="Y9805" s="127"/>
    </row>
    <row r="9806" spans="3:25" ht="19" hidden="1">
      <c r="C9806" s="933"/>
      <c r="D9806" s="933"/>
      <c r="E9806" s="19"/>
      <c r="I9806" s="100"/>
      <c r="M9806" s="100"/>
      <c r="Q9806" s="99"/>
      <c r="R9806" s="340"/>
      <c r="S9806" s="119"/>
      <c r="T9806" s="123"/>
      <c r="U9806" s="119"/>
      <c r="V9806" s="99"/>
      <c r="W9806" s="127"/>
      <c r="X9806" s="99"/>
      <c r="Y9806" s="127"/>
    </row>
    <row r="9807" spans="3:25" ht="19" hidden="1">
      <c r="C9807" s="933"/>
      <c r="D9807" s="933"/>
      <c r="E9807" s="19"/>
      <c r="I9807" s="100"/>
      <c r="M9807" s="100"/>
      <c r="Q9807" s="99"/>
      <c r="R9807" s="340"/>
      <c r="S9807" s="119"/>
      <c r="T9807" s="123"/>
      <c r="U9807" s="119"/>
      <c r="V9807" s="99"/>
      <c r="W9807" s="127"/>
      <c r="X9807" s="99"/>
      <c r="Y9807" s="127"/>
    </row>
    <row r="9808" spans="3:25" ht="19" hidden="1">
      <c r="C9808" s="933"/>
      <c r="D9808" s="933"/>
      <c r="E9808" s="19"/>
      <c r="I9808" s="100"/>
      <c r="M9808" s="100"/>
      <c r="Q9808" s="99"/>
      <c r="R9808" s="340"/>
      <c r="S9808" s="119"/>
      <c r="T9808" s="123"/>
      <c r="U9808" s="119"/>
      <c r="V9808" s="99"/>
      <c r="W9808" s="127"/>
      <c r="X9808" s="99"/>
      <c r="Y9808" s="127"/>
    </row>
    <row r="9809" spans="3:25" ht="19" hidden="1">
      <c r="C9809" s="933"/>
      <c r="D9809" s="933"/>
      <c r="E9809" s="19"/>
      <c r="I9809" s="100"/>
      <c r="M9809" s="100"/>
      <c r="Q9809" s="99"/>
      <c r="R9809" s="340"/>
      <c r="S9809" s="119"/>
      <c r="T9809" s="123"/>
      <c r="U9809" s="119"/>
      <c r="V9809" s="99"/>
      <c r="W9809" s="127"/>
      <c r="X9809" s="99"/>
      <c r="Y9809" s="127"/>
    </row>
    <row r="9810" spans="3:25" ht="19" hidden="1">
      <c r="C9810" s="933"/>
      <c r="D9810" s="933"/>
      <c r="E9810" s="19"/>
      <c r="I9810" s="100"/>
      <c r="M9810" s="100"/>
      <c r="Q9810" s="99"/>
      <c r="R9810" s="340"/>
      <c r="S9810" s="119"/>
      <c r="T9810" s="123"/>
      <c r="U9810" s="119"/>
      <c r="V9810" s="99"/>
      <c r="W9810" s="127"/>
      <c r="X9810" s="99"/>
      <c r="Y9810" s="127"/>
    </row>
    <row r="9811" spans="3:25" ht="19" hidden="1">
      <c r="C9811" s="933"/>
      <c r="D9811" s="933"/>
      <c r="E9811" s="19"/>
      <c r="I9811" s="100"/>
      <c r="M9811" s="100"/>
      <c r="Q9811" s="99"/>
      <c r="R9811" s="340"/>
      <c r="S9811" s="119"/>
      <c r="T9811" s="123"/>
      <c r="U9811" s="119"/>
      <c r="V9811" s="99"/>
      <c r="W9811" s="127"/>
      <c r="X9811" s="99"/>
      <c r="Y9811" s="127"/>
    </row>
    <row r="9812" spans="3:25" ht="19" hidden="1">
      <c r="C9812" s="933"/>
      <c r="D9812" s="933"/>
      <c r="E9812" s="19"/>
      <c r="I9812" s="100"/>
      <c r="M9812" s="100"/>
      <c r="Q9812" s="99"/>
      <c r="R9812" s="340"/>
      <c r="S9812" s="119"/>
      <c r="T9812" s="123"/>
      <c r="U9812" s="119"/>
      <c r="V9812" s="99"/>
      <c r="W9812" s="127"/>
      <c r="X9812" s="99"/>
      <c r="Y9812" s="127"/>
    </row>
    <row r="9813" spans="3:25" ht="19" hidden="1">
      <c r="C9813" s="933"/>
      <c r="D9813" s="933"/>
      <c r="E9813" s="19"/>
      <c r="I9813" s="100"/>
      <c r="M9813" s="100"/>
      <c r="Q9813" s="99"/>
      <c r="R9813" s="340"/>
      <c r="S9813" s="119"/>
      <c r="T9813" s="123"/>
      <c r="U9813" s="119"/>
      <c r="V9813" s="99"/>
      <c r="W9813" s="127"/>
      <c r="X9813" s="99"/>
      <c r="Y9813" s="127"/>
    </row>
    <row r="9814" spans="3:25" ht="19" hidden="1">
      <c r="C9814" s="933"/>
      <c r="D9814" s="933"/>
      <c r="E9814" s="19"/>
      <c r="I9814" s="100"/>
      <c r="M9814" s="100"/>
      <c r="Q9814" s="99"/>
      <c r="R9814" s="340"/>
      <c r="S9814" s="119"/>
      <c r="T9814" s="123"/>
      <c r="U9814" s="119"/>
      <c r="V9814" s="99"/>
      <c r="W9814" s="127"/>
      <c r="X9814" s="99"/>
      <c r="Y9814" s="127"/>
    </row>
    <row r="9815" spans="3:25" ht="19" hidden="1">
      <c r="C9815" s="933"/>
      <c r="D9815" s="933"/>
      <c r="E9815" s="19"/>
      <c r="I9815" s="100"/>
      <c r="M9815" s="100"/>
      <c r="Q9815" s="99"/>
      <c r="R9815" s="340"/>
      <c r="S9815" s="119"/>
      <c r="T9815" s="123"/>
      <c r="U9815" s="119"/>
      <c r="V9815" s="99"/>
      <c r="W9815" s="127"/>
      <c r="X9815" s="99"/>
      <c r="Y9815" s="127"/>
    </row>
    <row r="9816" spans="3:25" ht="19" hidden="1">
      <c r="C9816" s="933"/>
      <c r="D9816" s="933"/>
      <c r="E9816" s="19"/>
      <c r="I9816" s="100"/>
      <c r="M9816" s="100"/>
      <c r="Q9816" s="99"/>
      <c r="R9816" s="340"/>
      <c r="S9816" s="119"/>
      <c r="T9816" s="123"/>
      <c r="U9816" s="119"/>
      <c r="V9816" s="99"/>
      <c r="W9816" s="127"/>
      <c r="X9816" s="99"/>
      <c r="Y9816" s="127"/>
    </row>
    <row r="9817" spans="3:25" ht="19" hidden="1">
      <c r="C9817" s="933"/>
      <c r="D9817" s="933"/>
      <c r="E9817" s="19"/>
      <c r="I9817" s="100"/>
      <c r="M9817" s="100"/>
      <c r="Q9817" s="99"/>
      <c r="R9817" s="340"/>
      <c r="S9817" s="119"/>
      <c r="T9817" s="123"/>
      <c r="U9817" s="119"/>
      <c r="V9817" s="99"/>
      <c r="W9817" s="127"/>
      <c r="X9817" s="99"/>
      <c r="Y9817" s="127"/>
    </row>
    <row r="9818" spans="3:25" ht="19" hidden="1">
      <c r="C9818" s="933"/>
      <c r="D9818" s="933"/>
      <c r="E9818" s="19"/>
      <c r="I9818" s="100"/>
      <c r="M9818" s="100"/>
      <c r="Q9818" s="99"/>
      <c r="R9818" s="340"/>
      <c r="S9818" s="119"/>
      <c r="T9818" s="123"/>
      <c r="U9818" s="119"/>
      <c r="V9818" s="99"/>
      <c r="W9818" s="127"/>
      <c r="X9818" s="99"/>
      <c r="Y9818" s="127"/>
    </row>
    <row r="9819" spans="3:25" ht="19" hidden="1">
      <c r="C9819" s="933"/>
      <c r="D9819" s="933"/>
      <c r="E9819" s="19"/>
      <c r="I9819" s="100"/>
      <c r="M9819" s="100"/>
      <c r="Q9819" s="99"/>
      <c r="R9819" s="340"/>
      <c r="S9819" s="119"/>
      <c r="T9819" s="123"/>
      <c r="U9819" s="119"/>
      <c r="V9819" s="99"/>
      <c r="W9819" s="127"/>
      <c r="X9819" s="99"/>
      <c r="Y9819" s="127"/>
    </row>
    <row r="9820" spans="3:25" ht="19" hidden="1">
      <c r="C9820" s="933"/>
      <c r="D9820" s="933"/>
      <c r="E9820" s="19"/>
      <c r="I9820" s="100"/>
      <c r="M9820" s="100"/>
      <c r="Q9820" s="99"/>
      <c r="R9820" s="340"/>
      <c r="S9820" s="119"/>
      <c r="T9820" s="123"/>
      <c r="U9820" s="119"/>
      <c r="V9820" s="99"/>
      <c r="W9820" s="127"/>
      <c r="X9820" s="99"/>
      <c r="Y9820" s="127"/>
    </row>
    <row r="9821" spans="3:25" ht="19" hidden="1">
      <c r="C9821" s="933"/>
      <c r="D9821" s="933"/>
      <c r="E9821" s="19"/>
      <c r="I9821" s="100"/>
      <c r="M9821" s="100"/>
      <c r="Q9821" s="99"/>
      <c r="R9821" s="340"/>
      <c r="S9821" s="119"/>
      <c r="T9821" s="123"/>
      <c r="U9821" s="119"/>
      <c r="V9821" s="99"/>
      <c r="W9821" s="127"/>
      <c r="X9821" s="99"/>
      <c r="Y9821" s="127"/>
    </row>
    <row r="9822" spans="3:25" ht="19" hidden="1">
      <c r="C9822" s="933"/>
      <c r="D9822" s="933"/>
      <c r="E9822" s="19"/>
      <c r="I9822" s="100"/>
      <c r="M9822" s="100"/>
      <c r="Q9822" s="99"/>
      <c r="R9822" s="340"/>
      <c r="S9822" s="119"/>
      <c r="T9822" s="123"/>
      <c r="U9822" s="119"/>
      <c r="V9822" s="99"/>
      <c r="W9822" s="127"/>
      <c r="X9822" s="99"/>
      <c r="Y9822" s="127"/>
    </row>
    <row r="9823" spans="3:25" ht="19" hidden="1">
      <c r="C9823" s="933"/>
      <c r="D9823" s="933"/>
      <c r="E9823" s="19"/>
      <c r="I9823" s="100"/>
      <c r="M9823" s="100"/>
      <c r="Q9823" s="99"/>
      <c r="R9823" s="340"/>
      <c r="S9823" s="119"/>
      <c r="T9823" s="123"/>
      <c r="U9823" s="119"/>
      <c r="V9823" s="99"/>
      <c r="W9823" s="127"/>
      <c r="X9823" s="99"/>
      <c r="Y9823" s="127"/>
    </row>
    <row r="9824" spans="3:25" ht="19" hidden="1">
      <c r="C9824" s="933"/>
      <c r="D9824" s="933"/>
      <c r="E9824" s="19"/>
      <c r="I9824" s="100"/>
      <c r="M9824" s="100"/>
      <c r="Q9824" s="99"/>
      <c r="R9824" s="340"/>
      <c r="S9824" s="119"/>
      <c r="T9824" s="123"/>
      <c r="U9824" s="119"/>
      <c r="V9824" s="99"/>
      <c r="W9824" s="127"/>
      <c r="X9824" s="99"/>
      <c r="Y9824" s="127"/>
    </row>
    <row r="9825" spans="3:25" ht="19" hidden="1">
      <c r="C9825" s="933"/>
      <c r="D9825" s="933"/>
      <c r="E9825" s="19"/>
      <c r="I9825" s="100"/>
      <c r="M9825" s="100"/>
      <c r="Q9825" s="99"/>
      <c r="R9825" s="340"/>
      <c r="S9825" s="119"/>
      <c r="T9825" s="123"/>
      <c r="U9825" s="119"/>
      <c r="V9825" s="99"/>
      <c r="W9825" s="127"/>
      <c r="X9825" s="99"/>
      <c r="Y9825" s="127"/>
    </row>
    <row r="9826" spans="3:25" ht="19" hidden="1">
      <c r="C9826" s="933"/>
      <c r="D9826" s="933"/>
      <c r="E9826" s="19"/>
      <c r="I9826" s="100"/>
      <c r="M9826" s="100"/>
      <c r="Q9826" s="99"/>
      <c r="R9826" s="340"/>
      <c r="S9826" s="119"/>
      <c r="T9826" s="123"/>
      <c r="U9826" s="119"/>
      <c r="V9826" s="99"/>
      <c r="W9826" s="127"/>
      <c r="X9826" s="99"/>
      <c r="Y9826" s="127"/>
    </row>
    <row r="9827" spans="3:25" ht="19" hidden="1">
      <c r="C9827" s="933"/>
      <c r="D9827" s="933"/>
      <c r="E9827" s="19"/>
      <c r="I9827" s="100"/>
      <c r="M9827" s="100"/>
      <c r="Q9827" s="99"/>
      <c r="R9827" s="340"/>
      <c r="S9827" s="119"/>
      <c r="T9827" s="123"/>
      <c r="U9827" s="119"/>
      <c r="V9827" s="99"/>
      <c r="W9827" s="127"/>
      <c r="X9827" s="99"/>
      <c r="Y9827" s="127"/>
    </row>
    <row r="9828" spans="3:25" ht="19" hidden="1">
      <c r="C9828" s="933"/>
      <c r="D9828" s="933"/>
      <c r="E9828" s="19"/>
      <c r="I9828" s="100"/>
      <c r="M9828" s="100"/>
      <c r="Q9828" s="99"/>
      <c r="R9828" s="340"/>
      <c r="S9828" s="119"/>
      <c r="T9828" s="123"/>
      <c r="U9828" s="119"/>
      <c r="V9828" s="99"/>
      <c r="W9828" s="127"/>
      <c r="X9828" s="99"/>
      <c r="Y9828" s="127"/>
    </row>
    <row r="9829" spans="3:25" ht="19" hidden="1">
      <c r="C9829" s="933"/>
      <c r="D9829" s="933"/>
      <c r="E9829" s="19"/>
      <c r="I9829" s="100"/>
      <c r="M9829" s="100"/>
      <c r="Q9829" s="99"/>
      <c r="R9829" s="340"/>
      <c r="S9829" s="119"/>
      <c r="T9829" s="123"/>
      <c r="U9829" s="119"/>
      <c r="V9829" s="99"/>
      <c r="W9829" s="127"/>
      <c r="X9829" s="99"/>
      <c r="Y9829" s="127"/>
    </row>
    <row r="9830" spans="3:25" ht="19" hidden="1">
      <c r="C9830" s="933"/>
      <c r="D9830" s="933"/>
      <c r="E9830" s="19"/>
      <c r="I9830" s="100"/>
      <c r="M9830" s="100"/>
      <c r="Q9830" s="99"/>
      <c r="R9830" s="340"/>
      <c r="S9830" s="119"/>
      <c r="T9830" s="123"/>
      <c r="U9830" s="119"/>
      <c r="V9830" s="99"/>
      <c r="W9830" s="127"/>
      <c r="X9830" s="99"/>
      <c r="Y9830" s="127"/>
    </row>
    <row r="9831" spans="3:25" ht="19" hidden="1">
      <c r="C9831" s="933"/>
      <c r="D9831" s="933"/>
      <c r="E9831" s="19"/>
      <c r="I9831" s="100"/>
      <c r="M9831" s="100"/>
      <c r="Q9831" s="99"/>
      <c r="R9831" s="340"/>
      <c r="S9831" s="119"/>
      <c r="T9831" s="123"/>
      <c r="U9831" s="119"/>
      <c r="V9831" s="99"/>
      <c r="W9831" s="127"/>
      <c r="X9831" s="99"/>
      <c r="Y9831" s="127"/>
    </row>
    <row r="9832" spans="3:25" ht="19" hidden="1">
      <c r="C9832" s="933"/>
      <c r="D9832" s="933"/>
      <c r="E9832" s="19"/>
      <c r="I9832" s="100"/>
      <c r="M9832" s="100"/>
      <c r="Q9832" s="99"/>
      <c r="R9832" s="340"/>
      <c r="S9832" s="119"/>
      <c r="T9832" s="123"/>
      <c r="U9832" s="119"/>
      <c r="V9832" s="99"/>
      <c r="W9832" s="127"/>
      <c r="X9832" s="99"/>
      <c r="Y9832" s="127"/>
    </row>
    <row r="9833" spans="3:25" ht="19" hidden="1">
      <c r="C9833" s="933"/>
      <c r="D9833" s="933"/>
      <c r="E9833" s="19"/>
      <c r="I9833" s="100"/>
      <c r="M9833" s="100"/>
      <c r="Q9833" s="99"/>
      <c r="R9833" s="340"/>
      <c r="S9833" s="119"/>
      <c r="T9833" s="123"/>
      <c r="U9833" s="119"/>
      <c r="V9833" s="99"/>
      <c r="W9833" s="127"/>
      <c r="X9833" s="99"/>
      <c r="Y9833" s="127"/>
    </row>
    <row r="9834" spans="3:25" ht="19" hidden="1">
      <c r="C9834" s="933"/>
      <c r="D9834" s="933"/>
      <c r="E9834" s="19"/>
      <c r="I9834" s="100"/>
      <c r="M9834" s="100"/>
      <c r="Q9834" s="99"/>
      <c r="R9834" s="340"/>
      <c r="S9834" s="119"/>
      <c r="T9834" s="123"/>
      <c r="U9834" s="119"/>
      <c r="V9834" s="99"/>
      <c r="W9834" s="127"/>
      <c r="X9834" s="99"/>
      <c r="Y9834" s="127"/>
    </row>
    <row r="9835" spans="3:25" ht="19" hidden="1">
      <c r="C9835" s="933"/>
      <c r="D9835" s="933"/>
      <c r="E9835" s="19"/>
      <c r="I9835" s="100"/>
      <c r="M9835" s="100"/>
      <c r="Q9835" s="99"/>
      <c r="R9835" s="340"/>
      <c r="S9835" s="119"/>
      <c r="T9835" s="123"/>
      <c r="U9835" s="119"/>
      <c r="V9835" s="99"/>
      <c r="W9835" s="127"/>
      <c r="X9835" s="99"/>
      <c r="Y9835" s="127"/>
    </row>
    <row r="9836" spans="3:25" ht="19" hidden="1">
      <c r="C9836" s="933"/>
      <c r="D9836" s="933"/>
      <c r="E9836" s="19"/>
      <c r="I9836" s="100"/>
      <c r="M9836" s="100"/>
      <c r="Q9836" s="99"/>
      <c r="R9836" s="340"/>
      <c r="S9836" s="119"/>
      <c r="T9836" s="123"/>
      <c r="U9836" s="119"/>
      <c r="V9836" s="99"/>
      <c r="W9836" s="127"/>
      <c r="X9836" s="99"/>
      <c r="Y9836" s="127"/>
    </row>
    <row r="9837" spans="3:25" ht="19" hidden="1">
      <c r="C9837" s="933"/>
      <c r="D9837" s="933"/>
      <c r="E9837" s="19"/>
      <c r="I9837" s="100"/>
      <c r="M9837" s="100"/>
      <c r="Q9837" s="99"/>
      <c r="R9837" s="340"/>
      <c r="S9837" s="119"/>
      <c r="T9837" s="123"/>
      <c r="U9837" s="119"/>
      <c r="V9837" s="99"/>
      <c r="W9837" s="127"/>
      <c r="X9837" s="99"/>
      <c r="Y9837" s="127"/>
    </row>
    <row r="9838" spans="3:25" ht="19" hidden="1">
      <c r="C9838" s="933"/>
      <c r="D9838" s="933"/>
      <c r="E9838" s="19"/>
      <c r="I9838" s="100"/>
      <c r="M9838" s="100"/>
      <c r="Q9838" s="99"/>
      <c r="R9838" s="340"/>
      <c r="S9838" s="119"/>
      <c r="T9838" s="123"/>
      <c r="U9838" s="119"/>
      <c r="V9838" s="99"/>
      <c r="W9838" s="127"/>
      <c r="X9838" s="99"/>
      <c r="Y9838" s="127"/>
    </row>
    <row r="9839" spans="3:25" ht="19" hidden="1">
      <c r="C9839" s="933"/>
      <c r="D9839" s="933"/>
      <c r="E9839" s="19"/>
      <c r="I9839" s="100"/>
      <c r="M9839" s="100"/>
      <c r="Q9839" s="99"/>
      <c r="R9839" s="340"/>
      <c r="S9839" s="119"/>
      <c r="T9839" s="123"/>
      <c r="U9839" s="119"/>
      <c r="V9839" s="99"/>
      <c r="W9839" s="127"/>
      <c r="X9839" s="99"/>
      <c r="Y9839" s="127"/>
    </row>
    <row r="9840" spans="3:25" ht="19" hidden="1">
      <c r="C9840" s="933"/>
      <c r="D9840" s="933"/>
      <c r="E9840" s="19"/>
      <c r="I9840" s="100"/>
      <c r="M9840" s="100"/>
      <c r="Q9840" s="99"/>
      <c r="R9840" s="340"/>
      <c r="S9840" s="119"/>
      <c r="T9840" s="123"/>
      <c r="U9840" s="119"/>
      <c r="V9840" s="99"/>
      <c r="W9840" s="127"/>
      <c r="X9840" s="99"/>
      <c r="Y9840" s="127"/>
    </row>
    <row r="9841" spans="3:25" ht="19" hidden="1">
      <c r="C9841" s="933"/>
      <c r="D9841" s="933"/>
      <c r="E9841" s="19"/>
      <c r="I9841" s="100"/>
      <c r="M9841" s="100"/>
      <c r="Q9841" s="99"/>
      <c r="R9841" s="340"/>
      <c r="S9841" s="119"/>
      <c r="T9841" s="123"/>
      <c r="U9841" s="119"/>
      <c r="V9841" s="99"/>
      <c r="W9841" s="127"/>
      <c r="X9841" s="99"/>
      <c r="Y9841" s="127"/>
    </row>
    <row r="9842" spans="3:25" ht="19" hidden="1">
      <c r="C9842" s="933"/>
      <c r="D9842" s="933"/>
      <c r="E9842" s="19"/>
      <c r="I9842" s="100"/>
      <c r="M9842" s="100"/>
      <c r="Q9842" s="99"/>
      <c r="R9842" s="340"/>
      <c r="S9842" s="119"/>
      <c r="T9842" s="123"/>
      <c r="U9842" s="119"/>
      <c r="V9842" s="99"/>
      <c r="W9842" s="127"/>
      <c r="X9842" s="99"/>
      <c r="Y9842" s="127"/>
    </row>
    <row r="9843" spans="3:25" ht="19" hidden="1">
      <c r="C9843" s="933"/>
      <c r="D9843" s="933"/>
      <c r="E9843" s="19"/>
      <c r="I9843" s="100"/>
      <c r="M9843" s="100"/>
      <c r="Q9843" s="99"/>
      <c r="R9843" s="340"/>
      <c r="S9843" s="119"/>
      <c r="T9843" s="123"/>
      <c r="U9843" s="119"/>
      <c r="V9843" s="99"/>
      <c r="W9843" s="127"/>
      <c r="X9843" s="99"/>
      <c r="Y9843" s="127"/>
    </row>
    <row r="9844" spans="3:25" ht="19" hidden="1">
      <c r="C9844" s="933"/>
      <c r="D9844" s="933"/>
      <c r="E9844" s="19"/>
      <c r="I9844" s="100"/>
      <c r="M9844" s="100"/>
      <c r="Q9844" s="99"/>
      <c r="R9844" s="340"/>
      <c r="S9844" s="119"/>
      <c r="T9844" s="123"/>
      <c r="U9844" s="119"/>
      <c r="V9844" s="99"/>
      <c r="W9844" s="127"/>
      <c r="X9844" s="99"/>
      <c r="Y9844" s="127"/>
    </row>
    <row r="9845" spans="3:25" ht="19" hidden="1">
      <c r="C9845" s="933"/>
      <c r="D9845" s="933"/>
      <c r="E9845" s="19"/>
      <c r="I9845" s="100"/>
      <c r="M9845" s="100"/>
      <c r="Q9845" s="99"/>
      <c r="R9845" s="340"/>
      <c r="S9845" s="119"/>
      <c r="T9845" s="123"/>
      <c r="U9845" s="119"/>
      <c r="V9845" s="99"/>
      <c r="W9845" s="127"/>
      <c r="X9845" s="99"/>
      <c r="Y9845" s="127"/>
    </row>
    <row r="9846" spans="3:25" ht="19" hidden="1">
      <c r="C9846" s="933"/>
      <c r="D9846" s="933"/>
      <c r="E9846" s="19"/>
      <c r="I9846" s="100"/>
      <c r="M9846" s="100"/>
      <c r="Q9846" s="99"/>
      <c r="R9846" s="340"/>
      <c r="S9846" s="119"/>
      <c r="T9846" s="123"/>
      <c r="U9846" s="119"/>
      <c r="V9846" s="99"/>
      <c r="W9846" s="127"/>
      <c r="X9846" s="99"/>
      <c r="Y9846" s="127"/>
    </row>
    <row r="9847" spans="3:25" ht="19" hidden="1">
      <c r="C9847" s="933"/>
      <c r="D9847" s="933"/>
      <c r="E9847" s="19"/>
      <c r="I9847" s="100"/>
      <c r="M9847" s="100"/>
      <c r="Q9847" s="99"/>
      <c r="R9847" s="340"/>
      <c r="S9847" s="119"/>
      <c r="T9847" s="123"/>
      <c r="U9847" s="119"/>
      <c r="V9847" s="99"/>
      <c r="W9847" s="127"/>
      <c r="X9847" s="99"/>
      <c r="Y9847" s="127"/>
    </row>
    <row r="9848" spans="3:25" ht="19" hidden="1">
      <c r="C9848" s="933"/>
      <c r="D9848" s="933"/>
      <c r="E9848" s="19"/>
      <c r="I9848" s="100"/>
      <c r="M9848" s="100"/>
      <c r="Q9848" s="99"/>
      <c r="R9848" s="340"/>
      <c r="S9848" s="119"/>
      <c r="T9848" s="123"/>
      <c r="U9848" s="119"/>
      <c r="V9848" s="99"/>
      <c r="W9848" s="127"/>
      <c r="X9848" s="99"/>
      <c r="Y9848" s="127"/>
    </row>
    <row r="9849" spans="3:25" ht="19" hidden="1">
      <c r="C9849" s="933"/>
      <c r="D9849" s="933"/>
      <c r="E9849" s="19"/>
      <c r="I9849" s="100"/>
      <c r="M9849" s="100"/>
      <c r="Q9849" s="99"/>
      <c r="R9849" s="340"/>
      <c r="S9849" s="119"/>
      <c r="T9849" s="123"/>
      <c r="U9849" s="119"/>
      <c r="V9849" s="99"/>
      <c r="W9849" s="127"/>
      <c r="X9849" s="99"/>
      <c r="Y9849" s="127"/>
    </row>
    <row r="9850" spans="3:25" ht="19" hidden="1">
      <c r="C9850" s="933"/>
      <c r="D9850" s="933"/>
      <c r="E9850" s="19"/>
      <c r="I9850" s="100"/>
      <c r="M9850" s="100"/>
      <c r="Q9850" s="99"/>
      <c r="R9850" s="340"/>
      <c r="S9850" s="119"/>
      <c r="T9850" s="123"/>
      <c r="U9850" s="119"/>
      <c r="V9850" s="99"/>
      <c r="W9850" s="127"/>
      <c r="X9850" s="99"/>
      <c r="Y9850" s="127"/>
    </row>
    <row r="9851" spans="3:25" ht="19" hidden="1">
      <c r="C9851" s="933"/>
      <c r="D9851" s="933"/>
      <c r="E9851" s="19"/>
      <c r="I9851" s="100"/>
      <c r="M9851" s="100"/>
      <c r="Q9851" s="99"/>
      <c r="R9851" s="340"/>
      <c r="S9851" s="119"/>
      <c r="T9851" s="123"/>
      <c r="U9851" s="119"/>
      <c r="V9851" s="99"/>
      <c r="W9851" s="127"/>
      <c r="X9851" s="99"/>
      <c r="Y9851" s="127"/>
    </row>
    <row r="9852" spans="3:25" ht="19" hidden="1">
      <c r="C9852" s="933"/>
      <c r="D9852" s="933"/>
      <c r="E9852" s="19"/>
      <c r="I9852" s="100"/>
      <c r="M9852" s="100"/>
      <c r="Q9852" s="99"/>
      <c r="R9852" s="340"/>
      <c r="S9852" s="119"/>
      <c r="T9852" s="123"/>
      <c r="U9852" s="119"/>
      <c r="V9852" s="99"/>
      <c r="W9852" s="127"/>
      <c r="X9852" s="99"/>
      <c r="Y9852" s="127"/>
    </row>
    <row r="9853" spans="3:25" ht="19" hidden="1">
      <c r="C9853" s="933"/>
      <c r="D9853" s="933"/>
      <c r="E9853" s="19"/>
      <c r="I9853" s="100"/>
      <c r="M9853" s="100"/>
      <c r="Q9853" s="99"/>
      <c r="R9853" s="340"/>
      <c r="S9853" s="119"/>
      <c r="T9853" s="123"/>
      <c r="U9853" s="119"/>
      <c r="V9853" s="99"/>
      <c r="W9853" s="127"/>
      <c r="X9853" s="99"/>
      <c r="Y9853" s="127"/>
    </row>
    <row r="9854" spans="3:25" ht="19" hidden="1">
      <c r="C9854" s="933"/>
      <c r="D9854" s="933"/>
      <c r="E9854" s="19"/>
      <c r="I9854" s="100"/>
      <c r="M9854" s="100"/>
      <c r="Q9854" s="99"/>
      <c r="R9854" s="340"/>
      <c r="S9854" s="119"/>
      <c r="T9854" s="123"/>
      <c r="U9854" s="119"/>
      <c r="V9854" s="99"/>
      <c r="W9854" s="127"/>
      <c r="X9854" s="99"/>
      <c r="Y9854" s="127"/>
    </row>
    <row r="9855" spans="3:25" ht="19" hidden="1">
      <c r="C9855" s="933"/>
      <c r="D9855" s="933"/>
      <c r="E9855" s="19"/>
      <c r="I9855" s="100"/>
      <c r="M9855" s="100"/>
      <c r="Q9855" s="99"/>
      <c r="R9855" s="340"/>
      <c r="S9855" s="119"/>
      <c r="T9855" s="123"/>
      <c r="U9855" s="119"/>
      <c r="V9855" s="99"/>
      <c r="W9855" s="127"/>
      <c r="X9855" s="99"/>
      <c r="Y9855" s="127"/>
    </row>
    <row r="9856" spans="3:25" ht="19" hidden="1">
      <c r="C9856" s="933"/>
      <c r="D9856" s="933"/>
      <c r="E9856" s="19"/>
      <c r="I9856" s="100"/>
      <c r="M9856" s="100"/>
      <c r="Q9856" s="99"/>
      <c r="R9856" s="340"/>
      <c r="S9856" s="119"/>
      <c r="T9856" s="123"/>
      <c r="U9856" s="119"/>
      <c r="V9856" s="99"/>
      <c r="W9856" s="127"/>
      <c r="X9856" s="99"/>
      <c r="Y9856" s="127"/>
    </row>
    <row r="9857" spans="3:25" ht="19" hidden="1">
      <c r="C9857" s="933"/>
      <c r="D9857" s="933"/>
      <c r="E9857" s="19"/>
      <c r="I9857" s="100"/>
      <c r="M9857" s="100"/>
      <c r="Q9857" s="99"/>
      <c r="R9857" s="340"/>
      <c r="S9857" s="119"/>
      <c r="T9857" s="123"/>
      <c r="U9857" s="119"/>
      <c r="V9857" s="99"/>
      <c r="W9857" s="127"/>
      <c r="X9857" s="99"/>
      <c r="Y9857" s="127"/>
    </row>
    <row r="9858" spans="3:25" ht="19" hidden="1">
      <c r="C9858" s="933"/>
      <c r="D9858" s="933"/>
      <c r="E9858" s="19"/>
      <c r="I9858" s="100"/>
      <c r="M9858" s="100"/>
      <c r="Q9858" s="99"/>
      <c r="R9858" s="340"/>
      <c r="S9858" s="119"/>
      <c r="T9858" s="123"/>
      <c r="U9858" s="119"/>
      <c r="V9858" s="99"/>
      <c r="W9858" s="127"/>
      <c r="X9858" s="99"/>
      <c r="Y9858" s="127"/>
    </row>
    <row r="9859" spans="3:25" ht="19" hidden="1">
      <c r="C9859" s="933"/>
      <c r="D9859" s="933"/>
      <c r="E9859" s="19"/>
      <c r="I9859" s="100"/>
      <c r="M9859" s="100"/>
      <c r="Q9859" s="99"/>
      <c r="R9859" s="340"/>
      <c r="S9859" s="119"/>
      <c r="T9859" s="123"/>
      <c r="U9859" s="119"/>
      <c r="V9859" s="99"/>
      <c r="W9859" s="127"/>
      <c r="X9859" s="99"/>
      <c r="Y9859" s="127"/>
    </row>
    <row r="9860" spans="3:25" ht="19" hidden="1">
      <c r="C9860" s="933"/>
      <c r="D9860" s="933"/>
      <c r="E9860" s="19"/>
      <c r="I9860" s="100"/>
      <c r="M9860" s="100"/>
      <c r="Q9860" s="99"/>
      <c r="R9860" s="340"/>
      <c r="S9860" s="119"/>
      <c r="T9860" s="123"/>
      <c r="U9860" s="119"/>
      <c r="V9860" s="99"/>
      <c r="W9860" s="127"/>
      <c r="X9860" s="99"/>
      <c r="Y9860" s="127"/>
    </row>
    <row r="9861" spans="3:25" ht="19" hidden="1">
      <c r="C9861" s="933"/>
      <c r="D9861" s="933"/>
      <c r="E9861" s="19"/>
      <c r="I9861" s="100"/>
      <c r="M9861" s="100"/>
      <c r="Q9861" s="99"/>
      <c r="R9861" s="340"/>
      <c r="S9861" s="119"/>
      <c r="T9861" s="123"/>
      <c r="U9861" s="119"/>
      <c r="V9861" s="99"/>
      <c r="W9861" s="127"/>
      <c r="X9861" s="99"/>
      <c r="Y9861" s="127"/>
    </row>
    <row r="9862" spans="3:25" ht="19" hidden="1">
      <c r="C9862" s="933"/>
      <c r="D9862" s="933"/>
      <c r="E9862" s="19"/>
      <c r="I9862" s="100"/>
      <c r="M9862" s="100"/>
      <c r="Q9862" s="99"/>
      <c r="R9862" s="340"/>
      <c r="S9862" s="119"/>
      <c r="T9862" s="123"/>
      <c r="U9862" s="119"/>
      <c r="V9862" s="99"/>
      <c r="W9862" s="127"/>
      <c r="X9862" s="99"/>
      <c r="Y9862" s="127"/>
    </row>
    <row r="9863" spans="3:25" ht="19" hidden="1">
      <c r="C9863" s="933"/>
      <c r="D9863" s="933"/>
      <c r="E9863" s="19"/>
      <c r="I9863" s="100"/>
      <c r="M9863" s="100"/>
      <c r="Q9863" s="99"/>
      <c r="R9863" s="340"/>
      <c r="S9863" s="119"/>
      <c r="T9863" s="123"/>
      <c r="U9863" s="119"/>
      <c r="V9863" s="99"/>
      <c r="W9863" s="127"/>
      <c r="X9863" s="99"/>
      <c r="Y9863" s="127"/>
    </row>
    <row r="9864" spans="3:25" ht="19" hidden="1">
      <c r="C9864" s="933"/>
      <c r="D9864" s="933"/>
      <c r="E9864" s="19"/>
      <c r="I9864" s="100"/>
      <c r="M9864" s="100"/>
      <c r="Q9864" s="99"/>
      <c r="R9864" s="340"/>
      <c r="S9864" s="119"/>
      <c r="T9864" s="123"/>
      <c r="U9864" s="119"/>
      <c r="V9864" s="99"/>
      <c r="W9864" s="127"/>
      <c r="X9864" s="99"/>
      <c r="Y9864" s="127"/>
    </row>
    <row r="9865" spans="3:25" ht="19" hidden="1">
      <c r="C9865" s="933"/>
      <c r="D9865" s="933"/>
      <c r="E9865" s="19"/>
      <c r="I9865" s="100"/>
      <c r="M9865" s="100"/>
      <c r="Q9865" s="99"/>
      <c r="R9865" s="340"/>
      <c r="S9865" s="119"/>
      <c r="T9865" s="123"/>
      <c r="U9865" s="119"/>
      <c r="V9865" s="99"/>
      <c r="W9865" s="127"/>
      <c r="X9865" s="99"/>
      <c r="Y9865" s="127"/>
    </row>
    <row r="9866" spans="3:25" ht="19" hidden="1">
      <c r="C9866" s="933"/>
      <c r="D9866" s="933"/>
      <c r="E9866" s="19"/>
      <c r="I9866" s="100"/>
      <c r="M9866" s="100"/>
      <c r="Q9866" s="99"/>
      <c r="R9866" s="340"/>
      <c r="S9866" s="119"/>
      <c r="T9866" s="123"/>
      <c r="U9866" s="119"/>
      <c r="V9866" s="99"/>
      <c r="W9866" s="127"/>
      <c r="X9866" s="99"/>
      <c r="Y9866" s="127"/>
    </row>
    <row r="9867" spans="3:25" ht="19" hidden="1">
      <c r="C9867" s="933"/>
      <c r="D9867" s="933"/>
      <c r="E9867" s="19"/>
      <c r="I9867" s="100"/>
      <c r="M9867" s="100"/>
      <c r="Q9867" s="99"/>
      <c r="R9867" s="340"/>
      <c r="S9867" s="119"/>
      <c r="T9867" s="123"/>
      <c r="U9867" s="119"/>
      <c r="V9867" s="99"/>
      <c r="W9867" s="127"/>
      <c r="X9867" s="99"/>
      <c r="Y9867" s="127"/>
    </row>
    <row r="9868" spans="3:25" ht="19" hidden="1">
      <c r="C9868" s="933"/>
      <c r="D9868" s="933"/>
      <c r="E9868" s="19"/>
      <c r="I9868" s="100"/>
      <c r="M9868" s="100"/>
      <c r="Q9868" s="99"/>
      <c r="R9868" s="340"/>
      <c r="S9868" s="119"/>
      <c r="T9868" s="123"/>
      <c r="U9868" s="119"/>
      <c r="V9868" s="99"/>
      <c r="W9868" s="127"/>
      <c r="X9868" s="99"/>
      <c r="Y9868" s="127"/>
    </row>
    <row r="9869" spans="3:25" ht="19" hidden="1">
      <c r="C9869" s="933"/>
      <c r="D9869" s="933"/>
      <c r="E9869" s="19"/>
      <c r="I9869" s="100"/>
      <c r="M9869" s="100"/>
      <c r="Q9869" s="99"/>
      <c r="R9869" s="340"/>
      <c r="S9869" s="119"/>
      <c r="T9869" s="123"/>
      <c r="U9869" s="119"/>
      <c r="V9869" s="99"/>
      <c r="W9869" s="127"/>
      <c r="X9869" s="99"/>
      <c r="Y9869" s="127"/>
    </row>
    <row r="9870" spans="3:25" ht="19" hidden="1">
      <c r="C9870" s="933"/>
      <c r="D9870" s="933"/>
      <c r="E9870" s="19"/>
      <c r="I9870" s="100"/>
      <c r="M9870" s="100"/>
      <c r="Q9870" s="99"/>
      <c r="R9870" s="340"/>
      <c r="S9870" s="119"/>
      <c r="T9870" s="123"/>
      <c r="U9870" s="119"/>
      <c r="V9870" s="99"/>
      <c r="W9870" s="127"/>
      <c r="X9870" s="99"/>
      <c r="Y9870" s="127"/>
    </row>
    <row r="9871" spans="3:25" ht="19" hidden="1">
      <c r="C9871" s="933"/>
      <c r="D9871" s="933"/>
      <c r="E9871" s="19"/>
      <c r="I9871" s="100"/>
      <c r="M9871" s="100"/>
      <c r="Q9871" s="99"/>
      <c r="R9871" s="340"/>
      <c r="S9871" s="119"/>
      <c r="T9871" s="123"/>
      <c r="U9871" s="119"/>
      <c r="V9871" s="99"/>
      <c r="W9871" s="127"/>
      <c r="X9871" s="99"/>
      <c r="Y9871" s="127"/>
    </row>
    <row r="9872" spans="3:25" ht="19" hidden="1">
      <c r="C9872" s="933"/>
      <c r="D9872" s="933"/>
      <c r="E9872" s="19"/>
      <c r="I9872" s="100"/>
      <c r="M9872" s="100"/>
      <c r="Q9872" s="99"/>
      <c r="R9872" s="340"/>
      <c r="S9872" s="119"/>
      <c r="T9872" s="123"/>
      <c r="U9872" s="119"/>
      <c r="V9872" s="99"/>
      <c r="W9872" s="127"/>
      <c r="X9872" s="99"/>
      <c r="Y9872" s="127"/>
    </row>
    <row r="9873" spans="3:25" ht="19" hidden="1">
      <c r="C9873" s="933"/>
      <c r="D9873" s="933"/>
      <c r="E9873" s="19"/>
      <c r="I9873" s="100"/>
      <c r="M9873" s="100"/>
      <c r="Q9873" s="99"/>
      <c r="R9873" s="340"/>
      <c r="S9873" s="119"/>
      <c r="T9873" s="123"/>
      <c r="U9873" s="119"/>
      <c r="V9873" s="99"/>
      <c r="W9873" s="127"/>
      <c r="X9873" s="99"/>
      <c r="Y9873" s="127"/>
    </row>
    <row r="9874" spans="3:25" ht="19" hidden="1">
      <c r="C9874" s="933"/>
      <c r="D9874" s="933"/>
      <c r="E9874" s="19"/>
      <c r="I9874" s="100"/>
      <c r="M9874" s="100"/>
      <c r="Q9874" s="99"/>
      <c r="R9874" s="340"/>
      <c r="S9874" s="119"/>
      <c r="T9874" s="123"/>
      <c r="U9874" s="119"/>
      <c r="V9874" s="99"/>
      <c r="W9874" s="127"/>
      <c r="X9874" s="99"/>
      <c r="Y9874" s="127"/>
    </row>
    <row r="9875" spans="3:25" ht="19" hidden="1">
      <c r="C9875" s="933"/>
      <c r="D9875" s="933"/>
      <c r="E9875" s="19"/>
      <c r="I9875" s="100"/>
      <c r="M9875" s="100"/>
      <c r="Q9875" s="99"/>
      <c r="R9875" s="340"/>
      <c r="S9875" s="119"/>
      <c r="T9875" s="123"/>
      <c r="U9875" s="119"/>
      <c r="V9875" s="99"/>
      <c r="W9875" s="127"/>
      <c r="X9875" s="99"/>
      <c r="Y9875" s="127"/>
    </row>
    <row r="9876" spans="3:25" ht="19" hidden="1">
      <c r="C9876" s="933"/>
      <c r="D9876" s="933"/>
      <c r="E9876" s="19"/>
      <c r="I9876" s="100"/>
      <c r="M9876" s="100"/>
      <c r="Q9876" s="99"/>
      <c r="R9876" s="340"/>
      <c r="S9876" s="119"/>
      <c r="T9876" s="123"/>
      <c r="U9876" s="119"/>
      <c r="V9876" s="99"/>
      <c r="W9876" s="127"/>
      <c r="X9876" s="99"/>
      <c r="Y9876" s="127"/>
    </row>
    <row r="9877" spans="3:25" ht="19" hidden="1">
      <c r="C9877" s="933"/>
      <c r="D9877" s="933"/>
      <c r="E9877" s="19"/>
      <c r="I9877" s="100"/>
      <c r="M9877" s="100"/>
      <c r="Q9877" s="99"/>
      <c r="R9877" s="340"/>
      <c r="S9877" s="119"/>
      <c r="T9877" s="123"/>
      <c r="U9877" s="119"/>
      <c r="V9877" s="99"/>
      <c r="W9877" s="127"/>
      <c r="X9877" s="99"/>
      <c r="Y9877" s="127"/>
    </row>
    <row r="9878" spans="3:25" ht="19" hidden="1">
      <c r="C9878" s="933"/>
      <c r="D9878" s="933"/>
      <c r="E9878" s="19"/>
      <c r="I9878" s="100"/>
      <c r="M9878" s="100"/>
      <c r="Q9878" s="99"/>
      <c r="R9878" s="340"/>
      <c r="S9878" s="119"/>
      <c r="T9878" s="123"/>
      <c r="U9878" s="119"/>
      <c r="V9878" s="99"/>
      <c r="W9878" s="127"/>
      <c r="X9878" s="99"/>
      <c r="Y9878" s="127"/>
    </row>
    <row r="9879" spans="3:25" ht="19" hidden="1">
      <c r="C9879" s="933"/>
      <c r="D9879" s="933"/>
      <c r="E9879" s="19"/>
      <c r="I9879" s="100"/>
      <c r="M9879" s="100"/>
      <c r="Q9879" s="99"/>
      <c r="R9879" s="340"/>
      <c r="S9879" s="119"/>
      <c r="T9879" s="123"/>
      <c r="U9879" s="119"/>
      <c r="V9879" s="99"/>
      <c r="W9879" s="127"/>
      <c r="X9879" s="99"/>
      <c r="Y9879" s="127"/>
    </row>
    <row r="9880" spans="3:25" ht="19" hidden="1">
      <c r="C9880" s="933"/>
      <c r="D9880" s="933"/>
      <c r="E9880" s="19"/>
      <c r="I9880" s="100"/>
      <c r="M9880" s="100"/>
      <c r="Q9880" s="99"/>
      <c r="R9880" s="340"/>
      <c r="S9880" s="119"/>
      <c r="T9880" s="123"/>
      <c r="U9880" s="119"/>
      <c r="V9880" s="99"/>
      <c r="W9880" s="127"/>
      <c r="X9880" s="99"/>
      <c r="Y9880" s="127"/>
    </row>
    <row r="9881" spans="3:25" ht="19" hidden="1">
      <c r="C9881" s="933"/>
      <c r="D9881" s="933"/>
      <c r="E9881" s="19"/>
      <c r="I9881" s="100"/>
      <c r="M9881" s="100"/>
      <c r="Q9881" s="99"/>
      <c r="R9881" s="340"/>
      <c r="S9881" s="119"/>
      <c r="T9881" s="123"/>
      <c r="U9881" s="119"/>
      <c r="V9881" s="99"/>
      <c r="W9881" s="127"/>
      <c r="X9881" s="99"/>
      <c r="Y9881" s="127"/>
    </row>
    <row r="9882" spans="3:25" ht="19" hidden="1">
      <c r="C9882" s="933"/>
      <c r="D9882" s="933"/>
      <c r="E9882" s="19"/>
      <c r="I9882" s="100"/>
      <c r="M9882" s="100"/>
      <c r="Q9882" s="99"/>
      <c r="R9882" s="340"/>
      <c r="S9882" s="119"/>
      <c r="T9882" s="123"/>
      <c r="U9882" s="119"/>
      <c r="V9882" s="99"/>
      <c r="W9882" s="127"/>
      <c r="X9882" s="99"/>
      <c r="Y9882" s="127"/>
    </row>
    <row r="9883" spans="3:25" ht="19" hidden="1">
      <c r="C9883" s="933"/>
      <c r="D9883" s="933"/>
      <c r="E9883" s="19"/>
      <c r="I9883" s="100"/>
      <c r="M9883" s="100"/>
      <c r="Q9883" s="99"/>
      <c r="R9883" s="340"/>
      <c r="S9883" s="119"/>
      <c r="T9883" s="123"/>
      <c r="U9883" s="119"/>
      <c r="V9883" s="99"/>
      <c r="W9883" s="127"/>
      <c r="X9883" s="99"/>
      <c r="Y9883" s="127"/>
    </row>
    <row r="9884" spans="3:25" ht="19" hidden="1">
      <c r="C9884" s="933"/>
      <c r="D9884" s="933"/>
      <c r="E9884" s="19"/>
      <c r="I9884" s="100"/>
      <c r="M9884" s="100"/>
      <c r="Q9884" s="99"/>
      <c r="R9884" s="340"/>
      <c r="S9884" s="119"/>
      <c r="T9884" s="123"/>
      <c r="U9884" s="119"/>
      <c r="V9884" s="99"/>
      <c r="W9884" s="127"/>
      <c r="X9884" s="99"/>
      <c r="Y9884" s="127"/>
    </row>
    <row r="9885" spans="3:25" ht="19" hidden="1">
      <c r="C9885" s="933"/>
      <c r="D9885" s="933"/>
      <c r="E9885" s="19"/>
      <c r="I9885" s="100"/>
      <c r="M9885" s="100"/>
      <c r="Q9885" s="99"/>
      <c r="R9885" s="340"/>
      <c r="S9885" s="119"/>
      <c r="T9885" s="123"/>
      <c r="U9885" s="119"/>
      <c r="V9885" s="99"/>
      <c r="W9885" s="127"/>
      <c r="X9885" s="99"/>
      <c r="Y9885" s="127"/>
    </row>
    <row r="9886" spans="3:25" ht="19" hidden="1">
      <c r="C9886" s="933"/>
      <c r="D9886" s="933"/>
      <c r="E9886" s="19"/>
      <c r="I9886" s="100"/>
      <c r="M9886" s="100"/>
      <c r="Q9886" s="99"/>
      <c r="R9886" s="340"/>
      <c r="S9886" s="119"/>
      <c r="T9886" s="123"/>
      <c r="U9886" s="119"/>
      <c r="V9886" s="99"/>
      <c r="W9886" s="127"/>
      <c r="X9886" s="99"/>
      <c r="Y9886" s="127"/>
    </row>
    <row r="9887" spans="3:25" ht="19" hidden="1">
      <c r="C9887" s="933"/>
      <c r="D9887" s="933"/>
      <c r="E9887" s="19"/>
      <c r="I9887" s="100"/>
      <c r="M9887" s="100"/>
      <c r="Q9887" s="99"/>
      <c r="R9887" s="340"/>
      <c r="S9887" s="119"/>
      <c r="T9887" s="123"/>
      <c r="U9887" s="119"/>
      <c r="V9887" s="99"/>
      <c r="W9887" s="127"/>
      <c r="X9887" s="99"/>
      <c r="Y9887" s="127"/>
    </row>
    <row r="9888" spans="3:25" ht="19" hidden="1">
      <c r="C9888" s="933"/>
      <c r="D9888" s="933"/>
      <c r="E9888" s="19"/>
      <c r="I9888" s="100"/>
      <c r="M9888" s="100"/>
      <c r="Q9888" s="99"/>
      <c r="R9888" s="340"/>
      <c r="S9888" s="119"/>
      <c r="T9888" s="123"/>
      <c r="U9888" s="119"/>
      <c r="V9888" s="99"/>
      <c r="W9888" s="127"/>
      <c r="X9888" s="99"/>
      <c r="Y9888" s="127"/>
    </row>
    <row r="9889" spans="3:25" ht="19" hidden="1">
      <c r="C9889" s="933"/>
      <c r="D9889" s="933"/>
      <c r="E9889" s="19"/>
      <c r="I9889" s="100"/>
      <c r="M9889" s="100"/>
      <c r="Q9889" s="99"/>
      <c r="R9889" s="340"/>
      <c r="S9889" s="119"/>
      <c r="T9889" s="123"/>
      <c r="U9889" s="119"/>
      <c r="V9889" s="99"/>
      <c r="W9889" s="127"/>
      <c r="X9889" s="99"/>
      <c r="Y9889" s="127"/>
    </row>
    <row r="9890" spans="3:25" ht="19" hidden="1">
      <c r="C9890" s="933"/>
      <c r="D9890" s="933"/>
      <c r="E9890" s="19"/>
      <c r="I9890" s="100"/>
      <c r="M9890" s="100"/>
      <c r="Q9890" s="99"/>
      <c r="R9890" s="340"/>
      <c r="S9890" s="119"/>
      <c r="T9890" s="123"/>
      <c r="U9890" s="119"/>
      <c r="V9890" s="99"/>
      <c r="W9890" s="127"/>
      <c r="X9890" s="99"/>
      <c r="Y9890" s="127"/>
    </row>
    <row r="9891" spans="3:25" ht="19" hidden="1">
      <c r="C9891" s="933"/>
      <c r="D9891" s="933"/>
      <c r="E9891" s="19"/>
      <c r="I9891" s="100"/>
      <c r="M9891" s="100"/>
      <c r="Q9891" s="99"/>
      <c r="R9891" s="340"/>
      <c r="S9891" s="119"/>
      <c r="T9891" s="123"/>
      <c r="U9891" s="119"/>
      <c r="V9891" s="99"/>
      <c r="W9891" s="127"/>
      <c r="X9891" s="99"/>
      <c r="Y9891" s="127"/>
    </row>
    <row r="9892" spans="3:25" ht="19" hidden="1">
      <c r="C9892" s="933"/>
      <c r="D9892" s="933"/>
      <c r="E9892" s="19"/>
      <c r="I9892" s="100"/>
      <c r="M9892" s="100"/>
      <c r="Q9892" s="99"/>
      <c r="R9892" s="340"/>
      <c r="S9892" s="119"/>
      <c r="T9892" s="123"/>
      <c r="U9892" s="119"/>
      <c r="V9892" s="99"/>
      <c r="W9892" s="127"/>
      <c r="X9892" s="99"/>
      <c r="Y9892" s="127"/>
    </row>
    <row r="9893" spans="3:25" ht="19" hidden="1">
      <c r="C9893" s="933"/>
      <c r="D9893" s="933"/>
      <c r="E9893" s="19"/>
      <c r="I9893" s="100"/>
      <c r="M9893" s="100"/>
      <c r="Q9893" s="99"/>
      <c r="R9893" s="340"/>
      <c r="S9893" s="119"/>
      <c r="T9893" s="123"/>
      <c r="U9893" s="119"/>
      <c r="V9893" s="99"/>
      <c r="W9893" s="127"/>
      <c r="X9893" s="99"/>
      <c r="Y9893" s="127"/>
    </row>
    <row r="9894" spans="3:25" ht="19" hidden="1">
      <c r="C9894" s="933"/>
      <c r="D9894" s="933"/>
      <c r="E9894" s="19"/>
      <c r="I9894" s="100"/>
      <c r="M9894" s="100"/>
      <c r="Q9894" s="99"/>
      <c r="R9894" s="340"/>
      <c r="S9894" s="119"/>
      <c r="T9894" s="123"/>
      <c r="U9894" s="119"/>
      <c r="V9894" s="99"/>
      <c r="W9894" s="127"/>
      <c r="X9894" s="99"/>
      <c r="Y9894" s="127"/>
    </row>
    <row r="9895" spans="3:25" ht="19" hidden="1">
      <c r="C9895" s="933"/>
      <c r="D9895" s="933"/>
      <c r="E9895" s="19"/>
      <c r="I9895" s="100"/>
      <c r="M9895" s="100"/>
      <c r="Q9895" s="99"/>
      <c r="R9895" s="340"/>
      <c r="S9895" s="119"/>
      <c r="T9895" s="123"/>
      <c r="U9895" s="119"/>
      <c r="V9895" s="99"/>
      <c r="W9895" s="127"/>
      <c r="X9895" s="99"/>
      <c r="Y9895" s="127"/>
    </row>
    <row r="9896" spans="3:25" ht="19" hidden="1">
      <c r="C9896" s="933"/>
      <c r="D9896" s="933"/>
      <c r="E9896" s="19"/>
      <c r="I9896" s="100"/>
      <c r="M9896" s="100"/>
      <c r="Q9896" s="99"/>
      <c r="R9896" s="340"/>
      <c r="S9896" s="119"/>
      <c r="T9896" s="123"/>
      <c r="U9896" s="119"/>
      <c r="V9896" s="99"/>
      <c r="W9896" s="127"/>
      <c r="X9896" s="99"/>
      <c r="Y9896" s="127"/>
    </row>
    <row r="9897" spans="3:25" ht="19" hidden="1">
      <c r="C9897" s="933"/>
      <c r="D9897" s="933"/>
      <c r="E9897" s="19"/>
      <c r="I9897" s="100"/>
      <c r="M9897" s="100"/>
      <c r="Q9897" s="99"/>
      <c r="R9897" s="340"/>
      <c r="S9897" s="119"/>
      <c r="T9897" s="123"/>
      <c r="U9897" s="119"/>
      <c r="V9897" s="99"/>
      <c r="W9897" s="127"/>
      <c r="X9897" s="99"/>
      <c r="Y9897" s="127"/>
    </row>
    <row r="9898" spans="3:25" ht="19" hidden="1">
      <c r="C9898" s="933"/>
      <c r="D9898" s="933"/>
      <c r="E9898" s="19"/>
      <c r="I9898" s="100"/>
      <c r="M9898" s="100"/>
      <c r="Q9898" s="99"/>
      <c r="R9898" s="340"/>
      <c r="S9898" s="119"/>
      <c r="T9898" s="123"/>
      <c r="U9898" s="119"/>
      <c r="V9898" s="99"/>
      <c r="W9898" s="127"/>
      <c r="X9898" s="99"/>
      <c r="Y9898" s="127"/>
    </row>
    <row r="9899" spans="3:25" ht="19" hidden="1">
      <c r="C9899" s="933"/>
      <c r="D9899" s="933"/>
      <c r="E9899" s="19"/>
      <c r="I9899" s="100"/>
      <c r="M9899" s="100"/>
      <c r="Q9899" s="99"/>
      <c r="R9899" s="340"/>
      <c r="S9899" s="119"/>
      <c r="T9899" s="123"/>
      <c r="U9899" s="119"/>
      <c r="V9899" s="99"/>
      <c r="W9899" s="127"/>
      <c r="X9899" s="99"/>
      <c r="Y9899" s="127"/>
    </row>
    <row r="9900" spans="3:25" ht="19" hidden="1">
      <c r="C9900" s="933"/>
      <c r="D9900" s="933"/>
      <c r="E9900" s="19"/>
      <c r="I9900" s="100"/>
      <c r="M9900" s="100"/>
      <c r="Q9900" s="99"/>
      <c r="R9900" s="340"/>
      <c r="S9900" s="119"/>
      <c r="T9900" s="123"/>
      <c r="U9900" s="119"/>
      <c r="V9900" s="99"/>
      <c r="W9900" s="127"/>
      <c r="X9900" s="99"/>
      <c r="Y9900" s="127"/>
    </row>
    <row r="9901" spans="3:25" ht="19" hidden="1">
      <c r="C9901" s="933"/>
      <c r="D9901" s="933"/>
      <c r="E9901" s="19"/>
      <c r="I9901" s="100"/>
      <c r="M9901" s="100"/>
      <c r="Q9901" s="99"/>
      <c r="R9901" s="340"/>
      <c r="S9901" s="119"/>
      <c r="T9901" s="123"/>
      <c r="U9901" s="119"/>
      <c r="V9901" s="99"/>
      <c r="W9901" s="127"/>
      <c r="X9901" s="99"/>
      <c r="Y9901" s="127"/>
    </row>
    <row r="9902" spans="3:25" ht="19" hidden="1">
      <c r="C9902" s="933"/>
      <c r="D9902" s="933"/>
      <c r="E9902" s="19"/>
      <c r="I9902" s="100"/>
      <c r="M9902" s="100"/>
      <c r="Q9902" s="99"/>
      <c r="R9902" s="340"/>
      <c r="S9902" s="119"/>
      <c r="T9902" s="123"/>
      <c r="U9902" s="119"/>
      <c r="V9902" s="99"/>
      <c r="W9902" s="127"/>
      <c r="X9902" s="99"/>
      <c r="Y9902" s="127"/>
    </row>
    <row r="9903" spans="3:25" ht="19" hidden="1">
      <c r="C9903" s="933"/>
      <c r="D9903" s="933"/>
      <c r="E9903" s="19"/>
      <c r="I9903" s="100"/>
      <c r="M9903" s="100"/>
      <c r="Q9903" s="99"/>
      <c r="R9903" s="340"/>
      <c r="S9903" s="119"/>
      <c r="T9903" s="123"/>
      <c r="U9903" s="119"/>
      <c r="V9903" s="99"/>
      <c r="W9903" s="127"/>
      <c r="X9903" s="99"/>
      <c r="Y9903" s="127"/>
    </row>
    <row r="9904" spans="3:25" ht="19" hidden="1">
      <c r="C9904" s="933"/>
      <c r="D9904" s="933"/>
      <c r="E9904" s="19"/>
      <c r="I9904" s="100"/>
      <c r="M9904" s="100"/>
      <c r="Q9904" s="99"/>
      <c r="R9904" s="340"/>
      <c r="S9904" s="119"/>
      <c r="T9904" s="123"/>
      <c r="U9904" s="119"/>
      <c r="V9904" s="99"/>
      <c r="W9904" s="127"/>
      <c r="X9904" s="99"/>
      <c r="Y9904" s="127"/>
    </row>
    <row r="9905" spans="3:25" ht="19" hidden="1">
      <c r="C9905" s="933"/>
      <c r="D9905" s="933"/>
      <c r="E9905" s="19"/>
      <c r="I9905" s="100"/>
      <c r="M9905" s="100"/>
      <c r="Q9905" s="99"/>
      <c r="R9905" s="340"/>
      <c r="S9905" s="119"/>
      <c r="T9905" s="123"/>
      <c r="U9905" s="119"/>
      <c r="V9905" s="99"/>
      <c r="W9905" s="127"/>
      <c r="X9905" s="99"/>
      <c r="Y9905" s="127"/>
    </row>
    <row r="9906" spans="3:25" ht="19" hidden="1">
      <c r="C9906" s="933"/>
      <c r="D9906" s="933"/>
      <c r="E9906" s="19"/>
      <c r="I9906" s="100"/>
      <c r="M9906" s="100"/>
      <c r="Q9906" s="99"/>
      <c r="R9906" s="340"/>
      <c r="S9906" s="119"/>
      <c r="T9906" s="123"/>
      <c r="U9906" s="119"/>
      <c r="V9906" s="99"/>
      <c r="W9906" s="127"/>
      <c r="X9906" s="99"/>
      <c r="Y9906" s="127"/>
    </row>
    <row r="9907" spans="3:25" ht="19" hidden="1">
      <c r="C9907" s="933"/>
      <c r="D9907" s="933"/>
      <c r="E9907" s="19"/>
      <c r="I9907" s="100"/>
      <c r="M9907" s="100"/>
      <c r="Q9907" s="99"/>
      <c r="R9907" s="340"/>
      <c r="S9907" s="119"/>
      <c r="T9907" s="123"/>
      <c r="U9907" s="119"/>
      <c r="V9907" s="99"/>
      <c r="W9907" s="127"/>
      <c r="X9907" s="99"/>
      <c r="Y9907" s="127"/>
    </row>
    <row r="9908" spans="3:25" ht="19" hidden="1">
      <c r="C9908" s="933"/>
      <c r="D9908" s="933"/>
      <c r="E9908" s="19"/>
      <c r="I9908" s="100"/>
      <c r="M9908" s="100"/>
      <c r="Q9908" s="99"/>
      <c r="R9908" s="340"/>
      <c r="S9908" s="119"/>
      <c r="T9908" s="123"/>
      <c r="U9908" s="119"/>
      <c r="V9908" s="99"/>
      <c r="W9908" s="127"/>
      <c r="X9908" s="99"/>
      <c r="Y9908" s="127"/>
    </row>
    <row r="9909" spans="3:25" ht="19" hidden="1">
      <c r="C9909" s="933"/>
      <c r="D9909" s="933"/>
      <c r="E9909" s="19"/>
      <c r="I9909" s="100"/>
      <c r="M9909" s="100"/>
      <c r="Q9909" s="99"/>
      <c r="R9909" s="340"/>
      <c r="S9909" s="119"/>
      <c r="T9909" s="123"/>
      <c r="U9909" s="119"/>
      <c r="V9909" s="99"/>
      <c r="W9909" s="127"/>
      <c r="X9909" s="99"/>
      <c r="Y9909" s="127"/>
    </row>
    <row r="9910" spans="3:25" ht="19" hidden="1">
      <c r="C9910" s="933"/>
      <c r="D9910" s="933"/>
      <c r="E9910" s="19"/>
      <c r="I9910" s="100"/>
      <c r="M9910" s="100"/>
      <c r="Q9910" s="99"/>
      <c r="R9910" s="340"/>
      <c r="S9910" s="119"/>
      <c r="T9910" s="123"/>
      <c r="U9910" s="119"/>
      <c r="V9910" s="99"/>
      <c r="W9910" s="127"/>
      <c r="X9910" s="99"/>
      <c r="Y9910" s="127"/>
    </row>
    <row r="9911" spans="3:25" ht="19" hidden="1">
      <c r="C9911" s="933"/>
      <c r="D9911" s="933"/>
      <c r="E9911" s="19"/>
      <c r="I9911" s="100"/>
      <c r="M9911" s="100"/>
      <c r="Q9911" s="99"/>
      <c r="R9911" s="340"/>
      <c r="S9911" s="119"/>
      <c r="T9911" s="123"/>
      <c r="U9911" s="119"/>
      <c r="V9911" s="99"/>
      <c r="W9911" s="127"/>
      <c r="X9911" s="99"/>
      <c r="Y9911" s="127"/>
    </row>
    <row r="9912" spans="3:25" ht="19" hidden="1">
      <c r="C9912" s="933"/>
      <c r="D9912" s="933"/>
      <c r="E9912" s="19"/>
      <c r="I9912" s="100"/>
      <c r="M9912" s="100"/>
      <c r="Q9912" s="99"/>
      <c r="R9912" s="340"/>
      <c r="S9912" s="119"/>
      <c r="T9912" s="123"/>
      <c r="U9912" s="119"/>
      <c r="V9912" s="99"/>
      <c r="W9912" s="127"/>
      <c r="X9912" s="99"/>
      <c r="Y9912" s="127"/>
    </row>
    <row r="9913" spans="3:25" ht="19" hidden="1">
      <c r="C9913" s="933"/>
      <c r="D9913" s="933"/>
      <c r="E9913" s="19"/>
      <c r="I9913" s="100"/>
      <c r="M9913" s="100"/>
      <c r="Q9913" s="99"/>
      <c r="R9913" s="340"/>
      <c r="S9913" s="119"/>
      <c r="T9913" s="123"/>
      <c r="U9913" s="119"/>
      <c r="V9913" s="99"/>
      <c r="W9913" s="127"/>
      <c r="X9913" s="99"/>
      <c r="Y9913" s="127"/>
    </row>
    <row r="9914" spans="3:25" ht="19" hidden="1">
      <c r="C9914" s="933"/>
      <c r="D9914" s="933"/>
      <c r="E9914" s="19"/>
      <c r="I9914" s="100"/>
      <c r="M9914" s="100"/>
      <c r="Q9914" s="99"/>
      <c r="R9914" s="340"/>
      <c r="S9914" s="119"/>
      <c r="T9914" s="123"/>
      <c r="U9914" s="119"/>
      <c r="V9914" s="99"/>
      <c r="W9914" s="127"/>
      <c r="X9914" s="99"/>
      <c r="Y9914" s="127"/>
    </row>
    <row r="9915" spans="3:25" ht="19" hidden="1">
      <c r="C9915" s="933"/>
      <c r="D9915" s="933"/>
      <c r="E9915" s="19"/>
      <c r="I9915" s="100"/>
      <c r="M9915" s="100"/>
      <c r="Q9915" s="99"/>
      <c r="R9915" s="340"/>
      <c r="S9915" s="119"/>
      <c r="T9915" s="123"/>
      <c r="U9915" s="119"/>
      <c r="V9915" s="99"/>
      <c r="W9915" s="127"/>
      <c r="X9915" s="99"/>
      <c r="Y9915" s="127"/>
    </row>
    <row r="9916" spans="3:25" ht="19" hidden="1">
      <c r="C9916" s="933"/>
      <c r="D9916" s="933"/>
      <c r="E9916" s="19"/>
      <c r="I9916" s="100"/>
      <c r="M9916" s="100"/>
      <c r="Q9916" s="99"/>
      <c r="R9916" s="340"/>
      <c r="S9916" s="119"/>
      <c r="T9916" s="123"/>
      <c r="U9916" s="119"/>
      <c r="V9916" s="99"/>
      <c r="W9916" s="127"/>
      <c r="X9916" s="99"/>
      <c r="Y9916" s="127"/>
    </row>
    <row r="9917" spans="3:25" ht="19" hidden="1">
      <c r="C9917" s="933"/>
      <c r="D9917" s="933"/>
      <c r="E9917" s="19"/>
      <c r="I9917" s="100"/>
      <c r="M9917" s="100"/>
      <c r="Q9917" s="99"/>
      <c r="R9917" s="340"/>
      <c r="S9917" s="119"/>
      <c r="T9917" s="123"/>
      <c r="U9917" s="119"/>
      <c r="V9917" s="99"/>
      <c r="W9917" s="127"/>
      <c r="X9917" s="99"/>
      <c r="Y9917" s="127"/>
    </row>
    <row r="9918" spans="3:25" ht="19" hidden="1">
      <c r="C9918" s="933"/>
      <c r="D9918" s="933"/>
      <c r="E9918" s="19"/>
      <c r="I9918" s="100"/>
      <c r="M9918" s="100"/>
      <c r="Q9918" s="99"/>
      <c r="R9918" s="340"/>
      <c r="S9918" s="119"/>
      <c r="T9918" s="123"/>
      <c r="U9918" s="119"/>
      <c r="V9918" s="99"/>
      <c r="W9918" s="127"/>
      <c r="X9918" s="99"/>
      <c r="Y9918" s="127"/>
    </row>
    <row r="9919" spans="3:25" ht="19" hidden="1">
      <c r="C9919" s="933"/>
      <c r="D9919" s="933"/>
      <c r="E9919" s="19"/>
      <c r="I9919" s="100"/>
      <c r="M9919" s="100"/>
      <c r="Q9919" s="99"/>
      <c r="R9919" s="340"/>
      <c r="S9919" s="119"/>
      <c r="T9919" s="123"/>
      <c r="U9919" s="119"/>
      <c r="V9919" s="99"/>
      <c r="W9919" s="127"/>
      <c r="X9919" s="99"/>
      <c r="Y9919" s="127"/>
    </row>
    <row r="9920" spans="3:25" ht="19" hidden="1">
      <c r="C9920" s="933"/>
      <c r="D9920" s="933"/>
      <c r="E9920" s="19"/>
      <c r="I9920" s="100"/>
      <c r="M9920" s="100"/>
      <c r="Q9920" s="99"/>
      <c r="R9920" s="340"/>
      <c r="S9920" s="119"/>
      <c r="T9920" s="123"/>
      <c r="U9920" s="119"/>
      <c r="V9920" s="99"/>
      <c r="W9920" s="127"/>
      <c r="X9920" s="99"/>
      <c r="Y9920" s="127"/>
    </row>
    <row r="9921" spans="3:25" ht="19" hidden="1">
      <c r="C9921" s="933"/>
      <c r="D9921" s="933"/>
      <c r="E9921" s="19"/>
      <c r="I9921" s="100"/>
      <c r="M9921" s="100"/>
      <c r="Q9921" s="99"/>
      <c r="R9921" s="340"/>
      <c r="S9921" s="119"/>
      <c r="T9921" s="123"/>
      <c r="U9921" s="119"/>
      <c r="V9921" s="99"/>
      <c r="W9921" s="127"/>
      <c r="X9921" s="99"/>
      <c r="Y9921" s="127"/>
    </row>
    <row r="9922" spans="3:25" ht="19" hidden="1">
      <c r="C9922" s="933"/>
      <c r="D9922" s="933"/>
      <c r="E9922" s="19"/>
      <c r="I9922" s="100"/>
      <c r="M9922" s="100"/>
      <c r="Q9922" s="99"/>
      <c r="R9922" s="340"/>
      <c r="S9922" s="119"/>
      <c r="T9922" s="123"/>
      <c r="U9922" s="119"/>
      <c r="V9922" s="99"/>
      <c r="W9922" s="127"/>
      <c r="X9922" s="99"/>
      <c r="Y9922" s="127"/>
    </row>
    <row r="9923" spans="3:25" ht="19" hidden="1">
      <c r="C9923" s="933"/>
      <c r="D9923" s="933"/>
      <c r="E9923" s="19"/>
      <c r="I9923" s="100"/>
      <c r="M9923" s="100"/>
      <c r="Q9923" s="99"/>
      <c r="R9923" s="340"/>
      <c r="S9923" s="119"/>
      <c r="T9923" s="123"/>
      <c r="U9923" s="119"/>
      <c r="V9923" s="99"/>
      <c r="W9923" s="127"/>
      <c r="X9923" s="99"/>
      <c r="Y9923" s="127"/>
    </row>
    <row r="9924" spans="3:25" ht="19" hidden="1">
      <c r="C9924" s="933"/>
      <c r="D9924" s="933"/>
      <c r="E9924" s="19"/>
      <c r="I9924" s="100"/>
      <c r="M9924" s="100"/>
      <c r="Q9924" s="99"/>
      <c r="R9924" s="340"/>
      <c r="S9924" s="119"/>
      <c r="T9924" s="123"/>
      <c r="U9924" s="119"/>
      <c r="V9924" s="99"/>
      <c r="W9924" s="127"/>
      <c r="X9924" s="99"/>
      <c r="Y9924" s="127"/>
    </row>
    <row r="9925" spans="3:25" ht="19" hidden="1">
      <c r="C9925" s="933"/>
      <c r="D9925" s="933"/>
      <c r="E9925" s="19"/>
      <c r="I9925" s="100"/>
      <c r="M9925" s="100"/>
      <c r="Q9925" s="99"/>
      <c r="R9925" s="340"/>
      <c r="S9925" s="119"/>
      <c r="T9925" s="123"/>
      <c r="U9925" s="119"/>
      <c r="V9925" s="99"/>
      <c r="W9925" s="127"/>
      <c r="X9925" s="99"/>
      <c r="Y9925" s="127"/>
    </row>
    <row r="9926" spans="3:25" ht="19" hidden="1">
      <c r="C9926" s="933"/>
      <c r="D9926" s="933"/>
      <c r="E9926" s="19"/>
      <c r="I9926" s="100"/>
      <c r="M9926" s="100"/>
      <c r="Q9926" s="99"/>
      <c r="R9926" s="340"/>
      <c r="S9926" s="119"/>
      <c r="T9926" s="123"/>
      <c r="U9926" s="119"/>
      <c r="V9926" s="99"/>
      <c r="W9926" s="127"/>
      <c r="X9926" s="99"/>
      <c r="Y9926" s="127"/>
    </row>
    <row r="9927" spans="3:25" ht="19" hidden="1">
      <c r="C9927" s="933"/>
      <c r="D9927" s="933"/>
      <c r="E9927" s="19"/>
      <c r="I9927" s="100"/>
      <c r="M9927" s="100"/>
      <c r="Q9927" s="99"/>
      <c r="R9927" s="340"/>
      <c r="S9927" s="119"/>
      <c r="T9927" s="123"/>
      <c r="U9927" s="119"/>
      <c r="V9927" s="99"/>
      <c r="W9927" s="127"/>
      <c r="X9927" s="99"/>
      <c r="Y9927" s="127"/>
    </row>
    <row r="9928" spans="3:25" ht="19" hidden="1">
      <c r="C9928" s="933"/>
      <c r="D9928" s="933"/>
      <c r="E9928" s="19"/>
      <c r="I9928" s="100"/>
      <c r="M9928" s="100"/>
      <c r="Q9928" s="99"/>
      <c r="R9928" s="340"/>
      <c r="S9928" s="119"/>
      <c r="T9928" s="123"/>
      <c r="U9928" s="119"/>
      <c r="V9928" s="99"/>
      <c r="W9928" s="127"/>
      <c r="X9928" s="99"/>
      <c r="Y9928" s="127"/>
    </row>
    <row r="9929" spans="3:25" ht="19" hidden="1">
      <c r="C9929" s="933"/>
      <c r="D9929" s="933"/>
      <c r="E9929" s="19"/>
      <c r="I9929" s="100"/>
      <c r="M9929" s="100"/>
      <c r="Q9929" s="99"/>
      <c r="R9929" s="340"/>
      <c r="S9929" s="119"/>
      <c r="T9929" s="123"/>
      <c r="U9929" s="119"/>
      <c r="V9929" s="99"/>
      <c r="W9929" s="127"/>
      <c r="X9929" s="99"/>
      <c r="Y9929" s="127"/>
    </row>
    <row r="9930" spans="3:25" ht="19" hidden="1">
      <c r="C9930" s="933"/>
      <c r="D9930" s="933"/>
      <c r="E9930" s="19"/>
      <c r="I9930" s="100"/>
      <c r="M9930" s="100"/>
      <c r="Q9930" s="99"/>
      <c r="R9930" s="340"/>
      <c r="S9930" s="119"/>
      <c r="T9930" s="123"/>
      <c r="U9930" s="119"/>
      <c r="V9930" s="99"/>
      <c r="W9930" s="127"/>
      <c r="X9930" s="99"/>
      <c r="Y9930" s="127"/>
    </row>
    <row r="9931" spans="3:25" ht="19" hidden="1">
      <c r="C9931" s="933"/>
      <c r="D9931" s="933"/>
      <c r="E9931" s="19"/>
      <c r="I9931" s="100"/>
      <c r="M9931" s="100"/>
      <c r="Q9931" s="99"/>
      <c r="R9931" s="340"/>
      <c r="S9931" s="119"/>
      <c r="T9931" s="123"/>
      <c r="U9931" s="119"/>
      <c r="V9931" s="99"/>
      <c r="W9931" s="127"/>
      <c r="X9931" s="99"/>
      <c r="Y9931" s="127"/>
    </row>
    <row r="9932" spans="3:25" ht="19" hidden="1">
      <c r="C9932" s="933"/>
      <c r="D9932" s="933"/>
      <c r="E9932" s="19"/>
      <c r="I9932" s="100"/>
      <c r="M9932" s="100"/>
      <c r="Q9932" s="99"/>
      <c r="R9932" s="340"/>
      <c r="S9932" s="119"/>
      <c r="T9932" s="123"/>
      <c r="U9932" s="119"/>
      <c r="V9932" s="99"/>
      <c r="W9932" s="127"/>
      <c r="X9932" s="99"/>
      <c r="Y9932" s="127"/>
    </row>
    <row r="9933" spans="3:25" ht="19" hidden="1">
      <c r="C9933" s="933"/>
      <c r="D9933" s="933"/>
      <c r="E9933" s="19"/>
      <c r="I9933" s="100"/>
      <c r="M9933" s="100"/>
      <c r="Q9933" s="99"/>
      <c r="R9933" s="340"/>
      <c r="S9933" s="119"/>
      <c r="T9933" s="123"/>
      <c r="U9933" s="119"/>
      <c r="V9933" s="99"/>
      <c r="W9933" s="127"/>
      <c r="X9933" s="99"/>
      <c r="Y9933" s="127"/>
    </row>
    <row r="9934" spans="3:25" ht="19" hidden="1">
      <c r="C9934" s="933"/>
      <c r="D9934" s="933"/>
      <c r="E9934" s="19"/>
      <c r="I9934" s="100"/>
      <c r="M9934" s="100"/>
      <c r="Q9934" s="99"/>
      <c r="R9934" s="340"/>
      <c r="S9934" s="119"/>
      <c r="T9934" s="123"/>
      <c r="U9934" s="119"/>
      <c r="V9934" s="99"/>
      <c r="W9934" s="127"/>
      <c r="X9934" s="99"/>
      <c r="Y9934" s="127"/>
    </row>
    <row r="9935" spans="3:25" ht="19" hidden="1">
      <c r="C9935" s="933"/>
      <c r="D9935" s="933"/>
      <c r="E9935" s="19"/>
      <c r="I9935" s="100"/>
      <c r="M9935" s="100"/>
      <c r="Q9935" s="99"/>
      <c r="R9935" s="340"/>
      <c r="S9935" s="119"/>
      <c r="T9935" s="123"/>
      <c r="U9935" s="119"/>
      <c r="V9935" s="99"/>
      <c r="W9935" s="127"/>
      <c r="X9935" s="99"/>
      <c r="Y9935" s="127"/>
    </row>
    <row r="9936" spans="3:25" ht="19" hidden="1">
      <c r="C9936" s="933"/>
      <c r="D9936" s="933"/>
      <c r="E9936" s="19"/>
      <c r="I9936" s="100"/>
      <c r="M9936" s="100"/>
      <c r="Q9936" s="99"/>
      <c r="R9936" s="340"/>
      <c r="S9936" s="119"/>
      <c r="T9936" s="123"/>
      <c r="U9936" s="119"/>
      <c r="V9936" s="99"/>
      <c r="W9936" s="127"/>
      <c r="X9936" s="99"/>
      <c r="Y9936" s="127"/>
    </row>
    <row r="9937" spans="3:25" ht="19" hidden="1">
      <c r="C9937" s="933"/>
      <c r="D9937" s="933"/>
      <c r="E9937" s="19"/>
      <c r="I9937" s="100"/>
      <c r="M9937" s="100"/>
      <c r="Q9937" s="99"/>
      <c r="R9937" s="340"/>
      <c r="S9937" s="119"/>
      <c r="T9937" s="123"/>
      <c r="U9937" s="119"/>
      <c r="V9937" s="99"/>
      <c r="W9937" s="127"/>
      <c r="X9937" s="99"/>
      <c r="Y9937" s="127"/>
    </row>
    <row r="9938" spans="3:25" ht="19" hidden="1">
      <c r="C9938" s="933"/>
      <c r="D9938" s="933"/>
      <c r="E9938" s="19"/>
      <c r="I9938" s="100"/>
      <c r="M9938" s="100"/>
      <c r="Q9938" s="99"/>
      <c r="R9938" s="340"/>
      <c r="S9938" s="119"/>
      <c r="T9938" s="123"/>
      <c r="U9938" s="119"/>
      <c r="V9938" s="99"/>
      <c r="W9938" s="127"/>
      <c r="X9938" s="99"/>
      <c r="Y9938" s="127"/>
    </row>
    <row r="9939" spans="3:25" ht="19" hidden="1">
      <c r="C9939" s="933"/>
      <c r="D9939" s="933"/>
      <c r="E9939" s="19"/>
      <c r="I9939" s="100"/>
      <c r="M9939" s="100"/>
      <c r="Q9939" s="99"/>
      <c r="R9939" s="340"/>
      <c r="S9939" s="119"/>
      <c r="T9939" s="123"/>
      <c r="U9939" s="119"/>
      <c r="V9939" s="99"/>
      <c r="W9939" s="127"/>
      <c r="X9939" s="99"/>
      <c r="Y9939" s="127"/>
    </row>
    <row r="9940" spans="3:25" ht="19" hidden="1">
      <c r="C9940" s="933"/>
      <c r="D9940" s="933"/>
      <c r="E9940" s="19"/>
      <c r="I9940" s="100"/>
      <c r="M9940" s="100"/>
      <c r="Q9940" s="99"/>
      <c r="R9940" s="340"/>
      <c r="S9940" s="119"/>
      <c r="T9940" s="123"/>
      <c r="U9940" s="119"/>
      <c r="V9940" s="99"/>
      <c r="W9940" s="127"/>
      <c r="X9940" s="99"/>
      <c r="Y9940" s="127"/>
    </row>
    <row r="9941" spans="3:25" ht="19" hidden="1">
      <c r="C9941" s="933"/>
      <c r="D9941" s="933"/>
      <c r="E9941" s="19"/>
      <c r="I9941" s="100"/>
      <c r="M9941" s="100"/>
      <c r="Q9941" s="99"/>
      <c r="R9941" s="340"/>
      <c r="S9941" s="119"/>
      <c r="T9941" s="123"/>
      <c r="U9941" s="119"/>
      <c r="V9941" s="99"/>
      <c r="W9941" s="127"/>
      <c r="X9941" s="99"/>
      <c r="Y9941" s="127"/>
    </row>
    <row r="9942" spans="3:25" ht="19" hidden="1">
      <c r="C9942" s="933"/>
      <c r="D9942" s="933"/>
      <c r="E9942" s="19"/>
      <c r="I9942" s="100"/>
      <c r="M9942" s="100"/>
      <c r="Q9942" s="99"/>
      <c r="R9942" s="340"/>
      <c r="S9942" s="119"/>
      <c r="T9942" s="123"/>
      <c r="U9942" s="119"/>
      <c r="V9942" s="99"/>
      <c r="W9942" s="127"/>
      <c r="X9942" s="99"/>
      <c r="Y9942" s="127"/>
    </row>
    <row r="9943" spans="3:25" ht="19" hidden="1">
      <c r="C9943" s="933"/>
      <c r="D9943" s="933"/>
      <c r="E9943" s="19"/>
      <c r="I9943" s="100"/>
      <c r="M9943" s="100"/>
      <c r="Q9943" s="99"/>
      <c r="R9943" s="340"/>
      <c r="S9943" s="119"/>
      <c r="T9943" s="123"/>
      <c r="U9943" s="119"/>
      <c r="V9943" s="99"/>
      <c r="W9943" s="127"/>
      <c r="X9943" s="99"/>
      <c r="Y9943" s="127"/>
    </row>
    <row r="9944" spans="3:25" ht="19" hidden="1">
      <c r="C9944" s="933"/>
      <c r="D9944" s="933"/>
      <c r="E9944" s="19"/>
      <c r="I9944" s="100"/>
      <c r="M9944" s="100"/>
      <c r="Q9944" s="99"/>
      <c r="R9944" s="340"/>
      <c r="S9944" s="119"/>
      <c r="T9944" s="123"/>
      <c r="U9944" s="119"/>
      <c r="V9944" s="99"/>
      <c r="W9944" s="127"/>
      <c r="X9944" s="99"/>
      <c r="Y9944" s="127"/>
    </row>
    <row r="9945" spans="3:25" ht="19" hidden="1">
      <c r="C9945" s="933"/>
      <c r="D9945" s="933"/>
      <c r="E9945" s="19"/>
      <c r="I9945" s="100"/>
      <c r="M9945" s="100"/>
      <c r="Q9945" s="99"/>
      <c r="R9945" s="340"/>
      <c r="S9945" s="119"/>
      <c r="T9945" s="123"/>
      <c r="U9945" s="119"/>
      <c r="V9945" s="99"/>
      <c r="W9945" s="127"/>
      <c r="X9945" s="99"/>
      <c r="Y9945" s="127"/>
    </row>
    <row r="9946" spans="3:25" ht="19" hidden="1">
      <c r="C9946" s="933"/>
      <c r="D9946" s="933"/>
      <c r="E9946" s="19"/>
      <c r="I9946" s="100"/>
      <c r="M9946" s="100"/>
      <c r="Q9946" s="99"/>
      <c r="R9946" s="340"/>
      <c r="S9946" s="119"/>
      <c r="T9946" s="123"/>
      <c r="U9946" s="119"/>
      <c r="V9946" s="99"/>
      <c r="W9946" s="127"/>
      <c r="X9946" s="99"/>
      <c r="Y9946" s="127"/>
    </row>
    <row r="9947" spans="3:25" ht="19" hidden="1">
      <c r="C9947" s="933"/>
      <c r="D9947" s="933"/>
      <c r="E9947" s="19"/>
      <c r="I9947" s="100"/>
      <c r="M9947" s="100"/>
      <c r="Q9947" s="99"/>
      <c r="R9947" s="340"/>
      <c r="S9947" s="119"/>
      <c r="T9947" s="123"/>
      <c r="U9947" s="119"/>
      <c r="V9947" s="99"/>
      <c r="W9947" s="127"/>
      <c r="X9947" s="99"/>
      <c r="Y9947" s="127"/>
    </row>
    <row r="9948" spans="3:25" ht="19" hidden="1">
      <c r="C9948" s="933"/>
      <c r="D9948" s="933"/>
      <c r="E9948" s="19"/>
      <c r="I9948" s="100"/>
      <c r="M9948" s="100"/>
      <c r="Q9948" s="99"/>
      <c r="R9948" s="340"/>
      <c r="S9948" s="119"/>
      <c r="T9948" s="123"/>
      <c r="U9948" s="119"/>
      <c r="V9948" s="99"/>
      <c r="W9948" s="127"/>
      <c r="X9948" s="99"/>
      <c r="Y9948" s="127"/>
    </row>
    <row r="9949" spans="3:25" ht="19" hidden="1">
      <c r="C9949" s="933"/>
      <c r="D9949" s="933"/>
      <c r="E9949" s="19"/>
      <c r="I9949" s="100"/>
      <c r="M9949" s="100"/>
      <c r="Q9949" s="99"/>
      <c r="R9949" s="340"/>
      <c r="S9949" s="119"/>
      <c r="T9949" s="123"/>
      <c r="U9949" s="119"/>
      <c r="V9949" s="99"/>
      <c r="W9949" s="127"/>
      <c r="X9949" s="99"/>
      <c r="Y9949" s="127"/>
    </row>
    <row r="9950" spans="3:25" ht="19" hidden="1">
      <c r="C9950" s="933"/>
      <c r="D9950" s="933"/>
      <c r="E9950" s="19"/>
      <c r="I9950" s="100"/>
      <c r="M9950" s="100"/>
      <c r="Q9950" s="99"/>
      <c r="R9950" s="340"/>
      <c r="S9950" s="119"/>
      <c r="T9950" s="123"/>
      <c r="U9950" s="119"/>
      <c r="V9950" s="99"/>
      <c r="W9950" s="127"/>
      <c r="X9950" s="99"/>
      <c r="Y9950" s="127"/>
    </row>
    <row r="9951" spans="3:25" ht="19" hidden="1">
      <c r="C9951" s="933"/>
      <c r="D9951" s="933"/>
      <c r="E9951" s="19"/>
      <c r="I9951" s="100"/>
      <c r="M9951" s="100"/>
      <c r="Q9951" s="99"/>
      <c r="R9951" s="340"/>
      <c r="S9951" s="119"/>
      <c r="T9951" s="123"/>
      <c r="U9951" s="119"/>
      <c r="V9951" s="99"/>
      <c r="W9951" s="127"/>
      <c r="X9951" s="99"/>
      <c r="Y9951" s="127"/>
    </row>
    <row r="9952" spans="3:25" ht="19" hidden="1">
      <c r="C9952" s="933"/>
      <c r="D9952" s="933"/>
      <c r="E9952" s="19"/>
      <c r="I9952" s="100"/>
      <c r="M9952" s="100"/>
      <c r="Q9952" s="99"/>
      <c r="R9952" s="340"/>
      <c r="S9952" s="119"/>
      <c r="T9952" s="123"/>
      <c r="U9952" s="119"/>
      <c r="V9952" s="99"/>
      <c r="W9952" s="127"/>
      <c r="X9952" s="99"/>
      <c r="Y9952" s="127"/>
    </row>
    <row r="9953" spans="3:25" ht="19" hidden="1">
      <c r="C9953" s="933"/>
      <c r="D9953" s="933"/>
      <c r="E9953" s="19"/>
      <c r="I9953" s="100"/>
      <c r="M9953" s="100"/>
      <c r="Q9953" s="99"/>
      <c r="R9953" s="340"/>
      <c r="S9953" s="119"/>
      <c r="T9953" s="123"/>
      <c r="U9953" s="119"/>
      <c r="V9953" s="99"/>
      <c r="W9953" s="127"/>
      <c r="X9953" s="99"/>
      <c r="Y9953" s="127"/>
    </row>
    <row r="9954" spans="3:25" ht="19" hidden="1">
      <c r="C9954" s="933"/>
      <c r="D9954" s="933"/>
      <c r="E9954" s="19"/>
      <c r="I9954" s="100"/>
      <c r="M9954" s="100"/>
      <c r="Q9954" s="99"/>
      <c r="R9954" s="340"/>
      <c r="S9954" s="119"/>
      <c r="T9954" s="123"/>
      <c r="U9954" s="119"/>
      <c r="V9954" s="99"/>
      <c r="W9954" s="127"/>
      <c r="X9954" s="99"/>
      <c r="Y9954" s="127"/>
    </row>
    <row r="9955" spans="3:25" ht="19" hidden="1">
      <c r="C9955" s="933"/>
      <c r="D9955" s="933"/>
      <c r="E9955" s="19"/>
      <c r="I9955" s="100"/>
      <c r="M9955" s="100"/>
      <c r="Q9955" s="99"/>
      <c r="R9955" s="340"/>
      <c r="S9955" s="119"/>
      <c r="T9955" s="123"/>
      <c r="U9955" s="119"/>
      <c r="V9955" s="99"/>
      <c r="W9955" s="127"/>
      <c r="X9955" s="99"/>
      <c r="Y9955" s="127"/>
    </row>
    <row r="9956" spans="3:25" ht="19" hidden="1">
      <c r="C9956" s="933"/>
      <c r="D9956" s="933"/>
      <c r="E9956" s="19"/>
      <c r="I9956" s="100"/>
      <c r="M9956" s="100"/>
      <c r="Q9956" s="99"/>
      <c r="R9956" s="340"/>
      <c r="S9956" s="119"/>
      <c r="T9956" s="123"/>
      <c r="U9956" s="119"/>
      <c r="V9956" s="99"/>
      <c r="W9956" s="127"/>
      <c r="X9956" s="99"/>
      <c r="Y9956" s="127"/>
    </row>
    <row r="9957" spans="3:25" ht="19" hidden="1">
      <c r="C9957" s="933"/>
      <c r="D9957" s="933"/>
      <c r="E9957" s="19"/>
      <c r="I9957" s="100"/>
      <c r="M9957" s="100"/>
      <c r="Q9957" s="99"/>
      <c r="R9957" s="340"/>
      <c r="S9957" s="119"/>
      <c r="T9957" s="123"/>
      <c r="U9957" s="119"/>
      <c r="V9957" s="99"/>
      <c r="W9957" s="127"/>
      <c r="X9957" s="99"/>
      <c r="Y9957" s="127"/>
    </row>
    <row r="9958" spans="3:25" ht="19" hidden="1">
      <c r="C9958" s="933"/>
      <c r="D9958" s="933"/>
      <c r="E9958" s="19"/>
      <c r="I9958" s="100"/>
      <c r="M9958" s="100"/>
      <c r="Q9958" s="99"/>
      <c r="R9958" s="340"/>
      <c r="S9958" s="119"/>
      <c r="T9958" s="123"/>
      <c r="U9958" s="119"/>
      <c r="V9958" s="99"/>
      <c r="W9958" s="127"/>
      <c r="X9958" s="99"/>
      <c r="Y9958" s="127"/>
    </row>
    <row r="9959" spans="3:25" ht="19" hidden="1">
      <c r="C9959" s="933"/>
      <c r="D9959" s="933"/>
      <c r="E9959" s="19"/>
      <c r="I9959" s="100"/>
      <c r="M9959" s="100"/>
      <c r="Q9959" s="99"/>
      <c r="R9959" s="340"/>
      <c r="S9959" s="119"/>
      <c r="T9959" s="123"/>
      <c r="U9959" s="119"/>
      <c r="V9959" s="99"/>
      <c r="W9959" s="127"/>
      <c r="X9959" s="99"/>
      <c r="Y9959" s="127"/>
    </row>
    <row r="9960" spans="3:25" ht="19" hidden="1">
      <c r="C9960" s="933"/>
      <c r="D9960" s="933"/>
      <c r="E9960" s="19"/>
      <c r="I9960" s="100"/>
      <c r="M9960" s="100"/>
      <c r="Q9960" s="99"/>
      <c r="R9960" s="340"/>
      <c r="S9960" s="119"/>
      <c r="T9960" s="123"/>
      <c r="U9960" s="119"/>
      <c r="V9960" s="99"/>
      <c r="W9960" s="127"/>
      <c r="X9960" s="99"/>
      <c r="Y9960" s="127"/>
    </row>
    <row r="9961" spans="3:25" ht="19" hidden="1">
      <c r="C9961" s="933"/>
      <c r="D9961" s="933"/>
      <c r="E9961" s="19"/>
      <c r="I9961" s="100"/>
      <c r="M9961" s="100"/>
      <c r="Q9961" s="99"/>
      <c r="R9961" s="340"/>
      <c r="S9961" s="119"/>
      <c r="T9961" s="123"/>
      <c r="U9961" s="119"/>
      <c r="V9961" s="99"/>
      <c r="W9961" s="127"/>
      <c r="X9961" s="99"/>
      <c r="Y9961" s="127"/>
    </row>
    <row r="9962" spans="3:25" ht="19" hidden="1">
      <c r="C9962" s="933"/>
      <c r="D9962" s="933"/>
      <c r="E9962" s="19"/>
      <c r="I9962" s="100"/>
      <c r="M9962" s="100"/>
      <c r="Q9962" s="99"/>
      <c r="R9962" s="340"/>
      <c r="S9962" s="119"/>
      <c r="T9962" s="123"/>
      <c r="U9962" s="119"/>
      <c r="V9962" s="99"/>
      <c r="W9962" s="127"/>
      <c r="X9962" s="99"/>
      <c r="Y9962" s="127"/>
    </row>
    <row r="9963" spans="3:25" ht="19" hidden="1">
      <c r="C9963" s="933"/>
      <c r="D9963" s="933"/>
      <c r="E9963" s="19"/>
      <c r="I9963" s="100"/>
      <c r="M9963" s="100"/>
      <c r="Q9963" s="99"/>
      <c r="R9963" s="340"/>
      <c r="S9963" s="119"/>
      <c r="T9963" s="123"/>
      <c r="U9963" s="119"/>
      <c r="V9963" s="99"/>
      <c r="W9963" s="127"/>
      <c r="X9963" s="99"/>
      <c r="Y9963" s="127"/>
    </row>
    <row r="9964" spans="3:25" ht="19" hidden="1">
      <c r="C9964" s="933"/>
      <c r="D9964" s="933"/>
      <c r="E9964" s="19"/>
      <c r="I9964" s="100"/>
      <c r="M9964" s="100"/>
      <c r="Q9964" s="99"/>
      <c r="R9964" s="340"/>
      <c r="S9964" s="119"/>
      <c r="T9964" s="123"/>
      <c r="U9964" s="119"/>
      <c r="V9964" s="99"/>
      <c r="W9964" s="127"/>
      <c r="X9964" s="99"/>
      <c r="Y9964" s="127"/>
    </row>
    <row r="9965" spans="3:25" ht="19" hidden="1">
      <c r="C9965" s="933"/>
      <c r="D9965" s="933"/>
      <c r="E9965" s="19"/>
      <c r="I9965" s="100"/>
      <c r="M9965" s="100"/>
      <c r="Q9965" s="99"/>
      <c r="R9965" s="340"/>
      <c r="S9965" s="119"/>
      <c r="T9965" s="123"/>
      <c r="U9965" s="119"/>
      <c r="V9965" s="99"/>
      <c r="W9965" s="127"/>
      <c r="X9965" s="99"/>
      <c r="Y9965" s="127"/>
    </row>
    <row r="9966" spans="3:25" ht="19" hidden="1">
      <c r="C9966" s="933"/>
      <c r="D9966" s="933"/>
      <c r="E9966" s="19"/>
      <c r="I9966" s="100"/>
      <c r="M9966" s="100"/>
      <c r="Q9966" s="99"/>
      <c r="R9966" s="340"/>
      <c r="S9966" s="119"/>
      <c r="T9966" s="123"/>
      <c r="U9966" s="119"/>
      <c r="V9966" s="99"/>
      <c r="W9966" s="127"/>
      <c r="X9966" s="99"/>
      <c r="Y9966" s="127"/>
    </row>
    <row r="9967" spans="3:25" ht="19" hidden="1">
      <c r="C9967" s="933"/>
      <c r="D9967" s="933"/>
      <c r="E9967" s="19"/>
      <c r="I9967" s="100"/>
      <c r="M9967" s="100"/>
      <c r="Q9967" s="99"/>
      <c r="R9967" s="340"/>
      <c r="S9967" s="119"/>
      <c r="T9967" s="123"/>
      <c r="U9967" s="119"/>
      <c r="V9967" s="99"/>
      <c r="W9967" s="127"/>
      <c r="X9967" s="99"/>
      <c r="Y9967" s="127"/>
    </row>
    <row r="9968" spans="3:25" ht="19" hidden="1">
      <c r="C9968" s="933"/>
      <c r="D9968" s="933"/>
      <c r="E9968" s="19"/>
      <c r="I9968" s="100"/>
      <c r="M9968" s="100"/>
      <c r="Q9968" s="99"/>
      <c r="R9968" s="340"/>
      <c r="S9968" s="119"/>
      <c r="T9968" s="123"/>
      <c r="U9968" s="119"/>
      <c r="V9968" s="99"/>
      <c r="W9968" s="127"/>
      <c r="X9968" s="99"/>
      <c r="Y9968" s="127"/>
    </row>
    <row r="9969" spans="3:25" ht="19" hidden="1">
      <c r="C9969" s="933"/>
      <c r="D9969" s="933"/>
      <c r="E9969" s="19"/>
      <c r="I9969" s="100"/>
      <c r="M9969" s="100"/>
      <c r="Q9969" s="99"/>
      <c r="R9969" s="340"/>
      <c r="S9969" s="119"/>
      <c r="T9969" s="123"/>
      <c r="U9969" s="119"/>
      <c r="V9969" s="99"/>
      <c r="W9969" s="127"/>
      <c r="X9969" s="99"/>
      <c r="Y9969" s="127"/>
    </row>
    <row r="9970" spans="3:25" ht="19" hidden="1">
      <c r="C9970" s="933"/>
      <c r="D9970" s="933"/>
      <c r="E9970" s="19"/>
      <c r="I9970" s="100"/>
      <c r="M9970" s="100"/>
      <c r="Q9970" s="99"/>
      <c r="R9970" s="340"/>
      <c r="S9970" s="119"/>
      <c r="T9970" s="123"/>
      <c r="U9970" s="119"/>
      <c r="V9970" s="99"/>
      <c r="W9970" s="127"/>
      <c r="X9970" s="99"/>
      <c r="Y9970" s="127"/>
    </row>
    <row r="9971" spans="3:25" ht="19" hidden="1">
      <c r="C9971" s="933"/>
      <c r="D9971" s="933"/>
      <c r="E9971" s="19"/>
      <c r="I9971" s="100"/>
      <c r="M9971" s="100"/>
      <c r="Q9971" s="99"/>
      <c r="R9971" s="340"/>
      <c r="S9971" s="119"/>
      <c r="T9971" s="123"/>
      <c r="U9971" s="119"/>
      <c r="V9971" s="99"/>
      <c r="W9971" s="127"/>
      <c r="X9971" s="99"/>
      <c r="Y9971" s="127"/>
    </row>
    <row r="9972" spans="3:25" ht="19" hidden="1">
      <c r="C9972" s="933"/>
      <c r="D9972" s="933"/>
      <c r="E9972" s="19"/>
      <c r="I9972" s="100"/>
      <c r="M9972" s="100"/>
      <c r="Q9972" s="99"/>
      <c r="R9972" s="340"/>
      <c r="S9972" s="119"/>
      <c r="T9972" s="123"/>
      <c r="U9972" s="119"/>
      <c r="V9972" s="99"/>
      <c r="W9972" s="127"/>
      <c r="X9972" s="99"/>
      <c r="Y9972" s="127"/>
    </row>
    <row r="9973" spans="3:25" ht="19" hidden="1">
      <c r="C9973" s="933"/>
      <c r="D9973" s="933"/>
      <c r="E9973" s="19"/>
      <c r="I9973" s="100"/>
      <c r="M9973" s="100"/>
      <c r="Q9973" s="99"/>
      <c r="R9973" s="340"/>
      <c r="S9973" s="119"/>
      <c r="T9973" s="123"/>
      <c r="U9973" s="119"/>
      <c r="V9973" s="99"/>
      <c r="W9973" s="127"/>
      <c r="X9973" s="99"/>
      <c r="Y9973" s="127"/>
    </row>
    <row r="9974" spans="3:25" ht="19" hidden="1">
      <c r="C9974" s="933"/>
      <c r="D9974" s="933"/>
      <c r="E9974" s="19"/>
      <c r="I9974" s="100"/>
      <c r="M9974" s="100"/>
      <c r="Q9974" s="99"/>
      <c r="R9974" s="340"/>
      <c r="S9974" s="119"/>
      <c r="T9974" s="123"/>
      <c r="U9974" s="119"/>
      <c r="V9974" s="99"/>
      <c r="W9974" s="127"/>
      <c r="X9974" s="99"/>
      <c r="Y9974" s="127"/>
    </row>
    <row r="9975" spans="3:25" ht="19" hidden="1">
      <c r="C9975" s="933"/>
      <c r="D9975" s="933"/>
      <c r="E9975" s="19"/>
      <c r="I9975" s="100"/>
      <c r="M9975" s="100"/>
      <c r="Q9975" s="99"/>
      <c r="R9975" s="340"/>
      <c r="S9975" s="119"/>
      <c r="T9975" s="123"/>
      <c r="U9975" s="119"/>
      <c r="V9975" s="99"/>
      <c r="W9975" s="127"/>
      <c r="X9975" s="99"/>
      <c r="Y9975" s="127"/>
    </row>
    <row r="9976" spans="3:25" ht="19" hidden="1">
      <c r="C9976" s="933"/>
      <c r="D9976" s="933"/>
      <c r="E9976" s="19"/>
      <c r="I9976" s="100"/>
      <c r="M9976" s="100"/>
      <c r="Q9976" s="99"/>
      <c r="R9976" s="340"/>
      <c r="S9976" s="119"/>
      <c r="T9976" s="123"/>
      <c r="U9976" s="119"/>
      <c r="V9976" s="99"/>
      <c r="W9976" s="127"/>
      <c r="X9976" s="99"/>
      <c r="Y9976" s="127"/>
    </row>
    <row r="9977" spans="3:25" ht="19" hidden="1">
      <c r="C9977" s="933"/>
      <c r="D9977" s="933"/>
      <c r="E9977" s="19"/>
      <c r="I9977" s="100"/>
      <c r="M9977" s="100"/>
      <c r="Q9977" s="99"/>
      <c r="R9977" s="340"/>
      <c r="S9977" s="119"/>
      <c r="T9977" s="123"/>
      <c r="U9977" s="119"/>
      <c r="V9977" s="99"/>
      <c r="W9977" s="127"/>
      <c r="X9977" s="99"/>
      <c r="Y9977" s="127"/>
    </row>
    <row r="9978" spans="3:25" ht="19" hidden="1">
      <c r="C9978" s="933"/>
      <c r="D9978" s="933"/>
      <c r="E9978" s="19"/>
      <c r="I9978" s="100"/>
      <c r="M9978" s="100"/>
      <c r="Q9978" s="99"/>
      <c r="R9978" s="340"/>
      <c r="S9978" s="119"/>
      <c r="T9978" s="123"/>
      <c r="U9978" s="119"/>
      <c r="V9978" s="99"/>
      <c r="W9978" s="127"/>
      <c r="X9978" s="99"/>
      <c r="Y9978" s="127"/>
    </row>
    <row r="9979" spans="3:25" ht="19" hidden="1">
      <c r="C9979" s="933"/>
      <c r="D9979" s="933"/>
      <c r="E9979" s="19"/>
      <c r="I9979" s="100"/>
      <c r="M9979" s="100"/>
      <c r="Q9979" s="99"/>
      <c r="R9979" s="340"/>
      <c r="S9979" s="119"/>
      <c r="T9979" s="123"/>
      <c r="U9979" s="119"/>
      <c r="V9979" s="99"/>
      <c r="W9979" s="127"/>
      <c r="X9979" s="99"/>
      <c r="Y9979" s="127"/>
    </row>
    <row r="9980" spans="3:25" ht="19" hidden="1">
      <c r="C9980" s="933"/>
      <c r="D9980" s="933"/>
      <c r="E9980" s="19"/>
      <c r="I9980" s="100"/>
      <c r="M9980" s="100"/>
      <c r="Q9980" s="99"/>
      <c r="R9980" s="340"/>
      <c r="S9980" s="119"/>
      <c r="T9980" s="123"/>
      <c r="U9980" s="119"/>
      <c r="V9980" s="99"/>
      <c r="W9980" s="127"/>
      <c r="X9980" s="99"/>
      <c r="Y9980" s="127"/>
    </row>
    <row r="9981" spans="3:25" ht="19" hidden="1">
      <c r="C9981" s="933"/>
      <c r="D9981" s="933"/>
      <c r="E9981" s="19"/>
      <c r="I9981" s="100"/>
      <c r="M9981" s="100"/>
      <c r="Q9981" s="99"/>
      <c r="R9981" s="340"/>
      <c r="S9981" s="119"/>
      <c r="T9981" s="123"/>
      <c r="U9981" s="119"/>
      <c r="V9981" s="99"/>
      <c r="W9981" s="127"/>
      <c r="X9981" s="99"/>
      <c r="Y9981" s="127"/>
    </row>
    <row r="9982" spans="3:25" ht="19" hidden="1">
      <c r="C9982" s="933"/>
      <c r="D9982" s="933"/>
      <c r="E9982" s="19"/>
      <c r="I9982" s="100"/>
      <c r="M9982" s="100"/>
      <c r="Q9982" s="99"/>
      <c r="R9982" s="340"/>
      <c r="S9982" s="119"/>
      <c r="T9982" s="123"/>
      <c r="U9982" s="119"/>
      <c r="V9982" s="99"/>
      <c r="W9982" s="127"/>
      <c r="X9982" s="99"/>
      <c r="Y9982" s="127"/>
    </row>
    <row r="9983" spans="3:25" ht="19" hidden="1">
      <c r="C9983" s="933"/>
      <c r="D9983" s="933"/>
      <c r="E9983" s="19"/>
      <c r="I9983" s="100"/>
      <c r="M9983" s="100"/>
      <c r="Q9983" s="99"/>
      <c r="R9983" s="340"/>
      <c r="S9983" s="119"/>
      <c r="T9983" s="123"/>
      <c r="U9983" s="119"/>
      <c r="V9983" s="99"/>
      <c r="W9983" s="127"/>
      <c r="X9983" s="99"/>
      <c r="Y9983" s="127"/>
    </row>
    <row r="9984" spans="3:25" ht="19" hidden="1">
      <c r="C9984" s="933"/>
      <c r="D9984" s="933"/>
      <c r="E9984" s="19"/>
      <c r="I9984" s="100"/>
      <c r="M9984" s="100"/>
      <c r="Q9984" s="99"/>
      <c r="R9984" s="340"/>
      <c r="S9984" s="119"/>
      <c r="T9984" s="123"/>
      <c r="U9984" s="119"/>
      <c r="V9984" s="99"/>
      <c r="W9984" s="127"/>
      <c r="X9984" s="99"/>
      <c r="Y9984" s="127"/>
    </row>
    <row r="9985" spans="3:25" ht="19" hidden="1">
      <c r="C9985" s="933"/>
      <c r="D9985" s="933"/>
      <c r="E9985" s="19"/>
      <c r="I9985" s="100"/>
      <c r="M9985" s="100"/>
      <c r="Q9985" s="99"/>
      <c r="R9985" s="340"/>
      <c r="S9985" s="119"/>
      <c r="T9985" s="123"/>
      <c r="U9985" s="119"/>
      <c r="V9985" s="99"/>
      <c r="W9985" s="127"/>
      <c r="X9985" s="99"/>
      <c r="Y9985" s="127"/>
    </row>
    <row r="9986" spans="3:25" ht="19" hidden="1">
      <c r="C9986" s="933"/>
      <c r="D9986" s="933"/>
      <c r="E9986" s="19"/>
      <c r="I9986" s="100"/>
      <c r="M9986" s="100"/>
      <c r="Q9986" s="99"/>
      <c r="R9986" s="340"/>
      <c r="S9986" s="119"/>
      <c r="T9986" s="123"/>
      <c r="U9986" s="119"/>
      <c r="V9986" s="99"/>
      <c r="W9986" s="127"/>
      <c r="X9986" s="99"/>
      <c r="Y9986" s="127"/>
    </row>
    <row r="9987" spans="3:25" ht="19" hidden="1">
      <c r="C9987" s="933"/>
      <c r="D9987" s="933"/>
      <c r="E9987" s="19"/>
      <c r="I9987" s="100"/>
      <c r="M9987" s="100"/>
      <c r="Q9987" s="99"/>
      <c r="R9987" s="340"/>
      <c r="S9987" s="119"/>
      <c r="T9987" s="123"/>
      <c r="U9987" s="119"/>
      <c r="V9987" s="99"/>
      <c r="W9987" s="127"/>
      <c r="X9987" s="99"/>
      <c r="Y9987" s="127"/>
    </row>
    <row r="9988" spans="3:25" ht="19" hidden="1">
      <c r="C9988" s="933"/>
      <c r="D9988" s="933"/>
      <c r="E9988" s="19"/>
      <c r="I9988" s="100"/>
      <c r="M9988" s="100"/>
      <c r="Q9988" s="99"/>
      <c r="R9988" s="340"/>
      <c r="S9988" s="119"/>
      <c r="T9988" s="123"/>
      <c r="U9988" s="119"/>
      <c r="V9988" s="99"/>
      <c r="W9988" s="127"/>
      <c r="X9988" s="99"/>
      <c r="Y9988" s="127"/>
    </row>
    <row r="9989" spans="3:25" ht="19" hidden="1">
      <c r="C9989" s="933"/>
      <c r="D9989" s="933"/>
      <c r="E9989" s="19"/>
      <c r="I9989" s="100"/>
      <c r="M9989" s="100"/>
      <c r="Q9989" s="99"/>
      <c r="R9989" s="340"/>
      <c r="S9989" s="119"/>
      <c r="T9989" s="123"/>
      <c r="U9989" s="119"/>
      <c r="V9989" s="99"/>
      <c r="W9989" s="127"/>
      <c r="X9989" s="99"/>
      <c r="Y9989" s="127"/>
    </row>
    <row r="9990" spans="3:25" ht="19" hidden="1">
      <c r="C9990" s="933"/>
      <c r="D9990" s="933"/>
      <c r="E9990" s="19"/>
      <c r="I9990" s="100"/>
      <c r="M9990" s="100"/>
      <c r="Q9990" s="99"/>
      <c r="R9990" s="340"/>
      <c r="S9990" s="119"/>
      <c r="T9990" s="123"/>
      <c r="U9990" s="119"/>
      <c r="V9990" s="99"/>
      <c r="W9990" s="127"/>
      <c r="X9990" s="99"/>
      <c r="Y9990" s="127"/>
    </row>
    <row r="9991" spans="3:25" ht="19" hidden="1">
      <c r="C9991" s="933"/>
      <c r="D9991" s="933"/>
      <c r="E9991" s="19"/>
      <c r="I9991" s="100"/>
      <c r="M9991" s="100"/>
      <c r="Q9991" s="99"/>
      <c r="R9991" s="340"/>
      <c r="S9991" s="119"/>
      <c r="T9991" s="123"/>
      <c r="U9991" s="119"/>
      <c r="V9991" s="99"/>
      <c r="W9991" s="127"/>
      <c r="X9991" s="99"/>
      <c r="Y9991" s="127"/>
    </row>
    <row r="9992" spans="3:25" ht="19" hidden="1">
      <c r="C9992" s="933"/>
      <c r="D9992" s="933"/>
      <c r="E9992" s="19"/>
      <c r="I9992" s="100"/>
      <c r="M9992" s="100"/>
      <c r="Q9992" s="99"/>
      <c r="R9992" s="340"/>
      <c r="S9992" s="119"/>
      <c r="T9992" s="123"/>
      <c r="U9992" s="119"/>
      <c r="V9992" s="99"/>
      <c r="W9992" s="127"/>
      <c r="X9992" s="99"/>
      <c r="Y9992" s="127"/>
    </row>
    <row r="9993" spans="3:25" ht="19" hidden="1">
      <c r="C9993" s="933"/>
      <c r="D9993" s="933"/>
      <c r="E9993" s="19"/>
      <c r="I9993" s="100"/>
      <c r="M9993" s="100"/>
      <c r="Q9993" s="99"/>
      <c r="R9993" s="340"/>
      <c r="S9993" s="119"/>
      <c r="T9993" s="123"/>
      <c r="U9993" s="119"/>
      <c r="V9993" s="99"/>
      <c r="W9993" s="127"/>
      <c r="X9993" s="99"/>
      <c r="Y9993" s="127"/>
    </row>
    <row r="9994" spans="3:25" ht="19" hidden="1">
      <c r="C9994" s="933"/>
      <c r="D9994" s="933"/>
      <c r="E9994" s="19"/>
      <c r="I9994" s="100"/>
      <c r="M9994" s="100"/>
      <c r="Q9994" s="99"/>
      <c r="R9994" s="340"/>
      <c r="S9994" s="119"/>
      <c r="T9994" s="123"/>
      <c r="U9994" s="119"/>
      <c r="V9994" s="99"/>
      <c r="W9994" s="127"/>
      <c r="X9994" s="99"/>
      <c r="Y9994" s="127"/>
    </row>
    <row r="9995" spans="3:25" ht="19" hidden="1">
      <c r="C9995" s="933"/>
      <c r="D9995" s="933"/>
      <c r="E9995" s="19"/>
      <c r="I9995" s="100"/>
      <c r="M9995" s="100"/>
      <c r="Q9995" s="99"/>
      <c r="R9995" s="340"/>
      <c r="S9995" s="119"/>
      <c r="T9995" s="123"/>
      <c r="U9995" s="119"/>
      <c r="V9995" s="99"/>
      <c r="W9995" s="127"/>
      <c r="X9995" s="99"/>
      <c r="Y9995" s="127"/>
    </row>
    <row r="9996" spans="3:25" ht="19" hidden="1">
      <c r="C9996" s="933"/>
      <c r="D9996" s="933"/>
      <c r="E9996" s="19"/>
      <c r="I9996" s="100"/>
      <c r="M9996" s="100"/>
      <c r="Q9996" s="99"/>
      <c r="R9996" s="340"/>
      <c r="S9996" s="119"/>
      <c r="T9996" s="123"/>
      <c r="U9996" s="119"/>
      <c r="V9996" s="99"/>
      <c r="W9996" s="127"/>
      <c r="X9996" s="99"/>
      <c r="Y9996" s="127"/>
    </row>
    <row r="9997" spans="3:25" ht="19" hidden="1">
      <c r="C9997" s="933"/>
      <c r="D9997" s="933"/>
      <c r="E9997" s="19"/>
      <c r="I9997" s="100"/>
      <c r="M9997" s="100"/>
      <c r="Q9997" s="99"/>
      <c r="R9997" s="340"/>
      <c r="S9997" s="119"/>
      <c r="T9997" s="123"/>
      <c r="U9997" s="119"/>
      <c r="V9997" s="99"/>
      <c r="W9997" s="127"/>
      <c r="X9997" s="99"/>
      <c r="Y9997" s="127"/>
    </row>
    <row r="9998" spans="3:25" ht="19" hidden="1">
      <c r="C9998" s="933"/>
      <c r="D9998" s="933"/>
      <c r="E9998" s="19"/>
      <c r="I9998" s="100"/>
      <c r="M9998" s="100"/>
      <c r="Q9998" s="99"/>
      <c r="R9998" s="340"/>
      <c r="S9998" s="119"/>
      <c r="T9998" s="123"/>
      <c r="U9998" s="119"/>
      <c r="V9998" s="99"/>
      <c r="W9998" s="127"/>
      <c r="X9998" s="99"/>
      <c r="Y9998" s="127"/>
    </row>
    <row r="9999" spans="3:25" ht="19" hidden="1">
      <c r="C9999" s="933"/>
      <c r="D9999" s="933"/>
      <c r="E9999" s="19"/>
      <c r="I9999" s="100"/>
      <c r="M9999" s="100"/>
      <c r="Q9999" s="99"/>
      <c r="R9999" s="340"/>
      <c r="S9999" s="119"/>
      <c r="T9999" s="123"/>
      <c r="U9999" s="119"/>
      <c r="V9999" s="99"/>
      <c r="W9999" s="127"/>
      <c r="X9999" s="99"/>
      <c r="Y9999" s="127"/>
    </row>
    <row r="10000" spans="3:25" ht="19" hidden="1">
      <c r="C10000" s="933"/>
      <c r="D10000" s="933"/>
      <c r="E10000" s="19"/>
      <c r="I10000" s="100"/>
      <c r="M10000" s="100"/>
      <c r="Q10000" s="99"/>
      <c r="R10000" s="340"/>
      <c r="S10000" s="119"/>
      <c r="T10000" s="123"/>
      <c r="U10000" s="119"/>
      <c r="V10000" s="99"/>
      <c r="W10000" s="127"/>
      <c r="X10000" s="99"/>
      <c r="Y10000" s="127"/>
    </row>
    <row r="10001" spans="3:25" ht="19" hidden="1">
      <c r="C10001" s="933"/>
      <c r="D10001" s="933"/>
      <c r="E10001" s="19"/>
      <c r="I10001" s="100"/>
      <c r="M10001" s="100"/>
      <c r="Q10001" s="99"/>
      <c r="R10001" s="340"/>
      <c r="S10001" s="119"/>
      <c r="T10001" s="123"/>
      <c r="U10001" s="119"/>
      <c r="V10001" s="99"/>
      <c r="W10001" s="127"/>
      <c r="X10001" s="99"/>
      <c r="Y10001" s="127"/>
    </row>
    <row r="10002" spans="3:25" ht="19" hidden="1">
      <c r="C10002" s="933"/>
      <c r="D10002" s="933"/>
      <c r="E10002" s="19"/>
      <c r="I10002" s="100"/>
      <c r="M10002" s="100"/>
      <c r="Q10002" s="99"/>
      <c r="R10002" s="340"/>
      <c r="S10002" s="119"/>
      <c r="T10002" s="123"/>
      <c r="U10002" s="119"/>
      <c r="V10002" s="99"/>
      <c r="W10002" s="127"/>
      <c r="X10002" s="99"/>
      <c r="Y10002" s="127"/>
    </row>
    <row r="10003" spans="3:25" ht="19" hidden="1">
      <c r="C10003" s="933"/>
      <c r="D10003" s="933"/>
      <c r="E10003" s="19"/>
      <c r="I10003" s="100"/>
      <c r="M10003" s="100"/>
      <c r="Q10003" s="99"/>
      <c r="R10003" s="340"/>
      <c r="S10003" s="119"/>
      <c r="T10003" s="123"/>
      <c r="U10003" s="119"/>
      <c r="V10003" s="99"/>
      <c r="W10003" s="127"/>
      <c r="X10003" s="99"/>
      <c r="Y10003" s="127"/>
    </row>
    <row r="10004" spans="3:25" ht="19" hidden="1">
      <c r="C10004" s="933"/>
      <c r="D10004" s="933"/>
      <c r="E10004" s="19"/>
      <c r="I10004" s="100"/>
      <c r="M10004" s="100"/>
      <c r="Q10004" s="99"/>
      <c r="R10004" s="340"/>
      <c r="S10004" s="119"/>
      <c r="T10004" s="123"/>
      <c r="U10004" s="119"/>
      <c r="V10004" s="99"/>
      <c r="W10004" s="127"/>
      <c r="X10004" s="99"/>
      <c r="Y10004" s="127"/>
    </row>
    <row r="10005" spans="3:25" ht="19" hidden="1">
      <c r="C10005" s="933"/>
      <c r="D10005" s="933"/>
      <c r="E10005" s="19"/>
      <c r="I10005" s="100"/>
      <c r="M10005" s="100"/>
      <c r="Q10005" s="99"/>
      <c r="R10005" s="340"/>
      <c r="S10005" s="119"/>
      <c r="T10005" s="123"/>
      <c r="U10005" s="119"/>
      <c r="V10005" s="99"/>
      <c r="W10005" s="127"/>
      <c r="X10005" s="99"/>
      <c r="Y10005" s="127"/>
    </row>
    <row r="10006" spans="3:25" ht="19" hidden="1">
      <c r="C10006" s="933"/>
      <c r="D10006" s="933"/>
      <c r="E10006" s="19"/>
      <c r="I10006" s="100"/>
      <c r="M10006" s="100"/>
      <c r="Q10006" s="99"/>
      <c r="R10006" s="340"/>
      <c r="S10006" s="119"/>
      <c r="T10006" s="123"/>
      <c r="U10006" s="119"/>
      <c r="V10006" s="99"/>
      <c r="W10006" s="127"/>
      <c r="X10006" s="99"/>
      <c r="Y10006" s="127"/>
    </row>
    <row r="10007" spans="3:25" ht="19" hidden="1">
      <c r="C10007" s="933"/>
      <c r="D10007" s="933"/>
      <c r="E10007" s="19"/>
      <c r="I10007" s="100"/>
      <c r="M10007" s="100"/>
      <c r="Q10007" s="99"/>
      <c r="R10007" s="340"/>
      <c r="S10007" s="119"/>
      <c r="T10007" s="123"/>
      <c r="U10007" s="119"/>
      <c r="V10007" s="99"/>
      <c r="W10007" s="127"/>
      <c r="X10007" s="99"/>
      <c r="Y10007" s="127"/>
    </row>
    <row r="10008" spans="3:25" ht="19" hidden="1">
      <c r="C10008" s="933"/>
      <c r="D10008" s="933"/>
      <c r="E10008" s="19"/>
      <c r="I10008" s="100"/>
      <c r="M10008" s="100"/>
      <c r="Q10008" s="99"/>
      <c r="R10008" s="340"/>
      <c r="S10008" s="119"/>
      <c r="T10008" s="123"/>
      <c r="U10008" s="119"/>
      <c r="V10008" s="99"/>
      <c r="W10008" s="127"/>
      <c r="X10008" s="99"/>
      <c r="Y10008" s="127"/>
    </row>
    <row r="10009" spans="3:25" ht="19" hidden="1">
      <c r="C10009" s="933"/>
      <c r="D10009" s="933"/>
      <c r="E10009" s="19"/>
      <c r="I10009" s="100"/>
      <c r="M10009" s="100"/>
      <c r="Q10009" s="99"/>
      <c r="R10009" s="340"/>
      <c r="S10009" s="119"/>
      <c r="T10009" s="123"/>
      <c r="U10009" s="119"/>
      <c r="V10009" s="99"/>
      <c r="W10009" s="127"/>
      <c r="X10009" s="99"/>
      <c r="Y10009" s="127"/>
    </row>
    <row r="10010" spans="3:25" ht="19" hidden="1">
      <c r="C10010" s="933"/>
      <c r="D10010" s="933"/>
      <c r="E10010" s="19"/>
      <c r="I10010" s="100"/>
      <c r="M10010" s="100"/>
      <c r="Q10010" s="99"/>
      <c r="R10010" s="340"/>
      <c r="S10010" s="119"/>
      <c r="T10010" s="123"/>
      <c r="U10010" s="119"/>
      <c r="V10010" s="99"/>
      <c r="W10010" s="127"/>
      <c r="X10010" s="99"/>
      <c r="Y10010" s="127"/>
    </row>
    <row r="10011" spans="3:25" ht="19" hidden="1">
      <c r="C10011" s="933"/>
      <c r="D10011" s="933"/>
      <c r="E10011" s="19"/>
      <c r="I10011" s="100"/>
      <c r="M10011" s="100"/>
      <c r="Q10011" s="99"/>
      <c r="R10011" s="340"/>
      <c r="S10011" s="119"/>
      <c r="T10011" s="123"/>
      <c r="U10011" s="119"/>
      <c r="V10011" s="99"/>
      <c r="W10011" s="127"/>
      <c r="X10011" s="99"/>
      <c r="Y10011" s="127"/>
    </row>
    <row r="10012" spans="3:25" ht="19" hidden="1">
      <c r="C10012" s="933"/>
      <c r="D10012" s="933"/>
      <c r="E10012" s="19"/>
      <c r="I10012" s="100"/>
      <c r="M10012" s="100"/>
      <c r="Q10012" s="99"/>
      <c r="R10012" s="340"/>
      <c r="S10012" s="119"/>
      <c r="T10012" s="123"/>
      <c r="U10012" s="119"/>
      <c r="V10012" s="99"/>
      <c r="W10012" s="127"/>
      <c r="X10012" s="99"/>
      <c r="Y10012" s="127"/>
    </row>
    <row r="10013" spans="3:25" ht="19" hidden="1">
      <c r="C10013" s="933"/>
      <c r="D10013" s="933"/>
      <c r="E10013" s="19"/>
      <c r="I10013" s="100"/>
      <c r="M10013" s="100"/>
      <c r="Q10013" s="99"/>
      <c r="R10013" s="340"/>
      <c r="S10013" s="119"/>
      <c r="T10013" s="123"/>
      <c r="U10013" s="119"/>
      <c r="V10013" s="99"/>
      <c r="W10013" s="127"/>
      <c r="X10013" s="99"/>
      <c r="Y10013" s="127"/>
    </row>
    <row r="10014" spans="3:25" ht="19" hidden="1">
      <c r="C10014" s="933"/>
      <c r="D10014" s="933"/>
      <c r="E10014" s="19"/>
      <c r="I10014" s="100"/>
      <c r="M10014" s="100"/>
      <c r="Q10014" s="99"/>
      <c r="R10014" s="340"/>
      <c r="S10014" s="119"/>
      <c r="T10014" s="123"/>
      <c r="U10014" s="119"/>
      <c r="V10014" s="99"/>
      <c r="W10014" s="127"/>
      <c r="X10014" s="99"/>
      <c r="Y10014" s="127"/>
    </row>
    <row r="10015" spans="3:25" ht="19" hidden="1">
      <c r="C10015" s="933"/>
      <c r="D10015" s="933"/>
      <c r="E10015" s="19"/>
      <c r="I10015" s="100"/>
      <c r="M10015" s="100"/>
      <c r="Q10015" s="99"/>
      <c r="R10015" s="340"/>
      <c r="S10015" s="119"/>
      <c r="T10015" s="123"/>
      <c r="U10015" s="119"/>
      <c r="V10015" s="99"/>
      <c r="W10015" s="127"/>
      <c r="X10015" s="99"/>
      <c r="Y10015" s="127"/>
    </row>
    <row r="10016" spans="3:25" ht="19" hidden="1">
      <c r="C10016" s="933"/>
      <c r="D10016" s="933"/>
      <c r="E10016" s="19"/>
      <c r="I10016" s="100"/>
      <c r="M10016" s="100"/>
      <c r="Q10016" s="99"/>
      <c r="R10016" s="340"/>
      <c r="S10016" s="119"/>
      <c r="T10016" s="123"/>
      <c r="U10016" s="119"/>
      <c r="V10016" s="99"/>
      <c r="W10016" s="127"/>
      <c r="X10016" s="99"/>
      <c r="Y10016" s="127"/>
    </row>
    <row r="10017" spans="3:25" ht="19" hidden="1">
      <c r="C10017" s="933"/>
      <c r="D10017" s="933"/>
      <c r="E10017" s="19"/>
      <c r="I10017" s="100"/>
      <c r="M10017" s="100"/>
      <c r="Q10017" s="99"/>
      <c r="R10017" s="340"/>
      <c r="S10017" s="119"/>
      <c r="T10017" s="123"/>
      <c r="U10017" s="119"/>
      <c r="V10017" s="99"/>
      <c r="W10017" s="127"/>
      <c r="X10017" s="99"/>
      <c r="Y10017" s="127"/>
    </row>
    <row r="10018" spans="3:25" ht="19" hidden="1">
      <c r="C10018" s="933"/>
      <c r="D10018" s="933"/>
      <c r="E10018" s="19"/>
      <c r="I10018" s="100"/>
      <c r="M10018" s="100"/>
      <c r="Q10018" s="99"/>
      <c r="R10018" s="340"/>
      <c r="S10018" s="119"/>
      <c r="T10018" s="123"/>
      <c r="U10018" s="119"/>
      <c r="V10018" s="99"/>
      <c r="W10018" s="127"/>
      <c r="X10018" s="99"/>
      <c r="Y10018" s="127"/>
    </row>
    <row r="10019" spans="3:25" ht="19" hidden="1">
      <c r="C10019" s="933"/>
      <c r="D10019" s="933"/>
      <c r="E10019" s="19"/>
      <c r="I10019" s="100"/>
      <c r="M10019" s="100"/>
      <c r="Q10019" s="99"/>
      <c r="R10019" s="340"/>
      <c r="S10019" s="119"/>
      <c r="T10019" s="123"/>
      <c r="U10019" s="119"/>
      <c r="V10019" s="99"/>
      <c r="W10019" s="127"/>
      <c r="X10019" s="99"/>
      <c r="Y10019" s="127"/>
    </row>
    <row r="10020" spans="3:25" ht="19" hidden="1">
      <c r="C10020" s="933"/>
      <c r="D10020" s="933"/>
      <c r="E10020" s="19"/>
      <c r="I10020" s="100"/>
      <c r="M10020" s="100"/>
      <c r="Q10020" s="99"/>
      <c r="R10020" s="340"/>
      <c r="S10020" s="119"/>
      <c r="T10020" s="123"/>
      <c r="U10020" s="119"/>
      <c r="V10020" s="99"/>
      <c r="W10020" s="127"/>
      <c r="X10020" s="99"/>
      <c r="Y10020" s="127"/>
    </row>
    <row r="10021" spans="3:25" ht="19" hidden="1">
      <c r="C10021" s="933"/>
      <c r="D10021" s="933"/>
      <c r="E10021" s="19"/>
      <c r="I10021" s="100"/>
      <c r="M10021" s="100"/>
      <c r="Q10021" s="99"/>
      <c r="R10021" s="340"/>
      <c r="S10021" s="119"/>
      <c r="T10021" s="123"/>
      <c r="U10021" s="119"/>
      <c r="V10021" s="99"/>
      <c r="W10021" s="127"/>
      <c r="X10021" s="99"/>
      <c r="Y10021" s="127"/>
    </row>
    <row r="10022" spans="3:25" ht="19" hidden="1">
      <c r="C10022" s="933"/>
      <c r="D10022" s="933"/>
      <c r="E10022" s="19"/>
      <c r="I10022" s="100"/>
      <c r="M10022" s="100"/>
      <c r="Q10022" s="99"/>
      <c r="R10022" s="340"/>
      <c r="S10022" s="119"/>
      <c r="T10022" s="123"/>
      <c r="U10022" s="119"/>
      <c r="V10022" s="99"/>
      <c r="W10022" s="127"/>
      <c r="X10022" s="99"/>
      <c r="Y10022" s="127"/>
    </row>
    <row r="10023" spans="3:25" ht="19" hidden="1">
      <c r="C10023" s="933"/>
      <c r="D10023" s="933"/>
      <c r="E10023" s="19"/>
      <c r="I10023" s="100"/>
      <c r="M10023" s="100"/>
      <c r="Q10023" s="99"/>
      <c r="R10023" s="340"/>
      <c r="S10023" s="119"/>
      <c r="T10023" s="123"/>
      <c r="U10023" s="119"/>
      <c r="V10023" s="99"/>
      <c r="W10023" s="127"/>
      <c r="X10023" s="99"/>
      <c r="Y10023" s="127"/>
    </row>
    <row r="10024" spans="3:25" ht="19" hidden="1">
      <c r="C10024" s="933"/>
      <c r="D10024" s="933"/>
      <c r="E10024" s="19"/>
      <c r="I10024" s="100"/>
      <c r="M10024" s="100"/>
      <c r="Q10024" s="99"/>
      <c r="R10024" s="340"/>
      <c r="S10024" s="119"/>
      <c r="T10024" s="123"/>
      <c r="U10024" s="119"/>
      <c r="V10024" s="99"/>
      <c r="W10024" s="127"/>
      <c r="X10024" s="99"/>
      <c r="Y10024" s="127"/>
    </row>
    <row r="10025" spans="3:25" ht="19" hidden="1">
      <c r="C10025" s="933"/>
      <c r="D10025" s="933"/>
      <c r="E10025" s="19"/>
      <c r="I10025" s="100"/>
      <c r="M10025" s="100"/>
      <c r="Q10025" s="99"/>
      <c r="R10025" s="340"/>
      <c r="S10025" s="119"/>
      <c r="T10025" s="123"/>
      <c r="U10025" s="119"/>
      <c r="V10025" s="99"/>
      <c r="W10025" s="127"/>
      <c r="X10025" s="99"/>
      <c r="Y10025" s="127"/>
    </row>
    <row r="10026" spans="3:25" ht="19" hidden="1">
      <c r="C10026" s="933"/>
      <c r="D10026" s="933"/>
      <c r="E10026" s="19"/>
      <c r="I10026" s="100"/>
      <c r="M10026" s="100"/>
      <c r="Q10026" s="99"/>
      <c r="R10026" s="340"/>
      <c r="S10026" s="119"/>
      <c r="T10026" s="123"/>
      <c r="U10026" s="119"/>
      <c r="V10026" s="99"/>
      <c r="W10026" s="127"/>
      <c r="X10026" s="99"/>
      <c r="Y10026" s="127"/>
    </row>
    <row r="10027" spans="3:25" ht="19" hidden="1">
      <c r="C10027" s="933"/>
      <c r="D10027" s="933"/>
      <c r="E10027" s="19"/>
      <c r="I10027" s="100"/>
      <c r="M10027" s="100"/>
      <c r="Q10027" s="99"/>
      <c r="R10027" s="340"/>
      <c r="S10027" s="119"/>
      <c r="T10027" s="123"/>
      <c r="U10027" s="119"/>
      <c r="V10027" s="99"/>
      <c r="W10027" s="127"/>
      <c r="X10027" s="99"/>
      <c r="Y10027" s="127"/>
    </row>
    <row r="10028" spans="3:25" ht="19" hidden="1">
      <c r="C10028" s="933"/>
      <c r="D10028" s="933"/>
      <c r="E10028" s="19"/>
      <c r="I10028" s="100"/>
      <c r="M10028" s="100"/>
      <c r="Q10028" s="99"/>
      <c r="R10028" s="340"/>
      <c r="S10028" s="119"/>
      <c r="T10028" s="123"/>
      <c r="U10028" s="119"/>
      <c r="V10028" s="99"/>
      <c r="W10028" s="127"/>
      <c r="X10028" s="99"/>
      <c r="Y10028" s="127"/>
    </row>
    <row r="10029" spans="3:25" ht="19" hidden="1">
      <c r="C10029" s="933"/>
      <c r="D10029" s="933"/>
      <c r="E10029" s="19"/>
      <c r="I10029" s="100"/>
      <c r="M10029" s="100"/>
      <c r="Q10029" s="99"/>
      <c r="R10029" s="340"/>
      <c r="S10029" s="119"/>
      <c r="T10029" s="123"/>
      <c r="U10029" s="119"/>
      <c r="V10029" s="99"/>
      <c r="W10029" s="127"/>
      <c r="X10029" s="99"/>
      <c r="Y10029" s="127"/>
    </row>
    <row r="10030" spans="3:25" ht="19" hidden="1">
      <c r="C10030" s="933"/>
      <c r="D10030" s="933"/>
      <c r="E10030" s="19"/>
      <c r="I10030" s="100"/>
      <c r="M10030" s="100"/>
      <c r="Q10030" s="99"/>
      <c r="R10030" s="340"/>
      <c r="S10030" s="119"/>
      <c r="T10030" s="123"/>
      <c r="U10030" s="119"/>
      <c r="V10030" s="99"/>
      <c r="W10030" s="127"/>
      <c r="X10030" s="99"/>
      <c r="Y10030" s="127"/>
    </row>
    <row r="10031" spans="3:25" ht="19" hidden="1">
      <c r="C10031" s="933"/>
      <c r="D10031" s="933"/>
      <c r="E10031" s="19"/>
      <c r="I10031" s="100"/>
      <c r="M10031" s="100"/>
      <c r="Q10031" s="99"/>
      <c r="R10031" s="340"/>
      <c r="S10031" s="119"/>
      <c r="T10031" s="123"/>
      <c r="U10031" s="119"/>
      <c r="V10031" s="99"/>
      <c r="W10031" s="127"/>
      <c r="X10031" s="99"/>
      <c r="Y10031" s="127"/>
    </row>
    <row r="10032" spans="3:25" ht="19" hidden="1">
      <c r="C10032" s="933"/>
      <c r="D10032" s="933"/>
      <c r="E10032" s="19"/>
      <c r="I10032" s="100"/>
      <c r="M10032" s="100"/>
      <c r="Q10032" s="99"/>
      <c r="R10032" s="340"/>
      <c r="S10032" s="119"/>
      <c r="T10032" s="123"/>
      <c r="U10032" s="119"/>
      <c r="V10032" s="99"/>
      <c r="W10032" s="127"/>
      <c r="X10032" s="99"/>
      <c r="Y10032" s="127"/>
    </row>
    <row r="10033" spans="3:25" ht="19" hidden="1">
      <c r="C10033" s="933"/>
      <c r="D10033" s="933"/>
      <c r="E10033" s="19"/>
      <c r="I10033" s="100"/>
      <c r="M10033" s="100"/>
      <c r="Q10033" s="99"/>
      <c r="R10033" s="340"/>
      <c r="S10033" s="119"/>
      <c r="T10033" s="123"/>
      <c r="U10033" s="119"/>
      <c r="V10033" s="99"/>
      <c r="W10033" s="127"/>
      <c r="X10033" s="99"/>
      <c r="Y10033" s="127"/>
    </row>
    <row r="10034" spans="3:25" ht="19" hidden="1">
      <c r="C10034" s="933"/>
      <c r="D10034" s="933"/>
      <c r="E10034" s="19"/>
      <c r="I10034" s="100"/>
      <c r="M10034" s="100"/>
      <c r="Q10034" s="99"/>
      <c r="R10034" s="340"/>
      <c r="S10034" s="119"/>
      <c r="T10034" s="123"/>
      <c r="U10034" s="119"/>
      <c r="V10034" s="99"/>
      <c r="W10034" s="127"/>
      <c r="X10034" s="99"/>
      <c r="Y10034" s="127"/>
    </row>
    <row r="10035" spans="3:25" ht="19" hidden="1">
      <c r="C10035" s="933"/>
      <c r="D10035" s="933"/>
      <c r="E10035" s="19"/>
      <c r="I10035" s="100"/>
      <c r="M10035" s="100"/>
      <c r="Q10035" s="99"/>
      <c r="R10035" s="340"/>
      <c r="S10035" s="119"/>
      <c r="T10035" s="123"/>
      <c r="U10035" s="119"/>
      <c r="V10035" s="99"/>
      <c r="W10035" s="127"/>
      <c r="X10035" s="99"/>
      <c r="Y10035" s="127"/>
    </row>
    <row r="10036" spans="3:25" ht="19" hidden="1">
      <c r="C10036" s="933"/>
      <c r="D10036" s="933"/>
      <c r="E10036" s="19"/>
      <c r="I10036" s="100"/>
      <c r="M10036" s="100"/>
      <c r="Q10036" s="99"/>
      <c r="R10036" s="340"/>
      <c r="S10036" s="119"/>
      <c r="T10036" s="123"/>
      <c r="U10036" s="119"/>
      <c r="V10036" s="99"/>
      <c r="W10036" s="127"/>
      <c r="X10036" s="99"/>
      <c r="Y10036" s="127"/>
    </row>
    <row r="10037" spans="3:25" ht="19" hidden="1">
      <c r="C10037" s="933"/>
      <c r="D10037" s="933"/>
      <c r="E10037" s="19"/>
      <c r="I10037" s="100"/>
      <c r="M10037" s="100"/>
      <c r="Q10037" s="99"/>
      <c r="R10037" s="340"/>
      <c r="S10037" s="119"/>
      <c r="T10037" s="123"/>
      <c r="U10037" s="119"/>
      <c r="V10037" s="99"/>
      <c r="W10037" s="127"/>
      <c r="X10037" s="99"/>
      <c r="Y10037" s="127"/>
    </row>
    <row r="10038" spans="3:25" ht="19" hidden="1">
      <c r="C10038" s="933"/>
      <c r="D10038" s="933"/>
      <c r="E10038" s="19"/>
      <c r="I10038" s="100"/>
      <c r="M10038" s="100"/>
      <c r="Q10038" s="99"/>
      <c r="R10038" s="340"/>
      <c r="S10038" s="119"/>
      <c r="T10038" s="123"/>
      <c r="U10038" s="119"/>
      <c r="V10038" s="99"/>
      <c r="W10038" s="127"/>
      <c r="X10038" s="99"/>
      <c r="Y10038" s="127"/>
    </row>
    <row r="10039" spans="3:25" ht="19" hidden="1">
      <c r="C10039" s="933"/>
      <c r="D10039" s="933"/>
      <c r="E10039" s="19"/>
      <c r="I10039" s="100"/>
      <c r="M10039" s="100"/>
      <c r="Q10039" s="99"/>
      <c r="R10039" s="340"/>
      <c r="S10039" s="119"/>
      <c r="T10039" s="123"/>
      <c r="U10039" s="119"/>
      <c r="V10039" s="99"/>
      <c r="W10039" s="127"/>
      <c r="X10039" s="99"/>
      <c r="Y10039" s="127"/>
    </row>
    <row r="10040" spans="3:25" ht="19" hidden="1">
      <c r="C10040" s="933"/>
      <c r="D10040" s="933"/>
      <c r="E10040" s="19"/>
      <c r="I10040" s="100"/>
      <c r="M10040" s="100"/>
      <c r="Q10040" s="99"/>
      <c r="R10040" s="340"/>
      <c r="S10040" s="119"/>
      <c r="T10040" s="123"/>
      <c r="U10040" s="119"/>
      <c r="V10040" s="99"/>
      <c r="W10040" s="127"/>
      <c r="X10040" s="99"/>
      <c r="Y10040" s="127"/>
    </row>
    <row r="10041" spans="3:25" ht="19" hidden="1">
      <c r="C10041" s="933"/>
      <c r="D10041" s="933"/>
      <c r="E10041" s="19"/>
      <c r="I10041" s="100"/>
      <c r="M10041" s="100"/>
      <c r="Q10041" s="99"/>
      <c r="R10041" s="340"/>
      <c r="S10041" s="119"/>
      <c r="T10041" s="123"/>
      <c r="U10041" s="119"/>
      <c r="V10041" s="99"/>
      <c r="W10041" s="127"/>
      <c r="X10041" s="99"/>
      <c r="Y10041" s="127"/>
    </row>
    <row r="10042" spans="3:25" ht="19" hidden="1">
      <c r="C10042" s="933"/>
      <c r="D10042" s="933"/>
      <c r="E10042" s="19"/>
      <c r="I10042" s="100"/>
      <c r="M10042" s="100"/>
      <c r="Q10042" s="99"/>
      <c r="R10042" s="340"/>
      <c r="S10042" s="119"/>
      <c r="T10042" s="123"/>
      <c r="U10042" s="119"/>
      <c r="V10042" s="99"/>
      <c r="W10042" s="127"/>
      <c r="X10042" s="99"/>
      <c r="Y10042" s="127"/>
    </row>
    <row r="10043" spans="3:25" ht="19" hidden="1">
      <c r="C10043" s="933"/>
      <c r="D10043" s="933"/>
      <c r="E10043" s="19"/>
      <c r="I10043" s="100"/>
      <c r="M10043" s="100"/>
      <c r="Q10043" s="99"/>
      <c r="R10043" s="340"/>
      <c r="S10043" s="119"/>
      <c r="T10043" s="123"/>
      <c r="U10043" s="119"/>
      <c r="V10043" s="99"/>
      <c r="W10043" s="127"/>
      <c r="X10043" s="99"/>
      <c r="Y10043" s="127"/>
    </row>
    <row r="10044" spans="3:25" ht="19" hidden="1">
      <c r="C10044" s="933"/>
      <c r="D10044" s="933"/>
      <c r="E10044" s="19"/>
      <c r="I10044" s="100"/>
      <c r="M10044" s="100"/>
      <c r="Q10044" s="99"/>
      <c r="R10044" s="340"/>
      <c r="S10044" s="119"/>
      <c r="T10044" s="123"/>
      <c r="U10044" s="119"/>
      <c r="V10044" s="99"/>
      <c r="W10044" s="127"/>
      <c r="X10044" s="99"/>
      <c r="Y10044" s="127"/>
    </row>
    <row r="10045" spans="3:25" ht="19" hidden="1">
      <c r="C10045" s="933"/>
      <c r="D10045" s="933"/>
      <c r="E10045" s="19"/>
      <c r="I10045" s="100"/>
      <c r="M10045" s="100"/>
      <c r="Q10045" s="99"/>
      <c r="R10045" s="340"/>
      <c r="S10045" s="119"/>
      <c r="T10045" s="123"/>
      <c r="U10045" s="119"/>
      <c r="V10045" s="99"/>
      <c r="W10045" s="127"/>
      <c r="X10045" s="99"/>
      <c r="Y10045" s="127"/>
    </row>
    <row r="10046" spans="3:25" ht="19" hidden="1">
      <c r="C10046" s="933"/>
      <c r="D10046" s="933"/>
      <c r="E10046" s="19"/>
      <c r="I10046" s="100"/>
      <c r="M10046" s="100"/>
      <c r="Q10046" s="99"/>
      <c r="R10046" s="340"/>
      <c r="S10046" s="119"/>
      <c r="T10046" s="123"/>
      <c r="U10046" s="119"/>
      <c r="V10046" s="99"/>
      <c r="W10046" s="127"/>
      <c r="X10046" s="99"/>
      <c r="Y10046" s="127"/>
    </row>
    <row r="10047" spans="3:25" ht="19" hidden="1">
      <c r="C10047" s="933"/>
      <c r="D10047" s="933"/>
      <c r="E10047" s="19"/>
      <c r="I10047" s="100"/>
      <c r="M10047" s="100"/>
      <c r="Q10047" s="99"/>
      <c r="R10047" s="340"/>
      <c r="S10047" s="119"/>
      <c r="T10047" s="123"/>
      <c r="U10047" s="119"/>
      <c r="V10047" s="99"/>
      <c r="W10047" s="127"/>
      <c r="X10047" s="99"/>
      <c r="Y10047" s="127"/>
    </row>
    <row r="10048" spans="3:25" ht="19" hidden="1">
      <c r="C10048" s="933"/>
      <c r="D10048" s="933"/>
      <c r="E10048" s="19"/>
      <c r="I10048" s="100"/>
      <c r="M10048" s="100"/>
      <c r="Q10048" s="99"/>
      <c r="R10048" s="340"/>
      <c r="S10048" s="119"/>
      <c r="T10048" s="123"/>
      <c r="U10048" s="119"/>
      <c r="V10048" s="99"/>
      <c r="W10048" s="127"/>
      <c r="X10048" s="99"/>
      <c r="Y10048" s="127"/>
    </row>
    <row r="10049" spans="3:25" ht="19" hidden="1">
      <c r="C10049" s="933"/>
      <c r="D10049" s="933"/>
      <c r="E10049" s="19"/>
      <c r="I10049" s="100"/>
      <c r="M10049" s="100"/>
      <c r="Q10049" s="99"/>
      <c r="R10049" s="340"/>
      <c r="S10049" s="119"/>
      <c r="T10049" s="123"/>
      <c r="U10049" s="119"/>
      <c r="V10049" s="99"/>
      <c r="W10049" s="127"/>
      <c r="X10049" s="99"/>
      <c r="Y10049" s="127"/>
    </row>
    <row r="10050" spans="3:25" ht="19" hidden="1">
      <c r="C10050" s="933"/>
      <c r="D10050" s="933"/>
      <c r="E10050" s="19"/>
      <c r="I10050" s="100"/>
      <c r="M10050" s="100"/>
      <c r="Q10050" s="99"/>
      <c r="R10050" s="340"/>
      <c r="S10050" s="119"/>
      <c r="T10050" s="123"/>
      <c r="U10050" s="119"/>
      <c r="V10050" s="99"/>
      <c r="W10050" s="127"/>
      <c r="X10050" s="99"/>
      <c r="Y10050" s="127"/>
    </row>
    <row r="10051" spans="3:25" ht="19" hidden="1">
      <c r="C10051" s="933"/>
      <c r="D10051" s="933"/>
      <c r="E10051" s="19"/>
      <c r="I10051" s="100"/>
      <c r="M10051" s="100"/>
      <c r="Q10051" s="99"/>
      <c r="R10051" s="340"/>
      <c r="S10051" s="119"/>
      <c r="T10051" s="123"/>
      <c r="U10051" s="119"/>
      <c r="V10051" s="99"/>
      <c r="W10051" s="127"/>
      <c r="X10051" s="99"/>
      <c r="Y10051" s="127"/>
    </row>
    <row r="10052" spans="3:25" ht="19" hidden="1">
      <c r="C10052" s="933"/>
      <c r="D10052" s="933"/>
      <c r="E10052" s="19"/>
      <c r="I10052" s="100"/>
      <c r="M10052" s="100"/>
      <c r="Q10052" s="99"/>
      <c r="R10052" s="340"/>
      <c r="S10052" s="119"/>
      <c r="T10052" s="123"/>
      <c r="U10052" s="119"/>
      <c r="V10052" s="99"/>
      <c r="W10052" s="127"/>
      <c r="X10052" s="99"/>
      <c r="Y10052" s="127"/>
    </row>
    <row r="10053" spans="3:25" ht="19" hidden="1">
      <c r="C10053" s="933"/>
      <c r="D10053" s="933"/>
      <c r="E10053" s="19"/>
      <c r="I10053" s="100"/>
      <c r="M10053" s="100"/>
      <c r="Q10053" s="99"/>
      <c r="R10053" s="340"/>
      <c r="S10053" s="119"/>
      <c r="T10053" s="123"/>
      <c r="U10053" s="119"/>
      <c r="V10053" s="99"/>
      <c r="W10053" s="127"/>
      <c r="X10053" s="99"/>
      <c r="Y10053" s="127"/>
    </row>
    <row r="10054" spans="3:25" ht="19" hidden="1">
      <c r="C10054" s="933"/>
      <c r="D10054" s="933"/>
      <c r="E10054" s="19"/>
      <c r="I10054" s="100"/>
      <c r="M10054" s="100"/>
      <c r="Q10054" s="99"/>
      <c r="R10054" s="340"/>
      <c r="S10054" s="119"/>
      <c r="T10054" s="123"/>
      <c r="U10054" s="119"/>
      <c r="V10054" s="99"/>
      <c r="W10054" s="127"/>
      <c r="X10054" s="99"/>
      <c r="Y10054" s="127"/>
    </row>
    <row r="10055" spans="3:25" ht="19" hidden="1">
      <c r="C10055" s="933"/>
      <c r="D10055" s="933"/>
      <c r="E10055" s="19"/>
      <c r="I10055" s="100"/>
      <c r="M10055" s="100"/>
      <c r="Q10055" s="99"/>
      <c r="R10055" s="340"/>
      <c r="S10055" s="119"/>
      <c r="T10055" s="123"/>
      <c r="U10055" s="119"/>
      <c r="V10055" s="99"/>
      <c r="W10055" s="127"/>
      <c r="X10055" s="99"/>
      <c r="Y10055" s="127"/>
    </row>
    <row r="10056" spans="3:25" ht="19" hidden="1">
      <c r="C10056" s="933"/>
      <c r="D10056" s="933"/>
      <c r="E10056" s="19"/>
      <c r="I10056" s="100"/>
      <c r="M10056" s="100"/>
      <c r="Q10056" s="99"/>
      <c r="R10056" s="340"/>
      <c r="S10056" s="119"/>
      <c r="T10056" s="123"/>
      <c r="U10056" s="119"/>
      <c r="V10056" s="99"/>
      <c r="W10056" s="127"/>
      <c r="X10056" s="99"/>
      <c r="Y10056" s="127"/>
    </row>
    <row r="10057" spans="3:25" ht="19" hidden="1">
      <c r="C10057" s="933"/>
      <c r="D10057" s="933"/>
      <c r="E10057" s="19"/>
      <c r="I10057" s="100"/>
      <c r="M10057" s="100"/>
      <c r="Q10057" s="99"/>
      <c r="R10057" s="340"/>
      <c r="S10057" s="119"/>
      <c r="T10057" s="123"/>
      <c r="U10057" s="119"/>
      <c r="V10057" s="99"/>
      <c r="W10057" s="127"/>
      <c r="X10057" s="99"/>
      <c r="Y10057" s="127"/>
    </row>
    <row r="10058" spans="3:25" ht="19" hidden="1">
      <c r="C10058" s="933"/>
      <c r="D10058" s="933"/>
      <c r="E10058" s="19"/>
      <c r="I10058" s="100"/>
      <c r="M10058" s="100"/>
      <c r="Q10058" s="99"/>
      <c r="R10058" s="340"/>
      <c r="S10058" s="119"/>
      <c r="T10058" s="123"/>
      <c r="U10058" s="119"/>
      <c r="V10058" s="99"/>
      <c r="W10058" s="127"/>
      <c r="X10058" s="99"/>
      <c r="Y10058" s="127"/>
    </row>
    <row r="10059" spans="3:25" ht="19" hidden="1">
      <c r="C10059" s="933"/>
      <c r="D10059" s="933"/>
      <c r="E10059" s="19"/>
      <c r="I10059" s="100"/>
      <c r="M10059" s="100"/>
      <c r="Q10059" s="99"/>
      <c r="R10059" s="340"/>
      <c r="S10059" s="119"/>
      <c r="T10059" s="123"/>
      <c r="U10059" s="119"/>
      <c r="V10059" s="99"/>
      <c r="W10059" s="127"/>
      <c r="X10059" s="99"/>
      <c r="Y10059" s="127"/>
    </row>
    <row r="10060" spans="3:25" ht="19" hidden="1">
      <c r="C10060" s="933"/>
      <c r="D10060" s="933"/>
      <c r="E10060" s="19"/>
      <c r="I10060" s="100"/>
      <c r="M10060" s="100"/>
      <c r="Q10060" s="99"/>
      <c r="R10060" s="340"/>
      <c r="S10060" s="119"/>
      <c r="T10060" s="123"/>
      <c r="U10060" s="119"/>
      <c r="V10060" s="99"/>
      <c r="W10060" s="127"/>
      <c r="X10060" s="99"/>
      <c r="Y10060" s="127"/>
    </row>
    <row r="10061" spans="3:25" ht="19" hidden="1">
      <c r="C10061" s="933"/>
      <c r="D10061" s="933"/>
      <c r="E10061" s="19"/>
      <c r="I10061" s="100"/>
      <c r="M10061" s="100"/>
      <c r="Q10061" s="99"/>
      <c r="R10061" s="340"/>
      <c r="S10061" s="119"/>
      <c r="T10061" s="123"/>
      <c r="U10061" s="119"/>
      <c r="V10061" s="99"/>
      <c r="W10061" s="127"/>
      <c r="X10061" s="99"/>
      <c r="Y10061" s="127"/>
    </row>
    <row r="10062" spans="3:25" ht="19" hidden="1">
      <c r="C10062" s="933"/>
      <c r="D10062" s="933"/>
      <c r="E10062" s="19"/>
      <c r="I10062" s="100"/>
      <c r="M10062" s="100"/>
      <c r="Q10062" s="99"/>
      <c r="R10062" s="340"/>
      <c r="S10062" s="119"/>
      <c r="T10062" s="123"/>
      <c r="U10062" s="119"/>
      <c r="V10062" s="99"/>
      <c r="W10062" s="127"/>
      <c r="X10062" s="99"/>
      <c r="Y10062" s="127"/>
    </row>
    <row r="10063" spans="3:25" ht="19" hidden="1">
      <c r="C10063" s="933"/>
      <c r="D10063" s="933"/>
      <c r="E10063" s="19"/>
      <c r="I10063" s="100"/>
      <c r="M10063" s="100"/>
      <c r="Q10063" s="99"/>
      <c r="R10063" s="340"/>
      <c r="S10063" s="119"/>
      <c r="T10063" s="123"/>
      <c r="U10063" s="119"/>
      <c r="V10063" s="99"/>
      <c r="W10063" s="127"/>
      <c r="X10063" s="99"/>
      <c r="Y10063" s="127"/>
    </row>
    <row r="10064" spans="3:25" ht="19" hidden="1">
      <c r="C10064" s="933"/>
      <c r="D10064" s="933"/>
      <c r="E10064" s="19"/>
      <c r="I10064" s="100"/>
      <c r="M10064" s="100"/>
      <c r="Q10064" s="99"/>
      <c r="R10064" s="340"/>
      <c r="S10064" s="119"/>
      <c r="T10064" s="123"/>
      <c r="U10064" s="119"/>
      <c r="V10064" s="99"/>
      <c r="W10064" s="127"/>
      <c r="X10064" s="99"/>
      <c r="Y10064" s="127"/>
    </row>
    <row r="10065" spans="3:25" ht="19" hidden="1">
      <c r="C10065" s="933"/>
      <c r="D10065" s="933"/>
      <c r="E10065" s="19"/>
      <c r="I10065" s="100"/>
      <c r="M10065" s="100"/>
      <c r="Q10065" s="99"/>
      <c r="R10065" s="340"/>
      <c r="S10065" s="119"/>
      <c r="T10065" s="123"/>
      <c r="U10065" s="119"/>
      <c r="V10065" s="99"/>
      <c r="W10065" s="127"/>
      <c r="X10065" s="99"/>
      <c r="Y10065" s="127"/>
    </row>
    <row r="10066" spans="3:25" ht="19" hidden="1">
      <c r="C10066" s="933"/>
      <c r="D10066" s="933"/>
      <c r="E10066" s="19"/>
      <c r="I10066" s="100"/>
      <c r="M10066" s="100"/>
      <c r="Q10066" s="99"/>
      <c r="R10066" s="340"/>
      <c r="S10066" s="119"/>
      <c r="T10066" s="123"/>
      <c r="U10066" s="119"/>
      <c r="V10066" s="99"/>
      <c r="W10066" s="127"/>
      <c r="X10066" s="99"/>
      <c r="Y10066" s="127"/>
    </row>
    <row r="10067" spans="3:25" ht="19" hidden="1">
      <c r="C10067" s="933"/>
      <c r="D10067" s="933"/>
      <c r="E10067" s="19"/>
      <c r="I10067" s="100"/>
      <c r="M10067" s="100"/>
      <c r="Q10067" s="99"/>
      <c r="R10067" s="340"/>
      <c r="S10067" s="119"/>
      <c r="T10067" s="123"/>
      <c r="U10067" s="119"/>
      <c r="V10067" s="99"/>
      <c r="W10067" s="127"/>
      <c r="X10067" s="99"/>
      <c r="Y10067" s="127"/>
    </row>
    <row r="10068" spans="3:25" ht="19" hidden="1">
      <c r="C10068" s="933"/>
      <c r="D10068" s="933"/>
      <c r="E10068" s="19"/>
      <c r="I10068" s="100"/>
      <c r="M10068" s="100"/>
      <c r="Q10068" s="99"/>
      <c r="R10068" s="340"/>
      <c r="S10068" s="119"/>
      <c r="T10068" s="123"/>
      <c r="U10068" s="119"/>
      <c r="V10068" s="99"/>
      <c r="W10068" s="127"/>
      <c r="X10068" s="99"/>
      <c r="Y10068" s="127"/>
    </row>
    <row r="10069" spans="3:25" ht="19" hidden="1">
      <c r="C10069" s="933"/>
      <c r="D10069" s="933"/>
      <c r="E10069" s="19"/>
      <c r="I10069" s="100"/>
      <c r="M10069" s="100"/>
      <c r="Q10069" s="99"/>
      <c r="R10069" s="340"/>
      <c r="S10069" s="119"/>
      <c r="T10069" s="123"/>
      <c r="U10069" s="119"/>
      <c r="V10069" s="99"/>
      <c r="W10069" s="127"/>
      <c r="X10069" s="99"/>
      <c r="Y10069" s="127"/>
    </row>
    <row r="10070" spans="3:25" ht="19" hidden="1">
      <c r="C10070" s="933"/>
      <c r="D10070" s="933"/>
      <c r="E10070" s="19"/>
      <c r="I10070" s="100"/>
      <c r="M10070" s="100"/>
      <c r="Q10070" s="99"/>
      <c r="R10070" s="340"/>
      <c r="S10070" s="119"/>
      <c r="T10070" s="123"/>
      <c r="U10070" s="119"/>
      <c r="V10070" s="99"/>
      <c r="W10070" s="127"/>
      <c r="X10070" s="99"/>
      <c r="Y10070" s="127"/>
    </row>
    <row r="10071" spans="3:25" ht="19" hidden="1">
      <c r="C10071" s="933"/>
      <c r="D10071" s="933"/>
      <c r="E10071" s="19"/>
      <c r="I10071" s="100"/>
      <c r="M10071" s="100"/>
      <c r="Q10071" s="99"/>
      <c r="R10071" s="340"/>
      <c r="S10071" s="119"/>
      <c r="T10071" s="123"/>
      <c r="U10071" s="119"/>
      <c r="V10071" s="99"/>
      <c r="W10071" s="127"/>
      <c r="X10071" s="99"/>
      <c r="Y10071" s="127"/>
    </row>
    <row r="10072" spans="3:25" ht="19" hidden="1">
      <c r="C10072" s="933"/>
      <c r="D10072" s="933"/>
      <c r="E10072" s="19"/>
      <c r="I10072" s="100"/>
      <c r="M10072" s="100"/>
      <c r="Q10072" s="99"/>
      <c r="R10072" s="340"/>
      <c r="S10072" s="119"/>
      <c r="T10072" s="123"/>
      <c r="U10072" s="119"/>
      <c r="V10072" s="99"/>
      <c r="W10072" s="127"/>
      <c r="X10072" s="99"/>
      <c r="Y10072" s="127"/>
    </row>
    <row r="10073" spans="3:25" ht="19" hidden="1">
      <c r="C10073" s="933"/>
      <c r="D10073" s="933"/>
      <c r="E10073" s="19"/>
      <c r="I10073" s="100"/>
      <c r="M10073" s="100"/>
      <c r="Q10073" s="99"/>
      <c r="R10073" s="340"/>
      <c r="S10073" s="119"/>
      <c r="T10073" s="123"/>
      <c r="U10073" s="119"/>
      <c r="V10073" s="99"/>
      <c r="W10073" s="127"/>
      <c r="X10073" s="99"/>
      <c r="Y10073" s="127"/>
    </row>
    <row r="10074" spans="3:25" ht="19" hidden="1">
      <c r="C10074" s="933"/>
      <c r="D10074" s="933"/>
      <c r="E10074" s="19"/>
      <c r="I10074" s="100"/>
      <c r="M10074" s="100"/>
      <c r="Q10074" s="99"/>
      <c r="R10074" s="340"/>
      <c r="S10074" s="119"/>
      <c r="T10074" s="123"/>
      <c r="U10074" s="119"/>
      <c r="V10074" s="99"/>
      <c r="W10074" s="127"/>
      <c r="X10074" s="99"/>
      <c r="Y10074" s="127"/>
    </row>
    <row r="10075" spans="3:25" ht="19" hidden="1">
      <c r="C10075" s="933"/>
      <c r="D10075" s="933"/>
      <c r="E10075" s="19"/>
      <c r="I10075" s="100"/>
      <c r="M10075" s="100"/>
      <c r="Q10075" s="99"/>
      <c r="R10075" s="340"/>
      <c r="S10075" s="119"/>
      <c r="T10075" s="123"/>
      <c r="U10075" s="119"/>
      <c r="V10075" s="99"/>
      <c r="W10075" s="127"/>
      <c r="X10075" s="99"/>
      <c r="Y10075" s="127"/>
    </row>
    <row r="10076" spans="3:25" ht="19" hidden="1">
      <c r="C10076" s="933"/>
      <c r="D10076" s="933"/>
      <c r="E10076" s="19"/>
      <c r="I10076" s="100"/>
      <c r="M10076" s="100"/>
      <c r="Q10076" s="99"/>
      <c r="R10076" s="340"/>
      <c r="S10076" s="119"/>
      <c r="T10076" s="123"/>
      <c r="U10076" s="119"/>
      <c r="V10076" s="99"/>
      <c r="W10076" s="127"/>
      <c r="X10076" s="99"/>
      <c r="Y10076" s="127"/>
    </row>
    <row r="10077" spans="3:25" ht="19" hidden="1">
      <c r="C10077" s="933"/>
      <c r="D10077" s="933"/>
      <c r="E10077" s="19"/>
      <c r="I10077" s="100"/>
      <c r="M10077" s="100"/>
      <c r="Q10077" s="99"/>
      <c r="R10077" s="340"/>
      <c r="S10077" s="119"/>
      <c r="T10077" s="123"/>
      <c r="U10077" s="119"/>
      <c r="V10077" s="99"/>
      <c r="W10077" s="127"/>
      <c r="X10077" s="99"/>
      <c r="Y10077" s="127"/>
    </row>
    <row r="10078" spans="3:25" ht="19" hidden="1">
      <c r="C10078" s="933"/>
      <c r="D10078" s="933"/>
      <c r="E10078" s="19"/>
      <c r="I10078" s="100"/>
      <c r="M10078" s="100"/>
      <c r="Q10078" s="99"/>
      <c r="R10078" s="340"/>
      <c r="S10078" s="119"/>
      <c r="T10078" s="123"/>
      <c r="U10078" s="119"/>
      <c r="V10078" s="99"/>
      <c r="W10078" s="127"/>
      <c r="X10078" s="99"/>
      <c r="Y10078" s="127"/>
    </row>
    <row r="10079" spans="3:25" ht="19" hidden="1">
      <c r="C10079" s="933"/>
      <c r="D10079" s="933"/>
      <c r="E10079" s="19"/>
      <c r="I10079" s="100"/>
      <c r="M10079" s="100"/>
      <c r="Q10079" s="99"/>
      <c r="R10079" s="340"/>
      <c r="S10079" s="119"/>
      <c r="T10079" s="123"/>
      <c r="U10079" s="119"/>
      <c r="V10079" s="99"/>
      <c r="W10079" s="127"/>
      <c r="X10079" s="99"/>
      <c r="Y10079" s="127"/>
    </row>
    <row r="10080" spans="3:25" ht="19" hidden="1">
      <c r="C10080" s="933"/>
      <c r="D10080" s="933"/>
      <c r="E10080" s="19"/>
      <c r="I10080" s="100"/>
      <c r="M10080" s="100"/>
      <c r="Q10080" s="99"/>
      <c r="R10080" s="340"/>
      <c r="S10080" s="119"/>
      <c r="T10080" s="123"/>
      <c r="U10080" s="119"/>
      <c r="V10080" s="99"/>
      <c r="W10080" s="127"/>
      <c r="X10080" s="99"/>
      <c r="Y10080" s="127"/>
    </row>
    <row r="10081" spans="3:25" ht="19" hidden="1">
      <c r="C10081" s="933"/>
      <c r="D10081" s="933"/>
      <c r="E10081" s="19"/>
      <c r="I10081" s="100"/>
      <c r="M10081" s="100"/>
      <c r="Q10081" s="99"/>
      <c r="R10081" s="340"/>
      <c r="S10081" s="119"/>
      <c r="T10081" s="123"/>
      <c r="U10081" s="119"/>
      <c r="V10081" s="99"/>
      <c r="W10081" s="127"/>
      <c r="X10081" s="99"/>
      <c r="Y10081" s="127"/>
    </row>
    <row r="10082" spans="3:25" ht="19" hidden="1">
      <c r="C10082" s="933"/>
      <c r="D10082" s="933"/>
      <c r="E10082" s="19"/>
      <c r="I10082" s="100"/>
      <c r="M10082" s="100"/>
      <c r="Q10082" s="99"/>
      <c r="R10082" s="340"/>
      <c r="S10082" s="119"/>
      <c r="T10082" s="123"/>
      <c r="U10082" s="119"/>
      <c r="V10082" s="99"/>
      <c r="W10082" s="127"/>
      <c r="X10082" s="99"/>
      <c r="Y10082" s="127"/>
    </row>
    <row r="10083" spans="3:25" ht="19" hidden="1">
      <c r="C10083" s="933"/>
      <c r="D10083" s="933"/>
      <c r="E10083" s="19"/>
      <c r="I10083" s="100"/>
      <c r="M10083" s="100"/>
      <c r="Q10083" s="99"/>
      <c r="R10083" s="340"/>
      <c r="S10083" s="119"/>
      <c r="T10083" s="123"/>
      <c r="U10083" s="119"/>
      <c r="V10083" s="99"/>
      <c r="W10083" s="127"/>
      <c r="X10083" s="99"/>
      <c r="Y10083" s="127"/>
    </row>
    <row r="10084" spans="3:25" ht="19" hidden="1">
      <c r="C10084" s="933"/>
      <c r="D10084" s="933"/>
      <c r="E10084" s="19"/>
      <c r="I10084" s="100"/>
      <c r="M10084" s="100"/>
      <c r="Q10084" s="99"/>
      <c r="R10084" s="340"/>
      <c r="S10084" s="119"/>
      <c r="T10084" s="123"/>
      <c r="U10084" s="119"/>
      <c r="V10084" s="99"/>
      <c r="W10084" s="127"/>
      <c r="X10084" s="99"/>
      <c r="Y10084" s="127"/>
    </row>
    <row r="10085" spans="3:25" ht="19" hidden="1">
      <c r="C10085" s="933"/>
      <c r="D10085" s="933"/>
      <c r="E10085" s="19"/>
      <c r="I10085" s="100"/>
      <c r="M10085" s="100"/>
      <c r="Q10085" s="99"/>
      <c r="R10085" s="340"/>
      <c r="S10085" s="119"/>
      <c r="T10085" s="123"/>
      <c r="U10085" s="119"/>
      <c r="V10085" s="99"/>
      <c r="W10085" s="127"/>
      <c r="X10085" s="99"/>
      <c r="Y10085" s="127"/>
    </row>
    <row r="10086" spans="3:25" ht="19" hidden="1">
      <c r="C10086" s="933"/>
      <c r="D10086" s="933"/>
      <c r="E10086" s="19"/>
      <c r="I10086" s="100"/>
      <c r="M10086" s="100"/>
      <c r="Q10086" s="99"/>
      <c r="R10086" s="340"/>
      <c r="S10086" s="119"/>
      <c r="T10086" s="123"/>
      <c r="U10086" s="119"/>
      <c r="V10086" s="99"/>
      <c r="W10086" s="127"/>
      <c r="X10086" s="99"/>
      <c r="Y10086" s="127"/>
    </row>
    <row r="10087" spans="3:25" ht="19" hidden="1">
      <c r="C10087" s="933"/>
      <c r="D10087" s="933"/>
      <c r="E10087" s="19"/>
      <c r="I10087" s="100"/>
      <c r="M10087" s="100"/>
      <c r="Q10087" s="99"/>
      <c r="R10087" s="340"/>
      <c r="S10087" s="119"/>
      <c r="T10087" s="123"/>
      <c r="U10087" s="119"/>
      <c r="V10087" s="99"/>
      <c r="W10087" s="127"/>
      <c r="X10087" s="99"/>
      <c r="Y10087" s="127"/>
    </row>
    <row r="10088" spans="3:25" ht="19" hidden="1">
      <c r="C10088" s="933"/>
      <c r="D10088" s="933"/>
      <c r="E10088" s="19"/>
      <c r="I10088" s="100"/>
      <c r="M10088" s="100"/>
      <c r="Q10088" s="99"/>
      <c r="R10088" s="340"/>
      <c r="S10088" s="119"/>
      <c r="T10088" s="123"/>
      <c r="U10088" s="119"/>
      <c r="V10088" s="99"/>
      <c r="W10088" s="127"/>
      <c r="X10088" s="99"/>
      <c r="Y10088" s="127"/>
    </row>
    <row r="10089" spans="3:25" ht="19" hidden="1">
      <c r="C10089" s="933"/>
      <c r="D10089" s="933"/>
      <c r="E10089" s="19"/>
      <c r="I10089" s="100"/>
      <c r="M10089" s="100"/>
      <c r="Q10089" s="99"/>
      <c r="R10089" s="340"/>
      <c r="S10089" s="119"/>
      <c r="T10089" s="123"/>
      <c r="U10089" s="119"/>
      <c r="V10089" s="99"/>
      <c r="W10089" s="127"/>
      <c r="X10089" s="99"/>
      <c r="Y10089" s="127"/>
    </row>
    <row r="10090" spans="3:25" ht="19" hidden="1">
      <c r="C10090" s="933"/>
      <c r="D10090" s="933"/>
      <c r="E10090" s="19"/>
      <c r="I10090" s="100"/>
      <c r="M10090" s="100"/>
      <c r="Q10090" s="99"/>
      <c r="R10090" s="340"/>
      <c r="S10090" s="119"/>
      <c r="T10090" s="123"/>
      <c r="U10090" s="119"/>
      <c r="V10090" s="99"/>
      <c r="W10090" s="127"/>
      <c r="X10090" s="99"/>
      <c r="Y10090" s="127"/>
    </row>
    <row r="10091" spans="3:25" ht="19" hidden="1">
      <c r="C10091" s="933"/>
      <c r="D10091" s="933"/>
      <c r="E10091" s="19"/>
      <c r="I10091" s="100"/>
      <c r="M10091" s="100"/>
      <c r="Q10091" s="99"/>
      <c r="R10091" s="340"/>
      <c r="S10091" s="119"/>
      <c r="T10091" s="123"/>
      <c r="U10091" s="119"/>
      <c r="V10091" s="99"/>
      <c r="W10091" s="127"/>
      <c r="X10091" s="99"/>
      <c r="Y10091" s="127"/>
    </row>
    <row r="10092" spans="3:25" ht="19" hidden="1">
      <c r="C10092" s="933"/>
      <c r="D10092" s="933"/>
      <c r="E10092" s="19"/>
      <c r="I10092" s="100"/>
      <c r="M10092" s="100"/>
      <c r="Q10092" s="99"/>
      <c r="R10092" s="340"/>
      <c r="S10092" s="119"/>
      <c r="T10092" s="123"/>
      <c r="U10092" s="119"/>
      <c r="V10092" s="99"/>
      <c r="W10092" s="127"/>
      <c r="X10092" s="99"/>
      <c r="Y10092" s="127"/>
    </row>
    <row r="10093" spans="3:25" ht="19" hidden="1">
      <c r="C10093" s="933"/>
      <c r="D10093" s="933"/>
      <c r="E10093" s="19"/>
      <c r="I10093" s="100"/>
      <c r="M10093" s="100"/>
      <c r="Q10093" s="99"/>
      <c r="R10093" s="340"/>
      <c r="S10093" s="119"/>
      <c r="T10093" s="123"/>
      <c r="U10093" s="119"/>
      <c r="V10093" s="99"/>
      <c r="W10093" s="127"/>
      <c r="X10093" s="99"/>
      <c r="Y10093" s="127"/>
    </row>
    <row r="10094" spans="3:25" ht="19" hidden="1">
      <c r="C10094" s="933"/>
      <c r="D10094" s="933"/>
      <c r="E10094" s="19"/>
      <c r="I10094" s="100"/>
      <c r="M10094" s="100"/>
      <c r="Q10094" s="99"/>
      <c r="R10094" s="340"/>
      <c r="S10094" s="119"/>
      <c r="T10094" s="123"/>
      <c r="U10094" s="119"/>
      <c r="V10094" s="99"/>
      <c r="W10094" s="127"/>
      <c r="X10094" s="99"/>
      <c r="Y10094" s="127"/>
    </row>
    <row r="10095" spans="3:25" ht="19" hidden="1">
      <c r="C10095" s="933"/>
      <c r="D10095" s="933"/>
      <c r="E10095" s="19"/>
      <c r="I10095" s="100"/>
      <c r="M10095" s="100"/>
      <c r="Q10095" s="99"/>
      <c r="R10095" s="340"/>
      <c r="S10095" s="119"/>
      <c r="T10095" s="123"/>
      <c r="U10095" s="119"/>
      <c r="V10095" s="99"/>
      <c r="W10095" s="127"/>
      <c r="X10095" s="99"/>
      <c r="Y10095" s="127"/>
    </row>
    <row r="10096" spans="3:25" ht="19" hidden="1">
      <c r="C10096" s="933"/>
      <c r="D10096" s="933"/>
      <c r="E10096" s="19"/>
      <c r="I10096" s="100"/>
      <c r="M10096" s="100"/>
      <c r="Q10096" s="99"/>
      <c r="R10096" s="340"/>
      <c r="S10096" s="119"/>
      <c r="T10096" s="123"/>
      <c r="U10096" s="119"/>
      <c r="V10096" s="99"/>
      <c r="W10096" s="127"/>
      <c r="X10096" s="99"/>
      <c r="Y10096" s="127"/>
    </row>
    <row r="10097" spans="3:25" ht="19" hidden="1">
      <c r="C10097" s="933"/>
      <c r="D10097" s="933"/>
      <c r="E10097" s="19"/>
      <c r="I10097" s="100"/>
      <c r="M10097" s="100"/>
      <c r="Q10097" s="99"/>
      <c r="R10097" s="340"/>
      <c r="S10097" s="119"/>
      <c r="T10097" s="123"/>
      <c r="U10097" s="119"/>
      <c r="V10097" s="99"/>
      <c r="W10097" s="127"/>
      <c r="X10097" s="99"/>
      <c r="Y10097" s="127"/>
    </row>
    <row r="10098" spans="3:25" ht="19" hidden="1">
      <c r="C10098" s="933"/>
      <c r="D10098" s="933"/>
      <c r="E10098" s="19"/>
      <c r="I10098" s="100"/>
      <c r="M10098" s="100"/>
      <c r="Q10098" s="99"/>
      <c r="R10098" s="340"/>
      <c r="S10098" s="119"/>
      <c r="T10098" s="123"/>
      <c r="U10098" s="119"/>
      <c r="V10098" s="99"/>
      <c r="W10098" s="127"/>
      <c r="X10098" s="99"/>
      <c r="Y10098" s="127"/>
    </row>
    <row r="10099" spans="3:25" ht="19" hidden="1">
      <c r="C10099" s="933"/>
      <c r="D10099" s="933"/>
      <c r="E10099" s="19"/>
      <c r="I10099" s="100"/>
      <c r="M10099" s="100"/>
      <c r="Q10099" s="99"/>
      <c r="R10099" s="340"/>
      <c r="S10099" s="119"/>
      <c r="T10099" s="123"/>
      <c r="U10099" s="119"/>
      <c r="V10099" s="99"/>
      <c r="W10099" s="127"/>
      <c r="X10099" s="99"/>
      <c r="Y10099" s="127"/>
    </row>
    <row r="10100" spans="3:25" ht="19" hidden="1">
      <c r="C10100" s="933"/>
      <c r="D10100" s="933"/>
      <c r="E10100" s="19"/>
      <c r="I10100" s="100"/>
      <c r="M10100" s="100"/>
      <c r="Q10100" s="99"/>
      <c r="R10100" s="340"/>
      <c r="S10100" s="119"/>
      <c r="T10100" s="123"/>
      <c r="U10100" s="119"/>
      <c r="V10100" s="99"/>
      <c r="W10100" s="127"/>
      <c r="X10100" s="99"/>
      <c r="Y10100" s="127"/>
    </row>
    <row r="10101" spans="3:25" ht="19" hidden="1">
      <c r="C10101" s="933"/>
      <c r="D10101" s="933"/>
      <c r="E10101" s="19"/>
      <c r="I10101" s="100"/>
      <c r="M10101" s="100"/>
      <c r="Q10101" s="99"/>
      <c r="R10101" s="340"/>
      <c r="S10101" s="119"/>
      <c r="T10101" s="123"/>
      <c r="U10101" s="119"/>
      <c r="V10101" s="99"/>
      <c r="W10101" s="127"/>
      <c r="X10101" s="99"/>
      <c r="Y10101" s="127"/>
    </row>
    <row r="10102" spans="3:25" ht="19" hidden="1">
      <c r="C10102" s="933"/>
      <c r="D10102" s="933"/>
      <c r="E10102" s="19"/>
      <c r="I10102" s="100"/>
      <c r="M10102" s="100"/>
      <c r="Q10102" s="99"/>
      <c r="R10102" s="340"/>
      <c r="S10102" s="119"/>
      <c r="T10102" s="123"/>
      <c r="U10102" s="119"/>
      <c r="V10102" s="99"/>
      <c r="W10102" s="127"/>
      <c r="X10102" s="99"/>
      <c r="Y10102" s="127"/>
    </row>
    <row r="10103" spans="3:25" ht="19" hidden="1">
      <c r="C10103" s="933"/>
      <c r="D10103" s="933"/>
      <c r="E10103" s="19"/>
      <c r="I10103" s="100"/>
      <c r="M10103" s="100"/>
      <c r="Q10103" s="99"/>
      <c r="R10103" s="340"/>
      <c r="S10103" s="119"/>
      <c r="T10103" s="123"/>
      <c r="U10103" s="119"/>
      <c r="V10103" s="99"/>
      <c r="W10103" s="127"/>
      <c r="X10103" s="99"/>
      <c r="Y10103" s="127"/>
    </row>
    <row r="10104" spans="3:25" ht="19" hidden="1">
      <c r="C10104" s="933"/>
      <c r="D10104" s="933"/>
      <c r="E10104" s="19"/>
      <c r="I10104" s="100"/>
      <c r="M10104" s="100"/>
      <c r="Q10104" s="99"/>
      <c r="R10104" s="340"/>
      <c r="S10104" s="119"/>
      <c r="T10104" s="123"/>
      <c r="U10104" s="119"/>
      <c r="V10104" s="99"/>
      <c r="W10104" s="127"/>
      <c r="X10104" s="99"/>
      <c r="Y10104" s="127"/>
    </row>
    <row r="10105" spans="3:25" ht="19" hidden="1">
      <c r="C10105" s="933"/>
      <c r="D10105" s="933"/>
      <c r="E10105" s="19"/>
      <c r="I10105" s="100"/>
      <c r="M10105" s="100"/>
      <c r="Q10105" s="99"/>
      <c r="R10105" s="340"/>
      <c r="S10105" s="119"/>
      <c r="T10105" s="123"/>
      <c r="U10105" s="119"/>
      <c r="V10105" s="99"/>
      <c r="W10105" s="127"/>
      <c r="X10105" s="99"/>
      <c r="Y10105" s="127"/>
    </row>
    <row r="10106" spans="3:25" ht="19" hidden="1">
      <c r="C10106" s="933"/>
      <c r="D10106" s="933"/>
      <c r="E10106" s="19"/>
      <c r="I10106" s="100"/>
      <c r="M10106" s="100"/>
      <c r="Q10106" s="99"/>
      <c r="R10106" s="340"/>
      <c r="S10106" s="119"/>
      <c r="T10106" s="123"/>
      <c r="U10106" s="119"/>
      <c r="V10106" s="99"/>
      <c r="W10106" s="127"/>
      <c r="X10106" s="99"/>
      <c r="Y10106" s="127"/>
    </row>
    <row r="10107" spans="3:25" ht="19" hidden="1">
      <c r="C10107" s="933"/>
      <c r="D10107" s="933"/>
      <c r="E10107" s="19"/>
      <c r="I10107" s="100"/>
      <c r="M10107" s="100"/>
      <c r="Q10107" s="99"/>
      <c r="R10107" s="340"/>
      <c r="S10107" s="119"/>
      <c r="T10107" s="123"/>
      <c r="U10107" s="119"/>
      <c r="V10107" s="99"/>
      <c r="W10107" s="127"/>
      <c r="X10107" s="99"/>
      <c r="Y10107" s="127"/>
    </row>
    <row r="10108" spans="3:25" ht="19" hidden="1">
      <c r="C10108" s="933"/>
      <c r="D10108" s="933"/>
      <c r="E10108" s="19"/>
      <c r="I10108" s="100"/>
      <c r="M10108" s="100"/>
      <c r="Q10108" s="99"/>
      <c r="R10108" s="340"/>
      <c r="S10108" s="119"/>
      <c r="T10108" s="123"/>
      <c r="U10108" s="119"/>
      <c r="V10108" s="99"/>
      <c r="W10108" s="127"/>
      <c r="X10108" s="99"/>
      <c r="Y10108" s="127"/>
    </row>
    <row r="10109" spans="3:25" ht="19" hidden="1">
      <c r="C10109" s="933"/>
      <c r="D10109" s="933"/>
      <c r="E10109" s="19"/>
      <c r="I10109" s="100"/>
      <c r="M10109" s="100"/>
      <c r="Q10109" s="99"/>
      <c r="R10109" s="340"/>
      <c r="S10109" s="119"/>
      <c r="T10109" s="123"/>
      <c r="U10109" s="119"/>
      <c r="V10109" s="99"/>
      <c r="W10109" s="127"/>
      <c r="X10109" s="99"/>
      <c r="Y10109" s="127"/>
    </row>
    <row r="10110" spans="3:25" ht="19" hidden="1">
      <c r="C10110" s="933"/>
      <c r="D10110" s="933"/>
      <c r="E10110" s="19"/>
      <c r="I10110" s="100"/>
      <c r="M10110" s="100"/>
      <c r="Q10110" s="99"/>
      <c r="R10110" s="340"/>
      <c r="S10110" s="119"/>
      <c r="T10110" s="123"/>
      <c r="U10110" s="119"/>
      <c r="V10110" s="99"/>
      <c r="W10110" s="127"/>
      <c r="X10110" s="99"/>
      <c r="Y10110" s="127"/>
    </row>
    <row r="10111" spans="3:25" ht="19" hidden="1">
      <c r="C10111" s="933"/>
      <c r="D10111" s="933"/>
      <c r="E10111" s="19"/>
      <c r="I10111" s="100"/>
      <c r="M10111" s="100"/>
      <c r="Q10111" s="99"/>
      <c r="R10111" s="340"/>
      <c r="S10111" s="119"/>
      <c r="T10111" s="123"/>
      <c r="U10111" s="119"/>
      <c r="V10111" s="99"/>
      <c r="W10111" s="127"/>
      <c r="X10111" s="99"/>
      <c r="Y10111" s="127"/>
    </row>
    <row r="10112" spans="3:25" ht="19" hidden="1">
      <c r="C10112" s="933"/>
      <c r="D10112" s="933"/>
      <c r="E10112" s="19"/>
      <c r="I10112" s="100"/>
      <c r="M10112" s="100"/>
      <c r="Q10112" s="99"/>
      <c r="R10112" s="340"/>
      <c r="S10112" s="119"/>
      <c r="T10112" s="123"/>
      <c r="U10112" s="119"/>
      <c r="V10112" s="99"/>
      <c r="W10112" s="127"/>
      <c r="X10112" s="99"/>
      <c r="Y10112" s="127"/>
    </row>
    <row r="10113" spans="3:25" ht="19" hidden="1">
      <c r="C10113" s="933"/>
      <c r="D10113" s="933"/>
      <c r="E10113" s="19"/>
      <c r="I10113" s="100"/>
      <c r="M10113" s="100"/>
      <c r="Q10113" s="99"/>
      <c r="R10113" s="340"/>
      <c r="S10113" s="119"/>
      <c r="T10113" s="123"/>
      <c r="U10113" s="119"/>
      <c r="V10113" s="99"/>
      <c r="W10113" s="127"/>
      <c r="X10113" s="99"/>
      <c r="Y10113" s="127"/>
    </row>
    <row r="10114" spans="3:25" ht="19" hidden="1">
      <c r="C10114" s="933"/>
      <c r="D10114" s="933"/>
      <c r="E10114" s="19"/>
      <c r="I10114" s="100"/>
      <c r="M10114" s="100"/>
      <c r="Q10114" s="99"/>
      <c r="R10114" s="340"/>
      <c r="S10114" s="119"/>
      <c r="T10114" s="123"/>
      <c r="U10114" s="119"/>
      <c r="V10114" s="99"/>
      <c r="W10114" s="127"/>
      <c r="X10114" s="99"/>
      <c r="Y10114" s="127"/>
    </row>
    <row r="10115" spans="3:25" ht="19" hidden="1">
      <c r="C10115" s="933"/>
      <c r="D10115" s="933"/>
      <c r="E10115" s="19"/>
      <c r="I10115" s="100"/>
      <c r="M10115" s="100"/>
      <c r="Q10115" s="99"/>
      <c r="R10115" s="340"/>
      <c r="S10115" s="119"/>
      <c r="T10115" s="123"/>
      <c r="U10115" s="119"/>
      <c r="V10115" s="99"/>
      <c r="W10115" s="127"/>
      <c r="X10115" s="99"/>
      <c r="Y10115" s="127"/>
    </row>
    <row r="10116" spans="3:25" ht="19" hidden="1">
      <c r="C10116" s="933"/>
      <c r="D10116" s="933"/>
      <c r="E10116" s="19"/>
      <c r="I10116" s="100"/>
      <c r="M10116" s="100"/>
      <c r="Q10116" s="99"/>
      <c r="R10116" s="340"/>
      <c r="S10116" s="119"/>
      <c r="T10116" s="123"/>
      <c r="U10116" s="119"/>
      <c r="V10116" s="99"/>
      <c r="W10116" s="127"/>
      <c r="X10116" s="99"/>
      <c r="Y10116" s="127"/>
    </row>
    <row r="10117" spans="3:25" ht="19" hidden="1">
      <c r="C10117" s="933"/>
      <c r="D10117" s="933"/>
      <c r="E10117" s="19"/>
      <c r="I10117" s="100"/>
      <c r="M10117" s="100"/>
      <c r="Q10117" s="99"/>
      <c r="R10117" s="340"/>
      <c r="S10117" s="119"/>
      <c r="T10117" s="123"/>
      <c r="U10117" s="119"/>
      <c r="V10117" s="99"/>
      <c r="W10117" s="127"/>
      <c r="X10117" s="99"/>
      <c r="Y10117" s="127"/>
    </row>
    <row r="10118" spans="3:25" ht="19" hidden="1">
      <c r="C10118" s="933"/>
      <c r="D10118" s="933"/>
      <c r="E10118" s="19"/>
      <c r="I10118" s="100"/>
      <c r="M10118" s="100"/>
      <c r="Q10118" s="99"/>
      <c r="R10118" s="340"/>
      <c r="S10118" s="119"/>
      <c r="T10118" s="123"/>
      <c r="U10118" s="119"/>
      <c r="V10118" s="99"/>
      <c r="W10118" s="127"/>
      <c r="X10118" s="99"/>
      <c r="Y10118" s="127"/>
    </row>
    <row r="10119" spans="3:25" ht="19" hidden="1">
      <c r="C10119" s="933"/>
      <c r="D10119" s="933"/>
      <c r="E10119" s="19"/>
      <c r="I10119" s="100"/>
      <c r="M10119" s="100"/>
      <c r="Q10119" s="99"/>
      <c r="R10119" s="340"/>
      <c r="S10119" s="119"/>
      <c r="T10119" s="123"/>
      <c r="U10119" s="119"/>
      <c r="V10119" s="99"/>
      <c r="W10119" s="127"/>
      <c r="X10119" s="99"/>
      <c r="Y10119" s="127"/>
    </row>
    <row r="10120" spans="3:25" ht="19" hidden="1">
      <c r="C10120" s="933"/>
      <c r="D10120" s="933"/>
      <c r="E10120" s="19"/>
      <c r="I10120" s="100"/>
      <c r="M10120" s="100"/>
      <c r="Q10120" s="99"/>
      <c r="R10120" s="340"/>
      <c r="S10120" s="119"/>
      <c r="T10120" s="123"/>
      <c r="U10120" s="119"/>
      <c r="V10120" s="99"/>
      <c r="W10120" s="127"/>
      <c r="X10120" s="99"/>
      <c r="Y10120" s="127"/>
    </row>
    <row r="10121" spans="3:25" ht="19" hidden="1">
      <c r="C10121" s="933"/>
      <c r="D10121" s="933"/>
      <c r="E10121" s="19"/>
      <c r="I10121" s="100"/>
      <c r="M10121" s="100"/>
      <c r="Q10121" s="99"/>
      <c r="R10121" s="340"/>
      <c r="S10121" s="119"/>
      <c r="T10121" s="123"/>
      <c r="U10121" s="119"/>
      <c r="V10121" s="99"/>
      <c r="W10121" s="127"/>
      <c r="X10121" s="99"/>
      <c r="Y10121" s="127"/>
    </row>
    <row r="10122" spans="3:25" ht="19" hidden="1">
      <c r="C10122" s="933"/>
      <c r="D10122" s="933"/>
      <c r="E10122" s="19"/>
      <c r="I10122" s="100"/>
      <c r="M10122" s="100"/>
      <c r="Q10122" s="99"/>
      <c r="R10122" s="340"/>
      <c r="S10122" s="119"/>
      <c r="T10122" s="123"/>
      <c r="U10122" s="119"/>
      <c r="V10122" s="99"/>
      <c r="W10122" s="127"/>
      <c r="X10122" s="99"/>
      <c r="Y10122" s="127"/>
    </row>
    <row r="10123" spans="3:25" ht="19" hidden="1">
      <c r="C10123" s="933"/>
      <c r="D10123" s="933"/>
      <c r="E10123" s="19"/>
      <c r="I10123" s="100"/>
      <c r="M10123" s="100"/>
      <c r="Q10123" s="99"/>
      <c r="R10123" s="340"/>
      <c r="S10123" s="119"/>
      <c r="T10123" s="123"/>
      <c r="U10123" s="119"/>
      <c r="V10123" s="99"/>
      <c r="W10123" s="127"/>
      <c r="X10123" s="99"/>
      <c r="Y10123" s="127"/>
    </row>
    <row r="10124" spans="3:25" ht="19" hidden="1">
      <c r="C10124" s="933"/>
      <c r="D10124" s="933"/>
      <c r="E10124" s="19"/>
      <c r="I10124" s="100"/>
      <c r="M10124" s="100"/>
      <c r="Q10124" s="99"/>
      <c r="R10124" s="340"/>
      <c r="S10124" s="119"/>
      <c r="T10124" s="123"/>
      <c r="U10124" s="119"/>
      <c r="V10124" s="99"/>
      <c r="W10124" s="127"/>
      <c r="X10124" s="99"/>
      <c r="Y10124" s="127"/>
    </row>
    <row r="10125" spans="3:25" ht="19" hidden="1">
      <c r="C10125" s="933"/>
      <c r="D10125" s="933"/>
      <c r="E10125" s="19"/>
      <c r="I10125" s="100"/>
      <c r="M10125" s="100"/>
      <c r="Q10125" s="99"/>
      <c r="R10125" s="340"/>
      <c r="S10125" s="119"/>
      <c r="T10125" s="123"/>
      <c r="U10125" s="119"/>
      <c r="V10125" s="99"/>
      <c r="W10125" s="127"/>
      <c r="X10125" s="99"/>
      <c r="Y10125" s="127"/>
    </row>
    <row r="10126" spans="3:25" ht="19" hidden="1">
      <c r="C10126" s="933"/>
      <c r="D10126" s="933"/>
      <c r="E10126" s="19"/>
      <c r="I10126" s="100"/>
      <c r="M10126" s="100"/>
      <c r="Q10126" s="99"/>
      <c r="R10126" s="340"/>
      <c r="S10126" s="119"/>
      <c r="T10126" s="123"/>
      <c r="U10126" s="119"/>
      <c r="V10126" s="99"/>
      <c r="W10126" s="127"/>
      <c r="X10126" s="99"/>
      <c r="Y10126" s="127"/>
    </row>
    <row r="10127" spans="3:25" ht="19" hidden="1">
      <c r="C10127" s="933"/>
      <c r="D10127" s="933"/>
      <c r="E10127" s="19"/>
      <c r="I10127" s="100"/>
      <c r="M10127" s="100"/>
      <c r="Q10127" s="99"/>
      <c r="R10127" s="340"/>
      <c r="S10127" s="119"/>
      <c r="T10127" s="123"/>
      <c r="U10127" s="119"/>
      <c r="V10127" s="99"/>
      <c r="W10127" s="127"/>
      <c r="X10127" s="99"/>
      <c r="Y10127" s="127"/>
    </row>
    <row r="10128" spans="3:25" ht="19" hidden="1">
      <c r="C10128" s="933"/>
      <c r="D10128" s="933"/>
      <c r="E10128" s="19"/>
      <c r="I10128" s="100"/>
      <c r="M10128" s="100"/>
      <c r="Q10128" s="99"/>
      <c r="R10128" s="340"/>
      <c r="S10128" s="119"/>
      <c r="T10128" s="123"/>
      <c r="U10128" s="119"/>
      <c r="V10128" s="99"/>
      <c r="W10128" s="127"/>
      <c r="X10128" s="99"/>
      <c r="Y10128" s="127"/>
    </row>
    <row r="10129" spans="3:25" ht="19" hidden="1">
      <c r="C10129" s="933"/>
      <c r="D10129" s="933"/>
      <c r="E10129" s="19"/>
      <c r="I10129" s="100"/>
      <c r="M10129" s="100"/>
      <c r="Q10129" s="99"/>
      <c r="R10129" s="340"/>
      <c r="S10129" s="119"/>
      <c r="T10129" s="123"/>
      <c r="U10129" s="119"/>
      <c r="V10129" s="99"/>
      <c r="W10129" s="127"/>
      <c r="X10129" s="99"/>
      <c r="Y10129" s="127"/>
    </row>
    <row r="10130" spans="3:25" ht="19" hidden="1">
      <c r="C10130" s="933"/>
      <c r="D10130" s="933"/>
      <c r="E10130" s="19"/>
      <c r="I10130" s="100"/>
      <c r="M10130" s="100"/>
      <c r="Q10130" s="99"/>
      <c r="R10130" s="340"/>
      <c r="S10130" s="119"/>
      <c r="T10130" s="123"/>
      <c r="U10130" s="119"/>
      <c r="V10130" s="99"/>
      <c r="W10130" s="127"/>
      <c r="X10130" s="99"/>
      <c r="Y10130" s="127"/>
    </row>
    <row r="10131" spans="3:25" ht="19" hidden="1">
      <c r="C10131" s="933"/>
      <c r="D10131" s="933"/>
      <c r="E10131" s="19"/>
      <c r="I10131" s="100"/>
      <c r="M10131" s="100"/>
      <c r="Q10131" s="99"/>
      <c r="R10131" s="340"/>
      <c r="S10131" s="119"/>
      <c r="T10131" s="123"/>
      <c r="U10131" s="119"/>
      <c r="V10131" s="99"/>
      <c r="W10131" s="127"/>
      <c r="X10131" s="99"/>
      <c r="Y10131" s="127"/>
    </row>
    <row r="10132" spans="3:25" ht="19" hidden="1">
      <c r="C10132" s="933"/>
      <c r="D10132" s="933"/>
      <c r="E10132" s="19"/>
      <c r="I10132" s="100"/>
      <c r="M10132" s="100"/>
      <c r="Q10132" s="99"/>
      <c r="R10132" s="340"/>
      <c r="S10132" s="119"/>
      <c r="T10132" s="123"/>
      <c r="U10132" s="119"/>
      <c r="V10132" s="99"/>
      <c r="W10132" s="127"/>
      <c r="X10132" s="99"/>
      <c r="Y10132" s="127"/>
    </row>
    <row r="10133" spans="3:25" ht="19" hidden="1">
      <c r="C10133" s="933"/>
      <c r="D10133" s="933"/>
      <c r="E10133" s="19"/>
      <c r="I10133" s="100"/>
      <c r="M10133" s="100"/>
      <c r="Q10133" s="99"/>
      <c r="R10133" s="340"/>
      <c r="S10133" s="119"/>
      <c r="T10133" s="123"/>
      <c r="U10133" s="119"/>
      <c r="V10133" s="99"/>
      <c r="W10133" s="127"/>
      <c r="X10133" s="99"/>
      <c r="Y10133" s="127"/>
    </row>
    <row r="10134" spans="3:25" ht="19" hidden="1">
      <c r="C10134" s="933"/>
      <c r="D10134" s="933"/>
      <c r="E10134" s="19"/>
      <c r="I10134" s="100"/>
      <c r="M10134" s="100"/>
      <c r="Q10134" s="99"/>
      <c r="R10134" s="340"/>
      <c r="S10134" s="119"/>
      <c r="T10134" s="123"/>
      <c r="U10134" s="119"/>
      <c r="V10134" s="99"/>
      <c r="W10134" s="127"/>
      <c r="X10134" s="99"/>
      <c r="Y10134" s="127"/>
    </row>
    <row r="10135" spans="3:25" ht="19" hidden="1">
      <c r="C10135" s="933"/>
      <c r="D10135" s="933"/>
      <c r="E10135" s="19"/>
      <c r="I10135" s="100"/>
      <c r="M10135" s="100"/>
      <c r="Q10135" s="99"/>
      <c r="R10135" s="340"/>
      <c r="S10135" s="119"/>
      <c r="T10135" s="123"/>
      <c r="U10135" s="119"/>
      <c r="V10135" s="99"/>
      <c r="W10135" s="127"/>
      <c r="X10135" s="99"/>
      <c r="Y10135" s="127"/>
    </row>
    <row r="10136" spans="3:25" ht="19" hidden="1">
      <c r="C10136" s="933"/>
      <c r="D10136" s="933"/>
      <c r="E10136" s="19"/>
      <c r="I10136" s="100"/>
      <c r="M10136" s="100"/>
      <c r="Q10136" s="99"/>
      <c r="R10136" s="340"/>
      <c r="S10136" s="119"/>
      <c r="T10136" s="123"/>
      <c r="U10136" s="119"/>
      <c r="V10136" s="99"/>
      <c r="W10136" s="127"/>
      <c r="X10136" s="99"/>
      <c r="Y10136" s="127"/>
    </row>
    <row r="10137" spans="3:25" ht="19" hidden="1">
      <c r="C10137" s="933"/>
      <c r="D10137" s="933"/>
      <c r="E10137" s="19"/>
      <c r="I10137" s="100"/>
      <c r="M10137" s="100"/>
      <c r="Q10137" s="99"/>
      <c r="R10137" s="340"/>
      <c r="S10137" s="119"/>
      <c r="T10137" s="123"/>
      <c r="U10137" s="119"/>
      <c r="V10137" s="99"/>
      <c r="W10137" s="127"/>
      <c r="X10137" s="99"/>
      <c r="Y10137" s="127"/>
    </row>
    <row r="10138" spans="3:25" ht="19" hidden="1">
      <c r="C10138" s="933"/>
      <c r="D10138" s="933"/>
      <c r="E10138" s="19"/>
      <c r="I10138" s="100"/>
      <c r="M10138" s="100"/>
      <c r="Q10138" s="99"/>
      <c r="R10138" s="340"/>
      <c r="S10138" s="119"/>
      <c r="T10138" s="123"/>
      <c r="U10138" s="119"/>
      <c r="V10138" s="99"/>
      <c r="W10138" s="127"/>
      <c r="X10138" s="99"/>
      <c r="Y10138" s="127"/>
    </row>
    <row r="10139" spans="3:25" ht="19" hidden="1">
      <c r="C10139" s="933"/>
      <c r="D10139" s="933"/>
      <c r="E10139" s="19"/>
      <c r="I10139" s="100"/>
      <c r="M10139" s="100"/>
      <c r="Q10139" s="99"/>
      <c r="R10139" s="340"/>
      <c r="S10139" s="119"/>
      <c r="T10139" s="123"/>
      <c r="U10139" s="119"/>
      <c r="V10139" s="99"/>
      <c r="W10139" s="127"/>
      <c r="X10139" s="99"/>
      <c r="Y10139" s="127"/>
    </row>
    <row r="10140" spans="3:25" ht="19" hidden="1">
      <c r="C10140" s="933"/>
      <c r="D10140" s="933"/>
      <c r="E10140" s="19"/>
      <c r="I10140" s="100"/>
      <c r="M10140" s="100"/>
      <c r="Q10140" s="99"/>
      <c r="R10140" s="340"/>
      <c r="S10140" s="119"/>
      <c r="T10140" s="123"/>
      <c r="U10140" s="119"/>
      <c r="V10140" s="99"/>
      <c r="W10140" s="127"/>
      <c r="X10140" s="99"/>
      <c r="Y10140" s="127"/>
    </row>
    <row r="10141" spans="3:25" ht="19" hidden="1">
      <c r="C10141" s="933"/>
      <c r="D10141" s="933"/>
      <c r="E10141" s="19"/>
      <c r="I10141" s="100"/>
      <c r="M10141" s="100"/>
      <c r="Q10141" s="99"/>
      <c r="R10141" s="340"/>
      <c r="S10141" s="119"/>
      <c r="T10141" s="123"/>
      <c r="U10141" s="119"/>
      <c r="V10141" s="99"/>
      <c r="W10141" s="127"/>
      <c r="X10141" s="99"/>
      <c r="Y10141" s="127"/>
    </row>
    <row r="10142" spans="3:25" ht="19" hidden="1">
      <c r="C10142" s="933"/>
      <c r="D10142" s="933"/>
      <c r="E10142" s="19"/>
      <c r="I10142" s="100"/>
      <c r="M10142" s="100"/>
      <c r="Q10142" s="99"/>
      <c r="R10142" s="340"/>
      <c r="S10142" s="119"/>
      <c r="T10142" s="123"/>
      <c r="U10142" s="119"/>
      <c r="V10142" s="99"/>
      <c r="W10142" s="127"/>
      <c r="X10142" s="99"/>
      <c r="Y10142" s="127"/>
    </row>
    <row r="10143" spans="3:25" ht="19" hidden="1">
      <c r="C10143" s="933"/>
      <c r="D10143" s="933"/>
      <c r="E10143" s="19"/>
      <c r="I10143" s="100"/>
      <c r="M10143" s="100"/>
      <c r="Q10143" s="99"/>
      <c r="R10143" s="340"/>
      <c r="S10143" s="119"/>
      <c r="T10143" s="123"/>
      <c r="U10143" s="119"/>
      <c r="V10143" s="99"/>
      <c r="W10143" s="127"/>
      <c r="X10143" s="99"/>
      <c r="Y10143" s="127"/>
    </row>
    <row r="10144" spans="3:25" ht="19" hidden="1">
      <c r="C10144" s="933"/>
      <c r="D10144" s="933"/>
      <c r="E10144" s="19"/>
      <c r="I10144" s="100"/>
      <c r="M10144" s="100"/>
      <c r="Q10144" s="99"/>
      <c r="R10144" s="340"/>
      <c r="S10144" s="119"/>
      <c r="T10144" s="123"/>
      <c r="U10144" s="119"/>
      <c r="V10144" s="99"/>
      <c r="W10144" s="127"/>
      <c r="X10144" s="99"/>
      <c r="Y10144" s="127"/>
    </row>
    <row r="10145" spans="3:25" ht="19" hidden="1">
      <c r="C10145" s="933"/>
      <c r="D10145" s="933"/>
      <c r="E10145" s="19"/>
      <c r="I10145" s="100"/>
      <c r="M10145" s="100"/>
      <c r="Q10145" s="99"/>
      <c r="R10145" s="340"/>
      <c r="S10145" s="119"/>
      <c r="T10145" s="123"/>
      <c r="U10145" s="119"/>
      <c r="V10145" s="99"/>
      <c r="W10145" s="127"/>
      <c r="X10145" s="99"/>
      <c r="Y10145" s="127"/>
    </row>
    <row r="10146" spans="3:25" ht="19" hidden="1">
      <c r="C10146" s="933"/>
      <c r="D10146" s="933"/>
      <c r="E10146" s="19"/>
      <c r="I10146" s="100"/>
      <c r="M10146" s="100"/>
      <c r="Q10146" s="99"/>
      <c r="R10146" s="340"/>
      <c r="S10146" s="119"/>
      <c r="T10146" s="123"/>
      <c r="U10146" s="119"/>
      <c r="V10146" s="99"/>
      <c r="W10146" s="127"/>
      <c r="X10146" s="99"/>
      <c r="Y10146" s="127"/>
    </row>
    <row r="10147" spans="3:25" ht="19" hidden="1">
      <c r="C10147" s="933"/>
      <c r="D10147" s="933"/>
      <c r="E10147" s="19"/>
      <c r="I10147" s="100"/>
      <c r="M10147" s="100"/>
      <c r="Q10147" s="99"/>
      <c r="R10147" s="340"/>
      <c r="S10147" s="119"/>
      <c r="T10147" s="123"/>
      <c r="U10147" s="119"/>
      <c r="V10147" s="99"/>
      <c r="W10147" s="127"/>
      <c r="X10147" s="99"/>
      <c r="Y10147" s="127"/>
    </row>
    <row r="10148" spans="3:25" ht="19" hidden="1">
      <c r="C10148" s="933"/>
      <c r="D10148" s="933"/>
      <c r="E10148" s="19"/>
      <c r="I10148" s="100"/>
      <c r="M10148" s="100"/>
      <c r="Q10148" s="99"/>
      <c r="R10148" s="340"/>
      <c r="S10148" s="119"/>
      <c r="T10148" s="123"/>
      <c r="U10148" s="119"/>
      <c r="V10148" s="99"/>
      <c r="W10148" s="127"/>
      <c r="X10148" s="99"/>
      <c r="Y10148" s="127"/>
    </row>
    <row r="10149" spans="3:25" ht="19" hidden="1">
      <c r="C10149" s="933"/>
      <c r="D10149" s="933"/>
      <c r="E10149" s="19"/>
      <c r="I10149" s="100"/>
      <c r="M10149" s="100"/>
      <c r="Q10149" s="99"/>
      <c r="R10149" s="340"/>
      <c r="S10149" s="119"/>
      <c r="T10149" s="123"/>
      <c r="U10149" s="119"/>
      <c r="V10149" s="99"/>
      <c r="W10149" s="127"/>
      <c r="X10149" s="99"/>
      <c r="Y10149" s="127"/>
    </row>
    <row r="10150" spans="3:25" ht="19" hidden="1">
      <c r="C10150" s="933"/>
      <c r="D10150" s="933"/>
      <c r="E10150" s="19"/>
      <c r="I10150" s="100"/>
      <c r="M10150" s="100"/>
      <c r="Q10150" s="99"/>
      <c r="R10150" s="340"/>
      <c r="S10150" s="119"/>
      <c r="T10150" s="123"/>
      <c r="U10150" s="119"/>
      <c r="V10150" s="99"/>
      <c r="W10150" s="127"/>
      <c r="X10150" s="99"/>
      <c r="Y10150" s="127"/>
    </row>
    <row r="10151" spans="3:25" ht="19" hidden="1">
      <c r="C10151" s="933"/>
      <c r="D10151" s="933"/>
      <c r="E10151" s="19"/>
      <c r="I10151" s="100"/>
      <c r="M10151" s="100"/>
      <c r="Q10151" s="99"/>
      <c r="R10151" s="340"/>
      <c r="S10151" s="119"/>
      <c r="T10151" s="123"/>
      <c r="U10151" s="119"/>
      <c r="V10151" s="99"/>
      <c r="W10151" s="127"/>
      <c r="X10151" s="99"/>
      <c r="Y10151" s="127"/>
    </row>
    <row r="10152" spans="3:25" ht="19" hidden="1">
      <c r="C10152" s="933"/>
      <c r="D10152" s="933"/>
      <c r="E10152" s="19"/>
      <c r="I10152" s="100"/>
      <c r="M10152" s="100"/>
      <c r="Q10152" s="99"/>
      <c r="R10152" s="340"/>
      <c r="S10152" s="119"/>
      <c r="T10152" s="123"/>
      <c r="U10152" s="119"/>
      <c r="V10152" s="99"/>
      <c r="W10152" s="127"/>
      <c r="X10152" s="99"/>
      <c r="Y10152" s="127"/>
    </row>
    <row r="10153" spans="3:25" ht="19" hidden="1">
      <c r="C10153" s="933"/>
      <c r="D10153" s="933"/>
      <c r="E10153" s="19"/>
      <c r="I10153" s="100"/>
      <c r="M10153" s="100"/>
      <c r="Q10153" s="99"/>
      <c r="R10153" s="340"/>
      <c r="S10153" s="119"/>
      <c r="T10153" s="123"/>
      <c r="U10153" s="119"/>
      <c r="V10153" s="99"/>
      <c r="W10153" s="127"/>
      <c r="X10153" s="99"/>
      <c r="Y10153" s="127"/>
    </row>
    <row r="10154" spans="3:25" ht="19" hidden="1">
      <c r="C10154" s="933"/>
      <c r="D10154" s="933"/>
      <c r="E10154" s="19"/>
      <c r="I10154" s="100"/>
      <c r="M10154" s="100"/>
      <c r="Q10154" s="99"/>
      <c r="R10154" s="340"/>
      <c r="S10154" s="119"/>
      <c r="T10154" s="123"/>
      <c r="U10154" s="119"/>
      <c r="V10154" s="99"/>
      <c r="W10154" s="127"/>
      <c r="X10154" s="99"/>
      <c r="Y10154" s="127"/>
    </row>
    <row r="10155" spans="3:25" ht="19" hidden="1">
      <c r="C10155" s="933"/>
      <c r="D10155" s="933"/>
      <c r="E10155" s="19"/>
      <c r="I10155" s="100"/>
      <c r="M10155" s="100"/>
      <c r="Q10155" s="99"/>
      <c r="R10155" s="340"/>
      <c r="S10155" s="119"/>
      <c r="T10155" s="123"/>
      <c r="U10155" s="119"/>
      <c r="V10155" s="99"/>
      <c r="W10155" s="127"/>
      <c r="X10155" s="99"/>
      <c r="Y10155" s="127"/>
    </row>
    <row r="10156" spans="3:25" ht="19" hidden="1">
      <c r="C10156" s="933"/>
      <c r="D10156" s="933"/>
      <c r="E10156" s="19"/>
      <c r="I10156" s="100"/>
      <c r="M10156" s="100"/>
      <c r="Q10156" s="99"/>
      <c r="R10156" s="340"/>
      <c r="S10156" s="119"/>
      <c r="T10156" s="123"/>
      <c r="U10156" s="119"/>
      <c r="V10156" s="99"/>
      <c r="W10156" s="127"/>
      <c r="X10156" s="99"/>
      <c r="Y10156" s="127"/>
    </row>
    <row r="10157" spans="3:25" ht="19" hidden="1">
      <c r="C10157" s="933"/>
      <c r="D10157" s="933"/>
      <c r="E10157" s="19"/>
      <c r="I10157" s="100"/>
      <c r="M10157" s="100"/>
      <c r="Q10157" s="99"/>
      <c r="R10157" s="340"/>
      <c r="S10157" s="119"/>
      <c r="T10157" s="123"/>
      <c r="U10157" s="119"/>
      <c r="V10157" s="99"/>
      <c r="W10157" s="127"/>
      <c r="X10157" s="99"/>
      <c r="Y10157" s="127"/>
    </row>
    <row r="10158" spans="3:25" ht="19" hidden="1">
      <c r="C10158" s="933"/>
      <c r="D10158" s="933"/>
      <c r="E10158" s="19"/>
      <c r="I10158" s="100"/>
      <c r="M10158" s="100"/>
      <c r="Q10158" s="99"/>
      <c r="R10158" s="340"/>
      <c r="S10158" s="119"/>
      <c r="T10158" s="123"/>
      <c r="U10158" s="119"/>
      <c r="V10158" s="99"/>
      <c r="W10158" s="127"/>
      <c r="X10158" s="99"/>
      <c r="Y10158" s="127"/>
    </row>
    <row r="10159" spans="3:25" ht="19" hidden="1">
      <c r="C10159" s="933"/>
      <c r="D10159" s="933"/>
      <c r="E10159" s="19"/>
      <c r="I10159" s="100"/>
      <c r="M10159" s="100"/>
      <c r="Q10159" s="99"/>
      <c r="R10159" s="340"/>
      <c r="S10159" s="119"/>
      <c r="T10159" s="123"/>
      <c r="U10159" s="119"/>
      <c r="V10159" s="99"/>
      <c r="W10159" s="127"/>
      <c r="X10159" s="99"/>
      <c r="Y10159" s="127"/>
    </row>
    <row r="10160" spans="3:25" ht="19" hidden="1">
      <c r="C10160" s="933"/>
      <c r="D10160" s="933"/>
      <c r="E10160" s="19"/>
      <c r="I10160" s="100"/>
      <c r="M10160" s="100"/>
      <c r="Q10160" s="99"/>
      <c r="R10160" s="340"/>
      <c r="S10160" s="119"/>
      <c r="T10160" s="123"/>
      <c r="U10160" s="119"/>
      <c r="V10160" s="99"/>
      <c r="W10160" s="127"/>
      <c r="X10160" s="99"/>
      <c r="Y10160" s="127"/>
    </row>
    <row r="10161" spans="3:25" ht="19" hidden="1">
      <c r="C10161" s="933"/>
      <c r="D10161" s="933"/>
      <c r="E10161" s="19"/>
      <c r="I10161" s="100"/>
      <c r="M10161" s="100"/>
      <c r="Q10161" s="99"/>
      <c r="R10161" s="340"/>
      <c r="S10161" s="119"/>
      <c r="T10161" s="123"/>
      <c r="U10161" s="119"/>
      <c r="V10161" s="99"/>
      <c r="W10161" s="127"/>
      <c r="X10161" s="99"/>
      <c r="Y10161" s="127"/>
    </row>
    <row r="10162" spans="3:25" ht="19" hidden="1">
      <c r="C10162" s="933"/>
      <c r="D10162" s="933"/>
      <c r="E10162" s="19"/>
      <c r="I10162" s="100"/>
      <c r="M10162" s="100"/>
      <c r="Q10162" s="99"/>
      <c r="R10162" s="340"/>
      <c r="S10162" s="119"/>
      <c r="T10162" s="123"/>
      <c r="U10162" s="119"/>
      <c r="V10162" s="99"/>
      <c r="W10162" s="127"/>
      <c r="X10162" s="99"/>
      <c r="Y10162" s="127"/>
    </row>
    <row r="10163" spans="3:25" ht="19" hidden="1">
      <c r="C10163" s="933"/>
      <c r="D10163" s="933"/>
      <c r="E10163" s="19"/>
      <c r="I10163" s="100"/>
      <c r="M10163" s="100"/>
      <c r="Q10163" s="99"/>
      <c r="R10163" s="340"/>
      <c r="S10163" s="119"/>
      <c r="T10163" s="123"/>
      <c r="U10163" s="119"/>
      <c r="V10163" s="99"/>
      <c r="W10163" s="127"/>
      <c r="X10163" s="99"/>
      <c r="Y10163" s="127"/>
    </row>
    <row r="10164" spans="3:25" ht="19" hidden="1">
      <c r="C10164" s="933"/>
      <c r="D10164" s="933"/>
      <c r="E10164" s="19"/>
      <c r="I10164" s="100"/>
      <c r="M10164" s="100"/>
      <c r="Q10164" s="99"/>
      <c r="R10164" s="340"/>
      <c r="S10164" s="119"/>
      <c r="T10164" s="123"/>
      <c r="U10164" s="119"/>
      <c r="V10164" s="99"/>
      <c r="W10164" s="127"/>
      <c r="X10164" s="99"/>
      <c r="Y10164" s="127"/>
    </row>
    <row r="10165" spans="3:25" ht="19" hidden="1">
      <c r="C10165" s="933"/>
      <c r="D10165" s="933"/>
      <c r="E10165" s="19"/>
      <c r="I10165" s="100"/>
      <c r="M10165" s="100"/>
      <c r="Q10165" s="99"/>
      <c r="R10165" s="340"/>
      <c r="S10165" s="119"/>
      <c r="T10165" s="123"/>
      <c r="U10165" s="119"/>
      <c r="V10165" s="99"/>
      <c r="W10165" s="127"/>
      <c r="X10165" s="99"/>
      <c r="Y10165" s="127"/>
    </row>
    <row r="10166" spans="3:25" ht="19" hidden="1">
      <c r="C10166" s="933"/>
      <c r="D10166" s="933"/>
      <c r="E10166" s="19"/>
      <c r="I10166" s="100"/>
      <c r="M10166" s="100"/>
      <c r="Q10166" s="99"/>
      <c r="R10166" s="340"/>
      <c r="S10166" s="119"/>
      <c r="T10166" s="123"/>
      <c r="U10166" s="119"/>
      <c r="V10166" s="99"/>
      <c r="W10166" s="127"/>
      <c r="X10166" s="99"/>
      <c r="Y10166" s="127"/>
    </row>
    <row r="10167" spans="3:25" ht="19" hidden="1">
      <c r="C10167" s="933"/>
      <c r="D10167" s="933"/>
      <c r="E10167" s="19"/>
      <c r="I10167" s="100"/>
      <c r="M10167" s="100"/>
      <c r="Q10167" s="99"/>
      <c r="R10167" s="340"/>
      <c r="S10167" s="119"/>
      <c r="T10167" s="123"/>
      <c r="U10167" s="119"/>
      <c r="V10167" s="99"/>
      <c r="W10167" s="127"/>
      <c r="X10167" s="99"/>
      <c r="Y10167" s="127"/>
    </row>
    <row r="10168" spans="3:25" ht="19" hidden="1">
      <c r="C10168" s="933"/>
      <c r="D10168" s="933"/>
      <c r="E10168" s="19"/>
      <c r="I10168" s="100"/>
      <c r="M10168" s="100"/>
      <c r="Q10168" s="99"/>
      <c r="R10168" s="340"/>
      <c r="S10168" s="119"/>
      <c r="T10168" s="123"/>
      <c r="U10168" s="119"/>
      <c r="V10168" s="99"/>
      <c r="W10168" s="127"/>
      <c r="X10168" s="99"/>
      <c r="Y10168" s="127"/>
    </row>
    <row r="10169" spans="3:25" ht="19" hidden="1">
      <c r="C10169" s="933"/>
      <c r="D10169" s="933"/>
      <c r="E10169" s="19"/>
      <c r="I10169" s="100"/>
      <c r="M10169" s="100"/>
      <c r="Q10169" s="99"/>
      <c r="R10169" s="340"/>
      <c r="S10169" s="119"/>
      <c r="T10169" s="123"/>
      <c r="U10169" s="119"/>
      <c r="V10169" s="99"/>
      <c r="W10169" s="127"/>
      <c r="X10169" s="99"/>
      <c r="Y10169" s="127"/>
    </row>
    <row r="10170" spans="3:25" ht="19" hidden="1">
      <c r="C10170" s="933"/>
      <c r="D10170" s="933"/>
      <c r="E10170" s="19"/>
      <c r="I10170" s="100"/>
      <c r="M10170" s="100"/>
      <c r="Q10170" s="99"/>
      <c r="R10170" s="340"/>
      <c r="S10170" s="119"/>
      <c r="T10170" s="123"/>
      <c r="U10170" s="119"/>
      <c r="V10170" s="99"/>
      <c r="W10170" s="127"/>
      <c r="X10170" s="99"/>
      <c r="Y10170" s="127"/>
    </row>
    <row r="10171" spans="3:25" ht="19" hidden="1">
      <c r="C10171" s="933"/>
      <c r="D10171" s="933"/>
      <c r="E10171" s="19"/>
      <c r="I10171" s="100"/>
      <c r="M10171" s="100"/>
      <c r="Q10171" s="99"/>
      <c r="R10171" s="340"/>
      <c r="S10171" s="119"/>
      <c r="T10171" s="123"/>
      <c r="U10171" s="119"/>
      <c r="V10171" s="99"/>
      <c r="W10171" s="127"/>
      <c r="X10171" s="99"/>
      <c r="Y10171" s="127"/>
    </row>
    <row r="10172" spans="3:25" ht="19" hidden="1">
      <c r="C10172" s="933"/>
      <c r="D10172" s="933"/>
      <c r="E10172" s="19"/>
      <c r="I10172" s="100"/>
      <c r="M10172" s="100"/>
      <c r="Q10172" s="99"/>
      <c r="R10172" s="340"/>
      <c r="S10172" s="119"/>
      <c r="T10172" s="123"/>
      <c r="U10172" s="119"/>
      <c r="V10172" s="99"/>
      <c r="W10172" s="127"/>
      <c r="X10172" s="99"/>
      <c r="Y10172" s="127"/>
    </row>
    <row r="10173" spans="3:25" ht="19" hidden="1">
      <c r="C10173" s="933"/>
      <c r="D10173" s="933"/>
      <c r="E10173" s="19"/>
      <c r="I10173" s="100"/>
      <c r="M10173" s="100"/>
      <c r="Q10173" s="99"/>
      <c r="R10173" s="340"/>
      <c r="S10173" s="119"/>
      <c r="T10173" s="123"/>
      <c r="U10173" s="119"/>
      <c r="V10173" s="99"/>
      <c r="W10173" s="127"/>
      <c r="X10173" s="99"/>
      <c r="Y10173" s="127"/>
    </row>
    <row r="10174" spans="3:25" ht="19" hidden="1">
      <c r="C10174" s="933"/>
      <c r="D10174" s="933"/>
      <c r="E10174" s="19"/>
      <c r="I10174" s="100"/>
      <c r="M10174" s="100"/>
      <c r="Q10174" s="99"/>
      <c r="R10174" s="340"/>
      <c r="S10174" s="119"/>
      <c r="T10174" s="123"/>
      <c r="U10174" s="119"/>
      <c r="V10174" s="99"/>
      <c r="W10174" s="127"/>
      <c r="X10174" s="99"/>
      <c r="Y10174" s="127"/>
    </row>
    <row r="10175" spans="3:25" ht="19" hidden="1">
      <c r="C10175" s="933"/>
      <c r="D10175" s="933"/>
      <c r="E10175" s="19"/>
      <c r="I10175" s="100"/>
      <c r="M10175" s="100"/>
      <c r="Q10175" s="99"/>
      <c r="R10175" s="340"/>
      <c r="S10175" s="119"/>
      <c r="T10175" s="123"/>
      <c r="U10175" s="119"/>
      <c r="V10175" s="99"/>
      <c r="W10175" s="127"/>
      <c r="X10175" s="99"/>
      <c r="Y10175" s="127"/>
    </row>
    <row r="10176" spans="3:25" ht="19" hidden="1">
      <c r="C10176" s="933"/>
      <c r="D10176" s="933"/>
      <c r="E10176" s="19"/>
      <c r="I10176" s="100"/>
      <c r="M10176" s="100"/>
      <c r="Q10176" s="99"/>
      <c r="R10176" s="340"/>
      <c r="S10176" s="119"/>
      <c r="T10176" s="123"/>
      <c r="U10176" s="119"/>
      <c r="V10176" s="99"/>
      <c r="W10176" s="127"/>
      <c r="X10176" s="99"/>
      <c r="Y10176" s="127"/>
    </row>
    <row r="10177" spans="3:25" ht="19" hidden="1">
      <c r="C10177" s="933"/>
      <c r="D10177" s="933"/>
      <c r="E10177" s="19"/>
      <c r="I10177" s="100"/>
      <c r="M10177" s="100"/>
      <c r="Q10177" s="99"/>
      <c r="R10177" s="340"/>
      <c r="S10177" s="119"/>
      <c r="T10177" s="123"/>
      <c r="U10177" s="119"/>
      <c r="V10177" s="99"/>
      <c r="W10177" s="127"/>
      <c r="X10177" s="99"/>
      <c r="Y10177" s="127"/>
    </row>
    <row r="10178" spans="3:25" ht="19" hidden="1">
      <c r="C10178" s="933"/>
      <c r="D10178" s="933"/>
      <c r="E10178" s="19"/>
      <c r="I10178" s="100"/>
      <c r="M10178" s="100"/>
      <c r="Q10178" s="99"/>
      <c r="R10178" s="340"/>
      <c r="S10178" s="119"/>
      <c r="T10178" s="123"/>
      <c r="U10178" s="119"/>
      <c r="V10178" s="99"/>
      <c r="W10178" s="127"/>
      <c r="X10178" s="99"/>
      <c r="Y10178" s="127"/>
    </row>
    <row r="10179" spans="3:25" ht="19" hidden="1">
      <c r="C10179" s="933"/>
      <c r="D10179" s="933"/>
      <c r="E10179" s="19"/>
      <c r="I10179" s="100"/>
      <c r="M10179" s="100"/>
      <c r="Q10179" s="99"/>
      <c r="R10179" s="340"/>
      <c r="S10179" s="119"/>
      <c r="T10179" s="123"/>
      <c r="U10179" s="119"/>
      <c r="V10179" s="99"/>
      <c r="W10179" s="127"/>
      <c r="X10179" s="99"/>
      <c r="Y10179" s="127"/>
    </row>
    <row r="10180" spans="3:25" ht="19" hidden="1">
      <c r="C10180" s="933"/>
      <c r="D10180" s="933"/>
      <c r="E10180" s="19"/>
      <c r="I10180" s="100"/>
      <c r="M10180" s="100"/>
      <c r="Q10180" s="99"/>
      <c r="R10180" s="340"/>
      <c r="S10180" s="119"/>
      <c r="T10180" s="123"/>
      <c r="U10180" s="119"/>
      <c r="V10180" s="99"/>
      <c r="W10180" s="127"/>
      <c r="X10180" s="99"/>
      <c r="Y10180" s="127"/>
    </row>
    <row r="10181" spans="3:25" ht="19" hidden="1">
      <c r="C10181" s="933"/>
      <c r="D10181" s="933"/>
      <c r="E10181" s="19"/>
      <c r="I10181" s="100"/>
      <c r="M10181" s="100"/>
      <c r="Q10181" s="99"/>
      <c r="R10181" s="340"/>
      <c r="S10181" s="119"/>
      <c r="T10181" s="123"/>
      <c r="U10181" s="119"/>
      <c r="V10181" s="99"/>
      <c r="W10181" s="127"/>
      <c r="X10181" s="99"/>
      <c r="Y10181" s="127"/>
    </row>
    <row r="10182" spans="3:25" ht="19" hidden="1">
      <c r="C10182" s="933"/>
      <c r="D10182" s="933"/>
      <c r="E10182" s="19"/>
      <c r="I10182" s="100"/>
      <c r="M10182" s="100"/>
      <c r="Q10182" s="99"/>
      <c r="R10182" s="340"/>
      <c r="S10182" s="119"/>
      <c r="T10182" s="123"/>
      <c r="U10182" s="119"/>
      <c r="V10182" s="99"/>
      <c r="W10182" s="127"/>
      <c r="X10182" s="99"/>
      <c r="Y10182" s="127"/>
    </row>
    <row r="10183" spans="3:25" ht="19" hidden="1">
      <c r="C10183" s="933"/>
      <c r="D10183" s="933"/>
      <c r="E10183" s="19"/>
      <c r="I10183" s="100"/>
      <c r="M10183" s="100"/>
      <c r="Q10183" s="99"/>
      <c r="R10183" s="340"/>
      <c r="S10183" s="119"/>
      <c r="T10183" s="123"/>
      <c r="U10183" s="119"/>
      <c r="V10183" s="99"/>
      <c r="W10183" s="127"/>
      <c r="X10183" s="99"/>
      <c r="Y10183" s="127"/>
    </row>
    <row r="10184" spans="3:25" ht="19" hidden="1">
      <c r="C10184" s="933"/>
      <c r="D10184" s="933"/>
      <c r="E10184" s="19"/>
      <c r="I10184" s="100"/>
      <c r="M10184" s="100"/>
      <c r="Q10184" s="99"/>
      <c r="R10184" s="340"/>
      <c r="S10184" s="119"/>
      <c r="T10184" s="123"/>
      <c r="U10184" s="119"/>
      <c r="V10184" s="99"/>
      <c r="W10184" s="127"/>
      <c r="X10184" s="99"/>
      <c r="Y10184" s="127"/>
    </row>
    <row r="10185" spans="3:25" ht="19" hidden="1">
      <c r="C10185" s="933"/>
      <c r="D10185" s="933"/>
      <c r="E10185" s="19"/>
      <c r="I10185" s="100"/>
      <c r="M10185" s="100"/>
      <c r="Q10185" s="99"/>
      <c r="R10185" s="340"/>
      <c r="S10185" s="119"/>
      <c r="T10185" s="123"/>
      <c r="U10185" s="119"/>
      <c r="V10185" s="99"/>
      <c r="W10185" s="127"/>
      <c r="X10185" s="99"/>
      <c r="Y10185" s="127"/>
    </row>
    <row r="10186" spans="3:25" ht="19" hidden="1">
      <c r="C10186" s="933"/>
      <c r="D10186" s="933"/>
      <c r="E10186" s="19"/>
      <c r="I10186" s="100"/>
      <c r="M10186" s="100"/>
      <c r="Q10186" s="99"/>
      <c r="R10186" s="340"/>
      <c r="S10186" s="119"/>
      <c r="T10186" s="123"/>
      <c r="U10186" s="119"/>
      <c r="V10186" s="99"/>
      <c r="W10186" s="127"/>
      <c r="X10186" s="99"/>
      <c r="Y10186" s="127"/>
    </row>
    <row r="10187" spans="3:25" ht="19" hidden="1">
      <c r="C10187" s="933"/>
      <c r="D10187" s="933"/>
      <c r="E10187" s="19"/>
      <c r="I10187" s="100"/>
      <c r="M10187" s="100"/>
      <c r="Q10187" s="99"/>
      <c r="R10187" s="340"/>
      <c r="S10187" s="119"/>
      <c r="T10187" s="123"/>
      <c r="U10187" s="119"/>
      <c r="V10187" s="99"/>
      <c r="W10187" s="127"/>
      <c r="X10187" s="99"/>
      <c r="Y10187" s="127"/>
    </row>
    <row r="10188" spans="3:25" ht="19" hidden="1">
      <c r="C10188" s="933"/>
      <c r="D10188" s="933"/>
      <c r="E10188" s="19"/>
      <c r="I10188" s="100"/>
      <c r="M10188" s="100"/>
      <c r="Q10188" s="99"/>
      <c r="R10188" s="340"/>
      <c r="S10188" s="119"/>
      <c r="T10188" s="123"/>
      <c r="U10188" s="119"/>
      <c r="V10188" s="99"/>
      <c r="W10188" s="127"/>
      <c r="X10188" s="99"/>
      <c r="Y10188" s="127"/>
    </row>
    <row r="10189" spans="3:25" ht="19" hidden="1">
      <c r="C10189" s="933"/>
      <c r="D10189" s="933"/>
      <c r="E10189" s="19"/>
      <c r="I10189" s="100"/>
      <c r="M10189" s="100"/>
      <c r="Q10189" s="99"/>
      <c r="R10189" s="340"/>
      <c r="S10189" s="119"/>
      <c r="T10189" s="123"/>
      <c r="U10189" s="119"/>
      <c r="V10189" s="99"/>
      <c r="W10189" s="127"/>
      <c r="X10189" s="99"/>
      <c r="Y10189" s="127"/>
    </row>
    <row r="10190" spans="3:25" ht="19" hidden="1">
      <c r="C10190" s="933"/>
      <c r="D10190" s="933"/>
      <c r="E10190" s="19"/>
      <c r="I10190" s="100"/>
      <c r="M10190" s="100"/>
      <c r="Q10190" s="99"/>
      <c r="R10190" s="340"/>
      <c r="S10190" s="119"/>
      <c r="T10190" s="123"/>
      <c r="U10190" s="119"/>
      <c r="V10190" s="99"/>
      <c r="W10190" s="127"/>
      <c r="X10190" s="99"/>
      <c r="Y10190" s="127"/>
    </row>
    <row r="10191" spans="3:25" ht="19" hidden="1">
      <c r="C10191" s="933"/>
      <c r="D10191" s="933"/>
      <c r="E10191" s="19"/>
      <c r="I10191" s="100"/>
      <c r="M10191" s="100"/>
      <c r="Q10191" s="99"/>
      <c r="R10191" s="340"/>
      <c r="S10191" s="119"/>
      <c r="T10191" s="123"/>
      <c r="U10191" s="119"/>
      <c r="V10191" s="99"/>
      <c r="W10191" s="127"/>
      <c r="X10191" s="99"/>
      <c r="Y10191" s="127"/>
    </row>
    <row r="10192" spans="3:25" ht="19" hidden="1">
      <c r="C10192" s="933"/>
      <c r="D10192" s="933"/>
      <c r="E10192" s="19"/>
      <c r="I10192" s="100"/>
      <c r="M10192" s="100"/>
      <c r="Q10192" s="99"/>
      <c r="R10192" s="340"/>
      <c r="S10192" s="119"/>
      <c r="T10192" s="123"/>
      <c r="U10192" s="119"/>
      <c r="V10192" s="99"/>
      <c r="W10192" s="127"/>
      <c r="X10192" s="99"/>
      <c r="Y10192" s="127"/>
    </row>
    <row r="10193" spans="3:25" ht="19" hidden="1">
      <c r="C10193" s="933"/>
      <c r="D10193" s="933"/>
      <c r="E10193" s="19"/>
      <c r="I10193" s="100"/>
      <c r="M10193" s="100"/>
      <c r="Q10193" s="99"/>
      <c r="R10193" s="340"/>
      <c r="S10193" s="119"/>
      <c r="T10193" s="123"/>
      <c r="U10193" s="119"/>
      <c r="V10193" s="99"/>
      <c r="W10193" s="127"/>
      <c r="X10193" s="99"/>
      <c r="Y10193" s="127"/>
    </row>
    <row r="10194" spans="3:25" ht="19" hidden="1">
      <c r="C10194" s="933"/>
      <c r="D10194" s="933"/>
      <c r="E10194" s="19"/>
      <c r="I10194" s="100"/>
      <c r="M10194" s="100"/>
      <c r="Q10194" s="99"/>
      <c r="R10194" s="340"/>
      <c r="S10194" s="119"/>
      <c r="T10194" s="123"/>
      <c r="U10194" s="119"/>
      <c r="V10194" s="99"/>
      <c r="W10194" s="127"/>
      <c r="X10194" s="99"/>
      <c r="Y10194" s="127"/>
    </row>
    <row r="10195" spans="3:25" ht="19" hidden="1">
      <c r="C10195" s="933"/>
      <c r="D10195" s="933"/>
      <c r="E10195" s="19"/>
      <c r="I10195" s="100"/>
      <c r="M10195" s="100"/>
      <c r="Q10195" s="99"/>
      <c r="R10195" s="340"/>
      <c r="S10195" s="119"/>
      <c r="T10195" s="123"/>
      <c r="U10195" s="119"/>
      <c r="V10195" s="99"/>
      <c r="W10195" s="127"/>
      <c r="X10195" s="99"/>
      <c r="Y10195" s="127"/>
    </row>
    <row r="10196" spans="3:25" ht="19" hidden="1">
      <c r="C10196" s="933"/>
      <c r="D10196" s="933"/>
      <c r="E10196" s="19"/>
      <c r="I10196" s="100"/>
      <c r="M10196" s="100"/>
      <c r="Q10196" s="99"/>
      <c r="R10196" s="340"/>
      <c r="S10196" s="119"/>
      <c r="T10196" s="123"/>
      <c r="U10196" s="119"/>
      <c r="V10196" s="99"/>
      <c r="W10196" s="127"/>
      <c r="X10196" s="99"/>
      <c r="Y10196" s="127"/>
    </row>
    <row r="10197" spans="3:25" ht="19" hidden="1">
      <c r="C10197" s="933"/>
      <c r="D10197" s="933"/>
      <c r="E10197" s="19"/>
      <c r="I10197" s="100"/>
      <c r="M10197" s="100"/>
      <c r="Q10197" s="99"/>
      <c r="R10197" s="340"/>
      <c r="S10197" s="119"/>
      <c r="T10197" s="123"/>
      <c r="U10197" s="119"/>
      <c r="V10197" s="99"/>
      <c r="W10197" s="127"/>
      <c r="X10197" s="99"/>
      <c r="Y10197" s="127"/>
    </row>
    <row r="10198" spans="3:25" ht="19" hidden="1">
      <c r="C10198" s="933"/>
      <c r="D10198" s="933"/>
      <c r="E10198" s="19"/>
      <c r="I10198" s="100"/>
      <c r="M10198" s="100"/>
      <c r="Q10198" s="99"/>
      <c r="R10198" s="340"/>
      <c r="S10198" s="119"/>
      <c r="T10198" s="123"/>
      <c r="U10198" s="119"/>
      <c r="V10198" s="99"/>
      <c r="W10198" s="127"/>
      <c r="X10198" s="99"/>
      <c r="Y10198" s="127"/>
    </row>
    <row r="10199" spans="3:25" ht="19" hidden="1">
      <c r="C10199" s="933"/>
      <c r="D10199" s="933"/>
      <c r="E10199" s="19"/>
      <c r="I10199" s="100"/>
      <c r="M10199" s="100"/>
      <c r="Q10199" s="99"/>
      <c r="R10199" s="340"/>
      <c r="S10199" s="119"/>
      <c r="T10199" s="123"/>
      <c r="U10199" s="119"/>
      <c r="V10199" s="99"/>
      <c r="W10199" s="127"/>
      <c r="X10199" s="99"/>
      <c r="Y10199" s="127"/>
    </row>
    <row r="10200" spans="3:25" ht="19" hidden="1">
      <c r="C10200" s="933"/>
      <c r="D10200" s="933"/>
      <c r="E10200" s="19"/>
      <c r="I10200" s="100"/>
      <c r="M10200" s="100"/>
      <c r="Q10200" s="99"/>
      <c r="R10200" s="340"/>
      <c r="S10200" s="119"/>
      <c r="T10200" s="123"/>
      <c r="U10200" s="119"/>
      <c r="V10200" s="99"/>
      <c r="W10200" s="127"/>
      <c r="X10200" s="99"/>
      <c r="Y10200" s="127"/>
    </row>
    <row r="10201" spans="3:25" ht="19" hidden="1">
      <c r="C10201" s="933"/>
      <c r="D10201" s="933"/>
      <c r="E10201" s="19"/>
      <c r="I10201" s="100"/>
      <c r="M10201" s="100"/>
      <c r="Q10201" s="99"/>
      <c r="R10201" s="340"/>
      <c r="S10201" s="119"/>
      <c r="T10201" s="123"/>
      <c r="U10201" s="119"/>
      <c r="V10201" s="99"/>
      <c r="W10201" s="127"/>
      <c r="X10201" s="99"/>
      <c r="Y10201" s="127"/>
    </row>
    <row r="10202" spans="3:25" ht="19" hidden="1">
      <c r="C10202" s="933"/>
      <c r="D10202" s="933"/>
      <c r="E10202" s="19"/>
      <c r="I10202" s="100"/>
      <c r="M10202" s="100"/>
      <c r="Q10202" s="99"/>
      <c r="R10202" s="340"/>
      <c r="S10202" s="119"/>
      <c r="T10202" s="123"/>
      <c r="U10202" s="119"/>
      <c r="V10202" s="99"/>
      <c r="W10202" s="127"/>
      <c r="X10202" s="99"/>
      <c r="Y10202" s="127"/>
    </row>
    <row r="10203" spans="3:25" ht="19" hidden="1">
      <c r="C10203" s="933"/>
      <c r="D10203" s="933"/>
      <c r="E10203" s="19"/>
      <c r="I10203" s="100"/>
      <c r="M10203" s="100"/>
      <c r="Q10203" s="99"/>
      <c r="R10203" s="340"/>
      <c r="S10203" s="119"/>
      <c r="T10203" s="123"/>
      <c r="U10203" s="119"/>
      <c r="V10203" s="99"/>
      <c r="W10203" s="127"/>
      <c r="X10203" s="99"/>
      <c r="Y10203" s="127"/>
    </row>
    <row r="10204" spans="3:25" ht="19" hidden="1">
      <c r="C10204" s="933"/>
      <c r="D10204" s="933"/>
      <c r="E10204" s="19"/>
      <c r="I10204" s="100"/>
      <c r="M10204" s="100"/>
      <c r="Q10204" s="99"/>
      <c r="R10204" s="340"/>
      <c r="S10204" s="119"/>
      <c r="T10204" s="123"/>
      <c r="U10204" s="119"/>
      <c r="V10204" s="99"/>
      <c r="W10204" s="127"/>
      <c r="X10204" s="99"/>
      <c r="Y10204" s="127"/>
    </row>
    <row r="10205" spans="3:25" ht="19" hidden="1">
      <c r="C10205" s="933"/>
      <c r="D10205" s="933"/>
      <c r="E10205" s="19"/>
      <c r="I10205" s="100"/>
      <c r="M10205" s="100"/>
      <c r="Q10205" s="99"/>
      <c r="R10205" s="340"/>
      <c r="S10205" s="119"/>
      <c r="T10205" s="123"/>
      <c r="U10205" s="119"/>
      <c r="V10205" s="99"/>
      <c r="W10205" s="127"/>
      <c r="X10205" s="99"/>
      <c r="Y10205" s="127"/>
    </row>
    <row r="10206" spans="3:25" ht="19" hidden="1">
      <c r="C10206" s="933"/>
      <c r="D10206" s="933"/>
      <c r="E10206" s="19"/>
      <c r="I10206" s="100"/>
      <c r="M10206" s="100"/>
      <c r="Q10206" s="99"/>
      <c r="R10206" s="340"/>
      <c r="S10206" s="119"/>
      <c r="T10206" s="123"/>
      <c r="U10206" s="119"/>
      <c r="V10206" s="99"/>
      <c r="W10206" s="127"/>
      <c r="X10206" s="99"/>
      <c r="Y10206" s="127"/>
    </row>
    <row r="10207" spans="3:25" ht="19" hidden="1">
      <c r="C10207" s="933"/>
      <c r="D10207" s="933"/>
      <c r="E10207" s="19"/>
      <c r="I10207" s="100"/>
      <c r="M10207" s="100"/>
      <c r="Q10207" s="99"/>
      <c r="R10207" s="340"/>
      <c r="S10207" s="119"/>
      <c r="T10207" s="123"/>
      <c r="U10207" s="119"/>
      <c r="V10207" s="99"/>
      <c r="W10207" s="127"/>
      <c r="X10207" s="99"/>
      <c r="Y10207" s="127"/>
    </row>
    <row r="10208" spans="3:25" ht="19" hidden="1">
      <c r="C10208" s="933"/>
      <c r="D10208" s="933"/>
      <c r="E10208" s="19"/>
      <c r="I10208" s="100"/>
      <c r="M10208" s="100"/>
      <c r="Q10208" s="99"/>
      <c r="R10208" s="340"/>
      <c r="S10208" s="119"/>
      <c r="T10208" s="123"/>
      <c r="U10208" s="119"/>
      <c r="V10208" s="99"/>
      <c r="W10208" s="127"/>
      <c r="X10208" s="99"/>
      <c r="Y10208" s="127"/>
    </row>
    <row r="10209" spans="3:25" ht="19" hidden="1">
      <c r="C10209" s="933"/>
      <c r="D10209" s="933"/>
      <c r="E10209" s="19"/>
      <c r="I10209" s="100"/>
      <c r="M10209" s="100"/>
      <c r="Q10209" s="99"/>
      <c r="R10209" s="340"/>
      <c r="S10209" s="119"/>
      <c r="T10209" s="123"/>
      <c r="U10209" s="119"/>
      <c r="V10209" s="99"/>
      <c r="W10209" s="127"/>
      <c r="X10209" s="99"/>
      <c r="Y10209" s="127"/>
    </row>
    <row r="10210" spans="3:25" ht="19" hidden="1">
      <c r="C10210" s="933"/>
      <c r="D10210" s="933"/>
      <c r="E10210" s="19"/>
      <c r="I10210" s="100"/>
      <c r="M10210" s="100"/>
      <c r="Q10210" s="99"/>
      <c r="R10210" s="340"/>
      <c r="S10210" s="119"/>
      <c r="T10210" s="123"/>
      <c r="U10210" s="119"/>
      <c r="V10210" s="99"/>
      <c r="W10210" s="127"/>
      <c r="X10210" s="99"/>
      <c r="Y10210" s="127"/>
    </row>
    <row r="10211" spans="3:25" ht="19" hidden="1">
      <c r="C10211" s="933"/>
      <c r="D10211" s="933"/>
      <c r="E10211" s="19"/>
      <c r="I10211" s="100"/>
      <c r="M10211" s="100"/>
      <c r="Q10211" s="99"/>
      <c r="R10211" s="340"/>
      <c r="S10211" s="119"/>
      <c r="T10211" s="123"/>
      <c r="U10211" s="119"/>
      <c r="V10211" s="99"/>
      <c r="W10211" s="127"/>
      <c r="X10211" s="99"/>
      <c r="Y10211" s="127"/>
    </row>
    <row r="10212" spans="3:25" ht="19" hidden="1">
      <c r="C10212" s="933"/>
      <c r="D10212" s="933"/>
      <c r="E10212" s="19"/>
      <c r="I10212" s="100"/>
      <c r="M10212" s="100"/>
      <c r="Q10212" s="99"/>
      <c r="R10212" s="340"/>
      <c r="S10212" s="119"/>
      <c r="T10212" s="123"/>
      <c r="U10212" s="119"/>
      <c r="V10212" s="99"/>
      <c r="W10212" s="127"/>
      <c r="X10212" s="99"/>
      <c r="Y10212" s="127"/>
    </row>
    <row r="10213" spans="3:25" ht="19" hidden="1">
      <c r="C10213" s="933"/>
      <c r="D10213" s="933"/>
      <c r="E10213" s="19"/>
      <c r="I10213" s="100"/>
      <c r="M10213" s="100"/>
      <c r="Q10213" s="99"/>
      <c r="R10213" s="340"/>
      <c r="S10213" s="119"/>
      <c r="T10213" s="123"/>
      <c r="U10213" s="119"/>
      <c r="V10213" s="99"/>
      <c r="W10213" s="127"/>
      <c r="X10213" s="99"/>
      <c r="Y10213" s="127"/>
    </row>
    <row r="10214" spans="3:25" ht="19" hidden="1">
      <c r="C10214" s="933"/>
      <c r="D10214" s="933"/>
      <c r="E10214" s="19"/>
      <c r="I10214" s="100"/>
      <c r="M10214" s="100"/>
      <c r="Q10214" s="99"/>
      <c r="R10214" s="340"/>
      <c r="S10214" s="119"/>
      <c r="T10214" s="123"/>
      <c r="U10214" s="119"/>
      <c r="V10214" s="99"/>
      <c r="W10214" s="127"/>
      <c r="X10214" s="99"/>
      <c r="Y10214" s="127"/>
    </row>
    <row r="10215" spans="3:25" ht="19" hidden="1">
      <c r="C10215" s="933"/>
      <c r="D10215" s="933"/>
      <c r="E10215" s="19"/>
      <c r="I10215" s="100"/>
      <c r="M10215" s="100"/>
      <c r="Q10215" s="99"/>
      <c r="R10215" s="340"/>
      <c r="S10215" s="119"/>
      <c r="T10215" s="123"/>
      <c r="U10215" s="119"/>
      <c r="V10215" s="99"/>
      <c r="W10215" s="127"/>
      <c r="X10215" s="99"/>
      <c r="Y10215" s="127"/>
    </row>
    <row r="10216" spans="3:25" ht="19" hidden="1">
      <c r="C10216" s="933"/>
      <c r="D10216" s="933"/>
      <c r="E10216" s="19"/>
      <c r="I10216" s="100"/>
      <c r="M10216" s="100"/>
      <c r="Q10216" s="99"/>
      <c r="R10216" s="340"/>
      <c r="S10216" s="119"/>
      <c r="T10216" s="123"/>
      <c r="U10216" s="119"/>
      <c r="V10216" s="99"/>
      <c r="W10216" s="127"/>
      <c r="X10216" s="99"/>
      <c r="Y10216" s="127"/>
    </row>
    <row r="10217" spans="3:25" ht="19" hidden="1">
      <c r="C10217" s="933"/>
      <c r="D10217" s="933"/>
      <c r="E10217" s="19"/>
      <c r="I10217" s="100"/>
      <c r="M10217" s="100"/>
      <c r="Q10217" s="99"/>
      <c r="R10217" s="340"/>
      <c r="S10217" s="119"/>
      <c r="T10217" s="123"/>
      <c r="U10217" s="119"/>
      <c r="V10217" s="99"/>
      <c r="W10217" s="127"/>
      <c r="X10217" s="99"/>
      <c r="Y10217" s="127"/>
    </row>
    <row r="10218" spans="3:25" ht="19" hidden="1">
      <c r="C10218" s="933"/>
      <c r="D10218" s="933"/>
      <c r="E10218" s="19"/>
      <c r="I10218" s="100"/>
      <c r="M10218" s="100"/>
      <c r="Q10218" s="99"/>
      <c r="R10218" s="340"/>
      <c r="S10218" s="119"/>
      <c r="T10218" s="123"/>
      <c r="U10218" s="119"/>
      <c r="V10218" s="99"/>
      <c r="W10218" s="127"/>
      <c r="X10218" s="99"/>
      <c r="Y10218" s="127"/>
    </row>
    <row r="10219" spans="3:25" ht="19" hidden="1">
      <c r="C10219" s="933"/>
      <c r="D10219" s="933"/>
      <c r="E10219" s="19"/>
      <c r="I10219" s="100"/>
      <c r="M10219" s="100"/>
      <c r="Q10219" s="99"/>
      <c r="R10219" s="340"/>
      <c r="S10219" s="119"/>
      <c r="T10219" s="123"/>
      <c r="U10219" s="119"/>
      <c r="V10219" s="99"/>
      <c r="W10219" s="127"/>
      <c r="X10219" s="99"/>
      <c r="Y10219" s="127"/>
    </row>
    <row r="10220" spans="3:25" ht="19" hidden="1">
      <c r="C10220" s="933"/>
      <c r="D10220" s="933"/>
      <c r="E10220" s="19"/>
      <c r="I10220" s="100"/>
      <c r="M10220" s="100"/>
      <c r="Q10220" s="99"/>
      <c r="R10220" s="340"/>
      <c r="S10220" s="119"/>
      <c r="T10220" s="123"/>
      <c r="U10220" s="119"/>
      <c r="V10220" s="99"/>
      <c r="W10220" s="127"/>
      <c r="X10220" s="99"/>
      <c r="Y10220" s="127"/>
    </row>
    <row r="10221" spans="3:25" ht="19" hidden="1">
      <c r="C10221" s="933"/>
      <c r="D10221" s="933"/>
      <c r="E10221" s="19"/>
      <c r="I10221" s="100"/>
      <c r="M10221" s="100"/>
      <c r="Q10221" s="99"/>
      <c r="R10221" s="340"/>
      <c r="S10221" s="119"/>
      <c r="T10221" s="123"/>
      <c r="U10221" s="119"/>
      <c r="V10221" s="99"/>
      <c r="W10221" s="127"/>
      <c r="X10221" s="99"/>
      <c r="Y10221" s="127"/>
    </row>
    <row r="10222" spans="3:25" ht="19" hidden="1">
      <c r="C10222" s="933"/>
      <c r="D10222" s="933"/>
      <c r="E10222" s="19"/>
      <c r="I10222" s="100"/>
      <c r="M10222" s="100"/>
      <c r="Q10222" s="99"/>
      <c r="R10222" s="340"/>
      <c r="S10222" s="119"/>
      <c r="T10222" s="123"/>
      <c r="U10222" s="119"/>
      <c r="V10222" s="99"/>
      <c r="W10222" s="127"/>
      <c r="X10222" s="99"/>
      <c r="Y10222" s="127"/>
    </row>
    <row r="10223" spans="3:25" ht="19" hidden="1">
      <c r="C10223" s="933"/>
      <c r="D10223" s="933"/>
      <c r="E10223" s="19"/>
      <c r="I10223" s="100"/>
      <c r="M10223" s="100"/>
      <c r="Q10223" s="99"/>
      <c r="R10223" s="340"/>
      <c r="S10223" s="119"/>
      <c r="T10223" s="123"/>
      <c r="U10223" s="119"/>
      <c r="V10223" s="99"/>
      <c r="W10223" s="127"/>
      <c r="X10223" s="99"/>
      <c r="Y10223" s="127"/>
    </row>
    <row r="10224" spans="3:25" ht="19" hidden="1">
      <c r="C10224" s="933"/>
      <c r="D10224" s="933"/>
      <c r="E10224" s="19"/>
      <c r="I10224" s="100"/>
      <c r="M10224" s="100"/>
      <c r="Q10224" s="99"/>
      <c r="R10224" s="340"/>
      <c r="S10224" s="119"/>
      <c r="T10224" s="123"/>
      <c r="U10224" s="119"/>
      <c r="V10224" s="99"/>
      <c r="W10224" s="127"/>
      <c r="X10224" s="99"/>
      <c r="Y10224" s="127"/>
    </row>
    <row r="10225" spans="3:25" ht="19" hidden="1">
      <c r="C10225" s="933"/>
      <c r="D10225" s="933"/>
      <c r="E10225" s="19"/>
      <c r="I10225" s="100"/>
      <c r="M10225" s="100"/>
      <c r="Q10225" s="99"/>
      <c r="R10225" s="340"/>
      <c r="S10225" s="119"/>
      <c r="T10225" s="123"/>
      <c r="U10225" s="119"/>
      <c r="V10225" s="99"/>
      <c r="W10225" s="127"/>
      <c r="X10225" s="99"/>
      <c r="Y10225" s="127"/>
    </row>
    <row r="10226" spans="3:25" ht="19" hidden="1">
      <c r="C10226" s="933"/>
      <c r="D10226" s="933"/>
      <c r="E10226" s="19"/>
      <c r="I10226" s="100"/>
      <c r="M10226" s="100"/>
      <c r="Q10226" s="99"/>
      <c r="R10226" s="340"/>
      <c r="S10226" s="119"/>
      <c r="T10226" s="123"/>
      <c r="U10226" s="119"/>
      <c r="V10226" s="99"/>
      <c r="W10226" s="127"/>
      <c r="X10226" s="99"/>
      <c r="Y10226" s="127"/>
    </row>
    <row r="10227" spans="3:25" ht="19" hidden="1">
      <c r="C10227" s="933"/>
      <c r="D10227" s="933"/>
      <c r="E10227" s="19"/>
      <c r="I10227" s="100"/>
      <c r="M10227" s="100"/>
      <c r="Q10227" s="99"/>
      <c r="R10227" s="340"/>
      <c r="S10227" s="119"/>
      <c r="T10227" s="123"/>
      <c r="U10227" s="119"/>
      <c r="V10227" s="99"/>
      <c r="W10227" s="127"/>
      <c r="X10227" s="99"/>
      <c r="Y10227" s="127"/>
    </row>
    <row r="10228" spans="3:25" ht="19" hidden="1">
      <c r="C10228" s="933"/>
      <c r="D10228" s="933"/>
      <c r="E10228" s="19"/>
      <c r="I10228" s="100"/>
      <c r="M10228" s="100"/>
      <c r="Q10228" s="99"/>
      <c r="R10228" s="340"/>
      <c r="S10228" s="119"/>
      <c r="T10228" s="123"/>
      <c r="U10228" s="119"/>
      <c r="V10228" s="99"/>
      <c r="W10228" s="127"/>
      <c r="X10228" s="99"/>
      <c r="Y10228" s="127"/>
    </row>
    <row r="10229" spans="3:25" ht="19" hidden="1">
      <c r="C10229" s="933"/>
      <c r="D10229" s="933"/>
      <c r="E10229" s="19"/>
      <c r="I10229" s="100"/>
      <c r="M10229" s="100"/>
      <c r="Q10229" s="99"/>
      <c r="R10229" s="340"/>
      <c r="S10229" s="119"/>
      <c r="T10229" s="123"/>
      <c r="U10229" s="119"/>
      <c r="V10229" s="99"/>
      <c r="W10229" s="127"/>
      <c r="X10229" s="99"/>
      <c r="Y10229" s="127"/>
    </row>
    <row r="10230" spans="3:25" ht="19" hidden="1">
      <c r="C10230" s="933"/>
      <c r="D10230" s="933"/>
      <c r="E10230" s="19"/>
      <c r="I10230" s="100"/>
      <c r="M10230" s="100"/>
      <c r="Q10230" s="99"/>
      <c r="R10230" s="340"/>
      <c r="S10230" s="119"/>
      <c r="T10230" s="123"/>
      <c r="U10230" s="119"/>
      <c r="V10230" s="99"/>
      <c r="W10230" s="127"/>
      <c r="X10230" s="99"/>
      <c r="Y10230" s="127"/>
    </row>
    <row r="10231" spans="3:25" ht="19" hidden="1">
      <c r="C10231" s="933"/>
      <c r="D10231" s="933"/>
      <c r="E10231" s="19"/>
      <c r="I10231" s="100"/>
      <c r="M10231" s="100"/>
      <c r="Q10231" s="99"/>
      <c r="R10231" s="340"/>
      <c r="S10231" s="119"/>
      <c r="T10231" s="123"/>
      <c r="U10231" s="119"/>
      <c r="V10231" s="99"/>
      <c r="W10231" s="127"/>
      <c r="X10231" s="99"/>
      <c r="Y10231" s="127"/>
    </row>
    <row r="10232" spans="3:25" ht="19" hidden="1">
      <c r="C10232" s="933"/>
      <c r="D10232" s="933"/>
      <c r="E10232" s="19"/>
      <c r="I10232" s="100"/>
      <c r="M10232" s="100"/>
      <c r="Q10232" s="99"/>
      <c r="R10232" s="340"/>
      <c r="S10232" s="119"/>
      <c r="T10232" s="123"/>
      <c r="U10232" s="119"/>
      <c r="V10232" s="99"/>
      <c r="W10232" s="127"/>
      <c r="X10232" s="99"/>
      <c r="Y10232" s="127"/>
    </row>
    <row r="10233" spans="3:25" ht="19" hidden="1">
      <c r="C10233" s="933"/>
      <c r="D10233" s="933"/>
      <c r="E10233" s="19"/>
      <c r="I10233" s="100"/>
      <c r="M10233" s="100"/>
      <c r="Q10233" s="99"/>
      <c r="R10233" s="340"/>
      <c r="S10233" s="119"/>
      <c r="T10233" s="123"/>
      <c r="U10233" s="119"/>
      <c r="V10233" s="99"/>
      <c r="W10233" s="127"/>
      <c r="X10233" s="99"/>
      <c r="Y10233" s="127"/>
    </row>
    <row r="10234" spans="3:25" ht="19" hidden="1">
      <c r="C10234" s="933"/>
      <c r="D10234" s="933"/>
      <c r="E10234" s="19"/>
      <c r="I10234" s="100"/>
      <c r="M10234" s="100"/>
      <c r="Q10234" s="99"/>
      <c r="R10234" s="340"/>
      <c r="S10234" s="119"/>
      <c r="T10234" s="123"/>
      <c r="U10234" s="119"/>
      <c r="V10234" s="99"/>
      <c r="W10234" s="127"/>
      <c r="X10234" s="99"/>
      <c r="Y10234" s="127"/>
    </row>
    <row r="10235" spans="3:25" ht="19" hidden="1">
      <c r="C10235" s="933"/>
      <c r="D10235" s="933"/>
      <c r="E10235" s="19"/>
      <c r="I10235" s="100"/>
      <c r="M10235" s="100"/>
      <c r="Q10235" s="99"/>
      <c r="R10235" s="340"/>
      <c r="S10235" s="119"/>
      <c r="T10235" s="123"/>
      <c r="U10235" s="119"/>
      <c r="V10235" s="99"/>
      <c r="W10235" s="127"/>
      <c r="X10235" s="99"/>
      <c r="Y10235" s="127"/>
    </row>
    <row r="10236" spans="3:25" ht="19" hidden="1">
      <c r="C10236" s="933"/>
      <c r="D10236" s="933"/>
      <c r="E10236" s="19"/>
      <c r="I10236" s="100"/>
      <c r="M10236" s="100"/>
      <c r="Q10236" s="99"/>
      <c r="R10236" s="340"/>
      <c r="S10236" s="119"/>
      <c r="T10236" s="123"/>
      <c r="U10236" s="119"/>
      <c r="V10236" s="99"/>
      <c r="W10236" s="127"/>
      <c r="X10236" s="99"/>
      <c r="Y10236" s="127"/>
    </row>
    <row r="10237" spans="3:25" ht="19" hidden="1">
      <c r="C10237" s="933"/>
      <c r="D10237" s="933"/>
      <c r="E10237" s="19"/>
      <c r="I10237" s="100"/>
      <c r="M10237" s="100"/>
      <c r="Q10237" s="99"/>
      <c r="R10237" s="340"/>
      <c r="S10237" s="119"/>
      <c r="T10237" s="123"/>
      <c r="U10237" s="119"/>
      <c r="V10237" s="99"/>
      <c r="W10237" s="127"/>
      <c r="X10237" s="99"/>
      <c r="Y10237" s="127"/>
    </row>
    <row r="10238" spans="3:25" ht="19" hidden="1">
      <c r="C10238" s="933"/>
      <c r="D10238" s="933"/>
      <c r="E10238" s="19"/>
      <c r="I10238" s="100"/>
      <c r="M10238" s="100"/>
      <c r="Q10238" s="99"/>
      <c r="R10238" s="340"/>
      <c r="S10238" s="119"/>
      <c r="T10238" s="123"/>
      <c r="U10238" s="119"/>
      <c r="V10238" s="99"/>
      <c r="W10238" s="127"/>
      <c r="X10238" s="99"/>
      <c r="Y10238" s="127"/>
    </row>
    <row r="10239" spans="3:25" ht="19" hidden="1">
      <c r="C10239" s="933"/>
      <c r="D10239" s="933"/>
      <c r="E10239" s="19"/>
      <c r="I10239" s="100"/>
      <c r="M10239" s="100"/>
      <c r="Q10239" s="99"/>
      <c r="R10239" s="340"/>
      <c r="S10239" s="119"/>
      <c r="T10239" s="123"/>
      <c r="U10239" s="119"/>
      <c r="V10239" s="99"/>
      <c r="W10239" s="127"/>
      <c r="X10239" s="99"/>
      <c r="Y10239" s="127"/>
    </row>
    <row r="10240" spans="3:25" ht="19" hidden="1">
      <c r="C10240" s="933"/>
      <c r="D10240" s="933"/>
      <c r="E10240" s="19"/>
      <c r="I10240" s="100"/>
      <c r="M10240" s="100"/>
      <c r="Q10240" s="99"/>
      <c r="R10240" s="340"/>
      <c r="S10240" s="119"/>
      <c r="T10240" s="123"/>
      <c r="U10240" s="119"/>
      <c r="V10240" s="99"/>
      <c r="W10240" s="127"/>
      <c r="X10240" s="99"/>
      <c r="Y10240" s="127"/>
    </row>
    <row r="10241" spans="3:25" ht="19" hidden="1">
      <c r="C10241" s="933"/>
      <c r="D10241" s="933"/>
      <c r="E10241" s="19"/>
      <c r="I10241" s="100"/>
      <c r="M10241" s="100"/>
      <c r="Q10241" s="99"/>
      <c r="R10241" s="340"/>
      <c r="S10241" s="119"/>
      <c r="T10241" s="123"/>
      <c r="U10241" s="119"/>
      <c r="V10241" s="99"/>
      <c r="W10241" s="127"/>
      <c r="X10241" s="99"/>
      <c r="Y10241" s="127"/>
    </row>
    <row r="10242" spans="3:25" ht="19" hidden="1">
      <c r="C10242" s="933"/>
      <c r="D10242" s="933"/>
      <c r="E10242" s="19"/>
      <c r="I10242" s="100"/>
      <c r="M10242" s="100"/>
      <c r="Q10242" s="99"/>
      <c r="R10242" s="340"/>
      <c r="S10242" s="119"/>
      <c r="T10242" s="123"/>
      <c r="U10242" s="119"/>
      <c r="V10242" s="99"/>
      <c r="W10242" s="127"/>
      <c r="X10242" s="99"/>
      <c r="Y10242" s="127"/>
    </row>
    <row r="10243" spans="3:25" ht="19" hidden="1">
      <c r="C10243" s="933"/>
      <c r="D10243" s="933"/>
      <c r="E10243" s="19"/>
      <c r="I10243" s="100"/>
      <c r="M10243" s="100"/>
      <c r="Q10243" s="99"/>
      <c r="R10243" s="340"/>
      <c r="S10243" s="119"/>
      <c r="T10243" s="123"/>
      <c r="U10243" s="119"/>
      <c r="V10243" s="99"/>
      <c r="W10243" s="127"/>
      <c r="X10243" s="99"/>
      <c r="Y10243" s="127"/>
    </row>
    <row r="10244" spans="3:25" ht="19" hidden="1">
      <c r="C10244" s="933"/>
      <c r="D10244" s="933"/>
      <c r="E10244" s="19"/>
      <c r="I10244" s="100"/>
      <c r="M10244" s="100"/>
      <c r="Q10244" s="99"/>
      <c r="R10244" s="340"/>
      <c r="S10244" s="119"/>
      <c r="T10244" s="123"/>
      <c r="U10244" s="119"/>
      <c r="V10244" s="99"/>
      <c r="W10244" s="127"/>
      <c r="X10244" s="99"/>
      <c r="Y10244" s="127"/>
    </row>
    <row r="10245" spans="3:25" ht="19" hidden="1">
      <c r="C10245" s="933"/>
      <c r="D10245" s="933"/>
      <c r="E10245" s="19"/>
      <c r="I10245" s="100"/>
      <c r="M10245" s="100"/>
      <c r="Q10245" s="99"/>
      <c r="R10245" s="340"/>
      <c r="S10245" s="119"/>
      <c r="T10245" s="123"/>
      <c r="U10245" s="119"/>
      <c r="V10245" s="99"/>
      <c r="W10245" s="127"/>
      <c r="X10245" s="99"/>
      <c r="Y10245" s="127"/>
    </row>
    <row r="10246" spans="3:25" ht="19" hidden="1">
      <c r="C10246" s="933"/>
      <c r="D10246" s="933"/>
      <c r="E10246" s="19"/>
      <c r="I10246" s="100"/>
      <c r="M10246" s="100"/>
      <c r="Q10246" s="99"/>
      <c r="R10246" s="340"/>
      <c r="S10246" s="119"/>
      <c r="T10246" s="123"/>
      <c r="U10246" s="119"/>
      <c r="V10246" s="99"/>
      <c r="W10246" s="127"/>
      <c r="X10246" s="99"/>
      <c r="Y10246" s="127"/>
    </row>
    <row r="10247" spans="3:25" ht="19" hidden="1">
      <c r="C10247" s="933"/>
      <c r="D10247" s="933"/>
      <c r="E10247" s="19"/>
      <c r="I10247" s="100"/>
      <c r="M10247" s="100"/>
      <c r="Q10247" s="99"/>
      <c r="R10247" s="340"/>
      <c r="S10247" s="119"/>
      <c r="T10247" s="123"/>
      <c r="U10247" s="119"/>
      <c r="V10247" s="99"/>
      <c r="W10247" s="127"/>
      <c r="X10247" s="99"/>
      <c r="Y10247" s="127"/>
    </row>
    <row r="10248" spans="3:25" ht="19" hidden="1">
      <c r="C10248" s="933"/>
      <c r="D10248" s="933"/>
      <c r="E10248" s="19"/>
      <c r="I10248" s="100"/>
      <c r="M10248" s="100"/>
      <c r="Q10248" s="99"/>
      <c r="R10248" s="340"/>
      <c r="S10248" s="119"/>
      <c r="T10248" s="123"/>
      <c r="U10248" s="119"/>
      <c r="V10248" s="99"/>
      <c r="W10248" s="127"/>
      <c r="X10248" s="99"/>
      <c r="Y10248" s="127"/>
    </row>
    <row r="10249" spans="3:25" ht="19" hidden="1">
      <c r="C10249" s="933"/>
      <c r="D10249" s="933"/>
      <c r="E10249" s="19"/>
      <c r="I10249" s="100"/>
      <c r="M10249" s="100"/>
      <c r="Q10249" s="99"/>
      <c r="R10249" s="340"/>
      <c r="S10249" s="119"/>
      <c r="T10249" s="123"/>
      <c r="U10249" s="119"/>
      <c r="V10249" s="99"/>
      <c r="W10249" s="127"/>
      <c r="X10249" s="99"/>
      <c r="Y10249" s="127"/>
    </row>
    <row r="10250" spans="3:25" ht="19" hidden="1">
      <c r="C10250" s="933"/>
      <c r="D10250" s="933"/>
      <c r="E10250" s="19"/>
      <c r="I10250" s="100"/>
      <c r="M10250" s="100"/>
      <c r="Q10250" s="99"/>
      <c r="R10250" s="340"/>
      <c r="S10250" s="119"/>
      <c r="T10250" s="123"/>
      <c r="U10250" s="119"/>
      <c r="V10250" s="99"/>
      <c r="W10250" s="127"/>
      <c r="X10250" s="99"/>
      <c r="Y10250" s="127"/>
    </row>
    <row r="10251" spans="3:25" ht="19" hidden="1">
      <c r="C10251" s="933"/>
      <c r="D10251" s="933"/>
      <c r="E10251" s="19"/>
      <c r="I10251" s="100"/>
      <c r="M10251" s="100"/>
      <c r="Q10251" s="99"/>
      <c r="R10251" s="340"/>
      <c r="S10251" s="119"/>
      <c r="T10251" s="123"/>
      <c r="U10251" s="119"/>
      <c r="V10251" s="99"/>
      <c r="W10251" s="127"/>
      <c r="X10251" s="99"/>
      <c r="Y10251" s="127"/>
    </row>
    <row r="10252" spans="3:25" ht="19" hidden="1">
      <c r="C10252" s="933"/>
      <c r="D10252" s="933"/>
      <c r="E10252" s="19"/>
      <c r="I10252" s="100"/>
      <c r="M10252" s="100"/>
      <c r="Q10252" s="99"/>
      <c r="R10252" s="340"/>
      <c r="S10252" s="119"/>
      <c r="T10252" s="123"/>
      <c r="U10252" s="119"/>
      <c r="V10252" s="99"/>
      <c r="W10252" s="127"/>
      <c r="X10252" s="99"/>
      <c r="Y10252" s="127"/>
    </row>
    <row r="10253" spans="3:25" ht="19" hidden="1">
      <c r="C10253" s="933"/>
      <c r="D10253" s="933"/>
      <c r="E10253" s="19"/>
      <c r="I10253" s="100"/>
      <c r="M10253" s="100"/>
      <c r="Q10253" s="99"/>
      <c r="R10253" s="340"/>
      <c r="S10253" s="119"/>
      <c r="T10253" s="123"/>
      <c r="U10253" s="119"/>
      <c r="V10253" s="99"/>
      <c r="W10253" s="127"/>
      <c r="X10253" s="99"/>
      <c r="Y10253" s="127"/>
    </row>
    <row r="10254" spans="3:25" ht="19" hidden="1">
      <c r="C10254" s="933"/>
      <c r="D10254" s="933"/>
      <c r="E10254" s="19"/>
      <c r="I10254" s="100"/>
      <c r="M10254" s="100"/>
      <c r="Q10254" s="99"/>
      <c r="R10254" s="340"/>
      <c r="S10254" s="119"/>
      <c r="T10254" s="123"/>
      <c r="U10254" s="119"/>
      <c r="V10254" s="99"/>
      <c r="W10254" s="127"/>
      <c r="X10254" s="99"/>
      <c r="Y10254" s="127"/>
    </row>
    <row r="10255" spans="3:25" ht="19" hidden="1">
      <c r="C10255" s="933"/>
      <c r="D10255" s="933"/>
      <c r="E10255" s="19"/>
      <c r="I10255" s="100"/>
      <c r="M10255" s="100"/>
      <c r="Q10255" s="99"/>
      <c r="R10255" s="340"/>
      <c r="S10255" s="119"/>
      <c r="T10255" s="123"/>
      <c r="U10255" s="119"/>
      <c r="V10255" s="99"/>
      <c r="W10255" s="127"/>
      <c r="X10255" s="99"/>
      <c r="Y10255" s="127"/>
    </row>
    <row r="10256" spans="3:25" ht="19" hidden="1">
      <c r="C10256" s="933"/>
      <c r="D10256" s="933"/>
      <c r="E10256" s="19"/>
      <c r="I10256" s="100"/>
      <c r="M10256" s="100"/>
      <c r="Q10256" s="99"/>
      <c r="R10256" s="340"/>
      <c r="S10256" s="119"/>
      <c r="T10256" s="123"/>
      <c r="U10256" s="119"/>
      <c r="V10256" s="99"/>
      <c r="W10256" s="127"/>
      <c r="X10256" s="99"/>
      <c r="Y10256" s="127"/>
    </row>
    <row r="10257" spans="3:25" ht="19" hidden="1">
      <c r="C10257" s="933"/>
      <c r="D10257" s="933"/>
      <c r="E10257" s="19"/>
      <c r="I10257" s="100"/>
      <c r="M10257" s="100"/>
      <c r="Q10257" s="99"/>
      <c r="R10257" s="340"/>
      <c r="S10257" s="119"/>
      <c r="T10257" s="123"/>
      <c r="U10257" s="119"/>
      <c r="V10257" s="99"/>
      <c r="W10257" s="127"/>
      <c r="X10257" s="99"/>
      <c r="Y10257" s="127"/>
    </row>
    <row r="10258" spans="3:25" ht="19" hidden="1">
      <c r="C10258" s="933"/>
      <c r="D10258" s="933"/>
      <c r="E10258" s="19"/>
      <c r="I10258" s="100"/>
      <c r="M10258" s="100"/>
      <c r="Q10258" s="99"/>
      <c r="R10258" s="340"/>
      <c r="S10258" s="119"/>
      <c r="T10258" s="123"/>
      <c r="U10258" s="119"/>
      <c r="V10258" s="99"/>
      <c r="W10258" s="127"/>
      <c r="X10258" s="99"/>
      <c r="Y10258" s="127"/>
    </row>
    <row r="10259" spans="3:25" ht="19" hidden="1">
      <c r="C10259" s="933"/>
      <c r="D10259" s="933"/>
      <c r="E10259" s="19"/>
      <c r="I10259" s="100"/>
      <c r="M10259" s="100"/>
      <c r="Q10259" s="99"/>
      <c r="R10259" s="340"/>
      <c r="S10259" s="119"/>
      <c r="T10259" s="123"/>
      <c r="U10259" s="119"/>
      <c r="V10259" s="99"/>
      <c r="W10259" s="127"/>
      <c r="X10259" s="99"/>
      <c r="Y10259" s="127"/>
    </row>
    <row r="10260" spans="3:25" ht="19" hidden="1">
      <c r="C10260" s="933"/>
      <c r="D10260" s="933"/>
      <c r="E10260" s="19"/>
      <c r="I10260" s="100"/>
      <c r="M10260" s="100"/>
      <c r="Q10260" s="99"/>
      <c r="R10260" s="340"/>
      <c r="S10260" s="119"/>
      <c r="T10260" s="123"/>
      <c r="U10260" s="119"/>
      <c r="V10260" s="99"/>
      <c r="W10260" s="127"/>
      <c r="X10260" s="99"/>
      <c r="Y10260" s="127"/>
    </row>
    <row r="10261" spans="3:25" ht="19" hidden="1">
      <c r="C10261" s="933"/>
      <c r="D10261" s="933"/>
      <c r="E10261" s="19"/>
      <c r="I10261" s="100"/>
      <c r="M10261" s="100"/>
      <c r="Q10261" s="99"/>
      <c r="R10261" s="340"/>
      <c r="S10261" s="119"/>
      <c r="T10261" s="123"/>
      <c r="U10261" s="119"/>
      <c r="V10261" s="99"/>
      <c r="W10261" s="127"/>
      <c r="X10261" s="99"/>
      <c r="Y10261" s="127"/>
    </row>
    <row r="10262" spans="3:25" ht="19" hidden="1">
      <c r="C10262" s="933"/>
      <c r="D10262" s="933"/>
      <c r="E10262" s="19"/>
      <c r="I10262" s="100"/>
      <c r="M10262" s="100"/>
      <c r="Q10262" s="99"/>
      <c r="R10262" s="340"/>
      <c r="S10262" s="119"/>
      <c r="T10262" s="123"/>
      <c r="U10262" s="119"/>
      <c r="V10262" s="99"/>
      <c r="W10262" s="127"/>
      <c r="X10262" s="99"/>
      <c r="Y10262" s="127"/>
    </row>
    <row r="10263" spans="3:25" ht="19" hidden="1">
      <c r="C10263" s="933"/>
      <c r="D10263" s="933"/>
      <c r="E10263" s="19"/>
      <c r="I10263" s="100"/>
      <c r="M10263" s="100"/>
      <c r="Q10263" s="99"/>
      <c r="R10263" s="340"/>
      <c r="S10263" s="119"/>
      <c r="T10263" s="123"/>
      <c r="U10263" s="119"/>
      <c r="V10263" s="99"/>
      <c r="W10263" s="127"/>
      <c r="X10263" s="99"/>
      <c r="Y10263" s="127"/>
    </row>
    <row r="10264" spans="3:25" ht="19" hidden="1">
      <c r="C10264" s="933"/>
      <c r="D10264" s="933"/>
      <c r="E10264" s="19"/>
      <c r="I10264" s="100"/>
      <c r="M10264" s="100"/>
      <c r="Q10264" s="99"/>
      <c r="R10264" s="340"/>
      <c r="S10264" s="119"/>
      <c r="T10264" s="123"/>
      <c r="U10264" s="119"/>
      <c r="V10264" s="99"/>
      <c r="W10264" s="127"/>
      <c r="X10264" s="99"/>
      <c r="Y10264" s="127"/>
    </row>
    <row r="10265" spans="3:25" ht="19" hidden="1">
      <c r="C10265" s="933"/>
      <c r="D10265" s="933"/>
      <c r="E10265" s="19"/>
      <c r="I10265" s="100"/>
      <c r="M10265" s="100"/>
      <c r="Q10265" s="99"/>
      <c r="R10265" s="340"/>
      <c r="S10265" s="119"/>
      <c r="T10265" s="123"/>
      <c r="U10265" s="119"/>
      <c r="V10265" s="99"/>
      <c r="W10265" s="127"/>
      <c r="X10265" s="99"/>
      <c r="Y10265" s="127"/>
    </row>
    <row r="10266" spans="3:25" ht="19" hidden="1">
      <c r="C10266" s="933"/>
      <c r="D10266" s="933"/>
      <c r="E10266" s="19"/>
      <c r="I10266" s="100"/>
      <c r="M10266" s="100"/>
      <c r="Q10266" s="99"/>
      <c r="R10266" s="340"/>
      <c r="S10266" s="119"/>
      <c r="T10266" s="123"/>
      <c r="U10266" s="119"/>
      <c r="V10266" s="99"/>
      <c r="W10266" s="127"/>
      <c r="X10266" s="99"/>
      <c r="Y10266" s="127"/>
    </row>
    <row r="10267" spans="3:25" ht="19" hidden="1">
      <c r="C10267" s="933"/>
      <c r="D10267" s="933"/>
      <c r="E10267" s="19"/>
      <c r="I10267" s="100"/>
      <c r="M10267" s="100"/>
      <c r="Q10267" s="99"/>
      <c r="R10267" s="340"/>
      <c r="S10267" s="119"/>
      <c r="T10267" s="123"/>
      <c r="U10267" s="119"/>
      <c r="V10267" s="99"/>
      <c r="W10267" s="127"/>
      <c r="X10267" s="99"/>
      <c r="Y10267" s="127"/>
    </row>
    <row r="10268" spans="3:25" ht="19" hidden="1">
      <c r="C10268" s="933"/>
      <c r="D10268" s="933"/>
      <c r="E10268" s="19"/>
      <c r="I10268" s="100"/>
      <c r="M10268" s="100"/>
      <c r="Q10268" s="99"/>
      <c r="R10268" s="340"/>
      <c r="S10268" s="119"/>
      <c r="T10268" s="123"/>
      <c r="U10268" s="119"/>
      <c r="V10268" s="99"/>
      <c r="W10268" s="127"/>
      <c r="X10268" s="99"/>
      <c r="Y10268" s="127"/>
    </row>
    <row r="10269" spans="3:25" ht="19" hidden="1">
      <c r="C10269" s="933"/>
      <c r="D10269" s="933"/>
      <c r="E10269" s="19"/>
      <c r="I10269" s="100"/>
      <c r="M10269" s="100"/>
      <c r="Q10269" s="99"/>
      <c r="R10269" s="340"/>
      <c r="S10269" s="119"/>
      <c r="T10269" s="123"/>
      <c r="U10269" s="119"/>
      <c r="V10269" s="99"/>
      <c r="W10269" s="127"/>
      <c r="X10269" s="99"/>
      <c r="Y10269" s="127"/>
    </row>
    <row r="10270" spans="3:25" ht="19" hidden="1">
      <c r="C10270" s="933"/>
      <c r="D10270" s="933"/>
      <c r="E10270" s="19"/>
      <c r="I10270" s="100"/>
      <c r="M10270" s="100"/>
      <c r="Q10270" s="99"/>
      <c r="R10270" s="340"/>
      <c r="S10270" s="119"/>
      <c r="T10270" s="123"/>
      <c r="U10270" s="119"/>
      <c r="V10270" s="99"/>
      <c r="W10270" s="127"/>
      <c r="X10270" s="99"/>
      <c r="Y10270" s="127"/>
    </row>
    <row r="10271" spans="3:25" ht="19" hidden="1">
      <c r="C10271" s="933"/>
      <c r="D10271" s="933"/>
      <c r="E10271" s="19"/>
      <c r="I10271" s="100"/>
      <c r="M10271" s="100"/>
      <c r="Q10271" s="99"/>
      <c r="R10271" s="340"/>
      <c r="S10271" s="119"/>
      <c r="T10271" s="123"/>
      <c r="U10271" s="119"/>
      <c r="V10271" s="99"/>
      <c r="W10271" s="127"/>
      <c r="X10271" s="99"/>
      <c r="Y10271" s="127"/>
    </row>
    <row r="10272" spans="3:25" ht="19" hidden="1">
      <c r="C10272" s="933"/>
      <c r="D10272" s="933"/>
      <c r="E10272" s="19"/>
      <c r="I10272" s="100"/>
      <c r="M10272" s="100"/>
      <c r="Q10272" s="99"/>
      <c r="R10272" s="340"/>
      <c r="S10272" s="119"/>
      <c r="T10272" s="123"/>
      <c r="U10272" s="119"/>
      <c r="V10272" s="99"/>
      <c r="W10272" s="127"/>
      <c r="X10272" s="99"/>
      <c r="Y10272" s="127"/>
    </row>
    <row r="10273" spans="3:25" ht="19" hidden="1">
      <c r="C10273" s="933"/>
      <c r="D10273" s="933"/>
      <c r="E10273" s="19"/>
      <c r="I10273" s="100"/>
      <c r="M10273" s="100"/>
      <c r="Q10273" s="99"/>
      <c r="R10273" s="340"/>
      <c r="S10273" s="119"/>
      <c r="T10273" s="123"/>
      <c r="U10273" s="119"/>
      <c r="V10273" s="99"/>
      <c r="W10273" s="127"/>
      <c r="X10273" s="99"/>
      <c r="Y10273" s="127"/>
    </row>
    <row r="10274" spans="3:25" ht="19" hidden="1">
      <c r="C10274" s="933"/>
      <c r="D10274" s="933"/>
      <c r="E10274" s="19"/>
      <c r="I10274" s="100"/>
      <c r="M10274" s="100"/>
      <c r="Q10274" s="99"/>
      <c r="R10274" s="340"/>
      <c r="S10274" s="119"/>
      <c r="T10274" s="123"/>
      <c r="U10274" s="119"/>
      <c r="V10274" s="99"/>
      <c r="W10274" s="127"/>
      <c r="X10274" s="99"/>
      <c r="Y10274" s="127"/>
    </row>
    <row r="10275" spans="3:25" ht="19" hidden="1">
      <c r="C10275" s="933"/>
      <c r="D10275" s="933"/>
      <c r="E10275" s="19"/>
      <c r="I10275" s="100"/>
      <c r="M10275" s="100"/>
      <c r="Q10275" s="99"/>
      <c r="R10275" s="340"/>
      <c r="S10275" s="119"/>
      <c r="T10275" s="123"/>
      <c r="U10275" s="119"/>
      <c r="V10275" s="99"/>
      <c r="W10275" s="127"/>
      <c r="X10275" s="99"/>
      <c r="Y10275" s="127"/>
    </row>
    <row r="10276" spans="3:25" ht="19" hidden="1">
      <c r="C10276" s="933"/>
      <c r="D10276" s="933"/>
      <c r="E10276" s="19"/>
      <c r="I10276" s="100"/>
      <c r="M10276" s="100"/>
      <c r="Q10276" s="99"/>
      <c r="R10276" s="340"/>
      <c r="S10276" s="119"/>
      <c r="T10276" s="123"/>
      <c r="U10276" s="119"/>
      <c r="V10276" s="99"/>
      <c r="W10276" s="127"/>
      <c r="X10276" s="99"/>
      <c r="Y10276" s="127"/>
    </row>
    <row r="10277" spans="3:25" ht="19" hidden="1">
      <c r="C10277" s="933"/>
      <c r="D10277" s="933"/>
      <c r="E10277" s="19"/>
      <c r="I10277" s="100"/>
      <c r="M10277" s="100"/>
      <c r="Q10277" s="99"/>
      <c r="R10277" s="340"/>
      <c r="S10277" s="119"/>
      <c r="T10277" s="123"/>
      <c r="U10277" s="119"/>
      <c r="V10277" s="99"/>
      <c r="W10277" s="127"/>
      <c r="X10277" s="99"/>
      <c r="Y10277" s="127"/>
    </row>
    <row r="10278" spans="3:25" ht="19" hidden="1">
      <c r="C10278" s="933"/>
      <c r="D10278" s="933"/>
      <c r="E10278" s="19"/>
      <c r="I10278" s="100"/>
      <c r="M10278" s="100"/>
      <c r="Q10278" s="99"/>
      <c r="R10278" s="340"/>
      <c r="S10278" s="119"/>
      <c r="T10278" s="123"/>
      <c r="U10278" s="119"/>
      <c r="V10278" s="99"/>
      <c r="W10278" s="127"/>
      <c r="X10278" s="99"/>
      <c r="Y10278" s="127"/>
    </row>
    <row r="10279" spans="3:25" ht="19" hidden="1">
      <c r="C10279" s="933"/>
      <c r="D10279" s="933"/>
      <c r="E10279" s="19"/>
      <c r="I10279" s="100"/>
      <c r="M10279" s="100"/>
      <c r="Q10279" s="99"/>
      <c r="R10279" s="340"/>
      <c r="S10279" s="119"/>
      <c r="T10279" s="123"/>
      <c r="U10279" s="119"/>
      <c r="V10279" s="99"/>
      <c r="W10279" s="127"/>
      <c r="X10279" s="99"/>
      <c r="Y10279" s="127"/>
    </row>
    <row r="10280" spans="3:25" ht="19" hidden="1">
      <c r="C10280" s="933"/>
      <c r="D10280" s="933"/>
      <c r="E10280" s="19"/>
      <c r="I10280" s="100"/>
      <c r="M10280" s="100"/>
      <c r="Q10280" s="99"/>
      <c r="R10280" s="340"/>
      <c r="S10280" s="119"/>
      <c r="T10280" s="123"/>
      <c r="U10280" s="119"/>
      <c r="V10280" s="99"/>
      <c r="W10280" s="127"/>
      <c r="X10280" s="99"/>
      <c r="Y10280" s="127"/>
    </row>
    <row r="10281" spans="3:25" ht="19" hidden="1">
      <c r="C10281" s="933"/>
      <c r="D10281" s="933"/>
      <c r="E10281" s="19"/>
      <c r="I10281" s="100"/>
      <c r="M10281" s="100"/>
      <c r="Q10281" s="99"/>
      <c r="R10281" s="340"/>
      <c r="S10281" s="119"/>
      <c r="T10281" s="123"/>
      <c r="U10281" s="119"/>
      <c r="V10281" s="99"/>
      <c r="W10281" s="127"/>
      <c r="X10281" s="99"/>
      <c r="Y10281" s="127"/>
    </row>
    <row r="10282" spans="3:25" ht="19" hidden="1">
      <c r="C10282" s="933"/>
      <c r="D10282" s="933"/>
      <c r="E10282" s="19"/>
      <c r="I10282" s="100"/>
      <c r="M10282" s="100"/>
      <c r="Q10282" s="99"/>
      <c r="R10282" s="340"/>
      <c r="S10282" s="119"/>
      <c r="T10282" s="123"/>
      <c r="U10282" s="119"/>
      <c r="V10282" s="99"/>
      <c r="W10282" s="127"/>
      <c r="X10282" s="99"/>
      <c r="Y10282" s="127"/>
    </row>
    <row r="10283" spans="3:25" ht="19" hidden="1">
      <c r="C10283" s="933"/>
      <c r="D10283" s="933"/>
      <c r="E10283" s="19"/>
      <c r="I10283" s="100"/>
      <c r="M10283" s="100"/>
      <c r="Q10283" s="99"/>
      <c r="R10283" s="340"/>
      <c r="S10283" s="119"/>
      <c r="T10283" s="123"/>
      <c r="U10283" s="119"/>
      <c r="V10283" s="99"/>
      <c r="W10283" s="127"/>
      <c r="X10283" s="99"/>
      <c r="Y10283" s="127"/>
    </row>
    <row r="10284" spans="3:25" ht="19" hidden="1">
      <c r="C10284" s="933"/>
      <c r="D10284" s="933"/>
      <c r="E10284" s="19"/>
      <c r="I10284" s="100"/>
      <c r="M10284" s="100"/>
      <c r="Q10284" s="99"/>
      <c r="R10284" s="340"/>
      <c r="S10284" s="119"/>
      <c r="T10284" s="123"/>
      <c r="U10284" s="119"/>
      <c r="V10284" s="99"/>
      <c r="W10284" s="127"/>
      <c r="X10284" s="99"/>
      <c r="Y10284" s="127"/>
    </row>
    <row r="10285" spans="3:25" ht="19" hidden="1">
      <c r="C10285" s="933"/>
      <c r="D10285" s="933"/>
      <c r="E10285" s="19"/>
      <c r="I10285" s="100"/>
      <c r="M10285" s="100"/>
      <c r="Q10285" s="99"/>
      <c r="R10285" s="340"/>
      <c r="S10285" s="119"/>
      <c r="T10285" s="123"/>
      <c r="U10285" s="119"/>
      <c r="V10285" s="99"/>
      <c r="W10285" s="127"/>
      <c r="X10285" s="99"/>
      <c r="Y10285" s="127"/>
    </row>
    <row r="10286" spans="3:25" ht="19" hidden="1">
      <c r="C10286" s="933"/>
      <c r="D10286" s="933"/>
      <c r="E10286" s="19"/>
      <c r="I10286" s="100"/>
      <c r="M10286" s="100"/>
      <c r="Q10286" s="99"/>
      <c r="R10286" s="340"/>
      <c r="S10286" s="119"/>
      <c r="T10286" s="123"/>
      <c r="U10286" s="119"/>
      <c r="V10286" s="99"/>
      <c r="W10286" s="127"/>
      <c r="X10286" s="99"/>
      <c r="Y10286" s="127"/>
    </row>
    <row r="10287" spans="3:25" ht="19" hidden="1">
      <c r="C10287" s="933"/>
      <c r="D10287" s="933"/>
      <c r="E10287" s="19"/>
      <c r="I10287" s="100"/>
      <c r="M10287" s="100"/>
      <c r="Q10287" s="99"/>
      <c r="R10287" s="340"/>
      <c r="S10287" s="119"/>
      <c r="T10287" s="123"/>
      <c r="U10287" s="119"/>
      <c r="V10287" s="99"/>
      <c r="W10287" s="127"/>
      <c r="X10287" s="99"/>
      <c r="Y10287" s="127"/>
    </row>
    <row r="10288" spans="3:25" ht="19" hidden="1">
      <c r="C10288" s="933"/>
      <c r="D10288" s="933"/>
      <c r="E10288" s="19"/>
      <c r="I10288" s="100"/>
      <c r="M10288" s="100"/>
      <c r="Q10288" s="99"/>
      <c r="R10288" s="340"/>
      <c r="S10288" s="119"/>
      <c r="T10288" s="123"/>
      <c r="U10288" s="119"/>
      <c r="V10288" s="99"/>
      <c r="W10288" s="127"/>
      <c r="X10288" s="99"/>
      <c r="Y10288" s="127"/>
    </row>
    <row r="10289" spans="3:25" ht="19" hidden="1">
      <c r="C10289" s="933"/>
      <c r="D10289" s="933"/>
      <c r="E10289" s="19"/>
      <c r="I10289" s="100"/>
      <c r="M10289" s="100"/>
      <c r="Q10289" s="99"/>
      <c r="R10289" s="340"/>
      <c r="S10289" s="119"/>
      <c r="T10289" s="123"/>
      <c r="U10289" s="119"/>
      <c r="V10289" s="99"/>
      <c r="W10289" s="127"/>
      <c r="X10289" s="99"/>
      <c r="Y10289" s="127"/>
    </row>
    <row r="10290" spans="3:25" ht="19" hidden="1">
      <c r="C10290" s="933"/>
      <c r="D10290" s="933"/>
      <c r="E10290" s="19"/>
      <c r="I10290" s="100"/>
      <c r="M10290" s="100"/>
      <c r="Q10290" s="99"/>
      <c r="R10290" s="340"/>
      <c r="S10290" s="119"/>
      <c r="T10290" s="123"/>
      <c r="U10290" s="119"/>
      <c r="V10290" s="99"/>
      <c r="W10290" s="127"/>
      <c r="X10290" s="99"/>
      <c r="Y10290" s="127"/>
    </row>
    <row r="10291" spans="3:25" ht="19" hidden="1">
      <c r="C10291" s="933"/>
      <c r="D10291" s="933"/>
      <c r="E10291" s="19"/>
      <c r="I10291" s="100"/>
      <c r="M10291" s="100"/>
      <c r="Q10291" s="99"/>
      <c r="R10291" s="340"/>
      <c r="S10291" s="119"/>
      <c r="T10291" s="123"/>
      <c r="U10291" s="119"/>
      <c r="V10291" s="99"/>
      <c r="W10291" s="127"/>
      <c r="X10291" s="99"/>
      <c r="Y10291" s="127"/>
    </row>
    <row r="10292" spans="3:25" ht="19" hidden="1">
      <c r="C10292" s="933"/>
      <c r="D10292" s="933"/>
      <c r="E10292" s="19"/>
      <c r="I10292" s="100"/>
      <c r="M10292" s="100"/>
      <c r="Q10292" s="99"/>
      <c r="R10292" s="340"/>
      <c r="S10292" s="119"/>
      <c r="T10292" s="123"/>
      <c r="U10292" s="119"/>
      <c r="V10292" s="99"/>
      <c r="W10292" s="127"/>
      <c r="X10292" s="99"/>
      <c r="Y10292" s="127"/>
    </row>
    <row r="10293" spans="3:25" ht="19" hidden="1">
      <c r="C10293" s="933"/>
      <c r="D10293" s="933"/>
      <c r="E10293" s="19"/>
      <c r="I10293" s="100"/>
      <c r="M10293" s="100"/>
      <c r="Q10293" s="99"/>
      <c r="R10293" s="340"/>
      <c r="S10293" s="119"/>
      <c r="T10293" s="123"/>
      <c r="U10293" s="119"/>
      <c r="V10293" s="99"/>
      <c r="W10293" s="127"/>
      <c r="X10293" s="99"/>
      <c r="Y10293" s="127"/>
    </row>
    <row r="10294" spans="3:25" ht="19" hidden="1">
      <c r="C10294" s="933"/>
      <c r="D10294" s="933"/>
      <c r="E10294" s="19"/>
      <c r="I10294" s="100"/>
      <c r="M10294" s="100"/>
      <c r="Q10294" s="99"/>
      <c r="R10294" s="340"/>
      <c r="S10294" s="119"/>
      <c r="T10294" s="123"/>
      <c r="U10294" s="119"/>
      <c r="V10294" s="99"/>
      <c r="W10294" s="127"/>
      <c r="X10294" s="99"/>
      <c r="Y10294" s="127"/>
    </row>
    <row r="10295" spans="3:25" ht="19" hidden="1">
      <c r="C10295" s="933"/>
      <c r="D10295" s="933"/>
      <c r="E10295" s="19"/>
      <c r="I10295" s="100"/>
      <c r="M10295" s="100"/>
      <c r="Q10295" s="99"/>
      <c r="R10295" s="340"/>
      <c r="S10295" s="119"/>
      <c r="T10295" s="123"/>
      <c r="U10295" s="119"/>
      <c r="V10295" s="99"/>
      <c r="W10295" s="127"/>
      <c r="X10295" s="99"/>
      <c r="Y10295" s="127"/>
    </row>
    <row r="10296" spans="3:25" ht="19" hidden="1">
      <c r="C10296" s="933"/>
      <c r="D10296" s="933"/>
      <c r="E10296" s="19"/>
      <c r="I10296" s="100"/>
      <c r="M10296" s="100"/>
      <c r="Q10296" s="99"/>
      <c r="R10296" s="340"/>
      <c r="S10296" s="119"/>
      <c r="T10296" s="123"/>
      <c r="U10296" s="119"/>
      <c r="V10296" s="99"/>
      <c r="W10296" s="127"/>
      <c r="X10296" s="99"/>
      <c r="Y10296" s="127"/>
    </row>
    <row r="10297" spans="3:25" ht="19" hidden="1">
      <c r="C10297" s="933"/>
      <c r="D10297" s="933"/>
      <c r="E10297" s="19"/>
      <c r="I10297" s="100"/>
      <c r="M10297" s="100"/>
      <c r="Q10297" s="99"/>
      <c r="R10297" s="340"/>
      <c r="S10297" s="119"/>
      <c r="T10297" s="123"/>
      <c r="U10297" s="119"/>
      <c r="V10297" s="99"/>
      <c r="W10297" s="127"/>
      <c r="X10297" s="99"/>
      <c r="Y10297" s="127"/>
    </row>
    <row r="10298" spans="3:25" ht="19" hidden="1">
      <c r="C10298" s="933"/>
      <c r="D10298" s="933"/>
      <c r="E10298" s="19"/>
      <c r="I10298" s="100"/>
      <c r="M10298" s="100"/>
      <c r="Q10298" s="99"/>
      <c r="R10298" s="340"/>
      <c r="S10298" s="119"/>
      <c r="T10298" s="123"/>
      <c r="U10298" s="119"/>
      <c r="V10298" s="99"/>
      <c r="W10298" s="127"/>
      <c r="X10298" s="99"/>
      <c r="Y10298" s="127"/>
    </row>
    <row r="10299" spans="3:25" ht="19" hidden="1">
      <c r="C10299" s="933"/>
      <c r="D10299" s="933"/>
      <c r="E10299" s="19"/>
      <c r="I10299" s="100"/>
      <c r="M10299" s="100"/>
      <c r="Q10299" s="99"/>
      <c r="R10299" s="340"/>
      <c r="S10299" s="119"/>
      <c r="T10299" s="123"/>
      <c r="U10299" s="119"/>
      <c r="V10299" s="99"/>
      <c r="W10299" s="127"/>
      <c r="X10299" s="99"/>
      <c r="Y10299" s="127"/>
    </row>
    <row r="10300" spans="3:25" ht="19" hidden="1">
      <c r="C10300" s="933"/>
      <c r="D10300" s="933"/>
      <c r="E10300" s="19"/>
      <c r="I10300" s="100"/>
      <c r="M10300" s="100"/>
      <c r="Q10300" s="99"/>
      <c r="R10300" s="340"/>
      <c r="S10300" s="119"/>
      <c r="T10300" s="123"/>
      <c r="U10300" s="119"/>
      <c r="V10300" s="99"/>
      <c r="W10300" s="127"/>
      <c r="X10300" s="99"/>
      <c r="Y10300" s="127"/>
    </row>
    <row r="10301" spans="3:25" ht="19" hidden="1">
      <c r="C10301" s="933"/>
      <c r="D10301" s="933"/>
      <c r="E10301" s="19"/>
      <c r="I10301" s="100"/>
      <c r="M10301" s="100"/>
      <c r="Q10301" s="99"/>
      <c r="R10301" s="340"/>
      <c r="S10301" s="119"/>
      <c r="T10301" s="123"/>
      <c r="U10301" s="119"/>
      <c r="V10301" s="99"/>
      <c r="W10301" s="127"/>
      <c r="X10301" s="99"/>
      <c r="Y10301" s="127"/>
    </row>
    <row r="10302" spans="3:25" ht="19" hidden="1">
      <c r="C10302" s="933"/>
      <c r="D10302" s="933"/>
      <c r="E10302" s="19"/>
      <c r="I10302" s="100"/>
      <c r="M10302" s="100"/>
      <c r="Q10302" s="99"/>
      <c r="R10302" s="340"/>
      <c r="S10302" s="119"/>
      <c r="T10302" s="123"/>
      <c r="U10302" s="119"/>
      <c r="V10302" s="99"/>
      <c r="W10302" s="127"/>
      <c r="X10302" s="99"/>
      <c r="Y10302" s="127"/>
    </row>
    <row r="10303" spans="3:25" ht="19" hidden="1">
      <c r="C10303" s="933"/>
      <c r="D10303" s="933"/>
      <c r="E10303" s="19"/>
      <c r="I10303" s="100"/>
      <c r="M10303" s="100"/>
      <c r="Q10303" s="99"/>
      <c r="R10303" s="340"/>
      <c r="S10303" s="119"/>
      <c r="T10303" s="123"/>
      <c r="U10303" s="119"/>
      <c r="V10303" s="99"/>
      <c r="W10303" s="127"/>
      <c r="X10303" s="99"/>
      <c r="Y10303" s="127"/>
    </row>
    <row r="10304" spans="3:25" ht="19" hidden="1">
      <c r="C10304" s="933"/>
      <c r="D10304" s="933"/>
      <c r="E10304" s="19"/>
      <c r="I10304" s="100"/>
      <c r="M10304" s="100"/>
      <c r="Q10304" s="99"/>
      <c r="R10304" s="340"/>
      <c r="S10304" s="119"/>
      <c r="T10304" s="123"/>
      <c r="U10304" s="119"/>
      <c r="V10304" s="99"/>
      <c r="W10304" s="127"/>
      <c r="X10304" s="99"/>
      <c r="Y10304" s="127"/>
    </row>
    <row r="10305" spans="3:25" ht="19" hidden="1">
      <c r="C10305" s="933"/>
      <c r="D10305" s="933"/>
      <c r="E10305" s="19"/>
      <c r="I10305" s="100"/>
      <c r="M10305" s="100"/>
      <c r="Q10305" s="99"/>
      <c r="R10305" s="340"/>
      <c r="S10305" s="119"/>
      <c r="T10305" s="123"/>
      <c r="U10305" s="119"/>
      <c r="V10305" s="99"/>
      <c r="W10305" s="127"/>
      <c r="X10305" s="99"/>
      <c r="Y10305" s="127"/>
    </row>
    <row r="10306" spans="3:25" ht="19" hidden="1">
      <c r="C10306" s="933"/>
      <c r="D10306" s="933"/>
      <c r="E10306" s="19"/>
      <c r="I10306" s="100"/>
      <c r="M10306" s="100"/>
      <c r="Q10306" s="99"/>
      <c r="R10306" s="340"/>
      <c r="S10306" s="119"/>
      <c r="T10306" s="123"/>
      <c r="U10306" s="119"/>
      <c r="V10306" s="99"/>
      <c r="W10306" s="127"/>
      <c r="X10306" s="99"/>
      <c r="Y10306" s="127"/>
    </row>
    <row r="10307" spans="3:25" ht="19" hidden="1">
      <c r="C10307" s="933"/>
      <c r="D10307" s="933"/>
      <c r="E10307" s="19"/>
      <c r="I10307" s="100"/>
      <c r="M10307" s="100"/>
      <c r="Q10307" s="99"/>
      <c r="R10307" s="340"/>
      <c r="S10307" s="119"/>
      <c r="T10307" s="123"/>
      <c r="U10307" s="119"/>
      <c r="V10307" s="99"/>
      <c r="W10307" s="127"/>
      <c r="X10307" s="99"/>
      <c r="Y10307" s="127"/>
    </row>
    <row r="10308" spans="3:25" ht="19" hidden="1">
      <c r="C10308" s="933"/>
      <c r="D10308" s="933"/>
      <c r="E10308" s="19"/>
      <c r="I10308" s="100"/>
      <c r="M10308" s="100"/>
      <c r="Q10308" s="99"/>
      <c r="R10308" s="340"/>
      <c r="S10308" s="119"/>
      <c r="T10308" s="123"/>
      <c r="U10308" s="119"/>
      <c r="V10308" s="99"/>
      <c r="W10308" s="127"/>
      <c r="X10308" s="99"/>
      <c r="Y10308" s="127"/>
    </row>
    <row r="10309" spans="3:25" ht="19" hidden="1">
      <c r="C10309" s="933"/>
      <c r="D10309" s="933"/>
      <c r="E10309" s="19"/>
      <c r="I10309" s="100"/>
      <c r="M10309" s="100"/>
      <c r="Q10309" s="99"/>
      <c r="R10309" s="340"/>
      <c r="S10309" s="119"/>
      <c r="T10309" s="123"/>
      <c r="U10309" s="119"/>
      <c r="V10309" s="99"/>
      <c r="W10309" s="127"/>
      <c r="X10309" s="99"/>
      <c r="Y10309" s="127"/>
    </row>
    <row r="10310" spans="3:25" ht="19" hidden="1">
      <c r="C10310" s="933"/>
      <c r="D10310" s="933"/>
      <c r="E10310" s="19"/>
      <c r="I10310" s="100"/>
      <c r="M10310" s="100"/>
      <c r="Q10310" s="99"/>
      <c r="R10310" s="340"/>
      <c r="S10310" s="119"/>
      <c r="T10310" s="123"/>
      <c r="U10310" s="119"/>
      <c r="V10310" s="99"/>
      <c r="W10310" s="127"/>
      <c r="X10310" s="99"/>
      <c r="Y10310" s="127"/>
    </row>
    <row r="10311" spans="3:25" ht="19" hidden="1">
      <c r="C10311" s="933"/>
      <c r="D10311" s="933"/>
      <c r="E10311" s="19"/>
      <c r="I10311" s="100"/>
      <c r="M10311" s="100"/>
      <c r="Q10311" s="99"/>
      <c r="R10311" s="340"/>
      <c r="S10311" s="119"/>
      <c r="T10311" s="123"/>
      <c r="U10311" s="119"/>
      <c r="V10311" s="99"/>
      <c r="W10311" s="127"/>
      <c r="X10311" s="99"/>
      <c r="Y10311" s="127"/>
    </row>
    <row r="10312" spans="3:25" ht="19" hidden="1">
      <c r="C10312" s="933"/>
      <c r="D10312" s="933"/>
      <c r="E10312" s="19"/>
      <c r="I10312" s="100"/>
      <c r="M10312" s="100"/>
      <c r="Q10312" s="99"/>
      <c r="R10312" s="340"/>
      <c r="S10312" s="119"/>
      <c r="T10312" s="123"/>
      <c r="U10312" s="119"/>
      <c r="V10312" s="99"/>
      <c r="W10312" s="127"/>
      <c r="X10312" s="99"/>
      <c r="Y10312" s="127"/>
    </row>
    <row r="10313" spans="3:25" ht="19" hidden="1">
      <c r="C10313" s="933"/>
      <c r="D10313" s="933"/>
      <c r="E10313" s="19"/>
      <c r="I10313" s="100"/>
      <c r="M10313" s="100"/>
      <c r="Q10313" s="99"/>
      <c r="R10313" s="340"/>
      <c r="S10313" s="119"/>
      <c r="T10313" s="123"/>
      <c r="U10313" s="119"/>
      <c r="V10313" s="99"/>
      <c r="W10313" s="127"/>
      <c r="X10313" s="99"/>
      <c r="Y10313" s="127"/>
    </row>
    <row r="10314" spans="3:25" ht="19" hidden="1">
      <c r="C10314" s="933"/>
      <c r="D10314" s="933"/>
      <c r="E10314" s="19"/>
      <c r="I10314" s="100"/>
      <c r="M10314" s="100"/>
      <c r="Q10314" s="99"/>
      <c r="R10314" s="340"/>
      <c r="S10314" s="119"/>
      <c r="T10314" s="123"/>
      <c r="U10314" s="119"/>
      <c r="V10314" s="99"/>
      <c r="W10314" s="127"/>
      <c r="X10314" s="99"/>
      <c r="Y10314" s="127"/>
    </row>
    <row r="10315" spans="3:25" ht="19" hidden="1">
      <c r="C10315" s="933"/>
      <c r="D10315" s="933"/>
      <c r="E10315" s="19"/>
      <c r="I10315" s="100"/>
      <c r="M10315" s="100"/>
      <c r="Q10315" s="99"/>
      <c r="R10315" s="340"/>
      <c r="S10315" s="119"/>
      <c r="T10315" s="123"/>
      <c r="U10315" s="119"/>
      <c r="V10315" s="99"/>
      <c r="W10315" s="127"/>
      <c r="X10315" s="99"/>
      <c r="Y10315" s="127"/>
    </row>
    <row r="10316" spans="3:25" ht="19" hidden="1">
      <c r="C10316" s="933"/>
      <c r="D10316" s="933"/>
      <c r="E10316" s="19"/>
      <c r="I10316" s="100"/>
      <c r="M10316" s="100"/>
      <c r="Q10316" s="99"/>
      <c r="R10316" s="340"/>
      <c r="S10316" s="119"/>
      <c r="T10316" s="123"/>
      <c r="U10316" s="119"/>
      <c r="V10316" s="99"/>
      <c r="W10316" s="127"/>
      <c r="X10316" s="99"/>
      <c r="Y10316" s="127"/>
    </row>
    <row r="10317" spans="3:25" ht="19" hidden="1">
      <c r="C10317" s="933"/>
      <c r="D10317" s="933"/>
      <c r="E10317" s="19"/>
      <c r="I10317" s="100"/>
      <c r="M10317" s="100"/>
      <c r="Q10317" s="99"/>
      <c r="R10317" s="340"/>
      <c r="S10317" s="119"/>
      <c r="T10317" s="123"/>
      <c r="U10317" s="119"/>
      <c r="V10317" s="99"/>
      <c r="W10317" s="127"/>
      <c r="X10317" s="99"/>
      <c r="Y10317" s="127"/>
    </row>
    <row r="10318" spans="3:25" ht="19" hidden="1">
      <c r="C10318" s="933"/>
      <c r="D10318" s="933"/>
      <c r="E10318" s="19"/>
      <c r="I10318" s="100"/>
      <c r="M10318" s="100"/>
      <c r="Q10318" s="99"/>
      <c r="R10318" s="340"/>
      <c r="S10318" s="119"/>
      <c r="T10318" s="123"/>
      <c r="U10318" s="119"/>
      <c r="V10318" s="99"/>
      <c r="W10318" s="127"/>
      <c r="X10318" s="99"/>
      <c r="Y10318" s="127"/>
    </row>
    <row r="10319" spans="3:25" ht="19" hidden="1">
      <c r="C10319" s="933"/>
      <c r="D10319" s="933"/>
      <c r="E10319" s="19"/>
      <c r="I10319" s="100"/>
      <c r="M10319" s="100"/>
      <c r="Q10319" s="99"/>
      <c r="R10319" s="340"/>
      <c r="S10319" s="119"/>
      <c r="T10319" s="123"/>
      <c r="U10319" s="119"/>
      <c r="V10319" s="99"/>
      <c r="W10319" s="127"/>
      <c r="X10319" s="99"/>
      <c r="Y10319" s="127"/>
    </row>
    <row r="10320" spans="3:25" ht="19" hidden="1">
      <c r="C10320" s="933"/>
      <c r="D10320" s="933"/>
      <c r="E10320" s="19"/>
      <c r="I10320" s="100"/>
      <c r="M10320" s="100"/>
      <c r="Q10320" s="99"/>
      <c r="R10320" s="340"/>
      <c r="S10320" s="119"/>
      <c r="T10320" s="123"/>
      <c r="U10320" s="119"/>
      <c r="V10320" s="99"/>
      <c r="W10320" s="127"/>
      <c r="X10320" s="99"/>
      <c r="Y10320" s="127"/>
    </row>
    <row r="10321" spans="3:25" ht="19" hidden="1">
      <c r="C10321" s="933"/>
      <c r="D10321" s="933"/>
      <c r="E10321" s="19"/>
      <c r="I10321" s="100"/>
      <c r="M10321" s="100"/>
      <c r="Q10321" s="99"/>
      <c r="R10321" s="340"/>
      <c r="S10321" s="119"/>
      <c r="T10321" s="123"/>
      <c r="U10321" s="119"/>
      <c r="V10321" s="99"/>
      <c r="W10321" s="127"/>
      <c r="X10321" s="99"/>
      <c r="Y10321" s="127"/>
    </row>
    <row r="10322" spans="3:25" ht="19" hidden="1">
      <c r="C10322" s="933"/>
      <c r="D10322" s="933"/>
      <c r="E10322" s="19"/>
      <c r="I10322" s="100"/>
      <c r="M10322" s="100"/>
      <c r="Q10322" s="99"/>
      <c r="R10322" s="340"/>
      <c r="S10322" s="119"/>
      <c r="T10322" s="123"/>
      <c r="U10322" s="119"/>
      <c r="V10322" s="99"/>
      <c r="W10322" s="127"/>
      <c r="X10322" s="99"/>
      <c r="Y10322" s="127"/>
    </row>
    <row r="10323" spans="3:25" ht="19" hidden="1">
      <c r="C10323" s="933"/>
      <c r="D10323" s="933"/>
      <c r="E10323" s="19"/>
      <c r="I10323" s="100"/>
      <c r="M10323" s="100"/>
      <c r="Q10323" s="99"/>
      <c r="R10323" s="340"/>
      <c r="S10323" s="119"/>
      <c r="T10323" s="123"/>
      <c r="U10323" s="119"/>
      <c r="V10323" s="99"/>
      <c r="W10323" s="127"/>
      <c r="X10323" s="99"/>
      <c r="Y10323" s="127"/>
    </row>
    <row r="10324" spans="3:25" ht="19" hidden="1">
      <c r="C10324" s="933"/>
      <c r="D10324" s="933"/>
      <c r="E10324" s="19"/>
      <c r="I10324" s="100"/>
      <c r="M10324" s="100"/>
      <c r="Q10324" s="99"/>
      <c r="R10324" s="340"/>
      <c r="S10324" s="119"/>
      <c r="T10324" s="123"/>
      <c r="U10324" s="119"/>
      <c r="V10324" s="99"/>
      <c r="W10324" s="127"/>
      <c r="X10324" s="99"/>
      <c r="Y10324" s="127"/>
    </row>
    <row r="10325" spans="3:25" ht="19" hidden="1">
      <c r="C10325" s="933"/>
      <c r="D10325" s="933"/>
      <c r="E10325" s="19"/>
      <c r="I10325" s="100"/>
      <c r="M10325" s="100"/>
      <c r="Q10325" s="99"/>
      <c r="R10325" s="340"/>
      <c r="S10325" s="119"/>
      <c r="T10325" s="123"/>
      <c r="U10325" s="119"/>
      <c r="V10325" s="99"/>
      <c r="W10325" s="127"/>
      <c r="X10325" s="99"/>
      <c r="Y10325" s="127"/>
    </row>
    <row r="10326" spans="3:25" ht="19" hidden="1">
      <c r="C10326" s="933"/>
      <c r="D10326" s="933"/>
      <c r="E10326" s="19"/>
      <c r="I10326" s="100"/>
      <c r="M10326" s="100"/>
      <c r="Q10326" s="99"/>
      <c r="R10326" s="340"/>
      <c r="S10326" s="119"/>
      <c r="T10326" s="123"/>
      <c r="U10326" s="119"/>
      <c r="V10326" s="99"/>
      <c r="W10326" s="127"/>
      <c r="X10326" s="99"/>
      <c r="Y10326" s="127"/>
    </row>
    <row r="10327" spans="3:25" ht="19" hidden="1">
      <c r="C10327" s="933"/>
      <c r="D10327" s="933"/>
      <c r="E10327" s="19"/>
      <c r="I10327" s="100"/>
      <c r="M10327" s="100"/>
      <c r="Q10327" s="99"/>
      <c r="R10327" s="340"/>
      <c r="S10327" s="119"/>
      <c r="T10327" s="123"/>
      <c r="U10327" s="119"/>
      <c r="V10327" s="99"/>
      <c r="W10327" s="127"/>
      <c r="X10327" s="99"/>
      <c r="Y10327" s="127"/>
    </row>
    <row r="10328" spans="3:25" ht="19" hidden="1">
      <c r="C10328" s="933"/>
      <c r="D10328" s="933"/>
      <c r="E10328" s="19"/>
      <c r="I10328" s="100"/>
      <c r="M10328" s="100"/>
      <c r="Q10328" s="99"/>
      <c r="R10328" s="340"/>
      <c r="S10328" s="119"/>
      <c r="T10328" s="123"/>
      <c r="U10328" s="119"/>
      <c r="V10328" s="99"/>
      <c r="W10328" s="127"/>
      <c r="X10328" s="99"/>
      <c r="Y10328" s="127"/>
    </row>
    <row r="10329" spans="3:25" ht="19" hidden="1">
      <c r="C10329" s="933"/>
      <c r="D10329" s="933"/>
      <c r="E10329" s="19"/>
      <c r="I10329" s="100"/>
      <c r="M10329" s="100"/>
      <c r="Q10329" s="99"/>
      <c r="R10329" s="340"/>
      <c r="S10329" s="119"/>
      <c r="T10329" s="123"/>
      <c r="U10329" s="119"/>
      <c r="V10329" s="99"/>
      <c r="W10329" s="127"/>
      <c r="X10329" s="99"/>
      <c r="Y10329" s="127"/>
    </row>
    <row r="10330" spans="3:25" ht="19" hidden="1">
      <c r="C10330" s="933"/>
      <c r="D10330" s="933"/>
      <c r="E10330" s="19"/>
      <c r="I10330" s="100"/>
      <c r="M10330" s="100"/>
      <c r="Q10330" s="99"/>
      <c r="R10330" s="340"/>
      <c r="S10330" s="119"/>
      <c r="T10330" s="123"/>
      <c r="U10330" s="119"/>
      <c r="V10330" s="99"/>
      <c r="W10330" s="127"/>
      <c r="X10330" s="99"/>
      <c r="Y10330" s="127"/>
    </row>
    <row r="10331" spans="3:25" ht="19" hidden="1">
      <c r="C10331" s="933"/>
      <c r="D10331" s="933"/>
      <c r="E10331" s="19"/>
      <c r="I10331" s="100"/>
      <c r="M10331" s="100"/>
      <c r="Q10331" s="99"/>
      <c r="R10331" s="340"/>
      <c r="S10331" s="119"/>
      <c r="T10331" s="123"/>
      <c r="U10331" s="119"/>
      <c r="V10331" s="99"/>
      <c r="W10331" s="127"/>
      <c r="X10331" s="99"/>
      <c r="Y10331" s="127"/>
    </row>
    <row r="10332" spans="3:25" ht="19" hidden="1">
      <c r="C10332" s="933"/>
      <c r="D10332" s="933"/>
      <c r="E10332" s="19"/>
      <c r="I10332" s="100"/>
      <c r="M10332" s="100"/>
      <c r="Q10332" s="99"/>
      <c r="R10332" s="340"/>
      <c r="S10332" s="119"/>
      <c r="T10332" s="123"/>
      <c r="U10332" s="119"/>
      <c r="V10332" s="99"/>
      <c r="W10332" s="127"/>
      <c r="X10332" s="99"/>
      <c r="Y10332" s="127"/>
    </row>
    <row r="10333" spans="3:25" ht="19" hidden="1">
      <c r="C10333" s="933"/>
      <c r="D10333" s="933"/>
      <c r="E10333" s="19"/>
      <c r="I10333" s="100"/>
      <c r="M10333" s="100"/>
      <c r="Q10333" s="99"/>
      <c r="R10333" s="340"/>
      <c r="S10333" s="119"/>
      <c r="T10333" s="123"/>
      <c r="U10333" s="119"/>
      <c r="V10333" s="99"/>
      <c r="W10333" s="127"/>
      <c r="X10333" s="99"/>
      <c r="Y10333" s="127"/>
    </row>
    <row r="10334" spans="3:25" ht="19" hidden="1">
      <c r="C10334" s="933"/>
      <c r="D10334" s="933"/>
      <c r="E10334" s="19"/>
      <c r="I10334" s="100"/>
      <c r="M10334" s="100"/>
      <c r="Q10334" s="99"/>
      <c r="R10334" s="340"/>
      <c r="S10334" s="119"/>
      <c r="T10334" s="123"/>
      <c r="U10334" s="119"/>
      <c r="V10334" s="99"/>
      <c r="W10334" s="127"/>
      <c r="X10334" s="99"/>
      <c r="Y10334" s="127"/>
    </row>
    <row r="10335" spans="3:25" ht="19" hidden="1">
      <c r="C10335" s="933"/>
      <c r="D10335" s="933"/>
      <c r="E10335" s="19"/>
      <c r="I10335" s="100"/>
      <c r="M10335" s="100"/>
      <c r="Q10335" s="99"/>
      <c r="R10335" s="340"/>
      <c r="S10335" s="119"/>
      <c r="T10335" s="123"/>
      <c r="U10335" s="119"/>
      <c r="V10335" s="99"/>
      <c r="W10335" s="127"/>
      <c r="X10335" s="99"/>
      <c r="Y10335" s="127"/>
    </row>
    <row r="10336" spans="3:25" ht="19" hidden="1">
      <c r="C10336" s="933"/>
      <c r="D10336" s="933"/>
      <c r="E10336" s="19"/>
      <c r="I10336" s="100"/>
      <c r="M10336" s="100"/>
      <c r="Q10336" s="99"/>
      <c r="R10336" s="340"/>
      <c r="S10336" s="119"/>
      <c r="T10336" s="123"/>
      <c r="U10336" s="119"/>
      <c r="V10336" s="99"/>
      <c r="W10336" s="127"/>
      <c r="X10336" s="99"/>
      <c r="Y10336" s="127"/>
    </row>
    <row r="10337" spans="3:25" ht="19" hidden="1">
      <c r="C10337" s="933"/>
      <c r="D10337" s="933"/>
      <c r="E10337" s="19"/>
      <c r="I10337" s="100"/>
      <c r="M10337" s="100"/>
      <c r="Q10337" s="99"/>
      <c r="R10337" s="340"/>
      <c r="S10337" s="119"/>
      <c r="T10337" s="123"/>
      <c r="U10337" s="119"/>
      <c r="V10337" s="99"/>
      <c r="W10337" s="127"/>
      <c r="X10337" s="99"/>
      <c r="Y10337" s="127"/>
    </row>
    <row r="10338" spans="3:25" ht="19" hidden="1">
      <c r="C10338" s="933"/>
      <c r="D10338" s="933"/>
      <c r="E10338" s="19"/>
      <c r="I10338" s="100"/>
      <c r="M10338" s="100"/>
      <c r="Q10338" s="99"/>
      <c r="R10338" s="340"/>
      <c r="S10338" s="119"/>
      <c r="T10338" s="123"/>
      <c r="U10338" s="119"/>
      <c r="V10338" s="99"/>
      <c r="W10338" s="127"/>
      <c r="X10338" s="99"/>
      <c r="Y10338" s="127"/>
    </row>
    <row r="10339" spans="3:25" ht="19" hidden="1">
      <c r="C10339" s="933"/>
      <c r="D10339" s="933"/>
      <c r="E10339" s="19"/>
      <c r="I10339" s="100"/>
      <c r="M10339" s="100"/>
      <c r="Q10339" s="99"/>
      <c r="R10339" s="340"/>
      <c r="S10339" s="119"/>
      <c r="T10339" s="123"/>
      <c r="U10339" s="119"/>
      <c r="V10339" s="99"/>
      <c r="W10339" s="127"/>
      <c r="X10339" s="99"/>
      <c r="Y10339" s="127"/>
    </row>
    <row r="10340" spans="3:25" ht="19" hidden="1">
      <c r="C10340" s="933"/>
      <c r="D10340" s="933"/>
      <c r="E10340" s="19"/>
      <c r="I10340" s="100"/>
      <c r="M10340" s="100"/>
      <c r="Q10340" s="99"/>
      <c r="R10340" s="340"/>
      <c r="S10340" s="119"/>
      <c r="T10340" s="123"/>
      <c r="U10340" s="119"/>
      <c r="V10340" s="99"/>
      <c r="W10340" s="127"/>
      <c r="X10340" s="99"/>
      <c r="Y10340" s="127"/>
    </row>
    <row r="10341" spans="3:25" ht="19" hidden="1">
      <c r="C10341" s="933"/>
      <c r="D10341" s="933"/>
      <c r="E10341" s="19"/>
      <c r="I10341" s="100"/>
      <c r="M10341" s="100"/>
      <c r="Q10341" s="99"/>
      <c r="R10341" s="340"/>
      <c r="S10341" s="119"/>
      <c r="T10341" s="123"/>
      <c r="U10341" s="119"/>
      <c r="V10341" s="99"/>
      <c r="W10341" s="127"/>
      <c r="X10341" s="99"/>
      <c r="Y10341" s="127"/>
    </row>
    <row r="10342" spans="3:25" ht="19" hidden="1">
      <c r="C10342" s="933"/>
      <c r="D10342" s="933"/>
      <c r="E10342" s="19"/>
      <c r="I10342" s="100"/>
      <c r="M10342" s="100"/>
      <c r="Q10342" s="99"/>
      <c r="R10342" s="340"/>
      <c r="S10342" s="119"/>
      <c r="T10342" s="123"/>
      <c r="U10342" s="119"/>
      <c r="V10342" s="99"/>
      <c r="W10342" s="127"/>
      <c r="X10342" s="99"/>
      <c r="Y10342" s="127"/>
    </row>
    <row r="10343" spans="3:25" ht="19" hidden="1">
      <c r="C10343" s="933"/>
      <c r="D10343" s="933"/>
      <c r="E10343" s="19"/>
      <c r="I10343" s="100"/>
      <c r="M10343" s="100"/>
      <c r="Q10343" s="99"/>
      <c r="R10343" s="340"/>
      <c r="S10343" s="119"/>
      <c r="T10343" s="123"/>
      <c r="U10343" s="119"/>
      <c r="V10343" s="99"/>
      <c r="W10343" s="127"/>
      <c r="X10343" s="99"/>
      <c r="Y10343" s="127"/>
    </row>
    <row r="10344" spans="3:25" ht="19" hidden="1">
      <c r="C10344" s="933"/>
      <c r="D10344" s="933"/>
      <c r="E10344" s="19"/>
      <c r="I10344" s="100"/>
      <c r="M10344" s="100"/>
      <c r="Q10344" s="99"/>
      <c r="R10344" s="340"/>
      <c r="S10344" s="119"/>
      <c r="T10344" s="123"/>
      <c r="U10344" s="119"/>
      <c r="V10344" s="99"/>
      <c r="W10344" s="127"/>
      <c r="X10344" s="99"/>
      <c r="Y10344" s="127"/>
    </row>
    <row r="10345" spans="3:25" ht="19" hidden="1">
      <c r="C10345" s="933"/>
      <c r="D10345" s="933"/>
      <c r="E10345" s="19"/>
      <c r="I10345" s="100"/>
      <c r="M10345" s="100"/>
      <c r="Q10345" s="99"/>
      <c r="R10345" s="340"/>
      <c r="S10345" s="119"/>
      <c r="T10345" s="123"/>
      <c r="U10345" s="119"/>
      <c r="V10345" s="99"/>
      <c r="W10345" s="127"/>
      <c r="X10345" s="99"/>
      <c r="Y10345" s="127"/>
    </row>
    <row r="10346" spans="3:25" ht="19" hidden="1">
      <c r="C10346" s="933"/>
      <c r="D10346" s="933"/>
      <c r="E10346" s="19"/>
      <c r="I10346" s="100"/>
      <c r="M10346" s="100"/>
      <c r="Q10346" s="99"/>
      <c r="R10346" s="340"/>
      <c r="S10346" s="119"/>
      <c r="T10346" s="123"/>
      <c r="U10346" s="119"/>
      <c r="V10346" s="99"/>
      <c r="W10346" s="127"/>
      <c r="X10346" s="99"/>
      <c r="Y10346" s="127"/>
    </row>
    <row r="10347" spans="3:25" ht="19" hidden="1">
      <c r="C10347" s="933"/>
      <c r="D10347" s="933"/>
      <c r="E10347" s="19"/>
      <c r="I10347" s="100"/>
      <c r="M10347" s="100"/>
      <c r="Q10347" s="99"/>
      <c r="R10347" s="340"/>
      <c r="S10347" s="119"/>
      <c r="T10347" s="123"/>
      <c r="U10347" s="119"/>
      <c r="V10347" s="99"/>
      <c r="W10347" s="127"/>
      <c r="X10347" s="99"/>
      <c r="Y10347" s="127"/>
    </row>
    <row r="10348" spans="3:25" ht="19" hidden="1">
      <c r="C10348" s="933"/>
      <c r="D10348" s="933"/>
      <c r="E10348" s="19"/>
      <c r="I10348" s="100"/>
      <c r="M10348" s="100"/>
      <c r="Q10348" s="99"/>
      <c r="R10348" s="340"/>
      <c r="S10348" s="119"/>
      <c r="T10348" s="123"/>
      <c r="U10348" s="119"/>
      <c r="V10348" s="99"/>
      <c r="W10348" s="127"/>
      <c r="X10348" s="99"/>
      <c r="Y10348" s="127"/>
    </row>
    <row r="10349" spans="3:25" ht="19" hidden="1">
      <c r="C10349" s="933"/>
      <c r="D10349" s="933"/>
      <c r="E10349" s="19"/>
      <c r="I10349" s="100"/>
      <c r="M10349" s="100"/>
      <c r="Q10349" s="99"/>
      <c r="R10349" s="340"/>
      <c r="S10349" s="119"/>
      <c r="T10349" s="123"/>
      <c r="U10349" s="119"/>
      <c r="V10349" s="99"/>
      <c r="W10349" s="127"/>
      <c r="X10349" s="99"/>
      <c r="Y10349" s="127"/>
    </row>
    <row r="10350" spans="3:25" ht="19" hidden="1">
      <c r="C10350" s="933"/>
      <c r="D10350" s="933"/>
      <c r="E10350" s="19"/>
      <c r="I10350" s="100"/>
      <c r="M10350" s="100"/>
      <c r="Q10350" s="99"/>
      <c r="R10350" s="340"/>
      <c r="S10350" s="119"/>
      <c r="T10350" s="123"/>
      <c r="U10350" s="119"/>
      <c r="V10350" s="99"/>
      <c r="W10350" s="127"/>
      <c r="X10350" s="99"/>
      <c r="Y10350" s="127"/>
    </row>
    <row r="10351" spans="3:25" ht="19" hidden="1">
      <c r="C10351" s="933"/>
      <c r="D10351" s="933"/>
      <c r="E10351" s="19"/>
      <c r="I10351" s="100"/>
      <c r="M10351" s="100"/>
      <c r="Q10351" s="99"/>
      <c r="R10351" s="340"/>
      <c r="S10351" s="119"/>
      <c r="T10351" s="123"/>
      <c r="U10351" s="119"/>
      <c r="V10351" s="99"/>
      <c r="W10351" s="127"/>
      <c r="X10351" s="99"/>
      <c r="Y10351" s="127"/>
    </row>
    <row r="10352" spans="3:25" ht="19" hidden="1">
      <c r="C10352" s="933"/>
      <c r="D10352" s="933"/>
      <c r="E10352" s="19"/>
      <c r="I10352" s="100"/>
      <c r="M10352" s="100"/>
      <c r="Q10352" s="99"/>
      <c r="R10352" s="340"/>
      <c r="S10352" s="119"/>
      <c r="T10352" s="123"/>
      <c r="U10352" s="119"/>
      <c r="V10352" s="99"/>
      <c r="W10352" s="127"/>
      <c r="X10352" s="99"/>
      <c r="Y10352" s="127"/>
    </row>
    <row r="10353" spans="3:25" ht="19" hidden="1">
      <c r="C10353" s="933"/>
      <c r="D10353" s="933"/>
      <c r="E10353" s="19"/>
      <c r="I10353" s="100"/>
      <c r="M10353" s="100"/>
      <c r="Q10353" s="99"/>
      <c r="R10353" s="340"/>
      <c r="S10353" s="119"/>
      <c r="T10353" s="123"/>
      <c r="U10353" s="119"/>
      <c r="V10353" s="99"/>
      <c r="W10353" s="127"/>
      <c r="X10353" s="99"/>
      <c r="Y10353" s="127"/>
    </row>
    <row r="10354" spans="3:25" ht="19" hidden="1">
      <c r="C10354" s="933"/>
      <c r="D10354" s="933"/>
      <c r="E10354" s="19"/>
      <c r="I10354" s="100"/>
      <c r="M10354" s="100"/>
      <c r="Q10354" s="99"/>
      <c r="R10354" s="340"/>
      <c r="S10354" s="119"/>
      <c r="T10354" s="123"/>
      <c r="U10354" s="119"/>
      <c r="V10354" s="99"/>
      <c r="W10354" s="127"/>
      <c r="X10354" s="99"/>
      <c r="Y10354" s="127"/>
    </row>
    <row r="10355" spans="3:25" ht="19" hidden="1">
      <c r="C10355" s="933"/>
      <c r="D10355" s="933"/>
      <c r="E10355" s="19"/>
      <c r="I10355" s="100"/>
      <c r="M10355" s="100"/>
      <c r="Q10355" s="99"/>
      <c r="R10355" s="340"/>
      <c r="S10355" s="119"/>
      <c r="T10355" s="123"/>
      <c r="U10355" s="119"/>
      <c r="V10355" s="99"/>
      <c r="W10355" s="127"/>
      <c r="X10355" s="99"/>
      <c r="Y10355" s="127"/>
    </row>
    <row r="10356" spans="3:25" ht="19" hidden="1">
      <c r="C10356" s="933"/>
      <c r="D10356" s="933"/>
      <c r="E10356" s="19"/>
      <c r="I10356" s="100"/>
      <c r="M10356" s="100"/>
      <c r="Q10356" s="99"/>
      <c r="R10356" s="340"/>
      <c r="S10356" s="119"/>
      <c r="T10356" s="123"/>
      <c r="U10356" s="119"/>
      <c r="V10356" s="99"/>
      <c r="W10356" s="127"/>
      <c r="X10356" s="99"/>
      <c r="Y10356" s="127"/>
    </row>
    <row r="10357" spans="3:25" ht="19" hidden="1">
      <c r="C10357" s="933"/>
      <c r="D10357" s="933"/>
      <c r="E10357" s="19"/>
      <c r="I10357" s="100"/>
      <c r="M10357" s="100"/>
      <c r="Q10357" s="99"/>
      <c r="R10357" s="340"/>
      <c r="S10357" s="119"/>
      <c r="T10357" s="123"/>
      <c r="U10357" s="119"/>
      <c r="V10357" s="99"/>
      <c r="W10357" s="127"/>
      <c r="X10357" s="99"/>
      <c r="Y10357" s="127"/>
    </row>
    <row r="10358" spans="3:25" ht="19" hidden="1">
      <c r="C10358" s="933"/>
      <c r="D10358" s="933"/>
      <c r="E10358" s="19"/>
      <c r="I10358" s="100"/>
      <c r="M10358" s="100"/>
      <c r="Q10358" s="99"/>
      <c r="R10358" s="340"/>
      <c r="S10358" s="119"/>
      <c r="T10358" s="123"/>
      <c r="U10358" s="119"/>
      <c r="V10358" s="99"/>
      <c r="W10358" s="127"/>
      <c r="X10358" s="99"/>
      <c r="Y10358" s="127"/>
    </row>
    <row r="10359" spans="3:25" ht="19" hidden="1">
      <c r="C10359" s="933"/>
      <c r="D10359" s="933"/>
      <c r="E10359" s="19"/>
      <c r="I10359" s="100"/>
      <c r="M10359" s="100"/>
      <c r="Q10359" s="99"/>
      <c r="R10359" s="340"/>
      <c r="S10359" s="119"/>
      <c r="T10359" s="123"/>
      <c r="U10359" s="119"/>
      <c r="V10359" s="99"/>
      <c r="W10359" s="127"/>
      <c r="X10359" s="99"/>
      <c r="Y10359" s="127"/>
    </row>
    <row r="10360" spans="3:25" ht="19" hidden="1">
      <c r="C10360" s="933"/>
      <c r="D10360" s="933"/>
      <c r="E10360" s="19"/>
      <c r="I10360" s="100"/>
      <c r="M10360" s="100"/>
      <c r="Q10360" s="99"/>
      <c r="R10360" s="340"/>
      <c r="S10360" s="119"/>
      <c r="T10360" s="123"/>
      <c r="U10360" s="119"/>
      <c r="V10360" s="99"/>
      <c r="W10360" s="127"/>
      <c r="X10360" s="99"/>
      <c r="Y10360" s="127"/>
    </row>
    <row r="10361" spans="3:25" ht="19" hidden="1">
      <c r="C10361" s="933"/>
      <c r="D10361" s="933"/>
      <c r="E10361" s="19"/>
      <c r="I10361" s="100"/>
      <c r="M10361" s="100"/>
      <c r="Q10361" s="99"/>
      <c r="R10361" s="340"/>
      <c r="S10361" s="119"/>
      <c r="T10361" s="123"/>
      <c r="U10361" s="119"/>
      <c r="V10361" s="99"/>
      <c r="W10361" s="127"/>
      <c r="X10361" s="99"/>
      <c r="Y10361" s="127"/>
    </row>
    <row r="10362" spans="3:25" ht="19" hidden="1">
      <c r="C10362" s="933"/>
      <c r="D10362" s="933"/>
      <c r="E10362" s="19"/>
      <c r="I10362" s="100"/>
      <c r="M10362" s="100"/>
      <c r="Q10362" s="99"/>
      <c r="R10362" s="340"/>
      <c r="S10362" s="119"/>
      <c r="T10362" s="123"/>
      <c r="U10362" s="119"/>
      <c r="V10362" s="99"/>
      <c r="W10362" s="127"/>
      <c r="X10362" s="99"/>
      <c r="Y10362" s="127"/>
    </row>
    <row r="10363" spans="3:25" ht="19" hidden="1">
      <c r="C10363" s="933"/>
      <c r="D10363" s="933"/>
      <c r="E10363" s="19"/>
      <c r="I10363" s="100"/>
      <c r="M10363" s="100"/>
      <c r="Q10363" s="99"/>
      <c r="R10363" s="340"/>
      <c r="S10363" s="119"/>
      <c r="T10363" s="123"/>
      <c r="U10363" s="119"/>
      <c r="V10363" s="99"/>
      <c r="W10363" s="127"/>
      <c r="X10363" s="99"/>
      <c r="Y10363" s="127"/>
    </row>
    <row r="10364" spans="3:25" ht="19" hidden="1">
      <c r="C10364" s="933"/>
      <c r="D10364" s="933"/>
      <c r="E10364" s="19"/>
      <c r="I10364" s="100"/>
      <c r="M10364" s="100"/>
      <c r="Q10364" s="99"/>
      <c r="R10364" s="340"/>
      <c r="S10364" s="119"/>
      <c r="T10364" s="123"/>
      <c r="U10364" s="119"/>
      <c r="V10364" s="99"/>
      <c r="W10364" s="127"/>
      <c r="X10364" s="99"/>
      <c r="Y10364" s="127"/>
    </row>
    <row r="10365" spans="3:25" ht="19" hidden="1">
      <c r="C10365" s="933"/>
      <c r="D10365" s="933"/>
      <c r="E10365" s="19"/>
      <c r="I10365" s="100"/>
      <c r="M10365" s="100"/>
      <c r="Q10365" s="99"/>
      <c r="R10365" s="340"/>
      <c r="S10365" s="119"/>
      <c r="T10365" s="123"/>
      <c r="U10365" s="119"/>
      <c r="V10365" s="99"/>
      <c r="W10365" s="127"/>
      <c r="X10365" s="99"/>
      <c r="Y10365" s="127"/>
    </row>
    <row r="10366" spans="3:25" ht="19" hidden="1">
      <c r="C10366" s="933"/>
      <c r="D10366" s="933"/>
      <c r="E10366" s="19"/>
      <c r="I10366" s="100"/>
      <c r="M10366" s="100"/>
      <c r="Q10366" s="99"/>
      <c r="R10366" s="340"/>
      <c r="S10366" s="119"/>
      <c r="T10366" s="123"/>
      <c r="U10366" s="119"/>
      <c r="V10366" s="99"/>
      <c r="W10366" s="127"/>
      <c r="X10366" s="99"/>
      <c r="Y10366" s="127"/>
    </row>
    <row r="10367" spans="3:25" ht="19" hidden="1">
      <c r="C10367" s="933"/>
      <c r="D10367" s="933"/>
      <c r="E10367" s="19"/>
      <c r="I10367" s="100"/>
      <c r="M10367" s="100"/>
      <c r="Q10367" s="99"/>
      <c r="R10367" s="340"/>
      <c r="S10367" s="119"/>
      <c r="T10367" s="123"/>
      <c r="U10367" s="119"/>
      <c r="V10367" s="99"/>
      <c r="W10367" s="127"/>
      <c r="X10367" s="99"/>
      <c r="Y10367" s="127"/>
    </row>
    <row r="10368" spans="3:25" ht="19" hidden="1">
      <c r="C10368" s="933"/>
      <c r="D10368" s="933"/>
      <c r="E10368" s="19"/>
      <c r="I10368" s="100"/>
      <c r="M10368" s="100"/>
      <c r="Q10368" s="99"/>
      <c r="R10368" s="340"/>
      <c r="S10368" s="119"/>
      <c r="T10368" s="123"/>
      <c r="U10368" s="119"/>
      <c r="V10368" s="99"/>
      <c r="W10368" s="127"/>
      <c r="X10368" s="99"/>
      <c r="Y10368" s="127"/>
    </row>
    <row r="10369" spans="3:25" ht="19" hidden="1">
      <c r="C10369" s="933"/>
      <c r="D10369" s="933"/>
      <c r="E10369" s="19"/>
      <c r="I10369" s="100"/>
      <c r="M10369" s="100"/>
      <c r="Q10369" s="99"/>
      <c r="R10369" s="340"/>
      <c r="S10369" s="119"/>
      <c r="T10369" s="123"/>
      <c r="U10369" s="119"/>
      <c r="V10369" s="99"/>
      <c r="W10369" s="127"/>
      <c r="X10369" s="99"/>
      <c r="Y10369" s="127"/>
    </row>
    <row r="10370" spans="3:25" ht="19" hidden="1">
      <c r="C10370" s="933"/>
      <c r="D10370" s="933"/>
      <c r="E10370" s="19"/>
      <c r="I10370" s="100"/>
      <c r="M10370" s="100"/>
      <c r="Q10370" s="99"/>
      <c r="R10370" s="340"/>
      <c r="S10370" s="119"/>
      <c r="T10370" s="123"/>
      <c r="U10370" s="119"/>
      <c r="V10370" s="99"/>
      <c r="W10370" s="127"/>
      <c r="X10370" s="99"/>
      <c r="Y10370" s="127"/>
    </row>
    <row r="10371" spans="3:25" ht="19" hidden="1">
      <c r="C10371" s="933"/>
      <c r="D10371" s="933"/>
      <c r="E10371" s="19"/>
      <c r="I10371" s="100"/>
      <c r="M10371" s="100"/>
      <c r="Q10371" s="99"/>
      <c r="R10371" s="340"/>
      <c r="S10371" s="119"/>
      <c r="T10371" s="123"/>
      <c r="U10371" s="119"/>
      <c r="V10371" s="99"/>
      <c r="W10371" s="127"/>
      <c r="X10371" s="99"/>
      <c r="Y10371" s="127"/>
    </row>
    <row r="10372" spans="3:25" ht="19" hidden="1">
      <c r="C10372" s="933"/>
      <c r="D10372" s="933"/>
      <c r="E10372" s="19"/>
      <c r="I10372" s="100"/>
      <c r="M10372" s="100"/>
      <c r="Q10372" s="99"/>
      <c r="R10372" s="340"/>
      <c r="S10372" s="119"/>
      <c r="T10372" s="123"/>
      <c r="U10372" s="119"/>
      <c r="V10372" s="99"/>
      <c r="W10372" s="127"/>
      <c r="X10372" s="99"/>
      <c r="Y10372" s="127"/>
    </row>
    <row r="10373" spans="3:25" ht="19" hidden="1">
      <c r="C10373" s="933"/>
      <c r="D10373" s="933"/>
      <c r="E10373" s="19"/>
      <c r="I10373" s="100"/>
      <c r="M10373" s="100"/>
      <c r="Q10373" s="99"/>
      <c r="R10373" s="340"/>
      <c r="S10373" s="119"/>
      <c r="T10373" s="123"/>
      <c r="U10373" s="119"/>
      <c r="V10373" s="99"/>
      <c r="W10373" s="127"/>
      <c r="X10373" s="99"/>
      <c r="Y10373" s="127"/>
    </row>
    <row r="10374" spans="3:25" ht="19" hidden="1">
      <c r="C10374" s="933"/>
      <c r="D10374" s="933"/>
      <c r="E10374" s="19"/>
      <c r="I10374" s="100"/>
      <c r="M10374" s="100"/>
      <c r="Q10374" s="99"/>
      <c r="R10374" s="340"/>
      <c r="S10374" s="119"/>
      <c r="T10374" s="123"/>
      <c r="U10374" s="119"/>
      <c r="V10374" s="99"/>
      <c r="W10374" s="127"/>
      <c r="X10374" s="99"/>
      <c r="Y10374" s="127"/>
    </row>
    <row r="10375" spans="3:25" ht="19" hidden="1">
      <c r="C10375" s="933"/>
      <c r="D10375" s="933"/>
      <c r="E10375" s="19"/>
      <c r="I10375" s="100"/>
      <c r="M10375" s="100"/>
      <c r="Q10375" s="99"/>
      <c r="R10375" s="340"/>
      <c r="S10375" s="119"/>
      <c r="T10375" s="123"/>
      <c r="U10375" s="119"/>
      <c r="V10375" s="99"/>
      <c r="W10375" s="127"/>
      <c r="X10375" s="99"/>
      <c r="Y10375" s="127"/>
    </row>
    <row r="10376" spans="3:25" ht="19" hidden="1">
      <c r="C10376" s="933"/>
      <c r="D10376" s="933"/>
      <c r="E10376" s="19"/>
      <c r="I10376" s="100"/>
      <c r="M10376" s="100"/>
      <c r="Q10376" s="99"/>
      <c r="R10376" s="340"/>
      <c r="S10376" s="119"/>
      <c r="T10376" s="123"/>
      <c r="U10376" s="119"/>
      <c r="V10376" s="99"/>
      <c r="W10376" s="127"/>
      <c r="X10376" s="99"/>
      <c r="Y10376" s="127"/>
    </row>
    <row r="10377" spans="3:25" ht="19" hidden="1">
      <c r="C10377" s="933"/>
      <c r="D10377" s="933"/>
      <c r="E10377" s="19"/>
      <c r="I10377" s="100"/>
      <c r="M10377" s="100"/>
      <c r="Q10377" s="99"/>
      <c r="R10377" s="340"/>
      <c r="S10377" s="119"/>
      <c r="T10377" s="123"/>
      <c r="U10377" s="119"/>
      <c r="V10377" s="99"/>
      <c r="W10377" s="127"/>
      <c r="X10377" s="99"/>
      <c r="Y10377" s="127"/>
    </row>
    <row r="10378" spans="3:25" ht="19" hidden="1">
      <c r="C10378" s="933"/>
      <c r="D10378" s="933"/>
      <c r="E10378" s="19"/>
      <c r="I10378" s="100"/>
      <c r="M10378" s="100"/>
      <c r="Q10378" s="99"/>
      <c r="R10378" s="340"/>
      <c r="S10378" s="119"/>
      <c r="T10378" s="123"/>
      <c r="U10378" s="119"/>
      <c r="V10378" s="99"/>
      <c r="W10378" s="127"/>
      <c r="X10378" s="99"/>
      <c r="Y10378" s="127"/>
    </row>
    <row r="10379" spans="3:25" ht="19" hidden="1">
      <c r="C10379" s="933"/>
      <c r="D10379" s="933"/>
      <c r="E10379" s="19"/>
      <c r="I10379" s="100"/>
      <c r="M10379" s="100"/>
      <c r="Q10379" s="99"/>
      <c r="R10379" s="340"/>
      <c r="S10379" s="119"/>
      <c r="T10379" s="123"/>
      <c r="U10379" s="119"/>
      <c r="V10379" s="99"/>
      <c r="W10379" s="127"/>
      <c r="X10379" s="99"/>
      <c r="Y10379" s="127"/>
    </row>
    <row r="10380" spans="3:25" ht="19" hidden="1">
      <c r="C10380" s="933"/>
      <c r="D10380" s="933"/>
      <c r="E10380" s="19"/>
      <c r="I10380" s="100"/>
      <c r="M10380" s="100"/>
      <c r="Q10380" s="99"/>
      <c r="R10380" s="340"/>
      <c r="S10380" s="119"/>
      <c r="T10380" s="123"/>
      <c r="U10380" s="119"/>
      <c r="V10380" s="99"/>
      <c r="W10380" s="127"/>
      <c r="X10380" s="99"/>
      <c r="Y10380" s="127"/>
    </row>
    <row r="10381" spans="3:25" ht="19" hidden="1">
      <c r="C10381" s="933"/>
      <c r="D10381" s="933"/>
      <c r="E10381" s="19"/>
      <c r="I10381" s="100"/>
      <c r="M10381" s="100"/>
      <c r="Q10381" s="99"/>
      <c r="R10381" s="340"/>
      <c r="S10381" s="119"/>
      <c r="T10381" s="123"/>
      <c r="U10381" s="119"/>
      <c r="V10381" s="99"/>
      <c r="W10381" s="127"/>
      <c r="X10381" s="99"/>
      <c r="Y10381" s="127"/>
    </row>
    <row r="10382" spans="3:25" ht="19" hidden="1">
      <c r="C10382" s="933"/>
      <c r="D10382" s="933"/>
      <c r="E10382" s="19"/>
      <c r="I10382" s="100"/>
      <c r="M10382" s="100"/>
      <c r="Q10382" s="99"/>
      <c r="R10382" s="340"/>
      <c r="S10382" s="119"/>
      <c r="T10382" s="123"/>
      <c r="U10382" s="119"/>
      <c r="V10382" s="99"/>
      <c r="W10382" s="127"/>
      <c r="X10382" s="99"/>
      <c r="Y10382" s="127"/>
    </row>
    <row r="10383" spans="3:25" ht="19" hidden="1">
      <c r="C10383" s="933"/>
      <c r="D10383" s="933"/>
      <c r="E10383" s="19"/>
      <c r="I10383" s="100"/>
      <c r="M10383" s="100"/>
      <c r="Q10383" s="99"/>
      <c r="R10383" s="340"/>
      <c r="S10383" s="119"/>
      <c r="T10383" s="123"/>
      <c r="U10383" s="119"/>
      <c r="V10383" s="99"/>
      <c r="W10383" s="127"/>
      <c r="X10383" s="99"/>
      <c r="Y10383" s="127"/>
    </row>
    <row r="10384" spans="3:25" ht="19" hidden="1">
      <c r="C10384" s="933"/>
      <c r="D10384" s="933"/>
      <c r="E10384" s="19"/>
      <c r="I10384" s="100"/>
      <c r="M10384" s="100"/>
      <c r="Q10384" s="99"/>
      <c r="R10384" s="340"/>
      <c r="S10384" s="119"/>
      <c r="T10384" s="123"/>
      <c r="U10384" s="119"/>
      <c r="V10384" s="99"/>
      <c r="W10384" s="127"/>
      <c r="X10384" s="99"/>
      <c r="Y10384" s="127"/>
    </row>
    <row r="10385" spans="3:25" ht="19" hidden="1">
      <c r="C10385" s="933"/>
      <c r="D10385" s="933"/>
      <c r="E10385" s="19"/>
      <c r="I10385" s="100"/>
      <c r="M10385" s="100"/>
      <c r="Q10385" s="99"/>
      <c r="R10385" s="340"/>
      <c r="S10385" s="119"/>
      <c r="T10385" s="123"/>
      <c r="U10385" s="119"/>
      <c r="V10385" s="99"/>
      <c r="W10385" s="127"/>
      <c r="X10385" s="99"/>
      <c r="Y10385" s="127"/>
    </row>
    <row r="10386" spans="3:25" ht="19" hidden="1">
      <c r="C10386" s="933"/>
      <c r="D10386" s="933"/>
      <c r="E10386" s="19"/>
      <c r="I10386" s="100"/>
      <c r="M10386" s="100"/>
      <c r="Q10386" s="99"/>
      <c r="R10386" s="340"/>
      <c r="S10386" s="119"/>
      <c r="T10386" s="123"/>
      <c r="U10386" s="119"/>
      <c r="V10386" s="99"/>
      <c r="W10386" s="127"/>
      <c r="X10386" s="99"/>
      <c r="Y10386" s="127"/>
    </row>
    <row r="10387" spans="3:25" ht="19" hidden="1">
      <c r="C10387" s="933"/>
      <c r="D10387" s="933"/>
      <c r="E10387" s="19"/>
      <c r="I10387" s="100"/>
      <c r="M10387" s="100"/>
      <c r="Q10387" s="99"/>
      <c r="R10387" s="340"/>
      <c r="S10387" s="119"/>
      <c r="T10387" s="123"/>
      <c r="U10387" s="119"/>
      <c r="V10387" s="99"/>
      <c r="W10387" s="127"/>
      <c r="X10387" s="99"/>
      <c r="Y10387" s="127"/>
    </row>
    <row r="10388" spans="3:25" ht="19" hidden="1">
      <c r="C10388" s="933"/>
      <c r="D10388" s="933"/>
      <c r="E10388" s="19"/>
      <c r="I10388" s="100"/>
      <c r="M10388" s="100"/>
      <c r="Q10388" s="99"/>
      <c r="R10388" s="340"/>
      <c r="S10388" s="119"/>
      <c r="T10388" s="123"/>
      <c r="U10388" s="119"/>
      <c r="V10388" s="99"/>
      <c r="W10388" s="127"/>
      <c r="X10388" s="99"/>
      <c r="Y10388" s="127"/>
    </row>
    <row r="10389" spans="3:25" ht="19" hidden="1">
      <c r="C10389" s="933"/>
      <c r="D10389" s="933"/>
      <c r="E10389" s="19"/>
      <c r="I10389" s="100"/>
      <c r="M10389" s="100"/>
      <c r="Q10389" s="99"/>
      <c r="R10389" s="340"/>
      <c r="S10389" s="119"/>
      <c r="T10389" s="123"/>
      <c r="U10389" s="119"/>
      <c r="V10389" s="99"/>
      <c r="W10389" s="127"/>
      <c r="X10389" s="99"/>
      <c r="Y10389" s="127"/>
    </row>
    <row r="10390" spans="3:25" ht="19" hidden="1">
      <c r="C10390" s="933"/>
      <c r="D10390" s="933"/>
      <c r="E10390" s="19"/>
      <c r="I10390" s="100"/>
      <c r="M10390" s="100"/>
      <c r="Q10390" s="99"/>
      <c r="R10390" s="340"/>
      <c r="S10390" s="119"/>
      <c r="T10390" s="123"/>
      <c r="U10390" s="119"/>
      <c r="V10390" s="99"/>
      <c r="W10390" s="127"/>
      <c r="X10390" s="99"/>
      <c r="Y10390" s="127"/>
    </row>
    <row r="10391" spans="3:25" ht="19" hidden="1">
      <c r="C10391" s="933"/>
      <c r="D10391" s="933"/>
      <c r="E10391" s="19"/>
      <c r="I10391" s="100"/>
      <c r="M10391" s="100"/>
      <c r="Q10391" s="99"/>
      <c r="R10391" s="340"/>
      <c r="S10391" s="119"/>
      <c r="T10391" s="123"/>
      <c r="U10391" s="119"/>
      <c r="V10391" s="99"/>
      <c r="W10391" s="127"/>
      <c r="X10391" s="99"/>
      <c r="Y10391" s="127"/>
    </row>
    <row r="10392" spans="3:25" ht="19" hidden="1">
      <c r="C10392" s="933"/>
      <c r="D10392" s="933"/>
      <c r="E10392" s="19"/>
      <c r="I10392" s="100"/>
      <c r="M10392" s="100"/>
      <c r="Q10392" s="99"/>
      <c r="R10392" s="340"/>
      <c r="S10392" s="119"/>
      <c r="T10392" s="123"/>
      <c r="U10392" s="119"/>
      <c r="V10392" s="99"/>
      <c r="W10392" s="127"/>
      <c r="X10392" s="99"/>
      <c r="Y10392" s="127"/>
    </row>
    <row r="10393" spans="3:25" ht="19" hidden="1">
      <c r="C10393" s="933"/>
      <c r="D10393" s="933"/>
      <c r="E10393" s="19"/>
      <c r="I10393" s="100"/>
      <c r="M10393" s="100"/>
      <c r="Q10393" s="99"/>
      <c r="R10393" s="340"/>
      <c r="S10393" s="119"/>
      <c r="T10393" s="123"/>
      <c r="U10393" s="119"/>
      <c r="V10393" s="99"/>
      <c r="W10393" s="127"/>
      <c r="X10393" s="99"/>
      <c r="Y10393" s="127"/>
    </row>
    <row r="10394" spans="3:25" ht="19" hidden="1">
      <c r="C10394" s="933"/>
      <c r="D10394" s="933"/>
      <c r="E10394" s="19"/>
      <c r="I10394" s="100"/>
      <c r="M10394" s="100"/>
      <c r="Q10394" s="99"/>
      <c r="R10394" s="340"/>
      <c r="S10394" s="119"/>
      <c r="T10394" s="123"/>
      <c r="U10394" s="119"/>
      <c r="V10394" s="99"/>
      <c r="W10394" s="127"/>
      <c r="X10394" s="99"/>
      <c r="Y10394" s="127"/>
    </row>
    <row r="10395" spans="3:25" ht="19" hidden="1">
      <c r="C10395" s="933"/>
      <c r="D10395" s="933"/>
      <c r="E10395" s="19"/>
      <c r="I10395" s="100"/>
      <c r="M10395" s="100"/>
      <c r="Q10395" s="99"/>
      <c r="R10395" s="340"/>
      <c r="S10395" s="119"/>
      <c r="T10395" s="123"/>
      <c r="U10395" s="119"/>
      <c r="V10395" s="99"/>
      <c r="W10395" s="127"/>
      <c r="X10395" s="99"/>
      <c r="Y10395" s="127"/>
    </row>
    <row r="10396" spans="3:25" ht="19" hidden="1">
      <c r="C10396" s="933"/>
      <c r="D10396" s="933"/>
      <c r="E10396" s="19"/>
      <c r="I10396" s="100"/>
      <c r="M10396" s="100"/>
      <c r="Q10396" s="99"/>
      <c r="R10396" s="340"/>
      <c r="S10396" s="119"/>
      <c r="T10396" s="123"/>
      <c r="U10396" s="119"/>
      <c r="V10396" s="99"/>
      <c r="W10396" s="127"/>
      <c r="X10396" s="99"/>
      <c r="Y10396" s="127"/>
    </row>
    <row r="10397" spans="3:25" ht="19" hidden="1">
      <c r="C10397" s="933"/>
      <c r="D10397" s="933"/>
      <c r="E10397" s="19"/>
      <c r="I10397" s="100"/>
      <c r="M10397" s="100"/>
      <c r="Q10397" s="99"/>
      <c r="R10397" s="340"/>
      <c r="S10397" s="119"/>
      <c r="T10397" s="123"/>
      <c r="U10397" s="119"/>
      <c r="V10397" s="99"/>
      <c r="W10397" s="127"/>
      <c r="X10397" s="99"/>
      <c r="Y10397" s="127"/>
    </row>
    <row r="10398" spans="3:25" ht="19" hidden="1">
      <c r="C10398" s="933"/>
      <c r="D10398" s="933"/>
      <c r="E10398" s="19"/>
      <c r="I10398" s="100"/>
      <c r="M10398" s="100"/>
      <c r="Q10398" s="99"/>
      <c r="R10398" s="340"/>
      <c r="S10398" s="119"/>
      <c r="T10398" s="123"/>
      <c r="U10398" s="119"/>
      <c r="V10398" s="99"/>
      <c r="W10398" s="127"/>
      <c r="X10398" s="99"/>
      <c r="Y10398" s="127"/>
    </row>
    <row r="10399" spans="3:25" ht="19" hidden="1">
      <c r="C10399" s="933"/>
      <c r="D10399" s="933"/>
      <c r="E10399" s="19"/>
      <c r="I10399" s="100"/>
      <c r="M10399" s="100"/>
      <c r="Q10399" s="99"/>
      <c r="R10399" s="340"/>
      <c r="S10399" s="119"/>
      <c r="T10399" s="123"/>
      <c r="U10399" s="119"/>
      <c r="V10399" s="99"/>
      <c r="W10399" s="127"/>
      <c r="X10399" s="99"/>
      <c r="Y10399" s="127"/>
    </row>
    <row r="10400" spans="3:25" ht="19" hidden="1">
      <c r="C10400" s="933"/>
      <c r="D10400" s="933"/>
      <c r="E10400" s="19"/>
      <c r="I10400" s="100"/>
      <c r="M10400" s="100"/>
      <c r="Q10400" s="99"/>
      <c r="R10400" s="340"/>
      <c r="S10400" s="119"/>
      <c r="T10400" s="123"/>
      <c r="U10400" s="119"/>
      <c r="V10400" s="99"/>
      <c r="W10400" s="127"/>
      <c r="X10400" s="99"/>
      <c r="Y10400" s="127"/>
    </row>
    <row r="10401" spans="3:25" ht="19" hidden="1">
      <c r="C10401" s="933"/>
      <c r="D10401" s="933"/>
      <c r="E10401" s="19"/>
      <c r="I10401" s="100"/>
      <c r="M10401" s="100"/>
      <c r="Q10401" s="99"/>
      <c r="R10401" s="340"/>
      <c r="S10401" s="119"/>
      <c r="T10401" s="123"/>
      <c r="U10401" s="119"/>
      <c r="V10401" s="99"/>
      <c r="W10401" s="127"/>
      <c r="X10401" s="99"/>
      <c r="Y10401" s="127"/>
    </row>
    <row r="10402" spans="3:25" ht="19" hidden="1">
      <c r="C10402" s="933"/>
      <c r="D10402" s="933"/>
      <c r="E10402" s="19"/>
      <c r="I10402" s="100"/>
      <c r="M10402" s="100"/>
      <c r="Q10402" s="99"/>
      <c r="R10402" s="340"/>
      <c r="S10402" s="119"/>
      <c r="T10402" s="123"/>
      <c r="U10402" s="119"/>
      <c r="V10402" s="99"/>
      <c r="W10402" s="127"/>
      <c r="X10402" s="99"/>
      <c r="Y10402" s="127"/>
    </row>
    <row r="10403" spans="3:25" ht="19" hidden="1">
      <c r="C10403" s="933"/>
      <c r="D10403" s="933"/>
      <c r="E10403" s="19"/>
      <c r="I10403" s="100"/>
      <c r="M10403" s="100"/>
      <c r="Q10403" s="99"/>
      <c r="R10403" s="340"/>
      <c r="S10403" s="119"/>
      <c r="T10403" s="123"/>
      <c r="U10403" s="119"/>
      <c r="V10403" s="99"/>
      <c r="W10403" s="127"/>
      <c r="X10403" s="99"/>
      <c r="Y10403" s="127"/>
    </row>
    <row r="10404" spans="3:25" ht="19" hidden="1">
      <c r="C10404" s="933"/>
      <c r="D10404" s="933"/>
      <c r="E10404" s="19"/>
      <c r="I10404" s="100"/>
      <c r="M10404" s="100"/>
      <c r="Q10404" s="99"/>
      <c r="R10404" s="340"/>
      <c r="S10404" s="119"/>
      <c r="T10404" s="123"/>
      <c r="U10404" s="119"/>
      <c r="V10404" s="99"/>
      <c r="W10404" s="127"/>
      <c r="X10404" s="99"/>
      <c r="Y10404" s="127"/>
    </row>
    <row r="10405" spans="3:25" ht="19" hidden="1">
      <c r="C10405" s="933"/>
      <c r="D10405" s="933"/>
      <c r="E10405" s="19"/>
      <c r="I10405" s="100"/>
      <c r="M10405" s="100"/>
      <c r="Q10405" s="99"/>
      <c r="R10405" s="340"/>
      <c r="S10405" s="119"/>
      <c r="T10405" s="123"/>
      <c r="U10405" s="119"/>
      <c r="V10405" s="99"/>
      <c r="W10405" s="127"/>
      <c r="X10405" s="99"/>
      <c r="Y10405" s="127"/>
    </row>
    <row r="10406" spans="3:25" ht="19" hidden="1">
      <c r="C10406" s="933"/>
      <c r="D10406" s="933"/>
      <c r="E10406" s="19"/>
      <c r="I10406" s="100"/>
      <c r="M10406" s="100"/>
      <c r="Q10406" s="99"/>
      <c r="R10406" s="340"/>
      <c r="S10406" s="119"/>
      <c r="T10406" s="123"/>
      <c r="U10406" s="119"/>
      <c r="V10406" s="99"/>
      <c r="W10406" s="127"/>
      <c r="X10406" s="99"/>
      <c r="Y10406" s="127"/>
    </row>
    <row r="10407" spans="3:25" ht="19" hidden="1">
      <c r="C10407" s="933"/>
      <c r="D10407" s="933"/>
      <c r="E10407" s="19"/>
      <c r="I10407" s="100"/>
      <c r="M10407" s="100"/>
      <c r="Q10407" s="99"/>
      <c r="R10407" s="340"/>
      <c r="S10407" s="119"/>
      <c r="T10407" s="123"/>
      <c r="U10407" s="119"/>
      <c r="V10407" s="99"/>
      <c r="W10407" s="127"/>
      <c r="X10407" s="99"/>
      <c r="Y10407" s="127"/>
    </row>
    <row r="10408" spans="3:25" ht="19" hidden="1">
      <c r="C10408" s="933"/>
      <c r="D10408" s="933"/>
      <c r="E10408" s="19"/>
      <c r="I10408" s="100"/>
      <c r="M10408" s="100"/>
      <c r="Q10408" s="99"/>
      <c r="R10408" s="340"/>
      <c r="S10408" s="119"/>
      <c r="T10408" s="123"/>
      <c r="U10408" s="119"/>
      <c r="V10408" s="99"/>
      <c r="W10408" s="127"/>
      <c r="X10408" s="99"/>
      <c r="Y10408" s="127"/>
    </row>
    <row r="10409" spans="3:25" ht="19" hidden="1">
      <c r="C10409" s="933"/>
      <c r="D10409" s="933"/>
      <c r="E10409" s="19"/>
      <c r="I10409" s="100"/>
      <c r="M10409" s="100"/>
      <c r="Q10409" s="99"/>
      <c r="R10409" s="340"/>
      <c r="S10409" s="119"/>
      <c r="T10409" s="123"/>
      <c r="U10409" s="119"/>
      <c r="V10409" s="99"/>
      <c r="W10409" s="127"/>
      <c r="X10409" s="99"/>
      <c r="Y10409" s="127"/>
    </row>
    <row r="10410" spans="3:25" ht="19" hidden="1">
      <c r="C10410" s="933"/>
      <c r="D10410" s="933"/>
      <c r="E10410" s="19"/>
      <c r="I10410" s="100"/>
      <c r="M10410" s="100"/>
      <c r="Q10410" s="99"/>
      <c r="R10410" s="340"/>
      <c r="S10410" s="119"/>
      <c r="T10410" s="123"/>
      <c r="U10410" s="119"/>
      <c r="V10410" s="99"/>
      <c r="W10410" s="127"/>
      <c r="X10410" s="99"/>
      <c r="Y10410" s="127"/>
    </row>
    <row r="10411" spans="3:25" ht="19" hidden="1">
      <c r="C10411" s="933"/>
      <c r="D10411" s="933"/>
      <c r="E10411" s="19"/>
      <c r="I10411" s="100"/>
      <c r="M10411" s="100"/>
      <c r="Q10411" s="99"/>
      <c r="R10411" s="340"/>
      <c r="S10411" s="119"/>
      <c r="T10411" s="123"/>
      <c r="U10411" s="119"/>
      <c r="V10411" s="99"/>
      <c r="W10411" s="127"/>
      <c r="X10411" s="99"/>
      <c r="Y10411" s="127"/>
    </row>
    <row r="10412" spans="3:25" ht="19" hidden="1">
      <c r="C10412" s="933"/>
      <c r="D10412" s="933"/>
      <c r="E10412" s="19"/>
      <c r="I10412" s="100"/>
      <c r="M10412" s="100"/>
      <c r="Q10412" s="99"/>
      <c r="R10412" s="340"/>
      <c r="S10412" s="119"/>
      <c r="T10412" s="123"/>
      <c r="U10412" s="119"/>
      <c r="V10412" s="99"/>
      <c r="W10412" s="127"/>
      <c r="X10412" s="99"/>
      <c r="Y10412" s="127"/>
    </row>
    <row r="10413" spans="3:25" ht="19" hidden="1">
      <c r="C10413" s="933"/>
      <c r="D10413" s="933"/>
      <c r="E10413" s="19"/>
      <c r="I10413" s="100"/>
      <c r="M10413" s="100"/>
      <c r="Q10413" s="99"/>
      <c r="R10413" s="340"/>
      <c r="S10413" s="119"/>
      <c r="T10413" s="123"/>
      <c r="U10413" s="119"/>
      <c r="V10413" s="99"/>
      <c r="W10413" s="127"/>
      <c r="X10413" s="99"/>
      <c r="Y10413" s="127"/>
    </row>
    <row r="10414" spans="3:25" ht="19" hidden="1">
      <c r="C10414" s="933"/>
      <c r="D10414" s="933"/>
      <c r="E10414" s="19"/>
      <c r="I10414" s="100"/>
      <c r="M10414" s="100"/>
      <c r="Q10414" s="99"/>
      <c r="R10414" s="340"/>
      <c r="S10414" s="119"/>
      <c r="T10414" s="123"/>
      <c r="U10414" s="119"/>
      <c r="V10414" s="99"/>
      <c r="W10414" s="127"/>
      <c r="X10414" s="99"/>
      <c r="Y10414" s="127"/>
    </row>
    <row r="10415" spans="3:25" ht="19" hidden="1">
      <c r="C10415" s="933"/>
      <c r="D10415" s="933"/>
      <c r="E10415" s="19"/>
      <c r="I10415" s="100"/>
      <c r="M10415" s="100"/>
      <c r="Q10415" s="99"/>
      <c r="R10415" s="340"/>
      <c r="S10415" s="119"/>
      <c r="T10415" s="123"/>
      <c r="U10415" s="119"/>
      <c r="V10415" s="99"/>
      <c r="W10415" s="127"/>
      <c r="X10415" s="99"/>
      <c r="Y10415" s="127"/>
    </row>
    <row r="10416" spans="3:25" ht="19" hidden="1">
      <c r="C10416" s="933"/>
      <c r="D10416" s="933"/>
      <c r="E10416" s="19"/>
      <c r="I10416" s="100"/>
      <c r="M10416" s="100"/>
      <c r="Q10416" s="99"/>
      <c r="R10416" s="340"/>
      <c r="S10416" s="119"/>
      <c r="T10416" s="123"/>
      <c r="U10416" s="119"/>
      <c r="V10416" s="99"/>
      <c r="W10416" s="127"/>
      <c r="X10416" s="99"/>
      <c r="Y10416" s="127"/>
    </row>
    <row r="10417" spans="3:25" ht="19" hidden="1">
      <c r="C10417" s="933"/>
      <c r="D10417" s="933"/>
      <c r="E10417" s="19"/>
      <c r="I10417" s="100"/>
      <c r="M10417" s="100"/>
      <c r="Q10417" s="99"/>
      <c r="R10417" s="340"/>
      <c r="S10417" s="119"/>
      <c r="T10417" s="123"/>
      <c r="U10417" s="119"/>
      <c r="V10417" s="99"/>
      <c r="W10417" s="127"/>
      <c r="X10417" s="99"/>
      <c r="Y10417" s="127"/>
    </row>
    <row r="10418" spans="3:25" ht="19" hidden="1">
      <c r="C10418" s="933"/>
      <c r="D10418" s="933"/>
      <c r="E10418" s="19"/>
      <c r="I10418" s="100"/>
      <c r="M10418" s="100"/>
      <c r="Q10418" s="99"/>
      <c r="R10418" s="340"/>
      <c r="S10418" s="119"/>
      <c r="T10418" s="123"/>
      <c r="U10418" s="119"/>
      <c r="V10418" s="99"/>
      <c r="W10418" s="127"/>
      <c r="X10418" s="99"/>
      <c r="Y10418" s="127"/>
    </row>
    <row r="10419" spans="3:25" ht="19" hidden="1">
      <c r="C10419" s="933"/>
      <c r="D10419" s="933"/>
      <c r="E10419" s="19"/>
      <c r="I10419" s="100"/>
      <c r="M10419" s="100"/>
      <c r="Q10419" s="99"/>
      <c r="R10419" s="340"/>
      <c r="S10419" s="119"/>
      <c r="T10419" s="123"/>
      <c r="U10419" s="119"/>
      <c r="V10419" s="99"/>
      <c r="W10419" s="127"/>
      <c r="X10419" s="99"/>
      <c r="Y10419" s="127"/>
    </row>
    <row r="10420" spans="3:25" ht="19" hidden="1">
      <c r="C10420" s="933"/>
      <c r="D10420" s="933"/>
      <c r="E10420" s="19"/>
      <c r="I10420" s="100"/>
      <c r="M10420" s="100"/>
      <c r="Q10420" s="99"/>
      <c r="R10420" s="340"/>
      <c r="S10420" s="119"/>
      <c r="T10420" s="123"/>
      <c r="U10420" s="119"/>
      <c r="V10420" s="99"/>
      <c r="W10420" s="127"/>
      <c r="X10420" s="99"/>
      <c r="Y10420" s="127"/>
    </row>
    <row r="10421" spans="3:25" ht="19" hidden="1">
      <c r="C10421" s="933"/>
      <c r="D10421" s="933"/>
      <c r="E10421" s="19"/>
      <c r="I10421" s="100"/>
      <c r="M10421" s="100"/>
      <c r="Q10421" s="99"/>
      <c r="R10421" s="340"/>
      <c r="S10421" s="119"/>
      <c r="T10421" s="123"/>
      <c r="U10421" s="119"/>
      <c r="V10421" s="99"/>
      <c r="W10421" s="127"/>
      <c r="X10421" s="99"/>
      <c r="Y10421" s="127"/>
    </row>
    <row r="10422" spans="3:25" ht="19" hidden="1">
      <c r="C10422" s="933"/>
      <c r="D10422" s="933"/>
      <c r="E10422" s="19"/>
      <c r="I10422" s="100"/>
      <c r="M10422" s="100"/>
      <c r="Q10422" s="99"/>
      <c r="R10422" s="340"/>
      <c r="S10422" s="119"/>
      <c r="T10422" s="123"/>
      <c r="U10422" s="119"/>
      <c r="V10422" s="99"/>
      <c r="W10422" s="127"/>
      <c r="X10422" s="99"/>
      <c r="Y10422" s="127"/>
    </row>
    <row r="10423" spans="3:25" ht="19" hidden="1">
      <c r="C10423" s="933"/>
      <c r="D10423" s="933"/>
      <c r="E10423" s="19"/>
      <c r="I10423" s="100"/>
      <c r="M10423" s="100"/>
      <c r="Q10423" s="99"/>
      <c r="R10423" s="340"/>
      <c r="S10423" s="119"/>
      <c r="T10423" s="123"/>
      <c r="U10423" s="119"/>
      <c r="V10423" s="99"/>
      <c r="W10423" s="127"/>
      <c r="X10423" s="99"/>
      <c r="Y10423" s="127"/>
    </row>
    <row r="10424" spans="3:25" ht="19" hidden="1">
      <c r="C10424" s="933"/>
      <c r="D10424" s="933"/>
      <c r="E10424" s="19"/>
      <c r="I10424" s="100"/>
      <c r="M10424" s="100"/>
      <c r="Q10424" s="99"/>
      <c r="R10424" s="340"/>
      <c r="S10424" s="119"/>
      <c r="T10424" s="123"/>
      <c r="U10424" s="119"/>
      <c r="V10424" s="99"/>
      <c r="W10424" s="127"/>
      <c r="X10424" s="99"/>
      <c r="Y10424" s="127"/>
    </row>
    <row r="10425" spans="3:25" ht="19" hidden="1">
      <c r="C10425" s="933"/>
      <c r="D10425" s="933"/>
      <c r="E10425" s="19"/>
      <c r="I10425" s="100"/>
      <c r="M10425" s="100"/>
      <c r="Q10425" s="99"/>
      <c r="R10425" s="340"/>
      <c r="S10425" s="119"/>
      <c r="T10425" s="123"/>
      <c r="U10425" s="119"/>
      <c r="V10425" s="99"/>
      <c r="W10425" s="127"/>
      <c r="X10425" s="99"/>
      <c r="Y10425" s="127"/>
    </row>
    <row r="10426" spans="3:25" ht="19" hidden="1">
      <c r="C10426" s="933"/>
      <c r="D10426" s="933"/>
      <c r="E10426" s="19"/>
      <c r="I10426" s="100"/>
      <c r="M10426" s="100"/>
      <c r="Q10426" s="99"/>
      <c r="R10426" s="340"/>
      <c r="S10426" s="119"/>
      <c r="T10426" s="123"/>
      <c r="U10426" s="119"/>
      <c r="V10426" s="99"/>
      <c r="W10426" s="127"/>
      <c r="X10426" s="99"/>
      <c r="Y10426" s="127"/>
    </row>
    <row r="10427" spans="3:25" ht="19" hidden="1">
      <c r="C10427" s="933"/>
      <c r="D10427" s="933"/>
      <c r="E10427" s="19"/>
      <c r="I10427" s="100"/>
      <c r="M10427" s="100"/>
      <c r="Q10427" s="99"/>
      <c r="R10427" s="340"/>
      <c r="S10427" s="119"/>
      <c r="T10427" s="123"/>
      <c r="U10427" s="119"/>
      <c r="V10427" s="99"/>
      <c r="W10427" s="127"/>
      <c r="X10427" s="99"/>
      <c r="Y10427" s="127"/>
    </row>
    <row r="10428" spans="3:25" ht="19" hidden="1">
      <c r="C10428" s="933"/>
      <c r="D10428" s="933"/>
      <c r="E10428" s="19"/>
      <c r="I10428" s="100"/>
      <c r="M10428" s="100"/>
      <c r="Q10428" s="99"/>
      <c r="R10428" s="340"/>
      <c r="S10428" s="119"/>
      <c r="T10428" s="123"/>
      <c r="U10428" s="119"/>
      <c r="V10428" s="99"/>
      <c r="W10428" s="127"/>
      <c r="X10428" s="99"/>
      <c r="Y10428" s="127"/>
    </row>
    <row r="10429" spans="3:25" ht="19" hidden="1">
      <c r="C10429" s="933"/>
      <c r="D10429" s="933"/>
      <c r="E10429" s="19"/>
      <c r="I10429" s="100"/>
      <c r="M10429" s="100"/>
      <c r="Q10429" s="99"/>
      <c r="R10429" s="340"/>
      <c r="S10429" s="119"/>
      <c r="T10429" s="123"/>
      <c r="U10429" s="119"/>
      <c r="V10429" s="99"/>
      <c r="W10429" s="127"/>
      <c r="X10429" s="99"/>
      <c r="Y10429" s="127"/>
    </row>
    <row r="10430" spans="3:25" ht="19" hidden="1">
      <c r="C10430" s="933"/>
      <c r="D10430" s="933"/>
      <c r="E10430" s="19"/>
      <c r="I10430" s="100"/>
      <c r="M10430" s="100"/>
      <c r="Q10430" s="99"/>
      <c r="R10430" s="340"/>
      <c r="S10430" s="119"/>
      <c r="T10430" s="123"/>
      <c r="U10430" s="119"/>
      <c r="V10430" s="99"/>
      <c r="W10430" s="127"/>
      <c r="X10430" s="99"/>
      <c r="Y10430" s="127"/>
    </row>
    <row r="10431" spans="3:25" ht="19" hidden="1">
      <c r="C10431" s="933"/>
      <c r="D10431" s="933"/>
      <c r="E10431" s="19"/>
      <c r="I10431" s="100"/>
      <c r="M10431" s="100"/>
      <c r="Q10431" s="99"/>
      <c r="R10431" s="340"/>
      <c r="S10431" s="119"/>
      <c r="T10431" s="123"/>
      <c r="U10431" s="119"/>
      <c r="V10431" s="99"/>
      <c r="W10431" s="127"/>
      <c r="X10431" s="99"/>
      <c r="Y10431" s="127"/>
    </row>
    <row r="10432" spans="3:25" ht="19" hidden="1">
      <c r="C10432" s="933"/>
      <c r="D10432" s="933"/>
      <c r="E10432" s="19"/>
      <c r="I10432" s="100"/>
      <c r="M10432" s="100"/>
      <c r="Q10432" s="99"/>
      <c r="R10432" s="340"/>
      <c r="S10432" s="119"/>
      <c r="T10432" s="123"/>
      <c r="U10432" s="119"/>
      <c r="V10432" s="99"/>
      <c r="W10432" s="127"/>
      <c r="X10432" s="99"/>
      <c r="Y10432" s="127"/>
    </row>
    <row r="10433" spans="3:25" ht="19" hidden="1">
      <c r="C10433" s="933"/>
      <c r="D10433" s="933"/>
      <c r="E10433" s="19"/>
      <c r="I10433" s="100"/>
      <c r="M10433" s="100"/>
      <c r="Q10433" s="99"/>
      <c r="R10433" s="340"/>
      <c r="S10433" s="119"/>
      <c r="T10433" s="123"/>
      <c r="U10433" s="119"/>
      <c r="V10433" s="99"/>
      <c r="W10433" s="127"/>
      <c r="X10433" s="99"/>
      <c r="Y10433" s="127"/>
    </row>
    <row r="10434" spans="3:25" ht="19" hidden="1">
      <c r="C10434" s="933"/>
      <c r="D10434" s="933"/>
      <c r="E10434" s="19"/>
      <c r="I10434" s="100"/>
      <c r="M10434" s="100"/>
      <c r="Q10434" s="99"/>
      <c r="R10434" s="340"/>
      <c r="S10434" s="119"/>
      <c r="T10434" s="123"/>
      <c r="U10434" s="119"/>
      <c r="V10434" s="99"/>
      <c r="W10434" s="127"/>
      <c r="X10434" s="99"/>
      <c r="Y10434" s="127"/>
    </row>
    <row r="10435" spans="3:25" ht="19" hidden="1">
      <c r="C10435" s="933"/>
      <c r="D10435" s="933"/>
      <c r="E10435" s="19"/>
      <c r="I10435" s="100"/>
      <c r="M10435" s="100"/>
      <c r="Q10435" s="99"/>
      <c r="R10435" s="340"/>
      <c r="S10435" s="119"/>
      <c r="T10435" s="123"/>
      <c r="U10435" s="119"/>
      <c r="V10435" s="99"/>
      <c r="W10435" s="127"/>
      <c r="X10435" s="99"/>
      <c r="Y10435" s="127"/>
    </row>
    <row r="10436" spans="3:25" ht="19" hidden="1">
      <c r="C10436" s="933"/>
      <c r="D10436" s="933"/>
      <c r="E10436" s="19"/>
      <c r="I10436" s="100"/>
      <c r="M10436" s="100"/>
      <c r="Q10436" s="99"/>
      <c r="R10436" s="340"/>
      <c r="S10436" s="119"/>
      <c r="T10436" s="123"/>
      <c r="U10436" s="119"/>
      <c r="V10436" s="99"/>
      <c r="W10436" s="127"/>
      <c r="X10436" s="99"/>
      <c r="Y10436" s="127"/>
    </row>
    <row r="10437" spans="3:25" ht="19" hidden="1">
      <c r="C10437" s="933"/>
      <c r="D10437" s="933"/>
      <c r="E10437" s="19"/>
      <c r="I10437" s="100"/>
      <c r="M10437" s="100"/>
      <c r="Q10437" s="99"/>
      <c r="R10437" s="340"/>
      <c r="S10437" s="119"/>
      <c r="T10437" s="123"/>
      <c r="U10437" s="119"/>
      <c r="V10437" s="99"/>
      <c r="W10437" s="127"/>
      <c r="X10437" s="99"/>
      <c r="Y10437" s="127"/>
    </row>
    <row r="10438" spans="3:25" ht="19" hidden="1">
      <c r="C10438" s="933"/>
      <c r="D10438" s="933"/>
      <c r="E10438" s="19"/>
      <c r="I10438" s="100"/>
      <c r="M10438" s="100"/>
      <c r="Q10438" s="99"/>
      <c r="R10438" s="340"/>
      <c r="S10438" s="119"/>
      <c r="T10438" s="123"/>
      <c r="U10438" s="119"/>
      <c r="V10438" s="99"/>
      <c r="W10438" s="127"/>
      <c r="X10438" s="99"/>
      <c r="Y10438" s="127"/>
    </row>
    <row r="10439" spans="3:25" ht="19" hidden="1">
      <c r="C10439" s="933"/>
      <c r="D10439" s="933"/>
      <c r="E10439" s="19"/>
      <c r="I10439" s="100"/>
      <c r="M10439" s="100"/>
      <c r="Q10439" s="99"/>
      <c r="R10439" s="340"/>
      <c r="S10439" s="119"/>
      <c r="T10439" s="123"/>
      <c r="U10439" s="119"/>
      <c r="V10439" s="99"/>
      <c r="W10439" s="127"/>
      <c r="X10439" s="99"/>
      <c r="Y10439" s="127"/>
    </row>
    <row r="10440" spans="3:25" ht="19" hidden="1">
      <c r="C10440" s="933"/>
      <c r="D10440" s="933"/>
      <c r="E10440" s="19"/>
      <c r="I10440" s="100"/>
      <c r="M10440" s="100"/>
      <c r="Q10440" s="99"/>
      <c r="R10440" s="340"/>
      <c r="S10440" s="119"/>
      <c r="T10440" s="123"/>
      <c r="U10440" s="119"/>
      <c r="V10440" s="99"/>
      <c r="W10440" s="127"/>
      <c r="X10440" s="99"/>
      <c r="Y10440" s="127"/>
    </row>
    <row r="10441" spans="3:25" ht="19" hidden="1">
      <c r="C10441" s="933"/>
      <c r="D10441" s="933"/>
      <c r="E10441" s="19"/>
      <c r="I10441" s="100"/>
      <c r="M10441" s="100"/>
      <c r="Q10441" s="99"/>
      <c r="R10441" s="340"/>
      <c r="S10441" s="119"/>
      <c r="T10441" s="123"/>
      <c r="U10441" s="119"/>
      <c r="V10441" s="99"/>
      <c r="W10441" s="127"/>
      <c r="X10441" s="99"/>
      <c r="Y10441" s="127"/>
    </row>
    <row r="10442" spans="3:25" ht="19" hidden="1">
      <c r="C10442" s="933"/>
      <c r="D10442" s="933"/>
      <c r="E10442" s="19"/>
      <c r="I10442" s="100"/>
      <c r="M10442" s="100"/>
      <c r="Q10442" s="99"/>
      <c r="R10442" s="340"/>
      <c r="S10442" s="119"/>
      <c r="T10442" s="123"/>
      <c r="U10442" s="119"/>
      <c r="V10442" s="99"/>
      <c r="W10442" s="127"/>
      <c r="X10442" s="99"/>
      <c r="Y10442" s="127"/>
    </row>
    <row r="10443" spans="3:25" ht="19" hidden="1">
      <c r="C10443" s="933"/>
      <c r="D10443" s="933"/>
      <c r="E10443" s="19"/>
      <c r="I10443" s="100"/>
      <c r="M10443" s="100"/>
      <c r="Q10443" s="99"/>
      <c r="R10443" s="340"/>
      <c r="S10443" s="119"/>
      <c r="T10443" s="123"/>
      <c r="U10443" s="119"/>
      <c r="V10443" s="99"/>
      <c r="W10443" s="127"/>
      <c r="X10443" s="99"/>
      <c r="Y10443" s="127"/>
    </row>
    <row r="10444" spans="3:25" ht="19" hidden="1">
      <c r="C10444" s="933"/>
      <c r="D10444" s="933"/>
      <c r="E10444" s="19"/>
      <c r="I10444" s="100"/>
      <c r="M10444" s="100"/>
      <c r="Q10444" s="99"/>
      <c r="R10444" s="340"/>
      <c r="S10444" s="119"/>
      <c r="T10444" s="123"/>
      <c r="U10444" s="119"/>
      <c r="V10444" s="99"/>
      <c r="W10444" s="127"/>
      <c r="X10444" s="99"/>
      <c r="Y10444" s="127"/>
    </row>
    <row r="10445" spans="3:25" ht="19" hidden="1">
      <c r="C10445" s="933"/>
      <c r="D10445" s="933"/>
      <c r="E10445" s="19"/>
      <c r="I10445" s="100"/>
      <c r="M10445" s="100"/>
      <c r="Q10445" s="99"/>
      <c r="R10445" s="340"/>
      <c r="S10445" s="119"/>
      <c r="T10445" s="123"/>
      <c r="U10445" s="119"/>
      <c r="V10445" s="99"/>
      <c r="W10445" s="127"/>
      <c r="X10445" s="99"/>
      <c r="Y10445" s="127"/>
    </row>
    <row r="10446" spans="3:25" ht="19" hidden="1">
      <c r="C10446" s="933"/>
      <c r="D10446" s="933"/>
      <c r="E10446" s="19"/>
      <c r="I10446" s="100"/>
      <c r="M10446" s="100"/>
      <c r="Q10446" s="99"/>
      <c r="R10446" s="340"/>
      <c r="S10446" s="119"/>
      <c r="T10446" s="123"/>
      <c r="U10446" s="119"/>
      <c r="V10446" s="99"/>
      <c r="W10446" s="127"/>
      <c r="X10446" s="99"/>
      <c r="Y10446" s="127"/>
    </row>
    <row r="10447" spans="3:25" ht="19" hidden="1">
      <c r="C10447" s="933"/>
      <c r="D10447" s="933"/>
      <c r="E10447" s="19"/>
      <c r="I10447" s="100"/>
      <c r="M10447" s="100"/>
      <c r="Q10447" s="99"/>
      <c r="R10447" s="340"/>
      <c r="S10447" s="119"/>
      <c r="T10447" s="123"/>
      <c r="U10447" s="119"/>
      <c r="V10447" s="99"/>
      <c r="W10447" s="127"/>
      <c r="X10447" s="99"/>
      <c r="Y10447" s="127"/>
    </row>
    <row r="10448" spans="3:25" ht="19" hidden="1">
      <c r="C10448" s="933"/>
      <c r="D10448" s="933"/>
      <c r="E10448" s="19"/>
      <c r="I10448" s="100"/>
      <c r="M10448" s="100"/>
      <c r="Q10448" s="99"/>
      <c r="R10448" s="340"/>
      <c r="S10448" s="119"/>
      <c r="T10448" s="123"/>
      <c r="U10448" s="119"/>
      <c r="V10448" s="99"/>
      <c r="W10448" s="127"/>
      <c r="X10448" s="99"/>
      <c r="Y10448" s="127"/>
    </row>
    <row r="10449" spans="3:25" ht="19" hidden="1">
      <c r="C10449" s="933"/>
      <c r="D10449" s="933"/>
      <c r="E10449" s="19"/>
      <c r="I10449" s="100"/>
      <c r="M10449" s="100"/>
      <c r="Q10449" s="99"/>
      <c r="R10449" s="340"/>
      <c r="S10449" s="119"/>
      <c r="T10449" s="123"/>
      <c r="U10449" s="119"/>
      <c r="V10449" s="99"/>
      <c r="W10449" s="127"/>
      <c r="X10449" s="99"/>
      <c r="Y10449" s="127"/>
    </row>
    <row r="10450" spans="3:25" ht="19" hidden="1">
      <c r="C10450" s="933"/>
      <c r="D10450" s="933"/>
      <c r="E10450" s="19"/>
      <c r="I10450" s="100"/>
      <c r="M10450" s="100"/>
      <c r="Q10450" s="99"/>
      <c r="R10450" s="340"/>
      <c r="S10450" s="119"/>
      <c r="T10450" s="123"/>
      <c r="U10450" s="119"/>
      <c r="V10450" s="99"/>
      <c r="W10450" s="127"/>
      <c r="X10450" s="99"/>
      <c r="Y10450" s="127"/>
    </row>
    <row r="10451" spans="3:25" ht="19" hidden="1">
      <c r="C10451" s="933"/>
      <c r="D10451" s="933"/>
      <c r="E10451" s="19"/>
      <c r="I10451" s="100"/>
      <c r="M10451" s="100"/>
      <c r="Q10451" s="99"/>
      <c r="R10451" s="340"/>
      <c r="S10451" s="119"/>
      <c r="T10451" s="123"/>
      <c r="U10451" s="119"/>
      <c r="V10451" s="99"/>
      <c r="W10451" s="127"/>
      <c r="X10451" s="99"/>
      <c r="Y10451" s="127"/>
    </row>
    <row r="10452" spans="3:25" ht="19" hidden="1">
      <c r="C10452" s="933"/>
      <c r="D10452" s="933"/>
      <c r="E10452" s="19"/>
      <c r="I10452" s="100"/>
      <c r="M10452" s="100"/>
      <c r="Q10452" s="99"/>
      <c r="R10452" s="340"/>
      <c r="S10452" s="119"/>
      <c r="T10452" s="123"/>
      <c r="U10452" s="119"/>
      <c r="V10452" s="99"/>
      <c r="W10452" s="127"/>
      <c r="X10452" s="99"/>
      <c r="Y10452" s="127"/>
    </row>
    <row r="10453" spans="3:25" ht="19" hidden="1">
      <c r="C10453" s="933"/>
      <c r="D10453" s="933"/>
      <c r="E10453" s="19"/>
      <c r="I10453" s="100"/>
      <c r="M10453" s="100"/>
      <c r="Q10453" s="99"/>
      <c r="R10453" s="340"/>
      <c r="S10453" s="119"/>
      <c r="T10453" s="123"/>
      <c r="U10453" s="119"/>
      <c r="V10453" s="99"/>
      <c r="W10453" s="127"/>
      <c r="X10453" s="99"/>
      <c r="Y10453" s="127"/>
    </row>
    <row r="10454" spans="3:25" ht="19" hidden="1">
      <c r="C10454" s="933"/>
      <c r="D10454" s="933"/>
      <c r="E10454" s="19"/>
      <c r="I10454" s="100"/>
      <c r="M10454" s="100"/>
      <c r="Q10454" s="99"/>
      <c r="R10454" s="340"/>
      <c r="S10454" s="119"/>
      <c r="T10454" s="123"/>
      <c r="U10454" s="119"/>
      <c r="V10454" s="99"/>
      <c r="W10454" s="127"/>
      <c r="X10454" s="99"/>
      <c r="Y10454" s="127"/>
    </row>
    <row r="10455" spans="3:25" ht="19" hidden="1">
      <c r="C10455" s="933"/>
      <c r="D10455" s="933"/>
      <c r="E10455" s="19"/>
      <c r="I10455" s="100"/>
      <c r="M10455" s="100"/>
      <c r="Q10455" s="99"/>
      <c r="R10455" s="340"/>
      <c r="S10455" s="119"/>
      <c r="T10455" s="123"/>
      <c r="U10455" s="119"/>
      <c r="V10455" s="99"/>
      <c r="W10455" s="127"/>
      <c r="X10455" s="99"/>
      <c r="Y10455" s="127"/>
    </row>
    <row r="10456" spans="3:25" ht="19" hidden="1">
      <c r="C10456" s="933"/>
      <c r="D10456" s="933"/>
      <c r="E10456" s="19"/>
      <c r="I10456" s="100"/>
      <c r="M10456" s="100"/>
      <c r="Q10456" s="99"/>
      <c r="R10456" s="340"/>
      <c r="S10456" s="119"/>
      <c r="T10456" s="123"/>
      <c r="U10456" s="119"/>
      <c r="V10456" s="99"/>
      <c r="W10456" s="127"/>
      <c r="X10456" s="99"/>
      <c r="Y10456" s="127"/>
    </row>
    <row r="10457" spans="3:25" ht="19" hidden="1">
      <c r="C10457" s="933"/>
      <c r="D10457" s="933"/>
      <c r="E10457" s="19"/>
      <c r="I10457" s="100"/>
      <c r="M10457" s="100"/>
      <c r="Q10457" s="99"/>
      <c r="R10457" s="340"/>
      <c r="S10457" s="119"/>
      <c r="T10457" s="123"/>
      <c r="U10457" s="119"/>
      <c r="V10457" s="99"/>
      <c r="W10457" s="127"/>
      <c r="X10457" s="99"/>
      <c r="Y10457" s="127"/>
    </row>
    <row r="10458" spans="3:25" ht="19" hidden="1">
      <c r="C10458" s="933"/>
      <c r="D10458" s="933"/>
      <c r="E10458" s="19"/>
      <c r="I10458" s="100"/>
      <c r="M10458" s="100"/>
      <c r="Q10458" s="99"/>
      <c r="R10458" s="340"/>
      <c r="S10458" s="119"/>
      <c r="T10458" s="123"/>
      <c r="U10458" s="119"/>
      <c r="V10458" s="99"/>
      <c r="W10458" s="127"/>
      <c r="X10458" s="99"/>
      <c r="Y10458" s="127"/>
    </row>
    <row r="10459" spans="3:25" ht="19" hidden="1">
      <c r="C10459" s="933"/>
      <c r="D10459" s="933"/>
      <c r="E10459" s="19"/>
      <c r="I10459" s="100"/>
      <c r="M10459" s="100"/>
      <c r="Q10459" s="99"/>
      <c r="R10459" s="340"/>
      <c r="S10459" s="119"/>
      <c r="T10459" s="123"/>
      <c r="U10459" s="119"/>
      <c r="V10459" s="99"/>
      <c r="W10459" s="127"/>
      <c r="X10459" s="99"/>
      <c r="Y10459" s="127"/>
    </row>
    <row r="10460" spans="3:25" ht="19" hidden="1">
      <c r="C10460" s="933"/>
      <c r="D10460" s="933"/>
      <c r="E10460" s="19"/>
      <c r="I10460" s="100"/>
      <c r="M10460" s="100"/>
      <c r="Q10460" s="99"/>
      <c r="R10460" s="340"/>
      <c r="S10460" s="119"/>
      <c r="T10460" s="123"/>
      <c r="U10460" s="119"/>
      <c r="V10460" s="99"/>
      <c r="W10460" s="127"/>
      <c r="X10460" s="99"/>
      <c r="Y10460" s="127"/>
    </row>
    <row r="10461" spans="3:25" ht="19" hidden="1">
      <c r="C10461" s="933"/>
      <c r="D10461" s="933"/>
      <c r="E10461" s="19"/>
      <c r="I10461" s="100"/>
      <c r="M10461" s="100"/>
      <c r="Q10461" s="99"/>
      <c r="R10461" s="340"/>
      <c r="S10461" s="119"/>
      <c r="T10461" s="123"/>
      <c r="U10461" s="119"/>
      <c r="V10461" s="99"/>
      <c r="W10461" s="127"/>
      <c r="X10461" s="99"/>
      <c r="Y10461" s="127"/>
    </row>
    <row r="10462" spans="3:25" ht="19" hidden="1">
      <c r="C10462" s="933"/>
      <c r="D10462" s="933"/>
      <c r="E10462" s="19"/>
      <c r="I10462" s="100"/>
      <c r="M10462" s="100"/>
      <c r="Q10462" s="99"/>
      <c r="R10462" s="340"/>
      <c r="S10462" s="119"/>
      <c r="T10462" s="123"/>
      <c r="U10462" s="119"/>
      <c r="V10462" s="99"/>
      <c r="W10462" s="127"/>
      <c r="X10462" s="99"/>
      <c r="Y10462" s="127"/>
    </row>
    <row r="10463" spans="3:25" ht="19" hidden="1">
      <c r="C10463" s="933"/>
      <c r="D10463" s="933"/>
      <c r="E10463" s="19"/>
      <c r="I10463" s="100"/>
      <c r="M10463" s="100"/>
      <c r="Q10463" s="99"/>
      <c r="R10463" s="340"/>
      <c r="S10463" s="119"/>
      <c r="T10463" s="123"/>
      <c r="U10463" s="119"/>
      <c r="V10463" s="99"/>
      <c r="W10463" s="127"/>
      <c r="X10463" s="99"/>
      <c r="Y10463" s="127"/>
    </row>
    <row r="10464" spans="3:25" ht="19" hidden="1">
      <c r="C10464" s="933"/>
      <c r="D10464" s="933"/>
      <c r="E10464" s="19"/>
      <c r="I10464" s="100"/>
      <c r="M10464" s="100"/>
      <c r="Q10464" s="99"/>
      <c r="R10464" s="340"/>
      <c r="S10464" s="119"/>
      <c r="T10464" s="123"/>
      <c r="U10464" s="119"/>
      <c r="V10464" s="99"/>
      <c r="W10464" s="127"/>
      <c r="X10464" s="99"/>
      <c r="Y10464" s="127"/>
    </row>
    <row r="10465" spans="3:25" ht="19" hidden="1">
      <c r="C10465" s="933"/>
      <c r="D10465" s="933"/>
      <c r="E10465" s="19"/>
      <c r="I10465" s="100"/>
      <c r="M10465" s="100"/>
      <c r="Q10465" s="99"/>
      <c r="R10465" s="340"/>
      <c r="S10465" s="119"/>
      <c r="T10465" s="123"/>
      <c r="U10465" s="119"/>
      <c r="V10465" s="99"/>
      <c r="W10465" s="127"/>
      <c r="X10465" s="99"/>
      <c r="Y10465" s="127"/>
    </row>
    <row r="10466" spans="3:25" ht="19" hidden="1">
      <c r="C10466" s="933"/>
      <c r="D10466" s="933"/>
      <c r="E10466" s="19"/>
      <c r="I10466" s="100"/>
      <c r="M10466" s="100"/>
      <c r="Q10466" s="99"/>
      <c r="R10466" s="340"/>
      <c r="S10466" s="119"/>
      <c r="T10466" s="123"/>
      <c r="U10466" s="119"/>
      <c r="V10466" s="99"/>
      <c r="W10466" s="127"/>
      <c r="X10466" s="99"/>
      <c r="Y10466" s="127"/>
    </row>
    <row r="10467" spans="3:25" ht="19" hidden="1">
      <c r="C10467" s="933"/>
      <c r="D10467" s="933"/>
      <c r="E10467" s="19"/>
      <c r="I10467" s="100"/>
      <c r="M10467" s="100"/>
      <c r="Q10467" s="99"/>
      <c r="R10467" s="340"/>
      <c r="S10467" s="119"/>
      <c r="T10467" s="123"/>
      <c r="U10467" s="119"/>
      <c r="V10467" s="99"/>
      <c r="W10467" s="127"/>
      <c r="X10467" s="99"/>
      <c r="Y10467" s="127"/>
    </row>
    <row r="10468" spans="3:25" ht="19" hidden="1">
      <c r="C10468" s="933"/>
      <c r="D10468" s="933"/>
      <c r="E10468" s="19"/>
      <c r="I10468" s="100"/>
      <c r="M10468" s="100"/>
      <c r="Q10468" s="99"/>
      <c r="R10468" s="340"/>
      <c r="S10468" s="119"/>
      <c r="T10468" s="123"/>
      <c r="U10468" s="119"/>
      <c r="V10468" s="99"/>
      <c r="W10468" s="127"/>
      <c r="X10468" s="99"/>
      <c r="Y10468" s="127"/>
    </row>
    <row r="10469" spans="3:25" ht="19" hidden="1">
      <c r="C10469" s="933"/>
      <c r="D10469" s="933"/>
      <c r="E10469" s="19"/>
      <c r="I10469" s="100"/>
      <c r="M10469" s="100"/>
      <c r="Q10469" s="99"/>
      <c r="R10469" s="340"/>
      <c r="S10469" s="119"/>
      <c r="T10469" s="123"/>
      <c r="U10469" s="119"/>
      <c r="V10469" s="99"/>
      <c r="W10469" s="127"/>
      <c r="X10469" s="99"/>
      <c r="Y10469" s="127"/>
    </row>
    <row r="10470" spans="3:25" ht="19" hidden="1">
      <c r="C10470" s="933"/>
      <c r="D10470" s="933"/>
      <c r="E10470" s="19"/>
      <c r="I10470" s="100"/>
      <c r="M10470" s="100"/>
      <c r="Q10470" s="99"/>
      <c r="R10470" s="340"/>
      <c r="S10470" s="119"/>
      <c r="T10470" s="123"/>
      <c r="U10470" s="119"/>
      <c r="V10470" s="99"/>
      <c r="W10470" s="127"/>
      <c r="X10470" s="99"/>
      <c r="Y10470" s="127"/>
    </row>
    <row r="10471" spans="3:25" ht="19" hidden="1">
      <c r="C10471" s="933"/>
      <c r="D10471" s="933"/>
      <c r="E10471" s="19"/>
      <c r="I10471" s="100"/>
      <c r="M10471" s="100"/>
      <c r="Q10471" s="99"/>
      <c r="R10471" s="340"/>
      <c r="S10471" s="119"/>
      <c r="T10471" s="123"/>
      <c r="U10471" s="119"/>
      <c r="V10471" s="99"/>
      <c r="W10471" s="127"/>
      <c r="X10471" s="99"/>
      <c r="Y10471" s="127"/>
    </row>
    <row r="10472" spans="3:25" ht="19" hidden="1">
      <c r="C10472" s="933"/>
      <c r="D10472" s="933"/>
      <c r="E10472" s="19"/>
      <c r="I10472" s="100"/>
      <c r="M10472" s="100"/>
      <c r="Q10472" s="99"/>
      <c r="R10472" s="340"/>
      <c r="S10472" s="119"/>
      <c r="T10472" s="123"/>
      <c r="U10472" s="119"/>
      <c r="V10472" s="99"/>
      <c r="W10472" s="127"/>
      <c r="X10472" s="99"/>
      <c r="Y10472" s="127"/>
    </row>
    <row r="10473" spans="3:25" ht="19" hidden="1">
      <c r="C10473" s="933"/>
      <c r="D10473" s="933"/>
      <c r="E10473" s="19"/>
      <c r="I10473" s="100"/>
      <c r="M10473" s="100"/>
      <c r="Q10473" s="99"/>
      <c r="R10473" s="340"/>
      <c r="S10473" s="119"/>
      <c r="T10473" s="123"/>
      <c r="U10473" s="119"/>
      <c r="V10473" s="99"/>
      <c r="W10473" s="127"/>
      <c r="X10473" s="99"/>
      <c r="Y10473" s="127"/>
    </row>
    <row r="10474" spans="3:25" ht="19" hidden="1">
      <c r="C10474" s="933"/>
      <c r="D10474" s="933"/>
      <c r="E10474" s="19"/>
      <c r="I10474" s="100"/>
      <c r="M10474" s="100"/>
      <c r="Q10474" s="99"/>
      <c r="R10474" s="340"/>
      <c r="S10474" s="119"/>
      <c r="T10474" s="123"/>
      <c r="U10474" s="119"/>
      <c r="V10474" s="99"/>
      <c r="W10474" s="127"/>
      <c r="X10474" s="99"/>
      <c r="Y10474" s="127"/>
    </row>
    <row r="10475" spans="3:25" ht="19" hidden="1">
      <c r="C10475" s="933"/>
      <c r="D10475" s="933"/>
      <c r="E10475" s="19"/>
      <c r="I10475" s="100"/>
      <c r="M10475" s="100"/>
      <c r="Q10475" s="99"/>
      <c r="R10475" s="340"/>
      <c r="S10475" s="119"/>
      <c r="T10475" s="123"/>
      <c r="U10475" s="119"/>
      <c r="V10475" s="99"/>
      <c r="W10475" s="127"/>
      <c r="X10475" s="99"/>
      <c r="Y10475" s="127"/>
    </row>
    <row r="10476" spans="3:25" ht="19" hidden="1">
      <c r="C10476" s="933"/>
      <c r="D10476" s="933"/>
      <c r="E10476" s="19"/>
      <c r="I10476" s="100"/>
      <c r="M10476" s="100"/>
      <c r="Q10476" s="99"/>
      <c r="R10476" s="340"/>
      <c r="S10476" s="119"/>
      <c r="T10476" s="123"/>
      <c r="U10476" s="119"/>
      <c r="V10476" s="99"/>
      <c r="W10476" s="127"/>
      <c r="X10476" s="99"/>
      <c r="Y10476" s="127"/>
    </row>
    <row r="10477" spans="3:25" ht="19" hidden="1">
      <c r="C10477" s="933"/>
      <c r="D10477" s="933"/>
      <c r="E10477" s="19"/>
      <c r="I10477" s="100"/>
      <c r="M10477" s="100"/>
      <c r="Q10477" s="99"/>
      <c r="R10477" s="340"/>
      <c r="S10477" s="119"/>
      <c r="T10477" s="123"/>
      <c r="U10477" s="119"/>
      <c r="V10477" s="99"/>
      <c r="W10477" s="127"/>
      <c r="X10477" s="99"/>
      <c r="Y10477" s="127"/>
    </row>
    <row r="10478" spans="3:25" ht="19" hidden="1">
      <c r="C10478" s="933"/>
      <c r="D10478" s="933"/>
      <c r="E10478" s="19"/>
      <c r="I10478" s="100"/>
      <c r="M10478" s="100"/>
      <c r="Q10478" s="99"/>
      <c r="R10478" s="340"/>
      <c r="S10478" s="119"/>
      <c r="T10478" s="123"/>
      <c r="U10478" s="119"/>
      <c r="V10478" s="99"/>
      <c r="W10478" s="127"/>
      <c r="X10478" s="99"/>
      <c r="Y10478" s="127"/>
    </row>
    <row r="10479" spans="3:25" ht="19" hidden="1">
      <c r="C10479" s="933"/>
      <c r="D10479" s="933"/>
      <c r="E10479" s="19"/>
      <c r="I10479" s="100"/>
      <c r="M10479" s="100"/>
      <c r="Q10479" s="99"/>
      <c r="R10479" s="340"/>
      <c r="S10479" s="119"/>
      <c r="T10479" s="123"/>
      <c r="U10479" s="119"/>
      <c r="V10479" s="99"/>
      <c r="W10479" s="127"/>
      <c r="X10479" s="99"/>
      <c r="Y10479" s="127"/>
    </row>
    <row r="10480" spans="3:25" ht="19" hidden="1">
      <c r="C10480" s="933"/>
      <c r="D10480" s="933"/>
      <c r="E10480" s="19"/>
      <c r="I10480" s="100"/>
      <c r="M10480" s="100"/>
      <c r="Q10480" s="99"/>
      <c r="R10480" s="340"/>
      <c r="S10480" s="119"/>
      <c r="T10480" s="123"/>
      <c r="U10480" s="119"/>
      <c r="V10480" s="99"/>
      <c r="W10480" s="127"/>
      <c r="X10480" s="99"/>
      <c r="Y10480" s="127"/>
    </row>
    <row r="10481" spans="3:25" ht="19" hidden="1">
      <c r="C10481" s="933"/>
      <c r="D10481" s="933"/>
      <c r="E10481" s="19"/>
      <c r="I10481" s="100"/>
      <c r="M10481" s="100"/>
      <c r="Q10481" s="99"/>
      <c r="R10481" s="340"/>
      <c r="S10481" s="119"/>
      <c r="T10481" s="123"/>
      <c r="U10481" s="119"/>
      <c r="V10481" s="99"/>
      <c r="W10481" s="127"/>
      <c r="X10481" s="99"/>
      <c r="Y10481" s="127"/>
    </row>
    <row r="10482" spans="3:25" ht="19" hidden="1">
      <c r="C10482" s="933"/>
      <c r="D10482" s="933"/>
      <c r="E10482" s="19"/>
      <c r="I10482" s="100"/>
      <c r="M10482" s="100"/>
      <c r="Q10482" s="99"/>
      <c r="R10482" s="340"/>
      <c r="S10482" s="119"/>
      <c r="T10482" s="123"/>
      <c r="U10482" s="119"/>
      <c r="V10482" s="99"/>
      <c r="W10482" s="127"/>
      <c r="X10482" s="99"/>
      <c r="Y10482" s="127"/>
    </row>
    <row r="10483" spans="3:25" ht="19" hidden="1">
      <c r="C10483" s="933"/>
      <c r="D10483" s="933"/>
      <c r="E10483" s="19"/>
      <c r="I10483" s="100"/>
      <c r="M10483" s="100"/>
      <c r="Q10483" s="99"/>
      <c r="R10483" s="340"/>
      <c r="S10483" s="119"/>
      <c r="T10483" s="123"/>
      <c r="U10483" s="119"/>
      <c r="V10483" s="99"/>
      <c r="W10483" s="127"/>
      <c r="X10483" s="99"/>
      <c r="Y10483" s="127"/>
    </row>
    <row r="10484" spans="3:25" ht="19" hidden="1">
      <c r="C10484" s="933"/>
      <c r="D10484" s="933"/>
      <c r="E10484" s="19"/>
      <c r="I10484" s="100"/>
      <c r="M10484" s="100"/>
      <c r="Q10484" s="99"/>
      <c r="R10484" s="340"/>
      <c r="S10484" s="119"/>
      <c r="T10484" s="123"/>
      <c r="U10484" s="119"/>
      <c r="V10484" s="99"/>
      <c r="W10484" s="127"/>
      <c r="X10484" s="99"/>
      <c r="Y10484" s="127"/>
    </row>
    <row r="10485" spans="3:25" ht="19" hidden="1">
      <c r="C10485" s="933"/>
      <c r="D10485" s="933"/>
      <c r="E10485" s="19"/>
      <c r="I10485" s="100"/>
      <c r="M10485" s="100"/>
      <c r="Q10485" s="99"/>
      <c r="R10485" s="340"/>
      <c r="S10485" s="119"/>
      <c r="T10485" s="123"/>
      <c r="U10485" s="119"/>
      <c r="V10485" s="99"/>
      <c r="W10485" s="127"/>
      <c r="X10485" s="99"/>
      <c r="Y10485" s="127"/>
    </row>
    <row r="10486" spans="3:25" ht="19" hidden="1">
      <c r="C10486" s="933"/>
      <c r="D10486" s="933"/>
      <c r="E10486" s="19"/>
      <c r="I10486" s="100"/>
      <c r="M10486" s="100"/>
      <c r="Q10486" s="99"/>
      <c r="R10486" s="340"/>
      <c r="S10486" s="119"/>
      <c r="T10486" s="123"/>
      <c r="U10486" s="119"/>
      <c r="V10486" s="99"/>
      <c r="W10486" s="127"/>
      <c r="X10486" s="99"/>
      <c r="Y10486" s="127"/>
    </row>
    <row r="10487" spans="3:25" ht="19" hidden="1">
      <c r="C10487" s="933"/>
      <c r="D10487" s="933"/>
      <c r="E10487" s="19"/>
      <c r="I10487" s="100"/>
      <c r="M10487" s="100"/>
      <c r="Q10487" s="99"/>
      <c r="R10487" s="340"/>
      <c r="S10487" s="119"/>
      <c r="T10487" s="123"/>
      <c r="U10487" s="119"/>
      <c r="V10487" s="99"/>
      <c r="W10487" s="127"/>
      <c r="X10487" s="99"/>
      <c r="Y10487" s="127"/>
    </row>
    <row r="10488" spans="3:25" ht="19" hidden="1">
      <c r="C10488" s="933"/>
      <c r="D10488" s="933"/>
      <c r="E10488" s="19"/>
      <c r="I10488" s="100"/>
      <c r="M10488" s="100"/>
      <c r="Q10488" s="99"/>
      <c r="R10488" s="340"/>
      <c r="S10488" s="119"/>
      <c r="T10488" s="123"/>
      <c r="U10488" s="119"/>
      <c r="V10488" s="99"/>
      <c r="W10488" s="127"/>
      <c r="X10488" s="99"/>
      <c r="Y10488" s="127"/>
    </row>
    <row r="10489" spans="3:25" ht="19" hidden="1">
      <c r="C10489" s="933"/>
      <c r="D10489" s="933"/>
      <c r="E10489" s="19"/>
      <c r="I10489" s="100"/>
      <c r="M10489" s="100"/>
      <c r="Q10489" s="99"/>
      <c r="R10489" s="340"/>
      <c r="S10489" s="119"/>
      <c r="T10489" s="123"/>
      <c r="U10489" s="119"/>
      <c r="V10489" s="99"/>
      <c r="W10489" s="127"/>
      <c r="X10489" s="99"/>
      <c r="Y10489" s="127"/>
    </row>
    <row r="10490" spans="3:25" ht="19" hidden="1">
      <c r="C10490" s="933"/>
      <c r="D10490" s="933"/>
      <c r="E10490" s="19"/>
      <c r="I10490" s="100"/>
      <c r="M10490" s="100"/>
      <c r="Q10490" s="99"/>
      <c r="R10490" s="340"/>
      <c r="S10490" s="119"/>
      <c r="T10490" s="123"/>
      <c r="U10490" s="119"/>
      <c r="V10490" s="99"/>
      <c r="W10490" s="127"/>
      <c r="X10490" s="99"/>
      <c r="Y10490" s="127"/>
    </row>
    <row r="10491" spans="3:25" ht="19" hidden="1">
      <c r="C10491" s="933"/>
      <c r="D10491" s="933"/>
      <c r="E10491" s="19"/>
      <c r="I10491" s="100"/>
      <c r="M10491" s="100"/>
      <c r="Q10491" s="99"/>
      <c r="R10491" s="340"/>
      <c r="S10491" s="119"/>
      <c r="T10491" s="123"/>
      <c r="U10491" s="119"/>
      <c r="V10491" s="99"/>
      <c r="W10491" s="127"/>
      <c r="X10491" s="99"/>
      <c r="Y10491" s="127"/>
    </row>
    <row r="10492" spans="3:25" ht="19" hidden="1">
      <c r="C10492" s="933"/>
      <c r="D10492" s="933"/>
      <c r="E10492" s="19"/>
      <c r="I10492" s="100"/>
      <c r="M10492" s="100"/>
      <c r="Q10492" s="99"/>
      <c r="R10492" s="340"/>
      <c r="S10492" s="119"/>
      <c r="T10492" s="123"/>
      <c r="U10492" s="119"/>
      <c r="V10492" s="99"/>
      <c r="W10492" s="127"/>
      <c r="X10492" s="99"/>
      <c r="Y10492" s="127"/>
    </row>
    <row r="10493" spans="3:25" ht="19" hidden="1">
      <c r="C10493" s="933"/>
      <c r="D10493" s="933"/>
      <c r="E10493" s="19"/>
      <c r="I10493" s="100"/>
      <c r="M10493" s="100"/>
      <c r="Q10493" s="99"/>
      <c r="R10493" s="340"/>
      <c r="S10493" s="119"/>
      <c r="T10493" s="123"/>
      <c r="U10493" s="119"/>
      <c r="V10493" s="99"/>
      <c r="W10493" s="127"/>
      <c r="X10493" s="99"/>
      <c r="Y10493" s="127"/>
    </row>
    <row r="10494" spans="3:25" ht="19" hidden="1">
      <c r="C10494" s="933"/>
      <c r="D10494" s="933"/>
      <c r="E10494" s="19"/>
      <c r="I10494" s="100"/>
      <c r="M10494" s="100"/>
      <c r="Q10494" s="99"/>
      <c r="R10494" s="340"/>
      <c r="S10494" s="119"/>
      <c r="T10494" s="123"/>
      <c r="U10494" s="119"/>
      <c r="V10494" s="99"/>
      <c r="W10494" s="127"/>
      <c r="X10494" s="99"/>
      <c r="Y10494" s="127"/>
    </row>
    <row r="10495" spans="3:25" ht="19" hidden="1">
      <c r="C10495" s="933"/>
      <c r="D10495" s="933"/>
      <c r="E10495" s="19"/>
      <c r="I10495" s="100"/>
      <c r="M10495" s="100"/>
      <c r="Q10495" s="99"/>
      <c r="R10495" s="340"/>
      <c r="S10495" s="119"/>
      <c r="T10495" s="123"/>
      <c r="U10495" s="119"/>
      <c r="V10495" s="99"/>
      <c r="W10495" s="127"/>
      <c r="X10495" s="99"/>
      <c r="Y10495" s="127"/>
    </row>
    <row r="10496" spans="3:25" ht="19" hidden="1">
      <c r="C10496" s="933"/>
      <c r="D10496" s="933"/>
      <c r="E10496" s="19"/>
      <c r="I10496" s="100"/>
      <c r="M10496" s="100"/>
      <c r="Q10496" s="99"/>
      <c r="R10496" s="340"/>
      <c r="S10496" s="119"/>
      <c r="T10496" s="123"/>
      <c r="U10496" s="119"/>
      <c r="V10496" s="99"/>
      <c r="W10496" s="127"/>
      <c r="X10496" s="99"/>
      <c r="Y10496" s="127"/>
    </row>
    <row r="10497" spans="3:25" ht="19" hidden="1">
      <c r="C10497" s="933"/>
      <c r="D10497" s="933"/>
      <c r="E10497" s="19"/>
      <c r="I10497" s="100"/>
      <c r="M10497" s="100"/>
      <c r="Q10497" s="99"/>
      <c r="R10497" s="340"/>
      <c r="S10497" s="119"/>
      <c r="T10497" s="123"/>
      <c r="U10497" s="119"/>
      <c r="V10497" s="99"/>
      <c r="W10497" s="127"/>
      <c r="X10497" s="99"/>
      <c r="Y10497" s="127"/>
    </row>
    <row r="10498" spans="3:25" ht="19" hidden="1">
      <c r="C10498" s="933"/>
      <c r="D10498" s="933"/>
      <c r="E10498" s="19"/>
      <c r="I10498" s="100"/>
      <c r="M10498" s="100"/>
      <c r="Q10498" s="99"/>
      <c r="R10498" s="340"/>
      <c r="S10498" s="119"/>
      <c r="T10498" s="123"/>
      <c r="U10498" s="119"/>
      <c r="V10498" s="99"/>
      <c r="W10498" s="127"/>
      <c r="X10498" s="99"/>
      <c r="Y10498" s="127"/>
    </row>
    <row r="10499" spans="3:25" ht="19" hidden="1">
      <c r="C10499" s="933"/>
      <c r="D10499" s="933"/>
      <c r="E10499" s="19"/>
      <c r="I10499" s="100"/>
      <c r="M10499" s="100"/>
      <c r="Q10499" s="99"/>
      <c r="R10499" s="340"/>
      <c r="S10499" s="119"/>
      <c r="T10499" s="123"/>
      <c r="U10499" s="119"/>
      <c r="V10499" s="99"/>
      <c r="W10499" s="127"/>
      <c r="X10499" s="99"/>
      <c r="Y10499" s="127"/>
    </row>
    <row r="10500" spans="3:25" ht="19" hidden="1">
      <c r="C10500" s="933"/>
      <c r="D10500" s="933"/>
      <c r="E10500" s="19"/>
      <c r="I10500" s="100"/>
      <c r="M10500" s="100"/>
      <c r="Q10500" s="99"/>
      <c r="R10500" s="340"/>
      <c r="S10500" s="119"/>
      <c r="T10500" s="123"/>
      <c r="U10500" s="119"/>
      <c r="V10500" s="99"/>
      <c r="W10500" s="127"/>
      <c r="X10500" s="99"/>
      <c r="Y10500" s="127"/>
    </row>
    <row r="10501" spans="3:25" ht="19" hidden="1">
      <c r="C10501" s="933"/>
      <c r="D10501" s="933"/>
      <c r="E10501" s="19"/>
      <c r="I10501" s="100"/>
      <c r="M10501" s="100"/>
      <c r="Q10501" s="99"/>
      <c r="R10501" s="340"/>
      <c r="S10501" s="119"/>
      <c r="T10501" s="123"/>
      <c r="U10501" s="119"/>
      <c r="V10501" s="99"/>
      <c r="W10501" s="127"/>
      <c r="X10501" s="99"/>
      <c r="Y10501" s="127"/>
    </row>
    <row r="10502" spans="3:25" ht="19" hidden="1">
      <c r="C10502" s="933"/>
      <c r="D10502" s="933"/>
      <c r="E10502" s="19"/>
      <c r="I10502" s="100"/>
      <c r="M10502" s="100"/>
      <c r="Q10502" s="99"/>
      <c r="R10502" s="340"/>
      <c r="S10502" s="119"/>
      <c r="T10502" s="123"/>
      <c r="U10502" s="119"/>
      <c r="V10502" s="99"/>
      <c r="W10502" s="127"/>
      <c r="X10502" s="99"/>
      <c r="Y10502" s="127"/>
    </row>
    <row r="10503" spans="3:25" ht="19" hidden="1">
      <c r="C10503" s="933"/>
      <c r="D10503" s="933"/>
      <c r="E10503" s="19"/>
      <c r="I10503" s="100"/>
      <c r="M10503" s="100"/>
      <c r="Q10503" s="99"/>
      <c r="R10503" s="340"/>
      <c r="S10503" s="119"/>
      <c r="T10503" s="123"/>
      <c r="U10503" s="119"/>
      <c r="V10503" s="99"/>
      <c r="W10503" s="127"/>
      <c r="X10503" s="99"/>
      <c r="Y10503" s="127"/>
    </row>
    <row r="10504" spans="3:25" ht="19" hidden="1">
      <c r="C10504" s="933"/>
      <c r="D10504" s="933"/>
      <c r="E10504" s="19"/>
      <c r="I10504" s="100"/>
      <c r="M10504" s="100"/>
      <c r="Q10504" s="99"/>
      <c r="R10504" s="340"/>
      <c r="S10504" s="119"/>
      <c r="T10504" s="123"/>
      <c r="U10504" s="119"/>
      <c r="V10504" s="99"/>
      <c r="W10504" s="127"/>
      <c r="X10504" s="99"/>
      <c r="Y10504" s="127"/>
    </row>
    <row r="10505" spans="3:25" ht="19" hidden="1">
      <c r="C10505" s="933"/>
      <c r="D10505" s="933"/>
      <c r="E10505" s="19"/>
      <c r="I10505" s="100"/>
      <c r="M10505" s="100"/>
      <c r="Q10505" s="99"/>
      <c r="R10505" s="340"/>
      <c r="S10505" s="119"/>
      <c r="T10505" s="123"/>
      <c r="U10505" s="119"/>
      <c r="V10505" s="99"/>
      <c r="W10505" s="127"/>
      <c r="X10505" s="99"/>
      <c r="Y10505" s="127"/>
    </row>
    <row r="10506" spans="3:25" ht="19" hidden="1">
      <c r="C10506" s="933"/>
      <c r="D10506" s="933"/>
      <c r="E10506" s="19"/>
      <c r="I10506" s="100"/>
      <c r="M10506" s="100"/>
      <c r="Q10506" s="99"/>
      <c r="R10506" s="340"/>
      <c r="S10506" s="119"/>
      <c r="T10506" s="123"/>
      <c r="U10506" s="119"/>
      <c r="V10506" s="99"/>
      <c r="W10506" s="127"/>
      <c r="X10506" s="99"/>
      <c r="Y10506" s="127"/>
    </row>
    <row r="10507" spans="3:25" ht="19" hidden="1">
      <c r="C10507" s="933"/>
      <c r="D10507" s="933"/>
      <c r="E10507" s="19"/>
      <c r="I10507" s="100"/>
      <c r="M10507" s="100"/>
      <c r="Q10507" s="99"/>
      <c r="R10507" s="340"/>
      <c r="S10507" s="119"/>
      <c r="T10507" s="123"/>
      <c r="U10507" s="119"/>
      <c r="V10507" s="99"/>
      <c r="W10507" s="127"/>
      <c r="X10507" s="99"/>
      <c r="Y10507" s="127"/>
    </row>
    <row r="10508" spans="3:25" ht="19" hidden="1">
      <c r="C10508" s="933"/>
      <c r="D10508" s="933"/>
      <c r="E10508" s="19"/>
      <c r="I10508" s="100"/>
      <c r="M10508" s="100"/>
      <c r="Q10508" s="99"/>
      <c r="R10508" s="340"/>
      <c r="S10508" s="119"/>
      <c r="T10508" s="123"/>
      <c r="U10508" s="119"/>
      <c r="V10508" s="99"/>
      <c r="W10508" s="127"/>
      <c r="X10508" s="99"/>
      <c r="Y10508" s="127"/>
    </row>
    <row r="10509" spans="3:25" ht="19" hidden="1">
      <c r="C10509" s="933"/>
      <c r="D10509" s="933"/>
      <c r="E10509" s="19"/>
      <c r="I10509" s="100"/>
      <c r="M10509" s="100"/>
      <c r="Q10509" s="99"/>
      <c r="R10509" s="340"/>
      <c r="S10509" s="119"/>
      <c r="T10509" s="123"/>
      <c r="U10509" s="119"/>
      <c r="V10509" s="99"/>
      <c r="W10509" s="127"/>
      <c r="X10509" s="99"/>
      <c r="Y10509" s="127"/>
    </row>
    <row r="10510" spans="3:25" ht="19" hidden="1">
      <c r="C10510" s="933"/>
      <c r="D10510" s="933"/>
      <c r="E10510" s="19"/>
      <c r="I10510" s="100"/>
      <c r="M10510" s="100"/>
      <c r="Q10510" s="99"/>
      <c r="R10510" s="340"/>
      <c r="S10510" s="119"/>
      <c r="T10510" s="123"/>
      <c r="U10510" s="119"/>
      <c r="V10510" s="99"/>
      <c r="W10510" s="127"/>
      <c r="X10510" s="99"/>
      <c r="Y10510" s="127"/>
    </row>
    <row r="10511" spans="3:25" ht="19" hidden="1">
      <c r="C10511" s="933"/>
      <c r="D10511" s="933"/>
      <c r="E10511" s="19"/>
      <c r="I10511" s="100"/>
      <c r="M10511" s="100"/>
      <c r="Q10511" s="99"/>
      <c r="R10511" s="340"/>
      <c r="S10511" s="119"/>
      <c r="T10511" s="123"/>
      <c r="U10511" s="119"/>
      <c r="V10511" s="99"/>
      <c r="W10511" s="127"/>
      <c r="X10511" s="99"/>
      <c r="Y10511" s="127"/>
    </row>
    <row r="10512" spans="3:25" ht="19" hidden="1">
      <c r="C10512" s="933"/>
      <c r="D10512" s="933"/>
      <c r="E10512" s="19"/>
      <c r="I10512" s="100"/>
      <c r="M10512" s="100"/>
      <c r="Q10512" s="99"/>
      <c r="R10512" s="340"/>
      <c r="S10512" s="119"/>
      <c r="T10512" s="123"/>
      <c r="U10512" s="119"/>
      <c r="V10512" s="99"/>
      <c r="W10512" s="127"/>
      <c r="X10512" s="99"/>
      <c r="Y10512" s="127"/>
    </row>
    <row r="10513" spans="3:25" ht="19" hidden="1">
      <c r="C10513" s="933"/>
      <c r="D10513" s="933"/>
      <c r="E10513" s="19"/>
      <c r="I10513" s="100"/>
      <c r="M10513" s="100"/>
      <c r="Q10513" s="99"/>
      <c r="R10513" s="340"/>
      <c r="S10513" s="119"/>
      <c r="T10513" s="123"/>
      <c r="U10513" s="119"/>
      <c r="V10513" s="99"/>
      <c r="W10513" s="127"/>
      <c r="X10513" s="99"/>
      <c r="Y10513" s="127"/>
    </row>
    <row r="10514" spans="3:25" ht="19" hidden="1">
      <c r="C10514" s="933"/>
      <c r="D10514" s="933"/>
      <c r="E10514" s="19"/>
      <c r="I10514" s="100"/>
      <c r="M10514" s="100"/>
      <c r="Q10514" s="99"/>
      <c r="R10514" s="340"/>
      <c r="S10514" s="119"/>
      <c r="T10514" s="123"/>
      <c r="U10514" s="119"/>
      <c r="V10514" s="99"/>
      <c r="W10514" s="127"/>
      <c r="X10514" s="99"/>
      <c r="Y10514" s="127"/>
    </row>
    <row r="10515" spans="3:25" ht="19" hidden="1">
      <c r="C10515" s="933"/>
      <c r="D10515" s="933"/>
      <c r="E10515" s="19"/>
      <c r="I10515" s="100"/>
      <c r="M10515" s="100"/>
      <c r="Q10515" s="99"/>
      <c r="R10515" s="340"/>
      <c r="S10515" s="119"/>
      <c r="T10515" s="123"/>
      <c r="U10515" s="119"/>
      <c r="V10515" s="99"/>
      <c r="W10515" s="127"/>
      <c r="X10515" s="99"/>
      <c r="Y10515" s="127"/>
    </row>
    <row r="10516" spans="3:25" ht="19" hidden="1">
      <c r="C10516" s="933"/>
      <c r="D10516" s="933"/>
      <c r="E10516" s="19"/>
      <c r="I10516" s="100"/>
      <c r="M10516" s="100"/>
      <c r="Q10516" s="99"/>
      <c r="R10516" s="340"/>
      <c r="S10516" s="119"/>
      <c r="T10516" s="123"/>
      <c r="U10516" s="119"/>
      <c r="V10516" s="99"/>
      <c r="W10516" s="127"/>
      <c r="X10516" s="99"/>
      <c r="Y10516" s="127"/>
    </row>
    <row r="10517" spans="3:25" ht="19" hidden="1">
      <c r="C10517" s="933"/>
      <c r="D10517" s="933"/>
      <c r="E10517" s="19"/>
      <c r="I10517" s="100"/>
      <c r="M10517" s="100"/>
      <c r="Q10517" s="99"/>
      <c r="R10517" s="340"/>
      <c r="S10517" s="119"/>
      <c r="T10517" s="123"/>
      <c r="U10517" s="119"/>
      <c r="V10517" s="99"/>
      <c r="W10517" s="127"/>
      <c r="X10517" s="99"/>
      <c r="Y10517" s="127"/>
    </row>
    <row r="10518" spans="3:25" ht="19" hidden="1">
      <c r="C10518" s="933"/>
      <c r="D10518" s="933"/>
      <c r="E10518" s="19"/>
      <c r="I10518" s="100"/>
      <c r="M10518" s="100"/>
      <c r="Q10518" s="99"/>
      <c r="R10518" s="340"/>
      <c r="S10518" s="119"/>
      <c r="T10518" s="123"/>
      <c r="U10518" s="119"/>
      <c r="V10518" s="99"/>
      <c r="W10518" s="127"/>
      <c r="X10518" s="99"/>
      <c r="Y10518" s="127"/>
    </row>
    <row r="10519" spans="3:25" ht="19" hidden="1">
      <c r="C10519" s="933"/>
      <c r="D10519" s="933"/>
      <c r="E10519" s="19"/>
      <c r="I10519" s="100"/>
      <c r="M10519" s="100"/>
      <c r="Q10519" s="99"/>
      <c r="R10519" s="340"/>
      <c r="S10519" s="119"/>
      <c r="T10519" s="123"/>
      <c r="U10519" s="119"/>
      <c r="V10519" s="99"/>
      <c r="W10519" s="127"/>
      <c r="X10519" s="99"/>
      <c r="Y10519" s="127"/>
    </row>
    <row r="10520" spans="3:25" ht="19" hidden="1">
      <c r="C10520" s="933"/>
      <c r="D10520" s="933"/>
      <c r="E10520" s="19"/>
      <c r="I10520" s="100"/>
      <c r="M10520" s="100"/>
      <c r="Q10520" s="99"/>
      <c r="R10520" s="340"/>
      <c r="S10520" s="119"/>
      <c r="T10520" s="123"/>
      <c r="U10520" s="119"/>
      <c r="V10520" s="99"/>
      <c r="W10520" s="127"/>
      <c r="X10520" s="99"/>
      <c r="Y10520" s="127"/>
    </row>
    <row r="10521" spans="3:25" ht="19" hidden="1">
      <c r="C10521" s="933"/>
      <c r="D10521" s="933"/>
      <c r="E10521" s="19"/>
      <c r="I10521" s="100"/>
      <c r="M10521" s="100"/>
      <c r="Q10521" s="99"/>
      <c r="R10521" s="340"/>
      <c r="S10521" s="119"/>
      <c r="T10521" s="123"/>
      <c r="U10521" s="119"/>
      <c r="V10521" s="99"/>
      <c r="W10521" s="127"/>
      <c r="X10521" s="99"/>
      <c r="Y10521" s="127"/>
    </row>
    <row r="10522" spans="3:25" ht="19" hidden="1">
      <c r="C10522" s="933"/>
      <c r="D10522" s="933"/>
      <c r="E10522" s="19"/>
      <c r="I10522" s="100"/>
      <c r="M10522" s="100"/>
      <c r="Q10522" s="99"/>
      <c r="R10522" s="340"/>
      <c r="S10522" s="119"/>
      <c r="T10522" s="123"/>
      <c r="U10522" s="119"/>
      <c r="V10522" s="99"/>
      <c r="W10522" s="127"/>
      <c r="X10522" s="99"/>
      <c r="Y10522" s="127"/>
    </row>
    <row r="10523" spans="3:25" ht="19" hidden="1">
      <c r="C10523" s="933"/>
      <c r="D10523" s="933"/>
      <c r="E10523" s="19"/>
      <c r="I10523" s="100"/>
      <c r="M10523" s="100"/>
      <c r="Q10523" s="99"/>
      <c r="R10523" s="340"/>
      <c r="S10523" s="119"/>
      <c r="T10523" s="123"/>
      <c r="U10523" s="119"/>
      <c r="V10523" s="99"/>
      <c r="W10523" s="127"/>
      <c r="X10523" s="99"/>
      <c r="Y10523" s="127"/>
    </row>
    <row r="10524" spans="3:25" ht="19" hidden="1">
      <c r="C10524" s="933"/>
      <c r="D10524" s="933"/>
      <c r="E10524" s="19"/>
      <c r="I10524" s="100"/>
      <c r="M10524" s="100"/>
      <c r="Q10524" s="99"/>
      <c r="R10524" s="340"/>
      <c r="S10524" s="119"/>
      <c r="T10524" s="123"/>
      <c r="U10524" s="119"/>
      <c r="V10524" s="99"/>
      <c r="W10524" s="127"/>
      <c r="X10524" s="99"/>
      <c r="Y10524" s="127"/>
    </row>
    <row r="10525" spans="3:25" ht="19" hidden="1">
      <c r="C10525" s="933"/>
      <c r="D10525" s="933"/>
      <c r="E10525" s="19"/>
      <c r="I10525" s="100"/>
      <c r="M10525" s="100"/>
      <c r="Q10525" s="99"/>
      <c r="R10525" s="340"/>
      <c r="S10525" s="119"/>
      <c r="T10525" s="123"/>
      <c r="U10525" s="119"/>
      <c r="V10525" s="99"/>
      <c r="W10525" s="127"/>
      <c r="X10525" s="99"/>
      <c r="Y10525" s="127"/>
    </row>
    <row r="10526" spans="3:25" ht="19" hidden="1">
      <c r="C10526" s="933"/>
      <c r="D10526" s="933"/>
      <c r="E10526" s="19"/>
      <c r="I10526" s="100"/>
      <c r="M10526" s="100"/>
      <c r="Q10526" s="99"/>
      <c r="R10526" s="340"/>
      <c r="S10526" s="119"/>
      <c r="T10526" s="123"/>
      <c r="U10526" s="119"/>
      <c r="V10526" s="99"/>
      <c r="W10526" s="127"/>
      <c r="X10526" s="99"/>
      <c r="Y10526" s="127"/>
    </row>
    <row r="10527" spans="3:25" ht="19" hidden="1">
      <c r="C10527" s="933"/>
      <c r="D10527" s="933"/>
      <c r="E10527" s="19"/>
      <c r="I10527" s="100"/>
      <c r="M10527" s="100"/>
      <c r="Q10527" s="99"/>
      <c r="R10527" s="340"/>
      <c r="S10527" s="119"/>
      <c r="T10527" s="123"/>
      <c r="U10527" s="119"/>
      <c r="V10527" s="99"/>
      <c r="W10527" s="127"/>
      <c r="X10527" s="99"/>
      <c r="Y10527" s="127"/>
    </row>
    <row r="10528" spans="3:25" ht="19" hidden="1">
      <c r="C10528" s="933"/>
      <c r="D10528" s="933"/>
      <c r="E10528" s="19"/>
      <c r="I10528" s="100"/>
      <c r="M10528" s="100"/>
      <c r="Q10528" s="99"/>
      <c r="R10528" s="340"/>
      <c r="S10528" s="119"/>
      <c r="T10528" s="123"/>
      <c r="U10528" s="119"/>
      <c r="V10528" s="99"/>
      <c r="W10528" s="127"/>
      <c r="X10528" s="99"/>
      <c r="Y10528" s="127"/>
    </row>
    <row r="10529" spans="3:25" ht="19" hidden="1">
      <c r="C10529" s="933"/>
      <c r="D10529" s="933"/>
      <c r="E10529" s="19"/>
      <c r="I10529" s="100"/>
      <c r="M10529" s="100"/>
      <c r="Q10529" s="99"/>
      <c r="R10529" s="340"/>
      <c r="S10529" s="119"/>
      <c r="T10529" s="123"/>
      <c r="U10529" s="119"/>
      <c r="V10529" s="99"/>
      <c r="W10529" s="127"/>
      <c r="X10529" s="99"/>
      <c r="Y10529" s="127"/>
    </row>
    <row r="10530" spans="3:25" ht="19" hidden="1">
      <c r="C10530" s="933"/>
      <c r="D10530" s="933"/>
      <c r="E10530" s="19"/>
      <c r="I10530" s="100"/>
      <c r="M10530" s="100"/>
      <c r="Q10530" s="99"/>
      <c r="R10530" s="340"/>
      <c r="S10530" s="119"/>
      <c r="T10530" s="123"/>
      <c r="U10530" s="119"/>
      <c r="V10530" s="99"/>
      <c r="W10530" s="127"/>
      <c r="X10530" s="99"/>
      <c r="Y10530" s="127"/>
    </row>
    <row r="10531" spans="3:25" ht="19" hidden="1">
      <c r="C10531" s="933"/>
      <c r="D10531" s="933"/>
      <c r="E10531" s="19"/>
      <c r="I10531" s="100"/>
      <c r="M10531" s="100"/>
      <c r="Q10531" s="99"/>
      <c r="R10531" s="340"/>
      <c r="S10531" s="119"/>
      <c r="T10531" s="123"/>
      <c r="U10531" s="119"/>
      <c r="V10531" s="99"/>
      <c r="W10531" s="127"/>
      <c r="X10531" s="99"/>
      <c r="Y10531" s="127"/>
    </row>
    <row r="10532" spans="3:25" ht="19" hidden="1">
      <c r="C10532" s="933"/>
      <c r="D10532" s="933"/>
      <c r="E10532" s="19"/>
      <c r="I10532" s="100"/>
      <c r="M10532" s="100"/>
      <c r="Q10532" s="99"/>
      <c r="R10532" s="340"/>
      <c r="S10532" s="119"/>
      <c r="T10532" s="123"/>
      <c r="U10532" s="119"/>
      <c r="V10532" s="99"/>
      <c r="W10532" s="127"/>
      <c r="X10532" s="99"/>
      <c r="Y10532" s="127"/>
    </row>
    <row r="10533" spans="3:25" ht="19" hidden="1">
      <c r="C10533" s="933"/>
      <c r="D10533" s="933"/>
      <c r="E10533" s="19"/>
      <c r="I10533" s="100"/>
      <c r="M10533" s="100"/>
      <c r="Q10533" s="99"/>
      <c r="R10533" s="340"/>
      <c r="S10533" s="119"/>
      <c r="T10533" s="123"/>
      <c r="U10533" s="119"/>
      <c r="V10533" s="99"/>
      <c r="W10533" s="127"/>
      <c r="X10533" s="99"/>
      <c r="Y10533" s="127"/>
    </row>
    <row r="10534" spans="3:25" ht="19" hidden="1">
      <c r="C10534" s="933"/>
      <c r="D10534" s="933"/>
      <c r="E10534" s="19"/>
      <c r="I10534" s="100"/>
      <c r="M10534" s="100"/>
      <c r="Q10534" s="99"/>
      <c r="R10534" s="340"/>
      <c r="S10534" s="119"/>
      <c r="T10534" s="123"/>
      <c r="U10534" s="119"/>
      <c r="V10534" s="99"/>
      <c r="W10534" s="127"/>
      <c r="X10534" s="99"/>
      <c r="Y10534" s="127"/>
    </row>
    <row r="10535" spans="3:25" ht="19" hidden="1">
      <c r="C10535" s="933"/>
      <c r="D10535" s="933"/>
      <c r="E10535" s="19"/>
      <c r="I10535" s="100"/>
      <c r="M10535" s="100"/>
      <c r="Q10535" s="99"/>
      <c r="R10535" s="340"/>
      <c r="S10535" s="119"/>
      <c r="T10535" s="123"/>
      <c r="U10535" s="119"/>
      <c r="V10535" s="99"/>
      <c r="W10535" s="127"/>
      <c r="X10535" s="99"/>
      <c r="Y10535" s="127"/>
    </row>
    <row r="10536" spans="3:25" ht="19" hidden="1">
      <c r="C10536" s="933"/>
      <c r="D10536" s="933"/>
      <c r="E10536" s="19"/>
      <c r="I10536" s="100"/>
      <c r="M10536" s="100"/>
      <c r="Q10536" s="99"/>
      <c r="R10536" s="340"/>
      <c r="S10536" s="119"/>
      <c r="T10536" s="123"/>
      <c r="U10536" s="119"/>
      <c r="V10536" s="99"/>
      <c r="W10536" s="127"/>
      <c r="X10536" s="99"/>
      <c r="Y10536" s="127"/>
    </row>
    <row r="10537" spans="3:25" ht="19" hidden="1">
      <c r="C10537" s="933"/>
      <c r="D10537" s="933"/>
      <c r="E10537" s="19"/>
      <c r="I10537" s="100"/>
      <c r="M10537" s="100"/>
      <c r="Q10537" s="99"/>
      <c r="R10537" s="340"/>
      <c r="S10537" s="119"/>
      <c r="T10537" s="123"/>
      <c r="U10537" s="119"/>
      <c r="V10537" s="99"/>
      <c r="W10537" s="127"/>
      <c r="X10537" s="99"/>
      <c r="Y10537" s="127"/>
    </row>
    <row r="10538" spans="3:25" ht="19" hidden="1">
      <c r="C10538" s="933"/>
      <c r="D10538" s="933"/>
      <c r="E10538" s="19"/>
      <c r="I10538" s="100"/>
      <c r="M10538" s="100"/>
      <c r="Q10538" s="99"/>
      <c r="R10538" s="340"/>
      <c r="S10538" s="119"/>
      <c r="T10538" s="123"/>
      <c r="U10538" s="119"/>
      <c r="V10538" s="99"/>
      <c r="W10538" s="127"/>
      <c r="X10538" s="99"/>
      <c r="Y10538" s="127"/>
    </row>
    <row r="10539" spans="3:25" ht="19" hidden="1">
      <c r="C10539" s="933"/>
      <c r="D10539" s="933"/>
      <c r="E10539" s="19"/>
      <c r="I10539" s="100"/>
      <c r="M10539" s="100"/>
      <c r="Q10539" s="99"/>
      <c r="R10539" s="340"/>
      <c r="S10539" s="119"/>
      <c r="T10539" s="123"/>
      <c r="U10539" s="119"/>
      <c r="V10539" s="99"/>
      <c r="W10539" s="127"/>
      <c r="X10539" s="99"/>
      <c r="Y10539" s="127"/>
    </row>
    <row r="10540" spans="3:25" ht="19" hidden="1">
      <c r="C10540" s="933"/>
      <c r="D10540" s="933"/>
      <c r="E10540" s="19"/>
      <c r="I10540" s="100"/>
      <c r="M10540" s="100"/>
      <c r="Q10540" s="99"/>
      <c r="R10540" s="340"/>
      <c r="S10540" s="119"/>
      <c r="T10540" s="123"/>
      <c r="U10540" s="119"/>
      <c r="V10540" s="99"/>
      <c r="W10540" s="127"/>
      <c r="X10540" s="99"/>
      <c r="Y10540" s="127"/>
    </row>
    <row r="10541" spans="3:25" ht="19" hidden="1">
      <c r="C10541" s="933"/>
      <c r="D10541" s="933"/>
      <c r="E10541" s="19"/>
      <c r="I10541" s="100"/>
      <c r="M10541" s="100"/>
      <c r="Q10541" s="99"/>
      <c r="R10541" s="340"/>
      <c r="S10541" s="119"/>
      <c r="T10541" s="123"/>
      <c r="U10541" s="119"/>
      <c r="V10541" s="99"/>
      <c r="W10541" s="127"/>
      <c r="X10541" s="99"/>
      <c r="Y10541" s="127"/>
    </row>
    <row r="10542" spans="3:25" ht="19" hidden="1">
      <c r="C10542" s="933"/>
      <c r="D10542" s="933"/>
      <c r="E10542" s="19"/>
      <c r="I10542" s="100"/>
      <c r="M10542" s="100"/>
      <c r="Q10542" s="99"/>
      <c r="R10542" s="340"/>
      <c r="S10542" s="119"/>
      <c r="T10542" s="123"/>
      <c r="U10542" s="119"/>
      <c r="V10542" s="99"/>
      <c r="W10542" s="127"/>
      <c r="X10542" s="99"/>
      <c r="Y10542" s="127"/>
    </row>
    <row r="10543" spans="3:25" ht="19" hidden="1">
      <c r="C10543" s="933"/>
      <c r="D10543" s="933"/>
      <c r="E10543" s="19"/>
      <c r="I10543" s="100"/>
      <c r="M10543" s="100"/>
      <c r="Q10543" s="99"/>
      <c r="R10543" s="340"/>
      <c r="S10543" s="119"/>
      <c r="T10543" s="123"/>
      <c r="U10543" s="119"/>
      <c r="V10543" s="99"/>
      <c r="W10543" s="127"/>
      <c r="X10543" s="99"/>
      <c r="Y10543" s="127"/>
    </row>
    <row r="10544" spans="3:25" ht="19" hidden="1">
      <c r="C10544" s="933"/>
      <c r="D10544" s="933"/>
      <c r="E10544" s="19"/>
      <c r="I10544" s="100"/>
      <c r="M10544" s="100"/>
      <c r="Q10544" s="99"/>
      <c r="R10544" s="340"/>
      <c r="S10544" s="119"/>
      <c r="T10544" s="123"/>
      <c r="U10544" s="119"/>
      <c r="V10544" s="99"/>
      <c r="W10544" s="127"/>
      <c r="X10544" s="99"/>
      <c r="Y10544" s="127"/>
    </row>
    <row r="10545" spans="3:25" ht="19" hidden="1">
      <c r="C10545" s="933"/>
      <c r="D10545" s="933"/>
      <c r="E10545" s="19"/>
      <c r="I10545" s="100"/>
      <c r="M10545" s="100"/>
      <c r="Q10545" s="99"/>
      <c r="R10545" s="340"/>
      <c r="S10545" s="119"/>
      <c r="T10545" s="123"/>
      <c r="U10545" s="119"/>
      <c r="V10545" s="99"/>
      <c r="W10545" s="127"/>
      <c r="X10545" s="99"/>
      <c r="Y10545" s="127"/>
    </row>
    <row r="10546" spans="3:25" ht="19" hidden="1">
      <c r="C10546" s="933"/>
      <c r="D10546" s="933"/>
      <c r="E10546" s="19"/>
      <c r="I10546" s="100"/>
      <c r="M10546" s="100"/>
      <c r="Q10546" s="99"/>
      <c r="R10546" s="340"/>
      <c r="S10546" s="119"/>
      <c r="T10546" s="123"/>
      <c r="U10546" s="119"/>
      <c r="V10546" s="99"/>
      <c r="W10546" s="127"/>
      <c r="X10546" s="99"/>
      <c r="Y10546" s="127"/>
    </row>
    <row r="10547" spans="3:25" ht="19" hidden="1">
      <c r="C10547" s="933"/>
      <c r="D10547" s="933"/>
      <c r="E10547" s="19"/>
      <c r="I10547" s="100"/>
      <c r="M10547" s="100"/>
      <c r="Q10547" s="99"/>
      <c r="R10547" s="340"/>
      <c r="S10547" s="119"/>
      <c r="T10547" s="123"/>
      <c r="U10547" s="119"/>
      <c r="V10547" s="99"/>
      <c r="W10547" s="127"/>
      <c r="X10547" s="99"/>
      <c r="Y10547" s="127"/>
    </row>
    <row r="10548" spans="3:25" ht="19" hidden="1">
      <c r="C10548" s="933"/>
      <c r="D10548" s="933"/>
      <c r="E10548" s="19"/>
      <c r="I10548" s="100"/>
      <c r="M10548" s="100"/>
      <c r="Q10548" s="99"/>
      <c r="R10548" s="340"/>
      <c r="S10548" s="119"/>
      <c r="T10548" s="123"/>
      <c r="U10548" s="119"/>
      <c r="V10548" s="99"/>
      <c r="W10548" s="127"/>
      <c r="X10548" s="99"/>
      <c r="Y10548" s="127"/>
    </row>
    <row r="10549" spans="3:25" ht="19" hidden="1">
      <c r="C10549" s="933"/>
      <c r="D10549" s="933"/>
      <c r="E10549" s="19"/>
      <c r="I10549" s="100"/>
      <c r="M10549" s="100"/>
      <c r="Q10549" s="99"/>
      <c r="R10549" s="340"/>
      <c r="S10549" s="119"/>
      <c r="T10549" s="123"/>
      <c r="U10549" s="119"/>
      <c r="V10549" s="99"/>
      <c r="W10549" s="127"/>
      <c r="X10549" s="99"/>
      <c r="Y10549" s="127"/>
    </row>
    <row r="10550" spans="3:25" ht="19" hidden="1">
      <c r="C10550" s="933"/>
      <c r="D10550" s="933"/>
      <c r="E10550" s="19"/>
      <c r="I10550" s="100"/>
      <c r="M10550" s="100"/>
      <c r="Q10550" s="99"/>
      <c r="R10550" s="340"/>
      <c r="S10550" s="119"/>
      <c r="T10550" s="123"/>
      <c r="U10550" s="119"/>
      <c r="V10550" s="99"/>
      <c r="W10550" s="127"/>
      <c r="X10550" s="99"/>
      <c r="Y10550" s="127"/>
    </row>
    <row r="10551" spans="3:25" ht="19" hidden="1">
      <c r="C10551" s="933"/>
      <c r="D10551" s="933"/>
      <c r="E10551" s="19"/>
      <c r="I10551" s="100"/>
      <c r="M10551" s="100"/>
      <c r="Q10551" s="99"/>
      <c r="R10551" s="340"/>
      <c r="S10551" s="119"/>
      <c r="T10551" s="123"/>
      <c r="U10551" s="119"/>
      <c r="V10551" s="99"/>
      <c r="W10551" s="127"/>
      <c r="X10551" s="99"/>
      <c r="Y10551" s="127"/>
    </row>
    <row r="10552" spans="3:25" ht="19" hidden="1">
      <c r="C10552" s="933"/>
      <c r="D10552" s="933"/>
      <c r="E10552" s="19"/>
      <c r="I10552" s="100"/>
      <c r="M10552" s="100"/>
      <c r="Q10552" s="99"/>
      <c r="R10552" s="340"/>
      <c r="S10552" s="119"/>
      <c r="T10552" s="123"/>
      <c r="U10552" s="119"/>
      <c r="V10552" s="99"/>
      <c r="W10552" s="127"/>
      <c r="X10552" s="99"/>
      <c r="Y10552" s="127"/>
    </row>
    <row r="10553" spans="3:25" ht="19" hidden="1">
      <c r="C10553" s="933"/>
      <c r="D10553" s="933"/>
      <c r="E10553" s="19"/>
      <c r="I10553" s="100"/>
      <c r="M10553" s="100"/>
      <c r="Q10553" s="99"/>
      <c r="R10553" s="340"/>
      <c r="S10553" s="119"/>
      <c r="T10553" s="123"/>
      <c r="U10553" s="119"/>
      <c r="V10553" s="99"/>
      <c r="W10553" s="127"/>
      <c r="X10553" s="99"/>
      <c r="Y10553" s="127"/>
    </row>
    <row r="10554" spans="3:25" ht="19" hidden="1">
      <c r="C10554" s="933"/>
      <c r="D10554" s="933"/>
      <c r="E10554" s="19"/>
      <c r="I10554" s="100"/>
      <c r="M10554" s="100"/>
      <c r="Q10554" s="99"/>
      <c r="R10554" s="340"/>
      <c r="S10554" s="119"/>
      <c r="T10554" s="123"/>
      <c r="U10554" s="119"/>
      <c r="V10554" s="99"/>
      <c r="W10554" s="127"/>
      <c r="X10554" s="99"/>
      <c r="Y10554" s="127"/>
    </row>
    <row r="10555" spans="3:25" ht="19" hidden="1">
      <c r="C10555" s="933"/>
      <c r="D10555" s="933"/>
      <c r="E10555" s="19"/>
      <c r="I10555" s="100"/>
      <c r="M10555" s="100"/>
      <c r="Q10555" s="99"/>
      <c r="R10555" s="340"/>
      <c r="S10555" s="119"/>
      <c r="T10555" s="123"/>
      <c r="U10555" s="119"/>
      <c r="V10555" s="99"/>
      <c r="W10555" s="127"/>
      <c r="X10555" s="99"/>
      <c r="Y10555" s="127"/>
    </row>
    <row r="10556" spans="3:25" ht="19" hidden="1">
      <c r="C10556" s="933"/>
      <c r="D10556" s="933"/>
      <c r="E10556" s="19"/>
      <c r="I10556" s="100"/>
      <c r="M10556" s="100"/>
      <c r="Q10556" s="99"/>
      <c r="R10556" s="340"/>
      <c r="S10556" s="119"/>
      <c r="T10556" s="123"/>
      <c r="U10556" s="119"/>
      <c r="V10556" s="99"/>
      <c r="W10556" s="127"/>
      <c r="X10556" s="99"/>
      <c r="Y10556" s="127"/>
    </row>
    <row r="10557" spans="3:25" ht="19" hidden="1">
      <c r="C10557" s="933"/>
      <c r="D10557" s="933"/>
      <c r="E10557" s="19"/>
      <c r="I10557" s="100"/>
      <c r="M10557" s="100"/>
      <c r="Q10557" s="99"/>
      <c r="R10557" s="340"/>
      <c r="S10557" s="119"/>
      <c r="T10557" s="123"/>
      <c r="U10557" s="119"/>
      <c r="V10557" s="99"/>
      <c r="W10557" s="127"/>
      <c r="X10557" s="99"/>
      <c r="Y10557" s="127"/>
    </row>
    <row r="10558" spans="3:25" ht="19" hidden="1">
      <c r="C10558" s="933"/>
      <c r="D10558" s="933"/>
      <c r="E10558" s="19"/>
      <c r="I10558" s="100"/>
      <c r="M10558" s="100"/>
      <c r="Q10558" s="99"/>
      <c r="R10558" s="340"/>
      <c r="S10558" s="119"/>
      <c r="T10558" s="123"/>
      <c r="U10558" s="119"/>
      <c r="V10558" s="99"/>
      <c r="W10558" s="127"/>
      <c r="X10558" s="99"/>
      <c r="Y10558" s="127"/>
    </row>
    <row r="10559" spans="3:25" ht="19" hidden="1">
      <c r="C10559" s="933"/>
      <c r="D10559" s="933"/>
      <c r="E10559" s="19"/>
      <c r="I10559" s="100"/>
      <c r="M10559" s="100"/>
      <c r="Q10559" s="99"/>
      <c r="R10559" s="340"/>
      <c r="S10559" s="119"/>
      <c r="T10559" s="123"/>
      <c r="U10559" s="119"/>
      <c r="V10559" s="99"/>
      <c r="W10559" s="127"/>
      <c r="X10559" s="99"/>
      <c r="Y10559" s="127"/>
    </row>
    <row r="10560" spans="3:25" ht="19" hidden="1">
      <c r="C10560" s="933"/>
      <c r="D10560" s="933"/>
      <c r="E10560" s="19"/>
      <c r="I10560" s="100"/>
      <c r="M10560" s="100"/>
      <c r="Q10560" s="99"/>
      <c r="R10560" s="340"/>
      <c r="S10560" s="119"/>
      <c r="T10560" s="123"/>
      <c r="U10560" s="119"/>
      <c r="V10560" s="99"/>
      <c r="W10560" s="127"/>
      <c r="X10560" s="99"/>
      <c r="Y10560" s="127"/>
    </row>
    <row r="10561" spans="3:25" ht="19" hidden="1">
      <c r="C10561" s="933"/>
      <c r="D10561" s="933"/>
      <c r="E10561" s="19"/>
      <c r="I10561" s="100"/>
      <c r="M10561" s="100"/>
      <c r="Q10561" s="99"/>
      <c r="R10561" s="340"/>
      <c r="S10561" s="119"/>
      <c r="T10561" s="123"/>
      <c r="U10561" s="119"/>
      <c r="V10561" s="99"/>
      <c r="W10561" s="127"/>
      <c r="X10561" s="99"/>
      <c r="Y10561" s="127"/>
    </row>
    <row r="10562" spans="3:25" ht="19" hidden="1">
      <c r="C10562" s="933"/>
      <c r="D10562" s="933"/>
      <c r="E10562" s="19"/>
      <c r="I10562" s="100"/>
      <c r="M10562" s="100"/>
      <c r="Q10562" s="99"/>
      <c r="R10562" s="340"/>
      <c r="S10562" s="119"/>
      <c r="T10562" s="123"/>
      <c r="U10562" s="119"/>
      <c r="V10562" s="99"/>
      <c r="W10562" s="127"/>
      <c r="X10562" s="99"/>
      <c r="Y10562" s="127"/>
    </row>
    <row r="10563" spans="3:25" ht="19" hidden="1">
      <c r="C10563" s="933"/>
      <c r="D10563" s="933"/>
      <c r="E10563" s="19"/>
      <c r="I10563" s="100"/>
      <c r="M10563" s="100"/>
      <c r="Q10563" s="99"/>
      <c r="R10563" s="340"/>
      <c r="S10563" s="119"/>
      <c r="T10563" s="123"/>
      <c r="U10563" s="119"/>
      <c r="V10563" s="99"/>
      <c r="W10563" s="127"/>
      <c r="X10563" s="99"/>
      <c r="Y10563" s="127"/>
    </row>
    <row r="10564" spans="3:25" ht="19" hidden="1">
      <c r="C10564" s="933"/>
      <c r="D10564" s="933"/>
      <c r="E10564" s="19"/>
      <c r="I10564" s="100"/>
      <c r="M10564" s="100"/>
      <c r="Q10564" s="99"/>
      <c r="R10564" s="340"/>
      <c r="S10564" s="119"/>
      <c r="T10564" s="123"/>
      <c r="U10564" s="119"/>
      <c r="V10564" s="99"/>
      <c r="W10564" s="127"/>
      <c r="X10564" s="99"/>
      <c r="Y10564" s="127"/>
    </row>
    <row r="10565" spans="3:25" ht="19" hidden="1">
      <c r="C10565" s="933"/>
      <c r="D10565" s="933"/>
      <c r="E10565" s="19"/>
      <c r="I10565" s="100"/>
      <c r="M10565" s="100"/>
      <c r="Q10565" s="99"/>
      <c r="R10565" s="340"/>
      <c r="S10565" s="119"/>
      <c r="T10565" s="123"/>
      <c r="U10565" s="119"/>
      <c r="V10565" s="99"/>
      <c r="W10565" s="127"/>
      <c r="X10565" s="99"/>
      <c r="Y10565" s="127"/>
    </row>
    <row r="10566" spans="3:25" ht="19" hidden="1">
      <c r="C10566" s="933"/>
      <c r="D10566" s="933"/>
      <c r="E10566" s="19"/>
      <c r="I10566" s="100"/>
      <c r="M10566" s="100"/>
      <c r="Q10566" s="99"/>
      <c r="R10566" s="340"/>
      <c r="S10566" s="119"/>
      <c r="T10566" s="123"/>
      <c r="U10566" s="119"/>
      <c r="V10566" s="99"/>
      <c r="W10566" s="127"/>
      <c r="X10566" s="99"/>
      <c r="Y10566" s="127"/>
    </row>
    <row r="10567" spans="3:25" ht="19" hidden="1">
      <c r="C10567" s="933"/>
      <c r="D10567" s="933"/>
      <c r="E10567" s="19"/>
      <c r="I10567" s="100"/>
      <c r="M10567" s="100"/>
      <c r="Q10567" s="99"/>
      <c r="R10567" s="340"/>
      <c r="S10567" s="119"/>
      <c r="T10567" s="123"/>
      <c r="U10567" s="119"/>
      <c r="V10567" s="99"/>
      <c r="W10567" s="127"/>
      <c r="X10567" s="99"/>
      <c r="Y10567" s="127"/>
    </row>
    <row r="10568" spans="3:25" ht="19" hidden="1">
      <c r="C10568" s="933"/>
      <c r="D10568" s="933"/>
      <c r="E10568" s="19"/>
      <c r="I10568" s="100"/>
      <c r="M10568" s="100"/>
      <c r="Q10568" s="99"/>
      <c r="R10568" s="340"/>
      <c r="S10568" s="119"/>
      <c r="T10568" s="123"/>
      <c r="U10568" s="119"/>
      <c r="V10568" s="99"/>
      <c r="W10568" s="127"/>
      <c r="X10568" s="99"/>
      <c r="Y10568" s="127"/>
    </row>
    <row r="10569" spans="3:25" ht="19" hidden="1">
      <c r="C10569" s="933"/>
      <c r="D10569" s="933"/>
      <c r="E10569" s="19"/>
      <c r="I10569" s="100"/>
      <c r="M10569" s="100"/>
      <c r="Q10569" s="99"/>
      <c r="R10569" s="340"/>
      <c r="S10569" s="119"/>
      <c r="T10569" s="123"/>
      <c r="U10569" s="119"/>
      <c r="V10569" s="99"/>
      <c r="W10569" s="127"/>
      <c r="X10569" s="99"/>
      <c r="Y10569" s="127"/>
    </row>
    <row r="10570" spans="3:25" ht="19" hidden="1">
      <c r="C10570" s="933"/>
      <c r="D10570" s="933"/>
      <c r="E10570" s="19"/>
      <c r="I10570" s="100"/>
      <c r="M10570" s="100"/>
      <c r="Q10570" s="99"/>
      <c r="R10570" s="340"/>
      <c r="S10570" s="119"/>
      <c r="T10570" s="123"/>
      <c r="U10570" s="119"/>
      <c r="V10570" s="99"/>
      <c r="W10570" s="127"/>
      <c r="X10570" s="99"/>
      <c r="Y10570" s="127"/>
    </row>
    <row r="10571" spans="3:25" ht="19" hidden="1">
      <c r="C10571" s="933"/>
      <c r="D10571" s="933"/>
      <c r="E10571" s="19"/>
      <c r="I10571" s="100"/>
      <c r="M10571" s="100"/>
      <c r="Q10571" s="99"/>
      <c r="R10571" s="340"/>
      <c r="S10571" s="119"/>
      <c r="T10571" s="123"/>
      <c r="U10571" s="119"/>
      <c r="V10571" s="99"/>
      <c r="W10571" s="127"/>
      <c r="X10571" s="99"/>
      <c r="Y10571" s="127"/>
    </row>
    <row r="10572" spans="3:25" ht="19" hidden="1">
      <c r="C10572" s="933"/>
      <c r="D10572" s="933"/>
      <c r="E10572" s="19"/>
      <c r="I10572" s="100"/>
      <c r="M10572" s="100"/>
      <c r="Q10572" s="99"/>
      <c r="R10572" s="340"/>
      <c r="S10572" s="119"/>
      <c r="T10572" s="123"/>
      <c r="U10572" s="119"/>
      <c r="V10572" s="99"/>
      <c r="W10572" s="127"/>
      <c r="X10572" s="99"/>
      <c r="Y10572" s="127"/>
    </row>
    <row r="10573" spans="3:25" ht="19" hidden="1">
      <c r="C10573" s="933"/>
      <c r="D10573" s="933"/>
      <c r="E10573" s="19"/>
      <c r="I10573" s="100"/>
      <c r="M10573" s="100"/>
      <c r="Q10573" s="99"/>
      <c r="R10573" s="340"/>
      <c r="S10573" s="119"/>
      <c r="T10573" s="123"/>
      <c r="U10573" s="119"/>
      <c r="V10573" s="99"/>
      <c r="W10573" s="127"/>
      <c r="X10573" s="99"/>
      <c r="Y10573" s="127"/>
    </row>
    <row r="10574" spans="3:25" ht="19" hidden="1">
      <c r="C10574" s="933"/>
      <c r="D10574" s="933"/>
      <c r="E10574" s="19"/>
      <c r="I10574" s="100"/>
      <c r="M10574" s="100"/>
      <c r="Q10574" s="99"/>
      <c r="R10574" s="340"/>
      <c r="S10574" s="119"/>
      <c r="T10574" s="123"/>
      <c r="U10574" s="119"/>
      <c r="V10574" s="99"/>
      <c r="W10574" s="127"/>
      <c r="X10574" s="99"/>
      <c r="Y10574" s="127"/>
    </row>
    <row r="10575" spans="3:25" ht="19" hidden="1">
      <c r="C10575" s="933"/>
      <c r="D10575" s="933"/>
      <c r="E10575" s="19"/>
      <c r="I10575" s="100"/>
      <c r="M10575" s="100"/>
      <c r="Q10575" s="99"/>
      <c r="R10575" s="340"/>
      <c r="S10575" s="119"/>
      <c r="T10575" s="123"/>
      <c r="U10575" s="119"/>
      <c r="V10575" s="99"/>
      <c r="W10575" s="127"/>
      <c r="X10575" s="99"/>
      <c r="Y10575" s="127"/>
    </row>
    <row r="10576" spans="3:25" ht="19" hidden="1">
      <c r="C10576" s="933"/>
      <c r="D10576" s="933"/>
      <c r="E10576" s="19"/>
      <c r="I10576" s="100"/>
      <c r="M10576" s="100"/>
      <c r="Q10576" s="99"/>
      <c r="R10576" s="340"/>
      <c r="S10576" s="119"/>
      <c r="T10576" s="123"/>
      <c r="U10576" s="119"/>
      <c r="V10576" s="99"/>
      <c r="W10576" s="127"/>
      <c r="X10576" s="99"/>
      <c r="Y10576" s="127"/>
    </row>
    <row r="10577" spans="3:25" ht="19" hidden="1">
      <c r="C10577" s="933"/>
      <c r="D10577" s="933"/>
      <c r="E10577" s="19"/>
      <c r="I10577" s="100"/>
      <c r="M10577" s="100"/>
      <c r="Q10577" s="99"/>
      <c r="R10577" s="340"/>
      <c r="S10577" s="119"/>
      <c r="T10577" s="123"/>
      <c r="U10577" s="119"/>
      <c r="V10577" s="99"/>
      <c r="W10577" s="127"/>
      <c r="X10577" s="99"/>
      <c r="Y10577" s="127"/>
    </row>
    <row r="10578" spans="3:25" ht="19" hidden="1">
      <c r="C10578" s="933"/>
      <c r="D10578" s="933"/>
      <c r="E10578" s="19"/>
      <c r="I10578" s="100"/>
      <c r="M10578" s="100"/>
      <c r="Q10578" s="99"/>
      <c r="R10578" s="340"/>
      <c r="S10578" s="119"/>
      <c r="T10578" s="123"/>
      <c r="U10578" s="119"/>
      <c r="V10578" s="99"/>
      <c r="W10578" s="127"/>
      <c r="X10578" s="99"/>
      <c r="Y10578" s="127"/>
    </row>
    <row r="10579" spans="3:25" ht="19" hidden="1">
      <c r="C10579" s="933"/>
      <c r="D10579" s="933"/>
      <c r="E10579" s="19"/>
      <c r="I10579" s="100"/>
      <c r="M10579" s="100"/>
      <c r="Q10579" s="99"/>
      <c r="R10579" s="340"/>
      <c r="S10579" s="119"/>
      <c r="T10579" s="123"/>
      <c r="U10579" s="119"/>
      <c r="V10579" s="99"/>
      <c r="W10579" s="127"/>
      <c r="X10579" s="99"/>
      <c r="Y10579" s="127"/>
    </row>
    <row r="10580" spans="3:25" ht="19" hidden="1">
      <c r="C10580" s="933"/>
      <c r="D10580" s="933"/>
      <c r="E10580" s="19"/>
      <c r="I10580" s="100"/>
      <c r="M10580" s="100"/>
      <c r="Q10580" s="99"/>
      <c r="R10580" s="340"/>
      <c r="S10580" s="119"/>
      <c r="T10580" s="123"/>
      <c r="U10580" s="119"/>
      <c r="V10580" s="99"/>
      <c r="W10580" s="127"/>
      <c r="X10580" s="99"/>
      <c r="Y10580" s="127"/>
    </row>
    <row r="10581" spans="3:25" ht="19" hidden="1">
      <c r="C10581" s="933"/>
      <c r="D10581" s="933"/>
      <c r="E10581" s="19"/>
      <c r="I10581" s="100"/>
      <c r="M10581" s="100"/>
      <c r="Q10581" s="99"/>
      <c r="R10581" s="340"/>
      <c r="S10581" s="119"/>
      <c r="T10581" s="123"/>
      <c r="U10581" s="119"/>
      <c r="V10581" s="99"/>
      <c r="W10581" s="127"/>
      <c r="X10581" s="99"/>
      <c r="Y10581" s="127"/>
    </row>
    <row r="10582" spans="3:25" ht="19" hidden="1">
      <c r="C10582" s="933"/>
      <c r="D10582" s="933"/>
      <c r="E10582" s="19"/>
      <c r="I10582" s="100"/>
      <c r="M10582" s="100"/>
      <c r="Q10582" s="99"/>
      <c r="R10582" s="340"/>
      <c r="S10582" s="119"/>
      <c r="T10582" s="123"/>
      <c r="U10582" s="119"/>
      <c r="V10582" s="99"/>
      <c r="W10582" s="127"/>
      <c r="X10582" s="99"/>
      <c r="Y10582" s="127"/>
    </row>
    <row r="10583" spans="3:25" ht="19" hidden="1">
      <c r="C10583" s="933"/>
      <c r="D10583" s="933"/>
      <c r="E10583" s="19"/>
      <c r="I10583" s="100"/>
      <c r="M10583" s="100"/>
      <c r="Q10583" s="99"/>
      <c r="R10583" s="340"/>
      <c r="S10583" s="119"/>
      <c r="T10583" s="123"/>
      <c r="U10583" s="119"/>
      <c r="V10583" s="99"/>
      <c r="W10583" s="127"/>
      <c r="X10583" s="99"/>
      <c r="Y10583" s="127"/>
    </row>
    <row r="10584" spans="3:25" ht="19" hidden="1">
      <c r="C10584" s="933"/>
      <c r="D10584" s="933"/>
      <c r="E10584" s="19"/>
      <c r="I10584" s="100"/>
      <c r="M10584" s="100"/>
      <c r="Q10584" s="99"/>
      <c r="R10584" s="340"/>
      <c r="S10584" s="119"/>
      <c r="T10584" s="123"/>
      <c r="U10584" s="119"/>
      <c r="V10584" s="99"/>
      <c r="W10584" s="127"/>
      <c r="X10584" s="99"/>
      <c r="Y10584" s="127"/>
    </row>
    <row r="10585" spans="3:25" ht="19" hidden="1">
      <c r="C10585" s="933"/>
      <c r="D10585" s="933"/>
      <c r="E10585" s="19"/>
      <c r="I10585" s="100"/>
      <c r="M10585" s="100"/>
      <c r="Q10585" s="99"/>
      <c r="R10585" s="340"/>
      <c r="S10585" s="119"/>
      <c r="T10585" s="123"/>
      <c r="U10585" s="119"/>
      <c r="V10585" s="99"/>
      <c r="W10585" s="127"/>
      <c r="X10585" s="99"/>
      <c r="Y10585" s="127"/>
    </row>
    <row r="10586" spans="3:25" ht="19" hidden="1">
      <c r="C10586" s="933"/>
      <c r="D10586" s="933"/>
      <c r="E10586" s="19"/>
      <c r="I10586" s="100"/>
      <c r="M10586" s="100"/>
      <c r="Q10586" s="99"/>
      <c r="R10586" s="340"/>
      <c r="S10586" s="119"/>
      <c r="T10586" s="123"/>
      <c r="U10586" s="119"/>
      <c r="V10586" s="99"/>
      <c r="W10586" s="127"/>
      <c r="X10586" s="99"/>
      <c r="Y10586" s="127"/>
    </row>
    <row r="10587" spans="3:25" ht="19" hidden="1">
      <c r="C10587" s="933"/>
      <c r="D10587" s="933"/>
      <c r="E10587" s="19"/>
      <c r="I10587" s="100"/>
      <c r="M10587" s="100"/>
      <c r="Q10587" s="99"/>
      <c r="R10587" s="340"/>
      <c r="S10587" s="119"/>
      <c r="T10587" s="123"/>
      <c r="U10587" s="119"/>
      <c r="V10587" s="99"/>
      <c r="W10587" s="127"/>
      <c r="X10587" s="99"/>
      <c r="Y10587" s="127"/>
    </row>
    <row r="10588" spans="3:25" ht="19" hidden="1">
      <c r="C10588" s="933"/>
      <c r="D10588" s="933"/>
      <c r="E10588" s="19"/>
      <c r="I10588" s="100"/>
      <c r="M10588" s="100"/>
      <c r="Q10588" s="99"/>
      <c r="R10588" s="340"/>
      <c r="S10588" s="119"/>
      <c r="T10588" s="123"/>
      <c r="U10588" s="119"/>
      <c r="V10588" s="99"/>
      <c r="W10588" s="127"/>
      <c r="X10588" s="99"/>
      <c r="Y10588" s="127"/>
    </row>
    <row r="10589" spans="3:25" ht="19" hidden="1">
      <c r="C10589" s="933"/>
      <c r="D10589" s="933"/>
      <c r="E10589" s="19"/>
      <c r="I10589" s="100"/>
      <c r="M10589" s="100"/>
      <c r="Q10589" s="99"/>
      <c r="R10589" s="340"/>
      <c r="S10589" s="119"/>
      <c r="T10589" s="123"/>
      <c r="U10589" s="119"/>
      <c r="V10589" s="99"/>
      <c r="W10589" s="127"/>
      <c r="X10589" s="99"/>
      <c r="Y10589" s="127"/>
    </row>
    <row r="10590" spans="3:25" ht="19" hidden="1">
      <c r="C10590" s="933"/>
      <c r="D10590" s="933"/>
      <c r="E10590" s="19"/>
      <c r="I10590" s="100"/>
      <c r="M10590" s="100"/>
      <c r="Q10590" s="99"/>
      <c r="R10590" s="340"/>
      <c r="S10590" s="119"/>
      <c r="T10590" s="123"/>
      <c r="U10590" s="119"/>
      <c r="V10590" s="99"/>
      <c r="W10590" s="127"/>
      <c r="X10590" s="99"/>
      <c r="Y10590" s="127"/>
    </row>
    <row r="10591" spans="3:25" ht="19" hidden="1">
      <c r="C10591" s="933"/>
      <c r="D10591" s="933"/>
      <c r="E10591" s="19"/>
      <c r="I10591" s="100"/>
      <c r="M10591" s="100"/>
      <c r="Q10591" s="99"/>
      <c r="R10591" s="340"/>
      <c r="S10591" s="119"/>
      <c r="T10591" s="123"/>
      <c r="U10591" s="119"/>
      <c r="V10591" s="99"/>
      <c r="W10591" s="127"/>
      <c r="X10591" s="99"/>
      <c r="Y10591" s="127"/>
    </row>
    <row r="10592" spans="3:25" ht="19" hidden="1">
      <c r="C10592" s="933"/>
      <c r="D10592" s="933"/>
      <c r="E10592" s="19"/>
      <c r="I10592" s="100"/>
      <c r="M10592" s="100"/>
      <c r="Q10592" s="99"/>
      <c r="R10592" s="340"/>
      <c r="S10592" s="119"/>
      <c r="T10592" s="123"/>
      <c r="U10592" s="119"/>
      <c r="V10592" s="99"/>
      <c r="W10592" s="127"/>
      <c r="X10592" s="99"/>
      <c r="Y10592" s="127"/>
    </row>
    <row r="10593" spans="3:25" ht="19" hidden="1">
      <c r="C10593" s="933"/>
      <c r="D10593" s="933"/>
      <c r="E10593" s="19"/>
      <c r="I10593" s="100"/>
      <c r="M10593" s="100"/>
      <c r="Q10593" s="99"/>
      <c r="R10593" s="340"/>
      <c r="S10593" s="119"/>
      <c r="T10593" s="123"/>
      <c r="U10593" s="119"/>
      <c r="V10593" s="99"/>
      <c r="W10593" s="127"/>
      <c r="X10593" s="99"/>
      <c r="Y10593" s="127"/>
    </row>
    <row r="10594" spans="3:25" ht="19" hidden="1">
      <c r="C10594" s="933"/>
      <c r="D10594" s="933"/>
      <c r="E10594" s="19"/>
      <c r="I10594" s="100"/>
      <c r="M10594" s="100"/>
      <c r="Q10594" s="99"/>
      <c r="R10594" s="340"/>
      <c r="S10594" s="119"/>
      <c r="T10594" s="123"/>
      <c r="U10594" s="119"/>
      <c r="V10594" s="99"/>
      <c r="W10594" s="127"/>
      <c r="X10594" s="99"/>
      <c r="Y10594" s="127"/>
    </row>
    <row r="10595" spans="3:25" ht="19" hidden="1">
      <c r="C10595" s="933"/>
      <c r="D10595" s="933"/>
      <c r="E10595" s="19"/>
      <c r="I10595" s="100"/>
      <c r="M10595" s="100"/>
      <c r="Q10595" s="99"/>
      <c r="R10595" s="340"/>
      <c r="S10595" s="119"/>
      <c r="T10595" s="123"/>
      <c r="U10595" s="119"/>
      <c r="V10595" s="99"/>
      <c r="W10595" s="127"/>
      <c r="X10595" s="99"/>
      <c r="Y10595" s="127"/>
    </row>
    <row r="10596" spans="3:25" ht="19" hidden="1">
      <c r="C10596" s="933"/>
      <c r="D10596" s="933"/>
      <c r="E10596" s="19"/>
      <c r="I10596" s="100"/>
      <c r="M10596" s="100"/>
      <c r="Q10596" s="99"/>
      <c r="R10596" s="340"/>
      <c r="S10596" s="119"/>
      <c r="T10596" s="123"/>
      <c r="U10596" s="119"/>
      <c r="V10596" s="99"/>
      <c r="W10596" s="127"/>
      <c r="X10596" s="99"/>
      <c r="Y10596" s="127"/>
    </row>
    <row r="10597" spans="3:25" ht="19" hidden="1">
      <c r="C10597" s="933"/>
      <c r="D10597" s="933"/>
      <c r="E10597" s="19"/>
      <c r="I10597" s="100"/>
      <c r="M10597" s="100"/>
      <c r="Q10597" s="99"/>
      <c r="R10597" s="340"/>
      <c r="S10597" s="119"/>
      <c r="T10597" s="123"/>
      <c r="U10597" s="119"/>
      <c r="V10597" s="99"/>
      <c r="W10597" s="127"/>
      <c r="X10597" s="99"/>
      <c r="Y10597" s="127"/>
    </row>
    <row r="10598" spans="3:25" ht="19" hidden="1">
      <c r="C10598" s="933"/>
      <c r="D10598" s="933"/>
      <c r="E10598" s="19"/>
      <c r="I10598" s="100"/>
      <c r="M10598" s="100"/>
      <c r="Q10598" s="99"/>
      <c r="R10598" s="340"/>
      <c r="S10598" s="119"/>
      <c r="T10598" s="123"/>
      <c r="U10598" s="119"/>
      <c r="V10598" s="99"/>
      <c r="W10598" s="127"/>
      <c r="X10598" s="99"/>
      <c r="Y10598" s="127"/>
    </row>
    <row r="10599" spans="3:25" ht="19" hidden="1">
      <c r="C10599" s="933"/>
      <c r="D10599" s="933"/>
      <c r="E10599" s="19"/>
      <c r="I10599" s="100"/>
      <c r="M10599" s="100"/>
      <c r="Q10599" s="99"/>
      <c r="R10599" s="340"/>
      <c r="S10599" s="119"/>
      <c r="T10599" s="123"/>
      <c r="U10599" s="119"/>
      <c r="V10599" s="99"/>
      <c r="W10599" s="127"/>
      <c r="X10599" s="99"/>
      <c r="Y10599" s="127"/>
    </row>
    <row r="10600" spans="3:25" ht="19" hidden="1">
      <c r="C10600" s="933"/>
      <c r="D10600" s="933"/>
      <c r="E10600" s="19"/>
      <c r="I10600" s="100"/>
      <c r="M10600" s="100"/>
      <c r="Q10600" s="99"/>
      <c r="R10600" s="340"/>
      <c r="S10600" s="119"/>
      <c r="T10600" s="123"/>
      <c r="U10600" s="119"/>
      <c r="V10600" s="99"/>
      <c r="W10600" s="127"/>
      <c r="X10600" s="99"/>
      <c r="Y10600" s="127"/>
    </row>
    <row r="10601" spans="3:25" ht="19" hidden="1">
      <c r="C10601" s="933"/>
      <c r="D10601" s="933"/>
      <c r="E10601" s="19"/>
      <c r="I10601" s="100"/>
      <c r="M10601" s="100"/>
      <c r="Q10601" s="99"/>
      <c r="R10601" s="340"/>
      <c r="S10601" s="119"/>
      <c r="T10601" s="123"/>
      <c r="U10601" s="119"/>
      <c r="V10601" s="99"/>
      <c r="W10601" s="127"/>
      <c r="X10601" s="99"/>
      <c r="Y10601" s="127"/>
    </row>
    <row r="10602" spans="3:25" ht="19" hidden="1">
      <c r="C10602" s="933"/>
      <c r="D10602" s="933"/>
      <c r="E10602" s="19"/>
      <c r="I10602" s="100"/>
      <c r="M10602" s="100"/>
      <c r="Q10602" s="99"/>
      <c r="R10602" s="340"/>
      <c r="S10602" s="119"/>
      <c r="T10602" s="123"/>
      <c r="U10602" s="119"/>
      <c r="V10602" s="99"/>
      <c r="W10602" s="127"/>
      <c r="X10602" s="99"/>
      <c r="Y10602" s="127"/>
    </row>
    <row r="10603" spans="3:25" ht="19" hidden="1">
      <c r="C10603" s="933"/>
      <c r="D10603" s="933"/>
      <c r="E10603" s="19"/>
      <c r="I10603" s="100"/>
      <c r="M10603" s="100"/>
      <c r="Q10603" s="99"/>
      <c r="R10603" s="340"/>
      <c r="S10603" s="119"/>
      <c r="T10603" s="123"/>
      <c r="U10603" s="119"/>
      <c r="V10603" s="99"/>
      <c r="W10603" s="127"/>
      <c r="X10603" s="99"/>
      <c r="Y10603" s="127"/>
    </row>
    <row r="10604" spans="3:25" ht="19" hidden="1">
      <c r="C10604" s="933"/>
      <c r="D10604" s="933"/>
      <c r="E10604" s="19"/>
      <c r="I10604" s="100"/>
      <c r="M10604" s="100"/>
      <c r="Q10604" s="99"/>
      <c r="R10604" s="340"/>
      <c r="S10604" s="119"/>
      <c r="T10604" s="123"/>
      <c r="U10604" s="119"/>
      <c r="V10604" s="99"/>
      <c r="W10604" s="127"/>
      <c r="X10604" s="99"/>
      <c r="Y10604" s="127"/>
    </row>
    <row r="10605" spans="3:25" ht="19" hidden="1">
      <c r="C10605" s="933"/>
      <c r="D10605" s="933"/>
      <c r="E10605" s="19"/>
      <c r="I10605" s="100"/>
      <c r="M10605" s="100"/>
      <c r="Q10605" s="99"/>
      <c r="R10605" s="340"/>
      <c r="S10605" s="119"/>
      <c r="T10605" s="123"/>
      <c r="U10605" s="119"/>
      <c r="V10605" s="99"/>
      <c r="W10605" s="127"/>
      <c r="X10605" s="99"/>
      <c r="Y10605" s="127"/>
    </row>
    <row r="10606" spans="3:25" ht="19" hidden="1">
      <c r="C10606" s="933"/>
      <c r="D10606" s="933"/>
      <c r="E10606" s="19"/>
      <c r="I10606" s="100"/>
      <c r="M10606" s="100"/>
      <c r="Q10606" s="99"/>
      <c r="R10606" s="340"/>
      <c r="S10606" s="119"/>
      <c r="T10606" s="123"/>
      <c r="U10606" s="119"/>
      <c r="V10606" s="99"/>
      <c r="W10606" s="127"/>
      <c r="X10606" s="99"/>
      <c r="Y10606" s="127"/>
    </row>
    <row r="10607" spans="3:25" ht="19" hidden="1">
      <c r="C10607" s="933"/>
      <c r="D10607" s="933"/>
      <c r="E10607" s="19"/>
      <c r="I10607" s="100"/>
      <c r="M10607" s="100"/>
      <c r="Q10607" s="99"/>
      <c r="R10607" s="340"/>
      <c r="S10607" s="119"/>
      <c r="T10607" s="123"/>
      <c r="U10607" s="119"/>
      <c r="V10607" s="99"/>
      <c r="W10607" s="127"/>
      <c r="X10607" s="99"/>
      <c r="Y10607" s="127"/>
    </row>
    <row r="10608" spans="3:25" ht="19" hidden="1">
      <c r="C10608" s="933"/>
      <c r="D10608" s="933"/>
      <c r="E10608" s="19"/>
      <c r="I10608" s="100"/>
      <c r="M10608" s="100"/>
      <c r="Q10608" s="99"/>
      <c r="R10608" s="340"/>
      <c r="S10608" s="119"/>
      <c r="T10608" s="123"/>
      <c r="U10608" s="119"/>
      <c r="V10608" s="99"/>
      <c r="W10608" s="127"/>
      <c r="X10608" s="99"/>
      <c r="Y10608" s="127"/>
    </row>
    <row r="10609" spans="3:25" ht="19" hidden="1">
      <c r="C10609" s="933"/>
      <c r="D10609" s="933"/>
      <c r="E10609" s="19"/>
      <c r="I10609" s="100"/>
      <c r="M10609" s="100"/>
      <c r="Q10609" s="99"/>
      <c r="R10609" s="340"/>
      <c r="S10609" s="119"/>
      <c r="T10609" s="123"/>
      <c r="U10609" s="119"/>
      <c r="V10609" s="99"/>
      <c r="W10609" s="127"/>
      <c r="X10609" s="99"/>
      <c r="Y10609" s="127"/>
    </row>
    <row r="10610" spans="3:25" ht="19" hidden="1">
      <c r="C10610" s="933"/>
      <c r="D10610" s="933"/>
      <c r="E10610" s="19"/>
      <c r="I10610" s="100"/>
      <c r="M10610" s="100"/>
      <c r="Q10610" s="99"/>
      <c r="R10610" s="340"/>
      <c r="S10610" s="119"/>
      <c r="T10610" s="123"/>
      <c r="U10610" s="119"/>
      <c r="V10610" s="99"/>
      <c r="W10610" s="127"/>
      <c r="X10610" s="99"/>
      <c r="Y10610" s="127"/>
    </row>
    <row r="10611" spans="3:25" ht="19" hidden="1">
      <c r="C10611" s="933"/>
      <c r="D10611" s="933"/>
      <c r="E10611" s="19"/>
      <c r="I10611" s="100"/>
      <c r="M10611" s="100"/>
      <c r="Q10611" s="99"/>
      <c r="R10611" s="340"/>
      <c r="S10611" s="119"/>
      <c r="T10611" s="123"/>
      <c r="U10611" s="119"/>
      <c r="V10611" s="99"/>
      <c r="W10611" s="127"/>
      <c r="X10611" s="99"/>
      <c r="Y10611" s="127"/>
    </row>
    <row r="10612" spans="3:25" ht="19" hidden="1">
      <c r="C10612" s="933"/>
      <c r="D10612" s="933"/>
      <c r="E10612" s="19"/>
      <c r="I10612" s="100"/>
      <c r="M10612" s="100"/>
      <c r="Q10612" s="99"/>
      <c r="R10612" s="340"/>
      <c r="S10612" s="119"/>
      <c r="T10612" s="123"/>
      <c r="U10612" s="119"/>
      <c r="V10612" s="99"/>
      <c r="W10612" s="127"/>
      <c r="X10612" s="99"/>
      <c r="Y10612" s="127"/>
    </row>
    <row r="10613" spans="3:25" ht="19" hidden="1">
      <c r="C10613" s="933"/>
      <c r="D10613" s="933"/>
      <c r="E10613" s="19"/>
      <c r="I10613" s="100"/>
      <c r="M10613" s="100"/>
      <c r="Q10613" s="99"/>
      <c r="R10613" s="340"/>
      <c r="S10613" s="119"/>
      <c r="T10613" s="123"/>
      <c r="U10613" s="119"/>
      <c r="V10613" s="99"/>
      <c r="W10613" s="127"/>
      <c r="X10613" s="99"/>
      <c r="Y10613" s="127"/>
    </row>
    <row r="10614" spans="3:25" ht="19" hidden="1">
      <c r="C10614" s="933"/>
      <c r="D10614" s="933"/>
      <c r="E10614" s="19"/>
      <c r="I10614" s="100"/>
      <c r="M10614" s="100"/>
      <c r="Q10614" s="99"/>
      <c r="R10614" s="340"/>
      <c r="S10614" s="119"/>
      <c r="T10614" s="123"/>
      <c r="U10614" s="119"/>
      <c r="V10614" s="99"/>
      <c r="W10614" s="127"/>
      <c r="X10614" s="99"/>
      <c r="Y10614" s="127"/>
    </row>
    <row r="10615" spans="3:25" ht="19" hidden="1">
      <c r="C10615" s="933"/>
      <c r="D10615" s="933"/>
      <c r="E10615" s="19"/>
      <c r="I10615" s="100"/>
      <c r="M10615" s="100"/>
      <c r="Q10615" s="99"/>
      <c r="R10615" s="340"/>
      <c r="S10615" s="119"/>
      <c r="T10615" s="123"/>
      <c r="U10615" s="119"/>
      <c r="V10615" s="99"/>
      <c r="W10615" s="127"/>
      <c r="X10615" s="99"/>
      <c r="Y10615" s="127"/>
    </row>
    <row r="10616" spans="3:25" ht="19" hidden="1">
      <c r="C10616" s="933"/>
      <c r="D10616" s="933"/>
      <c r="E10616" s="19"/>
      <c r="I10616" s="100"/>
      <c r="M10616" s="100"/>
      <c r="Q10616" s="99"/>
      <c r="R10616" s="340"/>
      <c r="S10616" s="119"/>
      <c r="T10616" s="123"/>
      <c r="U10616" s="119"/>
      <c r="V10616" s="99"/>
      <c r="W10616" s="127"/>
      <c r="X10616" s="99"/>
      <c r="Y10616" s="127"/>
    </row>
    <row r="10617" spans="3:25" ht="19" hidden="1">
      <c r="C10617" s="933"/>
      <c r="D10617" s="933"/>
      <c r="E10617" s="19"/>
      <c r="I10617" s="100"/>
      <c r="M10617" s="100"/>
      <c r="Q10617" s="99"/>
      <c r="R10617" s="340"/>
      <c r="S10617" s="119"/>
      <c r="T10617" s="123"/>
      <c r="U10617" s="119"/>
      <c r="V10617" s="99"/>
      <c r="W10617" s="127"/>
      <c r="X10617" s="99"/>
      <c r="Y10617" s="127"/>
    </row>
    <row r="10618" spans="3:25" ht="19" hidden="1">
      <c r="C10618" s="933"/>
      <c r="D10618" s="933"/>
      <c r="E10618" s="19"/>
      <c r="I10618" s="100"/>
      <c r="M10618" s="100"/>
      <c r="Q10618" s="99"/>
      <c r="R10618" s="340"/>
      <c r="S10618" s="119"/>
      <c r="T10618" s="123"/>
      <c r="U10618" s="119"/>
      <c r="V10618" s="99"/>
      <c r="W10618" s="127"/>
      <c r="X10618" s="99"/>
      <c r="Y10618" s="127"/>
    </row>
    <row r="10619" spans="3:25" ht="19" hidden="1">
      <c r="C10619" s="933"/>
      <c r="D10619" s="933"/>
      <c r="E10619" s="19"/>
      <c r="I10619" s="100"/>
      <c r="M10619" s="100"/>
      <c r="Q10619" s="99"/>
      <c r="R10619" s="340"/>
      <c r="S10619" s="119"/>
      <c r="T10619" s="123"/>
      <c r="U10619" s="119"/>
      <c r="V10619" s="99"/>
      <c r="W10619" s="127"/>
      <c r="X10619" s="99"/>
      <c r="Y10619" s="127"/>
    </row>
    <row r="10620" spans="3:25" ht="19" hidden="1">
      <c r="C10620" s="933"/>
      <c r="D10620" s="933"/>
      <c r="E10620" s="19"/>
      <c r="I10620" s="100"/>
      <c r="M10620" s="100"/>
      <c r="Q10620" s="99"/>
      <c r="R10620" s="340"/>
      <c r="S10620" s="119"/>
      <c r="T10620" s="123"/>
      <c r="U10620" s="119"/>
      <c r="V10620" s="99"/>
      <c r="W10620" s="127"/>
      <c r="X10620" s="99"/>
      <c r="Y10620" s="127"/>
    </row>
    <row r="10621" spans="3:25" ht="19" hidden="1">
      <c r="C10621" s="933"/>
      <c r="D10621" s="933"/>
      <c r="E10621" s="19"/>
      <c r="I10621" s="100"/>
      <c r="M10621" s="100"/>
      <c r="Q10621" s="99"/>
      <c r="R10621" s="340"/>
      <c r="S10621" s="119"/>
      <c r="T10621" s="123"/>
      <c r="U10621" s="119"/>
      <c r="V10621" s="99"/>
      <c r="W10621" s="127"/>
      <c r="X10621" s="99"/>
      <c r="Y10621" s="127"/>
    </row>
    <row r="10622" spans="3:25" ht="19" hidden="1">
      <c r="C10622" s="933"/>
      <c r="D10622" s="933"/>
      <c r="E10622" s="19"/>
      <c r="I10622" s="100"/>
      <c r="M10622" s="100"/>
      <c r="Q10622" s="99"/>
      <c r="R10622" s="340"/>
      <c r="S10622" s="119"/>
      <c r="T10622" s="123"/>
      <c r="U10622" s="119"/>
      <c r="V10622" s="99"/>
      <c r="W10622" s="127"/>
      <c r="X10622" s="99"/>
      <c r="Y10622" s="127"/>
    </row>
    <row r="10623" spans="3:25" ht="19" hidden="1">
      <c r="C10623" s="933"/>
      <c r="D10623" s="933"/>
      <c r="E10623" s="19"/>
      <c r="I10623" s="100"/>
      <c r="M10623" s="100"/>
      <c r="Q10623" s="99"/>
      <c r="R10623" s="340"/>
      <c r="S10623" s="119"/>
      <c r="T10623" s="123"/>
      <c r="U10623" s="119"/>
      <c r="V10623" s="99"/>
      <c r="W10623" s="127"/>
      <c r="X10623" s="99"/>
      <c r="Y10623" s="127"/>
    </row>
    <row r="10624" spans="3:25" ht="19" hidden="1">
      <c r="C10624" s="933"/>
      <c r="D10624" s="933"/>
      <c r="E10624" s="19"/>
      <c r="I10624" s="100"/>
      <c r="M10624" s="100"/>
      <c r="Q10624" s="99"/>
      <c r="R10624" s="340"/>
      <c r="S10624" s="119"/>
      <c r="T10624" s="123"/>
      <c r="U10624" s="119"/>
      <c r="V10624" s="99"/>
      <c r="W10624" s="127"/>
      <c r="X10624" s="99"/>
      <c r="Y10624" s="127"/>
    </row>
    <row r="10625" spans="3:25" ht="19" hidden="1">
      <c r="C10625" s="933"/>
      <c r="D10625" s="933"/>
      <c r="E10625" s="19"/>
      <c r="I10625" s="100"/>
      <c r="M10625" s="100"/>
      <c r="Q10625" s="99"/>
      <c r="R10625" s="340"/>
      <c r="S10625" s="119"/>
      <c r="T10625" s="123"/>
      <c r="U10625" s="119"/>
      <c r="V10625" s="99"/>
      <c r="W10625" s="127"/>
      <c r="X10625" s="99"/>
      <c r="Y10625" s="127"/>
    </row>
    <row r="10626" spans="3:25" ht="19" hidden="1">
      <c r="C10626" s="933"/>
      <c r="D10626" s="933"/>
      <c r="E10626" s="19"/>
      <c r="I10626" s="100"/>
      <c r="M10626" s="100"/>
      <c r="Q10626" s="99"/>
      <c r="R10626" s="340"/>
      <c r="S10626" s="119"/>
      <c r="T10626" s="123"/>
      <c r="U10626" s="119"/>
      <c r="V10626" s="99"/>
      <c r="W10626" s="127"/>
      <c r="X10626" s="99"/>
      <c r="Y10626" s="127"/>
    </row>
    <row r="10627" spans="3:25" ht="19" hidden="1">
      <c r="C10627" s="933"/>
      <c r="D10627" s="933"/>
      <c r="E10627" s="19"/>
      <c r="I10627" s="100"/>
      <c r="M10627" s="100"/>
      <c r="Q10627" s="99"/>
      <c r="R10627" s="340"/>
      <c r="S10627" s="119"/>
      <c r="T10627" s="123"/>
      <c r="U10627" s="119"/>
      <c r="V10627" s="99"/>
      <c r="W10627" s="127"/>
      <c r="X10627" s="99"/>
      <c r="Y10627" s="127"/>
    </row>
    <row r="10628" spans="3:25" ht="19" hidden="1">
      <c r="C10628" s="933"/>
      <c r="D10628" s="933"/>
      <c r="E10628" s="19"/>
      <c r="I10628" s="100"/>
      <c r="M10628" s="100"/>
      <c r="Q10628" s="99"/>
      <c r="R10628" s="340"/>
      <c r="S10628" s="119"/>
      <c r="T10628" s="123"/>
      <c r="U10628" s="119"/>
      <c r="V10628" s="99"/>
      <c r="W10628" s="127"/>
      <c r="X10628" s="99"/>
      <c r="Y10628" s="127"/>
    </row>
    <row r="10629" spans="3:25" ht="19" hidden="1">
      <c r="C10629" s="933"/>
      <c r="D10629" s="933"/>
      <c r="E10629" s="19"/>
      <c r="I10629" s="100"/>
      <c r="M10629" s="100"/>
      <c r="Q10629" s="99"/>
      <c r="R10629" s="340"/>
      <c r="S10629" s="119"/>
      <c r="T10629" s="123"/>
      <c r="U10629" s="119"/>
      <c r="V10629" s="99"/>
      <c r="W10629" s="127"/>
      <c r="X10629" s="99"/>
      <c r="Y10629" s="127"/>
    </row>
    <row r="10630" spans="3:25" ht="19" hidden="1">
      <c r="C10630" s="933"/>
      <c r="D10630" s="933"/>
      <c r="E10630" s="19"/>
      <c r="I10630" s="100"/>
      <c r="M10630" s="100"/>
      <c r="Q10630" s="99"/>
      <c r="R10630" s="340"/>
      <c r="S10630" s="119"/>
      <c r="T10630" s="123"/>
      <c r="U10630" s="119"/>
      <c r="V10630" s="99"/>
      <c r="W10630" s="127"/>
      <c r="X10630" s="99"/>
      <c r="Y10630" s="127"/>
    </row>
    <row r="10631" spans="3:25" ht="19" hidden="1">
      <c r="C10631" s="933"/>
      <c r="D10631" s="933"/>
      <c r="E10631" s="19"/>
      <c r="I10631" s="100"/>
      <c r="M10631" s="100"/>
      <c r="Q10631" s="99"/>
      <c r="R10631" s="340"/>
      <c r="S10631" s="119"/>
      <c r="T10631" s="123"/>
      <c r="U10631" s="119"/>
      <c r="V10631" s="99"/>
      <c r="W10631" s="127"/>
      <c r="X10631" s="99"/>
      <c r="Y10631" s="127"/>
    </row>
    <row r="10632" spans="3:25" ht="19" hidden="1">
      <c r="C10632" s="933"/>
      <c r="D10632" s="933"/>
      <c r="E10632" s="19"/>
      <c r="I10632" s="100"/>
      <c r="M10632" s="100"/>
      <c r="Q10632" s="99"/>
      <c r="R10632" s="340"/>
      <c r="S10632" s="119"/>
      <c r="T10632" s="123"/>
      <c r="U10632" s="119"/>
      <c r="V10632" s="99"/>
      <c r="W10632" s="127"/>
      <c r="X10632" s="99"/>
      <c r="Y10632" s="127"/>
    </row>
    <row r="10633" spans="3:25" ht="19" hidden="1">
      <c r="C10633" s="933"/>
      <c r="D10633" s="933"/>
      <c r="E10633" s="19"/>
      <c r="I10633" s="100"/>
      <c r="M10633" s="100"/>
      <c r="Q10633" s="99"/>
      <c r="R10633" s="340"/>
      <c r="S10633" s="119"/>
      <c r="T10633" s="123"/>
      <c r="U10633" s="119"/>
      <c r="V10633" s="99"/>
      <c r="W10633" s="127"/>
      <c r="X10633" s="99"/>
      <c r="Y10633" s="127"/>
    </row>
    <row r="10634" spans="3:25" ht="19" hidden="1">
      <c r="C10634" s="933"/>
      <c r="D10634" s="933"/>
      <c r="E10634" s="19"/>
      <c r="I10634" s="100"/>
      <c r="M10634" s="100"/>
      <c r="Q10634" s="99"/>
      <c r="R10634" s="340"/>
      <c r="S10634" s="119"/>
      <c r="T10634" s="123"/>
      <c r="U10634" s="119"/>
      <c r="V10634" s="99"/>
      <c r="W10634" s="127"/>
      <c r="X10634" s="99"/>
      <c r="Y10634" s="127"/>
    </row>
    <row r="10635" spans="3:25" ht="19" hidden="1">
      <c r="C10635" s="933"/>
      <c r="D10635" s="933"/>
      <c r="E10635" s="19"/>
      <c r="I10635" s="100"/>
      <c r="M10635" s="100"/>
      <c r="Q10635" s="99"/>
      <c r="R10635" s="340"/>
      <c r="S10635" s="119"/>
      <c r="T10635" s="123"/>
      <c r="U10635" s="119"/>
      <c r="V10635" s="99"/>
      <c r="W10635" s="127"/>
      <c r="X10635" s="99"/>
      <c r="Y10635" s="127"/>
    </row>
    <row r="10636" spans="3:25" ht="19" hidden="1">
      <c r="C10636" s="933"/>
      <c r="D10636" s="933"/>
      <c r="E10636" s="19"/>
      <c r="I10636" s="100"/>
      <c r="M10636" s="100"/>
      <c r="Q10636" s="99"/>
      <c r="R10636" s="340"/>
      <c r="S10636" s="119"/>
      <c r="T10636" s="123"/>
      <c r="U10636" s="119"/>
      <c r="V10636" s="99"/>
      <c r="W10636" s="127"/>
      <c r="X10636" s="99"/>
      <c r="Y10636" s="127"/>
    </row>
    <row r="10637" spans="3:25" ht="19" hidden="1">
      <c r="C10637" s="933"/>
      <c r="D10637" s="933"/>
      <c r="E10637" s="19"/>
      <c r="I10637" s="100"/>
      <c r="M10637" s="100"/>
      <c r="Q10637" s="99"/>
      <c r="R10637" s="340"/>
      <c r="S10637" s="119"/>
      <c r="T10637" s="123"/>
      <c r="U10637" s="119"/>
      <c r="V10637" s="99"/>
      <c r="W10637" s="127"/>
      <c r="X10637" s="99"/>
      <c r="Y10637" s="127"/>
    </row>
    <row r="10638" spans="3:25" ht="19" hidden="1">
      <c r="C10638" s="933"/>
      <c r="D10638" s="933"/>
      <c r="E10638" s="19"/>
      <c r="I10638" s="100"/>
      <c r="M10638" s="100"/>
      <c r="Q10638" s="99"/>
      <c r="R10638" s="340"/>
      <c r="S10638" s="119"/>
      <c r="T10638" s="123"/>
      <c r="U10638" s="119"/>
      <c r="V10638" s="99"/>
      <c r="W10638" s="127"/>
      <c r="X10638" s="99"/>
      <c r="Y10638" s="127"/>
    </row>
    <row r="10639" spans="3:25" ht="19" hidden="1">
      <c r="C10639" s="933"/>
      <c r="D10639" s="933"/>
      <c r="E10639" s="19"/>
      <c r="I10639" s="100"/>
      <c r="M10639" s="100"/>
      <c r="Q10639" s="99"/>
      <c r="R10639" s="340"/>
      <c r="S10639" s="119"/>
      <c r="T10639" s="123"/>
      <c r="U10639" s="119"/>
      <c r="V10639" s="99"/>
      <c r="W10639" s="127"/>
      <c r="X10639" s="99"/>
      <c r="Y10639" s="127"/>
    </row>
    <row r="10640" spans="3:25" ht="19" hidden="1">
      <c r="C10640" s="933"/>
      <c r="D10640" s="933"/>
      <c r="E10640" s="19"/>
      <c r="I10640" s="100"/>
      <c r="M10640" s="100"/>
      <c r="Q10640" s="99"/>
      <c r="R10640" s="340"/>
      <c r="S10640" s="119"/>
      <c r="T10640" s="123"/>
      <c r="U10640" s="119"/>
      <c r="V10640" s="99"/>
      <c r="W10640" s="127"/>
      <c r="X10640" s="99"/>
      <c r="Y10640" s="127"/>
    </row>
    <row r="10641" spans="3:25" ht="19" hidden="1">
      <c r="C10641" s="933"/>
      <c r="D10641" s="933"/>
      <c r="E10641" s="19"/>
      <c r="I10641" s="100"/>
      <c r="M10641" s="100"/>
      <c r="Q10641" s="99"/>
      <c r="R10641" s="340"/>
      <c r="S10641" s="119"/>
      <c r="T10641" s="123"/>
      <c r="U10641" s="119"/>
      <c r="V10641" s="99"/>
      <c r="W10641" s="127"/>
      <c r="X10641" s="99"/>
      <c r="Y10641" s="127"/>
    </row>
    <row r="10642" spans="3:25" ht="19" hidden="1">
      <c r="C10642" s="933"/>
      <c r="D10642" s="933"/>
      <c r="E10642" s="19"/>
      <c r="I10642" s="100"/>
      <c r="M10642" s="100"/>
      <c r="Q10642" s="99"/>
      <c r="R10642" s="340"/>
      <c r="S10642" s="119"/>
      <c r="T10642" s="123"/>
      <c r="U10642" s="119"/>
      <c r="V10642" s="99"/>
      <c r="W10642" s="127"/>
      <c r="X10642" s="99"/>
      <c r="Y10642" s="127"/>
    </row>
    <row r="10643" spans="3:25" ht="19" hidden="1">
      <c r="C10643" s="933"/>
      <c r="D10643" s="933"/>
      <c r="E10643" s="19"/>
      <c r="I10643" s="100"/>
      <c r="M10643" s="100"/>
      <c r="Q10643" s="99"/>
      <c r="R10643" s="340"/>
      <c r="S10643" s="119"/>
      <c r="T10643" s="123"/>
      <c r="U10643" s="119"/>
      <c r="V10643" s="99"/>
      <c r="W10643" s="127"/>
      <c r="X10643" s="99"/>
      <c r="Y10643" s="127"/>
    </row>
    <row r="10644" spans="3:25" ht="19" hidden="1">
      <c r="C10644" s="933"/>
      <c r="D10644" s="933"/>
      <c r="E10644" s="19"/>
      <c r="I10644" s="100"/>
      <c r="M10644" s="100"/>
      <c r="Q10644" s="99"/>
      <c r="R10644" s="340"/>
      <c r="S10644" s="119"/>
      <c r="T10644" s="123"/>
      <c r="U10644" s="119"/>
      <c r="V10644" s="99"/>
      <c r="W10644" s="127"/>
      <c r="X10644" s="99"/>
      <c r="Y10644" s="127"/>
    </row>
    <row r="10645" spans="3:25" ht="19" hidden="1">
      <c r="C10645" s="933"/>
      <c r="D10645" s="933"/>
      <c r="E10645" s="19"/>
      <c r="I10645" s="100"/>
      <c r="M10645" s="100"/>
      <c r="Q10645" s="99"/>
      <c r="R10645" s="340"/>
      <c r="S10645" s="119"/>
      <c r="T10645" s="123"/>
      <c r="U10645" s="119"/>
      <c r="V10645" s="99"/>
      <c r="W10645" s="127"/>
      <c r="X10645" s="99"/>
      <c r="Y10645" s="127"/>
    </row>
    <row r="10646" spans="3:25" ht="19" hidden="1">
      <c r="C10646" s="933"/>
      <c r="D10646" s="933"/>
      <c r="E10646" s="19"/>
      <c r="I10646" s="100"/>
      <c r="M10646" s="100"/>
      <c r="Q10646" s="99"/>
      <c r="R10646" s="340"/>
      <c r="S10646" s="119"/>
      <c r="T10646" s="123"/>
      <c r="U10646" s="119"/>
      <c r="V10646" s="99"/>
      <c r="W10646" s="127"/>
      <c r="X10646" s="99"/>
      <c r="Y10646" s="127"/>
    </row>
    <row r="10647" spans="3:25" ht="19" hidden="1">
      <c r="C10647" s="933"/>
      <c r="D10647" s="933"/>
      <c r="E10647" s="19"/>
      <c r="I10647" s="100"/>
      <c r="M10647" s="100"/>
      <c r="Q10647" s="99"/>
      <c r="R10647" s="340"/>
      <c r="S10647" s="119"/>
      <c r="T10647" s="123"/>
      <c r="U10647" s="119"/>
      <c r="V10647" s="99"/>
      <c r="W10647" s="127"/>
      <c r="X10647" s="99"/>
      <c r="Y10647" s="127"/>
    </row>
    <row r="10648" spans="3:25" ht="19" hidden="1">
      <c r="C10648" s="933"/>
      <c r="D10648" s="933"/>
      <c r="E10648" s="19"/>
      <c r="I10648" s="100"/>
      <c r="M10648" s="100"/>
      <c r="Q10648" s="99"/>
      <c r="R10648" s="340"/>
      <c r="S10648" s="119"/>
      <c r="T10648" s="123"/>
      <c r="U10648" s="119"/>
      <c r="V10648" s="99"/>
      <c r="W10648" s="127"/>
      <c r="X10648" s="99"/>
      <c r="Y10648" s="127"/>
    </row>
    <row r="10649" spans="3:25" ht="19" hidden="1">
      <c r="C10649" s="933"/>
      <c r="D10649" s="933"/>
      <c r="E10649" s="19"/>
      <c r="I10649" s="100"/>
      <c r="M10649" s="100"/>
      <c r="Q10649" s="99"/>
      <c r="R10649" s="340"/>
      <c r="S10649" s="119"/>
      <c r="T10649" s="123"/>
      <c r="U10649" s="119"/>
      <c r="V10649" s="99"/>
      <c r="W10649" s="127"/>
      <c r="X10649" s="99"/>
      <c r="Y10649" s="127"/>
    </row>
    <row r="10650" spans="3:25" ht="19" hidden="1">
      <c r="C10650" s="933"/>
      <c r="D10650" s="933"/>
      <c r="E10650" s="19"/>
      <c r="I10650" s="100"/>
      <c r="M10650" s="100"/>
      <c r="Q10650" s="99"/>
      <c r="R10650" s="340"/>
      <c r="S10650" s="119"/>
      <c r="T10650" s="123"/>
      <c r="U10650" s="119"/>
      <c r="V10650" s="99"/>
      <c r="W10650" s="127"/>
      <c r="X10650" s="99"/>
      <c r="Y10650" s="127"/>
    </row>
    <row r="10651" spans="3:25" ht="19" hidden="1">
      <c r="C10651" s="933"/>
      <c r="D10651" s="933"/>
      <c r="E10651" s="19"/>
      <c r="I10651" s="100"/>
      <c r="M10651" s="100"/>
      <c r="Q10651" s="99"/>
      <c r="R10651" s="340"/>
      <c r="S10651" s="119"/>
      <c r="T10651" s="123"/>
      <c r="U10651" s="119"/>
      <c r="V10651" s="99"/>
      <c r="W10651" s="127"/>
      <c r="X10651" s="99"/>
      <c r="Y10651" s="127"/>
    </row>
    <row r="10652" spans="3:25" ht="19" hidden="1">
      <c r="C10652" s="933"/>
      <c r="D10652" s="933"/>
      <c r="E10652" s="19"/>
      <c r="I10652" s="100"/>
      <c r="M10652" s="100"/>
      <c r="Q10652" s="99"/>
      <c r="R10652" s="340"/>
      <c r="S10652" s="119"/>
      <c r="T10652" s="123"/>
      <c r="U10652" s="119"/>
      <c r="V10652" s="99"/>
      <c r="W10652" s="127"/>
      <c r="X10652" s="99"/>
      <c r="Y10652" s="127"/>
    </row>
    <row r="10653" spans="3:25" ht="19" hidden="1">
      <c r="C10653" s="933"/>
      <c r="D10653" s="933"/>
      <c r="E10653" s="19"/>
      <c r="I10653" s="100"/>
      <c r="M10653" s="100"/>
      <c r="Q10653" s="99"/>
      <c r="R10653" s="340"/>
      <c r="S10653" s="119"/>
      <c r="T10653" s="123"/>
      <c r="U10653" s="119"/>
      <c r="V10653" s="99"/>
      <c r="W10653" s="127"/>
      <c r="X10653" s="99"/>
      <c r="Y10653" s="127"/>
    </row>
    <row r="10654" spans="3:25" ht="19" hidden="1">
      <c r="C10654" s="933"/>
      <c r="D10654" s="933"/>
      <c r="E10654" s="19"/>
      <c r="I10654" s="100"/>
      <c r="M10654" s="100"/>
      <c r="Q10654" s="99"/>
      <c r="R10654" s="340"/>
      <c r="S10654" s="119"/>
      <c r="T10654" s="123"/>
      <c r="U10654" s="119"/>
      <c r="V10654" s="99"/>
      <c r="W10654" s="127"/>
      <c r="X10654" s="99"/>
      <c r="Y10654" s="127"/>
    </row>
    <row r="10655" spans="3:25" ht="19" hidden="1">
      <c r="C10655" s="933"/>
      <c r="D10655" s="933"/>
      <c r="E10655" s="19"/>
      <c r="I10655" s="100"/>
      <c r="M10655" s="100"/>
      <c r="Q10655" s="99"/>
      <c r="R10655" s="340"/>
      <c r="S10655" s="119"/>
      <c r="T10655" s="123"/>
      <c r="U10655" s="119"/>
      <c r="V10655" s="99"/>
      <c r="W10655" s="127"/>
      <c r="X10655" s="99"/>
      <c r="Y10655" s="127"/>
    </row>
    <row r="10656" spans="3:25" ht="19" hidden="1">
      <c r="C10656" s="933"/>
      <c r="D10656" s="933"/>
      <c r="E10656" s="19"/>
      <c r="I10656" s="100"/>
      <c r="M10656" s="100"/>
      <c r="Q10656" s="99"/>
      <c r="R10656" s="340"/>
      <c r="S10656" s="119"/>
      <c r="T10656" s="123"/>
      <c r="U10656" s="119"/>
      <c r="V10656" s="99"/>
      <c r="W10656" s="127"/>
      <c r="X10656" s="99"/>
      <c r="Y10656" s="127"/>
    </row>
    <row r="10657" spans="3:25" ht="19" hidden="1">
      <c r="C10657" s="933"/>
      <c r="D10657" s="933"/>
      <c r="E10657" s="19"/>
      <c r="I10657" s="100"/>
      <c r="M10657" s="100"/>
      <c r="Q10657" s="99"/>
      <c r="R10657" s="340"/>
      <c r="S10657" s="119"/>
      <c r="T10657" s="123"/>
      <c r="U10657" s="119"/>
      <c r="V10657" s="99"/>
      <c r="W10657" s="127"/>
      <c r="X10657" s="99"/>
      <c r="Y10657" s="127"/>
    </row>
    <row r="10658" spans="3:25" ht="19" hidden="1">
      <c r="C10658" s="933"/>
      <c r="D10658" s="933"/>
      <c r="E10658" s="19"/>
      <c r="I10658" s="100"/>
      <c r="M10658" s="100"/>
      <c r="Q10658" s="99"/>
      <c r="R10658" s="340"/>
      <c r="S10658" s="119"/>
      <c r="T10658" s="123"/>
      <c r="U10658" s="119"/>
      <c r="V10658" s="99"/>
      <c r="W10658" s="127"/>
      <c r="X10658" s="99"/>
      <c r="Y10658" s="127"/>
    </row>
    <row r="10659" spans="3:25" ht="19" hidden="1">
      <c r="C10659" s="933"/>
      <c r="D10659" s="933"/>
      <c r="E10659" s="19"/>
      <c r="I10659" s="100"/>
      <c r="M10659" s="100"/>
      <c r="Q10659" s="99"/>
      <c r="R10659" s="340"/>
      <c r="S10659" s="119"/>
      <c r="T10659" s="123"/>
      <c r="U10659" s="119"/>
      <c r="V10659" s="99"/>
      <c r="W10659" s="127"/>
      <c r="X10659" s="99"/>
      <c r="Y10659" s="127"/>
    </row>
    <row r="10660" spans="3:25" ht="19" hidden="1">
      <c r="C10660" s="933"/>
      <c r="D10660" s="933"/>
      <c r="E10660" s="19"/>
      <c r="I10660" s="100"/>
      <c r="M10660" s="100"/>
      <c r="Q10660" s="99"/>
      <c r="R10660" s="340"/>
      <c r="S10660" s="119"/>
      <c r="T10660" s="123"/>
      <c r="U10660" s="119"/>
      <c r="V10660" s="99"/>
      <c r="W10660" s="127"/>
      <c r="X10660" s="99"/>
      <c r="Y10660" s="127"/>
    </row>
    <row r="10661" spans="3:25" ht="19" hidden="1">
      <c r="C10661" s="933"/>
      <c r="D10661" s="933"/>
      <c r="E10661" s="19"/>
      <c r="I10661" s="100"/>
      <c r="M10661" s="100"/>
      <c r="Q10661" s="99"/>
      <c r="R10661" s="340"/>
      <c r="S10661" s="119"/>
      <c r="T10661" s="123"/>
      <c r="U10661" s="119"/>
      <c r="V10661" s="99"/>
      <c r="W10661" s="127"/>
      <c r="X10661" s="99"/>
      <c r="Y10661" s="127"/>
    </row>
    <row r="10662" spans="3:25" ht="19" hidden="1">
      <c r="C10662" s="933"/>
      <c r="D10662" s="933"/>
      <c r="E10662" s="19"/>
      <c r="I10662" s="100"/>
      <c r="M10662" s="100"/>
      <c r="Q10662" s="99"/>
      <c r="R10662" s="340"/>
      <c r="S10662" s="119"/>
      <c r="T10662" s="123"/>
      <c r="U10662" s="119"/>
      <c r="V10662" s="99"/>
      <c r="W10662" s="127"/>
      <c r="X10662" s="99"/>
      <c r="Y10662" s="127"/>
    </row>
    <row r="10663" spans="3:25" ht="19" hidden="1">
      <c r="C10663" s="933"/>
      <c r="D10663" s="933"/>
      <c r="E10663" s="19"/>
      <c r="I10663" s="100"/>
      <c r="M10663" s="100"/>
      <c r="Q10663" s="99"/>
      <c r="R10663" s="340"/>
      <c r="S10663" s="119"/>
      <c r="T10663" s="123"/>
      <c r="U10663" s="119"/>
      <c r="V10663" s="99"/>
      <c r="W10663" s="127"/>
      <c r="X10663" s="99"/>
      <c r="Y10663" s="127"/>
    </row>
    <row r="10664" spans="3:25" ht="19" hidden="1">
      <c r="C10664" s="933"/>
      <c r="D10664" s="933"/>
      <c r="E10664" s="19"/>
      <c r="I10664" s="100"/>
      <c r="M10664" s="100"/>
      <c r="Q10664" s="99"/>
      <c r="R10664" s="340"/>
      <c r="S10664" s="119"/>
      <c r="T10664" s="123"/>
      <c r="U10664" s="119"/>
      <c r="V10664" s="99"/>
      <c r="W10664" s="127"/>
      <c r="X10664" s="99"/>
      <c r="Y10664" s="127"/>
    </row>
    <row r="10665" spans="3:25" ht="19" hidden="1">
      <c r="C10665" s="933"/>
      <c r="D10665" s="933"/>
      <c r="E10665" s="19"/>
      <c r="I10665" s="100"/>
      <c r="M10665" s="100"/>
      <c r="Q10665" s="99"/>
      <c r="R10665" s="340"/>
      <c r="S10665" s="119"/>
      <c r="T10665" s="123"/>
      <c r="U10665" s="119"/>
      <c r="V10665" s="99"/>
      <c r="W10665" s="127"/>
      <c r="X10665" s="99"/>
      <c r="Y10665" s="127"/>
    </row>
    <row r="10666" spans="3:25" ht="19" hidden="1">
      <c r="C10666" s="933"/>
      <c r="D10666" s="933"/>
      <c r="E10666" s="19"/>
      <c r="I10666" s="100"/>
      <c r="M10666" s="100"/>
      <c r="Q10666" s="99"/>
      <c r="R10666" s="340"/>
      <c r="S10666" s="119"/>
      <c r="T10666" s="123"/>
      <c r="U10666" s="119"/>
      <c r="V10666" s="99"/>
      <c r="W10666" s="127"/>
      <c r="X10666" s="99"/>
      <c r="Y10666" s="127"/>
    </row>
    <row r="10667" spans="3:25" ht="19" hidden="1">
      <c r="C10667" s="933"/>
      <c r="D10667" s="933"/>
      <c r="E10667" s="19"/>
      <c r="I10667" s="100"/>
      <c r="M10667" s="100"/>
      <c r="Q10667" s="99"/>
      <c r="R10667" s="340"/>
      <c r="S10667" s="119"/>
      <c r="T10667" s="123"/>
      <c r="U10667" s="119"/>
      <c r="V10667" s="99"/>
      <c r="W10667" s="127"/>
      <c r="X10667" s="99"/>
      <c r="Y10667" s="127"/>
    </row>
    <row r="10668" spans="3:25" ht="19" hidden="1">
      <c r="C10668" s="933"/>
      <c r="D10668" s="933"/>
      <c r="E10668" s="19"/>
      <c r="I10668" s="100"/>
      <c r="M10668" s="100"/>
      <c r="Q10668" s="99"/>
      <c r="R10668" s="340"/>
      <c r="S10668" s="119"/>
      <c r="T10668" s="123"/>
      <c r="U10668" s="119"/>
      <c r="V10668" s="99"/>
      <c r="W10668" s="127"/>
      <c r="X10668" s="99"/>
      <c r="Y10668" s="127"/>
    </row>
    <row r="10669" spans="3:25" ht="19" hidden="1">
      <c r="C10669" s="933"/>
      <c r="D10669" s="933"/>
      <c r="E10669" s="19"/>
      <c r="I10669" s="100"/>
      <c r="M10669" s="100"/>
      <c r="Q10669" s="99"/>
      <c r="R10669" s="340"/>
      <c r="S10669" s="119"/>
      <c r="T10669" s="123"/>
      <c r="U10669" s="119"/>
      <c r="V10669" s="99"/>
      <c r="W10669" s="127"/>
      <c r="X10669" s="99"/>
      <c r="Y10669" s="127"/>
    </row>
    <row r="10670" spans="3:25" ht="19" hidden="1">
      <c r="C10670" s="933"/>
      <c r="D10670" s="933"/>
      <c r="E10670" s="19"/>
      <c r="I10670" s="100"/>
      <c r="M10670" s="100"/>
      <c r="Q10670" s="99"/>
      <c r="R10670" s="340"/>
      <c r="S10670" s="119"/>
      <c r="T10670" s="123"/>
      <c r="U10670" s="119"/>
      <c r="V10670" s="99"/>
      <c r="W10670" s="127"/>
      <c r="X10670" s="99"/>
      <c r="Y10670" s="127"/>
    </row>
    <row r="10671" spans="3:25" ht="19" hidden="1">
      <c r="C10671" s="933"/>
      <c r="D10671" s="933"/>
      <c r="E10671" s="19"/>
      <c r="I10671" s="100"/>
      <c r="M10671" s="100"/>
      <c r="Q10671" s="99"/>
      <c r="R10671" s="340"/>
      <c r="S10671" s="119"/>
      <c r="T10671" s="123"/>
      <c r="U10671" s="119"/>
      <c r="V10671" s="99"/>
      <c r="W10671" s="127"/>
      <c r="X10671" s="99"/>
      <c r="Y10671" s="127"/>
    </row>
    <row r="10672" spans="3:25" ht="19" hidden="1">
      <c r="C10672" s="933"/>
      <c r="D10672" s="933"/>
      <c r="E10672" s="19"/>
      <c r="I10672" s="100"/>
      <c r="M10672" s="100"/>
      <c r="Q10672" s="99"/>
      <c r="R10672" s="340"/>
      <c r="S10672" s="119"/>
      <c r="T10672" s="123"/>
      <c r="U10672" s="119"/>
      <c r="V10672" s="99"/>
      <c r="W10672" s="127"/>
      <c r="X10672" s="99"/>
      <c r="Y10672" s="127"/>
    </row>
    <row r="10673" spans="3:25" ht="19" hidden="1">
      <c r="C10673" s="933"/>
      <c r="D10673" s="933"/>
      <c r="E10673" s="19"/>
      <c r="I10673" s="100"/>
      <c r="M10673" s="100"/>
      <c r="Q10673" s="99"/>
      <c r="R10673" s="340"/>
      <c r="S10673" s="119"/>
      <c r="T10673" s="123"/>
      <c r="U10673" s="119"/>
      <c r="V10673" s="99"/>
      <c r="W10673" s="127"/>
      <c r="X10673" s="99"/>
      <c r="Y10673" s="127"/>
    </row>
    <row r="10674" spans="3:25" ht="19" hidden="1">
      <c r="C10674" s="933"/>
      <c r="D10674" s="933"/>
      <c r="E10674" s="19"/>
      <c r="I10674" s="100"/>
      <c r="M10674" s="100"/>
      <c r="Q10674" s="99"/>
      <c r="R10674" s="340"/>
      <c r="S10674" s="119"/>
      <c r="T10674" s="123"/>
      <c r="U10674" s="119"/>
      <c r="V10674" s="99"/>
      <c r="W10674" s="127"/>
      <c r="X10674" s="99"/>
      <c r="Y10674" s="127"/>
    </row>
    <row r="10675" spans="3:25" ht="19" hidden="1">
      <c r="C10675" s="933"/>
      <c r="D10675" s="933"/>
      <c r="E10675" s="19"/>
      <c r="I10675" s="100"/>
      <c r="M10675" s="100"/>
      <c r="Q10675" s="99"/>
      <c r="R10675" s="340"/>
      <c r="S10675" s="119"/>
      <c r="T10675" s="123"/>
      <c r="U10675" s="119"/>
      <c r="V10675" s="99"/>
      <c r="W10675" s="127"/>
      <c r="X10675" s="99"/>
      <c r="Y10675" s="127"/>
    </row>
    <row r="10676" spans="3:25" ht="19" hidden="1">
      <c r="C10676" s="933"/>
      <c r="D10676" s="933"/>
      <c r="E10676" s="19"/>
      <c r="I10676" s="100"/>
      <c r="M10676" s="100"/>
      <c r="Q10676" s="99"/>
      <c r="R10676" s="340"/>
      <c r="S10676" s="119"/>
      <c r="T10676" s="123"/>
      <c r="U10676" s="119"/>
      <c r="V10676" s="99"/>
      <c r="W10676" s="127"/>
      <c r="X10676" s="99"/>
      <c r="Y10676" s="127"/>
    </row>
    <row r="10677" spans="3:25" ht="19" hidden="1">
      <c r="C10677" s="933"/>
      <c r="D10677" s="933"/>
      <c r="E10677" s="19"/>
      <c r="I10677" s="100"/>
      <c r="M10677" s="100"/>
      <c r="Q10677" s="99"/>
      <c r="R10677" s="340"/>
      <c r="S10677" s="119"/>
      <c r="T10677" s="123"/>
      <c r="U10677" s="119"/>
      <c r="V10677" s="99"/>
      <c r="W10677" s="127"/>
      <c r="X10677" s="99"/>
      <c r="Y10677" s="127"/>
    </row>
    <row r="10678" spans="3:25" ht="19" hidden="1">
      <c r="C10678" s="933"/>
      <c r="D10678" s="933"/>
      <c r="E10678" s="19"/>
      <c r="I10678" s="100"/>
      <c r="M10678" s="100"/>
      <c r="Q10678" s="99"/>
      <c r="R10678" s="340"/>
      <c r="S10678" s="119"/>
      <c r="T10678" s="123"/>
      <c r="U10678" s="119"/>
      <c r="V10678" s="99"/>
      <c r="W10678" s="127"/>
      <c r="X10678" s="99"/>
      <c r="Y10678" s="127"/>
    </row>
    <row r="10679" spans="3:25" ht="19" hidden="1">
      <c r="C10679" s="933"/>
      <c r="D10679" s="933"/>
      <c r="E10679" s="19"/>
      <c r="I10679" s="100"/>
      <c r="M10679" s="100"/>
      <c r="Q10679" s="99"/>
      <c r="R10679" s="340"/>
      <c r="S10679" s="119"/>
      <c r="T10679" s="123"/>
      <c r="U10679" s="119"/>
      <c r="V10679" s="99"/>
      <c r="W10679" s="127"/>
      <c r="X10679" s="99"/>
      <c r="Y10679" s="127"/>
    </row>
    <row r="10680" spans="3:25" ht="19" hidden="1">
      <c r="C10680" s="933"/>
      <c r="D10680" s="933"/>
      <c r="E10680" s="19"/>
      <c r="I10680" s="100"/>
      <c r="M10680" s="100"/>
      <c r="Q10680" s="99"/>
      <c r="R10680" s="340"/>
      <c r="S10680" s="119"/>
      <c r="T10680" s="123"/>
      <c r="U10680" s="119"/>
      <c r="V10680" s="99"/>
      <c r="W10680" s="127"/>
      <c r="X10680" s="99"/>
      <c r="Y10680" s="127"/>
    </row>
    <row r="10681" spans="3:25" ht="19" hidden="1">
      <c r="C10681" s="933"/>
      <c r="D10681" s="933"/>
      <c r="E10681" s="19"/>
      <c r="I10681" s="100"/>
      <c r="M10681" s="100"/>
      <c r="Q10681" s="99"/>
      <c r="R10681" s="340"/>
      <c r="S10681" s="119"/>
      <c r="T10681" s="123"/>
      <c r="U10681" s="119"/>
      <c r="V10681" s="99"/>
      <c r="W10681" s="127"/>
      <c r="X10681" s="99"/>
      <c r="Y10681" s="127"/>
    </row>
    <row r="10682" spans="3:25" ht="19" hidden="1">
      <c r="C10682" s="933"/>
      <c r="D10682" s="933"/>
      <c r="E10682" s="19"/>
      <c r="I10682" s="100"/>
      <c r="M10682" s="100"/>
      <c r="Q10682" s="99"/>
      <c r="R10682" s="340"/>
      <c r="S10682" s="119"/>
      <c r="T10682" s="123"/>
      <c r="U10682" s="119"/>
      <c r="V10682" s="99"/>
      <c r="W10682" s="127"/>
      <c r="X10682" s="99"/>
      <c r="Y10682" s="127"/>
    </row>
    <row r="10683" spans="3:25" ht="19" hidden="1">
      <c r="C10683" s="933"/>
      <c r="D10683" s="933"/>
      <c r="E10683" s="19"/>
      <c r="I10683" s="100"/>
      <c r="M10683" s="100"/>
      <c r="Q10683" s="99"/>
      <c r="R10683" s="340"/>
      <c r="S10683" s="119"/>
      <c r="T10683" s="123"/>
      <c r="U10683" s="119"/>
      <c r="V10683" s="99"/>
      <c r="W10683" s="127"/>
      <c r="X10683" s="99"/>
      <c r="Y10683" s="127"/>
    </row>
    <row r="10684" spans="3:25" ht="19" hidden="1">
      <c r="C10684" s="933"/>
      <c r="D10684" s="933"/>
      <c r="E10684" s="19"/>
      <c r="I10684" s="100"/>
      <c r="M10684" s="100"/>
      <c r="Q10684" s="99"/>
      <c r="R10684" s="340"/>
      <c r="S10684" s="119"/>
      <c r="T10684" s="123"/>
      <c r="U10684" s="119"/>
      <c r="V10684" s="99"/>
      <c r="W10684" s="127"/>
      <c r="X10684" s="99"/>
      <c r="Y10684" s="127"/>
    </row>
    <row r="10685" spans="3:25" ht="19" hidden="1">
      <c r="C10685" s="933"/>
      <c r="D10685" s="933"/>
      <c r="E10685" s="19"/>
      <c r="I10685" s="100"/>
      <c r="M10685" s="100"/>
      <c r="Q10685" s="99"/>
      <c r="R10685" s="340"/>
      <c r="S10685" s="119"/>
      <c r="T10685" s="123"/>
      <c r="U10685" s="119"/>
      <c r="V10685" s="99"/>
      <c r="W10685" s="127"/>
      <c r="X10685" s="99"/>
      <c r="Y10685" s="127"/>
    </row>
    <row r="10686" spans="3:25" ht="19" hidden="1">
      <c r="C10686" s="933"/>
      <c r="D10686" s="933"/>
      <c r="E10686" s="19"/>
      <c r="I10686" s="100"/>
      <c r="M10686" s="100"/>
      <c r="Q10686" s="99"/>
      <c r="R10686" s="340"/>
      <c r="S10686" s="119"/>
      <c r="T10686" s="123"/>
      <c r="U10686" s="119"/>
      <c r="V10686" s="99"/>
      <c r="W10686" s="127"/>
      <c r="X10686" s="99"/>
      <c r="Y10686" s="127"/>
    </row>
    <row r="10687" spans="3:25" ht="19" hidden="1">
      <c r="C10687" s="933"/>
      <c r="D10687" s="933"/>
      <c r="E10687" s="19"/>
      <c r="I10687" s="100"/>
      <c r="M10687" s="100"/>
      <c r="Q10687" s="99"/>
      <c r="R10687" s="340"/>
      <c r="S10687" s="119"/>
      <c r="T10687" s="123"/>
      <c r="U10687" s="119"/>
      <c r="V10687" s="99"/>
      <c r="W10687" s="127"/>
      <c r="X10687" s="99"/>
      <c r="Y10687" s="127"/>
    </row>
    <row r="10688" spans="3:25" ht="19" hidden="1">
      <c r="C10688" s="933"/>
      <c r="D10688" s="933"/>
      <c r="E10688" s="19"/>
      <c r="I10688" s="100"/>
      <c r="M10688" s="100"/>
      <c r="Q10688" s="99"/>
      <c r="R10688" s="340"/>
      <c r="S10688" s="119"/>
      <c r="T10688" s="123"/>
      <c r="U10688" s="119"/>
      <c r="V10688" s="99"/>
      <c r="W10688" s="127"/>
      <c r="X10688" s="99"/>
      <c r="Y10688" s="127"/>
    </row>
    <row r="10689" spans="3:25" ht="19" hidden="1">
      <c r="C10689" s="933"/>
      <c r="D10689" s="933"/>
      <c r="E10689" s="19"/>
      <c r="I10689" s="100"/>
      <c r="M10689" s="100"/>
      <c r="Q10689" s="99"/>
      <c r="R10689" s="340"/>
      <c r="S10689" s="119"/>
      <c r="T10689" s="123"/>
      <c r="U10689" s="119"/>
      <c r="V10689" s="99"/>
      <c r="W10689" s="127"/>
      <c r="X10689" s="99"/>
      <c r="Y10689" s="127"/>
    </row>
    <row r="10690" spans="3:25" ht="19" hidden="1">
      <c r="C10690" s="933"/>
      <c r="D10690" s="933"/>
      <c r="E10690" s="19"/>
      <c r="I10690" s="100"/>
      <c r="M10690" s="100"/>
      <c r="Q10690" s="99"/>
      <c r="R10690" s="340"/>
      <c r="S10690" s="119"/>
      <c r="T10690" s="123"/>
      <c r="U10690" s="119"/>
      <c r="V10690" s="99"/>
      <c r="W10690" s="127"/>
      <c r="X10690" s="99"/>
      <c r="Y10690" s="127"/>
    </row>
    <row r="10691" spans="3:25" ht="19" hidden="1">
      <c r="C10691" s="933"/>
      <c r="D10691" s="933"/>
      <c r="E10691" s="19"/>
      <c r="I10691" s="100"/>
      <c r="M10691" s="100"/>
      <c r="Q10691" s="99"/>
      <c r="R10691" s="340"/>
      <c r="S10691" s="119"/>
      <c r="T10691" s="123"/>
      <c r="U10691" s="119"/>
      <c r="V10691" s="99"/>
      <c r="W10691" s="127"/>
      <c r="X10691" s="99"/>
      <c r="Y10691" s="127"/>
    </row>
    <row r="10692" spans="3:25" ht="19" hidden="1">
      <c r="C10692" s="933"/>
      <c r="D10692" s="933"/>
      <c r="E10692" s="19"/>
      <c r="I10692" s="100"/>
      <c r="M10692" s="100"/>
      <c r="Q10692" s="99"/>
      <c r="R10692" s="340"/>
      <c r="S10692" s="119"/>
      <c r="T10692" s="123"/>
      <c r="U10692" s="119"/>
      <c r="V10692" s="99"/>
      <c r="W10692" s="127"/>
      <c r="X10692" s="99"/>
      <c r="Y10692" s="127"/>
    </row>
    <row r="10693" spans="3:25" ht="19" hidden="1">
      <c r="C10693" s="933"/>
      <c r="D10693" s="933"/>
      <c r="E10693" s="19"/>
      <c r="I10693" s="100"/>
      <c r="M10693" s="100"/>
      <c r="Q10693" s="99"/>
      <c r="R10693" s="340"/>
      <c r="S10693" s="119"/>
      <c r="T10693" s="123"/>
      <c r="U10693" s="119"/>
      <c r="V10693" s="99"/>
      <c r="W10693" s="127"/>
      <c r="X10693" s="99"/>
      <c r="Y10693" s="127"/>
    </row>
    <row r="10694" spans="3:25" ht="19" hidden="1">
      <c r="C10694" s="933"/>
      <c r="D10694" s="933"/>
      <c r="E10694" s="19"/>
      <c r="I10694" s="100"/>
      <c r="M10694" s="100"/>
      <c r="Q10694" s="99"/>
      <c r="R10694" s="340"/>
      <c r="S10694" s="119"/>
      <c r="T10694" s="123"/>
      <c r="U10694" s="119"/>
      <c r="V10694" s="99"/>
      <c r="W10694" s="127"/>
      <c r="X10694" s="99"/>
      <c r="Y10694" s="127"/>
    </row>
    <row r="10695" spans="3:25" ht="19" hidden="1">
      <c r="C10695" s="933"/>
      <c r="D10695" s="933"/>
      <c r="E10695" s="19"/>
      <c r="I10695" s="100"/>
      <c r="M10695" s="100"/>
      <c r="Q10695" s="99"/>
      <c r="R10695" s="340"/>
      <c r="S10695" s="119"/>
      <c r="T10695" s="123"/>
      <c r="U10695" s="119"/>
      <c r="V10695" s="99"/>
      <c r="W10695" s="127"/>
      <c r="X10695" s="99"/>
      <c r="Y10695" s="127"/>
    </row>
    <row r="10696" spans="3:25" ht="19" hidden="1">
      <c r="C10696" s="933"/>
      <c r="D10696" s="933"/>
      <c r="E10696" s="19"/>
      <c r="I10696" s="100"/>
      <c r="M10696" s="100"/>
      <c r="Q10696" s="99"/>
      <c r="R10696" s="340"/>
      <c r="S10696" s="119"/>
      <c r="T10696" s="123"/>
      <c r="U10696" s="119"/>
      <c r="V10696" s="99"/>
      <c r="W10696" s="127"/>
      <c r="X10696" s="99"/>
      <c r="Y10696" s="127"/>
    </row>
    <row r="10697" spans="3:25" ht="19" hidden="1">
      <c r="C10697" s="933"/>
      <c r="D10697" s="933"/>
      <c r="E10697" s="19"/>
      <c r="I10697" s="100"/>
      <c r="M10697" s="100"/>
      <c r="Q10697" s="99"/>
      <c r="R10697" s="340"/>
      <c r="S10697" s="119"/>
      <c r="T10697" s="123"/>
      <c r="U10697" s="119"/>
      <c r="V10697" s="99"/>
      <c r="W10697" s="127"/>
      <c r="X10697" s="99"/>
      <c r="Y10697" s="127"/>
    </row>
    <row r="10698" spans="3:25" ht="19" hidden="1">
      <c r="C10698" s="933"/>
      <c r="D10698" s="933"/>
      <c r="E10698" s="19"/>
      <c r="I10698" s="100"/>
      <c r="M10698" s="100"/>
      <c r="Q10698" s="99"/>
      <c r="R10698" s="340"/>
      <c r="S10698" s="119"/>
      <c r="T10698" s="123"/>
      <c r="U10698" s="119"/>
      <c r="V10698" s="99"/>
      <c r="W10698" s="127"/>
      <c r="X10698" s="99"/>
      <c r="Y10698" s="127"/>
    </row>
    <row r="10699" spans="3:25" ht="19" hidden="1">
      <c r="C10699" s="933"/>
      <c r="D10699" s="933"/>
      <c r="E10699" s="19"/>
      <c r="I10699" s="100"/>
      <c r="M10699" s="100"/>
      <c r="Q10699" s="99"/>
      <c r="R10699" s="340"/>
      <c r="S10699" s="119"/>
      <c r="T10699" s="123"/>
      <c r="U10699" s="119"/>
      <c r="V10699" s="99"/>
      <c r="W10699" s="127"/>
      <c r="X10699" s="99"/>
      <c r="Y10699" s="127"/>
    </row>
    <row r="10700" spans="3:25" ht="19" hidden="1">
      <c r="C10700" s="933"/>
      <c r="D10700" s="933"/>
      <c r="E10700" s="19"/>
      <c r="I10700" s="100"/>
      <c r="M10700" s="100"/>
      <c r="Q10700" s="99"/>
      <c r="R10700" s="340"/>
      <c r="S10700" s="119"/>
      <c r="T10700" s="123"/>
      <c r="U10700" s="119"/>
      <c r="V10700" s="99"/>
      <c r="W10700" s="127"/>
      <c r="X10700" s="99"/>
      <c r="Y10700" s="127"/>
    </row>
    <row r="10701" spans="3:25" ht="19" hidden="1">
      <c r="C10701" s="933"/>
      <c r="D10701" s="933"/>
      <c r="E10701" s="19"/>
      <c r="I10701" s="100"/>
      <c r="M10701" s="100"/>
      <c r="Q10701" s="99"/>
      <c r="R10701" s="340"/>
      <c r="S10701" s="119"/>
      <c r="T10701" s="123"/>
      <c r="U10701" s="119"/>
      <c r="V10701" s="99"/>
      <c r="W10701" s="127"/>
      <c r="X10701" s="99"/>
      <c r="Y10701" s="127"/>
    </row>
    <row r="10702" spans="3:25" ht="19" hidden="1">
      <c r="C10702" s="933"/>
      <c r="D10702" s="933"/>
      <c r="E10702" s="19"/>
      <c r="I10702" s="100"/>
      <c r="M10702" s="100"/>
      <c r="Q10702" s="99"/>
      <c r="R10702" s="340"/>
      <c r="S10702" s="119"/>
      <c r="T10702" s="123"/>
      <c r="U10702" s="119"/>
      <c r="V10702" s="99"/>
      <c r="W10702" s="127"/>
      <c r="X10702" s="99"/>
      <c r="Y10702" s="127"/>
    </row>
    <row r="10703" spans="3:25" ht="19" hidden="1">
      <c r="C10703" s="933"/>
      <c r="D10703" s="933"/>
      <c r="E10703" s="19"/>
      <c r="I10703" s="100"/>
      <c r="M10703" s="100"/>
      <c r="Q10703" s="99"/>
      <c r="R10703" s="340"/>
      <c r="S10703" s="119"/>
      <c r="T10703" s="123"/>
      <c r="U10703" s="119"/>
      <c r="V10703" s="99"/>
      <c r="W10703" s="127"/>
      <c r="X10703" s="99"/>
      <c r="Y10703" s="127"/>
    </row>
    <row r="10704" spans="3:25" ht="19" hidden="1">
      <c r="C10704" s="933"/>
      <c r="D10704" s="933"/>
      <c r="E10704" s="19"/>
      <c r="I10704" s="100"/>
      <c r="M10704" s="100"/>
      <c r="Q10704" s="99"/>
      <c r="R10704" s="340"/>
      <c r="S10704" s="119"/>
      <c r="T10704" s="123"/>
      <c r="U10704" s="119"/>
      <c r="V10704" s="99"/>
      <c r="W10704" s="127"/>
      <c r="X10704" s="99"/>
      <c r="Y10704" s="127"/>
    </row>
    <row r="10705" spans="3:25" ht="19" hidden="1">
      <c r="C10705" s="933"/>
      <c r="D10705" s="933"/>
      <c r="E10705" s="19"/>
      <c r="I10705" s="100"/>
      <c r="M10705" s="100"/>
      <c r="Q10705" s="99"/>
      <c r="R10705" s="340"/>
      <c r="S10705" s="119"/>
      <c r="T10705" s="123"/>
      <c r="U10705" s="119"/>
      <c r="V10705" s="99"/>
      <c r="W10705" s="127"/>
      <c r="X10705" s="99"/>
      <c r="Y10705" s="127"/>
    </row>
    <row r="10706" spans="3:25" ht="19" hidden="1">
      <c r="C10706" s="933"/>
      <c r="D10706" s="933"/>
      <c r="E10706" s="19"/>
      <c r="I10706" s="100"/>
      <c r="M10706" s="100"/>
      <c r="Q10706" s="99"/>
      <c r="R10706" s="340"/>
      <c r="S10706" s="119"/>
      <c r="T10706" s="123"/>
      <c r="U10706" s="119"/>
      <c r="V10706" s="99"/>
      <c r="W10706" s="127"/>
      <c r="X10706" s="99"/>
      <c r="Y10706" s="127"/>
    </row>
    <row r="10707" spans="3:25" ht="19" hidden="1">
      <c r="C10707" s="933"/>
      <c r="D10707" s="933"/>
      <c r="E10707" s="19"/>
      <c r="I10707" s="100"/>
      <c r="M10707" s="100"/>
      <c r="Q10707" s="99"/>
      <c r="R10707" s="340"/>
      <c r="S10707" s="119"/>
      <c r="T10707" s="123"/>
      <c r="U10707" s="119"/>
      <c r="V10707" s="99"/>
      <c r="W10707" s="127"/>
      <c r="X10707" s="99"/>
      <c r="Y10707" s="127"/>
    </row>
    <row r="10708" spans="3:25" ht="19" hidden="1">
      <c r="C10708" s="933"/>
      <c r="D10708" s="933"/>
      <c r="E10708" s="19"/>
      <c r="I10708" s="100"/>
      <c r="M10708" s="100"/>
      <c r="Q10708" s="99"/>
      <c r="R10708" s="340"/>
      <c r="S10708" s="119"/>
      <c r="T10708" s="123"/>
      <c r="U10708" s="119"/>
      <c r="V10708" s="99"/>
      <c r="W10708" s="127"/>
      <c r="X10708" s="99"/>
      <c r="Y10708" s="127"/>
    </row>
    <row r="10709" spans="3:25" ht="19" hidden="1">
      <c r="C10709" s="933"/>
      <c r="D10709" s="933"/>
      <c r="E10709" s="19"/>
      <c r="I10709" s="100"/>
      <c r="M10709" s="100"/>
      <c r="Q10709" s="99"/>
      <c r="R10709" s="340"/>
      <c r="S10709" s="119"/>
      <c r="T10709" s="123"/>
      <c r="U10709" s="119"/>
      <c r="V10709" s="99"/>
      <c r="W10709" s="127"/>
      <c r="X10709" s="99"/>
      <c r="Y10709" s="127"/>
    </row>
    <row r="10710" spans="3:25" ht="19" hidden="1">
      <c r="C10710" s="933"/>
      <c r="D10710" s="933"/>
      <c r="E10710" s="19"/>
      <c r="I10710" s="100"/>
      <c r="M10710" s="100"/>
      <c r="Q10710" s="99"/>
      <c r="R10710" s="340"/>
      <c r="S10710" s="119"/>
      <c r="T10710" s="123"/>
      <c r="U10710" s="119"/>
      <c r="V10710" s="99"/>
      <c r="W10710" s="127"/>
      <c r="X10710" s="99"/>
      <c r="Y10710" s="127"/>
    </row>
    <row r="10711" spans="3:25" ht="19" hidden="1">
      <c r="C10711" s="933"/>
      <c r="D10711" s="933"/>
      <c r="E10711" s="19"/>
      <c r="I10711" s="100"/>
      <c r="M10711" s="100"/>
      <c r="Q10711" s="99"/>
      <c r="R10711" s="340"/>
      <c r="S10711" s="119"/>
      <c r="T10711" s="123"/>
      <c r="U10711" s="119"/>
      <c r="V10711" s="99"/>
      <c r="W10711" s="127"/>
      <c r="X10711" s="99"/>
      <c r="Y10711" s="127"/>
    </row>
    <row r="10712" spans="3:25" ht="19" hidden="1">
      <c r="C10712" s="933"/>
      <c r="D10712" s="933"/>
      <c r="E10712" s="19"/>
      <c r="I10712" s="100"/>
      <c r="M10712" s="100"/>
      <c r="Q10712" s="99"/>
      <c r="R10712" s="340"/>
      <c r="S10712" s="119"/>
      <c r="T10712" s="123"/>
      <c r="U10712" s="119"/>
      <c r="V10712" s="99"/>
      <c r="W10712" s="127"/>
      <c r="X10712" s="99"/>
      <c r="Y10712" s="127"/>
    </row>
    <row r="10713" spans="3:25" ht="19" hidden="1">
      <c r="C10713" s="933"/>
      <c r="D10713" s="933"/>
      <c r="E10713" s="19"/>
      <c r="I10713" s="100"/>
      <c r="M10713" s="100"/>
      <c r="Q10713" s="99"/>
      <c r="R10713" s="340"/>
      <c r="S10713" s="119"/>
      <c r="T10713" s="123"/>
      <c r="U10713" s="119"/>
      <c r="V10713" s="99"/>
      <c r="W10713" s="127"/>
      <c r="X10713" s="99"/>
      <c r="Y10713" s="127"/>
    </row>
    <row r="10714" spans="3:25" ht="19" hidden="1">
      <c r="C10714" s="933"/>
      <c r="D10714" s="933"/>
      <c r="E10714" s="19"/>
      <c r="I10714" s="100"/>
      <c r="M10714" s="100"/>
      <c r="Q10714" s="99"/>
      <c r="R10714" s="340"/>
      <c r="S10714" s="119"/>
      <c r="T10714" s="123"/>
      <c r="U10714" s="119"/>
      <c r="V10714" s="99"/>
      <c r="W10714" s="127"/>
      <c r="X10714" s="99"/>
      <c r="Y10714" s="127"/>
    </row>
    <row r="10715" spans="3:25" ht="19" hidden="1">
      <c r="C10715" s="933"/>
      <c r="D10715" s="933"/>
      <c r="E10715" s="19"/>
      <c r="I10715" s="100"/>
      <c r="M10715" s="100"/>
      <c r="Q10715" s="99"/>
      <c r="R10715" s="340"/>
      <c r="S10715" s="119"/>
      <c r="T10715" s="123"/>
      <c r="U10715" s="119"/>
      <c r="V10715" s="99"/>
      <c r="W10715" s="127"/>
      <c r="X10715" s="99"/>
      <c r="Y10715" s="127"/>
    </row>
    <row r="10716" spans="3:25" ht="19" hidden="1">
      <c r="C10716" s="933"/>
      <c r="D10716" s="933"/>
      <c r="E10716" s="19"/>
      <c r="I10716" s="100"/>
      <c r="M10716" s="100"/>
      <c r="Q10716" s="99"/>
      <c r="R10716" s="340"/>
      <c r="S10716" s="119"/>
      <c r="T10716" s="123"/>
      <c r="U10716" s="119"/>
      <c r="V10716" s="99"/>
      <c r="W10716" s="127"/>
      <c r="X10716" s="99"/>
      <c r="Y10716" s="127"/>
    </row>
    <row r="10717" spans="3:25" ht="19" hidden="1">
      <c r="C10717" s="933"/>
      <c r="D10717" s="933"/>
      <c r="E10717" s="19"/>
      <c r="I10717" s="100"/>
      <c r="M10717" s="100"/>
      <c r="Q10717" s="99"/>
      <c r="R10717" s="340"/>
      <c r="S10717" s="119"/>
      <c r="T10717" s="123"/>
      <c r="U10717" s="119"/>
      <c r="V10717" s="99"/>
      <c r="W10717" s="127"/>
      <c r="X10717" s="99"/>
      <c r="Y10717" s="127"/>
    </row>
    <row r="10718" spans="3:25" ht="19" hidden="1">
      <c r="C10718" s="933"/>
      <c r="D10718" s="933"/>
      <c r="E10718" s="19"/>
      <c r="I10718" s="100"/>
      <c r="M10718" s="100"/>
      <c r="Q10718" s="99"/>
      <c r="R10718" s="340"/>
      <c r="S10718" s="119"/>
      <c r="T10718" s="123"/>
      <c r="U10718" s="119"/>
      <c r="V10718" s="99"/>
      <c r="W10718" s="127"/>
      <c r="X10718" s="99"/>
      <c r="Y10718" s="127"/>
    </row>
    <row r="10719" spans="3:25" ht="19" hidden="1">
      <c r="C10719" s="933"/>
      <c r="D10719" s="933"/>
      <c r="E10719" s="19"/>
      <c r="I10719" s="100"/>
      <c r="M10719" s="100"/>
      <c r="Q10719" s="99"/>
      <c r="R10719" s="340"/>
      <c r="S10719" s="119"/>
      <c r="T10719" s="123"/>
      <c r="U10719" s="119"/>
      <c r="V10719" s="99"/>
      <c r="W10719" s="127"/>
      <c r="X10719" s="99"/>
      <c r="Y10719" s="127"/>
    </row>
    <row r="10720" spans="3:25" ht="19" hidden="1">
      <c r="C10720" s="933"/>
      <c r="D10720" s="933"/>
      <c r="E10720" s="19"/>
      <c r="I10720" s="100"/>
      <c r="M10720" s="100"/>
      <c r="Q10720" s="99"/>
      <c r="R10720" s="340"/>
      <c r="S10720" s="119"/>
      <c r="T10720" s="123"/>
      <c r="U10720" s="119"/>
      <c r="V10720" s="99"/>
      <c r="W10720" s="127"/>
      <c r="X10720" s="99"/>
      <c r="Y10720" s="127"/>
    </row>
    <row r="10721" spans="3:25" ht="19" hidden="1">
      <c r="C10721" s="933"/>
      <c r="D10721" s="933"/>
      <c r="E10721" s="19"/>
      <c r="I10721" s="100"/>
      <c r="M10721" s="100"/>
      <c r="Q10721" s="99"/>
      <c r="R10721" s="340"/>
      <c r="S10721" s="119"/>
      <c r="T10721" s="123"/>
      <c r="U10721" s="119"/>
      <c r="V10721" s="99"/>
      <c r="W10721" s="127"/>
      <c r="X10721" s="99"/>
      <c r="Y10721" s="127"/>
    </row>
    <row r="10722" spans="3:25" ht="19" hidden="1">
      <c r="C10722" s="933"/>
      <c r="D10722" s="933"/>
      <c r="E10722" s="19"/>
      <c r="I10722" s="100"/>
      <c r="M10722" s="100"/>
      <c r="Q10722" s="99"/>
      <c r="R10722" s="340"/>
      <c r="S10722" s="119"/>
      <c r="T10722" s="123"/>
      <c r="U10722" s="119"/>
      <c r="V10722" s="99"/>
      <c r="W10722" s="127"/>
      <c r="X10722" s="99"/>
      <c r="Y10722" s="127"/>
    </row>
    <row r="10723" spans="3:25" ht="19" hidden="1">
      <c r="C10723" s="933"/>
      <c r="D10723" s="933"/>
      <c r="E10723" s="19"/>
      <c r="I10723" s="100"/>
      <c r="M10723" s="100"/>
      <c r="Q10723" s="99"/>
      <c r="R10723" s="340"/>
      <c r="S10723" s="119"/>
      <c r="T10723" s="123"/>
      <c r="U10723" s="119"/>
      <c r="V10723" s="99"/>
      <c r="W10723" s="127"/>
      <c r="X10723" s="99"/>
      <c r="Y10723" s="127"/>
    </row>
    <row r="10724" spans="3:25" ht="19" hidden="1">
      <c r="C10724" s="933"/>
      <c r="D10724" s="933"/>
      <c r="E10724" s="19"/>
      <c r="I10724" s="100"/>
      <c r="M10724" s="100"/>
      <c r="Q10724" s="99"/>
      <c r="R10724" s="340"/>
      <c r="S10724" s="119"/>
      <c r="T10724" s="123"/>
      <c r="U10724" s="119"/>
      <c r="V10724" s="99"/>
      <c r="W10724" s="127"/>
      <c r="X10724" s="99"/>
      <c r="Y10724" s="127"/>
    </row>
    <row r="10725" spans="3:25" ht="19" hidden="1">
      <c r="C10725" s="933"/>
      <c r="D10725" s="933"/>
      <c r="E10725" s="19"/>
      <c r="I10725" s="100"/>
      <c r="M10725" s="100"/>
      <c r="Q10725" s="99"/>
      <c r="R10725" s="340"/>
      <c r="S10725" s="119"/>
      <c r="T10725" s="123"/>
      <c r="U10725" s="119"/>
      <c r="V10725" s="99"/>
      <c r="W10725" s="127"/>
      <c r="X10725" s="99"/>
      <c r="Y10725" s="127"/>
    </row>
    <row r="10726" spans="3:25" ht="19" hidden="1">
      <c r="C10726" s="933"/>
      <c r="D10726" s="933"/>
      <c r="E10726" s="19"/>
      <c r="I10726" s="100"/>
      <c r="M10726" s="100"/>
      <c r="Q10726" s="99"/>
      <c r="R10726" s="340"/>
      <c r="S10726" s="119"/>
      <c r="T10726" s="123"/>
      <c r="U10726" s="119"/>
      <c r="V10726" s="99"/>
      <c r="W10726" s="127"/>
      <c r="X10726" s="99"/>
      <c r="Y10726" s="127"/>
    </row>
    <row r="10727" spans="3:25" ht="19" hidden="1">
      <c r="C10727" s="933"/>
      <c r="D10727" s="933"/>
      <c r="E10727" s="19"/>
      <c r="I10727" s="100"/>
      <c r="M10727" s="100"/>
      <c r="Q10727" s="99"/>
      <c r="R10727" s="340"/>
      <c r="S10727" s="119"/>
      <c r="T10727" s="123"/>
      <c r="U10727" s="119"/>
      <c r="V10727" s="99"/>
      <c r="W10727" s="127"/>
      <c r="X10727" s="99"/>
      <c r="Y10727" s="127"/>
    </row>
    <row r="10728" spans="3:25" ht="19" hidden="1">
      <c r="C10728" s="933"/>
      <c r="D10728" s="933"/>
      <c r="E10728" s="19"/>
      <c r="I10728" s="100"/>
      <c r="M10728" s="100"/>
      <c r="Q10728" s="99"/>
      <c r="R10728" s="340"/>
      <c r="S10728" s="119"/>
      <c r="T10728" s="123"/>
      <c r="U10728" s="119"/>
      <c r="V10728" s="99"/>
      <c r="W10728" s="127"/>
      <c r="X10728" s="99"/>
      <c r="Y10728" s="127"/>
    </row>
    <row r="10729" spans="3:25" ht="19" hidden="1">
      <c r="C10729" s="933"/>
      <c r="D10729" s="933"/>
      <c r="E10729" s="19"/>
      <c r="I10729" s="100"/>
      <c r="M10729" s="100"/>
      <c r="Q10729" s="99"/>
      <c r="R10729" s="340"/>
      <c r="S10729" s="119"/>
      <c r="T10729" s="123"/>
      <c r="U10729" s="119"/>
      <c r="V10729" s="99"/>
      <c r="W10729" s="127"/>
      <c r="X10729" s="99"/>
      <c r="Y10729" s="127"/>
    </row>
    <row r="10730" spans="3:25" ht="19" hidden="1">
      <c r="C10730" s="933"/>
      <c r="D10730" s="933"/>
      <c r="E10730" s="19"/>
      <c r="I10730" s="100"/>
      <c r="M10730" s="100"/>
      <c r="Q10730" s="99"/>
      <c r="R10730" s="340"/>
      <c r="S10730" s="119"/>
      <c r="T10730" s="123"/>
      <c r="U10730" s="119"/>
      <c r="V10730" s="99"/>
      <c r="W10730" s="127"/>
      <c r="X10730" s="99"/>
      <c r="Y10730" s="127"/>
    </row>
    <row r="10731" spans="3:25" ht="19" hidden="1">
      <c r="C10731" s="933"/>
      <c r="D10731" s="933"/>
      <c r="E10731" s="19"/>
      <c r="I10731" s="100"/>
      <c r="M10731" s="100"/>
      <c r="Q10731" s="99"/>
      <c r="R10731" s="340"/>
      <c r="S10731" s="119"/>
      <c r="T10731" s="123"/>
      <c r="U10731" s="119"/>
      <c r="V10731" s="99"/>
      <c r="W10731" s="127"/>
      <c r="X10731" s="99"/>
      <c r="Y10731" s="127"/>
    </row>
    <row r="10732" spans="3:25" ht="19" hidden="1">
      <c r="C10732" s="933"/>
      <c r="D10732" s="933"/>
      <c r="E10732" s="19"/>
      <c r="I10732" s="100"/>
      <c r="M10732" s="100"/>
      <c r="Q10732" s="99"/>
      <c r="R10732" s="340"/>
      <c r="S10732" s="119"/>
      <c r="T10732" s="123"/>
      <c r="U10732" s="119"/>
      <c r="V10732" s="99"/>
      <c r="W10732" s="127"/>
      <c r="X10732" s="99"/>
      <c r="Y10732" s="127"/>
    </row>
    <row r="10733" spans="3:25" ht="19" hidden="1">
      <c r="C10733" s="933"/>
      <c r="D10733" s="933"/>
      <c r="E10733" s="19"/>
      <c r="I10733" s="100"/>
      <c r="M10733" s="100"/>
      <c r="Q10733" s="99"/>
      <c r="R10733" s="340"/>
      <c r="S10733" s="119"/>
      <c r="T10733" s="123"/>
      <c r="U10733" s="119"/>
      <c r="V10733" s="99"/>
      <c r="W10733" s="127"/>
      <c r="X10733" s="99"/>
      <c r="Y10733" s="127"/>
    </row>
    <row r="10734" spans="3:25" ht="19" hidden="1">
      <c r="C10734" s="933"/>
      <c r="D10734" s="933"/>
      <c r="E10734" s="19"/>
      <c r="I10734" s="100"/>
      <c r="M10734" s="100"/>
      <c r="Q10734" s="99"/>
      <c r="R10734" s="340"/>
      <c r="S10734" s="119"/>
      <c r="T10734" s="123"/>
      <c r="U10734" s="119"/>
      <c r="V10734" s="99"/>
      <c r="W10734" s="127"/>
      <c r="X10734" s="99"/>
      <c r="Y10734" s="127"/>
    </row>
    <row r="10735" spans="3:25" ht="19" hidden="1">
      <c r="C10735" s="933"/>
      <c r="D10735" s="933"/>
      <c r="E10735" s="19"/>
      <c r="I10735" s="100"/>
      <c r="M10735" s="100"/>
      <c r="Q10735" s="99"/>
      <c r="R10735" s="340"/>
      <c r="S10735" s="119"/>
      <c r="T10735" s="123"/>
      <c r="U10735" s="119"/>
      <c r="V10735" s="99"/>
      <c r="W10735" s="127"/>
      <c r="X10735" s="99"/>
      <c r="Y10735" s="127"/>
    </row>
    <row r="10736" spans="3:25" ht="19" hidden="1">
      <c r="C10736" s="933"/>
      <c r="D10736" s="933"/>
      <c r="E10736" s="19"/>
      <c r="I10736" s="100"/>
      <c r="M10736" s="100"/>
      <c r="Q10736" s="99"/>
      <c r="R10736" s="340"/>
      <c r="S10736" s="119"/>
      <c r="T10736" s="123"/>
      <c r="U10736" s="119"/>
      <c r="V10736" s="99"/>
      <c r="W10736" s="127"/>
      <c r="X10736" s="99"/>
      <c r="Y10736" s="127"/>
    </row>
    <row r="10737" spans="3:25" ht="19" hidden="1">
      <c r="C10737" s="933"/>
      <c r="D10737" s="933"/>
      <c r="E10737" s="19"/>
      <c r="I10737" s="100"/>
      <c r="M10737" s="100"/>
      <c r="Q10737" s="99"/>
      <c r="R10737" s="340"/>
      <c r="S10737" s="119"/>
      <c r="T10737" s="123"/>
      <c r="U10737" s="119"/>
      <c r="V10737" s="99"/>
      <c r="W10737" s="127"/>
      <c r="X10737" s="99"/>
      <c r="Y10737" s="127"/>
    </row>
    <row r="10738" spans="3:25" ht="19" hidden="1">
      <c r="C10738" s="933"/>
      <c r="D10738" s="933"/>
      <c r="E10738" s="19"/>
      <c r="I10738" s="100"/>
      <c r="M10738" s="100"/>
      <c r="Q10738" s="99"/>
      <c r="R10738" s="340"/>
      <c r="S10738" s="119"/>
      <c r="T10738" s="123"/>
      <c r="U10738" s="119"/>
      <c r="V10738" s="99"/>
      <c r="W10738" s="127"/>
      <c r="X10738" s="99"/>
      <c r="Y10738" s="127"/>
    </row>
    <row r="10739" spans="3:25" ht="19" hidden="1">
      <c r="C10739" s="933"/>
      <c r="D10739" s="933"/>
      <c r="E10739" s="19"/>
      <c r="I10739" s="100"/>
      <c r="M10739" s="100"/>
      <c r="Q10739" s="99"/>
      <c r="R10739" s="340"/>
      <c r="S10739" s="119"/>
      <c r="T10739" s="123"/>
      <c r="U10739" s="119"/>
      <c r="V10739" s="99"/>
      <c r="W10739" s="127"/>
      <c r="X10739" s="99"/>
      <c r="Y10739" s="127"/>
    </row>
    <row r="10740" spans="3:25" ht="19" hidden="1">
      <c r="C10740" s="933"/>
      <c r="D10740" s="933"/>
      <c r="E10740" s="19"/>
      <c r="I10740" s="100"/>
      <c r="M10740" s="100"/>
      <c r="Q10740" s="99"/>
      <c r="R10740" s="340"/>
      <c r="S10740" s="119"/>
      <c r="T10740" s="123"/>
      <c r="U10740" s="119"/>
      <c r="V10740" s="99"/>
      <c r="W10740" s="127"/>
      <c r="X10740" s="99"/>
      <c r="Y10740" s="127"/>
    </row>
    <row r="10741" spans="3:25" ht="19" hidden="1">
      <c r="C10741" s="933"/>
      <c r="D10741" s="933"/>
      <c r="E10741" s="19"/>
      <c r="I10741" s="100"/>
      <c r="M10741" s="100"/>
      <c r="Q10741" s="99"/>
      <c r="R10741" s="340"/>
      <c r="S10741" s="119"/>
      <c r="T10741" s="123"/>
      <c r="U10741" s="119"/>
      <c r="V10741" s="99"/>
      <c r="W10741" s="127"/>
      <c r="X10741" s="99"/>
      <c r="Y10741" s="127"/>
    </row>
    <row r="10742" spans="3:25" ht="19" hidden="1">
      <c r="C10742" s="933"/>
      <c r="D10742" s="933"/>
      <c r="E10742" s="19"/>
      <c r="I10742" s="100"/>
      <c r="M10742" s="100"/>
      <c r="Q10742" s="99"/>
      <c r="R10742" s="340"/>
      <c r="S10742" s="119"/>
      <c r="T10742" s="123"/>
      <c r="U10742" s="119"/>
      <c r="V10742" s="99"/>
      <c r="W10742" s="127"/>
      <c r="X10742" s="99"/>
      <c r="Y10742" s="127"/>
    </row>
    <row r="10743" spans="3:25" ht="19" hidden="1">
      <c r="C10743" s="933"/>
      <c r="D10743" s="933"/>
      <c r="E10743" s="19"/>
      <c r="I10743" s="100"/>
      <c r="M10743" s="100"/>
      <c r="Q10743" s="99"/>
      <c r="R10743" s="340"/>
      <c r="S10743" s="119"/>
      <c r="T10743" s="123"/>
      <c r="U10743" s="119"/>
      <c r="V10743" s="99"/>
      <c r="W10743" s="127"/>
      <c r="X10743" s="99"/>
      <c r="Y10743" s="127"/>
    </row>
    <row r="10744" spans="3:25" ht="19" hidden="1">
      <c r="C10744" s="933"/>
      <c r="D10744" s="933"/>
      <c r="E10744" s="19"/>
      <c r="I10744" s="100"/>
      <c r="M10744" s="100"/>
      <c r="Q10744" s="99"/>
      <c r="R10744" s="340"/>
      <c r="S10744" s="119"/>
      <c r="T10744" s="123"/>
      <c r="U10744" s="119"/>
      <c r="V10744" s="99"/>
      <c r="W10744" s="127"/>
      <c r="X10744" s="99"/>
      <c r="Y10744" s="127"/>
    </row>
    <row r="10745" spans="3:25" ht="19" hidden="1">
      <c r="C10745" s="933"/>
      <c r="D10745" s="933"/>
      <c r="E10745" s="19"/>
      <c r="I10745" s="100"/>
      <c r="M10745" s="100"/>
      <c r="Q10745" s="99"/>
      <c r="R10745" s="340"/>
      <c r="S10745" s="119"/>
      <c r="T10745" s="123"/>
      <c r="U10745" s="119"/>
      <c r="V10745" s="99"/>
      <c r="W10745" s="127"/>
      <c r="X10745" s="99"/>
      <c r="Y10745" s="127"/>
    </row>
    <row r="10746" spans="3:25" ht="19" hidden="1">
      <c r="C10746" s="933"/>
      <c r="D10746" s="933"/>
      <c r="E10746" s="19"/>
      <c r="I10746" s="100"/>
      <c r="M10746" s="100"/>
      <c r="Q10746" s="99"/>
      <c r="R10746" s="340"/>
      <c r="S10746" s="119"/>
      <c r="T10746" s="123"/>
      <c r="U10746" s="119"/>
      <c r="V10746" s="99"/>
      <c r="W10746" s="127"/>
      <c r="X10746" s="99"/>
      <c r="Y10746" s="127"/>
    </row>
    <row r="10747" spans="3:25" ht="19" hidden="1">
      <c r="C10747" s="933"/>
      <c r="D10747" s="933"/>
      <c r="E10747" s="19"/>
      <c r="I10747" s="100"/>
      <c r="M10747" s="100"/>
      <c r="Q10747" s="99"/>
      <c r="R10747" s="340"/>
      <c r="S10747" s="119"/>
      <c r="T10747" s="123"/>
      <c r="U10747" s="119"/>
      <c r="V10747" s="99"/>
      <c r="W10747" s="127"/>
      <c r="X10747" s="99"/>
      <c r="Y10747" s="127"/>
    </row>
    <row r="10748" spans="3:25" ht="19" hidden="1">
      <c r="C10748" s="933"/>
      <c r="D10748" s="933"/>
      <c r="E10748" s="19"/>
      <c r="I10748" s="100"/>
      <c r="M10748" s="100"/>
      <c r="Q10748" s="99"/>
      <c r="R10748" s="340"/>
      <c r="S10748" s="119"/>
      <c r="T10748" s="123"/>
      <c r="U10748" s="119"/>
      <c r="V10748" s="99"/>
      <c r="W10748" s="127"/>
      <c r="X10748" s="99"/>
      <c r="Y10748" s="127"/>
    </row>
    <row r="10749" spans="3:25" ht="19" hidden="1">
      <c r="C10749" s="933"/>
      <c r="D10749" s="933"/>
      <c r="E10749" s="19"/>
      <c r="I10749" s="100"/>
      <c r="M10749" s="100"/>
      <c r="Q10749" s="99"/>
      <c r="R10749" s="340"/>
      <c r="S10749" s="119"/>
      <c r="T10749" s="123"/>
      <c r="U10749" s="119"/>
      <c r="V10749" s="99"/>
      <c r="W10749" s="127"/>
      <c r="X10749" s="99"/>
      <c r="Y10749" s="127"/>
    </row>
    <row r="10750" spans="3:25" ht="19" hidden="1">
      <c r="C10750" s="933"/>
      <c r="D10750" s="933"/>
      <c r="E10750" s="19"/>
      <c r="I10750" s="100"/>
      <c r="M10750" s="100"/>
      <c r="Q10750" s="99"/>
      <c r="R10750" s="340"/>
      <c r="S10750" s="119"/>
      <c r="T10750" s="123"/>
      <c r="U10750" s="119"/>
      <c r="V10750" s="99"/>
      <c r="W10750" s="127"/>
      <c r="X10750" s="99"/>
      <c r="Y10750" s="127"/>
    </row>
    <row r="10751" spans="3:25" ht="19" hidden="1">
      <c r="C10751" s="933"/>
      <c r="D10751" s="933"/>
      <c r="E10751" s="19"/>
      <c r="I10751" s="100"/>
      <c r="M10751" s="100"/>
      <c r="Q10751" s="99"/>
      <c r="R10751" s="340"/>
      <c r="S10751" s="119"/>
      <c r="T10751" s="123"/>
      <c r="U10751" s="119"/>
      <c r="V10751" s="99"/>
      <c r="W10751" s="127"/>
      <c r="X10751" s="99"/>
      <c r="Y10751" s="127"/>
    </row>
    <row r="10752" spans="3:25" ht="19" hidden="1">
      <c r="C10752" s="933"/>
      <c r="D10752" s="933"/>
      <c r="E10752" s="19"/>
      <c r="I10752" s="100"/>
      <c r="M10752" s="100"/>
      <c r="Q10752" s="99"/>
      <c r="R10752" s="340"/>
      <c r="S10752" s="119"/>
      <c r="T10752" s="123"/>
      <c r="U10752" s="119"/>
      <c r="V10752" s="99"/>
      <c r="W10752" s="127"/>
      <c r="X10752" s="99"/>
      <c r="Y10752" s="127"/>
    </row>
    <row r="10753" spans="3:25" ht="19" hidden="1">
      <c r="C10753" s="933"/>
      <c r="D10753" s="933"/>
      <c r="E10753" s="19"/>
      <c r="I10753" s="100"/>
      <c r="M10753" s="100"/>
      <c r="Q10753" s="99"/>
      <c r="R10753" s="340"/>
      <c r="S10753" s="119"/>
      <c r="T10753" s="123"/>
      <c r="U10753" s="119"/>
      <c r="V10753" s="99"/>
      <c r="W10753" s="127"/>
      <c r="X10753" s="99"/>
      <c r="Y10753" s="127"/>
    </row>
    <row r="10754" spans="3:25" ht="19" hidden="1">
      <c r="C10754" s="933"/>
      <c r="D10754" s="933"/>
      <c r="E10754" s="19"/>
      <c r="I10754" s="100"/>
      <c r="M10754" s="100"/>
      <c r="Q10754" s="99"/>
      <c r="R10754" s="340"/>
      <c r="S10754" s="119"/>
      <c r="T10754" s="123"/>
      <c r="U10754" s="119"/>
      <c r="V10754" s="99"/>
      <c r="W10754" s="127"/>
      <c r="X10754" s="99"/>
      <c r="Y10754" s="127"/>
    </row>
    <row r="10755" spans="3:25" ht="19" hidden="1">
      <c r="C10755" s="933"/>
      <c r="D10755" s="933"/>
      <c r="E10755" s="19"/>
      <c r="I10755" s="100"/>
      <c r="M10755" s="100"/>
      <c r="Q10755" s="99"/>
      <c r="R10755" s="340"/>
      <c r="S10755" s="119"/>
      <c r="T10755" s="123"/>
      <c r="U10755" s="119"/>
      <c r="V10755" s="99"/>
      <c r="W10755" s="127"/>
      <c r="X10755" s="99"/>
      <c r="Y10755" s="127"/>
    </row>
    <row r="10756" spans="3:25" ht="19" hidden="1">
      <c r="C10756" s="933"/>
      <c r="D10756" s="933"/>
      <c r="E10756" s="19"/>
      <c r="I10756" s="100"/>
      <c r="M10756" s="100"/>
      <c r="Q10756" s="99"/>
      <c r="R10756" s="340"/>
      <c r="S10756" s="119"/>
      <c r="T10756" s="123"/>
      <c r="U10756" s="119"/>
      <c r="V10756" s="99"/>
      <c r="W10756" s="127"/>
      <c r="X10756" s="99"/>
      <c r="Y10756" s="127"/>
    </row>
    <row r="10757" spans="3:25" ht="19" hidden="1">
      <c r="C10757" s="933"/>
      <c r="D10757" s="933"/>
      <c r="E10757" s="19"/>
      <c r="I10757" s="100"/>
      <c r="M10757" s="100"/>
      <c r="Q10757" s="99"/>
      <c r="R10757" s="340"/>
      <c r="S10757" s="119"/>
      <c r="T10757" s="123"/>
      <c r="U10757" s="119"/>
      <c r="V10757" s="99"/>
      <c r="W10757" s="127"/>
      <c r="X10757" s="99"/>
      <c r="Y10757" s="127"/>
    </row>
    <row r="10758" spans="3:25" ht="19" hidden="1">
      <c r="C10758" s="933"/>
      <c r="D10758" s="933"/>
      <c r="E10758" s="19"/>
      <c r="I10758" s="100"/>
      <c r="M10758" s="100"/>
      <c r="Q10758" s="99"/>
      <c r="R10758" s="340"/>
      <c r="S10758" s="119"/>
      <c r="T10758" s="123"/>
      <c r="U10758" s="119"/>
      <c r="V10758" s="99"/>
      <c r="W10758" s="127"/>
      <c r="X10758" s="99"/>
      <c r="Y10758" s="127"/>
    </row>
    <row r="10759" spans="3:25" ht="19" hidden="1">
      <c r="C10759" s="933"/>
      <c r="D10759" s="933"/>
      <c r="E10759" s="19"/>
      <c r="I10759" s="100"/>
      <c r="M10759" s="100"/>
      <c r="Q10759" s="99"/>
      <c r="R10759" s="340"/>
      <c r="S10759" s="119"/>
      <c r="T10759" s="123"/>
      <c r="U10759" s="119"/>
      <c r="V10759" s="99"/>
      <c r="W10759" s="127"/>
      <c r="X10759" s="99"/>
      <c r="Y10759" s="127"/>
    </row>
    <row r="10760" spans="3:25" ht="19" hidden="1">
      <c r="C10760" s="933"/>
      <c r="D10760" s="933"/>
      <c r="E10760" s="19"/>
      <c r="I10760" s="100"/>
      <c r="M10760" s="100"/>
      <c r="Q10760" s="99"/>
      <c r="R10760" s="340"/>
      <c r="S10760" s="119"/>
      <c r="T10760" s="123"/>
      <c r="U10760" s="119"/>
      <c r="V10760" s="99"/>
      <c r="W10760" s="127"/>
      <c r="X10760" s="99"/>
      <c r="Y10760" s="127"/>
    </row>
    <row r="10761" spans="3:25" ht="19" hidden="1">
      <c r="C10761" s="933"/>
      <c r="D10761" s="933"/>
      <c r="E10761" s="19"/>
      <c r="I10761" s="100"/>
      <c r="M10761" s="100"/>
      <c r="Q10761" s="99"/>
      <c r="R10761" s="340"/>
      <c r="S10761" s="119"/>
      <c r="T10761" s="123"/>
      <c r="U10761" s="119"/>
      <c r="V10761" s="99"/>
      <c r="W10761" s="127"/>
      <c r="X10761" s="99"/>
      <c r="Y10761" s="127"/>
    </row>
    <row r="10762" spans="3:25" ht="19" hidden="1">
      <c r="C10762" s="933"/>
      <c r="D10762" s="933"/>
      <c r="E10762" s="19"/>
      <c r="I10762" s="100"/>
      <c r="M10762" s="100"/>
      <c r="Q10762" s="99"/>
      <c r="R10762" s="340"/>
      <c r="S10762" s="119"/>
      <c r="T10762" s="123"/>
      <c r="U10762" s="119"/>
      <c r="V10762" s="99"/>
      <c r="W10762" s="127"/>
      <c r="X10762" s="99"/>
      <c r="Y10762" s="127"/>
    </row>
    <row r="10763" spans="3:25" ht="19" hidden="1">
      <c r="C10763" s="933"/>
      <c r="D10763" s="933"/>
      <c r="E10763" s="19"/>
      <c r="I10763" s="100"/>
      <c r="M10763" s="100"/>
      <c r="Q10763" s="99"/>
      <c r="R10763" s="340"/>
      <c r="S10763" s="119"/>
      <c r="T10763" s="123"/>
      <c r="U10763" s="119"/>
      <c r="V10763" s="99"/>
      <c r="W10763" s="127"/>
      <c r="X10763" s="99"/>
      <c r="Y10763" s="127"/>
    </row>
    <row r="10764" spans="3:25" ht="19" hidden="1">
      <c r="C10764" s="933"/>
      <c r="D10764" s="933"/>
      <c r="E10764" s="19"/>
      <c r="I10764" s="100"/>
      <c r="M10764" s="100"/>
      <c r="Q10764" s="99"/>
      <c r="R10764" s="340"/>
      <c r="S10764" s="119"/>
      <c r="T10764" s="123"/>
      <c r="U10764" s="119"/>
      <c r="V10764" s="99"/>
      <c r="W10764" s="127"/>
      <c r="X10764" s="99"/>
      <c r="Y10764" s="127"/>
    </row>
    <row r="10765" spans="3:25" ht="19" hidden="1">
      <c r="C10765" s="933"/>
      <c r="D10765" s="933"/>
      <c r="E10765" s="19"/>
      <c r="I10765" s="100"/>
      <c r="M10765" s="100"/>
      <c r="Q10765" s="99"/>
      <c r="R10765" s="340"/>
      <c r="S10765" s="119"/>
      <c r="T10765" s="123"/>
      <c r="U10765" s="119"/>
      <c r="V10765" s="99"/>
      <c r="W10765" s="127"/>
      <c r="X10765" s="99"/>
      <c r="Y10765" s="127"/>
    </row>
    <row r="10766" spans="3:25" ht="19" hidden="1">
      <c r="C10766" s="933"/>
      <c r="D10766" s="933"/>
      <c r="E10766" s="19"/>
      <c r="I10766" s="100"/>
      <c r="M10766" s="100"/>
      <c r="Q10766" s="99"/>
      <c r="R10766" s="340"/>
      <c r="S10766" s="119"/>
      <c r="T10766" s="123"/>
      <c r="U10766" s="119"/>
      <c r="V10766" s="99"/>
      <c r="W10766" s="127"/>
      <c r="X10766" s="99"/>
      <c r="Y10766" s="127"/>
    </row>
    <row r="10767" spans="3:25" ht="19" hidden="1">
      <c r="C10767" s="933"/>
      <c r="D10767" s="933"/>
      <c r="E10767" s="19"/>
      <c r="I10767" s="100"/>
      <c r="M10767" s="100"/>
      <c r="Q10767" s="99"/>
      <c r="R10767" s="340"/>
      <c r="S10767" s="119"/>
      <c r="T10767" s="123"/>
      <c r="U10767" s="119"/>
      <c r="V10767" s="99"/>
      <c r="W10767" s="127"/>
      <c r="X10767" s="99"/>
      <c r="Y10767" s="127"/>
    </row>
    <row r="10768" spans="3:25" ht="19" hidden="1">
      <c r="C10768" s="933"/>
      <c r="D10768" s="933"/>
      <c r="E10768" s="19"/>
      <c r="I10768" s="100"/>
      <c r="M10768" s="100"/>
      <c r="Q10768" s="99"/>
      <c r="R10768" s="340"/>
      <c r="S10768" s="119"/>
      <c r="T10768" s="123"/>
      <c r="U10768" s="119"/>
      <c r="V10768" s="99"/>
      <c r="W10768" s="127"/>
      <c r="X10768" s="99"/>
      <c r="Y10768" s="127"/>
    </row>
    <row r="10769" spans="3:25" ht="19" hidden="1">
      <c r="C10769" s="933"/>
      <c r="D10769" s="933"/>
      <c r="E10769" s="19"/>
      <c r="I10769" s="100"/>
      <c r="M10769" s="100"/>
      <c r="Q10769" s="99"/>
      <c r="R10769" s="340"/>
      <c r="S10769" s="119"/>
      <c r="T10769" s="123"/>
      <c r="U10769" s="119"/>
      <c r="V10769" s="99"/>
      <c r="W10769" s="127"/>
      <c r="X10769" s="99"/>
      <c r="Y10769" s="127"/>
    </row>
    <row r="10770" spans="3:25" ht="19" hidden="1">
      <c r="C10770" s="933"/>
      <c r="D10770" s="933"/>
      <c r="E10770" s="19"/>
      <c r="I10770" s="100"/>
      <c r="M10770" s="100"/>
      <c r="Q10770" s="99"/>
      <c r="R10770" s="340"/>
      <c r="S10770" s="119"/>
      <c r="T10770" s="123"/>
      <c r="U10770" s="119"/>
      <c r="V10770" s="99"/>
      <c r="W10770" s="127"/>
      <c r="X10770" s="99"/>
      <c r="Y10770" s="127"/>
    </row>
    <row r="10771" spans="3:25" ht="19" hidden="1">
      <c r="C10771" s="933"/>
      <c r="D10771" s="933"/>
      <c r="E10771" s="19"/>
      <c r="I10771" s="100"/>
      <c r="M10771" s="100"/>
      <c r="Q10771" s="99"/>
      <c r="R10771" s="340"/>
      <c r="S10771" s="119"/>
      <c r="T10771" s="123"/>
      <c r="U10771" s="119"/>
      <c r="V10771" s="99"/>
      <c r="W10771" s="127"/>
      <c r="X10771" s="99"/>
      <c r="Y10771" s="127"/>
    </row>
    <row r="10772" spans="3:25" ht="19" hidden="1">
      <c r="C10772" s="933"/>
      <c r="D10772" s="933"/>
      <c r="E10772" s="19"/>
      <c r="I10772" s="100"/>
      <c r="M10772" s="100"/>
      <c r="Q10772" s="99"/>
      <c r="R10772" s="340"/>
      <c r="S10772" s="119"/>
      <c r="T10772" s="123"/>
      <c r="U10772" s="119"/>
      <c r="V10772" s="99"/>
      <c r="W10772" s="127"/>
      <c r="X10772" s="99"/>
      <c r="Y10772" s="127"/>
    </row>
    <row r="10773" spans="3:25" ht="19" hidden="1">
      <c r="C10773" s="933"/>
      <c r="D10773" s="933"/>
      <c r="E10773" s="19"/>
      <c r="I10773" s="100"/>
      <c r="M10773" s="100"/>
      <c r="Q10773" s="99"/>
      <c r="R10773" s="340"/>
      <c r="S10773" s="119"/>
      <c r="T10773" s="123"/>
      <c r="U10773" s="119"/>
      <c r="V10773" s="99"/>
      <c r="W10773" s="127"/>
      <c r="X10773" s="99"/>
      <c r="Y10773" s="127"/>
    </row>
    <row r="10774" spans="3:25" ht="19" hidden="1">
      <c r="C10774" s="933"/>
      <c r="D10774" s="933"/>
      <c r="E10774" s="19"/>
      <c r="I10774" s="100"/>
      <c r="M10774" s="100"/>
      <c r="Q10774" s="99"/>
      <c r="R10774" s="340"/>
      <c r="S10774" s="119"/>
      <c r="T10774" s="123"/>
      <c r="U10774" s="119"/>
      <c r="V10774" s="99"/>
      <c r="W10774" s="127"/>
      <c r="X10774" s="99"/>
      <c r="Y10774" s="127"/>
    </row>
    <row r="10775" spans="3:25" ht="19" hidden="1">
      <c r="C10775" s="933"/>
      <c r="D10775" s="933"/>
      <c r="E10775" s="19"/>
      <c r="I10775" s="100"/>
      <c r="M10775" s="100"/>
      <c r="Q10775" s="99"/>
      <c r="R10775" s="340"/>
      <c r="S10775" s="119"/>
      <c r="T10775" s="123"/>
      <c r="U10775" s="119"/>
      <c r="V10775" s="99"/>
      <c r="W10775" s="127"/>
      <c r="X10775" s="99"/>
      <c r="Y10775" s="127"/>
    </row>
    <row r="10776" spans="3:25" ht="19" hidden="1">
      <c r="C10776" s="933"/>
      <c r="D10776" s="933"/>
      <c r="E10776" s="19"/>
      <c r="I10776" s="100"/>
      <c r="M10776" s="100"/>
      <c r="Q10776" s="99"/>
      <c r="R10776" s="340"/>
      <c r="S10776" s="119"/>
      <c r="T10776" s="123"/>
      <c r="U10776" s="119"/>
      <c r="V10776" s="99"/>
      <c r="W10776" s="127"/>
      <c r="X10776" s="99"/>
      <c r="Y10776" s="127"/>
    </row>
    <row r="10777" spans="3:25" ht="19" hidden="1">
      <c r="C10777" s="933"/>
      <c r="D10777" s="933"/>
      <c r="E10777" s="19"/>
      <c r="I10777" s="100"/>
      <c r="M10777" s="100"/>
      <c r="Q10777" s="99"/>
      <c r="R10777" s="340"/>
      <c r="S10777" s="119"/>
      <c r="T10777" s="123"/>
      <c r="U10777" s="119"/>
      <c r="V10777" s="99"/>
      <c r="W10777" s="127"/>
      <c r="X10777" s="99"/>
      <c r="Y10777" s="127"/>
    </row>
    <row r="10778" spans="3:25" ht="19" hidden="1">
      <c r="C10778" s="933"/>
      <c r="D10778" s="933"/>
      <c r="E10778" s="19"/>
      <c r="I10778" s="100"/>
      <c r="M10778" s="100"/>
      <c r="Q10778" s="99"/>
      <c r="R10778" s="340"/>
      <c r="S10778" s="119"/>
      <c r="T10778" s="123"/>
      <c r="U10778" s="119"/>
      <c r="V10778" s="99"/>
      <c r="W10778" s="127"/>
      <c r="X10778" s="99"/>
      <c r="Y10778" s="127"/>
    </row>
    <row r="10779" spans="3:25" ht="19" hidden="1">
      <c r="C10779" s="933"/>
      <c r="D10779" s="933"/>
      <c r="E10779" s="19"/>
      <c r="I10779" s="100"/>
      <c r="M10779" s="100"/>
      <c r="Q10779" s="99"/>
      <c r="R10779" s="340"/>
      <c r="S10779" s="119"/>
      <c r="T10779" s="123"/>
      <c r="U10779" s="119"/>
      <c r="V10779" s="99"/>
      <c r="W10779" s="127"/>
      <c r="X10779" s="99"/>
      <c r="Y10779" s="127"/>
    </row>
    <row r="10780" spans="3:25" ht="19" hidden="1">
      <c r="C10780" s="933"/>
      <c r="D10780" s="933"/>
      <c r="E10780" s="19"/>
      <c r="I10780" s="100"/>
      <c r="M10780" s="100"/>
      <c r="Q10780" s="99"/>
      <c r="R10780" s="340"/>
      <c r="S10780" s="119"/>
      <c r="T10780" s="123"/>
      <c r="U10780" s="119"/>
      <c r="V10780" s="99"/>
      <c r="W10780" s="127"/>
      <c r="X10780" s="99"/>
      <c r="Y10780" s="127"/>
    </row>
    <row r="10781" spans="3:25" ht="19" hidden="1">
      <c r="C10781" s="933"/>
      <c r="D10781" s="933"/>
      <c r="E10781" s="19"/>
      <c r="I10781" s="100"/>
      <c r="M10781" s="100"/>
      <c r="Q10781" s="99"/>
      <c r="R10781" s="340"/>
      <c r="S10781" s="119"/>
      <c r="T10781" s="123"/>
      <c r="U10781" s="119"/>
      <c r="V10781" s="99"/>
      <c r="W10781" s="127"/>
      <c r="X10781" s="99"/>
      <c r="Y10781" s="127"/>
    </row>
    <row r="10782" spans="3:25" ht="19" hidden="1">
      <c r="C10782" s="933"/>
      <c r="D10782" s="933"/>
      <c r="E10782" s="19"/>
      <c r="I10782" s="100"/>
      <c r="M10782" s="100"/>
      <c r="Q10782" s="99"/>
      <c r="R10782" s="340"/>
      <c r="S10782" s="119"/>
      <c r="T10782" s="123"/>
      <c r="U10782" s="119"/>
      <c r="V10782" s="99"/>
      <c r="W10782" s="127"/>
      <c r="X10782" s="99"/>
      <c r="Y10782" s="127"/>
    </row>
    <row r="10783" spans="3:25" ht="19" hidden="1">
      <c r="C10783" s="933"/>
      <c r="D10783" s="933"/>
      <c r="E10783" s="19"/>
      <c r="I10783" s="100"/>
      <c r="M10783" s="100"/>
      <c r="Q10783" s="99"/>
      <c r="R10783" s="340"/>
      <c r="S10783" s="119"/>
      <c r="T10783" s="123"/>
      <c r="U10783" s="119"/>
      <c r="V10783" s="99"/>
      <c r="W10783" s="127"/>
      <c r="X10783" s="99"/>
      <c r="Y10783" s="127"/>
    </row>
    <row r="10784" spans="3:25" ht="19" hidden="1">
      <c r="C10784" s="933"/>
      <c r="D10784" s="933"/>
      <c r="E10784" s="19"/>
      <c r="I10784" s="100"/>
      <c r="M10784" s="100"/>
      <c r="Q10784" s="99"/>
      <c r="R10784" s="340"/>
      <c r="S10784" s="119"/>
      <c r="T10784" s="123"/>
      <c r="U10784" s="119"/>
      <c r="V10784" s="99"/>
      <c r="W10784" s="127"/>
      <c r="X10784" s="99"/>
      <c r="Y10784" s="127"/>
    </row>
    <row r="10785" spans="3:25" ht="19" hidden="1">
      <c r="C10785" s="933"/>
      <c r="D10785" s="933"/>
      <c r="E10785" s="19"/>
      <c r="I10785" s="100"/>
      <c r="M10785" s="100"/>
      <c r="Q10785" s="99"/>
      <c r="R10785" s="340"/>
      <c r="S10785" s="119"/>
      <c r="T10785" s="123"/>
      <c r="U10785" s="119"/>
      <c r="V10785" s="99"/>
      <c r="W10785" s="127"/>
      <c r="X10785" s="99"/>
      <c r="Y10785" s="127"/>
    </row>
    <row r="10786" spans="3:25" ht="19" hidden="1">
      <c r="C10786" s="933"/>
      <c r="D10786" s="933"/>
      <c r="E10786" s="19"/>
      <c r="I10786" s="100"/>
      <c r="M10786" s="100"/>
      <c r="Q10786" s="99"/>
      <c r="R10786" s="340"/>
      <c r="S10786" s="119"/>
      <c r="T10786" s="123"/>
      <c r="U10786" s="119"/>
      <c r="V10786" s="99"/>
      <c r="W10786" s="127"/>
      <c r="X10786" s="99"/>
      <c r="Y10786" s="127"/>
    </row>
    <row r="10787" spans="3:25" ht="19" hidden="1">
      <c r="C10787" s="933"/>
      <c r="D10787" s="933"/>
      <c r="E10787" s="19"/>
      <c r="I10787" s="100"/>
      <c r="M10787" s="100"/>
      <c r="Q10787" s="99"/>
      <c r="R10787" s="340"/>
      <c r="S10787" s="119"/>
      <c r="T10787" s="123"/>
      <c r="U10787" s="119"/>
      <c r="V10787" s="99"/>
      <c r="W10787" s="127"/>
      <c r="X10787" s="99"/>
      <c r="Y10787" s="127"/>
    </row>
    <row r="10788" spans="3:25" ht="19" hidden="1">
      <c r="C10788" s="933"/>
      <c r="D10788" s="933"/>
      <c r="E10788" s="19"/>
      <c r="I10788" s="100"/>
      <c r="M10788" s="100"/>
      <c r="Q10788" s="99"/>
      <c r="R10788" s="340"/>
      <c r="S10788" s="119"/>
      <c r="T10788" s="123"/>
      <c r="U10788" s="119"/>
      <c r="V10788" s="99"/>
      <c r="W10788" s="127"/>
      <c r="X10788" s="99"/>
      <c r="Y10788" s="127"/>
    </row>
    <row r="10789" spans="3:25" ht="19" hidden="1">
      <c r="C10789" s="933"/>
      <c r="D10789" s="933"/>
      <c r="E10789" s="19"/>
      <c r="I10789" s="100"/>
      <c r="M10789" s="100"/>
      <c r="Q10789" s="99"/>
      <c r="R10789" s="340"/>
      <c r="S10789" s="119"/>
      <c r="T10789" s="123"/>
      <c r="U10789" s="119"/>
      <c r="V10789" s="99"/>
      <c r="W10789" s="127"/>
      <c r="X10789" s="99"/>
      <c r="Y10789" s="127"/>
    </row>
    <row r="10790" spans="3:25" ht="19" hidden="1">
      <c r="C10790" s="933"/>
      <c r="D10790" s="933"/>
      <c r="E10790" s="19"/>
      <c r="I10790" s="100"/>
      <c r="M10790" s="100"/>
      <c r="Q10790" s="99"/>
      <c r="R10790" s="340"/>
      <c r="S10790" s="119"/>
      <c r="T10790" s="123"/>
      <c r="U10790" s="119"/>
      <c r="V10790" s="99"/>
      <c r="W10790" s="127"/>
      <c r="X10790" s="99"/>
      <c r="Y10790" s="127"/>
    </row>
    <row r="10791" spans="3:25" ht="19" hidden="1">
      <c r="C10791" s="933"/>
      <c r="D10791" s="933"/>
      <c r="E10791" s="19"/>
      <c r="I10791" s="100"/>
      <c r="M10791" s="100"/>
      <c r="Q10791" s="99"/>
      <c r="R10791" s="340"/>
      <c r="S10791" s="119"/>
      <c r="T10791" s="123"/>
      <c r="U10791" s="119"/>
      <c r="V10791" s="99"/>
      <c r="W10791" s="127"/>
      <c r="X10791" s="99"/>
      <c r="Y10791" s="127"/>
    </row>
    <row r="10792" spans="3:25" ht="19" hidden="1">
      <c r="C10792" s="933"/>
      <c r="D10792" s="933"/>
      <c r="E10792" s="19"/>
      <c r="I10792" s="100"/>
      <c r="M10792" s="100"/>
      <c r="Q10792" s="99"/>
      <c r="R10792" s="340"/>
      <c r="S10792" s="119"/>
      <c r="T10792" s="123"/>
      <c r="U10792" s="119"/>
      <c r="V10792" s="99"/>
      <c r="W10792" s="127"/>
      <c r="X10792" s="99"/>
      <c r="Y10792" s="127"/>
    </row>
    <row r="10793" spans="3:25" ht="19" hidden="1">
      <c r="C10793" s="933"/>
      <c r="D10793" s="933"/>
      <c r="E10793" s="19"/>
      <c r="I10793" s="100"/>
      <c r="M10793" s="100"/>
      <c r="Q10793" s="99"/>
      <c r="R10793" s="340"/>
      <c r="S10793" s="119"/>
      <c r="T10793" s="123"/>
      <c r="U10793" s="119"/>
      <c r="V10793" s="99"/>
      <c r="W10793" s="127"/>
      <c r="X10793" s="99"/>
      <c r="Y10793" s="127"/>
    </row>
    <row r="10794" spans="3:25" ht="19" hidden="1">
      <c r="C10794" s="933"/>
      <c r="D10794" s="933"/>
      <c r="E10794" s="19"/>
      <c r="I10794" s="100"/>
      <c r="M10794" s="100"/>
      <c r="Q10794" s="99"/>
      <c r="R10794" s="340"/>
      <c r="S10794" s="119"/>
      <c r="T10794" s="123"/>
      <c r="U10794" s="119"/>
      <c r="V10794" s="99"/>
      <c r="W10794" s="127"/>
      <c r="X10794" s="99"/>
      <c r="Y10794" s="127"/>
    </row>
    <row r="10795" spans="3:25" ht="19" hidden="1">
      <c r="C10795" s="933"/>
      <c r="D10795" s="933"/>
      <c r="E10795" s="19"/>
      <c r="I10795" s="100"/>
      <c r="M10795" s="100"/>
      <c r="Q10795" s="99"/>
      <c r="R10795" s="340"/>
      <c r="S10795" s="119"/>
      <c r="T10795" s="123"/>
      <c r="U10795" s="119"/>
      <c r="V10795" s="99"/>
      <c r="W10795" s="127"/>
      <c r="X10795" s="99"/>
      <c r="Y10795" s="127"/>
    </row>
    <row r="10796" spans="3:25" ht="19" hidden="1">
      <c r="C10796" s="933"/>
      <c r="D10796" s="933"/>
      <c r="E10796" s="19"/>
      <c r="I10796" s="100"/>
      <c r="M10796" s="100"/>
      <c r="Q10796" s="99"/>
      <c r="R10796" s="340"/>
      <c r="S10796" s="119"/>
      <c r="T10796" s="123"/>
      <c r="U10796" s="119"/>
      <c r="V10796" s="99"/>
      <c r="W10796" s="127"/>
      <c r="X10796" s="99"/>
      <c r="Y10796" s="127"/>
    </row>
    <row r="10797" spans="3:25" ht="19" hidden="1">
      <c r="C10797" s="933"/>
      <c r="D10797" s="933"/>
      <c r="E10797" s="19"/>
      <c r="I10797" s="100"/>
      <c r="M10797" s="100"/>
      <c r="Q10797" s="99"/>
      <c r="R10797" s="340"/>
      <c r="S10797" s="119"/>
      <c r="T10797" s="123"/>
      <c r="U10797" s="119"/>
      <c r="V10797" s="99"/>
      <c r="W10797" s="127"/>
      <c r="X10797" s="99"/>
      <c r="Y10797" s="127"/>
    </row>
    <row r="10798" spans="3:25" ht="19" hidden="1">
      <c r="C10798" s="933"/>
      <c r="D10798" s="933"/>
      <c r="E10798" s="19"/>
      <c r="I10798" s="100"/>
      <c r="M10798" s="100"/>
      <c r="Q10798" s="99"/>
      <c r="R10798" s="340"/>
      <c r="S10798" s="119"/>
      <c r="T10798" s="123"/>
      <c r="U10798" s="119"/>
      <c r="V10798" s="99"/>
      <c r="W10798" s="127"/>
      <c r="X10798" s="99"/>
      <c r="Y10798" s="127"/>
    </row>
    <row r="10799" spans="3:25" ht="19" hidden="1">
      <c r="C10799" s="933"/>
      <c r="D10799" s="933"/>
      <c r="E10799" s="19"/>
      <c r="I10799" s="100"/>
      <c r="M10799" s="100"/>
      <c r="Q10799" s="99"/>
      <c r="R10799" s="340"/>
      <c r="S10799" s="119"/>
      <c r="T10799" s="123"/>
      <c r="U10799" s="119"/>
      <c r="V10799" s="99"/>
      <c r="W10799" s="127"/>
      <c r="X10799" s="99"/>
      <c r="Y10799" s="127"/>
    </row>
    <row r="10800" spans="3:25" ht="19" hidden="1">
      <c r="C10800" s="933"/>
      <c r="D10800" s="933"/>
      <c r="E10800" s="19"/>
      <c r="I10800" s="100"/>
      <c r="M10800" s="100"/>
      <c r="Q10800" s="99"/>
      <c r="R10800" s="340"/>
      <c r="S10800" s="119"/>
      <c r="T10800" s="123"/>
      <c r="U10800" s="119"/>
      <c r="V10800" s="99"/>
      <c r="W10800" s="127"/>
      <c r="X10800" s="99"/>
      <c r="Y10800" s="127"/>
    </row>
    <row r="10801" spans="3:25" ht="19" hidden="1">
      <c r="C10801" s="933"/>
      <c r="D10801" s="933"/>
      <c r="E10801" s="19"/>
      <c r="I10801" s="100"/>
      <c r="M10801" s="100"/>
      <c r="Q10801" s="99"/>
      <c r="R10801" s="340"/>
      <c r="S10801" s="119"/>
      <c r="T10801" s="123"/>
      <c r="U10801" s="119"/>
      <c r="V10801" s="99"/>
      <c r="W10801" s="127"/>
      <c r="X10801" s="99"/>
      <c r="Y10801" s="127"/>
    </row>
    <row r="10802" spans="3:25" ht="19" hidden="1">
      <c r="C10802" s="933"/>
      <c r="D10802" s="933"/>
      <c r="E10802" s="19"/>
      <c r="I10802" s="100"/>
      <c r="M10802" s="100"/>
      <c r="Q10802" s="99"/>
      <c r="R10802" s="340"/>
      <c r="S10802" s="119"/>
      <c r="T10802" s="123"/>
      <c r="U10802" s="119"/>
      <c r="V10802" s="99"/>
      <c r="W10802" s="127"/>
      <c r="X10802" s="99"/>
      <c r="Y10802" s="127"/>
    </row>
    <row r="10803" spans="3:25" ht="19" hidden="1">
      <c r="C10803" s="933"/>
      <c r="D10803" s="933"/>
      <c r="E10803" s="19"/>
      <c r="I10803" s="100"/>
      <c r="M10803" s="100"/>
      <c r="Q10803" s="99"/>
      <c r="R10803" s="340"/>
      <c r="S10803" s="119"/>
      <c r="T10803" s="123"/>
      <c r="U10803" s="119"/>
      <c r="V10803" s="99"/>
      <c r="W10803" s="127"/>
      <c r="X10803" s="99"/>
      <c r="Y10803" s="127"/>
    </row>
    <row r="10804" spans="3:25" ht="19" hidden="1">
      <c r="C10804" s="933"/>
      <c r="D10804" s="933"/>
      <c r="E10804" s="19"/>
      <c r="I10804" s="100"/>
      <c r="M10804" s="100"/>
      <c r="Q10804" s="99"/>
      <c r="R10804" s="340"/>
      <c r="S10804" s="119"/>
      <c r="T10804" s="123"/>
      <c r="U10804" s="119"/>
      <c r="V10804" s="99"/>
      <c r="W10804" s="127"/>
      <c r="X10804" s="99"/>
      <c r="Y10804" s="127"/>
    </row>
    <row r="10805" spans="3:25" ht="19" hidden="1">
      <c r="C10805" s="933"/>
      <c r="D10805" s="933"/>
      <c r="E10805" s="19"/>
      <c r="I10805" s="100"/>
      <c r="M10805" s="100"/>
      <c r="Q10805" s="99"/>
      <c r="R10805" s="340"/>
      <c r="S10805" s="119"/>
      <c r="T10805" s="123"/>
      <c r="U10805" s="119"/>
      <c r="V10805" s="99"/>
      <c r="W10805" s="127"/>
      <c r="X10805" s="99"/>
      <c r="Y10805" s="127"/>
    </row>
    <row r="10806" spans="3:25" ht="19" hidden="1">
      <c r="C10806" s="933"/>
      <c r="D10806" s="933"/>
      <c r="E10806" s="19"/>
      <c r="I10806" s="100"/>
      <c r="M10806" s="100"/>
      <c r="Q10806" s="99"/>
      <c r="R10806" s="340"/>
      <c r="S10806" s="119"/>
      <c r="T10806" s="123"/>
      <c r="U10806" s="119"/>
      <c r="V10806" s="99"/>
      <c r="W10806" s="127"/>
      <c r="X10806" s="99"/>
      <c r="Y10806" s="127"/>
    </row>
    <row r="10807" spans="3:25" ht="19" hidden="1">
      <c r="C10807" s="933"/>
      <c r="D10807" s="933"/>
      <c r="E10807" s="19"/>
      <c r="I10807" s="100"/>
      <c r="M10807" s="100"/>
      <c r="Q10807" s="99"/>
      <c r="R10807" s="340"/>
      <c r="S10807" s="119"/>
      <c r="T10807" s="123"/>
      <c r="U10807" s="119"/>
      <c r="V10807" s="99"/>
      <c r="W10807" s="127"/>
      <c r="X10807" s="99"/>
      <c r="Y10807" s="127"/>
    </row>
    <row r="10808" spans="3:25" ht="19" hidden="1">
      <c r="C10808" s="933"/>
      <c r="D10808" s="933"/>
      <c r="E10808" s="19"/>
      <c r="I10808" s="100"/>
      <c r="M10808" s="100"/>
      <c r="Q10808" s="99"/>
      <c r="R10808" s="340"/>
      <c r="S10808" s="119"/>
      <c r="T10808" s="123"/>
      <c r="U10808" s="119"/>
      <c r="V10808" s="99"/>
      <c r="W10808" s="127"/>
      <c r="X10808" s="99"/>
      <c r="Y10808" s="127"/>
    </row>
    <row r="10809" spans="3:25" ht="19" hidden="1">
      <c r="C10809" s="933"/>
      <c r="D10809" s="933"/>
      <c r="E10809" s="19"/>
      <c r="I10809" s="100"/>
      <c r="M10809" s="100"/>
      <c r="Q10809" s="99"/>
      <c r="R10809" s="340"/>
      <c r="S10809" s="119"/>
      <c r="T10809" s="123"/>
      <c r="U10809" s="119"/>
      <c r="V10809" s="99"/>
      <c r="W10809" s="127"/>
      <c r="X10809" s="99"/>
      <c r="Y10809" s="127"/>
    </row>
    <row r="10810" spans="3:25" ht="19" hidden="1">
      <c r="C10810" s="933"/>
      <c r="D10810" s="933"/>
      <c r="E10810" s="19"/>
      <c r="I10810" s="100"/>
      <c r="M10810" s="100"/>
      <c r="Q10810" s="99"/>
      <c r="R10810" s="340"/>
      <c r="S10810" s="119"/>
      <c r="T10810" s="123"/>
      <c r="U10810" s="119"/>
      <c r="V10810" s="99"/>
      <c r="W10810" s="127"/>
      <c r="X10810" s="99"/>
      <c r="Y10810" s="127"/>
    </row>
    <row r="10811" spans="3:25" ht="19" hidden="1">
      <c r="C10811" s="933"/>
      <c r="D10811" s="933"/>
      <c r="E10811" s="19"/>
      <c r="I10811" s="100"/>
      <c r="M10811" s="100"/>
      <c r="Q10811" s="99"/>
      <c r="R10811" s="340"/>
      <c r="S10811" s="119"/>
      <c r="T10811" s="123"/>
      <c r="U10811" s="119"/>
      <c r="V10811" s="99"/>
      <c r="W10811" s="127"/>
      <c r="X10811" s="99"/>
      <c r="Y10811" s="127"/>
    </row>
    <row r="10812" spans="3:25" ht="19" hidden="1">
      <c r="C10812" s="933"/>
      <c r="D10812" s="933"/>
      <c r="E10812" s="19"/>
      <c r="I10812" s="100"/>
      <c r="M10812" s="100"/>
      <c r="Q10812" s="99"/>
      <c r="R10812" s="340"/>
      <c r="S10812" s="119"/>
      <c r="T10812" s="123"/>
      <c r="U10812" s="119"/>
      <c r="V10812" s="99"/>
      <c r="W10812" s="127"/>
      <c r="X10812" s="99"/>
      <c r="Y10812" s="127"/>
    </row>
    <row r="10813" spans="3:25" ht="19" hidden="1">
      <c r="C10813" s="933"/>
      <c r="D10813" s="933"/>
      <c r="E10813" s="19"/>
      <c r="I10813" s="100"/>
      <c r="M10813" s="100"/>
      <c r="Q10813" s="99"/>
      <c r="R10813" s="340"/>
      <c r="S10813" s="119"/>
      <c r="T10813" s="123"/>
      <c r="U10813" s="119"/>
      <c r="V10813" s="99"/>
      <c r="W10813" s="127"/>
      <c r="X10813" s="99"/>
      <c r="Y10813" s="127"/>
    </row>
    <row r="10814" spans="3:25" ht="19" hidden="1">
      <c r="C10814" s="933"/>
      <c r="D10814" s="933"/>
      <c r="E10814" s="19"/>
      <c r="I10814" s="100"/>
      <c r="M10814" s="100"/>
      <c r="Q10814" s="99"/>
      <c r="R10814" s="340"/>
      <c r="S10814" s="119"/>
      <c r="T10814" s="123"/>
      <c r="U10814" s="119"/>
      <c r="V10814" s="99"/>
      <c r="W10814" s="127"/>
      <c r="X10814" s="99"/>
      <c r="Y10814" s="127"/>
    </row>
    <row r="10815" spans="3:25" ht="19" hidden="1">
      <c r="C10815" s="933"/>
      <c r="D10815" s="933"/>
      <c r="E10815" s="19"/>
      <c r="I10815" s="100"/>
      <c r="M10815" s="100"/>
      <c r="Q10815" s="99"/>
      <c r="R10815" s="340"/>
      <c r="S10815" s="119"/>
      <c r="T10815" s="123"/>
      <c r="U10815" s="119"/>
      <c r="V10815" s="99"/>
      <c r="W10815" s="127"/>
      <c r="X10815" s="99"/>
      <c r="Y10815" s="127"/>
    </row>
    <row r="10816" spans="3:25" ht="19" hidden="1">
      <c r="C10816" s="933"/>
      <c r="D10816" s="933"/>
      <c r="E10816" s="19"/>
      <c r="I10816" s="100"/>
      <c r="M10816" s="100"/>
      <c r="Q10816" s="99"/>
      <c r="R10816" s="340"/>
      <c r="S10816" s="119"/>
      <c r="T10816" s="123"/>
      <c r="U10816" s="119"/>
      <c r="V10816" s="99"/>
      <c r="W10816" s="127"/>
      <c r="X10816" s="99"/>
      <c r="Y10816" s="127"/>
    </row>
    <row r="10817" spans="3:25" ht="19" hidden="1">
      <c r="C10817" s="933"/>
      <c r="D10817" s="933"/>
      <c r="E10817" s="19"/>
      <c r="I10817" s="100"/>
      <c r="M10817" s="100"/>
      <c r="Q10817" s="99"/>
      <c r="R10817" s="340"/>
      <c r="S10817" s="119"/>
      <c r="T10817" s="123"/>
      <c r="U10817" s="119"/>
      <c r="V10817" s="99"/>
      <c r="W10817" s="127"/>
      <c r="X10817" s="99"/>
      <c r="Y10817" s="127"/>
    </row>
    <row r="10818" spans="3:25" ht="19" hidden="1">
      <c r="C10818" s="933"/>
      <c r="D10818" s="933"/>
      <c r="E10818" s="19"/>
      <c r="I10818" s="100"/>
      <c r="M10818" s="100"/>
      <c r="Q10818" s="99"/>
      <c r="R10818" s="340"/>
      <c r="S10818" s="119"/>
      <c r="T10818" s="123"/>
      <c r="U10818" s="119"/>
      <c r="V10818" s="99"/>
      <c r="W10818" s="127"/>
      <c r="X10818" s="99"/>
      <c r="Y10818" s="127"/>
    </row>
    <row r="10819" spans="3:25" ht="19" hidden="1">
      <c r="C10819" s="933"/>
      <c r="D10819" s="933"/>
      <c r="E10819" s="19"/>
      <c r="I10819" s="100"/>
      <c r="M10819" s="100"/>
      <c r="Q10819" s="99"/>
      <c r="R10819" s="340"/>
      <c r="S10819" s="119"/>
      <c r="T10819" s="123"/>
      <c r="U10819" s="119"/>
      <c r="V10819" s="99"/>
      <c r="W10819" s="127"/>
      <c r="X10819" s="99"/>
      <c r="Y10819" s="127"/>
    </row>
    <row r="10820" spans="3:25" ht="19" hidden="1">
      <c r="C10820" s="933"/>
      <c r="D10820" s="933"/>
      <c r="E10820" s="19"/>
      <c r="I10820" s="100"/>
      <c r="M10820" s="100"/>
      <c r="Q10820" s="99"/>
      <c r="R10820" s="340"/>
      <c r="S10820" s="119"/>
      <c r="T10820" s="123"/>
      <c r="U10820" s="119"/>
      <c r="V10820" s="99"/>
      <c r="W10820" s="127"/>
      <c r="X10820" s="99"/>
      <c r="Y10820" s="127"/>
    </row>
    <row r="10821" spans="3:25" ht="19" hidden="1">
      <c r="C10821" s="933"/>
      <c r="D10821" s="933"/>
      <c r="E10821" s="19"/>
      <c r="I10821" s="100"/>
      <c r="M10821" s="100"/>
      <c r="Q10821" s="99"/>
      <c r="R10821" s="340"/>
      <c r="S10821" s="119"/>
      <c r="T10821" s="123"/>
      <c r="U10821" s="119"/>
      <c r="V10821" s="99"/>
      <c r="W10821" s="127"/>
      <c r="X10821" s="99"/>
      <c r="Y10821" s="127"/>
    </row>
    <row r="10822" spans="3:25" ht="19" hidden="1">
      <c r="C10822" s="933"/>
      <c r="D10822" s="933"/>
      <c r="E10822" s="19"/>
      <c r="I10822" s="100"/>
      <c r="M10822" s="100"/>
      <c r="Q10822" s="99"/>
      <c r="R10822" s="340"/>
      <c r="S10822" s="119"/>
      <c r="T10822" s="123"/>
      <c r="U10822" s="119"/>
      <c r="V10822" s="99"/>
      <c r="W10822" s="127"/>
      <c r="X10822" s="99"/>
      <c r="Y10822" s="127"/>
    </row>
    <row r="10823" spans="3:25" ht="19" hidden="1">
      <c r="C10823" s="933"/>
      <c r="D10823" s="933"/>
      <c r="E10823" s="19"/>
      <c r="I10823" s="100"/>
      <c r="M10823" s="100"/>
      <c r="Q10823" s="99"/>
      <c r="R10823" s="340"/>
      <c r="S10823" s="119"/>
      <c r="T10823" s="123"/>
      <c r="U10823" s="119"/>
      <c r="V10823" s="99"/>
      <c r="W10823" s="127"/>
      <c r="X10823" s="99"/>
      <c r="Y10823" s="127"/>
    </row>
    <row r="10824" spans="3:25" ht="19" hidden="1">
      <c r="C10824" s="933"/>
      <c r="D10824" s="933"/>
      <c r="E10824" s="19"/>
      <c r="I10824" s="100"/>
      <c r="M10824" s="100"/>
      <c r="Q10824" s="99"/>
      <c r="R10824" s="340"/>
      <c r="S10824" s="119"/>
      <c r="T10824" s="123"/>
      <c r="U10824" s="119"/>
      <c r="V10824" s="99"/>
      <c r="W10824" s="127"/>
      <c r="X10824" s="99"/>
      <c r="Y10824" s="127"/>
    </row>
    <row r="10825" spans="3:25" ht="19" hidden="1">
      <c r="C10825" s="933"/>
      <c r="D10825" s="933"/>
      <c r="E10825" s="19"/>
      <c r="I10825" s="100"/>
      <c r="M10825" s="100"/>
      <c r="Q10825" s="99"/>
      <c r="R10825" s="340"/>
      <c r="S10825" s="119"/>
      <c r="T10825" s="123"/>
      <c r="U10825" s="119"/>
      <c r="V10825" s="99"/>
      <c r="W10825" s="127"/>
      <c r="X10825" s="99"/>
      <c r="Y10825" s="127"/>
    </row>
    <row r="10826" spans="3:25" ht="19" hidden="1">
      <c r="C10826" s="933"/>
      <c r="D10826" s="933"/>
      <c r="E10826" s="19"/>
      <c r="I10826" s="100"/>
      <c r="M10826" s="100"/>
      <c r="Q10826" s="99"/>
      <c r="R10826" s="340"/>
      <c r="S10826" s="119"/>
      <c r="T10826" s="123"/>
      <c r="U10826" s="119"/>
      <c r="V10826" s="99"/>
      <c r="W10826" s="127"/>
      <c r="X10826" s="99"/>
      <c r="Y10826" s="127"/>
    </row>
    <row r="10827" spans="3:25" ht="19" hidden="1">
      <c r="C10827" s="933"/>
      <c r="D10827" s="933"/>
      <c r="E10827" s="19"/>
      <c r="I10827" s="100"/>
      <c r="M10827" s="100"/>
      <c r="Q10827" s="99"/>
      <c r="R10827" s="340"/>
      <c r="S10827" s="119"/>
      <c r="T10827" s="123"/>
      <c r="U10827" s="119"/>
      <c r="V10827" s="99"/>
      <c r="W10827" s="127"/>
      <c r="X10827" s="99"/>
      <c r="Y10827" s="127"/>
    </row>
    <row r="10828" spans="3:25" ht="19" hidden="1">
      <c r="C10828" s="933"/>
      <c r="D10828" s="933"/>
      <c r="E10828" s="19"/>
      <c r="I10828" s="100"/>
      <c r="M10828" s="100"/>
      <c r="Q10828" s="99"/>
      <c r="R10828" s="340"/>
      <c r="S10828" s="119"/>
      <c r="T10828" s="123"/>
      <c r="U10828" s="119"/>
      <c r="V10828" s="99"/>
      <c r="W10828" s="127"/>
      <c r="X10828" s="99"/>
      <c r="Y10828" s="127"/>
    </row>
    <row r="10829" spans="3:25" ht="19" hidden="1">
      <c r="C10829" s="933"/>
      <c r="D10829" s="933"/>
      <c r="E10829" s="19"/>
      <c r="I10829" s="100"/>
      <c r="M10829" s="100"/>
      <c r="Q10829" s="99"/>
      <c r="R10829" s="340"/>
      <c r="S10829" s="119"/>
      <c r="T10829" s="123"/>
      <c r="U10829" s="119"/>
      <c r="V10829" s="99"/>
      <c r="W10829" s="127"/>
      <c r="X10829" s="99"/>
      <c r="Y10829" s="127"/>
    </row>
    <row r="10830" spans="3:25" ht="19" hidden="1">
      <c r="C10830" s="933"/>
      <c r="D10830" s="933"/>
      <c r="E10830" s="19"/>
      <c r="I10830" s="100"/>
      <c r="M10830" s="100"/>
      <c r="Q10830" s="99"/>
      <c r="R10830" s="340"/>
      <c r="S10830" s="119"/>
      <c r="T10830" s="123"/>
      <c r="U10830" s="119"/>
      <c r="V10830" s="99"/>
      <c r="W10830" s="127"/>
      <c r="X10830" s="99"/>
      <c r="Y10830" s="127"/>
    </row>
    <row r="10831" spans="3:25" ht="19" hidden="1">
      <c r="C10831" s="933"/>
      <c r="D10831" s="933"/>
      <c r="E10831" s="19"/>
      <c r="I10831" s="100"/>
      <c r="M10831" s="100"/>
      <c r="Q10831" s="99"/>
      <c r="R10831" s="340"/>
      <c r="S10831" s="119"/>
      <c r="T10831" s="123"/>
      <c r="U10831" s="119"/>
      <c r="V10831" s="99"/>
      <c r="W10831" s="127"/>
      <c r="X10831" s="99"/>
      <c r="Y10831" s="127"/>
    </row>
    <row r="10832" spans="3:25" ht="19" hidden="1">
      <c r="C10832" s="933"/>
      <c r="D10832" s="933"/>
      <c r="E10832" s="19"/>
      <c r="I10832" s="100"/>
      <c r="M10832" s="100"/>
      <c r="Q10832" s="99"/>
      <c r="R10832" s="340"/>
      <c r="S10832" s="119"/>
      <c r="T10832" s="123"/>
      <c r="U10832" s="119"/>
      <c r="V10832" s="99"/>
      <c r="W10832" s="127"/>
      <c r="X10832" s="99"/>
      <c r="Y10832" s="127"/>
    </row>
    <row r="10833" spans="3:25" ht="19" hidden="1">
      <c r="C10833" s="933"/>
      <c r="D10833" s="933"/>
      <c r="E10833" s="19"/>
      <c r="I10833" s="100"/>
      <c r="M10833" s="100"/>
      <c r="Q10833" s="99"/>
      <c r="R10833" s="340"/>
      <c r="S10833" s="119"/>
      <c r="T10833" s="123"/>
      <c r="U10833" s="119"/>
      <c r="V10833" s="99"/>
      <c r="W10833" s="127"/>
      <c r="X10833" s="99"/>
      <c r="Y10833" s="127"/>
    </row>
    <row r="10834" spans="3:25" ht="19" hidden="1">
      <c r="C10834" s="933"/>
      <c r="D10834" s="933"/>
      <c r="E10834" s="19"/>
      <c r="I10834" s="100"/>
      <c r="M10834" s="100"/>
      <c r="Q10834" s="99"/>
      <c r="R10834" s="340"/>
      <c r="S10834" s="119"/>
      <c r="T10834" s="123"/>
      <c r="U10834" s="119"/>
      <c r="V10834" s="99"/>
      <c r="W10834" s="127"/>
      <c r="X10834" s="99"/>
      <c r="Y10834" s="127"/>
    </row>
    <row r="10835" spans="3:25" ht="19" hidden="1">
      <c r="C10835" s="933"/>
      <c r="D10835" s="933"/>
      <c r="E10835" s="19"/>
      <c r="I10835" s="100"/>
      <c r="M10835" s="100"/>
      <c r="Q10835" s="99"/>
      <c r="R10835" s="340"/>
      <c r="S10835" s="119"/>
      <c r="T10835" s="123"/>
      <c r="U10835" s="119"/>
      <c r="V10835" s="99"/>
      <c r="W10835" s="127"/>
      <c r="X10835" s="99"/>
      <c r="Y10835" s="127"/>
    </row>
    <row r="10836" spans="3:25" ht="19" hidden="1">
      <c r="C10836" s="933"/>
      <c r="D10836" s="933"/>
      <c r="E10836" s="19"/>
      <c r="I10836" s="100"/>
      <c r="M10836" s="100"/>
      <c r="Q10836" s="99"/>
      <c r="R10836" s="340"/>
      <c r="S10836" s="119"/>
      <c r="T10836" s="123"/>
      <c r="U10836" s="119"/>
      <c r="V10836" s="99"/>
      <c r="W10836" s="127"/>
      <c r="X10836" s="99"/>
      <c r="Y10836" s="127"/>
    </row>
    <row r="10837" spans="3:25" ht="19" hidden="1">
      <c r="C10837" s="933"/>
      <c r="D10837" s="933"/>
      <c r="E10837" s="19"/>
      <c r="I10837" s="100"/>
      <c r="M10837" s="100"/>
      <c r="Q10837" s="99"/>
      <c r="R10837" s="340"/>
      <c r="S10837" s="119"/>
      <c r="T10837" s="123"/>
      <c r="U10837" s="119"/>
      <c r="V10837" s="99"/>
      <c r="W10837" s="127"/>
      <c r="X10837" s="99"/>
      <c r="Y10837" s="127"/>
    </row>
    <row r="10838" spans="3:25" ht="19" hidden="1">
      <c r="C10838" s="933"/>
      <c r="D10838" s="933"/>
      <c r="E10838" s="19"/>
      <c r="I10838" s="100"/>
      <c r="M10838" s="100"/>
      <c r="Q10838" s="99"/>
      <c r="R10838" s="340"/>
      <c r="S10838" s="119"/>
      <c r="T10838" s="123"/>
      <c r="U10838" s="119"/>
      <c r="V10838" s="99"/>
      <c r="W10838" s="127"/>
      <c r="X10838" s="99"/>
      <c r="Y10838" s="127"/>
    </row>
    <row r="10839" spans="3:25" ht="19" hidden="1">
      <c r="C10839" s="933"/>
      <c r="D10839" s="933"/>
      <c r="E10839" s="19"/>
      <c r="I10839" s="100"/>
      <c r="M10839" s="100"/>
      <c r="Q10839" s="99"/>
      <c r="R10839" s="340"/>
      <c r="S10839" s="119"/>
      <c r="T10839" s="123"/>
      <c r="U10839" s="119"/>
      <c r="V10839" s="99"/>
      <c r="W10839" s="127"/>
      <c r="X10839" s="99"/>
      <c r="Y10839" s="127"/>
    </row>
    <row r="10840" spans="3:25" ht="19" hidden="1">
      <c r="C10840" s="933"/>
      <c r="D10840" s="933"/>
      <c r="E10840" s="19"/>
      <c r="I10840" s="100"/>
      <c r="M10840" s="100"/>
      <c r="Q10840" s="99"/>
      <c r="R10840" s="340"/>
      <c r="S10840" s="119"/>
      <c r="T10840" s="123"/>
      <c r="U10840" s="119"/>
      <c r="V10840" s="99"/>
      <c r="W10840" s="127"/>
      <c r="X10840" s="99"/>
      <c r="Y10840" s="127"/>
    </row>
    <row r="10841" spans="3:25" ht="19" hidden="1">
      <c r="C10841" s="933"/>
      <c r="D10841" s="933"/>
      <c r="E10841" s="19"/>
      <c r="I10841" s="100"/>
      <c r="M10841" s="100"/>
      <c r="Q10841" s="99"/>
      <c r="R10841" s="340"/>
      <c r="S10841" s="119"/>
      <c r="T10841" s="123"/>
      <c r="U10841" s="119"/>
      <c r="V10841" s="99"/>
      <c r="W10841" s="127"/>
      <c r="X10841" s="99"/>
      <c r="Y10841" s="127"/>
    </row>
    <row r="10842" spans="3:25" ht="19" hidden="1">
      <c r="C10842" s="933"/>
      <c r="D10842" s="933"/>
      <c r="E10842" s="19"/>
      <c r="I10842" s="100"/>
      <c r="M10842" s="100"/>
      <c r="Q10842" s="99"/>
      <c r="R10842" s="340"/>
      <c r="S10842" s="119"/>
      <c r="T10842" s="123"/>
      <c r="U10842" s="119"/>
      <c r="V10842" s="99"/>
      <c r="W10842" s="127"/>
      <c r="X10842" s="99"/>
      <c r="Y10842" s="127"/>
    </row>
    <row r="10843" spans="3:25" ht="19" hidden="1">
      <c r="C10843" s="933"/>
      <c r="D10843" s="933"/>
      <c r="E10843" s="19"/>
      <c r="I10843" s="100"/>
      <c r="M10843" s="100"/>
      <c r="Q10843" s="99"/>
      <c r="R10843" s="340"/>
      <c r="S10843" s="119"/>
      <c r="T10843" s="123"/>
      <c r="U10843" s="119"/>
      <c r="V10843" s="99"/>
      <c r="W10843" s="127"/>
      <c r="X10843" s="99"/>
      <c r="Y10843" s="127"/>
    </row>
    <row r="10844" spans="3:25" ht="19" hidden="1">
      <c r="C10844" s="933"/>
      <c r="D10844" s="933"/>
      <c r="E10844" s="19"/>
      <c r="I10844" s="100"/>
      <c r="M10844" s="100"/>
      <c r="Q10844" s="99"/>
      <c r="R10844" s="340"/>
      <c r="S10844" s="119"/>
      <c r="T10844" s="123"/>
      <c r="U10844" s="119"/>
      <c r="V10844" s="99"/>
      <c r="W10844" s="127"/>
      <c r="X10844" s="99"/>
      <c r="Y10844" s="127"/>
    </row>
    <row r="10845" spans="3:25" ht="19" hidden="1">
      <c r="C10845" s="933"/>
      <c r="D10845" s="933"/>
      <c r="E10845" s="19"/>
      <c r="I10845" s="100"/>
      <c r="M10845" s="100"/>
      <c r="Q10845" s="99"/>
      <c r="R10845" s="340"/>
      <c r="S10845" s="119"/>
      <c r="T10845" s="123"/>
      <c r="U10845" s="119"/>
      <c r="V10845" s="99"/>
      <c r="W10845" s="127"/>
      <c r="X10845" s="99"/>
      <c r="Y10845" s="127"/>
    </row>
    <row r="10846" spans="3:25" ht="19" hidden="1">
      <c r="C10846" s="933"/>
      <c r="D10846" s="933"/>
      <c r="E10846" s="19"/>
      <c r="I10846" s="100"/>
      <c r="M10846" s="100"/>
      <c r="Q10846" s="99"/>
      <c r="R10846" s="340"/>
      <c r="S10846" s="119"/>
      <c r="T10846" s="123"/>
      <c r="U10846" s="119"/>
      <c r="V10846" s="99"/>
      <c r="W10846" s="127"/>
      <c r="X10846" s="99"/>
      <c r="Y10846" s="127"/>
    </row>
    <row r="10847" spans="3:25" ht="19" hidden="1">
      <c r="C10847" s="933"/>
      <c r="D10847" s="933"/>
      <c r="E10847" s="19"/>
      <c r="I10847" s="100"/>
      <c r="M10847" s="100"/>
      <c r="Q10847" s="99"/>
      <c r="R10847" s="340"/>
      <c r="S10847" s="119"/>
      <c r="T10847" s="123"/>
      <c r="U10847" s="119"/>
      <c r="V10847" s="99"/>
      <c r="W10847" s="127"/>
      <c r="X10847" s="99"/>
      <c r="Y10847" s="127"/>
    </row>
    <row r="10848" spans="3:25" ht="19" hidden="1">
      <c r="C10848" s="933"/>
      <c r="D10848" s="933"/>
      <c r="E10848" s="19"/>
      <c r="I10848" s="100"/>
      <c r="M10848" s="100"/>
      <c r="Q10848" s="99"/>
      <c r="R10848" s="340"/>
      <c r="S10848" s="119"/>
      <c r="T10848" s="123"/>
      <c r="U10848" s="119"/>
      <c r="V10848" s="99"/>
      <c r="W10848" s="127"/>
      <c r="X10848" s="99"/>
      <c r="Y10848" s="127"/>
    </row>
    <row r="10849" spans="3:25" ht="19" hidden="1">
      <c r="C10849" s="933"/>
      <c r="D10849" s="933"/>
      <c r="E10849" s="19"/>
      <c r="I10849" s="100"/>
      <c r="M10849" s="100"/>
      <c r="Q10849" s="99"/>
      <c r="R10849" s="340"/>
      <c r="S10849" s="119"/>
      <c r="T10849" s="123"/>
      <c r="U10849" s="119"/>
      <c r="V10849" s="99"/>
      <c r="W10849" s="127"/>
      <c r="X10849" s="99"/>
      <c r="Y10849" s="127"/>
    </row>
    <row r="10850" spans="3:25" ht="19" hidden="1">
      <c r="C10850" s="933"/>
      <c r="D10850" s="933"/>
      <c r="E10850" s="19"/>
      <c r="I10850" s="100"/>
      <c r="M10850" s="100"/>
      <c r="Q10850" s="99"/>
      <c r="R10850" s="340"/>
      <c r="S10850" s="119"/>
      <c r="T10850" s="123"/>
      <c r="U10850" s="119"/>
      <c r="V10850" s="99"/>
      <c r="W10850" s="127"/>
      <c r="X10850" s="99"/>
      <c r="Y10850" s="127"/>
    </row>
    <row r="10851" spans="3:25" ht="19" hidden="1">
      <c r="C10851" s="933"/>
      <c r="D10851" s="933"/>
      <c r="E10851" s="19"/>
      <c r="I10851" s="100"/>
      <c r="M10851" s="100"/>
      <c r="Q10851" s="99"/>
      <c r="R10851" s="340"/>
      <c r="S10851" s="119"/>
      <c r="T10851" s="123"/>
      <c r="U10851" s="119"/>
      <c r="V10851" s="99"/>
      <c r="W10851" s="127"/>
      <c r="X10851" s="99"/>
      <c r="Y10851" s="127"/>
    </row>
    <row r="10852" spans="3:25" ht="19" hidden="1">
      <c r="C10852" s="933"/>
      <c r="D10852" s="933"/>
      <c r="E10852" s="19"/>
      <c r="I10852" s="100"/>
      <c r="M10852" s="100"/>
      <c r="Q10852" s="99"/>
      <c r="R10852" s="340"/>
      <c r="S10852" s="119"/>
      <c r="T10852" s="123"/>
      <c r="U10852" s="119"/>
      <c r="V10852" s="99"/>
      <c r="W10852" s="127"/>
      <c r="X10852" s="99"/>
      <c r="Y10852" s="127"/>
    </row>
    <row r="10853" spans="3:25" ht="19" hidden="1">
      <c r="C10853" s="933"/>
      <c r="D10853" s="933"/>
      <c r="E10853" s="19"/>
      <c r="I10853" s="100"/>
      <c r="M10853" s="100"/>
      <c r="Q10853" s="99"/>
      <c r="R10853" s="340"/>
      <c r="S10853" s="119"/>
      <c r="T10853" s="123"/>
      <c r="U10853" s="119"/>
      <c r="V10853" s="99"/>
      <c r="W10853" s="127"/>
      <c r="X10853" s="99"/>
      <c r="Y10853" s="127"/>
    </row>
    <row r="10854" spans="3:25" ht="19" hidden="1">
      <c r="C10854" s="933"/>
      <c r="D10854" s="933"/>
      <c r="E10854" s="19"/>
      <c r="I10854" s="100"/>
      <c r="M10854" s="100"/>
      <c r="Q10854" s="99"/>
      <c r="R10854" s="340"/>
      <c r="S10854" s="119"/>
      <c r="T10854" s="123"/>
      <c r="U10854" s="119"/>
      <c r="V10854" s="99"/>
      <c r="W10854" s="127"/>
      <c r="X10854" s="99"/>
      <c r="Y10854" s="127"/>
    </row>
    <row r="10855" spans="3:25" ht="19" hidden="1">
      <c r="C10855" s="933"/>
      <c r="D10855" s="933"/>
      <c r="E10855" s="19"/>
      <c r="I10855" s="100"/>
      <c r="M10855" s="100"/>
      <c r="Q10855" s="99"/>
      <c r="R10855" s="340"/>
      <c r="S10855" s="119"/>
      <c r="T10855" s="123"/>
      <c r="U10855" s="119"/>
      <c r="V10855" s="99"/>
      <c r="W10855" s="127"/>
      <c r="X10855" s="99"/>
      <c r="Y10855" s="127"/>
    </row>
    <row r="10856" spans="3:25" ht="19" hidden="1">
      <c r="C10856" s="933"/>
      <c r="D10856" s="933"/>
      <c r="E10856" s="19"/>
      <c r="I10856" s="100"/>
      <c r="M10856" s="100"/>
      <c r="Q10856" s="99"/>
      <c r="R10856" s="340"/>
      <c r="S10856" s="119"/>
      <c r="T10856" s="123"/>
      <c r="U10856" s="119"/>
      <c r="V10856" s="99"/>
      <c r="W10856" s="127"/>
      <c r="X10856" s="99"/>
      <c r="Y10856" s="127"/>
    </row>
    <row r="10857" spans="3:25" ht="19" hidden="1">
      <c r="C10857" s="933"/>
      <c r="D10857" s="933"/>
      <c r="E10857" s="19"/>
      <c r="I10857" s="100"/>
      <c r="M10857" s="100"/>
      <c r="Q10857" s="99"/>
      <c r="R10857" s="340"/>
      <c r="S10857" s="119"/>
      <c r="T10857" s="123"/>
      <c r="U10857" s="119"/>
      <c r="V10857" s="99"/>
      <c r="W10857" s="127"/>
      <c r="X10857" s="99"/>
      <c r="Y10857" s="127"/>
    </row>
    <row r="10858" spans="3:25" ht="19" hidden="1">
      <c r="C10858" s="933"/>
      <c r="D10858" s="933"/>
      <c r="E10858" s="19"/>
      <c r="I10858" s="100"/>
      <c r="M10858" s="100"/>
      <c r="Q10858" s="99"/>
      <c r="R10858" s="340"/>
      <c r="S10858" s="119"/>
      <c r="T10858" s="123"/>
      <c r="U10858" s="119"/>
      <c r="V10858" s="99"/>
      <c r="W10858" s="127"/>
      <c r="X10858" s="99"/>
      <c r="Y10858" s="127"/>
    </row>
    <row r="10859" spans="3:25" ht="19" hidden="1">
      <c r="C10859" s="933"/>
      <c r="D10859" s="933"/>
      <c r="E10859" s="19"/>
      <c r="I10859" s="100"/>
      <c r="M10859" s="100"/>
      <c r="Q10859" s="99"/>
      <c r="R10859" s="340"/>
      <c r="S10859" s="119"/>
      <c r="T10859" s="123"/>
      <c r="U10859" s="119"/>
      <c r="V10859" s="99"/>
      <c r="W10859" s="127"/>
      <c r="X10859" s="99"/>
      <c r="Y10859" s="127"/>
    </row>
    <row r="10860" spans="3:25" ht="19" hidden="1">
      <c r="C10860" s="933"/>
      <c r="D10860" s="933"/>
      <c r="E10860" s="19"/>
      <c r="I10860" s="100"/>
      <c r="M10860" s="100"/>
      <c r="Q10860" s="99"/>
      <c r="R10860" s="340"/>
      <c r="S10860" s="119"/>
      <c r="T10860" s="123"/>
      <c r="U10860" s="119"/>
      <c r="V10860" s="99"/>
      <c r="W10860" s="127"/>
      <c r="X10860" s="99"/>
      <c r="Y10860" s="127"/>
    </row>
    <row r="10861" spans="3:25" ht="19" hidden="1">
      <c r="C10861" s="933"/>
      <c r="D10861" s="933"/>
      <c r="E10861" s="19"/>
      <c r="I10861" s="100"/>
      <c r="M10861" s="100"/>
      <c r="Q10861" s="99"/>
      <c r="R10861" s="340"/>
      <c r="S10861" s="119"/>
      <c r="T10861" s="123"/>
      <c r="U10861" s="119"/>
      <c r="V10861" s="99"/>
      <c r="W10861" s="127"/>
      <c r="X10861" s="99"/>
      <c r="Y10861" s="127"/>
    </row>
    <row r="10862" spans="3:25" ht="19" hidden="1">
      <c r="C10862" s="933"/>
      <c r="D10862" s="933"/>
      <c r="E10862" s="19"/>
      <c r="I10862" s="100"/>
      <c r="M10862" s="100"/>
      <c r="Q10862" s="99"/>
      <c r="R10862" s="340"/>
      <c r="S10862" s="119"/>
      <c r="T10862" s="123"/>
      <c r="U10862" s="119"/>
      <c r="V10862" s="99"/>
      <c r="W10862" s="127"/>
      <c r="X10862" s="99"/>
      <c r="Y10862" s="127"/>
    </row>
    <row r="10863" spans="3:25" ht="19" hidden="1">
      <c r="C10863" s="933"/>
      <c r="D10863" s="933"/>
      <c r="E10863" s="19"/>
      <c r="I10863" s="100"/>
      <c r="M10863" s="100"/>
      <c r="Q10863" s="99"/>
      <c r="R10863" s="340"/>
      <c r="S10863" s="119"/>
      <c r="T10863" s="123"/>
      <c r="U10863" s="119"/>
      <c r="V10863" s="99"/>
      <c r="W10863" s="127"/>
      <c r="X10863" s="99"/>
      <c r="Y10863" s="127"/>
    </row>
    <row r="10864" spans="3:25" ht="19" hidden="1">
      <c r="C10864" s="933"/>
      <c r="D10864" s="933"/>
      <c r="E10864" s="19"/>
      <c r="I10864" s="100"/>
      <c r="M10864" s="100"/>
      <c r="Q10864" s="99"/>
      <c r="R10864" s="340"/>
      <c r="S10864" s="119"/>
      <c r="T10864" s="123"/>
      <c r="U10864" s="119"/>
      <c r="V10864" s="99"/>
      <c r="W10864" s="127"/>
      <c r="X10864" s="99"/>
      <c r="Y10864" s="127"/>
    </row>
    <row r="10865" spans="3:25" ht="19" hidden="1">
      <c r="C10865" s="933"/>
      <c r="D10865" s="933"/>
      <c r="E10865" s="19"/>
      <c r="I10865" s="100"/>
      <c r="M10865" s="100"/>
      <c r="Q10865" s="99"/>
      <c r="R10865" s="340"/>
      <c r="S10865" s="119"/>
      <c r="T10865" s="123"/>
      <c r="U10865" s="119"/>
      <c r="V10865" s="99"/>
      <c r="W10865" s="127"/>
      <c r="X10865" s="99"/>
      <c r="Y10865" s="127"/>
    </row>
    <row r="10866" spans="3:25" ht="19" hidden="1">
      <c r="C10866" s="933"/>
      <c r="D10866" s="933"/>
      <c r="E10866" s="19"/>
      <c r="I10866" s="100"/>
      <c r="M10866" s="100"/>
      <c r="Q10866" s="99"/>
      <c r="R10866" s="340"/>
      <c r="S10866" s="119"/>
      <c r="T10866" s="123"/>
      <c r="U10866" s="119"/>
      <c r="V10866" s="99"/>
      <c r="W10866" s="127"/>
      <c r="X10866" s="99"/>
      <c r="Y10866" s="127"/>
    </row>
    <row r="10867" spans="3:25" ht="19" hidden="1">
      <c r="C10867" s="933"/>
      <c r="D10867" s="933"/>
      <c r="E10867" s="19"/>
      <c r="I10867" s="100"/>
      <c r="M10867" s="100"/>
      <c r="Q10867" s="99"/>
      <c r="R10867" s="340"/>
      <c r="S10867" s="119"/>
      <c r="T10867" s="123"/>
      <c r="U10867" s="119"/>
      <c r="V10867" s="99"/>
      <c r="W10867" s="127"/>
      <c r="X10867" s="99"/>
      <c r="Y10867" s="127"/>
    </row>
    <row r="10868" spans="3:25" ht="19" hidden="1">
      <c r="C10868" s="933"/>
      <c r="D10868" s="933"/>
      <c r="E10868" s="19"/>
      <c r="I10868" s="100"/>
      <c r="M10868" s="100"/>
      <c r="Q10868" s="99"/>
      <c r="R10868" s="340"/>
      <c r="S10868" s="119"/>
      <c r="T10868" s="123"/>
      <c r="U10868" s="119"/>
      <c r="V10868" s="99"/>
      <c r="W10868" s="127"/>
      <c r="X10868" s="99"/>
      <c r="Y10868" s="127"/>
    </row>
    <row r="10869" spans="3:25" ht="19" hidden="1">
      <c r="C10869" s="933"/>
      <c r="D10869" s="933"/>
      <c r="E10869" s="19"/>
      <c r="I10869" s="100"/>
      <c r="M10869" s="100"/>
      <c r="Q10869" s="99"/>
      <c r="R10869" s="340"/>
      <c r="S10869" s="119"/>
      <c r="T10869" s="123"/>
      <c r="U10869" s="119"/>
      <c r="V10869" s="99"/>
      <c r="W10869" s="127"/>
      <c r="X10869" s="99"/>
      <c r="Y10869" s="127"/>
    </row>
    <row r="10870" spans="3:25" ht="19" hidden="1">
      <c r="C10870" s="933"/>
      <c r="D10870" s="933"/>
      <c r="E10870" s="19"/>
      <c r="I10870" s="100"/>
      <c r="M10870" s="100"/>
      <c r="Q10870" s="99"/>
      <c r="R10870" s="340"/>
      <c r="S10870" s="119"/>
      <c r="T10870" s="123"/>
      <c r="U10870" s="119"/>
      <c r="V10870" s="99"/>
      <c r="W10870" s="127"/>
      <c r="X10870" s="99"/>
      <c r="Y10870" s="127"/>
    </row>
    <row r="10871" spans="3:25" ht="19" hidden="1">
      <c r="C10871" s="933"/>
      <c r="D10871" s="933"/>
      <c r="E10871" s="19"/>
      <c r="I10871" s="100"/>
      <c r="M10871" s="100"/>
      <c r="Q10871" s="99"/>
      <c r="R10871" s="340"/>
      <c r="S10871" s="119"/>
      <c r="T10871" s="123"/>
      <c r="U10871" s="119"/>
      <c r="V10871" s="99"/>
      <c r="W10871" s="127"/>
      <c r="X10871" s="99"/>
      <c r="Y10871" s="127"/>
    </row>
    <row r="10872" spans="3:25" ht="19" hidden="1">
      <c r="C10872" s="933"/>
      <c r="D10872" s="933"/>
      <c r="E10872" s="19"/>
      <c r="I10872" s="100"/>
      <c r="M10872" s="100"/>
      <c r="Q10872" s="99"/>
      <c r="R10872" s="340"/>
      <c r="S10872" s="119"/>
      <c r="T10872" s="123"/>
      <c r="U10872" s="119"/>
      <c r="V10872" s="99"/>
      <c r="W10872" s="127"/>
      <c r="X10872" s="99"/>
      <c r="Y10872" s="127"/>
    </row>
    <row r="10873" spans="3:25" ht="19" hidden="1">
      <c r="C10873" s="933"/>
      <c r="D10873" s="933"/>
      <c r="E10873" s="19"/>
      <c r="I10873" s="100"/>
      <c r="M10873" s="100"/>
      <c r="Q10873" s="99"/>
      <c r="R10873" s="340"/>
      <c r="S10873" s="119"/>
      <c r="T10873" s="123"/>
      <c r="U10873" s="119"/>
      <c r="V10873" s="99"/>
      <c r="W10873" s="127"/>
      <c r="X10873" s="99"/>
      <c r="Y10873" s="127"/>
    </row>
    <row r="10874" spans="3:25" ht="19" hidden="1">
      <c r="C10874" s="933"/>
      <c r="D10874" s="933"/>
      <c r="E10874" s="19"/>
      <c r="I10874" s="100"/>
      <c r="M10874" s="100"/>
      <c r="Q10874" s="99"/>
      <c r="R10874" s="340"/>
      <c r="S10874" s="119"/>
      <c r="T10874" s="123"/>
      <c r="U10874" s="119"/>
      <c r="V10874" s="99"/>
      <c r="W10874" s="127"/>
      <c r="X10874" s="99"/>
      <c r="Y10874" s="127"/>
    </row>
    <row r="10875" spans="3:25" ht="19" hidden="1">
      <c r="C10875" s="933"/>
      <c r="D10875" s="933"/>
      <c r="E10875" s="19"/>
      <c r="I10875" s="100"/>
      <c r="M10875" s="100"/>
      <c r="Q10875" s="99"/>
      <c r="R10875" s="340"/>
      <c r="S10875" s="119"/>
      <c r="T10875" s="123"/>
      <c r="U10875" s="119"/>
      <c r="V10875" s="99"/>
      <c r="W10875" s="127"/>
      <c r="X10875" s="99"/>
      <c r="Y10875" s="127"/>
    </row>
    <row r="10876" spans="3:25" ht="19" hidden="1">
      <c r="C10876" s="933"/>
      <c r="D10876" s="933"/>
      <c r="E10876" s="19"/>
      <c r="I10876" s="100"/>
      <c r="M10876" s="100"/>
      <c r="Q10876" s="99"/>
      <c r="R10876" s="340"/>
      <c r="S10876" s="119"/>
      <c r="T10876" s="123"/>
      <c r="U10876" s="119"/>
      <c r="V10876" s="99"/>
      <c r="W10876" s="127"/>
      <c r="X10876" s="99"/>
      <c r="Y10876" s="127"/>
    </row>
    <row r="10877" spans="3:25" ht="19" hidden="1">
      <c r="C10877" s="933"/>
      <c r="D10877" s="933"/>
      <c r="E10877" s="19"/>
      <c r="I10877" s="100"/>
      <c r="M10877" s="100"/>
      <c r="Q10877" s="99"/>
      <c r="R10877" s="340"/>
      <c r="S10877" s="119"/>
      <c r="T10877" s="123"/>
      <c r="U10877" s="119"/>
      <c r="V10877" s="99"/>
      <c r="W10877" s="127"/>
      <c r="X10877" s="99"/>
      <c r="Y10877" s="127"/>
    </row>
    <row r="10878" spans="3:25" ht="19" hidden="1">
      <c r="C10878" s="933"/>
      <c r="D10878" s="933"/>
      <c r="E10878" s="19"/>
      <c r="I10878" s="100"/>
      <c r="M10878" s="100"/>
      <c r="Q10878" s="99"/>
      <c r="R10878" s="340"/>
      <c r="S10878" s="119"/>
      <c r="T10878" s="123"/>
      <c r="U10878" s="119"/>
      <c r="V10878" s="99"/>
      <c r="W10878" s="127"/>
      <c r="X10878" s="99"/>
      <c r="Y10878" s="127"/>
    </row>
    <row r="10879" spans="3:25" ht="19" hidden="1">
      <c r="C10879" s="933"/>
      <c r="D10879" s="933"/>
      <c r="E10879" s="19"/>
      <c r="I10879" s="100"/>
      <c r="M10879" s="100"/>
      <c r="Q10879" s="99"/>
      <c r="R10879" s="340"/>
      <c r="S10879" s="119"/>
      <c r="T10879" s="123"/>
      <c r="U10879" s="119"/>
      <c r="V10879" s="99"/>
      <c r="W10879" s="127"/>
      <c r="X10879" s="99"/>
      <c r="Y10879" s="127"/>
    </row>
    <row r="10880" spans="3:25" ht="19" hidden="1">
      <c r="C10880" s="933"/>
      <c r="D10880" s="933"/>
      <c r="E10880" s="19"/>
      <c r="I10880" s="100"/>
      <c r="M10880" s="100"/>
      <c r="Q10880" s="99"/>
      <c r="R10880" s="340"/>
      <c r="S10880" s="119"/>
      <c r="T10880" s="123"/>
      <c r="U10880" s="119"/>
      <c r="V10880" s="99"/>
      <c r="W10880" s="127"/>
      <c r="X10880" s="99"/>
      <c r="Y10880" s="127"/>
    </row>
    <row r="10881" spans="3:25" ht="19" hidden="1">
      <c r="C10881" s="933"/>
      <c r="D10881" s="933"/>
      <c r="E10881" s="19"/>
      <c r="I10881" s="100"/>
      <c r="M10881" s="100"/>
      <c r="Q10881" s="99"/>
      <c r="R10881" s="340"/>
      <c r="S10881" s="119"/>
      <c r="T10881" s="123"/>
      <c r="U10881" s="119"/>
      <c r="V10881" s="99"/>
      <c r="W10881" s="127"/>
      <c r="X10881" s="99"/>
      <c r="Y10881" s="127"/>
    </row>
    <row r="10882" spans="3:25" ht="19" hidden="1">
      <c r="C10882" s="933"/>
      <c r="D10882" s="933"/>
      <c r="E10882" s="19"/>
      <c r="I10882" s="100"/>
      <c r="M10882" s="100"/>
      <c r="Q10882" s="99"/>
      <c r="R10882" s="340"/>
      <c r="S10882" s="119"/>
      <c r="T10882" s="123"/>
      <c r="U10882" s="119"/>
      <c r="V10882" s="99"/>
      <c r="W10882" s="127"/>
      <c r="X10882" s="99"/>
      <c r="Y10882" s="127"/>
    </row>
    <row r="10883" spans="3:25" ht="19" hidden="1">
      <c r="C10883" s="933"/>
      <c r="D10883" s="933"/>
      <c r="E10883" s="19"/>
      <c r="I10883" s="100"/>
      <c r="M10883" s="100"/>
      <c r="Q10883" s="99"/>
      <c r="R10883" s="340"/>
      <c r="S10883" s="119"/>
      <c r="T10883" s="123"/>
      <c r="U10883" s="119"/>
      <c r="V10883" s="99"/>
      <c r="W10883" s="127"/>
      <c r="X10883" s="99"/>
      <c r="Y10883" s="127"/>
    </row>
    <row r="10884" spans="3:25" ht="19" hidden="1">
      <c r="C10884" s="933"/>
      <c r="D10884" s="933"/>
      <c r="E10884" s="19"/>
      <c r="I10884" s="100"/>
      <c r="M10884" s="100"/>
      <c r="Q10884" s="99"/>
      <c r="R10884" s="340"/>
      <c r="S10884" s="119"/>
      <c r="T10884" s="123"/>
      <c r="U10884" s="119"/>
      <c r="V10884" s="99"/>
      <c r="W10884" s="127"/>
      <c r="X10884" s="99"/>
      <c r="Y10884" s="127"/>
    </row>
    <row r="10885" spans="3:25" ht="19" hidden="1">
      <c r="C10885" s="933"/>
      <c r="D10885" s="933"/>
      <c r="E10885" s="19"/>
      <c r="I10885" s="100"/>
      <c r="M10885" s="100"/>
      <c r="Q10885" s="99"/>
      <c r="R10885" s="340"/>
      <c r="S10885" s="119"/>
      <c r="T10885" s="123"/>
      <c r="U10885" s="119"/>
      <c r="V10885" s="99"/>
      <c r="W10885" s="127"/>
      <c r="X10885" s="99"/>
      <c r="Y10885" s="127"/>
    </row>
    <row r="10886" spans="3:25" ht="19" hidden="1">
      <c r="C10886" s="933"/>
      <c r="D10886" s="933"/>
      <c r="E10886" s="19"/>
      <c r="I10886" s="100"/>
      <c r="M10886" s="100"/>
      <c r="Q10886" s="99"/>
      <c r="R10886" s="340"/>
      <c r="S10886" s="119"/>
      <c r="T10886" s="123"/>
      <c r="U10886" s="119"/>
      <c r="V10886" s="99"/>
      <c r="W10886" s="127"/>
      <c r="X10886" s="99"/>
      <c r="Y10886" s="127"/>
    </row>
    <row r="10887" spans="3:25" ht="19" hidden="1">
      <c r="C10887" s="933"/>
      <c r="D10887" s="933"/>
      <c r="E10887" s="19"/>
      <c r="I10887" s="100"/>
      <c r="M10887" s="100"/>
      <c r="Q10887" s="99"/>
      <c r="R10887" s="340"/>
      <c r="S10887" s="119"/>
      <c r="T10887" s="123"/>
      <c r="U10887" s="119"/>
      <c r="V10887" s="99"/>
      <c r="W10887" s="127"/>
      <c r="X10887" s="99"/>
      <c r="Y10887" s="127"/>
    </row>
    <row r="10888" spans="3:25" ht="19" hidden="1">
      <c r="C10888" s="933"/>
      <c r="D10888" s="933"/>
      <c r="E10888" s="19"/>
      <c r="I10888" s="100"/>
      <c r="M10888" s="100"/>
      <c r="Q10888" s="99"/>
      <c r="R10888" s="340"/>
      <c r="S10888" s="119"/>
      <c r="T10888" s="123"/>
      <c r="U10888" s="119"/>
      <c r="V10888" s="99"/>
      <c r="W10888" s="127"/>
      <c r="X10888" s="99"/>
      <c r="Y10888" s="127"/>
    </row>
    <row r="10889" spans="3:25" ht="19" hidden="1">
      <c r="C10889" s="933"/>
      <c r="D10889" s="933"/>
      <c r="E10889" s="19"/>
      <c r="I10889" s="100"/>
      <c r="M10889" s="100"/>
      <c r="Q10889" s="99"/>
      <c r="R10889" s="340"/>
      <c r="S10889" s="119"/>
      <c r="T10889" s="123"/>
      <c r="U10889" s="119"/>
      <c r="V10889" s="99"/>
      <c r="W10889" s="127"/>
      <c r="X10889" s="99"/>
      <c r="Y10889" s="127"/>
    </row>
    <row r="10890" spans="3:25" ht="19" hidden="1">
      <c r="C10890" s="933"/>
      <c r="D10890" s="933"/>
      <c r="E10890" s="19"/>
      <c r="I10890" s="100"/>
      <c r="M10890" s="100"/>
      <c r="Q10890" s="99"/>
      <c r="R10890" s="340"/>
      <c r="S10890" s="119"/>
      <c r="T10890" s="123"/>
      <c r="U10890" s="119"/>
      <c r="V10890" s="99"/>
      <c r="W10890" s="127"/>
      <c r="X10890" s="99"/>
      <c r="Y10890" s="127"/>
    </row>
    <row r="10891" spans="3:25" ht="19" hidden="1">
      <c r="C10891" s="933"/>
      <c r="D10891" s="933"/>
      <c r="E10891" s="19"/>
      <c r="I10891" s="100"/>
      <c r="M10891" s="100"/>
      <c r="Q10891" s="99"/>
      <c r="R10891" s="340"/>
      <c r="S10891" s="119"/>
      <c r="T10891" s="123"/>
      <c r="U10891" s="119"/>
      <c r="V10891" s="99"/>
      <c r="W10891" s="127"/>
      <c r="X10891" s="99"/>
      <c r="Y10891" s="127"/>
    </row>
    <row r="10892" spans="3:25" ht="19" hidden="1">
      <c r="C10892" s="933"/>
      <c r="D10892" s="933"/>
      <c r="E10892" s="19"/>
      <c r="I10892" s="100"/>
      <c r="M10892" s="100"/>
      <c r="Q10892" s="99"/>
      <c r="R10892" s="340"/>
      <c r="S10892" s="119"/>
      <c r="T10892" s="123"/>
      <c r="U10892" s="119"/>
      <c r="V10892" s="99"/>
      <c r="W10892" s="127"/>
      <c r="X10892" s="99"/>
      <c r="Y10892" s="127"/>
    </row>
    <row r="10893" spans="3:25" ht="19" hidden="1">
      <c r="C10893" s="933"/>
      <c r="D10893" s="933"/>
      <c r="E10893" s="19"/>
      <c r="I10893" s="100"/>
      <c r="M10893" s="100"/>
      <c r="Q10893" s="99"/>
      <c r="R10893" s="340"/>
      <c r="S10893" s="119"/>
      <c r="T10893" s="123"/>
      <c r="U10893" s="119"/>
      <c r="V10893" s="99"/>
      <c r="W10893" s="127"/>
      <c r="X10893" s="99"/>
      <c r="Y10893" s="127"/>
    </row>
    <row r="10894" spans="3:25" ht="19" hidden="1">
      <c r="C10894" s="933"/>
      <c r="D10894" s="933"/>
      <c r="E10894" s="19"/>
      <c r="I10894" s="100"/>
      <c r="M10894" s="100"/>
      <c r="Q10894" s="99"/>
      <c r="R10894" s="340"/>
      <c r="S10894" s="119"/>
      <c r="T10894" s="123"/>
      <c r="U10894" s="119"/>
      <c r="V10894" s="99"/>
      <c r="W10894" s="127"/>
      <c r="X10894" s="99"/>
      <c r="Y10894" s="127"/>
    </row>
    <row r="10895" spans="3:25" ht="19" hidden="1">
      <c r="C10895" s="933"/>
      <c r="D10895" s="933"/>
      <c r="E10895" s="19"/>
      <c r="I10895" s="100"/>
      <c r="M10895" s="100"/>
      <c r="Q10895" s="99"/>
      <c r="R10895" s="340"/>
      <c r="S10895" s="119"/>
      <c r="T10895" s="123"/>
      <c r="U10895" s="119"/>
      <c r="V10895" s="99"/>
      <c r="W10895" s="127"/>
      <c r="X10895" s="99"/>
      <c r="Y10895" s="127"/>
    </row>
    <row r="10896" spans="3:25" ht="19" hidden="1">
      <c r="C10896" s="933"/>
      <c r="D10896" s="933"/>
      <c r="E10896" s="19"/>
      <c r="I10896" s="100"/>
      <c r="M10896" s="100"/>
      <c r="Q10896" s="99"/>
      <c r="R10896" s="340"/>
      <c r="S10896" s="119"/>
      <c r="T10896" s="123"/>
      <c r="U10896" s="119"/>
      <c r="V10896" s="99"/>
      <c r="W10896" s="127"/>
      <c r="X10896" s="99"/>
      <c r="Y10896" s="127"/>
    </row>
    <row r="10897" spans="3:25" ht="19" hidden="1">
      <c r="C10897" s="933"/>
      <c r="D10897" s="933"/>
      <c r="E10897" s="19"/>
      <c r="I10897" s="100"/>
      <c r="M10897" s="100"/>
      <c r="Q10897" s="99"/>
      <c r="R10897" s="340"/>
      <c r="S10897" s="119"/>
      <c r="T10897" s="123"/>
      <c r="U10897" s="119"/>
      <c r="V10897" s="99"/>
      <c r="W10897" s="127"/>
      <c r="X10897" s="99"/>
      <c r="Y10897" s="127"/>
    </row>
    <row r="10898" spans="3:25" ht="19" hidden="1">
      <c r="C10898" s="933"/>
      <c r="D10898" s="933"/>
      <c r="E10898" s="19"/>
      <c r="I10898" s="100"/>
      <c r="M10898" s="100"/>
      <c r="Q10898" s="99"/>
      <c r="R10898" s="340"/>
      <c r="S10898" s="119"/>
      <c r="T10898" s="123"/>
      <c r="U10898" s="119"/>
      <c r="V10898" s="99"/>
      <c r="W10898" s="127"/>
      <c r="X10898" s="99"/>
      <c r="Y10898" s="127"/>
    </row>
    <row r="10899" spans="3:25" ht="19" hidden="1">
      <c r="C10899" s="933"/>
      <c r="D10899" s="933"/>
      <c r="E10899" s="19"/>
      <c r="I10899" s="100"/>
      <c r="M10899" s="100"/>
      <c r="Q10899" s="99"/>
      <c r="R10899" s="340"/>
      <c r="S10899" s="119"/>
      <c r="T10899" s="123"/>
      <c r="U10899" s="119"/>
      <c r="V10899" s="99"/>
      <c r="W10899" s="127"/>
      <c r="X10899" s="99"/>
      <c r="Y10899" s="127"/>
    </row>
    <row r="10900" spans="3:25" ht="19" hidden="1">
      <c r="C10900" s="933"/>
      <c r="D10900" s="933"/>
      <c r="E10900" s="19"/>
      <c r="I10900" s="100"/>
      <c r="M10900" s="100"/>
      <c r="Q10900" s="99"/>
      <c r="R10900" s="340"/>
      <c r="S10900" s="119"/>
      <c r="T10900" s="123"/>
      <c r="U10900" s="119"/>
      <c r="V10900" s="99"/>
      <c r="W10900" s="127"/>
      <c r="X10900" s="99"/>
      <c r="Y10900" s="127"/>
    </row>
    <row r="10901" spans="3:25" ht="19" hidden="1">
      <c r="C10901" s="933"/>
      <c r="D10901" s="933"/>
      <c r="E10901" s="19"/>
      <c r="I10901" s="100"/>
      <c r="M10901" s="100"/>
      <c r="Q10901" s="99"/>
      <c r="R10901" s="340"/>
      <c r="S10901" s="119"/>
      <c r="T10901" s="123"/>
      <c r="U10901" s="119"/>
      <c r="V10901" s="99"/>
      <c r="W10901" s="127"/>
      <c r="X10901" s="99"/>
      <c r="Y10901" s="127"/>
    </row>
    <row r="10902" spans="3:25" ht="19" hidden="1">
      <c r="C10902" s="933"/>
      <c r="D10902" s="933"/>
      <c r="E10902" s="19"/>
      <c r="I10902" s="100"/>
      <c r="M10902" s="100"/>
      <c r="Q10902" s="99"/>
      <c r="R10902" s="340"/>
      <c r="S10902" s="119"/>
      <c r="T10902" s="123"/>
      <c r="U10902" s="119"/>
      <c r="V10902" s="99"/>
      <c r="W10902" s="127"/>
      <c r="X10902" s="99"/>
      <c r="Y10902" s="127"/>
    </row>
    <row r="10903" spans="3:25" ht="19" hidden="1">
      <c r="C10903" s="933"/>
      <c r="D10903" s="933"/>
      <c r="E10903" s="19"/>
      <c r="I10903" s="100"/>
      <c r="M10903" s="100"/>
      <c r="Q10903" s="99"/>
      <c r="R10903" s="340"/>
      <c r="S10903" s="119"/>
      <c r="T10903" s="123"/>
      <c r="U10903" s="119"/>
      <c r="V10903" s="99"/>
      <c r="W10903" s="127"/>
      <c r="X10903" s="99"/>
      <c r="Y10903" s="127"/>
    </row>
    <row r="10904" spans="3:25" ht="19" hidden="1">
      <c r="C10904" s="933"/>
      <c r="D10904" s="933"/>
      <c r="E10904" s="19"/>
      <c r="I10904" s="100"/>
      <c r="M10904" s="100"/>
      <c r="Q10904" s="99"/>
      <c r="R10904" s="340"/>
      <c r="S10904" s="119"/>
      <c r="T10904" s="123"/>
      <c r="U10904" s="119"/>
      <c r="V10904" s="99"/>
      <c r="W10904" s="127"/>
      <c r="X10904" s="99"/>
      <c r="Y10904" s="127"/>
    </row>
    <row r="10905" spans="3:25" ht="19" hidden="1">
      <c r="C10905" s="933"/>
      <c r="D10905" s="933"/>
      <c r="E10905" s="19"/>
      <c r="I10905" s="100"/>
      <c r="M10905" s="100"/>
      <c r="Q10905" s="99"/>
      <c r="R10905" s="340"/>
      <c r="S10905" s="119"/>
      <c r="T10905" s="123"/>
      <c r="U10905" s="119"/>
      <c r="V10905" s="99"/>
      <c r="W10905" s="127"/>
      <c r="X10905" s="99"/>
      <c r="Y10905" s="127"/>
    </row>
    <row r="10906" spans="3:25" ht="19" hidden="1">
      <c r="C10906" s="933"/>
      <c r="D10906" s="933"/>
      <c r="E10906" s="19"/>
      <c r="I10906" s="100"/>
      <c r="M10906" s="100"/>
      <c r="Q10906" s="99"/>
      <c r="R10906" s="340"/>
      <c r="S10906" s="119"/>
      <c r="T10906" s="123"/>
      <c r="U10906" s="119"/>
      <c r="V10906" s="99"/>
      <c r="W10906" s="127"/>
      <c r="X10906" s="99"/>
      <c r="Y10906" s="127"/>
    </row>
    <row r="10907" spans="3:25" ht="19" hidden="1">
      <c r="C10907" s="933"/>
      <c r="D10907" s="933"/>
      <c r="E10907" s="19"/>
      <c r="I10907" s="100"/>
      <c r="M10907" s="100"/>
      <c r="Q10907" s="99"/>
      <c r="R10907" s="340"/>
      <c r="S10907" s="119"/>
      <c r="T10907" s="123"/>
      <c r="U10907" s="119"/>
      <c r="V10907" s="99"/>
      <c r="W10907" s="127"/>
      <c r="X10907" s="99"/>
      <c r="Y10907" s="127"/>
    </row>
    <row r="10908" spans="3:25" ht="19" hidden="1">
      <c r="C10908" s="933"/>
      <c r="D10908" s="933"/>
      <c r="E10908" s="19"/>
      <c r="I10908" s="100"/>
      <c r="M10908" s="100"/>
      <c r="Q10908" s="99"/>
      <c r="R10908" s="340"/>
      <c r="S10908" s="119"/>
      <c r="T10908" s="123"/>
      <c r="U10908" s="119"/>
      <c r="V10908" s="99"/>
      <c r="W10908" s="127"/>
      <c r="X10908" s="99"/>
      <c r="Y10908" s="127"/>
    </row>
    <row r="10909" spans="3:25" ht="19" hidden="1">
      <c r="C10909" s="933"/>
      <c r="D10909" s="933"/>
      <c r="E10909" s="19"/>
      <c r="I10909" s="100"/>
      <c r="M10909" s="100"/>
      <c r="Q10909" s="99"/>
      <c r="R10909" s="340"/>
      <c r="S10909" s="119"/>
      <c r="T10909" s="123"/>
      <c r="U10909" s="119"/>
      <c r="V10909" s="99"/>
      <c r="W10909" s="127"/>
      <c r="X10909" s="99"/>
      <c r="Y10909" s="127"/>
    </row>
    <row r="10910" spans="3:25" ht="19" hidden="1">
      <c r="C10910" s="933"/>
      <c r="D10910" s="933"/>
      <c r="E10910" s="19"/>
      <c r="I10910" s="100"/>
      <c r="M10910" s="100"/>
      <c r="Q10910" s="99"/>
      <c r="R10910" s="340"/>
      <c r="S10910" s="119"/>
      <c r="T10910" s="123"/>
      <c r="U10910" s="119"/>
      <c r="V10910" s="99"/>
      <c r="W10910" s="127"/>
      <c r="X10910" s="99"/>
      <c r="Y10910" s="127"/>
    </row>
    <row r="10911" spans="3:25" ht="19" hidden="1">
      <c r="C10911" s="933"/>
      <c r="D10911" s="933"/>
      <c r="E10911" s="19"/>
      <c r="I10911" s="100"/>
      <c r="M10911" s="100"/>
      <c r="Q10911" s="99"/>
      <c r="R10911" s="340"/>
      <c r="S10911" s="119"/>
      <c r="T10911" s="123"/>
      <c r="U10911" s="119"/>
      <c r="V10911" s="99"/>
      <c r="W10911" s="127"/>
      <c r="X10911" s="99"/>
      <c r="Y10911" s="127"/>
    </row>
    <row r="10912" spans="3:25" ht="19" hidden="1">
      <c r="C10912" s="933"/>
      <c r="D10912" s="933"/>
      <c r="E10912" s="19"/>
      <c r="I10912" s="100"/>
      <c r="M10912" s="100"/>
      <c r="Q10912" s="99"/>
      <c r="R10912" s="340"/>
      <c r="S10912" s="119"/>
      <c r="T10912" s="123"/>
      <c r="U10912" s="119"/>
      <c r="V10912" s="99"/>
      <c r="W10912" s="127"/>
      <c r="X10912" s="99"/>
      <c r="Y10912" s="127"/>
    </row>
    <row r="10913" spans="3:25" ht="19" hidden="1">
      <c r="C10913" s="933"/>
      <c r="D10913" s="933"/>
      <c r="E10913" s="19"/>
      <c r="I10913" s="100"/>
      <c r="M10913" s="100"/>
      <c r="Q10913" s="99"/>
      <c r="R10913" s="340"/>
      <c r="S10913" s="119"/>
      <c r="T10913" s="123"/>
      <c r="U10913" s="119"/>
      <c r="V10913" s="99"/>
      <c r="W10913" s="127"/>
      <c r="X10913" s="99"/>
      <c r="Y10913" s="127"/>
    </row>
    <row r="10914" spans="3:25" ht="19" hidden="1">
      <c r="C10914" s="933"/>
      <c r="D10914" s="933"/>
      <c r="E10914" s="19"/>
      <c r="I10914" s="100"/>
      <c r="M10914" s="100"/>
      <c r="Q10914" s="99"/>
      <c r="R10914" s="340"/>
      <c r="S10914" s="119"/>
      <c r="T10914" s="123"/>
      <c r="U10914" s="119"/>
      <c r="V10914" s="99"/>
      <c r="W10914" s="127"/>
      <c r="X10914" s="99"/>
      <c r="Y10914" s="127"/>
    </row>
    <row r="10915" spans="3:25" ht="19" hidden="1">
      <c r="C10915" s="933"/>
      <c r="D10915" s="933"/>
      <c r="E10915" s="19"/>
      <c r="I10915" s="100"/>
      <c r="M10915" s="100"/>
      <c r="Q10915" s="99"/>
      <c r="R10915" s="340"/>
      <c r="S10915" s="119"/>
      <c r="T10915" s="123"/>
      <c r="U10915" s="119"/>
      <c r="V10915" s="99"/>
      <c r="W10915" s="127"/>
      <c r="X10915" s="99"/>
      <c r="Y10915" s="127"/>
    </row>
    <row r="10916" spans="3:25" ht="19" hidden="1">
      <c r="C10916" s="933"/>
      <c r="D10916" s="933"/>
      <c r="E10916" s="19"/>
      <c r="I10916" s="100"/>
      <c r="M10916" s="100"/>
      <c r="Q10916" s="99"/>
      <c r="R10916" s="340"/>
      <c r="S10916" s="119"/>
      <c r="T10916" s="123"/>
      <c r="U10916" s="119"/>
      <c r="V10916" s="99"/>
      <c r="W10916" s="127"/>
      <c r="X10916" s="99"/>
      <c r="Y10916" s="127"/>
    </row>
    <row r="10917" spans="3:25" ht="19" hidden="1">
      <c r="C10917" s="933"/>
      <c r="D10917" s="933"/>
      <c r="E10917" s="19"/>
      <c r="I10917" s="100"/>
      <c r="M10917" s="100"/>
      <c r="Q10917" s="99"/>
      <c r="R10917" s="340"/>
      <c r="S10917" s="119"/>
      <c r="T10917" s="123"/>
      <c r="U10917" s="119"/>
      <c r="V10917" s="99"/>
      <c r="W10917" s="127"/>
      <c r="X10917" s="99"/>
      <c r="Y10917" s="127"/>
    </row>
    <row r="10918" spans="3:25" ht="19" hidden="1">
      <c r="C10918" s="933"/>
      <c r="D10918" s="933"/>
      <c r="E10918" s="19"/>
      <c r="I10918" s="100"/>
      <c r="M10918" s="100"/>
      <c r="Q10918" s="99"/>
      <c r="R10918" s="340"/>
      <c r="S10918" s="119"/>
      <c r="T10918" s="123"/>
      <c r="U10918" s="119"/>
      <c r="V10918" s="99"/>
      <c r="W10918" s="127"/>
      <c r="X10918" s="99"/>
      <c r="Y10918" s="127"/>
    </row>
    <row r="10919" spans="3:25" ht="19" hidden="1">
      <c r="C10919" s="933"/>
      <c r="D10919" s="933"/>
      <c r="E10919" s="19"/>
      <c r="I10919" s="100"/>
      <c r="M10919" s="100"/>
      <c r="Q10919" s="99"/>
      <c r="R10919" s="340"/>
      <c r="S10919" s="119"/>
      <c r="T10919" s="123"/>
      <c r="U10919" s="119"/>
      <c r="V10919" s="99"/>
      <c r="W10919" s="127"/>
      <c r="X10919" s="99"/>
      <c r="Y10919" s="127"/>
    </row>
    <row r="10920" spans="3:25" ht="19" hidden="1">
      <c r="C10920" s="933"/>
      <c r="D10920" s="933"/>
      <c r="E10920" s="19"/>
      <c r="I10920" s="100"/>
      <c r="M10920" s="100"/>
      <c r="Q10920" s="99"/>
      <c r="R10920" s="340"/>
      <c r="S10920" s="119"/>
      <c r="T10920" s="123"/>
      <c r="U10920" s="119"/>
      <c r="V10920" s="99"/>
      <c r="W10920" s="127"/>
      <c r="X10920" s="99"/>
      <c r="Y10920" s="127"/>
    </row>
    <row r="10921" spans="3:25" ht="19" hidden="1">
      <c r="C10921" s="933"/>
      <c r="D10921" s="933"/>
      <c r="E10921" s="19"/>
      <c r="I10921" s="100"/>
      <c r="M10921" s="100"/>
      <c r="Q10921" s="99"/>
      <c r="R10921" s="340"/>
      <c r="S10921" s="119"/>
      <c r="T10921" s="123"/>
      <c r="U10921" s="119"/>
      <c r="V10921" s="99"/>
      <c r="W10921" s="127"/>
      <c r="X10921" s="99"/>
      <c r="Y10921" s="127"/>
    </row>
    <row r="10922" spans="3:25" ht="19" hidden="1">
      <c r="C10922" s="933"/>
      <c r="D10922" s="933"/>
      <c r="E10922" s="19"/>
      <c r="I10922" s="100"/>
      <c r="M10922" s="100"/>
      <c r="Q10922" s="99"/>
      <c r="R10922" s="340"/>
      <c r="S10922" s="119"/>
      <c r="T10922" s="123"/>
      <c r="U10922" s="119"/>
      <c r="V10922" s="99"/>
      <c r="W10922" s="127"/>
      <c r="X10922" s="99"/>
      <c r="Y10922" s="127"/>
    </row>
    <row r="10923" spans="3:25" ht="19" hidden="1">
      <c r="C10923" s="933"/>
      <c r="D10923" s="933"/>
      <c r="E10923" s="19"/>
      <c r="I10923" s="100"/>
      <c r="M10923" s="100"/>
      <c r="Q10923" s="99"/>
      <c r="R10923" s="340"/>
      <c r="S10923" s="119"/>
      <c r="T10923" s="123"/>
      <c r="U10923" s="119"/>
      <c r="V10923" s="99"/>
      <c r="W10923" s="127"/>
      <c r="X10923" s="99"/>
      <c r="Y10923" s="127"/>
    </row>
    <row r="10924" spans="3:25" ht="19" hidden="1">
      <c r="C10924" s="933"/>
      <c r="D10924" s="933"/>
      <c r="E10924" s="19"/>
      <c r="I10924" s="100"/>
      <c r="M10924" s="100"/>
      <c r="Q10924" s="99"/>
      <c r="R10924" s="340"/>
      <c r="S10924" s="119"/>
      <c r="T10924" s="123"/>
      <c r="U10924" s="119"/>
      <c r="V10924" s="99"/>
      <c r="W10924" s="127"/>
      <c r="X10924" s="99"/>
      <c r="Y10924" s="127"/>
    </row>
    <row r="10925" spans="3:25" ht="19" hidden="1">
      <c r="C10925" s="933"/>
      <c r="D10925" s="933"/>
      <c r="E10925" s="19"/>
      <c r="I10925" s="100"/>
      <c r="M10925" s="100"/>
      <c r="Q10925" s="99"/>
      <c r="R10925" s="340"/>
      <c r="S10925" s="119"/>
      <c r="T10925" s="123"/>
      <c r="U10925" s="119"/>
      <c r="V10925" s="99"/>
      <c r="W10925" s="127"/>
      <c r="X10925" s="99"/>
      <c r="Y10925" s="127"/>
    </row>
    <row r="10926" spans="3:25" ht="19" hidden="1">
      <c r="C10926" s="933"/>
      <c r="D10926" s="933"/>
      <c r="E10926" s="19"/>
      <c r="I10926" s="100"/>
      <c r="M10926" s="100"/>
      <c r="Q10926" s="99"/>
      <c r="R10926" s="340"/>
      <c r="S10926" s="119"/>
      <c r="T10926" s="123"/>
      <c r="U10926" s="119"/>
      <c r="V10926" s="99"/>
      <c r="W10926" s="127"/>
      <c r="X10926" s="99"/>
      <c r="Y10926" s="127"/>
    </row>
    <row r="10927" spans="3:25" ht="19" hidden="1">
      <c r="C10927" s="933"/>
      <c r="D10927" s="933"/>
      <c r="E10927" s="19"/>
      <c r="I10927" s="100"/>
      <c r="M10927" s="100"/>
      <c r="Q10927" s="99"/>
      <c r="R10927" s="340"/>
      <c r="S10927" s="119"/>
      <c r="T10927" s="123"/>
      <c r="U10927" s="119"/>
      <c r="V10927" s="99"/>
      <c r="W10927" s="127"/>
      <c r="X10927" s="99"/>
      <c r="Y10927" s="127"/>
    </row>
    <row r="10928" spans="3:25" ht="19" hidden="1">
      <c r="C10928" s="933"/>
      <c r="D10928" s="933"/>
      <c r="E10928" s="19"/>
      <c r="I10928" s="100"/>
      <c r="M10928" s="100"/>
      <c r="Q10928" s="99"/>
      <c r="R10928" s="340"/>
      <c r="S10928" s="119"/>
      <c r="T10928" s="123"/>
      <c r="U10928" s="119"/>
      <c r="V10928" s="99"/>
      <c r="W10928" s="127"/>
      <c r="X10928" s="99"/>
      <c r="Y10928" s="127"/>
    </row>
    <row r="10929" spans="3:25" ht="19" hidden="1">
      <c r="C10929" s="933"/>
      <c r="D10929" s="933"/>
      <c r="E10929" s="19"/>
      <c r="I10929" s="100"/>
      <c r="M10929" s="100"/>
      <c r="Q10929" s="99"/>
      <c r="R10929" s="340"/>
      <c r="S10929" s="119"/>
      <c r="T10929" s="123"/>
      <c r="U10929" s="119"/>
      <c r="V10929" s="99"/>
      <c r="W10929" s="127"/>
      <c r="X10929" s="99"/>
      <c r="Y10929" s="127"/>
    </row>
    <row r="10930" spans="3:25" ht="19" hidden="1">
      <c r="C10930" s="933"/>
      <c r="D10930" s="933"/>
      <c r="E10930" s="19"/>
      <c r="I10930" s="100"/>
      <c r="M10930" s="100"/>
      <c r="Q10930" s="99"/>
      <c r="R10930" s="340"/>
      <c r="S10930" s="119"/>
      <c r="T10930" s="123"/>
      <c r="U10930" s="119"/>
      <c r="V10930" s="99"/>
      <c r="W10930" s="127"/>
      <c r="X10930" s="99"/>
      <c r="Y10930" s="127"/>
    </row>
    <row r="10931" spans="3:25" ht="19" hidden="1">
      <c r="C10931" s="933"/>
      <c r="D10931" s="933"/>
      <c r="E10931" s="19"/>
      <c r="I10931" s="100"/>
      <c r="M10931" s="100"/>
      <c r="Q10931" s="99"/>
      <c r="R10931" s="340"/>
      <c r="S10931" s="119"/>
      <c r="T10931" s="123"/>
      <c r="U10931" s="119"/>
      <c r="V10931" s="99"/>
      <c r="W10931" s="127"/>
      <c r="X10931" s="99"/>
      <c r="Y10931" s="127"/>
    </row>
    <row r="10932" spans="3:25" ht="19" hidden="1">
      <c r="C10932" s="933"/>
      <c r="D10932" s="933"/>
      <c r="E10932" s="19"/>
      <c r="I10932" s="100"/>
      <c r="M10932" s="100"/>
      <c r="Q10932" s="99"/>
      <c r="R10932" s="340"/>
      <c r="S10932" s="119"/>
      <c r="T10932" s="123"/>
      <c r="U10932" s="119"/>
      <c r="V10932" s="99"/>
      <c r="W10932" s="127"/>
      <c r="X10932" s="99"/>
      <c r="Y10932" s="127"/>
    </row>
    <row r="10933" spans="3:25" ht="19" hidden="1">
      <c r="C10933" s="933"/>
      <c r="D10933" s="933"/>
      <c r="E10933" s="19"/>
      <c r="I10933" s="100"/>
      <c r="M10933" s="100"/>
      <c r="Q10933" s="99"/>
      <c r="R10933" s="340"/>
      <c r="S10933" s="119"/>
      <c r="T10933" s="123"/>
      <c r="U10933" s="119"/>
      <c r="V10933" s="99"/>
      <c r="W10933" s="127"/>
      <c r="X10933" s="99"/>
      <c r="Y10933" s="127"/>
    </row>
    <row r="10934" spans="3:25" ht="19" hidden="1">
      <c r="C10934" s="933"/>
      <c r="D10934" s="933"/>
      <c r="E10934" s="19"/>
      <c r="I10934" s="100"/>
      <c r="M10934" s="100"/>
      <c r="Q10934" s="99"/>
      <c r="R10934" s="340"/>
      <c r="S10934" s="119"/>
      <c r="T10934" s="123"/>
      <c r="U10934" s="119"/>
      <c r="V10934" s="99"/>
      <c r="W10934" s="127"/>
      <c r="X10934" s="99"/>
      <c r="Y10934" s="127"/>
    </row>
    <row r="10935" spans="3:25" ht="19" hidden="1">
      <c r="C10935" s="933"/>
      <c r="D10935" s="933"/>
      <c r="E10935" s="19"/>
      <c r="I10935" s="100"/>
      <c r="M10935" s="100"/>
      <c r="Q10935" s="99"/>
      <c r="R10935" s="340"/>
      <c r="S10935" s="119"/>
      <c r="T10935" s="123"/>
      <c r="U10935" s="119"/>
      <c r="V10935" s="99"/>
      <c r="W10935" s="127"/>
      <c r="X10935" s="99"/>
      <c r="Y10935" s="127"/>
    </row>
    <row r="10936" spans="3:25" ht="19" hidden="1">
      <c r="C10936" s="933"/>
      <c r="D10936" s="933"/>
      <c r="E10936" s="19"/>
      <c r="I10936" s="100"/>
      <c r="M10936" s="100"/>
      <c r="Q10936" s="99"/>
      <c r="R10936" s="340"/>
      <c r="S10936" s="119"/>
      <c r="T10936" s="123"/>
      <c r="U10936" s="119"/>
      <c r="V10936" s="99"/>
      <c r="W10936" s="127"/>
      <c r="X10936" s="99"/>
      <c r="Y10936" s="127"/>
    </row>
    <row r="10937" spans="3:25" ht="19" hidden="1">
      <c r="C10937" s="933"/>
      <c r="D10937" s="933"/>
      <c r="E10937" s="19"/>
      <c r="I10937" s="100"/>
      <c r="M10937" s="100"/>
      <c r="Q10937" s="99"/>
      <c r="R10937" s="340"/>
      <c r="S10937" s="119"/>
      <c r="T10937" s="123"/>
      <c r="U10937" s="119"/>
      <c r="V10937" s="99"/>
      <c r="W10937" s="127"/>
      <c r="X10937" s="99"/>
      <c r="Y10937" s="127"/>
    </row>
    <row r="10938" spans="3:25" ht="19" hidden="1">
      <c r="C10938" s="933"/>
      <c r="D10938" s="933"/>
      <c r="E10938" s="19"/>
      <c r="I10938" s="100"/>
      <c r="M10938" s="100"/>
      <c r="Q10938" s="99"/>
      <c r="R10938" s="340"/>
      <c r="S10938" s="119"/>
      <c r="T10938" s="123"/>
      <c r="U10938" s="119"/>
      <c r="V10938" s="99"/>
      <c r="W10938" s="127"/>
      <c r="X10938" s="99"/>
      <c r="Y10938" s="127"/>
    </row>
    <row r="10939" spans="3:25" ht="19" hidden="1">
      <c r="C10939" s="933"/>
      <c r="D10939" s="933"/>
      <c r="E10939" s="19"/>
      <c r="I10939" s="100"/>
      <c r="M10939" s="100"/>
      <c r="Q10939" s="99"/>
      <c r="R10939" s="340"/>
      <c r="S10939" s="119"/>
      <c r="T10939" s="123"/>
      <c r="U10939" s="119"/>
      <c r="V10939" s="99"/>
      <c r="W10939" s="127"/>
      <c r="X10939" s="99"/>
      <c r="Y10939" s="127"/>
    </row>
    <row r="10940" spans="3:25" ht="19" hidden="1">
      <c r="C10940" s="933"/>
      <c r="D10940" s="933"/>
      <c r="E10940" s="19"/>
      <c r="I10940" s="100"/>
      <c r="M10940" s="100"/>
      <c r="Q10940" s="99"/>
      <c r="R10940" s="340"/>
      <c r="S10940" s="119"/>
      <c r="T10940" s="123"/>
      <c r="U10940" s="119"/>
      <c r="V10940" s="99"/>
      <c r="W10940" s="127"/>
      <c r="X10940" s="99"/>
      <c r="Y10940" s="127"/>
    </row>
    <row r="10941" spans="3:25" ht="19" hidden="1">
      <c r="C10941" s="933"/>
      <c r="D10941" s="933"/>
      <c r="E10941" s="19"/>
      <c r="I10941" s="100"/>
      <c r="M10941" s="100"/>
      <c r="Q10941" s="99"/>
      <c r="R10941" s="340"/>
      <c r="S10941" s="119"/>
      <c r="T10941" s="123"/>
      <c r="U10941" s="119"/>
      <c r="V10941" s="99"/>
      <c r="W10941" s="127"/>
      <c r="X10941" s="99"/>
      <c r="Y10941" s="127"/>
    </row>
    <row r="10942" spans="3:25" ht="19" hidden="1">
      <c r="C10942" s="933"/>
      <c r="D10942" s="933"/>
      <c r="E10942" s="19"/>
      <c r="I10942" s="100"/>
      <c r="M10942" s="100"/>
      <c r="Q10942" s="99"/>
      <c r="R10942" s="340"/>
      <c r="S10942" s="119"/>
      <c r="T10942" s="123"/>
      <c r="U10942" s="119"/>
      <c r="V10942" s="99"/>
      <c r="W10942" s="127"/>
      <c r="X10942" s="99"/>
      <c r="Y10942" s="127"/>
    </row>
    <row r="10943" spans="3:25" ht="19" hidden="1">
      <c r="C10943" s="933"/>
      <c r="D10943" s="933"/>
      <c r="E10943" s="19"/>
      <c r="I10943" s="100"/>
      <c r="M10943" s="100"/>
      <c r="Q10943" s="99"/>
      <c r="R10943" s="340"/>
      <c r="S10943" s="119"/>
      <c r="T10943" s="123"/>
      <c r="U10943" s="119"/>
      <c r="V10943" s="99"/>
      <c r="W10943" s="127"/>
      <c r="X10943" s="99"/>
      <c r="Y10943" s="127"/>
    </row>
    <row r="10944" spans="3:25" ht="19" hidden="1">
      <c r="C10944" s="933"/>
      <c r="D10944" s="933"/>
      <c r="E10944" s="19"/>
      <c r="I10944" s="100"/>
      <c r="M10944" s="100"/>
      <c r="Q10944" s="99"/>
      <c r="R10944" s="340"/>
      <c r="S10944" s="119"/>
      <c r="T10944" s="123"/>
      <c r="U10944" s="119"/>
      <c r="V10944" s="99"/>
      <c r="W10944" s="127"/>
      <c r="X10944" s="99"/>
      <c r="Y10944" s="127"/>
    </row>
    <row r="10945" spans="3:25" ht="19" hidden="1">
      <c r="C10945" s="933"/>
      <c r="D10945" s="933"/>
      <c r="E10945" s="19"/>
      <c r="I10945" s="100"/>
      <c r="M10945" s="100"/>
      <c r="Q10945" s="99"/>
      <c r="R10945" s="340"/>
      <c r="S10945" s="119"/>
      <c r="T10945" s="123"/>
      <c r="U10945" s="119"/>
      <c r="V10945" s="99"/>
      <c r="W10945" s="127"/>
      <c r="X10945" s="99"/>
      <c r="Y10945" s="127"/>
    </row>
    <row r="10946" spans="3:25" ht="19" hidden="1">
      <c r="C10946" s="933"/>
      <c r="D10946" s="933"/>
      <c r="E10946" s="19"/>
      <c r="I10946" s="100"/>
      <c r="M10946" s="100"/>
      <c r="Q10946" s="99"/>
      <c r="R10946" s="340"/>
      <c r="S10946" s="119"/>
      <c r="T10946" s="123"/>
      <c r="U10946" s="119"/>
      <c r="V10946" s="99"/>
      <c r="W10946" s="127"/>
      <c r="X10946" s="99"/>
      <c r="Y10946" s="127"/>
    </row>
    <row r="10947" spans="3:25" ht="19" hidden="1">
      <c r="C10947" s="933"/>
      <c r="D10947" s="933"/>
      <c r="E10947" s="19"/>
      <c r="I10947" s="100"/>
      <c r="M10947" s="100"/>
      <c r="Q10947" s="99"/>
      <c r="R10947" s="340"/>
      <c r="S10947" s="119"/>
      <c r="T10947" s="123"/>
      <c r="U10947" s="119"/>
      <c r="V10947" s="99"/>
      <c r="W10947" s="127"/>
      <c r="X10947" s="99"/>
      <c r="Y10947" s="127"/>
    </row>
    <row r="10948" spans="3:25" ht="19" hidden="1">
      <c r="C10948" s="933"/>
      <c r="D10948" s="933"/>
      <c r="E10948" s="19"/>
      <c r="I10948" s="100"/>
      <c r="M10948" s="100"/>
      <c r="Q10948" s="99"/>
      <c r="R10948" s="340"/>
      <c r="S10948" s="119"/>
      <c r="T10948" s="123"/>
      <c r="U10948" s="119"/>
      <c r="V10948" s="99"/>
      <c r="W10948" s="127"/>
      <c r="X10948" s="99"/>
      <c r="Y10948" s="127"/>
    </row>
    <row r="10949" spans="3:25" ht="19" hidden="1">
      <c r="C10949" s="933"/>
      <c r="D10949" s="933"/>
      <c r="E10949" s="19"/>
      <c r="I10949" s="100"/>
      <c r="M10949" s="100"/>
      <c r="Q10949" s="99"/>
      <c r="R10949" s="340"/>
      <c r="S10949" s="119"/>
      <c r="T10949" s="123"/>
      <c r="U10949" s="119"/>
      <c r="V10949" s="99"/>
      <c r="W10949" s="127"/>
      <c r="X10949" s="99"/>
      <c r="Y10949" s="127"/>
    </row>
    <row r="10950" spans="3:25" ht="19" hidden="1">
      <c r="C10950" s="933"/>
      <c r="D10950" s="933"/>
      <c r="E10950" s="19"/>
      <c r="I10950" s="100"/>
      <c r="M10950" s="100"/>
      <c r="Q10950" s="99"/>
      <c r="R10950" s="340"/>
      <c r="S10950" s="119"/>
      <c r="T10950" s="123"/>
      <c r="U10950" s="119"/>
      <c r="V10950" s="99"/>
      <c r="W10950" s="127"/>
      <c r="X10950" s="99"/>
      <c r="Y10950" s="127"/>
    </row>
    <row r="10951" spans="3:25" ht="19" hidden="1">
      <c r="C10951" s="933"/>
      <c r="D10951" s="933"/>
      <c r="E10951" s="19"/>
      <c r="I10951" s="100"/>
      <c r="M10951" s="100"/>
      <c r="Q10951" s="99"/>
      <c r="R10951" s="340"/>
      <c r="S10951" s="119"/>
      <c r="T10951" s="123"/>
      <c r="U10951" s="119"/>
      <c r="V10951" s="99"/>
      <c r="W10951" s="127"/>
      <c r="X10951" s="99"/>
      <c r="Y10951" s="127"/>
    </row>
    <row r="10952" spans="3:25" ht="19" hidden="1">
      <c r="C10952" s="933"/>
      <c r="D10952" s="933"/>
      <c r="E10952" s="19"/>
      <c r="I10952" s="100"/>
      <c r="M10952" s="100"/>
      <c r="Q10952" s="99"/>
      <c r="R10952" s="340"/>
      <c r="S10952" s="119"/>
      <c r="T10952" s="123"/>
      <c r="U10952" s="119"/>
      <c r="V10952" s="99"/>
      <c r="W10952" s="127"/>
      <c r="X10952" s="99"/>
      <c r="Y10952" s="127"/>
    </row>
    <row r="10953" spans="3:25" ht="19" hidden="1">
      <c r="C10953" s="933"/>
      <c r="D10953" s="933"/>
      <c r="E10953" s="19"/>
      <c r="I10953" s="100"/>
      <c r="M10953" s="100"/>
      <c r="Q10953" s="99"/>
      <c r="R10953" s="340"/>
      <c r="S10953" s="119"/>
      <c r="T10953" s="123"/>
      <c r="U10953" s="119"/>
      <c r="V10953" s="99"/>
      <c r="W10953" s="127"/>
      <c r="X10953" s="99"/>
      <c r="Y10953" s="127"/>
    </row>
    <row r="10954" spans="3:25" ht="19" hidden="1">
      <c r="C10954" s="933"/>
      <c r="D10954" s="933"/>
      <c r="E10954" s="19"/>
      <c r="I10954" s="100"/>
      <c r="M10954" s="100"/>
      <c r="Q10954" s="99"/>
      <c r="R10954" s="340"/>
      <c r="S10954" s="119"/>
      <c r="T10954" s="123"/>
      <c r="U10954" s="119"/>
      <c r="V10954" s="99"/>
      <c r="W10954" s="127"/>
      <c r="X10954" s="99"/>
      <c r="Y10954" s="127"/>
    </row>
    <row r="10955" spans="3:25" ht="19" hidden="1">
      <c r="C10955" s="933"/>
      <c r="D10955" s="933"/>
      <c r="E10955" s="19"/>
      <c r="I10955" s="100"/>
      <c r="M10955" s="100"/>
      <c r="Q10955" s="99"/>
      <c r="R10955" s="340"/>
      <c r="S10955" s="119"/>
      <c r="T10955" s="123"/>
      <c r="U10955" s="119"/>
      <c r="V10955" s="99"/>
      <c r="W10955" s="127"/>
      <c r="X10955" s="99"/>
      <c r="Y10955" s="127"/>
    </row>
    <row r="10956" spans="3:25" ht="19" hidden="1">
      <c r="C10956" s="933"/>
      <c r="D10956" s="933"/>
      <c r="E10956" s="19"/>
      <c r="I10956" s="100"/>
      <c r="M10956" s="100"/>
      <c r="Q10956" s="99"/>
      <c r="R10956" s="340"/>
      <c r="S10956" s="119"/>
      <c r="T10956" s="123"/>
      <c r="U10956" s="119"/>
      <c r="V10956" s="99"/>
      <c r="W10956" s="127"/>
      <c r="X10956" s="99"/>
      <c r="Y10956" s="127"/>
    </row>
    <row r="10957" spans="3:25" ht="19" hidden="1">
      <c r="C10957" s="933"/>
      <c r="D10957" s="933"/>
      <c r="E10957" s="19"/>
      <c r="I10957" s="100"/>
      <c r="M10957" s="100"/>
      <c r="Q10957" s="99"/>
      <c r="R10957" s="340"/>
      <c r="S10957" s="119"/>
      <c r="T10957" s="123"/>
      <c r="U10957" s="119"/>
      <c r="V10957" s="99"/>
      <c r="W10957" s="127"/>
      <c r="X10957" s="99"/>
      <c r="Y10957" s="127"/>
    </row>
    <row r="10958" spans="3:25" ht="19" hidden="1">
      <c r="C10958" s="933"/>
      <c r="D10958" s="933"/>
      <c r="E10958" s="19"/>
      <c r="I10958" s="100"/>
      <c r="M10958" s="100"/>
      <c r="Q10958" s="99"/>
      <c r="R10958" s="340"/>
      <c r="S10958" s="119"/>
      <c r="T10958" s="123"/>
      <c r="U10958" s="119"/>
      <c r="V10958" s="99"/>
      <c r="W10958" s="127"/>
      <c r="X10958" s="99"/>
      <c r="Y10958" s="127"/>
    </row>
    <row r="10959" spans="3:25" ht="19" hidden="1">
      <c r="C10959" s="933"/>
      <c r="D10959" s="933"/>
      <c r="E10959" s="19"/>
      <c r="I10959" s="100"/>
      <c r="M10959" s="100"/>
      <c r="Q10959" s="99"/>
      <c r="R10959" s="340"/>
      <c r="S10959" s="119"/>
      <c r="T10959" s="123"/>
      <c r="U10959" s="119"/>
      <c r="V10959" s="99"/>
      <c r="W10959" s="127"/>
      <c r="X10959" s="99"/>
      <c r="Y10959" s="127"/>
    </row>
    <row r="10960" spans="3:25" ht="19" hidden="1">
      <c r="C10960" s="933"/>
      <c r="D10960" s="933"/>
      <c r="E10960" s="19"/>
      <c r="I10960" s="100"/>
      <c r="M10960" s="100"/>
      <c r="Q10960" s="99"/>
      <c r="R10960" s="340"/>
      <c r="S10960" s="119"/>
      <c r="T10960" s="123"/>
      <c r="U10960" s="119"/>
      <c r="V10960" s="99"/>
      <c r="W10960" s="127"/>
      <c r="X10960" s="99"/>
      <c r="Y10960" s="127"/>
    </row>
    <row r="10961" spans="3:25" ht="19" hidden="1">
      <c r="C10961" s="933"/>
      <c r="D10961" s="933"/>
      <c r="E10961" s="19"/>
      <c r="I10961" s="100"/>
      <c r="M10961" s="100"/>
      <c r="Q10961" s="99"/>
      <c r="R10961" s="340"/>
      <c r="S10961" s="119"/>
      <c r="T10961" s="123"/>
      <c r="U10961" s="119"/>
      <c r="V10961" s="99"/>
      <c r="W10961" s="127"/>
      <c r="X10961" s="99"/>
      <c r="Y10961" s="127"/>
    </row>
    <row r="10962" spans="3:25" ht="19" hidden="1">
      <c r="C10962" s="933"/>
      <c r="D10962" s="933"/>
      <c r="E10962" s="19"/>
      <c r="I10962" s="100"/>
      <c r="M10962" s="100"/>
      <c r="Q10962" s="99"/>
      <c r="R10962" s="340"/>
      <c r="S10962" s="119"/>
      <c r="T10962" s="123"/>
      <c r="U10962" s="119"/>
      <c r="V10962" s="99"/>
      <c r="W10962" s="127"/>
      <c r="X10962" s="99"/>
      <c r="Y10962" s="127"/>
    </row>
    <row r="10963" spans="3:25" ht="19" hidden="1">
      <c r="C10963" s="933"/>
      <c r="D10963" s="933"/>
      <c r="E10963" s="19"/>
      <c r="I10963" s="100"/>
      <c r="M10963" s="100"/>
      <c r="Q10963" s="99"/>
      <c r="R10963" s="340"/>
      <c r="S10963" s="119"/>
      <c r="T10963" s="123"/>
      <c r="U10963" s="119"/>
      <c r="V10963" s="99"/>
      <c r="W10963" s="127"/>
      <c r="X10963" s="99"/>
      <c r="Y10963" s="127"/>
    </row>
    <row r="10964" spans="3:25" ht="19" hidden="1">
      <c r="C10964" s="933"/>
      <c r="D10964" s="933"/>
      <c r="E10964" s="19"/>
      <c r="I10964" s="100"/>
      <c r="M10964" s="100"/>
      <c r="Q10964" s="99"/>
      <c r="R10964" s="340"/>
      <c r="S10964" s="119"/>
      <c r="T10964" s="123"/>
      <c r="U10964" s="119"/>
      <c r="V10964" s="99"/>
      <c r="W10964" s="127"/>
      <c r="X10964" s="99"/>
      <c r="Y10964" s="127"/>
    </row>
    <row r="10965" spans="3:25" ht="19" hidden="1">
      <c r="C10965" s="933"/>
      <c r="D10965" s="933"/>
      <c r="E10965" s="19"/>
      <c r="I10965" s="100"/>
      <c r="M10965" s="100"/>
      <c r="Q10965" s="99"/>
      <c r="R10965" s="340"/>
      <c r="S10965" s="119"/>
      <c r="T10965" s="123"/>
      <c r="U10965" s="119"/>
      <c r="V10965" s="99"/>
      <c r="W10965" s="127"/>
      <c r="X10965" s="99"/>
      <c r="Y10965" s="127"/>
    </row>
    <row r="10966" spans="3:25" ht="19" hidden="1">
      <c r="C10966" s="933"/>
      <c r="D10966" s="933"/>
      <c r="E10966" s="19"/>
      <c r="I10966" s="100"/>
      <c r="M10966" s="100"/>
      <c r="Q10966" s="99"/>
      <c r="R10966" s="340"/>
      <c r="S10966" s="119"/>
      <c r="T10966" s="123"/>
      <c r="U10966" s="119"/>
      <c r="V10966" s="99"/>
      <c r="W10966" s="127"/>
      <c r="X10966" s="99"/>
      <c r="Y10966" s="127"/>
    </row>
    <row r="10967" spans="3:25" ht="19" hidden="1">
      <c r="C10967" s="933"/>
      <c r="D10967" s="933"/>
      <c r="E10967" s="19"/>
      <c r="I10967" s="100"/>
      <c r="M10967" s="100"/>
      <c r="Q10967" s="99"/>
      <c r="R10967" s="340"/>
      <c r="S10967" s="119"/>
      <c r="T10967" s="123"/>
      <c r="U10967" s="119"/>
      <c r="V10967" s="99"/>
      <c r="W10967" s="127"/>
      <c r="X10967" s="99"/>
      <c r="Y10967" s="127"/>
    </row>
    <row r="10968" spans="3:25" ht="19" hidden="1">
      <c r="C10968" s="933"/>
      <c r="D10968" s="933"/>
      <c r="E10968" s="19"/>
      <c r="I10968" s="100"/>
      <c r="M10968" s="100"/>
      <c r="Q10968" s="99"/>
      <c r="R10968" s="340"/>
      <c r="S10968" s="119"/>
      <c r="T10968" s="123"/>
      <c r="U10968" s="119"/>
      <c r="V10968" s="99"/>
      <c r="W10968" s="127"/>
      <c r="X10968" s="99"/>
      <c r="Y10968" s="127"/>
    </row>
    <row r="10969" spans="3:25" ht="19" hidden="1">
      <c r="C10969" s="933"/>
      <c r="D10969" s="933"/>
      <c r="E10969" s="19"/>
      <c r="I10969" s="100"/>
      <c r="M10969" s="100"/>
      <c r="Q10969" s="99"/>
      <c r="R10969" s="340"/>
      <c r="S10969" s="119"/>
      <c r="T10969" s="123"/>
      <c r="U10969" s="119"/>
      <c r="V10969" s="99"/>
      <c r="W10969" s="127"/>
      <c r="X10969" s="99"/>
      <c r="Y10969" s="127"/>
    </row>
    <row r="10970" spans="3:25" ht="19" hidden="1">
      <c r="C10970" s="933"/>
      <c r="D10970" s="933"/>
      <c r="E10970" s="19"/>
      <c r="I10970" s="100"/>
      <c r="M10970" s="100"/>
      <c r="Q10970" s="99"/>
      <c r="R10970" s="340"/>
      <c r="S10970" s="119"/>
      <c r="T10970" s="123"/>
      <c r="U10970" s="119"/>
      <c r="V10970" s="99"/>
      <c r="W10970" s="127"/>
      <c r="X10970" s="99"/>
      <c r="Y10970" s="127"/>
    </row>
    <row r="10971" spans="3:25" ht="19" hidden="1">
      <c r="C10971" s="933"/>
      <c r="D10971" s="933"/>
      <c r="E10971" s="19"/>
      <c r="I10971" s="100"/>
      <c r="M10971" s="100"/>
      <c r="Q10971" s="99"/>
      <c r="R10971" s="340"/>
      <c r="S10971" s="119"/>
      <c r="T10971" s="123"/>
      <c r="U10971" s="119"/>
      <c r="V10971" s="99"/>
      <c r="W10971" s="127"/>
      <c r="X10971" s="99"/>
      <c r="Y10971" s="127"/>
    </row>
    <row r="10972" spans="3:25" ht="19" hidden="1">
      <c r="C10972" s="933"/>
      <c r="D10972" s="933"/>
      <c r="E10972" s="19"/>
      <c r="I10972" s="100"/>
      <c r="M10972" s="100"/>
      <c r="Q10972" s="99"/>
      <c r="R10972" s="340"/>
      <c r="S10972" s="119"/>
      <c r="T10972" s="123"/>
      <c r="U10972" s="119"/>
      <c r="V10972" s="99"/>
      <c r="W10972" s="127"/>
      <c r="X10972" s="99"/>
      <c r="Y10972" s="127"/>
    </row>
    <row r="10973" spans="3:25" ht="19" hidden="1">
      <c r="C10973" s="933"/>
      <c r="D10973" s="933"/>
      <c r="E10973" s="19"/>
      <c r="I10973" s="100"/>
      <c r="M10973" s="100"/>
      <c r="Q10973" s="99"/>
      <c r="R10973" s="340"/>
      <c r="S10973" s="119"/>
      <c r="T10973" s="123"/>
      <c r="U10973" s="119"/>
      <c r="V10973" s="99"/>
      <c r="W10973" s="127"/>
      <c r="X10973" s="99"/>
      <c r="Y10973" s="127"/>
    </row>
    <row r="10974" spans="3:25" ht="19" hidden="1">
      <c r="C10974" s="933"/>
      <c r="D10974" s="933"/>
      <c r="E10974" s="19"/>
      <c r="I10974" s="100"/>
      <c r="M10974" s="100"/>
      <c r="Q10974" s="99"/>
      <c r="R10974" s="340"/>
      <c r="S10974" s="119"/>
      <c r="T10974" s="123"/>
      <c r="U10974" s="119"/>
      <c r="V10974" s="99"/>
      <c r="W10974" s="127"/>
      <c r="X10974" s="99"/>
      <c r="Y10974" s="127"/>
    </row>
    <row r="10975" spans="3:25" ht="19" hidden="1">
      <c r="C10975" s="933"/>
      <c r="D10975" s="933"/>
      <c r="E10975" s="19"/>
      <c r="I10975" s="100"/>
      <c r="M10975" s="100"/>
      <c r="Q10975" s="99"/>
      <c r="R10975" s="340"/>
      <c r="S10975" s="119"/>
      <c r="T10975" s="123"/>
      <c r="U10975" s="119"/>
      <c r="V10975" s="99"/>
      <c r="W10975" s="127"/>
      <c r="X10975" s="99"/>
      <c r="Y10975" s="127"/>
    </row>
    <row r="10976" spans="3:25" ht="19" hidden="1">
      <c r="C10976" s="933"/>
      <c r="D10976" s="933"/>
      <c r="E10976" s="19"/>
      <c r="I10976" s="100"/>
      <c r="M10976" s="100"/>
      <c r="Q10976" s="99"/>
      <c r="R10976" s="340"/>
      <c r="S10976" s="119"/>
      <c r="T10976" s="123"/>
      <c r="U10976" s="119"/>
      <c r="V10976" s="99"/>
      <c r="W10976" s="127"/>
      <c r="X10976" s="99"/>
      <c r="Y10976" s="127"/>
    </row>
    <row r="10977" spans="3:25" ht="19" hidden="1">
      <c r="C10977" s="933"/>
      <c r="D10977" s="933"/>
      <c r="E10977" s="19"/>
      <c r="I10977" s="100"/>
      <c r="M10977" s="100"/>
      <c r="Q10977" s="99"/>
      <c r="R10977" s="340"/>
      <c r="S10977" s="119"/>
      <c r="T10977" s="123"/>
      <c r="U10977" s="119"/>
      <c r="V10977" s="99"/>
      <c r="W10977" s="127"/>
      <c r="X10977" s="99"/>
      <c r="Y10977" s="127"/>
    </row>
    <row r="10978" spans="3:25" ht="19" hidden="1">
      <c r="C10978" s="933"/>
      <c r="D10978" s="933"/>
      <c r="E10978" s="19"/>
      <c r="I10978" s="100"/>
      <c r="M10978" s="100"/>
      <c r="Q10978" s="99"/>
      <c r="R10978" s="340"/>
      <c r="S10978" s="119"/>
      <c r="T10978" s="123"/>
      <c r="U10978" s="119"/>
      <c r="V10978" s="99"/>
      <c r="W10978" s="127"/>
      <c r="X10978" s="99"/>
      <c r="Y10978" s="127"/>
    </row>
    <row r="10979" spans="3:25" ht="19" hidden="1">
      <c r="C10979" s="933"/>
      <c r="D10979" s="933"/>
      <c r="E10979" s="19"/>
      <c r="I10979" s="100"/>
      <c r="M10979" s="100"/>
      <c r="Q10979" s="99"/>
      <c r="R10979" s="340"/>
      <c r="S10979" s="119"/>
      <c r="T10979" s="123"/>
      <c r="U10979" s="119"/>
      <c r="V10979" s="99"/>
      <c r="W10979" s="127"/>
      <c r="X10979" s="99"/>
      <c r="Y10979" s="127"/>
    </row>
    <row r="10980" spans="3:25" ht="19" hidden="1">
      <c r="C10980" s="933"/>
      <c r="D10980" s="933"/>
      <c r="E10980" s="19"/>
      <c r="I10980" s="100"/>
      <c r="M10980" s="100"/>
      <c r="Q10980" s="99"/>
      <c r="R10980" s="340"/>
      <c r="S10980" s="119"/>
      <c r="T10980" s="123"/>
      <c r="U10980" s="119"/>
      <c r="V10980" s="99"/>
      <c r="W10980" s="127"/>
      <c r="X10980" s="99"/>
      <c r="Y10980" s="127"/>
    </row>
    <row r="10981" spans="3:25" ht="19" hidden="1">
      <c r="C10981" s="933"/>
      <c r="D10981" s="933"/>
      <c r="E10981" s="19"/>
      <c r="I10981" s="100"/>
      <c r="M10981" s="100"/>
      <c r="Q10981" s="99"/>
      <c r="R10981" s="340"/>
      <c r="S10981" s="119"/>
      <c r="T10981" s="123"/>
      <c r="U10981" s="119"/>
      <c r="V10981" s="99"/>
      <c r="W10981" s="127"/>
      <c r="X10981" s="99"/>
      <c r="Y10981" s="127"/>
    </row>
    <row r="10982" spans="3:25" ht="19" hidden="1">
      <c r="C10982" s="933"/>
      <c r="D10982" s="933"/>
      <c r="E10982" s="19"/>
      <c r="I10982" s="100"/>
      <c r="M10982" s="100"/>
      <c r="Q10982" s="99"/>
      <c r="R10982" s="340"/>
      <c r="S10982" s="119"/>
      <c r="T10982" s="123"/>
      <c r="U10982" s="119"/>
      <c r="V10982" s="99"/>
      <c r="W10982" s="127"/>
      <c r="X10982" s="99"/>
      <c r="Y10982" s="127"/>
    </row>
    <row r="10983" spans="3:25" ht="19" hidden="1">
      <c r="C10983" s="933"/>
      <c r="D10983" s="933"/>
      <c r="E10983" s="19"/>
      <c r="I10983" s="100"/>
      <c r="M10983" s="100"/>
      <c r="Q10983" s="99"/>
      <c r="R10983" s="340"/>
      <c r="S10983" s="119"/>
      <c r="T10983" s="123"/>
      <c r="U10983" s="119"/>
      <c r="V10983" s="99"/>
      <c r="W10983" s="127"/>
      <c r="X10983" s="99"/>
      <c r="Y10983" s="127"/>
    </row>
    <row r="10984" spans="3:25" ht="19" hidden="1">
      <c r="C10984" s="933"/>
      <c r="D10984" s="933"/>
      <c r="E10984" s="19"/>
      <c r="I10984" s="100"/>
      <c r="M10984" s="100"/>
      <c r="Q10984" s="99"/>
      <c r="R10984" s="340"/>
      <c r="S10984" s="119"/>
      <c r="T10984" s="123"/>
      <c r="U10984" s="119"/>
      <c r="V10984" s="99"/>
      <c r="W10984" s="127"/>
      <c r="X10984" s="99"/>
      <c r="Y10984" s="127"/>
    </row>
    <row r="10985" spans="3:25" ht="19" hidden="1">
      <c r="C10985" s="933"/>
      <c r="D10985" s="933"/>
      <c r="E10985" s="19"/>
      <c r="I10985" s="100"/>
      <c r="M10985" s="100"/>
      <c r="Q10985" s="99"/>
      <c r="R10985" s="340"/>
      <c r="S10985" s="119"/>
      <c r="T10985" s="123"/>
      <c r="U10985" s="119"/>
      <c r="V10985" s="99"/>
      <c r="W10985" s="127"/>
      <c r="X10985" s="99"/>
      <c r="Y10985" s="127"/>
    </row>
    <row r="10986" spans="3:25" ht="19" hidden="1">
      <c r="C10986" s="933"/>
      <c r="D10986" s="933"/>
      <c r="E10986" s="19"/>
      <c r="I10986" s="100"/>
      <c r="M10986" s="100"/>
      <c r="Q10986" s="99"/>
      <c r="R10986" s="340"/>
      <c r="S10986" s="119"/>
      <c r="T10986" s="123"/>
      <c r="U10986" s="119"/>
      <c r="V10986" s="99"/>
      <c r="W10986" s="127"/>
      <c r="X10986" s="99"/>
      <c r="Y10986" s="127"/>
    </row>
    <row r="10987" spans="3:25" ht="19" hidden="1">
      <c r="C10987" s="933"/>
      <c r="D10987" s="933"/>
      <c r="E10987" s="19"/>
      <c r="I10987" s="100"/>
      <c r="M10987" s="100"/>
      <c r="Q10987" s="99"/>
      <c r="R10987" s="340"/>
      <c r="S10987" s="119"/>
      <c r="T10987" s="123"/>
      <c r="U10987" s="119"/>
      <c r="V10987" s="99"/>
      <c r="W10987" s="127"/>
      <c r="X10987" s="99"/>
      <c r="Y10987" s="127"/>
    </row>
    <row r="10988" spans="3:25" ht="19" hidden="1">
      <c r="C10988" s="933"/>
      <c r="D10988" s="933"/>
      <c r="E10988" s="19"/>
      <c r="I10988" s="100"/>
      <c r="M10988" s="100"/>
      <c r="Q10988" s="99"/>
      <c r="R10988" s="340"/>
      <c r="S10988" s="119"/>
      <c r="T10988" s="123"/>
      <c r="U10988" s="119"/>
      <c r="V10988" s="99"/>
      <c r="W10988" s="127"/>
      <c r="X10988" s="99"/>
      <c r="Y10988" s="127"/>
    </row>
    <row r="10989" spans="3:25" ht="19" hidden="1">
      <c r="C10989" s="933"/>
      <c r="D10989" s="933"/>
      <c r="E10989" s="19"/>
      <c r="I10989" s="100"/>
      <c r="M10989" s="100"/>
      <c r="Q10989" s="99"/>
      <c r="R10989" s="340"/>
      <c r="S10989" s="119"/>
      <c r="T10989" s="123"/>
      <c r="U10989" s="119"/>
      <c r="V10989" s="99"/>
      <c r="W10989" s="127"/>
      <c r="X10989" s="99"/>
      <c r="Y10989" s="127"/>
    </row>
    <row r="10990" spans="3:25" ht="19" hidden="1">
      <c r="C10990" s="933"/>
      <c r="D10990" s="933"/>
      <c r="E10990" s="19"/>
      <c r="I10990" s="100"/>
      <c r="M10990" s="100"/>
      <c r="Q10990" s="99"/>
      <c r="R10990" s="340"/>
      <c r="S10990" s="119"/>
      <c r="T10990" s="123"/>
      <c r="U10990" s="119"/>
      <c r="V10990" s="99"/>
      <c r="W10990" s="127"/>
      <c r="X10990" s="99"/>
      <c r="Y10990" s="127"/>
    </row>
    <row r="10991" spans="3:25" ht="19" hidden="1">
      <c r="C10991" s="933"/>
      <c r="D10991" s="933"/>
      <c r="E10991" s="19"/>
      <c r="I10991" s="100"/>
      <c r="M10991" s="100"/>
      <c r="Q10991" s="99"/>
      <c r="R10991" s="340"/>
      <c r="S10991" s="119"/>
      <c r="T10991" s="123"/>
      <c r="U10991" s="119"/>
      <c r="V10991" s="99"/>
      <c r="W10991" s="127"/>
      <c r="X10991" s="99"/>
      <c r="Y10991" s="127"/>
    </row>
    <row r="10992" spans="3:25" ht="19" hidden="1">
      <c r="C10992" s="933"/>
      <c r="D10992" s="933"/>
      <c r="E10992" s="19"/>
      <c r="I10992" s="100"/>
      <c r="M10992" s="100"/>
      <c r="Q10992" s="99"/>
      <c r="R10992" s="340"/>
      <c r="S10992" s="119"/>
      <c r="T10992" s="123"/>
      <c r="U10992" s="119"/>
      <c r="V10992" s="99"/>
      <c r="W10992" s="127"/>
      <c r="X10992" s="99"/>
      <c r="Y10992" s="127"/>
    </row>
    <row r="10993" spans="3:25" ht="19" hidden="1">
      <c r="C10993" s="933"/>
      <c r="D10993" s="933"/>
      <c r="E10993" s="19"/>
      <c r="I10993" s="100"/>
      <c r="M10993" s="100"/>
      <c r="Q10993" s="99"/>
      <c r="R10993" s="340"/>
      <c r="S10993" s="119"/>
      <c r="T10993" s="123"/>
      <c r="U10993" s="119"/>
      <c r="V10993" s="99"/>
      <c r="W10993" s="127"/>
      <c r="X10993" s="99"/>
      <c r="Y10993" s="127"/>
    </row>
    <row r="10994" spans="3:25" ht="19" hidden="1">
      <c r="C10994" s="933"/>
      <c r="D10994" s="933"/>
      <c r="E10994" s="19"/>
      <c r="I10994" s="100"/>
      <c r="M10994" s="100"/>
      <c r="Q10994" s="99"/>
      <c r="R10994" s="340"/>
      <c r="S10994" s="119"/>
      <c r="T10994" s="123"/>
      <c r="U10994" s="119"/>
      <c r="V10994" s="99"/>
      <c r="W10994" s="127"/>
      <c r="X10994" s="99"/>
      <c r="Y10994" s="127"/>
    </row>
    <row r="10995" spans="3:25" ht="19" hidden="1">
      <c r="C10995" s="933"/>
      <c r="D10995" s="933"/>
      <c r="E10995" s="19"/>
      <c r="I10995" s="100"/>
      <c r="M10995" s="100"/>
      <c r="Q10995" s="99"/>
      <c r="R10995" s="340"/>
      <c r="S10995" s="119"/>
      <c r="T10995" s="123"/>
      <c r="U10995" s="119"/>
      <c r="V10995" s="99"/>
      <c r="W10995" s="127"/>
      <c r="X10995" s="99"/>
      <c r="Y10995" s="127"/>
    </row>
    <row r="10996" spans="3:25" ht="19" hidden="1">
      <c r="C10996" s="933"/>
      <c r="D10996" s="933"/>
      <c r="E10996" s="19"/>
      <c r="I10996" s="100"/>
      <c r="M10996" s="100"/>
      <c r="Q10996" s="99"/>
      <c r="R10996" s="340"/>
      <c r="S10996" s="119"/>
      <c r="T10996" s="123"/>
      <c r="U10996" s="119"/>
      <c r="V10996" s="99"/>
      <c r="W10996" s="127"/>
      <c r="X10996" s="99"/>
      <c r="Y10996" s="127"/>
    </row>
    <row r="10997" spans="3:25" ht="19" hidden="1">
      <c r="C10997" s="933"/>
      <c r="D10997" s="933"/>
      <c r="E10997" s="19"/>
      <c r="I10997" s="100"/>
      <c r="M10997" s="100"/>
      <c r="Q10997" s="99"/>
      <c r="R10997" s="340"/>
      <c r="S10997" s="119"/>
      <c r="T10997" s="123"/>
      <c r="U10997" s="119"/>
      <c r="V10997" s="99"/>
      <c r="W10997" s="127"/>
      <c r="X10997" s="99"/>
      <c r="Y10997" s="127"/>
    </row>
    <row r="10998" spans="3:25" ht="19" hidden="1">
      <c r="C10998" s="933"/>
      <c r="D10998" s="933"/>
      <c r="E10998" s="19"/>
      <c r="I10998" s="100"/>
      <c r="M10998" s="100"/>
      <c r="Q10998" s="99"/>
      <c r="R10998" s="340"/>
      <c r="S10998" s="119"/>
      <c r="T10998" s="123"/>
      <c r="U10998" s="119"/>
      <c r="V10998" s="99"/>
      <c r="W10998" s="127"/>
      <c r="X10998" s="99"/>
      <c r="Y10998" s="127"/>
    </row>
    <row r="10999" spans="3:25" ht="19" hidden="1">
      <c r="C10999" s="933"/>
      <c r="D10999" s="933"/>
      <c r="E10999" s="19"/>
      <c r="I10999" s="100"/>
      <c r="M10999" s="100"/>
      <c r="Q10999" s="99"/>
      <c r="R10999" s="340"/>
      <c r="S10999" s="119"/>
      <c r="T10999" s="123"/>
      <c r="U10999" s="119"/>
      <c r="V10999" s="99"/>
      <c r="W10999" s="127"/>
      <c r="X10999" s="99"/>
      <c r="Y10999" s="127"/>
    </row>
    <row r="11000" spans="3:25" ht="19" hidden="1">
      <c r="C11000" s="933"/>
      <c r="D11000" s="933"/>
      <c r="E11000" s="19"/>
      <c r="I11000" s="100"/>
      <c r="M11000" s="100"/>
      <c r="Q11000" s="99"/>
      <c r="R11000" s="340"/>
      <c r="S11000" s="119"/>
      <c r="T11000" s="123"/>
      <c r="U11000" s="119"/>
      <c r="V11000" s="99"/>
      <c r="W11000" s="127"/>
      <c r="X11000" s="99"/>
      <c r="Y11000" s="127"/>
    </row>
    <row r="11001" spans="3:25" ht="19" hidden="1">
      <c r="C11001" s="933"/>
      <c r="D11001" s="933"/>
      <c r="E11001" s="19"/>
      <c r="I11001" s="100"/>
      <c r="M11001" s="100"/>
      <c r="Q11001" s="99"/>
      <c r="R11001" s="340"/>
      <c r="S11001" s="119"/>
      <c r="T11001" s="123"/>
      <c r="U11001" s="119"/>
      <c r="V11001" s="99"/>
      <c r="W11001" s="127"/>
      <c r="X11001" s="99"/>
      <c r="Y11001" s="127"/>
    </row>
    <row r="11002" spans="3:25" ht="19" hidden="1">
      <c r="C11002" s="933"/>
      <c r="D11002" s="933"/>
      <c r="E11002" s="19"/>
      <c r="I11002" s="100"/>
      <c r="M11002" s="100"/>
      <c r="Q11002" s="99"/>
      <c r="R11002" s="340"/>
      <c r="S11002" s="119"/>
      <c r="T11002" s="123"/>
      <c r="U11002" s="119"/>
      <c r="V11002" s="99"/>
      <c r="W11002" s="127"/>
      <c r="X11002" s="99"/>
      <c r="Y11002" s="127"/>
    </row>
    <row r="11003" spans="3:25" ht="19" hidden="1">
      <c r="C11003" s="933"/>
      <c r="D11003" s="933"/>
      <c r="E11003" s="19"/>
      <c r="I11003" s="100"/>
      <c r="M11003" s="100"/>
      <c r="Q11003" s="99"/>
      <c r="R11003" s="340"/>
      <c r="S11003" s="119"/>
      <c r="T11003" s="123"/>
      <c r="U11003" s="119"/>
      <c r="V11003" s="99"/>
      <c r="W11003" s="127"/>
      <c r="X11003" s="99"/>
      <c r="Y11003" s="127"/>
    </row>
    <row r="11004" spans="3:25" ht="19" hidden="1">
      <c r="C11004" s="933"/>
      <c r="D11004" s="933"/>
      <c r="E11004" s="19"/>
      <c r="I11004" s="100"/>
      <c r="M11004" s="100"/>
      <c r="Q11004" s="99"/>
      <c r="R11004" s="340"/>
      <c r="S11004" s="119"/>
      <c r="T11004" s="123"/>
      <c r="U11004" s="119"/>
      <c r="V11004" s="99"/>
      <c r="W11004" s="127"/>
      <c r="X11004" s="99"/>
      <c r="Y11004" s="127"/>
    </row>
    <row r="11005" spans="3:25" ht="19" hidden="1">
      <c r="C11005" s="933"/>
      <c r="D11005" s="933"/>
      <c r="E11005" s="19"/>
      <c r="I11005" s="100"/>
      <c r="M11005" s="100"/>
      <c r="Q11005" s="99"/>
      <c r="R11005" s="340"/>
      <c r="S11005" s="119"/>
      <c r="T11005" s="123"/>
      <c r="U11005" s="119"/>
      <c r="V11005" s="99"/>
      <c r="W11005" s="127"/>
      <c r="X11005" s="99"/>
      <c r="Y11005" s="127"/>
    </row>
    <row r="11006" spans="3:25" ht="19" hidden="1">
      <c r="C11006" s="933"/>
      <c r="D11006" s="933"/>
      <c r="E11006" s="19"/>
      <c r="I11006" s="100"/>
      <c r="M11006" s="100"/>
      <c r="Q11006" s="99"/>
      <c r="R11006" s="340"/>
      <c r="S11006" s="119"/>
      <c r="T11006" s="123"/>
      <c r="U11006" s="119"/>
      <c r="V11006" s="99"/>
      <c r="W11006" s="127"/>
      <c r="X11006" s="99"/>
      <c r="Y11006" s="127"/>
    </row>
    <row r="11007" spans="3:25" ht="19" hidden="1">
      <c r="C11007" s="933"/>
      <c r="D11007" s="933"/>
      <c r="E11007" s="19"/>
      <c r="I11007" s="100"/>
      <c r="M11007" s="100"/>
      <c r="Q11007" s="99"/>
      <c r="R11007" s="340"/>
      <c r="S11007" s="119"/>
      <c r="T11007" s="123"/>
      <c r="U11007" s="119"/>
      <c r="V11007" s="99"/>
      <c r="W11007" s="127"/>
      <c r="X11007" s="99"/>
      <c r="Y11007" s="127"/>
    </row>
    <row r="11008" spans="3:25" ht="19" hidden="1">
      <c r="C11008" s="933"/>
      <c r="D11008" s="933"/>
      <c r="E11008" s="19"/>
      <c r="I11008" s="100"/>
      <c r="M11008" s="100"/>
      <c r="Q11008" s="99"/>
      <c r="R11008" s="340"/>
      <c r="S11008" s="119"/>
      <c r="T11008" s="123"/>
      <c r="U11008" s="119"/>
      <c r="V11008" s="99"/>
      <c r="W11008" s="127"/>
      <c r="X11008" s="99"/>
      <c r="Y11008" s="127"/>
    </row>
    <row r="11009" spans="3:25" ht="19" hidden="1">
      <c r="C11009" s="933"/>
      <c r="D11009" s="933"/>
      <c r="E11009" s="19"/>
      <c r="I11009" s="100"/>
      <c r="M11009" s="100"/>
      <c r="Q11009" s="99"/>
      <c r="R11009" s="340"/>
      <c r="S11009" s="119"/>
      <c r="T11009" s="123"/>
      <c r="U11009" s="119"/>
      <c r="V11009" s="99"/>
      <c r="W11009" s="127"/>
      <c r="X11009" s="99"/>
      <c r="Y11009" s="127"/>
    </row>
    <row r="11010" spans="3:25" ht="19" hidden="1">
      <c r="C11010" s="933"/>
      <c r="D11010" s="933"/>
      <c r="E11010" s="19"/>
      <c r="I11010" s="100"/>
      <c r="M11010" s="100"/>
      <c r="Q11010" s="99"/>
      <c r="R11010" s="340"/>
      <c r="S11010" s="119"/>
      <c r="T11010" s="123"/>
      <c r="U11010" s="119"/>
      <c r="V11010" s="99"/>
      <c r="W11010" s="127"/>
      <c r="X11010" s="99"/>
      <c r="Y11010" s="127"/>
    </row>
    <row r="11011" spans="3:25" ht="19" hidden="1">
      <c r="C11011" s="933"/>
      <c r="D11011" s="933"/>
      <c r="E11011" s="19"/>
      <c r="I11011" s="100"/>
      <c r="M11011" s="100"/>
      <c r="Q11011" s="99"/>
      <c r="R11011" s="340"/>
      <c r="S11011" s="119"/>
      <c r="T11011" s="123"/>
      <c r="U11011" s="119"/>
      <c r="V11011" s="99"/>
      <c r="W11011" s="127"/>
      <c r="X11011" s="99"/>
      <c r="Y11011" s="127"/>
    </row>
    <row r="11012" spans="3:25" ht="19" hidden="1">
      <c r="C11012" s="933"/>
      <c r="D11012" s="933"/>
      <c r="E11012" s="19"/>
      <c r="I11012" s="100"/>
      <c r="M11012" s="100"/>
      <c r="Q11012" s="99"/>
      <c r="R11012" s="340"/>
      <c r="S11012" s="119"/>
      <c r="T11012" s="123"/>
      <c r="U11012" s="119"/>
      <c r="V11012" s="99"/>
      <c r="W11012" s="127"/>
      <c r="X11012" s="99"/>
      <c r="Y11012" s="127"/>
    </row>
    <row r="11013" spans="3:25" ht="19" hidden="1">
      <c r="C11013" s="933"/>
      <c r="D11013" s="933"/>
      <c r="E11013" s="19"/>
      <c r="I11013" s="100"/>
      <c r="M11013" s="100"/>
      <c r="Q11013" s="99"/>
      <c r="R11013" s="340"/>
      <c r="S11013" s="119"/>
      <c r="T11013" s="123"/>
      <c r="U11013" s="119"/>
      <c r="V11013" s="99"/>
      <c r="W11013" s="127"/>
      <c r="X11013" s="99"/>
      <c r="Y11013" s="127"/>
    </row>
    <row r="11014" spans="3:25" ht="19" hidden="1">
      <c r="C11014" s="933"/>
      <c r="D11014" s="933"/>
      <c r="E11014" s="19"/>
      <c r="I11014" s="100"/>
      <c r="M11014" s="100"/>
      <c r="Q11014" s="99"/>
      <c r="R11014" s="340"/>
      <c r="S11014" s="119"/>
      <c r="T11014" s="123"/>
      <c r="U11014" s="119"/>
      <c r="V11014" s="99"/>
      <c r="W11014" s="127"/>
      <c r="X11014" s="99"/>
      <c r="Y11014" s="127"/>
    </row>
    <row r="11015" spans="3:25" ht="19" hidden="1">
      <c r="C11015" s="933"/>
      <c r="D11015" s="933"/>
      <c r="E11015" s="19"/>
      <c r="I11015" s="100"/>
      <c r="M11015" s="100"/>
      <c r="Q11015" s="99"/>
      <c r="R11015" s="340"/>
      <c r="S11015" s="119"/>
      <c r="T11015" s="123"/>
      <c r="U11015" s="119"/>
      <c r="V11015" s="99"/>
      <c r="W11015" s="127"/>
      <c r="X11015" s="99"/>
      <c r="Y11015" s="127"/>
    </row>
    <row r="11016" spans="3:25" ht="19" hidden="1">
      <c r="C11016" s="933"/>
      <c r="D11016" s="933"/>
      <c r="E11016" s="19"/>
      <c r="I11016" s="100"/>
      <c r="M11016" s="100"/>
      <c r="Q11016" s="99"/>
      <c r="R11016" s="340"/>
      <c r="S11016" s="119"/>
      <c r="T11016" s="123"/>
      <c r="U11016" s="119"/>
      <c r="V11016" s="99"/>
      <c r="W11016" s="127"/>
      <c r="X11016" s="99"/>
      <c r="Y11016" s="127"/>
    </row>
    <row r="11017" spans="3:25" ht="19" hidden="1">
      <c r="C11017" s="933"/>
      <c r="D11017" s="933"/>
      <c r="E11017" s="19"/>
      <c r="I11017" s="100"/>
      <c r="M11017" s="100"/>
      <c r="Q11017" s="99"/>
      <c r="R11017" s="340"/>
      <c r="S11017" s="119"/>
      <c r="T11017" s="123"/>
      <c r="U11017" s="119"/>
      <c r="V11017" s="99"/>
      <c r="W11017" s="127"/>
      <c r="X11017" s="99"/>
      <c r="Y11017" s="127"/>
    </row>
    <row r="11018" spans="3:25" ht="19" hidden="1">
      <c r="C11018" s="933"/>
      <c r="D11018" s="933"/>
      <c r="E11018" s="19"/>
      <c r="I11018" s="100"/>
      <c r="M11018" s="100"/>
      <c r="Q11018" s="99"/>
      <c r="R11018" s="340"/>
      <c r="S11018" s="119"/>
      <c r="T11018" s="123"/>
      <c r="U11018" s="119"/>
      <c r="V11018" s="99"/>
      <c r="W11018" s="127"/>
      <c r="X11018" s="99"/>
      <c r="Y11018" s="127"/>
    </row>
    <row r="11019" spans="3:25" ht="19" hidden="1">
      <c r="C11019" s="933"/>
      <c r="D11019" s="933"/>
      <c r="E11019" s="19"/>
      <c r="I11019" s="100"/>
      <c r="M11019" s="100"/>
      <c r="Q11019" s="99"/>
      <c r="R11019" s="340"/>
      <c r="S11019" s="119"/>
      <c r="T11019" s="123"/>
      <c r="U11019" s="119"/>
      <c r="V11019" s="99"/>
      <c r="W11019" s="127"/>
      <c r="X11019" s="99"/>
      <c r="Y11019" s="127"/>
    </row>
    <row r="11020" spans="3:25" ht="19" hidden="1">
      <c r="C11020" s="933"/>
      <c r="D11020" s="933"/>
      <c r="E11020" s="19"/>
      <c r="I11020" s="100"/>
      <c r="M11020" s="100"/>
      <c r="Q11020" s="99"/>
      <c r="R11020" s="340"/>
      <c r="S11020" s="119"/>
      <c r="T11020" s="123"/>
      <c r="U11020" s="119"/>
      <c r="V11020" s="99"/>
      <c r="W11020" s="127"/>
      <c r="X11020" s="99"/>
      <c r="Y11020" s="127"/>
    </row>
    <row r="11021" spans="3:25" ht="19" hidden="1">
      <c r="C11021" s="933"/>
      <c r="D11021" s="933"/>
      <c r="E11021" s="19"/>
      <c r="I11021" s="100"/>
      <c r="M11021" s="100"/>
      <c r="Q11021" s="99"/>
      <c r="R11021" s="340"/>
      <c r="S11021" s="119"/>
      <c r="T11021" s="123"/>
      <c r="U11021" s="119"/>
      <c r="V11021" s="99"/>
      <c r="W11021" s="127"/>
      <c r="X11021" s="99"/>
      <c r="Y11021" s="127"/>
    </row>
    <row r="11022" spans="3:25" ht="19" hidden="1">
      <c r="C11022" s="933"/>
      <c r="D11022" s="933"/>
      <c r="E11022" s="19"/>
      <c r="I11022" s="100"/>
      <c r="M11022" s="100"/>
      <c r="Q11022" s="99"/>
      <c r="R11022" s="340"/>
      <c r="S11022" s="119"/>
      <c r="T11022" s="123"/>
      <c r="U11022" s="119"/>
      <c r="V11022" s="99"/>
      <c r="W11022" s="127"/>
      <c r="X11022" s="99"/>
      <c r="Y11022" s="127"/>
    </row>
    <row r="11023" spans="3:25" ht="19" hidden="1">
      <c r="C11023" s="933"/>
      <c r="D11023" s="933"/>
      <c r="E11023" s="19"/>
      <c r="I11023" s="100"/>
      <c r="M11023" s="100"/>
      <c r="Q11023" s="99"/>
      <c r="R11023" s="340"/>
      <c r="S11023" s="119"/>
      <c r="T11023" s="123"/>
      <c r="U11023" s="119"/>
      <c r="V11023" s="99"/>
      <c r="W11023" s="127"/>
      <c r="X11023" s="99"/>
      <c r="Y11023" s="127"/>
    </row>
    <row r="11024" spans="3:25" ht="19" hidden="1">
      <c r="C11024" s="933"/>
      <c r="D11024" s="933"/>
      <c r="E11024" s="19"/>
      <c r="I11024" s="100"/>
      <c r="M11024" s="100"/>
      <c r="Q11024" s="99"/>
      <c r="R11024" s="340"/>
      <c r="S11024" s="119"/>
      <c r="T11024" s="123"/>
      <c r="U11024" s="119"/>
      <c r="V11024" s="99"/>
      <c r="W11024" s="127"/>
      <c r="X11024" s="99"/>
      <c r="Y11024" s="127"/>
    </row>
    <row r="11025" spans="3:25" ht="19" hidden="1">
      <c r="C11025" s="933"/>
      <c r="D11025" s="933"/>
      <c r="E11025" s="19"/>
      <c r="I11025" s="100"/>
      <c r="M11025" s="100"/>
      <c r="Q11025" s="99"/>
      <c r="R11025" s="340"/>
      <c r="S11025" s="119"/>
      <c r="T11025" s="123"/>
      <c r="U11025" s="119"/>
      <c r="V11025" s="99"/>
      <c r="W11025" s="127"/>
      <c r="X11025" s="99"/>
      <c r="Y11025" s="127"/>
    </row>
    <row r="11026" spans="3:25" ht="19" hidden="1">
      <c r="C11026" s="933"/>
      <c r="D11026" s="933"/>
      <c r="E11026" s="19"/>
      <c r="I11026" s="100"/>
      <c r="M11026" s="100"/>
      <c r="Q11026" s="99"/>
      <c r="R11026" s="340"/>
      <c r="S11026" s="119"/>
      <c r="T11026" s="123"/>
      <c r="U11026" s="119"/>
      <c r="V11026" s="99"/>
      <c r="W11026" s="127"/>
      <c r="X11026" s="99"/>
      <c r="Y11026" s="127"/>
    </row>
    <row r="11027" spans="3:25" ht="19" hidden="1">
      <c r="C11027" s="933"/>
      <c r="D11027" s="933"/>
      <c r="E11027" s="19"/>
      <c r="I11027" s="100"/>
      <c r="M11027" s="100"/>
      <c r="Q11027" s="99"/>
      <c r="R11027" s="340"/>
      <c r="S11027" s="119"/>
      <c r="T11027" s="123"/>
      <c r="U11027" s="119"/>
      <c r="V11027" s="99"/>
      <c r="W11027" s="127"/>
      <c r="X11027" s="99"/>
      <c r="Y11027" s="127"/>
    </row>
    <row r="11028" spans="3:25" ht="19" hidden="1">
      <c r="C11028" s="933"/>
      <c r="D11028" s="933"/>
      <c r="E11028" s="19"/>
      <c r="I11028" s="100"/>
      <c r="M11028" s="100"/>
      <c r="Q11028" s="99"/>
      <c r="R11028" s="340"/>
      <c r="S11028" s="119"/>
      <c r="T11028" s="123"/>
      <c r="U11028" s="119"/>
      <c r="V11028" s="99"/>
      <c r="W11028" s="127"/>
      <c r="X11028" s="99"/>
      <c r="Y11028" s="127"/>
    </row>
    <row r="11029" spans="3:25" ht="19" hidden="1">
      <c r="C11029" s="933"/>
      <c r="D11029" s="933"/>
      <c r="E11029" s="19"/>
      <c r="I11029" s="100"/>
      <c r="M11029" s="100"/>
      <c r="Q11029" s="99"/>
      <c r="R11029" s="340"/>
      <c r="S11029" s="119"/>
      <c r="T11029" s="123"/>
      <c r="U11029" s="119"/>
      <c r="V11029" s="99"/>
      <c r="W11029" s="127"/>
      <c r="X11029" s="99"/>
      <c r="Y11029" s="127"/>
    </row>
    <row r="11030" spans="3:25" ht="19" hidden="1">
      <c r="C11030" s="933"/>
      <c r="D11030" s="933"/>
      <c r="E11030" s="19"/>
      <c r="I11030" s="100"/>
      <c r="M11030" s="100"/>
      <c r="Q11030" s="99"/>
      <c r="R11030" s="340"/>
      <c r="S11030" s="119"/>
      <c r="T11030" s="123"/>
      <c r="U11030" s="119"/>
      <c r="V11030" s="99"/>
      <c r="W11030" s="127"/>
      <c r="X11030" s="99"/>
      <c r="Y11030" s="127"/>
    </row>
    <row r="11031" spans="3:25" ht="19" hidden="1">
      <c r="C11031" s="933"/>
      <c r="D11031" s="933"/>
      <c r="E11031" s="19"/>
      <c r="I11031" s="100"/>
      <c r="M11031" s="100"/>
      <c r="Q11031" s="99"/>
      <c r="R11031" s="340"/>
      <c r="S11031" s="119"/>
      <c r="T11031" s="123"/>
      <c r="U11031" s="119"/>
      <c r="V11031" s="99"/>
      <c r="W11031" s="127"/>
      <c r="X11031" s="99"/>
      <c r="Y11031" s="127"/>
    </row>
    <row r="11032" spans="3:25" ht="19" hidden="1">
      <c r="C11032" s="933"/>
      <c r="D11032" s="933"/>
      <c r="E11032" s="19"/>
      <c r="I11032" s="100"/>
      <c r="M11032" s="100"/>
      <c r="Q11032" s="99"/>
      <c r="R11032" s="340"/>
      <c r="S11032" s="119"/>
      <c r="T11032" s="123"/>
      <c r="U11032" s="119"/>
      <c r="V11032" s="99"/>
      <c r="W11032" s="127"/>
      <c r="X11032" s="99"/>
      <c r="Y11032" s="127"/>
    </row>
    <row r="11033" spans="3:25" ht="19" hidden="1">
      <c r="C11033" s="933"/>
      <c r="D11033" s="933"/>
      <c r="E11033" s="19"/>
      <c r="I11033" s="100"/>
      <c r="M11033" s="100"/>
      <c r="Q11033" s="99"/>
      <c r="R11033" s="340"/>
      <c r="S11033" s="119"/>
      <c r="T11033" s="123"/>
      <c r="U11033" s="119"/>
      <c r="V11033" s="99"/>
      <c r="W11033" s="127"/>
      <c r="X11033" s="99"/>
      <c r="Y11033" s="127"/>
    </row>
    <row r="11034" spans="3:25" ht="19" hidden="1">
      <c r="C11034" s="933"/>
      <c r="D11034" s="933"/>
      <c r="E11034" s="19"/>
      <c r="I11034" s="100"/>
      <c r="M11034" s="100"/>
      <c r="Q11034" s="99"/>
      <c r="R11034" s="340"/>
      <c r="S11034" s="119"/>
      <c r="T11034" s="123"/>
      <c r="U11034" s="119"/>
      <c r="V11034" s="99"/>
      <c r="W11034" s="127"/>
      <c r="X11034" s="99"/>
      <c r="Y11034" s="127"/>
    </row>
    <row r="11035" spans="3:25" ht="19" hidden="1">
      <c r="C11035" s="933"/>
      <c r="D11035" s="933"/>
      <c r="E11035" s="19"/>
      <c r="I11035" s="100"/>
      <c r="M11035" s="100"/>
      <c r="Q11035" s="99"/>
      <c r="R11035" s="340"/>
      <c r="S11035" s="119"/>
      <c r="T11035" s="123"/>
      <c r="U11035" s="119"/>
      <c r="V11035" s="99"/>
      <c r="W11035" s="127"/>
      <c r="X11035" s="99"/>
      <c r="Y11035" s="127"/>
    </row>
    <row r="11036" spans="3:25" ht="19" hidden="1">
      <c r="C11036" s="933"/>
      <c r="D11036" s="933"/>
      <c r="E11036" s="19"/>
      <c r="I11036" s="100"/>
      <c r="M11036" s="100"/>
      <c r="Q11036" s="99"/>
      <c r="R11036" s="340"/>
      <c r="S11036" s="119"/>
      <c r="T11036" s="123"/>
      <c r="U11036" s="119"/>
      <c r="V11036" s="99"/>
      <c r="W11036" s="127"/>
      <c r="X11036" s="99"/>
      <c r="Y11036" s="127"/>
    </row>
    <row r="11037" spans="3:25" ht="19" hidden="1">
      <c r="C11037" s="933"/>
      <c r="D11037" s="933"/>
      <c r="E11037" s="19"/>
      <c r="I11037" s="100"/>
      <c r="M11037" s="100"/>
      <c r="Q11037" s="99"/>
      <c r="R11037" s="340"/>
      <c r="S11037" s="119"/>
      <c r="T11037" s="123"/>
      <c r="U11037" s="119"/>
      <c r="V11037" s="99"/>
      <c r="W11037" s="127"/>
      <c r="X11037" s="99"/>
      <c r="Y11037" s="127"/>
    </row>
    <row r="11038" spans="3:25" ht="19" hidden="1">
      <c r="C11038" s="933"/>
      <c r="D11038" s="933"/>
      <c r="E11038" s="19"/>
      <c r="I11038" s="100"/>
      <c r="M11038" s="100"/>
      <c r="Q11038" s="99"/>
      <c r="R11038" s="340"/>
      <c r="S11038" s="119"/>
      <c r="T11038" s="123"/>
      <c r="U11038" s="119"/>
      <c r="V11038" s="99"/>
      <c r="W11038" s="127"/>
      <c r="X11038" s="99"/>
      <c r="Y11038" s="127"/>
    </row>
    <row r="11039" spans="3:25" ht="19" hidden="1">
      <c r="C11039" s="933"/>
      <c r="D11039" s="933"/>
      <c r="E11039" s="19"/>
      <c r="I11039" s="100"/>
      <c r="M11039" s="100"/>
      <c r="Q11039" s="99"/>
      <c r="R11039" s="340"/>
      <c r="S11039" s="119"/>
      <c r="T11039" s="123"/>
      <c r="U11039" s="119"/>
      <c r="V11039" s="99"/>
      <c r="W11039" s="127"/>
      <c r="X11039" s="99"/>
      <c r="Y11039" s="127"/>
    </row>
    <row r="11040" spans="3:25" ht="19" hidden="1">
      <c r="C11040" s="933"/>
      <c r="D11040" s="933"/>
      <c r="E11040" s="19"/>
      <c r="I11040" s="100"/>
      <c r="M11040" s="100"/>
      <c r="Q11040" s="99"/>
      <c r="R11040" s="340"/>
      <c r="S11040" s="119"/>
      <c r="T11040" s="123"/>
      <c r="U11040" s="119"/>
      <c r="V11040" s="99"/>
      <c r="W11040" s="127"/>
      <c r="X11040" s="99"/>
      <c r="Y11040" s="127"/>
    </row>
    <row r="11041" spans="3:25" ht="19" hidden="1">
      <c r="C11041" s="933"/>
      <c r="D11041" s="933"/>
      <c r="E11041" s="19"/>
      <c r="I11041" s="100"/>
      <c r="M11041" s="100"/>
      <c r="Q11041" s="99"/>
      <c r="R11041" s="340"/>
      <c r="S11041" s="119"/>
      <c r="T11041" s="123"/>
      <c r="U11041" s="119"/>
      <c r="V11041" s="99"/>
      <c r="W11041" s="127"/>
      <c r="X11041" s="99"/>
      <c r="Y11041" s="127"/>
    </row>
    <row r="11042" spans="3:25" ht="19" hidden="1">
      <c r="C11042" s="933"/>
      <c r="D11042" s="933"/>
      <c r="E11042" s="19"/>
      <c r="I11042" s="100"/>
      <c r="M11042" s="100"/>
      <c r="Q11042" s="99"/>
      <c r="R11042" s="340"/>
      <c r="S11042" s="119"/>
      <c r="T11042" s="123"/>
      <c r="U11042" s="119"/>
      <c r="V11042" s="99"/>
      <c r="W11042" s="127"/>
      <c r="X11042" s="99"/>
      <c r="Y11042" s="127"/>
    </row>
    <row r="11043" spans="3:25" ht="19" hidden="1">
      <c r="C11043" s="933"/>
      <c r="D11043" s="933"/>
      <c r="E11043" s="19"/>
      <c r="I11043" s="100"/>
      <c r="M11043" s="100"/>
      <c r="Q11043" s="99"/>
      <c r="R11043" s="340"/>
      <c r="S11043" s="119"/>
      <c r="T11043" s="123"/>
      <c r="U11043" s="119"/>
      <c r="V11043" s="99"/>
      <c r="W11043" s="127"/>
      <c r="X11043" s="99"/>
      <c r="Y11043" s="127"/>
    </row>
    <row r="11044" spans="3:25" ht="19" hidden="1">
      <c r="C11044" s="933"/>
      <c r="D11044" s="933"/>
      <c r="E11044" s="19"/>
      <c r="I11044" s="100"/>
      <c r="M11044" s="100"/>
      <c r="Q11044" s="99"/>
      <c r="R11044" s="340"/>
      <c r="S11044" s="119"/>
      <c r="T11044" s="123"/>
      <c r="U11044" s="119"/>
      <c r="V11044" s="99"/>
      <c r="W11044" s="127"/>
      <c r="X11044" s="99"/>
      <c r="Y11044" s="127"/>
    </row>
    <row r="11045" spans="3:25" ht="19" hidden="1">
      <c r="C11045" s="933"/>
      <c r="D11045" s="933"/>
      <c r="E11045" s="19"/>
      <c r="I11045" s="100"/>
      <c r="M11045" s="100"/>
      <c r="Q11045" s="99"/>
      <c r="R11045" s="340"/>
      <c r="S11045" s="119"/>
      <c r="T11045" s="123"/>
      <c r="U11045" s="119"/>
      <c r="V11045" s="99"/>
      <c r="W11045" s="127"/>
      <c r="X11045" s="99"/>
      <c r="Y11045" s="127"/>
    </row>
    <row r="11046" spans="3:25" ht="19" hidden="1">
      <c r="C11046" s="933"/>
      <c r="D11046" s="933"/>
      <c r="E11046" s="19"/>
      <c r="I11046" s="100"/>
      <c r="M11046" s="100"/>
      <c r="Q11046" s="99"/>
      <c r="R11046" s="340"/>
      <c r="S11046" s="119"/>
      <c r="T11046" s="123"/>
      <c r="U11046" s="119"/>
      <c r="V11046" s="99"/>
      <c r="W11046" s="127"/>
      <c r="X11046" s="99"/>
      <c r="Y11046" s="127"/>
    </row>
    <row r="11047" spans="3:25" ht="19" hidden="1">
      <c r="C11047" s="933"/>
      <c r="D11047" s="933"/>
      <c r="E11047" s="19"/>
      <c r="I11047" s="100"/>
      <c r="M11047" s="100"/>
      <c r="Q11047" s="99"/>
      <c r="R11047" s="340"/>
      <c r="S11047" s="119"/>
      <c r="T11047" s="123"/>
      <c r="U11047" s="119"/>
      <c r="V11047" s="99"/>
      <c r="W11047" s="127"/>
      <c r="X11047" s="99"/>
      <c r="Y11047" s="127"/>
    </row>
    <row r="11048" spans="3:25" ht="19" hidden="1">
      <c r="C11048" s="933"/>
      <c r="D11048" s="933"/>
      <c r="E11048" s="19"/>
      <c r="I11048" s="100"/>
      <c r="M11048" s="100"/>
      <c r="Q11048" s="99"/>
      <c r="R11048" s="340"/>
      <c r="S11048" s="119"/>
      <c r="T11048" s="123"/>
      <c r="U11048" s="119"/>
      <c r="V11048" s="99"/>
      <c r="W11048" s="127"/>
      <c r="X11048" s="99"/>
      <c r="Y11048" s="127"/>
    </row>
    <row r="11049" spans="3:25" ht="19" hidden="1">
      <c r="C11049" s="933"/>
      <c r="D11049" s="933"/>
      <c r="E11049" s="19"/>
      <c r="I11049" s="100"/>
      <c r="M11049" s="100"/>
      <c r="Q11049" s="99"/>
      <c r="R11049" s="340"/>
      <c r="S11049" s="119"/>
      <c r="T11049" s="123"/>
      <c r="U11049" s="119"/>
      <c r="V11049" s="99"/>
      <c r="W11049" s="127"/>
      <c r="X11049" s="99"/>
      <c r="Y11049" s="127"/>
    </row>
    <row r="11050" spans="3:25" ht="19" hidden="1">
      <c r="C11050" s="933"/>
      <c r="D11050" s="933"/>
      <c r="E11050" s="19"/>
      <c r="I11050" s="100"/>
      <c r="M11050" s="100"/>
      <c r="Q11050" s="99"/>
      <c r="R11050" s="340"/>
      <c r="S11050" s="119"/>
      <c r="T11050" s="123"/>
      <c r="U11050" s="119"/>
      <c r="V11050" s="99"/>
      <c r="W11050" s="127"/>
      <c r="X11050" s="99"/>
      <c r="Y11050" s="127"/>
    </row>
    <row r="11051" spans="3:25" ht="19" hidden="1">
      <c r="C11051" s="933"/>
      <c r="D11051" s="933"/>
      <c r="E11051" s="19"/>
      <c r="I11051" s="100"/>
      <c r="M11051" s="100"/>
      <c r="Q11051" s="99"/>
      <c r="R11051" s="340"/>
      <c r="S11051" s="119"/>
      <c r="T11051" s="123"/>
      <c r="U11051" s="119"/>
      <c r="V11051" s="99"/>
      <c r="W11051" s="127"/>
      <c r="X11051" s="99"/>
      <c r="Y11051" s="127"/>
    </row>
    <row r="11052" spans="3:25" ht="19" hidden="1">
      <c r="C11052" s="933"/>
      <c r="D11052" s="933"/>
      <c r="E11052" s="19"/>
      <c r="I11052" s="100"/>
      <c r="M11052" s="100"/>
      <c r="Q11052" s="99"/>
      <c r="R11052" s="340"/>
      <c r="S11052" s="119"/>
      <c r="T11052" s="123"/>
      <c r="U11052" s="119"/>
      <c r="V11052" s="99"/>
      <c r="W11052" s="127"/>
      <c r="X11052" s="99"/>
      <c r="Y11052" s="127"/>
    </row>
    <row r="11053" spans="3:25" ht="19" hidden="1">
      <c r="C11053" s="933"/>
      <c r="D11053" s="933"/>
      <c r="E11053" s="19"/>
      <c r="I11053" s="100"/>
      <c r="M11053" s="100"/>
      <c r="Q11053" s="99"/>
      <c r="R11053" s="340"/>
      <c r="S11053" s="119"/>
      <c r="T11053" s="123"/>
      <c r="U11053" s="119"/>
      <c r="V11053" s="99"/>
      <c r="W11053" s="127"/>
      <c r="X11053" s="99"/>
      <c r="Y11053" s="127"/>
    </row>
    <row r="11054" spans="3:25" ht="19" hidden="1">
      <c r="C11054" s="933"/>
      <c r="D11054" s="933"/>
      <c r="E11054" s="19"/>
      <c r="I11054" s="100"/>
      <c r="M11054" s="100"/>
      <c r="Q11054" s="99"/>
      <c r="R11054" s="340"/>
      <c r="S11054" s="119"/>
      <c r="T11054" s="123"/>
      <c r="U11054" s="119"/>
      <c r="V11054" s="99"/>
      <c r="W11054" s="127"/>
      <c r="X11054" s="99"/>
      <c r="Y11054" s="127"/>
    </row>
    <row r="11055" spans="3:25" ht="19" hidden="1">
      <c r="C11055" s="933"/>
      <c r="D11055" s="933"/>
      <c r="E11055" s="19"/>
      <c r="I11055" s="100"/>
      <c r="M11055" s="100"/>
      <c r="Q11055" s="99"/>
      <c r="R11055" s="340"/>
      <c r="S11055" s="119"/>
      <c r="T11055" s="123"/>
      <c r="U11055" s="119"/>
      <c r="V11055" s="99"/>
      <c r="W11055" s="127"/>
      <c r="X11055" s="99"/>
      <c r="Y11055" s="127"/>
    </row>
    <row r="11056" spans="3:25" ht="19" hidden="1">
      <c r="C11056" s="933"/>
      <c r="D11056" s="933"/>
      <c r="E11056" s="19"/>
      <c r="I11056" s="100"/>
      <c r="M11056" s="100"/>
      <c r="Q11056" s="99"/>
      <c r="R11056" s="340"/>
      <c r="S11056" s="119"/>
      <c r="T11056" s="123"/>
      <c r="U11056" s="119"/>
      <c r="V11056" s="99"/>
      <c r="W11056" s="127"/>
      <c r="X11056" s="99"/>
      <c r="Y11056" s="127"/>
    </row>
    <row r="11057" spans="3:25" ht="19" hidden="1">
      <c r="C11057" s="933"/>
      <c r="D11057" s="933"/>
      <c r="E11057" s="19"/>
      <c r="I11057" s="100"/>
      <c r="M11057" s="100"/>
      <c r="Q11057" s="99"/>
      <c r="R11057" s="340"/>
      <c r="S11057" s="119"/>
      <c r="T11057" s="123"/>
      <c r="U11057" s="119"/>
      <c r="V11057" s="99"/>
      <c r="W11057" s="127"/>
      <c r="X11057" s="99"/>
      <c r="Y11057" s="127"/>
    </row>
    <row r="11058" spans="3:25" ht="19" hidden="1">
      <c r="C11058" s="933"/>
      <c r="D11058" s="933"/>
      <c r="E11058" s="19"/>
      <c r="I11058" s="100"/>
      <c r="M11058" s="100"/>
      <c r="Q11058" s="99"/>
      <c r="R11058" s="340"/>
      <c r="S11058" s="119"/>
      <c r="T11058" s="123"/>
      <c r="U11058" s="119"/>
      <c r="V11058" s="99"/>
      <c r="W11058" s="127"/>
      <c r="X11058" s="99"/>
      <c r="Y11058" s="127"/>
    </row>
    <row r="11059" spans="3:25" ht="19" hidden="1">
      <c r="C11059" s="933"/>
      <c r="D11059" s="933"/>
      <c r="E11059" s="19"/>
      <c r="I11059" s="100"/>
      <c r="M11059" s="100"/>
      <c r="Q11059" s="99"/>
      <c r="R11059" s="340"/>
      <c r="S11059" s="119"/>
      <c r="T11059" s="123"/>
      <c r="U11059" s="119"/>
      <c r="V11059" s="99"/>
      <c r="W11059" s="127"/>
      <c r="X11059" s="99"/>
      <c r="Y11059" s="127"/>
    </row>
    <row r="11060" spans="3:25" ht="19" hidden="1">
      <c r="C11060" s="933"/>
      <c r="D11060" s="933"/>
      <c r="E11060" s="19"/>
      <c r="I11060" s="100"/>
      <c r="M11060" s="100"/>
      <c r="Q11060" s="99"/>
      <c r="R11060" s="340"/>
      <c r="S11060" s="119"/>
      <c r="T11060" s="123"/>
      <c r="U11060" s="119"/>
      <c r="V11060" s="99"/>
      <c r="W11060" s="127"/>
      <c r="X11060" s="99"/>
      <c r="Y11060" s="127"/>
    </row>
    <row r="11061" spans="3:25" ht="19" hidden="1">
      <c r="C11061" s="933"/>
      <c r="D11061" s="933"/>
      <c r="E11061" s="19"/>
      <c r="I11061" s="100"/>
      <c r="M11061" s="100"/>
      <c r="Q11061" s="99"/>
      <c r="R11061" s="340"/>
      <c r="S11061" s="119"/>
      <c r="T11061" s="123"/>
      <c r="U11061" s="119"/>
      <c r="V11061" s="99"/>
      <c r="W11061" s="127"/>
      <c r="X11061" s="99"/>
      <c r="Y11061" s="127"/>
    </row>
    <row r="11062" spans="3:25" ht="19" hidden="1">
      <c r="C11062" s="933"/>
      <c r="D11062" s="933"/>
      <c r="E11062" s="19"/>
      <c r="I11062" s="100"/>
      <c r="M11062" s="100"/>
      <c r="Q11062" s="99"/>
      <c r="R11062" s="340"/>
      <c r="S11062" s="119"/>
      <c r="T11062" s="123"/>
      <c r="U11062" s="119"/>
      <c r="V11062" s="99"/>
      <c r="W11062" s="127"/>
      <c r="X11062" s="99"/>
      <c r="Y11062" s="127"/>
    </row>
    <row r="11063" spans="3:25" ht="19" hidden="1">
      <c r="C11063" s="933"/>
      <c r="D11063" s="933"/>
      <c r="E11063" s="19"/>
      <c r="I11063" s="100"/>
      <c r="M11063" s="100"/>
      <c r="Q11063" s="99"/>
      <c r="R11063" s="340"/>
      <c r="S11063" s="119"/>
      <c r="T11063" s="123"/>
      <c r="U11063" s="119"/>
      <c r="V11063" s="99"/>
      <c r="W11063" s="127"/>
      <c r="X11063" s="99"/>
      <c r="Y11063" s="127"/>
    </row>
    <row r="11064" spans="3:25" ht="19" hidden="1">
      <c r="C11064" s="933"/>
      <c r="D11064" s="933"/>
      <c r="E11064" s="19"/>
      <c r="I11064" s="100"/>
      <c r="M11064" s="100"/>
      <c r="Q11064" s="99"/>
      <c r="R11064" s="340"/>
      <c r="S11064" s="119"/>
      <c r="T11064" s="123"/>
      <c r="U11064" s="119"/>
      <c r="V11064" s="99"/>
      <c r="W11064" s="127"/>
      <c r="X11064" s="99"/>
      <c r="Y11064" s="127"/>
    </row>
    <row r="11065" spans="3:25" ht="19" hidden="1">
      <c r="C11065" s="933"/>
      <c r="D11065" s="933"/>
      <c r="E11065" s="19"/>
      <c r="I11065" s="100"/>
      <c r="M11065" s="100"/>
      <c r="Q11065" s="99"/>
      <c r="R11065" s="340"/>
      <c r="S11065" s="119"/>
      <c r="T11065" s="123"/>
      <c r="U11065" s="119"/>
      <c r="V11065" s="99"/>
      <c r="W11065" s="127"/>
      <c r="X11065" s="99"/>
      <c r="Y11065" s="127"/>
    </row>
    <row r="11066" spans="3:25" ht="19" hidden="1">
      <c r="C11066" s="933"/>
      <c r="D11066" s="933"/>
      <c r="E11066" s="19"/>
      <c r="I11066" s="100"/>
      <c r="M11066" s="100"/>
      <c r="Q11066" s="99"/>
      <c r="R11066" s="340"/>
      <c r="S11066" s="119"/>
      <c r="T11066" s="123"/>
      <c r="U11066" s="119"/>
      <c r="V11066" s="99"/>
      <c r="W11066" s="127"/>
      <c r="X11066" s="99"/>
      <c r="Y11066" s="127"/>
    </row>
    <row r="11067" spans="3:25" ht="19" hidden="1">
      <c r="C11067" s="933"/>
      <c r="D11067" s="933"/>
      <c r="E11067" s="19"/>
      <c r="I11067" s="100"/>
      <c r="M11067" s="100"/>
      <c r="Q11067" s="99"/>
      <c r="R11067" s="340"/>
      <c r="S11067" s="119"/>
      <c r="T11067" s="123"/>
      <c r="U11067" s="119"/>
      <c r="V11067" s="99"/>
      <c r="W11067" s="127"/>
      <c r="X11067" s="99"/>
      <c r="Y11067" s="127"/>
    </row>
    <row r="11068" spans="3:25" ht="19" hidden="1">
      <c r="C11068" s="933"/>
      <c r="D11068" s="933"/>
      <c r="E11068" s="19"/>
      <c r="I11068" s="100"/>
      <c r="M11068" s="100"/>
      <c r="Q11068" s="99"/>
      <c r="R11068" s="340"/>
      <c r="S11068" s="119"/>
      <c r="T11068" s="123"/>
      <c r="U11068" s="119"/>
      <c r="V11068" s="99"/>
      <c r="W11068" s="127"/>
      <c r="X11068" s="99"/>
      <c r="Y11068" s="127"/>
    </row>
    <row r="11069" spans="3:25" ht="19" hidden="1">
      <c r="C11069" s="933"/>
      <c r="D11069" s="933"/>
      <c r="E11069" s="19"/>
      <c r="I11069" s="100"/>
      <c r="M11069" s="100"/>
      <c r="Q11069" s="99"/>
      <c r="R11069" s="340"/>
      <c r="S11069" s="119"/>
      <c r="T11069" s="123"/>
      <c r="U11069" s="119"/>
      <c r="V11069" s="99"/>
      <c r="W11069" s="127"/>
      <c r="X11069" s="99"/>
      <c r="Y11069" s="127"/>
    </row>
    <row r="11070" spans="3:25" ht="19" hidden="1">
      <c r="C11070" s="933"/>
      <c r="D11070" s="933"/>
      <c r="E11070" s="19"/>
      <c r="I11070" s="100"/>
      <c r="M11070" s="100"/>
      <c r="Q11070" s="99"/>
      <c r="R11070" s="340"/>
      <c r="S11070" s="119"/>
      <c r="T11070" s="123"/>
      <c r="U11070" s="119"/>
      <c r="V11070" s="99"/>
      <c r="W11070" s="127"/>
      <c r="X11070" s="99"/>
      <c r="Y11070" s="127"/>
    </row>
    <row r="11071" spans="3:25" ht="19" hidden="1">
      <c r="C11071" s="933"/>
      <c r="D11071" s="933"/>
      <c r="E11071" s="19"/>
      <c r="I11071" s="100"/>
      <c r="M11071" s="100"/>
      <c r="Q11071" s="99"/>
      <c r="R11071" s="340"/>
      <c r="S11071" s="119"/>
      <c r="T11071" s="123"/>
      <c r="U11071" s="119"/>
      <c r="V11071" s="99"/>
      <c r="W11071" s="127"/>
      <c r="X11071" s="99"/>
      <c r="Y11071" s="127"/>
    </row>
    <row r="11072" spans="3:25" ht="19" hidden="1">
      <c r="C11072" s="933"/>
      <c r="D11072" s="933"/>
      <c r="E11072" s="19"/>
      <c r="I11072" s="100"/>
      <c r="M11072" s="100"/>
      <c r="Q11072" s="99"/>
      <c r="R11072" s="340"/>
      <c r="S11072" s="119"/>
      <c r="T11072" s="123"/>
      <c r="U11072" s="119"/>
      <c r="V11072" s="99"/>
      <c r="W11072" s="127"/>
      <c r="X11072" s="99"/>
      <c r="Y11072" s="127"/>
    </row>
    <row r="11073" spans="3:25" ht="19" hidden="1">
      <c r="C11073" s="933"/>
      <c r="D11073" s="933"/>
      <c r="E11073" s="19"/>
      <c r="I11073" s="100"/>
      <c r="M11073" s="100"/>
      <c r="Q11073" s="99"/>
      <c r="R11073" s="340"/>
      <c r="S11073" s="119"/>
      <c r="T11073" s="123"/>
      <c r="U11073" s="119"/>
      <c r="V11073" s="99"/>
      <c r="W11073" s="127"/>
      <c r="X11073" s="99"/>
      <c r="Y11073" s="127"/>
    </row>
    <row r="11074" spans="3:25" ht="19" hidden="1">
      <c r="C11074" s="933"/>
      <c r="D11074" s="933"/>
      <c r="E11074" s="19"/>
      <c r="I11074" s="100"/>
      <c r="M11074" s="100"/>
      <c r="Q11074" s="99"/>
      <c r="R11074" s="340"/>
      <c r="S11074" s="119"/>
      <c r="T11074" s="123"/>
      <c r="U11074" s="119"/>
      <c r="V11074" s="99"/>
      <c r="W11074" s="127"/>
      <c r="X11074" s="99"/>
      <c r="Y11074" s="127"/>
    </row>
    <row r="11075" spans="3:25" ht="19" hidden="1">
      <c r="C11075" s="933"/>
      <c r="D11075" s="933"/>
      <c r="E11075" s="19"/>
      <c r="I11075" s="100"/>
      <c r="M11075" s="100"/>
      <c r="Q11075" s="99"/>
      <c r="R11075" s="340"/>
      <c r="S11075" s="119"/>
      <c r="T11075" s="123"/>
      <c r="U11075" s="119"/>
      <c r="V11075" s="99"/>
      <c r="W11075" s="127"/>
      <c r="X11075" s="99"/>
      <c r="Y11075" s="127"/>
    </row>
    <row r="11076" spans="3:25" ht="19" hidden="1">
      <c r="C11076" s="933"/>
      <c r="D11076" s="933"/>
      <c r="E11076" s="19"/>
      <c r="I11076" s="100"/>
      <c r="M11076" s="100"/>
      <c r="Q11076" s="99"/>
      <c r="R11076" s="340"/>
      <c r="S11076" s="119"/>
      <c r="T11076" s="123"/>
      <c r="U11076" s="119"/>
      <c r="V11076" s="99"/>
      <c r="W11076" s="127"/>
      <c r="X11076" s="99"/>
      <c r="Y11076" s="127"/>
    </row>
    <row r="11077" spans="3:25" ht="19" hidden="1">
      <c r="C11077" s="933"/>
      <c r="D11077" s="933"/>
      <c r="E11077" s="19"/>
      <c r="I11077" s="100"/>
      <c r="M11077" s="100"/>
      <c r="Q11077" s="99"/>
      <c r="R11077" s="340"/>
      <c r="S11077" s="119"/>
      <c r="T11077" s="123"/>
      <c r="U11077" s="119"/>
      <c r="V11077" s="99"/>
      <c r="W11077" s="127"/>
      <c r="X11077" s="99"/>
      <c r="Y11077" s="127"/>
    </row>
    <row r="11078" spans="3:25" ht="19" hidden="1">
      <c r="C11078" s="933"/>
      <c r="D11078" s="933"/>
      <c r="E11078" s="19"/>
      <c r="I11078" s="100"/>
      <c r="M11078" s="100"/>
      <c r="Q11078" s="99"/>
      <c r="R11078" s="340"/>
      <c r="S11078" s="119"/>
      <c r="T11078" s="123"/>
      <c r="U11078" s="119"/>
      <c r="V11078" s="99"/>
      <c r="W11078" s="127"/>
      <c r="X11078" s="99"/>
      <c r="Y11078" s="127"/>
    </row>
    <row r="11079" spans="3:25" ht="19" hidden="1">
      <c r="C11079" s="933"/>
      <c r="D11079" s="933"/>
      <c r="E11079" s="19"/>
      <c r="I11079" s="100"/>
      <c r="M11079" s="100"/>
      <c r="Q11079" s="99"/>
      <c r="R11079" s="340"/>
      <c r="S11079" s="119"/>
      <c r="T11079" s="123"/>
      <c r="U11079" s="119"/>
      <c r="V11079" s="99"/>
      <c r="W11079" s="127"/>
      <c r="X11079" s="99"/>
      <c r="Y11079" s="127"/>
    </row>
    <row r="11080" spans="3:25" ht="19" hidden="1">
      <c r="C11080" s="933"/>
      <c r="D11080" s="933"/>
      <c r="E11080" s="19"/>
      <c r="I11080" s="100"/>
      <c r="M11080" s="100"/>
      <c r="Q11080" s="99"/>
      <c r="R11080" s="340"/>
      <c r="S11080" s="119"/>
      <c r="T11080" s="123"/>
      <c r="U11080" s="119"/>
      <c r="V11080" s="99"/>
      <c r="W11080" s="127"/>
      <c r="X11080" s="99"/>
      <c r="Y11080" s="127"/>
    </row>
    <row r="11081" spans="3:25" ht="19" hidden="1">
      <c r="C11081" s="933"/>
      <c r="D11081" s="933"/>
      <c r="E11081" s="19"/>
      <c r="I11081" s="100"/>
      <c r="M11081" s="100"/>
      <c r="Q11081" s="99"/>
      <c r="R11081" s="340"/>
      <c r="S11081" s="119"/>
      <c r="T11081" s="123"/>
      <c r="U11081" s="119"/>
      <c r="V11081" s="99"/>
      <c r="W11081" s="127"/>
      <c r="X11081" s="99"/>
      <c r="Y11081" s="127"/>
    </row>
    <row r="11082" spans="3:25" ht="19" hidden="1">
      <c r="C11082" s="933"/>
      <c r="D11082" s="933"/>
      <c r="E11082" s="19"/>
      <c r="I11082" s="100"/>
      <c r="M11082" s="100"/>
      <c r="Q11082" s="99"/>
      <c r="R11082" s="340"/>
      <c r="S11082" s="119"/>
      <c r="T11082" s="123"/>
      <c r="U11082" s="119"/>
      <c r="V11082" s="99"/>
      <c r="W11082" s="127"/>
      <c r="X11082" s="99"/>
      <c r="Y11082" s="127"/>
    </row>
    <row r="11083" spans="3:25" ht="19" hidden="1">
      <c r="C11083" s="933"/>
      <c r="D11083" s="933"/>
      <c r="E11083" s="19"/>
      <c r="I11083" s="100"/>
      <c r="M11083" s="100"/>
      <c r="Q11083" s="99"/>
      <c r="R11083" s="340"/>
      <c r="S11083" s="119"/>
      <c r="T11083" s="123"/>
      <c r="U11083" s="119"/>
      <c r="V11083" s="99"/>
      <c r="W11083" s="127"/>
      <c r="X11083" s="99"/>
      <c r="Y11083" s="127"/>
    </row>
    <row r="11084" spans="3:25" ht="19" hidden="1">
      <c r="C11084" s="933"/>
      <c r="D11084" s="933"/>
      <c r="E11084" s="19"/>
      <c r="I11084" s="100"/>
      <c r="M11084" s="100"/>
      <c r="Q11084" s="99"/>
      <c r="R11084" s="340"/>
      <c r="S11084" s="119"/>
      <c r="T11084" s="123"/>
      <c r="U11084" s="119"/>
      <c r="V11084" s="99"/>
      <c r="W11084" s="127"/>
      <c r="X11084" s="99"/>
      <c r="Y11084" s="127"/>
    </row>
    <row r="11085" spans="3:25" ht="19" hidden="1">
      <c r="C11085" s="933"/>
      <c r="D11085" s="933"/>
      <c r="E11085" s="19"/>
      <c r="I11085" s="100"/>
      <c r="M11085" s="100"/>
      <c r="Q11085" s="99"/>
      <c r="R11085" s="340"/>
      <c r="S11085" s="119"/>
      <c r="T11085" s="123"/>
      <c r="U11085" s="119"/>
      <c r="V11085" s="99"/>
      <c r="W11085" s="127"/>
      <c r="X11085" s="99"/>
      <c r="Y11085" s="127"/>
    </row>
    <row r="11086" spans="3:25" ht="19" hidden="1">
      <c r="C11086" s="933"/>
      <c r="D11086" s="933"/>
      <c r="E11086" s="19"/>
      <c r="I11086" s="100"/>
      <c r="M11086" s="100"/>
      <c r="Q11086" s="99"/>
      <c r="R11086" s="340"/>
      <c r="S11086" s="119"/>
      <c r="T11086" s="123"/>
      <c r="U11086" s="119"/>
      <c r="V11086" s="99"/>
      <c r="W11086" s="127"/>
      <c r="X11086" s="99"/>
      <c r="Y11086" s="127"/>
    </row>
    <row r="11087" spans="3:25" ht="19" hidden="1">
      <c r="C11087" s="933"/>
      <c r="D11087" s="933"/>
      <c r="E11087" s="19"/>
      <c r="I11087" s="100"/>
      <c r="M11087" s="100"/>
      <c r="Q11087" s="99"/>
      <c r="R11087" s="340"/>
      <c r="S11087" s="119"/>
      <c r="T11087" s="123"/>
      <c r="U11087" s="119"/>
      <c r="V11087" s="99"/>
      <c r="W11087" s="127"/>
      <c r="X11087" s="99"/>
      <c r="Y11087" s="127"/>
    </row>
    <row r="11088" spans="3:25" ht="19" hidden="1">
      <c r="C11088" s="933"/>
      <c r="D11088" s="933"/>
      <c r="E11088" s="19"/>
      <c r="I11088" s="100"/>
      <c r="M11088" s="100"/>
      <c r="Q11088" s="99"/>
      <c r="R11088" s="340"/>
      <c r="S11088" s="119"/>
      <c r="T11088" s="123"/>
      <c r="U11088" s="119"/>
      <c r="V11088" s="99"/>
      <c r="W11088" s="127"/>
      <c r="X11088" s="99"/>
      <c r="Y11088" s="127"/>
    </row>
    <row r="11089" spans="3:25" ht="19" hidden="1">
      <c r="C11089" s="933"/>
      <c r="D11089" s="933"/>
      <c r="E11089" s="19"/>
      <c r="I11089" s="100"/>
      <c r="M11089" s="100"/>
      <c r="Q11089" s="99"/>
      <c r="R11089" s="340"/>
      <c r="S11089" s="119"/>
      <c r="T11089" s="123"/>
      <c r="U11089" s="119"/>
      <c r="V11089" s="99"/>
      <c r="W11089" s="127"/>
      <c r="X11089" s="99"/>
      <c r="Y11089" s="127"/>
    </row>
    <row r="11090" spans="3:25" ht="19" hidden="1">
      <c r="C11090" s="933"/>
      <c r="D11090" s="933"/>
      <c r="E11090" s="19"/>
      <c r="I11090" s="100"/>
      <c r="M11090" s="100"/>
      <c r="Q11090" s="99"/>
      <c r="R11090" s="340"/>
      <c r="S11090" s="119"/>
      <c r="T11090" s="123"/>
      <c r="U11090" s="119"/>
      <c r="V11090" s="99"/>
      <c r="W11090" s="127"/>
      <c r="X11090" s="99"/>
      <c r="Y11090" s="127"/>
    </row>
    <row r="11091" spans="3:25" ht="19" hidden="1">
      <c r="C11091" s="933"/>
      <c r="D11091" s="933"/>
      <c r="E11091" s="19"/>
      <c r="I11091" s="100"/>
      <c r="M11091" s="100"/>
      <c r="Q11091" s="99"/>
      <c r="R11091" s="340"/>
      <c r="S11091" s="119"/>
      <c r="T11091" s="123"/>
      <c r="U11091" s="119"/>
      <c r="V11091" s="99"/>
      <c r="W11091" s="127"/>
      <c r="X11091" s="99"/>
      <c r="Y11091" s="127"/>
    </row>
    <row r="11092" spans="3:25" ht="19" hidden="1">
      <c r="C11092" s="933"/>
      <c r="D11092" s="933"/>
      <c r="E11092" s="19"/>
      <c r="I11092" s="100"/>
      <c r="M11092" s="100"/>
      <c r="Q11092" s="99"/>
      <c r="R11092" s="340"/>
      <c r="S11092" s="119"/>
      <c r="T11092" s="123"/>
      <c r="U11092" s="119"/>
      <c r="V11092" s="99"/>
      <c r="W11092" s="127"/>
      <c r="X11092" s="99"/>
      <c r="Y11092" s="127"/>
    </row>
    <row r="11093" spans="3:25" ht="19" hidden="1">
      <c r="C11093" s="933"/>
      <c r="D11093" s="933"/>
      <c r="E11093" s="19"/>
      <c r="I11093" s="100"/>
      <c r="M11093" s="100"/>
      <c r="Q11093" s="99"/>
      <c r="R11093" s="340"/>
      <c r="S11093" s="119"/>
      <c r="T11093" s="123"/>
      <c r="U11093" s="119"/>
      <c r="V11093" s="99"/>
      <c r="W11093" s="127"/>
      <c r="X11093" s="99"/>
      <c r="Y11093" s="127"/>
    </row>
    <row r="11094" spans="3:25" ht="19" hidden="1">
      <c r="C11094" s="933"/>
      <c r="D11094" s="933"/>
      <c r="E11094" s="19"/>
      <c r="I11094" s="100"/>
      <c r="M11094" s="100"/>
      <c r="Q11094" s="99"/>
      <c r="R11094" s="340"/>
      <c r="S11094" s="119"/>
      <c r="T11094" s="123"/>
      <c r="U11094" s="119"/>
      <c r="V11094" s="99"/>
      <c r="W11094" s="127"/>
      <c r="X11094" s="99"/>
      <c r="Y11094" s="127"/>
    </row>
    <row r="11095" spans="3:25" ht="19" hidden="1">
      <c r="C11095" s="933"/>
      <c r="D11095" s="933"/>
      <c r="E11095" s="19"/>
      <c r="I11095" s="100"/>
      <c r="M11095" s="100"/>
      <c r="Q11095" s="99"/>
      <c r="R11095" s="340"/>
      <c r="S11095" s="119"/>
      <c r="T11095" s="123"/>
      <c r="U11095" s="119"/>
      <c r="V11095" s="99"/>
      <c r="W11095" s="127"/>
      <c r="X11095" s="99"/>
      <c r="Y11095" s="127"/>
    </row>
    <row r="11096" spans="3:25" ht="19" hidden="1">
      <c r="C11096" s="933"/>
      <c r="D11096" s="933"/>
      <c r="E11096" s="19"/>
      <c r="I11096" s="100"/>
      <c r="M11096" s="100"/>
      <c r="Q11096" s="99"/>
      <c r="R11096" s="340"/>
      <c r="S11096" s="119"/>
      <c r="T11096" s="123"/>
      <c r="U11096" s="119"/>
      <c r="V11096" s="99"/>
      <c r="W11096" s="127"/>
      <c r="X11096" s="99"/>
      <c r="Y11096" s="127"/>
    </row>
    <row r="11097" spans="3:25" ht="19" hidden="1">
      <c r="C11097" s="933"/>
      <c r="D11097" s="933"/>
      <c r="E11097" s="19"/>
      <c r="I11097" s="100"/>
      <c r="M11097" s="100"/>
      <c r="Q11097" s="99"/>
      <c r="R11097" s="340"/>
      <c r="S11097" s="119"/>
      <c r="T11097" s="123"/>
      <c r="U11097" s="119"/>
      <c r="V11097" s="99"/>
      <c r="W11097" s="127"/>
      <c r="X11097" s="99"/>
      <c r="Y11097" s="127"/>
    </row>
    <row r="11098" spans="3:25" ht="19" hidden="1">
      <c r="C11098" s="933"/>
      <c r="D11098" s="933"/>
      <c r="E11098" s="19"/>
      <c r="I11098" s="100"/>
      <c r="M11098" s="100"/>
      <c r="Q11098" s="99"/>
      <c r="R11098" s="340"/>
      <c r="S11098" s="119"/>
      <c r="T11098" s="123"/>
      <c r="U11098" s="119"/>
      <c r="V11098" s="99"/>
      <c r="W11098" s="127"/>
      <c r="X11098" s="99"/>
      <c r="Y11098" s="127"/>
    </row>
    <row r="11099" spans="3:25" ht="19" hidden="1">
      <c r="C11099" s="933"/>
      <c r="D11099" s="933"/>
      <c r="E11099" s="19"/>
      <c r="I11099" s="100"/>
      <c r="M11099" s="100"/>
      <c r="Q11099" s="99"/>
      <c r="R11099" s="340"/>
      <c r="S11099" s="119"/>
      <c r="T11099" s="123"/>
      <c r="U11099" s="119"/>
      <c r="V11099" s="99"/>
      <c r="W11099" s="127"/>
      <c r="X11099" s="99"/>
      <c r="Y11099" s="127"/>
    </row>
    <row r="11100" spans="3:25" ht="19" hidden="1">
      <c r="C11100" s="933"/>
      <c r="D11100" s="933"/>
      <c r="E11100" s="19"/>
      <c r="I11100" s="100"/>
      <c r="M11100" s="100"/>
      <c r="Q11100" s="99"/>
      <c r="R11100" s="340"/>
      <c r="S11100" s="119"/>
      <c r="T11100" s="123"/>
      <c r="U11100" s="119"/>
      <c r="V11100" s="99"/>
      <c r="W11100" s="127"/>
      <c r="X11100" s="99"/>
      <c r="Y11100" s="127"/>
    </row>
    <row r="11101" spans="3:25" ht="19" hidden="1">
      <c r="C11101" s="933"/>
      <c r="D11101" s="933"/>
      <c r="E11101" s="19"/>
      <c r="I11101" s="100"/>
      <c r="M11101" s="100"/>
      <c r="Q11101" s="99"/>
      <c r="R11101" s="340"/>
      <c r="S11101" s="119"/>
      <c r="T11101" s="123"/>
      <c r="U11101" s="119"/>
      <c r="V11101" s="99"/>
      <c r="W11101" s="127"/>
      <c r="X11101" s="99"/>
      <c r="Y11101" s="127"/>
    </row>
    <row r="11102" spans="3:25" ht="19" hidden="1">
      <c r="C11102" s="933"/>
      <c r="D11102" s="933"/>
      <c r="E11102" s="19"/>
      <c r="I11102" s="100"/>
      <c r="M11102" s="100"/>
      <c r="Q11102" s="99"/>
      <c r="R11102" s="340"/>
      <c r="S11102" s="119"/>
      <c r="T11102" s="123"/>
      <c r="U11102" s="119"/>
      <c r="V11102" s="99"/>
      <c r="W11102" s="127"/>
      <c r="X11102" s="99"/>
      <c r="Y11102" s="127"/>
    </row>
    <row r="11103" spans="3:25" ht="19" hidden="1">
      <c r="C11103" s="933"/>
      <c r="D11103" s="933"/>
      <c r="E11103" s="19"/>
      <c r="I11103" s="100"/>
      <c r="M11103" s="100"/>
      <c r="Q11103" s="99"/>
      <c r="R11103" s="340"/>
      <c r="S11103" s="119"/>
      <c r="T11103" s="123"/>
      <c r="U11103" s="119"/>
      <c r="V11103" s="99"/>
      <c r="W11103" s="127"/>
      <c r="X11103" s="99"/>
      <c r="Y11103" s="127"/>
    </row>
    <row r="11104" spans="3:25" ht="19" hidden="1">
      <c r="C11104" s="933"/>
      <c r="D11104" s="933"/>
      <c r="E11104" s="19"/>
      <c r="I11104" s="100"/>
      <c r="M11104" s="100"/>
      <c r="Q11104" s="99"/>
      <c r="R11104" s="340"/>
      <c r="S11104" s="119"/>
      <c r="T11104" s="123"/>
      <c r="U11104" s="119"/>
      <c r="V11104" s="99"/>
      <c r="W11104" s="127"/>
      <c r="X11104" s="99"/>
      <c r="Y11104" s="127"/>
    </row>
    <row r="11105" spans="3:25" ht="19" hidden="1">
      <c r="C11105" s="933"/>
      <c r="D11105" s="933"/>
      <c r="E11105" s="19"/>
      <c r="I11105" s="100"/>
      <c r="M11105" s="100"/>
      <c r="Q11105" s="99"/>
      <c r="R11105" s="340"/>
      <c r="S11105" s="119"/>
      <c r="T11105" s="123"/>
      <c r="U11105" s="119"/>
      <c r="V11105" s="99"/>
      <c r="W11105" s="127"/>
      <c r="X11105" s="99"/>
      <c r="Y11105" s="127"/>
    </row>
    <row r="11106" spans="3:25" ht="19" hidden="1">
      <c r="C11106" s="933"/>
      <c r="D11106" s="933"/>
      <c r="E11106" s="19"/>
      <c r="I11106" s="100"/>
      <c r="M11106" s="100"/>
      <c r="Q11106" s="99"/>
      <c r="R11106" s="340"/>
      <c r="S11106" s="119"/>
      <c r="T11106" s="123"/>
      <c r="U11106" s="119"/>
      <c r="V11106" s="99"/>
      <c r="W11106" s="127"/>
      <c r="X11106" s="99"/>
      <c r="Y11106" s="127"/>
    </row>
    <row r="11107" spans="3:25" ht="19" hidden="1">
      <c r="C11107" s="933"/>
      <c r="D11107" s="933"/>
      <c r="E11107" s="19"/>
      <c r="I11107" s="100"/>
      <c r="M11107" s="100"/>
      <c r="Q11107" s="99"/>
      <c r="R11107" s="340"/>
      <c r="S11107" s="119"/>
      <c r="T11107" s="123"/>
      <c r="U11107" s="119"/>
      <c r="V11107" s="99"/>
      <c r="W11107" s="127"/>
      <c r="X11107" s="99"/>
      <c r="Y11107" s="127"/>
    </row>
    <row r="11108" spans="3:25" ht="19" hidden="1">
      <c r="C11108" s="933"/>
      <c r="D11108" s="933"/>
      <c r="E11108" s="19"/>
      <c r="I11108" s="100"/>
      <c r="M11108" s="100"/>
      <c r="Q11108" s="99"/>
      <c r="R11108" s="340"/>
      <c r="S11108" s="119"/>
      <c r="T11108" s="123"/>
      <c r="U11108" s="119"/>
      <c r="V11108" s="99"/>
      <c r="W11108" s="127"/>
      <c r="X11108" s="99"/>
      <c r="Y11108" s="127"/>
    </row>
    <row r="11109" spans="3:25" ht="19" hidden="1">
      <c r="C11109" s="933"/>
      <c r="D11109" s="933"/>
      <c r="E11109" s="19"/>
      <c r="I11109" s="100"/>
      <c r="M11109" s="100"/>
      <c r="Q11109" s="99"/>
      <c r="R11109" s="340"/>
      <c r="S11109" s="119"/>
      <c r="T11109" s="123"/>
      <c r="U11109" s="119"/>
      <c r="V11109" s="99"/>
      <c r="W11109" s="127"/>
      <c r="X11109" s="99"/>
      <c r="Y11109" s="127"/>
    </row>
    <row r="11110" spans="3:25" ht="19" hidden="1">
      <c r="C11110" s="933"/>
      <c r="D11110" s="933"/>
      <c r="E11110" s="19"/>
      <c r="I11110" s="100"/>
      <c r="M11110" s="100"/>
      <c r="Q11110" s="99"/>
      <c r="R11110" s="340"/>
      <c r="S11110" s="119"/>
      <c r="T11110" s="123"/>
      <c r="U11110" s="119"/>
      <c r="V11110" s="99"/>
      <c r="W11110" s="127"/>
      <c r="X11110" s="99"/>
      <c r="Y11110" s="127"/>
    </row>
    <row r="11111" spans="3:25" ht="19" hidden="1">
      <c r="C11111" s="933"/>
      <c r="D11111" s="933"/>
      <c r="E11111" s="19"/>
      <c r="I11111" s="100"/>
      <c r="M11111" s="100"/>
      <c r="Q11111" s="99"/>
      <c r="R11111" s="340"/>
      <c r="S11111" s="119"/>
      <c r="T11111" s="123"/>
      <c r="U11111" s="119"/>
      <c r="V11111" s="99"/>
      <c r="W11111" s="127"/>
      <c r="X11111" s="99"/>
      <c r="Y11111" s="127"/>
    </row>
    <row r="11112" spans="3:25" ht="19" hidden="1">
      <c r="C11112" s="933"/>
      <c r="D11112" s="933"/>
      <c r="E11112" s="19"/>
      <c r="I11112" s="100"/>
      <c r="M11112" s="100"/>
      <c r="Q11112" s="99"/>
      <c r="R11112" s="340"/>
      <c r="S11112" s="119"/>
      <c r="T11112" s="123"/>
      <c r="U11112" s="119"/>
      <c r="V11112" s="99"/>
      <c r="W11112" s="127"/>
      <c r="X11112" s="99"/>
      <c r="Y11112" s="127"/>
    </row>
    <row r="11113" spans="3:25" ht="19" hidden="1">
      <c r="C11113" s="933"/>
      <c r="D11113" s="933"/>
      <c r="E11113" s="19"/>
      <c r="I11113" s="100"/>
      <c r="M11113" s="100"/>
      <c r="Q11113" s="99"/>
      <c r="R11113" s="340"/>
      <c r="S11113" s="119"/>
      <c r="T11113" s="123"/>
      <c r="U11113" s="119"/>
      <c r="V11113" s="99"/>
      <c r="W11113" s="127"/>
      <c r="X11113" s="99"/>
      <c r="Y11113" s="127"/>
    </row>
    <row r="11114" spans="3:25" ht="19" hidden="1">
      <c r="C11114" s="933"/>
      <c r="D11114" s="933"/>
      <c r="E11114" s="19"/>
      <c r="I11114" s="100"/>
      <c r="M11114" s="100"/>
      <c r="Q11114" s="99"/>
      <c r="R11114" s="340"/>
      <c r="S11114" s="119"/>
      <c r="T11114" s="123"/>
      <c r="U11114" s="119"/>
      <c r="V11114" s="99"/>
      <c r="W11114" s="127"/>
      <c r="X11114" s="99"/>
      <c r="Y11114" s="127"/>
    </row>
    <row r="11115" spans="3:25" ht="19" hidden="1">
      <c r="C11115" s="933"/>
      <c r="D11115" s="933"/>
      <c r="E11115" s="19"/>
      <c r="I11115" s="100"/>
      <c r="M11115" s="100"/>
      <c r="Q11115" s="99"/>
      <c r="R11115" s="340"/>
      <c r="S11115" s="119"/>
      <c r="T11115" s="123"/>
      <c r="U11115" s="119"/>
      <c r="V11115" s="99"/>
      <c r="W11115" s="127"/>
      <c r="X11115" s="99"/>
      <c r="Y11115" s="127"/>
    </row>
    <row r="11116" spans="3:25" ht="19" hidden="1">
      <c r="C11116" s="933"/>
      <c r="D11116" s="933"/>
      <c r="E11116" s="19"/>
      <c r="I11116" s="100"/>
      <c r="M11116" s="100"/>
      <c r="Q11116" s="99"/>
      <c r="R11116" s="340"/>
      <c r="S11116" s="119"/>
      <c r="T11116" s="123"/>
      <c r="U11116" s="119"/>
      <c r="V11116" s="99"/>
      <c r="W11116" s="127"/>
      <c r="X11116" s="99"/>
      <c r="Y11116" s="127"/>
    </row>
    <row r="11117" spans="3:25" ht="19" hidden="1">
      <c r="C11117" s="933"/>
      <c r="D11117" s="933"/>
      <c r="E11117" s="19"/>
      <c r="I11117" s="100"/>
      <c r="M11117" s="100"/>
      <c r="Q11117" s="99"/>
      <c r="R11117" s="340"/>
      <c r="S11117" s="119"/>
      <c r="T11117" s="123"/>
      <c r="U11117" s="119"/>
      <c r="V11117" s="99"/>
      <c r="W11117" s="127"/>
      <c r="X11117" s="99"/>
      <c r="Y11117" s="127"/>
    </row>
    <row r="11118" spans="3:25" ht="19" hidden="1">
      <c r="C11118" s="933"/>
      <c r="D11118" s="933"/>
      <c r="E11118" s="19"/>
      <c r="I11118" s="100"/>
      <c r="M11118" s="100"/>
      <c r="Q11118" s="99"/>
      <c r="R11118" s="340"/>
      <c r="S11118" s="119"/>
      <c r="T11118" s="123"/>
      <c r="U11118" s="119"/>
      <c r="V11118" s="99"/>
      <c r="W11118" s="127"/>
      <c r="X11118" s="99"/>
      <c r="Y11118" s="127"/>
    </row>
    <row r="11119" spans="3:25" ht="19" hidden="1">
      <c r="C11119" s="933"/>
      <c r="D11119" s="933"/>
      <c r="E11119" s="19"/>
      <c r="I11119" s="100"/>
      <c r="M11119" s="100"/>
      <c r="Q11119" s="99"/>
      <c r="R11119" s="340"/>
      <c r="S11119" s="119"/>
      <c r="T11119" s="123"/>
      <c r="U11119" s="119"/>
      <c r="V11119" s="99"/>
      <c r="W11119" s="127"/>
      <c r="X11119" s="99"/>
      <c r="Y11119" s="127"/>
    </row>
    <row r="11120" spans="3:25" ht="19" hidden="1">
      <c r="C11120" s="933"/>
      <c r="D11120" s="933"/>
      <c r="E11120" s="19"/>
      <c r="I11120" s="100"/>
      <c r="M11120" s="100"/>
      <c r="Q11120" s="99"/>
      <c r="R11120" s="340"/>
      <c r="S11120" s="119"/>
      <c r="T11120" s="123"/>
      <c r="U11120" s="119"/>
      <c r="V11120" s="99"/>
      <c r="W11120" s="127"/>
      <c r="X11120" s="99"/>
      <c r="Y11120" s="127"/>
    </row>
    <row r="11121" spans="3:25" ht="19" hidden="1">
      <c r="C11121" s="933"/>
      <c r="D11121" s="933"/>
      <c r="E11121" s="19"/>
      <c r="I11121" s="100"/>
      <c r="M11121" s="100"/>
      <c r="Q11121" s="99"/>
      <c r="R11121" s="340"/>
      <c r="S11121" s="119"/>
      <c r="T11121" s="123"/>
      <c r="U11121" s="119"/>
      <c r="V11121" s="99"/>
      <c r="W11121" s="127"/>
      <c r="X11121" s="99"/>
      <c r="Y11121" s="127"/>
    </row>
    <row r="11122" spans="3:25" ht="19" hidden="1">
      <c r="C11122" s="933"/>
      <c r="D11122" s="933"/>
      <c r="E11122" s="19"/>
      <c r="I11122" s="100"/>
      <c r="M11122" s="100"/>
      <c r="Q11122" s="99"/>
      <c r="R11122" s="340"/>
      <c r="S11122" s="119"/>
      <c r="T11122" s="123"/>
      <c r="U11122" s="119"/>
      <c r="V11122" s="99"/>
      <c r="W11122" s="127"/>
      <c r="X11122" s="99"/>
      <c r="Y11122" s="127"/>
    </row>
    <row r="11123" spans="3:25" ht="19" hidden="1">
      <c r="C11123" s="933"/>
      <c r="D11123" s="933"/>
      <c r="E11123" s="19"/>
      <c r="I11123" s="100"/>
      <c r="M11123" s="100"/>
      <c r="Q11123" s="99"/>
      <c r="R11123" s="340"/>
      <c r="S11123" s="119"/>
      <c r="T11123" s="123"/>
      <c r="U11123" s="119"/>
      <c r="V11123" s="99"/>
      <c r="W11123" s="127"/>
      <c r="X11123" s="99"/>
      <c r="Y11123" s="127"/>
    </row>
    <row r="11124" spans="3:25" ht="19" hidden="1">
      <c r="C11124" s="933"/>
      <c r="D11124" s="933"/>
      <c r="E11124" s="19"/>
      <c r="I11124" s="100"/>
      <c r="M11124" s="100"/>
      <c r="Q11124" s="99"/>
      <c r="R11124" s="340"/>
      <c r="S11124" s="119"/>
      <c r="T11124" s="123"/>
      <c r="U11124" s="119"/>
      <c r="V11124" s="99"/>
      <c r="W11124" s="127"/>
      <c r="X11124" s="99"/>
      <c r="Y11124" s="127"/>
    </row>
    <row r="11125" spans="3:25" ht="19" hidden="1">
      <c r="C11125" s="933"/>
      <c r="D11125" s="933"/>
      <c r="E11125" s="19"/>
      <c r="I11125" s="100"/>
      <c r="M11125" s="100"/>
      <c r="Q11125" s="99"/>
      <c r="R11125" s="340"/>
      <c r="S11125" s="119"/>
      <c r="T11125" s="123"/>
      <c r="U11125" s="119"/>
      <c r="V11125" s="99"/>
      <c r="W11125" s="127"/>
      <c r="X11125" s="99"/>
      <c r="Y11125" s="127"/>
    </row>
    <row r="11126" spans="3:25" ht="19" hidden="1">
      <c r="C11126" s="933"/>
      <c r="D11126" s="933"/>
      <c r="E11126" s="19"/>
      <c r="I11126" s="100"/>
      <c r="M11126" s="100"/>
      <c r="Q11126" s="99"/>
      <c r="R11126" s="340"/>
      <c r="S11126" s="119"/>
      <c r="T11126" s="123"/>
      <c r="U11126" s="119"/>
      <c r="V11126" s="99"/>
      <c r="W11126" s="127"/>
      <c r="X11126" s="99"/>
      <c r="Y11126" s="127"/>
    </row>
    <row r="11127" spans="3:25" ht="19" hidden="1">
      <c r="C11127" s="933"/>
      <c r="D11127" s="933"/>
      <c r="E11127" s="19"/>
      <c r="I11127" s="100"/>
      <c r="M11127" s="100"/>
      <c r="Q11127" s="99"/>
      <c r="R11127" s="340"/>
      <c r="S11127" s="119"/>
      <c r="T11127" s="123"/>
      <c r="U11127" s="119"/>
      <c r="V11127" s="99"/>
      <c r="W11127" s="127"/>
      <c r="X11127" s="99"/>
      <c r="Y11127" s="127"/>
    </row>
    <row r="11128" spans="3:25" ht="19" hidden="1">
      <c r="C11128" s="933"/>
      <c r="D11128" s="933"/>
      <c r="E11128" s="19"/>
      <c r="I11128" s="100"/>
      <c r="M11128" s="100"/>
      <c r="Q11128" s="99"/>
      <c r="R11128" s="340"/>
      <c r="S11128" s="119"/>
      <c r="T11128" s="123"/>
      <c r="U11128" s="119"/>
      <c r="V11128" s="99"/>
      <c r="W11128" s="127"/>
      <c r="X11128" s="99"/>
      <c r="Y11128" s="127"/>
    </row>
    <row r="11129" spans="3:25" ht="19" hidden="1">
      <c r="C11129" s="933"/>
      <c r="D11129" s="933"/>
      <c r="E11129" s="19"/>
      <c r="I11129" s="100"/>
      <c r="M11129" s="100"/>
      <c r="Q11129" s="99"/>
      <c r="R11129" s="340"/>
      <c r="S11129" s="119"/>
      <c r="T11129" s="123"/>
      <c r="U11129" s="119"/>
      <c r="V11129" s="99"/>
      <c r="W11129" s="127"/>
      <c r="X11129" s="99"/>
      <c r="Y11129" s="127"/>
    </row>
    <row r="11130" spans="3:25" ht="19" hidden="1">
      <c r="C11130" s="933"/>
      <c r="D11130" s="933"/>
      <c r="E11130" s="19"/>
      <c r="I11130" s="100"/>
      <c r="M11130" s="100"/>
      <c r="Q11130" s="99"/>
      <c r="R11130" s="340"/>
      <c r="S11130" s="119"/>
      <c r="T11130" s="123"/>
      <c r="U11130" s="119"/>
      <c r="V11130" s="99"/>
      <c r="W11130" s="127"/>
      <c r="X11130" s="99"/>
      <c r="Y11130" s="127"/>
    </row>
    <row r="11131" spans="3:25" ht="19" hidden="1">
      <c r="C11131" s="933"/>
      <c r="D11131" s="933"/>
      <c r="E11131" s="19"/>
      <c r="I11131" s="100"/>
      <c r="M11131" s="100"/>
      <c r="Q11131" s="99"/>
      <c r="R11131" s="340"/>
      <c r="S11131" s="119"/>
      <c r="T11131" s="123"/>
      <c r="U11131" s="119"/>
      <c r="V11131" s="99"/>
      <c r="W11131" s="127"/>
      <c r="X11131" s="99"/>
      <c r="Y11131" s="127"/>
    </row>
    <row r="11132" spans="3:25" ht="19" hidden="1">
      <c r="C11132" s="933"/>
      <c r="D11132" s="933"/>
      <c r="E11132" s="19"/>
      <c r="I11132" s="100"/>
      <c r="M11132" s="100"/>
      <c r="Q11132" s="99"/>
      <c r="R11132" s="340"/>
      <c r="S11132" s="119"/>
      <c r="T11132" s="123"/>
      <c r="U11132" s="119"/>
      <c r="V11132" s="99"/>
      <c r="W11132" s="127"/>
      <c r="X11132" s="99"/>
      <c r="Y11132" s="127"/>
    </row>
    <row r="11133" spans="3:25" ht="19" hidden="1">
      <c r="C11133" s="933"/>
      <c r="D11133" s="933"/>
      <c r="E11133" s="19"/>
      <c r="I11133" s="100"/>
      <c r="M11133" s="100"/>
      <c r="Q11133" s="99"/>
      <c r="R11133" s="340"/>
      <c r="S11133" s="119"/>
      <c r="T11133" s="123"/>
      <c r="U11133" s="119"/>
      <c r="V11133" s="99"/>
      <c r="W11133" s="127"/>
      <c r="X11133" s="99"/>
      <c r="Y11133" s="127"/>
    </row>
    <row r="11134" spans="3:25" ht="19" hidden="1">
      <c r="C11134" s="933"/>
      <c r="D11134" s="933"/>
      <c r="E11134" s="19"/>
      <c r="I11134" s="100"/>
      <c r="M11134" s="100"/>
      <c r="Q11134" s="99"/>
      <c r="R11134" s="340"/>
      <c r="S11134" s="119"/>
      <c r="T11134" s="123"/>
      <c r="U11134" s="119"/>
      <c r="V11134" s="99"/>
      <c r="W11134" s="127"/>
      <c r="X11134" s="99"/>
      <c r="Y11134" s="127"/>
    </row>
    <row r="11135" spans="3:25" ht="19" hidden="1">
      <c r="C11135" s="933"/>
      <c r="D11135" s="933"/>
      <c r="E11135" s="19"/>
      <c r="I11135" s="100"/>
      <c r="M11135" s="100"/>
      <c r="Q11135" s="99"/>
      <c r="R11135" s="340"/>
      <c r="S11135" s="119"/>
      <c r="T11135" s="123"/>
      <c r="U11135" s="119"/>
      <c r="V11135" s="99"/>
      <c r="W11135" s="127"/>
      <c r="X11135" s="99"/>
      <c r="Y11135" s="127"/>
    </row>
    <row r="11136" spans="3:25" ht="19" hidden="1">
      <c r="C11136" s="933"/>
      <c r="D11136" s="933"/>
      <c r="E11136" s="19"/>
      <c r="I11136" s="100"/>
      <c r="M11136" s="100"/>
      <c r="Q11136" s="99"/>
      <c r="R11136" s="340"/>
      <c r="S11136" s="119"/>
      <c r="T11136" s="123"/>
      <c r="U11136" s="119"/>
      <c r="V11136" s="99"/>
      <c r="W11136" s="127"/>
      <c r="X11136" s="99"/>
      <c r="Y11136" s="127"/>
    </row>
    <row r="11137" spans="3:25" ht="19" hidden="1">
      <c r="C11137" s="933"/>
      <c r="D11137" s="933"/>
      <c r="E11137" s="19"/>
      <c r="I11137" s="100"/>
      <c r="M11137" s="100"/>
      <c r="Q11137" s="99"/>
      <c r="R11137" s="340"/>
      <c r="S11137" s="119"/>
      <c r="T11137" s="123"/>
      <c r="U11137" s="119"/>
      <c r="V11137" s="99"/>
      <c r="W11137" s="127"/>
      <c r="X11137" s="99"/>
      <c r="Y11137" s="127"/>
    </row>
    <row r="11138" spans="3:25" ht="19" hidden="1">
      <c r="C11138" s="933"/>
      <c r="D11138" s="933"/>
      <c r="E11138" s="19"/>
      <c r="I11138" s="100"/>
      <c r="M11138" s="100"/>
      <c r="Q11138" s="99"/>
      <c r="R11138" s="340"/>
      <c r="S11138" s="119"/>
      <c r="T11138" s="123"/>
      <c r="U11138" s="119"/>
      <c r="V11138" s="99"/>
      <c r="W11138" s="127"/>
      <c r="X11138" s="99"/>
      <c r="Y11138" s="127"/>
    </row>
    <row r="11139" spans="3:25" ht="19" hidden="1">
      <c r="C11139" s="933"/>
      <c r="D11139" s="933"/>
      <c r="E11139" s="19"/>
      <c r="I11139" s="100"/>
      <c r="M11139" s="100"/>
      <c r="Q11139" s="99"/>
      <c r="R11139" s="340"/>
      <c r="S11139" s="119"/>
      <c r="T11139" s="123"/>
      <c r="U11139" s="119"/>
      <c r="V11139" s="99"/>
      <c r="W11139" s="127"/>
      <c r="X11139" s="99"/>
      <c r="Y11139" s="127"/>
    </row>
    <row r="11140" spans="3:25" ht="19" hidden="1">
      <c r="C11140" s="933"/>
      <c r="D11140" s="933"/>
      <c r="E11140" s="19"/>
      <c r="I11140" s="100"/>
      <c r="M11140" s="100"/>
      <c r="Q11140" s="99"/>
      <c r="R11140" s="340"/>
      <c r="S11140" s="119"/>
      <c r="T11140" s="123"/>
      <c r="U11140" s="119"/>
      <c r="V11140" s="99"/>
      <c r="W11140" s="127"/>
      <c r="X11140" s="99"/>
      <c r="Y11140" s="127"/>
    </row>
    <row r="11141" spans="3:25" ht="19" hidden="1">
      <c r="C11141" s="933"/>
      <c r="D11141" s="933"/>
      <c r="E11141" s="19"/>
      <c r="I11141" s="100"/>
      <c r="M11141" s="100"/>
      <c r="Q11141" s="99"/>
      <c r="R11141" s="340"/>
      <c r="S11141" s="119"/>
      <c r="T11141" s="123"/>
      <c r="U11141" s="119"/>
      <c r="V11141" s="99"/>
      <c r="W11141" s="127"/>
      <c r="X11141" s="99"/>
      <c r="Y11141" s="127"/>
    </row>
    <row r="11142" spans="3:25" ht="19" hidden="1">
      <c r="C11142" s="933"/>
      <c r="D11142" s="933"/>
      <c r="E11142" s="19"/>
      <c r="I11142" s="100"/>
      <c r="M11142" s="100"/>
      <c r="Q11142" s="99"/>
      <c r="R11142" s="340"/>
      <c r="S11142" s="119"/>
      <c r="T11142" s="123"/>
      <c r="U11142" s="119"/>
      <c r="V11142" s="99"/>
      <c r="W11142" s="127"/>
      <c r="X11142" s="99"/>
      <c r="Y11142" s="127"/>
    </row>
    <row r="11143" spans="3:25" ht="19" hidden="1">
      <c r="C11143" s="933"/>
      <c r="D11143" s="933"/>
      <c r="E11143" s="19"/>
      <c r="I11143" s="100"/>
      <c r="M11143" s="100"/>
      <c r="Q11143" s="99"/>
      <c r="R11143" s="340"/>
      <c r="S11143" s="119"/>
      <c r="T11143" s="123"/>
      <c r="U11143" s="119"/>
      <c r="V11143" s="99"/>
      <c r="W11143" s="127"/>
      <c r="X11143" s="99"/>
      <c r="Y11143" s="127"/>
    </row>
    <row r="11144" spans="3:25" ht="19" hidden="1">
      <c r="C11144" s="933"/>
      <c r="D11144" s="933"/>
      <c r="E11144" s="19"/>
      <c r="I11144" s="100"/>
      <c r="M11144" s="100"/>
      <c r="Q11144" s="99"/>
      <c r="R11144" s="340"/>
      <c r="S11144" s="119"/>
      <c r="T11144" s="123"/>
      <c r="U11144" s="119"/>
      <c r="V11144" s="99"/>
      <c r="W11144" s="127"/>
      <c r="X11144" s="99"/>
      <c r="Y11144" s="127"/>
    </row>
    <row r="11145" spans="3:25" ht="19" hidden="1">
      <c r="C11145" s="933"/>
      <c r="D11145" s="933"/>
      <c r="E11145" s="19"/>
      <c r="I11145" s="100"/>
      <c r="M11145" s="100"/>
      <c r="Q11145" s="99"/>
      <c r="R11145" s="340"/>
      <c r="S11145" s="119"/>
      <c r="T11145" s="123"/>
      <c r="U11145" s="119"/>
      <c r="V11145" s="99"/>
      <c r="W11145" s="127"/>
      <c r="X11145" s="99"/>
      <c r="Y11145" s="127"/>
    </row>
    <row r="11146" spans="3:25" ht="19" hidden="1">
      <c r="C11146" s="933"/>
      <c r="D11146" s="933"/>
      <c r="E11146" s="19"/>
      <c r="I11146" s="100"/>
      <c r="M11146" s="100"/>
      <c r="Q11146" s="99"/>
      <c r="R11146" s="340"/>
      <c r="S11146" s="119"/>
      <c r="T11146" s="123"/>
      <c r="U11146" s="119"/>
      <c r="V11146" s="99"/>
      <c r="W11146" s="127"/>
      <c r="X11146" s="99"/>
      <c r="Y11146" s="127"/>
    </row>
    <row r="11147" spans="3:25" ht="19" hidden="1">
      <c r="C11147" s="933"/>
      <c r="D11147" s="933"/>
      <c r="E11147" s="19"/>
      <c r="I11147" s="100"/>
      <c r="M11147" s="100"/>
      <c r="Q11147" s="99"/>
      <c r="R11147" s="340"/>
      <c r="S11147" s="119"/>
      <c r="T11147" s="123"/>
      <c r="U11147" s="119"/>
      <c r="V11147" s="99"/>
      <c r="W11147" s="127"/>
      <c r="X11147" s="99"/>
      <c r="Y11147" s="127"/>
    </row>
    <row r="11148" spans="3:25" ht="19" hidden="1">
      <c r="C11148" s="933"/>
      <c r="D11148" s="933"/>
      <c r="E11148" s="19"/>
      <c r="I11148" s="100"/>
      <c r="M11148" s="100"/>
      <c r="Q11148" s="99"/>
      <c r="R11148" s="340"/>
      <c r="S11148" s="119"/>
      <c r="T11148" s="123"/>
      <c r="U11148" s="119"/>
      <c r="V11148" s="99"/>
      <c r="W11148" s="127"/>
      <c r="X11148" s="99"/>
      <c r="Y11148" s="127"/>
    </row>
    <row r="11149" spans="3:25" ht="19" hidden="1">
      <c r="C11149" s="933"/>
      <c r="D11149" s="933"/>
      <c r="E11149" s="19"/>
      <c r="I11149" s="100"/>
      <c r="M11149" s="100"/>
      <c r="Q11149" s="99"/>
      <c r="R11149" s="340"/>
      <c r="S11149" s="119"/>
      <c r="T11149" s="123"/>
      <c r="U11149" s="119"/>
      <c r="V11149" s="99"/>
      <c r="W11149" s="127"/>
      <c r="X11149" s="99"/>
      <c r="Y11149" s="127"/>
    </row>
    <row r="11150" spans="3:25" ht="19" hidden="1">
      <c r="C11150" s="933"/>
      <c r="D11150" s="933"/>
      <c r="E11150" s="19"/>
      <c r="I11150" s="100"/>
      <c r="M11150" s="100"/>
      <c r="Q11150" s="99"/>
      <c r="R11150" s="340"/>
      <c r="S11150" s="119"/>
      <c r="T11150" s="123"/>
      <c r="U11150" s="119"/>
      <c r="V11150" s="99"/>
      <c r="W11150" s="127"/>
      <c r="X11150" s="99"/>
      <c r="Y11150" s="127"/>
    </row>
    <row r="11151" spans="3:25" ht="19" hidden="1">
      <c r="C11151" s="933"/>
      <c r="D11151" s="933"/>
      <c r="E11151" s="19"/>
      <c r="I11151" s="100"/>
      <c r="M11151" s="100"/>
      <c r="Q11151" s="99"/>
      <c r="R11151" s="340"/>
      <c r="S11151" s="119"/>
      <c r="T11151" s="123"/>
      <c r="U11151" s="119"/>
      <c r="V11151" s="99"/>
      <c r="W11151" s="127"/>
      <c r="X11151" s="99"/>
      <c r="Y11151" s="127"/>
    </row>
    <row r="11152" spans="3:25" ht="19" hidden="1">
      <c r="C11152" s="933"/>
      <c r="D11152" s="933"/>
      <c r="E11152" s="19"/>
      <c r="I11152" s="100"/>
      <c r="M11152" s="100"/>
      <c r="Q11152" s="99"/>
      <c r="R11152" s="340"/>
      <c r="S11152" s="119"/>
      <c r="T11152" s="123"/>
      <c r="U11152" s="119"/>
      <c r="V11152" s="99"/>
      <c r="W11152" s="127"/>
      <c r="X11152" s="99"/>
      <c r="Y11152" s="127"/>
    </row>
    <row r="11153" spans="3:25" ht="19" hidden="1">
      <c r="C11153" s="933"/>
      <c r="D11153" s="933"/>
      <c r="E11153" s="19"/>
      <c r="I11153" s="100"/>
      <c r="M11153" s="100"/>
      <c r="Q11153" s="99"/>
      <c r="R11153" s="340"/>
      <c r="S11153" s="119"/>
      <c r="T11153" s="123"/>
      <c r="U11153" s="119"/>
      <c r="V11153" s="99"/>
      <c r="W11153" s="127"/>
      <c r="X11153" s="99"/>
      <c r="Y11153" s="127"/>
    </row>
    <row r="11154" spans="3:25" ht="19" hidden="1">
      <c r="C11154" s="933"/>
      <c r="D11154" s="933"/>
      <c r="E11154" s="19"/>
      <c r="I11154" s="100"/>
      <c r="M11154" s="100"/>
      <c r="Q11154" s="99"/>
      <c r="R11154" s="340"/>
      <c r="S11154" s="119"/>
      <c r="T11154" s="123"/>
      <c r="U11154" s="119"/>
      <c r="V11154" s="99"/>
      <c r="W11154" s="127"/>
      <c r="X11154" s="99"/>
      <c r="Y11154" s="127"/>
    </row>
    <row r="11155" spans="3:25" ht="19" hidden="1">
      <c r="C11155" s="933"/>
      <c r="D11155" s="933"/>
      <c r="E11155" s="19"/>
      <c r="I11155" s="100"/>
      <c r="M11155" s="100"/>
      <c r="Q11155" s="99"/>
      <c r="R11155" s="340"/>
      <c r="S11155" s="119"/>
      <c r="T11155" s="123"/>
      <c r="U11155" s="119"/>
      <c r="V11155" s="99"/>
      <c r="W11155" s="127"/>
      <c r="X11155" s="99"/>
      <c r="Y11155" s="127"/>
    </row>
    <row r="11156" spans="3:25" ht="19" hidden="1">
      <c r="C11156" s="933"/>
      <c r="D11156" s="933"/>
      <c r="E11156" s="19"/>
      <c r="I11156" s="100"/>
      <c r="M11156" s="100"/>
      <c r="Q11156" s="99"/>
      <c r="R11156" s="340"/>
      <c r="S11156" s="119"/>
      <c r="T11156" s="123"/>
      <c r="U11156" s="119"/>
      <c r="V11156" s="99"/>
      <c r="W11156" s="127"/>
      <c r="X11156" s="99"/>
      <c r="Y11156" s="127"/>
    </row>
    <row r="11157" spans="3:25" ht="19" hidden="1">
      <c r="C11157" s="933"/>
      <c r="D11157" s="933"/>
      <c r="E11157" s="19"/>
      <c r="I11157" s="100"/>
      <c r="M11157" s="100"/>
      <c r="Q11157" s="99"/>
      <c r="R11157" s="340"/>
      <c r="S11157" s="119"/>
      <c r="T11157" s="123"/>
      <c r="U11157" s="119"/>
      <c r="V11157" s="99"/>
      <c r="W11157" s="127"/>
      <c r="X11157" s="99"/>
      <c r="Y11157" s="127"/>
    </row>
    <row r="11158" spans="3:25" ht="19" hidden="1">
      <c r="C11158" s="933"/>
      <c r="D11158" s="933"/>
      <c r="E11158" s="19"/>
      <c r="I11158" s="100"/>
      <c r="M11158" s="100"/>
      <c r="Q11158" s="99"/>
      <c r="R11158" s="340"/>
      <c r="S11158" s="119"/>
      <c r="T11158" s="123"/>
      <c r="U11158" s="119"/>
      <c r="V11158" s="99"/>
      <c r="W11158" s="127"/>
      <c r="X11158" s="99"/>
      <c r="Y11158" s="127"/>
    </row>
    <row r="11159" spans="3:25" ht="19" hidden="1">
      <c r="C11159" s="933"/>
      <c r="D11159" s="933"/>
      <c r="E11159" s="19"/>
      <c r="I11159" s="100"/>
      <c r="M11159" s="100"/>
      <c r="Q11159" s="99"/>
      <c r="R11159" s="340"/>
      <c r="S11159" s="119"/>
      <c r="T11159" s="123"/>
      <c r="U11159" s="119"/>
      <c r="V11159" s="99"/>
      <c r="W11159" s="127"/>
      <c r="X11159" s="99"/>
      <c r="Y11159" s="127"/>
    </row>
    <row r="11160" spans="3:25" ht="19" hidden="1">
      <c r="C11160" s="933"/>
      <c r="D11160" s="933"/>
      <c r="E11160" s="19"/>
      <c r="I11160" s="100"/>
      <c r="M11160" s="100"/>
      <c r="Q11160" s="99"/>
      <c r="R11160" s="340"/>
      <c r="S11160" s="119"/>
      <c r="T11160" s="123"/>
      <c r="U11160" s="119"/>
      <c r="V11160" s="99"/>
      <c r="W11160" s="127"/>
      <c r="X11160" s="99"/>
      <c r="Y11160" s="127"/>
    </row>
    <row r="11161" spans="3:25" ht="19" hidden="1">
      <c r="C11161" s="933"/>
      <c r="D11161" s="933"/>
      <c r="E11161" s="19"/>
      <c r="I11161" s="100"/>
      <c r="M11161" s="100"/>
      <c r="Q11161" s="99"/>
      <c r="R11161" s="340"/>
      <c r="S11161" s="119"/>
      <c r="T11161" s="123"/>
      <c r="U11161" s="119"/>
      <c r="V11161" s="99"/>
      <c r="W11161" s="127"/>
      <c r="X11161" s="99"/>
      <c r="Y11161" s="127"/>
    </row>
    <row r="11162" spans="3:25" ht="19" hidden="1">
      <c r="C11162" s="933"/>
      <c r="D11162" s="933"/>
      <c r="E11162" s="19"/>
      <c r="I11162" s="100"/>
      <c r="M11162" s="100"/>
      <c r="Q11162" s="99"/>
      <c r="R11162" s="340"/>
      <c r="S11162" s="119"/>
      <c r="T11162" s="123"/>
      <c r="U11162" s="119"/>
      <c r="V11162" s="99"/>
      <c r="W11162" s="127"/>
      <c r="X11162" s="99"/>
      <c r="Y11162" s="127"/>
    </row>
    <row r="11163" spans="3:25" ht="19" hidden="1">
      <c r="C11163" s="933"/>
      <c r="D11163" s="933"/>
      <c r="E11163" s="19"/>
      <c r="I11163" s="100"/>
      <c r="M11163" s="100"/>
      <c r="Q11163" s="99"/>
      <c r="R11163" s="340"/>
      <c r="S11163" s="119"/>
      <c r="T11163" s="123"/>
      <c r="U11163" s="119"/>
      <c r="V11163" s="99"/>
      <c r="W11163" s="127"/>
      <c r="X11163" s="99"/>
      <c r="Y11163" s="127"/>
    </row>
    <row r="11164" spans="3:25" ht="19" hidden="1">
      <c r="C11164" s="933"/>
      <c r="D11164" s="933"/>
      <c r="E11164" s="19"/>
      <c r="I11164" s="100"/>
      <c r="M11164" s="100"/>
      <c r="Q11164" s="99"/>
      <c r="R11164" s="340"/>
      <c r="S11164" s="119"/>
      <c r="T11164" s="123"/>
      <c r="U11164" s="119"/>
      <c r="V11164" s="99"/>
      <c r="W11164" s="127"/>
      <c r="X11164" s="99"/>
      <c r="Y11164" s="127"/>
    </row>
    <row r="11165" spans="3:25" ht="19" hidden="1">
      <c r="C11165" s="933"/>
      <c r="D11165" s="933"/>
      <c r="E11165" s="19"/>
      <c r="I11165" s="100"/>
      <c r="M11165" s="100"/>
      <c r="Q11165" s="99"/>
      <c r="R11165" s="340"/>
      <c r="S11165" s="119"/>
      <c r="T11165" s="123"/>
      <c r="U11165" s="119"/>
      <c r="V11165" s="99"/>
      <c r="W11165" s="127"/>
      <c r="X11165" s="99"/>
      <c r="Y11165" s="127"/>
    </row>
    <row r="11166" spans="3:25" ht="19" hidden="1">
      <c r="C11166" s="933"/>
      <c r="D11166" s="933"/>
      <c r="E11166" s="19"/>
      <c r="I11166" s="100"/>
      <c r="M11166" s="100"/>
      <c r="Q11166" s="99"/>
      <c r="R11166" s="340"/>
      <c r="S11166" s="119"/>
      <c r="T11166" s="123"/>
      <c r="U11166" s="119"/>
      <c r="V11166" s="99"/>
      <c r="W11166" s="127"/>
      <c r="X11166" s="99"/>
      <c r="Y11166" s="127"/>
    </row>
    <row r="11167" spans="3:25" ht="19" hidden="1">
      <c r="C11167" s="933"/>
      <c r="D11167" s="933"/>
      <c r="E11167" s="19"/>
      <c r="I11167" s="100"/>
      <c r="M11167" s="100"/>
      <c r="Q11167" s="99"/>
      <c r="R11167" s="340"/>
      <c r="S11167" s="119"/>
      <c r="T11167" s="123"/>
      <c r="U11167" s="119"/>
      <c r="V11167" s="99"/>
      <c r="W11167" s="127"/>
      <c r="X11167" s="99"/>
      <c r="Y11167" s="127"/>
    </row>
    <row r="11168" spans="3:25" ht="19" hidden="1">
      <c r="C11168" s="933"/>
      <c r="D11168" s="933"/>
      <c r="E11168" s="19"/>
      <c r="I11168" s="100"/>
      <c r="M11168" s="100"/>
      <c r="Q11168" s="99"/>
      <c r="R11168" s="340"/>
      <c r="S11168" s="119"/>
      <c r="T11168" s="123"/>
      <c r="U11168" s="119"/>
      <c r="V11168" s="99"/>
      <c r="W11168" s="127"/>
      <c r="X11168" s="99"/>
      <c r="Y11168" s="127"/>
    </row>
    <row r="11169" spans="3:25" ht="19" hidden="1">
      <c r="C11169" s="933"/>
      <c r="D11169" s="933"/>
      <c r="E11169" s="19"/>
      <c r="I11169" s="100"/>
      <c r="M11169" s="100"/>
      <c r="Q11169" s="99"/>
      <c r="R11169" s="340"/>
      <c r="S11169" s="119"/>
      <c r="T11169" s="123"/>
      <c r="U11169" s="119"/>
      <c r="V11169" s="99"/>
      <c r="W11169" s="127"/>
      <c r="X11169" s="99"/>
      <c r="Y11169" s="127"/>
    </row>
    <row r="11170" spans="3:25" ht="19" hidden="1">
      <c r="C11170" s="933"/>
      <c r="D11170" s="933"/>
      <c r="E11170" s="19"/>
      <c r="I11170" s="100"/>
      <c r="M11170" s="100"/>
      <c r="Q11170" s="99"/>
      <c r="R11170" s="340"/>
      <c r="S11170" s="119"/>
      <c r="T11170" s="123"/>
      <c r="U11170" s="119"/>
      <c r="V11170" s="99"/>
      <c r="W11170" s="127"/>
      <c r="X11170" s="99"/>
      <c r="Y11170" s="127"/>
    </row>
    <row r="11171" spans="3:25" ht="19" hidden="1">
      <c r="C11171" s="933"/>
      <c r="D11171" s="933"/>
      <c r="E11171" s="19"/>
      <c r="I11171" s="100"/>
      <c r="M11171" s="100"/>
      <c r="Q11171" s="99"/>
      <c r="R11171" s="340"/>
      <c r="S11171" s="119"/>
      <c r="T11171" s="123"/>
      <c r="U11171" s="119"/>
      <c r="V11171" s="99"/>
      <c r="W11171" s="127"/>
      <c r="X11171" s="99"/>
      <c r="Y11171" s="127"/>
    </row>
    <row r="11172" spans="3:25" ht="19" hidden="1">
      <c r="C11172" s="933"/>
      <c r="D11172" s="933"/>
      <c r="E11172" s="19"/>
      <c r="I11172" s="100"/>
      <c r="M11172" s="100"/>
      <c r="Q11172" s="99"/>
      <c r="R11172" s="340"/>
      <c r="S11172" s="119"/>
      <c r="T11172" s="123"/>
      <c r="U11172" s="119"/>
      <c r="V11172" s="99"/>
      <c r="W11172" s="127"/>
      <c r="X11172" s="99"/>
      <c r="Y11172" s="127"/>
    </row>
    <row r="11173" spans="3:25" ht="19" hidden="1">
      <c r="C11173" s="933"/>
      <c r="D11173" s="933"/>
      <c r="E11173" s="19"/>
      <c r="I11173" s="100"/>
      <c r="M11173" s="100"/>
      <c r="Q11173" s="99"/>
      <c r="R11173" s="340"/>
      <c r="S11173" s="119"/>
      <c r="T11173" s="123"/>
      <c r="U11173" s="119"/>
      <c r="V11173" s="99"/>
      <c r="W11173" s="127"/>
      <c r="X11173" s="99"/>
      <c r="Y11173" s="127"/>
    </row>
    <row r="11174" spans="3:25" ht="19" hidden="1">
      <c r="C11174" s="933"/>
      <c r="D11174" s="933"/>
      <c r="E11174" s="19"/>
      <c r="I11174" s="100"/>
      <c r="M11174" s="100"/>
      <c r="Q11174" s="99"/>
      <c r="R11174" s="340"/>
      <c r="S11174" s="119"/>
      <c r="T11174" s="123"/>
      <c r="U11174" s="119"/>
      <c r="V11174" s="99"/>
      <c r="W11174" s="127"/>
      <c r="X11174" s="99"/>
      <c r="Y11174" s="127"/>
    </row>
    <row r="11175" spans="3:25" ht="19" hidden="1">
      <c r="C11175" s="933"/>
      <c r="D11175" s="933"/>
      <c r="E11175" s="19"/>
      <c r="I11175" s="100"/>
      <c r="M11175" s="100"/>
      <c r="Q11175" s="99"/>
      <c r="R11175" s="340"/>
      <c r="S11175" s="119"/>
      <c r="T11175" s="123"/>
      <c r="U11175" s="119"/>
      <c r="V11175" s="99"/>
      <c r="W11175" s="127"/>
      <c r="X11175" s="99"/>
      <c r="Y11175" s="127"/>
    </row>
    <row r="11176" spans="3:25" ht="19" hidden="1">
      <c r="C11176" s="933"/>
      <c r="D11176" s="933"/>
      <c r="E11176" s="19"/>
      <c r="I11176" s="100"/>
      <c r="M11176" s="100"/>
      <c r="Q11176" s="99"/>
      <c r="R11176" s="340"/>
      <c r="S11176" s="119"/>
      <c r="T11176" s="123"/>
      <c r="U11176" s="119"/>
      <c r="V11176" s="99"/>
      <c r="W11176" s="127"/>
      <c r="X11176" s="99"/>
      <c r="Y11176" s="127"/>
    </row>
    <row r="11177" spans="3:25" ht="19" hidden="1">
      <c r="C11177" s="933"/>
      <c r="D11177" s="933"/>
      <c r="E11177" s="19"/>
      <c r="I11177" s="100"/>
      <c r="M11177" s="100"/>
      <c r="Q11177" s="99"/>
      <c r="R11177" s="340"/>
      <c r="S11177" s="119"/>
      <c r="T11177" s="123"/>
      <c r="U11177" s="119"/>
      <c r="V11177" s="99"/>
      <c r="W11177" s="127"/>
      <c r="X11177" s="99"/>
      <c r="Y11177" s="127"/>
    </row>
    <row r="11178" spans="3:25" ht="19" hidden="1">
      <c r="C11178" s="933"/>
      <c r="D11178" s="933"/>
      <c r="E11178" s="19"/>
      <c r="I11178" s="100"/>
      <c r="M11178" s="100"/>
      <c r="Q11178" s="99"/>
      <c r="R11178" s="340"/>
      <c r="S11178" s="119"/>
      <c r="T11178" s="123"/>
      <c r="U11178" s="119"/>
      <c r="V11178" s="99"/>
      <c r="W11178" s="127"/>
      <c r="X11178" s="99"/>
      <c r="Y11178" s="127"/>
    </row>
    <row r="11179" spans="3:25" ht="19" hidden="1">
      <c r="C11179" s="933"/>
      <c r="D11179" s="933"/>
      <c r="E11179" s="19"/>
      <c r="I11179" s="100"/>
      <c r="M11179" s="100"/>
      <c r="Q11179" s="99"/>
      <c r="R11179" s="340"/>
      <c r="S11179" s="119"/>
      <c r="T11179" s="123"/>
      <c r="U11179" s="119"/>
      <c r="V11179" s="99"/>
      <c r="W11179" s="127"/>
      <c r="X11179" s="99"/>
      <c r="Y11179" s="127"/>
    </row>
    <row r="11180" spans="3:25" ht="19" hidden="1">
      <c r="C11180" s="933"/>
      <c r="D11180" s="933"/>
      <c r="E11180" s="19"/>
      <c r="I11180" s="100"/>
      <c r="M11180" s="100"/>
      <c r="Q11180" s="99"/>
      <c r="R11180" s="340"/>
      <c r="S11180" s="119"/>
      <c r="T11180" s="123"/>
      <c r="U11180" s="119"/>
      <c r="V11180" s="99"/>
      <c r="W11180" s="127"/>
      <c r="X11180" s="99"/>
      <c r="Y11180" s="127"/>
    </row>
    <row r="11181" spans="3:25" ht="19" hidden="1">
      <c r="C11181" s="933"/>
      <c r="D11181" s="933"/>
      <c r="E11181" s="19"/>
      <c r="I11181" s="100"/>
      <c r="M11181" s="100"/>
      <c r="Q11181" s="99"/>
      <c r="R11181" s="340"/>
      <c r="S11181" s="119"/>
      <c r="T11181" s="123"/>
      <c r="U11181" s="119"/>
      <c r="V11181" s="99"/>
      <c r="W11181" s="127"/>
      <c r="X11181" s="99"/>
      <c r="Y11181" s="127"/>
    </row>
    <row r="11182" spans="3:25" ht="19" hidden="1">
      <c r="C11182" s="933"/>
      <c r="D11182" s="933"/>
      <c r="E11182" s="19"/>
      <c r="I11182" s="100"/>
      <c r="M11182" s="100"/>
      <c r="Q11182" s="99"/>
      <c r="R11182" s="340"/>
      <c r="S11182" s="119"/>
      <c r="T11182" s="123"/>
      <c r="U11182" s="119"/>
      <c r="V11182" s="99"/>
      <c r="W11182" s="127"/>
      <c r="X11182" s="99"/>
      <c r="Y11182" s="127"/>
    </row>
    <row r="11183" spans="3:25" ht="19" hidden="1">
      <c r="C11183" s="933"/>
      <c r="D11183" s="933"/>
      <c r="E11183" s="19"/>
      <c r="I11183" s="100"/>
      <c r="M11183" s="100"/>
      <c r="Q11183" s="99"/>
      <c r="R11183" s="340"/>
      <c r="S11183" s="119"/>
      <c r="T11183" s="123"/>
      <c r="U11183" s="119"/>
      <c r="V11183" s="99"/>
      <c r="W11183" s="127"/>
      <c r="X11183" s="99"/>
      <c r="Y11183" s="127"/>
    </row>
    <row r="11184" spans="3:25" ht="19" hidden="1">
      <c r="C11184" s="933"/>
      <c r="D11184" s="933"/>
      <c r="E11184" s="19"/>
      <c r="I11184" s="100"/>
      <c r="M11184" s="100"/>
      <c r="Q11184" s="99"/>
      <c r="R11184" s="340"/>
      <c r="S11184" s="119"/>
      <c r="T11184" s="123"/>
      <c r="U11184" s="119"/>
      <c r="V11184" s="99"/>
      <c r="W11184" s="127"/>
      <c r="X11184" s="99"/>
      <c r="Y11184" s="127"/>
    </row>
    <row r="11185" spans="3:25" ht="19" hidden="1">
      <c r="C11185" s="933"/>
      <c r="D11185" s="933"/>
      <c r="E11185" s="19"/>
      <c r="I11185" s="100"/>
      <c r="M11185" s="100"/>
      <c r="Q11185" s="99"/>
      <c r="R11185" s="340"/>
      <c r="S11185" s="119"/>
      <c r="T11185" s="123"/>
      <c r="U11185" s="119"/>
      <c r="V11185" s="99"/>
      <c r="W11185" s="127"/>
      <c r="X11185" s="99"/>
      <c r="Y11185" s="127"/>
    </row>
    <row r="11186" spans="3:25" ht="19" hidden="1">
      <c r="C11186" s="933"/>
      <c r="D11186" s="933"/>
      <c r="E11186" s="19"/>
      <c r="I11186" s="100"/>
      <c r="M11186" s="100"/>
      <c r="Q11186" s="99"/>
      <c r="R11186" s="340"/>
      <c r="S11186" s="119"/>
      <c r="T11186" s="123"/>
      <c r="U11186" s="119"/>
      <c r="V11186" s="99"/>
      <c r="W11186" s="127"/>
      <c r="X11186" s="99"/>
      <c r="Y11186" s="127"/>
    </row>
    <row r="11187" spans="3:25" ht="19" hidden="1">
      <c r="C11187" s="933"/>
      <c r="D11187" s="933"/>
      <c r="E11187" s="19"/>
      <c r="I11187" s="100"/>
      <c r="M11187" s="100"/>
      <c r="Q11187" s="99"/>
      <c r="R11187" s="340"/>
      <c r="S11187" s="119"/>
      <c r="T11187" s="123"/>
      <c r="U11187" s="119"/>
      <c r="V11187" s="99"/>
      <c r="W11187" s="127"/>
      <c r="X11187" s="99"/>
      <c r="Y11187" s="127"/>
    </row>
    <row r="11188" spans="3:25" ht="19" hidden="1">
      <c r="C11188" s="933"/>
      <c r="D11188" s="933"/>
      <c r="E11188" s="19"/>
      <c r="I11188" s="100"/>
      <c r="M11188" s="100"/>
      <c r="Q11188" s="99"/>
      <c r="R11188" s="340"/>
      <c r="S11188" s="119"/>
      <c r="T11188" s="123"/>
      <c r="U11188" s="119"/>
      <c r="V11188" s="99"/>
      <c r="W11188" s="127"/>
      <c r="X11188" s="99"/>
      <c r="Y11188" s="127"/>
    </row>
    <row r="11189" spans="3:25" ht="19" hidden="1">
      <c r="C11189" s="933"/>
      <c r="D11189" s="933"/>
      <c r="E11189" s="19"/>
      <c r="I11189" s="100"/>
      <c r="M11189" s="100"/>
      <c r="Q11189" s="99"/>
      <c r="R11189" s="340"/>
      <c r="S11189" s="119"/>
      <c r="T11189" s="123"/>
      <c r="U11189" s="119"/>
      <c r="V11189" s="99"/>
      <c r="W11189" s="127"/>
      <c r="X11189" s="99"/>
      <c r="Y11189" s="127"/>
    </row>
    <row r="11190" spans="3:25" ht="19" hidden="1">
      <c r="C11190" s="933"/>
      <c r="D11190" s="933"/>
      <c r="E11190" s="19"/>
      <c r="I11190" s="100"/>
      <c r="M11190" s="100"/>
      <c r="Q11190" s="99"/>
      <c r="R11190" s="340"/>
      <c r="S11190" s="119"/>
      <c r="T11190" s="123"/>
      <c r="U11190" s="119"/>
      <c r="V11190" s="99"/>
      <c r="W11190" s="127"/>
      <c r="X11190" s="99"/>
      <c r="Y11190" s="127"/>
    </row>
    <row r="11191" spans="3:25" ht="19" hidden="1">
      <c r="C11191" s="933"/>
      <c r="D11191" s="933"/>
      <c r="E11191" s="19"/>
      <c r="I11191" s="100"/>
      <c r="M11191" s="100"/>
      <c r="Q11191" s="99"/>
      <c r="R11191" s="340"/>
      <c r="S11191" s="119"/>
      <c r="T11191" s="123"/>
      <c r="U11191" s="119"/>
      <c r="V11191" s="99"/>
      <c r="W11191" s="127"/>
      <c r="X11191" s="99"/>
      <c r="Y11191" s="127"/>
    </row>
    <row r="11192" spans="3:25" ht="19" hidden="1">
      <c r="C11192" s="933"/>
      <c r="D11192" s="933"/>
      <c r="E11192" s="19"/>
      <c r="I11192" s="100"/>
      <c r="M11192" s="100"/>
      <c r="Q11192" s="99"/>
      <c r="R11192" s="340"/>
      <c r="S11192" s="119"/>
      <c r="T11192" s="123"/>
      <c r="U11192" s="119"/>
      <c r="V11192" s="99"/>
      <c r="W11192" s="127"/>
      <c r="X11192" s="99"/>
      <c r="Y11192" s="127"/>
    </row>
    <row r="11193" spans="3:25" ht="19" hidden="1">
      <c r="C11193" s="933"/>
      <c r="D11193" s="933"/>
      <c r="E11193" s="19"/>
      <c r="I11193" s="100"/>
      <c r="M11193" s="100"/>
      <c r="Q11193" s="99"/>
      <c r="R11193" s="340"/>
      <c r="S11193" s="119"/>
      <c r="T11193" s="123"/>
      <c r="U11193" s="119"/>
      <c r="V11193" s="99"/>
      <c r="W11193" s="127"/>
      <c r="X11193" s="99"/>
      <c r="Y11193" s="127"/>
    </row>
    <row r="11194" spans="3:25" ht="19" hidden="1">
      <c r="C11194" s="933"/>
      <c r="D11194" s="933"/>
      <c r="E11194" s="19"/>
      <c r="I11194" s="100"/>
      <c r="M11194" s="100"/>
      <c r="Q11194" s="99"/>
      <c r="R11194" s="340"/>
      <c r="S11194" s="119"/>
      <c r="T11194" s="123"/>
      <c r="U11194" s="119"/>
      <c r="V11194" s="99"/>
      <c r="W11194" s="127"/>
      <c r="X11194" s="99"/>
      <c r="Y11194" s="127"/>
    </row>
    <row r="11195" spans="3:25" ht="19" hidden="1">
      <c r="C11195" s="933"/>
      <c r="D11195" s="933"/>
      <c r="E11195" s="19"/>
      <c r="I11195" s="100"/>
      <c r="M11195" s="100"/>
      <c r="Q11195" s="99"/>
      <c r="R11195" s="340"/>
      <c r="S11195" s="119"/>
      <c r="T11195" s="123"/>
      <c r="U11195" s="119"/>
      <c r="V11195" s="99"/>
      <c r="W11195" s="127"/>
      <c r="X11195" s="99"/>
      <c r="Y11195" s="127"/>
    </row>
    <row r="11196" spans="3:25" ht="19" hidden="1">
      <c r="C11196" s="933"/>
      <c r="D11196" s="933"/>
      <c r="E11196" s="19"/>
      <c r="I11196" s="100"/>
      <c r="M11196" s="100"/>
      <c r="Q11196" s="99"/>
      <c r="R11196" s="340"/>
      <c r="S11196" s="119"/>
      <c r="T11196" s="123"/>
      <c r="U11196" s="119"/>
      <c r="V11196" s="99"/>
      <c r="W11196" s="127"/>
      <c r="X11196" s="99"/>
      <c r="Y11196" s="127"/>
    </row>
    <row r="11197" spans="3:25" ht="19" hidden="1">
      <c r="C11197" s="933"/>
      <c r="D11197" s="933"/>
      <c r="E11197" s="19"/>
      <c r="I11197" s="100"/>
      <c r="M11197" s="100"/>
      <c r="Q11197" s="99"/>
      <c r="R11197" s="340"/>
      <c r="S11197" s="119"/>
      <c r="T11197" s="123"/>
      <c r="U11197" s="119"/>
      <c r="V11197" s="99"/>
      <c r="W11197" s="127"/>
      <c r="X11197" s="99"/>
      <c r="Y11197" s="127"/>
    </row>
    <row r="11198" spans="3:25" ht="19" hidden="1">
      <c r="C11198" s="933"/>
      <c r="D11198" s="933"/>
      <c r="E11198" s="19"/>
      <c r="I11198" s="100"/>
      <c r="M11198" s="100"/>
      <c r="Q11198" s="99"/>
      <c r="R11198" s="340"/>
      <c r="S11198" s="119"/>
      <c r="T11198" s="123"/>
      <c r="U11198" s="119"/>
      <c r="V11198" s="99"/>
      <c r="W11198" s="127"/>
      <c r="X11198" s="99"/>
      <c r="Y11198" s="127"/>
    </row>
    <row r="11199" spans="3:25" ht="19" hidden="1">
      <c r="C11199" s="933"/>
      <c r="D11199" s="933"/>
      <c r="E11199" s="19"/>
      <c r="I11199" s="100"/>
      <c r="M11199" s="100"/>
      <c r="Q11199" s="99"/>
      <c r="R11199" s="340"/>
      <c r="S11199" s="119"/>
      <c r="T11199" s="123"/>
      <c r="U11199" s="119"/>
      <c r="V11199" s="99"/>
      <c r="W11199" s="127"/>
      <c r="X11199" s="99"/>
      <c r="Y11199" s="127"/>
    </row>
    <row r="11200" spans="3:25" ht="19" hidden="1">
      <c r="C11200" s="933"/>
      <c r="D11200" s="933"/>
      <c r="E11200" s="19"/>
      <c r="I11200" s="100"/>
      <c r="M11200" s="100"/>
      <c r="Q11200" s="99"/>
      <c r="R11200" s="340"/>
      <c r="S11200" s="119"/>
      <c r="T11200" s="123"/>
      <c r="U11200" s="119"/>
      <c r="V11200" s="99"/>
      <c r="W11200" s="127"/>
      <c r="X11200" s="99"/>
      <c r="Y11200" s="127"/>
    </row>
    <row r="11201" spans="3:25" ht="19" hidden="1">
      <c r="C11201" s="933"/>
      <c r="D11201" s="933"/>
      <c r="E11201" s="19"/>
      <c r="I11201" s="100"/>
      <c r="M11201" s="100"/>
      <c r="Q11201" s="99"/>
      <c r="R11201" s="340"/>
      <c r="S11201" s="119"/>
      <c r="T11201" s="123"/>
      <c r="U11201" s="119"/>
      <c r="V11201" s="99"/>
      <c r="W11201" s="127"/>
      <c r="X11201" s="99"/>
      <c r="Y11201" s="127"/>
    </row>
    <row r="11202" spans="3:25" ht="19" hidden="1">
      <c r="C11202" s="933"/>
      <c r="D11202" s="933"/>
      <c r="E11202" s="19"/>
      <c r="I11202" s="100"/>
      <c r="M11202" s="100"/>
      <c r="Q11202" s="99"/>
      <c r="R11202" s="340"/>
      <c r="S11202" s="119"/>
      <c r="T11202" s="123"/>
      <c r="U11202" s="119"/>
      <c r="V11202" s="99"/>
      <c r="W11202" s="127"/>
      <c r="X11202" s="99"/>
      <c r="Y11202" s="127"/>
    </row>
    <row r="11203" spans="3:25" ht="19" hidden="1">
      <c r="C11203" s="933"/>
      <c r="D11203" s="933"/>
      <c r="E11203" s="19"/>
      <c r="I11203" s="100"/>
      <c r="M11203" s="100"/>
      <c r="Q11203" s="99"/>
      <c r="R11203" s="340"/>
      <c r="S11203" s="119"/>
      <c r="T11203" s="123"/>
      <c r="U11203" s="119"/>
      <c r="V11203" s="99"/>
      <c r="W11203" s="127"/>
      <c r="X11203" s="99"/>
      <c r="Y11203" s="127"/>
    </row>
    <row r="11204" spans="3:25" ht="19" hidden="1">
      <c r="C11204" s="933"/>
      <c r="D11204" s="933"/>
      <c r="E11204" s="19"/>
      <c r="I11204" s="100"/>
      <c r="M11204" s="100"/>
      <c r="Q11204" s="99"/>
      <c r="R11204" s="340"/>
      <c r="S11204" s="119"/>
      <c r="T11204" s="123"/>
      <c r="U11204" s="119"/>
      <c r="V11204" s="99"/>
      <c r="W11204" s="127"/>
      <c r="X11204" s="99"/>
      <c r="Y11204" s="127"/>
    </row>
    <row r="11205" spans="3:25" ht="19" hidden="1">
      <c r="C11205" s="933"/>
      <c r="D11205" s="933"/>
      <c r="E11205" s="19"/>
      <c r="I11205" s="100"/>
      <c r="M11205" s="100"/>
      <c r="Q11205" s="99"/>
      <c r="R11205" s="340"/>
      <c r="S11205" s="119"/>
      <c r="T11205" s="123"/>
      <c r="U11205" s="119"/>
      <c r="V11205" s="99"/>
      <c r="W11205" s="127"/>
      <c r="X11205" s="99"/>
      <c r="Y11205" s="127"/>
    </row>
    <row r="11206" spans="3:25" ht="19" hidden="1">
      <c r="C11206" s="933"/>
      <c r="D11206" s="933"/>
      <c r="E11206" s="19"/>
      <c r="I11206" s="100"/>
      <c r="M11206" s="100"/>
      <c r="Q11206" s="99"/>
      <c r="R11206" s="340"/>
      <c r="S11206" s="119"/>
      <c r="T11206" s="123"/>
      <c r="U11206" s="119"/>
      <c r="V11206" s="99"/>
      <c r="W11206" s="127"/>
      <c r="X11206" s="99"/>
      <c r="Y11206" s="127"/>
    </row>
    <row r="11207" spans="3:25" ht="19" hidden="1">
      <c r="C11207" s="933"/>
      <c r="D11207" s="933"/>
      <c r="E11207" s="19"/>
      <c r="I11207" s="100"/>
      <c r="M11207" s="100"/>
      <c r="Q11207" s="99"/>
      <c r="R11207" s="340"/>
      <c r="S11207" s="119"/>
      <c r="T11207" s="123"/>
      <c r="U11207" s="119"/>
      <c r="V11207" s="99"/>
      <c r="W11207" s="127"/>
      <c r="X11207" s="99"/>
      <c r="Y11207" s="127"/>
    </row>
    <row r="11208" spans="3:25" ht="19" hidden="1">
      <c r="C11208" s="933"/>
      <c r="D11208" s="933"/>
      <c r="E11208" s="19"/>
      <c r="I11208" s="100"/>
      <c r="M11208" s="100"/>
      <c r="Q11208" s="99"/>
      <c r="R11208" s="340"/>
      <c r="S11208" s="119"/>
      <c r="T11208" s="123"/>
      <c r="U11208" s="119"/>
      <c r="V11208" s="99"/>
      <c r="W11208" s="127"/>
      <c r="X11208" s="99"/>
      <c r="Y11208" s="127"/>
    </row>
    <row r="11209" spans="3:25" ht="19" hidden="1">
      <c r="C11209" s="933"/>
      <c r="D11209" s="933"/>
      <c r="E11209" s="19"/>
      <c r="I11209" s="100"/>
      <c r="M11209" s="100"/>
      <c r="Q11209" s="99"/>
      <c r="R11209" s="340"/>
      <c r="S11209" s="119"/>
      <c r="T11209" s="123"/>
      <c r="U11209" s="119"/>
      <c r="V11209" s="99"/>
      <c r="W11209" s="127"/>
      <c r="X11209" s="99"/>
      <c r="Y11209" s="127"/>
    </row>
    <row r="11210" spans="3:25" ht="19" hidden="1">
      <c r="C11210" s="933"/>
      <c r="D11210" s="933"/>
      <c r="E11210" s="19"/>
      <c r="I11210" s="100"/>
      <c r="M11210" s="100"/>
      <c r="Q11210" s="99"/>
      <c r="R11210" s="340"/>
      <c r="S11210" s="119"/>
      <c r="T11210" s="123"/>
      <c r="U11210" s="119"/>
      <c r="V11210" s="99"/>
      <c r="W11210" s="127"/>
      <c r="X11210" s="99"/>
      <c r="Y11210" s="127"/>
    </row>
    <row r="11211" spans="3:25" ht="19" hidden="1">
      <c r="C11211" s="933"/>
      <c r="D11211" s="933"/>
      <c r="E11211" s="19"/>
      <c r="I11211" s="100"/>
      <c r="M11211" s="100"/>
      <c r="Q11211" s="99"/>
      <c r="R11211" s="340"/>
      <c r="S11211" s="119"/>
      <c r="T11211" s="123"/>
      <c r="U11211" s="119"/>
      <c r="V11211" s="99"/>
      <c r="W11211" s="127"/>
      <c r="X11211" s="99"/>
      <c r="Y11211" s="127"/>
    </row>
    <row r="11212" spans="3:25" ht="19" hidden="1">
      <c r="C11212" s="933"/>
      <c r="D11212" s="933"/>
      <c r="E11212" s="19"/>
      <c r="I11212" s="100"/>
      <c r="M11212" s="100"/>
      <c r="Q11212" s="99"/>
      <c r="R11212" s="340"/>
      <c r="S11212" s="119"/>
      <c r="T11212" s="123"/>
      <c r="U11212" s="119"/>
      <c r="V11212" s="99"/>
      <c r="W11212" s="127"/>
      <c r="X11212" s="99"/>
      <c r="Y11212" s="127"/>
    </row>
    <row r="11213" spans="3:25" ht="19" hidden="1">
      <c r="C11213" s="933"/>
      <c r="D11213" s="933"/>
      <c r="E11213" s="19"/>
      <c r="I11213" s="100"/>
      <c r="M11213" s="100"/>
      <c r="Q11213" s="99"/>
      <c r="R11213" s="340"/>
      <c r="S11213" s="119"/>
      <c r="T11213" s="123"/>
      <c r="U11213" s="119"/>
      <c r="V11213" s="99"/>
      <c r="W11213" s="127"/>
      <c r="X11213" s="99"/>
      <c r="Y11213" s="127"/>
    </row>
    <row r="11214" spans="3:25" ht="19" hidden="1">
      <c r="C11214" s="933"/>
      <c r="D11214" s="933"/>
      <c r="E11214" s="19"/>
      <c r="I11214" s="100"/>
      <c r="M11214" s="100"/>
      <c r="Q11214" s="99"/>
      <c r="R11214" s="340"/>
      <c r="S11214" s="119"/>
      <c r="T11214" s="123"/>
      <c r="U11214" s="119"/>
      <c r="V11214" s="99"/>
      <c r="W11214" s="127"/>
      <c r="X11214" s="99"/>
      <c r="Y11214" s="127"/>
    </row>
    <row r="11215" spans="3:25" ht="19" hidden="1">
      <c r="C11215" s="933"/>
      <c r="D11215" s="933"/>
      <c r="E11215" s="19"/>
      <c r="I11215" s="100"/>
      <c r="M11215" s="100"/>
      <c r="Q11215" s="99"/>
      <c r="R11215" s="340"/>
      <c r="S11215" s="119"/>
      <c r="T11215" s="123"/>
      <c r="U11215" s="119"/>
      <c r="V11215" s="99"/>
      <c r="W11215" s="127"/>
      <c r="X11215" s="99"/>
      <c r="Y11215" s="127"/>
    </row>
    <row r="11216" spans="3:25" ht="19" hidden="1">
      <c r="C11216" s="933"/>
      <c r="D11216" s="933"/>
      <c r="E11216" s="19"/>
      <c r="I11216" s="100"/>
      <c r="M11216" s="100"/>
      <c r="Q11216" s="99"/>
      <c r="R11216" s="340"/>
      <c r="S11216" s="119"/>
      <c r="T11216" s="123"/>
      <c r="U11216" s="119"/>
      <c r="V11216" s="99"/>
      <c r="W11216" s="127"/>
      <c r="X11216" s="99"/>
      <c r="Y11216" s="127"/>
    </row>
    <row r="11217" spans="3:25" ht="19" hidden="1">
      <c r="C11217" s="933"/>
      <c r="D11217" s="933"/>
      <c r="E11217" s="19"/>
      <c r="I11217" s="100"/>
      <c r="M11217" s="100"/>
      <c r="Q11217" s="99"/>
      <c r="R11217" s="340"/>
      <c r="S11217" s="119"/>
      <c r="T11217" s="123"/>
      <c r="U11217" s="119"/>
      <c r="V11217" s="99"/>
      <c r="W11217" s="127"/>
      <c r="X11217" s="99"/>
      <c r="Y11217" s="127"/>
    </row>
    <row r="11218" spans="3:25" ht="19" hidden="1">
      <c r="C11218" s="933"/>
      <c r="D11218" s="933"/>
      <c r="E11218" s="19"/>
      <c r="I11218" s="100"/>
      <c r="M11218" s="100"/>
      <c r="Q11218" s="99"/>
      <c r="R11218" s="340"/>
      <c r="S11218" s="119"/>
      <c r="T11218" s="123"/>
      <c r="U11218" s="119"/>
      <c r="V11218" s="99"/>
      <c r="W11218" s="127"/>
      <c r="X11218" s="99"/>
      <c r="Y11218" s="127"/>
    </row>
    <row r="11219" spans="3:25" ht="19" hidden="1">
      <c r="C11219" s="933"/>
      <c r="D11219" s="933"/>
      <c r="E11219" s="19"/>
      <c r="I11219" s="100"/>
      <c r="M11219" s="100"/>
      <c r="Q11219" s="99"/>
      <c r="R11219" s="340"/>
      <c r="S11219" s="119"/>
      <c r="T11219" s="123"/>
      <c r="U11219" s="119"/>
      <c r="V11219" s="99"/>
      <c r="W11219" s="127"/>
      <c r="X11219" s="99"/>
      <c r="Y11219" s="127"/>
    </row>
    <row r="11220" spans="3:25" ht="19" hidden="1">
      <c r="C11220" s="933"/>
      <c r="D11220" s="933"/>
      <c r="E11220" s="19"/>
      <c r="I11220" s="100"/>
      <c r="M11220" s="100"/>
      <c r="Q11220" s="99"/>
      <c r="R11220" s="340"/>
      <c r="S11220" s="119"/>
      <c r="T11220" s="123"/>
      <c r="U11220" s="119"/>
      <c r="V11220" s="99"/>
      <c r="W11220" s="127"/>
      <c r="X11220" s="99"/>
      <c r="Y11220" s="127"/>
    </row>
    <row r="11221" spans="3:25" ht="19" hidden="1">
      <c r="C11221" s="933"/>
      <c r="D11221" s="933"/>
      <c r="E11221" s="19"/>
      <c r="I11221" s="100"/>
      <c r="M11221" s="100"/>
      <c r="Q11221" s="99"/>
      <c r="R11221" s="340"/>
      <c r="S11221" s="119"/>
      <c r="T11221" s="123"/>
      <c r="U11221" s="119"/>
      <c r="V11221" s="99"/>
      <c r="W11221" s="127"/>
      <c r="X11221" s="99"/>
      <c r="Y11221" s="127"/>
    </row>
    <row r="11222" spans="3:25" ht="19" hidden="1">
      <c r="C11222" s="933"/>
      <c r="D11222" s="933"/>
      <c r="E11222" s="19"/>
      <c r="I11222" s="100"/>
      <c r="M11222" s="100"/>
      <c r="Q11222" s="99"/>
      <c r="R11222" s="340"/>
      <c r="S11222" s="119"/>
      <c r="T11222" s="123"/>
      <c r="U11222" s="119"/>
      <c r="V11222" s="99"/>
      <c r="W11222" s="127"/>
      <c r="X11222" s="99"/>
      <c r="Y11222" s="127"/>
    </row>
    <row r="11223" spans="3:25" ht="19" hidden="1">
      <c r="C11223" s="933"/>
      <c r="D11223" s="933"/>
      <c r="E11223" s="19"/>
      <c r="I11223" s="100"/>
      <c r="M11223" s="100"/>
      <c r="Q11223" s="99"/>
      <c r="R11223" s="340"/>
      <c r="S11223" s="119"/>
      <c r="T11223" s="123"/>
      <c r="U11223" s="119"/>
      <c r="V11223" s="99"/>
      <c r="W11223" s="127"/>
      <c r="X11223" s="99"/>
      <c r="Y11223" s="127"/>
    </row>
    <row r="11224" spans="3:25" ht="19" hidden="1">
      <c r="C11224" s="933"/>
      <c r="D11224" s="933"/>
      <c r="E11224" s="19"/>
      <c r="I11224" s="100"/>
      <c r="M11224" s="100"/>
      <c r="Q11224" s="99"/>
      <c r="R11224" s="340"/>
      <c r="S11224" s="119"/>
      <c r="T11224" s="123"/>
      <c r="U11224" s="119"/>
      <c r="V11224" s="99"/>
      <c r="W11224" s="127"/>
      <c r="X11224" s="99"/>
      <c r="Y11224" s="127"/>
    </row>
    <row r="11225" spans="3:25" ht="19" hidden="1">
      <c r="C11225" s="933"/>
      <c r="D11225" s="933"/>
      <c r="E11225" s="19"/>
      <c r="I11225" s="100"/>
      <c r="M11225" s="100"/>
      <c r="Q11225" s="99"/>
      <c r="R11225" s="340"/>
      <c r="S11225" s="119"/>
      <c r="T11225" s="123"/>
      <c r="U11225" s="119"/>
      <c r="V11225" s="99"/>
      <c r="W11225" s="127"/>
      <c r="X11225" s="99"/>
      <c r="Y11225" s="127"/>
    </row>
    <row r="11226" spans="3:25" ht="19" hidden="1">
      <c r="C11226" s="933"/>
      <c r="D11226" s="933"/>
      <c r="E11226" s="19"/>
      <c r="I11226" s="100"/>
      <c r="M11226" s="100"/>
      <c r="Q11226" s="99"/>
      <c r="R11226" s="340"/>
      <c r="S11226" s="119"/>
      <c r="T11226" s="123"/>
      <c r="U11226" s="119"/>
      <c r="V11226" s="99"/>
      <c r="W11226" s="127"/>
      <c r="X11226" s="99"/>
      <c r="Y11226" s="127"/>
    </row>
    <row r="11227" spans="3:25" ht="19" hidden="1">
      <c r="C11227" s="933"/>
      <c r="D11227" s="933"/>
      <c r="E11227" s="19"/>
      <c r="I11227" s="100"/>
      <c r="M11227" s="100"/>
      <c r="Q11227" s="99"/>
      <c r="R11227" s="340"/>
      <c r="S11227" s="119"/>
      <c r="T11227" s="123"/>
      <c r="U11227" s="119"/>
      <c r="V11227" s="99"/>
      <c r="W11227" s="127"/>
      <c r="X11227" s="99"/>
      <c r="Y11227" s="127"/>
    </row>
    <row r="11228" spans="3:25" ht="19" hidden="1">
      <c r="C11228" s="933"/>
      <c r="D11228" s="933"/>
      <c r="E11228" s="19"/>
      <c r="I11228" s="100"/>
      <c r="M11228" s="100"/>
      <c r="Q11228" s="99"/>
      <c r="R11228" s="340"/>
      <c r="S11228" s="119"/>
      <c r="T11228" s="123"/>
      <c r="U11228" s="119"/>
      <c r="V11228" s="99"/>
      <c r="W11228" s="127"/>
      <c r="X11228" s="99"/>
      <c r="Y11228" s="127"/>
    </row>
    <row r="11229" spans="3:25" ht="19" hidden="1">
      <c r="C11229" s="933"/>
      <c r="D11229" s="933"/>
      <c r="E11229" s="19"/>
      <c r="I11229" s="100"/>
      <c r="M11229" s="100"/>
      <c r="Q11229" s="99"/>
      <c r="R11229" s="340"/>
      <c r="S11229" s="119"/>
      <c r="T11229" s="123"/>
      <c r="U11229" s="119"/>
      <c r="V11229" s="99"/>
      <c r="W11229" s="127"/>
      <c r="X11229" s="99"/>
      <c r="Y11229" s="127"/>
    </row>
    <row r="11230" spans="3:25" ht="19" hidden="1">
      <c r="C11230" s="933"/>
      <c r="D11230" s="933"/>
      <c r="E11230" s="19"/>
      <c r="I11230" s="100"/>
      <c r="M11230" s="100"/>
      <c r="Q11230" s="99"/>
      <c r="R11230" s="340"/>
      <c r="S11230" s="119"/>
      <c r="T11230" s="123"/>
      <c r="U11230" s="119"/>
      <c r="V11230" s="99"/>
      <c r="W11230" s="127"/>
      <c r="X11230" s="99"/>
      <c r="Y11230" s="127"/>
    </row>
    <row r="11231" spans="3:25" ht="19" hidden="1">
      <c r="C11231" s="933"/>
      <c r="D11231" s="933"/>
      <c r="E11231" s="19"/>
      <c r="I11231" s="100"/>
      <c r="M11231" s="100"/>
      <c r="Q11231" s="99"/>
      <c r="R11231" s="340"/>
      <c r="S11231" s="119"/>
      <c r="T11231" s="123"/>
      <c r="U11231" s="119"/>
      <c r="V11231" s="99"/>
      <c r="W11231" s="127"/>
      <c r="X11231" s="99"/>
      <c r="Y11231" s="127"/>
    </row>
    <row r="11232" spans="3:25" ht="19" hidden="1">
      <c r="C11232" s="933"/>
      <c r="D11232" s="933"/>
      <c r="E11232" s="19"/>
      <c r="I11232" s="100"/>
      <c r="M11232" s="100"/>
      <c r="Q11232" s="99"/>
      <c r="R11232" s="340"/>
      <c r="S11232" s="119"/>
      <c r="T11232" s="123"/>
      <c r="U11232" s="119"/>
      <c r="V11232" s="99"/>
      <c r="W11232" s="127"/>
      <c r="X11232" s="99"/>
      <c r="Y11232" s="127"/>
    </row>
    <row r="11233" spans="3:25" ht="19" hidden="1">
      <c r="C11233" s="933"/>
      <c r="D11233" s="933"/>
      <c r="E11233" s="19"/>
      <c r="I11233" s="100"/>
      <c r="M11233" s="100"/>
      <c r="Q11233" s="99"/>
      <c r="R11233" s="340"/>
      <c r="S11233" s="119"/>
      <c r="T11233" s="123"/>
      <c r="U11233" s="119"/>
      <c r="V11233" s="99"/>
      <c r="W11233" s="127"/>
      <c r="X11233" s="99"/>
      <c r="Y11233" s="127"/>
    </row>
    <row r="11234" spans="3:25" ht="19" hidden="1">
      <c r="C11234" s="933"/>
      <c r="D11234" s="933"/>
      <c r="E11234" s="19"/>
      <c r="I11234" s="100"/>
      <c r="M11234" s="100"/>
      <c r="Q11234" s="99"/>
      <c r="R11234" s="340"/>
      <c r="S11234" s="119"/>
      <c r="T11234" s="123"/>
      <c r="U11234" s="119"/>
      <c r="V11234" s="99"/>
      <c r="W11234" s="127"/>
      <c r="X11234" s="99"/>
      <c r="Y11234" s="127"/>
    </row>
    <row r="11235" spans="3:25" ht="19" hidden="1">
      <c r="C11235" s="933"/>
      <c r="D11235" s="933"/>
      <c r="E11235" s="19"/>
      <c r="I11235" s="100"/>
      <c r="M11235" s="100"/>
      <c r="Q11235" s="99"/>
      <c r="R11235" s="340"/>
      <c r="S11235" s="119"/>
      <c r="T11235" s="123"/>
      <c r="U11235" s="119"/>
      <c r="V11235" s="99"/>
      <c r="W11235" s="127"/>
      <c r="X11235" s="99"/>
      <c r="Y11235" s="127"/>
    </row>
    <row r="11236" spans="3:25" ht="19" hidden="1">
      <c r="C11236" s="933"/>
      <c r="D11236" s="933"/>
      <c r="E11236" s="19"/>
      <c r="I11236" s="100"/>
      <c r="M11236" s="100"/>
      <c r="Q11236" s="99"/>
      <c r="R11236" s="340"/>
      <c r="S11236" s="119"/>
      <c r="T11236" s="123"/>
      <c r="U11236" s="119"/>
      <c r="V11236" s="99"/>
      <c r="W11236" s="127"/>
      <c r="X11236" s="99"/>
      <c r="Y11236" s="127"/>
    </row>
    <row r="11237" spans="3:25" ht="19" hidden="1">
      <c r="C11237" s="933"/>
      <c r="D11237" s="933"/>
      <c r="E11237" s="19"/>
      <c r="I11237" s="100"/>
      <c r="M11237" s="100"/>
      <c r="Q11237" s="99"/>
      <c r="R11237" s="340"/>
      <c r="S11237" s="119"/>
      <c r="T11237" s="123"/>
      <c r="U11237" s="119"/>
      <c r="V11237" s="99"/>
      <c r="W11237" s="127"/>
      <c r="X11237" s="99"/>
      <c r="Y11237" s="127"/>
    </row>
    <row r="11238" spans="3:25" ht="19" hidden="1">
      <c r="C11238" s="933"/>
      <c r="D11238" s="933"/>
      <c r="E11238" s="19"/>
      <c r="I11238" s="100"/>
      <c r="M11238" s="100"/>
      <c r="Q11238" s="99"/>
      <c r="R11238" s="340"/>
      <c r="S11238" s="119"/>
      <c r="T11238" s="123"/>
      <c r="U11238" s="119"/>
      <c r="V11238" s="99"/>
      <c r="W11238" s="127"/>
      <c r="X11238" s="99"/>
      <c r="Y11238" s="127"/>
    </row>
    <row r="11239" spans="3:25" ht="19" hidden="1">
      <c r="C11239" s="933"/>
      <c r="D11239" s="933"/>
      <c r="E11239" s="19"/>
      <c r="I11239" s="100"/>
      <c r="M11239" s="100"/>
      <c r="Q11239" s="99"/>
      <c r="R11239" s="340"/>
      <c r="S11239" s="119"/>
      <c r="T11239" s="123"/>
      <c r="U11239" s="119"/>
      <c r="V11239" s="99"/>
      <c r="W11239" s="127"/>
      <c r="X11239" s="99"/>
      <c r="Y11239" s="127"/>
    </row>
    <row r="11240" spans="3:25" ht="19" hidden="1">
      <c r="C11240" s="933"/>
      <c r="D11240" s="933"/>
      <c r="E11240" s="19"/>
      <c r="I11240" s="100"/>
      <c r="M11240" s="100"/>
      <c r="Q11240" s="99"/>
      <c r="R11240" s="340"/>
      <c r="S11240" s="119"/>
      <c r="T11240" s="123"/>
      <c r="U11240" s="119"/>
      <c r="V11240" s="99"/>
      <c r="W11240" s="127"/>
      <c r="X11240" s="99"/>
      <c r="Y11240" s="127"/>
    </row>
    <row r="11241" spans="3:25" ht="19" hidden="1">
      <c r="C11241" s="933"/>
      <c r="D11241" s="933"/>
      <c r="E11241" s="19"/>
      <c r="I11241" s="100"/>
      <c r="M11241" s="100"/>
      <c r="Q11241" s="99"/>
      <c r="R11241" s="340"/>
      <c r="S11241" s="119"/>
      <c r="T11241" s="123"/>
      <c r="U11241" s="119"/>
      <c r="V11241" s="99"/>
      <c r="W11241" s="127"/>
      <c r="X11241" s="99"/>
      <c r="Y11241" s="127"/>
    </row>
    <row r="11242" spans="3:25" ht="19" hidden="1">
      <c r="C11242" s="933"/>
      <c r="D11242" s="933"/>
      <c r="E11242" s="19"/>
      <c r="I11242" s="100"/>
      <c r="M11242" s="100"/>
      <c r="Q11242" s="99"/>
      <c r="R11242" s="340"/>
      <c r="S11242" s="119"/>
      <c r="T11242" s="123"/>
      <c r="U11242" s="119"/>
      <c r="V11242" s="99"/>
      <c r="W11242" s="127"/>
      <c r="X11242" s="99"/>
      <c r="Y11242" s="127"/>
    </row>
    <row r="11243" spans="3:25" ht="19" hidden="1">
      <c r="C11243" s="933"/>
      <c r="D11243" s="933"/>
      <c r="E11243" s="19"/>
      <c r="I11243" s="100"/>
      <c r="M11243" s="100"/>
      <c r="Q11243" s="99"/>
      <c r="R11243" s="340"/>
      <c r="S11243" s="119"/>
      <c r="T11243" s="123"/>
      <c r="U11243" s="119"/>
      <c r="V11243" s="99"/>
      <c r="W11243" s="127"/>
      <c r="X11243" s="99"/>
      <c r="Y11243" s="127"/>
    </row>
    <row r="11244" spans="3:25" ht="19" hidden="1">
      <c r="C11244" s="933"/>
      <c r="D11244" s="933"/>
      <c r="E11244" s="19"/>
      <c r="I11244" s="100"/>
      <c r="M11244" s="100"/>
      <c r="Q11244" s="99"/>
      <c r="R11244" s="340"/>
      <c r="S11244" s="119"/>
      <c r="T11244" s="123"/>
      <c r="U11244" s="119"/>
      <c r="V11244" s="99"/>
      <c r="W11244" s="127"/>
      <c r="X11244" s="99"/>
      <c r="Y11244" s="127"/>
    </row>
    <row r="11245" spans="3:25" ht="19" hidden="1">
      <c r="C11245" s="933"/>
      <c r="D11245" s="933"/>
      <c r="E11245" s="19"/>
      <c r="I11245" s="100"/>
      <c r="M11245" s="100"/>
      <c r="Q11245" s="99"/>
      <c r="R11245" s="340"/>
      <c r="S11245" s="119"/>
      <c r="T11245" s="123"/>
      <c r="U11245" s="119"/>
      <c r="V11245" s="99"/>
      <c r="W11245" s="127"/>
      <c r="X11245" s="99"/>
      <c r="Y11245" s="127"/>
    </row>
    <row r="11246" spans="3:25" ht="19" hidden="1">
      <c r="C11246" s="933"/>
      <c r="D11246" s="933"/>
      <c r="E11246" s="19"/>
      <c r="I11246" s="100"/>
      <c r="M11246" s="100"/>
      <c r="Q11246" s="99"/>
      <c r="R11246" s="340"/>
      <c r="S11246" s="119"/>
      <c r="T11246" s="123"/>
      <c r="U11246" s="119"/>
      <c r="V11246" s="99"/>
      <c r="W11246" s="127"/>
      <c r="X11246" s="99"/>
      <c r="Y11246" s="127"/>
    </row>
    <row r="11247" spans="3:25" ht="19" hidden="1">
      <c r="C11247" s="933"/>
      <c r="D11247" s="933"/>
      <c r="E11247" s="19"/>
      <c r="I11247" s="100"/>
      <c r="M11247" s="100"/>
      <c r="Q11247" s="99"/>
      <c r="R11247" s="340"/>
      <c r="S11247" s="119"/>
      <c r="T11247" s="123"/>
      <c r="U11247" s="119"/>
      <c r="V11247" s="99"/>
      <c r="W11247" s="127"/>
      <c r="X11247" s="99"/>
      <c r="Y11247" s="127"/>
    </row>
    <row r="11248" spans="3:25" ht="19" hidden="1">
      <c r="C11248" s="933"/>
      <c r="D11248" s="933"/>
      <c r="E11248" s="19"/>
      <c r="I11248" s="100"/>
      <c r="M11248" s="100"/>
      <c r="Q11248" s="99"/>
      <c r="R11248" s="340"/>
      <c r="S11248" s="119"/>
      <c r="T11248" s="123"/>
      <c r="U11248" s="119"/>
      <c r="V11248" s="99"/>
      <c r="W11248" s="127"/>
      <c r="X11248" s="99"/>
      <c r="Y11248" s="127"/>
    </row>
    <row r="11249" spans="3:25" ht="19" hidden="1">
      <c r="C11249" s="933"/>
      <c r="D11249" s="933"/>
      <c r="E11249" s="19"/>
      <c r="I11249" s="100"/>
      <c r="M11249" s="100"/>
      <c r="Q11249" s="99"/>
      <c r="R11249" s="340"/>
      <c r="S11249" s="119"/>
      <c r="T11249" s="123"/>
      <c r="U11249" s="119"/>
      <c r="V11249" s="99"/>
      <c r="W11249" s="127"/>
      <c r="X11249" s="99"/>
      <c r="Y11249" s="127"/>
    </row>
    <row r="11250" spans="3:25" ht="19" hidden="1">
      <c r="C11250" s="933"/>
      <c r="D11250" s="933"/>
      <c r="E11250" s="19"/>
      <c r="I11250" s="100"/>
      <c r="M11250" s="100"/>
      <c r="Q11250" s="99"/>
      <c r="R11250" s="340"/>
      <c r="S11250" s="119"/>
      <c r="T11250" s="123"/>
      <c r="U11250" s="119"/>
      <c r="V11250" s="99"/>
      <c r="W11250" s="127"/>
      <c r="X11250" s="99"/>
      <c r="Y11250" s="127"/>
    </row>
    <row r="11251" spans="3:25" ht="19" hidden="1">
      <c r="C11251" s="933"/>
      <c r="D11251" s="933"/>
      <c r="E11251" s="19"/>
      <c r="I11251" s="100"/>
      <c r="M11251" s="100"/>
      <c r="Q11251" s="99"/>
      <c r="R11251" s="340"/>
      <c r="S11251" s="119"/>
      <c r="T11251" s="123"/>
      <c r="U11251" s="119"/>
      <c r="V11251" s="99"/>
      <c r="W11251" s="127"/>
      <c r="X11251" s="99"/>
      <c r="Y11251" s="127"/>
    </row>
    <row r="11252" spans="3:25" ht="19" hidden="1">
      <c r="C11252" s="933"/>
      <c r="D11252" s="933"/>
      <c r="E11252" s="19"/>
      <c r="I11252" s="100"/>
      <c r="M11252" s="100"/>
      <c r="Q11252" s="99"/>
      <c r="R11252" s="340"/>
      <c r="S11252" s="119"/>
      <c r="T11252" s="123"/>
      <c r="U11252" s="119"/>
      <c r="V11252" s="99"/>
      <c r="W11252" s="127"/>
      <c r="X11252" s="99"/>
      <c r="Y11252" s="127"/>
    </row>
    <row r="11253" spans="3:25" ht="19" hidden="1">
      <c r="C11253" s="933"/>
      <c r="D11253" s="933"/>
      <c r="E11253" s="19"/>
      <c r="I11253" s="100"/>
      <c r="M11253" s="100"/>
      <c r="Q11253" s="99"/>
      <c r="R11253" s="340"/>
      <c r="S11253" s="119"/>
      <c r="T11253" s="123"/>
      <c r="U11253" s="119"/>
      <c r="V11253" s="99"/>
      <c r="W11253" s="127"/>
      <c r="X11253" s="99"/>
      <c r="Y11253" s="127"/>
    </row>
    <row r="11254" spans="3:25" ht="19" hidden="1">
      <c r="C11254" s="933"/>
      <c r="D11254" s="933"/>
      <c r="E11254" s="19"/>
      <c r="I11254" s="100"/>
      <c r="M11254" s="100"/>
      <c r="Q11254" s="99"/>
      <c r="R11254" s="340"/>
      <c r="S11254" s="119"/>
      <c r="T11254" s="123"/>
      <c r="U11254" s="119"/>
      <c r="V11254" s="99"/>
      <c r="W11254" s="127"/>
      <c r="X11254" s="99"/>
      <c r="Y11254" s="127"/>
    </row>
    <row r="11255" spans="3:25" ht="19" hidden="1">
      <c r="C11255" s="933"/>
      <c r="D11255" s="933"/>
      <c r="E11255" s="19"/>
      <c r="I11255" s="100"/>
      <c r="M11255" s="100"/>
      <c r="Q11255" s="99"/>
      <c r="R11255" s="340"/>
      <c r="S11255" s="119"/>
      <c r="T11255" s="123"/>
      <c r="U11255" s="119"/>
      <c r="V11255" s="99"/>
      <c r="W11255" s="127"/>
      <c r="X11255" s="99"/>
      <c r="Y11255" s="127"/>
    </row>
    <row r="11256" spans="3:25" ht="19" hidden="1">
      <c r="C11256" s="933"/>
      <c r="D11256" s="933"/>
      <c r="E11256" s="19"/>
      <c r="I11256" s="100"/>
      <c r="M11256" s="100"/>
      <c r="Q11256" s="99"/>
      <c r="R11256" s="340"/>
      <c r="S11256" s="119"/>
      <c r="T11256" s="123"/>
      <c r="U11256" s="119"/>
      <c r="V11256" s="99"/>
      <c r="W11256" s="127"/>
      <c r="X11256" s="99"/>
      <c r="Y11256" s="127"/>
    </row>
    <row r="11257" spans="3:25" ht="19" hidden="1">
      <c r="C11257" s="933"/>
      <c r="D11257" s="933"/>
      <c r="E11257" s="19"/>
      <c r="I11257" s="100"/>
      <c r="M11257" s="100"/>
      <c r="Q11257" s="99"/>
      <c r="R11257" s="340"/>
      <c r="S11257" s="119"/>
      <c r="T11257" s="123"/>
      <c r="U11257" s="119"/>
      <c r="V11257" s="99"/>
      <c r="W11257" s="127"/>
      <c r="X11257" s="99"/>
      <c r="Y11257" s="127"/>
    </row>
    <row r="11258" spans="3:25" ht="19" hidden="1">
      <c r="C11258" s="933"/>
      <c r="D11258" s="933"/>
      <c r="E11258" s="19"/>
      <c r="I11258" s="100"/>
      <c r="M11258" s="100"/>
      <c r="Q11258" s="99"/>
      <c r="R11258" s="340"/>
      <c r="S11258" s="119"/>
      <c r="T11258" s="123"/>
      <c r="U11258" s="119"/>
      <c r="V11258" s="99"/>
      <c r="W11258" s="127"/>
      <c r="X11258" s="99"/>
      <c r="Y11258" s="127"/>
    </row>
    <row r="11259" spans="3:25" ht="19" hidden="1">
      <c r="C11259" s="933"/>
      <c r="D11259" s="933"/>
      <c r="E11259" s="19"/>
      <c r="I11259" s="100"/>
      <c r="M11259" s="100"/>
      <c r="Q11259" s="99"/>
      <c r="R11259" s="340"/>
      <c r="S11259" s="119"/>
      <c r="T11259" s="123"/>
      <c r="U11259" s="119"/>
      <c r="V11259" s="99"/>
      <c r="W11259" s="127"/>
      <c r="X11259" s="99"/>
      <c r="Y11259" s="127"/>
    </row>
    <row r="11260" spans="3:25" ht="19" hidden="1">
      <c r="C11260" s="933"/>
      <c r="D11260" s="933"/>
      <c r="E11260" s="19"/>
      <c r="I11260" s="100"/>
      <c r="M11260" s="100"/>
      <c r="Q11260" s="99"/>
      <c r="R11260" s="340"/>
      <c r="S11260" s="119"/>
      <c r="T11260" s="123"/>
      <c r="U11260" s="119"/>
      <c r="V11260" s="99"/>
      <c r="W11260" s="127"/>
      <c r="X11260" s="99"/>
      <c r="Y11260" s="127"/>
    </row>
    <row r="11261" spans="3:25" ht="19" hidden="1">
      <c r="C11261" s="933"/>
      <c r="D11261" s="933"/>
      <c r="E11261" s="19"/>
      <c r="I11261" s="100"/>
      <c r="M11261" s="100"/>
      <c r="Q11261" s="99"/>
      <c r="R11261" s="340"/>
      <c r="S11261" s="119"/>
      <c r="T11261" s="123"/>
      <c r="U11261" s="119"/>
      <c r="V11261" s="99"/>
      <c r="W11261" s="127"/>
      <c r="X11261" s="99"/>
      <c r="Y11261" s="127"/>
    </row>
    <row r="11262" spans="3:25" ht="19" hidden="1">
      <c r="C11262" s="933"/>
      <c r="D11262" s="933"/>
      <c r="E11262" s="19"/>
      <c r="I11262" s="100"/>
      <c r="M11262" s="100"/>
      <c r="Q11262" s="99"/>
      <c r="R11262" s="340"/>
      <c r="S11262" s="119"/>
      <c r="T11262" s="123"/>
      <c r="U11262" s="119"/>
      <c r="V11262" s="99"/>
      <c r="W11262" s="127"/>
      <c r="X11262" s="99"/>
      <c r="Y11262" s="127"/>
    </row>
    <row r="11263" spans="3:25" ht="19" hidden="1">
      <c r="C11263" s="933"/>
      <c r="D11263" s="933"/>
      <c r="E11263" s="19"/>
      <c r="I11263" s="100"/>
      <c r="M11263" s="100"/>
      <c r="Q11263" s="99"/>
      <c r="R11263" s="340"/>
      <c r="S11263" s="119"/>
      <c r="T11263" s="123"/>
      <c r="U11263" s="119"/>
      <c r="V11263" s="99"/>
      <c r="W11263" s="127"/>
      <c r="X11263" s="99"/>
      <c r="Y11263" s="127"/>
    </row>
    <row r="11264" spans="3:25" ht="19" hidden="1">
      <c r="C11264" s="933"/>
      <c r="D11264" s="933"/>
      <c r="E11264" s="19"/>
      <c r="I11264" s="100"/>
      <c r="M11264" s="100"/>
      <c r="Q11264" s="99"/>
      <c r="R11264" s="340"/>
      <c r="S11264" s="119"/>
      <c r="T11264" s="123"/>
      <c r="U11264" s="119"/>
      <c r="V11264" s="99"/>
      <c r="W11264" s="127"/>
      <c r="X11264" s="99"/>
      <c r="Y11264" s="127"/>
    </row>
    <row r="11265" spans="3:25" ht="19" hidden="1">
      <c r="C11265" s="933"/>
      <c r="D11265" s="933"/>
      <c r="E11265" s="19"/>
      <c r="I11265" s="100"/>
      <c r="M11265" s="100"/>
      <c r="Q11265" s="99"/>
      <c r="R11265" s="340"/>
      <c r="S11265" s="119"/>
      <c r="T11265" s="123"/>
      <c r="U11265" s="119"/>
      <c r="V11265" s="99"/>
      <c r="W11265" s="127"/>
      <c r="X11265" s="99"/>
      <c r="Y11265" s="127"/>
    </row>
    <row r="11266" spans="3:25" ht="19" hidden="1">
      <c r="C11266" s="933"/>
      <c r="D11266" s="933"/>
      <c r="E11266" s="19"/>
      <c r="I11266" s="100"/>
      <c r="M11266" s="100"/>
      <c r="Q11266" s="99"/>
      <c r="R11266" s="340"/>
      <c r="S11266" s="119"/>
      <c r="T11266" s="123"/>
      <c r="U11266" s="119"/>
      <c r="V11266" s="99"/>
      <c r="W11266" s="127"/>
      <c r="X11266" s="99"/>
      <c r="Y11266" s="127"/>
    </row>
    <row r="11267" spans="3:25" ht="19" hidden="1">
      <c r="C11267" s="933"/>
      <c r="D11267" s="933"/>
      <c r="E11267" s="19"/>
      <c r="I11267" s="100"/>
      <c r="M11267" s="100"/>
      <c r="Q11267" s="99"/>
      <c r="R11267" s="340"/>
      <c r="S11267" s="119"/>
      <c r="T11267" s="123"/>
      <c r="U11267" s="119"/>
      <c r="V11267" s="99"/>
      <c r="W11267" s="127"/>
      <c r="X11267" s="99"/>
      <c r="Y11267" s="127"/>
    </row>
    <row r="11268" spans="3:25" ht="19" hidden="1">
      <c r="C11268" s="933"/>
      <c r="D11268" s="933"/>
      <c r="E11268" s="19"/>
      <c r="I11268" s="100"/>
      <c r="M11268" s="100"/>
      <c r="Q11268" s="99"/>
      <c r="R11268" s="340"/>
      <c r="S11268" s="119"/>
      <c r="T11268" s="123"/>
      <c r="U11268" s="119"/>
      <c r="V11268" s="99"/>
      <c r="W11268" s="127"/>
      <c r="X11268" s="99"/>
      <c r="Y11268" s="127"/>
    </row>
    <row r="11269" spans="3:25" ht="19" hidden="1">
      <c r="C11269" s="933"/>
      <c r="D11269" s="933"/>
      <c r="E11269" s="19"/>
      <c r="I11269" s="100"/>
      <c r="M11269" s="100"/>
      <c r="Q11269" s="99"/>
      <c r="R11269" s="340"/>
      <c r="S11269" s="119"/>
      <c r="T11269" s="123"/>
      <c r="U11269" s="119"/>
      <c r="V11269" s="99"/>
      <c r="W11269" s="127"/>
      <c r="X11269" s="99"/>
      <c r="Y11269" s="127"/>
    </row>
    <row r="11270" spans="3:25" ht="19" hidden="1">
      <c r="C11270" s="933"/>
      <c r="D11270" s="933"/>
      <c r="E11270" s="19"/>
      <c r="I11270" s="100"/>
      <c r="M11270" s="100"/>
      <c r="Q11270" s="99"/>
      <c r="R11270" s="340"/>
      <c r="S11270" s="119"/>
      <c r="T11270" s="123"/>
      <c r="U11270" s="119"/>
      <c r="V11270" s="99"/>
      <c r="W11270" s="127"/>
      <c r="X11270" s="99"/>
      <c r="Y11270" s="127"/>
    </row>
    <row r="11271" spans="3:25" ht="19" hidden="1">
      <c r="C11271" s="933"/>
      <c r="D11271" s="933"/>
      <c r="E11271" s="19"/>
      <c r="I11271" s="100"/>
      <c r="M11271" s="100"/>
      <c r="Q11271" s="99"/>
      <c r="R11271" s="340"/>
      <c r="S11271" s="119"/>
      <c r="T11271" s="123"/>
      <c r="U11271" s="119"/>
      <c r="V11271" s="99"/>
      <c r="W11271" s="127"/>
      <c r="X11271" s="99"/>
      <c r="Y11271" s="127"/>
    </row>
    <row r="11272" spans="3:25" ht="19" hidden="1">
      <c r="C11272" s="933"/>
      <c r="D11272" s="933"/>
      <c r="E11272" s="19"/>
      <c r="I11272" s="100"/>
      <c r="M11272" s="100"/>
      <c r="Q11272" s="99"/>
      <c r="R11272" s="340"/>
      <c r="S11272" s="119"/>
      <c r="T11272" s="123"/>
      <c r="U11272" s="119"/>
      <c r="V11272" s="99"/>
      <c r="W11272" s="127"/>
      <c r="X11272" s="99"/>
      <c r="Y11272" s="127"/>
    </row>
    <row r="11273" spans="3:25" ht="19" hidden="1">
      <c r="C11273" s="933"/>
      <c r="D11273" s="933"/>
      <c r="E11273" s="19"/>
      <c r="I11273" s="100"/>
      <c r="M11273" s="100"/>
      <c r="Q11273" s="99"/>
      <c r="R11273" s="340"/>
      <c r="S11273" s="119"/>
      <c r="T11273" s="123"/>
      <c r="U11273" s="119"/>
      <c r="V11273" s="99"/>
      <c r="W11273" s="127"/>
      <c r="X11273" s="99"/>
      <c r="Y11273" s="127"/>
    </row>
    <row r="11274" spans="3:25" ht="19" hidden="1">
      <c r="C11274" s="933"/>
      <c r="D11274" s="933"/>
      <c r="E11274" s="19"/>
      <c r="I11274" s="100"/>
      <c r="M11274" s="100"/>
      <c r="Q11274" s="99"/>
      <c r="R11274" s="340"/>
      <c r="S11274" s="119"/>
      <c r="T11274" s="123"/>
      <c r="U11274" s="119"/>
      <c r="V11274" s="99"/>
      <c r="W11274" s="127"/>
      <c r="X11274" s="99"/>
      <c r="Y11274" s="127"/>
    </row>
    <row r="11275" spans="3:25" ht="19" hidden="1">
      <c r="C11275" s="933"/>
      <c r="D11275" s="933"/>
      <c r="E11275" s="19"/>
      <c r="I11275" s="100"/>
      <c r="M11275" s="100"/>
      <c r="Q11275" s="99"/>
      <c r="R11275" s="340"/>
      <c r="S11275" s="119"/>
      <c r="T11275" s="123"/>
      <c r="U11275" s="119"/>
      <c r="V11275" s="99"/>
      <c r="W11275" s="127"/>
      <c r="X11275" s="99"/>
      <c r="Y11275" s="127"/>
    </row>
    <row r="11276" spans="3:25" ht="19" hidden="1">
      <c r="C11276" s="933"/>
      <c r="D11276" s="933"/>
      <c r="E11276" s="19"/>
      <c r="I11276" s="100"/>
      <c r="M11276" s="100"/>
      <c r="Q11276" s="99"/>
      <c r="R11276" s="340"/>
      <c r="S11276" s="119"/>
      <c r="T11276" s="123"/>
      <c r="U11276" s="119"/>
      <c r="V11276" s="99"/>
      <c r="W11276" s="127"/>
      <c r="X11276" s="99"/>
      <c r="Y11276" s="127"/>
    </row>
    <row r="11277" spans="3:25" ht="19" hidden="1">
      <c r="C11277" s="933"/>
      <c r="D11277" s="933"/>
      <c r="E11277" s="19"/>
      <c r="I11277" s="100"/>
      <c r="M11277" s="100"/>
      <c r="Q11277" s="99"/>
      <c r="R11277" s="340"/>
      <c r="S11277" s="119"/>
      <c r="T11277" s="123"/>
      <c r="U11277" s="119"/>
      <c r="V11277" s="99"/>
      <c r="W11277" s="127"/>
      <c r="X11277" s="99"/>
      <c r="Y11277" s="127"/>
    </row>
    <row r="11278" spans="3:25" ht="19" hidden="1">
      <c r="C11278" s="933"/>
      <c r="D11278" s="933"/>
      <c r="E11278" s="19"/>
      <c r="I11278" s="100"/>
      <c r="M11278" s="100"/>
      <c r="Q11278" s="99"/>
      <c r="R11278" s="340"/>
      <c r="S11278" s="119"/>
      <c r="T11278" s="123"/>
      <c r="U11278" s="119"/>
      <c r="V11278" s="99"/>
      <c r="W11278" s="127"/>
      <c r="X11278" s="99"/>
      <c r="Y11278" s="127"/>
    </row>
    <row r="11279" spans="3:25" ht="19" hidden="1">
      <c r="C11279" s="933"/>
      <c r="D11279" s="933"/>
      <c r="E11279" s="19"/>
      <c r="I11279" s="100"/>
      <c r="M11279" s="100"/>
      <c r="Q11279" s="99"/>
      <c r="R11279" s="340"/>
      <c r="S11279" s="119"/>
      <c r="T11279" s="123"/>
      <c r="U11279" s="119"/>
      <c r="V11279" s="99"/>
      <c r="W11279" s="127"/>
      <c r="X11279" s="99"/>
      <c r="Y11279" s="127"/>
    </row>
    <row r="11280" spans="3:25" ht="19" hidden="1">
      <c r="C11280" s="933"/>
      <c r="D11280" s="933"/>
      <c r="E11280" s="19"/>
      <c r="I11280" s="100"/>
      <c r="M11280" s="100"/>
      <c r="Q11280" s="99"/>
      <c r="R11280" s="340"/>
      <c r="S11280" s="119"/>
      <c r="T11280" s="123"/>
      <c r="U11280" s="119"/>
      <c r="V11280" s="99"/>
      <c r="W11280" s="127"/>
      <c r="X11280" s="99"/>
      <c r="Y11280" s="127"/>
    </row>
    <row r="11281" spans="3:25" ht="19" hidden="1">
      <c r="C11281" s="933"/>
      <c r="D11281" s="933"/>
      <c r="E11281" s="19"/>
      <c r="I11281" s="100"/>
      <c r="M11281" s="100"/>
      <c r="Q11281" s="99"/>
      <c r="R11281" s="340"/>
      <c r="S11281" s="119"/>
      <c r="T11281" s="123"/>
      <c r="U11281" s="119"/>
      <c r="V11281" s="99"/>
      <c r="W11281" s="127"/>
      <c r="X11281" s="99"/>
      <c r="Y11281" s="127"/>
    </row>
    <row r="11282" spans="3:25" ht="19" hidden="1">
      <c r="C11282" s="933"/>
      <c r="D11282" s="933"/>
      <c r="E11282" s="19"/>
      <c r="I11282" s="100"/>
      <c r="M11282" s="100"/>
      <c r="Q11282" s="99"/>
      <c r="R11282" s="340"/>
      <c r="S11282" s="119"/>
      <c r="T11282" s="123"/>
      <c r="U11282" s="119"/>
      <c r="V11282" s="99"/>
      <c r="W11282" s="127"/>
      <c r="X11282" s="99"/>
      <c r="Y11282" s="127"/>
    </row>
    <row r="11283" spans="3:25" ht="19" hidden="1">
      <c r="C11283" s="933"/>
      <c r="D11283" s="933"/>
      <c r="E11283" s="19"/>
      <c r="I11283" s="100"/>
      <c r="M11283" s="100"/>
      <c r="Q11283" s="99"/>
      <c r="R11283" s="340"/>
      <c r="S11283" s="119"/>
      <c r="T11283" s="123"/>
      <c r="U11283" s="119"/>
      <c r="V11283" s="99"/>
      <c r="W11283" s="127"/>
      <c r="X11283" s="99"/>
      <c r="Y11283" s="127"/>
    </row>
    <row r="11284" spans="3:25" ht="19" hidden="1">
      <c r="C11284" s="933"/>
      <c r="D11284" s="933"/>
      <c r="E11284" s="19"/>
      <c r="I11284" s="100"/>
      <c r="M11284" s="100"/>
      <c r="Q11284" s="99"/>
      <c r="R11284" s="340"/>
      <c r="S11284" s="119"/>
      <c r="T11284" s="123"/>
      <c r="U11284" s="119"/>
      <c r="V11284" s="99"/>
      <c r="W11284" s="127"/>
      <c r="X11284" s="99"/>
      <c r="Y11284" s="127"/>
    </row>
    <row r="11285" spans="3:25" ht="19" hidden="1">
      <c r="C11285" s="933"/>
      <c r="D11285" s="933"/>
      <c r="E11285" s="19"/>
      <c r="I11285" s="100"/>
      <c r="M11285" s="100"/>
      <c r="Q11285" s="99"/>
      <c r="R11285" s="340"/>
      <c r="S11285" s="119"/>
      <c r="T11285" s="123"/>
      <c r="U11285" s="119"/>
      <c r="V11285" s="99"/>
      <c r="W11285" s="127"/>
      <c r="X11285" s="99"/>
      <c r="Y11285" s="127"/>
    </row>
    <row r="11286" spans="3:25" ht="19" hidden="1">
      <c r="C11286" s="933"/>
      <c r="D11286" s="933"/>
      <c r="E11286" s="19"/>
      <c r="I11286" s="100"/>
      <c r="M11286" s="100"/>
      <c r="Q11286" s="99"/>
      <c r="R11286" s="340"/>
      <c r="S11286" s="119"/>
      <c r="T11286" s="123"/>
      <c r="U11286" s="119"/>
      <c r="V11286" s="99"/>
      <c r="W11286" s="127"/>
      <c r="X11286" s="99"/>
      <c r="Y11286" s="127"/>
    </row>
    <row r="11287" spans="3:25" ht="19" hidden="1">
      <c r="C11287" s="933"/>
      <c r="D11287" s="933"/>
      <c r="E11287" s="19"/>
      <c r="I11287" s="100"/>
      <c r="M11287" s="100"/>
      <c r="Q11287" s="99"/>
      <c r="R11287" s="340"/>
      <c r="S11287" s="119"/>
      <c r="T11287" s="123"/>
      <c r="U11287" s="119"/>
      <c r="V11287" s="99"/>
      <c r="W11287" s="127"/>
      <c r="X11287" s="99"/>
      <c r="Y11287" s="127"/>
    </row>
    <row r="11288" spans="3:25" ht="19" hidden="1">
      <c r="C11288" s="933"/>
      <c r="D11288" s="933"/>
      <c r="E11288" s="19"/>
      <c r="I11288" s="100"/>
      <c r="M11288" s="100"/>
      <c r="Q11288" s="99"/>
      <c r="R11288" s="340"/>
      <c r="S11288" s="119"/>
      <c r="T11288" s="123"/>
      <c r="U11288" s="119"/>
      <c r="V11288" s="99"/>
      <c r="W11288" s="127"/>
      <c r="X11288" s="99"/>
      <c r="Y11288" s="127"/>
    </row>
    <row r="11289" spans="3:25" ht="19" hidden="1">
      <c r="C11289" s="933"/>
      <c r="D11289" s="933"/>
      <c r="E11289" s="19"/>
      <c r="I11289" s="100"/>
      <c r="M11289" s="100"/>
      <c r="Q11289" s="99"/>
      <c r="R11289" s="340"/>
      <c r="S11289" s="119"/>
      <c r="T11289" s="123"/>
      <c r="U11289" s="119"/>
      <c r="V11289" s="99"/>
      <c r="W11289" s="127"/>
      <c r="X11289" s="99"/>
      <c r="Y11289" s="127"/>
    </row>
    <row r="11290" spans="3:25" ht="19" hidden="1">
      <c r="C11290" s="933"/>
      <c r="D11290" s="933"/>
      <c r="E11290" s="19"/>
      <c r="I11290" s="100"/>
      <c r="M11290" s="100"/>
      <c r="Q11290" s="99"/>
      <c r="R11290" s="340"/>
      <c r="S11290" s="119"/>
      <c r="T11290" s="123"/>
      <c r="U11290" s="119"/>
      <c r="V11290" s="99"/>
      <c r="W11290" s="127"/>
      <c r="X11290" s="99"/>
      <c r="Y11290" s="127"/>
    </row>
    <row r="11291" spans="3:25" ht="19" hidden="1">
      <c r="C11291" s="933"/>
      <c r="D11291" s="933"/>
      <c r="E11291" s="19"/>
      <c r="I11291" s="100"/>
      <c r="M11291" s="100"/>
      <c r="Q11291" s="99"/>
      <c r="R11291" s="340"/>
      <c r="S11291" s="119"/>
      <c r="T11291" s="123"/>
      <c r="U11291" s="119"/>
      <c r="V11291" s="99"/>
      <c r="W11291" s="127"/>
      <c r="X11291" s="99"/>
      <c r="Y11291" s="127"/>
    </row>
    <row r="11292" spans="3:25" ht="19" hidden="1">
      <c r="C11292" s="933"/>
      <c r="D11292" s="933"/>
      <c r="E11292" s="19"/>
      <c r="I11292" s="100"/>
      <c r="M11292" s="100"/>
      <c r="Q11292" s="99"/>
      <c r="R11292" s="340"/>
      <c r="S11292" s="119"/>
      <c r="T11292" s="123"/>
      <c r="U11292" s="119"/>
      <c r="V11292" s="99"/>
      <c r="W11292" s="127"/>
      <c r="X11292" s="99"/>
      <c r="Y11292" s="127"/>
    </row>
    <row r="11293" spans="3:25" ht="19" hidden="1">
      <c r="C11293" s="933"/>
      <c r="D11293" s="933"/>
      <c r="E11293" s="19"/>
      <c r="I11293" s="100"/>
      <c r="M11293" s="100"/>
      <c r="Q11293" s="99"/>
      <c r="R11293" s="340"/>
      <c r="S11293" s="119"/>
      <c r="T11293" s="123"/>
      <c r="U11293" s="119"/>
      <c r="V11293" s="99"/>
      <c r="W11293" s="127"/>
      <c r="X11293" s="99"/>
      <c r="Y11293" s="127"/>
    </row>
    <row r="11294" spans="3:25" ht="19" hidden="1">
      <c r="C11294" s="933"/>
      <c r="D11294" s="933"/>
      <c r="E11294" s="19"/>
      <c r="I11294" s="100"/>
      <c r="M11294" s="100"/>
      <c r="Q11294" s="99"/>
      <c r="R11294" s="340"/>
      <c r="S11294" s="119"/>
      <c r="T11294" s="123"/>
      <c r="U11294" s="119"/>
      <c r="V11294" s="99"/>
      <c r="W11294" s="127"/>
      <c r="X11294" s="99"/>
      <c r="Y11294" s="127"/>
    </row>
    <row r="11295" spans="3:25" ht="19" hidden="1">
      <c r="C11295" s="933"/>
      <c r="D11295" s="933"/>
      <c r="E11295" s="19"/>
      <c r="I11295" s="100"/>
      <c r="M11295" s="100"/>
      <c r="Q11295" s="99"/>
      <c r="R11295" s="340"/>
      <c r="S11295" s="119"/>
      <c r="T11295" s="123"/>
      <c r="U11295" s="119"/>
      <c r="V11295" s="99"/>
      <c r="W11295" s="127"/>
      <c r="X11295" s="99"/>
      <c r="Y11295" s="127"/>
    </row>
    <row r="11296" spans="3:25" ht="19" hidden="1">
      <c r="C11296" s="933"/>
      <c r="D11296" s="933"/>
      <c r="E11296" s="19"/>
      <c r="I11296" s="100"/>
      <c r="M11296" s="100"/>
      <c r="Q11296" s="99"/>
      <c r="R11296" s="340"/>
      <c r="S11296" s="119"/>
      <c r="T11296" s="123"/>
      <c r="U11296" s="119"/>
      <c r="V11296" s="99"/>
      <c r="W11296" s="127"/>
      <c r="X11296" s="99"/>
      <c r="Y11296" s="127"/>
    </row>
    <row r="11297" spans="3:25" ht="19" hidden="1">
      <c r="C11297" s="933"/>
      <c r="D11297" s="933"/>
      <c r="E11297" s="19"/>
      <c r="I11297" s="100"/>
      <c r="M11297" s="100"/>
      <c r="Q11297" s="99"/>
      <c r="R11297" s="340"/>
      <c r="S11297" s="119"/>
      <c r="T11297" s="123"/>
      <c r="U11297" s="119"/>
      <c r="V11297" s="99"/>
      <c r="W11297" s="127"/>
      <c r="X11297" s="99"/>
      <c r="Y11297" s="127"/>
    </row>
    <row r="11298" spans="3:25" ht="19" hidden="1">
      <c r="C11298" s="933"/>
      <c r="D11298" s="933"/>
      <c r="E11298" s="19"/>
      <c r="I11298" s="100"/>
      <c r="M11298" s="100"/>
      <c r="Q11298" s="99"/>
      <c r="R11298" s="340"/>
      <c r="S11298" s="119"/>
      <c r="T11298" s="123"/>
      <c r="U11298" s="119"/>
      <c r="V11298" s="99"/>
      <c r="W11298" s="127"/>
      <c r="X11298" s="99"/>
      <c r="Y11298" s="127"/>
    </row>
    <row r="11299" spans="3:25" ht="19" hidden="1">
      <c r="C11299" s="933"/>
      <c r="D11299" s="933"/>
      <c r="E11299" s="19"/>
      <c r="I11299" s="100"/>
      <c r="M11299" s="100"/>
      <c r="Q11299" s="99"/>
      <c r="R11299" s="340"/>
      <c r="S11299" s="119"/>
      <c r="T11299" s="123"/>
      <c r="U11299" s="119"/>
      <c r="V11299" s="99"/>
      <c r="W11299" s="127"/>
      <c r="X11299" s="99"/>
      <c r="Y11299" s="127"/>
    </row>
    <row r="11300" spans="3:25" ht="19" hidden="1">
      <c r="C11300" s="933"/>
      <c r="D11300" s="933"/>
      <c r="E11300" s="19"/>
      <c r="I11300" s="100"/>
      <c r="M11300" s="100"/>
      <c r="Q11300" s="99"/>
      <c r="R11300" s="340"/>
      <c r="S11300" s="119"/>
      <c r="T11300" s="123"/>
      <c r="U11300" s="119"/>
      <c r="V11300" s="99"/>
      <c r="W11300" s="127"/>
      <c r="X11300" s="99"/>
      <c r="Y11300" s="127"/>
    </row>
    <row r="11301" spans="3:25" ht="19" hidden="1">
      <c r="C11301" s="933"/>
      <c r="D11301" s="933"/>
      <c r="E11301" s="19"/>
      <c r="I11301" s="100"/>
      <c r="M11301" s="100"/>
      <c r="Q11301" s="99"/>
      <c r="R11301" s="340"/>
      <c r="S11301" s="119"/>
      <c r="T11301" s="123"/>
      <c r="U11301" s="119"/>
      <c r="V11301" s="99"/>
      <c r="W11301" s="127"/>
      <c r="X11301" s="99"/>
      <c r="Y11301" s="127"/>
    </row>
    <row r="11302" spans="3:25" ht="19" hidden="1">
      <c r="C11302" s="933"/>
      <c r="D11302" s="933"/>
      <c r="E11302" s="19"/>
      <c r="I11302" s="100"/>
      <c r="M11302" s="100"/>
      <c r="Q11302" s="99"/>
      <c r="R11302" s="340"/>
      <c r="S11302" s="119"/>
      <c r="T11302" s="123"/>
      <c r="U11302" s="119"/>
      <c r="V11302" s="99"/>
      <c r="W11302" s="127"/>
      <c r="X11302" s="99"/>
      <c r="Y11302" s="127"/>
    </row>
    <row r="11303" spans="3:25" ht="19" hidden="1">
      <c r="C11303" s="933"/>
      <c r="D11303" s="933"/>
      <c r="E11303" s="19"/>
      <c r="I11303" s="100"/>
      <c r="M11303" s="100"/>
      <c r="Q11303" s="99"/>
      <c r="R11303" s="340"/>
      <c r="S11303" s="119"/>
      <c r="T11303" s="123"/>
      <c r="U11303" s="119"/>
      <c r="V11303" s="99"/>
      <c r="W11303" s="127"/>
      <c r="X11303" s="99"/>
      <c r="Y11303" s="127"/>
    </row>
    <row r="11304" spans="3:25" ht="19" hidden="1">
      <c r="C11304" s="933"/>
      <c r="D11304" s="933"/>
      <c r="E11304" s="19"/>
      <c r="I11304" s="100"/>
      <c r="M11304" s="100"/>
      <c r="Q11304" s="99"/>
      <c r="R11304" s="340"/>
      <c r="S11304" s="119"/>
      <c r="T11304" s="123"/>
      <c r="U11304" s="119"/>
      <c r="V11304" s="99"/>
      <c r="W11304" s="127"/>
      <c r="X11304" s="99"/>
      <c r="Y11304" s="127"/>
    </row>
    <row r="11305" spans="3:25" ht="19" hidden="1">
      <c r="C11305" s="933"/>
      <c r="D11305" s="933"/>
      <c r="E11305" s="19"/>
      <c r="I11305" s="100"/>
      <c r="M11305" s="100"/>
      <c r="Q11305" s="99"/>
      <c r="R11305" s="340"/>
      <c r="S11305" s="119"/>
      <c r="T11305" s="123"/>
      <c r="U11305" s="119"/>
      <c r="V11305" s="99"/>
      <c r="W11305" s="127"/>
      <c r="X11305" s="99"/>
      <c r="Y11305" s="127"/>
    </row>
    <row r="11306" spans="3:25" ht="19" hidden="1">
      <c r="C11306" s="933"/>
      <c r="D11306" s="933"/>
      <c r="E11306" s="19"/>
      <c r="I11306" s="100"/>
      <c r="M11306" s="100"/>
      <c r="Q11306" s="99"/>
      <c r="R11306" s="340"/>
      <c r="S11306" s="119"/>
      <c r="T11306" s="123"/>
      <c r="U11306" s="119"/>
      <c r="V11306" s="99"/>
      <c r="W11306" s="127"/>
      <c r="X11306" s="99"/>
      <c r="Y11306" s="127"/>
    </row>
    <row r="11307" spans="3:25" ht="19" hidden="1">
      <c r="C11307" s="933"/>
      <c r="D11307" s="933"/>
      <c r="E11307" s="19"/>
      <c r="I11307" s="100"/>
      <c r="M11307" s="100"/>
      <c r="Q11307" s="99"/>
      <c r="R11307" s="340"/>
      <c r="S11307" s="119"/>
      <c r="T11307" s="123"/>
      <c r="U11307" s="119"/>
      <c r="V11307" s="99"/>
      <c r="W11307" s="127"/>
      <c r="X11307" s="99"/>
      <c r="Y11307" s="127"/>
    </row>
    <row r="11308" spans="3:25" ht="19" hidden="1">
      <c r="C11308" s="933"/>
      <c r="D11308" s="933"/>
      <c r="E11308" s="19"/>
      <c r="I11308" s="100"/>
      <c r="M11308" s="100"/>
      <c r="Q11308" s="99"/>
      <c r="R11308" s="340"/>
      <c r="S11308" s="119"/>
      <c r="T11308" s="123"/>
      <c r="U11308" s="119"/>
      <c r="V11308" s="99"/>
      <c r="W11308" s="127"/>
      <c r="X11308" s="99"/>
      <c r="Y11308" s="127"/>
    </row>
    <row r="11309" spans="3:25" ht="19" hidden="1">
      <c r="C11309" s="933"/>
      <c r="D11309" s="933"/>
      <c r="E11309" s="19"/>
      <c r="I11309" s="100"/>
      <c r="M11309" s="100"/>
      <c r="Q11309" s="99"/>
      <c r="R11309" s="340"/>
      <c r="S11309" s="119"/>
      <c r="T11309" s="123"/>
      <c r="U11309" s="119"/>
      <c r="V11309" s="99"/>
      <c r="W11309" s="127"/>
      <c r="X11309" s="99"/>
      <c r="Y11309" s="127"/>
    </row>
    <row r="11310" spans="3:25" ht="19" hidden="1">
      <c r="C11310" s="933"/>
      <c r="D11310" s="933"/>
      <c r="E11310" s="19"/>
      <c r="I11310" s="100"/>
      <c r="M11310" s="100"/>
      <c r="Q11310" s="99"/>
      <c r="R11310" s="340"/>
      <c r="S11310" s="119"/>
      <c r="T11310" s="123"/>
      <c r="U11310" s="119"/>
      <c r="V11310" s="99"/>
      <c r="W11310" s="127"/>
      <c r="X11310" s="99"/>
      <c r="Y11310" s="127"/>
    </row>
    <row r="11311" spans="3:25" ht="19" hidden="1">
      <c r="C11311" s="933"/>
      <c r="D11311" s="933"/>
      <c r="E11311" s="19"/>
      <c r="I11311" s="100"/>
      <c r="M11311" s="100"/>
      <c r="Q11311" s="99"/>
      <c r="R11311" s="340"/>
      <c r="S11311" s="119"/>
      <c r="T11311" s="123"/>
      <c r="U11311" s="119"/>
      <c r="V11311" s="99"/>
      <c r="W11311" s="127"/>
      <c r="X11311" s="99"/>
      <c r="Y11311" s="127"/>
    </row>
    <row r="11312" spans="3:25" ht="19" hidden="1">
      <c r="C11312" s="933"/>
      <c r="D11312" s="933"/>
      <c r="E11312" s="19"/>
      <c r="I11312" s="100"/>
      <c r="M11312" s="100"/>
      <c r="Q11312" s="99"/>
      <c r="R11312" s="340"/>
      <c r="S11312" s="119"/>
      <c r="T11312" s="123"/>
      <c r="U11312" s="119"/>
      <c r="V11312" s="99"/>
      <c r="W11312" s="127"/>
      <c r="X11312" s="99"/>
      <c r="Y11312" s="127"/>
    </row>
    <row r="11313" spans="3:25" ht="19" hidden="1">
      <c r="C11313" s="933"/>
      <c r="D11313" s="933"/>
      <c r="E11313" s="19"/>
      <c r="I11313" s="100"/>
      <c r="M11313" s="100"/>
      <c r="Q11313" s="99"/>
      <c r="R11313" s="340"/>
      <c r="S11313" s="119"/>
      <c r="T11313" s="123"/>
      <c r="U11313" s="119"/>
      <c r="V11313" s="99"/>
      <c r="W11313" s="127"/>
      <c r="X11313" s="99"/>
      <c r="Y11313" s="127"/>
    </row>
    <row r="11314" spans="3:25" ht="19" hidden="1">
      <c r="C11314" s="933"/>
      <c r="D11314" s="933"/>
      <c r="E11314" s="19"/>
      <c r="I11314" s="100"/>
      <c r="M11314" s="100"/>
      <c r="Q11314" s="99"/>
      <c r="R11314" s="340"/>
      <c r="S11314" s="119"/>
      <c r="T11314" s="123"/>
      <c r="U11314" s="119"/>
      <c r="V11314" s="99"/>
      <c r="W11314" s="127"/>
      <c r="X11314" s="99"/>
      <c r="Y11314" s="127"/>
    </row>
    <row r="11315" spans="3:25" ht="19" hidden="1">
      <c r="C11315" s="933"/>
      <c r="D11315" s="933"/>
      <c r="E11315" s="19"/>
      <c r="I11315" s="100"/>
      <c r="M11315" s="100"/>
      <c r="Q11315" s="99"/>
      <c r="R11315" s="340"/>
      <c r="S11315" s="119"/>
      <c r="T11315" s="123"/>
      <c r="U11315" s="119"/>
      <c r="V11315" s="99"/>
      <c r="W11315" s="127"/>
      <c r="X11315" s="99"/>
      <c r="Y11315" s="127"/>
    </row>
    <row r="11316" spans="3:25" ht="19" hidden="1">
      <c r="C11316" s="933"/>
      <c r="D11316" s="933"/>
      <c r="E11316" s="19"/>
      <c r="I11316" s="100"/>
      <c r="M11316" s="100"/>
      <c r="Q11316" s="99"/>
      <c r="R11316" s="340"/>
      <c r="S11316" s="119"/>
      <c r="T11316" s="123"/>
      <c r="U11316" s="119"/>
      <c r="V11316" s="99"/>
      <c r="W11316" s="127"/>
      <c r="X11316" s="99"/>
      <c r="Y11316" s="127"/>
    </row>
    <row r="11317" spans="3:25" ht="19" hidden="1">
      <c r="C11317" s="933"/>
      <c r="D11317" s="933"/>
      <c r="E11317" s="19"/>
      <c r="I11317" s="100"/>
      <c r="M11317" s="100"/>
      <c r="Q11317" s="99"/>
      <c r="R11317" s="340"/>
      <c r="S11317" s="119"/>
      <c r="T11317" s="123"/>
      <c r="U11317" s="119"/>
      <c r="V11317" s="99"/>
      <c r="W11317" s="127"/>
      <c r="X11317" s="99"/>
      <c r="Y11317" s="127"/>
    </row>
    <row r="11318" spans="3:25" ht="19" hidden="1">
      <c r="C11318" s="933"/>
      <c r="D11318" s="933"/>
      <c r="E11318" s="19"/>
      <c r="I11318" s="100"/>
      <c r="M11318" s="100"/>
      <c r="Q11318" s="99"/>
      <c r="R11318" s="340"/>
      <c r="S11318" s="119"/>
      <c r="T11318" s="123"/>
      <c r="U11318" s="119"/>
      <c r="V11318" s="99"/>
      <c r="W11318" s="127"/>
      <c r="X11318" s="99"/>
      <c r="Y11318" s="127"/>
    </row>
    <row r="11319" spans="3:25" ht="19" hidden="1">
      <c r="C11319" s="933"/>
      <c r="D11319" s="933"/>
      <c r="E11319" s="19"/>
      <c r="I11319" s="100"/>
      <c r="M11319" s="100"/>
      <c r="Q11319" s="99"/>
      <c r="R11319" s="340"/>
      <c r="S11319" s="119"/>
      <c r="T11319" s="123"/>
      <c r="U11319" s="119"/>
      <c r="V11319" s="99"/>
      <c r="W11319" s="127"/>
      <c r="X11319" s="99"/>
      <c r="Y11319" s="127"/>
    </row>
    <row r="11320" spans="3:25" ht="19" hidden="1">
      <c r="C11320" s="933"/>
      <c r="D11320" s="933"/>
      <c r="E11320" s="19"/>
      <c r="I11320" s="100"/>
      <c r="M11320" s="100"/>
      <c r="Q11320" s="99"/>
      <c r="R11320" s="340"/>
      <c r="S11320" s="119"/>
      <c r="T11320" s="123"/>
      <c r="U11320" s="119"/>
      <c r="V11320" s="99"/>
      <c r="W11320" s="127"/>
      <c r="X11320" s="99"/>
      <c r="Y11320" s="127"/>
    </row>
    <row r="11321" spans="3:25" ht="19" hidden="1">
      <c r="C11321" s="933"/>
      <c r="D11321" s="933"/>
      <c r="E11321" s="19"/>
      <c r="I11321" s="100"/>
      <c r="M11321" s="100"/>
      <c r="Q11321" s="99"/>
      <c r="R11321" s="340"/>
      <c r="S11321" s="119"/>
      <c r="T11321" s="123"/>
      <c r="U11321" s="119"/>
      <c r="V11321" s="99"/>
      <c r="W11321" s="127"/>
      <c r="X11321" s="99"/>
      <c r="Y11321" s="127"/>
    </row>
    <row r="11322" spans="3:25" ht="19" hidden="1">
      <c r="C11322" s="933"/>
      <c r="D11322" s="933"/>
      <c r="E11322" s="19"/>
      <c r="I11322" s="100"/>
      <c r="M11322" s="100"/>
      <c r="Q11322" s="99"/>
      <c r="R11322" s="340"/>
      <c r="S11322" s="119"/>
      <c r="T11322" s="123"/>
      <c r="U11322" s="119"/>
      <c r="V11322" s="99"/>
      <c r="W11322" s="127"/>
      <c r="X11322" s="99"/>
      <c r="Y11322" s="127"/>
    </row>
    <row r="11323" spans="3:25" ht="19" hidden="1">
      <c r="C11323" s="933"/>
      <c r="D11323" s="933"/>
      <c r="E11323" s="19"/>
      <c r="I11323" s="100"/>
      <c r="M11323" s="100"/>
      <c r="Q11323" s="99"/>
      <c r="R11323" s="340"/>
      <c r="S11323" s="119"/>
      <c r="T11323" s="123"/>
      <c r="U11323" s="119"/>
      <c r="V11323" s="99"/>
      <c r="W11323" s="127"/>
      <c r="X11323" s="99"/>
      <c r="Y11323" s="127"/>
    </row>
    <row r="11324" spans="3:25" ht="19" hidden="1">
      <c r="C11324" s="933"/>
      <c r="D11324" s="933"/>
      <c r="E11324" s="19"/>
      <c r="I11324" s="100"/>
      <c r="M11324" s="100"/>
      <c r="Q11324" s="99"/>
      <c r="R11324" s="340"/>
      <c r="S11324" s="119"/>
      <c r="T11324" s="123"/>
      <c r="U11324" s="119"/>
      <c r="V11324" s="99"/>
      <c r="W11324" s="127"/>
      <c r="X11324" s="99"/>
      <c r="Y11324" s="127"/>
    </row>
    <row r="11325" spans="3:25" ht="19" hidden="1">
      <c r="C11325" s="933"/>
      <c r="D11325" s="933"/>
      <c r="E11325" s="19"/>
      <c r="I11325" s="100"/>
      <c r="M11325" s="100"/>
      <c r="Q11325" s="99"/>
      <c r="R11325" s="340"/>
      <c r="S11325" s="119"/>
      <c r="T11325" s="123"/>
      <c r="U11325" s="119"/>
      <c r="V11325" s="99"/>
      <c r="W11325" s="127"/>
      <c r="X11325" s="99"/>
      <c r="Y11325" s="127"/>
    </row>
    <row r="11326" spans="3:25" ht="19" hidden="1">
      <c r="C11326" s="933"/>
      <c r="D11326" s="933"/>
      <c r="E11326" s="19"/>
      <c r="I11326" s="100"/>
      <c r="M11326" s="100"/>
      <c r="Q11326" s="99"/>
      <c r="R11326" s="340"/>
      <c r="S11326" s="119"/>
      <c r="T11326" s="123"/>
      <c r="U11326" s="119"/>
      <c r="V11326" s="99"/>
      <c r="W11326" s="127"/>
      <c r="X11326" s="99"/>
      <c r="Y11326" s="127"/>
    </row>
    <row r="11327" spans="3:25" ht="19" hidden="1">
      <c r="C11327" s="933"/>
      <c r="D11327" s="933"/>
      <c r="E11327" s="19"/>
      <c r="I11327" s="100"/>
      <c r="M11327" s="100"/>
      <c r="Q11327" s="99"/>
      <c r="R11327" s="340"/>
      <c r="S11327" s="119"/>
      <c r="T11327" s="123"/>
      <c r="U11327" s="119"/>
      <c r="V11327" s="99"/>
      <c r="W11327" s="127"/>
      <c r="X11327" s="99"/>
      <c r="Y11327" s="127"/>
    </row>
    <row r="11328" spans="3:25" ht="19" hidden="1">
      <c r="C11328" s="933"/>
      <c r="D11328" s="933"/>
      <c r="E11328" s="19"/>
      <c r="I11328" s="100"/>
      <c r="M11328" s="100"/>
      <c r="Q11328" s="99"/>
      <c r="R11328" s="340"/>
      <c r="S11328" s="119"/>
      <c r="T11328" s="123"/>
      <c r="U11328" s="119"/>
      <c r="V11328" s="99"/>
      <c r="W11328" s="127"/>
      <c r="X11328" s="99"/>
      <c r="Y11328" s="127"/>
    </row>
    <row r="11329" spans="3:25" ht="19" hidden="1">
      <c r="C11329" s="933"/>
      <c r="D11329" s="933"/>
      <c r="E11329" s="19"/>
      <c r="I11329" s="100"/>
      <c r="M11329" s="100"/>
      <c r="Q11329" s="99"/>
      <c r="R11329" s="340"/>
      <c r="S11329" s="119"/>
      <c r="T11329" s="123"/>
      <c r="U11329" s="119"/>
      <c r="V11329" s="99"/>
      <c r="W11329" s="127"/>
      <c r="X11329" s="99"/>
      <c r="Y11329" s="127"/>
    </row>
    <row r="11330" spans="3:25" ht="19" hidden="1">
      <c r="C11330" s="933"/>
      <c r="D11330" s="933"/>
      <c r="E11330" s="19"/>
      <c r="I11330" s="100"/>
      <c r="M11330" s="100"/>
      <c r="Q11330" s="99"/>
      <c r="R11330" s="340"/>
      <c r="S11330" s="119"/>
      <c r="T11330" s="123"/>
      <c r="U11330" s="119"/>
      <c r="V11330" s="99"/>
      <c r="W11330" s="127"/>
      <c r="X11330" s="99"/>
      <c r="Y11330" s="127"/>
    </row>
    <row r="11331" spans="3:25" ht="19" hidden="1">
      <c r="C11331" s="933"/>
      <c r="D11331" s="933"/>
      <c r="E11331" s="19"/>
      <c r="I11331" s="100"/>
      <c r="M11331" s="100"/>
      <c r="Q11331" s="99"/>
      <c r="R11331" s="340"/>
      <c r="S11331" s="119"/>
      <c r="T11331" s="123"/>
      <c r="U11331" s="119"/>
      <c r="V11331" s="99"/>
      <c r="W11331" s="127"/>
      <c r="X11331" s="99"/>
      <c r="Y11331" s="127"/>
    </row>
    <row r="11332" spans="3:25" ht="19" hidden="1">
      <c r="C11332" s="933"/>
      <c r="D11332" s="933"/>
      <c r="E11332" s="19"/>
      <c r="I11332" s="100"/>
      <c r="M11332" s="100"/>
      <c r="Q11332" s="99"/>
      <c r="R11332" s="340"/>
      <c r="S11332" s="119"/>
      <c r="T11332" s="123"/>
      <c r="U11332" s="119"/>
      <c r="V11332" s="99"/>
      <c r="W11332" s="127"/>
      <c r="X11332" s="99"/>
      <c r="Y11332" s="127"/>
    </row>
    <row r="11333" spans="3:25" ht="19" hidden="1">
      <c r="C11333" s="933"/>
      <c r="D11333" s="933"/>
      <c r="E11333" s="19"/>
      <c r="I11333" s="100"/>
      <c r="M11333" s="100"/>
      <c r="Q11333" s="99"/>
      <c r="R11333" s="340"/>
      <c r="S11333" s="119"/>
      <c r="T11333" s="123"/>
      <c r="U11333" s="119"/>
      <c r="V11333" s="99"/>
      <c r="W11333" s="127"/>
      <c r="X11333" s="99"/>
      <c r="Y11333" s="127"/>
    </row>
    <row r="11334" spans="3:25" ht="19" hidden="1">
      <c r="C11334" s="933"/>
      <c r="D11334" s="933"/>
      <c r="E11334" s="19"/>
      <c r="I11334" s="100"/>
      <c r="M11334" s="100"/>
      <c r="Q11334" s="99"/>
      <c r="R11334" s="340"/>
      <c r="S11334" s="119"/>
      <c r="T11334" s="123"/>
      <c r="U11334" s="119"/>
      <c r="V11334" s="99"/>
      <c r="W11334" s="127"/>
      <c r="X11334" s="99"/>
      <c r="Y11334" s="127"/>
    </row>
    <row r="11335" spans="3:25" ht="19" hidden="1">
      <c r="C11335" s="933"/>
      <c r="D11335" s="933"/>
      <c r="E11335" s="19"/>
      <c r="I11335" s="100"/>
      <c r="M11335" s="100"/>
      <c r="Q11335" s="99"/>
      <c r="R11335" s="340"/>
      <c r="S11335" s="119"/>
      <c r="T11335" s="123"/>
      <c r="U11335" s="119"/>
      <c r="V11335" s="99"/>
      <c r="W11335" s="127"/>
      <c r="X11335" s="99"/>
      <c r="Y11335" s="127"/>
    </row>
    <row r="11336" spans="3:25" ht="19" hidden="1">
      <c r="C11336" s="933"/>
      <c r="D11336" s="933"/>
      <c r="E11336" s="19"/>
      <c r="I11336" s="100"/>
      <c r="M11336" s="100"/>
      <c r="Q11336" s="99"/>
      <c r="R11336" s="340"/>
      <c r="S11336" s="119"/>
      <c r="T11336" s="123"/>
      <c r="U11336" s="119"/>
      <c r="V11336" s="99"/>
      <c r="W11336" s="127"/>
      <c r="X11336" s="99"/>
      <c r="Y11336" s="127"/>
    </row>
    <row r="11337" spans="3:25" ht="19" hidden="1">
      <c r="C11337" s="933"/>
      <c r="D11337" s="933"/>
      <c r="E11337" s="19"/>
      <c r="I11337" s="100"/>
      <c r="M11337" s="100"/>
      <c r="Q11337" s="99"/>
      <c r="R11337" s="340"/>
      <c r="S11337" s="119"/>
      <c r="T11337" s="123"/>
      <c r="U11337" s="119"/>
      <c r="V11337" s="99"/>
      <c r="W11337" s="127"/>
      <c r="X11337" s="99"/>
      <c r="Y11337" s="127"/>
    </row>
    <row r="11338" spans="3:25" ht="19" hidden="1">
      <c r="C11338" s="933"/>
      <c r="D11338" s="933"/>
      <c r="E11338" s="19"/>
      <c r="I11338" s="100"/>
      <c r="M11338" s="100"/>
      <c r="Q11338" s="99"/>
      <c r="R11338" s="340"/>
      <c r="S11338" s="119"/>
      <c r="T11338" s="123"/>
      <c r="U11338" s="119"/>
      <c r="V11338" s="99"/>
      <c r="W11338" s="127"/>
      <c r="X11338" s="99"/>
      <c r="Y11338" s="127"/>
    </row>
    <row r="11339" spans="3:25" ht="19" hidden="1">
      <c r="C11339" s="933"/>
      <c r="D11339" s="933"/>
      <c r="E11339" s="19"/>
      <c r="I11339" s="100"/>
      <c r="M11339" s="100"/>
      <c r="Q11339" s="99"/>
      <c r="R11339" s="340"/>
      <c r="S11339" s="119"/>
      <c r="T11339" s="123"/>
      <c r="U11339" s="119"/>
      <c r="V11339" s="99"/>
      <c r="W11339" s="127"/>
      <c r="X11339" s="99"/>
      <c r="Y11339" s="127"/>
    </row>
    <row r="11340" spans="3:25" ht="19" hidden="1">
      <c r="C11340" s="933"/>
      <c r="D11340" s="933"/>
      <c r="E11340" s="19"/>
      <c r="I11340" s="100"/>
      <c r="M11340" s="100"/>
      <c r="Q11340" s="99"/>
      <c r="R11340" s="340"/>
      <c r="S11340" s="119"/>
      <c r="T11340" s="123"/>
      <c r="U11340" s="119"/>
      <c r="V11340" s="99"/>
      <c r="W11340" s="127"/>
      <c r="X11340" s="99"/>
      <c r="Y11340" s="127"/>
    </row>
    <row r="11341" spans="3:25" ht="19" hidden="1">
      <c r="C11341" s="933"/>
      <c r="D11341" s="933"/>
      <c r="E11341" s="19"/>
      <c r="I11341" s="100"/>
      <c r="M11341" s="100"/>
      <c r="Q11341" s="99"/>
      <c r="R11341" s="340"/>
      <c r="S11341" s="119"/>
      <c r="T11341" s="123"/>
      <c r="U11341" s="119"/>
      <c r="V11341" s="99"/>
      <c r="W11341" s="127"/>
      <c r="X11341" s="99"/>
      <c r="Y11341" s="127"/>
    </row>
    <row r="11342" spans="3:25" ht="19" hidden="1">
      <c r="C11342" s="933"/>
      <c r="D11342" s="933"/>
      <c r="E11342" s="19"/>
      <c r="I11342" s="100"/>
      <c r="M11342" s="100"/>
      <c r="Q11342" s="99"/>
      <c r="R11342" s="340"/>
      <c r="S11342" s="119"/>
      <c r="T11342" s="123"/>
      <c r="U11342" s="119"/>
      <c r="V11342" s="99"/>
      <c r="W11342" s="127"/>
      <c r="X11342" s="99"/>
      <c r="Y11342" s="127"/>
    </row>
    <row r="11343" spans="3:25" ht="19" hidden="1">
      <c r="C11343" s="933"/>
      <c r="D11343" s="933"/>
      <c r="E11343" s="19"/>
      <c r="I11343" s="100"/>
      <c r="M11343" s="100"/>
      <c r="Q11343" s="99"/>
      <c r="R11343" s="340"/>
      <c r="S11343" s="119"/>
      <c r="T11343" s="123"/>
      <c r="U11343" s="119"/>
      <c r="V11343" s="99"/>
      <c r="W11343" s="127"/>
      <c r="X11343" s="99"/>
      <c r="Y11343" s="127"/>
    </row>
    <row r="11344" spans="3:25" ht="19" hidden="1">
      <c r="C11344" s="933"/>
      <c r="D11344" s="933"/>
      <c r="E11344" s="19"/>
      <c r="I11344" s="100"/>
      <c r="M11344" s="100"/>
      <c r="Q11344" s="99"/>
      <c r="R11344" s="340"/>
      <c r="S11344" s="119"/>
      <c r="T11344" s="123"/>
      <c r="U11344" s="119"/>
      <c r="V11344" s="99"/>
      <c r="W11344" s="127"/>
      <c r="X11344" s="99"/>
      <c r="Y11344" s="127"/>
    </row>
    <row r="11345" spans="3:25" ht="19" hidden="1">
      <c r="C11345" s="933"/>
      <c r="D11345" s="933"/>
      <c r="E11345" s="19"/>
      <c r="I11345" s="100"/>
      <c r="M11345" s="100"/>
      <c r="Q11345" s="99"/>
      <c r="R11345" s="340"/>
      <c r="S11345" s="119"/>
      <c r="T11345" s="123"/>
      <c r="U11345" s="119"/>
      <c r="V11345" s="99"/>
      <c r="W11345" s="127"/>
      <c r="X11345" s="99"/>
      <c r="Y11345" s="127"/>
    </row>
    <row r="11346" spans="3:25" ht="19" hidden="1">
      <c r="C11346" s="933"/>
      <c r="D11346" s="933"/>
      <c r="E11346" s="19"/>
      <c r="I11346" s="100"/>
      <c r="M11346" s="100"/>
      <c r="Q11346" s="99"/>
      <c r="R11346" s="340"/>
      <c r="S11346" s="119"/>
      <c r="T11346" s="123"/>
      <c r="U11346" s="119"/>
      <c r="V11346" s="99"/>
      <c r="W11346" s="127"/>
      <c r="X11346" s="99"/>
      <c r="Y11346" s="127"/>
    </row>
    <row r="11347" spans="3:25" ht="19" hidden="1">
      <c r="C11347" s="933"/>
      <c r="D11347" s="933"/>
      <c r="E11347" s="19"/>
      <c r="I11347" s="100"/>
      <c r="M11347" s="100"/>
      <c r="Q11347" s="99"/>
      <c r="R11347" s="340"/>
      <c r="S11347" s="119"/>
      <c r="T11347" s="123"/>
      <c r="U11347" s="119"/>
      <c r="V11347" s="99"/>
      <c r="W11347" s="127"/>
      <c r="X11347" s="99"/>
      <c r="Y11347" s="127"/>
    </row>
    <row r="11348" spans="3:25" ht="19" hidden="1">
      <c r="C11348" s="933"/>
      <c r="D11348" s="933"/>
      <c r="E11348" s="19"/>
      <c r="I11348" s="100"/>
      <c r="M11348" s="100"/>
      <c r="Q11348" s="99"/>
      <c r="R11348" s="340"/>
      <c r="S11348" s="119"/>
      <c r="T11348" s="123"/>
      <c r="U11348" s="119"/>
      <c r="V11348" s="99"/>
      <c r="W11348" s="127"/>
      <c r="X11348" s="99"/>
      <c r="Y11348" s="127"/>
    </row>
    <row r="11349" spans="3:25" ht="19" hidden="1">
      <c r="C11349" s="933"/>
      <c r="D11349" s="933"/>
      <c r="E11349" s="19"/>
      <c r="I11349" s="100"/>
      <c r="M11349" s="100"/>
      <c r="Q11349" s="99"/>
      <c r="R11349" s="340"/>
      <c r="S11349" s="119"/>
      <c r="T11349" s="123"/>
      <c r="U11349" s="119"/>
      <c r="V11349" s="99"/>
      <c r="W11349" s="127"/>
      <c r="X11349" s="99"/>
      <c r="Y11349" s="127"/>
    </row>
    <row r="11350" spans="3:25" ht="19" hidden="1">
      <c r="C11350" s="933"/>
      <c r="D11350" s="933"/>
      <c r="E11350" s="19"/>
      <c r="I11350" s="100"/>
      <c r="M11350" s="100"/>
      <c r="Q11350" s="99"/>
      <c r="R11350" s="340"/>
      <c r="S11350" s="119"/>
      <c r="T11350" s="123"/>
      <c r="U11350" s="119"/>
      <c r="V11350" s="99"/>
      <c r="W11350" s="127"/>
      <c r="X11350" s="99"/>
      <c r="Y11350" s="127"/>
    </row>
    <row r="11351" spans="3:25" ht="19" hidden="1">
      <c r="C11351" s="933"/>
      <c r="D11351" s="933"/>
      <c r="E11351" s="19"/>
      <c r="I11351" s="100"/>
      <c r="M11351" s="100"/>
      <c r="Q11351" s="99"/>
      <c r="R11351" s="340"/>
      <c r="S11351" s="119"/>
      <c r="T11351" s="123"/>
      <c r="U11351" s="119"/>
      <c r="V11351" s="99"/>
      <c r="W11351" s="127"/>
      <c r="X11351" s="99"/>
      <c r="Y11351" s="127"/>
    </row>
    <row r="11352" spans="3:25" ht="19" hidden="1">
      <c r="C11352" s="933"/>
      <c r="D11352" s="933"/>
      <c r="E11352" s="19"/>
      <c r="I11352" s="100"/>
      <c r="M11352" s="100"/>
      <c r="Q11352" s="99"/>
      <c r="R11352" s="340"/>
      <c r="S11352" s="119"/>
      <c r="T11352" s="123"/>
      <c r="U11352" s="119"/>
      <c r="V11352" s="99"/>
      <c r="W11352" s="127"/>
      <c r="X11352" s="99"/>
      <c r="Y11352" s="127"/>
    </row>
    <row r="11353" spans="3:25" ht="19" hidden="1">
      <c r="C11353" s="933"/>
      <c r="D11353" s="933"/>
      <c r="E11353" s="19"/>
      <c r="I11353" s="100"/>
      <c r="M11353" s="100"/>
      <c r="Q11353" s="99"/>
      <c r="R11353" s="340"/>
      <c r="S11353" s="119"/>
      <c r="T11353" s="123"/>
      <c r="U11353" s="119"/>
      <c r="V11353" s="99"/>
      <c r="W11353" s="127"/>
      <c r="X11353" s="99"/>
      <c r="Y11353" s="127"/>
    </row>
    <row r="11354" spans="3:25" ht="19" hidden="1">
      <c r="C11354" s="933"/>
      <c r="D11354" s="933"/>
      <c r="E11354" s="19"/>
      <c r="I11354" s="100"/>
      <c r="M11354" s="100"/>
      <c r="Q11354" s="99"/>
      <c r="R11354" s="340"/>
      <c r="S11354" s="119"/>
      <c r="T11354" s="123"/>
      <c r="U11354" s="119"/>
      <c r="V11354" s="99"/>
      <c r="W11354" s="127"/>
      <c r="X11354" s="99"/>
      <c r="Y11354" s="127"/>
    </row>
    <row r="11355" spans="3:25" ht="19" hidden="1">
      <c r="C11355" s="933"/>
      <c r="D11355" s="933"/>
      <c r="E11355" s="19"/>
      <c r="I11355" s="100"/>
      <c r="M11355" s="100"/>
      <c r="Q11355" s="99"/>
      <c r="R11355" s="340"/>
      <c r="S11355" s="119"/>
      <c r="T11355" s="123"/>
      <c r="U11355" s="119"/>
      <c r="V11355" s="99"/>
      <c r="W11355" s="127"/>
      <c r="X11355" s="99"/>
      <c r="Y11355" s="127"/>
    </row>
    <row r="11356" spans="3:25" ht="19" hidden="1">
      <c r="C11356" s="933"/>
      <c r="D11356" s="933"/>
      <c r="E11356" s="19"/>
      <c r="I11356" s="100"/>
      <c r="M11356" s="100"/>
      <c r="Q11356" s="99"/>
      <c r="R11356" s="340"/>
      <c r="S11356" s="119"/>
      <c r="T11356" s="123"/>
      <c r="U11356" s="119"/>
      <c r="V11356" s="99"/>
      <c r="W11356" s="127"/>
      <c r="X11356" s="99"/>
      <c r="Y11356" s="127"/>
    </row>
    <row r="11357" spans="3:25" ht="19" hidden="1">
      <c r="C11357" s="933"/>
      <c r="D11357" s="933"/>
      <c r="E11357" s="19"/>
      <c r="I11357" s="100"/>
      <c r="M11357" s="100"/>
      <c r="Q11357" s="99"/>
      <c r="R11357" s="340"/>
      <c r="S11357" s="119"/>
      <c r="T11357" s="123"/>
      <c r="U11357" s="119"/>
      <c r="V11357" s="99"/>
      <c r="W11357" s="127"/>
      <c r="X11357" s="99"/>
      <c r="Y11357" s="127"/>
    </row>
    <row r="11358" spans="3:25" ht="19" hidden="1">
      <c r="C11358" s="933"/>
      <c r="D11358" s="933"/>
      <c r="E11358" s="19"/>
      <c r="I11358" s="100"/>
      <c r="M11358" s="100"/>
      <c r="Q11358" s="99"/>
      <c r="R11358" s="340"/>
      <c r="S11358" s="119"/>
      <c r="T11358" s="123"/>
      <c r="U11358" s="119"/>
      <c r="V11358" s="99"/>
      <c r="W11358" s="127"/>
      <c r="X11358" s="99"/>
      <c r="Y11358" s="127"/>
    </row>
    <row r="11359" spans="3:25" ht="19" hidden="1">
      <c r="C11359" s="933"/>
      <c r="D11359" s="933"/>
      <c r="E11359" s="19"/>
      <c r="I11359" s="100"/>
      <c r="M11359" s="100"/>
      <c r="Q11359" s="99"/>
      <c r="R11359" s="340"/>
      <c r="S11359" s="119"/>
      <c r="T11359" s="123"/>
      <c r="U11359" s="119"/>
      <c r="V11359" s="99"/>
      <c r="W11359" s="127"/>
      <c r="X11359" s="99"/>
      <c r="Y11359" s="127"/>
    </row>
    <row r="11360" spans="3:25" ht="19" hidden="1">
      <c r="C11360" s="933"/>
      <c r="D11360" s="933"/>
      <c r="E11360" s="19"/>
      <c r="I11360" s="100"/>
      <c r="M11360" s="100"/>
      <c r="Q11360" s="99"/>
      <c r="R11360" s="340"/>
      <c r="S11360" s="119"/>
      <c r="T11360" s="123"/>
      <c r="U11360" s="119"/>
      <c r="V11360" s="99"/>
      <c r="W11360" s="127"/>
      <c r="X11360" s="99"/>
      <c r="Y11360" s="127"/>
    </row>
    <row r="11361" spans="3:25" ht="19" hidden="1">
      <c r="C11361" s="933"/>
      <c r="D11361" s="933"/>
      <c r="E11361" s="19"/>
      <c r="I11361" s="100"/>
      <c r="M11361" s="100"/>
      <c r="Q11361" s="99"/>
      <c r="R11361" s="340"/>
      <c r="S11361" s="119"/>
      <c r="T11361" s="123"/>
      <c r="U11361" s="119"/>
      <c r="V11361" s="99"/>
      <c r="W11361" s="127"/>
      <c r="X11361" s="99"/>
      <c r="Y11361" s="127"/>
    </row>
    <row r="11362" spans="3:25" ht="19" hidden="1">
      <c r="C11362" s="933"/>
      <c r="D11362" s="933"/>
      <c r="E11362" s="19"/>
      <c r="I11362" s="100"/>
      <c r="M11362" s="100"/>
      <c r="Q11362" s="99"/>
      <c r="R11362" s="340"/>
      <c r="S11362" s="119"/>
      <c r="T11362" s="123"/>
      <c r="U11362" s="119"/>
      <c r="V11362" s="99"/>
      <c r="W11362" s="127"/>
      <c r="X11362" s="99"/>
      <c r="Y11362" s="127"/>
    </row>
    <row r="11363" spans="3:25" ht="19" hidden="1">
      <c r="C11363" s="933"/>
      <c r="D11363" s="933"/>
      <c r="E11363" s="19"/>
      <c r="I11363" s="100"/>
      <c r="M11363" s="100"/>
      <c r="Q11363" s="99"/>
      <c r="R11363" s="340"/>
      <c r="S11363" s="119"/>
      <c r="T11363" s="123"/>
      <c r="U11363" s="119"/>
      <c r="V11363" s="99"/>
      <c r="W11363" s="127"/>
      <c r="X11363" s="99"/>
      <c r="Y11363" s="127"/>
    </row>
    <row r="11364" spans="3:25" ht="19" hidden="1">
      <c r="C11364" s="933"/>
      <c r="D11364" s="933"/>
      <c r="E11364" s="19"/>
      <c r="I11364" s="100"/>
      <c r="M11364" s="100"/>
      <c r="Q11364" s="99"/>
      <c r="R11364" s="340"/>
      <c r="S11364" s="119"/>
      <c r="T11364" s="123"/>
      <c r="U11364" s="119"/>
      <c r="V11364" s="99"/>
      <c r="W11364" s="127"/>
      <c r="X11364" s="99"/>
      <c r="Y11364" s="127"/>
    </row>
    <row r="11365" spans="3:25" ht="19" hidden="1">
      <c r="C11365" s="933"/>
      <c r="D11365" s="933"/>
      <c r="E11365" s="19"/>
      <c r="I11365" s="100"/>
      <c r="M11365" s="100"/>
      <c r="Q11365" s="99"/>
      <c r="R11365" s="340"/>
      <c r="S11365" s="119"/>
      <c r="T11365" s="123"/>
      <c r="U11365" s="119"/>
      <c r="V11365" s="99"/>
      <c r="W11365" s="127"/>
      <c r="X11365" s="99"/>
      <c r="Y11365" s="127"/>
    </row>
    <row r="11366" spans="3:25" ht="19" hidden="1">
      <c r="C11366" s="933"/>
      <c r="D11366" s="933"/>
      <c r="E11366" s="19"/>
      <c r="I11366" s="100"/>
      <c r="M11366" s="100"/>
      <c r="Q11366" s="99"/>
      <c r="R11366" s="340"/>
      <c r="S11366" s="119"/>
      <c r="T11366" s="123"/>
      <c r="U11366" s="119"/>
      <c r="V11366" s="99"/>
      <c r="W11366" s="127"/>
      <c r="X11366" s="99"/>
      <c r="Y11366" s="127"/>
    </row>
    <row r="11367" spans="3:25" ht="19" hidden="1">
      <c r="C11367" s="933"/>
      <c r="D11367" s="933"/>
      <c r="E11367" s="19"/>
      <c r="I11367" s="100"/>
      <c r="M11367" s="100"/>
      <c r="Q11367" s="99"/>
      <c r="R11367" s="340"/>
      <c r="S11367" s="119"/>
      <c r="T11367" s="123"/>
      <c r="U11367" s="119"/>
      <c r="V11367" s="99"/>
      <c r="W11367" s="127"/>
      <c r="X11367" s="99"/>
      <c r="Y11367" s="127"/>
    </row>
    <row r="11368" spans="3:25" ht="19" hidden="1">
      <c r="C11368" s="933"/>
      <c r="D11368" s="933"/>
      <c r="E11368" s="19"/>
      <c r="I11368" s="100"/>
      <c r="M11368" s="100"/>
      <c r="Q11368" s="99"/>
      <c r="R11368" s="340"/>
      <c r="S11368" s="119"/>
      <c r="T11368" s="123"/>
      <c r="U11368" s="119"/>
      <c r="V11368" s="99"/>
      <c r="W11368" s="127"/>
      <c r="X11368" s="99"/>
      <c r="Y11368" s="127"/>
    </row>
    <row r="11369" spans="3:25" ht="19" hidden="1">
      <c r="C11369" s="933"/>
      <c r="D11369" s="933"/>
      <c r="E11369" s="19"/>
      <c r="I11369" s="100"/>
      <c r="M11369" s="100"/>
      <c r="Q11369" s="99"/>
      <c r="R11369" s="340"/>
      <c r="S11369" s="119"/>
      <c r="T11369" s="123"/>
      <c r="U11369" s="119"/>
      <c r="V11369" s="99"/>
      <c r="W11369" s="127"/>
      <c r="X11369" s="99"/>
      <c r="Y11369" s="127"/>
    </row>
    <row r="11370" spans="3:25" ht="19" hidden="1">
      <c r="C11370" s="933"/>
      <c r="D11370" s="933"/>
      <c r="E11370" s="19"/>
      <c r="I11370" s="100"/>
      <c r="M11370" s="100"/>
      <c r="Q11370" s="99"/>
      <c r="R11370" s="340"/>
      <c r="S11370" s="119"/>
      <c r="T11370" s="123"/>
      <c r="U11370" s="119"/>
      <c r="V11370" s="99"/>
      <c r="W11370" s="127"/>
      <c r="X11370" s="99"/>
      <c r="Y11370" s="127"/>
    </row>
    <row r="11371" spans="3:25" ht="19" hidden="1">
      <c r="C11371" s="933"/>
      <c r="D11371" s="933"/>
      <c r="E11371" s="19"/>
      <c r="I11371" s="100"/>
      <c r="M11371" s="100"/>
      <c r="Q11371" s="99"/>
      <c r="R11371" s="340"/>
      <c r="S11371" s="119"/>
      <c r="T11371" s="123"/>
      <c r="U11371" s="119"/>
      <c r="V11371" s="99"/>
      <c r="W11371" s="127"/>
      <c r="X11371" s="99"/>
      <c r="Y11371" s="127"/>
    </row>
    <row r="11372" spans="3:25" ht="19" hidden="1">
      <c r="C11372" s="933"/>
      <c r="D11372" s="933"/>
      <c r="E11372" s="19"/>
      <c r="I11372" s="100"/>
      <c r="M11372" s="100"/>
      <c r="Q11372" s="99"/>
      <c r="R11372" s="340"/>
      <c r="S11372" s="119"/>
      <c r="T11372" s="123"/>
      <c r="U11372" s="119"/>
      <c r="V11372" s="99"/>
      <c r="W11372" s="127"/>
      <c r="X11372" s="99"/>
      <c r="Y11372" s="127"/>
    </row>
    <row r="11373" spans="3:25" ht="19" hidden="1">
      <c r="C11373" s="933"/>
      <c r="D11373" s="933"/>
      <c r="E11373" s="19"/>
      <c r="I11373" s="100"/>
      <c r="M11373" s="100"/>
      <c r="Q11373" s="99"/>
      <c r="R11373" s="340"/>
      <c r="S11373" s="119"/>
      <c r="T11373" s="123"/>
      <c r="U11373" s="119"/>
      <c r="V11373" s="99"/>
      <c r="W11373" s="127"/>
      <c r="X11373" s="99"/>
      <c r="Y11373" s="127"/>
    </row>
    <row r="11374" spans="3:25" ht="19" hidden="1">
      <c r="C11374" s="933"/>
      <c r="D11374" s="933"/>
      <c r="E11374" s="19"/>
      <c r="I11374" s="100"/>
      <c r="M11374" s="100"/>
      <c r="Q11374" s="99"/>
      <c r="R11374" s="340"/>
      <c r="S11374" s="119"/>
      <c r="T11374" s="123"/>
      <c r="U11374" s="119"/>
      <c r="V11374" s="99"/>
      <c r="W11374" s="127"/>
      <c r="X11374" s="99"/>
      <c r="Y11374" s="127"/>
    </row>
    <row r="11375" spans="3:25" ht="19" hidden="1">
      <c r="C11375" s="933"/>
      <c r="D11375" s="933"/>
      <c r="E11375" s="19"/>
      <c r="I11375" s="100"/>
      <c r="M11375" s="100"/>
      <c r="Q11375" s="99"/>
      <c r="R11375" s="340"/>
      <c r="S11375" s="119"/>
      <c r="T11375" s="123"/>
      <c r="U11375" s="119"/>
      <c r="V11375" s="99"/>
      <c r="W11375" s="127"/>
      <c r="X11375" s="99"/>
      <c r="Y11375" s="127"/>
    </row>
    <row r="11376" spans="3:25" ht="19" hidden="1">
      <c r="C11376" s="933"/>
      <c r="D11376" s="933"/>
      <c r="E11376" s="19"/>
      <c r="I11376" s="100"/>
      <c r="M11376" s="100"/>
      <c r="Q11376" s="99"/>
      <c r="R11376" s="340"/>
      <c r="S11376" s="119"/>
      <c r="T11376" s="123"/>
      <c r="U11376" s="119"/>
      <c r="V11376" s="99"/>
      <c r="W11376" s="127"/>
      <c r="X11376" s="99"/>
      <c r="Y11376" s="127"/>
    </row>
    <row r="11377" spans="3:25" ht="19" hidden="1">
      <c r="C11377" s="933"/>
      <c r="D11377" s="933"/>
      <c r="E11377" s="19"/>
      <c r="I11377" s="100"/>
      <c r="M11377" s="100"/>
      <c r="Q11377" s="99"/>
      <c r="R11377" s="340"/>
      <c r="S11377" s="119"/>
      <c r="T11377" s="123"/>
      <c r="U11377" s="119"/>
      <c r="V11377" s="99"/>
      <c r="W11377" s="127"/>
      <c r="X11377" s="99"/>
      <c r="Y11377" s="127"/>
    </row>
    <row r="11378" spans="3:25" ht="19" hidden="1">
      <c r="C11378" s="933"/>
      <c r="D11378" s="933"/>
      <c r="E11378" s="19"/>
      <c r="I11378" s="100"/>
      <c r="M11378" s="100"/>
      <c r="Q11378" s="99"/>
      <c r="R11378" s="340"/>
      <c r="S11378" s="119"/>
      <c r="T11378" s="123"/>
      <c r="U11378" s="119"/>
      <c r="V11378" s="99"/>
      <c r="W11378" s="127"/>
      <c r="X11378" s="99"/>
      <c r="Y11378" s="127"/>
    </row>
    <row r="11379" spans="3:25" ht="19" hidden="1">
      <c r="C11379" s="933"/>
      <c r="D11379" s="933"/>
      <c r="E11379" s="19"/>
      <c r="I11379" s="100"/>
      <c r="M11379" s="100"/>
      <c r="Q11379" s="99"/>
      <c r="R11379" s="340"/>
      <c r="S11379" s="119"/>
      <c r="T11379" s="123"/>
      <c r="U11379" s="119"/>
      <c r="V11379" s="99"/>
      <c r="W11379" s="127"/>
      <c r="X11379" s="99"/>
      <c r="Y11379" s="127"/>
    </row>
    <row r="11380" spans="3:25" ht="19" hidden="1">
      <c r="C11380" s="933"/>
      <c r="D11380" s="933"/>
      <c r="E11380" s="19"/>
      <c r="I11380" s="100"/>
      <c r="M11380" s="100"/>
      <c r="Q11380" s="99"/>
      <c r="R11380" s="340"/>
      <c r="S11380" s="119"/>
      <c r="T11380" s="123"/>
      <c r="U11380" s="119"/>
      <c r="V11380" s="99"/>
      <c r="W11380" s="127"/>
      <c r="X11380" s="99"/>
      <c r="Y11380" s="127"/>
    </row>
    <row r="11381" spans="3:25" ht="19" hidden="1">
      <c r="C11381" s="933"/>
      <c r="D11381" s="933"/>
      <c r="E11381" s="19"/>
      <c r="I11381" s="100"/>
      <c r="M11381" s="100"/>
      <c r="Q11381" s="99"/>
      <c r="R11381" s="340"/>
      <c r="S11381" s="119"/>
      <c r="T11381" s="123"/>
      <c r="U11381" s="119"/>
      <c r="V11381" s="99"/>
      <c r="W11381" s="127"/>
      <c r="X11381" s="99"/>
      <c r="Y11381" s="127"/>
    </row>
    <row r="11382" spans="3:25" ht="19" hidden="1">
      <c r="C11382" s="933"/>
      <c r="D11382" s="933"/>
      <c r="E11382" s="19"/>
      <c r="I11382" s="100"/>
      <c r="M11382" s="100"/>
      <c r="Q11382" s="99"/>
      <c r="R11382" s="340"/>
      <c r="S11382" s="119"/>
      <c r="T11382" s="123"/>
      <c r="U11382" s="119"/>
      <c r="V11382" s="99"/>
      <c r="W11382" s="127"/>
      <c r="X11382" s="99"/>
      <c r="Y11382" s="127"/>
    </row>
    <row r="11383" spans="3:25" ht="19" hidden="1">
      <c r="C11383" s="933"/>
      <c r="D11383" s="933"/>
      <c r="E11383" s="19"/>
      <c r="I11383" s="100"/>
      <c r="M11383" s="100"/>
      <c r="Q11383" s="99"/>
      <c r="R11383" s="340"/>
      <c r="S11383" s="119"/>
      <c r="T11383" s="123"/>
      <c r="U11383" s="119"/>
      <c r="V11383" s="99"/>
      <c r="W11383" s="127"/>
      <c r="X11383" s="99"/>
      <c r="Y11383" s="127"/>
    </row>
    <row r="11384" spans="3:25" ht="19" hidden="1">
      <c r="C11384" s="933"/>
      <c r="D11384" s="933"/>
      <c r="E11384" s="19"/>
      <c r="I11384" s="100"/>
      <c r="M11384" s="100"/>
      <c r="Q11384" s="99"/>
      <c r="R11384" s="340"/>
      <c r="S11384" s="119"/>
      <c r="T11384" s="123"/>
      <c r="U11384" s="119"/>
      <c r="V11384" s="99"/>
      <c r="W11384" s="127"/>
      <c r="X11384" s="99"/>
      <c r="Y11384" s="127"/>
    </row>
    <row r="11385" spans="3:25" ht="19" hidden="1">
      <c r="C11385" s="933"/>
      <c r="D11385" s="933"/>
      <c r="E11385" s="19"/>
      <c r="I11385" s="100"/>
      <c r="M11385" s="100"/>
      <c r="Q11385" s="99"/>
      <c r="R11385" s="340"/>
      <c r="S11385" s="119"/>
      <c r="T11385" s="123"/>
      <c r="U11385" s="119"/>
      <c r="V11385" s="99"/>
      <c r="W11385" s="127"/>
      <c r="X11385" s="99"/>
      <c r="Y11385" s="127"/>
    </row>
    <row r="11386" spans="3:25" ht="19" hidden="1">
      <c r="C11386" s="933"/>
      <c r="D11386" s="933"/>
      <c r="E11386" s="19"/>
      <c r="I11386" s="100"/>
      <c r="M11386" s="100"/>
      <c r="Q11386" s="99"/>
      <c r="R11386" s="340"/>
      <c r="S11386" s="119"/>
      <c r="T11386" s="123"/>
      <c r="U11386" s="119"/>
      <c r="V11386" s="99"/>
      <c r="W11386" s="127"/>
      <c r="X11386" s="99"/>
      <c r="Y11386" s="127"/>
    </row>
    <row r="11387" spans="3:25" ht="19" hidden="1">
      <c r="C11387" s="933"/>
      <c r="D11387" s="933"/>
      <c r="E11387" s="19"/>
      <c r="I11387" s="100"/>
      <c r="M11387" s="100"/>
      <c r="Q11387" s="99"/>
      <c r="R11387" s="340"/>
      <c r="S11387" s="119"/>
      <c r="T11387" s="123"/>
      <c r="U11387" s="119"/>
      <c r="V11387" s="99"/>
      <c r="W11387" s="127"/>
      <c r="X11387" s="99"/>
      <c r="Y11387" s="127"/>
    </row>
    <row r="11388" spans="3:25" ht="19" hidden="1">
      <c r="C11388" s="933"/>
      <c r="D11388" s="933"/>
      <c r="E11388" s="19"/>
      <c r="I11388" s="100"/>
      <c r="M11388" s="100"/>
      <c r="Q11388" s="99"/>
      <c r="R11388" s="340"/>
      <c r="S11388" s="119"/>
      <c r="T11388" s="123"/>
      <c r="U11388" s="119"/>
      <c r="V11388" s="99"/>
      <c r="W11388" s="127"/>
      <c r="X11388" s="99"/>
      <c r="Y11388" s="127"/>
    </row>
    <row r="11389" spans="3:25" ht="19" hidden="1">
      <c r="C11389" s="933"/>
      <c r="D11389" s="933"/>
      <c r="E11389" s="19"/>
      <c r="I11389" s="100"/>
      <c r="M11389" s="100"/>
      <c r="Q11389" s="99"/>
      <c r="R11389" s="340"/>
      <c r="S11389" s="119"/>
      <c r="T11389" s="123"/>
      <c r="U11389" s="119"/>
      <c r="V11389" s="99"/>
      <c r="W11389" s="127"/>
      <c r="X11389" s="99"/>
      <c r="Y11389" s="127"/>
    </row>
    <row r="11390" spans="3:25" ht="19" hidden="1">
      <c r="C11390" s="933"/>
      <c r="D11390" s="933"/>
      <c r="E11390" s="19"/>
      <c r="I11390" s="100"/>
      <c r="M11390" s="100"/>
      <c r="Q11390" s="99"/>
      <c r="R11390" s="340"/>
      <c r="S11390" s="119"/>
      <c r="T11390" s="123"/>
      <c r="U11390" s="119"/>
      <c r="V11390" s="99"/>
      <c r="W11390" s="127"/>
      <c r="X11390" s="99"/>
      <c r="Y11390" s="127"/>
    </row>
    <row r="11391" spans="3:25" ht="19" hidden="1">
      <c r="C11391" s="933"/>
      <c r="D11391" s="933"/>
      <c r="E11391" s="19"/>
      <c r="I11391" s="100"/>
      <c r="M11391" s="100"/>
      <c r="Q11391" s="99"/>
      <c r="R11391" s="340"/>
      <c r="S11391" s="119"/>
      <c r="T11391" s="123"/>
      <c r="U11391" s="119"/>
      <c r="V11391" s="99"/>
      <c r="W11391" s="127"/>
      <c r="X11391" s="99"/>
      <c r="Y11391" s="127"/>
    </row>
    <row r="11392" spans="3:25" ht="19" hidden="1">
      <c r="C11392" s="933"/>
      <c r="D11392" s="933"/>
      <c r="E11392" s="19"/>
      <c r="I11392" s="100"/>
      <c r="M11392" s="100"/>
      <c r="Q11392" s="99"/>
      <c r="R11392" s="340"/>
      <c r="S11392" s="119"/>
      <c r="T11392" s="123"/>
      <c r="U11392" s="119"/>
      <c r="V11392" s="99"/>
      <c r="W11392" s="127"/>
      <c r="X11392" s="99"/>
      <c r="Y11392" s="127"/>
    </row>
    <row r="11393" spans="3:25" ht="19" hidden="1">
      <c r="C11393" s="933"/>
      <c r="D11393" s="933"/>
      <c r="E11393" s="19"/>
      <c r="I11393" s="100"/>
      <c r="M11393" s="100"/>
      <c r="Q11393" s="99"/>
      <c r="R11393" s="340"/>
      <c r="S11393" s="119"/>
      <c r="T11393" s="123"/>
      <c r="U11393" s="119"/>
      <c r="V11393" s="99"/>
      <c r="W11393" s="127"/>
      <c r="X11393" s="99"/>
      <c r="Y11393" s="127"/>
    </row>
    <row r="11394" spans="3:25" ht="19" hidden="1">
      <c r="C11394" s="933"/>
      <c r="D11394" s="933"/>
      <c r="E11394" s="19"/>
      <c r="I11394" s="100"/>
      <c r="M11394" s="100"/>
      <c r="Q11394" s="99"/>
      <c r="R11394" s="340"/>
      <c r="S11394" s="119"/>
      <c r="T11394" s="123"/>
      <c r="U11394" s="119"/>
      <c r="V11394" s="99"/>
      <c r="W11394" s="127"/>
      <c r="X11394" s="99"/>
      <c r="Y11394" s="127"/>
    </row>
    <row r="11395" spans="3:25" ht="19" hidden="1">
      <c r="C11395" s="933"/>
      <c r="D11395" s="933"/>
      <c r="E11395" s="19"/>
      <c r="I11395" s="100"/>
      <c r="M11395" s="100"/>
      <c r="Q11395" s="99"/>
      <c r="R11395" s="340"/>
      <c r="S11395" s="119"/>
      <c r="T11395" s="123"/>
      <c r="U11395" s="119"/>
      <c r="V11395" s="99"/>
      <c r="W11395" s="127"/>
      <c r="X11395" s="99"/>
      <c r="Y11395" s="127"/>
    </row>
    <row r="11396" spans="3:25" ht="19" hidden="1">
      <c r="C11396" s="933"/>
      <c r="D11396" s="933"/>
      <c r="E11396" s="19"/>
      <c r="I11396" s="100"/>
      <c r="M11396" s="100"/>
      <c r="Q11396" s="99"/>
      <c r="R11396" s="340"/>
      <c r="S11396" s="119"/>
      <c r="T11396" s="123"/>
      <c r="U11396" s="119"/>
      <c r="V11396" s="99"/>
      <c r="W11396" s="127"/>
      <c r="X11396" s="99"/>
      <c r="Y11396" s="127"/>
    </row>
    <row r="11397" spans="3:25" ht="19" hidden="1">
      <c r="C11397" s="933"/>
      <c r="D11397" s="933"/>
      <c r="E11397" s="19"/>
      <c r="I11397" s="100"/>
      <c r="M11397" s="100"/>
      <c r="Q11397" s="99"/>
      <c r="R11397" s="340"/>
      <c r="S11397" s="119"/>
      <c r="T11397" s="123"/>
      <c r="U11397" s="119"/>
      <c r="V11397" s="99"/>
      <c r="W11397" s="127"/>
      <c r="X11397" s="99"/>
      <c r="Y11397" s="127"/>
    </row>
    <row r="11398" spans="3:25" ht="19" hidden="1">
      <c r="C11398" s="933"/>
      <c r="D11398" s="933"/>
      <c r="E11398" s="19"/>
      <c r="I11398" s="100"/>
      <c r="M11398" s="100"/>
      <c r="Q11398" s="99"/>
      <c r="R11398" s="340"/>
      <c r="S11398" s="119"/>
      <c r="T11398" s="123"/>
      <c r="U11398" s="119"/>
      <c r="V11398" s="99"/>
      <c r="W11398" s="127"/>
      <c r="X11398" s="99"/>
      <c r="Y11398" s="127"/>
    </row>
    <row r="11399" spans="3:25" ht="19" hidden="1">
      <c r="C11399" s="933"/>
      <c r="D11399" s="933"/>
      <c r="E11399" s="19"/>
      <c r="I11399" s="100"/>
      <c r="M11399" s="100"/>
      <c r="Q11399" s="99"/>
      <c r="R11399" s="340"/>
      <c r="S11399" s="119"/>
      <c r="T11399" s="123"/>
      <c r="U11399" s="119"/>
      <c r="V11399" s="99"/>
      <c r="W11399" s="127"/>
      <c r="X11399" s="99"/>
      <c r="Y11399" s="127"/>
    </row>
    <row r="11400" spans="3:25" ht="19" hidden="1">
      <c r="C11400" s="933"/>
      <c r="D11400" s="933"/>
      <c r="E11400" s="19"/>
      <c r="I11400" s="100"/>
      <c r="M11400" s="100"/>
      <c r="Q11400" s="99"/>
      <c r="R11400" s="340"/>
      <c r="S11400" s="119"/>
      <c r="T11400" s="123"/>
      <c r="U11400" s="119"/>
      <c r="V11400" s="99"/>
      <c r="W11400" s="127"/>
      <c r="X11400" s="99"/>
      <c r="Y11400" s="127"/>
    </row>
    <row r="11401" spans="3:25" ht="19" hidden="1">
      <c r="C11401" s="933"/>
      <c r="D11401" s="933"/>
      <c r="E11401" s="19"/>
      <c r="I11401" s="100"/>
      <c r="M11401" s="100"/>
      <c r="Q11401" s="99"/>
      <c r="R11401" s="340"/>
      <c r="S11401" s="119"/>
      <c r="T11401" s="123"/>
      <c r="U11401" s="119"/>
      <c r="V11401" s="99"/>
      <c r="W11401" s="127"/>
      <c r="X11401" s="99"/>
      <c r="Y11401" s="127"/>
    </row>
    <row r="11402" spans="3:25" ht="19" hidden="1">
      <c r="C11402" s="933"/>
      <c r="D11402" s="933"/>
      <c r="E11402" s="19"/>
      <c r="I11402" s="100"/>
      <c r="M11402" s="100"/>
      <c r="Q11402" s="99"/>
      <c r="R11402" s="340"/>
      <c r="S11402" s="119"/>
      <c r="T11402" s="123"/>
      <c r="U11402" s="119"/>
      <c r="V11402" s="99"/>
      <c r="W11402" s="127"/>
      <c r="X11402" s="99"/>
      <c r="Y11402" s="127"/>
    </row>
    <row r="11403" spans="3:25" ht="19" hidden="1">
      <c r="C11403" s="933"/>
      <c r="D11403" s="933"/>
      <c r="E11403" s="19"/>
      <c r="I11403" s="100"/>
      <c r="M11403" s="100"/>
      <c r="Q11403" s="99"/>
      <c r="R11403" s="340"/>
      <c r="S11403" s="119"/>
      <c r="T11403" s="123"/>
      <c r="U11403" s="119"/>
      <c r="V11403" s="99"/>
      <c r="W11403" s="127"/>
      <c r="X11403" s="99"/>
      <c r="Y11403" s="127"/>
    </row>
    <row r="11404" spans="3:25" ht="19" hidden="1">
      <c r="C11404" s="933"/>
      <c r="D11404" s="933"/>
      <c r="E11404" s="19"/>
      <c r="I11404" s="100"/>
      <c r="M11404" s="100"/>
      <c r="Q11404" s="99"/>
      <c r="R11404" s="340"/>
      <c r="S11404" s="119"/>
      <c r="T11404" s="123"/>
      <c r="U11404" s="119"/>
      <c r="V11404" s="99"/>
      <c r="W11404" s="127"/>
      <c r="X11404" s="99"/>
      <c r="Y11404" s="127"/>
    </row>
    <row r="11405" spans="3:25" ht="19" hidden="1">
      <c r="C11405" s="933"/>
      <c r="D11405" s="933"/>
      <c r="E11405" s="19"/>
      <c r="I11405" s="100"/>
      <c r="M11405" s="100"/>
      <c r="Q11405" s="99"/>
      <c r="R11405" s="340"/>
      <c r="S11405" s="119"/>
      <c r="T11405" s="123"/>
      <c r="U11405" s="119"/>
      <c r="V11405" s="99"/>
      <c r="W11405" s="127"/>
      <c r="X11405" s="99"/>
      <c r="Y11405" s="127"/>
    </row>
    <row r="11406" spans="3:25" ht="19" hidden="1">
      <c r="C11406" s="933"/>
      <c r="D11406" s="933"/>
      <c r="E11406" s="19"/>
      <c r="I11406" s="100"/>
      <c r="M11406" s="100"/>
      <c r="Q11406" s="99"/>
      <c r="R11406" s="340"/>
      <c r="S11406" s="119"/>
      <c r="T11406" s="123"/>
      <c r="U11406" s="119"/>
      <c r="V11406" s="99"/>
      <c r="W11406" s="127"/>
      <c r="X11406" s="99"/>
      <c r="Y11406" s="127"/>
    </row>
    <row r="11407" spans="3:25" ht="19" hidden="1">
      <c r="C11407" s="933"/>
      <c r="D11407" s="933"/>
      <c r="E11407" s="19"/>
      <c r="I11407" s="100"/>
      <c r="M11407" s="100"/>
      <c r="Q11407" s="99"/>
      <c r="R11407" s="340"/>
      <c r="S11407" s="119"/>
      <c r="T11407" s="123"/>
      <c r="U11407" s="119"/>
      <c r="V11407" s="99"/>
      <c r="W11407" s="127"/>
      <c r="X11407" s="99"/>
      <c r="Y11407" s="127"/>
    </row>
    <row r="11408" spans="3:25" ht="19" hidden="1">
      <c r="C11408" s="933"/>
      <c r="D11408" s="933"/>
      <c r="E11408" s="19"/>
      <c r="I11408" s="100"/>
      <c r="M11408" s="100"/>
      <c r="Q11408" s="99"/>
      <c r="R11408" s="340"/>
      <c r="S11408" s="119"/>
      <c r="T11408" s="123"/>
      <c r="U11408" s="119"/>
      <c r="V11408" s="99"/>
      <c r="W11408" s="127"/>
      <c r="X11408" s="99"/>
      <c r="Y11408" s="127"/>
    </row>
    <row r="11409" spans="3:25" ht="19" hidden="1">
      <c r="C11409" s="933"/>
      <c r="D11409" s="933"/>
      <c r="E11409" s="19"/>
      <c r="I11409" s="100"/>
      <c r="M11409" s="100"/>
      <c r="Q11409" s="99"/>
      <c r="R11409" s="340"/>
      <c r="S11409" s="119"/>
      <c r="T11409" s="123"/>
      <c r="U11409" s="119"/>
      <c r="V11409" s="99"/>
      <c r="W11409" s="127"/>
      <c r="X11409" s="99"/>
      <c r="Y11409" s="127"/>
    </row>
    <row r="11410" spans="3:25" ht="19" hidden="1">
      <c r="C11410" s="933"/>
      <c r="D11410" s="933"/>
      <c r="E11410" s="19"/>
      <c r="I11410" s="100"/>
      <c r="M11410" s="100"/>
      <c r="Q11410" s="99"/>
      <c r="R11410" s="340"/>
      <c r="S11410" s="119"/>
      <c r="T11410" s="123"/>
      <c r="U11410" s="119"/>
      <c r="V11410" s="99"/>
      <c r="W11410" s="127"/>
      <c r="X11410" s="99"/>
      <c r="Y11410" s="127"/>
    </row>
    <row r="11411" spans="3:25" ht="19" hidden="1">
      <c r="C11411" s="933"/>
      <c r="D11411" s="933"/>
      <c r="E11411" s="19"/>
      <c r="I11411" s="100"/>
      <c r="M11411" s="100"/>
      <c r="Q11411" s="99"/>
      <c r="R11411" s="340"/>
      <c r="S11411" s="119"/>
      <c r="T11411" s="123"/>
      <c r="U11411" s="119"/>
      <c r="V11411" s="99"/>
      <c r="W11411" s="127"/>
      <c r="X11411" s="99"/>
      <c r="Y11411" s="127"/>
    </row>
    <row r="11412" spans="3:25" ht="19" hidden="1">
      <c r="C11412" s="933"/>
      <c r="D11412" s="933"/>
      <c r="E11412" s="19"/>
      <c r="I11412" s="100"/>
      <c r="M11412" s="100"/>
      <c r="Q11412" s="99"/>
      <c r="R11412" s="340"/>
      <c r="S11412" s="119"/>
      <c r="T11412" s="123"/>
      <c r="U11412" s="119"/>
      <c r="V11412" s="99"/>
      <c r="W11412" s="127"/>
      <c r="X11412" s="99"/>
      <c r="Y11412" s="127"/>
    </row>
    <row r="11413" spans="3:25" ht="19" hidden="1">
      <c r="C11413" s="933"/>
      <c r="D11413" s="933"/>
      <c r="E11413" s="19"/>
      <c r="I11413" s="100"/>
      <c r="M11413" s="100"/>
      <c r="Q11413" s="99"/>
      <c r="R11413" s="340"/>
      <c r="S11413" s="119"/>
      <c r="T11413" s="123"/>
      <c r="U11413" s="119"/>
      <c r="V11413" s="99"/>
      <c r="W11413" s="127"/>
      <c r="X11413" s="99"/>
      <c r="Y11413" s="127"/>
    </row>
    <row r="11414" spans="3:25" ht="19" hidden="1">
      <c r="C11414" s="933"/>
      <c r="D11414" s="933"/>
      <c r="E11414" s="19"/>
      <c r="I11414" s="100"/>
      <c r="M11414" s="100"/>
      <c r="Q11414" s="99"/>
      <c r="R11414" s="340"/>
      <c r="S11414" s="119"/>
      <c r="T11414" s="123"/>
      <c r="U11414" s="119"/>
      <c r="V11414" s="99"/>
      <c r="W11414" s="127"/>
      <c r="X11414" s="99"/>
      <c r="Y11414" s="127"/>
    </row>
    <row r="11415" spans="3:25" ht="19" hidden="1">
      <c r="C11415" s="933"/>
      <c r="D11415" s="933"/>
      <c r="E11415" s="19"/>
      <c r="I11415" s="100"/>
      <c r="M11415" s="100"/>
      <c r="Q11415" s="99"/>
      <c r="R11415" s="340"/>
      <c r="S11415" s="119"/>
      <c r="T11415" s="123"/>
      <c r="U11415" s="119"/>
      <c r="V11415" s="99"/>
      <c r="W11415" s="127"/>
      <c r="X11415" s="99"/>
      <c r="Y11415" s="127"/>
    </row>
    <row r="11416" spans="3:25" ht="19" hidden="1">
      <c r="C11416" s="933"/>
      <c r="D11416" s="933"/>
      <c r="E11416" s="19"/>
      <c r="I11416" s="100"/>
      <c r="M11416" s="100"/>
      <c r="Q11416" s="99"/>
      <c r="R11416" s="340"/>
      <c r="S11416" s="119"/>
      <c r="T11416" s="123"/>
      <c r="U11416" s="119"/>
      <c r="V11416" s="99"/>
      <c r="W11416" s="127"/>
      <c r="X11416" s="99"/>
      <c r="Y11416" s="127"/>
    </row>
    <row r="11417" spans="3:25" ht="19" hidden="1">
      <c r="C11417" s="933"/>
      <c r="D11417" s="933"/>
      <c r="E11417" s="19"/>
      <c r="I11417" s="100"/>
      <c r="M11417" s="100"/>
      <c r="Q11417" s="99"/>
      <c r="R11417" s="340"/>
      <c r="S11417" s="119"/>
      <c r="T11417" s="123"/>
      <c r="U11417" s="119"/>
      <c r="V11417" s="99"/>
      <c r="W11417" s="127"/>
      <c r="X11417" s="99"/>
      <c r="Y11417" s="127"/>
    </row>
    <row r="11418" spans="3:25" ht="19" hidden="1">
      <c r="C11418" s="933"/>
      <c r="D11418" s="933"/>
      <c r="E11418" s="19"/>
      <c r="I11418" s="100"/>
      <c r="M11418" s="100"/>
      <c r="Q11418" s="99"/>
      <c r="R11418" s="340"/>
      <c r="S11418" s="119"/>
      <c r="T11418" s="123"/>
      <c r="U11418" s="119"/>
      <c r="V11418" s="99"/>
      <c r="W11418" s="127"/>
      <c r="X11418" s="99"/>
      <c r="Y11418" s="127"/>
    </row>
    <row r="11419" spans="3:25" ht="19" hidden="1">
      <c r="C11419" s="933"/>
      <c r="D11419" s="933"/>
      <c r="E11419" s="19"/>
      <c r="I11419" s="100"/>
      <c r="M11419" s="100"/>
      <c r="Q11419" s="99"/>
      <c r="R11419" s="340"/>
      <c r="S11419" s="119"/>
      <c r="T11419" s="123"/>
      <c r="U11419" s="119"/>
      <c r="V11419" s="99"/>
      <c r="W11419" s="127"/>
      <c r="X11419" s="99"/>
      <c r="Y11419" s="127"/>
    </row>
    <row r="11420" spans="3:25" ht="19" hidden="1">
      <c r="C11420" s="933"/>
      <c r="D11420" s="933"/>
      <c r="E11420" s="19"/>
      <c r="I11420" s="100"/>
      <c r="M11420" s="100"/>
      <c r="Q11420" s="99"/>
      <c r="R11420" s="340"/>
      <c r="S11420" s="119"/>
      <c r="T11420" s="123"/>
      <c r="U11420" s="119"/>
      <c r="V11420" s="99"/>
      <c r="W11420" s="127"/>
      <c r="X11420" s="99"/>
      <c r="Y11420" s="127"/>
    </row>
    <row r="11421" spans="3:25" ht="19" hidden="1">
      <c r="C11421" s="933"/>
      <c r="D11421" s="933"/>
      <c r="E11421" s="19"/>
      <c r="I11421" s="100"/>
      <c r="M11421" s="100"/>
      <c r="Q11421" s="99"/>
      <c r="R11421" s="340"/>
      <c r="S11421" s="119"/>
      <c r="T11421" s="123"/>
      <c r="U11421" s="119"/>
      <c r="V11421" s="99"/>
      <c r="W11421" s="127"/>
      <c r="X11421" s="99"/>
      <c r="Y11421" s="127"/>
    </row>
    <row r="11422" spans="3:25" ht="19" hidden="1">
      <c r="C11422" s="933"/>
      <c r="D11422" s="933"/>
      <c r="E11422" s="19"/>
      <c r="I11422" s="100"/>
      <c r="M11422" s="100"/>
      <c r="Q11422" s="99"/>
      <c r="R11422" s="340"/>
      <c r="S11422" s="119"/>
      <c r="T11422" s="123"/>
      <c r="U11422" s="119"/>
      <c r="V11422" s="99"/>
      <c r="W11422" s="127"/>
      <c r="X11422" s="99"/>
      <c r="Y11422" s="127"/>
    </row>
    <row r="11423" spans="3:25" ht="19" hidden="1">
      <c r="C11423" s="933"/>
      <c r="D11423" s="933"/>
      <c r="E11423" s="19"/>
      <c r="I11423" s="100"/>
      <c r="M11423" s="100"/>
      <c r="Q11423" s="99"/>
      <c r="R11423" s="340"/>
      <c r="S11423" s="119"/>
      <c r="T11423" s="123"/>
      <c r="U11423" s="119"/>
      <c r="V11423" s="99"/>
      <c r="W11423" s="127"/>
      <c r="X11423" s="99"/>
      <c r="Y11423" s="127"/>
    </row>
    <row r="11424" spans="3:25" ht="19" hidden="1">
      <c r="C11424" s="933"/>
      <c r="D11424" s="933"/>
      <c r="E11424" s="19"/>
      <c r="I11424" s="100"/>
      <c r="M11424" s="100"/>
      <c r="Q11424" s="99"/>
      <c r="R11424" s="340"/>
      <c r="S11424" s="119"/>
      <c r="T11424" s="123"/>
      <c r="U11424" s="119"/>
      <c r="V11424" s="99"/>
      <c r="W11424" s="127"/>
      <c r="X11424" s="99"/>
      <c r="Y11424" s="127"/>
    </row>
    <row r="11425" spans="3:25" ht="19" hidden="1">
      <c r="C11425" s="933"/>
      <c r="D11425" s="933"/>
      <c r="E11425" s="19"/>
      <c r="I11425" s="100"/>
      <c r="M11425" s="100"/>
      <c r="Q11425" s="99"/>
      <c r="R11425" s="340"/>
      <c r="S11425" s="119"/>
      <c r="T11425" s="123"/>
      <c r="U11425" s="119"/>
      <c r="V11425" s="99"/>
      <c r="W11425" s="127"/>
      <c r="X11425" s="99"/>
      <c r="Y11425" s="127"/>
    </row>
    <row r="11426" spans="3:25" ht="19" hidden="1">
      <c r="C11426" s="933"/>
      <c r="D11426" s="933"/>
      <c r="E11426" s="19"/>
      <c r="I11426" s="100"/>
      <c r="M11426" s="100"/>
      <c r="Q11426" s="99"/>
      <c r="R11426" s="340"/>
      <c r="S11426" s="119"/>
      <c r="T11426" s="123"/>
      <c r="U11426" s="119"/>
      <c r="V11426" s="99"/>
      <c r="W11426" s="127"/>
      <c r="X11426" s="99"/>
      <c r="Y11426" s="127"/>
    </row>
    <row r="11427" spans="3:25" ht="19" hidden="1">
      <c r="C11427" s="933"/>
      <c r="D11427" s="933"/>
      <c r="E11427" s="19"/>
      <c r="I11427" s="100"/>
      <c r="M11427" s="100"/>
      <c r="Q11427" s="99"/>
      <c r="R11427" s="340"/>
      <c r="S11427" s="119"/>
      <c r="T11427" s="123"/>
      <c r="U11427" s="119"/>
      <c r="V11427" s="99"/>
      <c r="W11427" s="127"/>
      <c r="X11427" s="99"/>
      <c r="Y11427" s="127"/>
    </row>
    <row r="11428" spans="3:25" ht="19" hidden="1">
      <c r="C11428" s="933"/>
      <c r="D11428" s="933"/>
      <c r="E11428" s="19"/>
      <c r="I11428" s="100"/>
      <c r="M11428" s="100"/>
      <c r="Q11428" s="99"/>
      <c r="R11428" s="340"/>
      <c r="S11428" s="119"/>
      <c r="T11428" s="123"/>
      <c r="U11428" s="119"/>
      <c r="V11428" s="99"/>
      <c r="W11428" s="127"/>
      <c r="X11428" s="99"/>
      <c r="Y11428" s="127"/>
    </row>
    <row r="11429" spans="3:25" ht="19" hidden="1">
      <c r="C11429" s="933"/>
      <c r="D11429" s="933"/>
      <c r="E11429" s="19"/>
      <c r="I11429" s="100"/>
      <c r="M11429" s="100"/>
      <c r="Q11429" s="99"/>
      <c r="R11429" s="340"/>
      <c r="S11429" s="119"/>
      <c r="T11429" s="123"/>
      <c r="U11429" s="119"/>
      <c r="V11429" s="99"/>
      <c r="W11429" s="127"/>
      <c r="X11429" s="99"/>
      <c r="Y11429" s="127"/>
    </row>
    <row r="11430" spans="3:25" ht="19" hidden="1">
      <c r="C11430" s="933"/>
      <c r="D11430" s="933"/>
      <c r="E11430" s="19"/>
      <c r="I11430" s="100"/>
      <c r="M11430" s="100"/>
      <c r="Q11430" s="99"/>
      <c r="R11430" s="340"/>
      <c r="S11430" s="119"/>
      <c r="T11430" s="123"/>
      <c r="U11430" s="119"/>
      <c r="V11430" s="99"/>
      <c r="W11430" s="127"/>
      <c r="X11430" s="99"/>
      <c r="Y11430" s="127"/>
    </row>
    <row r="11431" spans="3:25" ht="19" hidden="1">
      <c r="C11431" s="933"/>
      <c r="D11431" s="933"/>
      <c r="E11431" s="19"/>
      <c r="I11431" s="100"/>
      <c r="M11431" s="100"/>
      <c r="Q11431" s="99"/>
      <c r="R11431" s="340"/>
      <c r="S11431" s="119"/>
      <c r="T11431" s="123"/>
      <c r="U11431" s="119"/>
      <c r="V11431" s="99"/>
      <c r="W11431" s="127"/>
      <c r="X11431" s="99"/>
      <c r="Y11431" s="127"/>
    </row>
    <row r="11432" spans="3:25" ht="19" hidden="1">
      <c r="C11432" s="933"/>
      <c r="D11432" s="933"/>
      <c r="E11432" s="19"/>
      <c r="I11432" s="100"/>
      <c r="M11432" s="100"/>
      <c r="Q11432" s="99"/>
      <c r="R11432" s="340"/>
      <c r="S11432" s="119"/>
      <c r="T11432" s="123"/>
      <c r="U11432" s="119"/>
      <c r="V11432" s="99"/>
      <c r="W11432" s="127"/>
      <c r="X11432" s="99"/>
      <c r="Y11432" s="127"/>
    </row>
    <row r="11433" spans="3:25" ht="19" hidden="1">
      <c r="C11433" s="933"/>
      <c r="D11433" s="933"/>
      <c r="E11433" s="19"/>
      <c r="I11433" s="100"/>
      <c r="M11433" s="100"/>
      <c r="Q11433" s="99"/>
      <c r="R11433" s="340"/>
      <c r="S11433" s="119"/>
      <c r="T11433" s="123"/>
      <c r="U11433" s="119"/>
      <c r="V11433" s="99"/>
      <c r="W11433" s="127"/>
      <c r="X11433" s="99"/>
      <c r="Y11433" s="127"/>
    </row>
    <row r="11434" spans="3:25" ht="19" hidden="1">
      <c r="C11434" s="933"/>
      <c r="D11434" s="933"/>
      <c r="E11434" s="19"/>
      <c r="I11434" s="100"/>
      <c r="M11434" s="100"/>
      <c r="Q11434" s="99"/>
      <c r="R11434" s="340"/>
      <c r="S11434" s="119"/>
      <c r="T11434" s="123"/>
      <c r="U11434" s="119"/>
      <c r="V11434" s="99"/>
      <c r="W11434" s="127"/>
      <c r="X11434" s="99"/>
      <c r="Y11434" s="127"/>
    </row>
    <row r="11435" spans="3:25" ht="19" hidden="1">
      <c r="C11435" s="933"/>
      <c r="D11435" s="933"/>
      <c r="E11435" s="19"/>
      <c r="I11435" s="100"/>
      <c r="M11435" s="100"/>
      <c r="Q11435" s="99"/>
      <c r="R11435" s="340"/>
      <c r="S11435" s="119"/>
      <c r="T11435" s="123"/>
      <c r="U11435" s="119"/>
      <c r="V11435" s="99"/>
      <c r="W11435" s="127"/>
      <c r="X11435" s="99"/>
      <c r="Y11435" s="127"/>
    </row>
    <row r="11436" spans="3:25" ht="19" hidden="1">
      <c r="C11436" s="933"/>
      <c r="D11436" s="933"/>
      <c r="E11436" s="19"/>
      <c r="I11436" s="100"/>
      <c r="M11436" s="100"/>
      <c r="Q11436" s="99"/>
      <c r="R11436" s="340"/>
      <c r="S11436" s="119"/>
      <c r="T11436" s="123"/>
      <c r="U11436" s="119"/>
      <c r="V11436" s="99"/>
      <c r="W11436" s="127"/>
      <c r="X11436" s="99"/>
      <c r="Y11436" s="127"/>
    </row>
    <row r="11437" spans="3:25" ht="19" hidden="1">
      <c r="C11437" s="933"/>
      <c r="D11437" s="933"/>
      <c r="E11437" s="19"/>
      <c r="I11437" s="100"/>
      <c r="M11437" s="100"/>
      <c r="Q11437" s="99"/>
      <c r="R11437" s="340"/>
      <c r="S11437" s="119"/>
      <c r="T11437" s="123"/>
      <c r="U11437" s="119"/>
      <c r="V11437" s="99"/>
      <c r="W11437" s="127"/>
      <c r="X11437" s="99"/>
      <c r="Y11437" s="127"/>
    </row>
    <row r="11438" spans="3:25" ht="19" hidden="1">
      <c r="C11438" s="933"/>
      <c r="D11438" s="933"/>
      <c r="E11438" s="19"/>
      <c r="I11438" s="100"/>
      <c r="M11438" s="100"/>
      <c r="Q11438" s="99"/>
      <c r="R11438" s="340"/>
      <c r="S11438" s="119"/>
      <c r="T11438" s="123"/>
      <c r="U11438" s="119"/>
      <c r="V11438" s="99"/>
      <c r="W11438" s="127"/>
      <c r="X11438" s="99"/>
      <c r="Y11438" s="127"/>
    </row>
    <row r="11439" spans="3:25" ht="19" hidden="1">
      <c r="C11439" s="933"/>
      <c r="D11439" s="933"/>
      <c r="E11439" s="19"/>
      <c r="I11439" s="100"/>
      <c r="M11439" s="100"/>
      <c r="Q11439" s="99"/>
      <c r="R11439" s="340"/>
      <c r="S11439" s="119"/>
      <c r="T11439" s="123"/>
      <c r="U11439" s="119"/>
      <c r="V11439" s="99"/>
      <c r="W11439" s="127"/>
      <c r="X11439" s="99"/>
      <c r="Y11439" s="127"/>
    </row>
    <row r="11440" spans="3:25" ht="19" hidden="1">
      <c r="C11440" s="933"/>
      <c r="D11440" s="933"/>
      <c r="E11440" s="19"/>
      <c r="I11440" s="100"/>
      <c r="M11440" s="100"/>
      <c r="Q11440" s="99"/>
      <c r="R11440" s="340"/>
      <c r="S11440" s="119"/>
      <c r="T11440" s="123"/>
      <c r="U11440" s="119"/>
      <c r="V11440" s="99"/>
      <c r="W11440" s="127"/>
      <c r="X11440" s="99"/>
      <c r="Y11440" s="127"/>
    </row>
    <row r="11441" spans="3:25" ht="19" hidden="1">
      <c r="C11441" s="933"/>
      <c r="D11441" s="933"/>
      <c r="E11441" s="19"/>
      <c r="I11441" s="100"/>
      <c r="M11441" s="100"/>
      <c r="Q11441" s="99"/>
      <c r="R11441" s="340"/>
      <c r="S11441" s="119"/>
      <c r="T11441" s="123"/>
      <c r="U11441" s="119"/>
      <c r="V11441" s="99"/>
      <c r="W11441" s="127"/>
      <c r="X11441" s="99"/>
      <c r="Y11441" s="127"/>
    </row>
    <row r="11442" spans="3:25" ht="19" hidden="1">
      <c r="C11442" s="933"/>
      <c r="D11442" s="933"/>
      <c r="E11442" s="19"/>
      <c r="I11442" s="100"/>
      <c r="M11442" s="100"/>
      <c r="Q11442" s="99"/>
      <c r="R11442" s="340"/>
      <c r="S11442" s="119"/>
      <c r="T11442" s="123"/>
      <c r="U11442" s="119"/>
      <c r="V11442" s="99"/>
      <c r="W11442" s="127"/>
      <c r="X11442" s="99"/>
      <c r="Y11442" s="127"/>
    </row>
    <row r="11443" spans="3:25" ht="19" hidden="1">
      <c r="C11443" s="933"/>
      <c r="D11443" s="933"/>
      <c r="E11443" s="19"/>
      <c r="I11443" s="100"/>
      <c r="M11443" s="100"/>
      <c r="Q11443" s="99"/>
      <c r="R11443" s="340"/>
      <c r="S11443" s="119"/>
      <c r="T11443" s="123"/>
      <c r="U11443" s="119"/>
      <c r="V11443" s="99"/>
      <c r="W11443" s="127"/>
      <c r="X11443" s="99"/>
      <c r="Y11443" s="127"/>
    </row>
    <row r="11444" spans="3:25" ht="19" hidden="1">
      <c r="C11444" s="933"/>
      <c r="D11444" s="933"/>
      <c r="E11444" s="19"/>
      <c r="I11444" s="100"/>
      <c r="M11444" s="100"/>
      <c r="Q11444" s="99"/>
      <c r="R11444" s="340"/>
      <c r="S11444" s="119"/>
      <c r="T11444" s="123"/>
      <c r="U11444" s="119"/>
      <c r="V11444" s="99"/>
      <c r="W11444" s="127"/>
      <c r="X11444" s="99"/>
      <c r="Y11444" s="127"/>
    </row>
    <row r="11445" spans="3:25" ht="19" hidden="1">
      <c r="C11445" s="933"/>
      <c r="D11445" s="933"/>
      <c r="E11445" s="19"/>
      <c r="I11445" s="100"/>
      <c r="M11445" s="100"/>
      <c r="Q11445" s="99"/>
      <c r="R11445" s="340"/>
      <c r="S11445" s="119"/>
      <c r="T11445" s="123"/>
      <c r="U11445" s="119"/>
      <c r="V11445" s="99"/>
      <c r="W11445" s="127"/>
      <c r="X11445" s="99"/>
      <c r="Y11445" s="127"/>
    </row>
    <row r="11446" spans="3:25" ht="19" hidden="1">
      <c r="C11446" s="933"/>
      <c r="D11446" s="933"/>
      <c r="E11446" s="19"/>
      <c r="I11446" s="100"/>
      <c r="M11446" s="100"/>
      <c r="Q11446" s="99"/>
      <c r="R11446" s="340"/>
      <c r="S11446" s="119"/>
      <c r="T11446" s="123"/>
      <c r="U11446" s="119"/>
      <c r="V11446" s="99"/>
      <c r="W11446" s="127"/>
      <c r="X11446" s="99"/>
      <c r="Y11446" s="127"/>
    </row>
    <row r="11447" spans="3:25" ht="19" hidden="1">
      <c r="C11447" s="933"/>
      <c r="D11447" s="933"/>
      <c r="E11447" s="19"/>
      <c r="I11447" s="100"/>
      <c r="M11447" s="100"/>
      <c r="Q11447" s="99"/>
      <c r="R11447" s="340"/>
      <c r="S11447" s="119"/>
      <c r="T11447" s="123"/>
      <c r="U11447" s="119"/>
      <c r="V11447" s="99"/>
      <c r="W11447" s="127"/>
      <c r="X11447" s="99"/>
      <c r="Y11447" s="127"/>
    </row>
    <row r="11448" spans="3:25" ht="19" hidden="1">
      <c r="C11448" s="933"/>
      <c r="D11448" s="933"/>
      <c r="E11448" s="19"/>
      <c r="I11448" s="100"/>
      <c r="M11448" s="100"/>
      <c r="Q11448" s="99"/>
      <c r="R11448" s="340"/>
      <c r="S11448" s="119"/>
      <c r="T11448" s="123"/>
      <c r="U11448" s="119"/>
      <c r="V11448" s="99"/>
      <c r="W11448" s="127"/>
      <c r="X11448" s="99"/>
      <c r="Y11448" s="127"/>
    </row>
    <row r="11449" spans="3:25" ht="19" hidden="1">
      <c r="C11449" s="933"/>
      <c r="D11449" s="933"/>
      <c r="E11449" s="19"/>
      <c r="I11449" s="100"/>
      <c r="M11449" s="100"/>
      <c r="Q11449" s="99"/>
      <c r="R11449" s="340"/>
      <c r="S11449" s="119"/>
      <c r="T11449" s="123"/>
      <c r="U11449" s="119"/>
      <c r="V11449" s="99"/>
      <c r="W11449" s="127"/>
      <c r="X11449" s="99"/>
      <c r="Y11449" s="127"/>
    </row>
    <row r="11450" spans="3:25" ht="19" hidden="1">
      <c r="C11450" s="933"/>
      <c r="D11450" s="933"/>
      <c r="E11450" s="19"/>
      <c r="I11450" s="100"/>
      <c r="M11450" s="100"/>
      <c r="Q11450" s="99"/>
      <c r="R11450" s="340"/>
      <c r="S11450" s="119"/>
      <c r="T11450" s="123"/>
      <c r="U11450" s="119"/>
      <c r="V11450" s="99"/>
      <c r="W11450" s="127"/>
      <c r="X11450" s="99"/>
      <c r="Y11450" s="127"/>
    </row>
    <row r="11451" spans="3:25" ht="19" hidden="1">
      <c r="C11451" s="933"/>
      <c r="D11451" s="933"/>
      <c r="E11451" s="19"/>
      <c r="I11451" s="100"/>
      <c r="M11451" s="100"/>
      <c r="Q11451" s="99"/>
      <c r="R11451" s="340"/>
      <c r="S11451" s="119"/>
      <c r="T11451" s="123"/>
      <c r="U11451" s="119"/>
      <c r="V11451" s="99"/>
      <c r="W11451" s="127"/>
      <c r="X11451" s="99"/>
      <c r="Y11451" s="127"/>
    </row>
    <row r="11452" spans="3:25" ht="19" hidden="1">
      <c r="C11452" s="933"/>
      <c r="D11452" s="933"/>
      <c r="E11452" s="19"/>
      <c r="I11452" s="100"/>
      <c r="M11452" s="100"/>
      <c r="Q11452" s="99"/>
      <c r="R11452" s="340"/>
      <c r="S11452" s="119"/>
      <c r="T11452" s="123"/>
      <c r="U11452" s="119"/>
      <c r="V11452" s="99"/>
      <c r="W11452" s="127"/>
      <c r="X11452" s="99"/>
      <c r="Y11452" s="127"/>
    </row>
    <row r="11453" spans="3:25" ht="19" hidden="1">
      <c r="C11453" s="933"/>
      <c r="D11453" s="933"/>
      <c r="E11453" s="19"/>
      <c r="I11453" s="100"/>
      <c r="M11453" s="100"/>
      <c r="Q11453" s="99"/>
      <c r="R11453" s="340"/>
      <c r="S11453" s="119"/>
      <c r="T11453" s="123"/>
      <c r="U11453" s="119"/>
      <c r="V11453" s="99"/>
      <c r="W11453" s="127"/>
      <c r="X11453" s="99"/>
      <c r="Y11453" s="127"/>
    </row>
    <row r="11454" spans="3:25" ht="19" hidden="1">
      <c r="C11454" s="933"/>
      <c r="D11454" s="933"/>
      <c r="E11454" s="19"/>
      <c r="I11454" s="100"/>
      <c r="M11454" s="100"/>
      <c r="Q11454" s="99"/>
      <c r="R11454" s="340"/>
      <c r="S11454" s="119"/>
      <c r="T11454" s="123"/>
      <c r="U11454" s="119"/>
      <c r="V11454" s="99"/>
      <c r="W11454" s="127"/>
      <c r="X11454" s="99"/>
      <c r="Y11454" s="127"/>
    </row>
    <row r="11455" spans="3:25" ht="19" hidden="1">
      <c r="C11455" s="933"/>
      <c r="D11455" s="933"/>
      <c r="E11455" s="19"/>
      <c r="I11455" s="100"/>
      <c r="M11455" s="100"/>
      <c r="Q11455" s="99"/>
      <c r="R11455" s="340"/>
      <c r="S11455" s="119"/>
      <c r="T11455" s="123"/>
      <c r="U11455" s="119"/>
      <c r="V11455" s="99"/>
      <c r="W11455" s="127"/>
      <c r="X11455" s="99"/>
      <c r="Y11455" s="127"/>
    </row>
    <row r="11456" spans="3:25" ht="19" hidden="1">
      <c r="C11456" s="933"/>
      <c r="D11456" s="933"/>
      <c r="E11456" s="19"/>
      <c r="I11456" s="100"/>
      <c r="M11456" s="100"/>
      <c r="Q11456" s="99"/>
      <c r="R11456" s="340"/>
      <c r="S11456" s="119"/>
      <c r="T11456" s="123"/>
      <c r="U11456" s="119"/>
      <c r="V11456" s="99"/>
      <c r="W11456" s="127"/>
      <c r="X11456" s="99"/>
      <c r="Y11456" s="127"/>
    </row>
    <row r="11457" spans="3:25" ht="19" hidden="1">
      <c r="C11457" s="933"/>
      <c r="D11457" s="933"/>
      <c r="E11457" s="19"/>
      <c r="I11457" s="100"/>
      <c r="M11457" s="100"/>
      <c r="Q11457" s="99"/>
      <c r="R11457" s="340"/>
      <c r="S11457" s="119"/>
      <c r="T11457" s="123"/>
      <c r="U11457" s="119"/>
      <c r="V11457" s="99"/>
      <c r="W11457" s="127"/>
      <c r="X11457" s="99"/>
      <c r="Y11457" s="127"/>
    </row>
    <row r="11458" spans="3:25" ht="19" hidden="1">
      <c r="C11458" s="933"/>
      <c r="D11458" s="933"/>
      <c r="E11458" s="19"/>
      <c r="I11458" s="100"/>
      <c r="M11458" s="100"/>
      <c r="Q11458" s="99"/>
      <c r="R11458" s="340"/>
      <c r="S11458" s="119"/>
      <c r="T11458" s="123"/>
      <c r="U11458" s="119"/>
      <c r="V11458" s="99"/>
      <c r="W11458" s="127"/>
      <c r="X11458" s="99"/>
      <c r="Y11458" s="127"/>
    </row>
    <row r="11459" spans="3:25" ht="19" hidden="1">
      <c r="C11459" s="933"/>
      <c r="D11459" s="933"/>
      <c r="E11459" s="19"/>
      <c r="I11459" s="100"/>
      <c r="M11459" s="100"/>
      <c r="Q11459" s="99"/>
      <c r="R11459" s="340"/>
      <c r="S11459" s="119"/>
      <c r="T11459" s="123"/>
      <c r="U11459" s="119"/>
      <c r="V11459" s="99"/>
      <c r="W11459" s="127"/>
      <c r="X11459" s="99"/>
      <c r="Y11459" s="127"/>
    </row>
    <row r="11460" spans="3:25" ht="19" hidden="1">
      <c r="C11460" s="933"/>
      <c r="D11460" s="933"/>
      <c r="E11460" s="19"/>
      <c r="I11460" s="100"/>
      <c r="M11460" s="100"/>
      <c r="Q11460" s="99"/>
      <c r="R11460" s="340"/>
      <c r="S11460" s="119"/>
      <c r="T11460" s="123"/>
      <c r="U11460" s="119"/>
      <c r="V11460" s="99"/>
      <c r="W11460" s="127"/>
      <c r="X11460" s="99"/>
      <c r="Y11460" s="127"/>
    </row>
    <row r="11461" spans="3:25" ht="19" hidden="1">
      <c r="C11461" s="933"/>
      <c r="D11461" s="933"/>
      <c r="E11461" s="19"/>
      <c r="I11461" s="100"/>
      <c r="M11461" s="100"/>
      <c r="Q11461" s="99"/>
      <c r="R11461" s="340"/>
      <c r="S11461" s="119"/>
      <c r="T11461" s="123"/>
      <c r="U11461" s="119"/>
      <c r="V11461" s="99"/>
      <c r="W11461" s="127"/>
      <c r="X11461" s="99"/>
      <c r="Y11461" s="127"/>
    </row>
    <row r="11462" spans="3:25" ht="19" hidden="1">
      <c r="C11462" s="933"/>
      <c r="D11462" s="933"/>
      <c r="E11462" s="19"/>
      <c r="I11462" s="100"/>
      <c r="M11462" s="100"/>
      <c r="Q11462" s="99"/>
      <c r="R11462" s="340"/>
      <c r="S11462" s="119"/>
      <c r="T11462" s="123"/>
      <c r="U11462" s="119"/>
      <c r="V11462" s="99"/>
      <c r="W11462" s="127"/>
      <c r="X11462" s="99"/>
      <c r="Y11462" s="127"/>
    </row>
    <row r="11463" spans="3:25" ht="19" hidden="1">
      <c r="C11463" s="933"/>
      <c r="D11463" s="933"/>
      <c r="E11463" s="19"/>
      <c r="I11463" s="100"/>
      <c r="M11463" s="100"/>
      <c r="Q11463" s="99"/>
      <c r="R11463" s="340"/>
      <c r="S11463" s="119"/>
      <c r="T11463" s="123"/>
      <c r="U11463" s="119"/>
      <c r="V11463" s="99"/>
      <c r="W11463" s="127"/>
      <c r="X11463" s="99"/>
      <c r="Y11463" s="127"/>
    </row>
    <row r="11464" spans="3:25" ht="19" hidden="1">
      <c r="C11464" s="933"/>
      <c r="D11464" s="933"/>
      <c r="E11464" s="19"/>
      <c r="I11464" s="100"/>
      <c r="M11464" s="100"/>
      <c r="Q11464" s="99"/>
      <c r="R11464" s="340"/>
      <c r="S11464" s="119"/>
      <c r="T11464" s="123"/>
      <c r="U11464" s="119"/>
      <c r="V11464" s="99"/>
      <c r="W11464" s="127"/>
      <c r="X11464" s="99"/>
      <c r="Y11464" s="127"/>
    </row>
    <row r="11465" spans="3:25" ht="19" hidden="1">
      <c r="C11465" s="933"/>
      <c r="D11465" s="933"/>
      <c r="E11465" s="19"/>
      <c r="I11465" s="100"/>
      <c r="M11465" s="100"/>
      <c r="Q11465" s="99"/>
      <c r="R11465" s="340"/>
      <c r="S11465" s="119"/>
      <c r="T11465" s="123"/>
      <c r="U11465" s="119"/>
      <c r="V11465" s="99"/>
      <c r="W11465" s="127"/>
      <c r="X11465" s="99"/>
      <c r="Y11465" s="127"/>
    </row>
    <row r="11466" spans="3:25" ht="19" hidden="1">
      <c r="C11466" s="933"/>
      <c r="D11466" s="933"/>
      <c r="E11466" s="19"/>
      <c r="I11466" s="100"/>
      <c r="M11466" s="100"/>
      <c r="Q11466" s="99"/>
      <c r="R11466" s="340"/>
      <c r="S11466" s="119"/>
      <c r="T11466" s="123"/>
      <c r="U11466" s="119"/>
      <c r="V11466" s="99"/>
      <c r="W11466" s="127"/>
      <c r="X11466" s="99"/>
      <c r="Y11466" s="127"/>
    </row>
    <row r="11467" spans="3:25" ht="19" hidden="1">
      <c r="C11467" s="933"/>
      <c r="D11467" s="933"/>
      <c r="E11467" s="19"/>
      <c r="I11467" s="100"/>
      <c r="M11467" s="100"/>
      <c r="Q11467" s="99"/>
      <c r="R11467" s="340"/>
      <c r="S11467" s="119"/>
      <c r="T11467" s="123"/>
      <c r="U11467" s="119"/>
      <c r="V11467" s="99"/>
      <c r="W11467" s="127"/>
      <c r="X11467" s="99"/>
      <c r="Y11467" s="127"/>
    </row>
    <row r="11468" spans="3:25" ht="19" hidden="1">
      <c r="C11468" s="933"/>
      <c r="D11468" s="933"/>
      <c r="E11468" s="19"/>
      <c r="I11468" s="100"/>
      <c r="M11468" s="100"/>
      <c r="Q11468" s="99"/>
      <c r="R11468" s="340"/>
      <c r="S11468" s="119"/>
      <c r="T11468" s="123"/>
      <c r="U11468" s="119"/>
      <c r="V11468" s="99"/>
      <c r="W11468" s="127"/>
      <c r="X11468" s="99"/>
      <c r="Y11468" s="127"/>
    </row>
    <row r="11469" spans="3:25" ht="19" hidden="1">
      <c r="C11469" s="933"/>
      <c r="D11469" s="933"/>
      <c r="E11469" s="19"/>
      <c r="I11469" s="100"/>
      <c r="M11469" s="100"/>
      <c r="Q11469" s="99"/>
      <c r="R11469" s="340"/>
      <c r="S11469" s="119"/>
      <c r="T11469" s="123"/>
      <c r="U11469" s="119"/>
      <c r="V11469" s="99"/>
      <c r="W11469" s="127"/>
      <c r="X11469" s="99"/>
      <c r="Y11469" s="127"/>
    </row>
    <row r="11470" spans="3:25" ht="19" hidden="1">
      <c r="C11470" s="933"/>
      <c r="D11470" s="933"/>
      <c r="E11470" s="19"/>
      <c r="I11470" s="100"/>
      <c r="M11470" s="100"/>
      <c r="Q11470" s="99"/>
      <c r="R11470" s="340"/>
      <c r="S11470" s="119"/>
      <c r="T11470" s="123"/>
      <c r="U11470" s="119"/>
      <c r="V11470" s="99"/>
      <c r="W11470" s="127"/>
      <c r="X11470" s="99"/>
      <c r="Y11470" s="127"/>
    </row>
    <row r="11471" spans="3:25" ht="19" hidden="1">
      <c r="C11471" s="933"/>
      <c r="D11471" s="933"/>
      <c r="E11471" s="19"/>
      <c r="I11471" s="100"/>
      <c r="M11471" s="100"/>
      <c r="Q11471" s="99"/>
      <c r="R11471" s="340"/>
      <c r="S11471" s="119"/>
      <c r="T11471" s="123"/>
      <c r="U11471" s="119"/>
      <c r="V11471" s="99"/>
      <c r="W11471" s="127"/>
      <c r="X11471" s="99"/>
      <c r="Y11471" s="127"/>
    </row>
    <row r="11472" spans="3:25" ht="19" hidden="1">
      <c r="C11472" s="933"/>
      <c r="D11472" s="933"/>
      <c r="E11472" s="19"/>
      <c r="I11472" s="100"/>
      <c r="M11472" s="100"/>
      <c r="Q11472" s="99"/>
      <c r="R11472" s="340"/>
      <c r="S11472" s="119"/>
      <c r="T11472" s="123"/>
      <c r="U11472" s="119"/>
      <c r="V11472" s="99"/>
      <c r="W11472" s="127"/>
      <c r="X11472" s="99"/>
      <c r="Y11472" s="127"/>
    </row>
    <row r="11473" spans="3:25" ht="19" hidden="1">
      <c r="C11473" s="933"/>
      <c r="D11473" s="933"/>
      <c r="E11473" s="19"/>
      <c r="I11473" s="100"/>
      <c r="M11473" s="100"/>
      <c r="Q11473" s="99"/>
      <c r="R11473" s="340"/>
      <c r="S11473" s="119"/>
      <c r="T11473" s="123"/>
      <c r="U11473" s="119"/>
      <c r="V11473" s="99"/>
      <c r="W11473" s="127"/>
      <c r="X11473" s="99"/>
      <c r="Y11473" s="127"/>
    </row>
    <row r="11474" spans="3:25" ht="19" hidden="1">
      <c r="C11474" s="933"/>
      <c r="D11474" s="933"/>
      <c r="E11474" s="19"/>
      <c r="I11474" s="100"/>
      <c r="M11474" s="100"/>
      <c r="Q11474" s="99"/>
      <c r="R11474" s="340"/>
      <c r="S11474" s="119"/>
      <c r="T11474" s="123"/>
      <c r="U11474" s="119"/>
      <c r="V11474" s="99"/>
      <c r="W11474" s="127"/>
      <c r="X11474" s="99"/>
      <c r="Y11474" s="127"/>
    </row>
    <row r="11475" spans="3:25" ht="19" hidden="1">
      <c r="C11475" s="933"/>
      <c r="D11475" s="933"/>
      <c r="E11475" s="19"/>
      <c r="I11475" s="100"/>
      <c r="M11475" s="100"/>
      <c r="Q11475" s="99"/>
      <c r="R11475" s="340"/>
      <c r="S11475" s="119"/>
      <c r="T11475" s="123"/>
      <c r="U11475" s="119"/>
      <c r="V11475" s="99"/>
      <c r="W11475" s="127"/>
      <c r="X11475" s="99"/>
      <c r="Y11475" s="127"/>
    </row>
    <row r="11476" spans="3:25" ht="19" hidden="1">
      <c r="C11476" s="933"/>
      <c r="D11476" s="933"/>
      <c r="E11476" s="19"/>
      <c r="I11476" s="100"/>
      <c r="M11476" s="100"/>
      <c r="Q11476" s="99"/>
      <c r="R11476" s="340"/>
      <c r="S11476" s="119"/>
      <c r="T11476" s="123"/>
      <c r="U11476" s="119"/>
      <c r="V11476" s="99"/>
      <c r="W11476" s="127"/>
      <c r="X11476" s="99"/>
      <c r="Y11476" s="127"/>
    </row>
    <row r="11477" spans="3:25" ht="19" hidden="1">
      <c r="C11477" s="933"/>
      <c r="D11477" s="933"/>
      <c r="E11477" s="19"/>
      <c r="I11477" s="100"/>
      <c r="M11477" s="100"/>
      <c r="Q11477" s="99"/>
      <c r="R11477" s="340"/>
      <c r="S11477" s="119"/>
      <c r="T11477" s="123"/>
      <c r="U11477" s="119"/>
      <c r="V11477" s="99"/>
      <c r="W11477" s="127"/>
      <c r="X11477" s="99"/>
      <c r="Y11477" s="127"/>
    </row>
    <row r="11478" spans="3:25" ht="19" hidden="1">
      <c r="C11478" s="933"/>
      <c r="D11478" s="933"/>
      <c r="E11478" s="19"/>
      <c r="I11478" s="100"/>
      <c r="M11478" s="100"/>
      <c r="Q11478" s="99"/>
      <c r="R11478" s="340"/>
      <c r="S11478" s="119"/>
      <c r="T11478" s="123"/>
      <c r="U11478" s="119"/>
      <c r="V11478" s="99"/>
      <c r="W11478" s="127"/>
      <c r="X11478" s="99"/>
      <c r="Y11478" s="127"/>
    </row>
    <row r="11479" spans="3:25" ht="19" hidden="1">
      <c r="C11479" s="933"/>
      <c r="D11479" s="933"/>
      <c r="E11479" s="19"/>
      <c r="I11479" s="100"/>
      <c r="M11479" s="100"/>
      <c r="Q11479" s="99"/>
      <c r="R11479" s="340"/>
      <c r="S11479" s="119"/>
      <c r="T11479" s="123"/>
      <c r="U11479" s="119"/>
      <c r="V11479" s="99"/>
      <c r="W11479" s="127"/>
      <c r="X11479" s="99"/>
      <c r="Y11479" s="127"/>
    </row>
    <row r="11480" spans="3:25" ht="19" hidden="1">
      <c r="C11480" s="933"/>
      <c r="D11480" s="933"/>
      <c r="E11480" s="19"/>
      <c r="I11480" s="100"/>
      <c r="M11480" s="100"/>
      <c r="Q11480" s="99"/>
      <c r="R11480" s="340"/>
      <c r="S11480" s="119"/>
      <c r="T11480" s="123"/>
      <c r="U11480" s="119"/>
      <c r="V11480" s="99"/>
      <c r="W11480" s="127"/>
      <c r="X11480" s="99"/>
      <c r="Y11480" s="127"/>
    </row>
    <row r="11481" spans="3:25" ht="19" hidden="1">
      <c r="C11481" s="933"/>
      <c r="D11481" s="933"/>
      <c r="E11481" s="19"/>
      <c r="I11481" s="100"/>
      <c r="M11481" s="100"/>
      <c r="Q11481" s="99"/>
      <c r="R11481" s="340"/>
      <c r="S11481" s="119"/>
      <c r="T11481" s="123"/>
      <c r="U11481" s="119"/>
      <c r="V11481" s="99"/>
      <c r="W11481" s="127"/>
      <c r="X11481" s="99"/>
      <c r="Y11481" s="127"/>
    </row>
    <row r="11482" spans="3:25" ht="19" hidden="1">
      <c r="C11482" s="933"/>
      <c r="D11482" s="933"/>
      <c r="E11482" s="19"/>
      <c r="I11482" s="100"/>
      <c r="M11482" s="100"/>
      <c r="Q11482" s="99"/>
      <c r="R11482" s="340"/>
      <c r="S11482" s="119"/>
      <c r="T11482" s="123"/>
      <c r="U11482" s="119"/>
      <c r="V11482" s="99"/>
      <c r="W11482" s="127"/>
      <c r="X11482" s="99"/>
      <c r="Y11482" s="127"/>
    </row>
    <row r="11483" spans="3:25" ht="19" hidden="1">
      <c r="C11483" s="933"/>
      <c r="D11483" s="933"/>
      <c r="E11483" s="19"/>
      <c r="I11483" s="100"/>
      <c r="M11483" s="100"/>
      <c r="Q11483" s="99"/>
      <c r="R11483" s="340"/>
      <c r="S11483" s="119"/>
      <c r="T11483" s="123"/>
      <c r="U11483" s="119"/>
      <c r="V11483" s="99"/>
      <c r="W11483" s="127"/>
      <c r="X11483" s="99"/>
      <c r="Y11483" s="127"/>
    </row>
    <row r="11484" spans="3:25" ht="19" hidden="1">
      <c r="C11484" s="933"/>
      <c r="D11484" s="933"/>
      <c r="E11484" s="19"/>
      <c r="I11484" s="100"/>
      <c r="M11484" s="100"/>
      <c r="Q11484" s="99"/>
      <c r="R11484" s="340"/>
      <c r="S11484" s="119"/>
      <c r="T11484" s="123"/>
      <c r="U11484" s="119"/>
      <c r="V11484" s="99"/>
      <c r="W11484" s="127"/>
      <c r="X11484" s="99"/>
      <c r="Y11484" s="127"/>
    </row>
    <row r="11485" spans="3:25" ht="19" hidden="1">
      <c r="C11485" s="933"/>
      <c r="D11485" s="933"/>
      <c r="E11485" s="19"/>
      <c r="I11485" s="100"/>
      <c r="M11485" s="100"/>
      <c r="Q11485" s="99"/>
      <c r="R11485" s="340"/>
      <c r="S11485" s="119"/>
      <c r="T11485" s="123"/>
      <c r="U11485" s="119"/>
      <c r="V11485" s="99"/>
      <c r="W11485" s="127"/>
      <c r="X11485" s="99"/>
      <c r="Y11485" s="127"/>
    </row>
    <row r="11486" spans="3:25" ht="19" hidden="1">
      <c r="C11486" s="933"/>
      <c r="D11486" s="933"/>
      <c r="E11486" s="19"/>
      <c r="I11486" s="100"/>
      <c r="M11486" s="100"/>
      <c r="Q11486" s="99"/>
      <c r="R11486" s="340"/>
      <c r="S11486" s="119"/>
      <c r="T11486" s="123"/>
      <c r="U11486" s="119"/>
      <c r="V11486" s="99"/>
      <c r="W11486" s="127"/>
      <c r="X11486" s="99"/>
      <c r="Y11486" s="127"/>
    </row>
    <row r="11487" spans="3:25" ht="19" hidden="1">
      <c r="C11487" s="933"/>
      <c r="D11487" s="933"/>
      <c r="E11487" s="19"/>
      <c r="I11487" s="100"/>
      <c r="M11487" s="100"/>
      <c r="Q11487" s="99"/>
      <c r="R11487" s="340"/>
      <c r="S11487" s="119"/>
      <c r="T11487" s="123"/>
      <c r="U11487" s="119"/>
      <c r="V11487" s="99"/>
      <c r="W11487" s="127"/>
      <c r="X11487" s="99"/>
      <c r="Y11487" s="127"/>
    </row>
    <row r="11488" spans="3:25" ht="19" hidden="1">
      <c r="C11488" s="933"/>
      <c r="D11488" s="933"/>
      <c r="E11488" s="19"/>
      <c r="I11488" s="100"/>
      <c r="M11488" s="100"/>
      <c r="Q11488" s="99"/>
      <c r="R11488" s="340"/>
      <c r="S11488" s="119"/>
      <c r="T11488" s="123"/>
      <c r="U11488" s="119"/>
      <c r="V11488" s="99"/>
      <c r="W11488" s="127"/>
      <c r="X11488" s="99"/>
      <c r="Y11488" s="127"/>
    </row>
    <row r="11489" spans="3:25" ht="19" hidden="1">
      <c r="C11489" s="933"/>
      <c r="D11489" s="933"/>
      <c r="E11489" s="19"/>
      <c r="I11489" s="100"/>
      <c r="M11489" s="100"/>
      <c r="Q11489" s="99"/>
      <c r="R11489" s="340"/>
      <c r="S11489" s="119"/>
      <c r="T11489" s="123"/>
      <c r="U11489" s="119"/>
      <c r="V11489" s="99"/>
      <c r="W11489" s="127"/>
      <c r="X11489" s="99"/>
      <c r="Y11489" s="127"/>
    </row>
    <row r="11490" spans="3:25" ht="19" hidden="1">
      <c r="C11490" s="933"/>
      <c r="D11490" s="933"/>
      <c r="E11490" s="19"/>
      <c r="I11490" s="100"/>
      <c r="M11490" s="100"/>
      <c r="Q11490" s="99"/>
      <c r="R11490" s="340"/>
      <c r="S11490" s="119"/>
      <c r="T11490" s="123"/>
      <c r="U11490" s="119"/>
      <c r="V11490" s="99"/>
      <c r="W11490" s="127"/>
      <c r="X11490" s="99"/>
      <c r="Y11490" s="127"/>
    </row>
    <row r="11491" spans="3:25" ht="19" hidden="1">
      <c r="C11491" s="933"/>
      <c r="D11491" s="933"/>
      <c r="E11491" s="19"/>
      <c r="I11491" s="100"/>
      <c r="M11491" s="100"/>
      <c r="Q11491" s="99"/>
      <c r="R11491" s="340"/>
      <c r="S11491" s="119"/>
      <c r="T11491" s="123"/>
      <c r="U11491" s="119"/>
      <c r="V11491" s="99"/>
      <c r="W11491" s="127"/>
      <c r="X11491" s="99"/>
      <c r="Y11491" s="127"/>
    </row>
    <row r="11492" spans="3:25" ht="19" hidden="1">
      <c r="C11492" s="933"/>
      <c r="D11492" s="933"/>
      <c r="E11492" s="19"/>
      <c r="I11492" s="100"/>
      <c r="M11492" s="100"/>
      <c r="Q11492" s="99"/>
      <c r="R11492" s="340"/>
      <c r="S11492" s="119"/>
      <c r="T11492" s="123"/>
      <c r="U11492" s="119"/>
      <c r="V11492" s="99"/>
      <c r="W11492" s="127"/>
      <c r="X11492" s="99"/>
      <c r="Y11492" s="127"/>
    </row>
    <row r="11493" spans="3:25" ht="19" hidden="1">
      <c r="C11493" s="933"/>
      <c r="D11493" s="933"/>
      <c r="E11493" s="19"/>
      <c r="I11493" s="100"/>
      <c r="M11493" s="100"/>
      <c r="Q11493" s="99"/>
      <c r="R11493" s="340"/>
      <c r="S11493" s="119"/>
      <c r="T11493" s="123"/>
      <c r="U11493" s="119"/>
      <c r="V11493" s="99"/>
      <c r="W11493" s="127"/>
      <c r="X11493" s="99"/>
      <c r="Y11493" s="127"/>
    </row>
    <row r="11494" spans="3:25" ht="19" hidden="1">
      <c r="C11494" s="933"/>
      <c r="D11494" s="933"/>
      <c r="E11494" s="19"/>
      <c r="I11494" s="100"/>
      <c r="M11494" s="100"/>
      <c r="Q11494" s="99"/>
      <c r="R11494" s="340"/>
      <c r="S11494" s="119"/>
      <c r="T11494" s="123"/>
      <c r="U11494" s="119"/>
      <c r="V11494" s="99"/>
      <c r="W11494" s="127"/>
      <c r="X11494" s="99"/>
      <c r="Y11494" s="127"/>
    </row>
    <row r="11495" spans="3:25" ht="19" hidden="1">
      <c r="C11495" s="933"/>
      <c r="D11495" s="933"/>
      <c r="E11495" s="19"/>
      <c r="I11495" s="100"/>
      <c r="M11495" s="100"/>
      <c r="Q11495" s="99"/>
      <c r="R11495" s="340"/>
      <c r="S11495" s="119"/>
      <c r="T11495" s="123"/>
      <c r="U11495" s="119"/>
      <c r="V11495" s="99"/>
      <c r="W11495" s="127"/>
      <c r="X11495" s="99"/>
      <c r="Y11495" s="127"/>
    </row>
    <row r="11496" spans="3:25" ht="19" hidden="1">
      <c r="C11496" s="933"/>
      <c r="D11496" s="933"/>
      <c r="E11496" s="19"/>
      <c r="I11496" s="100"/>
      <c r="M11496" s="100"/>
      <c r="Q11496" s="99"/>
      <c r="R11496" s="340"/>
      <c r="S11496" s="119"/>
      <c r="T11496" s="123"/>
      <c r="U11496" s="119"/>
      <c r="V11496" s="99"/>
      <c r="W11496" s="127"/>
      <c r="X11496" s="99"/>
      <c r="Y11496" s="127"/>
    </row>
    <row r="11497" spans="3:25" ht="19" hidden="1">
      <c r="C11497" s="933"/>
      <c r="D11497" s="933"/>
      <c r="E11497" s="19"/>
      <c r="I11497" s="100"/>
      <c r="M11497" s="100"/>
      <c r="Q11497" s="99"/>
      <c r="R11497" s="340"/>
      <c r="S11497" s="119"/>
      <c r="T11497" s="123"/>
      <c r="U11497" s="119"/>
      <c r="V11497" s="99"/>
      <c r="W11497" s="127"/>
      <c r="X11497" s="99"/>
      <c r="Y11497" s="127"/>
    </row>
    <row r="11498" spans="3:25" ht="19" hidden="1">
      <c r="C11498" s="933"/>
      <c r="D11498" s="933"/>
      <c r="E11498" s="19"/>
      <c r="I11498" s="100"/>
      <c r="M11498" s="100"/>
      <c r="Q11498" s="99"/>
      <c r="R11498" s="340"/>
      <c r="S11498" s="119"/>
      <c r="T11498" s="123"/>
      <c r="U11498" s="119"/>
      <c r="V11498" s="99"/>
      <c r="W11498" s="127"/>
      <c r="X11498" s="99"/>
      <c r="Y11498" s="127"/>
    </row>
    <row r="11499" spans="3:25" ht="19" hidden="1">
      <c r="C11499" s="933"/>
      <c r="D11499" s="933"/>
      <c r="E11499" s="19"/>
      <c r="I11499" s="100"/>
      <c r="M11499" s="100"/>
      <c r="Q11499" s="99"/>
      <c r="R11499" s="340"/>
      <c r="S11499" s="119"/>
      <c r="T11499" s="123"/>
      <c r="U11499" s="119"/>
      <c r="V11499" s="99"/>
      <c r="W11499" s="127"/>
      <c r="X11499" s="99"/>
      <c r="Y11499" s="127"/>
    </row>
    <row r="11500" spans="3:25" ht="19" hidden="1">
      <c r="C11500" s="933"/>
      <c r="D11500" s="933"/>
      <c r="E11500" s="19"/>
      <c r="I11500" s="100"/>
      <c r="M11500" s="100"/>
      <c r="Q11500" s="99"/>
      <c r="R11500" s="340"/>
      <c r="S11500" s="119"/>
      <c r="T11500" s="123"/>
      <c r="U11500" s="119"/>
      <c r="V11500" s="99"/>
      <c r="W11500" s="127"/>
      <c r="X11500" s="99"/>
      <c r="Y11500" s="127"/>
    </row>
    <row r="11501" spans="3:25" ht="19" hidden="1">
      <c r="C11501" s="933"/>
      <c r="D11501" s="933"/>
      <c r="E11501" s="19"/>
      <c r="I11501" s="100"/>
      <c r="M11501" s="100"/>
      <c r="Q11501" s="99"/>
      <c r="R11501" s="340"/>
      <c r="S11501" s="119"/>
      <c r="T11501" s="123"/>
      <c r="U11501" s="119"/>
      <c r="V11501" s="99"/>
      <c r="W11501" s="127"/>
      <c r="X11501" s="99"/>
      <c r="Y11501" s="127"/>
    </row>
    <row r="11502" spans="3:25" ht="19" hidden="1">
      <c r="C11502" s="933"/>
      <c r="D11502" s="933"/>
      <c r="E11502" s="19"/>
      <c r="I11502" s="100"/>
      <c r="M11502" s="100"/>
      <c r="Q11502" s="99"/>
      <c r="R11502" s="340"/>
      <c r="S11502" s="119"/>
      <c r="T11502" s="123"/>
      <c r="U11502" s="119"/>
      <c r="V11502" s="99"/>
      <c r="W11502" s="127"/>
      <c r="X11502" s="99"/>
      <c r="Y11502" s="127"/>
    </row>
    <row r="11503" spans="3:25" ht="19" hidden="1">
      <c r="C11503" s="933"/>
      <c r="D11503" s="933"/>
      <c r="E11503" s="19"/>
      <c r="I11503" s="100"/>
      <c r="M11503" s="100"/>
      <c r="Q11503" s="99"/>
      <c r="R11503" s="340"/>
      <c r="S11503" s="119"/>
      <c r="T11503" s="123"/>
      <c r="U11503" s="119"/>
      <c r="V11503" s="99"/>
      <c r="W11503" s="127"/>
      <c r="X11503" s="99"/>
      <c r="Y11503" s="127"/>
    </row>
    <row r="11504" spans="3:25" ht="19" hidden="1">
      <c r="C11504" s="933"/>
      <c r="D11504" s="933"/>
      <c r="E11504" s="19"/>
      <c r="I11504" s="100"/>
      <c r="M11504" s="100"/>
      <c r="Q11504" s="99"/>
      <c r="R11504" s="340"/>
      <c r="S11504" s="119"/>
      <c r="T11504" s="123"/>
      <c r="U11504" s="119"/>
      <c r="V11504" s="99"/>
      <c r="W11504" s="127"/>
      <c r="X11504" s="99"/>
      <c r="Y11504" s="127"/>
    </row>
    <row r="11505" spans="3:25" ht="19" hidden="1">
      <c r="C11505" s="933"/>
      <c r="D11505" s="933"/>
      <c r="E11505" s="19"/>
      <c r="I11505" s="100"/>
      <c r="M11505" s="100"/>
      <c r="Q11505" s="99"/>
      <c r="R11505" s="340"/>
      <c r="S11505" s="119"/>
      <c r="T11505" s="123"/>
      <c r="U11505" s="119"/>
      <c r="V11505" s="99"/>
      <c r="W11505" s="127"/>
      <c r="X11505" s="99"/>
      <c r="Y11505" s="127"/>
    </row>
    <row r="11506" spans="3:25" ht="19" hidden="1">
      <c r="C11506" s="933"/>
      <c r="D11506" s="933"/>
      <c r="E11506" s="19"/>
      <c r="I11506" s="100"/>
      <c r="M11506" s="100"/>
      <c r="Q11506" s="99"/>
      <c r="R11506" s="340"/>
      <c r="S11506" s="119"/>
      <c r="T11506" s="123"/>
      <c r="U11506" s="119"/>
      <c r="V11506" s="99"/>
      <c r="W11506" s="127"/>
      <c r="X11506" s="99"/>
      <c r="Y11506" s="127"/>
    </row>
    <row r="11507" spans="3:25" ht="19" hidden="1">
      <c r="C11507" s="933"/>
      <c r="D11507" s="933"/>
      <c r="E11507" s="19"/>
      <c r="I11507" s="100"/>
      <c r="M11507" s="100"/>
      <c r="Q11507" s="99"/>
      <c r="R11507" s="340"/>
      <c r="S11507" s="119"/>
      <c r="T11507" s="123"/>
      <c r="U11507" s="119"/>
      <c r="V11507" s="99"/>
      <c r="W11507" s="127"/>
      <c r="X11507" s="99"/>
      <c r="Y11507" s="127"/>
    </row>
    <row r="11508" spans="3:25" ht="19" hidden="1">
      <c r="C11508" s="933"/>
      <c r="D11508" s="933"/>
      <c r="E11508" s="19"/>
      <c r="I11508" s="100"/>
      <c r="M11508" s="100"/>
      <c r="Q11508" s="99"/>
      <c r="R11508" s="340"/>
      <c r="S11508" s="119"/>
      <c r="T11508" s="123"/>
      <c r="U11508" s="119"/>
      <c r="V11508" s="99"/>
      <c r="W11508" s="127"/>
      <c r="X11508" s="99"/>
      <c r="Y11508" s="127"/>
    </row>
    <row r="11509" spans="3:25" ht="19" hidden="1">
      <c r="C11509" s="933"/>
      <c r="D11509" s="933"/>
      <c r="E11509" s="19"/>
      <c r="I11509" s="100"/>
      <c r="M11509" s="100"/>
      <c r="Q11509" s="99"/>
      <c r="R11509" s="340"/>
      <c r="S11509" s="119"/>
      <c r="T11509" s="123"/>
      <c r="U11509" s="119"/>
      <c r="V11509" s="99"/>
      <c r="W11509" s="127"/>
      <c r="X11509" s="99"/>
      <c r="Y11509" s="127"/>
    </row>
    <row r="11510" spans="3:25" ht="19" hidden="1">
      <c r="C11510" s="933"/>
      <c r="D11510" s="933"/>
      <c r="E11510" s="19"/>
      <c r="I11510" s="100"/>
      <c r="M11510" s="100"/>
      <c r="Q11510" s="99"/>
      <c r="R11510" s="340"/>
      <c r="S11510" s="119"/>
      <c r="T11510" s="123"/>
      <c r="U11510" s="119"/>
      <c r="V11510" s="99"/>
      <c r="W11510" s="127"/>
      <c r="X11510" s="99"/>
      <c r="Y11510" s="127"/>
    </row>
    <row r="11511" spans="3:25" ht="19" hidden="1">
      <c r="C11511" s="933"/>
      <c r="D11511" s="933"/>
      <c r="E11511" s="19"/>
      <c r="I11511" s="100"/>
      <c r="M11511" s="100"/>
      <c r="Q11511" s="99"/>
      <c r="R11511" s="340"/>
      <c r="S11511" s="119"/>
      <c r="T11511" s="123"/>
      <c r="U11511" s="119"/>
      <c r="V11511" s="99"/>
      <c r="W11511" s="127"/>
      <c r="X11511" s="99"/>
      <c r="Y11511" s="127"/>
    </row>
    <row r="11512" spans="3:25" ht="19" hidden="1">
      <c r="C11512" s="933"/>
      <c r="D11512" s="933"/>
      <c r="E11512" s="19"/>
      <c r="I11512" s="100"/>
      <c r="M11512" s="100"/>
      <c r="Q11512" s="99"/>
      <c r="R11512" s="340"/>
      <c r="S11512" s="119"/>
      <c r="T11512" s="123"/>
      <c r="U11512" s="119"/>
      <c r="V11512" s="99"/>
      <c r="W11512" s="127"/>
      <c r="X11512" s="99"/>
      <c r="Y11512" s="127"/>
    </row>
    <row r="11513" spans="3:25" ht="19" hidden="1">
      <c r="C11513" s="933"/>
      <c r="D11513" s="933"/>
      <c r="E11513" s="19"/>
      <c r="I11513" s="100"/>
      <c r="M11513" s="100"/>
      <c r="Q11513" s="99"/>
      <c r="R11513" s="340"/>
      <c r="S11513" s="119"/>
      <c r="T11513" s="123"/>
      <c r="U11513" s="119"/>
      <c r="V11513" s="99"/>
      <c r="W11513" s="127"/>
      <c r="X11513" s="99"/>
      <c r="Y11513" s="127"/>
    </row>
    <row r="11514" spans="3:25" ht="19" hidden="1">
      <c r="C11514" s="933"/>
      <c r="D11514" s="933"/>
      <c r="E11514" s="19"/>
      <c r="I11514" s="100"/>
      <c r="M11514" s="100"/>
      <c r="Q11514" s="99"/>
      <c r="R11514" s="340"/>
      <c r="S11514" s="119"/>
      <c r="T11514" s="123"/>
      <c r="U11514" s="119"/>
      <c r="V11514" s="99"/>
      <c r="W11514" s="127"/>
      <c r="X11514" s="99"/>
      <c r="Y11514" s="127"/>
    </row>
    <row r="11515" spans="3:25" ht="19" hidden="1">
      <c r="C11515" s="933"/>
      <c r="D11515" s="933"/>
      <c r="E11515" s="19"/>
      <c r="I11515" s="100"/>
      <c r="M11515" s="100"/>
      <c r="Q11515" s="99"/>
      <c r="R11515" s="340"/>
      <c r="S11515" s="119"/>
      <c r="T11515" s="123"/>
      <c r="U11515" s="119"/>
      <c r="V11515" s="99"/>
      <c r="W11515" s="127"/>
      <c r="X11515" s="99"/>
      <c r="Y11515" s="127"/>
    </row>
    <row r="11516" spans="3:25" ht="19" hidden="1">
      <c r="C11516" s="933"/>
      <c r="D11516" s="933"/>
      <c r="E11516" s="19"/>
      <c r="I11516" s="100"/>
      <c r="M11516" s="100"/>
      <c r="Q11516" s="99"/>
      <c r="R11516" s="340"/>
      <c r="S11516" s="119"/>
      <c r="T11516" s="123"/>
      <c r="U11516" s="119"/>
      <c r="V11516" s="99"/>
      <c r="W11516" s="127"/>
      <c r="X11516" s="99"/>
      <c r="Y11516" s="127"/>
    </row>
    <row r="11517" spans="3:25" ht="19" hidden="1">
      <c r="C11517" s="933"/>
      <c r="D11517" s="933"/>
      <c r="E11517" s="19"/>
      <c r="I11517" s="100"/>
      <c r="M11517" s="100"/>
      <c r="Q11517" s="99"/>
      <c r="R11517" s="340"/>
      <c r="S11517" s="119"/>
      <c r="T11517" s="123"/>
      <c r="U11517" s="119"/>
      <c r="V11517" s="99"/>
      <c r="W11517" s="127"/>
      <c r="X11517" s="99"/>
      <c r="Y11517" s="127"/>
    </row>
    <row r="11518" spans="3:25" ht="19" hidden="1">
      <c r="C11518" s="933"/>
      <c r="D11518" s="933"/>
      <c r="E11518" s="19"/>
      <c r="I11518" s="100"/>
      <c r="M11518" s="100"/>
      <c r="Q11518" s="99"/>
      <c r="R11518" s="340"/>
      <c r="S11518" s="119"/>
      <c r="T11518" s="123"/>
      <c r="U11518" s="119"/>
      <c r="V11518" s="99"/>
      <c r="W11518" s="127"/>
      <c r="X11518" s="99"/>
      <c r="Y11518" s="127"/>
    </row>
    <row r="11519" spans="3:25" ht="19" hidden="1">
      <c r="C11519" s="933"/>
      <c r="D11519" s="933"/>
      <c r="E11519" s="19"/>
      <c r="I11519" s="100"/>
      <c r="M11519" s="100"/>
      <c r="Q11519" s="99"/>
      <c r="R11519" s="340"/>
      <c r="S11519" s="119"/>
      <c r="T11519" s="123"/>
      <c r="U11519" s="119"/>
      <c r="V11519" s="99"/>
      <c r="W11519" s="127"/>
      <c r="X11519" s="99"/>
      <c r="Y11519" s="127"/>
    </row>
    <row r="11520" spans="3:25" ht="19" hidden="1">
      <c r="C11520" s="933"/>
      <c r="D11520" s="933"/>
      <c r="E11520" s="19"/>
      <c r="I11520" s="100"/>
      <c r="M11520" s="100"/>
      <c r="Q11520" s="99"/>
      <c r="R11520" s="340"/>
      <c r="S11520" s="119"/>
      <c r="T11520" s="123"/>
      <c r="U11520" s="119"/>
      <c r="V11520" s="99"/>
      <c r="W11520" s="127"/>
      <c r="X11520" s="99"/>
      <c r="Y11520" s="127"/>
    </row>
    <row r="11521" spans="3:25" ht="19" hidden="1">
      <c r="C11521" s="933"/>
      <c r="D11521" s="933"/>
      <c r="E11521" s="19"/>
      <c r="I11521" s="100"/>
      <c r="M11521" s="100"/>
      <c r="Q11521" s="99"/>
      <c r="R11521" s="340"/>
      <c r="S11521" s="119"/>
      <c r="T11521" s="123"/>
      <c r="U11521" s="119"/>
      <c r="V11521" s="99"/>
      <c r="W11521" s="127"/>
      <c r="X11521" s="99"/>
      <c r="Y11521" s="127"/>
    </row>
    <row r="11522" spans="3:25" ht="19" hidden="1">
      <c r="C11522" s="933"/>
      <c r="D11522" s="933"/>
      <c r="E11522" s="19"/>
      <c r="I11522" s="100"/>
      <c r="M11522" s="100"/>
      <c r="Q11522" s="99"/>
      <c r="R11522" s="340"/>
      <c r="S11522" s="119"/>
      <c r="T11522" s="123"/>
      <c r="U11522" s="119"/>
      <c r="V11522" s="99"/>
      <c r="W11522" s="127"/>
      <c r="X11522" s="99"/>
      <c r="Y11522" s="127"/>
    </row>
    <row r="11523" spans="3:25" ht="19" hidden="1">
      <c r="C11523" s="933"/>
      <c r="D11523" s="933"/>
      <c r="E11523" s="19"/>
      <c r="I11523" s="100"/>
      <c r="M11523" s="100"/>
      <c r="Q11523" s="99"/>
      <c r="R11523" s="340"/>
      <c r="S11523" s="119"/>
      <c r="T11523" s="123"/>
      <c r="U11523" s="119"/>
      <c r="V11523" s="99"/>
      <c r="W11523" s="127"/>
      <c r="X11523" s="99"/>
      <c r="Y11523" s="127"/>
    </row>
    <row r="11524" spans="3:25" ht="19" hidden="1">
      <c r="C11524" s="933"/>
      <c r="D11524" s="933"/>
      <c r="E11524" s="19"/>
      <c r="I11524" s="100"/>
      <c r="M11524" s="100"/>
      <c r="Q11524" s="99"/>
      <c r="R11524" s="340"/>
      <c r="S11524" s="119"/>
      <c r="T11524" s="123"/>
      <c r="U11524" s="119"/>
      <c r="V11524" s="99"/>
      <c r="W11524" s="127"/>
      <c r="X11524" s="99"/>
      <c r="Y11524" s="127"/>
    </row>
    <row r="11525" spans="3:25" ht="19" hidden="1">
      <c r="C11525" s="933"/>
      <c r="D11525" s="933"/>
      <c r="E11525" s="19"/>
      <c r="I11525" s="100"/>
      <c r="M11525" s="100"/>
      <c r="Q11525" s="99"/>
      <c r="R11525" s="340"/>
      <c r="S11525" s="119"/>
      <c r="T11525" s="123"/>
      <c r="U11525" s="119"/>
      <c r="V11525" s="99"/>
      <c r="W11525" s="127"/>
      <c r="X11525" s="99"/>
      <c r="Y11525" s="127"/>
    </row>
    <row r="11526" spans="3:25" ht="19" hidden="1">
      <c r="C11526" s="933"/>
      <c r="D11526" s="933"/>
      <c r="E11526" s="19"/>
      <c r="I11526" s="100"/>
      <c r="M11526" s="100"/>
      <c r="Q11526" s="99"/>
      <c r="R11526" s="340"/>
      <c r="S11526" s="119"/>
      <c r="T11526" s="123"/>
      <c r="U11526" s="119"/>
      <c r="V11526" s="99"/>
      <c r="W11526" s="127"/>
      <c r="X11526" s="99"/>
      <c r="Y11526" s="127"/>
    </row>
    <row r="11527" spans="3:25" ht="19" hidden="1">
      <c r="C11527" s="933"/>
      <c r="D11527" s="933"/>
      <c r="E11527" s="19"/>
      <c r="I11527" s="100"/>
      <c r="M11527" s="100"/>
      <c r="Q11527" s="99"/>
      <c r="R11527" s="340"/>
      <c r="S11527" s="119"/>
      <c r="T11527" s="123"/>
      <c r="U11527" s="119"/>
      <c r="V11527" s="99"/>
      <c r="W11527" s="127"/>
      <c r="X11527" s="99"/>
      <c r="Y11527" s="127"/>
    </row>
    <row r="11528" spans="3:25" ht="19" hidden="1">
      <c r="C11528" s="933"/>
      <c r="D11528" s="933"/>
      <c r="E11528" s="19"/>
      <c r="I11528" s="100"/>
      <c r="M11528" s="100"/>
      <c r="Q11528" s="99"/>
      <c r="R11528" s="340"/>
      <c r="S11528" s="119"/>
      <c r="T11528" s="123"/>
      <c r="U11528" s="119"/>
      <c r="V11528" s="99"/>
      <c r="W11528" s="127"/>
      <c r="X11528" s="99"/>
      <c r="Y11528" s="127"/>
    </row>
    <row r="11529" spans="3:25" ht="19" hidden="1">
      <c r="C11529" s="933"/>
      <c r="D11529" s="933"/>
      <c r="E11529" s="19"/>
      <c r="I11529" s="100"/>
      <c r="M11529" s="100"/>
      <c r="Q11529" s="99"/>
      <c r="R11529" s="340"/>
      <c r="S11529" s="119"/>
      <c r="T11529" s="123"/>
      <c r="U11529" s="119"/>
      <c r="V11529" s="99"/>
      <c r="W11529" s="127"/>
      <c r="X11529" s="99"/>
      <c r="Y11529" s="127"/>
    </row>
    <row r="11530" spans="3:25" ht="19" hidden="1">
      <c r="C11530" s="933"/>
      <c r="D11530" s="933"/>
      <c r="E11530" s="19"/>
      <c r="I11530" s="100"/>
      <c r="M11530" s="100"/>
      <c r="Q11530" s="99"/>
      <c r="R11530" s="340"/>
      <c r="S11530" s="119"/>
      <c r="T11530" s="123"/>
      <c r="U11530" s="119"/>
      <c r="V11530" s="99"/>
      <c r="W11530" s="127"/>
      <c r="X11530" s="99"/>
      <c r="Y11530" s="127"/>
    </row>
    <row r="11531" spans="3:25" ht="19" hidden="1">
      <c r="C11531" s="933"/>
      <c r="D11531" s="933"/>
      <c r="E11531" s="19"/>
      <c r="I11531" s="100"/>
      <c r="M11531" s="100"/>
      <c r="Q11531" s="99"/>
      <c r="R11531" s="340"/>
      <c r="S11531" s="119"/>
      <c r="T11531" s="123"/>
      <c r="U11531" s="119"/>
      <c r="V11531" s="99"/>
      <c r="W11531" s="127"/>
      <c r="X11531" s="99"/>
      <c r="Y11531" s="127"/>
    </row>
    <row r="11532" spans="3:25" ht="19" hidden="1">
      <c r="C11532" s="933"/>
      <c r="D11532" s="933"/>
      <c r="E11532" s="19"/>
      <c r="I11532" s="100"/>
      <c r="M11532" s="100"/>
      <c r="Q11532" s="99"/>
      <c r="R11532" s="340"/>
      <c r="S11532" s="119"/>
      <c r="T11532" s="123"/>
      <c r="U11532" s="119"/>
      <c r="V11532" s="99"/>
      <c r="W11532" s="127"/>
      <c r="X11532" s="99"/>
      <c r="Y11532" s="127"/>
    </row>
    <row r="11533" spans="3:25" ht="19" hidden="1">
      <c r="C11533" s="933"/>
      <c r="D11533" s="933"/>
      <c r="E11533" s="19"/>
      <c r="I11533" s="100"/>
      <c r="M11533" s="100"/>
      <c r="Q11533" s="99"/>
      <c r="R11533" s="340"/>
      <c r="S11533" s="119"/>
      <c r="T11533" s="123"/>
      <c r="U11533" s="119"/>
      <c r="V11533" s="99"/>
      <c r="W11533" s="127"/>
      <c r="X11533" s="99"/>
      <c r="Y11533" s="127"/>
    </row>
    <row r="11534" spans="3:25" ht="19" hidden="1">
      <c r="C11534" s="933"/>
      <c r="D11534" s="933"/>
      <c r="E11534" s="19"/>
      <c r="I11534" s="100"/>
      <c r="M11534" s="100"/>
      <c r="Q11534" s="99"/>
      <c r="R11534" s="340"/>
      <c r="S11534" s="119"/>
      <c r="T11534" s="123"/>
      <c r="U11534" s="119"/>
      <c r="V11534" s="99"/>
      <c r="W11534" s="127"/>
      <c r="X11534" s="99"/>
      <c r="Y11534" s="127"/>
    </row>
    <row r="11535" spans="3:25" ht="19" hidden="1">
      <c r="C11535" s="933"/>
      <c r="D11535" s="933"/>
      <c r="E11535" s="19"/>
      <c r="I11535" s="100"/>
      <c r="M11535" s="100"/>
      <c r="Q11535" s="99"/>
      <c r="R11535" s="340"/>
      <c r="S11535" s="119"/>
      <c r="T11535" s="123"/>
      <c r="U11535" s="119"/>
      <c r="V11535" s="99"/>
      <c r="W11535" s="127"/>
      <c r="X11535" s="99"/>
      <c r="Y11535" s="127"/>
    </row>
    <row r="11536" spans="3:25" ht="19" hidden="1">
      <c r="C11536" s="933"/>
      <c r="D11536" s="933"/>
      <c r="E11536" s="19"/>
      <c r="I11536" s="100"/>
      <c r="M11536" s="100"/>
      <c r="Q11536" s="99"/>
      <c r="R11536" s="340"/>
      <c r="S11536" s="119"/>
      <c r="T11536" s="123"/>
      <c r="U11536" s="119"/>
      <c r="V11536" s="99"/>
      <c r="W11536" s="127"/>
      <c r="X11536" s="99"/>
      <c r="Y11536" s="127"/>
    </row>
    <row r="11537" spans="3:25" ht="19" hidden="1">
      <c r="C11537" s="933"/>
      <c r="D11537" s="933"/>
      <c r="E11537" s="19"/>
      <c r="I11537" s="100"/>
      <c r="M11537" s="100"/>
      <c r="Q11537" s="99"/>
      <c r="R11537" s="340"/>
      <c r="S11537" s="119"/>
      <c r="T11537" s="123"/>
      <c r="U11537" s="119"/>
      <c r="V11537" s="99"/>
      <c r="W11537" s="127"/>
      <c r="X11537" s="99"/>
      <c r="Y11537" s="127"/>
    </row>
    <row r="11538" spans="3:25" ht="19" hidden="1">
      <c r="C11538" s="933"/>
      <c r="D11538" s="933"/>
      <c r="E11538" s="19"/>
      <c r="I11538" s="100"/>
      <c r="M11538" s="100"/>
      <c r="Q11538" s="99"/>
      <c r="R11538" s="340"/>
      <c r="S11538" s="119"/>
      <c r="T11538" s="123"/>
      <c r="U11538" s="119"/>
      <c r="V11538" s="99"/>
      <c r="W11538" s="127"/>
      <c r="X11538" s="99"/>
      <c r="Y11538" s="127"/>
    </row>
    <row r="11539" spans="3:25" ht="19" hidden="1">
      <c r="C11539" s="933"/>
      <c r="D11539" s="933"/>
      <c r="E11539" s="19"/>
      <c r="I11539" s="100"/>
      <c r="M11539" s="100"/>
      <c r="Q11539" s="99"/>
      <c r="R11539" s="340"/>
      <c r="S11539" s="119"/>
      <c r="T11539" s="123"/>
      <c r="U11539" s="119"/>
      <c r="V11539" s="99"/>
      <c r="W11539" s="127"/>
      <c r="X11539" s="99"/>
      <c r="Y11539" s="127"/>
    </row>
    <row r="11540" spans="3:25" ht="19" hidden="1">
      <c r="C11540" s="933"/>
      <c r="D11540" s="933"/>
      <c r="E11540" s="19"/>
      <c r="I11540" s="100"/>
      <c r="M11540" s="100"/>
      <c r="Q11540" s="99"/>
      <c r="R11540" s="340"/>
      <c r="S11540" s="119"/>
      <c r="T11540" s="123"/>
      <c r="U11540" s="119"/>
      <c r="V11540" s="99"/>
      <c r="W11540" s="127"/>
      <c r="X11540" s="99"/>
      <c r="Y11540" s="127"/>
    </row>
    <row r="11541" spans="3:25" ht="19" hidden="1">
      <c r="C11541" s="933"/>
      <c r="D11541" s="933"/>
      <c r="E11541" s="19"/>
      <c r="I11541" s="100"/>
      <c r="M11541" s="100"/>
      <c r="Q11541" s="99"/>
      <c r="R11541" s="340"/>
      <c r="S11541" s="119"/>
      <c r="T11541" s="123"/>
      <c r="U11541" s="119"/>
      <c r="V11541" s="99"/>
      <c r="W11541" s="127"/>
      <c r="X11541" s="99"/>
      <c r="Y11541" s="127"/>
    </row>
    <row r="11542" spans="3:25" ht="19" hidden="1">
      <c r="C11542" s="933"/>
      <c r="D11542" s="933"/>
      <c r="E11542" s="19"/>
      <c r="I11542" s="100"/>
      <c r="M11542" s="100"/>
      <c r="Q11542" s="99"/>
      <c r="R11542" s="340"/>
      <c r="S11542" s="119"/>
      <c r="T11542" s="123"/>
      <c r="U11542" s="119"/>
      <c r="V11542" s="99"/>
      <c r="W11542" s="127"/>
      <c r="X11542" s="99"/>
      <c r="Y11542" s="127"/>
    </row>
    <row r="11543" spans="3:25" ht="19" hidden="1">
      <c r="C11543" s="933"/>
      <c r="D11543" s="933"/>
      <c r="E11543" s="19"/>
      <c r="I11543" s="100"/>
      <c r="M11543" s="100"/>
      <c r="Q11543" s="99"/>
      <c r="R11543" s="340"/>
      <c r="S11543" s="119"/>
      <c r="T11543" s="123"/>
      <c r="U11543" s="119"/>
      <c r="V11543" s="99"/>
      <c r="W11543" s="127"/>
      <c r="X11543" s="99"/>
      <c r="Y11543" s="127"/>
    </row>
    <row r="11544" spans="3:25" ht="19" hidden="1">
      <c r="C11544" s="933"/>
      <c r="D11544" s="933"/>
      <c r="E11544" s="19"/>
      <c r="I11544" s="100"/>
      <c r="M11544" s="100"/>
      <c r="Q11544" s="99"/>
      <c r="R11544" s="340"/>
      <c r="S11544" s="119"/>
      <c r="T11544" s="123"/>
      <c r="U11544" s="119"/>
      <c r="V11544" s="99"/>
      <c r="W11544" s="127"/>
      <c r="X11544" s="99"/>
      <c r="Y11544" s="127"/>
    </row>
    <row r="11545" spans="3:25" ht="19" hidden="1">
      <c r="C11545" s="933"/>
      <c r="D11545" s="933"/>
      <c r="E11545" s="19"/>
      <c r="I11545" s="100"/>
      <c r="M11545" s="100"/>
      <c r="Q11545" s="99"/>
      <c r="R11545" s="340"/>
      <c r="S11545" s="119"/>
      <c r="T11545" s="123"/>
      <c r="U11545" s="119"/>
      <c r="V11545" s="99"/>
      <c r="W11545" s="127"/>
      <c r="X11545" s="99"/>
      <c r="Y11545" s="127"/>
    </row>
    <row r="11546" spans="3:25" ht="19" hidden="1">
      <c r="C11546" s="933"/>
      <c r="D11546" s="933"/>
      <c r="E11546" s="19"/>
      <c r="I11546" s="100"/>
      <c r="M11546" s="100"/>
      <c r="Q11546" s="99"/>
      <c r="R11546" s="340"/>
      <c r="S11546" s="119"/>
      <c r="T11546" s="123"/>
      <c r="U11546" s="119"/>
      <c r="V11546" s="99"/>
      <c r="W11546" s="127"/>
      <c r="X11546" s="99"/>
      <c r="Y11546" s="127"/>
    </row>
    <row r="11547" spans="3:25" ht="19" hidden="1">
      <c r="C11547" s="933"/>
      <c r="D11547" s="933"/>
      <c r="E11547" s="19"/>
      <c r="I11547" s="100"/>
      <c r="M11547" s="100"/>
      <c r="Q11547" s="99"/>
      <c r="R11547" s="340"/>
      <c r="S11547" s="119"/>
      <c r="T11547" s="123"/>
      <c r="U11547" s="119"/>
      <c r="V11547" s="99"/>
      <c r="W11547" s="127"/>
      <c r="X11547" s="99"/>
      <c r="Y11547" s="127"/>
    </row>
    <row r="11548" spans="3:25" ht="19" hidden="1">
      <c r="C11548" s="933"/>
      <c r="D11548" s="933"/>
      <c r="E11548" s="19"/>
      <c r="I11548" s="100"/>
      <c r="M11548" s="100"/>
      <c r="Q11548" s="99"/>
      <c r="R11548" s="340"/>
      <c r="S11548" s="119"/>
      <c r="T11548" s="123"/>
      <c r="U11548" s="119"/>
      <c r="V11548" s="99"/>
      <c r="W11548" s="127"/>
      <c r="X11548" s="99"/>
      <c r="Y11548" s="127"/>
    </row>
    <row r="11549" spans="3:25" ht="19" hidden="1">
      <c r="C11549" s="933"/>
      <c r="D11549" s="933"/>
      <c r="E11549" s="19"/>
      <c r="I11549" s="100"/>
      <c r="M11549" s="100"/>
      <c r="Q11549" s="99"/>
      <c r="R11549" s="340"/>
      <c r="S11549" s="119"/>
      <c r="T11549" s="123"/>
      <c r="U11549" s="119"/>
      <c r="V11549" s="99"/>
      <c r="W11549" s="127"/>
      <c r="X11549" s="99"/>
      <c r="Y11549" s="127"/>
    </row>
    <row r="11550" spans="3:25" ht="19" hidden="1">
      <c r="C11550" s="933"/>
      <c r="D11550" s="933"/>
      <c r="E11550" s="19"/>
      <c r="I11550" s="100"/>
      <c r="M11550" s="100"/>
      <c r="Q11550" s="99"/>
      <c r="R11550" s="340"/>
      <c r="S11550" s="119"/>
      <c r="T11550" s="123"/>
      <c r="U11550" s="119"/>
      <c r="V11550" s="99"/>
      <c r="W11550" s="127"/>
      <c r="X11550" s="99"/>
      <c r="Y11550" s="127"/>
    </row>
    <row r="11551" spans="3:25" ht="19" hidden="1">
      <c r="C11551" s="933"/>
      <c r="D11551" s="933"/>
      <c r="E11551" s="19"/>
      <c r="I11551" s="100"/>
      <c r="M11551" s="100"/>
      <c r="Q11551" s="99"/>
      <c r="R11551" s="340"/>
      <c r="S11551" s="119"/>
      <c r="T11551" s="123"/>
      <c r="U11551" s="119"/>
      <c r="V11551" s="99"/>
      <c r="W11551" s="127"/>
      <c r="X11551" s="99"/>
      <c r="Y11551" s="127"/>
    </row>
    <row r="11552" spans="3:25" ht="19" hidden="1">
      <c r="C11552" s="933"/>
      <c r="D11552" s="933"/>
      <c r="E11552" s="19"/>
      <c r="I11552" s="100"/>
      <c r="M11552" s="100"/>
      <c r="Q11552" s="99"/>
      <c r="R11552" s="340"/>
      <c r="S11552" s="119"/>
      <c r="T11552" s="123"/>
      <c r="U11552" s="119"/>
      <c r="V11552" s="99"/>
      <c r="W11552" s="127"/>
      <c r="X11552" s="99"/>
      <c r="Y11552" s="127"/>
    </row>
    <row r="11553" spans="3:25" ht="19" hidden="1">
      <c r="C11553" s="933"/>
      <c r="D11553" s="933"/>
      <c r="E11553" s="19"/>
      <c r="I11553" s="100"/>
      <c r="M11553" s="100"/>
      <c r="Q11553" s="99"/>
      <c r="R11553" s="340"/>
      <c r="S11553" s="119"/>
      <c r="T11553" s="123"/>
      <c r="U11553" s="119"/>
      <c r="V11553" s="99"/>
      <c r="W11553" s="127"/>
      <c r="X11553" s="99"/>
      <c r="Y11553" s="127"/>
    </row>
    <row r="11554" spans="3:25" ht="19" hidden="1">
      <c r="C11554" s="933"/>
      <c r="D11554" s="933"/>
      <c r="E11554" s="19"/>
      <c r="I11554" s="100"/>
      <c r="M11554" s="100"/>
      <c r="Q11554" s="99"/>
      <c r="R11554" s="340"/>
      <c r="S11554" s="119"/>
      <c r="T11554" s="123"/>
      <c r="U11554" s="119"/>
      <c r="V11554" s="99"/>
      <c r="W11554" s="127"/>
      <c r="X11554" s="99"/>
      <c r="Y11554" s="127"/>
    </row>
    <row r="11555" spans="3:25" ht="19" hidden="1">
      <c r="C11555" s="933"/>
      <c r="D11555" s="933"/>
      <c r="E11555" s="19"/>
      <c r="I11555" s="100"/>
      <c r="M11555" s="100"/>
      <c r="Q11555" s="99"/>
      <c r="R11555" s="340"/>
      <c r="S11555" s="119"/>
      <c r="T11555" s="123"/>
      <c r="U11555" s="119"/>
      <c r="V11555" s="99"/>
      <c r="W11555" s="127"/>
      <c r="X11555" s="99"/>
      <c r="Y11555" s="127"/>
    </row>
    <row r="11556" spans="3:25" ht="19" hidden="1">
      <c r="C11556" s="933"/>
      <c r="D11556" s="933"/>
      <c r="E11556" s="19"/>
      <c r="I11556" s="100"/>
      <c r="M11556" s="100"/>
      <c r="Q11556" s="99"/>
      <c r="R11556" s="340"/>
      <c r="S11556" s="119"/>
      <c r="T11556" s="123"/>
      <c r="U11556" s="119"/>
      <c r="V11556" s="99"/>
      <c r="W11556" s="127"/>
      <c r="X11556" s="99"/>
      <c r="Y11556" s="127"/>
    </row>
    <row r="11557" spans="3:25" ht="19" hidden="1">
      <c r="C11557" s="933"/>
      <c r="D11557" s="933"/>
      <c r="E11557" s="19"/>
      <c r="I11557" s="100"/>
      <c r="M11557" s="100"/>
      <c r="Q11557" s="99"/>
      <c r="R11557" s="340"/>
      <c r="S11557" s="119"/>
      <c r="T11557" s="123"/>
      <c r="U11557" s="119"/>
      <c r="V11557" s="99"/>
      <c r="W11557" s="127"/>
      <c r="X11557" s="99"/>
      <c r="Y11557" s="127"/>
    </row>
    <row r="11558" spans="3:25" ht="19" hidden="1">
      <c r="C11558" s="933"/>
      <c r="D11558" s="933"/>
      <c r="E11558" s="19"/>
      <c r="I11558" s="100"/>
      <c r="M11558" s="100"/>
      <c r="Q11558" s="99"/>
      <c r="R11558" s="340"/>
      <c r="S11558" s="119"/>
      <c r="T11558" s="123"/>
      <c r="U11558" s="119"/>
      <c r="V11558" s="99"/>
      <c r="W11558" s="127"/>
      <c r="X11558" s="99"/>
      <c r="Y11558" s="127"/>
    </row>
    <row r="11559" spans="3:25" ht="19" hidden="1">
      <c r="C11559" s="933"/>
      <c r="D11559" s="933"/>
      <c r="E11559" s="19"/>
      <c r="I11559" s="100"/>
      <c r="M11559" s="100"/>
      <c r="Q11559" s="99"/>
      <c r="R11559" s="340"/>
      <c r="S11559" s="119"/>
      <c r="T11559" s="123"/>
      <c r="U11559" s="119"/>
      <c r="V11559" s="99"/>
      <c r="W11559" s="127"/>
      <c r="X11559" s="99"/>
      <c r="Y11559" s="127"/>
    </row>
    <row r="11560" spans="3:25" ht="19" hidden="1">
      <c r="C11560" s="933"/>
      <c r="D11560" s="933"/>
      <c r="E11560" s="19"/>
      <c r="I11560" s="100"/>
      <c r="M11560" s="100"/>
      <c r="Q11560" s="99"/>
      <c r="R11560" s="340"/>
      <c r="S11560" s="119"/>
      <c r="T11560" s="123"/>
      <c r="U11560" s="119"/>
      <c r="V11560" s="99"/>
      <c r="W11560" s="127"/>
      <c r="X11560" s="99"/>
      <c r="Y11560" s="127"/>
    </row>
    <row r="11561" spans="3:25" ht="19" hidden="1">
      <c r="C11561" s="933"/>
      <c r="D11561" s="933"/>
      <c r="E11561" s="19"/>
      <c r="I11561" s="100"/>
      <c r="M11561" s="100"/>
      <c r="Q11561" s="99"/>
      <c r="R11561" s="340"/>
      <c r="S11561" s="119"/>
      <c r="T11561" s="123"/>
      <c r="U11561" s="119"/>
      <c r="V11561" s="99"/>
      <c r="W11561" s="127"/>
      <c r="X11561" s="99"/>
      <c r="Y11561" s="127"/>
    </row>
    <row r="11562" spans="3:25" ht="19" hidden="1">
      <c r="C11562" s="933"/>
      <c r="D11562" s="933"/>
      <c r="E11562" s="19"/>
      <c r="I11562" s="100"/>
      <c r="M11562" s="100"/>
      <c r="Q11562" s="99"/>
      <c r="R11562" s="340"/>
      <c r="S11562" s="119"/>
      <c r="T11562" s="123"/>
      <c r="U11562" s="119"/>
      <c r="V11562" s="99"/>
      <c r="W11562" s="127"/>
      <c r="X11562" s="99"/>
      <c r="Y11562" s="127"/>
    </row>
    <row r="11563" spans="3:25" ht="19" hidden="1">
      <c r="C11563" s="933"/>
      <c r="D11563" s="933"/>
      <c r="E11563" s="19"/>
      <c r="I11563" s="100"/>
      <c r="M11563" s="100"/>
      <c r="Q11563" s="99"/>
      <c r="R11563" s="340"/>
      <c r="S11563" s="119"/>
      <c r="T11563" s="123"/>
      <c r="U11563" s="119"/>
      <c r="V11563" s="99"/>
      <c r="W11563" s="127"/>
      <c r="X11563" s="99"/>
      <c r="Y11563" s="127"/>
    </row>
    <row r="11564" spans="3:25" ht="19" hidden="1">
      <c r="C11564" s="933"/>
      <c r="D11564" s="933"/>
      <c r="E11564" s="19"/>
      <c r="I11564" s="100"/>
      <c r="M11564" s="100"/>
      <c r="Q11564" s="99"/>
      <c r="R11564" s="340"/>
      <c r="S11564" s="119"/>
      <c r="T11564" s="123"/>
      <c r="U11564" s="119"/>
      <c r="V11564" s="99"/>
      <c r="W11564" s="127"/>
      <c r="X11564" s="99"/>
      <c r="Y11564" s="127"/>
    </row>
    <row r="11565" spans="3:25" ht="19" hidden="1">
      <c r="C11565" s="933"/>
      <c r="D11565" s="933"/>
      <c r="E11565" s="19"/>
      <c r="I11565" s="100"/>
      <c r="M11565" s="100"/>
      <c r="Q11565" s="99"/>
      <c r="R11565" s="340"/>
      <c r="S11565" s="119"/>
      <c r="T11565" s="123"/>
      <c r="U11565" s="119"/>
      <c r="V11565" s="99"/>
      <c r="W11565" s="127"/>
      <c r="X11565" s="99"/>
      <c r="Y11565" s="127"/>
    </row>
    <row r="11566" spans="3:25" ht="19" hidden="1">
      <c r="C11566" s="933"/>
      <c r="D11566" s="933"/>
      <c r="E11566" s="19"/>
      <c r="I11566" s="100"/>
      <c r="M11566" s="100"/>
      <c r="Q11566" s="99"/>
      <c r="R11566" s="340"/>
      <c r="S11566" s="119"/>
      <c r="T11566" s="123"/>
      <c r="U11566" s="119"/>
      <c r="V11566" s="99"/>
      <c r="W11566" s="127"/>
      <c r="X11566" s="99"/>
      <c r="Y11566" s="127"/>
    </row>
    <row r="11567" spans="3:25" ht="19" hidden="1">
      <c r="C11567" s="933"/>
      <c r="D11567" s="933"/>
      <c r="E11567" s="19"/>
      <c r="I11567" s="100"/>
      <c r="M11567" s="100"/>
      <c r="Q11567" s="99"/>
      <c r="R11567" s="340"/>
      <c r="S11567" s="119"/>
      <c r="T11567" s="123"/>
      <c r="U11567" s="119"/>
      <c r="V11567" s="99"/>
      <c r="W11567" s="127"/>
      <c r="X11567" s="99"/>
      <c r="Y11567" s="127"/>
    </row>
    <row r="11568" spans="3:25" ht="19" hidden="1">
      <c r="C11568" s="933"/>
      <c r="D11568" s="933"/>
      <c r="E11568" s="19"/>
      <c r="I11568" s="100"/>
      <c r="M11568" s="100"/>
      <c r="Q11568" s="99"/>
      <c r="R11568" s="340"/>
      <c r="S11568" s="119"/>
      <c r="T11568" s="123"/>
      <c r="U11568" s="119"/>
      <c r="V11568" s="99"/>
      <c r="W11568" s="127"/>
      <c r="X11568" s="99"/>
      <c r="Y11568" s="127"/>
    </row>
    <row r="11569" spans="3:25" ht="19" hidden="1">
      <c r="C11569" s="933"/>
      <c r="D11569" s="933"/>
      <c r="E11569" s="19"/>
      <c r="I11569" s="100"/>
      <c r="M11569" s="100"/>
      <c r="Q11569" s="99"/>
      <c r="R11569" s="340"/>
      <c r="S11569" s="119"/>
      <c r="T11569" s="123"/>
      <c r="U11569" s="119"/>
      <c r="V11569" s="99"/>
      <c r="W11569" s="127"/>
      <c r="X11569" s="99"/>
      <c r="Y11569" s="127"/>
    </row>
    <row r="11570" spans="3:25" ht="19" hidden="1">
      <c r="C11570" s="933"/>
      <c r="D11570" s="933"/>
      <c r="E11570" s="19"/>
      <c r="I11570" s="100"/>
      <c r="M11570" s="100"/>
      <c r="Q11570" s="99"/>
      <c r="R11570" s="340"/>
      <c r="S11570" s="119"/>
      <c r="T11570" s="123"/>
      <c r="U11570" s="119"/>
      <c r="V11570" s="99"/>
      <c r="W11570" s="127"/>
      <c r="X11570" s="99"/>
      <c r="Y11570" s="127"/>
    </row>
    <row r="11571" spans="3:25" ht="19" hidden="1">
      <c r="C11571" s="933"/>
      <c r="D11571" s="933"/>
      <c r="E11571" s="19"/>
      <c r="I11571" s="100"/>
      <c r="M11571" s="100"/>
      <c r="Q11571" s="99"/>
      <c r="R11571" s="340"/>
      <c r="S11571" s="119"/>
      <c r="T11571" s="123"/>
      <c r="U11571" s="119"/>
      <c r="V11571" s="99"/>
      <c r="W11571" s="127"/>
      <c r="X11571" s="99"/>
      <c r="Y11571" s="127"/>
    </row>
    <row r="11572" spans="3:25" ht="19" hidden="1">
      <c r="C11572" s="933"/>
      <c r="D11572" s="933"/>
      <c r="E11572" s="19"/>
      <c r="I11572" s="100"/>
      <c r="M11572" s="100"/>
      <c r="Q11572" s="99"/>
      <c r="R11572" s="340"/>
      <c r="S11572" s="119"/>
      <c r="T11572" s="123"/>
      <c r="U11572" s="119"/>
      <c r="V11572" s="99"/>
      <c r="W11572" s="127"/>
      <c r="X11572" s="99"/>
      <c r="Y11572" s="127"/>
    </row>
    <row r="11573" spans="3:25" ht="19" hidden="1">
      <c r="C11573" s="933"/>
      <c r="D11573" s="933"/>
      <c r="E11573" s="19"/>
      <c r="I11573" s="100"/>
      <c r="M11573" s="100"/>
      <c r="Q11573" s="99"/>
      <c r="R11573" s="340"/>
      <c r="S11573" s="119"/>
      <c r="T11573" s="123"/>
      <c r="U11573" s="119"/>
      <c r="V11573" s="99"/>
      <c r="W11573" s="127"/>
      <c r="X11573" s="99"/>
      <c r="Y11573" s="127"/>
    </row>
    <row r="11574" spans="3:25" ht="19" hidden="1">
      <c r="C11574" s="933"/>
      <c r="D11574" s="933"/>
      <c r="E11574" s="19"/>
      <c r="I11574" s="100"/>
      <c r="M11574" s="100"/>
      <c r="Q11574" s="99"/>
      <c r="R11574" s="340"/>
      <c r="S11574" s="119"/>
      <c r="T11574" s="123"/>
      <c r="U11574" s="119"/>
      <c r="V11574" s="99"/>
      <c r="W11574" s="127"/>
      <c r="X11574" s="99"/>
      <c r="Y11574" s="127"/>
    </row>
    <row r="11575" spans="3:25" ht="19" hidden="1">
      <c r="C11575" s="933"/>
      <c r="D11575" s="933"/>
      <c r="E11575" s="19"/>
      <c r="I11575" s="100"/>
      <c r="M11575" s="100"/>
      <c r="Q11575" s="99"/>
      <c r="R11575" s="340"/>
      <c r="S11575" s="119"/>
      <c r="T11575" s="123"/>
      <c r="U11575" s="119"/>
      <c r="V11575" s="99"/>
      <c r="W11575" s="127"/>
      <c r="X11575" s="99"/>
      <c r="Y11575" s="127"/>
    </row>
    <row r="11576" spans="3:25" ht="19" hidden="1">
      <c r="C11576" s="933"/>
      <c r="D11576" s="933"/>
      <c r="E11576" s="19"/>
      <c r="I11576" s="100"/>
      <c r="M11576" s="100"/>
      <c r="Q11576" s="99"/>
      <c r="R11576" s="340"/>
      <c r="S11576" s="119"/>
      <c r="T11576" s="123"/>
      <c r="U11576" s="119"/>
      <c r="V11576" s="99"/>
      <c r="W11576" s="127"/>
      <c r="X11576" s="99"/>
      <c r="Y11576" s="127"/>
    </row>
    <row r="11577" spans="3:25" ht="19" hidden="1">
      <c r="C11577" s="933"/>
      <c r="D11577" s="933"/>
      <c r="E11577" s="19"/>
      <c r="I11577" s="100"/>
      <c r="M11577" s="100"/>
      <c r="Q11577" s="99"/>
      <c r="R11577" s="340"/>
      <c r="S11577" s="119"/>
      <c r="T11577" s="123"/>
      <c r="U11577" s="119"/>
      <c r="V11577" s="99"/>
      <c r="W11577" s="127"/>
      <c r="X11577" s="99"/>
      <c r="Y11577" s="127"/>
    </row>
    <row r="11578" spans="3:25" ht="19" hidden="1">
      <c r="C11578" s="933"/>
      <c r="D11578" s="933"/>
      <c r="E11578" s="19"/>
      <c r="I11578" s="100"/>
      <c r="M11578" s="100"/>
      <c r="Q11578" s="99"/>
      <c r="R11578" s="340"/>
      <c r="S11578" s="119"/>
      <c r="T11578" s="123"/>
      <c r="U11578" s="119"/>
      <c r="V11578" s="99"/>
      <c r="W11578" s="127"/>
      <c r="X11578" s="99"/>
      <c r="Y11578" s="127"/>
    </row>
    <row r="11579" spans="3:25" ht="19" hidden="1">
      <c r="C11579" s="933"/>
      <c r="D11579" s="933"/>
      <c r="E11579" s="19"/>
      <c r="I11579" s="100"/>
      <c r="M11579" s="100"/>
      <c r="Q11579" s="99"/>
      <c r="R11579" s="340"/>
      <c r="S11579" s="119"/>
      <c r="T11579" s="123"/>
      <c r="U11579" s="119"/>
      <c r="V11579" s="99"/>
      <c r="W11579" s="127"/>
      <c r="X11579" s="99"/>
      <c r="Y11579" s="127"/>
    </row>
    <row r="11580" spans="3:25" ht="19" hidden="1">
      <c r="C11580" s="933"/>
      <c r="D11580" s="933"/>
      <c r="E11580" s="19"/>
      <c r="I11580" s="100"/>
      <c r="M11580" s="100"/>
      <c r="Q11580" s="99"/>
      <c r="R11580" s="340"/>
      <c r="S11580" s="119"/>
      <c r="T11580" s="123"/>
      <c r="U11580" s="119"/>
      <c r="V11580" s="99"/>
      <c r="W11580" s="127"/>
      <c r="X11580" s="99"/>
      <c r="Y11580" s="127"/>
    </row>
    <row r="11581" spans="3:25" ht="19" hidden="1">
      <c r="C11581" s="933"/>
      <c r="D11581" s="933"/>
      <c r="E11581" s="19"/>
      <c r="I11581" s="100"/>
      <c r="M11581" s="100"/>
      <c r="Q11581" s="99"/>
      <c r="R11581" s="340"/>
      <c r="S11581" s="119"/>
      <c r="T11581" s="123"/>
      <c r="U11581" s="119"/>
      <c r="V11581" s="99"/>
      <c r="W11581" s="127"/>
      <c r="X11581" s="99"/>
      <c r="Y11581" s="127"/>
    </row>
    <row r="11582" spans="3:25" ht="19" hidden="1">
      <c r="C11582" s="933"/>
      <c r="D11582" s="933"/>
      <c r="E11582" s="19"/>
      <c r="I11582" s="100"/>
      <c r="M11582" s="100"/>
      <c r="Q11582" s="99"/>
      <c r="R11582" s="340"/>
      <c r="S11582" s="119"/>
      <c r="T11582" s="123"/>
      <c r="U11582" s="119"/>
      <c r="V11582" s="99"/>
      <c r="W11582" s="127"/>
      <c r="X11582" s="99"/>
      <c r="Y11582" s="127"/>
    </row>
    <row r="11583" spans="3:25" ht="19" hidden="1">
      <c r="C11583" s="933"/>
      <c r="D11583" s="933"/>
      <c r="E11583" s="19"/>
      <c r="I11583" s="100"/>
      <c r="M11583" s="100"/>
      <c r="Q11583" s="99"/>
      <c r="R11583" s="340"/>
      <c r="S11583" s="119"/>
      <c r="T11583" s="123"/>
      <c r="U11583" s="119"/>
      <c r="V11583" s="99"/>
      <c r="W11583" s="127"/>
      <c r="X11583" s="99"/>
      <c r="Y11583" s="127"/>
    </row>
    <row r="11584" spans="3:25" ht="19" hidden="1">
      <c r="C11584" s="933"/>
      <c r="D11584" s="933"/>
      <c r="E11584" s="19"/>
      <c r="I11584" s="100"/>
      <c r="M11584" s="100"/>
      <c r="Q11584" s="99"/>
      <c r="R11584" s="340"/>
      <c r="S11584" s="119"/>
      <c r="T11584" s="123"/>
      <c r="U11584" s="119"/>
      <c r="V11584" s="99"/>
      <c r="W11584" s="127"/>
      <c r="X11584" s="99"/>
      <c r="Y11584" s="127"/>
    </row>
    <row r="11585" spans="3:25" ht="19" hidden="1">
      <c r="C11585" s="933"/>
      <c r="D11585" s="933"/>
      <c r="E11585" s="19"/>
      <c r="I11585" s="100"/>
      <c r="M11585" s="100"/>
      <c r="Q11585" s="99"/>
      <c r="R11585" s="340"/>
      <c r="S11585" s="119"/>
      <c r="T11585" s="123"/>
      <c r="U11585" s="119"/>
      <c r="V11585" s="99"/>
      <c r="W11585" s="127"/>
      <c r="X11585" s="99"/>
      <c r="Y11585" s="127"/>
    </row>
    <row r="11586" spans="3:25" ht="19" hidden="1">
      <c r="C11586" s="933"/>
      <c r="D11586" s="933"/>
      <c r="E11586" s="19"/>
      <c r="I11586" s="100"/>
      <c r="M11586" s="100"/>
      <c r="Q11586" s="99"/>
      <c r="R11586" s="340"/>
      <c r="S11586" s="119"/>
      <c r="T11586" s="123"/>
      <c r="U11586" s="119"/>
      <c r="V11586" s="99"/>
      <c r="W11586" s="127"/>
      <c r="X11586" s="99"/>
      <c r="Y11586" s="127"/>
    </row>
    <row r="11587" spans="3:25" ht="19" hidden="1">
      <c r="C11587" s="933"/>
      <c r="D11587" s="933"/>
      <c r="E11587" s="19"/>
      <c r="I11587" s="100"/>
      <c r="M11587" s="100"/>
      <c r="Q11587" s="99"/>
      <c r="R11587" s="340"/>
      <c r="S11587" s="119"/>
      <c r="T11587" s="123"/>
      <c r="U11587" s="119"/>
      <c r="V11587" s="99"/>
      <c r="W11587" s="127"/>
      <c r="X11587" s="99"/>
      <c r="Y11587" s="127"/>
    </row>
    <row r="11588" spans="3:25" ht="19" hidden="1">
      <c r="C11588" s="933"/>
      <c r="D11588" s="933"/>
      <c r="E11588" s="19"/>
      <c r="I11588" s="100"/>
      <c r="M11588" s="100"/>
      <c r="Q11588" s="99"/>
      <c r="R11588" s="340"/>
      <c r="S11588" s="119"/>
      <c r="T11588" s="123"/>
      <c r="U11588" s="119"/>
      <c r="V11588" s="99"/>
      <c r="W11588" s="127"/>
      <c r="X11588" s="99"/>
      <c r="Y11588" s="127"/>
    </row>
    <row r="11589" spans="3:25" ht="19" hidden="1">
      <c r="C11589" s="933"/>
      <c r="D11589" s="933"/>
      <c r="E11589" s="19"/>
      <c r="I11589" s="100"/>
      <c r="M11589" s="100"/>
      <c r="Q11589" s="99"/>
      <c r="R11589" s="340"/>
      <c r="S11589" s="119"/>
      <c r="T11589" s="123"/>
      <c r="U11589" s="119"/>
      <c r="V11589" s="99"/>
      <c r="W11589" s="127"/>
      <c r="X11589" s="99"/>
      <c r="Y11589" s="127"/>
    </row>
    <row r="11590" spans="3:25" ht="19" hidden="1">
      <c r="C11590" s="933"/>
      <c r="D11590" s="933"/>
      <c r="E11590" s="19"/>
      <c r="I11590" s="100"/>
      <c r="M11590" s="100"/>
      <c r="Q11590" s="99"/>
      <c r="R11590" s="340"/>
      <c r="S11590" s="119"/>
      <c r="T11590" s="123"/>
      <c r="U11590" s="119"/>
      <c r="V11590" s="99"/>
      <c r="W11590" s="127"/>
      <c r="X11590" s="99"/>
      <c r="Y11590" s="127"/>
    </row>
    <row r="11591" spans="3:25" ht="19" hidden="1">
      <c r="C11591" s="933"/>
      <c r="D11591" s="933"/>
      <c r="E11591" s="19"/>
      <c r="I11591" s="100"/>
      <c r="M11591" s="100"/>
      <c r="Q11591" s="99"/>
      <c r="R11591" s="340"/>
      <c r="S11591" s="119"/>
      <c r="T11591" s="123"/>
      <c r="U11591" s="119"/>
      <c r="V11591" s="99"/>
      <c r="W11591" s="127"/>
      <c r="X11591" s="99"/>
      <c r="Y11591" s="127"/>
    </row>
    <row r="11592" spans="3:25" ht="19" hidden="1">
      <c r="C11592" s="933"/>
      <c r="D11592" s="933"/>
      <c r="E11592" s="19"/>
      <c r="I11592" s="100"/>
      <c r="M11592" s="100"/>
      <c r="Q11592" s="99"/>
      <c r="R11592" s="340"/>
      <c r="S11592" s="119"/>
      <c r="T11592" s="123"/>
      <c r="U11592" s="119"/>
      <c r="V11592" s="99"/>
      <c r="W11592" s="127"/>
      <c r="X11592" s="99"/>
      <c r="Y11592" s="127"/>
    </row>
    <row r="11593" spans="3:25" ht="19" hidden="1">
      <c r="C11593" s="933"/>
      <c r="D11593" s="933"/>
      <c r="E11593" s="19"/>
      <c r="I11593" s="100"/>
      <c r="M11593" s="100"/>
      <c r="Q11593" s="99"/>
      <c r="R11593" s="340"/>
      <c r="S11593" s="119"/>
      <c r="T11593" s="123"/>
      <c r="U11593" s="119"/>
      <c r="V11593" s="99"/>
      <c r="W11593" s="127"/>
      <c r="X11593" s="99"/>
      <c r="Y11593" s="127"/>
    </row>
    <row r="11594" spans="3:25" ht="19" hidden="1">
      <c r="C11594" s="933"/>
      <c r="D11594" s="933"/>
      <c r="E11594" s="19"/>
      <c r="I11594" s="100"/>
      <c r="M11594" s="100"/>
      <c r="Q11594" s="99"/>
      <c r="R11594" s="340"/>
      <c r="S11594" s="119"/>
      <c r="T11594" s="123"/>
      <c r="U11594" s="119"/>
      <c r="V11594" s="99"/>
      <c r="W11594" s="127"/>
      <c r="X11594" s="99"/>
      <c r="Y11594" s="127"/>
    </row>
    <row r="11595" spans="3:25" ht="19" hidden="1">
      <c r="C11595" s="933"/>
      <c r="D11595" s="933"/>
      <c r="E11595" s="19"/>
      <c r="I11595" s="100"/>
      <c r="M11595" s="100"/>
      <c r="Q11595" s="99"/>
      <c r="R11595" s="340"/>
      <c r="S11595" s="119"/>
      <c r="T11595" s="123"/>
      <c r="U11595" s="119"/>
      <c r="V11595" s="99"/>
      <c r="W11595" s="127"/>
      <c r="X11595" s="99"/>
      <c r="Y11595" s="127"/>
    </row>
    <row r="11596" spans="3:25" ht="19" hidden="1">
      <c r="C11596" s="933"/>
      <c r="D11596" s="933"/>
      <c r="E11596" s="19"/>
      <c r="I11596" s="100"/>
      <c r="M11596" s="100"/>
      <c r="Q11596" s="99"/>
      <c r="R11596" s="340"/>
      <c r="S11596" s="119"/>
      <c r="T11596" s="123"/>
      <c r="U11596" s="119"/>
      <c r="V11596" s="99"/>
      <c r="W11596" s="127"/>
      <c r="X11596" s="99"/>
      <c r="Y11596" s="127"/>
    </row>
    <row r="11597" spans="3:25" ht="19" hidden="1">
      <c r="C11597" s="933"/>
      <c r="D11597" s="933"/>
      <c r="E11597" s="19"/>
      <c r="I11597" s="100"/>
      <c r="M11597" s="100"/>
      <c r="Q11597" s="99"/>
      <c r="R11597" s="340"/>
      <c r="S11597" s="119"/>
      <c r="T11597" s="123"/>
      <c r="U11597" s="119"/>
      <c r="V11597" s="99"/>
      <c r="W11597" s="127"/>
      <c r="X11597" s="99"/>
      <c r="Y11597" s="127"/>
    </row>
    <row r="11598" spans="3:25" ht="19" hidden="1">
      <c r="C11598" s="933"/>
      <c r="D11598" s="933"/>
      <c r="E11598" s="19"/>
      <c r="I11598" s="100"/>
      <c r="M11598" s="100"/>
      <c r="Q11598" s="99"/>
      <c r="R11598" s="340"/>
      <c r="S11598" s="119"/>
      <c r="T11598" s="123"/>
      <c r="U11598" s="119"/>
      <c r="V11598" s="99"/>
      <c r="W11598" s="127"/>
      <c r="X11598" s="99"/>
      <c r="Y11598" s="127"/>
    </row>
    <row r="11599" spans="3:25" ht="19" hidden="1">
      <c r="C11599" s="933"/>
      <c r="D11599" s="933"/>
      <c r="E11599" s="19"/>
      <c r="I11599" s="100"/>
      <c r="M11599" s="100"/>
      <c r="Q11599" s="99"/>
      <c r="R11599" s="340"/>
      <c r="S11599" s="119"/>
      <c r="T11599" s="123"/>
      <c r="U11599" s="119"/>
      <c r="V11599" s="99"/>
      <c r="W11599" s="127"/>
      <c r="X11599" s="99"/>
      <c r="Y11599" s="127"/>
    </row>
    <row r="11600" spans="3:25" ht="19" hidden="1">
      <c r="C11600" s="933"/>
      <c r="D11600" s="933"/>
      <c r="E11600" s="19"/>
      <c r="I11600" s="100"/>
      <c r="M11600" s="100"/>
      <c r="Q11600" s="99"/>
      <c r="R11600" s="340"/>
      <c r="S11600" s="119"/>
      <c r="T11600" s="123"/>
      <c r="U11600" s="119"/>
      <c r="V11600" s="99"/>
      <c r="W11600" s="127"/>
      <c r="X11600" s="99"/>
      <c r="Y11600" s="127"/>
    </row>
    <row r="11601" spans="3:25" ht="19" hidden="1">
      <c r="C11601" s="933"/>
      <c r="D11601" s="933"/>
      <c r="E11601" s="19"/>
      <c r="I11601" s="100"/>
      <c r="M11601" s="100"/>
      <c r="Q11601" s="99"/>
      <c r="R11601" s="340"/>
      <c r="S11601" s="119"/>
      <c r="T11601" s="123"/>
      <c r="U11601" s="119"/>
      <c r="V11601" s="99"/>
      <c r="W11601" s="127"/>
      <c r="X11601" s="99"/>
      <c r="Y11601" s="127"/>
    </row>
    <row r="11602" spans="3:25" ht="19" hidden="1">
      <c r="C11602" s="933"/>
      <c r="D11602" s="933"/>
      <c r="E11602" s="19"/>
      <c r="I11602" s="100"/>
      <c r="M11602" s="100"/>
      <c r="Q11602" s="99"/>
      <c r="R11602" s="340"/>
      <c r="S11602" s="119"/>
      <c r="T11602" s="123"/>
      <c r="U11602" s="119"/>
      <c r="V11602" s="99"/>
      <c r="W11602" s="127"/>
      <c r="X11602" s="99"/>
      <c r="Y11602" s="127"/>
    </row>
    <row r="11603" spans="3:25" ht="19" hidden="1">
      <c r="C11603" s="933"/>
      <c r="D11603" s="933"/>
      <c r="E11603" s="19"/>
      <c r="I11603" s="100"/>
      <c r="M11603" s="100"/>
      <c r="Q11603" s="99"/>
      <c r="R11603" s="340"/>
      <c r="S11603" s="119"/>
      <c r="T11603" s="123"/>
      <c r="U11603" s="119"/>
      <c r="V11603" s="99"/>
      <c r="W11603" s="127"/>
      <c r="X11603" s="99"/>
      <c r="Y11603" s="127"/>
    </row>
    <row r="11604" spans="3:25" ht="19" hidden="1">
      <c r="C11604" s="933"/>
      <c r="D11604" s="933"/>
      <c r="E11604" s="19"/>
      <c r="I11604" s="100"/>
      <c r="M11604" s="100"/>
      <c r="Q11604" s="99"/>
      <c r="R11604" s="340"/>
      <c r="S11604" s="119"/>
      <c r="T11604" s="123"/>
      <c r="U11604" s="119"/>
      <c r="V11604" s="99"/>
      <c r="W11604" s="127"/>
      <c r="X11604" s="99"/>
      <c r="Y11604" s="127"/>
    </row>
    <row r="11605" spans="3:25" ht="19" hidden="1">
      <c r="C11605" s="933"/>
      <c r="D11605" s="933"/>
      <c r="E11605" s="19"/>
      <c r="I11605" s="100"/>
      <c r="M11605" s="100"/>
      <c r="Q11605" s="99"/>
      <c r="R11605" s="340"/>
      <c r="S11605" s="119"/>
      <c r="T11605" s="123"/>
      <c r="U11605" s="119"/>
      <c r="V11605" s="99"/>
      <c r="W11605" s="127"/>
      <c r="X11605" s="99"/>
      <c r="Y11605" s="127"/>
    </row>
    <row r="11606" spans="3:25" ht="19" hidden="1">
      <c r="C11606" s="933"/>
      <c r="D11606" s="933"/>
      <c r="E11606" s="19"/>
      <c r="I11606" s="100"/>
      <c r="M11606" s="100"/>
      <c r="Q11606" s="99"/>
      <c r="R11606" s="340"/>
      <c r="S11606" s="119"/>
      <c r="T11606" s="123"/>
      <c r="U11606" s="119"/>
      <c r="V11606" s="99"/>
      <c r="W11606" s="127"/>
      <c r="X11606" s="99"/>
      <c r="Y11606" s="127"/>
    </row>
    <row r="11607" spans="3:25" ht="19" hidden="1">
      <c r="C11607" s="933"/>
      <c r="D11607" s="933"/>
      <c r="E11607" s="19"/>
      <c r="I11607" s="100"/>
      <c r="M11607" s="100"/>
      <c r="Q11607" s="99"/>
      <c r="R11607" s="340"/>
      <c r="S11607" s="119"/>
      <c r="T11607" s="123"/>
      <c r="U11607" s="119"/>
      <c r="V11607" s="99"/>
      <c r="W11607" s="127"/>
      <c r="X11607" s="99"/>
      <c r="Y11607" s="127"/>
    </row>
    <row r="11608" spans="3:25" ht="19" hidden="1">
      <c r="C11608" s="933"/>
      <c r="D11608" s="933"/>
      <c r="E11608" s="19"/>
      <c r="I11608" s="100"/>
      <c r="M11608" s="100"/>
      <c r="Q11608" s="99"/>
      <c r="R11608" s="340"/>
      <c r="S11608" s="119"/>
      <c r="T11608" s="123"/>
      <c r="U11608" s="119"/>
      <c r="V11608" s="99"/>
      <c r="W11608" s="127"/>
      <c r="X11608" s="99"/>
      <c r="Y11608" s="127"/>
    </row>
    <row r="11609" spans="3:25" ht="19" hidden="1">
      <c r="C11609" s="933"/>
      <c r="D11609" s="933"/>
      <c r="E11609" s="19"/>
      <c r="I11609" s="100"/>
      <c r="M11609" s="100"/>
      <c r="Q11609" s="99"/>
      <c r="R11609" s="340"/>
      <c r="S11609" s="119"/>
      <c r="T11609" s="123"/>
      <c r="U11609" s="119"/>
      <c r="V11609" s="99"/>
      <c r="W11609" s="127"/>
      <c r="X11609" s="99"/>
      <c r="Y11609" s="127"/>
    </row>
    <row r="11610" spans="3:25" ht="19" hidden="1">
      <c r="C11610" s="933"/>
      <c r="D11610" s="933"/>
      <c r="E11610" s="19"/>
      <c r="I11610" s="100"/>
      <c r="M11610" s="100"/>
      <c r="Q11610" s="99"/>
      <c r="R11610" s="340"/>
      <c r="S11610" s="119"/>
      <c r="T11610" s="123"/>
      <c r="U11610" s="119"/>
      <c r="V11610" s="99"/>
      <c r="W11610" s="127"/>
      <c r="X11610" s="99"/>
      <c r="Y11610" s="127"/>
    </row>
    <row r="11611" spans="3:25" ht="19" hidden="1">
      <c r="C11611" s="933"/>
      <c r="D11611" s="933"/>
      <c r="E11611" s="19"/>
      <c r="I11611" s="100"/>
      <c r="M11611" s="100"/>
      <c r="Q11611" s="99"/>
      <c r="R11611" s="340"/>
      <c r="S11611" s="119"/>
      <c r="T11611" s="123"/>
      <c r="U11611" s="119"/>
      <c r="V11611" s="99"/>
      <c r="W11611" s="127"/>
      <c r="X11611" s="99"/>
      <c r="Y11611" s="127"/>
    </row>
    <row r="11612" spans="3:25" ht="19" hidden="1">
      <c r="C11612" s="933"/>
      <c r="D11612" s="933"/>
      <c r="E11612" s="19"/>
      <c r="I11612" s="100"/>
      <c r="M11612" s="100"/>
      <c r="Q11612" s="99"/>
      <c r="R11612" s="340"/>
      <c r="S11612" s="119"/>
      <c r="T11612" s="123"/>
      <c r="U11612" s="119"/>
      <c r="V11612" s="99"/>
      <c r="W11612" s="127"/>
      <c r="X11612" s="99"/>
      <c r="Y11612" s="127"/>
    </row>
    <row r="11613" spans="3:25" ht="19" hidden="1">
      <c r="C11613" s="933"/>
      <c r="D11613" s="933"/>
      <c r="E11613" s="19"/>
      <c r="I11613" s="100"/>
      <c r="M11613" s="100"/>
      <c r="Q11613" s="99"/>
      <c r="R11613" s="340"/>
      <c r="S11613" s="119"/>
      <c r="T11613" s="123"/>
      <c r="U11613" s="119"/>
      <c r="V11613" s="99"/>
      <c r="W11613" s="127"/>
      <c r="X11613" s="99"/>
      <c r="Y11613" s="127"/>
    </row>
    <row r="11614" spans="3:25" ht="19" hidden="1">
      <c r="C11614" s="933"/>
      <c r="D11614" s="933"/>
      <c r="E11614" s="19"/>
      <c r="I11614" s="100"/>
      <c r="M11614" s="100"/>
      <c r="Q11614" s="99"/>
      <c r="R11614" s="340"/>
      <c r="S11614" s="119"/>
      <c r="T11614" s="123"/>
      <c r="U11614" s="119"/>
      <c r="V11614" s="99"/>
      <c r="W11614" s="127"/>
      <c r="X11614" s="99"/>
      <c r="Y11614" s="127"/>
    </row>
    <row r="11615" spans="3:25" ht="19" hidden="1">
      <c r="C11615" s="933"/>
      <c r="D11615" s="933"/>
      <c r="E11615" s="19"/>
      <c r="I11615" s="100"/>
      <c r="M11615" s="100"/>
      <c r="Q11615" s="99"/>
      <c r="R11615" s="340"/>
      <c r="S11615" s="119"/>
      <c r="T11615" s="123"/>
      <c r="U11615" s="119"/>
      <c r="V11615" s="99"/>
      <c r="W11615" s="127"/>
      <c r="X11615" s="99"/>
      <c r="Y11615" s="127"/>
    </row>
    <row r="11616" spans="3:25" ht="19" hidden="1">
      <c r="C11616" s="933"/>
      <c r="D11616" s="933"/>
      <c r="E11616" s="19"/>
      <c r="I11616" s="100"/>
      <c r="M11616" s="100"/>
      <c r="Q11616" s="99"/>
      <c r="R11616" s="340"/>
      <c r="S11616" s="119"/>
      <c r="T11616" s="123"/>
      <c r="U11616" s="119"/>
      <c r="V11616" s="99"/>
      <c r="W11616" s="127"/>
      <c r="X11616" s="99"/>
      <c r="Y11616" s="127"/>
    </row>
    <row r="11617" spans="3:25" ht="19" hidden="1">
      <c r="C11617" s="933"/>
      <c r="D11617" s="933"/>
      <c r="E11617" s="19"/>
      <c r="I11617" s="100"/>
      <c r="M11617" s="100"/>
      <c r="Q11617" s="99"/>
      <c r="R11617" s="340"/>
      <c r="S11617" s="119"/>
      <c r="T11617" s="123"/>
      <c r="U11617" s="119"/>
      <c r="V11617" s="99"/>
      <c r="W11617" s="127"/>
      <c r="X11617" s="99"/>
      <c r="Y11617" s="127"/>
    </row>
    <row r="11618" spans="3:25" ht="19" hidden="1">
      <c r="C11618" s="933"/>
      <c r="D11618" s="933"/>
      <c r="E11618" s="19"/>
      <c r="I11618" s="100"/>
      <c r="M11618" s="100"/>
      <c r="Q11618" s="99"/>
      <c r="R11618" s="340"/>
      <c r="S11618" s="119"/>
      <c r="T11618" s="123"/>
      <c r="U11618" s="119"/>
      <c r="V11618" s="99"/>
      <c r="W11618" s="127"/>
      <c r="X11618" s="99"/>
      <c r="Y11618" s="127"/>
    </row>
    <row r="11619" spans="3:25" ht="19" hidden="1">
      <c r="C11619" s="933"/>
      <c r="D11619" s="933"/>
      <c r="E11619" s="19"/>
      <c r="I11619" s="100"/>
      <c r="M11619" s="100"/>
      <c r="Q11619" s="99"/>
      <c r="R11619" s="340"/>
      <c r="S11619" s="119"/>
      <c r="T11619" s="123"/>
      <c r="U11619" s="119"/>
      <c r="V11619" s="99"/>
      <c r="W11619" s="127"/>
      <c r="X11619" s="99"/>
      <c r="Y11619" s="127"/>
    </row>
    <row r="11620" spans="3:25" ht="19" hidden="1">
      <c r="C11620" s="933"/>
      <c r="D11620" s="933"/>
      <c r="E11620" s="19"/>
      <c r="I11620" s="100"/>
      <c r="M11620" s="100"/>
      <c r="Q11620" s="99"/>
      <c r="R11620" s="340"/>
      <c r="S11620" s="119"/>
      <c r="T11620" s="123"/>
      <c r="U11620" s="119"/>
      <c r="V11620" s="99"/>
      <c r="W11620" s="127"/>
      <c r="X11620" s="99"/>
      <c r="Y11620" s="127"/>
    </row>
    <row r="11621" spans="3:25" ht="19" hidden="1">
      <c r="C11621" s="933"/>
      <c r="D11621" s="933"/>
      <c r="E11621" s="19"/>
      <c r="I11621" s="100"/>
      <c r="M11621" s="100"/>
      <c r="Q11621" s="99"/>
      <c r="R11621" s="340"/>
      <c r="S11621" s="119"/>
      <c r="T11621" s="123"/>
      <c r="U11621" s="119"/>
      <c r="V11621" s="99"/>
      <c r="W11621" s="127"/>
      <c r="X11621" s="99"/>
      <c r="Y11621" s="127"/>
    </row>
    <row r="11622" spans="3:25" ht="19" hidden="1">
      <c r="C11622" s="933"/>
      <c r="D11622" s="933"/>
      <c r="E11622" s="19"/>
      <c r="I11622" s="100"/>
      <c r="M11622" s="100"/>
      <c r="Q11622" s="99"/>
      <c r="R11622" s="340"/>
      <c r="S11622" s="119"/>
      <c r="T11622" s="123"/>
      <c r="U11622" s="119"/>
      <c r="V11622" s="99"/>
      <c r="W11622" s="127"/>
      <c r="X11622" s="99"/>
      <c r="Y11622" s="127"/>
    </row>
    <row r="11623" spans="3:25" ht="19" hidden="1">
      <c r="C11623" s="933"/>
      <c r="D11623" s="933"/>
      <c r="E11623" s="19"/>
      <c r="I11623" s="100"/>
      <c r="M11623" s="100"/>
      <c r="Q11623" s="99"/>
      <c r="R11623" s="340"/>
      <c r="S11623" s="119"/>
      <c r="T11623" s="123"/>
      <c r="U11623" s="119"/>
      <c r="V11623" s="99"/>
      <c r="W11623" s="127"/>
      <c r="X11623" s="99"/>
      <c r="Y11623" s="127"/>
    </row>
    <row r="11624" spans="3:25" ht="19" hidden="1">
      <c r="C11624" s="933"/>
      <c r="D11624" s="933"/>
      <c r="E11624" s="19"/>
      <c r="I11624" s="100"/>
      <c r="M11624" s="100"/>
      <c r="Q11624" s="99"/>
      <c r="R11624" s="340"/>
      <c r="S11624" s="119"/>
      <c r="T11624" s="123"/>
      <c r="U11624" s="119"/>
      <c r="V11624" s="99"/>
      <c r="W11624" s="127"/>
      <c r="X11624" s="99"/>
      <c r="Y11624" s="127"/>
    </row>
    <row r="11625" spans="3:25" ht="19" hidden="1">
      <c r="C11625" s="933"/>
      <c r="D11625" s="933"/>
      <c r="E11625" s="19"/>
      <c r="I11625" s="100"/>
      <c r="M11625" s="100"/>
      <c r="Q11625" s="99"/>
      <c r="R11625" s="340"/>
      <c r="S11625" s="119"/>
      <c r="T11625" s="123"/>
      <c r="U11625" s="119"/>
      <c r="V11625" s="99"/>
      <c r="W11625" s="127"/>
      <c r="X11625" s="99"/>
      <c r="Y11625" s="127"/>
    </row>
    <row r="11626" spans="3:25" ht="19" hidden="1">
      <c r="C11626" s="933"/>
      <c r="D11626" s="933"/>
      <c r="E11626" s="19"/>
      <c r="I11626" s="100"/>
      <c r="M11626" s="100"/>
      <c r="Q11626" s="99"/>
      <c r="R11626" s="340"/>
      <c r="S11626" s="119"/>
      <c r="T11626" s="123"/>
      <c r="U11626" s="119"/>
      <c r="V11626" s="99"/>
      <c r="W11626" s="127"/>
      <c r="X11626" s="99"/>
      <c r="Y11626" s="127"/>
    </row>
    <row r="11627" spans="3:25" ht="19" hidden="1">
      <c r="C11627" s="933"/>
      <c r="D11627" s="933"/>
      <c r="E11627" s="19"/>
      <c r="I11627" s="100"/>
      <c r="M11627" s="100"/>
      <c r="Q11627" s="99"/>
      <c r="R11627" s="340"/>
      <c r="S11627" s="119"/>
      <c r="T11627" s="123"/>
      <c r="U11627" s="119"/>
      <c r="V11627" s="99"/>
      <c r="W11627" s="127"/>
      <c r="X11627" s="99"/>
      <c r="Y11627" s="127"/>
    </row>
    <row r="11628" spans="3:25" ht="19" hidden="1">
      <c r="C11628" s="933"/>
      <c r="D11628" s="933"/>
      <c r="E11628" s="19"/>
      <c r="I11628" s="100"/>
      <c r="M11628" s="100"/>
      <c r="Q11628" s="99"/>
      <c r="R11628" s="340"/>
      <c r="S11628" s="119"/>
      <c r="T11628" s="123"/>
      <c r="U11628" s="119"/>
      <c r="V11628" s="99"/>
      <c r="W11628" s="127"/>
      <c r="X11628" s="99"/>
      <c r="Y11628" s="127"/>
    </row>
    <row r="11629" spans="3:25" ht="19" hidden="1">
      <c r="C11629" s="933"/>
      <c r="D11629" s="933"/>
      <c r="E11629" s="19"/>
      <c r="I11629" s="100"/>
      <c r="M11629" s="100"/>
      <c r="Q11629" s="99"/>
      <c r="R11629" s="340"/>
      <c r="S11629" s="119"/>
      <c r="T11629" s="123"/>
      <c r="U11629" s="119"/>
      <c r="V11629" s="99"/>
      <c r="W11629" s="127"/>
      <c r="X11629" s="99"/>
      <c r="Y11629" s="127"/>
    </row>
    <row r="11630" spans="3:25" ht="19" hidden="1">
      <c r="C11630" s="933"/>
      <c r="D11630" s="933"/>
      <c r="E11630" s="19"/>
      <c r="I11630" s="100"/>
      <c r="M11630" s="100"/>
      <c r="Q11630" s="99"/>
      <c r="R11630" s="340"/>
      <c r="S11630" s="119"/>
      <c r="T11630" s="123"/>
      <c r="U11630" s="119"/>
      <c r="V11630" s="99"/>
      <c r="W11630" s="127"/>
      <c r="X11630" s="99"/>
      <c r="Y11630" s="127"/>
    </row>
    <row r="11631" spans="3:25" ht="19" hidden="1">
      <c r="C11631" s="933"/>
      <c r="D11631" s="933"/>
      <c r="E11631" s="19"/>
      <c r="I11631" s="100"/>
      <c r="M11631" s="100"/>
      <c r="Q11631" s="99"/>
      <c r="R11631" s="340"/>
      <c r="S11631" s="119"/>
      <c r="T11631" s="123"/>
      <c r="U11631" s="119"/>
      <c r="V11631" s="99"/>
      <c r="W11631" s="127"/>
      <c r="X11631" s="99"/>
      <c r="Y11631" s="127"/>
    </row>
    <row r="11632" spans="3:25" ht="19" hidden="1">
      <c r="C11632" s="933"/>
      <c r="D11632" s="933"/>
      <c r="E11632" s="19"/>
      <c r="I11632" s="100"/>
      <c r="M11632" s="100"/>
      <c r="Q11632" s="99"/>
      <c r="R11632" s="340"/>
      <c r="S11632" s="119"/>
      <c r="T11632" s="123"/>
      <c r="U11632" s="119"/>
      <c r="V11632" s="99"/>
      <c r="W11632" s="127"/>
      <c r="X11632" s="99"/>
      <c r="Y11632" s="127"/>
    </row>
    <row r="11633" spans="3:25" ht="19" hidden="1">
      <c r="C11633" s="933"/>
      <c r="D11633" s="933"/>
      <c r="E11633" s="19"/>
      <c r="I11633" s="100"/>
      <c r="M11633" s="100"/>
      <c r="Q11633" s="99"/>
      <c r="R11633" s="340"/>
      <c r="S11633" s="119"/>
      <c r="T11633" s="123"/>
      <c r="U11633" s="119"/>
      <c r="V11633" s="99"/>
      <c r="W11633" s="127"/>
      <c r="X11633" s="99"/>
      <c r="Y11633" s="127"/>
    </row>
    <row r="11634" spans="3:25" ht="19" hidden="1">
      <c r="C11634" s="933"/>
      <c r="D11634" s="933"/>
      <c r="E11634" s="19"/>
      <c r="I11634" s="100"/>
      <c r="M11634" s="100"/>
      <c r="Q11634" s="99"/>
      <c r="R11634" s="340"/>
      <c r="S11634" s="119"/>
      <c r="T11634" s="123"/>
      <c r="U11634" s="119"/>
      <c r="V11634" s="99"/>
      <c r="W11634" s="127"/>
      <c r="X11634" s="99"/>
      <c r="Y11634" s="127"/>
    </row>
    <row r="11635" spans="3:25" ht="19" hidden="1">
      <c r="C11635" s="933"/>
      <c r="D11635" s="933"/>
      <c r="E11635" s="19"/>
      <c r="I11635" s="100"/>
      <c r="M11635" s="100"/>
      <c r="Q11635" s="99"/>
      <c r="R11635" s="340"/>
      <c r="S11635" s="119"/>
      <c r="T11635" s="123"/>
      <c r="U11635" s="119"/>
      <c r="V11635" s="99"/>
      <c r="W11635" s="127"/>
      <c r="X11635" s="99"/>
      <c r="Y11635" s="127"/>
    </row>
    <row r="11636" spans="3:25" ht="19" hidden="1">
      <c r="C11636" s="933"/>
      <c r="D11636" s="933"/>
      <c r="E11636" s="19"/>
      <c r="I11636" s="100"/>
      <c r="M11636" s="100"/>
      <c r="Q11636" s="99"/>
      <c r="R11636" s="340"/>
      <c r="S11636" s="119"/>
      <c r="T11636" s="123"/>
      <c r="U11636" s="119"/>
      <c r="V11636" s="99"/>
      <c r="W11636" s="127"/>
      <c r="X11636" s="99"/>
      <c r="Y11636" s="127"/>
    </row>
    <row r="11637" spans="3:25" ht="19" hidden="1">
      <c r="C11637" s="933"/>
      <c r="D11637" s="933"/>
      <c r="E11637" s="19"/>
      <c r="I11637" s="100"/>
      <c r="M11637" s="100"/>
      <c r="Q11637" s="99"/>
      <c r="R11637" s="340"/>
      <c r="S11637" s="119"/>
      <c r="T11637" s="123"/>
      <c r="U11637" s="119"/>
      <c r="V11637" s="99"/>
      <c r="W11637" s="127"/>
      <c r="X11637" s="99"/>
      <c r="Y11637" s="127"/>
    </row>
    <row r="11638" spans="3:25" ht="19" hidden="1">
      <c r="C11638" s="933"/>
      <c r="D11638" s="933"/>
      <c r="E11638" s="19"/>
      <c r="I11638" s="100"/>
      <c r="M11638" s="100"/>
      <c r="Q11638" s="99"/>
      <c r="R11638" s="340"/>
      <c r="S11638" s="119"/>
      <c r="T11638" s="123"/>
      <c r="U11638" s="119"/>
      <c r="V11638" s="99"/>
      <c r="W11638" s="127"/>
      <c r="X11638" s="99"/>
      <c r="Y11638" s="127"/>
    </row>
    <row r="11639" spans="3:25" ht="19" hidden="1">
      <c r="C11639" s="933"/>
      <c r="D11639" s="933"/>
      <c r="E11639" s="19"/>
      <c r="I11639" s="100"/>
      <c r="M11639" s="100"/>
      <c r="Q11639" s="99"/>
      <c r="R11639" s="340"/>
      <c r="S11639" s="119"/>
      <c r="T11639" s="123"/>
      <c r="U11639" s="119"/>
      <c r="V11639" s="99"/>
      <c r="W11639" s="127"/>
      <c r="X11639" s="99"/>
      <c r="Y11639" s="127"/>
    </row>
    <row r="11640" spans="3:25" ht="19" hidden="1">
      <c r="C11640" s="933"/>
      <c r="D11640" s="933"/>
      <c r="E11640" s="19"/>
      <c r="I11640" s="100"/>
      <c r="M11640" s="100"/>
      <c r="Q11640" s="99"/>
      <c r="R11640" s="340"/>
      <c r="S11640" s="119"/>
      <c r="T11640" s="123"/>
      <c r="U11640" s="119"/>
      <c r="V11640" s="99"/>
      <c r="W11640" s="127"/>
      <c r="X11640" s="99"/>
      <c r="Y11640" s="127"/>
    </row>
    <row r="11641" spans="3:25" ht="19" hidden="1">
      <c r="C11641" s="933"/>
      <c r="D11641" s="933"/>
      <c r="E11641" s="19"/>
      <c r="I11641" s="100"/>
      <c r="M11641" s="100"/>
      <c r="Q11641" s="99"/>
      <c r="R11641" s="340"/>
      <c r="S11641" s="119"/>
      <c r="T11641" s="123"/>
      <c r="U11641" s="119"/>
      <c r="V11641" s="99"/>
      <c r="W11641" s="127"/>
      <c r="X11641" s="99"/>
      <c r="Y11641" s="127"/>
    </row>
    <row r="11642" spans="3:25" ht="19" hidden="1">
      <c r="C11642" s="933"/>
      <c r="D11642" s="933"/>
      <c r="E11642" s="19"/>
      <c r="I11642" s="100"/>
      <c r="M11642" s="100"/>
      <c r="Q11642" s="99"/>
      <c r="R11642" s="340"/>
      <c r="S11642" s="119"/>
      <c r="T11642" s="123"/>
      <c r="U11642" s="119"/>
      <c r="V11642" s="99"/>
      <c r="W11642" s="127"/>
      <c r="X11642" s="99"/>
      <c r="Y11642" s="127"/>
    </row>
    <row r="11643" spans="3:25" ht="19" hidden="1">
      <c r="C11643" s="933"/>
      <c r="D11643" s="933"/>
      <c r="E11643" s="19"/>
      <c r="I11643" s="100"/>
      <c r="M11643" s="100"/>
      <c r="Q11643" s="99"/>
      <c r="R11643" s="340"/>
      <c r="S11643" s="119"/>
      <c r="T11643" s="123"/>
      <c r="U11643" s="119"/>
      <c r="V11643" s="99"/>
      <c r="W11643" s="127"/>
      <c r="X11643" s="99"/>
      <c r="Y11643" s="127"/>
    </row>
    <row r="11644" spans="3:25" ht="19" hidden="1">
      <c r="C11644" s="933"/>
      <c r="D11644" s="933"/>
      <c r="E11644" s="19"/>
      <c r="I11644" s="100"/>
      <c r="M11644" s="100"/>
      <c r="Q11644" s="99"/>
      <c r="R11644" s="340"/>
      <c r="S11644" s="119"/>
      <c r="T11644" s="123"/>
      <c r="U11644" s="119"/>
      <c r="V11644" s="99"/>
      <c r="W11644" s="127"/>
      <c r="X11644" s="99"/>
      <c r="Y11644" s="127"/>
    </row>
    <row r="11645" spans="3:25" ht="19" hidden="1">
      <c r="C11645" s="933"/>
      <c r="D11645" s="933"/>
      <c r="E11645" s="19"/>
      <c r="I11645" s="100"/>
      <c r="M11645" s="100"/>
      <c r="Q11645" s="99"/>
      <c r="R11645" s="340"/>
      <c r="S11645" s="119"/>
      <c r="T11645" s="123"/>
      <c r="U11645" s="119"/>
      <c r="V11645" s="99"/>
      <c r="W11645" s="127"/>
      <c r="X11645" s="99"/>
      <c r="Y11645" s="127"/>
    </row>
    <row r="11646" spans="3:25" ht="19" hidden="1">
      <c r="C11646" s="933"/>
      <c r="D11646" s="933"/>
      <c r="E11646" s="19"/>
      <c r="I11646" s="100"/>
      <c r="M11646" s="100"/>
      <c r="Q11646" s="99"/>
      <c r="R11646" s="340"/>
      <c r="S11646" s="119"/>
      <c r="T11646" s="123"/>
      <c r="U11646" s="119"/>
      <c r="V11646" s="99"/>
      <c r="W11646" s="127"/>
      <c r="X11646" s="99"/>
      <c r="Y11646" s="127"/>
    </row>
    <row r="11647" spans="3:25" ht="19" hidden="1">
      <c r="C11647" s="933"/>
      <c r="D11647" s="933"/>
      <c r="E11647" s="19"/>
      <c r="I11647" s="100"/>
      <c r="M11647" s="100"/>
      <c r="Q11647" s="99"/>
      <c r="R11647" s="340"/>
      <c r="S11647" s="119"/>
      <c r="T11647" s="123"/>
      <c r="U11647" s="119"/>
      <c r="V11647" s="99"/>
      <c r="W11647" s="127"/>
      <c r="X11647" s="99"/>
      <c r="Y11647" s="127"/>
    </row>
    <row r="11648" spans="3:25" ht="19" hidden="1">
      <c r="C11648" s="933"/>
      <c r="D11648" s="933"/>
      <c r="E11648" s="19"/>
      <c r="I11648" s="100"/>
      <c r="M11648" s="100"/>
      <c r="Q11648" s="99"/>
      <c r="R11648" s="340"/>
      <c r="S11648" s="119"/>
      <c r="T11648" s="123"/>
      <c r="U11648" s="119"/>
      <c r="V11648" s="99"/>
      <c r="W11648" s="127"/>
      <c r="X11648" s="99"/>
      <c r="Y11648" s="127"/>
    </row>
    <row r="11649" spans="3:25" ht="19" hidden="1">
      <c r="C11649" s="933"/>
      <c r="D11649" s="933"/>
      <c r="E11649" s="19"/>
      <c r="I11649" s="100"/>
      <c r="M11649" s="100"/>
      <c r="Q11649" s="99"/>
      <c r="R11649" s="340"/>
      <c r="S11649" s="119"/>
      <c r="T11649" s="123"/>
      <c r="U11649" s="119"/>
      <c r="V11649" s="99"/>
      <c r="W11649" s="127"/>
      <c r="X11649" s="99"/>
      <c r="Y11649" s="127"/>
    </row>
    <row r="11650" spans="3:25" ht="19" hidden="1">
      <c r="C11650" s="933"/>
      <c r="D11650" s="933"/>
      <c r="E11650" s="19"/>
      <c r="I11650" s="100"/>
      <c r="M11650" s="100"/>
      <c r="Q11650" s="99"/>
      <c r="R11650" s="340"/>
      <c r="S11650" s="119"/>
      <c r="T11650" s="123"/>
      <c r="U11650" s="119"/>
      <c r="V11650" s="99"/>
      <c r="W11650" s="127"/>
      <c r="X11650" s="99"/>
      <c r="Y11650" s="127"/>
    </row>
    <row r="11651" spans="3:25" ht="19" hidden="1">
      <c r="C11651" s="933"/>
      <c r="D11651" s="933"/>
      <c r="E11651" s="19"/>
      <c r="I11651" s="100"/>
      <c r="M11651" s="100"/>
      <c r="Q11651" s="99"/>
      <c r="R11651" s="340"/>
      <c r="S11651" s="119"/>
      <c r="T11651" s="123"/>
      <c r="U11651" s="119"/>
      <c r="V11651" s="99"/>
      <c r="W11651" s="127"/>
      <c r="X11651" s="99"/>
      <c r="Y11651" s="127"/>
    </row>
    <row r="11652" spans="3:25" ht="19" hidden="1">
      <c r="C11652" s="933"/>
      <c r="D11652" s="933"/>
      <c r="E11652" s="19"/>
      <c r="I11652" s="100"/>
      <c r="M11652" s="100"/>
      <c r="Q11652" s="99"/>
      <c r="R11652" s="340"/>
      <c r="S11652" s="119"/>
      <c r="T11652" s="123"/>
      <c r="U11652" s="119"/>
      <c r="V11652" s="99"/>
      <c r="W11652" s="127"/>
      <c r="X11652" s="99"/>
      <c r="Y11652" s="127"/>
    </row>
    <row r="11653" spans="3:25" ht="19" hidden="1">
      <c r="C11653" s="933"/>
      <c r="D11653" s="933"/>
      <c r="E11653" s="19"/>
      <c r="I11653" s="100"/>
      <c r="M11653" s="100"/>
      <c r="Q11653" s="99"/>
      <c r="R11653" s="340"/>
      <c r="S11653" s="119"/>
      <c r="T11653" s="123"/>
      <c r="U11653" s="119"/>
      <c r="V11653" s="99"/>
      <c r="W11653" s="127"/>
      <c r="X11653" s="99"/>
      <c r="Y11653" s="127"/>
    </row>
    <row r="11654" spans="3:25" ht="19" hidden="1">
      <c r="C11654" s="933"/>
      <c r="D11654" s="933"/>
      <c r="E11654" s="19"/>
      <c r="I11654" s="100"/>
      <c r="M11654" s="100"/>
      <c r="Q11654" s="99"/>
      <c r="R11654" s="340"/>
      <c r="S11654" s="119"/>
      <c r="T11654" s="123"/>
      <c r="U11654" s="119"/>
      <c r="V11654" s="99"/>
      <c r="W11654" s="127"/>
      <c r="X11654" s="99"/>
      <c r="Y11654" s="127"/>
    </row>
    <row r="11655" spans="3:25" ht="19" hidden="1">
      <c r="C11655" s="933"/>
      <c r="D11655" s="933"/>
      <c r="E11655" s="19"/>
      <c r="I11655" s="100"/>
      <c r="M11655" s="100"/>
      <c r="Q11655" s="99"/>
      <c r="R11655" s="340"/>
      <c r="S11655" s="119"/>
      <c r="T11655" s="123"/>
      <c r="U11655" s="119"/>
      <c r="V11655" s="99"/>
      <c r="W11655" s="127"/>
      <c r="X11655" s="99"/>
      <c r="Y11655" s="127"/>
    </row>
    <row r="11656" spans="3:25" ht="19" hidden="1">
      <c r="C11656" s="933"/>
      <c r="D11656" s="933"/>
      <c r="E11656" s="19"/>
      <c r="I11656" s="100"/>
      <c r="M11656" s="100"/>
      <c r="Q11656" s="99"/>
      <c r="R11656" s="340"/>
      <c r="S11656" s="119"/>
      <c r="T11656" s="123"/>
      <c r="U11656" s="119"/>
      <c r="V11656" s="99"/>
      <c r="W11656" s="127"/>
      <c r="X11656" s="99"/>
      <c r="Y11656" s="127"/>
    </row>
    <row r="11657" spans="3:25" ht="19" hidden="1">
      <c r="C11657" s="933"/>
      <c r="D11657" s="933"/>
      <c r="E11657" s="19"/>
      <c r="I11657" s="100"/>
      <c r="M11657" s="100"/>
      <c r="Q11657" s="99"/>
      <c r="R11657" s="340"/>
      <c r="S11657" s="119"/>
      <c r="T11657" s="123"/>
      <c r="U11657" s="119"/>
      <c r="V11657" s="99"/>
      <c r="W11657" s="127"/>
      <c r="X11657" s="99"/>
      <c r="Y11657" s="127"/>
    </row>
    <row r="11658" spans="3:25" ht="19" hidden="1">
      <c r="C11658" s="933"/>
      <c r="D11658" s="933"/>
      <c r="E11658" s="19"/>
      <c r="I11658" s="100"/>
      <c r="M11658" s="100"/>
      <c r="Q11658" s="99"/>
      <c r="R11658" s="340"/>
      <c r="S11658" s="119"/>
      <c r="T11658" s="123"/>
      <c r="U11658" s="119"/>
      <c r="V11658" s="99"/>
      <c r="W11658" s="127"/>
      <c r="X11658" s="99"/>
      <c r="Y11658" s="127"/>
    </row>
    <row r="11659" spans="3:25" ht="19" hidden="1">
      <c r="C11659" s="933"/>
      <c r="D11659" s="933"/>
      <c r="E11659" s="19"/>
      <c r="I11659" s="100"/>
      <c r="M11659" s="100"/>
      <c r="Q11659" s="99"/>
      <c r="R11659" s="340"/>
      <c r="S11659" s="119"/>
      <c r="T11659" s="123"/>
      <c r="U11659" s="119"/>
      <c r="V11659" s="99"/>
      <c r="W11659" s="127"/>
      <c r="X11659" s="99"/>
      <c r="Y11659" s="127"/>
    </row>
    <row r="11660" spans="3:25" ht="19" hidden="1">
      <c r="C11660" s="933"/>
      <c r="D11660" s="933"/>
      <c r="E11660" s="19"/>
      <c r="I11660" s="100"/>
      <c r="M11660" s="100"/>
      <c r="Q11660" s="99"/>
      <c r="R11660" s="340"/>
      <c r="S11660" s="119"/>
      <c r="T11660" s="123"/>
      <c r="U11660" s="119"/>
      <c r="V11660" s="99"/>
      <c r="W11660" s="127"/>
      <c r="X11660" s="99"/>
      <c r="Y11660" s="127"/>
    </row>
    <row r="11661" spans="3:25" ht="19" hidden="1">
      <c r="C11661" s="933"/>
      <c r="D11661" s="933"/>
      <c r="E11661" s="19"/>
      <c r="I11661" s="100"/>
      <c r="M11661" s="100"/>
      <c r="Q11661" s="99"/>
      <c r="R11661" s="340"/>
      <c r="S11661" s="119"/>
      <c r="T11661" s="123"/>
      <c r="U11661" s="119"/>
      <c r="V11661" s="99"/>
      <c r="W11661" s="127"/>
      <c r="X11661" s="99"/>
      <c r="Y11661" s="127"/>
    </row>
    <row r="11662" spans="3:25" ht="19" hidden="1">
      <c r="C11662" s="933"/>
      <c r="D11662" s="933"/>
      <c r="E11662" s="19"/>
      <c r="I11662" s="100"/>
      <c r="M11662" s="100"/>
      <c r="Q11662" s="99"/>
      <c r="R11662" s="340"/>
      <c r="S11662" s="119"/>
      <c r="T11662" s="123"/>
      <c r="U11662" s="119"/>
      <c r="V11662" s="99"/>
      <c r="W11662" s="127"/>
      <c r="X11662" s="99"/>
      <c r="Y11662" s="127"/>
    </row>
    <row r="11663" spans="3:25" ht="19" hidden="1">
      <c r="C11663" s="933"/>
      <c r="D11663" s="933"/>
      <c r="E11663" s="19"/>
      <c r="I11663" s="100"/>
      <c r="M11663" s="100"/>
      <c r="Q11663" s="99"/>
      <c r="R11663" s="340"/>
      <c r="S11663" s="119"/>
      <c r="T11663" s="123"/>
      <c r="U11663" s="119"/>
      <c r="V11663" s="99"/>
      <c r="W11663" s="127"/>
      <c r="X11663" s="99"/>
      <c r="Y11663" s="127"/>
    </row>
    <row r="11664" spans="3:25" ht="19" hidden="1">
      <c r="C11664" s="933"/>
      <c r="D11664" s="933"/>
      <c r="E11664" s="19"/>
      <c r="I11664" s="100"/>
      <c r="M11664" s="100"/>
      <c r="Q11664" s="99"/>
      <c r="R11664" s="340"/>
      <c r="S11664" s="119"/>
      <c r="T11664" s="123"/>
      <c r="U11664" s="119"/>
      <c r="V11664" s="99"/>
      <c r="W11664" s="127"/>
      <c r="X11664" s="99"/>
      <c r="Y11664" s="127"/>
    </row>
    <row r="11665" spans="3:25" ht="19" hidden="1">
      <c r="C11665" s="933"/>
      <c r="D11665" s="933"/>
      <c r="E11665" s="19"/>
      <c r="I11665" s="100"/>
      <c r="M11665" s="100"/>
      <c r="Q11665" s="99"/>
      <c r="R11665" s="340"/>
      <c r="S11665" s="119"/>
      <c r="T11665" s="123"/>
      <c r="U11665" s="119"/>
      <c r="V11665" s="99"/>
      <c r="W11665" s="127"/>
      <c r="X11665" s="99"/>
      <c r="Y11665" s="127"/>
    </row>
    <row r="11666" spans="3:25" ht="19" hidden="1">
      <c r="C11666" s="933"/>
      <c r="D11666" s="933"/>
      <c r="E11666" s="19"/>
      <c r="I11666" s="100"/>
      <c r="M11666" s="100"/>
      <c r="Q11666" s="99"/>
      <c r="R11666" s="340"/>
      <c r="S11666" s="119"/>
      <c r="T11666" s="123"/>
      <c r="U11666" s="119"/>
      <c r="V11666" s="99"/>
      <c r="W11666" s="127"/>
      <c r="X11666" s="99"/>
      <c r="Y11666" s="127"/>
    </row>
    <row r="11667" spans="3:25" ht="19" hidden="1">
      <c r="C11667" s="933"/>
      <c r="D11667" s="933"/>
      <c r="E11667" s="19"/>
      <c r="I11667" s="100"/>
      <c r="M11667" s="100"/>
      <c r="Q11667" s="99"/>
      <c r="R11667" s="340"/>
      <c r="S11667" s="119"/>
      <c r="T11667" s="123"/>
      <c r="U11667" s="119"/>
      <c r="V11667" s="99"/>
      <c r="W11667" s="127"/>
      <c r="X11667" s="99"/>
      <c r="Y11667" s="127"/>
    </row>
    <row r="11668" spans="3:25" ht="19" hidden="1">
      <c r="C11668" s="933"/>
      <c r="D11668" s="933"/>
      <c r="E11668" s="19"/>
      <c r="I11668" s="100"/>
      <c r="M11668" s="100"/>
      <c r="Q11668" s="99"/>
      <c r="R11668" s="340"/>
      <c r="S11668" s="119"/>
      <c r="T11668" s="123"/>
      <c r="U11668" s="119"/>
      <c r="V11668" s="99"/>
      <c r="W11668" s="127"/>
      <c r="X11668" s="99"/>
      <c r="Y11668" s="127"/>
    </row>
    <row r="11669" spans="3:25" ht="19" hidden="1">
      <c r="C11669" s="933"/>
      <c r="D11669" s="933"/>
      <c r="E11669" s="19"/>
      <c r="I11669" s="100"/>
      <c r="M11669" s="100"/>
      <c r="Q11669" s="99"/>
      <c r="R11669" s="340"/>
      <c r="S11669" s="119"/>
      <c r="T11669" s="123"/>
      <c r="U11669" s="119"/>
      <c r="V11669" s="99"/>
      <c r="W11669" s="127"/>
      <c r="X11669" s="99"/>
      <c r="Y11669" s="127"/>
    </row>
    <row r="11670" spans="3:25" ht="19" hidden="1">
      <c r="C11670" s="933"/>
      <c r="D11670" s="933"/>
      <c r="E11670" s="19"/>
      <c r="I11670" s="100"/>
      <c r="M11670" s="100"/>
      <c r="Q11670" s="99"/>
      <c r="R11670" s="340"/>
      <c r="S11670" s="119"/>
      <c r="T11670" s="123"/>
      <c r="U11670" s="119"/>
      <c r="V11670" s="99"/>
      <c r="W11670" s="127"/>
      <c r="X11670" s="99"/>
      <c r="Y11670" s="127"/>
    </row>
    <row r="11671" spans="3:25" ht="19" hidden="1">
      <c r="C11671" s="933"/>
      <c r="D11671" s="933"/>
      <c r="E11671" s="19"/>
      <c r="I11671" s="100"/>
      <c r="M11671" s="100"/>
      <c r="Q11671" s="99"/>
      <c r="R11671" s="340"/>
      <c r="S11671" s="119"/>
      <c r="T11671" s="123"/>
      <c r="U11671" s="119"/>
      <c r="V11671" s="99"/>
      <c r="W11671" s="127"/>
      <c r="X11671" s="99"/>
      <c r="Y11671" s="127"/>
    </row>
    <row r="11672" spans="3:25" ht="19" hidden="1">
      <c r="C11672" s="933"/>
      <c r="D11672" s="933"/>
      <c r="E11672" s="19"/>
      <c r="I11672" s="100"/>
      <c r="M11672" s="100"/>
      <c r="Q11672" s="99"/>
      <c r="R11672" s="340"/>
      <c r="S11672" s="119"/>
      <c r="T11672" s="123"/>
      <c r="U11672" s="119"/>
      <c r="V11672" s="99"/>
      <c r="W11672" s="127"/>
      <c r="X11672" s="99"/>
      <c r="Y11672" s="127"/>
    </row>
    <row r="11673" spans="3:25" ht="19" hidden="1">
      <c r="C11673" s="933"/>
      <c r="D11673" s="933"/>
      <c r="E11673" s="19"/>
      <c r="I11673" s="100"/>
      <c r="M11673" s="100"/>
      <c r="Q11673" s="99"/>
      <c r="R11673" s="340"/>
      <c r="S11673" s="119"/>
      <c r="T11673" s="123"/>
      <c r="U11673" s="119"/>
      <c r="V11673" s="99"/>
      <c r="W11673" s="127"/>
      <c r="X11673" s="99"/>
      <c r="Y11673" s="127"/>
    </row>
    <row r="11674" spans="3:25" ht="19" hidden="1">
      <c r="C11674" s="933"/>
      <c r="D11674" s="933"/>
      <c r="E11674" s="19"/>
      <c r="I11674" s="100"/>
      <c r="M11674" s="100"/>
      <c r="Q11674" s="99"/>
      <c r="R11674" s="340"/>
      <c r="S11674" s="119"/>
      <c r="T11674" s="123"/>
      <c r="U11674" s="119"/>
      <c r="V11674" s="99"/>
      <c r="W11674" s="127"/>
      <c r="X11674" s="99"/>
      <c r="Y11674" s="127"/>
    </row>
    <row r="11675" spans="3:25" ht="19" hidden="1">
      <c r="C11675" s="933"/>
      <c r="D11675" s="933"/>
      <c r="E11675" s="19"/>
      <c r="I11675" s="100"/>
      <c r="M11675" s="100"/>
      <c r="Q11675" s="99"/>
      <c r="R11675" s="340"/>
      <c r="S11675" s="119"/>
      <c r="T11675" s="123"/>
      <c r="U11675" s="119"/>
      <c r="V11675" s="99"/>
      <c r="W11675" s="127"/>
      <c r="X11675" s="99"/>
      <c r="Y11675" s="127"/>
    </row>
    <row r="11676" spans="3:25" ht="19" hidden="1">
      <c r="C11676" s="933"/>
      <c r="D11676" s="933"/>
      <c r="E11676" s="19"/>
      <c r="I11676" s="100"/>
      <c r="M11676" s="100"/>
      <c r="Q11676" s="99"/>
      <c r="R11676" s="340"/>
      <c r="S11676" s="119"/>
      <c r="T11676" s="123"/>
      <c r="U11676" s="119"/>
      <c r="V11676" s="99"/>
      <c r="W11676" s="127"/>
      <c r="X11676" s="99"/>
      <c r="Y11676" s="127"/>
    </row>
    <row r="11677" spans="3:25" ht="19" hidden="1">
      <c r="C11677" s="933"/>
      <c r="D11677" s="933"/>
      <c r="E11677" s="19"/>
      <c r="I11677" s="100"/>
      <c r="M11677" s="100"/>
      <c r="Q11677" s="99"/>
      <c r="R11677" s="340"/>
      <c r="S11677" s="119"/>
      <c r="T11677" s="123"/>
      <c r="U11677" s="119"/>
      <c r="V11677" s="99"/>
      <c r="W11677" s="127"/>
      <c r="X11677" s="99"/>
      <c r="Y11677" s="127"/>
    </row>
    <row r="11678" spans="3:25" ht="19" hidden="1">
      <c r="C11678" s="933"/>
      <c r="D11678" s="933"/>
      <c r="E11678" s="19"/>
      <c r="I11678" s="100"/>
      <c r="M11678" s="100"/>
      <c r="Q11678" s="99"/>
      <c r="R11678" s="340"/>
      <c r="S11678" s="119"/>
      <c r="T11678" s="123"/>
      <c r="U11678" s="119"/>
      <c r="V11678" s="99"/>
      <c r="W11678" s="127"/>
      <c r="X11678" s="99"/>
      <c r="Y11678" s="127"/>
    </row>
    <row r="11679" spans="3:25" ht="19" hidden="1">
      <c r="C11679" s="933"/>
      <c r="D11679" s="933"/>
      <c r="E11679" s="19"/>
      <c r="I11679" s="100"/>
      <c r="M11679" s="100"/>
      <c r="Q11679" s="99"/>
      <c r="R11679" s="340"/>
      <c r="S11679" s="119"/>
      <c r="T11679" s="123"/>
      <c r="U11679" s="119"/>
      <c r="V11679" s="99"/>
      <c r="W11679" s="127"/>
      <c r="X11679" s="99"/>
      <c r="Y11679" s="127"/>
    </row>
    <row r="11680" spans="3:25" ht="19" hidden="1">
      <c r="C11680" s="933"/>
      <c r="D11680" s="933"/>
      <c r="E11680" s="19"/>
      <c r="I11680" s="100"/>
      <c r="M11680" s="100"/>
      <c r="Q11680" s="99"/>
      <c r="R11680" s="340"/>
      <c r="S11680" s="119"/>
      <c r="T11680" s="123"/>
      <c r="U11680" s="119"/>
      <c r="V11680" s="99"/>
      <c r="W11680" s="127"/>
      <c r="X11680" s="99"/>
      <c r="Y11680" s="127"/>
    </row>
    <row r="11681" spans="3:25" ht="19" hidden="1">
      <c r="C11681" s="933"/>
      <c r="D11681" s="933"/>
      <c r="E11681" s="19"/>
      <c r="I11681" s="100"/>
      <c r="M11681" s="100"/>
      <c r="Q11681" s="99"/>
      <c r="R11681" s="340"/>
      <c r="S11681" s="119"/>
      <c r="T11681" s="123"/>
      <c r="U11681" s="119"/>
      <c r="V11681" s="99"/>
      <c r="W11681" s="127"/>
      <c r="X11681" s="99"/>
      <c r="Y11681" s="127"/>
    </row>
    <row r="11682" spans="3:25" ht="19" hidden="1">
      <c r="C11682" s="933"/>
      <c r="D11682" s="933"/>
      <c r="E11682" s="19"/>
      <c r="I11682" s="100"/>
      <c r="M11682" s="100"/>
      <c r="Q11682" s="99"/>
      <c r="R11682" s="340"/>
      <c r="S11682" s="119"/>
      <c r="T11682" s="123"/>
      <c r="U11682" s="119"/>
      <c r="V11682" s="99"/>
      <c r="W11682" s="127"/>
      <c r="X11682" s="99"/>
      <c r="Y11682" s="127"/>
    </row>
    <row r="11683" spans="3:25" ht="19" hidden="1">
      <c r="C11683" s="933"/>
      <c r="D11683" s="933"/>
      <c r="E11683" s="19"/>
      <c r="I11683" s="100"/>
      <c r="M11683" s="100"/>
      <c r="Q11683" s="99"/>
      <c r="R11683" s="340"/>
      <c r="S11683" s="119"/>
      <c r="T11683" s="123"/>
      <c r="U11683" s="119"/>
      <c r="V11683" s="99"/>
      <c r="W11683" s="127"/>
      <c r="X11683" s="99"/>
      <c r="Y11683" s="127"/>
    </row>
    <row r="11684" spans="3:25" ht="19" hidden="1">
      <c r="C11684" s="933"/>
      <c r="D11684" s="933"/>
      <c r="E11684" s="19"/>
      <c r="I11684" s="100"/>
      <c r="M11684" s="100"/>
      <c r="Q11684" s="99"/>
      <c r="R11684" s="340"/>
      <c r="S11684" s="119"/>
      <c r="T11684" s="123"/>
      <c r="U11684" s="119"/>
      <c r="V11684" s="99"/>
      <c r="W11684" s="127"/>
      <c r="X11684" s="99"/>
      <c r="Y11684" s="127"/>
    </row>
    <row r="11685" spans="3:25" ht="19" hidden="1">
      <c r="C11685" s="933"/>
      <c r="D11685" s="933"/>
      <c r="E11685" s="19"/>
      <c r="I11685" s="100"/>
      <c r="M11685" s="100"/>
      <c r="Q11685" s="99"/>
      <c r="R11685" s="340"/>
      <c r="S11685" s="119"/>
      <c r="T11685" s="123"/>
      <c r="U11685" s="119"/>
      <c r="V11685" s="99"/>
      <c r="W11685" s="127"/>
      <c r="X11685" s="99"/>
      <c r="Y11685" s="127"/>
    </row>
    <row r="11686" spans="3:25" ht="19" hidden="1">
      <c r="C11686" s="933"/>
      <c r="D11686" s="933"/>
      <c r="E11686" s="19"/>
      <c r="I11686" s="100"/>
      <c r="M11686" s="100"/>
      <c r="Q11686" s="99"/>
      <c r="R11686" s="340"/>
      <c r="S11686" s="119"/>
      <c r="T11686" s="123"/>
      <c r="U11686" s="119"/>
      <c r="V11686" s="99"/>
      <c r="W11686" s="127"/>
      <c r="X11686" s="99"/>
      <c r="Y11686" s="127"/>
    </row>
    <row r="11687" spans="3:25" ht="19" hidden="1">
      <c r="C11687" s="933"/>
      <c r="D11687" s="933"/>
      <c r="E11687" s="19"/>
      <c r="I11687" s="100"/>
      <c r="M11687" s="100"/>
      <c r="Q11687" s="99"/>
      <c r="R11687" s="340"/>
      <c r="S11687" s="119"/>
      <c r="T11687" s="123"/>
      <c r="U11687" s="119"/>
      <c r="V11687" s="99"/>
      <c r="W11687" s="127"/>
      <c r="X11687" s="99"/>
      <c r="Y11687" s="127"/>
    </row>
    <row r="11688" spans="3:25" ht="19" hidden="1">
      <c r="C11688" s="933"/>
      <c r="D11688" s="933"/>
      <c r="E11688" s="19"/>
      <c r="I11688" s="100"/>
      <c r="M11688" s="100"/>
      <c r="Q11688" s="99"/>
      <c r="R11688" s="340"/>
      <c r="S11688" s="119"/>
      <c r="T11688" s="123"/>
      <c r="U11688" s="119"/>
      <c r="V11688" s="99"/>
      <c r="W11688" s="127"/>
      <c r="X11688" s="99"/>
      <c r="Y11688" s="127"/>
    </row>
    <row r="11689" spans="3:25" ht="19" hidden="1">
      <c r="C11689" s="933"/>
      <c r="D11689" s="933"/>
      <c r="E11689" s="19"/>
      <c r="I11689" s="100"/>
      <c r="M11689" s="100"/>
      <c r="Q11689" s="99"/>
      <c r="R11689" s="340"/>
      <c r="S11689" s="119"/>
      <c r="T11689" s="123"/>
      <c r="U11689" s="119"/>
      <c r="V11689" s="99"/>
      <c r="W11689" s="127"/>
      <c r="X11689" s="99"/>
      <c r="Y11689" s="127"/>
    </row>
    <row r="11690" spans="3:25" ht="19" hidden="1">
      <c r="C11690" s="933"/>
      <c r="D11690" s="933"/>
      <c r="E11690" s="19"/>
      <c r="I11690" s="100"/>
      <c r="M11690" s="100"/>
      <c r="Q11690" s="99"/>
      <c r="R11690" s="340"/>
      <c r="S11690" s="119"/>
      <c r="T11690" s="123"/>
      <c r="U11690" s="119"/>
      <c r="V11690" s="99"/>
      <c r="W11690" s="127"/>
      <c r="X11690" s="99"/>
      <c r="Y11690" s="127"/>
    </row>
    <row r="11691" spans="3:25" ht="19" hidden="1">
      <c r="C11691" s="933"/>
      <c r="D11691" s="933"/>
      <c r="E11691" s="19"/>
      <c r="I11691" s="100"/>
      <c r="M11691" s="100"/>
      <c r="Q11691" s="99"/>
      <c r="R11691" s="340"/>
      <c r="S11691" s="119"/>
      <c r="T11691" s="123"/>
      <c r="U11691" s="119"/>
      <c r="V11691" s="99"/>
      <c r="W11691" s="127"/>
      <c r="X11691" s="99"/>
      <c r="Y11691" s="127"/>
    </row>
    <row r="11692" spans="3:25" ht="19" hidden="1">
      <c r="C11692" s="933"/>
      <c r="D11692" s="933"/>
      <c r="E11692" s="19"/>
      <c r="I11692" s="100"/>
      <c r="M11692" s="100"/>
      <c r="Q11692" s="99"/>
      <c r="R11692" s="340"/>
      <c r="S11692" s="119"/>
      <c r="T11692" s="123"/>
      <c r="U11692" s="119"/>
      <c r="V11692" s="99"/>
      <c r="W11692" s="127"/>
      <c r="X11692" s="99"/>
      <c r="Y11692" s="127"/>
    </row>
    <row r="11693" spans="3:25" ht="19" hidden="1">
      <c r="C11693" s="933"/>
      <c r="D11693" s="933"/>
      <c r="E11693" s="19"/>
      <c r="I11693" s="100"/>
      <c r="M11693" s="100"/>
      <c r="Q11693" s="99"/>
      <c r="R11693" s="340"/>
      <c r="S11693" s="119"/>
      <c r="T11693" s="123"/>
      <c r="U11693" s="119"/>
      <c r="V11693" s="99"/>
      <c r="W11693" s="127"/>
      <c r="X11693" s="99"/>
      <c r="Y11693" s="127"/>
    </row>
    <row r="11694" spans="3:25" ht="19" hidden="1">
      <c r="C11694" s="933"/>
      <c r="D11694" s="933"/>
      <c r="E11694" s="19"/>
      <c r="I11694" s="100"/>
      <c r="M11694" s="100"/>
      <c r="Q11694" s="99"/>
      <c r="R11694" s="340"/>
      <c r="S11694" s="119"/>
      <c r="T11694" s="123"/>
      <c r="U11694" s="119"/>
      <c r="V11694" s="99"/>
      <c r="W11694" s="127"/>
      <c r="X11694" s="99"/>
      <c r="Y11694" s="127"/>
    </row>
    <row r="11695" spans="3:25" ht="19" hidden="1">
      <c r="C11695" s="933"/>
      <c r="D11695" s="933"/>
      <c r="E11695" s="19"/>
      <c r="I11695" s="100"/>
      <c r="M11695" s="100"/>
      <c r="Q11695" s="99"/>
      <c r="R11695" s="340"/>
      <c r="S11695" s="119"/>
      <c r="T11695" s="123"/>
      <c r="U11695" s="119"/>
      <c r="V11695" s="99"/>
      <c r="W11695" s="127"/>
      <c r="X11695" s="99"/>
      <c r="Y11695" s="127"/>
    </row>
    <row r="11696" spans="3:25" ht="19" hidden="1">
      <c r="C11696" s="933"/>
      <c r="D11696" s="933"/>
      <c r="E11696" s="19"/>
      <c r="I11696" s="100"/>
      <c r="M11696" s="100"/>
      <c r="Q11696" s="99"/>
      <c r="R11696" s="340"/>
      <c r="S11696" s="119"/>
      <c r="T11696" s="123"/>
      <c r="U11696" s="119"/>
      <c r="V11696" s="99"/>
      <c r="W11696" s="127"/>
      <c r="X11696" s="99"/>
      <c r="Y11696" s="127"/>
    </row>
    <row r="11697" spans="3:25" ht="19" hidden="1">
      <c r="C11697" s="933"/>
      <c r="D11697" s="933"/>
      <c r="E11697" s="19"/>
      <c r="I11697" s="100"/>
      <c r="M11697" s="100"/>
      <c r="Q11697" s="99"/>
      <c r="R11697" s="340"/>
      <c r="S11697" s="119"/>
      <c r="T11697" s="123"/>
      <c r="U11697" s="119"/>
      <c r="V11697" s="99"/>
      <c r="W11697" s="127"/>
      <c r="X11697" s="99"/>
      <c r="Y11697" s="127"/>
    </row>
    <row r="11698" spans="3:25" ht="19" hidden="1">
      <c r="C11698" s="933"/>
      <c r="D11698" s="933"/>
      <c r="E11698" s="19"/>
      <c r="I11698" s="100"/>
      <c r="M11698" s="100"/>
      <c r="Q11698" s="99"/>
      <c r="R11698" s="340"/>
      <c r="S11698" s="119"/>
      <c r="T11698" s="123"/>
      <c r="U11698" s="119"/>
      <c r="V11698" s="99"/>
      <c r="W11698" s="127"/>
      <c r="X11698" s="99"/>
      <c r="Y11698" s="127"/>
    </row>
    <row r="11699" spans="3:25" ht="19" hidden="1">
      <c r="C11699" s="933"/>
      <c r="D11699" s="933"/>
      <c r="E11699" s="19"/>
      <c r="I11699" s="100"/>
      <c r="M11699" s="100"/>
      <c r="Q11699" s="99"/>
      <c r="R11699" s="340"/>
      <c r="S11699" s="119"/>
      <c r="T11699" s="123"/>
      <c r="U11699" s="119"/>
      <c r="V11699" s="99"/>
      <c r="W11699" s="127"/>
      <c r="X11699" s="99"/>
      <c r="Y11699" s="127"/>
    </row>
    <row r="11700" spans="3:25" ht="19" hidden="1">
      <c r="C11700" s="933"/>
      <c r="D11700" s="933"/>
      <c r="E11700" s="19"/>
      <c r="I11700" s="100"/>
      <c r="M11700" s="100"/>
      <c r="Q11700" s="99"/>
      <c r="R11700" s="340"/>
      <c r="S11700" s="119"/>
      <c r="T11700" s="123"/>
      <c r="U11700" s="119"/>
      <c r="V11700" s="99"/>
      <c r="W11700" s="127"/>
      <c r="X11700" s="99"/>
      <c r="Y11700" s="127"/>
    </row>
    <row r="11701" spans="3:25" ht="19" hidden="1">
      <c r="C11701" s="933"/>
      <c r="D11701" s="933"/>
      <c r="E11701" s="19"/>
      <c r="I11701" s="100"/>
      <c r="M11701" s="100"/>
      <c r="Q11701" s="99"/>
      <c r="R11701" s="340"/>
      <c r="S11701" s="119"/>
      <c r="T11701" s="123"/>
      <c r="U11701" s="119"/>
      <c r="V11701" s="99"/>
      <c r="W11701" s="127"/>
      <c r="X11701" s="99"/>
      <c r="Y11701" s="127"/>
    </row>
    <row r="11702" spans="3:25" ht="19" hidden="1">
      <c r="C11702" s="933"/>
      <c r="D11702" s="933"/>
      <c r="E11702" s="19"/>
      <c r="I11702" s="100"/>
      <c r="M11702" s="100"/>
      <c r="Q11702" s="99"/>
      <c r="R11702" s="340"/>
      <c r="S11702" s="119"/>
      <c r="T11702" s="123"/>
      <c r="U11702" s="119"/>
      <c r="V11702" s="99"/>
      <c r="W11702" s="127"/>
      <c r="X11702" s="99"/>
      <c r="Y11702" s="127"/>
    </row>
    <row r="11703" spans="3:25" ht="19" hidden="1">
      <c r="C11703" s="933"/>
      <c r="D11703" s="933"/>
      <c r="E11703" s="19"/>
      <c r="I11703" s="100"/>
      <c r="M11703" s="100"/>
      <c r="Q11703" s="99"/>
      <c r="R11703" s="340"/>
      <c r="S11703" s="119"/>
      <c r="T11703" s="123"/>
      <c r="U11703" s="119"/>
      <c r="V11703" s="99"/>
      <c r="W11703" s="127"/>
      <c r="X11703" s="99"/>
      <c r="Y11703" s="127"/>
    </row>
    <row r="11704" spans="3:25" ht="19" hidden="1">
      <c r="C11704" s="933"/>
      <c r="D11704" s="933"/>
      <c r="E11704" s="19"/>
      <c r="I11704" s="100"/>
      <c r="M11704" s="100"/>
      <c r="Q11704" s="99"/>
      <c r="R11704" s="340"/>
      <c r="S11704" s="119"/>
      <c r="T11704" s="123"/>
      <c r="U11704" s="119"/>
      <c r="V11704" s="99"/>
      <c r="W11704" s="127"/>
      <c r="X11704" s="99"/>
      <c r="Y11704" s="127"/>
    </row>
    <row r="11705" spans="3:25" ht="19" hidden="1">
      <c r="C11705" s="933"/>
      <c r="D11705" s="933"/>
      <c r="E11705" s="19"/>
      <c r="I11705" s="100"/>
      <c r="M11705" s="100"/>
      <c r="Q11705" s="99"/>
      <c r="R11705" s="340"/>
      <c r="S11705" s="119"/>
      <c r="T11705" s="123"/>
      <c r="U11705" s="119"/>
      <c r="V11705" s="99"/>
      <c r="W11705" s="127"/>
      <c r="X11705" s="99"/>
      <c r="Y11705" s="127"/>
    </row>
    <row r="11706" spans="3:25" ht="19" hidden="1">
      <c r="C11706" s="933"/>
      <c r="D11706" s="933"/>
      <c r="E11706" s="19"/>
      <c r="I11706" s="100"/>
      <c r="M11706" s="100"/>
      <c r="Q11706" s="99"/>
      <c r="R11706" s="340"/>
      <c r="S11706" s="119"/>
      <c r="T11706" s="123"/>
      <c r="U11706" s="119"/>
      <c r="V11706" s="99"/>
      <c r="W11706" s="127"/>
      <c r="X11706" s="99"/>
      <c r="Y11706" s="127"/>
    </row>
    <row r="11707" spans="3:25" ht="19" hidden="1">
      <c r="C11707" s="933"/>
      <c r="D11707" s="933"/>
      <c r="E11707" s="19"/>
      <c r="I11707" s="100"/>
      <c r="M11707" s="100"/>
      <c r="Q11707" s="99"/>
      <c r="R11707" s="340"/>
      <c r="S11707" s="119"/>
      <c r="T11707" s="123"/>
      <c r="U11707" s="119"/>
      <c r="V11707" s="99"/>
      <c r="W11707" s="127"/>
      <c r="X11707" s="99"/>
      <c r="Y11707" s="127"/>
    </row>
    <row r="11708" spans="3:25" ht="19" hidden="1">
      <c r="C11708" s="933"/>
      <c r="D11708" s="933"/>
      <c r="E11708" s="19"/>
      <c r="I11708" s="100"/>
      <c r="M11708" s="100"/>
      <c r="Q11708" s="99"/>
      <c r="R11708" s="340"/>
      <c r="S11708" s="119"/>
      <c r="T11708" s="123"/>
      <c r="U11708" s="119"/>
      <c r="V11708" s="99"/>
      <c r="W11708" s="127"/>
      <c r="X11708" s="99"/>
      <c r="Y11708" s="127"/>
    </row>
    <row r="11709" spans="3:25" ht="19" hidden="1">
      <c r="C11709" s="933"/>
      <c r="D11709" s="933"/>
      <c r="E11709" s="19"/>
      <c r="I11709" s="100"/>
      <c r="M11709" s="100"/>
      <c r="Q11709" s="99"/>
      <c r="R11709" s="340"/>
      <c r="S11709" s="119"/>
      <c r="T11709" s="123"/>
      <c r="U11709" s="119"/>
      <c r="V11709" s="99"/>
      <c r="W11709" s="127"/>
      <c r="X11709" s="99"/>
      <c r="Y11709" s="127"/>
    </row>
    <row r="11710" spans="3:25" ht="19" hidden="1">
      <c r="C11710" s="933"/>
      <c r="D11710" s="933"/>
      <c r="E11710" s="19"/>
      <c r="I11710" s="100"/>
      <c r="M11710" s="100"/>
      <c r="Q11710" s="99"/>
      <c r="R11710" s="340"/>
      <c r="S11710" s="119"/>
      <c r="T11710" s="123"/>
      <c r="U11710" s="119"/>
      <c r="V11710" s="99"/>
      <c r="W11710" s="127"/>
      <c r="X11710" s="99"/>
      <c r="Y11710" s="127"/>
    </row>
    <row r="11711" spans="3:25" ht="19" hidden="1">
      <c r="C11711" s="933"/>
      <c r="D11711" s="933"/>
      <c r="E11711" s="19"/>
      <c r="I11711" s="100"/>
      <c r="M11711" s="100"/>
      <c r="Q11711" s="99"/>
      <c r="R11711" s="340"/>
      <c r="S11711" s="119"/>
      <c r="T11711" s="123"/>
      <c r="U11711" s="119"/>
      <c r="V11711" s="99"/>
      <c r="W11711" s="127"/>
      <c r="X11711" s="99"/>
      <c r="Y11711" s="127"/>
    </row>
    <row r="11712" spans="3:25" ht="19" hidden="1">
      <c r="C11712" s="933"/>
      <c r="D11712" s="933"/>
      <c r="E11712" s="19"/>
      <c r="I11712" s="100"/>
      <c r="M11712" s="100"/>
      <c r="Q11712" s="99"/>
      <c r="R11712" s="340"/>
      <c r="S11712" s="119"/>
      <c r="T11712" s="123"/>
      <c r="U11712" s="119"/>
      <c r="V11712" s="99"/>
      <c r="W11712" s="127"/>
      <c r="X11712" s="99"/>
      <c r="Y11712" s="127"/>
    </row>
    <row r="11713" spans="3:25" ht="19" hidden="1">
      <c r="C11713" s="933"/>
      <c r="D11713" s="933"/>
      <c r="E11713" s="19"/>
      <c r="I11713" s="100"/>
      <c r="M11713" s="100"/>
      <c r="Q11713" s="99"/>
      <c r="R11713" s="340"/>
      <c r="S11713" s="119"/>
      <c r="T11713" s="123"/>
      <c r="U11713" s="119"/>
      <c r="V11713" s="99"/>
      <c r="W11713" s="127"/>
      <c r="X11713" s="99"/>
      <c r="Y11713" s="127"/>
    </row>
    <row r="11714" spans="3:25" ht="19" hidden="1">
      <c r="C11714" s="933"/>
      <c r="D11714" s="933"/>
      <c r="E11714" s="19"/>
      <c r="I11714" s="100"/>
      <c r="M11714" s="100"/>
      <c r="Q11714" s="99"/>
      <c r="R11714" s="340"/>
      <c r="S11714" s="119"/>
      <c r="T11714" s="123"/>
      <c r="U11714" s="119"/>
      <c r="V11714" s="99"/>
      <c r="W11714" s="127"/>
      <c r="X11714" s="99"/>
      <c r="Y11714" s="127"/>
    </row>
    <row r="11715" spans="3:25" ht="19" hidden="1">
      <c r="C11715" s="933"/>
      <c r="D11715" s="933"/>
      <c r="E11715" s="19"/>
      <c r="I11715" s="100"/>
      <c r="M11715" s="100"/>
      <c r="Q11715" s="99"/>
      <c r="R11715" s="340"/>
      <c r="S11715" s="119"/>
      <c r="T11715" s="123"/>
      <c r="U11715" s="119"/>
      <c r="V11715" s="99"/>
      <c r="W11715" s="127"/>
      <c r="X11715" s="99"/>
      <c r="Y11715" s="127"/>
    </row>
    <row r="11716" spans="3:25" ht="19" hidden="1">
      <c r="C11716" s="933"/>
      <c r="D11716" s="933"/>
      <c r="E11716" s="19"/>
      <c r="I11716" s="100"/>
      <c r="M11716" s="100"/>
      <c r="Q11716" s="99"/>
      <c r="R11716" s="340"/>
      <c r="S11716" s="119"/>
      <c r="T11716" s="123"/>
      <c r="U11716" s="119"/>
      <c r="V11716" s="99"/>
      <c r="W11716" s="127"/>
      <c r="X11716" s="99"/>
      <c r="Y11716" s="127"/>
    </row>
    <row r="11717" spans="3:25" ht="19" hidden="1">
      <c r="C11717" s="933"/>
      <c r="D11717" s="933"/>
      <c r="E11717" s="19"/>
      <c r="I11717" s="100"/>
      <c r="M11717" s="100"/>
      <c r="Q11717" s="99"/>
      <c r="R11717" s="340"/>
      <c r="S11717" s="119"/>
      <c r="T11717" s="123"/>
      <c r="U11717" s="119"/>
      <c r="V11717" s="99"/>
      <c r="W11717" s="127"/>
      <c r="X11717" s="99"/>
      <c r="Y11717" s="127"/>
    </row>
    <row r="11718" spans="3:25" ht="19" hidden="1">
      <c r="C11718" s="933"/>
      <c r="D11718" s="933"/>
      <c r="E11718" s="19"/>
      <c r="I11718" s="100"/>
      <c r="M11718" s="100"/>
      <c r="Q11718" s="99"/>
      <c r="R11718" s="340"/>
      <c r="S11718" s="119"/>
      <c r="T11718" s="123"/>
      <c r="U11718" s="119"/>
      <c r="V11718" s="99"/>
      <c r="W11718" s="127"/>
      <c r="X11718" s="99"/>
      <c r="Y11718" s="127"/>
    </row>
    <row r="11719" spans="3:25" ht="19" hidden="1">
      <c r="C11719" s="933"/>
      <c r="D11719" s="933"/>
      <c r="E11719" s="19"/>
      <c r="I11719" s="100"/>
      <c r="M11719" s="100"/>
      <c r="Q11719" s="99"/>
      <c r="R11719" s="340"/>
      <c r="S11719" s="119"/>
      <c r="T11719" s="123"/>
      <c r="U11719" s="119"/>
      <c r="V11719" s="99"/>
      <c r="W11719" s="127"/>
      <c r="X11719" s="99"/>
      <c r="Y11719" s="127"/>
    </row>
    <row r="11720" spans="3:25" ht="19" hidden="1">
      <c r="C11720" s="933"/>
      <c r="D11720" s="933"/>
      <c r="E11720" s="19"/>
      <c r="I11720" s="100"/>
      <c r="M11720" s="100"/>
      <c r="Q11720" s="99"/>
      <c r="R11720" s="340"/>
      <c r="S11720" s="119"/>
      <c r="T11720" s="123"/>
      <c r="U11720" s="119"/>
      <c r="V11720" s="99"/>
      <c r="W11720" s="127"/>
      <c r="X11720" s="99"/>
      <c r="Y11720" s="127"/>
    </row>
    <row r="11721" spans="3:25" ht="19" hidden="1">
      <c r="C11721" s="933"/>
      <c r="D11721" s="933"/>
      <c r="E11721" s="19"/>
      <c r="I11721" s="100"/>
      <c r="M11721" s="100"/>
      <c r="Q11721" s="99"/>
      <c r="R11721" s="340"/>
      <c r="S11721" s="119"/>
      <c r="T11721" s="123"/>
      <c r="U11721" s="119"/>
      <c r="V11721" s="99"/>
      <c r="W11721" s="127"/>
      <c r="X11721" s="99"/>
      <c r="Y11721" s="127"/>
    </row>
    <row r="11722" spans="3:25" ht="19" hidden="1">
      <c r="C11722" s="933"/>
      <c r="D11722" s="933"/>
      <c r="E11722" s="19"/>
      <c r="I11722" s="100"/>
      <c r="M11722" s="100"/>
      <c r="Q11722" s="99"/>
      <c r="R11722" s="340"/>
      <c r="S11722" s="119"/>
      <c r="T11722" s="123"/>
      <c r="U11722" s="119"/>
      <c r="V11722" s="99"/>
      <c r="W11722" s="127"/>
      <c r="X11722" s="99"/>
      <c r="Y11722" s="127"/>
    </row>
    <row r="11723" spans="3:25" ht="19" hidden="1">
      <c r="C11723" s="933"/>
      <c r="D11723" s="933"/>
      <c r="E11723" s="19"/>
      <c r="I11723" s="100"/>
      <c r="M11723" s="100"/>
      <c r="Q11723" s="99"/>
      <c r="R11723" s="340"/>
      <c r="S11723" s="119"/>
      <c r="T11723" s="123"/>
      <c r="U11723" s="119"/>
      <c r="V11723" s="99"/>
      <c r="W11723" s="127"/>
      <c r="X11723" s="99"/>
      <c r="Y11723" s="127"/>
    </row>
    <row r="11724" spans="3:25" ht="19" hidden="1">
      <c r="C11724" s="933"/>
      <c r="D11724" s="933"/>
      <c r="E11724" s="19"/>
      <c r="I11724" s="100"/>
      <c r="M11724" s="100"/>
      <c r="Q11724" s="99"/>
      <c r="R11724" s="340"/>
      <c r="S11724" s="119"/>
      <c r="T11724" s="123"/>
      <c r="U11724" s="119"/>
      <c r="V11724" s="99"/>
      <c r="W11724" s="127"/>
      <c r="X11724" s="99"/>
      <c r="Y11724" s="127"/>
    </row>
    <row r="11725" spans="3:25" ht="19" hidden="1">
      <c r="C11725" s="933"/>
      <c r="D11725" s="933"/>
      <c r="E11725" s="19"/>
      <c r="I11725" s="100"/>
      <c r="M11725" s="100"/>
      <c r="Q11725" s="99"/>
      <c r="R11725" s="340"/>
      <c r="S11725" s="119"/>
      <c r="T11725" s="123"/>
      <c r="U11725" s="119"/>
      <c r="V11725" s="99"/>
      <c r="W11725" s="127"/>
      <c r="X11725" s="99"/>
      <c r="Y11725" s="127"/>
    </row>
    <row r="11726" spans="3:25" ht="19" hidden="1">
      <c r="C11726" s="933"/>
      <c r="D11726" s="933"/>
      <c r="E11726" s="19"/>
      <c r="I11726" s="100"/>
      <c r="M11726" s="100"/>
      <c r="Q11726" s="99"/>
      <c r="R11726" s="340"/>
      <c r="S11726" s="119"/>
      <c r="T11726" s="123"/>
      <c r="U11726" s="119"/>
      <c r="V11726" s="99"/>
      <c r="W11726" s="127"/>
      <c r="X11726" s="99"/>
      <c r="Y11726" s="127"/>
    </row>
    <row r="11727" spans="3:25" ht="19" hidden="1">
      <c r="C11727" s="933"/>
      <c r="D11727" s="933"/>
      <c r="E11727" s="19"/>
      <c r="I11727" s="100"/>
      <c r="M11727" s="100"/>
      <c r="Q11727" s="99"/>
      <c r="R11727" s="340"/>
      <c r="S11727" s="119"/>
      <c r="T11727" s="123"/>
      <c r="U11727" s="119"/>
      <c r="V11727" s="99"/>
      <c r="W11727" s="127"/>
      <c r="X11727" s="99"/>
      <c r="Y11727" s="127"/>
    </row>
    <row r="11728" spans="3:25" ht="19" hidden="1">
      <c r="C11728" s="933"/>
      <c r="D11728" s="933"/>
      <c r="E11728" s="19"/>
      <c r="I11728" s="100"/>
      <c r="M11728" s="100"/>
      <c r="Q11728" s="99"/>
      <c r="R11728" s="340"/>
      <c r="S11728" s="119"/>
      <c r="T11728" s="123"/>
      <c r="U11728" s="119"/>
      <c r="V11728" s="99"/>
      <c r="W11728" s="127"/>
      <c r="X11728" s="99"/>
      <c r="Y11728" s="127"/>
    </row>
    <row r="11729" spans="3:25" ht="19" hidden="1">
      <c r="C11729" s="933"/>
      <c r="D11729" s="933"/>
      <c r="E11729" s="19"/>
      <c r="I11729" s="100"/>
      <c r="M11729" s="100"/>
      <c r="Q11729" s="99"/>
      <c r="R11729" s="340"/>
      <c r="S11729" s="119"/>
      <c r="T11729" s="123"/>
      <c r="U11729" s="119"/>
      <c r="V11729" s="99"/>
      <c r="W11729" s="127"/>
      <c r="X11729" s="99"/>
      <c r="Y11729" s="127"/>
    </row>
    <row r="11730" spans="3:25" ht="19" hidden="1">
      <c r="C11730" s="933"/>
      <c r="D11730" s="933"/>
      <c r="E11730" s="19"/>
      <c r="I11730" s="100"/>
      <c r="M11730" s="100"/>
      <c r="Q11730" s="99"/>
      <c r="R11730" s="340"/>
      <c r="S11730" s="119"/>
      <c r="T11730" s="123"/>
      <c r="U11730" s="119"/>
      <c r="V11730" s="99"/>
      <c r="W11730" s="127"/>
      <c r="X11730" s="99"/>
      <c r="Y11730" s="127"/>
    </row>
    <row r="11731" spans="3:25" ht="19" hidden="1">
      <c r="C11731" s="933"/>
      <c r="D11731" s="933"/>
      <c r="E11731" s="19"/>
      <c r="I11731" s="100"/>
      <c r="M11731" s="100"/>
      <c r="Q11731" s="99"/>
      <c r="R11731" s="340"/>
      <c r="S11731" s="119"/>
      <c r="T11731" s="123"/>
      <c r="U11731" s="119"/>
      <c r="V11731" s="99"/>
      <c r="W11731" s="127"/>
      <c r="X11731" s="99"/>
      <c r="Y11731" s="127"/>
    </row>
    <row r="11732" spans="3:25" ht="19" hidden="1">
      <c r="C11732" s="933"/>
      <c r="D11732" s="933"/>
      <c r="E11732" s="19"/>
      <c r="I11732" s="100"/>
      <c r="M11732" s="100"/>
      <c r="Q11732" s="99"/>
      <c r="R11732" s="340"/>
      <c r="S11732" s="119"/>
      <c r="T11732" s="123"/>
      <c r="U11732" s="119"/>
      <c r="V11732" s="99"/>
      <c r="W11732" s="127"/>
      <c r="X11732" s="99"/>
      <c r="Y11732" s="127"/>
    </row>
    <row r="11733" spans="3:25" ht="19" hidden="1">
      <c r="C11733" s="933"/>
      <c r="D11733" s="933"/>
      <c r="E11733" s="19"/>
      <c r="I11733" s="100"/>
      <c r="M11733" s="100"/>
      <c r="Q11733" s="99"/>
      <c r="R11733" s="340"/>
      <c r="S11733" s="119"/>
      <c r="T11733" s="123"/>
      <c r="U11733" s="119"/>
      <c r="V11733" s="99"/>
      <c r="W11733" s="127"/>
      <c r="X11733" s="99"/>
      <c r="Y11733" s="127"/>
    </row>
    <row r="11734" spans="3:25" ht="19" hidden="1">
      <c r="C11734" s="933"/>
      <c r="D11734" s="933"/>
      <c r="E11734" s="19"/>
      <c r="I11734" s="100"/>
      <c r="M11734" s="100"/>
      <c r="Q11734" s="99"/>
      <c r="R11734" s="340"/>
      <c r="S11734" s="119"/>
      <c r="T11734" s="123"/>
      <c r="U11734" s="119"/>
      <c r="V11734" s="99"/>
      <c r="W11734" s="127"/>
      <c r="X11734" s="99"/>
      <c r="Y11734" s="127"/>
    </row>
    <row r="11735" spans="3:25" ht="19" hidden="1">
      <c r="C11735" s="933"/>
      <c r="D11735" s="933"/>
      <c r="E11735" s="19"/>
      <c r="I11735" s="100"/>
      <c r="M11735" s="100"/>
      <c r="Q11735" s="99"/>
      <c r="R11735" s="340"/>
      <c r="S11735" s="119"/>
      <c r="T11735" s="123"/>
      <c r="U11735" s="119"/>
      <c r="V11735" s="99"/>
      <c r="W11735" s="127"/>
      <c r="X11735" s="99"/>
      <c r="Y11735" s="127"/>
    </row>
    <row r="11736" spans="3:25" ht="19" hidden="1">
      <c r="C11736" s="933"/>
      <c r="D11736" s="933"/>
      <c r="E11736" s="19"/>
      <c r="I11736" s="100"/>
      <c r="M11736" s="100"/>
      <c r="Q11736" s="99"/>
      <c r="R11736" s="340"/>
      <c r="S11736" s="119"/>
      <c r="T11736" s="123"/>
      <c r="U11736" s="119"/>
      <c r="V11736" s="99"/>
      <c r="W11736" s="127"/>
      <c r="X11736" s="99"/>
      <c r="Y11736" s="127"/>
    </row>
    <row r="11737" spans="3:25" ht="19" hidden="1">
      <c r="C11737" s="933"/>
      <c r="D11737" s="933"/>
      <c r="E11737" s="19"/>
      <c r="I11737" s="100"/>
      <c r="M11737" s="100"/>
      <c r="Q11737" s="99"/>
      <c r="R11737" s="340"/>
      <c r="S11737" s="119"/>
      <c r="T11737" s="123"/>
      <c r="U11737" s="119"/>
      <c r="V11737" s="99"/>
      <c r="W11737" s="127"/>
      <c r="X11737" s="99"/>
      <c r="Y11737" s="127"/>
    </row>
    <row r="11738" spans="3:25" ht="19" hidden="1">
      <c r="C11738" s="933"/>
      <c r="D11738" s="933"/>
      <c r="E11738" s="19"/>
      <c r="I11738" s="100"/>
      <c r="M11738" s="100"/>
      <c r="Q11738" s="99"/>
      <c r="R11738" s="340"/>
      <c r="S11738" s="119"/>
      <c r="T11738" s="123"/>
      <c r="U11738" s="119"/>
      <c r="V11738" s="99"/>
      <c r="W11738" s="127"/>
      <c r="X11738" s="99"/>
      <c r="Y11738" s="127"/>
    </row>
    <row r="11739" spans="3:25" ht="19" hidden="1">
      <c r="C11739" s="933"/>
      <c r="D11739" s="933"/>
      <c r="E11739" s="19"/>
      <c r="I11739" s="100"/>
      <c r="M11739" s="100"/>
      <c r="Q11739" s="99"/>
      <c r="R11739" s="340"/>
      <c r="S11739" s="119"/>
      <c r="T11739" s="123"/>
      <c r="U11739" s="119"/>
      <c r="V11739" s="99"/>
      <c r="W11739" s="127"/>
      <c r="X11739" s="99"/>
      <c r="Y11739" s="127"/>
    </row>
    <row r="11740" spans="3:25" ht="19" hidden="1">
      <c r="C11740" s="933"/>
      <c r="D11740" s="933"/>
      <c r="E11740" s="19"/>
      <c r="I11740" s="100"/>
      <c r="M11740" s="100"/>
      <c r="Q11740" s="99"/>
      <c r="R11740" s="340"/>
      <c r="S11740" s="119"/>
      <c r="T11740" s="123"/>
      <c r="U11740" s="119"/>
      <c r="V11740" s="99"/>
      <c r="W11740" s="127"/>
      <c r="X11740" s="99"/>
      <c r="Y11740" s="127"/>
    </row>
    <row r="11741" spans="3:25" ht="19" hidden="1">
      <c r="C11741" s="933"/>
      <c r="D11741" s="933"/>
      <c r="E11741" s="19"/>
      <c r="I11741" s="100"/>
      <c r="M11741" s="100"/>
      <c r="Q11741" s="99"/>
      <c r="R11741" s="340"/>
      <c r="S11741" s="119"/>
      <c r="T11741" s="123"/>
      <c r="U11741" s="119"/>
      <c r="V11741" s="99"/>
      <c r="W11741" s="127"/>
      <c r="X11741" s="99"/>
      <c r="Y11741" s="127"/>
    </row>
    <row r="11742" spans="3:25" ht="19" hidden="1">
      <c r="C11742" s="933"/>
      <c r="D11742" s="933"/>
      <c r="E11742" s="19"/>
      <c r="I11742" s="100"/>
      <c r="M11742" s="100"/>
      <c r="Q11742" s="99"/>
      <c r="R11742" s="340"/>
      <c r="S11742" s="119"/>
      <c r="T11742" s="123"/>
      <c r="U11742" s="119"/>
      <c r="V11742" s="99"/>
      <c r="W11742" s="127"/>
      <c r="X11742" s="99"/>
      <c r="Y11742" s="127"/>
    </row>
    <row r="11743" spans="3:25" ht="19" hidden="1">
      <c r="C11743" s="933"/>
      <c r="D11743" s="933"/>
      <c r="E11743" s="19"/>
      <c r="I11743" s="100"/>
      <c r="M11743" s="100"/>
      <c r="Q11743" s="99"/>
      <c r="R11743" s="340"/>
      <c r="S11743" s="119"/>
      <c r="T11743" s="123"/>
      <c r="U11743" s="119"/>
      <c r="V11743" s="99"/>
      <c r="W11743" s="127"/>
      <c r="X11743" s="99"/>
      <c r="Y11743" s="127"/>
    </row>
    <row r="11744" spans="3:25" ht="19" hidden="1">
      <c r="C11744" s="933"/>
      <c r="D11744" s="933"/>
      <c r="E11744" s="19"/>
      <c r="I11744" s="100"/>
      <c r="M11744" s="100"/>
      <c r="Q11744" s="99"/>
      <c r="R11744" s="340"/>
      <c r="S11744" s="119"/>
      <c r="T11744" s="123"/>
      <c r="U11744" s="119"/>
      <c r="V11744" s="99"/>
      <c r="W11744" s="127"/>
      <c r="X11744" s="99"/>
      <c r="Y11744" s="127"/>
    </row>
    <row r="11745" spans="3:25" ht="19" hidden="1">
      <c r="C11745" s="933"/>
      <c r="D11745" s="933"/>
      <c r="E11745" s="19"/>
      <c r="I11745" s="100"/>
      <c r="M11745" s="100"/>
      <c r="Q11745" s="99"/>
      <c r="R11745" s="340"/>
      <c r="S11745" s="119"/>
      <c r="T11745" s="123"/>
      <c r="U11745" s="119"/>
      <c r="V11745" s="99"/>
      <c r="W11745" s="127"/>
      <c r="X11745" s="99"/>
      <c r="Y11745" s="127"/>
    </row>
    <row r="11746" spans="3:25" ht="19" hidden="1">
      <c r="C11746" s="933"/>
      <c r="D11746" s="933"/>
      <c r="E11746" s="19"/>
      <c r="I11746" s="100"/>
      <c r="M11746" s="100"/>
      <c r="Q11746" s="99"/>
      <c r="R11746" s="340"/>
      <c r="S11746" s="119"/>
      <c r="T11746" s="123"/>
      <c r="U11746" s="119"/>
      <c r="V11746" s="99"/>
      <c r="W11746" s="127"/>
      <c r="X11746" s="99"/>
      <c r="Y11746" s="127"/>
    </row>
    <row r="11747" spans="3:25" ht="19" hidden="1">
      <c r="C11747" s="933"/>
      <c r="D11747" s="933"/>
      <c r="E11747" s="19"/>
      <c r="I11747" s="100"/>
      <c r="M11747" s="100"/>
      <c r="Q11747" s="99"/>
      <c r="R11747" s="340"/>
      <c r="S11747" s="119"/>
      <c r="T11747" s="123"/>
      <c r="U11747" s="119"/>
      <c r="V11747" s="99"/>
      <c r="W11747" s="127"/>
      <c r="X11747" s="99"/>
      <c r="Y11747" s="127"/>
    </row>
    <row r="11748" spans="3:25" ht="19" hidden="1">
      <c r="C11748" s="933"/>
      <c r="D11748" s="933"/>
      <c r="E11748" s="19"/>
      <c r="I11748" s="100"/>
      <c r="M11748" s="100"/>
      <c r="Q11748" s="99"/>
      <c r="R11748" s="340"/>
      <c r="S11748" s="119"/>
      <c r="T11748" s="123"/>
      <c r="U11748" s="119"/>
      <c r="V11748" s="99"/>
      <c r="W11748" s="127"/>
      <c r="X11748" s="99"/>
      <c r="Y11748" s="127"/>
    </row>
    <row r="11749" spans="3:25" ht="19" hidden="1">
      <c r="C11749" s="933"/>
      <c r="D11749" s="933"/>
      <c r="E11749" s="19"/>
      <c r="I11749" s="100"/>
      <c r="M11749" s="100"/>
      <c r="Q11749" s="99"/>
      <c r="R11749" s="340"/>
      <c r="S11749" s="119"/>
      <c r="T11749" s="123"/>
      <c r="U11749" s="119"/>
      <c r="V11749" s="99"/>
      <c r="W11749" s="127"/>
      <c r="X11749" s="99"/>
      <c r="Y11749" s="127"/>
    </row>
    <row r="11750" spans="3:25" ht="19" hidden="1">
      <c r="C11750" s="933"/>
      <c r="D11750" s="933"/>
      <c r="E11750" s="19"/>
      <c r="I11750" s="100"/>
      <c r="M11750" s="100"/>
      <c r="Q11750" s="99"/>
      <c r="R11750" s="340"/>
      <c r="S11750" s="119"/>
      <c r="T11750" s="123"/>
      <c r="U11750" s="119"/>
      <c r="V11750" s="99"/>
      <c r="W11750" s="127"/>
      <c r="X11750" s="99"/>
      <c r="Y11750" s="127"/>
    </row>
    <row r="11751" spans="3:25" ht="19" hidden="1">
      <c r="C11751" s="933"/>
      <c r="D11751" s="933"/>
      <c r="E11751" s="19"/>
      <c r="I11751" s="100"/>
      <c r="M11751" s="100"/>
      <c r="Q11751" s="99"/>
      <c r="R11751" s="340"/>
      <c r="S11751" s="119"/>
      <c r="T11751" s="123"/>
      <c r="U11751" s="119"/>
      <c r="V11751" s="99"/>
      <c r="W11751" s="127"/>
      <c r="X11751" s="99"/>
      <c r="Y11751" s="127"/>
    </row>
    <row r="11752" spans="3:25" ht="19" hidden="1">
      <c r="C11752" s="933"/>
      <c r="D11752" s="933"/>
      <c r="E11752" s="19"/>
      <c r="I11752" s="100"/>
      <c r="M11752" s="100"/>
      <c r="Q11752" s="99"/>
      <c r="R11752" s="340"/>
      <c r="S11752" s="119"/>
      <c r="T11752" s="123"/>
      <c r="U11752" s="119"/>
      <c r="V11752" s="99"/>
      <c r="W11752" s="127"/>
      <c r="X11752" s="99"/>
      <c r="Y11752" s="127"/>
    </row>
    <row r="11753" spans="3:25" ht="19" hidden="1">
      <c r="C11753" s="933"/>
      <c r="D11753" s="933"/>
      <c r="E11753" s="19"/>
      <c r="I11753" s="100"/>
      <c r="M11753" s="100"/>
      <c r="Q11753" s="99"/>
      <c r="R11753" s="340"/>
      <c r="S11753" s="119"/>
      <c r="T11753" s="123"/>
      <c r="U11753" s="119"/>
      <c r="V11753" s="99"/>
      <c r="W11753" s="127"/>
      <c r="X11753" s="99"/>
      <c r="Y11753" s="127"/>
    </row>
    <row r="11754" spans="3:25" ht="19" hidden="1">
      <c r="C11754" s="933"/>
      <c r="D11754" s="933"/>
      <c r="E11754" s="19"/>
      <c r="I11754" s="100"/>
      <c r="M11754" s="100"/>
      <c r="Q11754" s="99"/>
      <c r="R11754" s="340"/>
      <c r="S11754" s="119"/>
      <c r="T11754" s="123"/>
      <c r="U11754" s="119"/>
      <c r="V11754" s="99"/>
      <c r="W11754" s="127"/>
      <c r="X11754" s="99"/>
      <c r="Y11754" s="127"/>
    </row>
    <row r="11755" spans="3:25" ht="19" hidden="1">
      <c r="C11755" s="933"/>
      <c r="D11755" s="933"/>
      <c r="E11755" s="19"/>
      <c r="I11755" s="100"/>
      <c r="M11755" s="100"/>
      <c r="Q11755" s="99"/>
      <c r="R11755" s="340"/>
      <c r="S11755" s="119"/>
      <c r="T11755" s="123"/>
      <c r="U11755" s="119"/>
      <c r="V11755" s="99"/>
      <c r="W11755" s="127"/>
      <c r="X11755" s="99"/>
      <c r="Y11755" s="127"/>
    </row>
    <row r="11756" spans="3:25" ht="19" hidden="1">
      <c r="C11756" s="933"/>
      <c r="D11756" s="933"/>
      <c r="E11756" s="19"/>
      <c r="I11756" s="100"/>
      <c r="M11756" s="100"/>
      <c r="Q11756" s="99"/>
      <c r="R11756" s="340"/>
      <c r="S11756" s="119"/>
      <c r="T11756" s="123"/>
      <c r="U11756" s="119"/>
      <c r="V11756" s="99"/>
      <c r="W11756" s="127"/>
      <c r="X11756" s="99"/>
      <c r="Y11756" s="127"/>
    </row>
    <row r="11757" spans="3:25" ht="19" hidden="1">
      <c r="C11757" s="933"/>
      <c r="D11757" s="933"/>
      <c r="E11757" s="19"/>
      <c r="I11757" s="100"/>
      <c r="M11757" s="100"/>
      <c r="Q11757" s="99"/>
      <c r="R11757" s="340"/>
      <c r="S11757" s="119"/>
      <c r="T11757" s="123"/>
      <c r="U11757" s="119"/>
      <c r="V11757" s="99"/>
      <c r="W11757" s="127"/>
      <c r="X11757" s="99"/>
      <c r="Y11757" s="127"/>
    </row>
    <row r="11758" spans="3:25" ht="19" hidden="1">
      <c r="C11758" s="933"/>
      <c r="D11758" s="933"/>
      <c r="E11758" s="19"/>
      <c r="I11758" s="100"/>
      <c r="M11758" s="100"/>
      <c r="Q11758" s="99"/>
      <c r="R11758" s="340"/>
      <c r="S11758" s="119"/>
      <c r="T11758" s="123"/>
      <c r="U11758" s="119"/>
      <c r="V11758" s="99"/>
      <c r="W11758" s="127"/>
      <c r="X11758" s="99"/>
      <c r="Y11758" s="127"/>
    </row>
    <row r="11759" spans="3:25" ht="19" hidden="1">
      <c r="C11759" s="933"/>
      <c r="D11759" s="933"/>
      <c r="E11759" s="19"/>
      <c r="I11759" s="100"/>
      <c r="M11759" s="100"/>
      <c r="Q11759" s="99"/>
      <c r="R11759" s="340"/>
      <c r="S11759" s="119"/>
      <c r="T11759" s="123"/>
      <c r="U11759" s="119"/>
      <c r="V11759" s="99"/>
      <c r="W11759" s="127"/>
      <c r="X11759" s="99"/>
      <c r="Y11759" s="127"/>
    </row>
    <row r="11760" spans="3:25" ht="19" hidden="1">
      <c r="C11760" s="933"/>
      <c r="D11760" s="933"/>
      <c r="E11760" s="19"/>
      <c r="I11760" s="100"/>
      <c r="M11760" s="100"/>
      <c r="Q11760" s="99"/>
      <c r="R11760" s="340"/>
      <c r="S11760" s="119"/>
      <c r="T11760" s="123"/>
      <c r="U11760" s="119"/>
      <c r="V11760" s="99"/>
      <c r="W11760" s="127"/>
      <c r="X11760" s="99"/>
      <c r="Y11760" s="127"/>
    </row>
    <row r="11761" spans="3:25" ht="19" hidden="1">
      <c r="C11761" s="933"/>
      <c r="D11761" s="933"/>
      <c r="E11761" s="19"/>
      <c r="I11761" s="100"/>
      <c r="M11761" s="100"/>
      <c r="Q11761" s="99"/>
      <c r="R11761" s="340"/>
      <c r="S11761" s="119"/>
      <c r="T11761" s="123"/>
      <c r="U11761" s="119"/>
      <c r="V11761" s="99"/>
      <c r="W11761" s="127"/>
      <c r="X11761" s="99"/>
      <c r="Y11761" s="127"/>
    </row>
    <row r="11762" spans="3:25" ht="19" hidden="1">
      <c r="C11762" s="933"/>
      <c r="D11762" s="933"/>
      <c r="E11762" s="19"/>
      <c r="I11762" s="100"/>
      <c r="M11762" s="100"/>
      <c r="Q11762" s="99"/>
      <c r="R11762" s="340"/>
      <c r="S11762" s="119"/>
      <c r="T11762" s="123"/>
      <c r="U11762" s="119"/>
      <c r="V11762" s="99"/>
      <c r="W11762" s="127"/>
      <c r="X11762" s="99"/>
      <c r="Y11762" s="127"/>
    </row>
    <row r="11763" spans="3:25" ht="19" hidden="1">
      <c r="C11763" s="933"/>
      <c r="D11763" s="933"/>
      <c r="E11763" s="19"/>
      <c r="I11763" s="100"/>
      <c r="M11763" s="100"/>
      <c r="Q11763" s="99"/>
      <c r="R11763" s="340"/>
      <c r="S11763" s="119"/>
      <c r="T11763" s="123"/>
      <c r="U11763" s="119"/>
      <c r="V11763" s="99"/>
      <c r="W11763" s="127"/>
      <c r="X11763" s="99"/>
      <c r="Y11763" s="127"/>
    </row>
    <row r="11764" spans="3:25" ht="19" hidden="1">
      <c r="C11764" s="933"/>
      <c r="D11764" s="933"/>
      <c r="E11764" s="19"/>
      <c r="I11764" s="100"/>
      <c r="M11764" s="100"/>
      <c r="Q11764" s="99"/>
      <c r="R11764" s="340"/>
      <c r="S11764" s="119"/>
      <c r="T11764" s="123"/>
      <c r="U11764" s="119"/>
      <c r="V11764" s="99"/>
      <c r="W11764" s="127"/>
      <c r="X11764" s="99"/>
      <c r="Y11764" s="127"/>
    </row>
    <row r="11765" spans="3:25" ht="19" hidden="1">
      <c r="C11765" s="933"/>
      <c r="D11765" s="933"/>
      <c r="E11765" s="19"/>
      <c r="I11765" s="100"/>
      <c r="M11765" s="100"/>
      <c r="Q11765" s="99"/>
      <c r="R11765" s="340"/>
      <c r="S11765" s="119"/>
      <c r="T11765" s="123"/>
      <c r="U11765" s="119"/>
      <c r="V11765" s="99"/>
      <c r="W11765" s="127"/>
      <c r="X11765" s="99"/>
      <c r="Y11765" s="127"/>
    </row>
    <row r="11766" spans="3:25" ht="19" hidden="1">
      <c r="C11766" s="933"/>
      <c r="D11766" s="933"/>
      <c r="E11766" s="19"/>
      <c r="I11766" s="100"/>
      <c r="M11766" s="100"/>
      <c r="Q11766" s="99"/>
      <c r="R11766" s="340"/>
      <c r="S11766" s="119"/>
      <c r="T11766" s="123"/>
      <c r="U11766" s="119"/>
      <c r="V11766" s="99"/>
      <c r="W11766" s="127"/>
      <c r="X11766" s="99"/>
      <c r="Y11766" s="127"/>
    </row>
    <row r="11767" spans="3:25" ht="19" hidden="1">
      <c r="C11767" s="933"/>
      <c r="D11767" s="933"/>
      <c r="E11767" s="19"/>
      <c r="I11767" s="100"/>
      <c r="M11767" s="100"/>
      <c r="Q11767" s="99"/>
      <c r="R11767" s="340"/>
      <c r="S11767" s="119"/>
      <c r="T11767" s="123"/>
      <c r="U11767" s="119"/>
      <c r="V11767" s="99"/>
      <c r="W11767" s="127"/>
      <c r="X11767" s="99"/>
      <c r="Y11767" s="127"/>
    </row>
    <row r="11768" spans="3:25" ht="19" hidden="1">
      <c r="C11768" s="933"/>
      <c r="D11768" s="933"/>
      <c r="E11768" s="19"/>
      <c r="I11768" s="100"/>
      <c r="M11768" s="100"/>
      <c r="Q11768" s="99"/>
      <c r="R11768" s="340"/>
      <c r="S11768" s="119"/>
      <c r="T11768" s="123"/>
      <c r="U11768" s="119"/>
      <c r="V11768" s="99"/>
      <c r="W11768" s="127"/>
      <c r="X11768" s="99"/>
      <c r="Y11768" s="127"/>
    </row>
    <row r="11769" spans="3:25" ht="19" hidden="1">
      <c r="C11769" s="933"/>
      <c r="D11769" s="933"/>
      <c r="E11769" s="19"/>
      <c r="I11769" s="100"/>
      <c r="M11769" s="100"/>
      <c r="Q11769" s="99"/>
      <c r="R11769" s="340"/>
      <c r="S11769" s="119"/>
      <c r="T11769" s="123"/>
      <c r="U11769" s="119"/>
      <c r="V11769" s="99"/>
      <c r="W11769" s="127"/>
      <c r="X11769" s="99"/>
      <c r="Y11769" s="127"/>
    </row>
    <row r="11770" spans="3:25" ht="19" hidden="1">
      <c r="C11770" s="933"/>
      <c r="D11770" s="933"/>
      <c r="E11770" s="19"/>
      <c r="I11770" s="100"/>
      <c r="M11770" s="100"/>
      <c r="Q11770" s="99"/>
      <c r="R11770" s="340"/>
      <c r="S11770" s="119"/>
      <c r="T11770" s="123"/>
      <c r="U11770" s="119"/>
      <c r="V11770" s="99"/>
      <c r="W11770" s="127"/>
      <c r="X11770" s="99"/>
      <c r="Y11770" s="127"/>
    </row>
    <row r="11771" spans="3:25" ht="19" hidden="1">
      <c r="C11771" s="933"/>
      <c r="D11771" s="933"/>
      <c r="E11771" s="19"/>
      <c r="I11771" s="100"/>
      <c r="M11771" s="100"/>
      <c r="Q11771" s="99"/>
      <c r="R11771" s="340"/>
      <c r="S11771" s="119"/>
      <c r="T11771" s="123"/>
      <c r="U11771" s="119"/>
      <c r="V11771" s="99"/>
      <c r="W11771" s="127"/>
      <c r="X11771" s="99"/>
      <c r="Y11771" s="127"/>
    </row>
    <row r="11772" spans="3:25" ht="19" hidden="1">
      <c r="C11772" s="933"/>
      <c r="D11772" s="933"/>
      <c r="E11772" s="19"/>
      <c r="I11772" s="100"/>
      <c r="M11772" s="100"/>
      <c r="Q11772" s="99"/>
      <c r="R11772" s="340"/>
      <c r="S11772" s="119"/>
      <c r="T11772" s="123"/>
      <c r="U11772" s="119"/>
      <c r="V11772" s="99"/>
      <c r="W11772" s="127"/>
      <c r="X11772" s="99"/>
      <c r="Y11772" s="127"/>
    </row>
    <row r="11773" spans="3:25" ht="19" hidden="1">
      <c r="C11773" s="933"/>
      <c r="D11773" s="933"/>
      <c r="E11773" s="19"/>
      <c r="I11773" s="100"/>
      <c r="M11773" s="100"/>
      <c r="Q11773" s="99"/>
      <c r="R11773" s="340"/>
      <c r="S11773" s="119"/>
      <c r="T11773" s="123"/>
      <c r="U11773" s="119"/>
      <c r="V11773" s="99"/>
      <c r="W11773" s="127"/>
      <c r="X11773" s="99"/>
      <c r="Y11773" s="127"/>
    </row>
    <row r="11774" spans="3:25" ht="19" hidden="1">
      <c r="C11774" s="933"/>
      <c r="D11774" s="933"/>
      <c r="E11774" s="19"/>
      <c r="I11774" s="100"/>
      <c r="M11774" s="100"/>
      <c r="Q11774" s="99"/>
      <c r="R11774" s="340"/>
      <c r="S11774" s="119"/>
      <c r="T11774" s="123"/>
      <c r="U11774" s="119"/>
      <c r="V11774" s="99"/>
      <c r="W11774" s="127"/>
      <c r="X11774" s="99"/>
      <c r="Y11774" s="127"/>
    </row>
    <row r="11775" spans="3:25" ht="19" hidden="1">
      <c r="C11775" s="933"/>
      <c r="D11775" s="933"/>
      <c r="E11775" s="19"/>
      <c r="I11775" s="100"/>
      <c r="M11775" s="100"/>
      <c r="Q11775" s="99"/>
      <c r="R11775" s="340"/>
      <c r="S11775" s="119"/>
      <c r="T11775" s="123"/>
      <c r="U11775" s="119"/>
      <c r="V11775" s="99"/>
      <c r="W11775" s="127"/>
      <c r="X11775" s="99"/>
      <c r="Y11775" s="127"/>
    </row>
    <row r="11776" spans="3:25" ht="19" hidden="1">
      <c r="C11776" s="933"/>
      <c r="D11776" s="933"/>
      <c r="E11776" s="19"/>
      <c r="I11776" s="100"/>
      <c r="M11776" s="100"/>
      <c r="Q11776" s="99"/>
      <c r="R11776" s="340"/>
      <c r="S11776" s="119"/>
      <c r="T11776" s="123"/>
      <c r="U11776" s="119"/>
      <c r="V11776" s="99"/>
      <c r="W11776" s="127"/>
      <c r="X11776" s="99"/>
      <c r="Y11776" s="127"/>
    </row>
    <row r="11777" spans="3:25" ht="19" hidden="1">
      <c r="C11777" s="933"/>
      <c r="D11777" s="933"/>
      <c r="E11777" s="19"/>
      <c r="I11777" s="100"/>
      <c r="M11777" s="100"/>
      <c r="Q11777" s="99"/>
      <c r="R11777" s="340"/>
      <c r="S11777" s="119"/>
      <c r="T11777" s="123"/>
      <c r="U11777" s="119"/>
      <c r="V11777" s="99"/>
      <c r="W11777" s="127"/>
      <c r="X11777" s="99"/>
      <c r="Y11777" s="127"/>
    </row>
    <row r="11778" spans="3:25" ht="19" hidden="1">
      <c r="C11778" s="933"/>
      <c r="D11778" s="933"/>
      <c r="E11778" s="19"/>
      <c r="I11778" s="100"/>
      <c r="M11778" s="100"/>
      <c r="Q11778" s="99"/>
      <c r="R11778" s="340"/>
      <c r="S11778" s="119"/>
      <c r="T11778" s="123"/>
      <c r="U11778" s="119"/>
      <c r="V11778" s="99"/>
      <c r="W11778" s="127"/>
      <c r="X11778" s="99"/>
      <c r="Y11778" s="127"/>
    </row>
    <row r="11779" spans="3:25" ht="19" hidden="1">
      <c r="C11779" s="933"/>
      <c r="D11779" s="933"/>
      <c r="E11779" s="19"/>
      <c r="I11779" s="100"/>
      <c r="M11779" s="100"/>
      <c r="Q11779" s="99"/>
      <c r="R11779" s="340"/>
      <c r="S11779" s="119"/>
      <c r="T11779" s="123"/>
      <c r="U11779" s="119"/>
      <c r="V11779" s="99"/>
      <c r="W11779" s="127"/>
      <c r="X11779" s="99"/>
      <c r="Y11779" s="127"/>
    </row>
    <row r="11780" spans="3:25" ht="19" hidden="1">
      <c r="C11780" s="933"/>
      <c r="D11780" s="933"/>
      <c r="E11780" s="19"/>
      <c r="I11780" s="100"/>
      <c r="M11780" s="100"/>
      <c r="Q11780" s="99"/>
      <c r="R11780" s="340"/>
      <c r="S11780" s="119"/>
      <c r="T11780" s="123"/>
      <c r="U11780" s="119"/>
      <c r="V11780" s="99"/>
      <c r="W11780" s="127"/>
      <c r="X11780" s="99"/>
      <c r="Y11780" s="127"/>
    </row>
    <row r="11781" spans="3:25" ht="19" hidden="1">
      <c r="C11781" s="933"/>
      <c r="D11781" s="933"/>
      <c r="E11781" s="19"/>
      <c r="I11781" s="100"/>
      <c r="M11781" s="100"/>
      <c r="Q11781" s="99"/>
      <c r="R11781" s="340"/>
      <c r="S11781" s="119"/>
      <c r="T11781" s="123"/>
      <c r="U11781" s="119"/>
      <c r="V11781" s="99"/>
      <c r="W11781" s="127"/>
      <c r="X11781" s="99"/>
      <c r="Y11781" s="127"/>
    </row>
    <row r="11782" spans="3:25" ht="19" hidden="1">
      <c r="C11782" s="933"/>
      <c r="D11782" s="933"/>
      <c r="E11782" s="19"/>
      <c r="I11782" s="100"/>
      <c r="M11782" s="100"/>
      <c r="Q11782" s="99"/>
      <c r="R11782" s="340"/>
      <c r="S11782" s="119"/>
      <c r="T11782" s="123"/>
      <c r="U11782" s="119"/>
      <c r="V11782" s="99"/>
      <c r="W11782" s="127"/>
      <c r="X11782" s="99"/>
      <c r="Y11782" s="127"/>
    </row>
    <row r="11783" spans="3:25" ht="19" hidden="1">
      <c r="C11783" s="933"/>
      <c r="D11783" s="933"/>
      <c r="E11783" s="19"/>
      <c r="I11783" s="100"/>
      <c r="M11783" s="100"/>
      <c r="Q11783" s="99"/>
      <c r="R11783" s="340"/>
      <c r="S11783" s="119"/>
      <c r="T11783" s="123"/>
      <c r="U11783" s="119"/>
      <c r="V11783" s="99"/>
      <c r="W11783" s="127"/>
      <c r="X11783" s="99"/>
      <c r="Y11783" s="127"/>
    </row>
    <row r="11784" spans="3:25" ht="19" hidden="1">
      <c r="C11784" s="933"/>
      <c r="D11784" s="933"/>
      <c r="E11784" s="19"/>
      <c r="I11784" s="100"/>
      <c r="M11784" s="100"/>
      <c r="Q11784" s="99"/>
      <c r="R11784" s="340"/>
      <c r="S11784" s="119"/>
      <c r="T11784" s="123"/>
      <c r="U11784" s="119"/>
      <c r="V11784" s="99"/>
      <c r="W11784" s="127"/>
      <c r="X11784" s="99"/>
      <c r="Y11784" s="127"/>
    </row>
    <row r="11785" spans="3:25" ht="19" hidden="1">
      <c r="C11785" s="933"/>
      <c r="D11785" s="933"/>
      <c r="E11785" s="19"/>
      <c r="I11785" s="100"/>
      <c r="M11785" s="100"/>
      <c r="Q11785" s="99"/>
      <c r="R11785" s="340"/>
      <c r="S11785" s="119"/>
      <c r="T11785" s="123"/>
      <c r="U11785" s="119"/>
      <c r="V11785" s="99"/>
      <c r="W11785" s="127"/>
      <c r="X11785" s="99"/>
      <c r="Y11785" s="127"/>
    </row>
    <row r="11786" spans="3:25" ht="19" hidden="1">
      <c r="C11786" s="933"/>
      <c r="D11786" s="933"/>
      <c r="E11786" s="19"/>
      <c r="I11786" s="100"/>
      <c r="M11786" s="100"/>
      <c r="Q11786" s="99"/>
      <c r="R11786" s="340"/>
      <c r="S11786" s="119"/>
      <c r="T11786" s="123"/>
      <c r="U11786" s="119"/>
      <c r="V11786" s="99"/>
      <c r="W11786" s="127"/>
      <c r="X11786" s="99"/>
      <c r="Y11786" s="127"/>
    </row>
    <row r="11787" spans="3:25" ht="19" hidden="1">
      <c r="C11787" s="933"/>
      <c r="D11787" s="933"/>
      <c r="E11787" s="19"/>
      <c r="I11787" s="100"/>
      <c r="M11787" s="100"/>
      <c r="Q11787" s="99"/>
      <c r="R11787" s="340"/>
      <c r="S11787" s="119"/>
      <c r="T11787" s="123"/>
      <c r="U11787" s="119"/>
      <c r="V11787" s="99"/>
      <c r="W11787" s="127"/>
      <c r="X11787" s="99"/>
      <c r="Y11787" s="127"/>
    </row>
    <row r="11788" spans="3:25" ht="19" hidden="1">
      <c r="C11788" s="933"/>
      <c r="D11788" s="933"/>
      <c r="E11788" s="19"/>
      <c r="I11788" s="100"/>
      <c r="M11788" s="100"/>
      <c r="Q11788" s="99"/>
      <c r="R11788" s="340"/>
      <c r="S11788" s="119"/>
      <c r="T11788" s="123"/>
      <c r="U11788" s="119"/>
      <c r="V11788" s="99"/>
      <c r="W11788" s="127"/>
      <c r="X11788" s="99"/>
      <c r="Y11788" s="127"/>
    </row>
    <row r="11789" spans="3:25" ht="19" hidden="1">
      <c r="C11789" s="933"/>
      <c r="D11789" s="933"/>
      <c r="E11789" s="19"/>
      <c r="I11789" s="100"/>
      <c r="M11789" s="100"/>
      <c r="Q11789" s="99"/>
      <c r="R11789" s="340"/>
      <c r="S11789" s="119"/>
      <c r="T11789" s="123"/>
      <c r="U11789" s="119"/>
      <c r="V11789" s="99"/>
      <c r="W11789" s="127"/>
      <c r="X11789" s="99"/>
      <c r="Y11789" s="127"/>
    </row>
    <row r="11790" spans="3:25" ht="19" hidden="1">
      <c r="C11790" s="933"/>
      <c r="D11790" s="933"/>
      <c r="E11790" s="19"/>
      <c r="I11790" s="100"/>
      <c r="M11790" s="100"/>
      <c r="Q11790" s="99"/>
      <c r="R11790" s="340"/>
      <c r="S11790" s="119"/>
      <c r="T11790" s="123"/>
      <c r="U11790" s="119"/>
      <c r="V11790" s="99"/>
      <c r="W11790" s="127"/>
      <c r="X11790" s="99"/>
      <c r="Y11790" s="127"/>
    </row>
    <row r="11791" spans="3:25" ht="19" hidden="1">
      <c r="C11791" s="933"/>
      <c r="D11791" s="933"/>
      <c r="E11791" s="19"/>
      <c r="I11791" s="100"/>
      <c r="M11791" s="100"/>
      <c r="Q11791" s="99"/>
      <c r="R11791" s="340"/>
      <c r="S11791" s="119"/>
      <c r="T11791" s="123"/>
      <c r="U11791" s="119"/>
      <c r="V11791" s="99"/>
      <c r="W11791" s="127"/>
      <c r="X11791" s="99"/>
      <c r="Y11791" s="127"/>
    </row>
    <row r="11792" spans="3:25" ht="19" hidden="1">
      <c r="C11792" s="933"/>
      <c r="D11792" s="933"/>
      <c r="E11792" s="19"/>
      <c r="I11792" s="100"/>
      <c r="M11792" s="100"/>
      <c r="Q11792" s="99"/>
      <c r="R11792" s="340"/>
      <c r="S11792" s="119"/>
      <c r="T11792" s="123"/>
      <c r="U11792" s="119"/>
      <c r="V11792" s="99"/>
      <c r="W11792" s="127"/>
      <c r="X11792" s="99"/>
      <c r="Y11792" s="127"/>
    </row>
    <row r="11793" spans="3:25" ht="19" hidden="1">
      <c r="C11793" s="933"/>
      <c r="D11793" s="933"/>
      <c r="E11793" s="19"/>
      <c r="I11793" s="100"/>
      <c r="M11793" s="100"/>
      <c r="Q11793" s="99"/>
      <c r="R11793" s="340"/>
      <c r="S11793" s="119"/>
      <c r="T11793" s="123"/>
      <c r="U11793" s="119"/>
      <c r="V11793" s="99"/>
      <c r="W11793" s="127"/>
      <c r="X11793" s="99"/>
      <c r="Y11793" s="127"/>
    </row>
    <row r="11794" spans="3:25" ht="19" hidden="1">
      <c r="C11794" s="933"/>
      <c r="D11794" s="933"/>
      <c r="E11794" s="19"/>
      <c r="I11794" s="100"/>
      <c r="M11794" s="100"/>
      <c r="Q11794" s="99"/>
      <c r="R11794" s="340"/>
      <c r="S11794" s="119"/>
      <c r="T11794" s="123"/>
      <c r="U11794" s="119"/>
      <c r="V11794" s="99"/>
      <c r="W11794" s="127"/>
      <c r="X11794" s="99"/>
      <c r="Y11794" s="127"/>
    </row>
    <row r="11795" spans="3:25" ht="19" hidden="1">
      <c r="C11795" s="933"/>
      <c r="D11795" s="933"/>
      <c r="E11795" s="19"/>
      <c r="I11795" s="100"/>
      <c r="M11795" s="100"/>
      <c r="Q11795" s="99"/>
      <c r="R11795" s="340"/>
      <c r="S11795" s="119"/>
      <c r="T11795" s="123"/>
      <c r="U11795" s="119"/>
      <c r="V11795" s="99"/>
      <c r="W11795" s="127"/>
      <c r="X11795" s="99"/>
      <c r="Y11795" s="127"/>
    </row>
    <row r="11796" spans="3:25" ht="19" hidden="1">
      <c r="C11796" s="933"/>
      <c r="D11796" s="933"/>
      <c r="E11796" s="19"/>
      <c r="I11796" s="100"/>
      <c r="M11796" s="100"/>
      <c r="Q11796" s="99"/>
      <c r="R11796" s="340"/>
      <c r="S11796" s="119"/>
      <c r="T11796" s="123"/>
      <c r="U11796" s="119"/>
      <c r="V11796" s="99"/>
      <c r="W11796" s="127"/>
      <c r="X11796" s="99"/>
      <c r="Y11796" s="127"/>
    </row>
    <row r="11797" spans="3:25" ht="19" hidden="1">
      <c r="C11797" s="933"/>
      <c r="D11797" s="933"/>
      <c r="E11797" s="19"/>
      <c r="I11797" s="100"/>
      <c r="M11797" s="100"/>
      <c r="Q11797" s="99"/>
      <c r="R11797" s="340"/>
      <c r="S11797" s="119"/>
      <c r="T11797" s="123"/>
      <c r="U11797" s="119"/>
      <c r="V11797" s="99"/>
      <c r="W11797" s="127"/>
      <c r="X11797" s="99"/>
      <c r="Y11797" s="127"/>
    </row>
    <row r="11798" spans="3:25" ht="19" hidden="1">
      <c r="C11798" s="933"/>
      <c r="D11798" s="933"/>
      <c r="E11798" s="19"/>
      <c r="I11798" s="100"/>
      <c r="M11798" s="100"/>
      <c r="Q11798" s="99"/>
      <c r="R11798" s="340"/>
      <c r="S11798" s="119"/>
      <c r="T11798" s="123"/>
      <c r="U11798" s="119"/>
      <c r="V11798" s="99"/>
      <c r="W11798" s="127"/>
      <c r="X11798" s="99"/>
      <c r="Y11798" s="127"/>
    </row>
    <row r="11799" spans="3:25" ht="19" hidden="1">
      <c r="C11799" s="933"/>
      <c r="D11799" s="933"/>
      <c r="E11799" s="19"/>
      <c r="I11799" s="100"/>
      <c r="M11799" s="100"/>
      <c r="Q11799" s="99"/>
      <c r="R11799" s="340"/>
      <c r="S11799" s="119"/>
      <c r="T11799" s="123"/>
      <c r="U11799" s="119"/>
      <c r="V11799" s="99"/>
      <c r="W11799" s="127"/>
      <c r="X11799" s="99"/>
      <c r="Y11799" s="127"/>
    </row>
    <row r="11800" spans="3:25" ht="19" hidden="1">
      <c r="C11800" s="933"/>
      <c r="D11800" s="933"/>
      <c r="E11800" s="19"/>
      <c r="I11800" s="100"/>
      <c r="M11800" s="100"/>
      <c r="Q11800" s="99"/>
      <c r="R11800" s="340"/>
      <c r="S11800" s="119"/>
      <c r="T11800" s="123"/>
      <c r="U11800" s="119"/>
      <c r="V11800" s="99"/>
      <c r="W11800" s="127"/>
      <c r="X11800" s="99"/>
      <c r="Y11800" s="127"/>
    </row>
    <row r="11801" spans="3:25" ht="19" hidden="1">
      <c r="C11801" s="933"/>
      <c r="D11801" s="933"/>
      <c r="E11801" s="19"/>
      <c r="I11801" s="100"/>
      <c r="M11801" s="100"/>
      <c r="Q11801" s="99"/>
      <c r="R11801" s="340"/>
      <c r="S11801" s="119"/>
      <c r="T11801" s="123"/>
      <c r="U11801" s="119"/>
      <c r="V11801" s="99"/>
      <c r="W11801" s="127"/>
      <c r="X11801" s="99"/>
      <c r="Y11801" s="127"/>
    </row>
    <row r="11802" spans="3:25" ht="19" hidden="1">
      <c r="C11802" s="933"/>
      <c r="D11802" s="933"/>
      <c r="E11802" s="19"/>
      <c r="I11802" s="100"/>
      <c r="M11802" s="100"/>
      <c r="Q11802" s="99"/>
      <c r="R11802" s="340"/>
      <c r="S11802" s="119"/>
      <c r="T11802" s="123"/>
      <c r="U11802" s="119"/>
      <c r="V11802" s="99"/>
      <c r="W11802" s="127"/>
      <c r="X11802" s="99"/>
      <c r="Y11802" s="127"/>
    </row>
    <row r="11803" spans="3:25" ht="19" hidden="1">
      <c r="C11803" s="933"/>
      <c r="D11803" s="933"/>
      <c r="E11803" s="19"/>
      <c r="I11803" s="100"/>
      <c r="M11803" s="100"/>
      <c r="Q11803" s="99"/>
      <c r="R11803" s="340"/>
      <c r="S11803" s="119"/>
      <c r="T11803" s="123"/>
      <c r="U11803" s="119"/>
      <c r="V11803" s="99"/>
      <c r="W11803" s="127"/>
      <c r="X11803" s="99"/>
      <c r="Y11803" s="127"/>
    </row>
    <row r="11804" spans="3:25" ht="19" hidden="1">
      <c r="C11804" s="933"/>
      <c r="D11804" s="933"/>
      <c r="E11804" s="19"/>
      <c r="I11804" s="100"/>
      <c r="M11804" s="100"/>
      <c r="Q11804" s="99"/>
      <c r="R11804" s="340"/>
      <c r="S11804" s="119"/>
      <c r="T11804" s="123"/>
      <c r="U11804" s="119"/>
      <c r="V11804" s="99"/>
      <c r="W11804" s="127"/>
      <c r="X11804" s="99"/>
      <c r="Y11804" s="127"/>
    </row>
    <row r="11805" spans="3:25" ht="19" hidden="1">
      <c r="C11805" s="933"/>
      <c r="D11805" s="933"/>
      <c r="E11805" s="19"/>
      <c r="I11805" s="100"/>
      <c r="M11805" s="100"/>
      <c r="Q11805" s="99"/>
      <c r="R11805" s="340"/>
      <c r="S11805" s="119"/>
      <c r="T11805" s="123"/>
      <c r="U11805" s="119"/>
      <c r="V11805" s="99"/>
      <c r="W11805" s="127"/>
      <c r="X11805" s="99"/>
      <c r="Y11805" s="127"/>
    </row>
    <row r="11806" spans="3:25" ht="19" hidden="1">
      <c r="C11806" s="933"/>
      <c r="D11806" s="933"/>
      <c r="E11806" s="19"/>
      <c r="I11806" s="100"/>
      <c r="M11806" s="100"/>
      <c r="Q11806" s="99"/>
      <c r="R11806" s="340"/>
      <c r="S11806" s="119"/>
      <c r="T11806" s="123"/>
      <c r="U11806" s="119"/>
      <c r="V11806" s="99"/>
      <c r="W11806" s="127"/>
      <c r="X11806" s="99"/>
      <c r="Y11806" s="127"/>
    </row>
    <row r="11807" spans="3:25" ht="19" hidden="1">
      <c r="C11807" s="933"/>
      <c r="D11807" s="933"/>
      <c r="E11807" s="19"/>
      <c r="I11807" s="100"/>
      <c r="M11807" s="100"/>
      <c r="Q11807" s="99"/>
      <c r="R11807" s="340"/>
      <c r="S11807" s="119"/>
      <c r="T11807" s="123"/>
      <c r="U11807" s="119"/>
      <c r="V11807" s="99"/>
      <c r="W11807" s="127"/>
      <c r="X11807" s="99"/>
      <c r="Y11807" s="127"/>
    </row>
    <row r="11808" spans="3:25" ht="19" hidden="1">
      <c r="C11808" s="933"/>
      <c r="D11808" s="933"/>
      <c r="E11808" s="19"/>
      <c r="I11808" s="100"/>
      <c r="M11808" s="100"/>
      <c r="Q11808" s="99"/>
      <c r="R11808" s="340"/>
      <c r="S11808" s="119"/>
      <c r="T11808" s="123"/>
      <c r="U11808" s="119"/>
      <c r="V11808" s="99"/>
      <c r="W11808" s="127"/>
      <c r="X11808" s="99"/>
      <c r="Y11808" s="127"/>
    </row>
    <row r="11809" spans="3:25" ht="19" hidden="1">
      <c r="C11809" s="933"/>
      <c r="D11809" s="933"/>
      <c r="E11809" s="19"/>
      <c r="I11809" s="100"/>
      <c r="M11809" s="100"/>
      <c r="Q11809" s="99"/>
      <c r="R11809" s="340"/>
      <c r="S11809" s="119"/>
      <c r="T11809" s="123"/>
      <c r="U11809" s="119"/>
      <c r="V11809" s="99"/>
      <c r="W11809" s="127"/>
      <c r="X11809" s="99"/>
      <c r="Y11809" s="127"/>
    </row>
    <row r="11810" spans="3:25" ht="19" hidden="1">
      <c r="C11810" s="933"/>
      <c r="D11810" s="933"/>
      <c r="E11810" s="19"/>
      <c r="I11810" s="100"/>
      <c r="M11810" s="100"/>
      <c r="Q11810" s="99"/>
      <c r="R11810" s="340"/>
      <c r="S11810" s="119"/>
      <c r="T11810" s="123"/>
      <c r="U11810" s="119"/>
      <c r="V11810" s="99"/>
      <c r="W11810" s="127"/>
      <c r="X11810" s="99"/>
      <c r="Y11810" s="127"/>
    </row>
    <row r="11811" spans="3:25" ht="19" hidden="1">
      <c r="C11811" s="933"/>
      <c r="D11811" s="933"/>
      <c r="E11811" s="19"/>
      <c r="I11811" s="100"/>
      <c r="M11811" s="100"/>
      <c r="Q11811" s="99"/>
      <c r="R11811" s="340"/>
      <c r="S11811" s="119"/>
      <c r="T11811" s="123"/>
      <c r="U11811" s="119"/>
      <c r="V11811" s="99"/>
      <c r="W11811" s="127"/>
      <c r="X11811" s="99"/>
      <c r="Y11811" s="127"/>
    </row>
    <row r="11812" spans="3:25" ht="19" hidden="1">
      <c r="C11812" s="933"/>
      <c r="D11812" s="933"/>
      <c r="E11812" s="19"/>
      <c r="I11812" s="100"/>
      <c r="M11812" s="100"/>
      <c r="Q11812" s="99"/>
      <c r="R11812" s="340"/>
      <c r="S11812" s="119"/>
      <c r="T11812" s="123"/>
      <c r="U11812" s="119"/>
      <c r="V11812" s="99"/>
      <c r="W11812" s="127"/>
      <c r="X11812" s="99"/>
      <c r="Y11812" s="127"/>
    </row>
    <row r="11813" spans="3:25" ht="19" hidden="1">
      <c r="C11813" s="933"/>
      <c r="D11813" s="933"/>
      <c r="E11813" s="19"/>
      <c r="I11813" s="100"/>
      <c r="M11813" s="100"/>
      <c r="Q11813" s="99"/>
      <c r="R11813" s="340"/>
      <c r="S11813" s="119"/>
      <c r="T11813" s="123"/>
      <c r="U11813" s="119"/>
      <c r="V11813" s="99"/>
      <c r="W11813" s="127"/>
      <c r="X11813" s="99"/>
      <c r="Y11813" s="127"/>
    </row>
    <row r="11814" spans="3:25" ht="19" hidden="1">
      <c r="C11814" s="933"/>
      <c r="D11814" s="933"/>
      <c r="E11814" s="19"/>
      <c r="I11814" s="100"/>
      <c r="M11814" s="100"/>
      <c r="Q11814" s="99"/>
      <c r="R11814" s="340"/>
      <c r="S11814" s="119"/>
      <c r="T11814" s="123"/>
      <c r="U11814" s="119"/>
      <c r="V11814" s="99"/>
      <c r="W11814" s="127"/>
      <c r="X11814" s="99"/>
      <c r="Y11814" s="127"/>
    </row>
    <row r="11815" spans="3:25" ht="19" hidden="1">
      <c r="C11815" s="933"/>
      <c r="D11815" s="933"/>
      <c r="E11815" s="19"/>
      <c r="I11815" s="100"/>
      <c r="M11815" s="100"/>
      <c r="Q11815" s="99"/>
      <c r="R11815" s="340"/>
      <c r="S11815" s="119"/>
      <c r="T11815" s="123"/>
      <c r="U11815" s="119"/>
      <c r="V11815" s="99"/>
      <c r="W11815" s="127"/>
      <c r="X11815" s="99"/>
      <c r="Y11815" s="127"/>
    </row>
    <row r="11816" spans="3:25" ht="19" hidden="1">
      <c r="C11816" s="933"/>
      <c r="D11816" s="933"/>
      <c r="E11816" s="19"/>
      <c r="I11816" s="100"/>
      <c r="M11816" s="100"/>
      <c r="Q11816" s="99"/>
      <c r="R11816" s="340"/>
      <c r="S11816" s="119"/>
      <c r="T11816" s="123"/>
      <c r="U11816" s="119"/>
      <c r="V11816" s="99"/>
      <c r="W11816" s="127"/>
      <c r="X11816" s="99"/>
      <c r="Y11816" s="127"/>
    </row>
    <row r="11817" spans="3:25" ht="19" hidden="1">
      <c r="C11817" s="933"/>
      <c r="D11817" s="933"/>
      <c r="E11817" s="19"/>
      <c r="I11817" s="100"/>
      <c r="M11817" s="100"/>
      <c r="Q11817" s="99"/>
      <c r="R11817" s="340"/>
      <c r="S11817" s="119"/>
      <c r="T11817" s="123"/>
      <c r="U11817" s="119"/>
      <c r="V11817" s="99"/>
      <c r="W11817" s="127"/>
      <c r="X11817" s="99"/>
      <c r="Y11817" s="127"/>
    </row>
    <row r="11818" spans="3:25" ht="19" hidden="1">
      <c r="C11818" s="933"/>
      <c r="D11818" s="933"/>
      <c r="E11818" s="19"/>
      <c r="I11818" s="100"/>
      <c r="M11818" s="100"/>
      <c r="Q11818" s="99"/>
      <c r="R11818" s="340"/>
      <c r="S11818" s="119"/>
      <c r="T11818" s="123"/>
      <c r="U11818" s="119"/>
      <c r="V11818" s="99"/>
      <c r="W11818" s="127"/>
      <c r="X11818" s="99"/>
      <c r="Y11818" s="127"/>
    </row>
    <row r="11819" spans="3:25" ht="19" hidden="1">
      <c r="C11819" s="933"/>
      <c r="D11819" s="933"/>
      <c r="E11819" s="19"/>
      <c r="I11819" s="100"/>
      <c r="M11819" s="100"/>
      <c r="Q11819" s="99"/>
      <c r="R11819" s="340"/>
      <c r="S11819" s="119"/>
      <c r="T11819" s="123"/>
      <c r="U11819" s="119"/>
      <c r="V11819" s="99"/>
      <c r="W11819" s="127"/>
      <c r="X11819" s="99"/>
      <c r="Y11819" s="127"/>
    </row>
    <row r="11820" spans="3:25" ht="19" hidden="1">
      <c r="C11820" s="933"/>
      <c r="D11820" s="933"/>
      <c r="E11820" s="19"/>
      <c r="I11820" s="100"/>
      <c r="M11820" s="100"/>
      <c r="Q11820" s="99"/>
      <c r="R11820" s="340"/>
      <c r="S11820" s="119"/>
      <c r="T11820" s="123"/>
      <c r="U11820" s="119"/>
      <c r="V11820" s="99"/>
      <c r="W11820" s="127"/>
      <c r="X11820" s="99"/>
      <c r="Y11820" s="127"/>
    </row>
    <row r="11821" spans="3:25" ht="19" hidden="1">
      <c r="C11821" s="933"/>
      <c r="D11821" s="933"/>
      <c r="E11821" s="19"/>
      <c r="I11821" s="100"/>
      <c r="M11821" s="100"/>
      <c r="Q11821" s="99"/>
      <c r="R11821" s="340"/>
      <c r="S11821" s="119"/>
      <c r="T11821" s="123"/>
      <c r="U11821" s="119"/>
      <c r="V11821" s="99"/>
      <c r="W11821" s="127"/>
      <c r="X11821" s="99"/>
      <c r="Y11821" s="127"/>
    </row>
    <row r="11822" spans="3:25" ht="19" hidden="1">
      <c r="C11822" s="933"/>
      <c r="D11822" s="933"/>
      <c r="E11822" s="19"/>
      <c r="I11822" s="100"/>
      <c r="M11822" s="100"/>
      <c r="Q11822" s="99"/>
      <c r="R11822" s="340"/>
      <c r="S11822" s="119"/>
      <c r="T11822" s="123"/>
      <c r="U11822" s="119"/>
      <c r="V11822" s="99"/>
      <c r="W11822" s="127"/>
      <c r="X11822" s="99"/>
      <c r="Y11822" s="127"/>
    </row>
    <row r="11823" spans="3:25" ht="19" hidden="1">
      <c r="C11823" s="933"/>
      <c r="D11823" s="933"/>
      <c r="E11823" s="19"/>
      <c r="I11823" s="100"/>
      <c r="M11823" s="100"/>
      <c r="Q11823" s="99"/>
      <c r="R11823" s="340"/>
      <c r="S11823" s="119"/>
      <c r="T11823" s="123"/>
      <c r="U11823" s="119"/>
      <c r="V11823" s="99"/>
      <c r="W11823" s="127"/>
      <c r="X11823" s="99"/>
      <c r="Y11823" s="127"/>
    </row>
    <row r="11824" spans="3:25" ht="19" hidden="1">
      <c r="C11824" s="933"/>
      <c r="D11824" s="933"/>
      <c r="E11824" s="19"/>
      <c r="I11824" s="100"/>
      <c r="M11824" s="100"/>
      <c r="Q11824" s="99"/>
      <c r="R11824" s="340"/>
      <c r="S11824" s="119"/>
      <c r="T11824" s="123"/>
      <c r="U11824" s="119"/>
      <c r="V11824" s="99"/>
      <c r="W11824" s="127"/>
      <c r="X11824" s="99"/>
      <c r="Y11824" s="127"/>
    </row>
    <row r="11825" spans="3:25" ht="19" hidden="1">
      <c r="C11825" s="933"/>
      <c r="D11825" s="933"/>
      <c r="E11825" s="19"/>
      <c r="I11825" s="100"/>
      <c r="M11825" s="100"/>
      <c r="Q11825" s="99"/>
      <c r="R11825" s="340"/>
      <c r="S11825" s="119"/>
      <c r="T11825" s="123"/>
      <c r="U11825" s="119"/>
      <c r="V11825" s="99"/>
      <c r="W11825" s="127"/>
      <c r="X11825" s="99"/>
      <c r="Y11825" s="127"/>
    </row>
    <row r="11826" spans="3:25" ht="19" hidden="1">
      <c r="C11826" s="933"/>
      <c r="D11826" s="933"/>
      <c r="E11826" s="19"/>
      <c r="I11826" s="100"/>
      <c r="M11826" s="100"/>
      <c r="Q11826" s="99"/>
      <c r="R11826" s="340"/>
      <c r="S11826" s="119"/>
      <c r="T11826" s="123"/>
      <c r="U11826" s="119"/>
      <c r="V11826" s="99"/>
      <c r="W11826" s="127"/>
      <c r="X11826" s="99"/>
      <c r="Y11826" s="127"/>
    </row>
    <row r="11827" spans="3:25" ht="19" hidden="1">
      <c r="C11827" s="933"/>
      <c r="D11827" s="933"/>
      <c r="E11827" s="19"/>
      <c r="I11827" s="100"/>
      <c r="M11827" s="100"/>
      <c r="Q11827" s="99"/>
      <c r="R11827" s="340"/>
      <c r="S11827" s="119"/>
      <c r="T11827" s="123"/>
      <c r="U11827" s="119"/>
      <c r="V11827" s="99"/>
      <c r="W11827" s="127"/>
      <c r="X11827" s="99"/>
      <c r="Y11827" s="127"/>
    </row>
    <row r="11828" spans="3:25" ht="19" hidden="1">
      <c r="C11828" s="933"/>
      <c r="D11828" s="933"/>
      <c r="E11828" s="19"/>
      <c r="I11828" s="100"/>
      <c r="M11828" s="100"/>
      <c r="Q11828" s="99"/>
      <c r="R11828" s="340"/>
      <c r="S11828" s="119"/>
      <c r="T11828" s="123"/>
      <c r="U11828" s="119"/>
      <c r="V11828" s="99"/>
      <c r="W11828" s="127"/>
      <c r="X11828" s="99"/>
      <c r="Y11828" s="127"/>
    </row>
    <row r="11829" spans="3:25" ht="19" hidden="1">
      <c r="C11829" s="933"/>
      <c r="D11829" s="933"/>
      <c r="E11829" s="19"/>
      <c r="I11829" s="100"/>
      <c r="M11829" s="100"/>
      <c r="Q11829" s="99"/>
      <c r="R11829" s="340"/>
      <c r="S11829" s="119"/>
      <c r="T11829" s="123"/>
      <c r="U11829" s="119"/>
      <c r="V11829" s="99"/>
      <c r="W11829" s="127"/>
      <c r="X11829" s="99"/>
      <c r="Y11829" s="127"/>
    </row>
    <row r="11830" spans="3:25" ht="19" hidden="1">
      <c r="C11830" s="933"/>
      <c r="D11830" s="933"/>
      <c r="E11830" s="19"/>
      <c r="I11830" s="100"/>
      <c r="M11830" s="100"/>
      <c r="Q11830" s="99"/>
      <c r="R11830" s="340"/>
      <c r="S11830" s="119"/>
      <c r="T11830" s="123"/>
      <c r="U11830" s="119"/>
      <c r="V11830" s="99"/>
      <c r="W11830" s="127"/>
      <c r="X11830" s="99"/>
      <c r="Y11830" s="127"/>
    </row>
    <row r="11831" spans="3:25" ht="19" hidden="1">
      <c r="C11831" s="933"/>
      <c r="D11831" s="933"/>
      <c r="E11831" s="19"/>
      <c r="I11831" s="100"/>
      <c r="M11831" s="100"/>
      <c r="Q11831" s="99"/>
      <c r="R11831" s="340"/>
      <c r="S11831" s="119"/>
      <c r="T11831" s="123"/>
      <c r="U11831" s="119"/>
      <c r="V11831" s="99"/>
      <c r="W11831" s="127"/>
      <c r="X11831" s="99"/>
      <c r="Y11831" s="127"/>
    </row>
    <row r="11832" spans="3:25" ht="19" hidden="1">
      <c r="C11832" s="933"/>
      <c r="D11832" s="933"/>
      <c r="E11832" s="19"/>
      <c r="I11832" s="100"/>
      <c r="M11832" s="100"/>
      <c r="Q11832" s="99"/>
      <c r="R11832" s="340"/>
      <c r="S11832" s="119"/>
      <c r="T11832" s="123"/>
      <c r="U11832" s="119"/>
      <c r="V11832" s="99"/>
      <c r="W11832" s="127"/>
      <c r="X11832" s="99"/>
      <c r="Y11832" s="127"/>
    </row>
    <row r="11833" spans="3:25" ht="19" hidden="1">
      <c r="C11833" s="933"/>
      <c r="D11833" s="933"/>
      <c r="E11833" s="19"/>
      <c r="I11833" s="100"/>
      <c r="M11833" s="100"/>
      <c r="Q11833" s="99"/>
      <c r="R11833" s="340"/>
      <c r="S11833" s="119"/>
      <c r="T11833" s="123"/>
      <c r="U11833" s="119"/>
      <c r="V11833" s="99"/>
      <c r="W11833" s="127"/>
      <c r="X11833" s="99"/>
      <c r="Y11833" s="127"/>
    </row>
    <row r="11834" spans="3:25" ht="19" hidden="1">
      <c r="C11834" s="933"/>
      <c r="D11834" s="933"/>
      <c r="E11834" s="19"/>
      <c r="I11834" s="100"/>
      <c r="M11834" s="100"/>
      <c r="Q11834" s="99"/>
      <c r="R11834" s="340"/>
      <c r="S11834" s="119"/>
      <c r="T11834" s="123"/>
      <c r="U11834" s="119"/>
      <c r="V11834" s="99"/>
      <c r="W11834" s="127"/>
      <c r="X11834" s="99"/>
      <c r="Y11834" s="127"/>
    </row>
    <row r="11835" spans="3:25" ht="19" hidden="1">
      <c r="C11835" s="933"/>
      <c r="D11835" s="933"/>
      <c r="E11835" s="19"/>
      <c r="I11835" s="100"/>
      <c r="M11835" s="100"/>
      <c r="Q11835" s="99"/>
      <c r="R11835" s="340"/>
      <c r="S11835" s="119"/>
      <c r="T11835" s="123"/>
      <c r="U11835" s="119"/>
      <c r="V11835" s="99"/>
      <c r="W11835" s="127"/>
      <c r="X11835" s="99"/>
      <c r="Y11835" s="127"/>
    </row>
    <row r="11836" spans="3:25" ht="19" hidden="1">
      <c r="C11836" s="933"/>
      <c r="D11836" s="933"/>
      <c r="E11836" s="19"/>
      <c r="I11836" s="100"/>
      <c r="M11836" s="100"/>
      <c r="Q11836" s="99"/>
      <c r="R11836" s="340"/>
      <c r="S11836" s="119"/>
      <c r="T11836" s="123"/>
      <c r="U11836" s="119"/>
      <c r="V11836" s="99"/>
      <c r="W11836" s="127"/>
      <c r="X11836" s="99"/>
      <c r="Y11836" s="127"/>
    </row>
    <row r="11837" spans="3:25" ht="19" hidden="1">
      <c r="C11837" s="933"/>
      <c r="D11837" s="933"/>
      <c r="E11837" s="19"/>
      <c r="I11837" s="100"/>
      <c r="M11837" s="100"/>
      <c r="Q11837" s="99"/>
      <c r="R11837" s="340"/>
      <c r="S11837" s="119"/>
      <c r="T11837" s="123"/>
      <c r="U11837" s="119"/>
      <c r="V11837" s="99"/>
      <c r="W11837" s="127"/>
      <c r="X11837" s="99"/>
      <c r="Y11837" s="127"/>
    </row>
    <row r="11838" spans="3:25" ht="19" hidden="1">
      <c r="C11838" s="933"/>
      <c r="D11838" s="933"/>
      <c r="E11838" s="19"/>
      <c r="I11838" s="100"/>
      <c r="M11838" s="100"/>
      <c r="Q11838" s="99"/>
      <c r="R11838" s="340"/>
      <c r="S11838" s="119"/>
      <c r="T11838" s="123"/>
      <c r="U11838" s="119"/>
      <c r="V11838" s="99"/>
      <c r="W11838" s="127"/>
      <c r="X11838" s="99"/>
      <c r="Y11838" s="127"/>
    </row>
    <row r="11839" spans="3:25" ht="19" hidden="1">
      <c r="C11839" s="933"/>
      <c r="D11839" s="933"/>
      <c r="E11839" s="19"/>
      <c r="I11839" s="100"/>
      <c r="M11839" s="100"/>
      <c r="Q11839" s="99"/>
      <c r="R11839" s="340"/>
      <c r="S11839" s="119"/>
      <c r="T11839" s="123"/>
      <c r="U11839" s="119"/>
      <c r="V11839" s="99"/>
      <c r="W11839" s="127"/>
      <c r="X11839" s="99"/>
      <c r="Y11839" s="127"/>
    </row>
    <row r="11840" spans="3:25" ht="19" hidden="1">
      <c r="C11840" s="933"/>
      <c r="D11840" s="933"/>
      <c r="E11840" s="19"/>
      <c r="I11840" s="100"/>
      <c r="M11840" s="100"/>
      <c r="Q11840" s="99"/>
      <c r="R11840" s="340"/>
      <c r="S11840" s="119"/>
      <c r="T11840" s="123"/>
      <c r="U11840" s="119"/>
      <c r="V11840" s="99"/>
      <c r="W11840" s="127"/>
      <c r="X11840" s="99"/>
      <c r="Y11840" s="127"/>
    </row>
    <row r="11841" spans="3:25" ht="19" hidden="1">
      <c r="C11841" s="933"/>
      <c r="D11841" s="933"/>
      <c r="E11841" s="19"/>
      <c r="I11841" s="100"/>
      <c r="M11841" s="100"/>
      <c r="Q11841" s="99"/>
      <c r="R11841" s="340"/>
      <c r="S11841" s="119"/>
      <c r="T11841" s="123"/>
      <c r="U11841" s="119"/>
      <c r="V11841" s="99"/>
      <c r="W11841" s="127"/>
      <c r="X11841" s="99"/>
      <c r="Y11841" s="127"/>
    </row>
    <row r="11842" spans="3:25" ht="19" hidden="1">
      <c r="C11842" s="933"/>
      <c r="D11842" s="933"/>
      <c r="E11842" s="19"/>
      <c r="I11842" s="100"/>
      <c r="M11842" s="100"/>
      <c r="Q11842" s="99"/>
      <c r="R11842" s="340"/>
      <c r="S11842" s="119"/>
      <c r="T11842" s="123"/>
      <c r="U11842" s="119"/>
      <c r="V11842" s="99"/>
      <c r="W11842" s="127"/>
      <c r="X11842" s="99"/>
      <c r="Y11842" s="127"/>
    </row>
    <row r="11843" spans="3:25" ht="19" hidden="1">
      <c r="C11843" s="933"/>
      <c r="D11843" s="933"/>
      <c r="E11843" s="19"/>
      <c r="I11843" s="100"/>
      <c r="M11843" s="100"/>
      <c r="Q11843" s="99"/>
      <c r="R11843" s="340"/>
      <c r="S11843" s="119"/>
      <c r="T11843" s="123"/>
      <c r="U11843" s="119"/>
      <c r="V11843" s="99"/>
      <c r="W11843" s="127"/>
      <c r="X11843" s="99"/>
      <c r="Y11843" s="127"/>
    </row>
    <row r="11844" spans="3:25" ht="19" hidden="1">
      <c r="C11844" s="933"/>
      <c r="D11844" s="933"/>
      <c r="E11844" s="19"/>
      <c r="I11844" s="100"/>
      <c r="M11844" s="100"/>
      <c r="Q11844" s="99"/>
      <c r="R11844" s="340"/>
      <c r="S11844" s="119"/>
      <c r="T11844" s="123"/>
      <c r="U11844" s="119"/>
      <c r="V11844" s="99"/>
      <c r="W11844" s="127"/>
      <c r="X11844" s="99"/>
      <c r="Y11844" s="127"/>
    </row>
    <row r="11845" spans="3:25" ht="19" hidden="1">
      <c r="C11845" s="933"/>
      <c r="D11845" s="933"/>
      <c r="E11845" s="19"/>
      <c r="I11845" s="100"/>
      <c r="M11845" s="100"/>
      <c r="Q11845" s="99"/>
      <c r="R11845" s="340"/>
      <c r="S11845" s="119"/>
      <c r="T11845" s="123"/>
      <c r="U11845" s="119"/>
      <c r="V11845" s="99"/>
      <c r="W11845" s="127"/>
      <c r="X11845" s="99"/>
      <c r="Y11845" s="127"/>
    </row>
    <row r="11846" spans="3:25" ht="19" hidden="1">
      <c r="C11846" s="933"/>
      <c r="D11846" s="933"/>
      <c r="E11846" s="19"/>
      <c r="I11846" s="100"/>
      <c r="M11846" s="100"/>
      <c r="Q11846" s="99"/>
      <c r="R11846" s="340"/>
      <c r="S11846" s="119"/>
      <c r="T11846" s="123"/>
      <c r="U11846" s="119"/>
      <c r="V11846" s="99"/>
      <c r="W11846" s="127"/>
      <c r="X11846" s="99"/>
      <c r="Y11846" s="127"/>
    </row>
    <row r="11847" spans="3:25" ht="19" hidden="1">
      <c r="C11847" s="933"/>
      <c r="D11847" s="933"/>
      <c r="E11847" s="19"/>
      <c r="I11847" s="100"/>
      <c r="M11847" s="100"/>
      <c r="Q11847" s="99"/>
      <c r="R11847" s="340"/>
      <c r="S11847" s="119"/>
      <c r="T11847" s="123"/>
      <c r="U11847" s="119"/>
      <c r="V11847" s="99"/>
      <c r="W11847" s="127"/>
      <c r="X11847" s="99"/>
      <c r="Y11847" s="127"/>
    </row>
    <row r="11848" spans="3:25" ht="19" hidden="1">
      <c r="C11848" s="933"/>
      <c r="D11848" s="933"/>
      <c r="E11848" s="19"/>
      <c r="I11848" s="100"/>
      <c r="M11848" s="100"/>
      <c r="Q11848" s="99"/>
      <c r="R11848" s="340"/>
      <c r="S11848" s="119"/>
      <c r="T11848" s="123"/>
      <c r="U11848" s="119"/>
      <c r="V11848" s="99"/>
      <c r="W11848" s="127"/>
      <c r="X11848" s="99"/>
      <c r="Y11848" s="127"/>
    </row>
    <row r="11849" spans="3:25" ht="19" hidden="1">
      <c r="C11849" s="933"/>
      <c r="D11849" s="933"/>
      <c r="E11849" s="19"/>
      <c r="I11849" s="100"/>
      <c r="M11849" s="100"/>
      <c r="Q11849" s="99"/>
      <c r="R11849" s="340"/>
      <c r="S11849" s="119"/>
      <c r="T11849" s="123"/>
      <c r="U11849" s="119"/>
      <c r="V11849" s="99"/>
      <c r="W11849" s="127"/>
      <c r="X11849" s="99"/>
      <c r="Y11849" s="127"/>
    </row>
    <row r="11850" spans="3:25" ht="19" hidden="1">
      <c r="C11850" s="933"/>
      <c r="D11850" s="933"/>
      <c r="E11850" s="19"/>
      <c r="I11850" s="100"/>
      <c r="M11850" s="100"/>
      <c r="Q11850" s="99"/>
      <c r="R11850" s="340"/>
      <c r="S11850" s="119"/>
      <c r="T11850" s="123"/>
      <c r="U11850" s="119"/>
      <c r="V11850" s="99"/>
      <c r="W11850" s="127"/>
      <c r="X11850" s="99"/>
      <c r="Y11850" s="127"/>
    </row>
    <row r="11851" spans="3:25" ht="19" hidden="1">
      <c r="C11851" s="933"/>
      <c r="D11851" s="933"/>
      <c r="E11851" s="19"/>
      <c r="I11851" s="100"/>
      <c r="M11851" s="100"/>
      <c r="Q11851" s="99"/>
      <c r="R11851" s="340"/>
      <c r="S11851" s="119"/>
      <c r="T11851" s="123"/>
      <c r="U11851" s="119"/>
      <c r="V11851" s="99"/>
      <c r="W11851" s="127"/>
      <c r="X11851" s="99"/>
      <c r="Y11851" s="127"/>
    </row>
    <row r="11852" spans="3:25" ht="19" hidden="1">
      <c r="C11852" s="933"/>
      <c r="D11852" s="933"/>
      <c r="E11852" s="19"/>
      <c r="I11852" s="100"/>
      <c r="M11852" s="100"/>
      <c r="Q11852" s="99"/>
      <c r="R11852" s="340"/>
      <c r="S11852" s="119"/>
      <c r="T11852" s="123"/>
      <c r="U11852" s="119"/>
      <c r="V11852" s="99"/>
      <c r="W11852" s="127"/>
      <c r="X11852" s="99"/>
      <c r="Y11852" s="127"/>
    </row>
    <row r="11853" spans="3:25" ht="19" hidden="1">
      <c r="C11853" s="933"/>
      <c r="D11853" s="933"/>
      <c r="E11853" s="19"/>
      <c r="I11853" s="100"/>
      <c r="M11853" s="100"/>
      <c r="Q11853" s="99"/>
      <c r="R11853" s="340"/>
      <c r="S11853" s="119"/>
      <c r="T11853" s="123"/>
      <c r="U11853" s="119"/>
      <c r="V11853" s="99"/>
      <c r="W11853" s="127"/>
      <c r="X11853" s="99"/>
      <c r="Y11853" s="127"/>
    </row>
    <row r="11854" spans="3:25" ht="19" hidden="1">
      <c r="C11854" s="933"/>
      <c r="D11854" s="933"/>
      <c r="E11854" s="19"/>
      <c r="I11854" s="100"/>
      <c r="M11854" s="100"/>
      <c r="Q11854" s="99"/>
      <c r="R11854" s="340"/>
      <c r="S11854" s="119"/>
      <c r="T11854" s="123"/>
      <c r="U11854" s="119"/>
      <c r="V11854" s="99"/>
      <c r="W11854" s="127"/>
      <c r="X11854" s="99"/>
      <c r="Y11854" s="127"/>
    </row>
    <row r="11855" spans="3:25" ht="19" hidden="1">
      <c r="C11855" s="933"/>
      <c r="D11855" s="933"/>
      <c r="E11855" s="19"/>
      <c r="I11855" s="100"/>
      <c r="M11855" s="100"/>
      <c r="Q11855" s="99"/>
      <c r="R11855" s="340"/>
      <c r="S11855" s="119"/>
      <c r="T11855" s="123"/>
      <c r="U11855" s="119"/>
      <c r="V11855" s="99"/>
      <c r="W11855" s="127"/>
      <c r="X11855" s="99"/>
      <c r="Y11855" s="127"/>
    </row>
    <row r="11856" spans="3:25" ht="19" hidden="1">
      <c r="C11856" s="933"/>
      <c r="D11856" s="933"/>
      <c r="E11856" s="19"/>
      <c r="I11856" s="100"/>
      <c r="M11856" s="100"/>
      <c r="Q11856" s="99"/>
      <c r="R11856" s="340"/>
      <c r="S11856" s="119"/>
      <c r="T11856" s="123"/>
      <c r="U11856" s="119"/>
      <c r="V11856" s="99"/>
      <c r="W11856" s="127"/>
      <c r="X11856" s="99"/>
      <c r="Y11856" s="127"/>
    </row>
    <row r="11857" spans="3:25" ht="19" hidden="1">
      <c r="C11857" s="933"/>
      <c r="D11857" s="933"/>
      <c r="E11857" s="19"/>
      <c r="I11857" s="100"/>
      <c r="M11857" s="100"/>
      <c r="Q11857" s="99"/>
      <c r="R11857" s="340"/>
      <c r="S11857" s="119"/>
      <c r="T11857" s="123"/>
      <c r="U11857" s="119"/>
      <c r="V11857" s="99"/>
      <c r="W11857" s="127"/>
      <c r="X11857" s="99"/>
      <c r="Y11857" s="127"/>
    </row>
    <row r="11858" spans="3:25" ht="19" hidden="1">
      <c r="C11858" s="933"/>
      <c r="D11858" s="933"/>
      <c r="E11858" s="19"/>
      <c r="I11858" s="100"/>
      <c r="M11858" s="100"/>
      <c r="Q11858" s="99"/>
      <c r="R11858" s="340"/>
      <c r="S11858" s="119"/>
      <c r="T11858" s="123"/>
      <c r="U11858" s="119"/>
      <c r="V11858" s="99"/>
      <c r="W11858" s="127"/>
      <c r="X11858" s="99"/>
      <c r="Y11858" s="127"/>
    </row>
    <row r="11859" spans="3:25" ht="19" hidden="1">
      <c r="C11859" s="933"/>
      <c r="D11859" s="933"/>
      <c r="E11859" s="19"/>
      <c r="I11859" s="100"/>
      <c r="M11859" s="100"/>
      <c r="Q11859" s="99"/>
      <c r="R11859" s="340"/>
      <c r="S11859" s="119"/>
      <c r="T11859" s="123"/>
      <c r="U11859" s="119"/>
      <c r="V11859" s="99"/>
      <c r="W11859" s="127"/>
      <c r="X11859" s="99"/>
      <c r="Y11859" s="127"/>
    </row>
    <row r="11860" spans="3:25" ht="19" hidden="1">
      <c r="C11860" s="933"/>
      <c r="D11860" s="933"/>
      <c r="E11860" s="19"/>
      <c r="I11860" s="100"/>
      <c r="M11860" s="100"/>
      <c r="Q11860" s="99"/>
      <c r="R11860" s="340"/>
      <c r="S11860" s="119"/>
      <c r="T11860" s="123"/>
      <c r="U11860" s="119"/>
      <c r="V11860" s="99"/>
      <c r="W11860" s="127"/>
      <c r="X11860" s="99"/>
      <c r="Y11860" s="127"/>
    </row>
    <row r="11861" spans="3:25" ht="19" hidden="1">
      <c r="C11861" s="933"/>
      <c r="D11861" s="933"/>
      <c r="E11861" s="19"/>
      <c r="I11861" s="100"/>
      <c r="M11861" s="100"/>
      <c r="Q11861" s="99"/>
      <c r="R11861" s="340"/>
      <c r="S11861" s="119"/>
      <c r="T11861" s="123"/>
      <c r="U11861" s="119"/>
      <c r="V11861" s="99"/>
      <c r="W11861" s="127"/>
      <c r="X11861" s="99"/>
      <c r="Y11861" s="127"/>
    </row>
    <row r="11862" spans="3:25" ht="19" hidden="1">
      <c r="C11862" s="933"/>
      <c r="D11862" s="933"/>
      <c r="E11862" s="19"/>
      <c r="I11862" s="100"/>
      <c r="M11862" s="100"/>
      <c r="Q11862" s="99"/>
      <c r="R11862" s="340"/>
      <c r="S11862" s="119"/>
      <c r="T11862" s="123"/>
      <c r="U11862" s="119"/>
      <c r="V11862" s="99"/>
      <c r="W11862" s="127"/>
      <c r="X11862" s="99"/>
      <c r="Y11862" s="127"/>
    </row>
    <row r="11863" spans="3:25" ht="19" hidden="1">
      <c r="C11863" s="933"/>
      <c r="D11863" s="933"/>
      <c r="E11863" s="19"/>
      <c r="I11863" s="100"/>
      <c r="M11863" s="100"/>
      <c r="Q11863" s="99"/>
      <c r="R11863" s="340"/>
      <c r="S11863" s="119"/>
      <c r="T11863" s="123"/>
      <c r="U11863" s="119"/>
      <c r="V11863" s="99"/>
      <c r="W11863" s="127"/>
      <c r="X11863" s="99"/>
      <c r="Y11863" s="127"/>
    </row>
    <row r="11864" spans="3:25" ht="19" hidden="1">
      <c r="C11864" s="933"/>
      <c r="D11864" s="933"/>
      <c r="E11864" s="19"/>
      <c r="I11864" s="100"/>
      <c r="M11864" s="100"/>
      <c r="Q11864" s="99"/>
      <c r="R11864" s="340"/>
      <c r="S11864" s="119"/>
      <c r="T11864" s="123"/>
      <c r="U11864" s="119"/>
      <c r="V11864" s="99"/>
      <c r="W11864" s="127"/>
      <c r="X11864" s="99"/>
      <c r="Y11864" s="127"/>
    </row>
    <row r="11865" spans="3:25" ht="19" hidden="1">
      <c r="C11865" s="933"/>
      <c r="D11865" s="933"/>
      <c r="E11865" s="19"/>
      <c r="I11865" s="100"/>
      <c r="M11865" s="100"/>
      <c r="Q11865" s="99"/>
      <c r="R11865" s="340"/>
      <c r="S11865" s="119"/>
      <c r="T11865" s="123"/>
      <c r="U11865" s="119"/>
      <c r="V11865" s="99"/>
      <c r="W11865" s="127"/>
      <c r="X11865" s="99"/>
      <c r="Y11865" s="127"/>
    </row>
    <row r="11866" spans="3:25" ht="19" hidden="1">
      <c r="C11866" s="933"/>
      <c r="D11866" s="933"/>
      <c r="E11866" s="19"/>
      <c r="I11866" s="100"/>
      <c r="M11866" s="100"/>
      <c r="Q11866" s="99"/>
      <c r="R11866" s="340"/>
      <c r="S11866" s="119"/>
      <c r="T11866" s="123"/>
      <c r="U11866" s="119"/>
      <c r="V11866" s="99"/>
      <c r="W11866" s="127"/>
      <c r="X11866" s="99"/>
      <c r="Y11866" s="127"/>
    </row>
    <row r="11867" spans="3:25" ht="19" hidden="1">
      <c r="C11867" s="933"/>
      <c r="D11867" s="933"/>
      <c r="E11867" s="19"/>
      <c r="I11867" s="100"/>
      <c r="M11867" s="100"/>
      <c r="Q11867" s="99"/>
      <c r="R11867" s="340"/>
      <c r="S11867" s="119"/>
      <c r="T11867" s="123"/>
      <c r="U11867" s="119"/>
      <c r="V11867" s="99"/>
      <c r="W11867" s="127"/>
      <c r="X11867" s="99"/>
      <c r="Y11867" s="127"/>
    </row>
    <row r="11868" spans="3:25" ht="19" hidden="1">
      <c r="C11868" s="933"/>
      <c r="D11868" s="933"/>
      <c r="E11868" s="19"/>
      <c r="I11868" s="100"/>
      <c r="M11868" s="100"/>
      <c r="Q11868" s="99"/>
      <c r="R11868" s="340"/>
      <c r="S11868" s="119"/>
      <c r="T11868" s="123"/>
      <c r="U11868" s="119"/>
      <c r="V11868" s="99"/>
      <c r="W11868" s="127"/>
      <c r="X11868" s="99"/>
      <c r="Y11868" s="127"/>
    </row>
    <row r="11869" spans="3:25" ht="19" hidden="1">
      <c r="C11869" s="933"/>
      <c r="D11869" s="933"/>
      <c r="E11869" s="19"/>
      <c r="I11869" s="100"/>
      <c r="M11869" s="100"/>
      <c r="Q11869" s="99"/>
      <c r="R11869" s="340"/>
      <c r="S11869" s="119"/>
      <c r="T11869" s="123"/>
      <c r="U11869" s="119"/>
      <c r="V11869" s="99"/>
      <c r="W11869" s="127"/>
      <c r="X11869" s="99"/>
      <c r="Y11869" s="127"/>
    </row>
    <row r="11870" spans="3:25" ht="19" hidden="1">
      <c r="C11870" s="933"/>
      <c r="D11870" s="933"/>
      <c r="E11870" s="19"/>
      <c r="I11870" s="100"/>
      <c r="M11870" s="100"/>
      <c r="Q11870" s="99"/>
      <c r="R11870" s="340"/>
      <c r="S11870" s="119"/>
      <c r="T11870" s="123"/>
      <c r="U11870" s="119"/>
      <c r="V11870" s="99"/>
      <c r="W11870" s="127"/>
      <c r="X11870" s="99"/>
      <c r="Y11870" s="127"/>
    </row>
    <row r="11871" spans="3:25" ht="19" hidden="1">
      <c r="C11871" s="933"/>
      <c r="D11871" s="933"/>
      <c r="E11871" s="19"/>
      <c r="I11871" s="100"/>
      <c r="M11871" s="100"/>
      <c r="Q11871" s="99"/>
      <c r="R11871" s="340"/>
      <c r="S11871" s="119"/>
      <c r="T11871" s="123"/>
      <c r="U11871" s="119"/>
      <c r="V11871" s="99"/>
      <c r="W11871" s="127"/>
      <c r="X11871" s="99"/>
      <c r="Y11871" s="127"/>
    </row>
    <row r="11872" spans="3:25" ht="19" hidden="1">
      <c r="C11872" s="933"/>
      <c r="D11872" s="933"/>
      <c r="E11872" s="19"/>
      <c r="I11872" s="100"/>
      <c r="M11872" s="100"/>
      <c r="Q11872" s="99"/>
      <c r="R11872" s="340"/>
      <c r="S11872" s="119"/>
      <c r="T11872" s="123"/>
      <c r="U11872" s="119"/>
      <c r="V11872" s="99"/>
      <c r="W11872" s="127"/>
      <c r="X11872" s="99"/>
      <c r="Y11872" s="127"/>
    </row>
    <row r="11873" spans="3:25" ht="19" hidden="1">
      <c r="C11873" s="933"/>
      <c r="D11873" s="933"/>
      <c r="E11873" s="19"/>
      <c r="I11873" s="100"/>
      <c r="M11873" s="100"/>
      <c r="Q11873" s="99"/>
      <c r="R11873" s="340"/>
      <c r="S11873" s="119"/>
      <c r="T11873" s="123"/>
      <c r="U11873" s="119"/>
      <c r="V11873" s="99"/>
      <c r="W11873" s="127"/>
      <c r="X11873" s="99"/>
      <c r="Y11873" s="127"/>
    </row>
    <row r="11874" spans="3:25" ht="19" hidden="1">
      <c r="C11874" s="933"/>
      <c r="D11874" s="933"/>
      <c r="E11874" s="19"/>
      <c r="I11874" s="100"/>
      <c r="M11874" s="100"/>
      <c r="Q11874" s="99"/>
      <c r="R11874" s="340"/>
      <c r="S11874" s="119"/>
      <c r="T11874" s="123"/>
      <c r="U11874" s="119"/>
      <c r="V11874" s="99"/>
      <c r="W11874" s="127"/>
      <c r="X11874" s="99"/>
      <c r="Y11874" s="127"/>
    </row>
    <row r="11875" spans="3:25" ht="19" hidden="1">
      <c r="C11875" s="933"/>
      <c r="D11875" s="933"/>
      <c r="E11875" s="19"/>
      <c r="I11875" s="100"/>
      <c r="M11875" s="100"/>
      <c r="Q11875" s="99"/>
      <c r="R11875" s="340"/>
      <c r="S11875" s="119"/>
      <c r="T11875" s="123"/>
      <c r="U11875" s="119"/>
      <c r="V11875" s="99"/>
      <c r="W11875" s="127"/>
      <c r="X11875" s="99"/>
      <c r="Y11875" s="127"/>
    </row>
    <row r="11876" spans="3:25" ht="19" hidden="1">
      <c r="C11876" s="933"/>
      <c r="D11876" s="933"/>
      <c r="E11876" s="19"/>
      <c r="I11876" s="100"/>
      <c r="M11876" s="100"/>
      <c r="Q11876" s="99"/>
      <c r="R11876" s="340"/>
      <c r="S11876" s="119"/>
      <c r="T11876" s="123"/>
      <c r="U11876" s="119"/>
      <c r="V11876" s="99"/>
      <c r="W11876" s="127"/>
      <c r="X11876" s="99"/>
      <c r="Y11876" s="127"/>
    </row>
    <row r="11877" spans="3:25" ht="19" hidden="1">
      <c r="C11877" s="933"/>
      <c r="D11877" s="933"/>
      <c r="E11877" s="19"/>
      <c r="I11877" s="100"/>
      <c r="M11877" s="100"/>
      <c r="Q11877" s="99"/>
      <c r="R11877" s="340"/>
      <c r="S11877" s="119"/>
      <c r="T11877" s="123"/>
      <c r="U11877" s="119"/>
      <c r="V11877" s="99"/>
      <c r="W11877" s="127"/>
      <c r="X11877" s="99"/>
      <c r="Y11877" s="127"/>
    </row>
    <row r="11878" spans="3:25" ht="19" hidden="1">
      <c r="C11878" s="933"/>
      <c r="D11878" s="933"/>
      <c r="E11878" s="19"/>
      <c r="I11878" s="100"/>
      <c r="M11878" s="100"/>
      <c r="Q11878" s="99"/>
      <c r="R11878" s="340"/>
      <c r="S11878" s="119"/>
      <c r="T11878" s="123"/>
      <c r="U11878" s="119"/>
      <c r="V11878" s="99"/>
      <c r="W11878" s="127"/>
      <c r="X11878" s="99"/>
      <c r="Y11878" s="127"/>
    </row>
    <row r="11879" spans="3:25" ht="19" hidden="1">
      <c r="C11879" s="933"/>
      <c r="D11879" s="933"/>
      <c r="E11879" s="19"/>
      <c r="I11879" s="100"/>
      <c r="M11879" s="100"/>
      <c r="Q11879" s="99"/>
      <c r="R11879" s="340"/>
      <c r="S11879" s="119"/>
      <c r="T11879" s="123"/>
      <c r="U11879" s="119"/>
      <c r="V11879" s="99"/>
      <c r="W11879" s="127"/>
      <c r="X11879" s="99"/>
      <c r="Y11879" s="127"/>
    </row>
    <row r="11880" spans="3:25" ht="19" hidden="1">
      <c r="C11880" s="933"/>
      <c r="D11880" s="933"/>
      <c r="E11880" s="19"/>
      <c r="I11880" s="100"/>
      <c r="M11880" s="100"/>
      <c r="Q11880" s="99"/>
      <c r="R11880" s="340"/>
      <c r="S11880" s="119"/>
      <c r="T11880" s="123"/>
      <c r="U11880" s="119"/>
      <c r="V11880" s="99"/>
      <c r="W11880" s="127"/>
      <c r="X11880" s="99"/>
      <c r="Y11880" s="127"/>
    </row>
    <row r="11881" spans="3:25" ht="19" hidden="1">
      <c r="C11881" s="933"/>
      <c r="D11881" s="933"/>
      <c r="E11881" s="19"/>
      <c r="I11881" s="100"/>
      <c r="M11881" s="100"/>
      <c r="Q11881" s="99"/>
      <c r="R11881" s="340"/>
      <c r="S11881" s="119"/>
      <c r="T11881" s="123"/>
      <c r="U11881" s="119"/>
      <c r="V11881" s="99"/>
      <c r="W11881" s="127"/>
      <c r="X11881" s="99"/>
      <c r="Y11881" s="127"/>
    </row>
    <row r="11882" spans="3:25" ht="19" hidden="1">
      <c r="C11882" s="933"/>
      <c r="D11882" s="933"/>
      <c r="E11882" s="19"/>
      <c r="I11882" s="100"/>
      <c r="M11882" s="100"/>
      <c r="Q11882" s="99"/>
      <c r="R11882" s="340"/>
      <c r="S11882" s="119"/>
      <c r="T11882" s="123"/>
      <c r="U11882" s="119"/>
      <c r="V11882" s="99"/>
      <c r="W11882" s="127"/>
      <c r="X11882" s="99"/>
      <c r="Y11882" s="127"/>
    </row>
    <row r="11883" spans="3:25" ht="19" hidden="1">
      <c r="C11883" s="933"/>
      <c r="D11883" s="933"/>
      <c r="E11883" s="19"/>
      <c r="I11883" s="100"/>
      <c r="M11883" s="100"/>
      <c r="Q11883" s="99"/>
      <c r="R11883" s="340"/>
      <c r="S11883" s="119"/>
      <c r="T11883" s="123"/>
      <c r="U11883" s="119"/>
      <c r="V11883" s="99"/>
      <c r="W11883" s="127"/>
      <c r="X11883" s="99"/>
      <c r="Y11883" s="127"/>
    </row>
    <row r="11884" spans="3:25" ht="19" hidden="1">
      <c r="C11884" s="933"/>
      <c r="D11884" s="933"/>
      <c r="E11884" s="19"/>
      <c r="I11884" s="100"/>
      <c r="M11884" s="100"/>
      <c r="Q11884" s="99"/>
      <c r="R11884" s="340"/>
      <c r="S11884" s="119"/>
      <c r="T11884" s="123"/>
      <c r="U11884" s="119"/>
      <c r="V11884" s="99"/>
      <c r="W11884" s="127"/>
      <c r="X11884" s="99"/>
      <c r="Y11884" s="127"/>
    </row>
    <row r="11885" spans="3:25" ht="19" hidden="1">
      <c r="C11885" s="933"/>
      <c r="D11885" s="933"/>
      <c r="E11885" s="19"/>
      <c r="I11885" s="100"/>
      <c r="M11885" s="100"/>
      <c r="Q11885" s="99"/>
      <c r="R11885" s="340"/>
      <c r="S11885" s="119"/>
      <c r="T11885" s="123"/>
      <c r="U11885" s="119"/>
      <c r="V11885" s="99"/>
      <c r="W11885" s="127"/>
      <c r="X11885" s="99"/>
      <c r="Y11885" s="127"/>
    </row>
    <row r="11886" spans="3:25" ht="19" hidden="1">
      <c r="C11886" s="933"/>
      <c r="D11886" s="933"/>
      <c r="E11886" s="19"/>
      <c r="I11886" s="100"/>
      <c r="M11886" s="100"/>
      <c r="Q11886" s="99"/>
      <c r="R11886" s="340"/>
      <c r="S11886" s="119"/>
      <c r="T11886" s="123"/>
      <c r="U11886" s="119"/>
      <c r="V11886" s="99"/>
      <c r="W11886" s="127"/>
      <c r="X11886" s="99"/>
      <c r="Y11886" s="127"/>
    </row>
    <row r="11887" spans="3:25" ht="19" hidden="1">
      <c r="C11887" s="933"/>
      <c r="D11887" s="933"/>
      <c r="E11887" s="19"/>
      <c r="I11887" s="100"/>
      <c r="M11887" s="100"/>
      <c r="Q11887" s="99"/>
      <c r="R11887" s="340"/>
      <c r="S11887" s="119"/>
      <c r="T11887" s="123"/>
      <c r="U11887" s="119"/>
      <c r="V11887" s="99"/>
      <c r="W11887" s="127"/>
      <c r="X11887" s="99"/>
      <c r="Y11887" s="127"/>
    </row>
    <row r="11888" spans="3:25" ht="19" hidden="1">
      <c r="C11888" s="933"/>
      <c r="D11888" s="933"/>
      <c r="E11888" s="19"/>
      <c r="I11888" s="100"/>
      <c r="M11888" s="100"/>
      <c r="Q11888" s="99"/>
      <c r="R11888" s="340"/>
      <c r="S11888" s="119"/>
      <c r="T11888" s="123"/>
      <c r="U11888" s="119"/>
      <c r="V11888" s="99"/>
      <c r="W11888" s="127"/>
      <c r="X11888" s="99"/>
      <c r="Y11888" s="127"/>
    </row>
    <row r="11889" spans="3:25" ht="19" hidden="1">
      <c r="C11889" s="933"/>
      <c r="D11889" s="933"/>
      <c r="E11889" s="19"/>
      <c r="I11889" s="100"/>
      <c r="M11889" s="100"/>
      <c r="Q11889" s="99"/>
      <c r="R11889" s="340"/>
      <c r="S11889" s="119"/>
      <c r="T11889" s="123"/>
      <c r="U11889" s="119"/>
      <c r="V11889" s="99"/>
      <c r="W11889" s="127"/>
      <c r="X11889" s="99"/>
      <c r="Y11889" s="127"/>
    </row>
    <row r="11890" spans="3:25" ht="19" hidden="1">
      <c r="C11890" s="933"/>
      <c r="D11890" s="933"/>
      <c r="E11890" s="19"/>
      <c r="I11890" s="100"/>
      <c r="M11890" s="100"/>
      <c r="Q11890" s="99"/>
      <c r="R11890" s="340"/>
      <c r="S11890" s="119"/>
      <c r="T11890" s="123"/>
      <c r="U11890" s="119"/>
      <c r="V11890" s="99"/>
      <c r="W11890" s="127"/>
      <c r="X11890" s="99"/>
      <c r="Y11890" s="127"/>
    </row>
    <row r="11891" spans="3:25" ht="19" hidden="1">
      <c r="C11891" s="933"/>
      <c r="D11891" s="933"/>
      <c r="E11891" s="19"/>
      <c r="I11891" s="100"/>
      <c r="M11891" s="100"/>
      <c r="Q11891" s="99"/>
      <c r="R11891" s="340"/>
      <c r="S11891" s="119"/>
      <c r="T11891" s="123"/>
      <c r="U11891" s="119"/>
      <c r="V11891" s="99"/>
      <c r="W11891" s="127"/>
      <c r="X11891" s="99"/>
      <c r="Y11891" s="127"/>
    </row>
    <row r="11892" spans="3:25" ht="19" hidden="1">
      <c r="C11892" s="933"/>
      <c r="D11892" s="933"/>
      <c r="E11892" s="19"/>
      <c r="I11892" s="100"/>
      <c r="M11892" s="100"/>
      <c r="Q11892" s="99"/>
      <c r="R11892" s="340"/>
      <c r="S11892" s="119"/>
      <c r="T11892" s="123"/>
      <c r="U11892" s="119"/>
      <c r="V11892" s="99"/>
      <c r="W11892" s="127"/>
      <c r="X11892" s="99"/>
      <c r="Y11892" s="127"/>
    </row>
    <row r="11893" spans="3:25" ht="19" hidden="1">
      <c r="C11893" s="933"/>
      <c r="D11893" s="933"/>
      <c r="E11893" s="19"/>
      <c r="I11893" s="100"/>
      <c r="M11893" s="100"/>
      <c r="Q11893" s="99"/>
      <c r="R11893" s="340"/>
      <c r="S11893" s="119"/>
      <c r="T11893" s="123"/>
      <c r="U11893" s="119"/>
      <c r="V11893" s="99"/>
      <c r="W11893" s="127"/>
      <c r="X11893" s="99"/>
      <c r="Y11893" s="127"/>
    </row>
    <row r="11894" spans="3:25" ht="19" hidden="1">
      <c r="C11894" s="933"/>
      <c r="D11894" s="933"/>
      <c r="E11894" s="19"/>
      <c r="I11894" s="100"/>
      <c r="M11894" s="100"/>
      <c r="Q11894" s="99"/>
      <c r="R11894" s="340"/>
      <c r="S11894" s="119"/>
      <c r="T11894" s="123"/>
      <c r="U11894" s="119"/>
      <c r="V11894" s="99"/>
      <c r="W11894" s="127"/>
      <c r="X11894" s="99"/>
      <c r="Y11894" s="127"/>
    </row>
    <row r="11895" spans="3:25" ht="19" hidden="1">
      <c r="C11895" s="933"/>
      <c r="D11895" s="933"/>
      <c r="E11895" s="19"/>
      <c r="I11895" s="100"/>
      <c r="M11895" s="100"/>
      <c r="Q11895" s="99"/>
      <c r="R11895" s="340"/>
      <c r="S11895" s="119"/>
      <c r="T11895" s="123"/>
      <c r="U11895" s="119"/>
      <c r="V11895" s="99"/>
      <c r="W11895" s="127"/>
      <c r="X11895" s="99"/>
      <c r="Y11895" s="127"/>
    </row>
    <row r="11896" spans="3:25" ht="19" hidden="1">
      <c r="C11896" s="933"/>
      <c r="D11896" s="933"/>
      <c r="E11896" s="19"/>
      <c r="I11896" s="100"/>
      <c r="M11896" s="100"/>
      <c r="Q11896" s="99"/>
      <c r="R11896" s="340"/>
      <c r="S11896" s="119"/>
      <c r="T11896" s="123"/>
      <c r="U11896" s="119"/>
      <c r="V11896" s="99"/>
      <c r="W11896" s="127"/>
      <c r="X11896" s="99"/>
      <c r="Y11896" s="127"/>
    </row>
    <row r="11897" spans="3:25" ht="19" hidden="1">
      <c r="C11897" s="933"/>
      <c r="D11897" s="933"/>
      <c r="E11897" s="19"/>
      <c r="I11897" s="100"/>
      <c r="M11897" s="100"/>
      <c r="Q11897" s="99"/>
      <c r="R11897" s="340"/>
      <c r="S11897" s="119"/>
      <c r="T11897" s="123"/>
      <c r="U11897" s="119"/>
      <c r="V11897" s="99"/>
      <c r="W11897" s="127"/>
      <c r="X11897" s="99"/>
      <c r="Y11897" s="127"/>
    </row>
    <row r="11898" spans="3:25" ht="19" hidden="1">
      <c r="C11898" s="933"/>
      <c r="D11898" s="933"/>
      <c r="E11898" s="19"/>
      <c r="I11898" s="100"/>
      <c r="M11898" s="100"/>
      <c r="Q11898" s="99"/>
      <c r="R11898" s="340"/>
      <c r="S11898" s="119"/>
      <c r="T11898" s="123"/>
      <c r="U11898" s="119"/>
      <c r="V11898" s="99"/>
      <c r="W11898" s="127"/>
      <c r="X11898" s="99"/>
      <c r="Y11898" s="127"/>
    </row>
    <row r="11899" spans="3:25" ht="19" hidden="1">
      <c r="C11899" s="933"/>
      <c r="D11899" s="933"/>
      <c r="E11899" s="19"/>
      <c r="I11899" s="100"/>
      <c r="M11899" s="100"/>
      <c r="Q11899" s="99"/>
      <c r="R11899" s="340"/>
      <c r="S11899" s="119"/>
      <c r="T11899" s="123"/>
      <c r="U11899" s="119"/>
      <c r="V11899" s="99"/>
      <c r="W11899" s="127"/>
      <c r="X11899" s="99"/>
      <c r="Y11899" s="127"/>
    </row>
    <row r="11900" spans="3:25" ht="19" hidden="1">
      <c r="C11900" s="933"/>
      <c r="D11900" s="933"/>
      <c r="E11900" s="19"/>
      <c r="I11900" s="100"/>
      <c r="M11900" s="100"/>
      <c r="Q11900" s="99"/>
      <c r="R11900" s="340"/>
      <c r="S11900" s="119"/>
      <c r="T11900" s="123"/>
      <c r="U11900" s="119"/>
      <c r="V11900" s="99"/>
      <c r="W11900" s="127"/>
      <c r="X11900" s="99"/>
      <c r="Y11900" s="127"/>
    </row>
    <row r="11901" spans="3:25" ht="19" hidden="1">
      <c r="C11901" s="933"/>
      <c r="D11901" s="933"/>
      <c r="E11901" s="19"/>
      <c r="I11901" s="100"/>
      <c r="M11901" s="100"/>
      <c r="Q11901" s="99"/>
      <c r="R11901" s="340"/>
      <c r="S11901" s="119"/>
      <c r="T11901" s="123"/>
      <c r="U11901" s="119"/>
      <c r="V11901" s="99"/>
      <c r="W11901" s="127"/>
      <c r="X11901" s="99"/>
      <c r="Y11901" s="127"/>
    </row>
    <row r="11902" spans="3:25" ht="19" hidden="1">
      <c r="C11902" s="933"/>
      <c r="D11902" s="933"/>
      <c r="E11902" s="19"/>
      <c r="I11902" s="100"/>
      <c r="M11902" s="100"/>
      <c r="Q11902" s="99"/>
      <c r="R11902" s="340"/>
      <c r="S11902" s="119"/>
      <c r="T11902" s="123"/>
      <c r="U11902" s="119"/>
      <c r="V11902" s="99"/>
      <c r="W11902" s="127"/>
      <c r="X11902" s="99"/>
      <c r="Y11902" s="127"/>
    </row>
    <row r="11903" spans="3:25" ht="19" hidden="1">
      <c r="C11903" s="933"/>
      <c r="D11903" s="933"/>
      <c r="E11903" s="19"/>
      <c r="I11903" s="100"/>
      <c r="M11903" s="100"/>
      <c r="Q11903" s="99"/>
      <c r="R11903" s="340"/>
      <c r="S11903" s="119"/>
      <c r="T11903" s="123"/>
      <c r="U11903" s="119"/>
      <c r="V11903" s="99"/>
      <c r="W11903" s="127"/>
      <c r="X11903" s="99"/>
      <c r="Y11903" s="127"/>
    </row>
    <row r="11904" spans="3:25" ht="19" hidden="1">
      <c r="C11904" s="933"/>
      <c r="D11904" s="933"/>
      <c r="E11904" s="19"/>
      <c r="I11904" s="100"/>
      <c r="M11904" s="100"/>
      <c r="Q11904" s="99"/>
      <c r="R11904" s="340"/>
      <c r="S11904" s="119"/>
      <c r="T11904" s="123"/>
      <c r="U11904" s="119"/>
      <c r="V11904" s="99"/>
      <c r="W11904" s="127"/>
      <c r="X11904" s="99"/>
      <c r="Y11904" s="127"/>
    </row>
    <row r="11905" spans="3:25" ht="19" hidden="1">
      <c r="C11905" s="933"/>
      <c r="D11905" s="933"/>
      <c r="E11905" s="19"/>
      <c r="I11905" s="100"/>
      <c r="M11905" s="100"/>
      <c r="Q11905" s="99"/>
      <c r="R11905" s="340"/>
      <c r="S11905" s="119"/>
      <c r="T11905" s="123"/>
      <c r="U11905" s="119"/>
      <c r="V11905" s="99"/>
      <c r="W11905" s="127"/>
      <c r="X11905" s="99"/>
      <c r="Y11905" s="127"/>
    </row>
    <row r="11906" spans="3:25" ht="19" hidden="1">
      <c r="C11906" s="933"/>
      <c r="D11906" s="933"/>
      <c r="E11906" s="19"/>
      <c r="I11906" s="100"/>
      <c r="M11906" s="100"/>
      <c r="Q11906" s="99"/>
      <c r="R11906" s="340"/>
      <c r="S11906" s="119"/>
      <c r="T11906" s="123"/>
      <c r="U11906" s="119"/>
      <c r="V11906" s="99"/>
      <c r="W11906" s="127"/>
      <c r="X11906" s="99"/>
      <c r="Y11906" s="127"/>
    </row>
    <row r="11907" spans="3:25" ht="19" hidden="1">
      <c r="C11907" s="933"/>
      <c r="D11907" s="933"/>
      <c r="E11907" s="19"/>
      <c r="I11907" s="100"/>
      <c r="M11907" s="100"/>
      <c r="Q11907" s="99"/>
      <c r="R11907" s="340"/>
      <c r="S11907" s="119"/>
      <c r="T11907" s="123"/>
      <c r="U11907" s="119"/>
      <c r="V11907" s="99"/>
      <c r="W11907" s="127"/>
      <c r="X11907" s="99"/>
      <c r="Y11907" s="127"/>
    </row>
    <row r="11908" spans="3:25" ht="19" hidden="1">
      <c r="C11908" s="933"/>
      <c r="D11908" s="933"/>
      <c r="E11908" s="19"/>
      <c r="I11908" s="100"/>
      <c r="M11908" s="100"/>
      <c r="Q11908" s="99"/>
      <c r="R11908" s="340"/>
      <c r="S11908" s="119"/>
      <c r="T11908" s="123"/>
      <c r="U11908" s="119"/>
      <c r="V11908" s="99"/>
      <c r="W11908" s="127"/>
      <c r="X11908" s="99"/>
      <c r="Y11908" s="127"/>
    </row>
    <row r="11909" spans="3:25" ht="19" hidden="1">
      <c r="C11909" s="933"/>
      <c r="D11909" s="933"/>
      <c r="E11909" s="19"/>
      <c r="I11909" s="100"/>
      <c r="M11909" s="100"/>
      <c r="Q11909" s="99"/>
      <c r="R11909" s="340"/>
      <c r="S11909" s="119"/>
      <c r="T11909" s="123"/>
      <c r="U11909" s="119"/>
      <c r="V11909" s="99"/>
      <c r="W11909" s="127"/>
      <c r="X11909" s="99"/>
      <c r="Y11909" s="127"/>
    </row>
    <row r="11910" spans="3:25" ht="19" hidden="1">
      <c r="C11910" s="933"/>
      <c r="D11910" s="933"/>
      <c r="E11910" s="19"/>
      <c r="I11910" s="100"/>
      <c r="M11910" s="100"/>
      <c r="Q11910" s="99"/>
      <c r="R11910" s="340"/>
      <c r="S11910" s="119"/>
      <c r="T11910" s="123"/>
      <c r="U11910" s="119"/>
      <c r="V11910" s="99"/>
      <c r="W11910" s="127"/>
      <c r="X11910" s="99"/>
      <c r="Y11910" s="127"/>
    </row>
    <row r="11911" spans="3:25" ht="19" hidden="1">
      <c r="C11911" s="933"/>
      <c r="D11911" s="933"/>
      <c r="E11911" s="19"/>
      <c r="I11911" s="100"/>
      <c r="M11911" s="100"/>
      <c r="Q11911" s="99"/>
      <c r="R11911" s="340"/>
      <c r="S11911" s="119"/>
      <c r="T11911" s="123"/>
      <c r="U11911" s="119"/>
      <c r="V11911" s="99"/>
      <c r="W11911" s="127"/>
      <c r="X11911" s="99"/>
      <c r="Y11911" s="127"/>
    </row>
    <row r="11912" spans="3:25" ht="19" hidden="1">
      <c r="C11912" s="933"/>
      <c r="D11912" s="933"/>
      <c r="E11912" s="19"/>
      <c r="I11912" s="100"/>
      <c r="M11912" s="100"/>
      <c r="Q11912" s="99"/>
      <c r="R11912" s="340"/>
      <c r="S11912" s="119"/>
      <c r="T11912" s="123"/>
      <c r="U11912" s="119"/>
      <c r="V11912" s="99"/>
      <c r="W11912" s="127"/>
      <c r="X11912" s="99"/>
      <c r="Y11912" s="127"/>
    </row>
    <row r="11913" spans="3:25" ht="19" hidden="1">
      <c r="C11913" s="933"/>
      <c r="D11913" s="933"/>
      <c r="E11913" s="19"/>
      <c r="I11913" s="100"/>
      <c r="M11913" s="100"/>
      <c r="Q11913" s="99"/>
      <c r="R11913" s="340"/>
      <c r="S11913" s="119"/>
      <c r="T11913" s="123"/>
      <c r="U11913" s="119"/>
      <c r="V11913" s="99"/>
      <c r="W11913" s="127"/>
      <c r="X11913" s="99"/>
      <c r="Y11913" s="127"/>
    </row>
    <row r="11914" spans="3:25" ht="19" hidden="1">
      <c r="C11914" s="933"/>
      <c r="D11914" s="933"/>
      <c r="E11914" s="19"/>
      <c r="I11914" s="100"/>
      <c r="M11914" s="100"/>
      <c r="Q11914" s="99"/>
      <c r="R11914" s="340"/>
      <c r="S11914" s="119"/>
      <c r="T11914" s="123"/>
      <c r="U11914" s="119"/>
      <c r="V11914" s="99"/>
      <c r="W11914" s="127"/>
      <c r="X11914" s="99"/>
      <c r="Y11914" s="127"/>
    </row>
    <row r="11915" spans="3:25" ht="19" hidden="1">
      <c r="C11915" s="933"/>
      <c r="D11915" s="933"/>
      <c r="E11915" s="19"/>
      <c r="I11915" s="100"/>
      <c r="M11915" s="100"/>
      <c r="Q11915" s="99"/>
      <c r="R11915" s="340"/>
      <c r="S11915" s="119"/>
      <c r="T11915" s="123"/>
      <c r="U11915" s="119"/>
      <c r="V11915" s="99"/>
      <c r="W11915" s="127"/>
      <c r="X11915" s="99"/>
      <c r="Y11915" s="127"/>
    </row>
    <row r="11916" spans="3:25" ht="19" hidden="1">
      <c r="C11916" s="933"/>
      <c r="D11916" s="933"/>
      <c r="E11916" s="19"/>
      <c r="I11916" s="100"/>
      <c r="M11916" s="100"/>
      <c r="Q11916" s="99"/>
      <c r="R11916" s="340"/>
      <c r="S11916" s="119"/>
      <c r="T11916" s="123"/>
      <c r="U11916" s="119"/>
      <c r="V11916" s="99"/>
      <c r="W11916" s="127"/>
      <c r="X11916" s="99"/>
      <c r="Y11916" s="127"/>
    </row>
    <row r="11917" spans="3:25" ht="19" hidden="1">
      <c r="C11917" s="933"/>
      <c r="D11917" s="933"/>
      <c r="E11917" s="19"/>
      <c r="I11917" s="100"/>
      <c r="M11917" s="100"/>
      <c r="Q11917" s="99"/>
      <c r="R11917" s="340"/>
      <c r="S11917" s="119"/>
      <c r="T11917" s="123"/>
      <c r="U11917" s="119"/>
      <c r="V11917" s="99"/>
      <c r="W11917" s="127"/>
      <c r="X11917" s="99"/>
      <c r="Y11917" s="127"/>
    </row>
    <row r="11918" spans="3:25" ht="19" hidden="1">
      <c r="C11918" s="933"/>
      <c r="D11918" s="933"/>
      <c r="E11918" s="19"/>
      <c r="I11918" s="100"/>
      <c r="M11918" s="100"/>
      <c r="Q11918" s="99"/>
      <c r="R11918" s="340"/>
      <c r="S11918" s="119"/>
      <c r="T11918" s="123"/>
      <c r="U11918" s="119"/>
      <c r="V11918" s="99"/>
      <c r="W11918" s="127"/>
      <c r="X11918" s="99"/>
      <c r="Y11918" s="127"/>
    </row>
    <row r="11919" spans="3:25" ht="19" hidden="1">
      <c r="C11919" s="933"/>
      <c r="D11919" s="933"/>
      <c r="E11919" s="19"/>
      <c r="I11919" s="100"/>
      <c r="M11919" s="100"/>
      <c r="Q11919" s="99"/>
      <c r="R11919" s="340"/>
      <c r="S11919" s="119"/>
      <c r="T11919" s="123"/>
      <c r="U11919" s="119"/>
      <c r="V11919" s="99"/>
      <c r="W11919" s="127"/>
      <c r="X11919" s="99"/>
      <c r="Y11919" s="127"/>
    </row>
    <row r="11920" spans="3:25" ht="19" hidden="1">
      <c r="C11920" s="933"/>
      <c r="D11920" s="933"/>
      <c r="E11920" s="19"/>
      <c r="I11920" s="100"/>
      <c r="M11920" s="100"/>
      <c r="Q11920" s="99"/>
      <c r="R11920" s="340"/>
      <c r="S11920" s="119"/>
      <c r="T11920" s="123"/>
      <c r="U11920" s="119"/>
      <c r="V11920" s="99"/>
      <c r="W11920" s="127"/>
      <c r="X11920" s="99"/>
      <c r="Y11920" s="127"/>
    </row>
    <row r="11921" spans="3:25" ht="19" hidden="1">
      <c r="C11921" s="933"/>
      <c r="D11921" s="933"/>
      <c r="E11921" s="19"/>
      <c r="I11921" s="100"/>
      <c r="M11921" s="100"/>
      <c r="Q11921" s="99"/>
      <c r="R11921" s="340"/>
      <c r="S11921" s="119"/>
      <c r="T11921" s="123"/>
      <c r="U11921" s="119"/>
      <c r="V11921" s="99"/>
      <c r="W11921" s="127"/>
      <c r="X11921" s="99"/>
      <c r="Y11921" s="127"/>
    </row>
    <row r="11922" spans="3:25" ht="19" hidden="1">
      <c r="C11922" s="933"/>
      <c r="D11922" s="933"/>
      <c r="E11922" s="19"/>
      <c r="I11922" s="100"/>
      <c r="M11922" s="100"/>
      <c r="Q11922" s="99"/>
      <c r="R11922" s="340"/>
      <c r="S11922" s="119"/>
      <c r="T11922" s="123"/>
      <c r="U11922" s="119"/>
      <c r="V11922" s="99"/>
      <c r="W11922" s="127"/>
      <c r="X11922" s="99"/>
      <c r="Y11922" s="127"/>
    </row>
    <row r="11923" spans="3:25" ht="19" hidden="1">
      <c r="C11923" s="933"/>
      <c r="D11923" s="933"/>
      <c r="E11923" s="19"/>
      <c r="I11923" s="100"/>
      <c r="M11923" s="100"/>
      <c r="Q11923" s="99"/>
      <c r="R11923" s="340"/>
      <c r="S11923" s="119"/>
      <c r="T11923" s="123"/>
      <c r="U11923" s="119"/>
      <c r="V11923" s="99"/>
      <c r="W11923" s="127"/>
      <c r="X11923" s="99"/>
      <c r="Y11923" s="127"/>
    </row>
    <row r="11924" spans="3:25" ht="19" hidden="1">
      <c r="C11924" s="933"/>
      <c r="D11924" s="933"/>
      <c r="E11924" s="19"/>
      <c r="I11924" s="100"/>
      <c r="M11924" s="100"/>
      <c r="Q11924" s="99"/>
      <c r="R11924" s="340"/>
      <c r="S11924" s="119"/>
      <c r="T11924" s="123"/>
      <c r="U11924" s="119"/>
      <c r="V11924" s="99"/>
      <c r="W11924" s="127"/>
      <c r="X11924" s="99"/>
      <c r="Y11924" s="127"/>
    </row>
    <row r="11925" spans="3:25" ht="19" hidden="1">
      <c r="C11925" s="933"/>
      <c r="D11925" s="933"/>
      <c r="E11925" s="19"/>
      <c r="I11925" s="100"/>
      <c r="M11925" s="100"/>
      <c r="Q11925" s="99"/>
      <c r="R11925" s="340"/>
      <c r="S11925" s="119"/>
      <c r="T11925" s="123"/>
      <c r="U11925" s="119"/>
      <c r="V11925" s="99"/>
      <c r="W11925" s="127"/>
      <c r="X11925" s="99"/>
      <c r="Y11925" s="127"/>
    </row>
    <row r="11926" spans="3:25" ht="19" hidden="1">
      <c r="C11926" s="933"/>
      <c r="D11926" s="933"/>
      <c r="E11926" s="19"/>
      <c r="I11926" s="100"/>
      <c r="M11926" s="100"/>
      <c r="Q11926" s="99"/>
      <c r="R11926" s="340"/>
      <c r="S11926" s="119"/>
      <c r="T11926" s="123"/>
      <c r="U11926" s="119"/>
      <c r="V11926" s="99"/>
      <c r="W11926" s="127"/>
      <c r="X11926" s="99"/>
      <c r="Y11926" s="127"/>
    </row>
    <row r="11927" spans="3:25" ht="19" hidden="1">
      <c r="C11927" s="933"/>
      <c r="D11927" s="933"/>
      <c r="E11927" s="19"/>
      <c r="I11927" s="100"/>
      <c r="M11927" s="100"/>
      <c r="Q11927" s="99"/>
      <c r="R11927" s="340"/>
      <c r="S11927" s="119"/>
      <c r="T11927" s="123"/>
      <c r="U11927" s="119"/>
      <c r="V11927" s="99"/>
      <c r="W11927" s="127"/>
      <c r="X11927" s="99"/>
      <c r="Y11927" s="127"/>
    </row>
    <row r="11928" spans="3:25" ht="19" hidden="1">
      <c r="C11928" s="933"/>
      <c r="D11928" s="933"/>
      <c r="E11928" s="19"/>
      <c r="I11928" s="100"/>
      <c r="M11928" s="100"/>
      <c r="Q11928" s="99"/>
      <c r="R11928" s="340"/>
      <c r="S11928" s="119"/>
      <c r="T11928" s="123"/>
      <c r="U11928" s="119"/>
      <c r="V11928" s="99"/>
      <c r="W11928" s="127"/>
      <c r="X11928" s="99"/>
      <c r="Y11928" s="127"/>
    </row>
    <row r="11929" spans="3:25" ht="19" hidden="1">
      <c r="C11929" s="933"/>
      <c r="D11929" s="933"/>
      <c r="E11929" s="19"/>
      <c r="I11929" s="100"/>
      <c r="M11929" s="100"/>
      <c r="Q11929" s="99"/>
      <c r="R11929" s="340"/>
      <c r="S11929" s="119"/>
      <c r="T11929" s="123"/>
      <c r="U11929" s="119"/>
      <c r="V11929" s="99"/>
      <c r="W11929" s="127"/>
      <c r="X11929" s="99"/>
      <c r="Y11929" s="127"/>
    </row>
    <row r="11930" spans="3:25" ht="19" hidden="1">
      <c r="C11930" s="933"/>
      <c r="D11930" s="933"/>
      <c r="E11930" s="19"/>
      <c r="I11930" s="100"/>
      <c r="M11930" s="100"/>
      <c r="Q11930" s="99"/>
      <c r="R11930" s="340"/>
      <c r="S11930" s="119"/>
      <c r="T11930" s="123"/>
      <c r="U11930" s="119"/>
      <c r="V11930" s="99"/>
      <c r="W11930" s="127"/>
      <c r="X11930" s="99"/>
      <c r="Y11930" s="127"/>
    </row>
    <row r="11931" spans="3:25" ht="19" hidden="1">
      <c r="C11931" s="933"/>
      <c r="D11931" s="933"/>
      <c r="E11931" s="19"/>
      <c r="I11931" s="100"/>
      <c r="M11931" s="100"/>
      <c r="Q11931" s="99"/>
      <c r="R11931" s="340"/>
      <c r="S11931" s="119"/>
      <c r="T11931" s="123"/>
      <c r="U11931" s="119"/>
      <c r="V11931" s="99"/>
      <c r="W11931" s="127"/>
      <c r="X11931" s="99"/>
      <c r="Y11931" s="127"/>
    </row>
    <row r="11932" spans="3:25" ht="19" hidden="1">
      <c r="C11932" s="933"/>
      <c r="D11932" s="933"/>
      <c r="E11932" s="19"/>
      <c r="I11932" s="100"/>
      <c r="M11932" s="100"/>
      <c r="Q11932" s="99"/>
      <c r="R11932" s="340"/>
      <c r="S11932" s="119"/>
      <c r="T11932" s="123"/>
      <c r="U11932" s="119"/>
      <c r="V11932" s="99"/>
      <c r="W11932" s="127"/>
      <c r="X11932" s="99"/>
      <c r="Y11932" s="127"/>
    </row>
    <row r="11933" spans="3:25" ht="19" hidden="1">
      <c r="C11933" s="933"/>
      <c r="D11933" s="933"/>
      <c r="E11933" s="19"/>
      <c r="I11933" s="100"/>
      <c r="M11933" s="100"/>
      <c r="Q11933" s="99"/>
      <c r="R11933" s="340"/>
      <c r="S11933" s="119"/>
      <c r="T11933" s="123"/>
      <c r="U11933" s="119"/>
      <c r="V11933" s="99"/>
      <c r="W11933" s="127"/>
      <c r="X11933" s="99"/>
      <c r="Y11933" s="127"/>
    </row>
    <row r="11934" spans="3:25" ht="19" hidden="1">
      <c r="C11934" s="933"/>
      <c r="D11934" s="933"/>
      <c r="E11934" s="19"/>
      <c r="I11934" s="100"/>
      <c r="M11934" s="100"/>
      <c r="Q11934" s="99"/>
      <c r="R11934" s="340"/>
      <c r="S11934" s="119"/>
      <c r="T11934" s="123"/>
      <c r="U11934" s="119"/>
      <c r="V11934" s="99"/>
      <c r="W11934" s="127"/>
      <c r="X11934" s="99"/>
      <c r="Y11934" s="127"/>
    </row>
    <row r="11935" spans="3:25" ht="19" hidden="1">
      <c r="C11935" s="933"/>
      <c r="D11935" s="933"/>
      <c r="E11935" s="19"/>
      <c r="I11935" s="100"/>
      <c r="M11935" s="100"/>
      <c r="Q11935" s="99"/>
      <c r="R11935" s="340"/>
      <c r="S11935" s="119"/>
      <c r="T11935" s="123"/>
      <c r="U11935" s="119"/>
      <c r="V11935" s="99"/>
      <c r="W11935" s="127"/>
      <c r="X11935" s="99"/>
      <c r="Y11935" s="127"/>
    </row>
    <row r="11936" spans="3:25" ht="19" hidden="1">
      <c r="C11936" s="933"/>
      <c r="D11936" s="933"/>
      <c r="E11936" s="19"/>
      <c r="I11936" s="100"/>
      <c r="M11936" s="100"/>
      <c r="Q11936" s="99"/>
      <c r="R11936" s="340"/>
      <c r="S11936" s="119"/>
      <c r="T11936" s="123"/>
      <c r="U11936" s="119"/>
      <c r="V11936" s="99"/>
      <c r="W11936" s="127"/>
      <c r="X11936" s="99"/>
      <c r="Y11936" s="127"/>
    </row>
    <row r="11937" spans="3:25" ht="19" hidden="1">
      <c r="C11937" s="933"/>
      <c r="D11937" s="933"/>
      <c r="E11937" s="19"/>
      <c r="I11937" s="100"/>
      <c r="M11937" s="100"/>
      <c r="Q11937" s="99"/>
      <c r="R11937" s="340"/>
      <c r="S11937" s="119"/>
      <c r="T11937" s="123"/>
      <c r="U11937" s="119"/>
      <c r="V11937" s="99"/>
      <c r="W11937" s="127"/>
      <c r="X11937" s="99"/>
      <c r="Y11937" s="127"/>
    </row>
    <row r="11938" spans="3:25" ht="19" hidden="1">
      <c r="C11938" s="933"/>
      <c r="D11938" s="933"/>
      <c r="E11938" s="19"/>
      <c r="I11938" s="100"/>
      <c r="M11938" s="100"/>
      <c r="Q11938" s="99"/>
      <c r="R11938" s="340"/>
      <c r="S11938" s="119"/>
      <c r="T11938" s="123"/>
      <c r="U11938" s="119"/>
      <c r="V11938" s="99"/>
      <c r="W11938" s="127"/>
      <c r="X11938" s="99"/>
      <c r="Y11938" s="127"/>
    </row>
    <row r="11939" spans="3:25" ht="19" hidden="1">
      <c r="C11939" s="933"/>
      <c r="D11939" s="933"/>
      <c r="E11939" s="19"/>
      <c r="I11939" s="100"/>
      <c r="M11939" s="100"/>
      <c r="Q11939" s="99"/>
      <c r="R11939" s="340"/>
      <c r="S11939" s="119"/>
      <c r="T11939" s="123"/>
      <c r="U11939" s="119"/>
      <c r="V11939" s="99"/>
      <c r="W11939" s="127"/>
      <c r="X11939" s="99"/>
      <c r="Y11939" s="127"/>
    </row>
    <row r="11940" spans="3:25" ht="19" hidden="1">
      <c r="C11940" s="933"/>
      <c r="D11940" s="933"/>
      <c r="E11940" s="19"/>
      <c r="I11940" s="100"/>
      <c r="M11940" s="100"/>
      <c r="Q11940" s="99"/>
      <c r="R11940" s="340"/>
      <c r="S11940" s="119"/>
      <c r="T11940" s="123"/>
      <c r="U11940" s="119"/>
      <c r="V11940" s="99"/>
      <c r="W11940" s="127"/>
      <c r="X11940" s="99"/>
      <c r="Y11940" s="127"/>
    </row>
    <row r="11941" spans="3:25" ht="19" hidden="1">
      <c r="C11941" s="933"/>
      <c r="D11941" s="933"/>
      <c r="E11941" s="19"/>
      <c r="I11941" s="100"/>
      <c r="M11941" s="100"/>
      <c r="Q11941" s="99"/>
      <c r="R11941" s="340"/>
      <c r="S11941" s="119"/>
      <c r="T11941" s="123"/>
      <c r="U11941" s="119"/>
      <c r="V11941" s="99"/>
      <c r="W11941" s="127"/>
      <c r="X11941" s="99"/>
      <c r="Y11941" s="127"/>
    </row>
    <row r="11942" spans="3:25" ht="19" hidden="1">
      <c r="C11942" s="933"/>
      <c r="D11942" s="933"/>
      <c r="E11942" s="19"/>
      <c r="I11942" s="100"/>
      <c r="M11942" s="100"/>
      <c r="Q11942" s="99"/>
      <c r="R11942" s="340"/>
      <c r="S11942" s="119"/>
      <c r="T11942" s="123"/>
      <c r="U11942" s="119"/>
      <c r="V11942" s="99"/>
      <c r="W11942" s="127"/>
      <c r="X11942" s="99"/>
      <c r="Y11942" s="127"/>
    </row>
    <row r="11943" spans="3:25" ht="19" hidden="1">
      <c r="C11943" s="933"/>
      <c r="D11943" s="933"/>
      <c r="E11943" s="19"/>
      <c r="I11943" s="100"/>
      <c r="M11943" s="100"/>
      <c r="Q11943" s="99"/>
      <c r="R11943" s="340"/>
      <c r="S11943" s="119"/>
      <c r="T11943" s="123"/>
      <c r="U11943" s="119"/>
      <c r="V11943" s="99"/>
      <c r="W11943" s="127"/>
      <c r="X11943" s="99"/>
      <c r="Y11943" s="127"/>
    </row>
    <row r="11944" spans="3:25" ht="19" hidden="1">
      <c r="C11944" s="933"/>
      <c r="D11944" s="933"/>
      <c r="E11944" s="19"/>
      <c r="I11944" s="100"/>
      <c r="M11944" s="100"/>
      <c r="Q11944" s="99"/>
      <c r="R11944" s="340"/>
      <c r="S11944" s="119"/>
      <c r="T11944" s="123"/>
      <c r="U11944" s="119"/>
      <c r="V11944" s="99"/>
      <c r="W11944" s="127"/>
      <c r="X11944" s="99"/>
      <c r="Y11944" s="127"/>
    </row>
    <row r="11945" spans="3:25" ht="19" hidden="1">
      <c r="C11945" s="933"/>
      <c r="D11945" s="933"/>
      <c r="E11945" s="19"/>
      <c r="I11945" s="100"/>
      <c r="M11945" s="100"/>
      <c r="Q11945" s="99"/>
      <c r="R11945" s="340"/>
      <c r="S11945" s="119"/>
      <c r="T11945" s="123"/>
      <c r="U11945" s="119"/>
      <c r="V11945" s="99"/>
      <c r="W11945" s="127"/>
      <c r="X11945" s="99"/>
      <c r="Y11945" s="127"/>
    </row>
    <row r="11946" spans="3:25" ht="19" hidden="1">
      <c r="C11946" s="933"/>
      <c r="D11946" s="933"/>
      <c r="E11946" s="19"/>
      <c r="I11946" s="100"/>
      <c r="M11946" s="100"/>
      <c r="Q11946" s="99"/>
      <c r="R11946" s="340"/>
      <c r="S11946" s="119"/>
      <c r="T11946" s="123"/>
      <c r="U11946" s="119"/>
      <c r="V11946" s="99"/>
      <c r="W11946" s="127"/>
      <c r="X11946" s="99"/>
      <c r="Y11946" s="127"/>
    </row>
    <row r="11947" spans="3:25" ht="19" hidden="1">
      <c r="C11947" s="933"/>
      <c r="D11947" s="933"/>
      <c r="E11947" s="19"/>
      <c r="I11947" s="100"/>
      <c r="M11947" s="100"/>
      <c r="Q11947" s="99"/>
      <c r="R11947" s="340"/>
      <c r="S11947" s="119"/>
      <c r="T11947" s="123"/>
      <c r="U11947" s="119"/>
      <c r="V11947" s="99"/>
      <c r="W11947" s="127"/>
      <c r="X11947" s="99"/>
      <c r="Y11947" s="127"/>
    </row>
    <row r="11948" spans="3:25" ht="19" hidden="1">
      <c r="C11948" s="933"/>
      <c r="D11948" s="933"/>
      <c r="E11948" s="19"/>
      <c r="I11948" s="100"/>
      <c r="M11948" s="100"/>
      <c r="Q11948" s="99"/>
      <c r="R11948" s="340"/>
      <c r="S11948" s="119"/>
      <c r="T11948" s="123"/>
      <c r="U11948" s="119"/>
      <c r="V11948" s="99"/>
      <c r="W11948" s="127"/>
      <c r="X11948" s="99"/>
      <c r="Y11948" s="127"/>
    </row>
    <row r="11949" spans="3:25" ht="19" hidden="1">
      <c r="C11949" s="933"/>
      <c r="D11949" s="933"/>
      <c r="E11949" s="19"/>
      <c r="I11949" s="100"/>
      <c r="M11949" s="100"/>
      <c r="Q11949" s="99"/>
      <c r="R11949" s="340"/>
      <c r="S11949" s="119"/>
      <c r="T11949" s="123"/>
      <c r="U11949" s="119"/>
      <c r="V11949" s="99"/>
      <c r="W11949" s="127"/>
      <c r="X11949" s="99"/>
      <c r="Y11949" s="127"/>
    </row>
    <row r="11950" spans="3:25" ht="19" hidden="1">
      <c r="C11950" s="933"/>
      <c r="D11950" s="933"/>
      <c r="E11950" s="19"/>
      <c r="I11950" s="100"/>
      <c r="M11950" s="100"/>
      <c r="Q11950" s="99"/>
      <c r="R11950" s="340"/>
      <c r="S11950" s="119"/>
      <c r="T11950" s="123"/>
      <c r="U11950" s="119"/>
      <c r="V11950" s="99"/>
      <c r="W11950" s="127"/>
      <c r="X11950" s="99"/>
      <c r="Y11950" s="127"/>
    </row>
    <row r="11951" spans="3:25" ht="19" hidden="1">
      <c r="C11951" s="933"/>
      <c r="D11951" s="933"/>
      <c r="E11951" s="19"/>
      <c r="I11951" s="100"/>
      <c r="M11951" s="100"/>
      <c r="Q11951" s="99"/>
      <c r="R11951" s="340"/>
      <c r="S11951" s="119"/>
      <c r="T11951" s="123"/>
      <c r="U11951" s="119"/>
      <c r="V11951" s="99"/>
      <c r="W11951" s="127"/>
      <c r="X11951" s="99"/>
      <c r="Y11951" s="127"/>
    </row>
    <row r="11952" spans="3:25" ht="19" hidden="1">
      <c r="C11952" s="933"/>
      <c r="D11952" s="933"/>
      <c r="E11952" s="19"/>
      <c r="I11952" s="100"/>
      <c r="M11952" s="100"/>
      <c r="Q11952" s="99"/>
      <c r="R11952" s="340"/>
      <c r="S11952" s="119"/>
      <c r="T11952" s="123"/>
      <c r="U11952" s="119"/>
      <c r="V11952" s="99"/>
      <c r="W11952" s="127"/>
      <c r="X11952" s="99"/>
      <c r="Y11952" s="127"/>
    </row>
    <row r="11953" spans="3:25" ht="19" hidden="1">
      <c r="C11953" s="933"/>
      <c r="D11953" s="933"/>
      <c r="E11953" s="19"/>
      <c r="I11953" s="100"/>
      <c r="M11953" s="100"/>
      <c r="Q11953" s="99"/>
      <c r="R11953" s="340"/>
      <c r="S11953" s="119"/>
      <c r="T11953" s="123"/>
      <c r="U11953" s="119"/>
      <c r="V11953" s="99"/>
      <c r="W11953" s="127"/>
      <c r="X11953" s="99"/>
      <c r="Y11953" s="127"/>
    </row>
    <row r="11954" spans="3:25" ht="19" hidden="1">
      <c r="C11954" s="933"/>
      <c r="D11954" s="933"/>
      <c r="E11954" s="19"/>
      <c r="I11954" s="100"/>
      <c r="M11954" s="100"/>
      <c r="Q11954" s="99"/>
      <c r="R11954" s="340"/>
      <c r="S11954" s="119"/>
      <c r="T11954" s="123"/>
      <c r="U11954" s="119"/>
      <c r="V11954" s="99"/>
      <c r="W11954" s="127"/>
      <c r="X11954" s="99"/>
      <c r="Y11954" s="127"/>
    </row>
    <row r="11955" spans="3:25" ht="19" hidden="1">
      <c r="C11955" s="933"/>
      <c r="D11955" s="933"/>
      <c r="E11955" s="19"/>
      <c r="I11955" s="100"/>
      <c r="M11955" s="100"/>
      <c r="Q11955" s="99"/>
      <c r="R11955" s="340"/>
      <c r="S11955" s="119"/>
      <c r="T11955" s="123"/>
      <c r="U11955" s="119"/>
      <c r="V11955" s="99"/>
      <c r="W11955" s="127"/>
      <c r="X11955" s="99"/>
      <c r="Y11955" s="127"/>
    </row>
    <row r="11956" spans="3:25" ht="19" hidden="1">
      <c r="C11956" s="933"/>
      <c r="D11956" s="933"/>
      <c r="E11956" s="19"/>
      <c r="I11956" s="100"/>
      <c r="M11956" s="100"/>
      <c r="Q11956" s="99"/>
      <c r="R11956" s="340"/>
      <c r="S11956" s="119"/>
      <c r="T11956" s="123"/>
      <c r="U11956" s="119"/>
      <c r="V11956" s="99"/>
      <c r="W11956" s="127"/>
      <c r="X11956" s="99"/>
      <c r="Y11956" s="127"/>
    </row>
    <row r="11957" spans="3:25" ht="19" hidden="1">
      <c r="C11957" s="933"/>
      <c r="D11957" s="933"/>
      <c r="E11957" s="19"/>
      <c r="I11957" s="100"/>
      <c r="M11957" s="100"/>
      <c r="Q11957" s="99"/>
      <c r="R11957" s="340"/>
      <c r="S11957" s="119"/>
      <c r="T11957" s="123"/>
      <c r="U11957" s="119"/>
      <c r="V11957" s="99"/>
      <c r="W11957" s="127"/>
      <c r="X11957" s="99"/>
      <c r="Y11957" s="127"/>
    </row>
    <row r="11958" spans="3:25" ht="19" hidden="1">
      <c r="C11958" s="933"/>
      <c r="D11958" s="933"/>
      <c r="E11958" s="19"/>
      <c r="I11958" s="100"/>
      <c r="M11958" s="100"/>
      <c r="Q11958" s="99"/>
      <c r="R11958" s="340"/>
      <c r="S11958" s="119"/>
      <c r="T11958" s="123"/>
      <c r="U11958" s="119"/>
      <c r="V11958" s="99"/>
      <c r="W11958" s="127"/>
      <c r="X11958" s="99"/>
      <c r="Y11958" s="127"/>
    </row>
    <row r="11959" spans="3:25" ht="19" hidden="1">
      <c r="C11959" s="933"/>
      <c r="D11959" s="933"/>
      <c r="E11959" s="19"/>
      <c r="I11959" s="100"/>
      <c r="M11959" s="100"/>
      <c r="Q11959" s="99"/>
      <c r="R11959" s="340"/>
      <c r="S11959" s="119"/>
      <c r="T11959" s="123"/>
      <c r="U11959" s="119"/>
      <c r="V11959" s="99"/>
      <c r="W11959" s="127"/>
      <c r="X11959" s="99"/>
      <c r="Y11959" s="127"/>
    </row>
    <row r="11960" spans="3:25" ht="19" hidden="1">
      <c r="C11960" s="933"/>
      <c r="D11960" s="933"/>
      <c r="E11960" s="19"/>
      <c r="I11960" s="100"/>
      <c r="M11960" s="100"/>
      <c r="Q11960" s="99"/>
      <c r="R11960" s="340"/>
      <c r="S11960" s="119"/>
      <c r="T11960" s="123"/>
      <c r="U11960" s="119"/>
      <c r="V11960" s="99"/>
      <c r="W11960" s="127"/>
      <c r="X11960" s="99"/>
      <c r="Y11960" s="127"/>
    </row>
    <row r="11961" spans="3:25" ht="19" hidden="1">
      <c r="C11961" s="933"/>
      <c r="D11961" s="933"/>
      <c r="E11961" s="19"/>
      <c r="I11961" s="100"/>
      <c r="M11961" s="100"/>
      <c r="Q11961" s="99"/>
      <c r="R11961" s="340"/>
      <c r="S11961" s="119"/>
      <c r="T11961" s="123"/>
      <c r="U11961" s="119"/>
      <c r="V11961" s="99"/>
      <c r="W11961" s="127"/>
      <c r="X11961" s="99"/>
      <c r="Y11961" s="127"/>
    </row>
    <row r="11962" spans="3:25" ht="19" hidden="1">
      <c r="C11962" s="933"/>
      <c r="D11962" s="933"/>
      <c r="E11962" s="19"/>
      <c r="I11962" s="100"/>
      <c r="M11962" s="100"/>
      <c r="Q11962" s="99"/>
      <c r="R11962" s="340"/>
      <c r="S11962" s="119"/>
      <c r="T11962" s="123"/>
      <c r="U11962" s="119"/>
      <c r="V11962" s="99"/>
      <c r="W11962" s="127"/>
      <c r="X11962" s="99"/>
      <c r="Y11962" s="127"/>
    </row>
    <row r="11963" spans="3:25" ht="19" hidden="1">
      <c r="C11963" s="933"/>
      <c r="D11963" s="933"/>
      <c r="E11963" s="19"/>
      <c r="I11963" s="100"/>
      <c r="M11963" s="100"/>
      <c r="Q11963" s="99"/>
      <c r="R11963" s="340"/>
      <c r="S11963" s="119"/>
      <c r="T11963" s="123"/>
      <c r="U11963" s="119"/>
      <c r="V11963" s="99"/>
      <c r="W11963" s="127"/>
      <c r="X11963" s="99"/>
      <c r="Y11963" s="127"/>
    </row>
    <row r="11964" spans="3:25" ht="19" hidden="1">
      <c r="C11964" s="933"/>
      <c r="D11964" s="933"/>
      <c r="E11964" s="19"/>
      <c r="I11964" s="100"/>
      <c r="M11964" s="100"/>
      <c r="Q11964" s="99"/>
      <c r="R11964" s="340"/>
      <c r="S11964" s="119"/>
      <c r="T11964" s="123"/>
      <c r="U11964" s="119"/>
      <c r="V11964" s="99"/>
      <c r="W11964" s="127"/>
      <c r="X11964" s="99"/>
      <c r="Y11964" s="127"/>
    </row>
    <row r="11965" spans="3:25" ht="19" hidden="1">
      <c r="C11965" s="933"/>
      <c r="D11965" s="933"/>
      <c r="E11965" s="19"/>
      <c r="I11965" s="100"/>
      <c r="M11965" s="100"/>
      <c r="Q11965" s="99"/>
      <c r="R11965" s="340"/>
      <c r="S11965" s="119"/>
      <c r="T11965" s="123"/>
      <c r="U11965" s="119"/>
      <c r="V11965" s="99"/>
      <c r="W11965" s="127"/>
      <c r="X11965" s="99"/>
      <c r="Y11965" s="127"/>
    </row>
    <row r="11966" spans="3:25" ht="19" hidden="1">
      <c r="C11966" s="933"/>
      <c r="D11966" s="933"/>
      <c r="E11966" s="19"/>
      <c r="I11966" s="100"/>
      <c r="M11966" s="100"/>
      <c r="Q11966" s="99"/>
      <c r="R11966" s="340"/>
      <c r="S11966" s="119"/>
      <c r="T11966" s="123"/>
      <c r="U11966" s="119"/>
      <c r="V11966" s="99"/>
      <c r="W11966" s="127"/>
      <c r="X11966" s="99"/>
      <c r="Y11966" s="127"/>
    </row>
    <row r="11967" spans="3:25" ht="19" hidden="1">
      <c r="C11967" s="933"/>
      <c r="D11967" s="933"/>
      <c r="E11967" s="19"/>
      <c r="I11967" s="100"/>
      <c r="M11967" s="100"/>
      <c r="Q11967" s="99"/>
      <c r="R11967" s="340"/>
      <c r="S11967" s="119"/>
      <c r="T11967" s="123"/>
      <c r="U11967" s="119"/>
      <c r="V11967" s="99"/>
      <c r="W11967" s="127"/>
      <c r="X11967" s="99"/>
      <c r="Y11967" s="127"/>
    </row>
    <row r="11968" spans="3:25" ht="19" hidden="1">
      <c r="C11968" s="933"/>
      <c r="D11968" s="933"/>
      <c r="E11968" s="19"/>
      <c r="I11968" s="100"/>
      <c r="M11968" s="100"/>
      <c r="Q11968" s="99"/>
      <c r="R11968" s="340"/>
      <c r="S11968" s="119"/>
      <c r="T11968" s="123"/>
      <c r="U11968" s="119"/>
      <c r="V11968" s="99"/>
      <c r="W11968" s="127"/>
      <c r="X11968" s="99"/>
      <c r="Y11968" s="127"/>
    </row>
    <row r="11969" spans="3:25" ht="19" hidden="1">
      <c r="C11969" s="933"/>
      <c r="D11969" s="933"/>
      <c r="E11969" s="19"/>
      <c r="I11969" s="100"/>
      <c r="M11969" s="100"/>
      <c r="Q11969" s="99"/>
      <c r="R11969" s="340"/>
      <c r="S11969" s="119"/>
      <c r="T11969" s="123"/>
      <c r="U11969" s="119"/>
      <c r="V11969" s="99"/>
      <c r="W11969" s="127"/>
      <c r="X11969" s="99"/>
      <c r="Y11969" s="127"/>
    </row>
    <row r="11970" spans="3:25" ht="19" hidden="1">
      <c r="C11970" s="933"/>
      <c r="D11970" s="933"/>
      <c r="E11970" s="19"/>
      <c r="I11970" s="100"/>
      <c r="M11970" s="100"/>
      <c r="Q11970" s="99"/>
      <c r="R11970" s="340"/>
      <c r="S11970" s="119"/>
      <c r="T11970" s="123"/>
      <c r="U11970" s="119"/>
      <c r="V11970" s="99"/>
      <c r="W11970" s="127"/>
      <c r="X11970" s="99"/>
      <c r="Y11970" s="127"/>
    </row>
    <row r="11971" spans="3:25" ht="19" hidden="1">
      <c r="C11971" s="933"/>
      <c r="D11971" s="933"/>
      <c r="E11971" s="19"/>
      <c r="I11971" s="100"/>
      <c r="M11971" s="100"/>
      <c r="Q11971" s="99"/>
      <c r="R11971" s="340"/>
      <c r="S11971" s="119"/>
      <c r="T11971" s="123"/>
      <c r="U11971" s="119"/>
      <c r="V11971" s="99"/>
      <c r="W11971" s="127"/>
      <c r="X11971" s="99"/>
      <c r="Y11971" s="127"/>
    </row>
    <row r="11972" spans="3:25" ht="19" hidden="1">
      <c r="C11972" s="933"/>
      <c r="D11972" s="933"/>
      <c r="E11972" s="19"/>
      <c r="I11972" s="100"/>
      <c r="M11972" s="100"/>
      <c r="Q11972" s="99"/>
      <c r="R11972" s="340"/>
      <c r="S11972" s="119"/>
      <c r="T11972" s="123"/>
      <c r="U11972" s="119"/>
      <c r="V11972" s="99"/>
      <c r="W11972" s="127"/>
      <c r="X11972" s="99"/>
      <c r="Y11972" s="127"/>
    </row>
    <row r="11973" spans="3:25" ht="19" hidden="1">
      <c r="C11973" s="933"/>
      <c r="D11973" s="933"/>
      <c r="E11973" s="19"/>
      <c r="I11973" s="100"/>
      <c r="M11973" s="100"/>
      <c r="Q11973" s="99"/>
      <c r="R11973" s="340"/>
      <c r="S11973" s="119"/>
      <c r="T11973" s="123"/>
      <c r="U11973" s="119"/>
      <c r="V11973" s="99"/>
      <c r="W11973" s="127"/>
      <c r="X11973" s="99"/>
      <c r="Y11973" s="127"/>
    </row>
    <row r="11974" spans="3:25" ht="19" hidden="1">
      <c r="C11974" s="933"/>
      <c r="D11974" s="933"/>
      <c r="E11974" s="19"/>
      <c r="I11974" s="100"/>
      <c r="M11974" s="100"/>
      <c r="Q11974" s="99"/>
      <c r="R11974" s="340"/>
      <c r="S11974" s="119"/>
      <c r="T11974" s="123"/>
      <c r="U11974" s="119"/>
      <c r="V11974" s="99"/>
      <c r="W11974" s="127"/>
      <c r="X11974" s="99"/>
      <c r="Y11974" s="127"/>
    </row>
    <row r="11975" spans="3:25" ht="19" hidden="1">
      <c r="C11975" s="933"/>
      <c r="D11975" s="933"/>
      <c r="E11975" s="19"/>
      <c r="I11975" s="100"/>
      <c r="M11975" s="100"/>
      <c r="Q11975" s="99"/>
      <c r="R11975" s="340"/>
      <c r="S11975" s="119"/>
      <c r="T11975" s="123"/>
      <c r="U11975" s="119"/>
      <c r="V11975" s="99"/>
      <c r="W11975" s="127"/>
      <c r="X11975" s="99"/>
      <c r="Y11975" s="127"/>
    </row>
    <row r="11976" spans="3:25" ht="19" hidden="1">
      <c r="C11976" s="933"/>
      <c r="D11976" s="933"/>
      <c r="E11976" s="19"/>
      <c r="I11976" s="100"/>
      <c r="M11976" s="100"/>
      <c r="Q11976" s="99"/>
      <c r="R11976" s="340"/>
      <c r="S11976" s="119"/>
      <c r="T11976" s="123"/>
      <c r="U11976" s="119"/>
      <c r="V11976" s="99"/>
      <c r="W11976" s="127"/>
      <c r="X11976" s="99"/>
      <c r="Y11976" s="127"/>
    </row>
    <row r="11977" spans="3:25" ht="19" hidden="1">
      <c r="C11977" s="933"/>
      <c r="D11977" s="933"/>
      <c r="E11977" s="19"/>
      <c r="I11977" s="100"/>
      <c r="M11977" s="100"/>
      <c r="Q11977" s="99"/>
      <c r="R11977" s="340"/>
      <c r="S11977" s="119"/>
      <c r="T11977" s="123"/>
      <c r="U11977" s="119"/>
      <c r="V11977" s="99"/>
      <c r="W11977" s="127"/>
      <c r="X11977" s="99"/>
      <c r="Y11977" s="127"/>
    </row>
    <row r="11978" spans="3:25" ht="19" hidden="1">
      <c r="C11978" s="933"/>
      <c r="D11978" s="933"/>
      <c r="E11978" s="19"/>
      <c r="I11978" s="100"/>
      <c r="M11978" s="100"/>
      <c r="Q11978" s="99"/>
      <c r="R11978" s="340"/>
      <c r="S11978" s="119"/>
      <c r="T11978" s="123"/>
      <c r="U11978" s="119"/>
      <c r="V11978" s="99"/>
      <c r="W11978" s="127"/>
      <c r="X11978" s="99"/>
      <c r="Y11978" s="127"/>
    </row>
    <row r="11979" spans="3:25" ht="19" hidden="1">
      <c r="C11979" s="933"/>
      <c r="D11979" s="933"/>
      <c r="E11979" s="19"/>
      <c r="I11979" s="100"/>
      <c r="M11979" s="100"/>
      <c r="Q11979" s="99"/>
      <c r="R11979" s="340"/>
      <c r="S11979" s="119"/>
      <c r="T11979" s="123"/>
      <c r="U11979" s="119"/>
      <c r="V11979" s="99"/>
      <c r="W11979" s="127"/>
      <c r="X11979" s="99"/>
      <c r="Y11979" s="127"/>
    </row>
    <row r="11980" spans="3:25" ht="19" hidden="1">
      <c r="C11980" s="933"/>
      <c r="D11980" s="933"/>
      <c r="E11980" s="19"/>
      <c r="I11980" s="100"/>
      <c r="M11980" s="100"/>
      <c r="Q11980" s="99"/>
      <c r="R11980" s="340"/>
      <c r="S11980" s="119"/>
      <c r="T11980" s="123"/>
      <c r="U11980" s="119"/>
      <c r="V11980" s="99"/>
      <c r="W11980" s="127"/>
      <c r="X11980" s="99"/>
      <c r="Y11980" s="127"/>
    </row>
    <row r="11981" spans="3:25" ht="19" hidden="1">
      <c r="C11981" s="933"/>
      <c r="D11981" s="933"/>
      <c r="E11981" s="19"/>
      <c r="I11981" s="100"/>
      <c r="M11981" s="100"/>
      <c r="Q11981" s="99"/>
      <c r="R11981" s="340"/>
      <c r="S11981" s="119"/>
      <c r="T11981" s="123"/>
      <c r="U11981" s="119"/>
      <c r="V11981" s="99"/>
      <c r="W11981" s="127"/>
      <c r="X11981" s="99"/>
      <c r="Y11981" s="127"/>
    </row>
    <row r="11982" spans="3:25" ht="19" hidden="1">
      <c r="C11982" s="933"/>
      <c r="D11982" s="933"/>
      <c r="E11982" s="19"/>
      <c r="I11982" s="100"/>
      <c r="M11982" s="100"/>
      <c r="Q11982" s="99"/>
      <c r="R11982" s="340"/>
      <c r="S11982" s="119"/>
      <c r="T11982" s="123"/>
      <c r="U11982" s="119"/>
      <c r="V11982" s="99"/>
      <c r="W11982" s="127"/>
      <c r="X11982" s="99"/>
      <c r="Y11982" s="127"/>
    </row>
    <row r="11983" spans="3:25" ht="19" hidden="1">
      <c r="C11983" s="933"/>
      <c r="D11983" s="933"/>
      <c r="E11983" s="19"/>
      <c r="I11983" s="100"/>
      <c r="M11983" s="100"/>
      <c r="Q11983" s="99"/>
      <c r="R11983" s="340"/>
      <c r="S11983" s="119"/>
      <c r="T11983" s="123"/>
      <c r="U11983" s="119"/>
      <c r="V11983" s="99"/>
      <c r="W11983" s="127"/>
      <c r="X11983" s="99"/>
      <c r="Y11983" s="127"/>
    </row>
    <row r="11984" spans="3:25" ht="19" hidden="1">
      <c r="C11984" s="933"/>
      <c r="D11984" s="933"/>
      <c r="E11984" s="19"/>
      <c r="I11984" s="100"/>
      <c r="M11984" s="100"/>
      <c r="Q11984" s="99"/>
      <c r="R11984" s="340"/>
      <c r="S11984" s="119"/>
      <c r="T11984" s="123"/>
      <c r="U11984" s="119"/>
      <c r="V11984" s="99"/>
      <c r="W11984" s="127"/>
      <c r="X11984" s="99"/>
      <c r="Y11984" s="127"/>
    </row>
    <row r="11985" spans="3:25" ht="19" hidden="1">
      <c r="C11985" s="933"/>
      <c r="D11985" s="933"/>
      <c r="E11985" s="19"/>
      <c r="I11985" s="100"/>
      <c r="M11985" s="100"/>
      <c r="Q11985" s="99"/>
      <c r="R11985" s="340"/>
      <c r="S11985" s="119"/>
      <c r="T11985" s="123"/>
      <c r="U11985" s="119"/>
      <c r="V11985" s="99"/>
      <c r="W11985" s="127"/>
      <c r="X11985" s="99"/>
      <c r="Y11985" s="127"/>
    </row>
    <row r="11986" spans="3:25" ht="19" hidden="1">
      <c r="C11986" s="933"/>
      <c r="D11986" s="933"/>
      <c r="E11986" s="19"/>
      <c r="I11986" s="100"/>
      <c r="M11986" s="100"/>
      <c r="Q11986" s="99"/>
      <c r="R11986" s="340"/>
      <c r="S11986" s="119"/>
      <c r="T11986" s="123"/>
      <c r="U11986" s="119"/>
      <c r="V11986" s="99"/>
      <c r="W11986" s="127"/>
      <c r="X11986" s="99"/>
      <c r="Y11986" s="127"/>
    </row>
    <row r="11987" spans="3:25" ht="19" hidden="1">
      <c r="C11987" s="933"/>
      <c r="D11987" s="933"/>
      <c r="E11987" s="19"/>
      <c r="I11987" s="100"/>
      <c r="M11987" s="100"/>
      <c r="Q11987" s="99"/>
      <c r="R11987" s="340"/>
      <c r="S11987" s="119"/>
      <c r="T11987" s="123"/>
      <c r="U11987" s="119"/>
      <c r="V11987" s="99"/>
      <c r="W11987" s="127"/>
      <c r="X11987" s="99"/>
      <c r="Y11987" s="127"/>
    </row>
    <row r="11988" spans="3:25" ht="19" hidden="1">
      <c r="C11988" s="933"/>
      <c r="D11988" s="933"/>
      <c r="E11988" s="19"/>
      <c r="I11988" s="100"/>
      <c r="M11988" s="100"/>
      <c r="Q11988" s="99"/>
      <c r="R11988" s="340"/>
      <c r="S11988" s="119"/>
      <c r="T11988" s="123"/>
      <c r="U11988" s="119"/>
      <c r="V11988" s="99"/>
      <c r="W11988" s="127"/>
      <c r="X11988" s="99"/>
      <c r="Y11988" s="127"/>
    </row>
    <row r="11989" spans="3:25" ht="19" hidden="1">
      <c r="C11989" s="933"/>
      <c r="D11989" s="933"/>
      <c r="E11989" s="19"/>
      <c r="I11989" s="100"/>
      <c r="M11989" s="100"/>
      <c r="Q11989" s="99"/>
      <c r="R11989" s="340"/>
      <c r="S11989" s="119"/>
      <c r="T11989" s="123"/>
      <c r="U11989" s="119"/>
      <c r="V11989" s="99"/>
      <c r="W11989" s="127"/>
      <c r="X11989" s="99"/>
      <c r="Y11989" s="127"/>
    </row>
    <row r="11990" spans="3:25" ht="19" hidden="1">
      <c r="C11990" s="933"/>
      <c r="D11990" s="933"/>
      <c r="E11990" s="19"/>
      <c r="I11990" s="100"/>
      <c r="M11990" s="100"/>
      <c r="Q11990" s="99"/>
      <c r="R11990" s="340"/>
      <c r="S11990" s="119"/>
      <c r="T11990" s="123"/>
      <c r="U11990" s="119"/>
      <c r="V11990" s="99"/>
      <c r="W11990" s="127"/>
      <c r="X11990" s="99"/>
      <c r="Y11990" s="127"/>
    </row>
    <row r="11991" spans="3:25" ht="19" hidden="1">
      <c r="C11991" s="933"/>
      <c r="D11991" s="933"/>
      <c r="E11991" s="19"/>
      <c r="I11991" s="100"/>
      <c r="M11991" s="100"/>
      <c r="Q11991" s="99"/>
      <c r="R11991" s="340"/>
      <c r="S11991" s="119"/>
      <c r="T11991" s="123"/>
      <c r="U11991" s="119"/>
      <c r="V11991" s="99"/>
      <c r="W11991" s="127"/>
      <c r="X11991" s="99"/>
      <c r="Y11991" s="127"/>
    </row>
    <row r="11992" spans="3:25" ht="19" hidden="1">
      <c r="C11992" s="933"/>
      <c r="D11992" s="933"/>
      <c r="E11992" s="19"/>
      <c r="I11992" s="100"/>
      <c r="M11992" s="100"/>
      <c r="Q11992" s="99"/>
      <c r="R11992" s="340"/>
      <c r="S11992" s="119"/>
      <c r="T11992" s="123"/>
      <c r="U11992" s="119"/>
      <c r="V11992" s="99"/>
      <c r="W11992" s="127"/>
      <c r="X11992" s="99"/>
      <c r="Y11992" s="127"/>
    </row>
    <row r="11993" spans="3:25" ht="19" hidden="1">
      <c r="C11993" s="933"/>
      <c r="D11993" s="933"/>
      <c r="E11993" s="19"/>
      <c r="I11993" s="100"/>
      <c r="M11993" s="100"/>
      <c r="Q11993" s="99"/>
      <c r="R11993" s="340"/>
      <c r="S11993" s="119"/>
      <c r="T11993" s="123"/>
      <c r="U11993" s="119"/>
      <c r="V11993" s="99"/>
      <c r="W11993" s="127"/>
      <c r="X11993" s="99"/>
      <c r="Y11993" s="127"/>
    </row>
    <row r="11994" spans="3:25" ht="19" hidden="1">
      <c r="C11994" s="933"/>
      <c r="D11994" s="933"/>
      <c r="E11994" s="19"/>
      <c r="I11994" s="100"/>
      <c r="M11994" s="100"/>
      <c r="Q11994" s="99"/>
      <c r="R11994" s="340"/>
      <c r="S11994" s="119"/>
      <c r="T11994" s="123"/>
      <c r="U11994" s="119"/>
      <c r="V11994" s="99"/>
      <c r="W11994" s="127"/>
      <c r="X11994" s="99"/>
      <c r="Y11994" s="127"/>
    </row>
    <row r="11995" spans="3:25" ht="19" hidden="1">
      <c r="C11995" s="933"/>
      <c r="D11995" s="933"/>
      <c r="E11995" s="19"/>
      <c r="I11995" s="100"/>
      <c r="M11995" s="100"/>
      <c r="Q11995" s="99"/>
      <c r="R11995" s="340"/>
      <c r="S11995" s="119"/>
      <c r="T11995" s="123"/>
      <c r="U11995" s="119"/>
      <c r="V11995" s="99"/>
      <c r="W11995" s="127"/>
      <c r="X11995" s="99"/>
      <c r="Y11995" s="127"/>
    </row>
    <row r="11996" spans="3:25" ht="19" hidden="1">
      <c r="C11996" s="933"/>
      <c r="D11996" s="933"/>
      <c r="E11996" s="19"/>
      <c r="I11996" s="100"/>
      <c r="M11996" s="100"/>
      <c r="Q11996" s="99"/>
      <c r="R11996" s="340"/>
      <c r="S11996" s="119"/>
      <c r="T11996" s="123"/>
      <c r="U11996" s="119"/>
      <c r="V11996" s="99"/>
      <c r="W11996" s="127"/>
      <c r="X11996" s="99"/>
      <c r="Y11996" s="127"/>
    </row>
    <row r="11997" spans="3:25" ht="19" hidden="1">
      <c r="C11997" s="933"/>
      <c r="D11997" s="933"/>
      <c r="E11997" s="19"/>
      <c r="I11997" s="100"/>
      <c r="M11997" s="100"/>
      <c r="Q11997" s="99"/>
      <c r="R11997" s="340"/>
      <c r="S11997" s="119"/>
      <c r="T11997" s="123"/>
      <c r="U11997" s="119"/>
      <c r="V11997" s="99"/>
      <c r="W11997" s="127"/>
      <c r="X11997" s="99"/>
      <c r="Y11997" s="127"/>
    </row>
    <row r="11998" spans="3:25" ht="19" hidden="1">
      <c r="C11998" s="933"/>
      <c r="D11998" s="933"/>
      <c r="E11998" s="19"/>
      <c r="I11998" s="100"/>
      <c r="M11998" s="100"/>
      <c r="Q11998" s="99"/>
      <c r="R11998" s="340"/>
      <c r="S11998" s="119"/>
      <c r="T11998" s="123"/>
      <c r="U11998" s="119"/>
      <c r="V11998" s="99"/>
      <c r="W11998" s="127"/>
      <c r="X11998" s="99"/>
      <c r="Y11998" s="127"/>
    </row>
    <row r="11999" spans="3:25" ht="19" hidden="1">
      <c r="C11999" s="933"/>
      <c r="D11999" s="933"/>
      <c r="E11999" s="19"/>
      <c r="I11999" s="100"/>
      <c r="M11999" s="100"/>
      <c r="Q11999" s="99"/>
      <c r="R11999" s="340"/>
      <c r="S11999" s="119"/>
      <c r="T11999" s="123"/>
      <c r="U11999" s="119"/>
      <c r="V11999" s="99"/>
      <c r="W11999" s="127"/>
      <c r="X11999" s="99"/>
      <c r="Y11999" s="127"/>
    </row>
    <row r="12000" spans="3:25" ht="19" hidden="1">
      <c r="C12000" s="933"/>
      <c r="D12000" s="933"/>
      <c r="E12000" s="19"/>
      <c r="I12000" s="100"/>
      <c r="M12000" s="100"/>
      <c r="Q12000" s="99"/>
      <c r="R12000" s="340"/>
      <c r="S12000" s="119"/>
      <c r="T12000" s="123"/>
      <c r="U12000" s="119"/>
      <c r="V12000" s="99"/>
      <c r="W12000" s="127"/>
      <c r="X12000" s="99"/>
      <c r="Y12000" s="127"/>
    </row>
    <row r="12001" spans="3:25" ht="19" hidden="1">
      <c r="C12001" s="933"/>
      <c r="D12001" s="933"/>
      <c r="E12001" s="19"/>
      <c r="I12001" s="100"/>
      <c r="M12001" s="100"/>
      <c r="Q12001" s="99"/>
      <c r="R12001" s="340"/>
      <c r="S12001" s="119"/>
      <c r="T12001" s="123"/>
      <c r="U12001" s="119"/>
      <c r="V12001" s="99"/>
      <c r="W12001" s="127"/>
      <c r="X12001" s="99"/>
      <c r="Y12001" s="127"/>
    </row>
    <row r="12002" spans="3:25" ht="19" hidden="1">
      <c r="C12002" s="933"/>
      <c r="D12002" s="933"/>
      <c r="E12002" s="19"/>
      <c r="I12002" s="100"/>
      <c r="M12002" s="100"/>
      <c r="Q12002" s="99"/>
      <c r="R12002" s="340"/>
      <c r="S12002" s="119"/>
      <c r="T12002" s="123"/>
      <c r="U12002" s="119"/>
      <c r="V12002" s="99"/>
      <c r="W12002" s="127"/>
      <c r="X12002" s="99"/>
      <c r="Y12002" s="127"/>
    </row>
    <row r="12003" spans="3:25" ht="19" hidden="1">
      <c r="C12003" s="933"/>
      <c r="D12003" s="933"/>
      <c r="E12003" s="19"/>
      <c r="I12003" s="100"/>
      <c r="M12003" s="100"/>
      <c r="Q12003" s="99"/>
      <c r="R12003" s="340"/>
      <c r="S12003" s="119"/>
      <c r="T12003" s="123"/>
      <c r="U12003" s="119"/>
      <c r="V12003" s="99"/>
      <c r="W12003" s="127"/>
      <c r="X12003" s="99"/>
      <c r="Y12003" s="127"/>
    </row>
    <row r="12004" spans="3:25" ht="19" hidden="1">
      <c r="C12004" s="933"/>
      <c r="D12004" s="933"/>
      <c r="E12004" s="19"/>
      <c r="I12004" s="100"/>
      <c r="M12004" s="100"/>
      <c r="Q12004" s="99"/>
      <c r="R12004" s="340"/>
      <c r="S12004" s="119"/>
      <c r="T12004" s="123"/>
      <c r="U12004" s="119"/>
      <c r="V12004" s="99"/>
      <c r="W12004" s="127"/>
      <c r="X12004" s="99"/>
      <c r="Y12004" s="127"/>
    </row>
    <row r="12005" spans="3:25" ht="19" hidden="1">
      <c r="C12005" s="933"/>
      <c r="D12005" s="933"/>
      <c r="E12005" s="19"/>
      <c r="I12005" s="100"/>
      <c r="M12005" s="100"/>
      <c r="Q12005" s="99"/>
      <c r="R12005" s="340"/>
      <c r="S12005" s="119"/>
      <c r="T12005" s="123"/>
      <c r="U12005" s="119"/>
      <c r="V12005" s="99"/>
      <c r="W12005" s="127"/>
      <c r="X12005" s="99"/>
      <c r="Y12005" s="127"/>
    </row>
    <row r="12006" spans="3:25" ht="19" hidden="1">
      <c r="C12006" s="933"/>
      <c r="D12006" s="933"/>
      <c r="E12006" s="19"/>
      <c r="I12006" s="100"/>
      <c r="M12006" s="100"/>
      <c r="Q12006" s="99"/>
      <c r="R12006" s="340"/>
      <c r="S12006" s="119"/>
      <c r="T12006" s="123"/>
      <c r="U12006" s="119"/>
      <c r="V12006" s="99"/>
      <c r="W12006" s="127"/>
      <c r="X12006" s="99"/>
      <c r="Y12006" s="127"/>
    </row>
    <row r="12007" spans="3:25" ht="19" hidden="1">
      <c r="C12007" s="933"/>
      <c r="D12007" s="933"/>
      <c r="E12007" s="19"/>
      <c r="I12007" s="100"/>
      <c r="M12007" s="100"/>
      <c r="Q12007" s="99"/>
      <c r="R12007" s="340"/>
      <c r="S12007" s="119"/>
      <c r="T12007" s="123"/>
      <c r="U12007" s="119"/>
      <c r="V12007" s="99"/>
      <c r="W12007" s="127"/>
      <c r="X12007" s="99"/>
      <c r="Y12007" s="127"/>
    </row>
    <row r="12008" spans="3:25" ht="19" hidden="1">
      <c r="C12008" s="933"/>
      <c r="D12008" s="933"/>
      <c r="E12008" s="19"/>
      <c r="I12008" s="100"/>
      <c r="M12008" s="100"/>
      <c r="Q12008" s="99"/>
      <c r="R12008" s="340"/>
      <c r="S12008" s="119"/>
      <c r="T12008" s="123"/>
      <c r="U12008" s="119"/>
      <c r="V12008" s="99"/>
      <c r="W12008" s="127"/>
      <c r="X12008" s="99"/>
      <c r="Y12008" s="127"/>
    </row>
    <row r="12009" spans="3:25" ht="19" hidden="1">
      <c r="C12009" s="933"/>
      <c r="D12009" s="933"/>
      <c r="E12009" s="19"/>
      <c r="I12009" s="100"/>
      <c r="M12009" s="100"/>
      <c r="Q12009" s="99"/>
      <c r="R12009" s="340"/>
      <c r="S12009" s="119"/>
      <c r="T12009" s="123"/>
      <c r="U12009" s="119"/>
      <c r="V12009" s="99"/>
      <c r="W12009" s="127"/>
      <c r="X12009" s="99"/>
      <c r="Y12009" s="127"/>
    </row>
    <row r="12010" spans="3:25" ht="19" hidden="1">
      <c r="C12010" s="933"/>
      <c r="D12010" s="933"/>
      <c r="E12010" s="19"/>
      <c r="I12010" s="100"/>
      <c r="M12010" s="100"/>
      <c r="Q12010" s="99"/>
      <c r="R12010" s="340"/>
      <c r="S12010" s="119"/>
      <c r="T12010" s="123"/>
      <c r="U12010" s="119"/>
      <c r="V12010" s="99"/>
      <c r="W12010" s="127"/>
      <c r="X12010" s="99"/>
      <c r="Y12010" s="127"/>
    </row>
    <row r="12011" spans="3:25" ht="19" hidden="1">
      <c r="C12011" s="933"/>
      <c r="D12011" s="933"/>
      <c r="E12011" s="19"/>
      <c r="I12011" s="100"/>
      <c r="M12011" s="100"/>
      <c r="Q12011" s="99"/>
      <c r="R12011" s="340"/>
      <c r="S12011" s="119"/>
      <c r="T12011" s="123"/>
      <c r="U12011" s="119"/>
      <c r="V12011" s="99"/>
      <c r="W12011" s="127"/>
      <c r="X12011" s="99"/>
      <c r="Y12011" s="127"/>
    </row>
    <row r="12012" spans="3:25" ht="19" hidden="1">
      <c r="C12012" s="933"/>
      <c r="D12012" s="933"/>
      <c r="E12012" s="19"/>
      <c r="I12012" s="100"/>
      <c r="M12012" s="100"/>
      <c r="Q12012" s="99"/>
      <c r="R12012" s="340"/>
      <c r="S12012" s="119"/>
      <c r="T12012" s="123"/>
      <c r="U12012" s="119"/>
      <c r="V12012" s="99"/>
      <c r="W12012" s="127"/>
      <c r="X12012" s="99"/>
      <c r="Y12012" s="127"/>
    </row>
    <row r="12013" spans="3:25" ht="19" hidden="1">
      <c r="C12013" s="933"/>
      <c r="D12013" s="933"/>
      <c r="E12013" s="19"/>
      <c r="I12013" s="100"/>
      <c r="M12013" s="100"/>
      <c r="Q12013" s="99"/>
      <c r="R12013" s="340"/>
      <c r="S12013" s="119"/>
      <c r="T12013" s="123"/>
      <c r="U12013" s="119"/>
      <c r="V12013" s="99"/>
      <c r="W12013" s="127"/>
      <c r="X12013" s="99"/>
      <c r="Y12013" s="127"/>
    </row>
    <row r="12014" spans="3:25" ht="19" hidden="1">
      <c r="C12014" s="933"/>
      <c r="D12014" s="933"/>
      <c r="E12014" s="19"/>
      <c r="I12014" s="100"/>
      <c r="M12014" s="100"/>
      <c r="Q12014" s="99"/>
      <c r="R12014" s="340"/>
      <c r="S12014" s="119"/>
      <c r="T12014" s="123"/>
      <c r="U12014" s="119"/>
      <c r="V12014" s="99"/>
      <c r="W12014" s="127"/>
      <c r="X12014" s="99"/>
      <c r="Y12014" s="127"/>
    </row>
    <row r="12015" spans="3:25" ht="19" hidden="1">
      <c r="C12015" s="933"/>
      <c r="D12015" s="933"/>
      <c r="E12015" s="19"/>
      <c r="I12015" s="100"/>
      <c r="M12015" s="100"/>
      <c r="Q12015" s="99"/>
      <c r="R12015" s="340"/>
      <c r="S12015" s="119"/>
      <c r="T12015" s="123"/>
      <c r="U12015" s="119"/>
      <c r="V12015" s="99"/>
      <c r="W12015" s="127"/>
      <c r="X12015" s="99"/>
      <c r="Y12015" s="127"/>
    </row>
    <row r="12016" spans="3:25" ht="19" hidden="1">
      <c r="C12016" s="933"/>
      <c r="D12016" s="933"/>
      <c r="E12016" s="19"/>
      <c r="I12016" s="100"/>
      <c r="M12016" s="100"/>
      <c r="Q12016" s="99"/>
      <c r="R12016" s="340"/>
      <c r="S12016" s="119"/>
      <c r="T12016" s="123"/>
      <c r="U12016" s="119"/>
      <c r="V12016" s="99"/>
      <c r="W12016" s="127"/>
      <c r="X12016" s="99"/>
      <c r="Y12016" s="127"/>
    </row>
    <row r="12017" spans="3:25" ht="19" hidden="1">
      <c r="C12017" s="933"/>
      <c r="D12017" s="933"/>
      <c r="E12017" s="19"/>
      <c r="I12017" s="100"/>
      <c r="M12017" s="100"/>
      <c r="Q12017" s="99"/>
      <c r="R12017" s="340"/>
      <c r="S12017" s="119"/>
      <c r="T12017" s="123"/>
      <c r="U12017" s="119"/>
      <c r="V12017" s="99"/>
      <c r="W12017" s="127"/>
      <c r="X12017" s="99"/>
      <c r="Y12017" s="127"/>
    </row>
    <row r="12018" spans="3:25" ht="19" hidden="1">
      <c r="C12018" s="933"/>
      <c r="D12018" s="933"/>
      <c r="E12018" s="19"/>
      <c r="I12018" s="100"/>
      <c r="M12018" s="100"/>
      <c r="Q12018" s="99"/>
      <c r="R12018" s="340"/>
      <c r="S12018" s="119"/>
      <c r="T12018" s="123"/>
      <c r="U12018" s="119"/>
      <c r="V12018" s="99"/>
      <c r="W12018" s="127"/>
      <c r="X12018" s="99"/>
      <c r="Y12018" s="127"/>
    </row>
    <row r="12019" spans="3:25" ht="19" hidden="1">
      <c r="C12019" s="933"/>
      <c r="D12019" s="933"/>
      <c r="E12019" s="19"/>
      <c r="I12019" s="100"/>
      <c r="M12019" s="100"/>
      <c r="Q12019" s="99"/>
      <c r="R12019" s="340"/>
      <c r="S12019" s="119"/>
      <c r="T12019" s="123"/>
      <c r="U12019" s="119"/>
      <c r="V12019" s="99"/>
      <c r="W12019" s="127"/>
      <c r="X12019" s="99"/>
      <c r="Y12019" s="127"/>
    </row>
    <row r="12020" spans="3:25" ht="19" hidden="1">
      <c r="C12020" s="933"/>
      <c r="D12020" s="933"/>
      <c r="E12020" s="19"/>
      <c r="I12020" s="100"/>
      <c r="M12020" s="100"/>
      <c r="Q12020" s="99"/>
      <c r="R12020" s="340"/>
      <c r="S12020" s="119"/>
      <c r="T12020" s="123"/>
      <c r="U12020" s="119"/>
      <c r="V12020" s="99"/>
      <c r="W12020" s="127"/>
      <c r="X12020" s="99"/>
      <c r="Y12020" s="127"/>
    </row>
    <row r="12021" spans="3:25" ht="19" hidden="1">
      <c r="C12021" s="933"/>
      <c r="D12021" s="933"/>
      <c r="E12021" s="19"/>
      <c r="I12021" s="100"/>
      <c r="M12021" s="100"/>
      <c r="Q12021" s="99"/>
      <c r="R12021" s="340"/>
      <c r="S12021" s="119"/>
      <c r="T12021" s="123"/>
      <c r="U12021" s="119"/>
      <c r="V12021" s="99"/>
      <c r="W12021" s="127"/>
      <c r="X12021" s="99"/>
      <c r="Y12021" s="127"/>
    </row>
    <row r="12022" spans="3:25" ht="19" hidden="1">
      <c r="C12022" s="933"/>
      <c r="D12022" s="933"/>
      <c r="E12022" s="19"/>
      <c r="I12022" s="100"/>
      <c r="M12022" s="100"/>
      <c r="Q12022" s="99"/>
      <c r="R12022" s="340"/>
      <c r="S12022" s="119"/>
      <c r="T12022" s="123"/>
      <c r="U12022" s="119"/>
      <c r="V12022" s="99"/>
      <c r="W12022" s="127"/>
      <c r="X12022" s="99"/>
      <c r="Y12022" s="127"/>
    </row>
    <row r="12023" spans="3:25" ht="19" hidden="1">
      <c r="C12023" s="933"/>
      <c r="D12023" s="933"/>
      <c r="E12023" s="19"/>
      <c r="I12023" s="100"/>
      <c r="M12023" s="100"/>
      <c r="Q12023" s="99"/>
      <c r="R12023" s="340"/>
      <c r="S12023" s="119"/>
      <c r="T12023" s="123"/>
      <c r="U12023" s="119"/>
      <c r="V12023" s="99"/>
      <c r="W12023" s="127"/>
      <c r="X12023" s="99"/>
      <c r="Y12023" s="127"/>
    </row>
    <row r="12024" spans="3:25" ht="19" hidden="1">
      <c r="C12024" s="933"/>
      <c r="D12024" s="933"/>
      <c r="E12024" s="19"/>
      <c r="I12024" s="100"/>
      <c r="M12024" s="100"/>
      <c r="Q12024" s="99"/>
      <c r="R12024" s="340"/>
      <c r="S12024" s="119"/>
      <c r="T12024" s="123"/>
      <c r="U12024" s="119"/>
      <c r="V12024" s="99"/>
      <c r="W12024" s="127"/>
      <c r="X12024" s="99"/>
      <c r="Y12024" s="127"/>
    </row>
    <row r="12025" spans="3:25" ht="19" hidden="1">
      <c r="C12025" s="933"/>
      <c r="D12025" s="933"/>
      <c r="E12025" s="19"/>
      <c r="I12025" s="100"/>
      <c r="M12025" s="100"/>
      <c r="Q12025" s="99"/>
      <c r="R12025" s="340"/>
      <c r="S12025" s="119"/>
      <c r="T12025" s="123"/>
      <c r="U12025" s="119"/>
      <c r="V12025" s="99"/>
      <c r="W12025" s="127"/>
      <c r="X12025" s="99"/>
      <c r="Y12025" s="127"/>
    </row>
    <row r="12026" spans="3:25" ht="19" hidden="1">
      <c r="C12026" s="933"/>
      <c r="D12026" s="933"/>
      <c r="E12026" s="19"/>
      <c r="I12026" s="100"/>
      <c r="M12026" s="100"/>
      <c r="Q12026" s="99"/>
      <c r="R12026" s="340"/>
      <c r="S12026" s="119"/>
      <c r="T12026" s="123"/>
      <c r="U12026" s="119"/>
      <c r="V12026" s="99"/>
      <c r="W12026" s="127"/>
      <c r="X12026" s="99"/>
      <c r="Y12026" s="127"/>
    </row>
    <row r="12027" spans="3:25" ht="19" hidden="1">
      <c r="C12027" s="933"/>
      <c r="D12027" s="933"/>
      <c r="E12027" s="19"/>
      <c r="I12027" s="100"/>
      <c r="M12027" s="100"/>
      <c r="Q12027" s="99"/>
      <c r="R12027" s="340"/>
      <c r="S12027" s="119"/>
      <c r="T12027" s="123"/>
      <c r="U12027" s="119"/>
      <c r="V12027" s="99"/>
      <c r="W12027" s="127"/>
      <c r="X12027" s="99"/>
      <c r="Y12027" s="127"/>
    </row>
    <row r="12028" spans="3:25" ht="19" hidden="1">
      <c r="C12028" s="933"/>
      <c r="D12028" s="933"/>
      <c r="E12028" s="19"/>
      <c r="I12028" s="100"/>
      <c r="M12028" s="100"/>
      <c r="Q12028" s="99"/>
      <c r="R12028" s="340"/>
      <c r="S12028" s="119"/>
      <c r="T12028" s="123"/>
      <c r="U12028" s="119"/>
      <c r="V12028" s="99"/>
      <c r="W12028" s="127"/>
      <c r="X12028" s="99"/>
      <c r="Y12028" s="127"/>
    </row>
    <row r="12029" spans="3:25" ht="19" hidden="1">
      <c r="C12029" s="933"/>
      <c r="D12029" s="933"/>
      <c r="E12029" s="19"/>
      <c r="I12029" s="100"/>
      <c r="M12029" s="100"/>
      <c r="Q12029" s="99"/>
      <c r="R12029" s="340"/>
      <c r="S12029" s="119"/>
      <c r="T12029" s="123"/>
      <c r="U12029" s="119"/>
      <c r="V12029" s="99"/>
      <c r="W12029" s="127"/>
      <c r="X12029" s="99"/>
      <c r="Y12029" s="127"/>
    </row>
    <row r="12030" spans="3:25" ht="19" hidden="1">
      <c r="C12030" s="933"/>
      <c r="D12030" s="933"/>
      <c r="E12030" s="19"/>
      <c r="I12030" s="100"/>
      <c r="M12030" s="100"/>
      <c r="Q12030" s="99"/>
      <c r="R12030" s="340"/>
      <c r="S12030" s="119"/>
      <c r="T12030" s="123"/>
      <c r="U12030" s="119"/>
      <c r="V12030" s="99"/>
      <c r="W12030" s="127"/>
      <c r="X12030" s="99"/>
      <c r="Y12030" s="127"/>
    </row>
    <row r="12031" spans="3:25" ht="19" hidden="1">
      <c r="C12031" s="933"/>
      <c r="D12031" s="933"/>
      <c r="E12031" s="19"/>
      <c r="I12031" s="100"/>
      <c r="M12031" s="100"/>
      <c r="Q12031" s="99"/>
      <c r="R12031" s="340"/>
      <c r="S12031" s="119"/>
      <c r="T12031" s="123"/>
      <c r="U12031" s="119"/>
      <c r="V12031" s="99"/>
      <c r="W12031" s="127"/>
      <c r="X12031" s="99"/>
      <c r="Y12031" s="127"/>
    </row>
    <row r="12032" spans="3:25" ht="19" hidden="1">
      <c r="C12032" s="933"/>
      <c r="D12032" s="933"/>
      <c r="E12032" s="19"/>
      <c r="I12032" s="100"/>
      <c r="M12032" s="100"/>
      <c r="Q12032" s="99"/>
      <c r="R12032" s="340"/>
      <c r="S12032" s="119"/>
      <c r="T12032" s="123"/>
      <c r="U12032" s="119"/>
      <c r="V12032" s="99"/>
      <c r="W12032" s="127"/>
      <c r="X12032" s="99"/>
      <c r="Y12032" s="127"/>
    </row>
    <row r="12033" spans="3:25" ht="19" hidden="1">
      <c r="C12033" s="933"/>
      <c r="D12033" s="933"/>
      <c r="E12033" s="19"/>
      <c r="I12033" s="100"/>
      <c r="M12033" s="100"/>
      <c r="Q12033" s="99"/>
      <c r="R12033" s="340"/>
      <c r="S12033" s="119"/>
      <c r="T12033" s="123"/>
      <c r="U12033" s="119"/>
      <c r="V12033" s="99"/>
      <c r="W12033" s="127"/>
      <c r="X12033" s="99"/>
      <c r="Y12033" s="127"/>
    </row>
    <row r="12034" spans="3:25" ht="19" hidden="1">
      <c r="C12034" s="933"/>
      <c r="D12034" s="933"/>
      <c r="E12034" s="19"/>
      <c r="I12034" s="100"/>
      <c r="M12034" s="100"/>
      <c r="Q12034" s="99"/>
      <c r="R12034" s="340"/>
      <c r="S12034" s="119"/>
      <c r="T12034" s="123"/>
      <c r="U12034" s="119"/>
      <c r="V12034" s="99"/>
      <c r="W12034" s="127"/>
      <c r="X12034" s="99"/>
      <c r="Y12034" s="127"/>
    </row>
    <row r="12035" spans="3:25" ht="19" hidden="1">
      <c r="C12035" s="933"/>
      <c r="D12035" s="933"/>
      <c r="E12035" s="19"/>
      <c r="I12035" s="100"/>
      <c r="M12035" s="100"/>
      <c r="Q12035" s="99"/>
      <c r="R12035" s="340"/>
      <c r="S12035" s="119"/>
      <c r="T12035" s="123"/>
      <c r="U12035" s="119"/>
      <c r="V12035" s="99"/>
      <c r="W12035" s="127"/>
      <c r="X12035" s="99"/>
      <c r="Y12035" s="127"/>
    </row>
    <row r="12036" spans="3:25" ht="19" hidden="1">
      <c r="C12036" s="933"/>
      <c r="D12036" s="933"/>
      <c r="E12036" s="19"/>
      <c r="I12036" s="100"/>
      <c r="M12036" s="100"/>
      <c r="Q12036" s="99"/>
      <c r="R12036" s="340"/>
      <c r="S12036" s="119"/>
      <c r="T12036" s="123"/>
      <c r="U12036" s="119"/>
      <c r="V12036" s="99"/>
      <c r="W12036" s="127"/>
      <c r="X12036" s="99"/>
      <c r="Y12036" s="127"/>
    </row>
    <row r="12037" spans="3:25" ht="19" hidden="1">
      <c r="C12037" s="933"/>
      <c r="D12037" s="933"/>
      <c r="E12037" s="19"/>
      <c r="I12037" s="100"/>
      <c r="M12037" s="100"/>
      <c r="Q12037" s="99"/>
      <c r="R12037" s="340"/>
      <c r="S12037" s="119"/>
      <c r="T12037" s="123"/>
      <c r="U12037" s="119"/>
      <c r="V12037" s="99"/>
      <c r="W12037" s="127"/>
      <c r="X12037" s="99"/>
      <c r="Y12037" s="127"/>
    </row>
    <row r="12038" spans="3:25" ht="19" hidden="1">
      <c r="C12038" s="933"/>
      <c r="D12038" s="933"/>
      <c r="E12038" s="19"/>
      <c r="I12038" s="100"/>
      <c r="M12038" s="100"/>
      <c r="Q12038" s="99"/>
      <c r="R12038" s="340"/>
      <c r="S12038" s="119"/>
      <c r="T12038" s="123"/>
      <c r="U12038" s="119"/>
      <c r="V12038" s="99"/>
      <c r="W12038" s="127"/>
      <c r="X12038" s="99"/>
      <c r="Y12038" s="127"/>
    </row>
    <row r="12039" spans="3:25" ht="19" hidden="1">
      <c r="C12039" s="933"/>
      <c r="D12039" s="933"/>
      <c r="E12039" s="19"/>
      <c r="I12039" s="100"/>
      <c r="M12039" s="100"/>
      <c r="Q12039" s="99"/>
      <c r="R12039" s="340"/>
      <c r="S12039" s="119"/>
      <c r="T12039" s="123"/>
      <c r="U12039" s="119"/>
      <c r="V12039" s="99"/>
      <c r="W12039" s="127"/>
      <c r="X12039" s="99"/>
      <c r="Y12039" s="127"/>
    </row>
    <row r="12040" spans="3:25" ht="19" hidden="1">
      <c r="C12040" s="933"/>
      <c r="D12040" s="933"/>
      <c r="E12040" s="19"/>
      <c r="I12040" s="100"/>
      <c r="M12040" s="100"/>
      <c r="Q12040" s="99"/>
      <c r="R12040" s="340"/>
      <c r="S12040" s="119"/>
      <c r="T12040" s="123"/>
      <c r="U12040" s="119"/>
      <c r="V12040" s="99"/>
      <c r="W12040" s="127"/>
      <c r="X12040" s="99"/>
      <c r="Y12040" s="127"/>
    </row>
    <row r="12041" spans="3:25" ht="19" hidden="1">
      <c r="C12041" s="933"/>
      <c r="D12041" s="933"/>
      <c r="E12041" s="19"/>
      <c r="I12041" s="100"/>
      <c r="M12041" s="100"/>
      <c r="Q12041" s="99"/>
      <c r="R12041" s="340"/>
      <c r="S12041" s="119"/>
      <c r="T12041" s="123"/>
      <c r="U12041" s="119"/>
      <c r="V12041" s="99"/>
      <c r="W12041" s="127"/>
      <c r="X12041" s="99"/>
      <c r="Y12041" s="127"/>
    </row>
    <row r="12042" spans="3:25" ht="19" hidden="1">
      <c r="C12042" s="933"/>
      <c r="D12042" s="933"/>
      <c r="E12042" s="19"/>
      <c r="I12042" s="100"/>
      <c r="M12042" s="100"/>
      <c r="Q12042" s="99"/>
      <c r="R12042" s="340"/>
      <c r="S12042" s="119"/>
      <c r="T12042" s="123"/>
      <c r="U12042" s="119"/>
      <c r="V12042" s="99"/>
      <c r="W12042" s="127"/>
      <c r="X12042" s="99"/>
      <c r="Y12042" s="127"/>
    </row>
    <row r="12043" spans="3:25" ht="19" hidden="1">
      <c r="C12043" s="933"/>
      <c r="D12043" s="933"/>
      <c r="E12043" s="19"/>
      <c r="I12043" s="100"/>
      <c r="M12043" s="100"/>
      <c r="Q12043" s="99"/>
      <c r="R12043" s="340"/>
      <c r="S12043" s="119"/>
      <c r="T12043" s="123"/>
      <c r="U12043" s="119"/>
      <c r="V12043" s="99"/>
      <c r="W12043" s="127"/>
      <c r="X12043" s="99"/>
      <c r="Y12043" s="127"/>
    </row>
    <row r="12044" spans="3:25" ht="19" hidden="1">
      <c r="C12044" s="933"/>
      <c r="D12044" s="933"/>
      <c r="E12044" s="19"/>
      <c r="I12044" s="100"/>
      <c r="M12044" s="100"/>
      <c r="Q12044" s="99"/>
      <c r="R12044" s="340"/>
      <c r="S12044" s="119"/>
      <c r="T12044" s="123"/>
      <c r="U12044" s="119"/>
      <c r="V12044" s="99"/>
      <c r="W12044" s="127"/>
      <c r="X12044" s="99"/>
      <c r="Y12044" s="127"/>
    </row>
    <row r="12045" spans="3:25" ht="19" hidden="1">
      <c r="C12045" s="933"/>
      <c r="D12045" s="933"/>
      <c r="E12045" s="19"/>
      <c r="I12045" s="100"/>
      <c r="M12045" s="100"/>
      <c r="Q12045" s="99"/>
      <c r="R12045" s="340"/>
      <c r="S12045" s="119"/>
      <c r="T12045" s="123"/>
      <c r="U12045" s="119"/>
      <c r="V12045" s="99"/>
      <c r="W12045" s="127"/>
      <c r="X12045" s="99"/>
      <c r="Y12045" s="127"/>
    </row>
    <row r="12046" spans="3:25" ht="19" hidden="1">
      <c r="C12046" s="933"/>
      <c r="D12046" s="933"/>
      <c r="E12046" s="19"/>
      <c r="I12046" s="100"/>
      <c r="M12046" s="100"/>
      <c r="Q12046" s="99"/>
      <c r="R12046" s="340"/>
      <c r="S12046" s="119"/>
      <c r="T12046" s="123"/>
      <c r="U12046" s="119"/>
      <c r="V12046" s="99"/>
      <c r="W12046" s="127"/>
      <c r="X12046" s="99"/>
      <c r="Y12046" s="127"/>
    </row>
    <row r="12047" spans="3:25" ht="19" hidden="1">
      <c r="C12047" s="933"/>
      <c r="D12047" s="933"/>
      <c r="E12047" s="19"/>
      <c r="I12047" s="100"/>
      <c r="M12047" s="100"/>
      <c r="Q12047" s="99"/>
      <c r="R12047" s="340"/>
      <c r="S12047" s="119"/>
      <c r="T12047" s="123"/>
      <c r="U12047" s="119"/>
      <c r="V12047" s="99"/>
      <c r="W12047" s="127"/>
      <c r="X12047" s="99"/>
      <c r="Y12047" s="127"/>
    </row>
    <row r="12048" spans="3:25" ht="19" hidden="1">
      <c r="C12048" s="933"/>
      <c r="D12048" s="933"/>
      <c r="E12048" s="19"/>
      <c r="I12048" s="100"/>
      <c r="M12048" s="100"/>
      <c r="Q12048" s="99"/>
      <c r="R12048" s="340"/>
      <c r="S12048" s="119"/>
      <c r="T12048" s="123"/>
      <c r="U12048" s="119"/>
      <c r="V12048" s="99"/>
      <c r="W12048" s="127"/>
      <c r="X12048" s="99"/>
      <c r="Y12048" s="127"/>
    </row>
    <row r="12049" spans="3:25" ht="19" hidden="1">
      <c r="C12049" s="933"/>
      <c r="D12049" s="933"/>
      <c r="E12049" s="19"/>
      <c r="I12049" s="100"/>
      <c r="M12049" s="100"/>
      <c r="Q12049" s="99"/>
      <c r="R12049" s="340"/>
      <c r="S12049" s="119"/>
      <c r="T12049" s="123"/>
      <c r="U12049" s="119"/>
      <c r="V12049" s="99"/>
      <c r="W12049" s="127"/>
      <c r="X12049" s="99"/>
      <c r="Y12049" s="127"/>
    </row>
    <row r="12050" spans="3:25" ht="19" hidden="1">
      <c r="C12050" s="933"/>
      <c r="D12050" s="933"/>
      <c r="E12050" s="19"/>
      <c r="I12050" s="100"/>
      <c r="M12050" s="100"/>
      <c r="Q12050" s="99"/>
      <c r="R12050" s="340"/>
      <c r="S12050" s="119"/>
      <c r="T12050" s="123"/>
      <c r="U12050" s="119"/>
      <c r="V12050" s="99"/>
      <c r="W12050" s="127"/>
      <c r="X12050" s="99"/>
      <c r="Y12050" s="127"/>
    </row>
    <row r="12051" spans="3:25" ht="19" hidden="1">
      <c r="C12051" s="933"/>
      <c r="D12051" s="933"/>
      <c r="E12051" s="19"/>
      <c r="I12051" s="100"/>
      <c r="M12051" s="100"/>
      <c r="Q12051" s="99"/>
      <c r="R12051" s="340"/>
      <c r="S12051" s="119"/>
      <c r="T12051" s="123"/>
      <c r="U12051" s="119"/>
      <c r="V12051" s="99"/>
      <c r="W12051" s="127"/>
      <c r="X12051" s="99"/>
      <c r="Y12051" s="127"/>
    </row>
    <row r="12052" spans="3:25" ht="19" hidden="1">
      <c r="C12052" s="933"/>
      <c r="D12052" s="933"/>
      <c r="E12052" s="19"/>
      <c r="I12052" s="100"/>
      <c r="M12052" s="100"/>
      <c r="Q12052" s="99"/>
      <c r="R12052" s="340"/>
      <c r="S12052" s="119"/>
      <c r="T12052" s="123"/>
      <c r="U12052" s="119"/>
      <c r="V12052" s="99"/>
      <c r="W12052" s="127"/>
      <c r="X12052" s="99"/>
      <c r="Y12052" s="127"/>
    </row>
    <row r="12053" spans="3:25" ht="19" hidden="1">
      <c r="C12053" s="933"/>
      <c r="D12053" s="933"/>
      <c r="E12053" s="19"/>
      <c r="I12053" s="100"/>
      <c r="M12053" s="100"/>
      <c r="Q12053" s="99"/>
      <c r="R12053" s="340"/>
      <c r="S12053" s="119"/>
      <c r="T12053" s="123"/>
      <c r="U12053" s="119"/>
      <c r="V12053" s="99"/>
      <c r="W12053" s="127"/>
      <c r="X12053" s="99"/>
      <c r="Y12053" s="127"/>
    </row>
    <row r="12054" spans="3:25" ht="19" hidden="1">
      <c r="C12054" s="933"/>
      <c r="D12054" s="933"/>
      <c r="E12054" s="19"/>
      <c r="I12054" s="100"/>
      <c r="M12054" s="100"/>
      <c r="Q12054" s="99"/>
      <c r="R12054" s="340"/>
      <c r="S12054" s="119"/>
      <c r="T12054" s="123"/>
      <c r="U12054" s="119"/>
      <c r="V12054" s="99"/>
      <c r="W12054" s="127"/>
      <c r="X12054" s="99"/>
      <c r="Y12054" s="127"/>
    </row>
    <row r="12055" spans="3:25" ht="19" hidden="1">
      <c r="C12055" s="933"/>
      <c r="D12055" s="933"/>
      <c r="E12055" s="19"/>
      <c r="I12055" s="100"/>
      <c r="M12055" s="100"/>
      <c r="Q12055" s="99"/>
      <c r="R12055" s="340"/>
      <c r="S12055" s="119"/>
      <c r="T12055" s="123"/>
      <c r="U12055" s="119"/>
      <c r="V12055" s="99"/>
      <c r="W12055" s="127"/>
      <c r="X12055" s="99"/>
      <c r="Y12055" s="127"/>
    </row>
    <row r="12056" spans="3:25" ht="19" hidden="1">
      <c r="C12056" s="933"/>
      <c r="D12056" s="933"/>
      <c r="E12056" s="19"/>
      <c r="I12056" s="100"/>
      <c r="M12056" s="100"/>
      <c r="Q12056" s="99"/>
      <c r="R12056" s="340"/>
      <c r="S12056" s="119"/>
      <c r="T12056" s="123"/>
      <c r="U12056" s="119"/>
      <c r="V12056" s="99"/>
      <c r="W12056" s="127"/>
      <c r="X12056" s="99"/>
      <c r="Y12056" s="127"/>
    </row>
    <row r="12057" spans="3:25" ht="19" hidden="1">
      <c r="C12057" s="933"/>
      <c r="D12057" s="933"/>
      <c r="E12057" s="19"/>
      <c r="I12057" s="100"/>
      <c r="M12057" s="100"/>
      <c r="Q12057" s="99"/>
      <c r="R12057" s="340"/>
      <c r="S12057" s="119"/>
      <c r="T12057" s="123"/>
      <c r="U12057" s="119"/>
      <c r="V12057" s="99"/>
      <c r="W12057" s="127"/>
      <c r="X12057" s="99"/>
      <c r="Y12057" s="127"/>
    </row>
    <row r="12058" spans="3:25" ht="19" hidden="1">
      <c r="C12058" s="933"/>
      <c r="D12058" s="933"/>
      <c r="E12058" s="19"/>
      <c r="I12058" s="100"/>
      <c r="M12058" s="100"/>
      <c r="Q12058" s="99"/>
      <c r="R12058" s="340"/>
      <c r="S12058" s="119"/>
      <c r="T12058" s="123"/>
      <c r="U12058" s="119"/>
      <c r="V12058" s="99"/>
      <c r="W12058" s="127"/>
      <c r="X12058" s="99"/>
      <c r="Y12058" s="127"/>
    </row>
    <row r="12059" spans="3:25" ht="19" hidden="1">
      <c r="C12059" s="933"/>
      <c r="D12059" s="933"/>
      <c r="E12059" s="19"/>
      <c r="I12059" s="100"/>
      <c r="M12059" s="100"/>
      <c r="Q12059" s="99"/>
      <c r="R12059" s="340"/>
      <c r="S12059" s="119"/>
      <c r="T12059" s="123"/>
      <c r="U12059" s="119"/>
      <c r="V12059" s="99"/>
      <c r="W12059" s="127"/>
      <c r="X12059" s="99"/>
      <c r="Y12059" s="127"/>
    </row>
    <row r="12060" spans="3:25" ht="19" hidden="1">
      <c r="C12060" s="933"/>
      <c r="D12060" s="933"/>
      <c r="E12060" s="19"/>
      <c r="I12060" s="100"/>
      <c r="M12060" s="100"/>
      <c r="Q12060" s="99"/>
      <c r="R12060" s="340"/>
      <c r="S12060" s="119"/>
      <c r="T12060" s="123"/>
      <c r="U12060" s="119"/>
      <c r="V12060" s="99"/>
      <c r="W12060" s="127"/>
      <c r="X12060" s="99"/>
      <c r="Y12060" s="127"/>
    </row>
    <row r="12061" spans="3:25" ht="19" hidden="1">
      <c r="C12061" s="933"/>
      <c r="D12061" s="933"/>
      <c r="E12061" s="19"/>
      <c r="I12061" s="100"/>
      <c r="M12061" s="100"/>
      <c r="Q12061" s="99"/>
      <c r="R12061" s="340"/>
      <c r="S12061" s="119"/>
      <c r="T12061" s="123"/>
      <c r="U12061" s="119"/>
      <c r="V12061" s="99"/>
      <c r="W12061" s="127"/>
      <c r="X12061" s="99"/>
      <c r="Y12061" s="127"/>
    </row>
    <row r="12062" spans="3:25" ht="19" hidden="1">
      <c r="C12062" s="933"/>
      <c r="D12062" s="933"/>
      <c r="E12062" s="19"/>
      <c r="I12062" s="100"/>
      <c r="M12062" s="100"/>
      <c r="Q12062" s="99"/>
      <c r="R12062" s="340"/>
      <c r="S12062" s="119"/>
      <c r="T12062" s="123"/>
      <c r="U12062" s="119"/>
      <c r="V12062" s="99"/>
      <c r="W12062" s="127"/>
      <c r="X12062" s="99"/>
      <c r="Y12062" s="127"/>
    </row>
    <row r="12063" spans="3:25" ht="19" hidden="1">
      <c r="C12063" s="933"/>
      <c r="D12063" s="933"/>
      <c r="E12063" s="19"/>
      <c r="I12063" s="100"/>
      <c r="M12063" s="100"/>
      <c r="Q12063" s="99"/>
      <c r="R12063" s="340"/>
      <c r="S12063" s="119"/>
      <c r="T12063" s="123"/>
      <c r="U12063" s="119"/>
      <c r="V12063" s="99"/>
      <c r="W12063" s="127"/>
      <c r="X12063" s="99"/>
      <c r="Y12063" s="127"/>
    </row>
    <row r="12064" spans="3:25" ht="19" hidden="1">
      <c r="C12064" s="933"/>
      <c r="D12064" s="933"/>
      <c r="E12064" s="19"/>
      <c r="I12064" s="100"/>
      <c r="M12064" s="100"/>
      <c r="Q12064" s="99"/>
      <c r="R12064" s="340"/>
      <c r="S12064" s="119"/>
      <c r="T12064" s="123"/>
      <c r="U12064" s="119"/>
      <c r="V12064" s="99"/>
      <c r="W12064" s="127"/>
      <c r="X12064" s="99"/>
      <c r="Y12064" s="127"/>
    </row>
    <row r="12065" spans="3:25" ht="19" hidden="1">
      <c r="C12065" s="933"/>
      <c r="D12065" s="933"/>
      <c r="E12065" s="19"/>
      <c r="I12065" s="100"/>
      <c r="M12065" s="100"/>
      <c r="Q12065" s="99"/>
      <c r="R12065" s="340"/>
      <c r="S12065" s="119"/>
      <c r="T12065" s="123"/>
      <c r="U12065" s="119"/>
      <c r="V12065" s="99"/>
      <c r="W12065" s="127"/>
      <c r="X12065" s="99"/>
      <c r="Y12065" s="127"/>
    </row>
    <row r="12066" spans="3:25" ht="19" hidden="1">
      <c r="C12066" s="933"/>
      <c r="D12066" s="933"/>
      <c r="E12066" s="19"/>
      <c r="I12066" s="100"/>
      <c r="M12066" s="100"/>
      <c r="Q12066" s="99"/>
      <c r="R12066" s="340"/>
      <c r="S12066" s="119"/>
      <c r="T12066" s="123"/>
      <c r="U12066" s="119"/>
      <c r="V12066" s="99"/>
      <c r="W12066" s="127"/>
      <c r="X12066" s="99"/>
      <c r="Y12066" s="127"/>
    </row>
    <row r="12067" spans="3:25" ht="19" hidden="1">
      <c r="C12067" s="933"/>
      <c r="D12067" s="933"/>
      <c r="E12067" s="19"/>
      <c r="I12067" s="100"/>
      <c r="M12067" s="100"/>
      <c r="Q12067" s="99"/>
      <c r="R12067" s="340"/>
      <c r="S12067" s="119"/>
      <c r="T12067" s="123"/>
      <c r="U12067" s="119"/>
      <c r="V12067" s="99"/>
      <c r="W12067" s="127"/>
      <c r="X12067" s="99"/>
      <c r="Y12067" s="127"/>
    </row>
    <row r="12068" spans="3:25" ht="19" hidden="1">
      <c r="C12068" s="933"/>
      <c r="D12068" s="933"/>
      <c r="E12068" s="19"/>
      <c r="I12068" s="100"/>
      <c r="M12068" s="100"/>
      <c r="Q12068" s="99"/>
      <c r="R12068" s="340"/>
      <c r="S12068" s="119"/>
      <c r="T12068" s="123"/>
      <c r="U12068" s="119"/>
      <c r="V12068" s="99"/>
      <c r="W12068" s="127"/>
      <c r="X12068" s="99"/>
      <c r="Y12068" s="127"/>
    </row>
    <row r="12069" spans="3:25" ht="19" hidden="1">
      <c r="C12069" s="933"/>
      <c r="D12069" s="933"/>
      <c r="E12069" s="19"/>
      <c r="I12069" s="100"/>
      <c r="M12069" s="100"/>
      <c r="Q12069" s="99"/>
      <c r="R12069" s="340"/>
      <c r="S12069" s="119"/>
      <c r="T12069" s="123"/>
      <c r="U12069" s="119"/>
      <c r="V12069" s="99"/>
      <c r="W12069" s="127"/>
      <c r="X12069" s="99"/>
      <c r="Y12069" s="127"/>
    </row>
    <row r="12070" spans="3:25" ht="19" hidden="1">
      <c r="C12070" s="933"/>
      <c r="D12070" s="933"/>
      <c r="E12070" s="19"/>
      <c r="I12070" s="100"/>
      <c r="M12070" s="100"/>
      <c r="Q12070" s="99"/>
      <c r="R12070" s="340"/>
      <c r="S12070" s="119"/>
      <c r="T12070" s="123"/>
      <c r="U12070" s="119"/>
      <c r="V12070" s="99"/>
      <c r="W12070" s="127"/>
      <c r="X12070" s="99"/>
      <c r="Y12070" s="127"/>
    </row>
    <row r="12071" spans="3:25" ht="19" hidden="1">
      <c r="C12071" s="933"/>
      <c r="D12071" s="933"/>
      <c r="E12071" s="19"/>
      <c r="I12071" s="100"/>
      <c r="M12071" s="100"/>
      <c r="Q12071" s="99"/>
      <c r="R12071" s="340"/>
      <c r="S12071" s="119"/>
      <c r="T12071" s="123"/>
      <c r="U12071" s="119"/>
      <c r="V12071" s="99"/>
      <c r="W12071" s="127"/>
      <c r="X12071" s="99"/>
      <c r="Y12071" s="127"/>
    </row>
    <row r="12072" spans="3:25" ht="19" hidden="1">
      <c r="C12072" s="933"/>
      <c r="D12072" s="933"/>
      <c r="E12072" s="19"/>
      <c r="I12072" s="100"/>
      <c r="M12072" s="100"/>
      <c r="Q12072" s="99"/>
      <c r="R12072" s="340"/>
      <c r="S12072" s="119"/>
      <c r="T12072" s="123"/>
      <c r="U12072" s="119"/>
      <c r="V12072" s="99"/>
      <c r="W12072" s="127"/>
      <c r="X12072" s="99"/>
      <c r="Y12072" s="127"/>
    </row>
    <row r="12073" spans="3:25" ht="19" hidden="1">
      <c r="C12073" s="933"/>
      <c r="D12073" s="933"/>
      <c r="E12073" s="19"/>
      <c r="I12073" s="100"/>
      <c r="M12073" s="100"/>
      <c r="Q12073" s="99"/>
      <c r="R12073" s="340"/>
      <c r="S12073" s="119"/>
      <c r="T12073" s="123"/>
      <c r="U12073" s="119"/>
      <c r="V12073" s="99"/>
      <c r="W12073" s="127"/>
      <c r="X12073" s="99"/>
      <c r="Y12073" s="127"/>
    </row>
    <row r="12074" spans="3:25" ht="19" hidden="1">
      <c r="C12074" s="933"/>
      <c r="D12074" s="933"/>
      <c r="E12074" s="19"/>
      <c r="I12074" s="100"/>
      <c r="M12074" s="100"/>
      <c r="Q12074" s="99"/>
      <c r="R12074" s="340"/>
      <c r="S12074" s="119"/>
      <c r="T12074" s="123"/>
      <c r="U12074" s="119"/>
      <c r="V12074" s="99"/>
      <c r="W12074" s="127"/>
      <c r="X12074" s="99"/>
      <c r="Y12074" s="127"/>
    </row>
    <row r="12075" spans="3:25" ht="19" hidden="1">
      <c r="C12075" s="933"/>
      <c r="D12075" s="933"/>
      <c r="E12075" s="19"/>
      <c r="I12075" s="100"/>
      <c r="M12075" s="100"/>
      <c r="Q12075" s="99"/>
      <c r="R12075" s="340"/>
      <c r="S12075" s="119"/>
      <c r="T12075" s="123"/>
      <c r="U12075" s="119"/>
      <c r="V12075" s="99"/>
      <c r="W12075" s="127"/>
      <c r="X12075" s="99"/>
      <c r="Y12075" s="127"/>
    </row>
    <row r="12076" spans="3:25" ht="19" hidden="1">
      <c r="C12076" s="933"/>
      <c r="D12076" s="933"/>
      <c r="E12076" s="19"/>
      <c r="I12076" s="100"/>
      <c r="M12076" s="100"/>
      <c r="Q12076" s="99"/>
      <c r="R12076" s="340"/>
      <c r="S12076" s="119"/>
      <c r="T12076" s="123"/>
      <c r="U12076" s="119"/>
      <c r="V12076" s="99"/>
      <c r="W12076" s="127"/>
      <c r="X12076" s="99"/>
      <c r="Y12076" s="127"/>
    </row>
    <row r="12077" spans="3:25" ht="19" hidden="1">
      <c r="C12077" s="933"/>
      <c r="D12077" s="933"/>
      <c r="E12077" s="19"/>
      <c r="I12077" s="100"/>
      <c r="M12077" s="100"/>
      <c r="Q12077" s="99"/>
      <c r="R12077" s="340"/>
      <c r="S12077" s="119"/>
      <c r="T12077" s="123"/>
      <c r="U12077" s="119"/>
      <c r="V12077" s="99"/>
      <c r="W12077" s="127"/>
      <c r="X12077" s="99"/>
      <c r="Y12077" s="127"/>
    </row>
    <row r="12078" spans="3:25" ht="19" hidden="1">
      <c r="C12078" s="933"/>
      <c r="D12078" s="933"/>
      <c r="E12078" s="19"/>
      <c r="I12078" s="100"/>
      <c r="M12078" s="100"/>
      <c r="Q12078" s="99"/>
      <c r="R12078" s="340"/>
      <c r="S12078" s="119"/>
      <c r="T12078" s="123"/>
      <c r="U12078" s="119"/>
      <c r="V12078" s="99"/>
      <c r="W12078" s="127"/>
      <c r="X12078" s="99"/>
      <c r="Y12078" s="127"/>
    </row>
    <row r="12079" spans="3:25" ht="19" hidden="1">
      <c r="C12079" s="933"/>
      <c r="D12079" s="933"/>
      <c r="E12079" s="19"/>
      <c r="I12079" s="100"/>
      <c r="M12079" s="100"/>
      <c r="Q12079" s="99"/>
      <c r="R12079" s="340"/>
      <c r="S12079" s="119"/>
      <c r="T12079" s="123"/>
      <c r="U12079" s="119"/>
      <c r="V12079" s="99"/>
      <c r="W12079" s="127"/>
      <c r="X12079" s="99"/>
      <c r="Y12079" s="127"/>
    </row>
    <row r="12080" spans="3:25" ht="19" hidden="1">
      <c r="C12080" s="933"/>
      <c r="D12080" s="933"/>
      <c r="E12080" s="19"/>
      <c r="I12080" s="100"/>
      <c r="M12080" s="100"/>
      <c r="Q12080" s="99"/>
      <c r="R12080" s="340"/>
      <c r="S12080" s="119"/>
      <c r="T12080" s="123"/>
      <c r="U12080" s="119"/>
      <c r="V12080" s="99"/>
      <c r="W12080" s="127"/>
      <c r="X12080" s="99"/>
      <c r="Y12080" s="127"/>
    </row>
    <row r="12081" spans="3:25" ht="19" hidden="1">
      <c r="C12081" s="933"/>
      <c r="D12081" s="933"/>
      <c r="E12081" s="19"/>
      <c r="I12081" s="100"/>
      <c r="M12081" s="100"/>
      <c r="Q12081" s="99"/>
      <c r="R12081" s="340"/>
      <c r="S12081" s="119"/>
      <c r="T12081" s="123"/>
      <c r="U12081" s="119"/>
      <c r="V12081" s="99"/>
      <c r="W12081" s="127"/>
      <c r="X12081" s="99"/>
      <c r="Y12081" s="127"/>
    </row>
    <row r="12082" spans="3:25" ht="19" hidden="1">
      <c r="C12082" s="933"/>
      <c r="D12082" s="933"/>
      <c r="E12082" s="19"/>
      <c r="I12082" s="100"/>
      <c r="M12082" s="100"/>
      <c r="Q12082" s="99"/>
      <c r="R12082" s="340"/>
      <c r="S12082" s="119"/>
      <c r="T12082" s="123"/>
      <c r="U12082" s="119"/>
      <c r="V12082" s="99"/>
      <c r="W12082" s="127"/>
      <c r="X12082" s="99"/>
      <c r="Y12082" s="127"/>
    </row>
    <row r="12083" spans="3:25" ht="19" hidden="1">
      <c r="C12083" s="933"/>
      <c r="D12083" s="933"/>
      <c r="E12083" s="19"/>
      <c r="I12083" s="100"/>
      <c r="M12083" s="100"/>
      <c r="Q12083" s="99"/>
      <c r="R12083" s="340"/>
      <c r="S12083" s="119"/>
      <c r="T12083" s="123"/>
      <c r="U12083" s="119"/>
      <c r="V12083" s="99"/>
      <c r="W12083" s="127"/>
      <c r="X12083" s="99"/>
      <c r="Y12083" s="127"/>
    </row>
    <row r="12084" spans="3:25" ht="19" hidden="1">
      <c r="C12084" s="933"/>
      <c r="D12084" s="933"/>
      <c r="E12084" s="19"/>
      <c r="I12084" s="100"/>
      <c r="M12084" s="100"/>
      <c r="Q12084" s="99"/>
      <c r="R12084" s="340"/>
      <c r="S12084" s="119"/>
      <c r="T12084" s="123"/>
      <c r="U12084" s="119"/>
      <c r="V12084" s="99"/>
      <c r="W12084" s="127"/>
      <c r="X12084" s="99"/>
      <c r="Y12084" s="127"/>
    </row>
    <row r="12085" spans="3:25" ht="19" hidden="1">
      <c r="C12085" s="933"/>
      <c r="D12085" s="933"/>
      <c r="E12085" s="19"/>
      <c r="I12085" s="100"/>
      <c r="M12085" s="100"/>
      <c r="Q12085" s="99"/>
      <c r="R12085" s="340"/>
      <c r="S12085" s="119"/>
      <c r="T12085" s="123"/>
      <c r="U12085" s="119"/>
      <c r="V12085" s="99"/>
      <c r="W12085" s="127"/>
      <c r="X12085" s="99"/>
      <c r="Y12085" s="127"/>
    </row>
    <row r="12086" spans="3:25" ht="19" hidden="1">
      <c r="C12086" s="933"/>
      <c r="D12086" s="933"/>
      <c r="E12086" s="19"/>
      <c r="I12086" s="100"/>
      <c r="M12086" s="100"/>
      <c r="Q12086" s="99"/>
      <c r="R12086" s="340"/>
      <c r="S12086" s="119"/>
      <c r="T12086" s="123"/>
      <c r="U12086" s="119"/>
      <c r="V12086" s="99"/>
      <c r="W12086" s="127"/>
      <c r="X12086" s="99"/>
      <c r="Y12086" s="127"/>
    </row>
    <row r="12087" spans="3:25" ht="19" hidden="1">
      <c r="C12087" s="933"/>
      <c r="D12087" s="933"/>
      <c r="E12087" s="19"/>
      <c r="I12087" s="100"/>
      <c r="M12087" s="100"/>
      <c r="Q12087" s="99"/>
      <c r="R12087" s="340"/>
      <c r="S12087" s="119"/>
      <c r="T12087" s="123"/>
      <c r="U12087" s="119"/>
      <c r="V12087" s="99"/>
      <c r="W12087" s="127"/>
      <c r="X12087" s="99"/>
      <c r="Y12087" s="127"/>
    </row>
    <row r="12088" spans="3:25" ht="19" hidden="1">
      <c r="C12088" s="933"/>
      <c r="D12088" s="933"/>
      <c r="E12088" s="19"/>
      <c r="I12088" s="100"/>
      <c r="M12088" s="100"/>
      <c r="Q12088" s="99"/>
      <c r="R12088" s="340"/>
      <c r="S12088" s="119"/>
      <c r="T12088" s="123"/>
      <c r="U12088" s="119"/>
      <c r="V12088" s="99"/>
      <c r="W12088" s="127"/>
      <c r="X12088" s="99"/>
      <c r="Y12088" s="127"/>
    </row>
    <row r="12089" spans="3:25" ht="19" hidden="1">
      <c r="C12089" s="933"/>
      <c r="D12089" s="933"/>
      <c r="E12089" s="19"/>
      <c r="I12089" s="100"/>
      <c r="M12089" s="100"/>
      <c r="Q12089" s="99"/>
      <c r="R12089" s="340"/>
      <c r="S12089" s="119"/>
      <c r="T12089" s="123"/>
      <c r="U12089" s="119"/>
      <c r="V12089" s="99"/>
      <c r="W12089" s="127"/>
      <c r="X12089" s="99"/>
      <c r="Y12089" s="127"/>
    </row>
    <row r="12090" spans="3:25" ht="19" hidden="1">
      <c r="C12090" s="933"/>
      <c r="D12090" s="933"/>
      <c r="E12090" s="19"/>
      <c r="I12090" s="100"/>
      <c r="M12090" s="100"/>
      <c r="Q12090" s="99"/>
      <c r="R12090" s="340"/>
      <c r="S12090" s="119"/>
      <c r="T12090" s="123"/>
      <c r="U12090" s="119"/>
      <c r="V12090" s="99"/>
      <c r="W12090" s="127"/>
      <c r="X12090" s="99"/>
      <c r="Y12090" s="127"/>
    </row>
    <row r="12091" spans="3:25" ht="19" hidden="1">
      <c r="C12091" s="933"/>
      <c r="D12091" s="933"/>
      <c r="E12091" s="19"/>
      <c r="I12091" s="100"/>
      <c r="M12091" s="100"/>
      <c r="Q12091" s="99"/>
      <c r="R12091" s="340"/>
      <c r="S12091" s="119"/>
      <c r="T12091" s="123"/>
      <c r="U12091" s="119"/>
      <c r="V12091" s="99"/>
      <c r="W12091" s="127"/>
      <c r="X12091" s="99"/>
      <c r="Y12091" s="127"/>
    </row>
    <row r="12092" spans="3:25" ht="19" hidden="1">
      <c r="C12092" s="933"/>
      <c r="D12092" s="933"/>
      <c r="E12092" s="19"/>
      <c r="I12092" s="100"/>
      <c r="M12092" s="100"/>
      <c r="Q12092" s="99"/>
      <c r="R12092" s="340"/>
      <c r="S12092" s="119"/>
      <c r="T12092" s="123"/>
      <c r="U12092" s="119"/>
      <c r="V12092" s="99"/>
      <c r="W12092" s="127"/>
      <c r="X12092" s="99"/>
      <c r="Y12092" s="127"/>
    </row>
    <row r="12093" spans="3:25" ht="19" hidden="1">
      <c r="C12093" s="933"/>
      <c r="D12093" s="933"/>
      <c r="E12093" s="19"/>
      <c r="I12093" s="100"/>
      <c r="M12093" s="100"/>
      <c r="Q12093" s="99"/>
      <c r="R12093" s="340"/>
      <c r="S12093" s="119"/>
      <c r="T12093" s="123"/>
      <c r="U12093" s="119"/>
      <c r="V12093" s="99"/>
      <c r="W12093" s="127"/>
      <c r="X12093" s="99"/>
      <c r="Y12093" s="127"/>
    </row>
    <row r="12094" spans="3:25" ht="19" hidden="1">
      <c r="C12094" s="933"/>
      <c r="D12094" s="933"/>
      <c r="E12094" s="19"/>
      <c r="I12094" s="100"/>
      <c r="M12094" s="100"/>
      <c r="Q12094" s="99"/>
      <c r="R12094" s="340"/>
      <c r="S12094" s="119"/>
      <c r="T12094" s="123"/>
      <c r="U12094" s="119"/>
      <c r="V12094" s="99"/>
      <c r="W12094" s="127"/>
      <c r="X12094" s="99"/>
      <c r="Y12094" s="127"/>
    </row>
    <row r="12095" spans="3:25" ht="19" hidden="1">
      <c r="C12095" s="933"/>
      <c r="D12095" s="933"/>
      <c r="E12095" s="19"/>
      <c r="I12095" s="100"/>
      <c r="M12095" s="100"/>
      <c r="Q12095" s="99"/>
      <c r="R12095" s="340"/>
      <c r="S12095" s="119"/>
      <c r="T12095" s="123"/>
      <c r="U12095" s="119"/>
      <c r="V12095" s="99"/>
      <c r="W12095" s="127"/>
      <c r="X12095" s="99"/>
      <c r="Y12095" s="127"/>
    </row>
    <row r="12096" spans="3:25" ht="19" hidden="1">
      <c r="C12096" s="933"/>
      <c r="D12096" s="933"/>
      <c r="E12096" s="19"/>
      <c r="I12096" s="100"/>
      <c r="M12096" s="100"/>
      <c r="Q12096" s="99"/>
      <c r="R12096" s="340"/>
      <c r="S12096" s="119"/>
      <c r="T12096" s="123"/>
      <c r="U12096" s="119"/>
      <c r="V12096" s="99"/>
      <c r="W12096" s="127"/>
      <c r="X12096" s="99"/>
      <c r="Y12096" s="127"/>
    </row>
    <row r="12097" spans="3:25" ht="19" hidden="1">
      <c r="C12097" s="933"/>
      <c r="D12097" s="933"/>
      <c r="E12097" s="19"/>
      <c r="I12097" s="100"/>
      <c r="M12097" s="100"/>
      <c r="Q12097" s="99"/>
      <c r="R12097" s="340"/>
      <c r="S12097" s="119"/>
      <c r="T12097" s="123"/>
      <c r="U12097" s="119"/>
      <c r="V12097" s="99"/>
      <c r="W12097" s="127"/>
      <c r="X12097" s="99"/>
      <c r="Y12097" s="127"/>
    </row>
    <row r="12098" spans="3:25" ht="19" hidden="1">
      <c r="C12098" s="933"/>
      <c r="D12098" s="933"/>
      <c r="E12098" s="19"/>
      <c r="I12098" s="100"/>
      <c r="M12098" s="100"/>
      <c r="Q12098" s="99"/>
      <c r="R12098" s="340"/>
      <c r="S12098" s="119"/>
      <c r="T12098" s="123"/>
      <c r="U12098" s="119"/>
      <c r="V12098" s="99"/>
      <c r="W12098" s="127"/>
      <c r="X12098" s="99"/>
      <c r="Y12098" s="127"/>
    </row>
    <row r="12099" spans="3:25" ht="19" hidden="1">
      <c r="C12099" s="933"/>
      <c r="D12099" s="933"/>
      <c r="E12099" s="19"/>
      <c r="I12099" s="100"/>
      <c r="M12099" s="100"/>
      <c r="Q12099" s="99"/>
      <c r="R12099" s="340"/>
      <c r="S12099" s="119"/>
      <c r="T12099" s="123"/>
      <c r="U12099" s="119"/>
      <c r="V12099" s="99"/>
      <c r="W12099" s="127"/>
      <c r="X12099" s="99"/>
      <c r="Y12099" s="127"/>
    </row>
    <row r="12100" spans="3:25" ht="19" hidden="1">
      <c r="C12100" s="933"/>
      <c r="D12100" s="933"/>
      <c r="E12100" s="19"/>
      <c r="I12100" s="100"/>
      <c r="M12100" s="100"/>
      <c r="Q12100" s="99"/>
      <c r="R12100" s="340"/>
      <c r="S12100" s="119"/>
      <c r="T12100" s="123"/>
      <c r="U12100" s="119"/>
      <c r="V12100" s="99"/>
      <c r="W12100" s="127"/>
      <c r="X12100" s="99"/>
      <c r="Y12100" s="127"/>
    </row>
    <row r="12101" spans="3:25" ht="19" hidden="1">
      <c r="C12101" s="933"/>
      <c r="D12101" s="933"/>
      <c r="E12101" s="19"/>
      <c r="I12101" s="100"/>
      <c r="M12101" s="100"/>
      <c r="Q12101" s="99"/>
      <c r="R12101" s="340"/>
      <c r="S12101" s="119"/>
      <c r="T12101" s="123"/>
      <c r="U12101" s="119"/>
      <c r="V12101" s="99"/>
      <c r="W12101" s="127"/>
      <c r="X12101" s="99"/>
      <c r="Y12101" s="127"/>
    </row>
    <row r="12102" spans="3:25" ht="19" hidden="1">
      <c r="C12102" s="933"/>
      <c r="D12102" s="933"/>
      <c r="E12102" s="19"/>
      <c r="I12102" s="100"/>
      <c r="M12102" s="100"/>
      <c r="Q12102" s="99"/>
      <c r="R12102" s="340"/>
      <c r="S12102" s="119"/>
      <c r="T12102" s="123"/>
      <c r="U12102" s="119"/>
      <c r="V12102" s="99"/>
      <c r="W12102" s="127"/>
      <c r="X12102" s="99"/>
      <c r="Y12102" s="127"/>
    </row>
    <row r="12103" spans="3:25" ht="19" hidden="1">
      <c r="C12103" s="933"/>
      <c r="D12103" s="933"/>
      <c r="E12103" s="19"/>
      <c r="I12103" s="100"/>
      <c r="M12103" s="100"/>
      <c r="Q12103" s="99"/>
      <c r="R12103" s="340"/>
      <c r="S12103" s="119"/>
      <c r="T12103" s="123"/>
      <c r="U12103" s="119"/>
      <c r="V12103" s="99"/>
      <c r="W12103" s="127"/>
      <c r="X12103" s="99"/>
      <c r="Y12103" s="127"/>
    </row>
    <row r="12104" spans="3:25" ht="19" hidden="1">
      <c r="C12104" s="933"/>
      <c r="D12104" s="933"/>
      <c r="E12104" s="19"/>
      <c r="I12104" s="100"/>
      <c r="M12104" s="100"/>
      <c r="Q12104" s="99"/>
      <c r="R12104" s="340"/>
      <c r="S12104" s="119"/>
      <c r="T12104" s="123"/>
      <c r="U12104" s="119"/>
      <c r="V12104" s="99"/>
      <c r="W12104" s="127"/>
      <c r="X12104" s="99"/>
      <c r="Y12104" s="127"/>
    </row>
    <row r="12105" spans="3:25" ht="19" hidden="1">
      <c r="C12105" s="933"/>
      <c r="D12105" s="933"/>
      <c r="E12105" s="19"/>
      <c r="I12105" s="100"/>
      <c r="M12105" s="100"/>
      <c r="Q12105" s="99"/>
      <c r="R12105" s="340"/>
      <c r="S12105" s="119"/>
      <c r="T12105" s="123"/>
      <c r="U12105" s="119"/>
      <c r="V12105" s="99"/>
      <c r="W12105" s="127"/>
      <c r="X12105" s="99"/>
      <c r="Y12105" s="127"/>
    </row>
    <row r="12106" spans="3:25" ht="19" hidden="1">
      <c r="C12106" s="933"/>
      <c r="D12106" s="933"/>
      <c r="E12106" s="19"/>
      <c r="I12106" s="100"/>
      <c r="M12106" s="100"/>
      <c r="Q12106" s="99"/>
      <c r="R12106" s="340"/>
      <c r="S12106" s="119"/>
      <c r="T12106" s="123"/>
      <c r="U12106" s="119"/>
      <c r="V12106" s="99"/>
      <c r="W12106" s="127"/>
      <c r="X12106" s="99"/>
      <c r="Y12106" s="127"/>
    </row>
    <row r="12107" spans="3:25" ht="19" hidden="1">
      <c r="C12107" s="933"/>
      <c r="D12107" s="933"/>
      <c r="E12107" s="19"/>
      <c r="I12107" s="100"/>
      <c r="M12107" s="100"/>
      <c r="Q12107" s="99"/>
      <c r="R12107" s="340"/>
      <c r="S12107" s="119"/>
      <c r="T12107" s="123"/>
      <c r="U12107" s="119"/>
      <c r="V12107" s="99"/>
      <c r="W12107" s="127"/>
      <c r="X12107" s="99"/>
      <c r="Y12107" s="127"/>
    </row>
    <row r="12108" spans="3:25" ht="19" hidden="1">
      <c r="C12108" s="933"/>
      <c r="D12108" s="933"/>
      <c r="E12108" s="19"/>
      <c r="I12108" s="100"/>
      <c r="M12108" s="100"/>
      <c r="Q12108" s="99"/>
      <c r="R12108" s="340"/>
      <c r="S12108" s="119"/>
      <c r="T12108" s="123"/>
      <c r="U12108" s="119"/>
      <c r="V12108" s="99"/>
      <c r="W12108" s="127"/>
      <c r="X12108" s="99"/>
      <c r="Y12108" s="127"/>
    </row>
    <row r="12109" spans="3:25" ht="19" hidden="1">
      <c r="C12109" s="933"/>
      <c r="D12109" s="933"/>
      <c r="E12109" s="19"/>
      <c r="I12109" s="100"/>
      <c r="M12109" s="100"/>
      <c r="Q12109" s="99"/>
      <c r="R12109" s="340"/>
      <c r="S12109" s="119"/>
      <c r="T12109" s="123"/>
      <c r="U12109" s="119"/>
      <c r="V12109" s="99"/>
      <c r="W12109" s="127"/>
      <c r="X12109" s="99"/>
      <c r="Y12109" s="127"/>
    </row>
    <row r="12110" spans="3:25" ht="19" hidden="1">
      <c r="C12110" s="933"/>
      <c r="D12110" s="933"/>
      <c r="E12110" s="19"/>
      <c r="I12110" s="100"/>
      <c r="M12110" s="100"/>
      <c r="Q12110" s="99"/>
      <c r="R12110" s="340"/>
      <c r="S12110" s="119"/>
      <c r="T12110" s="123"/>
      <c r="U12110" s="119"/>
      <c r="V12110" s="99"/>
      <c r="W12110" s="127"/>
      <c r="X12110" s="99"/>
      <c r="Y12110" s="127"/>
    </row>
    <row r="12111" spans="3:25" ht="19" hidden="1">
      <c r="C12111" s="933"/>
      <c r="D12111" s="933"/>
      <c r="E12111" s="19"/>
      <c r="I12111" s="100"/>
      <c r="M12111" s="100"/>
      <c r="Q12111" s="99"/>
      <c r="R12111" s="340"/>
      <c r="S12111" s="119"/>
      <c r="T12111" s="123"/>
      <c r="U12111" s="119"/>
      <c r="V12111" s="99"/>
      <c r="W12111" s="127"/>
      <c r="X12111" s="99"/>
      <c r="Y12111" s="127"/>
    </row>
    <row r="12112" spans="3:25" ht="19" hidden="1">
      <c r="C12112" s="933"/>
      <c r="D12112" s="933"/>
      <c r="E12112" s="19"/>
      <c r="I12112" s="100"/>
      <c r="M12112" s="100"/>
      <c r="Q12112" s="99"/>
      <c r="R12112" s="340"/>
      <c r="S12112" s="119"/>
      <c r="T12112" s="123"/>
      <c r="U12112" s="119"/>
      <c r="V12112" s="99"/>
      <c r="W12112" s="127"/>
      <c r="X12112" s="99"/>
      <c r="Y12112" s="127"/>
    </row>
    <row r="12113" spans="3:25" ht="19" hidden="1">
      <c r="C12113" s="933"/>
      <c r="D12113" s="933"/>
      <c r="E12113" s="19"/>
      <c r="I12113" s="100"/>
      <c r="M12113" s="100"/>
      <c r="Q12113" s="99"/>
      <c r="R12113" s="340"/>
      <c r="S12113" s="119"/>
      <c r="T12113" s="123"/>
      <c r="U12113" s="119"/>
      <c r="V12113" s="99"/>
      <c r="W12113" s="127"/>
      <c r="X12113" s="99"/>
      <c r="Y12113" s="127"/>
    </row>
    <row r="12114" spans="3:25" ht="19" hidden="1">
      <c r="C12114" s="933"/>
      <c r="D12114" s="933"/>
      <c r="E12114" s="19"/>
      <c r="I12114" s="100"/>
      <c r="M12114" s="100"/>
      <c r="Q12114" s="99"/>
      <c r="R12114" s="340"/>
      <c r="S12114" s="119"/>
      <c r="T12114" s="123"/>
      <c r="U12114" s="119"/>
      <c r="V12114" s="99"/>
      <c r="W12114" s="127"/>
      <c r="X12114" s="99"/>
      <c r="Y12114" s="127"/>
    </row>
    <row r="12115" spans="3:25" ht="19" hidden="1">
      <c r="C12115" s="933"/>
      <c r="D12115" s="933"/>
      <c r="E12115" s="19"/>
      <c r="I12115" s="100"/>
      <c r="M12115" s="100"/>
      <c r="Q12115" s="99"/>
      <c r="R12115" s="340"/>
      <c r="S12115" s="119"/>
      <c r="T12115" s="123"/>
      <c r="U12115" s="119"/>
      <c r="V12115" s="99"/>
      <c r="W12115" s="127"/>
      <c r="X12115" s="99"/>
      <c r="Y12115" s="127"/>
    </row>
    <row r="12116" spans="3:25" ht="19" hidden="1">
      <c r="C12116" s="933"/>
      <c r="D12116" s="933"/>
      <c r="E12116" s="19"/>
      <c r="I12116" s="100"/>
      <c r="M12116" s="100"/>
      <c r="Q12116" s="99"/>
      <c r="R12116" s="340"/>
      <c r="S12116" s="119"/>
      <c r="T12116" s="123"/>
      <c r="U12116" s="119"/>
      <c r="V12116" s="99"/>
      <c r="W12116" s="127"/>
      <c r="X12116" s="99"/>
      <c r="Y12116" s="127"/>
    </row>
    <row r="12117" spans="3:25" ht="19" hidden="1">
      <c r="C12117" s="933"/>
      <c r="D12117" s="933"/>
      <c r="E12117" s="19"/>
      <c r="I12117" s="100"/>
      <c r="M12117" s="100"/>
      <c r="Q12117" s="99"/>
      <c r="R12117" s="340"/>
      <c r="S12117" s="119"/>
      <c r="T12117" s="123"/>
      <c r="U12117" s="119"/>
      <c r="V12117" s="99"/>
      <c r="W12117" s="127"/>
      <c r="X12117" s="99"/>
      <c r="Y12117" s="127"/>
    </row>
    <row r="12118" spans="3:25" ht="19" hidden="1">
      <c r="C12118" s="933"/>
      <c r="D12118" s="933"/>
      <c r="E12118" s="19"/>
      <c r="I12118" s="100"/>
      <c r="M12118" s="100"/>
      <c r="Q12118" s="99"/>
      <c r="R12118" s="340"/>
      <c r="S12118" s="119"/>
      <c r="T12118" s="123"/>
      <c r="U12118" s="119"/>
      <c r="V12118" s="99"/>
      <c r="W12118" s="127"/>
      <c r="X12118" s="99"/>
      <c r="Y12118" s="127"/>
    </row>
    <row r="12119" spans="3:25" ht="19" hidden="1">
      <c r="C12119" s="933"/>
      <c r="D12119" s="933"/>
      <c r="E12119" s="19"/>
      <c r="I12119" s="100"/>
      <c r="M12119" s="100"/>
      <c r="Q12119" s="99"/>
      <c r="R12119" s="340"/>
      <c r="S12119" s="119"/>
      <c r="T12119" s="123"/>
      <c r="U12119" s="119"/>
      <c r="V12119" s="99"/>
      <c r="W12119" s="127"/>
      <c r="X12119" s="99"/>
      <c r="Y12119" s="127"/>
    </row>
    <row r="12120" spans="3:25" ht="19" hidden="1">
      <c r="C12120" s="933"/>
      <c r="D12120" s="933"/>
      <c r="E12120" s="19"/>
      <c r="I12120" s="100"/>
      <c r="M12120" s="100"/>
      <c r="Q12120" s="99"/>
      <c r="R12120" s="340"/>
      <c r="S12120" s="119"/>
      <c r="T12120" s="123"/>
      <c r="U12120" s="119"/>
      <c r="V12120" s="99"/>
      <c r="W12120" s="127"/>
      <c r="X12120" s="99"/>
      <c r="Y12120" s="127"/>
    </row>
    <row r="12121" spans="3:25" ht="19" hidden="1">
      <c r="C12121" s="933"/>
      <c r="D12121" s="933"/>
      <c r="E12121" s="19"/>
      <c r="I12121" s="100"/>
      <c r="M12121" s="100"/>
      <c r="Q12121" s="99"/>
      <c r="R12121" s="340"/>
      <c r="S12121" s="119"/>
      <c r="T12121" s="123"/>
      <c r="U12121" s="119"/>
      <c r="V12121" s="99"/>
      <c r="W12121" s="127"/>
      <c r="X12121" s="99"/>
      <c r="Y12121" s="127"/>
    </row>
    <row r="12122" spans="3:25" ht="19" hidden="1">
      <c r="C12122" s="933"/>
      <c r="D12122" s="933"/>
      <c r="E12122" s="19"/>
      <c r="I12122" s="100"/>
      <c r="M12122" s="100"/>
      <c r="Q12122" s="99"/>
      <c r="R12122" s="340"/>
      <c r="S12122" s="119"/>
      <c r="T12122" s="123"/>
      <c r="U12122" s="119"/>
      <c r="V12122" s="99"/>
      <c r="W12122" s="127"/>
      <c r="X12122" s="99"/>
      <c r="Y12122" s="127"/>
    </row>
    <row r="12123" spans="3:25" ht="19" hidden="1">
      <c r="C12123" s="933"/>
      <c r="D12123" s="933"/>
      <c r="E12123" s="19"/>
      <c r="I12123" s="100"/>
      <c r="M12123" s="100"/>
      <c r="Q12123" s="99"/>
      <c r="R12123" s="340"/>
      <c r="S12123" s="119"/>
      <c r="T12123" s="123"/>
      <c r="U12123" s="119"/>
      <c r="V12123" s="99"/>
      <c r="W12123" s="127"/>
      <c r="X12123" s="99"/>
      <c r="Y12123" s="127"/>
    </row>
    <row r="12124" spans="3:25" ht="19" hidden="1">
      <c r="C12124" s="933"/>
      <c r="D12124" s="933"/>
      <c r="E12124" s="19"/>
      <c r="I12124" s="100"/>
      <c r="M12124" s="100"/>
      <c r="Q12124" s="99"/>
      <c r="R12124" s="340"/>
      <c r="S12124" s="119"/>
      <c r="T12124" s="123"/>
      <c r="U12124" s="119"/>
      <c r="V12124" s="99"/>
      <c r="W12124" s="127"/>
      <c r="X12124" s="99"/>
      <c r="Y12124" s="127"/>
    </row>
    <row r="12125" spans="3:25" ht="19" hidden="1">
      <c r="C12125" s="933"/>
      <c r="D12125" s="933"/>
      <c r="E12125" s="19"/>
      <c r="I12125" s="100"/>
      <c r="M12125" s="100"/>
      <c r="Q12125" s="99"/>
      <c r="R12125" s="340"/>
      <c r="S12125" s="119"/>
      <c r="T12125" s="123"/>
      <c r="U12125" s="119"/>
      <c r="V12125" s="99"/>
      <c r="W12125" s="127"/>
      <c r="X12125" s="99"/>
      <c r="Y12125" s="127"/>
    </row>
    <row r="12126" spans="3:25" ht="19" hidden="1">
      <c r="C12126" s="933"/>
      <c r="D12126" s="933"/>
      <c r="E12126" s="19"/>
      <c r="I12126" s="100"/>
      <c r="M12126" s="100"/>
      <c r="Q12126" s="99"/>
      <c r="R12126" s="340"/>
      <c r="S12126" s="119"/>
      <c r="T12126" s="123"/>
      <c r="U12126" s="119"/>
      <c r="V12126" s="99"/>
      <c r="W12126" s="127"/>
      <c r="X12126" s="99"/>
      <c r="Y12126" s="127"/>
    </row>
    <row r="12127" spans="3:25" ht="19" hidden="1">
      <c r="C12127" s="933"/>
      <c r="D12127" s="933"/>
      <c r="E12127" s="19"/>
      <c r="I12127" s="100"/>
      <c r="M12127" s="100"/>
      <c r="Q12127" s="99"/>
      <c r="R12127" s="340"/>
      <c r="S12127" s="119"/>
      <c r="T12127" s="123"/>
      <c r="U12127" s="119"/>
      <c r="V12127" s="99"/>
      <c r="W12127" s="127"/>
      <c r="X12127" s="99"/>
      <c r="Y12127" s="127"/>
    </row>
    <row r="12128" spans="3:25" ht="19" hidden="1">
      <c r="C12128" s="933"/>
      <c r="D12128" s="933"/>
      <c r="E12128" s="19"/>
      <c r="I12128" s="100"/>
      <c r="M12128" s="100"/>
      <c r="Q12128" s="99"/>
      <c r="R12128" s="340"/>
      <c r="S12128" s="119"/>
      <c r="T12128" s="123"/>
      <c r="U12128" s="119"/>
      <c r="V12128" s="99"/>
      <c r="W12128" s="127"/>
      <c r="X12128" s="99"/>
      <c r="Y12128" s="127"/>
    </row>
    <row r="12129" spans="3:25" ht="19" hidden="1">
      <c r="C12129" s="933"/>
      <c r="D12129" s="933"/>
      <c r="E12129" s="19"/>
      <c r="I12129" s="100"/>
      <c r="M12129" s="100"/>
      <c r="Q12129" s="99"/>
      <c r="R12129" s="340"/>
      <c r="S12129" s="119"/>
      <c r="T12129" s="123"/>
      <c r="U12129" s="119"/>
      <c r="V12129" s="99"/>
      <c r="W12129" s="127"/>
      <c r="X12129" s="99"/>
      <c r="Y12129" s="127"/>
    </row>
    <row r="12130" spans="3:25" ht="19" hidden="1">
      <c r="C12130" s="933"/>
      <c r="D12130" s="933"/>
      <c r="E12130" s="19"/>
      <c r="I12130" s="100"/>
      <c r="M12130" s="100"/>
      <c r="Q12130" s="99"/>
      <c r="R12130" s="340"/>
      <c r="S12130" s="119"/>
      <c r="T12130" s="123"/>
      <c r="U12130" s="119"/>
      <c r="V12130" s="99"/>
      <c r="W12130" s="127"/>
      <c r="X12130" s="99"/>
      <c r="Y12130" s="127"/>
    </row>
    <row r="12131" spans="3:25" ht="19" hidden="1">
      <c r="C12131" s="933"/>
      <c r="D12131" s="933"/>
      <c r="E12131" s="19"/>
      <c r="I12131" s="100"/>
      <c r="M12131" s="100"/>
      <c r="Q12131" s="99"/>
      <c r="R12131" s="340"/>
      <c r="S12131" s="119"/>
      <c r="T12131" s="123"/>
      <c r="U12131" s="119"/>
      <c r="V12131" s="99"/>
      <c r="W12131" s="127"/>
      <c r="X12131" s="99"/>
      <c r="Y12131" s="127"/>
    </row>
    <row r="12132" spans="3:25" ht="19" hidden="1">
      <c r="C12132" s="933"/>
      <c r="D12132" s="933"/>
      <c r="E12132" s="19"/>
      <c r="I12132" s="100"/>
      <c r="M12132" s="100"/>
      <c r="Q12132" s="99"/>
      <c r="R12132" s="340"/>
      <c r="S12132" s="119"/>
      <c r="T12132" s="123"/>
      <c r="U12132" s="119"/>
      <c r="V12132" s="99"/>
      <c r="W12132" s="127"/>
      <c r="X12132" s="99"/>
      <c r="Y12132" s="127"/>
    </row>
    <row r="12133" spans="3:25" ht="19" hidden="1">
      <c r="C12133" s="933"/>
      <c r="D12133" s="933"/>
      <c r="E12133" s="19"/>
      <c r="I12133" s="100"/>
      <c r="M12133" s="100"/>
      <c r="Q12133" s="99"/>
      <c r="R12133" s="340"/>
      <c r="S12133" s="119"/>
      <c r="T12133" s="123"/>
      <c r="U12133" s="119"/>
      <c r="V12133" s="99"/>
      <c r="W12133" s="127"/>
      <c r="X12133" s="99"/>
      <c r="Y12133" s="127"/>
    </row>
    <row r="12134" spans="3:25" ht="19" hidden="1">
      <c r="C12134" s="933"/>
      <c r="D12134" s="933"/>
      <c r="E12134" s="19"/>
      <c r="I12134" s="100"/>
      <c r="M12134" s="100"/>
      <c r="Q12134" s="99"/>
      <c r="R12134" s="340"/>
      <c r="S12134" s="119"/>
      <c r="T12134" s="123"/>
      <c r="U12134" s="119"/>
      <c r="V12134" s="99"/>
      <c r="W12134" s="127"/>
      <c r="X12134" s="99"/>
      <c r="Y12134" s="127"/>
    </row>
    <row r="12135" spans="3:25" ht="19" hidden="1">
      <c r="C12135" s="933"/>
      <c r="D12135" s="933"/>
      <c r="E12135" s="19"/>
      <c r="I12135" s="100"/>
      <c r="M12135" s="100"/>
      <c r="Q12135" s="99"/>
      <c r="R12135" s="340"/>
      <c r="S12135" s="119"/>
      <c r="T12135" s="123"/>
      <c r="U12135" s="119"/>
      <c r="V12135" s="99"/>
      <c r="W12135" s="127"/>
      <c r="X12135" s="99"/>
      <c r="Y12135" s="127"/>
    </row>
    <row r="12136" spans="3:25" ht="19" hidden="1">
      <c r="C12136" s="933"/>
      <c r="D12136" s="933"/>
      <c r="E12136" s="19"/>
      <c r="I12136" s="100"/>
      <c r="M12136" s="100"/>
      <c r="Q12136" s="99"/>
      <c r="R12136" s="340"/>
      <c r="S12136" s="119"/>
      <c r="T12136" s="123"/>
      <c r="U12136" s="119"/>
      <c r="V12136" s="99"/>
      <c r="W12136" s="127"/>
      <c r="X12136" s="99"/>
      <c r="Y12136" s="127"/>
    </row>
    <row r="12137" spans="3:25" ht="19" hidden="1">
      <c r="C12137" s="933"/>
      <c r="D12137" s="933"/>
      <c r="E12137" s="19"/>
      <c r="I12137" s="100"/>
      <c r="M12137" s="100"/>
      <c r="Q12137" s="99"/>
      <c r="R12137" s="340"/>
      <c r="S12137" s="119"/>
      <c r="T12137" s="123"/>
      <c r="U12137" s="119"/>
      <c r="V12137" s="99"/>
      <c r="W12137" s="127"/>
      <c r="X12137" s="99"/>
      <c r="Y12137" s="127"/>
    </row>
    <row r="12138" spans="3:25" ht="19" hidden="1">
      <c r="C12138" s="933"/>
      <c r="D12138" s="933"/>
      <c r="E12138" s="19"/>
      <c r="I12138" s="100"/>
      <c r="M12138" s="100"/>
      <c r="Q12138" s="99"/>
      <c r="R12138" s="340"/>
      <c r="S12138" s="119"/>
      <c r="T12138" s="123"/>
      <c r="U12138" s="119"/>
      <c r="V12138" s="99"/>
      <c r="W12138" s="127"/>
      <c r="X12138" s="99"/>
      <c r="Y12138" s="127"/>
    </row>
    <row r="12139" spans="3:25" ht="19" hidden="1">
      <c r="C12139" s="933"/>
      <c r="D12139" s="933"/>
      <c r="E12139" s="19"/>
      <c r="I12139" s="100"/>
      <c r="M12139" s="100"/>
      <c r="Q12139" s="99"/>
      <c r="R12139" s="340"/>
      <c r="S12139" s="119"/>
      <c r="T12139" s="123"/>
      <c r="U12139" s="119"/>
      <c r="V12139" s="99"/>
      <c r="W12139" s="127"/>
      <c r="X12139" s="99"/>
      <c r="Y12139" s="127"/>
    </row>
    <row r="12140" spans="3:25" ht="19" hidden="1">
      <c r="C12140" s="933"/>
      <c r="D12140" s="933"/>
      <c r="E12140" s="19"/>
      <c r="I12140" s="100"/>
      <c r="M12140" s="100"/>
      <c r="Q12140" s="99"/>
      <c r="R12140" s="340"/>
      <c r="S12140" s="119"/>
      <c r="T12140" s="123"/>
      <c r="U12140" s="119"/>
      <c r="V12140" s="99"/>
      <c r="W12140" s="127"/>
      <c r="X12140" s="99"/>
      <c r="Y12140" s="127"/>
    </row>
    <row r="12141" spans="3:25" ht="19" hidden="1">
      <c r="C12141" s="933"/>
      <c r="D12141" s="933"/>
      <c r="E12141" s="19"/>
      <c r="I12141" s="100"/>
      <c r="M12141" s="100"/>
      <c r="Q12141" s="99"/>
      <c r="R12141" s="340"/>
      <c r="S12141" s="119"/>
      <c r="T12141" s="123"/>
      <c r="U12141" s="119"/>
      <c r="V12141" s="99"/>
      <c r="W12141" s="127"/>
      <c r="X12141" s="99"/>
      <c r="Y12141" s="127"/>
    </row>
    <row r="12142" spans="3:25" ht="19" hidden="1">
      <c r="C12142" s="933"/>
      <c r="D12142" s="933"/>
      <c r="E12142" s="19"/>
      <c r="I12142" s="100"/>
      <c r="M12142" s="100"/>
      <c r="Q12142" s="99"/>
      <c r="R12142" s="340"/>
      <c r="S12142" s="119"/>
      <c r="T12142" s="123"/>
      <c r="U12142" s="119"/>
      <c r="V12142" s="99"/>
      <c r="W12142" s="127"/>
      <c r="X12142" s="99"/>
      <c r="Y12142" s="127"/>
    </row>
    <row r="12143" spans="3:25" ht="19" hidden="1">
      <c r="C12143" s="933"/>
      <c r="D12143" s="933"/>
      <c r="E12143" s="19"/>
      <c r="I12143" s="100"/>
      <c r="M12143" s="100"/>
      <c r="Q12143" s="99"/>
      <c r="R12143" s="340"/>
      <c r="S12143" s="119"/>
      <c r="T12143" s="123"/>
      <c r="U12143" s="119"/>
      <c r="V12143" s="99"/>
      <c r="W12143" s="127"/>
      <c r="X12143" s="99"/>
      <c r="Y12143" s="127"/>
    </row>
    <row r="12144" spans="3:25" ht="19" hidden="1">
      <c r="C12144" s="933"/>
      <c r="D12144" s="933"/>
      <c r="E12144" s="19"/>
      <c r="I12144" s="100"/>
      <c r="M12144" s="100"/>
      <c r="Q12144" s="99"/>
      <c r="R12144" s="340"/>
      <c r="S12144" s="119"/>
      <c r="T12144" s="123"/>
      <c r="U12144" s="119"/>
      <c r="V12144" s="99"/>
      <c r="W12144" s="127"/>
      <c r="X12144" s="99"/>
      <c r="Y12144" s="127"/>
    </row>
    <row r="12145" spans="3:25" ht="19" hidden="1">
      <c r="C12145" s="933"/>
      <c r="D12145" s="933"/>
      <c r="E12145" s="19"/>
      <c r="I12145" s="100"/>
      <c r="M12145" s="100"/>
      <c r="Q12145" s="99"/>
      <c r="R12145" s="340"/>
      <c r="S12145" s="119"/>
      <c r="T12145" s="123"/>
      <c r="U12145" s="119"/>
      <c r="V12145" s="99"/>
      <c r="W12145" s="127"/>
      <c r="X12145" s="99"/>
      <c r="Y12145" s="127"/>
    </row>
    <row r="12146" spans="3:25" ht="19" hidden="1">
      <c r="C12146" s="933"/>
      <c r="D12146" s="933"/>
      <c r="E12146" s="19"/>
      <c r="I12146" s="100"/>
      <c r="M12146" s="100"/>
      <c r="Q12146" s="99"/>
      <c r="R12146" s="340"/>
      <c r="S12146" s="119"/>
      <c r="T12146" s="123"/>
      <c r="U12146" s="119"/>
      <c r="V12146" s="99"/>
      <c r="W12146" s="127"/>
      <c r="X12146" s="99"/>
      <c r="Y12146" s="127"/>
    </row>
    <row r="12147" spans="3:25" ht="19" hidden="1">
      <c r="C12147" s="933"/>
      <c r="D12147" s="933"/>
      <c r="E12147" s="19"/>
      <c r="I12147" s="100"/>
      <c r="M12147" s="100"/>
      <c r="Q12147" s="99"/>
      <c r="R12147" s="340"/>
      <c r="S12147" s="119"/>
      <c r="T12147" s="123"/>
      <c r="U12147" s="119"/>
      <c r="V12147" s="99"/>
      <c r="W12147" s="127"/>
      <c r="X12147" s="99"/>
      <c r="Y12147" s="127"/>
    </row>
    <row r="12148" spans="3:25" ht="19" hidden="1">
      <c r="C12148" s="933"/>
      <c r="D12148" s="933"/>
      <c r="E12148" s="19"/>
      <c r="I12148" s="100"/>
      <c r="M12148" s="100"/>
      <c r="Q12148" s="99"/>
      <c r="R12148" s="340"/>
      <c r="S12148" s="119"/>
      <c r="T12148" s="123"/>
      <c r="U12148" s="119"/>
      <c r="V12148" s="99"/>
      <c r="W12148" s="127"/>
      <c r="X12148" s="99"/>
      <c r="Y12148" s="127"/>
    </row>
    <row r="12149" spans="3:25" ht="19" hidden="1">
      <c r="C12149" s="933"/>
      <c r="D12149" s="933"/>
      <c r="E12149" s="19"/>
      <c r="I12149" s="100"/>
      <c r="M12149" s="100"/>
      <c r="Q12149" s="99"/>
      <c r="R12149" s="340"/>
      <c r="S12149" s="119"/>
      <c r="T12149" s="123"/>
      <c r="U12149" s="119"/>
      <c r="V12149" s="99"/>
      <c r="W12149" s="127"/>
      <c r="X12149" s="99"/>
      <c r="Y12149" s="127"/>
    </row>
    <row r="12150" spans="3:25" ht="19" hidden="1">
      <c r="C12150" s="933"/>
      <c r="D12150" s="933"/>
      <c r="E12150" s="19"/>
      <c r="I12150" s="100"/>
      <c r="M12150" s="100"/>
      <c r="Q12150" s="99"/>
      <c r="R12150" s="340"/>
      <c r="S12150" s="119"/>
      <c r="T12150" s="123"/>
      <c r="U12150" s="119"/>
      <c r="V12150" s="99"/>
      <c r="W12150" s="127"/>
      <c r="X12150" s="99"/>
      <c r="Y12150" s="127"/>
    </row>
    <row r="12151" spans="3:25" ht="19" hidden="1">
      <c r="C12151" s="933"/>
      <c r="D12151" s="933"/>
      <c r="E12151" s="19"/>
      <c r="I12151" s="100"/>
      <c r="M12151" s="100"/>
      <c r="Q12151" s="99"/>
      <c r="R12151" s="340"/>
      <c r="S12151" s="119"/>
      <c r="T12151" s="123"/>
      <c r="U12151" s="119"/>
      <c r="V12151" s="99"/>
      <c r="W12151" s="127"/>
      <c r="X12151" s="99"/>
      <c r="Y12151" s="127"/>
    </row>
    <row r="12152" spans="3:25" ht="19" hidden="1">
      <c r="C12152" s="933"/>
      <c r="D12152" s="933"/>
      <c r="E12152" s="19"/>
      <c r="I12152" s="100"/>
      <c r="M12152" s="100"/>
      <c r="Q12152" s="99"/>
      <c r="R12152" s="340"/>
      <c r="S12152" s="119"/>
      <c r="T12152" s="123"/>
      <c r="U12152" s="119"/>
      <c r="V12152" s="99"/>
      <c r="W12152" s="127"/>
      <c r="X12152" s="99"/>
      <c r="Y12152" s="127"/>
    </row>
    <row r="12153" spans="3:25" ht="19" hidden="1">
      <c r="C12153" s="933"/>
      <c r="D12153" s="933"/>
      <c r="E12153" s="19"/>
      <c r="I12153" s="100"/>
      <c r="M12153" s="100"/>
      <c r="Q12153" s="99"/>
      <c r="R12153" s="340"/>
      <c r="S12153" s="119"/>
      <c r="T12153" s="123"/>
      <c r="U12153" s="119"/>
      <c r="V12153" s="99"/>
      <c r="W12153" s="127"/>
      <c r="X12153" s="99"/>
      <c r="Y12153" s="127"/>
    </row>
    <row r="12154" spans="3:25" ht="19" hidden="1">
      <c r="C12154" s="933"/>
      <c r="D12154" s="933"/>
      <c r="E12154" s="19"/>
      <c r="I12154" s="100"/>
      <c r="M12154" s="100"/>
      <c r="Q12154" s="99"/>
      <c r="R12154" s="340"/>
      <c r="S12154" s="119"/>
      <c r="T12154" s="123"/>
      <c r="U12154" s="119"/>
      <c r="V12154" s="99"/>
      <c r="W12154" s="127"/>
      <c r="X12154" s="99"/>
      <c r="Y12154" s="127"/>
    </row>
    <row r="12155" spans="3:25" ht="19" hidden="1">
      <c r="C12155" s="933"/>
      <c r="D12155" s="933"/>
      <c r="E12155" s="19"/>
      <c r="I12155" s="100"/>
      <c r="M12155" s="100"/>
      <c r="Q12155" s="99"/>
      <c r="R12155" s="340"/>
      <c r="S12155" s="119"/>
      <c r="T12155" s="123"/>
      <c r="U12155" s="119"/>
      <c r="V12155" s="99"/>
      <c r="W12155" s="127"/>
      <c r="X12155" s="99"/>
      <c r="Y12155" s="127"/>
    </row>
    <row r="12156" spans="3:25" ht="19" hidden="1">
      <c r="C12156" s="933"/>
      <c r="D12156" s="933"/>
      <c r="E12156" s="19"/>
      <c r="I12156" s="100"/>
      <c r="M12156" s="100"/>
      <c r="Q12156" s="99"/>
      <c r="R12156" s="340"/>
      <c r="S12156" s="119"/>
      <c r="T12156" s="123"/>
      <c r="U12156" s="119"/>
      <c r="V12156" s="99"/>
      <c r="W12156" s="127"/>
      <c r="X12156" s="99"/>
      <c r="Y12156" s="127"/>
    </row>
    <row r="12157" spans="3:25" ht="19" hidden="1">
      <c r="C12157" s="933"/>
      <c r="D12157" s="933"/>
      <c r="E12157" s="19"/>
      <c r="I12157" s="100"/>
      <c r="M12157" s="100"/>
      <c r="Q12157" s="99"/>
      <c r="R12157" s="340"/>
      <c r="S12157" s="119"/>
      <c r="T12157" s="123"/>
      <c r="U12157" s="119"/>
      <c r="V12157" s="99"/>
      <c r="W12157" s="127"/>
      <c r="X12157" s="99"/>
      <c r="Y12157" s="127"/>
    </row>
    <row r="12158" spans="3:25" ht="19" hidden="1">
      <c r="C12158" s="933"/>
      <c r="D12158" s="933"/>
      <c r="E12158" s="19"/>
      <c r="I12158" s="100"/>
      <c r="M12158" s="100"/>
      <c r="Q12158" s="99"/>
      <c r="R12158" s="340"/>
      <c r="S12158" s="119"/>
      <c r="T12158" s="123"/>
      <c r="U12158" s="119"/>
      <c r="V12158" s="99"/>
      <c r="W12158" s="127"/>
      <c r="X12158" s="99"/>
      <c r="Y12158" s="127"/>
    </row>
    <row r="12159" spans="3:25" ht="19" hidden="1">
      <c r="C12159" s="933"/>
      <c r="D12159" s="933"/>
      <c r="E12159" s="19"/>
      <c r="I12159" s="100"/>
      <c r="M12159" s="100"/>
      <c r="Q12159" s="99"/>
      <c r="R12159" s="340"/>
      <c r="S12159" s="119"/>
      <c r="T12159" s="123"/>
      <c r="U12159" s="119"/>
      <c r="V12159" s="99"/>
      <c r="W12159" s="127"/>
      <c r="X12159" s="99"/>
      <c r="Y12159" s="127"/>
    </row>
    <row r="12160" spans="3:25" ht="19" hidden="1">
      <c r="C12160" s="933"/>
      <c r="D12160" s="933"/>
      <c r="E12160" s="19"/>
      <c r="I12160" s="100"/>
      <c r="M12160" s="100"/>
      <c r="Q12160" s="99"/>
      <c r="R12160" s="340"/>
      <c r="S12160" s="119"/>
      <c r="T12160" s="123"/>
      <c r="U12160" s="119"/>
      <c r="V12160" s="99"/>
      <c r="W12160" s="127"/>
      <c r="X12160" s="99"/>
      <c r="Y12160" s="127"/>
    </row>
    <row r="12161" spans="3:25" ht="19" hidden="1">
      <c r="C12161" s="933"/>
      <c r="D12161" s="933"/>
      <c r="E12161" s="19"/>
      <c r="I12161" s="100"/>
      <c r="M12161" s="100"/>
      <c r="Q12161" s="99"/>
      <c r="R12161" s="340"/>
      <c r="S12161" s="119"/>
      <c r="T12161" s="123"/>
      <c r="U12161" s="119"/>
      <c r="V12161" s="99"/>
      <c r="W12161" s="127"/>
      <c r="X12161" s="99"/>
      <c r="Y12161" s="127"/>
    </row>
    <row r="12162" spans="3:25" ht="19" hidden="1">
      <c r="C12162" s="933"/>
      <c r="D12162" s="933"/>
      <c r="E12162" s="19"/>
      <c r="I12162" s="100"/>
      <c r="M12162" s="100"/>
      <c r="Q12162" s="99"/>
      <c r="R12162" s="340"/>
      <c r="S12162" s="119"/>
      <c r="T12162" s="123"/>
      <c r="U12162" s="119"/>
      <c r="V12162" s="99"/>
      <c r="W12162" s="127"/>
      <c r="X12162" s="99"/>
      <c r="Y12162" s="127"/>
    </row>
    <row r="12163" spans="3:25" ht="19" hidden="1">
      <c r="C12163" s="933"/>
      <c r="D12163" s="933"/>
      <c r="E12163" s="19"/>
      <c r="I12163" s="100"/>
      <c r="M12163" s="100"/>
      <c r="Q12163" s="99"/>
      <c r="R12163" s="340"/>
      <c r="S12163" s="119"/>
      <c r="T12163" s="123"/>
      <c r="U12163" s="119"/>
      <c r="V12163" s="99"/>
      <c r="W12163" s="127"/>
      <c r="X12163" s="99"/>
      <c r="Y12163" s="127"/>
    </row>
    <row r="12164" spans="3:25" ht="19" hidden="1">
      <c r="C12164" s="933"/>
      <c r="D12164" s="933"/>
      <c r="E12164" s="19"/>
      <c r="I12164" s="100"/>
      <c r="M12164" s="100"/>
      <c r="Q12164" s="99"/>
      <c r="R12164" s="340"/>
      <c r="S12164" s="119"/>
      <c r="T12164" s="123"/>
      <c r="U12164" s="119"/>
      <c r="V12164" s="99"/>
      <c r="W12164" s="127"/>
      <c r="X12164" s="99"/>
      <c r="Y12164" s="127"/>
    </row>
    <row r="12165" spans="3:25" ht="19" hidden="1">
      <c r="C12165" s="933"/>
      <c r="D12165" s="933"/>
      <c r="E12165" s="19"/>
      <c r="I12165" s="100"/>
      <c r="M12165" s="100"/>
      <c r="Q12165" s="99"/>
      <c r="R12165" s="340"/>
      <c r="S12165" s="119"/>
      <c r="T12165" s="123"/>
      <c r="U12165" s="119"/>
      <c r="V12165" s="99"/>
      <c r="W12165" s="127"/>
      <c r="X12165" s="99"/>
      <c r="Y12165" s="127"/>
    </row>
    <row r="12166" spans="3:25" ht="19" hidden="1">
      <c r="C12166" s="933"/>
      <c r="D12166" s="933"/>
      <c r="E12166" s="19"/>
      <c r="I12166" s="100"/>
      <c r="M12166" s="100"/>
      <c r="Q12166" s="99"/>
      <c r="R12166" s="340"/>
      <c r="S12166" s="119"/>
      <c r="T12166" s="123"/>
      <c r="U12166" s="119"/>
      <c r="V12166" s="99"/>
      <c r="W12166" s="127"/>
      <c r="X12166" s="99"/>
      <c r="Y12166" s="127"/>
    </row>
    <row r="12167" spans="3:25" ht="19" hidden="1">
      <c r="C12167" s="933"/>
      <c r="D12167" s="933"/>
      <c r="E12167" s="19"/>
      <c r="I12167" s="100"/>
      <c r="M12167" s="100"/>
      <c r="Q12167" s="99"/>
      <c r="R12167" s="340"/>
      <c r="S12167" s="119"/>
      <c r="T12167" s="123"/>
      <c r="U12167" s="119"/>
      <c r="V12167" s="99"/>
      <c r="W12167" s="127"/>
      <c r="X12167" s="99"/>
      <c r="Y12167" s="127"/>
    </row>
    <row r="12168" spans="3:25" ht="19" hidden="1">
      <c r="C12168" s="933"/>
      <c r="D12168" s="933"/>
      <c r="E12168" s="19"/>
      <c r="I12168" s="100"/>
      <c r="M12168" s="100"/>
      <c r="Q12168" s="99"/>
      <c r="R12168" s="340"/>
      <c r="S12168" s="119"/>
      <c r="T12168" s="123"/>
      <c r="U12168" s="119"/>
      <c r="V12168" s="99"/>
      <c r="W12168" s="127"/>
      <c r="X12168" s="99"/>
      <c r="Y12168" s="127"/>
    </row>
    <row r="12169" spans="3:25" ht="19" hidden="1">
      <c r="C12169" s="933"/>
      <c r="D12169" s="933"/>
      <c r="E12169" s="19"/>
      <c r="I12169" s="100"/>
      <c r="M12169" s="100"/>
      <c r="Q12169" s="99"/>
      <c r="R12169" s="340"/>
      <c r="S12169" s="119"/>
      <c r="T12169" s="123"/>
      <c r="U12169" s="119"/>
      <c r="V12169" s="99"/>
      <c r="W12169" s="127"/>
      <c r="X12169" s="99"/>
      <c r="Y12169" s="127"/>
    </row>
    <row r="12170" spans="3:25" ht="19" hidden="1">
      <c r="C12170" s="933"/>
      <c r="D12170" s="933"/>
      <c r="E12170" s="19"/>
      <c r="I12170" s="100"/>
      <c r="M12170" s="100"/>
      <c r="Q12170" s="99"/>
      <c r="R12170" s="340"/>
      <c r="S12170" s="119"/>
      <c r="T12170" s="123"/>
      <c r="U12170" s="119"/>
      <c r="V12170" s="99"/>
      <c r="W12170" s="127"/>
      <c r="X12170" s="99"/>
      <c r="Y12170" s="127"/>
    </row>
    <row r="12171" spans="3:25" ht="19" hidden="1">
      <c r="C12171" s="933"/>
      <c r="D12171" s="933"/>
      <c r="E12171" s="19"/>
      <c r="I12171" s="100"/>
      <c r="M12171" s="100"/>
      <c r="Q12171" s="99"/>
      <c r="R12171" s="340"/>
      <c r="S12171" s="119"/>
      <c r="T12171" s="123"/>
      <c r="U12171" s="119"/>
      <c r="V12171" s="99"/>
      <c r="W12171" s="127"/>
      <c r="X12171" s="99"/>
      <c r="Y12171" s="127"/>
    </row>
    <row r="12172" spans="3:25" ht="19" hidden="1">
      <c r="C12172" s="933"/>
      <c r="D12172" s="933"/>
      <c r="E12172" s="19"/>
      <c r="I12172" s="100"/>
      <c r="M12172" s="100"/>
      <c r="Q12172" s="99"/>
      <c r="R12172" s="340"/>
      <c r="S12172" s="119"/>
      <c r="T12172" s="123"/>
      <c r="U12172" s="119"/>
      <c r="V12172" s="99"/>
      <c r="W12172" s="127"/>
      <c r="X12172" s="99"/>
      <c r="Y12172" s="127"/>
    </row>
    <row r="12173" spans="3:25" ht="19" hidden="1">
      <c r="C12173" s="933"/>
      <c r="D12173" s="933"/>
      <c r="E12173" s="19"/>
      <c r="I12173" s="100"/>
      <c r="M12173" s="100"/>
      <c r="Q12173" s="99"/>
      <c r="R12173" s="340"/>
      <c r="S12173" s="119"/>
      <c r="T12173" s="123"/>
      <c r="U12173" s="119"/>
      <c r="V12173" s="99"/>
      <c r="W12173" s="127"/>
      <c r="X12173" s="99"/>
      <c r="Y12173" s="127"/>
    </row>
    <row r="12174" spans="3:25" ht="19" hidden="1">
      <c r="C12174" s="933"/>
      <c r="D12174" s="933"/>
      <c r="E12174" s="19"/>
      <c r="I12174" s="100"/>
      <c r="M12174" s="100"/>
      <c r="Q12174" s="99"/>
      <c r="R12174" s="340"/>
      <c r="S12174" s="119"/>
      <c r="T12174" s="123"/>
      <c r="U12174" s="119"/>
      <c r="V12174" s="99"/>
      <c r="W12174" s="127"/>
      <c r="X12174" s="99"/>
      <c r="Y12174" s="127"/>
    </row>
    <row r="12175" spans="3:25" ht="19" hidden="1">
      <c r="C12175" s="933"/>
      <c r="D12175" s="933"/>
      <c r="E12175" s="19"/>
      <c r="I12175" s="100"/>
      <c r="M12175" s="100"/>
      <c r="Q12175" s="99"/>
      <c r="R12175" s="340"/>
      <c r="S12175" s="119"/>
      <c r="T12175" s="123"/>
      <c r="U12175" s="119"/>
      <c r="V12175" s="99"/>
      <c r="W12175" s="127"/>
      <c r="X12175" s="99"/>
      <c r="Y12175" s="127"/>
    </row>
    <row r="12176" spans="3:25" ht="19" hidden="1">
      <c r="C12176" s="933"/>
      <c r="D12176" s="933"/>
      <c r="E12176" s="19"/>
      <c r="I12176" s="100"/>
      <c r="M12176" s="100"/>
      <c r="Q12176" s="99"/>
      <c r="R12176" s="340"/>
      <c r="S12176" s="119"/>
      <c r="T12176" s="123"/>
      <c r="U12176" s="119"/>
      <c r="V12176" s="99"/>
      <c r="W12176" s="127"/>
      <c r="X12176" s="99"/>
      <c r="Y12176" s="127"/>
    </row>
    <row r="12177" spans="3:25" ht="19" hidden="1">
      <c r="C12177" s="933"/>
      <c r="D12177" s="933"/>
      <c r="E12177" s="19"/>
      <c r="I12177" s="100"/>
      <c r="M12177" s="100"/>
      <c r="Q12177" s="99"/>
      <c r="R12177" s="340"/>
      <c r="S12177" s="119"/>
      <c r="T12177" s="123"/>
      <c r="U12177" s="119"/>
      <c r="V12177" s="99"/>
      <c r="W12177" s="127"/>
      <c r="X12177" s="99"/>
      <c r="Y12177" s="127"/>
    </row>
    <row r="12178" spans="3:25" ht="19" hidden="1">
      <c r="C12178" s="933"/>
      <c r="D12178" s="933"/>
      <c r="E12178" s="19"/>
      <c r="I12178" s="100"/>
      <c r="M12178" s="100"/>
      <c r="Q12178" s="99"/>
      <c r="R12178" s="340"/>
      <c r="S12178" s="119"/>
      <c r="T12178" s="123"/>
      <c r="U12178" s="119"/>
      <c r="V12178" s="99"/>
      <c r="W12178" s="127"/>
      <c r="X12178" s="99"/>
      <c r="Y12178" s="127"/>
    </row>
    <row r="12179" spans="3:25" ht="19" hidden="1">
      <c r="C12179" s="933"/>
      <c r="D12179" s="933"/>
      <c r="E12179" s="19"/>
      <c r="I12179" s="100"/>
      <c r="M12179" s="100"/>
      <c r="Q12179" s="99"/>
      <c r="R12179" s="340"/>
      <c r="S12179" s="119"/>
      <c r="T12179" s="123"/>
      <c r="U12179" s="119"/>
      <c r="V12179" s="99"/>
      <c r="W12179" s="127"/>
      <c r="X12179" s="99"/>
      <c r="Y12179" s="127"/>
    </row>
    <row r="12180" spans="3:25" ht="19" hidden="1">
      <c r="C12180" s="933"/>
      <c r="D12180" s="933"/>
      <c r="E12180" s="19"/>
      <c r="I12180" s="100"/>
      <c r="M12180" s="100"/>
      <c r="Q12180" s="99"/>
      <c r="R12180" s="340"/>
      <c r="S12180" s="119"/>
      <c r="T12180" s="123"/>
      <c r="U12180" s="119"/>
      <c r="V12180" s="99"/>
      <c r="W12180" s="127"/>
      <c r="X12180" s="99"/>
      <c r="Y12180" s="127"/>
    </row>
    <row r="12181" spans="3:25" ht="19" hidden="1">
      <c r="C12181" s="933"/>
      <c r="D12181" s="933"/>
      <c r="E12181" s="19"/>
      <c r="I12181" s="100"/>
      <c r="M12181" s="100"/>
      <c r="Q12181" s="99"/>
      <c r="R12181" s="340"/>
      <c r="S12181" s="119"/>
      <c r="T12181" s="123"/>
      <c r="U12181" s="119"/>
      <c r="V12181" s="99"/>
      <c r="W12181" s="127"/>
      <c r="X12181" s="99"/>
      <c r="Y12181" s="127"/>
    </row>
    <row r="12182" spans="3:25" ht="19" hidden="1">
      <c r="C12182" s="933"/>
      <c r="D12182" s="933"/>
      <c r="E12182" s="19"/>
      <c r="I12182" s="100"/>
      <c r="M12182" s="100"/>
      <c r="Q12182" s="99"/>
      <c r="R12182" s="340"/>
      <c r="S12182" s="119"/>
      <c r="T12182" s="123"/>
      <c r="U12182" s="119"/>
      <c r="V12182" s="99"/>
      <c r="W12182" s="127"/>
      <c r="X12182" s="99"/>
      <c r="Y12182" s="127"/>
    </row>
    <row r="12183" spans="3:25" ht="19" hidden="1">
      <c r="C12183" s="933"/>
      <c r="D12183" s="933"/>
      <c r="E12183" s="19"/>
      <c r="I12183" s="100"/>
      <c r="M12183" s="100"/>
      <c r="Q12183" s="99"/>
      <c r="R12183" s="340"/>
      <c r="S12183" s="119"/>
      <c r="T12183" s="123"/>
      <c r="U12183" s="119"/>
      <c r="V12183" s="99"/>
      <c r="W12183" s="127"/>
      <c r="X12183" s="99"/>
      <c r="Y12183" s="127"/>
    </row>
    <row r="12184" spans="3:25" ht="19" hidden="1">
      <c r="C12184" s="933"/>
      <c r="D12184" s="933"/>
      <c r="E12184" s="19"/>
      <c r="I12184" s="100"/>
      <c r="M12184" s="100"/>
      <c r="Q12184" s="99"/>
      <c r="R12184" s="340"/>
      <c r="S12184" s="119"/>
      <c r="T12184" s="123"/>
      <c r="U12184" s="119"/>
      <c r="V12184" s="99"/>
      <c r="W12184" s="127"/>
      <c r="X12184" s="99"/>
      <c r="Y12184" s="127"/>
    </row>
    <row r="12185" spans="3:25" ht="19" hidden="1">
      <c r="C12185" s="933"/>
      <c r="D12185" s="933"/>
      <c r="E12185" s="19"/>
      <c r="I12185" s="100"/>
      <c r="M12185" s="100"/>
      <c r="Q12185" s="99"/>
      <c r="R12185" s="340"/>
      <c r="S12185" s="119"/>
      <c r="T12185" s="123"/>
      <c r="U12185" s="119"/>
      <c r="V12185" s="99"/>
      <c r="W12185" s="127"/>
      <c r="X12185" s="99"/>
      <c r="Y12185" s="127"/>
    </row>
    <row r="12186" spans="3:25" ht="19" hidden="1">
      <c r="C12186" s="933"/>
      <c r="D12186" s="933"/>
      <c r="E12186" s="19"/>
      <c r="I12186" s="100"/>
      <c r="M12186" s="100"/>
      <c r="Q12186" s="99"/>
      <c r="R12186" s="340"/>
      <c r="S12186" s="119"/>
      <c r="T12186" s="123"/>
      <c r="U12186" s="119"/>
      <c r="V12186" s="99"/>
      <c r="W12186" s="127"/>
      <c r="X12186" s="99"/>
      <c r="Y12186" s="127"/>
    </row>
    <row r="12187" spans="3:25" ht="19" hidden="1">
      <c r="C12187" s="933"/>
      <c r="D12187" s="933"/>
      <c r="E12187" s="19"/>
      <c r="I12187" s="100"/>
      <c r="M12187" s="100"/>
      <c r="Q12187" s="99"/>
      <c r="R12187" s="340"/>
      <c r="S12187" s="119"/>
      <c r="T12187" s="123"/>
      <c r="U12187" s="119"/>
      <c r="V12187" s="99"/>
      <c r="W12187" s="127"/>
      <c r="X12187" s="99"/>
      <c r="Y12187" s="127"/>
    </row>
    <row r="12188" spans="3:25" ht="19" hidden="1">
      <c r="C12188" s="933"/>
      <c r="D12188" s="933"/>
      <c r="E12188" s="19"/>
      <c r="I12188" s="100"/>
      <c r="M12188" s="100"/>
      <c r="Q12188" s="99"/>
      <c r="R12188" s="340"/>
      <c r="S12188" s="119"/>
      <c r="T12188" s="123"/>
      <c r="U12188" s="119"/>
      <c r="V12188" s="99"/>
      <c r="W12188" s="127"/>
      <c r="X12188" s="99"/>
      <c r="Y12188" s="127"/>
    </row>
    <row r="12189" spans="3:25" ht="19" hidden="1">
      <c r="C12189" s="933"/>
      <c r="D12189" s="933"/>
      <c r="E12189" s="19"/>
      <c r="I12189" s="100"/>
      <c r="M12189" s="100"/>
      <c r="Q12189" s="99"/>
      <c r="R12189" s="340"/>
      <c r="S12189" s="119"/>
      <c r="T12189" s="123"/>
      <c r="U12189" s="119"/>
      <c r="V12189" s="99"/>
      <c r="W12189" s="127"/>
      <c r="X12189" s="99"/>
      <c r="Y12189" s="127"/>
    </row>
    <row r="12190" spans="3:25" ht="19" hidden="1">
      <c r="C12190" s="933"/>
      <c r="D12190" s="933"/>
      <c r="E12190" s="19"/>
      <c r="I12190" s="100"/>
      <c r="M12190" s="100"/>
      <c r="Q12190" s="99"/>
      <c r="R12190" s="340"/>
      <c r="S12190" s="119"/>
      <c r="T12190" s="123"/>
      <c r="U12190" s="119"/>
      <c r="V12190" s="99"/>
      <c r="W12190" s="127"/>
      <c r="X12190" s="99"/>
      <c r="Y12190" s="127"/>
    </row>
    <row r="12191" spans="3:25" ht="19" hidden="1">
      <c r="C12191" s="933"/>
      <c r="D12191" s="933"/>
      <c r="E12191" s="19"/>
      <c r="I12191" s="100"/>
      <c r="M12191" s="100"/>
      <c r="Q12191" s="99"/>
      <c r="R12191" s="340"/>
      <c r="S12191" s="119"/>
      <c r="T12191" s="123"/>
      <c r="U12191" s="119"/>
      <c r="V12191" s="99"/>
      <c r="W12191" s="127"/>
      <c r="X12191" s="99"/>
      <c r="Y12191" s="127"/>
    </row>
    <row r="12192" spans="3:25" ht="19" hidden="1">
      <c r="C12192" s="933"/>
      <c r="D12192" s="933"/>
      <c r="E12192" s="19"/>
      <c r="I12192" s="100"/>
      <c r="M12192" s="100"/>
      <c r="Q12192" s="99"/>
      <c r="R12192" s="340"/>
      <c r="S12192" s="119"/>
      <c r="T12192" s="123"/>
      <c r="U12192" s="119"/>
      <c r="V12192" s="99"/>
      <c r="W12192" s="127"/>
      <c r="X12192" s="99"/>
      <c r="Y12192" s="127"/>
    </row>
    <row r="12193" spans="3:25" ht="19" hidden="1">
      <c r="C12193" s="933"/>
      <c r="D12193" s="933"/>
      <c r="E12193" s="19"/>
      <c r="I12193" s="100"/>
      <c r="M12193" s="100"/>
      <c r="Q12193" s="99"/>
      <c r="R12193" s="340"/>
      <c r="S12193" s="119"/>
      <c r="T12193" s="123"/>
      <c r="U12193" s="119"/>
      <c r="V12193" s="99"/>
      <c r="W12193" s="127"/>
      <c r="X12193" s="99"/>
      <c r="Y12193" s="127"/>
    </row>
    <row r="12194" spans="3:25" ht="19" hidden="1">
      <c r="C12194" s="933"/>
      <c r="D12194" s="933"/>
      <c r="E12194" s="19"/>
      <c r="I12194" s="100"/>
      <c r="M12194" s="100"/>
      <c r="Q12194" s="99"/>
      <c r="R12194" s="340"/>
      <c r="S12194" s="119"/>
      <c r="T12194" s="123"/>
      <c r="U12194" s="119"/>
      <c r="V12194" s="99"/>
      <c r="W12194" s="127"/>
      <c r="X12194" s="99"/>
      <c r="Y12194" s="127"/>
    </row>
    <row r="12195" spans="3:25" ht="19" hidden="1">
      <c r="C12195" s="933"/>
      <c r="D12195" s="933"/>
      <c r="E12195" s="19"/>
      <c r="I12195" s="100"/>
      <c r="M12195" s="100"/>
      <c r="Q12195" s="99"/>
      <c r="R12195" s="340"/>
      <c r="S12195" s="119"/>
      <c r="T12195" s="123"/>
      <c r="U12195" s="119"/>
      <c r="V12195" s="99"/>
      <c r="W12195" s="127"/>
      <c r="X12195" s="99"/>
      <c r="Y12195" s="127"/>
    </row>
    <row r="12196" spans="3:25" ht="19" hidden="1">
      <c r="C12196" s="933"/>
      <c r="D12196" s="933"/>
      <c r="E12196" s="19"/>
      <c r="I12196" s="100"/>
      <c r="M12196" s="100"/>
      <c r="Q12196" s="99"/>
      <c r="R12196" s="340"/>
      <c r="S12196" s="119"/>
      <c r="T12196" s="123"/>
      <c r="U12196" s="119"/>
      <c r="V12196" s="99"/>
      <c r="W12196" s="127"/>
      <c r="X12196" s="99"/>
      <c r="Y12196" s="127"/>
    </row>
    <row r="12197" spans="3:25" ht="19" hidden="1">
      <c r="C12197" s="933"/>
      <c r="D12197" s="933"/>
      <c r="E12197" s="19"/>
      <c r="I12197" s="100"/>
      <c r="M12197" s="100"/>
      <c r="Q12197" s="99"/>
      <c r="R12197" s="340"/>
      <c r="S12197" s="119"/>
      <c r="T12197" s="123"/>
      <c r="U12197" s="119"/>
      <c r="V12197" s="99"/>
      <c r="W12197" s="127"/>
      <c r="X12197" s="99"/>
      <c r="Y12197" s="127"/>
    </row>
    <row r="12198" spans="3:25" ht="19" hidden="1">
      <c r="C12198" s="933"/>
      <c r="D12198" s="933"/>
      <c r="E12198" s="19"/>
      <c r="I12198" s="100"/>
      <c r="M12198" s="100"/>
      <c r="Q12198" s="99"/>
      <c r="R12198" s="340"/>
      <c r="S12198" s="119"/>
      <c r="T12198" s="123"/>
      <c r="U12198" s="119"/>
      <c r="V12198" s="99"/>
      <c r="W12198" s="127"/>
      <c r="X12198" s="99"/>
      <c r="Y12198" s="127"/>
    </row>
    <row r="12199" spans="3:25" ht="19" hidden="1">
      <c r="C12199" s="933"/>
      <c r="D12199" s="933"/>
      <c r="E12199" s="19"/>
      <c r="I12199" s="100"/>
      <c r="M12199" s="100"/>
      <c r="Q12199" s="99"/>
      <c r="R12199" s="340"/>
      <c r="S12199" s="119"/>
      <c r="T12199" s="123"/>
      <c r="U12199" s="119"/>
      <c r="V12199" s="99"/>
      <c r="W12199" s="127"/>
      <c r="X12199" s="99"/>
      <c r="Y12199" s="127"/>
    </row>
    <row r="12200" spans="3:25" ht="19" hidden="1">
      <c r="C12200" s="933"/>
      <c r="D12200" s="933"/>
      <c r="E12200" s="19"/>
      <c r="I12200" s="100"/>
      <c r="M12200" s="100"/>
      <c r="Q12200" s="99"/>
      <c r="R12200" s="340"/>
      <c r="S12200" s="119"/>
      <c r="T12200" s="123"/>
      <c r="U12200" s="119"/>
      <c r="V12200" s="99"/>
      <c r="W12200" s="127"/>
      <c r="X12200" s="99"/>
      <c r="Y12200" s="127"/>
    </row>
    <row r="12201" spans="3:25" ht="19" hidden="1">
      <c r="C12201" s="933"/>
      <c r="D12201" s="933"/>
      <c r="E12201" s="19"/>
      <c r="I12201" s="100"/>
      <c r="M12201" s="100"/>
      <c r="Q12201" s="99"/>
      <c r="R12201" s="340"/>
      <c r="S12201" s="119"/>
      <c r="T12201" s="123"/>
      <c r="U12201" s="119"/>
      <c r="V12201" s="99"/>
      <c r="W12201" s="127"/>
      <c r="X12201" s="99"/>
      <c r="Y12201" s="127"/>
    </row>
    <row r="12202" spans="3:25" ht="19" hidden="1">
      <c r="C12202" s="933"/>
      <c r="D12202" s="933"/>
      <c r="E12202" s="19"/>
      <c r="I12202" s="100"/>
      <c r="M12202" s="100"/>
      <c r="Q12202" s="99"/>
      <c r="R12202" s="340"/>
      <c r="S12202" s="119"/>
      <c r="T12202" s="123"/>
      <c r="U12202" s="119"/>
      <c r="V12202" s="99"/>
      <c r="W12202" s="127"/>
      <c r="X12202" s="99"/>
      <c r="Y12202" s="127"/>
    </row>
    <row r="12203" spans="3:25" ht="19" hidden="1">
      <c r="C12203" s="933"/>
      <c r="D12203" s="933"/>
      <c r="E12203" s="19"/>
      <c r="I12203" s="100"/>
      <c r="M12203" s="100"/>
      <c r="Q12203" s="99"/>
      <c r="R12203" s="340"/>
      <c r="S12203" s="119"/>
      <c r="T12203" s="123"/>
      <c r="U12203" s="119"/>
      <c r="V12203" s="99"/>
      <c r="W12203" s="127"/>
      <c r="X12203" s="99"/>
      <c r="Y12203" s="127"/>
    </row>
    <row r="12204" spans="3:25" ht="19" hidden="1">
      <c r="C12204" s="933"/>
      <c r="D12204" s="933"/>
      <c r="E12204" s="19"/>
      <c r="I12204" s="100"/>
      <c r="M12204" s="100"/>
      <c r="Q12204" s="99"/>
      <c r="R12204" s="340"/>
      <c r="S12204" s="119"/>
      <c r="T12204" s="123"/>
      <c r="U12204" s="119"/>
      <c r="V12204" s="99"/>
      <c r="W12204" s="127"/>
      <c r="X12204" s="99"/>
      <c r="Y12204" s="127"/>
    </row>
    <row r="12205" spans="3:25" ht="19" hidden="1">
      <c r="C12205" s="933"/>
      <c r="D12205" s="933"/>
      <c r="E12205" s="19"/>
      <c r="I12205" s="100"/>
      <c r="M12205" s="100"/>
      <c r="Q12205" s="99"/>
      <c r="R12205" s="340"/>
      <c r="S12205" s="119"/>
      <c r="T12205" s="123"/>
      <c r="U12205" s="119"/>
      <c r="V12205" s="99"/>
      <c r="W12205" s="127"/>
      <c r="X12205" s="99"/>
      <c r="Y12205" s="127"/>
    </row>
    <row r="12206" spans="3:25" ht="19" hidden="1">
      <c r="C12206" s="933"/>
      <c r="D12206" s="933"/>
      <c r="E12206" s="19"/>
      <c r="I12206" s="100"/>
      <c r="M12206" s="100"/>
      <c r="Q12206" s="99"/>
      <c r="R12206" s="340"/>
      <c r="S12206" s="119"/>
      <c r="T12206" s="123"/>
      <c r="U12206" s="119"/>
      <c r="V12206" s="99"/>
      <c r="W12206" s="127"/>
      <c r="X12206" s="99"/>
      <c r="Y12206" s="127"/>
    </row>
    <row r="12207" spans="3:25" ht="19" hidden="1">
      <c r="C12207" s="933"/>
      <c r="D12207" s="933"/>
      <c r="E12207" s="19"/>
      <c r="I12207" s="100"/>
      <c r="M12207" s="100"/>
      <c r="Q12207" s="99"/>
      <c r="R12207" s="340"/>
      <c r="S12207" s="119"/>
      <c r="T12207" s="123"/>
      <c r="U12207" s="119"/>
      <c r="V12207" s="99"/>
      <c r="W12207" s="127"/>
      <c r="X12207" s="99"/>
      <c r="Y12207" s="127"/>
    </row>
    <row r="12208" spans="3:25" ht="19" hidden="1">
      <c r="C12208" s="933"/>
      <c r="D12208" s="933"/>
      <c r="E12208" s="19"/>
      <c r="I12208" s="100"/>
      <c r="M12208" s="100"/>
      <c r="Q12208" s="99"/>
      <c r="R12208" s="340"/>
      <c r="S12208" s="119"/>
      <c r="T12208" s="123"/>
      <c r="U12208" s="119"/>
      <c r="V12208" s="99"/>
      <c r="W12208" s="127"/>
      <c r="X12208" s="99"/>
      <c r="Y12208" s="127"/>
    </row>
    <row r="12209" spans="3:25" ht="19" hidden="1">
      <c r="C12209" s="933"/>
      <c r="D12209" s="933"/>
      <c r="E12209" s="19"/>
      <c r="I12209" s="100"/>
      <c r="M12209" s="100"/>
      <c r="Q12209" s="99"/>
      <c r="R12209" s="340"/>
      <c r="S12209" s="119"/>
      <c r="T12209" s="123"/>
      <c r="U12209" s="119"/>
      <c r="V12209" s="99"/>
      <c r="W12209" s="127"/>
      <c r="X12209" s="99"/>
      <c r="Y12209" s="127"/>
    </row>
    <row r="12210" spans="3:25" ht="19" hidden="1">
      <c r="C12210" s="933"/>
      <c r="D12210" s="933"/>
      <c r="E12210" s="19"/>
      <c r="I12210" s="100"/>
      <c r="M12210" s="100"/>
      <c r="Q12210" s="99"/>
      <c r="R12210" s="340"/>
      <c r="S12210" s="119"/>
      <c r="T12210" s="123"/>
      <c r="U12210" s="119"/>
      <c r="V12210" s="99"/>
      <c r="W12210" s="127"/>
      <c r="X12210" s="99"/>
      <c r="Y12210" s="127"/>
    </row>
    <row r="12211" spans="3:25" ht="19" hidden="1">
      <c r="C12211" s="933"/>
      <c r="D12211" s="933"/>
      <c r="E12211" s="19"/>
      <c r="I12211" s="100"/>
      <c r="M12211" s="100"/>
      <c r="Q12211" s="99"/>
      <c r="R12211" s="340"/>
      <c r="S12211" s="119"/>
      <c r="T12211" s="123"/>
      <c r="U12211" s="119"/>
      <c r="V12211" s="99"/>
      <c r="W12211" s="127"/>
      <c r="X12211" s="99"/>
      <c r="Y12211" s="127"/>
    </row>
    <row r="12212" spans="3:25" ht="19" hidden="1">
      <c r="C12212" s="933"/>
      <c r="D12212" s="933"/>
      <c r="E12212" s="19"/>
      <c r="I12212" s="100"/>
      <c r="M12212" s="100"/>
      <c r="Q12212" s="99"/>
      <c r="R12212" s="340"/>
      <c r="S12212" s="119"/>
      <c r="T12212" s="123"/>
      <c r="U12212" s="119"/>
      <c r="V12212" s="99"/>
      <c r="W12212" s="127"/>
      <c r="X12212" s="99"/>
      <c r="Y12212" s="127"/>
    </row>
    <row r="12213" spans="3:25" ht="19" hidden="1">
      <c r="C12213" s="933"/>
      <c r="D12213" s="933"/>
      <c r="E12213" s="19"/>
      <c r="I12213" s="100"/>
      <c r="M12213" s="100"/>
      <c r="Q12213" s="99"/>
      <c r="R12213" s="340"/>
      <c r="S12213" s="119"/>
      <c r="T12213" s="123"/>
      <c r="U12213" s="119"/>
      <c r="V12213" s="99"/>
      <c r="W12213" s="127"/>
      <c r="X12213" s="99"/>
      <c r="Y12213" s="127"/>
    </row>
    <row r="12214" spans="3:25" ht="19" hidden="1">
      <c r="C12214" s="933"/>
      <c r="D12214" s="933"/>
      <c r="E12214" s="19"/>
      <c r="I12214" s="100"/>
      <c r="M12214" s="100"/>
      <c r="Q12214" s="99"/>
      <c r="R12214" s="340"/>
      <c r="S12214" s="119"/>
      <c r="T12214" s="123"/>
      <c r="U12214" s="119"/>
      <c r="V12214" s="99"/>
      <c r="W12214" s="127"/>
      <c r="X12214" s="99"/>
      <c r="Y12214" s="127"/>
    </row>
    <row r="12215" spans="3:25" ht="19" hidden="1">
      <c r="C12215" s="933"/>
      <c r="D12215" s="933"/>
      <c r="E12215" s="19"/>
      <c r="I12215" s="100"/>
      <c r="M12215" s="100"/>
      <c r="Q12215" s="99"/>
      <c r="R12215" s="340"/>
      <c r="S12215" s="119"/>
      <c r="T12215" s="123"/>
      <c r="U12215" s="119"/>
      <c r="V12215" s="99"/>
      <c r="W12215" s="127"/>
      <c r="X12215" s="99"/>
      <c r="Y12215" s="127"/>
    </row>
    <row r="12216" spans="3:25" ht="19" hidden="1">
      <c r="C12216" s="933"/>
      <c r="D12216" s="933"/>
      <c r="E12216" s="19"/>
      <c r="I12216" s="100"/>
      <c r="M12216" s="100"/>
      <c r="Q12216" s="99"/>
      <c r="R12216" s="340"/>
      <c r="S12216" s="119"/>
      <c r="T12216" s="123"/>
      <c r="U12216" s="119"/>
      <c r="V12216" s="99"/>
      <c r="W12216" s="127"/>
      <c r="X12216" s="99"/>
      <c r="Y12216" s="127"/>
    </row>
    <row r="12217" spans="3:25" ht="19" hidden="1">
      <c r="C12217" s="933"/>
      <c r="D12217" s="933"/>
      <c r="E12217" s="19"/>
      <c r="I12217" s="100"/>
      <c r="M12217" s="100"/>
      <c r="Q12217" s="99"/>
      <c r="R12217" s="340"/>
      <c r="S12217" s="119"/>
      <c r="T12217" s="123"/>
      <c r="U12217" s="119"/>
      <c r="V12217" s="99"/>
      <c r="W12217" s="127"/>
      <c r="X12217" s="99"/>
      <c r="Y12217" s="127"/>
    </row>
    <row r="12218" spans="3:25" ht="19" hidden="1">
      <c r="C12218" s="933"/>
      <c r="D12218" s="933"/>
      <c r="E12218" s="19"/>
      <c r="I12218" s="100"/>
      <c r="M12218" s="100"/>
      <c r="Q12218" s="99"/>
      <c r="R12218" s="340"/>
      <c r="S12218" s="119"/>
      <c r="T12218" s="123"/>
      <c r="U12218" s="119"/>
      <c r="V12218" s="99"/>
      <c r="W12218" s="127"/>
      <c r="X12218" s="99"/>
      <c r="Y12218" s="127"/>
    </row>
    <row r="12219" spans="3:25" ht="19" hidden="1">
      <c r="C12219" s="933"/>
      <c r="D12219" s="933"/>
      <c r="E12219" s="19"/>
      <c r="I12219" s="100"/>
      <c r="M12219" s="100"/>
      <c r="Q12219" s="99"/>
      <c r="R12219" s="340"/>
      <c r="S12219" s="119"/>
      <c r="T12219" s="123"/>
      <c r="U12219" s="119"/>
      <c r="V12219" s="99"/>
      <c r="W12219" s="127"/>
      <c r="X12219" s="99"/>
      <c r="Y12219" s="127"/>
    </row>
    <row r="12220" spans="3:25" ht="19" hidden="1">
      <c r="C12220" s="933"/>
      <c r="D12220" s="933"/>
      <c r="E12220" s="19"/>
      <c r="I12220" s="100"/>
      <c r="M12220" s="100"/>
      <c r="Q12220" s="99"/>
      <c r="R12220" s="340"/>
      <c r="S12220" s="119"/>
      <c r="T12220" s="123"/>
      <c r="U12220" s="119"/>
      <c r="V12220" s="99"/>
      <c r="W12220" s="127"/>
      <c r="X12220" s="99"/>
      <c r="Y12220" s="127"/>
    </row>
    <row r="12221" spans="3:25" ht="19" hidden="1">
      <c r="C12221" s="933"/>
      <c r="D12221" s="933"/>
      <c r="E12221" s="19"/>
      <c r="I12221" s="100"/>
      <c r="M12221" s="100"/>
      <c r="Q12221" s="99"/>
      <c r="R12221" s="340"/>
      <c r="S12221" s="119"/>
      <c r="T12221" s="123"/>
      <c r="U12221" s="119"/>
      <c r="V12221" s="99"/>
      <c r="W12221" s="127"/>
      <c r="X12221" s="99"/>
      <c r="Y12221" s="127"/>
    </row>
    <row r="12222" spans="3:25" ht="19" hidden="1">
      <c r="C12222" s="933"/>
      <c r="D12222" s="933"/>
      <c r="E12222" s="19"/>
      <c r="I12222" s="100"/>
      <c r="M12222" s="100"/>
      <c r="Q12222" s="99"/>
      <c r="R12222" s="340"/>
      <c r="S12222" s="119"/>
      <c r="T12222" s="123"/>
      <c r="U12222" s="119"/>
      <c r="V12222" s="99"/>
      <c r="W12222" s="127"/>
      <c r="X12222" s="99"/>
      <c r="Y12222" s="127"/>
    </row>
    <row r="12223" spans="3:25" ht="19" hidden="1">
      <c r="C12223" s="933"/>
      <c r="D12223" s="933"/>
      <c r="E12223" s="19"/>
      <c r="I12223" s="100"/>
      <c r="M12223" s="100"/>
      <c r="Q12223" s="99"/>
      <c r="R12223" s="340"/>
      <c r="S12223" s="119"/>
      <c r="T12223" s="123"/>
      <c r="U12223" s="119"/>
      <c r="V12223" s="99"/>
      <c r="W12223" s="127"/>
      <c r="X12223" s="99"/>
      <c r="Y12223" s="127"/>
    </row>
    <row r="12224" spans="3:25" ht="19" hidden="1">
      <c r="C12224" s="933"/>
      <c r="D12224" s="933"/>
      <c r="E12224" s="19"/>
      <c r="I12224" s="100"/>
      <c r="M12224" s="100"/>
      <c r="Q12224" s="99"/>
      <c r="R12224" s="340"/>
      <c r="S12224" s="119"/>
      <c r="T12224" s="123"/>
      <c r="U12224" s="119"/>
      <c r="V12224" s="99"/>
      <c r="W12224" s="127"/>
      <c r="X12224" s="99"/>
      <c r="Y12224" s="127"/>
    </row>
    <row r="12225" spans="3:25" ht="19" hidden="1">
      <c r="C12225" s="933"/>
      <c r="D12225" s="933"/>
      <c r="E12225" s="19"/>
      <c r="I12225" s="100"/>
      <c r="M12225" s="100"/>
      <c r="Q12225" s="99"/>
      <c r="R12225" s="340"/>
      <c r="S12225" s="119"/>
      <c r="T12225" s="123"/>
      <c r="U12225" s="119"/>
      <c r="V12225" s="99"/>
      <c r="W12225" s="127"/>
      <c r="X12225" s="99"/>
      <c r="Y12225" s="127"/>
    </row>
    <row r="12226" spans="3:25" ht="19" hidden="1">
      <c r="C12226" s="933"/>
      <c r="D12226" s="933"/>
      <c r="E12226" s="19"/>
      <c r="I12226" s="100"/>
      <c r="M12226" s="100"/>
      <c r="Q12226" s="99"/>
      <c r="R12226" s="340"/>
      <c r="S12226" s="119"/>
      <c r="T12226" s="123"/>
      <c r="U12226" s="119"/>
      <c r="V12226" s="99"/>
      <c r="W12226" s="127"/>
      <c r="X12226" s="99"/>
      <c r="Y12226" s="127"/>
    </row>
    <row r="12227" spans="3:25" ht="19" hidden="1">
      <c r="C12227" s="933"/>
      <c r="D12227" s="933"/>
      <c r="E12227" s="19"/>
      <c r="I12227" s="100"/>
      <c r="M12227" s="100"/>
      <c r="Q12227" s="99"/>
      <c r="R12227" s="340"/>
      <c r="S12227" s="119"/>
      <c r="T12227" s="123"/>
      <c r="U12227" s="119"/>
      <c r="V12227" s="99"/>
      <c r="W12227" s="127"/>
      <c r="X12227" s="99"/>
      <c r="Y12227" s="127"/>
    </row>
    <row r="12228" spans="3:25" ht="19" hidden="1">
      <c r="C12228" s="933"/>
      <c r="D12228" s="933"/>
      <c r="E12228" s="19"/>
      <c r="I12228" s="100"/>
      <c r="M12228" s="100"/>
      <c r="Q12228" s="99"/>
      <c r="R12228" s="340"/>
      <c r="S12228" s="119"/>
      <c r="T12228" s="123"/>
      <c r="U12228" s="119"/>
      <c r="V12228" s="99"/>
      <c r="W12228" s="127"/>
      <c r="X12228" s="99"/>
      <c r="Y12228" s="127"/>
    </row>
    <row r="12229" spans="3:25" ht="19" hidden="1">
      <c r="C12229" s="933"/>
      <c r="D12229" s="933"/>
      <c r="E12229" s="19"/>
      <c r="I12229" s="100"/>
      <c r="M12229" s="100"/>
      <c r="Q12229" s="99"/>
      <c r="R12229" s="340"/>
      <c r="S12229" s="119"/>
      <c r="T12229" s="123"/>
      <c r="U12229" s="119"/>
      <c r="V12229" s="99"/>
      <c r="W12229" s="127"/>
      <c r="X12229" s="99"/>
      <c r="Y12229" s="127"/>
    </row>
    <row r="12230" spans="3:25" ht="19" hidden="1">
      <c r="C12230" s="933"/>
      <c r="D12230" s="933"/>
      <c r="E12230" s="19"/>
      <c r="I12230" s="100"/>
      <c r="M12230" s="100"/>
      <c r="Q12230" s="99"/>
      <c r="R12230" s="340"/>
      <c r="S12230" s="119"/>
      <c r="T12230" s="123"/>
      <c r="U12230" s="119"/>
      <c r="V12230" s="99"/>
      <c r="W12230" s="127"/>
      <c r="X12230" s="99"/>
      <c r="Y12230" s="127"/>
    </row>
    <row r="12231" spans="3:25" ht="19" hidden="1">
      <c r="C12231" s="933"/>
      <c r="D12231" s="933"/>
      <c r="E12231" s="19"/>
      <c r="I12231" s="100"/>
      <c r="M12231" s="100"/>
      <c r="Q12231" s="99"/>
      <c r="R12231" s="340"/>
      <c r="S12231" s="119"/>
      <c r="T12231" s="123"/>
      <c r="U12231" s="119"/>
      <c r="V12231" s="99"/>
      <c r="W12231" s="127"/>
      <c r="X12231" s="99"/>
      <c r="Y12231" s="127"/>
    </row>
    <row r="12232" spans="3:25" ht="19" hidden="1">
      <c r="C12232" s="933"/>
      <c r="D12232" s="933"/>
      <c r="E12232" s="19"/>
      <c r="I12232" s="100"/>
      <c r="M12232" s="100"/>
      <c r="Q12232" s="99"/>
      <c r="R12232" s="340"/>
      <c r="S12232" s="119"/>
      <c r="T12232" s="123"/>
      <c r="U12232" s="119"/>
      <c r="V12232" s="99"/>
      <c r="W12232" s="127"/>
      <c r="X12232" s="99"/>
      <c r="Y12232" s="127"/>
    </row>
    <row r="12233" spans="3:25" ht="19" hidden="1">
      <c r="C12233" s="933"/>
      <c r="D12233" s="933"/>
      <c r="E12233" s="19"/>
      <c r="I12233" s="100"/>
      <c r="M12233" s="100"/>
      <c r="Q12233" s="99"/>
      <c r="R12233" s="340"/>
      <c r="S12233" s="119"/>
      <c r="T12233" s="123"/>
      <c r="U12233" s="119"/>
      <c r="V12233" s="99"/>
      <c r="W12233" s="127"/>
      <c r="X12233" s="99"/>
      <c r="Y12233" s="127"/>
    </row>
    <row r="12234" spans="3:25" ht="19" hidden="1">
      <c r="C12234" s="933"/>
      <c r="D12234" s="933"/>
      <c r="E12234" s="19"/>
      <c r="I12234" s="100"/>
      <c r="M12234" s="100"/>
      <c r="Q12234" s="99"/>
      <c r="R12234" s="340"/>
      <c r="S12234" s="119"/>
      <c r="T12234" s="123"/>
      <c r="U12234" s="119"/>
      <c r="V12234" s="99"/>
      <c r="W12234" s="127"/>
      <c r="X12234" s="99"/>
      <c r="Y12234" s="127"/>
    </row>
    <row r="12235" spans="3:25" ht="19" hidden="1">
      <c r="C12235" s="933"/>
      <c r="D12235" s="933"/>
      <c r="E12235" s="19"/>
      <c r="I12235" s="100"/>
      <c r="M12235" s="100"/>
      <c r="Q12235" s="99"/>
      <c r="R12235" s="340"/>
      <c r="S12235" s="119"/>
      <c r="T12235" s="123"/>
      <c r="U12235" s="119"/>
      <c r="V12235" s="99"/>
      <c r="W12235" s="127"/>
      <c r="X12235" s="99"/>
      <c r="Y12235" s="127"/>
    </row>
    <row r="12236" spans="3:25" ht="19" hidden="1">
      <c r="C12236" s="933"/>
      <c r="D12236" s="933"/>
      <c r="E12236" s="19"/>
      <c r="I12236" s="100"/>
      <c r="M12236" s="100"/>
      <c r="Q12236" s="99"/>
      <c r="R12236" s="340"/>
      <c r="S12236" s="119"/>
      <c r="T12236" s="123"/>
      <c r="U12236" s="119"/>
      <c r="V12236" s="99"/>
      <c r="W12236" s="127"/>
      <c r="X12236" s="99"/>
      <c r="Y12236" s="127"/>
    </row>
    <row r="12237" spans="3:25" ht="19" hidden="1">
      <c r="C12237" s="933"/>
      <c r="D12237" s="933"/>
      <c r="E12237" s="19"/>
      <c r="I12237" s="100"/>
      <c r="M12237" s="100"/>
      <c r="Q12237" s="99"/>
      <c r="R12237" s="340"/>
      <c r="S12237" s="119"/>
      <c r="T12237" s="123"/>
      <c r="U12237" s="119"/>
      <c r="V12237" s="99"/>
      <c r="W12237" s="127"/>
      <c r="X12237" s="99"/>
      <c r="Y12237" s="127"/>
    </row>
    <row r="12238" spans="3:25" ht="19" hidden="1">
      <c r="C12238" s="933"/>
      <c r="D12238" s="933"/>
      <c r="E12238" s="19"/>
      <c r="I12238" s="100"/>
      <c r="M12238" s="100"/>
      <c r="Q12238" s="99"/>
      <c r="R12238" s="340"/>
      <c r="S12238" s="119"/>
      <c r="T12238" s="123"/>
      <c r="U12238" s="119"/>
      <c r="V12238" s="99"/>
      <c r="W12238" s="127"/>
      <c r="X12238" s="99"/>
      <c r="Y12238" s="127"/>
    </row>
    <row r="12239" spans="3:25" ht="19" hidden="1">
      <c r="C12239" s="933"/>
      <c r="D12239" s="933"/>
      <c r="E12239" s="19"/>
      <c r="I12239" s="100"/>
      <c r="M12239" s="100"/>
      <c r="Q12239" s="99"/>
      <c r="R12239" s="340"/>
      <c r="S12239" s="119"/>
      <c r="T12239" s="123"/>
      <c r="U12239" s="119"/>
      <c r="V12239" s="99"/>
      <c r="W12239" s="127"/>
      <c r="X12239" s="99"/>
      <c r="Y12239" s="127"/>
    </row>
    <row r="12240" spans="3:25" ht="19" hidden="1">
      <c r="C12240" s="933"/>
      <c r="D12240" s="933"/>
      <c r="E12240" s="19"/>
      <c r="I12240" s="100"/>
      <c r="M12240" s="100"/>
      <c r="Q12240" s="99"/>
      <c r="R12240" s="340"/>
      <c r="S12240" s="119"/>
      <c r="T12240" s="123"/>
      <c r="U12240" s="119"/>
      <c r="V12240" s="99"/>
      <c r="W12240" s="127"/>
      <c r="X12240" s="99"/>
      <c r="Y12240" s="127"/>
    </row>
    <row r="12241" spans="3:25" ht="19" hidden="1">
      <c r="C12241" s="933"/>
      <c r="D12241" s="933"/>
      <c r="E12241" s="19"/>
      <c r="I12241" s="100"/>
      <c r="M12241" s="100"/>
      <c r="Q12241" s="99"/>
      <c r="R12241" s="340"/>
      <c r="S12241" s="119"/>
      <c r="T12241" s="123"/>
      <c r="U12241" s="119"/>
      <c r="V12241" s="99"/>
      <c r="W12241" s="127"/>
      <c r="X12241" s="99"/>
      <c r="Y12241" s="127"/>
    </row>
    <row r="12242" spans="3:25" ht="19" hidden="1">
      <c r="C12242" s="933"/>
      <c r="D12242" s="933"/>
      <c r="E12242" s="19"/>
      <c r="I12242" s="100"/>
      <c r="M12242" s="100"/>
      <c r="Q12242" s="99"/>
      <c r="R12242" s="340"/>
      <c r="S12242" s="119"/>
      <c r="T12242" s="123"/>
      <c r="U12242" s="119"/>
      <c r="V12242" s="99"/>
      <c r="W12242" s="127"/>
      <c r="X12242" s="99"/>
      <c r="Y12242" s="127"/>
    </row>
    <row r="12243" spans="3:25" ht="19" hidden="1">
      <c r="C12243" s="933"/>
      <c r="D12243" s="933"/>
      <c r="E12243" s="19"/>
      <c r="I12243" s="100"/>
      <c r="M12243" s="100"/>
      <c r="Q12243" s="99"/>
      <c r="R12243" s="340"/>
      <c r="S12243" s="119"/>
      <c r="T12243" s="123"/>
      <c r="U12243" s="119"/>
      <c r="V12243" s="99"/>
      <c r="W12243" s="127"/>
      <c r="X12243" s="99"/>
      <c r="Y12243" s="127"/>
    </row>
    <row r="12244" spans="3:25" ht="19" hidden="1">
      <c r="C12244" s="933"/>
      <c r="D12244" s="933"/>
      <c r="E12244" s="19"/>
      <c r="I12244" s="100"/>
      <c r="M12244" s="100"/>
      <c r="Q12244" s="99"/>
      <c r="R12244" s="340"/>
      <c r="S12244" s="119"/>
      <c r="T12244" s="123"/>
      <c r="U12244" s="119"/>
      <c r="V12244" s="99"/>
      <c r="W12244" s="127"/>
      <c r="X12244" s="99"/>
      <c r="Y12244" s="127"/>
    </row>
    <row r="12245" spans="3:25" ht="19" hidden="1">
      <c r="C12245" s="933"/>
      <c r="D12245" s="933"/>
      <c r="E12245" s="19"/>
      <c r="I12245" s="100"/>
      <c r="M12245" s="100"/>
      <c r="Q12245" s="99"/>
      <c r="R12245" s="340"/>
      <c r="S12245" s="119"/>
      <c r="T12245" s="123"/>
      <c r="U12245" s="119"/>
      <c r="V12245" s="99"/>
      <c r="W12245" s="127"/>
      <c r="X12245" s="99"/>
      <c r="Y12245" s="127"/>
    </row>
    <row r="12246" spans="3:25" ht="19" hidden="1">
      <c r="C12246" s="933"/>
      <c r="D12246" s="933"/>
      <c r="E12246" s="19"/>
      <c r="I12246" s="100"/>
      <c r="M12246" s="100"/>
      <c r="Q12246" s="99"/>
      <c r="R12246" s="340"/>
      <c r="S12246" s="119"/>
      <c r="T12246" s="123"/>
      <c r="U12246" s="119"/>
      <c r="V12246" s="99"/>
      <c r="W12246" s="127"/>
      <c r="X12246" s="99"/>
      <c r="Y12246" s="127"/>
    </row>
    <row r="12247" spans="3:25" ht="19" hidden="1">
      <c r="C12247" s="933"/>
      <c r="D12247" s="933"/>
      <c r="E12247" s="19"/>
      <c r="I12247" s="100"/>
      <c r="M12247" s="100"/>
      <c r="Q12247" s="99"/>
      <c r="R12247" s="340"/>
      <c r="S12247" s="119"/>
      <c r="T12247" s="123"/>
      <c r="U12247" s="119"/>
      <c r="V12247" s="99"/>
      <c r="W12247" s="127"/>
      <c r="X12247" s="99"/>
      <c r="Y12247" s="127"/>
    </row>
    <row r="12248" spans="3:25" ht="19" hidden="1">
      <c r="C12248" s="933"/>
      <c r="D12248" s="933"/>
      <c r="E12248" s="19"/>
      <c r="I12248" s="100"/>
      <c r="M12248" s="100"/>
      <c r="Q12248" s="99"/>
      <c r="R12248" s="340"/>
      <c r="S12248" s="119"/>
      <c r="T12248" s="123"/>
      <c r="U12248" s="119"/>
      <c r="V12248" s="99"/>
      <c r="W12248" s="127"/>
      <c r="X12248" s="99"/>
      <c r="Y12248" s="127"/>
    </row>
    <row r="12249" spans="3:25" ht="19" hidden="1">
      <c r="C12249" s="933"/>
      <c r="D12249" s="933"/>
      <c r="E12249" s="19"/>
      <c r="I12249" s="100"/>
      <c r="M12249" s="100"/>
      <c r="Q12249" s="99"/>
      <c r="R12249" s="340"/>
      <c r="S12249" s="119"/>
      <c r="T12249" s="123"/>
      <c r="U12249" s="119"/>
      <c r="V12249" s="99"/>
      <c r="W12249" s="127"/>
      <c r="X12249" s="99"/>
      <c r="Y12249" s="127"/>
    </row>
    <row r="12250" spans="3:25" ht="19" hidden="1">
      <c r="C12250" s="933"/>
      <c r="D12250" s="933"/>
      <c r="E12250" s="19"/>
      <c r="I12250" s="100"/>
      <c r="M12250" s="100"/>
      <c r="Q12250" s="99"/>
      <c r="R12250" s="340"/>
      <c r="S12250" s="119"/>
      <c r="T12250" s="123"/>
      <c r="U12250" s="119"/>
      <c r="V12250" s="99"/>
      <c r="W12250" s="127"/>
      <c r="X12250" s="99"/>
      <c r="Y12250" s="127"/>
    </row>
    <row r="12251" spans="3:25" ht="19" hidden="1">
      <c r="C12251" s="933"/>
      <c r="D12251" s="933"/>
      <c r="E12251" s="19"/>
      <c r="I12251" s="100"/>
      <c r="M12251" s="100"/>
      <c r="Q12251" s="99"/>
      <c r="R12251" s="340"/>
      <c r="S12251" s="119"/>
      <c r="T12251" s="123"/>
      <c r="U12251" s="119"/>
      <c r="V12251" s="99"/>
      <c r="W12251" s="127"/>
      <c r="X12251" s="99"/>
      <c r="Y12251" s="127"/>
    </row>
    <row r="12252" spans="3:25" ht="19" hidden="1">
      <c r="C12252" s="933"/>
      <c r="D12252" s="933"/>
      <c r="E12252" s="19"/>
      <c r="I12252" s="100"/>
      <c r="M12252" s="100"/>
      <c r="Q12252" s="99"/>
      <c r="R12252" s="340"/>
      <c r="S12252" s="119"/>
      <c r="T12252" s="123"/>
      <c r="U12252" s="119"/>
      <c r="V12252" s="99"/>
      <c r="W12252" s="127"/>
      <c r="X12252" s="99"/>
      <c r="Y12252" s="127"/>
    </row>
    <row r="12253" spans="3:25" ht="19" hidden="1">
      <c r="C12253" s="933"/>
      <c r="D12253" s="933"/>
      <c r="E12253" s="19"/>
      <c r="I12253" s="100"/>
      <c r="M12253" s="100"/>
      <c r="Q12253" s="99"/>
      <c r="R12253" s="340"/>
      <c r="S12253" s="119"/>
      <c r="T12253" s="123"/>
      <c r="U12253" s="119"/>
      <c r="V12253" s="99"/>
      <c r="W12253" s="127"/>
      <c r="X12253" s="99"/>
      <c r="Y12253" s="127"/>
    </row>
    <row r="12254" spans="3:25" ht="19" hidden="1">
      <c r="C12254" s="933"/>
      <c r="D12254" s="933"/>
      <c r="E12254" s="19"/>
      <c r="I12254" s="100"/>
      <c r="M12254" s="100"/>
      <c r="Q12254" s="99"/>
      <c r="R12254" s="340"/>
      <c r="S12254" s="119"/>
      <c r="T12254" s="123"/>
      <c r="U12254" s="119"/>
      <c r="V12254" s="99"/>
      <c r="W12254" s="127"/>
      <c r="X12254" s="99"/>
      <c r="Y12254" s="127"/>
    </row>
    <row r="12255" spans="3:25" ht="19" hidden="1">
      <c r="C12255" s="933"/>
      <c r="D12255" s="933"/>
      <c r="E12255" s="19"/>
      <c r="I12255" s="100"/>
      <c r="M12255" s="100"/>
      <c r="Q12255" s="99"/>
      <c r="R12255" s="340"/>
      <c r="S12255" s="119"/>
      <c r="T12255" s="123"/>
      <c r="U12255" s="119"/>
      <c r="V12255" s="99"/>
      <c r="W12255" s="127"/>
      <c r="X12255" s="99"/>
      <c r="Y12255" s="127"/>
    </row>
    <row r="12256" spans="3:25" ht="19" hidden="1">
      <c r="C12256" s="933"/>
      <c r="D12256" s="933"/>
      <c r="E12256" s="19"/>
      <c r="I12256" s="100"/>
      <c r="M12256" s="100"/>
      <c r="Q12256" s="99"/>
      <c r="R12256" s="340"/>
      <c r="S12256" s="119"/>
      <c r="T12256" s="123"/>
      <c r="U12256" s="119"/>
      <c r="V12256" s="99"/>
      <c r="W12256" s="127"/>
      <c r="X12256" s="99"/>
      <c r="Y12256" s="127"/>
    </row>
    <row r="12257" spans="3:25" ht="19" hidden="1">
      <c r="C12257" s="933"/>
      <c r="D12257" s="933"/>
      <c r="E12257" s="19"/>
      <c r="I12257" s="100"/>
      <c r="M12257" s="100"/>
      <c r="Q12257" s="99"/>
      <c r="R12257" s="340"/>
      <c r="S12257" s="119"/>
      <c r="T12257" s="123"/>
      <c r="U12257" s="119"/>
      <c r="V12257" s="99"/>
      <c r="W12257" s="127"/>
      <c r="X12257" s="99"/>
      <c r="Y12257" s="127"/>
    </row>
    <row r="12258" spans="3:25" ht="19" hidden="1">
      <c r="C12258" s="933"/>
      <c r="D12258" s="933"/>
      <c r="E12258" s="19"/>
      <c r="I12258" s="100"/>
      <c r="M12258" s="100"/>
      <c r="Q12258" s="99"/>
      <c r="R12258" s="340"/>
      <c r="S12258" s="119"/>
      <c r="T12258" s="123"/>
      <c r="U12258" s="119"/>
      <c r="V12258" s="99"/>
      <c r="W12258" s="127"/>
      <c r="X12258" s="99"/>
      <c r="Y12258" s="127"/>
    </row>
    <row r="12259" spans="3:25" ht="19" hidden="1">
      <c r="C12259" s="933"/>
      <c r="D12259" s="933"/>
      <c r="E12259" s="19"/>
      <c r="I12259" s="100"/>
      <c r="M12259" s="100"/>
      <c r="Q12259" s="99"/>
      <c r="R12259" s="340"/>
      <c r="S12259" s="119"/>
      <c r="T12259" s="123"/>
      <c r="U12259" s="119"/>
      <c r="V12259" s="99"/>
      <c r="W12259" s="127"/>
      <c r="X12259" s="99"/>
      <c r="Y12259" s="127"/>
    </row>
    <row r="12260" spans="3:25" ht="19" hidden="1">
      <c r="C12260" s="933"/>
      <c r="D12260" s="933"/>
      <c r="E12260" s="19"/>
      <c r="I12260" s="100"/>
      <c r="M12260" s="100"/>
      <c r="Q12260" s="99"/>
      <c r="R12260" s="340"/>
      <c r="S12260" s="119"/>
      <c r="T12260" s="123"/>
      <c r="U12260" s="119"/>
      <c r="V12260" s="99"/>
      <c r="W12260" s="127"/>
      <c r="X12260" s="99"/>
      <c r="Y12260" s="127"/>
    </row>
    <row r="12261" spans="3:25" ht="19" hidden="1">
      <c r="C12261" s="933"/>
      <c r="D12261" s="933"/>
      <c r="E12261" s="19"/>
      <c r="I12261" s="100"/>
      <c r="M12261" s="100"/>
      <c r="Q12261" s="99"/>
      <c r="R12261" s="340"/>
      <c r="S12261" s="119"/>
      <c r="T12261" s="123"/>
      <c r="U12261" s="119"/>
      <c r="V12261" s="99"/>
      <c r="W12261" s="127"/>
      <c r="X12261" s="99"/>
      <c r="Y12261" s="127"/>
    </row>
    <row r="12262" spans="3:25" ht="19" hidden="1">
      <c r="C12262" s="933"/>
      <c r="D12262" s="933"/>
      <c r="E12262" s="19"/>
      <c r="I12262" s="100"/>
      <c r="M12262" s="100"/>
      <c r="Q12262" s="99"/>
      <c r="R12262" s="340"/>
      <c r="S12262" s="119"/>
      <c r="T12262" s="123"/>
      <c r="U12262" s="119"/>
      <c r="V12262" s="99"/>
      <c r="W12262" s="127"/>
      <c r="X12262" s="99"/>
      <c r="Y12262" s="127"/>
    </row>
    <row r="12263" spans="3:25" ht="19" hidden="1">
      <c r="C12263" s="933"/>
      <c r="D12263" s="933"/>
      <c r="E12263" s="19"/>
      <c r="I12263" s="100"/>
      <c r="M12263" s="100"/>
      <c r="Q12263" s="99"/>
      <c r="R12263" s="340"/>
      <c r="S12263" s="119"/>
      <c r="T12263" s="123"/>
      <c r="U12263" s="119"/>
      <c r="V12263" s="99"/>
      <c r="W12263" s="127"/>
      <c r="X12263" s="99"/>
      <c r="Y12263" s="127"/>
    </row>
    <row r="12264" spans="3:25" ht="19" hidden="1">
      <c r="C12264" s="933"/>
      <c r="D12264" s="933"/>
      <c r="E12264" s="19"/>
      <c r="I12264" s="100"/>
      <c r="M12264" s="100"/>
      <c r="Q12264" s="99"/>
      <c r="R12264" s="340"/>
      <c r="S12264" s="119"/>
      <c r="T12264" s="123"/>
      <c r="U12264" s="119"/>
      <c r="V12264" s="99"/>
      <c r="W12264" s="127"/>
      <c r="X12264" s="99"/>
      <c r="Y12264" s="127"/>
    </row>
    <row r="12265" spans="3:25" ht="19" hidden="1">
      <c r="C12265" s="933"/>
      <c r="D12265" s="933"/>
      <c r="E12265" s="19"/>
      <c r="I12265" s="100"/>
      <c r="M12265" s="100"/>
      <c r="Q12265" s="99"/>
      <c r="R12265" s="340"/>
      <c r="S12265" s="119"/>
      <c r="T12265" s="123"/>
      <c r="U12265" s="119"/>
      <c r="V12265" s="99"/>
      <c r="W12265" s="127"/>
      <c r="X12265" s="99"/>
      <c r="Y12265" s="127"/>
    </row>
    <row r="12266" spans="3:25" ht="19" hidden="1">
      <c r="C12266" s="933"/>
      <c r="D12266" s="933"/>
      <c r="E12266" s="19"/>
      <c r="I12266" s="100"/>
      <c r="M12266" s="100"/>
      <c r="Q12266" s="99"/>
      <c r="R12266" s="340"/>
      <c r="S12266" s="119"/>
      <c r="T12266" s="123"/>
      <c r="U12266" s="119"/>
      <c r="V12266" s="99"/>
      <c r="W12266" s="127"/>
      <c r="X12266" s="99"/>
      <c r="Y12266" s="127"/>
    </row>
    <row r="12267" spans="3:25" ht="19" hidden="1">
      <c r="C12267" s="933"/>
      <c r="D12267" s="933"/>
      <c r="E12267" s="19"/>
      <c r="I12267" s="100"/>
      <c r="M12267" s="100"/>
      <c r="Q12267" s="99"/>
      <c r="R12267" s="340"/>
      <c r="S12267" s="119"/>
      <c r="T12267" s="123"/>
      <c r="U12267" s="119"/>
      <c r="V12267" s="99"/>
      <c r="W12267" s="127"/>
      <c r="X12267" s="99"/>
      <c r="Y12267" s="127"/>
    </row>
    <row r="12268" spans="3:25" ht="19" hidden="1">
      <c r="C12268" s="933"/>
      <c r="D12268" s="933"/>
      <c r="E12268" s="19"/>
      <c r="I12268" s="100"/>
      <c r="M12268" s="100"/>
      <c r="Q12268" s="99"/>
      <c r="R12268" s="340"/>
      <c r="S12268" s="119"/>
      <c r="T12268" s="123"/>
      <c r="U12268" s="119"/>
      <c r="V12268" s="99"/>
      <c r="W12268" s="127"/>
      <c r="X12268" s="99"/>
      <c r="Y12268" s="127"/>
    </row>
    <row r="12269" spans="3:25" ht="19" hidden="1">
      <c r="C12269" s="933"/>
      <c r="D12269" s="933"/>
      <c r="E12269" s="19"/>
      <c r="I12269" s="100"/>
      <c r="M12269" s="100"/>
      <c r="Q12269" s="99"/>
      <c r="R12269" s="340"/>
      <c r="S12269" s="119"/>
      <c r="T12269" s="123"/>
      <c r="U12269" s="119"/>
      <c r="V12269" s="99"/>
      <c r="W12269" s="127"/>
      <c r="X12269" s="99"/>
      <c r="Y12269" s="127"/>
    </row>
    <row r="12270" spans="3:25" ht="19" hidden="1">
      <c r="C12270" s="933"/>
      <c r="D12270" s="933"/>
      <c r="E12270" s="19"/>
      <c r="I12270" s="100"/>
      <c r="M12270" s="100"/>
      <c r="Q12270" s="99"/>
      <c r="R12270" s="340"/>
      <c r="S12270" s="119"/>
      <c r="T12270" s="123"/>
      <c r="U12270" s="119"/>
      <c r="V12270" s="99"/>
      <c r="W12270" s="127"/>
      <c r="X12270" s="99"/>
      <c r="Y12270" s="127"/>
    </row>
    <row r="12271" spans="3:25" ht="19" hidden="1">
      <c r="C12271" s="933"/>
      <c r="D12271" s="933"/>
      <c r="E12271" s="19"/>
      <c r="I12271" s="100"/>
      <c r="M12271" s="100"/>
      <c r="Q12271" s="99"/>
      <c r="R12271" s="340"/>
      <c r="S12271" s="119"/>
      <c r="T12271" s="123"/>
      <c r="U12271" s="119"/>
      <c r="V12271" s="99"/>
      <c r="W12271" s="127"/>
      <c r="X12271" s="99"/>
      <c r="Y12271" s="127"/>
    </row>
    <row r="12272" spans="3:25" ht="19" hidden="1">
      <c r="C12272" s="933"/>
      <c r="D12272" s="933"/>
      <c r="E12272" s="19"/>
      <c r="I12272" s="100"/>
      <c r="M12272" s="100"/>
      <c r="Q12272" s="99"/>
      <c r="R12272" s="340"/>
      <c r="S12272" s="119"/>
      <c r="T12272" s="123"/>
      <c r="U12272" s="119"/>
      <c r="V12272" s="99"/>
      <c r="W12272" s="127"/>
      <c r="X12272" s="99"/>
      <c r="Y12272" s="127"/>
    </row>
    <row r="12273" spans="3:25" ht="19" hidden="1">
      <c r="C12273" s="933"/>
      <c r="D12273" s="933"/>
      <c r="E12273" s="19"/>
      <c r="I12273" s="100"/>
      <c r="M12273" s="100"/>
      <c r="Q12273" s="99"/>
      <c r="R12273" s="340"/>
      <c r="S12273" s="119"/>
      <c r="T12273" s="123"/>
      <c r="U12273" s="119"/>
      <c r="V12273" s="99"/>
      <c r="W12273" s="127"/>
      <c r="X12273" s="99"/>
      <c r="Y12273" s="127"/>
    </row>
    <row r="12274" spans="3:25" ht="19" hidden="1">
      <c r="C12274" s="933"/>
      <c r="D12274" s="933"/>
      <c r="E12274" s="19"/>
      <c r="I12274" s="100"/>
      <c r="M12274" s="100"/>
      <c r="Q12274" s="99"/>
      <c r="R12274" s="340"/>
      <c r="S12274" s="119"/>
      <c r="T12274" s="123"/>
      <c r="U12274" s="119"/>
      <c r="V12274" s="99"/>
      <c r="W12274" s="127"/>
      <c r="X12274" s="99"/>
      <c r="Y12274" s="127"/>
    </row>
    <row r="12275" spans="3:25" ht="19" hidden="1">
      <c r="C12275" s="933"/>
      <c r="D12275" s="933"/>
      <c r="E12275" s="19"/>
      <c r="I12275" s="100"/>
      <c r="M12275" s="100"/>
      <c r="Q12275" s="99"/>
      <c r="R12275" s="340"/>
      <c r="S12275" s="119"/>
      <c r="T12275" s="123"/>
      <c r="U12275" s="119"/>
      <c r="V12275" s="99"/>
      <c r="W12275" s="127"/>
      <c r="X12275" s="99"/>
      <c r="Y12275" s="127"/>
    </row>
    <row r="12276" spans="3:25" ht="19" hidden="1">
      <c r="C12276" s="933"/>
      <c r="D12276" s="933"/>
      <c r="E12276" s="19"/>
      <c r="I12276" s="100"/>
      <c r="M12276" s="100"/>
      <c r="Q12276" s="99"/>
      <c r="R12276" s="340"/>
      <c r="S12276" s="119"/>
      <c r="T12276" s="123"/>
      <c r="U12276" s="119"/>
      <c r="V12276" s="99"/>
      <c r="W12276" s="127"/>
      <c r="X12276" s="99"/>
      <c r="Y12276" s="127"/>
    </row>
    <row r="12277" spans="3:25" ht="19" hidden="1">
      <c r="C12277" s="933"/>
      <c r="D12277" s="933"/>
      <c r="E12277" s="19"/>
      <c r="I12277" s="100"/>
      <c r="M12277" s="100"/>
      <c r="Q12277" s="99"/>
      <c r="R12277" s="340"/>
      <c r="S12277" s="119"/>
      <c r="T12277" s="123"/>
      <c r="U12277" s="119"/>
      <c r="V12277" s="99"/>
      <c r="W12277" s="127"/>
      <c r="X12277" s="99"/>
      <c r="Y12277" s="127"/>
    </row>
    <row r="12278" spans="3:25" ht="19" hidden="1">
      <c r="C12278" s="933"/>
      <c r="D12278" s="933"/>
      <c r="E12278" s="19"/>
      <c r="I12278" s="100"/>
      <c r="M12278" s="100"/>
      <c r="Q12278" s="99"/>
      <c r="R12278" s="340"/>
      <c r="S12278" s="119"/>
      <c r="T12278" s="123"/>
      <c r="U12278" s="119"/>
      <c r="V12278" s="99"/>
      <c r="W12278" s="127"/>
      <c r="X12278" s="99"/>
      <c r="Y12278" s="127"/>
    </row>
    <row r="12279" spans="3:25" ht="19" hidden="1">
      <c r="C12279" s="933"/>
      <c r="D12279" s="933"/>
      <c r="E12279" s="19"/>
      <c r="I12279" s="100"/>
      <c r="M12279" s="100"/>
      <c r="Q12279" s="99"/>
      <c r="R12279" s="340"/>
      <c r="S12279" s="119"/>
      <c r="T12279" s="123"/>
      <c r="U12279" s="119"/>
      <c r="V12279" s="99"/>
      <c r="W12279" s="127"/>
      <c r="X12279" s="99"/>
      <c r="Y12279" s="127"/>
    </row>
    <row r="12280" spans="3:25" ht="19" hidden="1">
      <c r="C12280" s="933"/>
      <c r="D12280" s="933"/>
      <c r="E12280" s="19"/>
      <c r="I12280" s="100"/>
      <c r="M12280" s="100"/>
      <c r="Q12280" s="99"/>
      <c r="R12280" s="340"/>
      <c r="S12280" s="119"/>
      <c r="T12280" s="123"/>
      <c r="U12280" s="119"/>
      <c r="V12280" s="99"/>
      <c r="W12280" s="127"/>
      <c r="X12280" s="99"/>
      <c r="Y12280" s="127"/>
    </row>
    <row r="12281" spans="3:25" ht="19" hidden="1">
      <c r="C12281" s="933"/>
      <c r="D12281" s="933"/>
      <c r="E12281" s="19"/>
      <c r="I12281" s="100"/>
      <c r="M12281" s="100"/>
      <c r="Q12281" s="99"/>
      <c r="R12281" s="340"/>
      <c r="S12281" s="119"/>
      <c r="T12281" s="123"/>
      <c r="U12281" s="119"/>
      <c r="V12281" s="99"/>
      <c r="W12281" s="127"/>
      <c r="X12281" s="99"/>
      <c r="Y12281" s="127"/>
    </row>
    <row r="12282" spans="3:25" ht="19" hidden="1">
      <c r="C12282" s="933"/>
      <c r="D12282" s="933"/>
      <c r="E12282" s="19"/>
      <c r="I12282" s="100"/>
      <c r="M12282" s="100"/>
      <c r="Q12282" s="99"/>
      <c r="R12282" s="340"/>
      <c r="S12282" s="119"/>
      <c r="T12282" s="123"/>
      <c r="U12282" s="119"/>
      <c r="V12282" s="99"/>
      <c r="W12282" s="127"/>
      <c r="X12282" s="99"/>
      <c r="Y12282" s="127"/>
    </row>
    <row r="12283" spans="3:25" ht="19" hidden="1">
      <c r="C12283" s="933"/>
      <c r="D12283" s="933"/>
      <c r="E12283" s="19"/>
      <c r="I12283" s="100"/>
      <c r="M12283" s="100"/>
      <c r="Q12283" s="99"/>
      <c r="R12283" s="340"/>
      <c r="S12283" s="119"/>
      <c r="T12283" s="123"/>
      <c r="U12283" s="119"/>
      <c r="V12283" s="99"/>
      <c r="W12283" s="127"/>
      <c r="X12283" s="99"/>
      <c r="Y12283" s="127"/>
    </row>
    <row r="12284" spans="3:25" ht="19" hidden="1">
      <c r="C12284" s="933"/>
      <c r="D12284" s="933"/>
      <c r="E12284" s="19"/>
      <c r="I12284" s="100"/>
      <c r="M12284" s="100"/>
      <c r="Q12284" s="99"/>
      <c r="R12284" s="340"/>
      <c r="S12284" s="119"/>
      <c r="T12284" s="123"/>
      <c r="U12284" s="119"/>
      <c r="V12284" s="99"/>
      <c r="W12284" s="127"/>
      <c r="X12284" s="99"/>
      <c r="Y12284" s="127"/>
    </row>
    <row r="12285" spans="3:25" ht="19" hidden="1">
      <c r="C12285" s="933"/>
      <c r="D12285" s="933"/>
      <c r="E12285" s="19"/>
      <c r="I12285" s="100"/>
      <c r="M12285" s="100"/>
      <c r="Q12285" s="99"/>
      <c r="R12285" s="340"/>
      <c r="S12285" s="119"/>
      <c r="T12285" s="123"/>
      <c r="U12285" s="119"/>
      <c r="V12285" s="99"/>
      <c r="W12285" s="127"/>
      <c r="X12285" s="99"/>
      <c r="Y12285" s="127"/>
    </row>
    <row r="12286" spans="3:25" ht="19" hidden="1">
      <c r="C12286" s="933"/>
      <c r="D12286" s="933"/>
      <c r="E12286" s="19"/>
      <c r="I12286" s="100"/>
      <c r="M12286" s="100"/>
      <c r="Q12286" s="99"/>
      <c r="R12286" s="340"/>
      <c r="S12286" s="119"/>
      <c r="T12286" s="123"/>
      <c r="U12286" s="119"/>
      <c r="V12286" s="99"/>
      <c r="W12286" s="127"/>
      <c r="X12286" s="99"/>
      <c r="Y12286" s="127"/>
    </row>
    <row r="12287" spans="3:25" ht="19" hidden="1">
      <c r="C12287" s="933"/>
      <c r="D12287" s="933"/>
      <c r="E12287" s="19"/>
      <c r="I12287" s="100"/>
      <c r="M12287" s="100"/>
      <c r="Q12287" s="99"/>
      <c r="R12287" s="340"/>
      <c r="S12287" s="119"/>
      <c r="T12287" s="123"/>
      <c r="U12287" s="119"/>
      <c r="V12287" s="99"/>
      <c r="W12287" s="127"/>
      <c r="X12287" s="99"/>
      <c r="Y12287" s="127"/>
    </row>
    <row r="12288" spans="3:25" ht="19" hidden="1">
      <c r="C12288" s="933"/>
      <c r="D12288" s="933"/>
      <c r="E12288" s="19"/>
      <c r="I12288" s="100"/>
      <c r="M12288" s="100"/>
      <c r="Q12288" s="99"/>
      <c r="R12288" s="340"/>
      <c r="S12288" s="119"/>
      <c r="T12288" s="123"/>
      <c r="U12288" s="119"/>
      <c r="V12288" s="99"/>
      <c r="W12288" s="127"/>
      <c r="X12288" s="99"/>
      <c r="Y12288" s="127"/>
    </row>
    <row r="12289" spans="3:25" ht="19" hidden="1">
      <c r="C12289" s="933"/>
      <c r="D12289" s="933"/>
      <c r="E12289" s="19"/>
      <c r="I12289" s="100"/>
      <c r="M12289" s="100"/>
      <c r="Q12289" s="99"/>
      <c r="R12289" s="340"/>
      <c r="S12289" s="119"/>
      <c r="T12289" s="123"/>
      <c r="U12289" s="119"/>
      <c r="V12289" s="99"/>
      <c r="W12289" s="127"/>
      <c r="X12289" s="99"/>
      <c r="Y12289" s="127"/>
    </row>
    <row r="12290" spans="3:25" ht="19" hidden="1">
      <c r="C12290" s="933"/>
      <c r="D12290" s="933"/>
      <c r="E12290" s="19"/>
      <c r="I12290" s="100"/>
      <c r="M12290" s="100"/>
      <c r="Q12290" s="99"/>
      <c r="R12290" s="340"/>
      <c r="S12290" s="119"/>
      <c r="T12290" s="123"/>
      <c r="U12290" s="119"/>
      <c r="V12290" s="99"/>
      <c r="W12290" s="127"/>
      <c r="X12290" s="99"/>
      <c r="Y12290" s="127"/>
    </row>
    <row r="12291" spans="3:25" ht="19" hidden="1">
      <c r="C12291" s="933"/>
      <c r="D12291" s="933"/>
      <c r="E12291" s="19"/>
      <c r="I12291" s="100"/>
      <c r="M12291" s="100"/>
      <c r="Q12291" s="99"/>
      <c r="R12291" s="340"/>
      <c r="S12291" s="119"/>
      <c r="T12291" s="123"/>
      <c r="U12291" s="119"/>
      <c r="V12291" s="99"/>
      <c r="W12291" s="127"/>
      <c r="X12291" s="99"/>
      <c r="Y12291" s="127"/>
    </row>
    <row r="12292" spans="3:25" ht="19" hidden="1">
      <c r="C12292" s="933"/>
      <c r="D12292" s="933"/>
      <c r="E12292" s="19"/>
      <c r="I12292" s="100"/>
      <c r="M12292" s="100"/>
      <c r="Q12292" s="99"/>
      <c r="R12292" s="340"/>
      <c r="S12292" s="119"/>
      <c r="T12292" s="123"/>
      <c r="U12292" s="119"/>
      <c r="V12292" s="99"/>
      <c r="W12292" s="127"/>
      <c r="X12292" s="99"/>
      <c r="Y12292" s="127"/>
    </row>
    <row r="12293" spans="3:25" ht="19" hidden="1">
      <c r="C12293" s="933"/>
      <c r="D12293" s="933"/>
      <c r="E12293" s="19"/>
      <c r="I12293" s="100"/>
      <c r="M12293" s="100"/>
      <c r="Q12293" s="99"/>
      <c r="R12293" s="340"/>
      <c r="S12293" s="119"/>
      <c r="T12293" s="123"/>
      <c r="U12293" s="119"/>
      <c r="V12293" s="99"/>
      <c r="W12293" s="127"/>
      <c r="X12293" s="99"/>
      <c r="Y12293" s="127"/>
    </row>
    <row r="12294" spans="3:25" ht="19" hidden="1">
      <c r="C12294" s="933"/>
      <c r="D12294" s="933"/>
      <c r="E12294" s="19"/>
      <c r="I12294" s="100"/>
      <c r="M12294" s="100"/>
      <c r="Q12294" s="99"/>
      <c r="R12294" s="340"/>
      <c r="S12294" s="119"/>
      <c r="T12294" s="123"/>
      <c r="U12294" s="119"/>
      <c r="V12294" s="99"/>
      <c r="W12294" s="127"/>
      <c r="X12294" s="99"/>
      <c r="Y12294" s="127"/>
    </row>
    <row r="12295" spans="3:25" ht="19" hidden="1">
      <c r="C12295" s="933"/>
      <c r="D12295" s="933"/>
      <c r="E12295" s="19"/>
      <c r="I12295" s="100"/>
      <c r="M12295" s="100"/>
      <c r="Q12295" s="99"/>
      <c r="R12295" s="340"/>
      <c r="S12295" s="119"/>
      <c r="T12295" s="123"/>
      <c r="U12295" s="119"/>
      <c r="V12295" s="99"/>
      <c r="W12295" s="127"/>
      <c r="X12295" s="99"/>
      <c r="Y12295" s="127"/>
    </row>
    <row r="12296" spans="3:25" ht="19" hidden="1">
      <c r="C12296" s="933"/>
      <c r="D12296" s="933"/>
      <c r="E12296" s="19"/>
      <c r="I12296" s="100"/>
      <c r="M12296" s="100"/>
      <c r="Q12296" s="99"/>
      <c r="R12296" s="340"/>
      <c r="S12296" s="119"/>
      <c r="T12296" s="123"/>
      <c r="U12296" s="119"/>
      <c r="V12296" s="99"/>
      <c r="W12296" s="127"/>
      <c r="X12296" s="99"/>
      <c r="Y12296" s="127"/>
    </row>
    <row r="12297" spans="3:25" ht="19" hidden="1">
      <c r="C12297" s="933"/>
      <c r="D12297" s="933"/>
      <c r="E12297" s="19"/>
      <c r="I12297" s="100"/>
      <c r="M12297" s="100"/>
      <c r="Q12297" s="99"/>
      <c r="R12297" s="340"/>
      <c r="S12297" s="119"/>
      <c r="T12297" s="123"/>
      <c r="U12297" s="119"/>
      <c r="V12297" s="99"/>
      <c r="W12297" s="127"/>
      <c r="X12297" s="99"/>
      <c r="Y12297" s="127"/>
    </row>
    <row r="12298" spans="3:25" ht="19" hidden="1">
      <c r="C12298" s="933"/>
      <c r="D12298" s="933"/>
      <c r="E12298" s="19"/>
      <c r="I12298" s="100"/>
      <c r="M12298" s="100"/>
      <c r="Q12298" s="99"/>
      <c r="R12298" s="340"/>
      <c r="S12298" s="119"/>
      <c r="T12298" s="123"/>
      <c r="U12298" s="119"/>
      <c r="V12298" s="99"/>
      <c r="W12298" s="127"/>
      <c r="X12298" s="99"/>
      <c r="Y12298" s="127"/>
    </row>
    <row r="12299" spans="3:25" ht="19" hidden="1">
      <c r="C12299" s="933"/>
      <c r="D12299" s="933"/>
      <c r="E12299" s="19"/>
      <c r="I12299" s="100"/>
      <c r="M12299" s="100"/>
      <c r="Q12299" s="99"/>
      <c r="R12299" s="340"/>
      <c r="S12299" s="119"/>
      <c r="T12299" s="123"/>
      <c r="U12299" s="119"/>
      <c r="V12299" s="99"/>
      <c r="W12299" s="127"/>
      <c r="X12299" s="99"/>
      <c r="Y12299" s="127"/>
    </row>
    <row r="12300" spans="3:25" ht="19" hidden="1">
      <c r="C12300" s="933"/>
      <c r="D12300" s="933"/>
      <c r="E12300" s="19"/>
      <c r="I12300" s="100"/>
      <c r="M12300" s="100"/>
      <c r="Q12300" s="99"/>
      <c r="R12300" s="340"/>
      <c r="S12300" s="119"/>
      <c r="T12300" s="123"/>
      <c r="U12300" s="119"/>
      <c r="V12300" s="99"/>
      <c r="W12300" s="127"/>
      <c r="X12300" s="99"/>
      <c r="Y12300" s="127"/>
    </row>
    <row r="12301" spans="3:25" ht="19" hidden="1">
      <c r="C12301" s="933"/>
      <c r="D12301" s="933"/>
      <c r="E12301" s="19"/>
      <c r="I12301" s="100"/>
      <c r="M12301" s="100"/>
      <c r="Q12301" s="99"/>
      <c r="R12301" s="340"/>
      <c r="S12301" s="119"/>
      <c r="T12301" s="123"/>
      <c r="U12301" s="119"/>
      <c r="V12301" s="99"/>
      <c r="W12301" s="127"/>
      <c r="X12301" s="99"/>
      <c r="Y12301" s="127"/>
    </row>
    <row r="12302" spans="3:25" ht="19" hidden="1">
      <c r="C12302" s="933"/>
      <c r="D12302" s="933"/>
      <c r="E12302" s="19"/>
      <c r="I12302" s="100"/>
      <c r="M12302" s="100"/>
      <c r="Q12302" s="99"/>
      <c r="R12302" s="340"/>
      <c r="S12302" s="119"/>
      <c r="T12302" s="123"/>
      <c r="U12302" s="119"/>
      <c r="V12302" s="99"/>
      <c r="W12302" s="127"/>
      <c r="X12302" s="99"/>
      <c r="Y12302" s="127"/>
    </row>
    <row r="12303" spans="3:25" ht="19" hidden="1">
      <c r="C12303" s="933"/>
      <c r="D12303" s="933"/>
      <c r="E12303" s="19"/>
      <c r="I12303" s="100"/>
      <c r="M12303" s="100"/>
      <c r="Q12303" s="99"/>
      <c r="R12303" s="340"/>
      <c r="S12303" s="119"/>
      <c r="T12303" s="123"/>
      <c r="U12303" s="119"/>
      <c r="V12303" s="99"/>
      <c r="W12303" s="127"/>
      <c r="X12303" s="99"/>
      <c r="Y12303" s="127"/>
    </row>
    <row r="12304" spans="3:25" ht="19" hidden="1">
      <c r="C12304" s="933"/>
      <c r="D12304" s="933"/>
      <c r="E12304" s="19"/>
      <c r="I12304" s="100"/>
      <c r="M12304" s="100"/>
      <c r="Q12304" s="99"/>
      <c r="R12304" s="340"/>
      <c r="S12304" s="119"/>
      <c r="T12304" s="123"/>
      <c r="U12304" s="119"/>
      <c r="V12304" s="99"/>
      <c r="W12304" s="127"/>
      <c r="X12304" s="99"/>
      <c r="Y12304" s="127"/>
    </row>
    <row r="12305" spans="3:25" ht="19" hidden="1">
      <c r="C12305" s="933"/>
      <c r="D12305" s="933"/>
      <c r="E12305" s="19"/>
      <c r="I12305" s="100"/>
      <c r="M12305" s="100"/>
      <c r="Q12305" s="99"/>
      <c r="R12305" s="340"/>
      <c r="S12305" s="119"/>
      <c r="T12305" s="123"/>
      <c r="U12305" s="119"/>
      <c r="V12305" s="99"/>
      <c r="W12305" s="127"/>
      <c r="X12305" s="99"/>
      <c r="Y12305" s="127"/>
    </row>
    <row r="12306" spans="3:25" ht="19" hidden="1">
      <c r="C12306" s="933"/>
      <c r="D12306" s="933"/>
      <c r="E12306" s="19"/>
      <c r="I12306" s="100"/>
      <c r="M12306" s="100"/>
      <c r="Q12306" s="99"/>
      <c r="R12306" s="340"/>
      <c r="S12306" s="119"/>
      <c r="T12306" s="123"/>
      <c r="U12306" s="119"/>
      <c r="V12306" s="99"/>
      <c r="W12306" s="127"/>
      <c r="X12306" s="99"/>
      <c r="Y12306" s="127"/>
    </row>
    <row r="12307" spans="3:25" ht="19" hidden="1">
      <c r="C12307" s="933"/>
      <c r="D12307" s="933"/>
      <c r="E12307" s="19"/>
      <c r="I12307" s="100"/>
      <c r="M12307" s="100"/>
      <c r="Q12307" s="99"/>
      <c r="R12307" s="340"/>
      <c r="S12307" s="119"/>
      <c r="T12307" s="123"/>
      <c r="U12307" s="119"/>
      <c r="V12307" s="99"/>
      <c r="W12307" s="127"/>
      <c r="X12307" s="99"/>
      <c r="Y12307" s="127"/>
    </row>
    <row r="12308" spans="3:25" ht="19" hidden="1">
      <c r="C12308" s="933"/>
      <c r="D12308" s="933"/>
      <c r="E12308" s="19"/>
      <c r="I12308" s="100"/>
      <c r="M12308" s="100"/>
      <c r="Q12308" s="99"/>
      <c r="R12308" s="340"/>
      <c r="S12308" s="119"/>
      <c r="T12308" s="123"/>
      <c r="U12308" s="119"/>
      <c r="V12308" s="99"/>
      <c r="W12308" s="127"/>
      <c r="X12308" s="99"/>
      <c r="Y12308" s="127"/>
    </row>
    <row r="12309" spans="3:25" ht="19" hidden="1">
      <c r="C12309" s="933"/>
      <c r="D12309" s="933"/>
      <c r="E12309" s="19"/>
      <c r="I12309" s="100"/>
      <c r="M12309" s="100"/>
      <c r="Q12309" s="99"/>
      <c r="R12309" s="340"/>
      <c r="S12309" s="119"/>
      <c r="T12309" s="123"/>
      <c r="U12309" s="119"/>
      <c r="V12309" s="99"/>
      <c r="W12309" s="127"/>
      <c r="X12309" s="99"/>
      <c r="Y12309" s="127"/>
    </row>
    <row r="12310" spans="3:25" ht="19" hidden="1">
      <c r="C12310" s="933"/>
      <c r="D12310" s="933"/>
      <c r="E12310" s="19"/>
      <c r="I12310" s="100"/>
      <c r="M12310" s="100"/>
      <c r="Q12310" s="99"/>
      <c r="R12310" s="340"/>
      <c r="S12310" s="119"/>
      <c r="T12310" s="123"/>
      <c r="U12310" s="119"/>
      <c r="V12310" s="99"/>
      <c r="W12310" s="127"/>
      <c r="X12310" s="99"/>
      <c r="Y12310" s="127"/>
    </row>
    <row r="12311" spans="3:25" ht="19" hidden="1">
      <c r="C12311" s="933"/>
      <c r="D12311" s="933"/>
      <c r="E12311" s="19"/>
      <c r="I12311" s="100"/>
      <c r="M12311" s="100"/>
      <c r="Q12311" s="99"/>
      <c r="R12311" s="340"/>
      <c r="S12311" s="119"/>
      <c r="T12311" s="123"/>
      <c r="U12311" s="119"/>
      <c r="V12311" s="99"/>
      <c r="W12311" s="127"/>
      <c r="X12311" s="99"/>
      <c r="Y12311" s="127"/>
    </row>
    <row r="12312" spans="3:25" ht="19" hidden="1">
      <c r="C12312" s="933"/>
      <c r="D12312" s="933"/>
      <c r="E12312" s="19"/>
      <c r="I12312" s="100"/>
      <c r="M12312" s="100"/>
      <c r="Q12312" s="99"/>
      <c r="R12312" s="340"/>
      <c r="S12312" s="119"/>
      <c r="T12312" s="123"/>
      <c r="U12312" s="119"/>
      <c r="V12312" s="99"/>
      <c r="W12312" s="127"/>
      <c r="X12312" s="99"/>
      <c r="Y12312" s="127"/>
    </row>
    <row r="12313" spans="3:25" ht="19" hidden="1">
      <c r="C12313" s="933"/>
      <c r="D12313" s="933"/>
      <c r="E12313" s="19"/>
      <c r="I12313" s="100"/>
      <c r="M12313" s="100"/>
      <c r="Q12313" s="99"/>
      <c r="R12313" s="340"/>
      <c r="S12313" s="119"/>
      <c r="T12313" s="123"/>
      <c r="U12313" s="119"/>
      <c r="V12313" s="99"/>
      <c r="W12313" s="127"/>
      <c r="X12313" s="99"/>
      <c r="Y12313" s="127"/>
    </row>
    <row r="12314" spans="3:25" ht="19" hidden="1">
      <c r="C12314" s="933"/>
      <c r="D12314" s="933"/>
      <c r="E12314" s="19"/>
      <c r="I12314" s="100"/>
      <c r="M12314" s="100"/>
      <c r="Q12314" s="99"/>
      <c r="R12314" s="340"/>
      <c r="S12314" s="119"/>
      <c r="T12314" s="123"/>
      <c r="U12314" s="119"/>
      <c r="V12314" s="99"/>
      <c r="W12314" s="127"/>
      <c r="X12314" s="99"/>
      <c r="Y12314" s="127"/>
    </row>
    <row r="12315" spans="3:25" ht="19" hidden="1">
      <c r="C12315" s="933"/>
      <c r="D12315" s="933"/>
      <c r="E12315" s="19"/>
      <c r="I12315" s="100"/>
      <c r="M12315" s="100"/>
      <c r="Q12315" s="99"/>
      <c r="R12315" s="340"/>
      <c r="S12315" s="119"/>
      <c r="T12315" s="123"/>
      <c r="U12315" s="119"/>
      <c r="V12315" s="99"/>
      <c r="W12315" s="127"/>
      <c r="X12315" s="99"/>
      <c r="Y12315" s="127"/>
    </row>
    <row r="12316" spans="3:25" ht="19" hidden="1">
      <c r="C12316" s="933"/>
      <c r="D12316" s="933"/>
      <c r="E12316" s="19"/>
      <c r="I12316" s="100"/>
      <c r="M12316" s="100"/>
      <c r="Q12316" s="99"/>
      <c r="R12316" s="340"/>
      <c r="S12316" s="119"/>
      <c r="T12316" s="123"/>
      <c r="U12316" s="119"/>
      <c r="V12316" s="99"/>
      <c r="W12316" s="127"/>
      <c r="X12316" s="99"/>
      <c r="Y12316" s="127"/>
    </row>
    <row r="12317" spans="3:25" ht="19" hidden="1">
      <c r="C12317" s="933"/>
      <c r="D12317" s="933"/>
      <c r="E12317" s="19"/>
      <c r="I12317" s="100"/>
      <c r="M12317" s="100"/>
      <c r="Q12317" s="99"/>
      <c r="R12317" s="340"/>
      <c r="S12317" s="119"/>
      <c r="T12317" s="123"/>
      <c r="U12317" s="119"/>
      <c r="V12317" s="99"/>
      <c r="W12317" s="127"/>
      <c r="X12317" s="99"/>
      <c r="Y12317" s="127"/>
    </row>
    <row r="12318" spans="3:25" ht="19" hidden="1">
      <c r="C12318" s="933"/>
      <c r="D12318" s="933"/>
      <c r="E12318" s="19"/>
      <c r="I12318" s="100"/>
      <c r="M12318" s="100"/>
      <c r="Q12318" s="99"/>
      <c r="R12318" s="340"/>
      <c r="S12318" s="119"/>
      <c r="T12318" s="123"/>
      <c r="U12318" s="119"/>
      <c r="V12318" s="99"/>
      <c r="W12318" s="127"/>
      <c r="X12318" s="99"/>
      <c r="Y12318" s="127"/>
    </row>
    <row r="12319" spans="3:25" ht="19" hidden="1">
      <c r="C12319" s="933"/>
      <c r="D12319" s="933"/>
      <c r="E12319" s="19"/>
      <c r="I12319" s="100"/>
      <c r="M12319" s="100"/>
      <c r="Q12319" s="99"/>
      <c r="R12319" s="340"/>
      <c r="S12319" s="119"/>
      <c r="T12319" s="123"/>
      <c r="U12319" s="119"/>
      <c r="V12319" s="99"/>
      <c r="W12319" s="127"/>
      <c r="X12319" s="99"/>
      <c r="Y12319" s="127"/>
    </row>
    <row r="12320" spans="3:25" ht="19" hidden="1">
      <c r="C12320" s="933"/>
      <c r="D12320" s="933"/>
      <c r="E12320" s="19"/>
      <c r="I12320" s="100"/>
      <c r="M12320" s="100"/>
      <c r="Q12320" s="99"/>
      <c r="R12320" s="340"/>
      <c r="S12320" s="119"/>
      <c r="T12320" s="123"/>
      <c r="U12320" s="119"/>
      <c r="V12320" s="99"/>
      <c r="W12320" s="127"/>
      <c r="X12320" s="99"/>
      <c r="Y12320" s="127"/>
    </row>
    <row r="12321" spans="3:25" ht="19" hidden="1">
      <c r="C12321" s="933"/>
      <c r="D12321" s="933"/>
      <c r="E12321" s="19"/>
      <c r="I12321" s="100"/>
      <c r="M12321" s="100"/>
      <c r="Q12321" s="99"/>
      <c r="R12321" s="340"/>
      <c r="S12321" s="119"/>
      <c r="T12321" s="123"/>
      <c r="U12321" s="119"/>
      <c r="V12321" s="99"/>
      <c r="W12321" s="127"/>
      <c r="X12321" s="99"/>
      <c r="Y12321" s="127"/>
    </row>
    <row r="12322" spans="3:25" ht="19" hidden="1">
      <c r="C12322" s="933"/>
      <c r="D12322" s="933"/>
      <c r="E12322" s="19"/>
      <c r="I12322" s="100"/>
      <c r="M12322" s="100"/>
      <c r="Q12322" s="99"/>
      <c r="R12322" s="340"/>
      <c r="S12322" s="119"/>
      <c r="T12322" s="123"/>
      <c r="U12322" s="119"/>
      <c r="V12322" s="99"/>
      <c r="W12322" s="127"/>
      <c r="X12322" s="99"/>
      <c r="Y12322" s="127"/>
    </row>
    <row r="12323" spans="3:25" ht="19" hidden="1">
      <c r="C12323" s="933"/>
      <c r="D12323" s="933"/>
      <c r="E12323" s="19"/>
      <c r="I12323" s="100"/>
      <c r="M12323" s="100"/>
      <c r="Q12323" s="99"/>
      <c r="R12323" s="340"/>
      <c r="S12323" s="119"/>
      <c r="T12323" s="123"/>
      <c r="U12323" s="119"/>
      <c r="V12323" s="99"/>
      <c r="W12323" s="127"/>
      <c r="X12323" s="99"/>
      <c r="Y12323" s="127"/>
    </row>
    <row r="12324" spans="3:25" ht="19" hidden="1">
      <c r="C12324" s="933"/>
      <c r="D12324" s="933"/>
      <c r="E12324" s="19"/>
      <c r="I12324" s="100"/>
      <c r="M12324" s="100"/>
      <c r="Q12324" s="99"/>
      <c r="R12324" s="340"/>
      <c r="S12324" s="119"/>
      <c r="T12324" s="123"/>
      <c r="U12324" s="119"/>
      <c r="V12324" s="99"/>
      <c r="W12324" s="127"/>
      <c r="X12324" s="99"/>
      <c r="Y12324" s="127"/>
    </row>
    <row r="12325" spans="3:25" ht="19" hidden="1">
      <c r="C12325" s="933"/>
      <c r="D12325" s="933"/>
      <c r="E12325" s="19"/>
      <c r="I12325" s="100"/>
      <c r="M12325" s="100"/>
      <c r="Q12325" s="99"/>
      <c r="R12325" s="340"/>
      <c r="S12325" s="119"/>
      <c r="T12325" s="123"/>
      <c r="U12325" s="119"/>
      <c r="V12325" s="99"/>
      <c r="W12325" s="127"/>
      <c r="X12325" s="99"/>
      <c r="Y12325" s="127"/>
    </row>
    <row r="12326" spans="3:25" ht="19" hidden="1">
      <c r="C12326" s="933"/>
      <c r="D12326" s="933"/>
      <c r="E12326" s="19"/>
      <c r="I12326" s="100"/>
      <c r="M12326" s="100"/>
      <c r="Q12326" s="99"/>
      <c r="R12326" s="340"/>
      <c r="S12326" s="119"/>
      <c r="T12326" s="123"/>
      <c r="U12326" s="119"/>
      <c r="V12326" s="99"/>
      <c r="W12326" s="127"/>
      <c r="X12326" s="99"/>
      <c r="Y12326" s="127"/>
    </row>
    <row r="12327" spans="3:25" ht="19" hidden="1">
      <c r="C12327" s="933"/>
      <c r="D12327" s="933"/>
      <c r="E12327" s="19"/>
      <c r="I12327" s="100"/>
      <c r="M12327" s="100"/>
      <c r="Q12327" s="99"/>
      <c r="R12327" s="340"/>
      <c r="S12327" s="119"/>
      <c r="T12327" s="123"/>
      <c r="U12327" s="119"/>
      <c r="V12327" s="99"/>
      <c r="W12327" s="127"/>
      <c r="X12327" s="99"/>
      <c r="Y12327" s="127"/>
    </row>
    <row r="12328" spans="3:25" ht="19" hidden="1">
      <c r="C12328" s="933"/>
      <c r="D12328" s="933"/>
      <c r="E12328" s="19"/>
      <c r="I12328" s="100"/>
      <c r="M12328" s="100"/>
      <c r="Q12328" s="99"/>
      <c r="R12328" s="340"/>
      <c r="S12328" s="119"/>
      <c r="T12328" s="123"/>
      <c r="U12328" s="119"/>
      <c r="V12328" s="99"/>
      <c r="W12328" s="127"/>
      <c r="X12328" s="99"/>
      <c r="Y12328" s="127"/>
    </row>
    <row r="12329" spans="3:25" ht="19" hidden="1">
      <c r="C12329" s="933"/>
      <c r="D12329" s="933"/>
      <c r="E12329" s="19"/>
      <c r="I12329" s="100"/>
      <c r="M12329" s="100"/>
      <c r="Q12329" s="99"/>
      <c r="R12329" s="340"/>
      <c r="S12329" s="119"/>
      <c r="T12329" s="123"/>
      <c r="U12329" s="119"/>
      <c r="V12329" s="99"/>
      <c r="W12329" s="127"/>
      <c r="X12329" s="99"/>
      <c r="Y12329" s="127"/>
    </row>
    <row r="12330" spans="3:25" ht="19" hidden="1">
      <c r="C12330" s="933"/>
      <c r="D12330" s="933"/>
      <c r="E12330" s="19"/>
      <c r="I12330" s="100"/>
      <c r="M12330" s="100"/>
      <c r="Q12330" s="99"/>
      <c r="R12330" s="340"/>
      <c r="S12330" s="119"/>
      <c r="T12330" s="123"/>
      <c r="U12330" s="119"/>
      <c r="V12330" s="99"/>
      <c r="W12330" s="127"/>
      <c r="X12330" s="99"/>
      <c r="Y12330" s="127"/>
    </row>
    <row r="12331" spans="3:25" ht="19" hidden="1">
      <c r="C12331" s="933"/>
      <c r="D12331" s="933"/>
      <c r="E12331" s="19"/>
      <c r="I12331" s="100"/>
      <c r="M12331" s="100"/>
      <c r="Q12331" s="99"/>
      <c r="R12331" s="340"/>
      <c r="S12331" s="119"/>
      <c r="T12331" s="123"/>
      <c r="U12331" s="119"/>
      <c r="V12331" s="99"/>
      <c r="W12331" s="127"/>
      <c r="X12331" s="99"/>
      <c r="Y12331" s="127"/>
    </row>
    <row r="12332" spans="3:25" ht="19" hidden="1">
      <c r="C12332" s="933"/>
      <c r="D12332" s="933"/>
      <c r="E12332" s="19"/>
      <c r="I12332" s="100"/>
      <c r="M12332" s="100"/>
      <c r="Q12332" s="99"/>
      <c r="R12332" s="340"/>
      <c r="S12332" s="119"/>
      <c r="T12332" s="123"/>
      <c r="U12332" s="119"/>
      <c r="V12332" s="99"/>
      <c r="W12332" s="127"/>
      <c r="X12332" s="99"/>
      <c r="Y12332" s="127"/>
    </row>
    <row r="12333" spans="3:25" ht="19" hidden="1">
      <c r="C12333" s="933"/>
      <c r="D12333" s="933"/>
      <c r="E12333" s="19"/>
      <c r="I12333" s="100"/>
      <c r="M12333" s="100"/>
      <c r="Q12333" s="99"/>
      <c r="R12333" s="340"/>
      <c r="S12333" s="119"/>
      <c r="T12333" s="123"/>
      <c r="U12333" s="119"/>
      <c r="V12333" s="99"/>
      <c r="W12333" s="127"/>
      <c r="X12333" s="99"/>
      <c r="Y12333" s="127"/>
    </row>
    <row r="12334" spans="3:25" ht="19" hidden="1">
      <c r="C12334" s="933"/>
      <c r="D12334" s="933"/>
      <c r="E12334" s="19"/>
      <c r="I12334" s="100"/>
      <c r="M12334" s="100"/>
      <c r="Q12334" s="99"/>
      <c r="R12334" s="340"/>
      <c r="S12334" s="119"/>
      <c r="T12334" s="123"/>
      <c r="U12334" s="119"/>
      <c r="V12334" s="99"/>
      <c r="W12334" s="127"/>
      <c r="X12334" s="99"/>
      <c r="Y12334" s="127"/>
    </row>
    <row r="12335" spans="3:25" ht="19" hidden="1">
      <c r="C12335" s="933"/>
      <c r="D12335" s="933"/>
      <c r="E12335" s="19"/>
      <c r="I12335" s="100"/>
      <c r="M12335" s="100"/>
      <c r="Q12335" s="99"/>
      <c r="R12335" s="340"/>
      <c r="S12335" s="119"/>
      <c r="T12335" s="123"/>
      <c r="U12335" s="119"/>
      <c r="V12335" s="99"/>
      <c r="W12335" s="127"/>
      <c r="X12335" s="99"/>
      <c r="Y12335" s="127"/>
    </row>
    <row r="12336" spans="3:25" ht="19" hidden="1">
      <c r="C12336" s="933"/>
      <c r="D12336" s="933"/>
      <c r="E12336" s="19"/>
      <c r="I12336" s="100"/>
      <c r="M12336" s="100"/>
      <c r="Q12336" s="99"/>
      <c r="R12336" s="340"/>
      <c r="S12336" s="119"/>
      <c r="T12336" s="123"/>
      <c r="U12336" s="119"/>
      <c r="V12336" s="99"/>
      <c r="W12336" s="127"/>
      <c r="X12336" s="99"/>
      <c r="Y12336" s="127"/>
    </row>
    <row r="12337" spans="3:25" ht="19" hidden="1">
      <c r="C12337" s="933"/>
      <c r="D12337" s="933"/>
      <c r="E12337" s="19"/>
      <c r="I12337" s="100"/>
      <c r="M12337" s="100"/>
      <c r="Q12337" s="99"/>
      <c r="R12337" s="340"/>
      <c r="S12337" s="119"/>
      <c r="T12337" s="123"/>
      <c r="U12337" s="119"/>
      <c r="V12337" s="99"/>
      <c r="W12337" s="127"/>
      <c r="X12337" s="99"/>
      <c r="Y12337" s="127"/>
    </row>
    <row r="12338" spans="3:25" ht="19" hidden="1">
      <c r="C12338" s="933"/>
      <c r="D12338" s="933"/>
      <c r="E12338" s="19"/>
      <c r="I12338" s="100"/>
      <c r="M12338" s="100"/>
      <c r="Q12338" s="99"/>
      <c r="R12338" s="340"/>
      <c r="S12338" s="119"/>
      <c r="T12338" s="123"/>
      <c r="U12338" s="119"/>
      <c r="V12338" s="99"/>
      <c r="W12338" s="127"/>
      <c r="X12338" s="99"/>
      <c r="Y12338" s="127"/>
    </row>
    <row r="12339" spans="3:25" ht="19" hidden="1">
      <c r="C12339" s="933"/>
      <c r="D12339" s="933"/>
      <c r="E12339" s="19"/>
      <c r="I12339" s="100"/>
      <c r="M12339" s="100"/>
      <c r="Q12339" s="99"/>
      <c r="R12339" s="340"/>
      <c r="S12339" s="119"/>
      <c r="T12339" s="123"/>
      <c r="U12339" s="119"/>
      <c r="V12339" s="99"/>
      <c r="W12339" s="127"/>
      <c r="X12339" s="99"/>
      <c r="Y12339" s="127"/>
    </row>
    <row r="12340" spans="3:25" ht="19" hidden="1">
      <c r="C12340" s="933"/>
      <c r="D12340" s="933"/>
      <c r="E12340" s="19"/>
      <c r="I12340" s="100"/>
      <c r="M12340" s="100"/>
      <c r="Q12340" s="99"/>
      <c r="R12340" s="340"/>
      <c r="S12340" s="119"/>
      <c r="T12340" s="123"/>
      <c r="U12340" s="119"/>
      <c r="V12340" s="99"/>
      <c r="W12340" s="127"/>
      <c r="X12340" s="99"/>
      <c r="Y12340" s="127"/>
    </row>
    <row r="12341" spans="3:25" ht="19" hidden="1">
      <c r="C12341" s="933"/>
      <c r="D12341" s="933"/>
      <c r="E12341" s="19"/>
      <c r="I12341" s="100"/>
      <c r="M12341" s="100"/>
      <c r="Q12341" s="99"/>
      <c r="R12341" s="340"/>
      <c r="S12341" s="119"/>
      <c r="T12341" s="123"/>
      <c r="U12341" s="119"/>
      <c r="V12341" s="99"/>
      <c r="W12341" s="127"/>
      <c r="X12341" s="99"/>
      <c r="Y12341" s="127"/>
    </row>
    <row r="12342" spans="3:25" ht="19" hidden="1">
      <c r="C12342" s="933"/>
      <c r="D12342" s="933"/>
      <c r="E12342" s="19"/>
      <c r="I12342" s="100"/>
      <c r="M12342" s="100"/>
      <c r="Q12342" s="99"/>
      <c r="R12342" s="340"/>
      <c r="S12342" s="119"/>
      <c r="T12342" s="123"/>
      <c r="U12342" s="119"/>
      <c r="V12342" s="99"/>
      <c r="W12342" s="127"/>
      <c r="X12342" s="99"/>
      <c r="Y12342" s="127"/>
    </row>
    <row r="12343" spans="3:25" ht="19" hidden="1">
      <c r="C12343" s="933"/>
      <c r="D12343" s="933"/>
      <c r="E12343" s="19"/>
      <c r="I12343" s="100"/>
      <c r="M12343" s="100"/>
      <c r="Q12343" s="99"/>
      <c r="R12343" s="340"/>
      <c r="S12343" s="119"/>
      <c r="T12343" s="123"/>
      <c r="U12343" s="119"/>
      <c r="V12343" s="99"/>
      <c r="W12343" s="127"/>
      <c r="X12343" s="99"/>
      <c r="Y12343" s="127"/>
    </row>
    <row r="12344" spans="3:25" ht="19" hidden="1">
      <c r="C12344" s="933"/>
      <c r="D12344" s="933"/>
      <c r="E12344" s="19"/>
      <c r="I12344" s="100"/>
      <c r="M12344" s="100"/>
      <c r="Q12344" s="99"/>
      <c r="R12344" s="340"/>
      <c r="S12344" s="119"/>
      <c r="T12344" s="123"/>
      <c r="U12344" s="119"/>
      <c r="V12344" s="99"/>
      <c r="W12344" s="127"/>
      <c r="X12344" s="99"/>
      <c r="Y12344" s="127"/>
    </row>
    <row r="12345" spans="3:25" ht="19" hidden="1">
      <c r="C12345" s="933"/>
      <c r="D12345" s="933"/>
      <c r="E12345" s="19"/>
      <c r="I12345" s="100"/>
      <c r="M12345" s="100"/>
      <c r="Q12345" s="99"/>
      <c r="R12345" s="340"/>
      <c r="S12345" s="119"/>
      <c r="T12345" s="123"/>
      <c r="U12345" s="119"/>
      <c r="V12345" s="99"/>
      <c r="W12345" s="127"/>
      <c r="X12345" s="99"/>
      <c r="Y12345" s="127"/>
    </row>
    <row r="12346" spans="3:25" ht="19" hidden="1">
      <c r="C12346" s="933"/>
      <c r="D12346" s="933"/>
      <c r="E12346" s="19"/>
      <c r="I12346" s="100"/>
      <c r="M12346" s="100"/>
      <c r="Q12346" s="99"/>
      <c r="R12346" s="340"/>
      <c r="S12346" s="119"/>
      <c r="T12346" s="123"/>
      <c r="U12346" s="119"/>
      <c r="V12346" s="99"/>
      <c r="W12346" s="127"/>
      <c r="X12346" s="99"/>
      <c r="Y12346" s="127"/>
    </row>
    <row r="12347" spans="3:25" ht="19" hidden="1">
      <c r="C12347" s="933"/>
      <c r="D12347" s="933"/>
      <c r="E12347" s="19"/>
      <c r="I12347" s="100"/>
      <c r="M12347" s="100"/>
      <c r="Q12347" s="99"/>
      <c r="R12347" s="340"/>
      <c r="S12347" s="119"/>
      <c r="T12347" s="123"/>
      <c r="U12347" s="119"/>
      <c r="V12347" s="99"/>
      <c r="W12347" s="127"/>
      <c r="X12347" s="99"/>
      <c r="Y12347" s="127"/>
    </row>
    <row r="12348" spans="3:25" ht="19" hidden="1">
      <c r="C12348" s="933"/>
      <c r="D12348" s="933"/>
      <c r="E12348" s="19"/>
      <c r="I12348" s="100"/>
      <c r="M12348" s="100"/>
      <c r="Q12348" s="99"/>
      <c r="R12348" s="340"/>
      <c r="S12348" s="119"/>
      <c r="T12348" s="123"/>
      <c r="U12348" s="119"/>
      <c r="V12348" s="99"/>
      <c r="W12348" s="127"/>
      <c r="X12348" s="99"/>
      <c r="Y12348" s="127"/>
    </row>
    <row r="12349" spans="3:25" ht="19" hidden="1">
      <c r="C12349" s="933"/>
      <c r="D12349" s="933"/>
      <c r="E12349" s="19"/>
      <c r="I12349" s="100"/>
      <c r="M12349" s="100"/>
      <c r="Q12349" s="99"/>
      <c r="R12349" s="340"/>
      <c r="S12349" s="119"/>
      <c r="T12349" s="123"/>
      <c r="U12349" s="119"/>
      <c r="V12349" s="99"/>
      <c r="W12349" s="127"/>
      <c r="X12349" s="99"/>
      <c r="Y12349" s="127"/>
    </row>
    <row r="12350" spans="3:25" ht="19" hidden="1">
      <c r="C12350" s="933"/>
      <c r="D12350" s="933"/>
      <c r="E12350" s="19"/>
      <c r="I12350" s="100"/>
      <c r="M12350" s="100"/>
      <c r="Q12350" s="99"/>
      <c r="R12350" s="340"/>
      <c r="S12350" s="119"/>
      <c r="T12350" s="123"/>
      <c r="U12350" s="119"/>
      <c r="V12350" s="99"/>
      <c r="W12350" s="127"/>
      <c r="X12350" s="99"/>
      <c r="Y12350" s="127"/>
    </row>
    <row r="12351" spans="3:25" ht="19" hidden="1">
      <c r="C12351" s="933"/>
      <c r="D12351" s="933"/>
      <c r="E12351" s="19"/>
      <c r="I12351" s="100"/>
      <c r="M12351" s="100"/>
      <c r="Q12351" s="99"/>
      <c r="R12351" s="340"/>
      <c r="S12351" s="119"/>
      <c r="T12351" s="123"/>
      <c r="U12351" s="119"/>
      <c r="V12351" s="99"/>
      <c r="W12351" s="127"/>
      <c r="X12351" s="99"/>
      <c r="Y12351" s="127"/>
    </row>
    <row r="12352" spans="3:25" ht="19" hidden="1">
      <c r="C12352" s="933"/>
      <c r="D12352" s="933"/>
      <c r="E12352" s="19"/>
      <c r="I12352" s="100"/>
      <c r="M12352" s="100"/>
      <c r="Q12352" s="99"/>
      <c r="R12352" s="340"/>
      <c r="S12352" s="119"/>
      <c r="T12352" s="123"/>
      <c r="U12352" s="119"/>
      <c r="V12352" s="99"/>
      <c r="W12352" s="127"/>
      <c r="X12352" s="99"/>
      <c r="Y12352" s="127"/>
    </row>
    <row r="12353" spans="3:25" ht="19" hidden="1">
      <c r="C12353" s="933"/>
      <c r="D12353" s="933"/>
      <c r="E12353" s="19"/>
      <c r="I12353" s="100"/>
      <c r="M12353" s="100"/>
      <c r="Q12353" s="99"/>
      <c r="R12353" s="340"/>
      <c r="S12353" s="119"/>
      <c r="T12353" s="123"/>
      <c r="U12353" s="119"/>
      <c r="V12353" s="99"/>
      <c r="W12353" s="127"/>
      <c r="X12353" s="99"/>
      <c r="Y12353" s="127"/>
    </row>
    <row r="12354" spans="3:25" ht="19" hidden="1">
      <c r="C12354" s="933"/>
      <c r="D12354" s="933"/>
      <c r="E12354" s="19"/>
      <c r="I12354" s="100"/>
      <c r="M12354" s="100"/>
      <c r="Q12354" s="99"/>
      <c r="R12354" s="340"/>
      <c r="S12354" s="119"/>
      <c r="T12354" s="123"/>
      <c r="U12354" s="119"/>
      <c r="V12354" s="99"/>
      <c r="W12354" s="127"/>
      <c r="X12354" s="99"/>
      <c r="Y12354" s="127"/>
    </row>
    <row r="12355" spans="3:25" ht="19" hidden="1">
      <c r="C12355" s="933"/>
      <c r="D12355" s="933"/>
      <c r="E12355" s="19"/>
      <c r="I12355" s="100"/>
      <c r="M12355" s="100"/>
      <c r="Q12355" s="99"/>
      <c r="R12355" s="340"/>
      <c r="S12355" s="119"/>
      <c r="T12355" s="123"/>
      <c r="U12355" s="119"/>
      <c r="V12355" s="99"/>
      <c r="W12355" s="127"/>
      <c r="X12355" s="99"/>
      <c r="Y12355" s="127"/>
    </row>
    <row r="12356" spans="3:25" ht="19" hidden="1">
      <c r="C12356" s="933"/>
      <c r="D12356" s="933"/>
      <c r="E12356" s="19"/>
      <c r="I12356" s="100"/>
      <c r="M12356" s="100"/>
      <c r="Q12356" s="99"/>
      <c r="R12356" s="340"/>
      <c r="S12356" s="119"/>
      <c r="T12356" s="123"/>
      <c r="U12356" s="119"/>
      <c r="V12356" s="99"/>
      <c r="W12356" s="127"/>
      <c r="X12356" s="99"/>
      <c r="Y12356" s="127"/>
    </row>
    <row r="12357" spans="3:25" ht="19" hidden="1">
      <c r="C12357" s="933"/>
      <c r="D12357" s="933"/>
      <c r="E12357" s="19"/>
      <c r="I12357" s="100"/>
      <c r="M12357" s="100"/>
      <c r="Q12357" s="99"/>
      <c r="R12357" s="340"/>
      <c r="S12357" s="119"/>
      <c r="T12357" s="123"/>
      <c r="U12357" s="119"/>
      <c r="V12357" s="99"/>
      <c r="W12357" s="127"/>
      <c r="X12357" s="99"/>
      <c r="Y12357" s="127"/>
    </row>
    <row r="12358" spans="3:25" ht="19" hidden="1">
      <c r="C12358" s="933"/>
      <c r="D12358" s="933"/>
      <c r="E12358" s="19"/>
      <c r="I12358" s="100"/>
      <c r="M12358" s="100"/>
      <c r="Q12358" s="99"/>
      <c r="R12358" s="340"/>
      <c r="S12358" s="119"/>
      <c r="T12358" s="123"/>
      <c r="U12358" s="119"/>
      <c r="V12358" s="99"/>
      <c r="W12358" s="127"/>
      <c r="X12358" s="99"/>
      <c r="Y12358" s="127"/>
    </row>
    <row r="12359" spans="3:25" ht="19" hidden="1">
      <c r="C12359" s="933"/>
      <c r="D12359" s="933"/>
      <c r="E12359" s="19"/>
      <c r="I12359" s="100"/>
      <c r="M12359" s="100"/>
      <c r="Q12359" s="99"/>
      <c r="R12359" s="340"/>
      <c r="S12359" s="119"/>
      <c r="T12359" s="123"/>
      <c r="U12359" s="119"/>
      <c r="V12359" s="99"/>
      <c r="W12359" s="127"/>
      <c r="X12359" s="99"/>
      <c r="Y12359" s="127"/>
    </row>
    <row r="12360" spans="3:25" ht="19" hidden="1">
      <c r="C12360" s="933"/>
      <c r="D12360" s="933"/>
      <c r="E12360" s="19"/>
      <c r="I12360" s="100"/>
      <c r="M12360" s="100"/>
      <c r="Q12360" s="99"/>
      <c r="R12360" s="340"/>
      <c r="S12360" s="119"/>
      <c r="T12360" s="123"/>
      <c r="U12360" s="119"/>
      <c r="V12360" s="99"/>
      <c r="W12360" s="127"/>
      <c r="X12360" s="99"/>
      <c r="Y12360" s="127"/>
    </row>
    <row r="12361" spans="3:25" ht="19" hidden="1">
      <c r="C12361" s="933"/>
      <c r="D12361" s="933"/>
      <c r="E12361" s="19"/>
      <c r="I12361" s="100"/>
      <c r="M12361" s="100"/>
      <c r="Q12361" s="99"/>
      <c r="R12361" s="340"/>
      <c r="S12361" s="119"/>
      <c r="T12361" s="123"/>
      <c r="U12361" s="119"/>
      <c r="V12361" s="99"/>
      <c r="W12361" s="127"/>
      <c r="X12361" s="99"/>
      <c r="Y12361" s="127"/>
    </row>
    <row r="12362" spans="3:25" ht="19" hidden="1">
      <c r="C12362" s="933"/>
      <c r="D12362" s="933"/>
      <c r="E12362" s="19"/>
      <c r="I12362" s="100"/>
      <c r="M12362" s="100"/>
      <c r="Q12362" s="99"/>
      <c r="R12362" s="340"/>
      <c r="S12362" s="119"/>
      <c r="T12362" s="123"/>
      <c r="U12362" s="119"/>
      <c r="V12362" s="99"/>
      <c r="W12362" s="127"/>
      <c r="X12362" s="99"/>
      <c r="Y12362" s="127"/>
    </row>
    <row r="12363" spans="3:25" ht="19" hidden="1">
      <c r="C12363" s="933"/>
      <c r="D12363" s="933"/>
      <c r="E12363" s="19"/>
      <c r="I12363" s="100"/>
      <c r="M12363" s="100"/>
      <c r="Q12363" s="99"/>
      <c r="R12363" s="340"/>
      <c r="S12363" s="119"/>
      <c r="T12363" s="123"/>
      <c r="U12363" s="119"/>
      <c r="V12363" s="99"/>
      <c r="W12363" s="127"/>
      <c r="X12363" s="99"/>
      <c r="Y12363" s="127"/>
    </row>
    <row r="12364" spans="3:25" ht="19" hidden="1">
      <c r="C12364" s="933"/>
      <c r="D12364" s="933"/>
      <c r="E12364" s="19"/>
      <c r="I12364" s="100"/>
      <c r="M12364" s="100"/>
      <c r="Q12364" s="99"/>
      <c r="R12364" s="340"/>
      <c r="S12364" s="119"/>
      <c r="T12364" s="123"/>
      <c r="U12364" s="119"/>
      <c r="V12364" s="99"/>
      <c r="W12364" s="127"/>
      <c r="X12364" s="99"/>
      <c r="Y12364" s="127"/>
    </row>
    <row r="12365" spans="3:25" ht="19" hidden="1">
      <c r="C12365" s="933"/>
      <c r="D12365" s="933"/>
      <c r="E12365" s="19"/>
      <c r="I12365" s="100"/>
      <c r="M12365" s="100"/>
      <c r="Q12365" s="99"/>
      <c r="R12365" s="340"/>
      <c r="S12365" s="119"/>
      <c r="T12365" s="123"/>
      <c r="U12365" s="119"/>
      <c r="V12365" s="99"/>
      <c r="W12365" s="127"/>
      <c r="X12365" s="99"/>
      <c r="Y12365" s="127"/>
    </row>
    <row r="12366" spans="3:25" ht="19" hidden="1">
      <c r="C12366" s="933"/>
      <c r="D12366" s="933"/>
      <c r="E12366" s="19"/>
      <c r="I12366" s="100"/>
      <c r="M12366" s="100"/>
      <c r="Q12366" s="99"/>
      <c r="R12366" s="340"/>
      <c r="S12366" s="119"/>
      <c r="T12366" s="123"/>
      <c r="U12366" s="119"/>
      <c r="V12366" s="99"/>
      <c r="W12366" s="127"/>
      <c r="X12366" s="99"/>
      <c r="Y12366" s="127"/>
    </row>
    <row r="12367" spans="3:25" ht="19" hidden="1">
      <c r="C12367" s="933"/>
      <c r="D12367" s="933"/>
      <c r="E12367" s="19"/>
      <c r="I12367" s="100"/>
      <c r="M12367" s="100"/>
      <c r="Q12367" s="99"/>
      <c r="R12367" s="340"/>
      <c r="S12367" s="119"/>
      <c r="T12367" s="123"/>
      <c r="U12367" s="119"/>
      <c r="V12367" s="99"/>
      <c r="W12367" s="127"/>
      <c r="X12367" s="99"/>
      <c r="Y12367" s="127"/>
    </row>
    <row r="12368" spans="3:25" ht="19" hidden="1">
      <c r="C12368" s="933"/>
      <c r="D12368" s="933"/>
      <c r="E12368" s="19"/>
      <c r="I12368" s="100"/>
      <c r="M12368" s="100"/>
      <c r="Q12368" s="99"/>
      <c r="R12368" s="340"/>
      <c r="S12368" s="119"/>
      <c r="T12368" s="123"/>
      <c r="U12368" s="119"/>
      <c r="V12368" s="99"/>
      <c r="W12368" s="127"/>
      <c r="X12368" s="99"/>
      <c r="Y12368" s="127"/>
    </row>
    <row r="12369" spans="3:25" ht="19" hidden="1">
      <c r="C12369" s="933"/>
      <c r="D12369" s="933"/>
      <c r="E12369" s="19"/>
      <c r="I12369" s="100"/>
      <c r="M12369" s="100"/>
      <c r="Q12369" s="99"/>
      <c r="R12369" s="340"/>
      <c r="S12369" s="119"/>
      <c r="T12369" s="123"/>
      <c r="U12369" s="119"/>
      <c r="V12369" s="99"/>
      <c r="W12369" s="127"/>
      <c r="X12369" s="99"/>
      <c r="Y12369" s="127"/>
    </row>
    <row r="12370" spans="3:25" ht="19" hidden="1">
      <c r="C12370" s="933"/>
      <c r="D12370" s="933"/>
      <c r="E12370" s="19"/>
      <c r="I12370" s="100"/>
      <c r="M12370" s="100"/>
      <c r="Q12370" s="99"/>
      <c r="R12370" s="340"/>
      <c r="S12370" s="119"/>
      <c r="T12370" s="123"/>
      <c r="U12370" s="119"/>
      <c r="V12370" s="99"/>
      <c r="W12370" s="127"/>
      <c r="X12370" s="99"/>
      <c r="Y12370" s="127"/>
    </row>
    <row r="12371" spans="3:25" ht="19" hidden="1">
      <c r="C12371" s="933"/>
      <c r="D12371" s="933"/>
      <c r="E12371" s="19"/>
      <c r="I12371" s="100"/>
      <c r="M12371" s="100"/>
      <c r="Q12371" s="99"/>
      <c r="R12371" s="340"/>
      <c r="S12371" s="119"/>
      <c r="T12371" s="123"/>
      <c r="U12371" s="119"/>
      <c r="V12371" s="99"/>
      <c r="W12371" s="127"/>
      <c r="X12371" s="99"/>
      <c r="Y12371" s="127"/>
    </row>
    <row r="12372" spans="3:25" ht="19" hidden="1">
      <c r="C12372" s="933"/>
      <c r="D12372" s="933"/>
      <c r="E12372" s="19"/>
      <c r="I12372" s="100"/>
      <c r="M12372" s="100"/>
      <c r="Q12372" s="99"/>
      <c r="R12372" s="340"/>
      <c r="S12372" s="119"/>
      <c r="T12372" s="123"/>
      <c r="U12372" s="119"/>
      <c r="V12372" s="99"/>
      <c r="W12372" s="127"/>
      <c r="X12372" s="99"/>
      <c r="Y12372" s="127"/>
    </row>
    <row r="12373" spans="3:25" ht="19" hidden="1">
      <c r="C12373" s="933"/>
      <c r="D12373" s="933"/>
      <c r="E12373" s="19"/>
      <c r="I12373" s="100"/>
      <c r="M12373" s="100"/>
      <c r="Q12373" s="99"/>
      <c r="R12373" s="340"/>
      <c r="S12373" s="119"/>
      <c r="T12373" s="123"/>
      <c r="U12373" s="119"/>
      <c r="V12373" s="99"/>
      <c r="W12373" s="127"/>
      <c r="X12373" s="99"/>
      <c r="Y12373" s="127"/>
    </row>
    <row r="12374" spans="3:25" ht="19" hidden="1">
      <c r="C12374" s="933"/>
      <c r="D12374" s="933"/>
      <c r="E12374" s="19"/>
      <c r="I12374" s="100"/>
      <c r="M12374" s="100"/>
      <c r="Q12374" s="99"/>
      <c r="R12374" s="340"/>
      <c r="S12374" s="119"/>
      <c r="T12374" s="123"/>
      <c r="U12374" s="119"/>
      <c r="V12374" s="99"/>
      <c r="W12374" s="127"/>
      <c r="X12374" s="99"/>
      <c r="Y12374" s="127"/>
    </row>
    <row r="12375" spans="3:25" ht="19" hidden="1">
      <c r="C12375" s="933"/>
      <c r="D12375" s="933"/>
      <c r="E12375" s="19"/>
      <c r="I12375" s="100"/>
      <c r="M12375" s="100"/>
      <c r="Q12375" s="99"/>
      <c r="R12375" s="340"/>
      <c r="S12375" s="119"/>
      <c r="T12375" s="123"/>
      <c r="U12375" s="119"/>
      <c r="V12375" s="99"/>
      <c r="W12375" s="127"/>
      <c r="X12375" s="99"/>
      <c r="Y12375" s="127"/>
    </row>
    <row r="12376" spans="3:25" ht="19" hidden="1">
      <c r="C12376" s="933"/>
      <c r="D12376" s="933"/>
      <c r="E12376" s="19"/>
      <c r="I12376" s="100"/>
      <c r="M12376" s="100"/>
      <c r="Q12376" s="99"/>
      <c r="R12376" s="340"/>
      <c r="S12376" s="119"/>
      <c r="T12376" s="123"/>
      <c r="U12376" s="119"/>
      <c r="V12376" s="99"/>
      <c r="W12376" s="127"/>
      <c r="X12376" s="99"/>
      <c r="Y12376" s="127"/>
    </row>
    <row r="12377" spans="3:25" ht="19" hidden="1">
      <c r="C12377" s="933"/>
      <c r="D12377" s="933"/>
      <c r="E12377" s="19"/>
      <c r="I12377" s="100"/>
      <c r="M12377" s="100"/>
      <c r="Q12377" s="99"/>
      <c r="R12377" s="340"/>
      <c r="S12377" s="119"/>
      <c r="T12377" s="123"/>
      <c r="U12377" s="119"/>
      <c r="V12377" s="99"/>
      <c r="W12377" s="127"/>
      <c r="X12377" s="99"/>
      <c r="Y12377" s="127"/>
    </row>
    <row r="12378" spans="3:25" ht="19" hidden="1">
      <c r="C12378" s="933"/>
      <c r="D12378" s="933"/>
      <c r="E12378" s="19"/>
      <c r="I12378" s="100"/>
      <c r="M12378" s="100"/>
      <c r="Q12378" s="99"/>
      <c r="R12378" s="340"/>
      <c r="S12378" s="119"/>
      <c r="T12378" s="123"/>
      <c r="U12378" s="119"/>
      <c r="V12378" s="99"/>
      <c r="W12378" s="127"/>
      <c r="X12378" s="99"/>
      <c r="Y12378" s="127"/>
    </row>
    <row r="12379" spans="3:25" ht="19" hidden="1">
      <c r="C12379" s="933"/>
      <c r="D12379" s="933"/>
      <c r="E12379" s="19"/>
      <c r="I12379" s="100"/>
      <c r="M12379" s="100"/>
      <c r="Q12379" s="99"/>
      <c r="R12379" s="340"/>
      <c r="S12379" s="119"/>
      <c r="T12379" s="123"/>
      <c r="U12379" s="119"/>
      <c r="V12379" s="99"/>
      <c r="W12379" s="127"/>
      <c r="X12379" s="99"/>
      <c r="Y12379" s="127"/>
    </row>
    <row r="12380" spans="3:25" ht="19" hidden="1">
      <c r="C12380" s="933"/>
      <c r="D12380" s="933"/>
      <c r="E12380" s="19"/>
      <c r="I12380" s="100"/>
      <c r="M12380" s="100"/>
      <c r="Q12380" s="99"/>
      <c r="R12380" s="340"/>
      <c r="S12380" s="119"/>
      <c r="T12380" s="123"/>
      <c r="U12380" s="119"/>
      <c r="V12380" s="99"/>
      <c r="W12380" s="127"/>
      <c r="X12380" s="99"/>
      <c r="Y12380" s="127"/>
    </row>
    <row r="12381" spans="3:25" ht="19" hidden="1">
      <c r="C12381" s="933"/>
      <c r="D12381" s="933"/>
      <c r="E12381" s="19"/>
      <c r="I12381" s="100"/>
      <c r="M12381" s="100"/>
      <c r="Q12381" s="99"/>
      <c r="R12381" s="340"/>
      <c r="S12381" s="119"/>
      <c r="T12381" s="123"/>
      <c r="U12381" s="119"/>
      <c r="V12381" s="99"/>
      <c r="W12381" s="127"/>
      <c r="X12381" s="99"/>
      <c r="Y12381" s="127"/>
    </row>
    <row r="12382" spans="3:25" ht="19" hidden="1">
      <c r="C12382" s="933"/>
      <c r="D12382" s="933"/>
      <c r="E12382" s="19"/>
      <c r="I12382" s="100"/>
      <c r="M12382" s="100"/>
      <c r="Q12382" s="99"/>
      <c r="R12382" s="340"/>
      <c r="S12382" s="119"/>
      <c r="T12382" s="123"/>
      <c r="U12382" s="119"/>
      <c r="V12382" s="99"/>
      <c r="W12382" s="127"/>
      <c r="X12382" s="99"/>
      <c r="Y12382" s="127"/>
    </row>
    <row r="12383" spans="3:25" ht="19" hidden="1">
      <c r="C12383" s="933"/>
      <c r="D12383" s="933"/>
      <c r="E12383" s="19"/>
      <c r="I12383" s="100"/>
      <c r="M12383" s="100"/>
      <c r="Q12383" s="99"/>
      <c r="R12383" s="340"/>
      <c r="S12383" s="119"/>
      <c r="T12383" s="123"/>
      <c r="U12383" s="119"/>
      <c r="V12383" s="99"/>
      <c r="W12383" s="127"/>
      <c r="X12383" s="99"/>
      <c r="Y12383" s="127"/>
    </row>
    <row r="12384" spans="3:25" ht="19" hidden="1">
      <c r="C12384" s="933"/>
      <c r="D12384" s="933"/>
      <c r="E12384" s="19"/>
      <c r="I12384" s="100"/>
      <c r="M12384" s="100"/>
      <c r="Q12384" s="99"/>
      <c r="R12384" s="340"/>
      <c r="S12384" s="119"/>
      <c r="T12384" s="123"/>
      <c r="U12384" s="119"/>
      <c r="V12384" s="99"/>
      <c r="W12384" s="127"/>
      <c r="X12384" s="99"/>
      <c r="Y12384" s="127"/>
    </row>
    <row r="12385" spans="3:25" ht="19" hidden="1">
      <c r="C12385" s="933"/>
      <c r="D12385" s="933"/>
      <c r="E12385" s="19"/>
      <c r="I12385" s="100"/>
      <c r="M12385" s="100"/>
      <c r="Q12385" s="99"/>
      <c r="R12385" s="340"/>
      <c r="S12385" s="119"/>
      <c r="T12385" s="123"/>
      <c r="U12385" s="119"/>
      <c r="V12385" s="99"/>
      <c r="W12385" s="127"/>
      <c r="X12385" s="99"/>
      <c r="Y12385" s="127"/>
    </row>
    <row r="12386" spans="3:25" ht="19" hidden="1">
      <c r="C12386" s="933"/>
      <c r="D12386" s="933"/>
      <c r="E12386" s="19"/>
      <c r="I12386" s="100"/>
      <c r="M12386" s="100"/>
      <c r="Q12386" s="99"/>
      <c r="R12386" s="340"/>
      <c r="S12386" s="119"/>
      <c r="T12386" s="123"/>
      <c r="U12386" s="119"/>
      <c r="V12386" s="99"/>
      <c r="W12386" s="127"/>
      <c r="X12386" s="99"/>
      <c r="Y12386" s="127"/>
    </row>
    <row r="12387" spans="3:25" ht="19" hidden="1">
      <c r="C12387" s="933"/>
      <c r="D12387" s="933"/>
      <c r="E12387" s="19"/>
      <c r="I12387" s="100"/>
      <c r="M12387" s="100"/>
      <c r="Q12387" s="99"/>
      <c r="R12387" s="340"/>
      <c r="S12387" s="119"/>
      <c r="T12387" s="123"/>
      <c r="U12387" s="119"/>
      <c r="V12387" s="99"/>
      <c r="W12387" s="127"/>
      <c r="X12387" s="99"/>
      <c r="Y12387" s="127"/>
    </row>
    <row r="12388" spans="3:25" ht="19" hidden="1">
      <c r="C12388" s="933"/>
      <c r="D12388" s="933"/>
      <c r="E12388" s="19"/>
      <c r="I12388" s="100"/>
      <c r="M12388" s="100"/>
      <c r="Q12388" s="99"/>
      <c r="R12388" s="340"/>
      <c r="S12388" s="119"/>
      <c r="T12388" s="123"/>
      <c r="U12388" s="119"/>
      <c r="V12388" s="99"/>
      <c r="W12388" s="127"/>
      <c r="X12388" s="99"/>
      <c r="Y12388" s="127"/>
    </row>
    <row r="12389" spans="3:25" ht="19" hidden="1">
      <c r="C12389" s="933"/>
      <c r="D12389" s="933"/>
      <c r="E12389" s="19"/>
      <c r="I12389" s="100"/>
      <c r="M12389" s="100"/>
      <c r="Q12389" s="99"/>
      <c r="R12389" s="340"/>
      <c r="S12389" s="119"/>
      <c r="T12389" s="123"/>
      <c r="U12389" s="119"/>
      <c r="V12389" s="99"/>
      <c r="W12389" s="127"/>
      <c r="X12389" s="99"/>
      <c r="Y12389" s="127"/>
    </row>
    <row r="12390" spans="3:25" ht="19" hidden="1">
      <c r="C12390" s="933"/>
      <c r="D12390" s="933"/>
      <c r="E12390" s="19"/>
      <c r="I12390" s="100"/>
      <c r="M12390" s="100"/>
      <c r="Q12390" s="99"/>
      <c r="R12390" s="340"/>
      <c r="S12390" s="119"/>
      <c r="T12390" s="123"/>
      <c r="U12390" s="119"/>
      <c r="V12390" s="99"/>
      <c r="W12390" s="127"/>
      <c r="X12390" s="99"/>
      <c r="Y12390" s="127"/>
    </row>
    <row r="12391" spans="3:25" ht="19" hidden="1">
      <c r="C12391" s="933"/>
      <c r="D12391" s="933"/>
      <c r="E12391" s="19"/>
      <c r="I12391" s="100"/>
      <c r="M12391" s="100"/>
      <c r="Q12391" s="99"/>
      <c r="R12391" s="340"/>
      <c r="S12391" s="119"/>
      <c r="T12391" s="123"/>
      <c r="U12391" s="119"/>
      <c r="V12391" s="99"/>
      <c r="W12391" s="127"/>
      <c r="X12391" s="99"/>
      <c r="Y12391" s="127"/>
    </row>
    <row r="12392" spans="3:25" ht="19" hidden="1">
      <c r="C12392" s="933"/>
      <c r="D12392" s="933"/>
      <c r="E12392" s="19"/>
      <c r="I12392" s="100"/>
      <c r="M12392" s="100"/>
      <c r="Q12392" s="99"/>
      <c r="R12392" s="340"/>
      <c r="S12392" s="119"/>
      <c r="T12392" s="123"/>
      <c r="U12392" s="119"/>
      <c r="V12392" s="99"/>
      <c r="W12392" s="127"/>
      <c r="X12392" s="99"/>
      <c r="Y12392" s="127"/>
    </row>
    <row r="12393" spans="3:25" ht="19" hidden="1">
      <c r="C12393" s="933"/>
      <c r="D12393" s="933"/>
      <c r="E12393" s="19"/>
      <c r="I12393" s="100"/>
      <c r="M12393" s="100"/>
      <c r="Q12393" s="99"/>
      <c r="R12393" s="340"/>
      <c r="S12393" s="119"/>
      <c r="T12393" s="123"/>
      <c r="U12393" s="119"/>
      <c r="V12393" s="99"/>
      <c r="W12393" s="127"/>
      <c r="X12393" s="99"/>
      <c r="Y12393" s="127"/>
    </row>
    <row r="12394" spans="3:25" ht="19" hidden="1">
      <c r="C12394" s="933"/>
      <c r="D12394" s="933"/>
      <c r="E12394" s="19"/>
      <c r="I12394" s="100"/>
      <c r="M12394" s="100"/>
      <c r="Q12394" s="99"/>
      <c r="R12394" s="340"/>
      <c r="S12394" s="119"/>
      <c r="T12394" s="123"/>
      <c r="U12394" s="119"/>
      <c r="V12394" s="99"/>
      <c r="W12394" s="127"/>
      <c r="X12394" s="99"/>
      <c r="Y12394" s="127"/>
    </row>
    <row r="12395" spans="3:25" ht="19" hidden="1">
      <c r="C12395" s="933"/>
      <c r="D12395" s="933"/>
      <c r="E12395" s="19"/>
      <c r="I12395" s="100"/>
      <c r="M12395" s="100"/>
      <c r="Q12395" s="99"/>
      <c r="R12395" s="340"/>
      <c r="S12395" s="119"/>
      <c r="T12395" s="123"/>
      <c r="U12395" s="119"/>
      <c r="V12395" s="99"/>
      <c r="W12395" s="127"/>
      <c r="X12395" s="99"/>
      <c r="Y12395" s="127"/>
    </row>
    <row r="12396" spans="3:25" ht="19" hidden="1">
      <c r="C12396" s="933"/>
      <c r="D12396" s="933"/>
      <c r="E12396" s="19"/>
      <c r="I12396" s="100"/>
      <c r="M12396" s="100"/>
      <c r="Q12396" s="99"/>
      <c r="R12396" s="340"/>
      <c r="S12396" s="119"/>
      <c r="T12396" s="123"/>
      <c r="U12396" s="119"/>
      <c r="V12396" s="99"/>
      <c r="W12396" s="127"/>
      <c r="X12396" s="99"/>
      <c r="Y12396" s="127"/>
    </row>
    <row r="12397" spans="3:25" ht="19" hidden="1">
      <c r="C12397" s="933"/>
      <c r="D12397" s="933"/>
      <c r="E12397" s="19"/>
      <c r="I12397" s="100"/>
      <c r="M12397" s="100"/>
      <c r="Q12397" s="99"/>
      <c r="R12397" s="340"/>
      <c r="S12397" s="119"/>
      <c r="T12397" s="123"/>
      <c r="U12397" s="119"/>
      <c r="V12397" s="99"/>
      <c r="W12397" s="127"/>
      <c r="X12397" s="99"/>
      <c r="Y12397" s="127"/>
    </row>
    <row r="12398" spans="3:25" ht="19" hidden="1">
      <c r="C12398" s="933"/>
      <c r="D12398" s="933"/>
      <c r="E12398" s="19"/>
      <c r="I12398" s="100"/>
      <c r="M12398" s="100"/>
      <c r="Q12398" s="99"/>
      <c r="R12398" s="340"/>
      <c r="S12398" s="119"/>
      <c r="T12398" s="123"/>
      <c r="U12398" s="119"/>
      <c r="V12398" s="99"/>
      <c r="W12398" s="127"/>
      <c r="X12398" s="99"/>
      <c r="Y12398" s="127"/>
    </row>
    <row r="12399" spans="3:25" ht="19" hidden="1">
      <c r="C12399" s="933"/>
      <c r="D12399" s="933"/>
      <c r="E12399" s="19"/>
      <c r="I12399" s="100"/>
      <c r="M12399" s="100"/>
      <c r="Q12399" s="99"/>
      <c r="R12399" s="340"/>
      <c r="S12399" s="119"/>
      <c r="T12399" s="123"/>
      <c r="U12399" s="119"/>
      <c r="V12399" s="99"/>
      <c r="W12399" s="127"/>
      <c r="X12399" s="99"/>
      <c r="Y12399" s="127"/>
    </row>
    <row r="12400" spans="3:25" ht="19" hidden="1">
      <c r="C12400" s="933"/>
      <c r="D12400" s="933"/>
      <c r="E12400" s="19"/>
      <c r="I12400" s="100"/>
      <c r="M12400" s="100"/>
      <c r="Q12400" s="99"/>
      <c r="R12400" s="340"/>
      <c r="S12400" s="119"/>
      <c r="T12400" s="123"/>
      <c r="U12400" s="119"/>
      <c r="V12400" s="99"/>
      <c r="W12400" s="127"/>
      <c r="X12400" s="99"/>
      <c r="Y12400" s="127"/>
    </row>
    <row r="12401" spans="3:25" ht="19" hidden="1">
      <c r="C12401" s="933"/>
      <c r="D12401" s="933"/>
      <c r="E12401" s="19"/>
      <c r="I12401" s="100"/>
      <c r="M12401" s="100"/>
      <c r="Q12401" s="99"/>
      <c r="R12401" s="340"/>
      <c r="S12401" s="119"/>
      <c r="T12401" s="123"/>
      <c r="U12401" s="119"/>
      <c r="V12401" s="99"/>
      <c r="W12401" s="127"/>
      <c r="X12401" s="99"/>
      <c r="Y12401" s="127"/>
    </row>
    <row r="12402" spans="3:25" ht="19" hidden="1">
      <c r="C12402" s="933"/>
      <c r="D12402" s="933"/>
      <c r="E12402" s="19"/>
      <c r="I12402" s="100"/>
      <c r="M12402" s="100"/>
      <c r="Q12402" s="99"/>
      <c r="R12402" s="340"/>
      <c r="S12402" s="119"/>
      <c r="T12402" s="123"/>
      <c r="U12402" s="119"/>
      <c r="V12402" s="99"/>
      <c r="W12402" s="127"/>
      <c r="X12402" s="99"/>
      <c r="Y12402" s="127"/>
    </row>
    <row r="12403" spans="3:25" ht="19" hidden="1">
      <c r="C12403" s="933"/>
      <c r="D12403" s="933"/>
      <c r="E12403" s="19"/>
      <c r="I12403" s="100"/>
      <c r="M12403" s="100"/>
      <c r="Q12403" s="99"/>
      <c r="R12403" s="340"/>
      <c r="S12403" s="119"/>
      <c r="T12403" s="123"/>
      <c r="U12403" s="119"/>
      <c r="V12403" s="99"/>
      <c r="W12403" s="127"/>
      <c r="X12403" s="99"/>
      <c r="Y12403" s="127"/>
    </row>
    <row r="12404" spans="3:25" ht="19" hidden="1">
      <c r="C12404" s="933"/>
      <c r="D12404" s="933"/>
      <c r="E12404" s="19"/>
      <c r="I12404" s="100"/>
      <c r="M12404" s="100"/>
      <c r="Q12404" s="99"/>
      <c r="R12404" s="340"/>
      <c r="S12404" s="119"/>
      <c r="T12404" s="123"/>
      <c r="U12404" s="119"/>
      <c r="V12404" s="99"/>
      <c r="W12404" s="127"/>
      <c r="X12404" s="99"/>
      <c r="Y12404" s="127"/>
    </row>
    <row r="12405" spans="3:25" ht="19" hidden="1">
      <c r="C12405" s="933"/>
      <c r="D12405" s="933"/>
      <c r="E12405" s="19"/>
      <c r="I12405" s="100"/>
      <c r="M12405" s="100"/>
      <c r="Q12405" s="99"/>
      <c r="R12405" s="340"/>
      <c r="S12405" s="119"/>
      <c r="T12405" s="123"/>
      <c r="U12405" s="119"/>
      <c r="V12405" s="99"/>
      <c r="W12405" s="127"/>
      <c r="X12405" s="99"/>
      <c r="Y12405" s="127"/>
    </row>
    <row r="12406" spans="3:25" ht="19" hidden="1">
      <c r="C12406" s="933"/>
      <c r="D12406" s="933"/>
      <c r="E12406" s="19"/>
      <c r="I12406" s="100"/>
      <c r="M12406" s="100"/>
      <c r="Q12406" s="99"/>
      <c r="R12406" s="340"/>
      <c r="S12406" s="119"/>
      <c r="T12406" s="123"/>
      <c r="U12406" s="119"/>
      <c r="V12406" s="99"/>
      <c r="W12406" s="127"/>
      <c r="X12406" s="99"/>
      <c r="Y12406" s="127"/>
    </row>
    <row r="12407" spans="3:25" ht="19" hidden="1">
      <c r="C12407" s="933"/>
      <c r="D12407" s="933"/>
      <c r="E12407" s="19"/>
      <c r="I12407" s="100"/>
      <c r="M12407" s="100"/>
      <c r="Q12407" s="99"/>
      <c r="R12407" s="340"/>
      <c r="S12407" s="119"/>
      <c r="T12407" s="123"/>
      <c r="U12407" s="119"/>
      <c r="V12407" s="99"/>
      <c r="W12407" s="127"/>
      <c r="X12407" s="99"/>
      <c r="Y12407" s="127"/>
    </row>
    <row r="12408" spans="3:25" ht="19" hidden="1">
      <c r="C12408" s="933"/>
      <c r="D12408" s="933"/>
      <c r="E12408" s="19"/>
      <c r="I12408" s="100"/>
      <c r="M12408" s="100"/>
      <c r="Q12408" s="99"/>
      <c r="R12408" s="340"/>
      <c r="S12408" s="119"/>
      <c r="T12408" s="123"/>
      <c r="U12408" s="119"/>
      <c r="V12408" s="99"/>
      <c r="W12408" s="127"/>
      <c r="X12408" s="99"/>
      <c r="Y12408" s="127"/>
    </row>
    <row r="12409" spans="3:25" ht="19" hidden="1">
      <c r="C12409" s="933"/>
      <c r="D12409" s="933"/>
      <c r="E12409" s="19"/>
      <c r="I12409" s="100"/>
      <c r="M12409" s="100"/>
      <c r="Q12409" s="99"/>
      <c r="R12409" s="340"/>
      <c r="S12409" s="119"/>
      <c r="T12409" s="123"/>
      <c r="U12409" s="119"/>
      <c r="V12409" s="99"/>
      <c r="W12409" s="127"/>
      <c r="X12409" s="99"/>
      <c r="Y12409" s="127"/>
    </row>
    <row r="12410" spans="3:25" ht="19" hidden="1">
      <c r="C12410" s="933"/>
      <c r="D12410" s="933"/>
      <c r="E12410" s="19"/>
      <c r="I12410" s="100"/>
      <c r="M12410" s="100"/>
      <c r="Q12410" s="99"/>
      <c r="R12410" s="340"/>
      <c r="S12410" s="119"/>
      <c r="T12410" s="123"/>
      <c r="U12410" s="119"/>
      <c r="V12410" s="99"/>
      <c r="W12410" s="127"/>
      <c r="X12410" s="99"/>
      <c r="Y12410" s="127"/>
    </row>
    <row r="12411" spans="3:25" ht="19" hidden="1">
      <c r="C12411" s="933"/>
      <c r="D12411" s="933"/>
      <c r="E12411" s="19"/>
      <c r="I12411" s="100"/>
      <c r="M12411" s="100"/>
      <c r="Q12411" s="99"/>
      <c r="R12411" s="340"/>
      <c r="S12411" s="119"/>
      <c r="T12411" s="123"/>
      <c r="U12411" s="119"/>
      <c r="V12411" s="99"/>
      <c r="W12411" s="127"/>
      <c r="X12411" s="99"/>
      <c r="Y12411" s="127"/>
    </row>
    <row r="12412" spans="3:25" ht="19" hidden="1">
      <c r="C12412" s="933"/>
      <c r="D12412" s="933"/>
      <c r="E12412" s="19"/>
      <c r="I12412" s="100"/>
      <c r="M12412" s="100"/>
      <c r="Q12412" s="99"/>
      <c r="R12412" s="340"/>
      <c r="S12412" s="119"/>
      <c r="T12412" s="123"/>
      <c r="U12412" s="119"/>
      <c r="V12412" s="99"/>
      <c r="W12412" s="127"/>
      <c r="X12412" s="99"/>
      <c r="Y12412" s="127"/>
    </row>
    <row r="12413" spans="3:25" ht="19" hidden="1">
      <c r="C12413" s="933"/>
      <c r="D12413" s="933"/>
      <c r="E12413" s="19"/>
      <c r="I12413" s="100"/>
      <c r="M12413" s="100"/>
      <c r="Q12413" s="99"/>
      <c r="R12413" s="340"/>
      <c r="S12413" s="119"/>
      <c r="T12413" s="123"/>
      <c r="U12413" s="119"/>
      <c r="V12413" s="99"/>
      <c r="W12413" s="127"/>
      <c r="X12413" s="99"/>
      <c r="Y12413" s="127"/>
    </row>
    <row r="12414" spans="3:25" ht="19" hidden="1">
      <c r="C12414" s="933"/>
      <c r="D12414" s="933"/>
      <c r="E12414" s="19"/>
      <c r="I12414" s="100"/>
      <c r="M12414" s="100"/>
      <c r="Q12414" s="99"/>
      <c r="R12414" s="340"/>
      <c r="S12414" s="119"/>
      <c r="T12414" s="123"/>
      <c r="U12414" s="119"/>
      <c r="V12414" s="99"/>
      <c r="W12414" s="127"/>
      <c r="X12414" s="99"/>
      <c r="Y12414" s="127"/>
    </row>
    <row r="12415" spans="3:25" ht="19" hidden="1">
      <c r="C12415" s="933"/>
      <c r="D12415" s="933"/>
      <c r="E12415" s="19"/>
      <c r="I12415" s="100"/>
      <c r="M12415" s="100"/>
      <c r="Q12415" s="99"/>
      <c r="R12415" s="340"/>
      <c r="S12415" s="119"/>
      <c r="T12415" s="123"/>
      <c r="U12415" s="119"/>
      <c r="V12415" s="99"/>
      <c r="W12415" s="127"/>
      <c r="X12415" s="99"/>
      <c r="Y12415" s="127"/>
    </row>
    <row r="12416" spans="3:25" ht="19" hidden="1">
      <c r="C12416" s="933"/>
      <c r="D12416" s="933"/>
      <c r="E12416" s="19"/>
      <c r="I12416" s="100"/>
      <c r="M12416" s="100"/>
      <c r="Q12416" s="99"/>
      <c r="R12416" s="340"/>
      <c r="S12416" s="119"/>
      <c r="T12416" s="123"/>
      <c r="U12416" s="119"/>
      <c r="V12416" s="99"/>
      <c r="W12416" s="127"/>
      <c r="X12416" s="99"/>
      <c r="Y12416" s="127"/>
    </row>
    <row r="12417" spans="3:25" ht="19" hidden="1">
      <c r="C12417" s="933"/>
      <c r="D12417" s="933"/>
      <c r="E12417" s="19"/>
      <c r="I12417" s="100"/>
      <c r="M12417" s="100"/>
      <c r="Q12417" s="99"/>
      <c r="R12417" s="340"/>
      <c r="S12417" s="119"/>
      <c r="T12417" s="123"/>
      <c r="U12417" s="119"/>
      <c r="V12417" s="99"/>
      <c r="W12417" s="127"/>
      <c r="X12417" s="99"/>
      <c r="Y12417" s="127"/>
    </row>
    <row r="12418" spans="3:25" ht="19" hidden="1">
      <c r="C12418" s="933"/>
      <c r="D12418" s="933"/>
      <c r="E12418" s="19"/>
      <c r="I12418" s="100"/>
      <c r="M12418" s="100"/>
      <c r="Q12418" s="99"/>
      <c r="R12418" s="340"/>
      <c r="S12418" s="119"/>
      <c r="T12418" s="123"/>
      <c r="U12418" s="119"/>
      <c r="V12418" s="99"/>
      <c r="W12418" s="127"/>
      <c r="X12418" s="99"/>
      <c r="Y12418" s="127"/>
    </row>
    <row r="12419" spans="3:25" ht="19" hidden="1">
      <c r="C12419" s="933"/>
      <c r="D12419" s="933"/>
      <c r="E12419" s="19"/>
      <c r="I12419" s="100"/>
      <c r="M12419" s="100"/>
      <c r="Q12419" s="99"/>
      <c r="R12419" s="340"/>
      <c r="S12419" s="119"/>
      <c r="T12419" s="123"/>
      <c r="U12419" s="119"/>
      <c r="V12419" s="99"/>
      <c r="W12419" s="127"/>
      <c r="X12419" s="99"/>
      <c r="Y12419" s="127"/>
    </row>
    <row r="12420" spans="3:25" ht="19" hidden="1">
      <c r="C12420" s="933"/>
      <c r="D12420" s="933"/>
      <c r="E12420" s="19"/>
      <c r="I12420" s="100"/>
      <c r="M12420" s="100"/>
      <c r="Q12420" s="99"/>
      <c r="R12420" s="340"/>
      <c r="S12420" s="119"/>
      <c r="T12420" s="123"/>
      <c r="U12420" s="119"/>
      <c r="V12420" s="99"/>
      <c r="W12420" s="127"/>
      <c r="X12420" s="99"/>
      <c r="Y12420" s="127"/>
    </row>
    <row r="12421" spans="3:25" ht="19" hidden="1">
      <c r="C12421" s="933"/>
      <c r="D12421" s="933"/>
      <c r="E12421" s="19"/>
      <c r="I12421" s="100"/>
      <c r="M12421" s="100"/>
      <c r="Q12421" s="99"/>
      <c r="R12421" s="340"/>
      <c r="S12421" s="119"/>
      <c r="T12421" s="123"/>
      <c r="U12421" s="119"/>
      <c r="V12421" s="99"/>
      <c r="W12421" s="127"/>
      <c r="X12421" s="99"/>
      <c r="Y12421" s="127"/>
    </row>
    <row r="12422" spans="3:25" ht="19" hidden="1">
      <c r="C12422" s="933"/>
      <c r="D12422" s="933"/>
      <c r="E12422" s="19"/>
      <c r="I12422" s="100"/>
      <c r="M12422" s="100"/>
      <c r="Q12422" s="99"/>
      <c r="R12422" s="340"/>
      <c r="S12422" s="119"/>
      <c r="T12422" s="123"/>
      <c r="U12422" s="119"/>
      <c r="V12422" s="99"/>
      <c r="W12422" s="127"/>
      <c r="X12422" s="99"/>
      <c r="Y12422" s="127"/>
    </row>
    <row r="12423" spans="3:25" ht="19" hidden="1">
      <c r="C12423" s="933"/>
      <c r="D12423" s="933"/>
      <c r="E12423" s="19"/>
      <c r="I12423" s="100"/>
      <c r="M12423" s="100"/>
      <c r="Q12423" s="99"/>
      <c r="R12423" s="340"/>
      <c r="S12423" s="119"/>
      <c r="T12423" s="123"/>
      <c r="U12423" s="119"/>
      <c r="V12423" s="99"/>
      <c r="W12423" s="127"/>
      <c r="X12423" s="99"/>
      <c r="Y12423" s="127"/>
    </row>
    <row r="12424" spans="3:25" ht="19" hidden="1">
      <c r="C12424" s="933"/>
      <c r="D12424" s="933"/>
      <c r="E12424" s="19"/>
      <c r="I12424" s="100"/>
      <c r="M12424" s="100"/>
      <c r="Q12424" s="99"/>
      <c r="R12424" s="340"/>
      <c r="S12424" s="119"/>
      <c r="T12424" s="123"/>
      <c r="U12424" s="119"/>
      <c r="V12424" s="99"/>
      <c r="W12424" s="127"/>
      <c r="X12424" s="99"/>
      <c r="Y12424" s="127"/>
    </row>
    <row r="12425" spans="3:25" ht="19" hidden="1">
      <c r="C12425" s="933"/>
      <c r="D12425" s="933"/>
      <c r="E12425" s="19"/>
      <c r="I12425" s="100"/>
      <c r="M12425" s="100"/>
      <c r="Q12425" s="99"/>
      <c r="R12425" s="340"/>
      <c r="S12425" s="119"/>
      <c r="T12425" s="123"/>
      <c r="U12425" s="119"/>
      <c r="V12425" s="99"/>
      <c r="W12425" s="127"/>
      <c r="X12425" s="99"/>
      <c r="Y12425" s="127"/>
    </row>
    <row r="12426" spans="3:25" ht="19" hidden="1">
      <c r="C12426" s="933"/>
      <c r="D12426" s="933"/>
      <c r="E12426" s="19"/>
      <c r="I12426" s="100"/>
      <c r="M12426" s="100"/>
      <c r="Q12426" s="99"/>
      <c r="R12426" s="340"/>
      <c r="S12426" s="119"/>
      <c r="T12426" s="123"/>
      <c r="U12426" s="119"/>
      <c r="V12426" s="99"/>
      <c r="W12426" s="127"/>
      <c r="X12426" s="99"/>
      <c r="Y12426" s="127"/>
    </row>
    <row r="12427" spans="3:25" ht="19" hidden="1">
      <c r="C12427" s="933"/>
      <c r="D12427" s="933"/>
      <c r="E12427" s="19"/>
      <c r="I12427" s="100"/>
      <c r="M12427" s="100"/>
      <c r="Q12427" s="99"/>
      <c r="R12427" s="340"/>
      <c r="S12427" s="119"/>
      <c r="T12427" s="123"/>
      <c r="U12427" s="119"/>
      <c r="V12427" s="99"/>
      <c r="W12427" s="127"/>
      <c r="X12427" s="99"/>
      <c r="Y12427" s="127"/>
    </row>
    <row r="12428" spans="3:25" ht="19" hidden="1">
      <c r="C12428" s="933"/>
      <c r="D12428" s="933"/>
      <c r="E12428" s="19"/>
      <c r="I12428" s="100"/>
      <c r="M12428" s="100"/>
      <c r="Q12428" s="99"/>
      <c r="R12428" s="340"/>
      <c r="S12428" s="119"/>
      <c r="T12428" s="123"/>
      <c r="U12428" s="119"/>
      <c r="V12428" s="99"/>
      <c r="W12428" s="127"/>
      <c r="X12428" s="99"/>
      <c r="Y12428" s="127"/>
    </row>
    <row r="12429" spans="3:25" ht="19" hidden="1">
      <c r="C12429" s="933"/>
      <c r="D12429" s="933"/>
      <c r="E12429" s="19"/>
      <c r="I12429" s="100"/>
      <c r="M12429" s="100"/>
      <c r="Q12429" s="99"/>
      <c r="R12429" s="340"/>
      <c r="S12429" s="119"/>
      <c r="T12429" s="123"/>
      <c r="U12429" s="119"/>
      <c r="V12429" s="99"/>
      <c r="W12429" s="127"/>
      <c r="X12429" s="99"/>
      <c r="Y12429" s="127"/>
    </row>
    <row r="12430" spans="3:25" ht="19" hidden="1">
      <c r="C12430" s="933"/>
      <c r="D12430" s="933"/>
      <c r="E12430" s="19"/>
      <c r="I12430" s="100"/>
      <c r="M12430" s="100"/>
      <c r="Q12430" s="99"/>
      <c r="R12430" s="340"/>
      <c r="S12430" s="119"/>
      <c r="T12430" s="123"/>
      <c r="U12430" s="119"/>
      <c r="V12430" s="99"/>
      <c r="W12430" s="127"/>
      <c r="X12430" s="99"/>
      <c r="Y12430" s="127"/>
    </row>
    <row r="12431" spans="3:25" ht="19" hidden="1">
      <c r="C12431" s="933"/>
      <c r="D12431" s="933"/>
      <c r="E12431" s="19"/>
      <c r="I12431" s="100"/>
      <c r="M12431" s="100"/>
      <c r="Q12431" s="99"/>
      <c r="R12431" s="340"/>
      <c r="S12431" s="119"/>
      <c r="T12431" s="123"/>
      <c r="U12431" s="119"/>
      <c r="V12431" s="99"/>
      <c r="W12431" s="127"/>
      <c r="X12431" s="99"/>
      <c r="Y12431" s="127"/>
    </row>
    <row r="12432" spans="3:25" ht="19" hidden="1">
      <c r="C12432" s="933"/>
      <c r="D12432" s="933"/>
      <c r="E12432" s="19"/>
      <c r="I12432" s="100"/>
      <c r="M12432" s="100"/>
      <c r="Q12432" s="99"/>
      <c r="R12432" s="340"/>
      <c r="S12432" s="119"/>
      <c r="T12432" s="123"/>
      <c r="U12432" s="119"/>
      <c r="V12432" s="99"/>
      <c r="W12432" s="127"/>
      <c r="X12432" s="99"/>
      <c r="Y12432" s="127"/>
    </row>
    <row r="12433" spans="3:25" ht="19" hidden="1">
      <c r="C12433" s="933"/>
      <c r="D12433" s="933"/>
      <c r="E12433" s="19"/>
      <c r="I12433" s="100"/>
      <c r="M12433" s="100"/>
      <c r="Q12433" s="99"/>
      <c r="R12433" s="340"/>
      <c r="S12433" s="119"/>
      <c r="T12433" s="123"/>
      <c r="U12433" s="119"/>
      <c r="V12433" s="99"/>
      <c r="W12433" s="127"/>
      <c r="X12433" s="99"/>
      <c r="Y12433" s="127"/>
    </row>
    <row r="12434" spans="3:25" ht="19" hidden="1">
      <c r="C12434" s="933"/>
      <c r="D12434" s="933"/>
      <c r="E12434" s="19"/>
      <c r="I12434" s="100"/>
      <c r="M12434" s="100"/>
      <c r="Q12434" s="99"/>
      <c r="R12434" s="340"/>
      <c r="S12434" s="119"/>
      <c r="T12434" s="123"/>
      <c r="U12434" s="119"/>
      <c r="V12434" s="99"/>
      <c r="W12434" s="127"/>
      <c r="X12434" s="99"/>
      <c r="Y12434" s="127"/>
    </row>
    <row r="12435" spans="3:25" ht="19" hidden="1">
      <c r="C12435" s="933"/>
      <c r="D12435" s="933"/>
      <c r="E12435" s="19"/>
      <c r="I12435" s="100"/>
      <c r="M12435" s="100"/>
      <c r="Q12435" s="99"/>
      <c r="R12435" s="340"/>
      <c r="S12435" s="119"/>
      <c r="T12435" s="123"/>
      <c r="U12435" s="119"/>
      <c r="V12435" s="99"/>
      <c r="W12435" s="127"/>
      <c r="X12435" s="99"/>
      <c r="Y12435" s="127"/>
    </row>
    <row r="12436" spans="3:25" ht="19" hidden="1">
      <c r="C12436" s="933"/>
      <c r="D12436" s="933"/>
      <c r="E12436" s="19"/>
      <c r="I12436" s="100"/>
      <c r="M12436" s="100"/>
      <c r="Q12436" s="99"/>
      <c r="R12436" s="340"/>
      <c r="S12436" s="119"/>
      <c r="T12436" s="123"/>
      <c r="U12436" s="119"/>
      <c r="V12436" s="99"/>
      <c r="W12436" s="127"/>
      <c r="X12436" s="99"/>
      <c r="Y12436" s="127"/>
    </row>
    <row r="12437" spans="3:25" ht="19" hidden="1">
      <c r="C12437" s="933"/>
      <c r="D12437" s="933"/>
      <c r="E12437" s="19"/>
      <c r="I12437" s="100"/>
      <c r="M12437" s="100"/>
      <c r="Q12437" s="99"/>
      <c r="R12437" s="340"/>
      <c r="S12437" s="119"/>
      <c r="T12437" s="123"/>
      <c r="U12437" s="119"/>
      <c r="V12437" s="99"/>
      <c r="W12437" s="127"/>
      <c r="X12437" s="99"/>
      <c r="Y12437" s="127"/>
    </row>
    <row r="12438" spans="3:25" ht="19" hidden="1">
      <c r="C12438" s="933"/>
      <c r="D12438" s="933"/>
      <c r="E12438" s="19"/>
      <c r="I12438" s="100"/>
      <c r="M12438" s="100"/>
      <c r="Q12438" s="99"/>
      <c r="R12438" s="340"/>
      <c r="S12438" s="119"/>
      <c r="T12438" s="123"/>
      <c r="U12438" s="119"/>
      <c r="V12438" s="99"/>
      <c r="W12438" s="127"/>
      <c r="X12438" s="99"/>
      <c r="Y12438" s="127"/>
    </row>
    <row r="12439" spans="3:25" ht="19" hidden="1">
      <c r="C12439" s="933"/>
      <c r="D12439" s="933"/>
      <c r="E12439" s="19"/>
      <c r="I12439" s="100"/>
      <c r="M12439" s="100"/>
      <c r="Q12439" s="99"/>
      <c r="R12439" s="340"/>
      <c r="S12439" s="119"/>
      <c r="T12439" s="123"/>
      <c r="U12439" s="119"/>
      <c r="V12439" s="99"/>
      <c r="W12439" s="127"/>
      <c r="X12439" s="99"/>
      <c r="Y12439" s="127"/>
    </row>
    <row r="12440" spans="3:25" ht="19" hidden="1">
      <c r="C12440" s="933"/>
      <c r="D12440" s="933"/>
      <c r="E12440" s="19"/>
      <c r="I12440" s="100"/>
      <c r="M12440" s="100"/>
      <c r="Q12440" s="99"/>
      <c r="R12440" s="340"/>
      <c r="S12440" s="119"/>
      <c r="T12440" s="123"/>
      <c r="U12440" s="119"/>
      <c r="V12440" s="99"/>
      <c r="W12440" s="127"/>
      <c r="X12440" s="99"/>
      <c r="Y12440" s="127"/>
    </row>
    <row r="12441" spans="3:25" ht="19" hidden="1">
      <c r="C12441" s="933"/>
      <c r="D12441" s="933"/>
      <c r="E12441" s="19"/>
      <c r="I12441" s="100"/>
      <c r="M12441" s="100"/>
      <c r="Q12441" s="99"/>
      <c r="R12441" s="340"/>
      <c r="S12441" s="119"/>
      <c r="T12441" s="123"/>
      <c r="U12441" s="119"/>
      <c r="V12441" s="99"/>
      <c r="W12441" s="127"/>
      <c r="X12441" s="99"/>
      <c r="Y12441" s="127"/>
    </row>
    <row r="12442" spans="3:25" ht="19" hidden="1">
      <c r="C12442" s="933"/>
      <c r="D12442" s="933"/>
      <c r="E12442" s="19"/>
      <c r="I12442" s="100"/>
      <c r="M12442" s="100"/>
      <c r="Q12442" s="99"/>
      <c r="R12442" s="340"/>
      <c r="S12442" s="119"/>
      <c r="T12442" s="123"/>
      <c r="U12442" s="119"/>
      <c r="V12442" s="99"/>
      <c r="W12442" s="127"/>
      <c r="X12442" s="99"/>
      <c r="Y12442" s="127"/>
    </row>
    <row r="12443" spans="3:25" ht="19" hidden="1">
      <c r="C12443" s="933"/>
      <c r="D12443" s="933"/>
      <c r="E12443" s="19"/>
      <c r="I12443" s="100"/>
      <c r="M12443" s="100"/>
      <c r="Q12443" s="99"/>
      <c r="R12443" s="340"/>
      <c r="S12443" s="119"/>
      <c r="T12443" s="123"/>
      <c r="U12443" s="119"/>
      <c r="V12443" s="99"/>
      <c r="W12443" s="127"/>
      <c r="X12443" s="99"/>
      <c r="Y12443" s="127"/>
    </row>
    <row r="12444" spans="3:25" ht="19" hidden="1">
      <c r="C12444" s="933"/>
      <c r="D12444" s="933"/>
      <c r="E12444" s="19"/>
      <c r="I12444" s="100"/>
      <c r="M12444" s="100"/>
      <c r="Q12444" s="99"/>
      <c r="R12444" s="340"/>
      <c r="S12444" s="119"/>
      <c r="T12444" s="123"/>
      <c r="U12444" s="119"/>
      <c r="V12444" s="99"/>
      <c r="W12444" s="127"/>
      <c r="X12444" s="99"/>
      <c r="Y12444" s="127"/>
    </row>
    <row r="12445" spans="3:25" ht="19" hidden="1">
      <c r="C12445" s="933"/>
      <c r="D12445" s="933"/>
      <c r="E12445" s="19"/>
      <c r="I12445" s="100"/>
      <c r="M12445" s="100"/>
      <c r="Q12445" s="99"/>
      <c r="R12445" s="340"/>
      <c r="S12445" s="119"/>
      <c r="T12445" s="123"/>
      <c r="U12445" s="119"/>
      <c r="V12445" s="99"/>
      <c r="W12445" s="127"/>
      <c r="X12445" s="99"/>
      <c r="Y12445" s="127"/>
    </row>
    <row r="12446" spans="3:25" ht="19" hidden="1">
      <c r="C12446" s="933"/>
      <c r="D12446" s="933"/>
      <c r="E12446" s="19"/>
      <c r="I12446" s="100"/>
      <c r="M12446" s="100"/>
      <c r="Q12446" s="99"/>
      <c r="R12446" s="340"/>
      <c r="S12446" s="119"/>
      <c r="T12446" s="123"/>
      <c r="U12446" s="119"/>
      <c r="V12446" s="99"/>
      <c r="W12446" s="127"/>
      <c r="X12446" s="99"/>
      <c r="Y12446" s="127"/>
    </row>
    <row r="12447" spans="3:25" ht="19" hidden="1">
      <c r="C12447" s="933"/>
      <c r="D12447" s="933"/>
      <c r="E12447" s="19"/>
      <c r="I12447" s="100"/>
      <c r="M12447" s="100"/>
      <c r="Q12447" s="99"/>
      <c r="R12447" s="340"/>
      <c r="S12447" s="119"/>
      <c r="T12447" s="123"/>
      <c r="U12447" s="119"/>
      <c r="V12447" s="99"/>
      <c r="W12447" s="127"/>
      <c r="X12447" s="99"/>
      <c r="Y12447" s="127"/>
    </row>
    <row r="12448" spans="3:25" ht="19" hidden="1">
      <c r="C12448" s="933"/>
      <c r="D12448" s="933"/>
      <c r="E12448" s="19"/>
      <c r="I12448" s="100"/>
      <c r="M12448" s="100"/>
      <c r="Q12448" s="99"/>
      <c r="R12448" s="340"/>
      <c r="S12448" s="119"/>
      <c r="T12448" s="123"/>
      <c r="U12448" s="119"/>
      <c r="V12448" s="99"/>
      <c r="W12448" s="127"/>
      <c r="X12448" s="99"/>
      <c r="Y12448" s="127"/>
    </row>
    <row r="12449" spans="3:25" ht="19" hidden="1">
      <c r="C12449" s="933"/>
      <c r="D12449" s="933"/>
      <c r="E12449" s="19"/>
      <c r="I12449" s="100"/>
      <c r="M12449" s="100"/>
      <c r="Q12449" s="99"/>
      <c r="R12449" s="340"/>
      <c r="S12449" s="119"/>
      <c r="T12449" s="123"/>
      <c r="U12449" s="119"/>
      <c r="V12449" s="99"/>
      <c r="W12449" s="127"/>
      <c r="X12449" s="99"/>
      <c r="Y12449" s="127"/>
    </row>
    <row r="12450" spans="3:25" ht="19" hidden="1">
      <c r="C12450" s="933"/>
      <c r="D12450" s="933"/>
      <c r="E12450" s="19"/>
      <c r="I12450" s="100"/>
      <c r="M12450" s="100"/>
      <c r="Q12450" s="99"/>
      <c r="R12450" s="340"/>
      <c r="S12450" s="119"/>
      <c r="T12450" s="123"/>
      <c r="U12450" s="119"/>
      <c r="V12450" s="99"/>
      <c r="W12450" s="127"/>
      <c r="X12450" s="99"/>
      <c r="Y12450" s="127"/>
    </row>
    <row r="12451" spans="3:25" ht="19" hidden="1">
      <c r="C12451" s="933"/>
      <c r="D12451" s="933"/>
      <c r="E12451" s="19"/>
      <c r="I12451" s="100"/>
      <c r="M12451" s="100"/>
      <c r="Q12451" s="99"/>
      <c r="R12451" s="340"/>
      <c r="S12451" s="119"/>
      <c r="T12451" s="123"/>
      <c r="U12451" s="119"/>
      <c r="V12451" s="99"/>
      <c r="W12451" s="127"/>
      <c r="X12451" s="99"/>
      <c r="Y12451" s="127"/>
    </row>
    <row r="12452" spans="3:25" ht="19" hidden="1">
      <c r="C12452" s="933"/>
      <c r="D12452" s="933"/>
      <c r="E12452" s="19"/>
      <c r="I12452" s="100"/>
      <c r="M12452" s="100"/>
      <c r="Q12452" s="99"/>
      <c r="R12452" s="340"/>
      <c r="S12452" s="119"/>
      <c r="T12452" s="123"/>
      <c r="U12452" s="119"/>
      <c r="V12452" s="99"/>
      <c r="W12452" s="127"/>
      <c r="X12452" s="99"/>
      <c r="Y12452" s="127"/>
    </row>
    <row r="12453" spans="3:25" ht="19" hidden="1">
      <c r="C12453" s="933"/>
      <c r="D12453" s="933"/>
      <c r="E12453" s="19"/>
      <c r="I12453" s="100"/>
      <c r="M12453" s="100"/>
      <c r="Q12453" s="99"/>
      <c r="R12453" s="340"/>
      <c r="S12453" s="119"/>
      <c r="T12453" s="123"/>
      <c r="U12453" s="119"/>
      <c r="V12453" s="99"/>
      <c r="W12453" s="127"/>
      <c r="X12453" s="99"/>
      <c r="Y12453" s="127"/>
    </row>
    <row r="12454" spans="3:25" ht="19" hidden="1">
      <c r="C12454" s="933"/>
      <c r="D12454" s="933"/>
      <c r="E12454" s="19"/>
      <c r="I12454" s="100"/>
      <c r="M12454" s="100"/>
      <c r="Q12454" s="99"/>
      <c r="R12454" s="340"/>
      <c r="S12454" s="119"/>
      <c r="T12454" s="123"/>
      <c r="U12454" s="119"/>
      <c r="V12454" s="99"/>
      <c r="W12454" s="127"/>
      <c r="X12454" s="99"/>
      <c r="Y12454" s="127"/>
    </row>
    <row r="12455" spans="3:25" ht="19" hidden="1">
      <c r="C12455" s="933"/>
      <c r="D12455" s="933"/>
      <c r="E12455" s="19"/>
      <c r="I12455" s="100"/>
      <c r="M12455" s="100"/>
      <c r="Q12455" s="99"/>
      <c r="R12455" s="340"/>
      <c r="S12455" s="119"/>
      <c r="T12455" s="123"/>
      <c r="U12455" s="119"/>
      <c r="V12455" s="99"/>
      <c r="W12455" s="127"/>
      <c r="X12455" s="99"/>
      <c r="Y12455" s="127"/>
    </row>
    <row r="12456" spans="3:25" ht="19" hidden="1">
      <c r="C12456" s="933"/>
      <c r="D12456" s="933"/>
      <c r="E12456" s="19"/>
      <c r="I12456" s="100"/>
      <c r="M12456" s="100"/>
      <c r="Q12456" s="99"/>
      <c r="R12456" s="340"/>
      <c r="S12456" s="119"/>
      <c r="T12456" s="123"/>
      <c r="U12456" s="119"/>
      <c r="V12456" s="99"/>
      <c r="W12456" s="127"/>
      <c r="X12456" s="99"/>
      <c r="Y12456" s="127"/>
    </row>
    <row r="12457" spans="3:25" ht="19" hidden="1">
      <c r="C12457" s="933"/>
      <c r="D12457" s="933"/>
      <c r="E12457" s="19"/>
      <c r="I12457" s="100"/>
      <c r="M12457" s="100"/>
      <c r="Q12457" s="99"/>
      <c r="R12457" s="340"/>
      <c r="S12457" s="119"/>
      <c r="T12457" s="123"/>
      <c r="U12457" s="119"/>
      <c r="V12457" s="99"/>
      <c r="W12457" s="127"/>
      <c r="X12457" s="99"/>
      <c r="Y12457" s="127"/>
    </row>
    <row r="12458" spans="3:25" ht="19" hidden="1">
      <c r="C12458" s="933"/>
      <c r="D12458" s="933"/>
      <c r="E12458" s="19"/>
      <c r="I12458" s="100"/>
      <c r="M12458" s="100"/>
      <c r="Q12458" s="99"/>
      <c r="R12458" s="340"/>
      <c r="S12458" s="119"/>
      <c r="T12458" s="123"/>
      <c r="U12458" s="119"/>
      <c r="V12458" s="99"/>
      <c r="W12458" s="127"/>
      <c r="X12458" s="99"/>
      <c r="Y12458" s="127"/>
    </row>
    <row r="12459" spans="3:25" ht="19" hidden="1">
      <c r="C12459" s="933"/>
      <c r="D12459" s="933"/>
      <c r="E12459" s="19"/>
      <c r="I12459" s="100"/>
      <c r="M12459" s="100"/>
      <c r="Q12459" s="99"/>
      <c r="R12459" s="340"/>
      <c r="S12459" s="119"/>
      <c r="T12459" s="123"/>
      <c r="U12459" s="119"/>
      <c r="V12459" s="99"/>
      <c r="W12459" s="127"/>
      <c r="X12459" s="99"/>
      <c r="Y12459" s="127"/>
    </row>
    <row r="12460" spans="3:25" ht="19" hidden="1">
      <c r="C12460" s="933"/>
      <c r="D12460" s="933"/>
      <c r="E12460" s="19"/>
      <c r="I12460" s="100"/>
      <c r="M12460" s="100"/>
      <c r="Q12460" s="99"/>
      <c r="R12460" s="340"/>
      <c r="S12460" s="119"/>
      <c r="T12460" s="123"/>
      <c r="U12460" s="119"/>
      <c r="V12460" s="99"/>
      <c r="W12460" s="127"/>
      <c r="X12460" s="99"/>
      <c r="Y12460" s="127"/>
    </row>
    <row r="12461" spans="3:25" ht="19" hidden="1">
      <c r="C12461" s="933"/>
      <c r="D12461" s="933"/>
      <c r="E12461" s="19"/>
      <c r="I12461" s="100"/>
      <c r="M12461" s="100"/>
      <c r="Q12461" s="99"/>
      <c r="R12461" s="340"/>
      <c r="S12461" s="119"/>
      <c r="T12461" s="123"/>
      <c r="U12461" s="119"/>
      <c r="V12461" s="99"/>
      <c r="W12461" s="127"/>
      <c r="X12461" s="99"/>
      <c r="Y12461" s="127"/>
    </row>
    <row r="12462" spans="3:25" ht="19" hidden="1">
      <c r="C12462" s="933"/>
      <c r="D12462" s="933"/>
      <c r="E12462" s="19"/>
      <c r="I12462" s="100"/>
      <c r="M12462" s="100"/>
      <c r="Q12462" s="99"/>
      <c r="R12462" s="340"/>
      <c r="S12462" s="119"/>
      <c r="T12462" s="123"/>
      <c r="U12462" s="119"/>
      <c r="V12462" s="99"/>
      <c r="W12462" s="127"/>
      <c r="X12462" s="99"/>
      <c r="Y12462" s="127"/>
    </row>
    <row r="12463" spans="3:25" ht="19" hidden="1">
      <c r="C12463" s="933"/>
      <c r="D12463" s="933"/>
      <c r="E12463" s="19"/>
      <c r="I12463" s="100"/>
      <c r="M12463" s="100"/>
      <c r="Q12463" s="99"/>
      <c r="R12463" s="340"/>
      <c r="S12463" s="119"/>
      <c r="T12463" s="123"/>
      <c r="U12463" s="119"/>
      <c r="V12463" s="99"/>
      <c r="W12463" s="127"/>
      <c r="X12463" s="99"/>
      <c r="Y12463" s="127"/>
    </row>
    <row r="12464" spans="3:25" ht="19" hidden="1">
      <c r="C12464" s="933"/>
      <c r="D12464" s="933"/>
      <c r="E12464" s="19"/>
      <c r="I12464" s="100"/>
      <c r="M12464" s="100"/>
      <c r="Q12464" s="99"/>
      <c r="R12464" s="340"/>
      <c r="S12464" s="119"/>
      <c r="T12464" s="123"/>
      <c r="U12464" s="119"/>
      <c r="V12464" s="99"/>
      <c r="W12464" s="127"/>
      <c r="X12464" s="99"/>
      <c r="Y12464" s="127"/>
    </row>
    <row r="12465" spans="3:25" ht="19" hidden="1">
      <c r="C12465" s="933"/>
      <c r="D12465" s="933"/>
      <c r="E12465" s="19"/>
      <c r="I12465" s="100"/>
      <c r="M12465" s="100"/>
      <c r="Q12465" s="99"/>
      <c r="R12465" s="340"/>
      <c r="S12465" s="119"/>
      <c r="T12465" s="123"/>
      <c r="U12465" s="119"/>
      <c r="V12465" s="99"/>
      <c r="W12465" s="127"/>
      <c r="X12465" s="99"/>
      <c r="Y12465" s="127"/>
    </row>
    <row r="12466" spans="3:25" ht="19" hidden="1">
      <c r="C12466" s="933"/>
      <c r="D12466" s="933"/>
      <c r="E12466" s="19"/>
      <c r="I12466" s="100"/>
      <c r="M12466" s="100"/>
      <c r="Q12466" s="99"/>
      <c r="R12466" s="340"/>
      <c r="S12466" s="119"/>
      <c r="T12466" s="123"/>
      <c r="U12466" s="119"/>
      <c r="V12466" s="99"/>
      <c r="W12466" s="127"/>
      <c r="X12466" s="99"/>
      <c r="Y12466" s="127"/>
    </row>
    <row r="12467" spans="3:25" ht="19" hidden="1">
      <c r="C12467" s="933"/>
      <c r="D12467" s="933"/>
      <c r="E12467" s="19"/>
      <c r="I12467" s="100"/>
      <c r="M12467" s="100"/>
      <c r="Q12467" s="99"/>
      <c r="R12467" s="340"/>
      <c r="S12467" s="119"/>
      <c r="T12467" s="123"/>
      <c r="U12467" s="119"/>
      <c r="V12467" s="99"/>
      <c r="W12467" s="127"/>
      <c r="X12467" s="99"/>
      <c r="Y12467" s="127"/>
    </row>
    <row r="12468" spans="3:25" ht="19" hidden="1">
      <c r="C12468" s="933"/>
      <c r="D12468" s="933"/>
      <c r="E12468" s="19"/>
      <c r="I12468" s="100"/>
      <c r="M12468" s="100"/>
      <c r="Q12468" s="99"/>
      <c r="R12468" s="340"/>
      <c r="S12468" s="119"/>
      <c r="T12468" s="123"/>
      <c r="U12468" s="119"/>
      <c r="V12468" s="99"/>
      <c r="W12468" s="127"/>
      <c r="X12468" s="99"/>
      <c r="Y12468" s="127"/>
    </row>
    <row r="12469" spans="3:25" ht="19" hidden="1">
      <c r="C12469" s="933"/>
      <c r="D12469" s="933"/>
      <c r="E12469" s="19"/>
      <c r="I12469" s="100"/>
      <c r="M12469" s="100"/>
      <c r="Q12469" s="99"/>
      <c r="R12469" s="340"/>
      <c r="S12469" s="119"/>
      <c r="T12469" s="123"/>
      <c r="U12469" s="119"/>
      <c r="V12469" s="99"/>
      <c r="W12469" s="127"/>
      <c r="X12469" s="99"/>
      <c r="Y12469" s="127"/>
    </row>
    <row r="12470" spans="3:25" ht="19" hidden="1">
      <c r="C12470" s="933"/>
      <c r="D12470" s="933"/>
      <c r="E12470" s="19"/>
      <c r="I12470" s="100"/>
      <c r="M12470" s="100"/>
      <c r="Q12470" s="99"/>
      <c r="R12470" s="340"/>
      <c r="S12470" s="119"/>
      <c r="T12470" s="123"/>
      <c r="U12470" s="119"/>
      <c r="V12470" s="99"/>
      <c r="W12470" s="127"/>
      <c r="X12470" s="99"/>
      <c r="Y12470" s="127"/>
    </row>
    <row r="12471" spans="3:25" ht="19" hidden="1">
      <c r="C12471" s="933"/>
      <c r="D12471" s="933"/>
      <c r="E12471" s="19"/>
      <c r="I12471" s="100"/>
      <c r="M12471" s="100"/>
      <c r="Q12471" s="99"/>
      <c r="R12471" s="340"/>
      <c r="S12471" s="119"/>
      <c r="T12471" s="123"/>
      <c r="U12471" s="119"/>
      <c r="V12471" s="99"/>
      <c r="W12471" s="127"/>
      <c r="X12471" s="99"/>
      <c r="Y12471" s="127"/>
    </row>
    <row r="12472" spans="3:25" ht="19" hidden="1">
      <c r="C12472" s="933"/>
      <c r="D12472" s="933"/>
      <c r="E12472" s="19"/>
      <c r="I12472" s="100"/>
      <c r="M12472" s="100"/>
      <c r="Q12472" s="99"/>
      <c r="R12472" s="340"/>
      <c r="S12472" s="119"/>
      <c r="T12472" s="123"/>
      <c r="U12472" s="119"/>
      <c r="V12472" s="99"/>
      <c r="W12472" s="127"/>
      <c r="X12472" s="99"/>
      <c r="Y12472" s="127"/>
    </row>
    <row r="12473" spans="3:25" ht="19" hidden="1">
      <c r="C12473" s="933"/>
      <c r="D12473" s="933"/>
      <c r="E12473" s="19"/>
      <c r="I12473" s="100"/>
      <c r="M12473" s="100"/>
      <c r="Q12473" s="99"/>
      <c r="R12473" s="340"/>
      <c r="S12473" s="119"/>
      <c r="T12473" s="123"/>
      <c r="U12473" s="119"/>
      <c r="V12473" s="99"/>
      <c r="W12473" s="127"/>
      <c r="X12473" s="99"/>
      <c r="Y12473" s="127"/>
    </row>
    <row r="12474" spans="3:25" ht="19" hidden="1">
      <c r="C12474" s="933"/>
      <c r="D12474" s="933"/>
      <c r="E12474" s="19"/>
      <c r="I12474" s="100"/>
      <c r="M12474" s="100"/>
      <c r="Q12474" s="99"/>
      <c r="R12474" s="340"/>
      <c r="S12474" s="119"/>
      <c r="T12474" s="123"/>
      <c r="U12474" s="119"/>
      <c r="V12474" s="99"/>
      <c r="W12474" s="127"/>
      <c r="X12474" s="99"/>
      <c r="Y12474" s="127"/>
    </row>
    <row r="12475" spans="3:25" ht="19" hidden="1">
      <c r="C12475" s="933"/>
      <c r="D12475" s="933"/>
      <c r="E12475" s="19"/>
      <c r="I12475" s="100"/>
      <c r="M12475" s="100"/>
      <c r="Q12475" s="99"/>
      <c r="R12475" s="340"/>
      <c r="S12475" s="119"/>
      <c r="T12475" s="123"/>
      <c r="U12475" s="119"/>
      <c r="V12475" s="99"/>
      <c r="W12475" s="127"/>
      <c r="X12475" s="99"/>
      <c r="Y12475" s="127"/>
    </row>
    <row r="12476" spans="3:25" ht="19" hidden="1">
      <c r="C12476" s="933"/>
      <c r="D12476" s="933"/>
      <c r="E12476" s="19"/>
      <c r="I12476" s="100"/>
      <c r="M12476" s="100"/>
      <c r="Q12476" s="99"/>
      <c r="R12476" s="340"/>
      <c r="S12476" s="119"/>
      <c r="T12476" s="123"/>
      <c r="U12476" s="119"/>
      <c r="V12476" s="99"/>
      <c r="W12476" s="127"/>
      <c r="X12476" s="99"/>
      <c r="Y12476" s="127"/>
    </row>
    <row r="12477" spans="3:25" ht="19" hidden="1">
      <c r="C12477" s="933"/>
      <c r="D12477" s="933"/>
      <c r="E12477" s="19"/>
      <c r="I12477" s="100"/>
      <c r="M12477" s="100"/>
      <c r="Q12477" s="99"/>
      <c r="R12477" s="340"/>
      <c r="S12477" s="119"/>
      <c r="T12477" s="123"/>
      <c r="U12477" s="119"/>
      <c r="V12477" s="99"/>
      <c r="W12477" s="127"/>
      <c r="X12477" s="99"/>
      <c r="Y12477" s="127"/>
    </row>
    <row r="12478" spans="3:25" ht="19" hidden="1">
      <c r="C12478" s="933"/>
      <c r="D12478" s="933"/>
      <c r="E12478" s="19"/>
      <c r="I12478" s="100"/>
      <c r="M12478" s="100"/>
      <c r="Q12478" s="99"/>
      <c r="R12478" s="340"/>
      <c r="S12478" s="119"/>
      <c r="T12478" s="123"/>
      <c r="U12478" s="119"/>
      <c r="V12478" s="99"/>
      <c r="W12478" s="127"/>
      <c r="X12478" s="99"/>
      <c r="Y12478" s="127"/>
    </row>
    <row r="12479" spans="3:25" ht="19" hidden="1">
      <c r="C12479" s="933"/>
      <c r="D12479" s="933"/>
      <c r="E12479" s="19"/>
      <c r="I12479" s="100"/>
      <c r="M12479" s="100"/>
      <c r="Q12479" s="99"/>
      <c r="R12479" s="340"/>
      <c r="S12479" s="119"/>
      <c r="T12479" s="123"/>
      <c r="U12479" s="119"/>
      <c r="V12479" s="99"/>
      <c r="W12479" s="127"/>
      <c r="X12479" s="99"/>
      <c r="Y12479" s="127"/>
    </row>
    <row r="12480" spans="3:25" ht="19" hidden="1">
      <c r="C12480" s="933"/>
      <c r="D12480" s="933"/>
      <c r="E12480" s="19"/>
      <c r="I12480" s="100"/>
      <c r="M12480" s="100"/>
      <c r="Q12480" s="99"/>
      <c r="R12480" s="340"/>
      <c r="S12480" s="119"/>
      <c r="T12480" s="123"/>
      <c r="U12480" s="119"/>
      <c r="V12480" s="99"/>
      <c r="W12480" s="127"/>
      <c r="X12480" s="99"/>
      <c r="Y12480" s="127"/>
    </row>
    <row r="12481" spans="3:25" ht="19" hidden="1">
      <c r="C12481" s="933"/>
      <c r="D12481" s="933"/>
      <c r="E12481" s="19"/>
      <c r="I12481" s="100"/>
      <c r="M12481" s="100"/>
      <c r="Q12481" s="99"/>
      <c r="R12481" s="340"/>
      <c r="S12481" s="119"/>
      <c r="T12481" s="123"/>
      <c r="U12481" s="119"/>
      <c r="V12481" s="99"/>
      <c r="W12481" s="127"/>
      <c r="X12481" s="99"/>
      <c r="Y12481" s="127"/>
    </row>
    <row r="12482" spans="3:25" ht="19" hidden="1">
      <c r="C12482" s="933"/>
      <c r="D12482" s="933"/>
      <c r="E12482" s="19"/>
      <c r="I12482" s="100"/>
      <c r="M12482" s="100"/>
      <c r="Q12482" s="99"/>
      <c r="R12482" s="340"/>
      <c r="S12482" s="119"/>
      <c r="T12482" s="123"/>
      <c r="U12482" s="119"/>
      <c r="V12482" s="99"/>
      <c r="W12482" s="127"/>
      <c r="X12482" s="99"/>
      <c r="Y12482" s="127"/>
    </row>
    <row r="12483" spans="3:25" ht="19" hidden="1">
      <c r="C12483" s="933"/>
      <c r="D12483" s="933"/>
      <c r="E12483" s="19"/>
      <c r="I12483" s="100"/>
      <c r="M12483" s="100"/>
      <c r="Q12483" s="99"/>
      <c r="R12483" s="340"/>
      <c r="S12483" s="119"/>
      <c r="T12483" s="123"/>
      <c r="U12483" s="119"/>
      <c r="V12483" s="99"/>
      <c r="W12483" s="127"/>
      <c r="X12483" s="99"/>
      <c r="Y12483" s="127"/>
    </row>
    <row r="12484" spans="3:25" ht="19" hidden="1">
      <c r="C12484" s="933"/>
      <c r="D12484" s="933"/>
      <c r="E12484" s="19"/>
      <c r="I12484" s="100"/>
      <c r="M12484" s="100"/>
      <c r="Q12484" s="99"/>
      <c r="R12484" s="340"/>
      <c r="S12484" s="119"/>
      <c r="T12484" s="123"/>
      <c r="U12484" s="119"/>
      <c r="V12484" s="99"/>
      <c r="W12484" s="127"/>
      <c r="X12484" s="99"/>
      <c r="Y12484" s="127"/>
    </row>
    <row r="12485" spans="3:25" ht="19" hidden="1">
      <c r="C12485" s="933"/>
      <c r="D12485" s="933"/>
      <c r="E12485" s="19"/>
      <c r="I12485" s="100"/>
      <c r="M12485" s="100"/>
      <c r="Q12485" s="99"/>
      <c r="R12485" s="340"/>
      <c r="S12485" s="119"/>
      <c r="T12485" s="123"/>
      <c r="U12485" s="119"/>
      <c r="V12485" s="99"/>
      <c r="W12485" s="127"/>
      <c r="X12485" s="99"/>
      <c r="Y12485" s="127"/>
    </row>
    <row r="12486" spans="3:25" ht="19" hidden="1">
      <c r="C12486" s="933"/>
      <c r="D12486" s="933"/>
      <c r="E12486" s="19"/>
      <c r="I12486" s="100"/>
      <c r="M12486" s="100"/>
      <c r="Q12486" s="99"/>
      <c r="R12486" s="340"/>
      <c r="S12486" s="119"/>
      <c r="T12486" s="123"/>
      <c r="U12486" s="119"/>
      <c r="V12486" s="99"/>
      <c r="W12486" s="127"/>
      <c r="X12486" s="99"/>
      <c r="Y12486" s="127"/>
    </row>
    <row r="12487" spans="3:25" ht="19" hidden="1">
      <c r="C12487" s="933"/>
      <c r="D12487" s="933"/>
      <c r="E12487" s="19"/>
      <c r="I12487" s="100"/>
      <c r="M12487" s="100"/>
      <c r="Q12487" s="99"/>
      <c r="R12487" s="340"/>
      <c r="S12487" s="119"/>
      <c r="T12487" s="123"/>
      <c r="U12487" s="119"/>
      <c r="V12487" s="99"/>
      <c r="W12487" s="127"/>
      <c r="X12487" s="99"/>
      <c r="Y12487" s="127"/>
    </row>
    <row r="12488" spans="3:25" ht="19" hidden="1">
      <c r="C12488" s="933"/>
      <c r="D12488" s="933"/>
      <c r="E12488" s="19"/>
      <c r="I12488" s="100"/>
      <c r="M12488" s="100"/>
      <c r="Q12488" s="99"/>
      <c r="R12488" s="340"/>
      <c r="S12488" s="119"/>
      <c r="T12488" s="123"/>
      <c r="U12488" s="119"/>
      <c r="V12488" s="99"/>
      <c r="W12488" s="127"/>
      <c r="X12488" s="99"/>
      <c r="Y12488" s="127"/>
    </row>
    <row r="12489" spans="3:25" ht="19" hidden="1">
      <c r="C12489" s="933"/>
      <c r="D12489" s="933"/>
      <c r="E12489" s="19"/>
      <c r="I12489" s="100"/>
      <c r="M12489" s="100"/>
      <c r="Q12489" s="99"/>
      <c r="R12489" s="340"/>
      <c r="S12489" s="119"/>
      <c r="T12489" s="123"/>
      <c r="U12489" s="119"/>
      <c r="V12489" s="99"/>
      <c r="W12489" s="127"/>
      <c r="X12489" s="99"/>
      <c r="Y12489" s="127"/>
    </row>
    <row r="12490" spans="3:25" ht="19" hidden="1">
      <c r="C12490" s="933"/>
      <c r="D12490" s="933"/>
      <c r="E12490" s="19"/>
      <c r="I12490" s="100"/>
      <c r="M12490" s="100"/>
      <c r="Q12490" s="99"/>
      <c r="R12490" s="340"/>
      <c r="S12490" s="119"/>
      <c r="T12490" s="123"/>
      <c r="U12490" s="119"/>
      <c r="V12490" s="99"/>
      <c r="W12490" s="127"/>
      <c r="X12490" s="99"/>
      <c r="Y12490" s="127"/>
    </row>
    <row r="12491" spans="3:25" ht="19" hidden="1">
      <c r="C12491" s="933"/>
      <c r="D12491" s="933"/>
      <c r="E12491" s="19"/>
      <c r="I12491" s="100"/>
      <c r="M12491" s="100"/>
      <c r="Q12491" s="99"/>
      <c r="R12491" s="340"/>
      <c r="S12491" s="119"/>
      <c r="T12491" s="123"/>
      <c r="U12491" s="119"/>
      <c r="V12491" s="99"/>
      <c r="W12491" s="127"/>
      <c r="X12491" s="99"/>
      <c r="Y12491" s="127"/>
    </row>
    <row r="12492" spans="3:25" ht="19" hidden="1">
      <c r="C12492" s="933"/>
      <c r="D12492" s="933"/>
      <c r="E12492" s="19"/>
      <c r="I12492" s="100"/>
      <c r="M12492" s="100"/>
      <c r="Q12492" s="99"/>
      <c r="R12492" s="340"/>
      <c r="S12492" s="119"/>
      <c r="T12492" s="123"/>
      <c r="U12492" s="119"/>
      <c r="V12492" s="99"/>
      <c r="W12492" s="127"/>
      <c r="X12492" s="99"/>
      <c r="Y12492" s="127"/>
    </row>
    <row r="12493" spans="3:25" ht="19" hidden="1">
      <c r="C12493" s="933"/>
      <c r="D12493" s="933"/>
      <c r="E12493" s="19"/>
      <c r="I12493" s="100"/>
      <c r="M12493" s="100"/>
      <c r="Q12493" s="99"/>
      <c r="R12493" s="340"/>
      <c r="S12493" s="119"/>
      <c r="T12493" s="123"/>
      <c r="U12493" s="119"/>
      <c r="V12493" s="99"/>
      <c r="W12493" s="127"/>
      <c r="X12493" s="99"/>
      <c r="Y12493" s="127"/>
    </row>
    <row r="12494" spans="3:25" ht="19" hidden="1">
      <c r="C12494" s="933"/>
      <c r="D12494" s="933"/>
      <c r="E12494" s="19"/>
      <c r="I12494" s="100"/>
      <c r="M12494" s="100"/>
      <c r="Q12494" s="99"/>
      <c r="R12494" s="340"/>
      <c r="S12494" s="119"/>
      <c r="T12494" s="123"/>
      <c r="U12494" s="119"/>
      <c r="V12494" s="99"/>
      <c r="W12494" s="127"/>
      <c r="X12494" s="99"/>
      <c r="Y12494" s="127"/>
    </row>
    <row r="12495" spans="3:25" ht="19" hidden="1">
      <c r="C12495" s="933"/>
      <c r="D12495" s="933"/>
      <c r="E12495" s="19"/>
      <c r="I12495" s="100"/>
      <c r="M12495" s="100"/>
      <c r="Q12495" s="99"/>
      <c r="R12495" s="340"/>
      <c r="S12495" s="119"/>
      <c r="T12495" s="123"/>
      <c r="U12495" s="119"/>
      <c r="V12495" s="99"/>
      <c r="W12495" s="127"/>
      <c r="X12495" s="99"/>
      <c r="Y12495" s="127"/>
    </row>
    <row r="12496" spans="3:25" ht="19" hidden="1">
      <c r="C12496" s="933"/>
      <c r="D12496" s="933"/>
      <c r="E12496" s="19"/>
      <c r="I12496" s="100"/>
      <c r="M12496" s="100"/>
      <c r="Q12496" s="99"/>
      <c r="R12496" s="340"/>
      <c r="S12496" s="119"/>
      <c r="T12496" s="123"/>
      <c r="U12496" s="119"/>
      <c r="V12496" s="99"/>
      <c r="W12496" s="127"/>
      <c r="X12496" s="99"/>
      <c r="Y12496" s="127"/>
    </row>
    <row r="12497" spans="3:25" ht="19" hidden="1">
      <c r="C12497" s="933"/>
      <c r="D12497" s="933"/>
      <c r="E12497" s="19"/>
      <c r="I12497" s="100"/>
      <c r="M12497" s="100"/>
      <c r="Q12497" s="99"/>
      <c r="R12497" s="340"/>
      <c r="S12497" s="119"/>
      <c r="T12497" s="123"/>
      <c r="U12497" s="119"/>
      <c r="V12497" s="99"/>
      <c r="W12497" s="127"/>
      <c r="X12497" s="99"/>
      <c r="Y12497" s="127"/>
    </row>
    <row r="12498" spans="3:25" ht="19" hidden="1">
      <c r="C12498" s="933"/>
      <c r="D12498" s="933"/>
      <c r="E12498" s="19"/>
      <c r="I12498" s="100"/>
      <c r="M12498" s="100"/>
      <c r="Q12498" s="99"/>
      <c r="R12498" s="340"/>
      <c r="S12498" s="119"/>
      <c r="T12498" s="123"/>
      <c r="U12498" s="119"/>
      <c r="V12498" s="99"/>
      <c r="W12498" s="127"/>
      <c r="X12498" s="99"/>
      <c r="Y12498" s="127"/>
    </row>
    <row r="12499" spans="3:25" ht="19" hidden="1">
      <c r="C12499" s="933"/>
      <c r="D12499" s="933"/>
      <c r="E12499" s="19"/>
      <c r="I12499" s="100"/>
      <c r="M12499" s="100"/>
      <c r="Q12499" s="99"/>
      <c r="R12499" s="340"/>
      <c r="S12499" s="119"/>
      <c r="T12499" s="123"/>
      <c r="U12499" s="119"/>
      <c r="V12499" s="99"/>
      <c r="W12499" s="127"/>
      <c r="X12499" s="99"/>
      <c r="Y12499" s="127"/>
    </row>
    <row r="12500" spans="3:25" ht="19" hidden="1">
      <c r="C12500" s="933"/>
      <c r="D12500" s="933"/>
      <c r="E12500" s="19"/>
      <c r="I12500" s="100"/>
      <c r="M12500" s="100"/>
      <c r="Q12500" s="99"/>
      <c r="R12500" s="340"/>
      <c r="S12500" s="119"/>
      <c r="T12500" s="123"/>
      <c r="U12500" s="119"/>
      <c r="V12500" s="99"/>
      <c r="W12500" s="127"/>
      <c r="X12500" s="99"/>
      <c r="Y12500" s="127"/>
    </row>
    <row r="12501" spans="3:25" ht="19" hidden="1">
      <c r="C12501" s="933"/>
      <c r="D12501" s="933"/>
      <c r="E12501" s="19"/>
      <c r="I12501" s="100"/>
      <c r="M12501" s="100"/>
      <c r="Q12501" s="99"/>
      <c r="R12501" s="340"/>
      <c r="S12501" s="119"/>
      <c r="T12501" s="123"/>
      <c r="U12501" s="119"/>
      <c r="V12501" s="99"/>
      <c r="W12501" s="127"/>
      <c r="X12501" s="99"/>
      <c r="Y12501" s="127"/>
    </row>
    <row r="12502" spans="3:25" ht="19" hidden="1">
      <c r="C12502" s="933"/>
      <c r="D12502" s="933"/>
      <c r="E12502" s="19"/>
      <c r="I12502" s="100"/>
      <c r="M12502" s="100"/>
      <c r="Q12502" s="99"/>
      <c r="R12502" s="340"/>
      <c r="S12502" s="119"/>
      <c r="T12502" s="123"/>
      <c r="U12502" s="119"/>
      <c r="V12502" s="99"/>
      <c r="W12502" s="127"/>
      <c r="X12502" s="99"/>
      <c r="Y12502" s="127"/>
    </row>
    <row r="12503" spans="3:25" ht="19" hidden="1">
      <c r="C12503" s="933"/>
      <c r="D12503" s="933"/>
      <c r="E12503" s="19"/>
      <c r="I12503" s="100"/>
      <c r="M12503" s="100"/>
      <c r="Q12503" s="99"/>
      <c r="R12503" s="340"/>
      <c r="S12503" s="119"/>
      <c r="T12503" s="123"/>
      <c r="U12503" s="119"/>
      <c r="V12503" s="99"/>
      <c r="W12503" s="127"/>
      <c r="X12503" s="99"/>
      <c r="Y12503" s="127"/>
    </row>
    <row r="12504" spans="3:25" ht="19" hidden="1">
      <c r="C12504" s="933"/>
      <c r="D12504" s="933"/>
      <c r="E12504" s="19"/>
      <c r="I12504" s="100"/>
      <c r="M12504" s="100"/>
      <c r="Q12504" s="99"/>
      <c r="R12504" s="340"/>
      <c r="S12504" s="119"/>
      <c r="T12504" s="123"/>
      <c r="U12504" s="119"/>
      <c r="V12504" s="99"/>
      <c r="W12504" s="127"/>
      <c r="X12504" s="99"/>
      <c r="Y12504" s="127"/>
    </row>
    <row r="12505" spans="3:25" ht="19" hidden="1">
      <c r="C12505" s="933"/>
      <c r="D12505" s="933"/>
      <c r="E12505" s="19"/>
      <c r="I12505" s="100"/>
      <c r="M12505" s="100"/>
      <c r="Q12505" s="99"/>
      <c r="R12505" s="340"/>
      <c r="S12505" s="119"/>
      <c r="T12505" s="123"/>
      <c r="U12505" s="119"/>
      <c r="V12505" s="99"/>
      <c r="W12505" s="127"/>
      <c r="X12505" s="99"/>
      <c r="Y12505" s="127"/>
    </row>
    <row r="12506" spans="3:25" ht="19" hidden="1">
      <c r="C12506" s="933"/>
      <c r="D12506" s="933"/>
      <c r="E12506" s="19"/>
      <c r="I12506" s="100"/>
      <c r="M12506" s="100"/>
      <c r="Q12506" s="99"/>
      <c r="R12506" s="340"/>
      <c r="S12506" s="119"/>
      <c r="T12506" s="123"/>
      <c r="U12506" s="119"/>
      <c r="V12506" s="99"/>
      <c r="W12506" s="127"/>
      <c r="X12506" s="99"/>
      <c r="Y12506" s="127"/>
    </row>
    <row r="12507" spans="3:25" ht="19" hidden="1">
      <c r="C12507" s="933"/>
      <c r="D12507" s="933"/>
      <c r="E12507" s="19"/>
      <c r="I12507" s="100"/>
      <c r="M12507" s="100"/>
      <c r="Q12507" s="99"/>
      <c r="R12507" s="340"/>
      <c r="S12507" s="119"/>
      <c r="T12507" s="123"/>
      <c r="U12507" s="119"/>
      <c r="V12507" s="99"/>
      <c r="W12507" s="127"/>
      <c r="X12507" s="99"/>
      <c r="Y12507" s="127"/>
    </row>
    <row r="12508" spans="3:25" ht="19" hidden="1">
      <c r="C12508" s="933"/>
      <c r="D12508" s="933"/>
      <c r="E12508" s="19"/>
      <c r="I12508" s="100"/>
      <c r="M12508" s="100"/>
      <c r="Q12508" s="99"/>
      <c r="R12508" s="340"/>
      <c r="S12508" s="119"/>
      <c r="T12508" s="123"/>
      <c r="U12508" s="119"/>
      <c r="V12508" s="99"/>
      <c r="W12508" s="127"/>
      <c r="X12508" s="99"/>
      <c r="Y12508" s="127"/>
    </row>
    <row r="12509" spans="3:25" ht="19" hidden="1">
      <c r="C12509" s="933"/>
      <c r="D12509" s="933"/>
      <c r="E12509" s="19"/>
      <c r="I12509" s="100"/>
      <c r="M12509" s="100"/>
      <c r="Q12509" s="99"/>
      <c r="R12509" s="340"/>
      <c r="S12509" s="119"/>
      <c r="T12509" s="123"/>
      <c r="U12509" s="119"/>
      <c r="V12509" s="99"/>
      <c r="W12509" s="127"/>
      <c r="X12509" s="99"/>
      <c r="Y12509" s="127"/>
    </row>
    <row r="12510" spans="3:25" ht="19" hidden="1">
      <c r="C12510" s="933"/>
      <c r="D12510" s="933"/>
      <c r="E12510" s="19"/>
      <c r="I12510" s="100"/>
      <c r="M12510" s="100"/>
      <c r="Q12510" s="99"/>
      <c r="R12510" s="340"/>
      <c r="S12510" s="119"/>
      <c r="T12510" s="123"/>
      <c r="U12510" s="119"/>
      <c r="V12510" s="99"/>
      <c r="W12510" s="127"/>
      <c r="X12510" s="99"/>
      <c r="Y12510" s="127"/>
    </row>
    <row r="12511" spans="3:25" ht="19" hidden="1">
      <c r="C12511" s="933"/>
      <c r="D12511" s="933"/>
      <c r="E12511" s="19"/>
      <c r="I12511" s="100"/>
      <c r="M12511" s="100"/>
      <c r="Q12511" s="99"/>
      <c r="R12511" s="340"/>
      <c r="S12511" s="119"/>
      <c r="T12511" s="123"/>
      <c r="U12511" s="119"/>
      <c r="V12511" s="99"/>
      <c r="W12511" s="127"/>
      <c r="X12511" s="99"/>
      <c r="Y12511" s="127"/>
    </row>
    <row r="12512" spans="3:25" ht="19" hidden="1">
      <c r="C12512" s="933"/>
      <c r="D12512" s="933"/>
      <c r="E12512" s="19"/>
      <c r="I12512" s="100"/>
      <c r="M12512" s="100"/>
      <c r="Q12512" s="99"/>
      <c r="R12512" s="340"/>
      <c r="S12512" s="119"/>
      <c r="T12512" s="123"/>
      <c r="U12512" s="119"/>
      <c r="V12512" s="99"/>
      <c r="W12512" s="127"/>
      <c r="X12512" s="99"/>
      <c r="Y12512" s="127"/>
    </row>
    <row r="12513" spans="3:25" ht="19" hidden="1">
      <c r="C12513" s="933"/>
      <c r="D12513" s="933"/>
      <c r="E12513" s="19"/>
      <c r="I12513" s="100"/>
      <c r="M12513" s="100"/>
      <c r="Q12513" s="99"/>
      <c r="R12513" s="340"/>
      <c r="S12513" s="119"/>
      <c r="T12513" s="123"/>
      <c r="U12513" s="119"/>
      <c r="V12513" s="99"/>
      <c r="W12513" s="127"/>
      <c r="X12513" s="99"/>
      <c r="Y12513" s="127"/>
    </row>
    <row r="12514" spans="3:25" ht="19" hidden="1">
      <c r="C12514" s="933"/>
      <c r="D12514" s="933"/>
      <c r="E12514" s="19"/>
      <c r="I12514" s="100"/>
      <c r="M12514" s="100"/>
      <c r="Q12514" s="99"/>
      <c r="R12514" s="340"/>
      <c r="S12514" s="119"/>
      <c r="T12514" s="123"/>
      <c r="U12514" s="119"/>
      <c r="V12514" s="99"/>
      <c r="W12514" s="127"/>
      <c r="X12514" s="99"/>
      <c r="Y12514" s="127"/>
    </row>
    <row r="12515" spans="3:25" ht="19" hidden="1">
      <c r="C12515" s="933"/>
      <c r="D12515" s="933"/>
      <c r="E12515" s="19"/>
      <c r="I12515" s="100"/>
      <c r="M12515" s="100"/>
      <c r="Q12515" s="99"/>
      <c r="R12515" s="340"/>
      <c r="S12515" s="119"/>
      <c r="T12515" s="123"/>
      <c r="U12515" s="119"/>
      <c r="V12515" s="99"/>
      <c r="W12515" s="127"/>
      <c r="X12515" s="99"/>
      <c r="Y12515" s="127"/>
    </row>
    <row r="12516" spans="3:25" ht="19" hidden="1">
      <c r="C12516" s="933"/>
      <c r="D12516" s="933"/>
      <c r="E12516" s="19"/>
      <c r="I12516" s="100"/>
      <c r="M12516" s="100"/>
      <c r="Q12516" s="99"/>
      <c r="R12516" s="340"/>
      <c r="S12516" s="119"/>
      <c r="T12516" s="123"/>
      <c r="U12516" s="119"/>
      <c r="V12516" s="99"/>
      <c r="W12516" s="127"/>
      <c r="X12516" s="99"/>
      <c r="Y12516" s="127"/>
    </row>
    <row r="12517" spans="3:25" ht="19" hidden="1">
      <c r="C12517" s="933"/>
      <c r="D12517" s="933"/>
      <c r="E12517" s="19"/>
      <c r="I12517" s="100"/>
      <c r="M12517" s="100"/>
      <c r="Q12517" s="99"/>
      <c r="R12517" s="340"/>
      <c r="S12517" s="119"/>
      <c r="T12517" s="123"/>
      <c r="U12517" s="119"/>
      <c r="V12517" s="99"/>
      <c r="W12517" s="127"/>
      <c r="X12517" s="99"/>
      <c r="Y12517" s="127"/>
    </row>
    <row r="12518" spans="3:25" ht="19" hidden="1">
      <c r="C12518" s="933"/>
      <c r="D12518" s="933"/>
      <c r="E12518" s="19"/>
      <c r="I12518" s="100"/>
      <c r="M12518" s="100"/>
      <c r="Q12518" s="99"/>
      <c r="R12518" s="340"/>
      <c r="S12518" s="119"/>
      <c r="T12518" s="123"/>
      <c r="U12518" s="119"/>
      <c r="V12518" s="99"/>
      <c r="W12518" s="127"/>
      <c r="X12518" s="99"/>
      <c r="Y12518" s="127"/>
    </row>
    <row r="12519" spans="3:25" ht="19" hidden="1">
      <c r="C12519" s="933"/>
      <c r="D12519" s="933"/>
      <c r="E12519" s="19"/>
      <c r="I12519" s="100"/>
      <c r="M12519" s="100"/>
      <c r="Q12519" s="99"/>
      <c r="R12519" s="340"/>
      <c r="S12519" s="119"/>
      <c r="T12519" s="123"/>
      <c r="U12519" s="119"/>
      <c r="V12519" s="99"/>
      <c r="W12519" s="127"/>
      <c r="X12519" s="99"/>
      <c r="Y12519" s="127"/>
    </row>
    <row r="12520" spans="3:25" ht="19" hidden="1">
      <c r="C12520" s="933"/>
      <c r="D12520" s="933"/>
      <c r="E12520" s="19"/>
      <c r="I12520" s="100"/>
      <c r="M12520" s="100"/>
      <c r="Q12520" s="99"/>
      <c r="R12520" s="340"/>
      <c r="S12520" s="119"/>
      <c r="T12520" s="123"/>
      <c r="U12520" s="119"/>
      <c r="V12520" s="99"/>
      <c r="W12520" s="127"/>
      <c r="X12520" s="99"/>
      <c r="Y12520" s="127"/>
    </row>
    <row r="12521" spans="3:25" ht="19" hidden="1">
      <c r="C12521" s="933"/>
      <c r="D12521" s="933"/>
      <c r="E12521" s="19"/>
      <c r="I12521" s="100"/>
      <c r="M12521" s="100"/>
      <c r="Q12521" s="99"/>
      <c r="R12521" s="340"/>
      <c r="S12521" s="119"/>
      <c r="T12521" s="123"/>
      <c r="U12521" s="119"/>
      <c r="V12521" s="99"/>
      <c r="W12521" s="127"/>
      <c r="X12521" s="99"/>
      <c r="Y12521" s="127"/>
    </row>
    <row r="12522" spans="3:25" ht="19" hidden="1">
      <c r="C12522" s="933"/>
      <c r="D12522" s="933"/>
      <c r="E12522" s="19"/>
      <c r="I12522" s="100"/>
      <c r="M12522" s="100"/>
      <c r="Q12522" s="99"/>
      <c r="R12522" s="340"/>
      <c r="S12522" s="119"/>
      <c r="T12522" s="123"/>
      <c r="U12522" s="119"/>
      <c r="V12522" s="99"/>
      <c r="W12522" s="127"/>
      <c r="X12522" s="99"/>
      <c r="Y12522" s="127"/>
    </row>
    <row r="12523" spans="3:25" ht="19" hidden="1">
      <c r="C12523" s="933"/>
      <c r="D12523" s="933"/>
      <c r="E12523" s="19"/>
      <c r="I12523" s="100"/>
      <c r="M12523" s="100"/>
      <c r="Q12523" s="99"/>
      <c r="R12523" s="340"/>
      <c r="S12523" s="119"/>
      <c r="T12523" s="123"/>
      <c r="U12523" s="119"/>
      <c r="V12523" s="99"/>
      <c r="W12523" s="127"/>
      <c r="X12523" s="99"/>
      <c r="Y12523" s="127"/>
    </row>
    <row r="12524" spans="3:25" ht="19" hidden="1">
      <c r="C12524" s="933"/>
      <c r="D12524" s="933"/>
      <c r="E12524" s="19"/>
      <c r="I12524" s="100"/>
      <c r="M12524" s="100"/>
      <c r="Q12524" s="99"/>
      <c r="R12524" s="340"/>
      <c r="S12524" s="119"/>
      <c r="T12524" s="123"/>
      <c r="U12524" s="119"/>
      <c r="V12524" s="99"/>
      <c r="W12524" s="127"/>
      <c r="X12524" s="99"/>
      <c r="Y12524" s="127"/>
    </row>
    <row r="12525" spans="3:25" ht="19" hidden="1">
      <c r="C12525" s="933"/>
      <c r="D12525" s="933"/>
      <c r="E12525" s="19"/>
      <c r="I12525" s="100"/>
      <c r="M12525" s="100"/>
      <c r="Q12525" s="99"/>
      <c r="R12525" s="340"/>
      <c r="S12525" s="119"/>
      <c r="T12525" s="123"/>
      <c r="U12525" s="119"/>
      <c r="V12525" s="99"/>
      <c r="W12525" s="127"/>
      <c r="X12525" s="99"/>
      <c r="Y12525" s="127"/>
    </row>
    <row r="12526" spans="3:25" ht="19" hidden="1">
      <c r="C12526" s="933"/>
      <c r="D12526" s="933"/>
      <c r="E12526" s="19"/>
      <c r="I12526" s="100"/>
      <c r="M12526" s="100"/>
      <c r="Q12526" s="99"/>
      <c r="R12526" s="340"/>
      <c r="S12526" s="119"/>
      <c r="T12526" s="123"/>
      <c r="U12526" s="119"/>
      <c r="V12526" s="99"/>
      <c r="W12526" s="127"/>
      <c r="X12526" s="99"/>
      <c r="Y12526" s="127"/>
    </row>
    <row r="12527" spans="3:25" ht="19" hidden="1">
      <c r="C12527" s="933"/>
      <c r="D12527" s="933"/>
      <c r="E12527" s="19"/>
      <c r="I12527" s="100"/>
      <c r="M12527" s="100"/>
      <c r="Q12527" s="99"/>
      <c r="R12527" s="340"/>
      <c r="S12527" s="119"/>
      <c r="T12527" s="123"/>
      <c r="U12527" s="119"/>
      <c r="V12527" s="99"/>
      <c r="W12527" s="127"/>
      <c r="X12527" s="99"/>
      <c r="Y12527" s="127"/>
    </row>
    <row r="12528" spans="3:25" ht="19" hidden="1">
      <c r="C12528" s="933"/>
      <c r="D12528" s="933"/>
      <c r="E12528" s="19"/>
      <c r="I12528" s="100"/>
      <c r="M12528" s="100"/>
      <c r="Q12528" s="99"/>
      <c r="R12528" s="340"/>
      <c r="S12528" s="119"/>
      <c r="T12528" s="123"/>
      <c r="U12528" s="119"/>
      <c r="V12528" s="99"/>
      <c r="W12528" s="127"/>
      <c r="X12528" s="99"/>
      <c r="Y12528" s="127"/>
    </row>
    <row r="12529" spans="3:25" ht="19" hidden="1">
      <c r="C12529" s="933"/>
      <c r="D12529" s="933"/>
      <c r="E12529" s="19"/>
      <c r="I12529" s="100"/>
      <c r="M12529" s="100"/>
      <c r="Q12529" s="99"/>
      <c r="R12529" s="340"/>
      <c r="S12529" s="119"/>
      <c r="T12529" s="123"/>
      <c r="U12529" s="119"/>
      <c r="V12529" s="99"/>
      <c r="W12529" s="127"/>
      <c r="X12529" s="99"/>
      <c r="Y12529" s="127"/>
    </row>
    <row r="12530" spans="3:25" ht="19" hidden="1">
      <c r="C12530" s="933"/>
      <c r="D12530" s="933"/>
      <c r="E12530" s="19"/>
      <c r="I12530" s="100"/>
      <c r="M12530" s="100"/>
      <c r="Q12530" s="99"/>
      <c r="R12530" s="340"/>
      <c r="S12530" s="119"/>
      <c r="T12530" s="123"/>
      <c r="U12530" s="119"/>
      <c r="V12530" s="99"/>
      <c r="W12530" s="127"/>
      <c r="X12530" s="99"/>
      <c r="Y12530" s="127"/>
    </row>
    <row r="12531" spans="3:25" ht="19" hidden="1">
      <c r="C12531" s="933"/>
      <c r="D12531" s="933"/>
      <c r="E12531" s="19"/>
      <c r="I12531" s="100"/>
      <c r="M12531" s="100"/>
      <c r="Q12531" s="99"/>
      <c r="R12531" s="340"/>
      <c r="S12531" s="119"/>
      <c r="T12531" s="123"/>
      <c r="U12531" s="119"/>
      <c r="V12531" s="99"/>
      <c r="W12531" s="127"/>
      <c r="X12531" s="99"/>
      <c r="Y12531" s="127"/>
    </row>
    <row r="12532" spans="3:25" ht="19" hidden="1">
      <c r="C12532" s="933"/>
      <c r="D12532" s="933"/>
      <c r="E12532" s="19"/>
      <c r="I12532" s="100"/>
      <c r="M12532" s="100"/>
      <c r="Q12532" s="99"/>
      <c r="R12532" s="340"/>
      <c r="S12532" s="119"/>
      <c r="T12532" s="123"/>
      <c r="U12532" s="119"/>
      <c r="V12532" s="99"/>
      <c r="W12532" s="127"/>
      <c r="X12532" s="99"/>
      <c r="Y12532" s="127"/>
    </row>
    <row r="12533" spans="3:25" ht="19" hidden="1">
      <c r="C12533" s="933"/>
      <c r="D12533" s="933"/>
      <c r="E12533" s="19"/>
      <c r="I12533" s="100"/>
      <c r="M12533" s="100"/>
      <c r="Q12533" s="99"/>
      <c r="R12533" s="340"/>
      <c r="S12533" s="119"/>
      <c r="T12533" s="123"/>
      <c r="U12533" s="119"/>
      <c r="V12533" s="99"/>
      <c r="W12533" s="127"/>
      <c r="X12533" s="99"/>
      <c r="Y12533" s="127"/>
    </row>
    <row r="12534" spans="3:25" ht="19" hidden="1">
      <c r="C12534" s="933"/>
      <c r="D12534" s="933"/>
      <c r="E12534" s="19"/>
      <c r="I12534" s="100"/>
      <c r="M12534" s="100"/>
      <c r="Q12534" s="99"/>
      <c r="R12534" s="340"/>
      <c r="S12534" s="119"/>
      <c r="T12534" s="123"/>
      <c r="U12534" s="119"/>
      <c r="V12534" s="99"/>
      <c r="W12534" s="127"/>
      <c r="X12534" s="99"/>
      <c r="Y12534" s="127"/>
    </row>
    <row r="12535" spans="3:25" ht="19" hidden="1">
      <c r="C12535" s="933"/>
      <c r="D12535" s="933"/>
      <c r="E12535" s="19"/>
      <c r="I12535" s="100"/>
      <c r="M12535" s="100"/>
      <c r="Q12535" s="99"/>
      <c r="R12535" s="340"/>
      <c r="S12535" s="119"/>
      <c r="T12535" s="123"/>
      <c r="U12535" s="119"/>
      <c r="V12535" s="99"/>
      <c r="W12535" s="127"/>
      <c r="X12535" s="99"/>
      <c r="Y12535" s="127"/>
    </row>
    <row r="12536" spans="3:25" ht="19" hidden="1">
      <c r="C12536" s="933"/>
      <c r="D12536" s="933"/>
      <c r="E12536" s="19"/>
      <c r="I12536" s="100"/>
      <c r="M12536" s="100"/>
      <c r="Q12536" s="99"/>
      <c r="R12536" s="340"/>
      <c r="S12536" s="119"/>
      <c r="T12536" s="123"/>
      <c r="U12536" s="119"/>
      <c r="V12536" s="99"/>
      <c r="W12536" s="127"/>
      <c r="X12536" s="99"/>
      <c r="Y12536" s="127"/>
    </row>
    <row r="12537" spans="3:25" ht="19" hidden="1">
      <c r="C12537" s="933"/>
      <c r="D12537" s="933"/>
      <c r="E12537" s="19"/>
      <c r="I12537" s="100"/>
      <c r="M12537" s="100"/>
      <c r="Q12537" s="99"/>
      <c r="R12537" s="340"/>
      <c r="S12537" s="119"/>
      <c r="T12537" s="123"/>
      <c r="U12537" s="119"/>
      <c r="V12537" s="99"/>
      <c r="W12537" s="127"/>
      <c r="X12537" s="99"/>
      <c r="Y12537" s="127"/>
    </row>
    <row r="12538" spans="3:25" ht="19" hidden="1">
      <c r="C12538" s="933"/>
      <c r="D12538" s="933"/>
      <c r="E12538" s="19"/>
      <c r="I12538" s="100"/>
      <c r="M12538" s="100"/>
      <c r="Q12538" s="99"/>
      <c r="R12538" s="340"/>
      <c r="S12538" s="119"/>
      <c r="T12538" s="123"/>
      <c r="U12538" s="119"/>
      <c r="V12538" s="99"/>
      <c r="W12538" s="127"/>
      <c r="X12538" s="99"/>
      <c r="Y12538" s="127"/>
    </row>
    <row r="12539" spans="3:25" ht="19" hidden="1">
      <c r="C12539" s="933"/>
      <c r="D12539" s="933"/>
      <c r="E12539" s="19"/>
      <c r="I12539" s="100"/>
      <c r="M12539" s="100"/>
      <c r="Q12539" s="99"/>
      <c r="R12539" s="340"/>
      <c r="S12539" s="119"/>
      <c r="T12539" s="123"/>
      <c r="U12539" s="119"/>
      <c r="V12539" s="99"/>
      <c r="W12539" s="127"/>
      <c r="X12539" s="99"/>
      <c r="Y12539" s="127"/>
    </row>
    <row r="12540" spans="3:25" ht="19" hidden="1">
      <c r="C12540" s="933"/>
      <c r="D12540" s="933"/>
      <c r="E12540" s="19"/>
      <c r="I12540" s="100"/>
      <c r="M12540" s="100"/>
      <c r="Q12540" s="99"/>
      <c r="R12540" s="340"/>
      <c r="S12540" s="119"/>
      <c r="T12540" s="123"/>
      <c r="U12540" s="119"/>
      <c r="V12540" s="99"/>
      <c r="W12540" s="127"/>
      <c r="X12540" s="99"/>
      <c r="Y12540" s="127"/>
    </row>
    <row r="12541" spans="3:25" ht="19" hidden="1">
      <c r="C12541" s="933"/>
      <c r="D12541" s="933"/>
      <c r="E12541" s="19"/>
      <c r="I12541" s="100"/>
      <c r="M12541" s="100"/>
      <c r="Q12541" s="99"/>
      <c r="R12541" s="340"/>
      <c r="S12541" s="119"/>
      <c r="T12541" s="123"/>
      <c r="U12541" s="119"/>
      <c r="V12541" s="99"/>
      <c r="W12541" s="127"/>
      <c r="X12541" s="99"/>
      <c r="Y12541" s="127"/>
    </row>
    <row r="12542" spans="3:25" ht="19" hidden="1">
      <c r="C12542" s="933"/>
      <c r="D12542" s="933"/>
      <c r="E12542" s="19"/>
      <c r="I12542" s="100"/>
      <c r="M12542" s="100"/>
      <c r="Q12542" s="99"/>
      <c r="R12542" s="340"/>
      <c r="S12542" s="119"/>
      <c r="T12542" s="123"/>
      <c r="U12542" s="119"/>
      <c r="V12542" s="99"/>
      <c r="W12542" s="127"/>
      <c r="X12542" s="99"/>
      <c r="Y12542" s="127"/>
    </row>
    <row r="12543" spans="3:25" ht="19" hidden="1">
      <c r="C12543" s="933"/>
      <c r="D12543" s="933"/>
      <c r="E12543" s="19"/>
      <c r="I12543" s="100"/>
      <c r="M12543" s="100"/>
      <c r="Q12543" s="99"/>
      <c r="R12543" s="340"/>
      <c r="S12543" s="119"/>
      <c r="T12543" s="123"/>
      <c r="U12543" s="119"/>
      <c r="V12543" s="99"/>
      <c r="W12543" s="127"/>
      <c r="X12543" s="99"/>
      <c r="Y12543" s="127"/>
    </row>
    <row r="12544" spans="3:25" ht="19" hidden="1">
      <c r="C12544" s="933"/>
      <c r="D12544" s="933"/>
      <c r="E12544" s="19"/>
      <c r="I12544" s="100"/>
      <c r="M12544" s="100"/>
      <c r="Q12544" s="99"/>
      <c r="R12544" s="340"/>
      <c r="S12544" s="119"/>
      <c r="T12544" s="123"/>
      <c r="U12544" s="119"/>
      <c r="V12544" s="99"/>
      <c r="W12544" s="127"/>
      <c r="X12544" s="99"/>
      <c r="Y12544" s="127"/>
    </row>
    <row r="12545" spans="3:25" ht="19" hidden="1">
      <c r="C12545" s="933"/>
      <c r="D12545" s="933"/>
      <c r="E12545" s="19"/>
      <c r="I12545" s="100"/>
      <c r="M12545" s="100"/>
      <c r="Q12545" s="99"/>
      <c r="R12545" s="340"/>
      <c r="S12545" s="119"/>
      <c r="T12545" s="123"/>
      <c r="U12545" s="119"/>
      <c r="V12545" s="99"/>
      <c r="W12545" s="127"/>
      <c r="X12545" s="99"/>
      <c r="Y12545" s="127"/>
    </row>
    <row r="12546" spans="3:25" ht="19" hidden="1">
      <c r="C12546" s="933"/>
      <c r="D12546" s="933"/>
      <c r="E12546" s="19"/>
      <c r="I12546" s="100"/>
      <c r="M12546" s="100"/>
      <c r="Q12546" s="99"/>
      <c r="R12546" s="340"/>
      <c r="S12546" s="119"/>
      <c r="T12546" s="123"/>
      <c r="U12546" s="119"/>
      <c r="V12546" s="99"/>
      <c r="W12546" s="127"/>
      <c r="X12546" s="99"/>
      <c r="Y12546" s="127"/>
    </row>
    <row r="12547" spans="3:25" ht="19" hidden="1">
      <c r="C12547" s="933"/>
      <c r="D12547" s="933"/>
      <c r="E12547" s="19"/>
      <c r="I12547" s="100"/>
      <c r="M12547" s="100"/>
      <c r="Q12547" s="99"/>
      <c r="R12547" s="340"/>
      <c r="S12547" s="119"/>
      <c r="T12547" s="123"/>
      <c r="U12547" s="119"/>
      <c r="V12547" s="99"/>
      <c r="W12547" s="127"/>
      <c r="X12547" s="99"/>
      <c r="Y12547" s="127"/>
    </row>
    <row r="12548" spans="3:25" ht="19" hidden="1">
      <c r="C12548" s="933"/>
      <c r="D12548" s="933"/>
      <c r="E12548" s="19"/>
      <c r="I12548" s="100"/>
      <c r="M12548" s="100"/>
      <c r="Q12548" s="99"/>
      <c r="R12548" s="340"/>
      <c r="S12548" s="119"/>
      <c r="T12548" s="123"/>
      <c r="U12548" s="119"/>
      <c r="V12548" s="99"/>
      <c r="W12548" s="127"/>
      <c r="X12548" s="99"/>
      <c r="Y12548" s="127"/>
    </row>
    <row r="12549" spans="3:25" ht="19" hidden="1">
      <c r="C12549" s="933"/>
      <c r="D12549" s="933"/>
      <c r="E12549" s="19"/>
      <c r="I12549" s="100"/>
      <c r="M12549" s="100"/>
      <c r="Q12549" s="99"/>
      <c r="R12549" s="340"/>
      <c r="S12549" s="119"/>
      <c r="T12549" s="123"/>
      <c r="U12549" s="119"/>
      <c r="V12549" s="99"/>
      <c r="W12549" s="127"/>
      <c r="X12549" s="99"/>
      <c r="Y12549" s="127"/>
    </row>
    <row r="12550" spans="3:25" ht="19" hidden="1">
      <c r="C12550" s="933"/>
      <c r="D12550" s="933"/>
      <c r="E12550" s="19"/>
      <c r="I12550" s="100"/>
      <c r="M12550" s="100"/>
      <c r="Q12550" s="99"/>
      <c r="R12550" s="340"/>
      <c r="S12550" s="119"/>
      <c r="T12550" s="123"/>
      <c r="U12550" s="119"/>
      <c r="V12550" s="99"/>
      <c r="W12550" s="127"/>
      <c r="X12550" s="99"/>
      <c r="Y12550" s="127"/>
    </row>
    <row r="12551" spans="3:25" ht="19" hidden="1">
      <c r="C12551" s="933"/>
      <c r="D12551" s="933"/>
      <c r="E12551" s="19"/>
      <c r="I12551" s="100"/>
      <c r="M12551" s="100"/>
      <c r="Q12551" s="99"/>
      <c r="R12551" s="340"/>
      <c r="S12551" s="119"/>
      <c r="T12551" s="123"/>
      <c r="U12551" s="119"/>
      <c r="V12551" s="99"/>
      <c r="W12551" s="127"/>
      <c r="X12551" s="99"/>
      <c r="Y12551" s="127"/>
    </row>
    <row r="12552" spans="3:25" ht="19" hidden="1">
      <c r="C12552" s="933"/>
      <c r="D12552" s="933"/>
      <c r="E12552" s="19"/>
      <c r="I12552" s="100"/>
      <c r="M12552" s="100"/>
      <c r="Q12552" s="99"/>
      <c r="R12552" s="340"/>
      <c r="S12552" s="119"/>
      <c r="T12552" s="123"/>
      <c r="U12552" s="119"/>
      <c r="V12552" s="99"/>
      <c r="W12552" s="127"/>
      <c r="X12552" s="99"/>
      <c r="Y12552" s="127"/>
    </row>
    <row r="12553" spans="3:25" ht="19" hidden="1">
      <c r="C12553" s="933"/>
      <c r="D12553" s="933"/>
      <c r="E12553" s="19"/>
      <c r="I12553" s="100"/>
      <c r="M12553" s="100"/>
      <c r="Q12553" s="99"/>
      <c r="R12553" s="340"/>
      <c r="S12553" s="119"/>
      <c r="T12553" s="123"/>
      <c r="U12553" s="119"/>
      <c r="V12553" s="99"/>
      <c r="W12553" s="127"/>
      <c r="X12553" s="99"/>
      <c r="Y12553" s="127"/>
    </row>
    <row r="12554" spans="3:25" ht="19" hidden="1">
      <c r="C12554" s="933"/>
      <c r="D12554" s="933"/>
      <c r="E12554" s="19"/>
      <c r="I12554" s="100"/>
      <c r="M12554" s="100"/>
      <c r="Q12554" s="99"/>
      <c r="R12554" s="340"/>
      <c r="S12554" s="119"/>
      <c r="T12554" s="123"/>
      <c r="U12554" s="119"/>
      <c r="V12554" s="99"/>
      <c r="W12554" s="127"/>
      <c r="X12554" s="99"/>
      <c r="Y12554" s="127"/>
    </row>
    <row r="12555" spans="3:25" ht="19" hidden="1">
      <c r="C12555" s="933"/>
      <c r="D12555" s="933"/>
      <c r="E12555" s="19"/>
      <c r="I12555" s="100"/>
      <c r="M12555" s="100"/>
      <c r="Q12555" s="99"/>
      <c r="R12555" s="340"/>
      <c r="S12555" s="119"/>
      <c r="T12555" s="123"/>
      <c r="U12555" s="119"/>
      <c r="V12555" s="99"/>
      <c r="W12555" s="127"/>
      <c r="X12555" s="99"/>
      <c r="Y12555" s="127"/>
    </row>
    <row r="12556" spans="3:25" ht="19" hidden="1">
      <c r="C12556" s="933"/>
      <c r="D12556" s="933"/>
      <c r="E12556" s="19"/>
      <c r="I12556" s="100"/>
      <c r="M12556" s="100"/>
      <c r="Q12556" s="99"/>
      <c r="R12556" s="340"/>
      <c r="S12556" s="119"/>
      <c r="T12556" s="123"/>
      <c r="U12556" s="119"/>
      <c r="V12556" s="99"/>
      <c r="W12556" s="127"/>
      <c r="X12556" s="99"/>
      <c r="Y12556" s="127"/>
    </row>
    <row r="12557" spans="3:25" ht="19" hidden="1">
      <c r="C12557" s="933"/>
      <c r="D12557" s="933"/>
      <c r="E12557" s="19"/>
      <c r="I12557" s="100"/>
      <c r="M12557" s="100"/>
      <c r="Q12557" s="99"/>
      <c r="R12557" s="340"/>
      <c r="S12557" s="119"/>
      <c r="T12557" s="123"/>
      <c r="U12557" s="119"/>
      <c r="V12557" s="99"/>
      <c r="W12557" s="127"/>
      <c r="X12557" s="99"/>
      <c r="Y12557" s="127"/>
    </row>
    <row r="12558" spans="3:25" ht="19" hidden="1">
      <c r="C12558" s="933"/>
      <c r="D12558" s="933"/>
      <c r="E12558" s="19"/>
      <c r="I12558" s="100"/>
      <c r="M12558" s="100"/>
      <c r="Q12558" s="99"/>
      <c r="R12558" s="340"/>
      <c r="S12558" s="119"/>
      <c r="T12558" s="123"/>
      <c r="U12558" s="119"/>
      <c r="V12558" s="99"/>
      <c r="W12558" s="127"/>
      <c r="X12558" s="99"/>
      <c r="Y12558" s="127"/>
    </row>
    <row r="12559" spans="3:25" ht="19" hidden="1">
      <c r="C12559" s="933"/>
      <c r="D12559" s="933"/>
      <c r="E12559" s="19"/>
      <c r="I12559" s="100"/>
      <c r="M12559" s="100"/>
      <c r="Q12559" s="99"/>
      <c r="R12559" s="340"/>
      <c r="S12559" s="119"/>
      <c r="T12559" s="123"/>
      <c r="U12559" s="119"/>
      <c r="V12559" s="99"/>
      <c r="W12559" s="127"/>
      <c r="X12559" s="99"/>
      <c r="Y12559" s="127"/>
    </row>
    <row r="12560" spans="3:25" ht="19" hidden="1">
      <c r="C12560" s="933"/>
      <c r="D12560" s="933"/>
      <c r="E12560" s="19"/>
      <c r="I12560" s="100"/>
      <c r="M12560" s="100"/>
      <c r="Q12560" s="99"/>
      <c r="R12560" s="340"/>
      <c r="S12560" s="119"/>
      <c r="T12560" s="123"/>
      <c r="U12560" s="119"/>
      <c r="V12560" s="99"/>
      <c r="W12560" s="127"/>
      <c r="X12560" s="99"/>
      <c r="Y12560" s="127"/>
    </row>
    <row r="12561" spans="3:25" ht="19" hidden="1">
      <c r="C12561" s="933"/>
      <c r="D12561" s="933"/>
      <c r="E12561" s="19"/>
      <c r="I12561" s="100"/>
      <c r="M12561" s="100"/>
      <c r="Q12561" s="99"/>
      <c r="R12561" s="340"/>
      <c r="S12561" s="119"/>
      <c r="T12561" s="123"/>
      <c r="U12561" s="119"/>
      <c r="V12561" s="99"/>
      <c r="W12561" s="127"/>
      <c r="X12561" s="99"/>
      <c r="Y12561" s="127"/>
    </row>
    <row r="12562" spans="3:25" ht="19" hidden="1">
      <c r="C12562" s="933"/>
      <c r="D12562" s="933"/>
      <c r="E12562" s="19"/>
      <c r="I12562" s="100"/>
      <c r="M12562" s="100"/>
      <c r="Q12562" s="99"/>
      <c r="R12562" s="340"/>
      <c r="S12562" s="119"/>
      <c r="T12562" s="123"/>
      <c r="U12562" s="119"/>
      <c r="V12562" s="99"/>
      <c r="W12562" s="127"/>
      <c r="X12562" s="99"/>
      <c r="Y12562" s="127"/>
    </row>
    <row r="12563" spans="3:25" ht="19" hidden="1">
      <c r="C12563" s="933"/>
      <c r="D12563" s="933"/>
      <c r="E12563" s="19"/>
      <c r="I12563" s="100"/>
      <c r="M12563" s="100"/>
      <c r="Q12563" s="99"/>
      <c r="R12563" s="340"/>
      <c r="S12563" s="119"/>
      <c r="T12563" s="123"/>
      <c r="U12563" s="119"/>
      <c r="V12563" s="99"/>
      <c r="W12563" s="127"/>
      <c r="X12563" s="99"/>
      <c r="Y12563" s="127"/>
    </row>
    <row r="12564" spans="3:25" ht="19" hidden="1">
      <c r="C12564" s="933"/>
      <c r="D12564" s="933"/>
      <c r="E12564" s="19"/>
      <c r="I12564" s="100"/>
      <c r="M12564" s="100"/>
      <c r="Q12564" s="99"/>
      <c r="R12564" s="340"/>
      <c r="S12564" s="119"/>
      <c r="T12564" s="123"/>
      <c r="U12564" s="119"/>
      <c r="V12564" s="99"/>
      <c r="W12564" s="127"/>
      <c r="X12564" s="99"/>
      <c r="Y12564" s="127"/>
    </row>
    <row r="12565" spans="3:25" ht="19" hidden="1">
      <c r="C12565" s="933"/>
      <c r="D12565" s="933"/>
      <c r="E12565" s="19"/>
      <c r="I12565" s="100"/>
      <c r="M12565" s="100"/>
      <c r="Q12565" s="99"/>
      <c r="R12565" s="340"/>
      <c r="S12565" s="119"/>
      <c r="T12565" s="123"/>
      <c r="U12565" s="119"/>
      <c r="V12565" s="99"/>
      <c r="W12565" s="127"/>
      <c r="X12565" s="99"/>
      <c r="Y12565" s="127"/>
    </row>
    <row r="12566" spans="3:25" ht="19" hidden="1">
      <c r="C12566" s="933"/>
      <c r="D12566" s="933"/>
      <c r="E12566" s="19"/>
      <c r="I12566" s="100"/>
      <c r="M12566" s="100"/>
      <c r="Q12566" s="99"/>
      <c r="R12566" s="340"/>
      <c r="S12566" s="119"/>
      <c r="T12566" s="123"/>
      <c r="U12566" s="119"/>
      <c r="V12566" s="99"/>
      <c r="W12566" s="127"/>
      <c r="X12566" s="99"/>
      <c r="Y12566" s="127"/>
    </row>
    <row r="12567" spans="3:25" ht="19" hidden="1">
      <c r="C12567" s="933"/>
      <c r="D12567" s="933"/>
      <c r="E12567" s="19"/>
      <c r="I12567" s="100"/>
      <c r="M12567" s="100"/>
      <c r="Q12567" s="99"/>
      <c r="R12567" s="340"/>
      <c r="S12567" s="119"/>
      <c r="T12567" s="123"/>
      <c r="U12567" s="119"/>
      <c r="V12567" s="99"/>
      <c r="W12567" s="127"/>
      <c r="X12567" s="99"/>
      <c r="Y12567" s="127"/>
    </row>
    <row r="12568" spans="3:25" ht="19" hidden="1">
      <c r="C12568" s="933"/>
      <c r="D12568" s="933"/>
      <c r="E12568" s="19"/>
      <c r="I12568" s="100"/>
      <c r="M12568" s="100"/>
      <c r="Q12568" s="99"/>
      <c r="R12568" s="340"/>
      <c r="S12568" s="119"/>
      <c r="T12568" s="123"/>
      <c r="U12568" s="119"/>
      <c r="V12568" s="99"/>
      <c r="W12568" s="127"/>
      <c r="X12568" s="99"/>
      <c r="Y12568" s="127"/>
    </row>
    <row r="12569" spans="3:25" ht="19" hidden="1">
      <c r="C12569" s="933"/>
      <c r="D12569" s="933"/>
      <c r="E12569" s="19"/>
      <c r="I12569" s="100"/>
      <c r="M12569" s="100"/>
      <c r="Q12569" s="99"/>
      <c r="R12569" s="340"/>
      <c r="S12569" s="119"/>
      <c r="T12569" s="123"/>
      <c r="U12569" s="119"/>
      <c r="V12569" s="99"/>
      <c r="W12569" s="127"/>
      <c r="X12569" s="99"/>
      <c r="Y12569" s="127"/>
    </row>
    <row r="12570" spans="3:25" ht="19" hidden="1">
      <c r="C12570" s="933"/>
      <c r="D12570" s="933"/>
      <c r="E12570" s="19"/>
      <c r="I12570" s="100"/>
      <c r="M12570" s="100"/>
      <c r="Q12570" s="99"/>
      <c r="R12570" s="340"/>
      <c r="S12570" s="119"/>
      <c r="T12570" s="123"/>
      <c r="U12570" s="119"/>
      <c r="V12570" s="99"/>
      <c r="W12570" s="127"/>
      <c r="X12570" s="99"/>
      <c r="Y12570" s="127"/>
    </row>
    <row r="12571" spans="3:25" ht="19" hidden="1">
      <c r="C12571" s="933"/>
      <c r="D12571" s="933"/>
      <c r="E12571" s="19"/>
      <c r="I12571" s="100"/>
      <c r="M12571" s="100"/>
      <c r="Q12571" s="99"/>
      <c r="R12571" s="340"/>
      <c r="S12571" s="119"/>
      <c r="T12571" s="123"/>
      <c r="U12571" s="119"/>
      <c r="V12571" s="99"/>
      <c r="W12571" s="127"/>
      <c r="X12571" s="99"/>
      <c r="Y12571" s="127"/>
    </row>
    <row r="12572" spans="3:25" ht="19" hidden="1">
      <c r="C12572" s="933"/>
      <c r="D12572" s="933"/>
      <c r="E12572" s="19"/>
      <c r="I12572" s="100"/>
      <c r="M12572" s="100"/>
      <c r="Q12572" s="99"/>
      <c r="R12572" s="340"/>
      <c r="S12572" s="119"/>
      <c r="T12572" s="123"/>
      <c r="U12572" s="119"/>
      <c r="V12572" s="99"/>
      <c r="W12572" s="127"/>
      <c r="X12572" s="99"/>
      <c r="Y12572" s="127"/>
    </row>
    <row r="12573" spans="3:25" ht="19" hidden="1">
      <c r="C12573" s="933"/>
      <c r="D12573" s="933"/>
      <c r="E12573" s="19"/>
      <c r="I12573" s="100"/>
      <c r="M12573" s="100"/>
      <c r="Q12573" s="99"/>
      <c r="R12573" s="340"/>
      <c r="S12573" s="119"/>
      <c r="T12573" s="123"/>
      <c r="U12573" s="119"/>
      <c r="V12573" s="99"/>
      <c r="W12573" s="127"/>
      <c r="X12573" s="99"/>
      <c r="Y12573" s="127"/>
    </row>
    <row r="12574" spans="3:25" ht="19" hidden="1">
      <c r="C12574" s="933"/>
      <c r="D12574" s="933"/>
      <c r="E12574" s="19"/>
      <c r="I12574" s="100"/>
      <c r="M12574" s="100"/>
      <c r="Q12574" s="99"/>
      <c r="R12574" s="340"/>
      <c r="S12574" s="119"/>
      <c r="T12574" s="123"/>
      <c r="U12574" s="119"/>
      <c r="V12574" s="99"/>
      <c r="W12574" s="127"/>
      <c r="X12574" s="99"/>
      <c r="Y12574" s="127"/>
    </row>
    <row r="12575" spans="3:25" ht="19" hidden="1">
      <c r="C12575" s="933"/>
      <c r="D12575" s="933"/>
      <c r="E12575" s="19"/>
      <c r="I12575" s="100"/>
      <c r="M12575" s="100"/>
      <c r="Q12575" s="99"/>
      <c r="R12575" s="340"/>
      <c r="S12575" s="119"/>
      <c r="T12575" s="123"/>
      <c r="U12575" s="119"/>
      <c r="V12575" s="99"/>
      <c r="W12575" s="127"/>
      <c r="X12575" s="99"/>
      <c r="Y12575" s="127"/>
    </row>
    <row r="12576" spans="3:25" ht="19" hidden="1">
      <c r="C12576" s="933"/>
      <c r="D12576" s="933"/>
      <c r="E12576" s="19"/>
      <c r="I12576" s="100"/>
      <c r="M12576" s="100"/>
      <c r="Q12576" s="99"/>
      <c r="R12576" s="340"/>
      <c r="S12576" s="119"/>
      <c r="T12576" s="123"/>
      <c r="U12576" s="119"/>
      <c r="V12576" s="99"/>
      <c r="W12576" s="127"/>
      <c r="X12576" s="99"/>
      <c r="Y12576" s="127"/>
    </row>
    <row r="12577" spans="3:25" ht="19" hidden="1">
      <c r="C12577" s="933"/>
      <c r="D12577" s="933"/>
      <c r="E12577" s="19"/>
      <c r="I12577" s="100"/>
      <c r="M12577" s="100"/>
      <c r="Q12577" s="99"/>
      <c r="R12577" s="340"/>
      <c r="S12577" s="119"/>
      <c r="T12577" s="123"/>
      <c r="U12577" s="119"/>
      <c r="V12577" s="99"/>
      <c r="W12577" s="127"/>
      <c r="X12577" s="99"/>
      <c r="Y12577" s="127"/>
    </row>
    <row r="12578" spans="3:25" ht="19" hidden="1">
      <c r="C12578" s="933"/>
      <c r="D12578" s="933"/>
      <c r="E12578" s="19"/>
      <c r="I12578" s="100"/>
      <c r="M12578" s="100"/>
      <c r="Q12578" s="99"/>
      <c r="R12578" s="340"/>
      <c r="S12578" s="119"/>
      <c r="T12578" s="123"/>
      <c r="U12578" s="119"/>
      <c r="V12578" s="99"/>
      <c r="W12578" s="127"/>
      <c r="X12578" s="99"/>
      <c r="Y12578" s="127"/>
    </row>
    <row r="12579" spans="3:25" ht="19" hidden="1">
      <c r="C12579" s="933"/>
      <c r="D12579" s="933"/>
      <c r="E12579" s="19"/>
      <c r="I12579" s="100"/>
      <c r="M12579" s="100"/>
      <c r="Q12579" s="99"/>
      <c r="R12579" s="340"/>
      <c r="S12579" s="119"/>
      <c r="T12579" s="123"/>
      <c r="U12579" s="119"/>
      <c r="V12579" s="99"/>
      <c r="W12579" s="127"/>
      <c r="X12579" s="99"/>
      <c r="Y12579" s="127"/>
    </row>
    <row r="12580" spans="3:25" ht="19" hidden="1">
      <c r="C12580" s="933"/>
      <c r="D12580" s="933"/>
      <c r="E12580" s="19"/>
      <c r="I12580" s="100"/>
      <c r="M12580" s="100"/>
      <c r="Q12580" s="99"/>
      <c r="R12580" s="340"/>
      <c r="S12580" s="119"/>
      <c r="T12580" s="123"/>
      <c r="U12580" s="119"/>
      <c r="V12580" s="99"/>
      <c r="W12580" s="127"/>
      <c r="X12580" s="99"/>
      <c r="Y12580" s="127"/>
    </row>
    <row r="12581" spans="3:25" ht="19" hidden="1">
      <c r="C12581" s="933"/>
      <c r="D12581" s="933"/>
      <c r="E12581" s="19"/>
      <c r="I12581" s="100"/>
      <c r="M12581" s="100"/>
      <c r="Q12581" s="99"/>
      <c r="R12581" s="340"/>
      <c r="S12581" s="119"/>
      <c r="T12581" s="123"/>
      <c r="U12581" s="119"/>
      <c r="V12581" s="99"/>
      <c r="W12581" s="127"/>
      <c r="X12581" s="99"/>
      <c r="Y12581" s="127"/>
    </row>
    <row r="12582" spans="3:25" ht="19" hidden="1">
      <c r="C12582" s="933"/>
      <c r="D12582" s="933"/>
      <c r="E12582" s="19"/>
      <c r="I12582" s="100"/>
      <c r="M12582" s="100"/>
      <c r="Q12582" s="99"/>
      <c r="R12582" s="340"/>
      <c r="S12582" s="119"/>
      <c r="T12582" s="123"/>
      <c r="U12582" s="119"/>
      <c r="V12582" s="99"/>
      <c r="W12582" s="127"/>
      <c r="X12582" s="99"/>
      <c r="Y12582" s="127"/>
    </row>
    <row r="12583" spans="3:25" ht="19" hidden="1">
      <c r="C12583" s="933"/>
      <c r="D12583" s="933"/>
      <c r="E12583" s="19"/>
      <c r="I12583" s="100"/>
      <c r="M12583" s="100"/>
      <c r="Q12583" s="99"/>
      <c r="R12583" s="340"/>
      <c r="S12583" s="119"/>
      <c r="T12583" s="123"/>
      <c r="U12583" s="119"/>
      <c r="V12583" s="99"/>
      <c r="W12583" s="127"/>
      <c r="X12583" s="99"/>
      <c r="Y12583" s="127"/>
    </row>
    <row r="12584" spans="3:25" ht="19" hidden="1">
      <c r="C12584" s="933"/>
      <c r="D12584" s="933"/>
      <c r="E12584" s="19"/>
      <c r="I12584" s="100"/>
      <c r="M12584" s="100"/>
      <c r="Q12584" s="99"/>
      <c r="R12584" s="340"/>
      <c r="S12584" s="119"/>
      <c r="T12584" s="123"/>
      <c r="U12584" s="119"/>
      <c r="V12584" s="99"/>
      <c r="W12584" s="127"/>
      <c r="X12584" s="99"/>
      <c r="Y12584" s="127"/>
    </row>
    <row r="12585" spans="3:25" ht="19" hidden="1">
      <c r="C12585" s="933"/>
      <c r="D12585" s="933"/>
      <c r="E12585" s="19"/>
      <c r="I12585" s="100"/>
      <c r="M12585" s="100"/>
      <c r="Q12585" s="99"/>
      <c r="R12585" s="340"/>
      <c r="S12585" s="119"/>
      <c r="T12585" s="123"/>
      <c r="U12585" s="119"/>
      <c r="V12585" s="99"/>
      <c r="W12585" s="127"/>
      <c r="X12585" s="99"/>
      <c r="Y12585" s="127"/>
    </row>
    <row r="12586" spans="3:25" ht="19" hidden="1">
      <c r="C12586" s="933"/>
      <c r="D12586" s="933"/>
      <c r="E12586" s="19"/>
      <c r="I12586" s="100"/>
      <c r="M12586" s="100"/>
      <c r="Q12586" s="99"/>
      <c r="R12586" s="340"/>
      <c r="S12586" s="119"/>
      <c r="T12586" s="123"/>
      <c r="U12586" s="119"/>
      <c r="V12586" s="99"/>
      <c r="W12586" s="127"/>
      <c r="X12586" s="99"/>
      <c r="Y12586" s="127"/>
    </row>
    <row r="12587" spans="3:25" ht="19" hidden="1">
      <c r="C12587" s="933"/>
      <c r="D12587" s="933"/>
      <c r="E12587" s="19"/>
      <c r="I12587" s="100"/>
      <c r="M12587" s="100"/>
      <c r="Q12587" s="99"/>
      <c r="R12587" s="340"/>
      <c r="S12587" s="119"/>
      <c r="T12587" s="123"/>
      <c r="U12587" s="119"/>
      <c r="V12587" s="99"/>
      <c r="W12587" s="127"/>
      <c r="X12587" s="99"/>
      <c r="Y12587" s="127"/>
    </row>
    <row r="12588" spans="3:25" ht="19" hidden="1">
      <c r="C12588" s="933"/>
      <c r="D12588" s="933"/>
      <c r="E12588" s="19"/>
      <c r="I12588" s="100"/>
      <c r="M12588" s="100"/>
      <c r="Q12588" s="99"/>
      <c r="R12588" s="340"/>
      <c r="S12588" s="119"/>
      <c r="T12588" s="123"/>
      <c r="U12588" s="119"/>
      <c r="V12588" s="99"/>
      <c r="W12588" s="127"/>
      <c r="X12588" s="99"/>
      <c r="Y12588" s="127"/>
    </row>
    <row r="12589" spans="3:25" ht="19" hidden="1">
      <c r="C12589" s="933"/>
      <c r="D12589" s="933"/>
      <c r="E12589" s="19"/>
      <c r="I12589" s="100"/>
      <c r="M12589" s="100"/>
      <c r="Q12589" s="99"/>
      <c r="R12589" s="340"/>
      <c r="S12589" s="119"/>
      <c r="T12589" s="123"/>
      <c r="U12589" s="119"/>
      <c r="V12589" s="99"/>
      <c r="W12589" s="127"/>
      <c r="X12589" s="99"/>
      <c r="Y12589" s="127"/>
    </row>
    <row r="12590" spans="3:25" ht="19" hidden="1">
      <c r="C12590" s="933"/>
      <c r="D12590" s="933"/>
      <c r="E12590" s="19"/>
      <c r="I12590" s="100"/>
      <c r="M12590" s="100"/>
      <c r="Q12590" s="99"/>
      <c r="R12590" s="340"/>
      <c r="S12590" s="119"/>
      <c r="T12590" s="123"/>
      <c r="U12590" s="119"/>
      <c r="V12590" s="99"/>
      <c r="W12590" s="127"/>
      <c r="X12590" s="99"/>
      <c r="Y12590" s="127"/>
    </row>
    <row r="12591" spans="3:25" ht="19" hidden="1">
      <c r="C12591" s="933"/>
      <c r="D12591" s="933"/>
      <c r="E12591" s="19"/>
      <c r="I12591" s="100"/>
      <c r="M12591" s="100"/>
      <c r="Q12591" s="99"/>
      <c r="R12591" s="340"/>
      <c r="S12591" s="119"/>
      <c r="T12591" s="123"/>
      <c r="U12591" s="119"/>
      <c r="V12591" s="99"/>
      <c r="W12591" s="127"/>
      <c r="X12591" s="99"/>
      <c r="Y12591" s="127"/>
    </row>
    <row r="12592" spans="3:25" ht="19" hidden="1">
      <c r="C12592" s="933"/>
      <c r="D12592" s="933"/>
      <c r="E12592" s="19"/>
      <c r="I12592" s="100"/>
      <c r="M12592" s="100"/>
      <c r="Q12592" s="99"/>
      <c r="R12592" s="340"/>
      <c r="S12592" s="119"/>
      <c r="T12592" s="123"/>
      <c r="U12592" s="119"/>
      <c r="V12592" s="99"/>
      <c r="W12592" s="127"/>
      <c r="X12592" s="99"/>
      <c r="Y12592" s="127"/>
    </row>
    <row r="12593" spans="3:25" ht="19" hidden="1">
      <c r="C12593" s="933"/>
      <c r="D12593" s="933"/>
      <c r="E12593" s="19"/>
      <c r="I12593" s="100"/>
      <c r="M12593" s="100"/>
      <c r="Q12593" s="99"/>
      <c r="R12593" s="340"/>
      <c r="S12593" s="119"/>
      <c r="T12593" s="123"/>
      <c r="U12593" s="119"/>
      <c r="V12593" s="99"/>
      <c r="W12593" s="127"/>
      <c r="X12593" s="99"/>
      <c r="Y12593" s="127"/>
    </row>
    <row r="12594" spans="3:25" ht="19" hidden="1">
      <c r="C12594" s="933"/>
      <c r="D12594" s="933"/>
      <c r="E12594" s="19"/>
      <c r="I12594" s="100"/>
      <c r="M12594" s="100"/>
      <c r="Q12594" s="99"/>
      <c r="R12594" s="340"/>
      <c r="S12594" s="119"/>
      <c r="T12594" s="123"/>
      <c r="U12594" s="119"/>
      <c r="V12594" s="99"/>
      <c r="W12594" s="127"/>
      <c r="X12594" s="99"/>
      <c r="Y12594" s="127"/>
    </row>
    <row r="12595" spans="3:25" ht="19" hidden="1">
      <c r="C12595" s="933"/>
      <c r="D12595" s="933"/>
      <c r="E12595" s="19"/>
      <c r="I12595" s="100"/>
      <c r="M12595" s="100"/>
      <c r="Q12595" s="99"/>
      <c r="R12595" s="340"/>
      <c r="S12595" s="119"/>
      <c r="T12595" s="123"/>
      <c r="U12595" s="119"/>
      <c r="V12595" s="99"/>
      <c r="W12595" s="127"/>
      <c r="X12595" s="99"/>
      <c r="Y12595" s="127"/>
    </row>
    <row r="12596" spans="3:25" ht="19" hidden="1">
      <c r="C12596" s="933"/>
      <c r="D12596" s="933"/>
      <c r="E12596" s="19"/>
      <c r="I12596" s="100"/>
      <c r="M12596" s="100"/>
      <c r="Q12596" s="99"/>
      <c r="R12596" s="340"/>
      <c r="S12596" s="119"/>
      <c r="T12596" s="123"/>
      <c r="U12596" s="119"/>
      <c r="V12596" s="99"/>
      <c r="W12596" s="127"/>
      <c r="X12596" s="99"/>
      <c r="Y12596" s="127"/>
    </row>
    <row r="12597" spans="3:25" ht="19" hidden="1">
      <c r="C12597" s="933"/>
      <c r="D12597" s="933"/>
      <c r="E12597" s="19"/>
      <c r="I12597" s="100"/>
      <c r="M12597" s="100"/>
      <c r="Q12597" s="99"/>
      <c r="R12597" s="340"/>
      <c r="S12597" s="119"/>
      <c r="T12597" s="123"/>
      <c r="U12597" s="119"/>
      <c r="V12597" s="99"/>
      <c r="W12597" s="127"/>
      <c r="X12597" s="99"/>
      <c r="Y12597" s="127"/>
    </row>
    <row r="12598" spans="3:25" ht="19" hidden="1">
      <c r="C12598" s="933"/>
      <c r="D12598" s="933"/>
      <c r="E12598" s="19"/>
      <c r="I12598" s="100"/>
      <c r="M12598" s="100"/>
      <c r="Q12598" s="99"/>
      <c r="R12598" s="340"/>
      <c r="S12598" s="119"/>
      <c r="T12598" s="123"/>
      <c r="U12598" s="119"/>
      <c r="V12598" s="99"/>
      <c r="W12598" s="127"/>
      <c r="X12598" s="99"/>
      <c r="Y12598" s="127"/>
    </row>
    <row r="12599" spans="3:25" ht="19" hidden="1">
      <c r="C12599" s="933"/>
      <c r="D12599" s="933"/>
      <c r="E12599" s="19"/>
      <c r="I12599" s="100"/>
      <c r="M12599" s="100"/>
      <c r="Q12599" s="99"/>
      <c r="R12599" s="340"/>
      <c r="S12599" s="119"/>
      <c r="T12599" s="123"/>
      <c r="U12599" s="119"/>
      <c r="V12599" s="99"/>
      <c r="W12599" s="127"/>
      <c r="X12599" s="99"/>
      <c r="Y12599" s="127"/>
    </row>
    <row r="12600" spans="3:25" ht="19" hidden="1">
      <c r="C12600" s="933"/>
      <c r="D12600" s="933"/>
      <c r="E12600" s="19"/>
      <c r="I12600" s="100"/>
      <c r="M12600" s="100"/>
      <c r="Q12600" s="99"/>
      <c r="R12600" s="340"/>
      <c r="S12600" s="119"/>
      <c r="T12600" s="123"/>
      <c r="U12600" s="119"/>
      <c r="V12600" s="99"/>
      <c r="W12600" s="127"/>
      <c r="X12600" s="99"/>
      <c r="Y12600" s="127"/>
    </row>
    <row r="12601" spans="3:25" ht="19" hidden="1">
      <c r="C12601" s="933"/>
      <c r="D12601" s="933"/>
      <c r="E12601" s="19"/>
      <c r="I12601" s="100"/>
      <c r="M12601" s="100"/>
      <c r="Q12601" s="99"/>
      <c r="R12601" s="340"/>
      <c r="S12601" s="119"/>
      <c r="T12601" s="123"/>
      <c r="U12601" s="119"/>
      <c r="V12601" s="99"/>
      <c r="W12601" s="127"/>
      <c r="X12601" s="99"/>
      <c r="Y12601" s="127"/>
    </row>
    <row r="12602" spans="3:25" ht="19" hidden="1">
      <c r="C12602" s="933"/>
      <c r="D12602" s="933"/>
      <c r="E12602" s="19"/>
      <c r="I12602" s="100"/>
      <c r="M12602" s="100"/>
      <c r="Q12602" s="99"/>
      <c r="R12602" s="340"/>
      <c r="S12602" s="119"/>
      <c r="T12602" s="123"/>
      <c r="U12602" s="119"/>
      <c r="V12602" s="99"/>
      <c r="W12602" s="127"/>
      <c r="X12602" s="99"/>
      <c r="Y12602" s="127"/>
    </row>
    <row r="12603" spans="3:25" ht="19" hidden="1">
      <c r="C12603" s="933"/>
      <c r="D12603" s="933"/>
      <c r="E12603" s="19"/>
      <c r="I12603" s="100"/>
      <c r="M12603" s="100"/>
      <c r="Q12603" s="99"/>
      <c r="R12603" s="340"/>
      <c r="S12603" s="119"/>
      <c r="T12603" s="123"/>
      <c r="U12603" s="119"/>
      <c r="V12603" s="99"/>
      <c r="W12603" s="127"/>
      <c r="X12603" s="99"/>
      <c r="Y12603" s="127"/>
    </row>
    <row r="12604" spans="3:25" ht="19" hidden="1">
      <c r="C12604" s="933"/>
      <c r="D12604" s="933"/>
      <c r="E12604" s="19"/>
      <c r="I12604" s="100"/>
      <c r="M12604" s="100"/>
      <c r="Q12604" s="99"/>
      <c r="R12604" s="340"/>
      <c r="S12604" s="119"/>
      <c r="T12604" s="123"/>
      <c r="U12604" s="119"/>
      <c r="V12604" s="99"/>
      <c r="W12604" s="127"/>
      <c r="X12604" s="99"/>
      <c r="Y12604" s="127"/>
    </row>
    <row r="12605" spans="3:25" ht="19" hidden="1">
      <c r="C12605" s="933"/>
      <c r="D12605" s="933"/>
      <c r="E12605" s="19"/>
      <c r="I12605" s="100"/>
      <c r="M12605" s="100"/>
      <c r="Q12605" s="99"/>
      <c r="R12605" s="340"/>
      <c r="S12605" s="119"/>
      <c r="T12605" s="123"/>
      <c r="U12605" s="119"/>
      <c r="V12605" s="99"/>
      <c r="W12605" s="127"/>
      <c r="X12605" s="99"/>
      <c r="Y12605" s="127"/>
    </row>
    <row r="12606" spans="3:25" ht="19" hidden="1">
      <c r="C12606" s="933"/>
      <c r="D12606" s="933"/>
      <c r="E12606" s="19"/>
      <c r="I12606" s="100"/>
      <c r="M12606" s="100"/>
      <c r="Q12606" s="99"/>
      <c r="R12606" s="340"/>
      <c r="S12606" s="119"/>
      <c r="T12606" s="123"/>
      <c r="U12606" s="119"/>
      <c r="V12606" s="99"/>
      <c r="W12606" s="127"/>
      <c r="X12606" s="99"/>
      <c r="Y12606" s="127"/>
    </row>
    <row r="12607" spans="3:25" ht="19" hidden="1">
      <c r="C12607" s="933"/>
      <c r="D12607" s="933"/>
      <c r="E12607" s="19"/>
      <c r="I12607" s="100"/>
      <c r="M12607" s="100"/>
      <c r="Q12607" s="99"/>
      <c r="R12607" s="340"/>
      <c r="S12607" s="119"/>
      <c r="T12607" s="123"/>
      <c r="U12607" s="119"/>
      <c r="V12607" s="99"/>
      <c r="W12607" s="127"/>
      <c r="X12607" s="99"/>
      <c r="Y12607" s="127"/>
    </row>
    <row r="12608" spans="3:25" ht="19" hidden="1">
      <c r="C12608" s="933"/>
      <c r="D12608" s="933"/>
      <c r="E12608" s="19"/>
      <c r="I12608" s="100"/>
      <c r="M12608" s="100"/>
      <c r="Q12608" s="99"/>
      <c r="R12608" s="340"/>
      <c r="S12608" s="119"/>
      <c r="T12608" s="123"/>
      <c r="U12608" s="119"/>
      <c r="V12608" s="99"/>
      <c r="W12608" s="127"/>
      <c r="X12608" s="99"/>
      <c r="Y12608" s="127"/>
    </row>
    <row r="12609" spans="3:25" ht="19" hidden="1">
      <c r="C12609" s="933"/>
      <c r="D12609" s="933"/>
      <c r="E12609" s="19"/>
      <c r="I12609" s="100"/>
      <c r="M12609" s="100"/>
      <c r="Q12609" s="99"/>
      <c r="R12609" s="340"/>
      <c r="S12609" s="119"/>
      <c r="T12609" s="123"/>
      <c r="U12609" s="119"/>
      <c r="V12609" s="99"/>
      <c r="W12609" s="127"/>
      <c r="X12609" s="99"/>
      <c r="Y12609" s="127"/>
    </row>
    <row r="12610" spans="3:25" ht="19" hidden="1">
      <c r="C12610" s="933"/>
      <c r="D12610" s="933"/>
      <c r="E12610" s="19"/>
      <c r="I12610" s="100"/>
      <c r="M12610" s="100"/>
      <c r="Q12610" s="99"/>
      <c r="R12610" s="340"/>
      <c r="S12610" s="119"/>
      <c r="T12610" s="123"/>
      <c r="U12610" s="119"/>
      <c r="V12610" s="99"/>
      <c r="W12610" s="127"/>
      <c r="X12610" s="99"/>
      <c r="Y12610" s="127"/>
    </row>
    <row r="12611" spans="3:25" ht="19" hidden="1">
      <c r="C12611" s="933"/>
      <c r="D12611" s="933"/>
      <c r="E12611" s="19"/>
      <c r="I12611" s="100"/>
      <c r="M12611" s="100"/>
      <c r="Q12611" s="99"/>
      <c r="R12611" s="340"/>
      <c r="S12611" s="119"/>
      <c r="T12611" s="123"/>
      <c r="U12611" s="119"/>
      <c r="V12611" s="99"/>
      <c r="W12611" s="127"/>
      <c r="X12611" s="99"/>
      <c r="Y12611" s="127"/>
    </row>
    <row r="12612" spans="3:25" ht="19" hidden="1">
      <c r="C12612" s="933"/>
      <c r="D12612" s="933"/>
      <c r="E12612" s="19"/>
      <c r="I12612" s="100"/>
      <c r="M12612" s="100"/>
      <c r="Q12612" s="99"/>
      <c r="R12612" s="340"/>
      <c r="S12612" s="119"/>
      <c r="T12612" s="123"/>
      <c r="U12612" s="119"/>
      <c r="V12612" s="99"/>
      <c r="W12612" s="127"/>
      <c r="X12612" s="99"/>
      <c r="Y12612" s="127"/>
    </row>
    <row r="12613" spans="3:25" ht="19" hidden="1">
      <c r="C12613" s="933"/>
      <c r="D12613" s="933"/>
      <c r="E12613" s="19"/>
      <c r="I12613" s="100"/>
      <c r="M12613" s="100"/>
      <c r="Q12613" s="99"/>
      <c r="R12613" s="340"/>
      <c r="S12613" s="119"/>
      <c r="T12613" s="123"/>
      <c r="U12613" s="119"/>
      <c r="V12613" s="99"/>
      <c r="W12613" s="127"/>
      <c r="X12613" s="99"/>
      <c r="Y12613" s="127"/>
    </row>
    <row r="12614" spans="3:25" ht="19" hidden="1">
      <c r="C12614" s="933"/>
      <c r="D12614" s="933"/>
      <c r="E12614" s="19"/>
      <c r="I12614" s="100"/>
      <c r="M12614" s="100"/>
      <c r="Q12614" s="99"/>
      <c r="R12614" s="340"/>
      <c r="S12614" s="119"/>
      <c r="T12614" s="123"/>
      <c r="U12614" s="119"/>
      <c r="V12614" s="99"/>
      <c r="W12614" s="127"/>
      <c r="X12614" s="99"/>
      <c r="Y12614" s="127"/>
    </row>
    <row r="12615" spans="3:25" ht="19" hidden="1">
      <c r="C12615" s="933"/>
      <c r="D12615" s="933"/>
      <c r="E12615" s="19"/>
      <c r="I12615" s="100"/>
      <c r="M12615" s="100"/>
      <c r="Q12615" s="99"/>
      <c r="R12615" s="340"/>
      <c r="S12615" s="119"/>
      <c r="T12615" s="123"/>
      <c r="U12615" s="119"/>
      <c r="V12615" s="99"/>
      <c r="W12615" s="127"/>
      <c r="X12615" s="99"/>
      <c r="Y12615" s="127"/>
    </row>
    <row r="12616" spans="3:25" ht="19" hidden="1">
      <c r="C12616" s="933"/>
      <c r="D12616" s="933"/>
      <c r="E12616" s="19"/>
      <c r="I12616" s="100"/>
      <c r="M12616" s="100"/>
      <c r="Q12616" s="99"/>
      <c r="R12616" s="340"/>
      <c r="S12616" s="119"/>
      <c r="T12616" s="123"/>
      <c r="U12616" s="119"/>
      <c r="V12616" s="99"/>
      <c r="W12616" s="127"/>
      <c r="X12616" s="99"/>
      <c r="Y12616" s="127"/>
    </row>
    <row r="12617" spans="3:25" ht="19" hidden="1">
      <c r="C12617" s="933"/>
      <c r="D12617" s="933"/>
      <c r="E12617" s="19"/>
      <c r="I12617" s="100"/>
      <c r="M12617" s="100"/>
      <c r="Q12617" s="99"/>
      <c r="R12617" s="340"/>
      <c r="S12617" s="119"/>
      <c r="T12617" s="123"/>
      <c r="U12617" s="119"/>
      <c r="V12617" s="99"/>
      <c r="W12617" s="127"/>
      <c r="X12617" s="99"/>
      <c r="Y12617" s="127"/>
    </row>
    <row r="12618" spans="3:25" ht="19" hidden="1">
      <c r="C12618" s="933"/>
      <c r="D12618" s="933"/>
      <c r="E12618" s="19"/>
      <c r="I12618" s="100"/>
      <c r="M12618" s="100"/>
      <c r="Q12618" s="99"/>
      <c r="R12618" s="340"/>
      <c r="S12618" s="119"/>
      <c r="T12618" s="123"/>
      <c r="U12618" s="119"/>
      <c r="V12618" s="99"/>
      <c r="W12618" s="127"/>
      <c r="X12618" s="99"/>
      <c r="Y12618" s="127"/>
    </row>
    <row r="12619" spans="3:25" ht="19" hidden="1">
      <c r="C12619" s="933"/>
      <c r="D12619" s="933"/>
      <c r="E12619" s="19"/>
      <c r="I12619" s="100"/>
      <c r="M12619" s="100"/>
      <c r="Q12619" s="99"/>
      <c r="R12619" s="340"/>
      <c r="S12619" s="119"/>
      <c r="T12619" s="123"/>
      <c r="U12619" s="119"/>
      <c r="V12619" s="99"/>
      <c r="W12619" s="127"/>
      <c r="X12619" s="99"/>
      <c r="Y12619" s="127"/>
    </row>
    <row r="12620" spans="3:25" ht="19" hidden="1">
      <c r="C12620" s="933"/>
      <c r="D12620" s="933"/>
      <c r="E12620" s="19"/>
      <c r="I12620" s="100"/>
      <c r="M12620" s="100"/>
      <c r="Q12620" s="99"/>
      <c r="R12620" s="340"/>
      <c r="S12620" s="119"/>
      <c r="T12620" s="123"/>
      <c r="U12620" s="119"/>
      <c r="V12620" s="99"/>
      <c r="W12620" s="127"/>
      <c r="X12620" s="99"/>
      <c r="Y12620" s="127"/>
    </row>
    <row r="12621" spans="3:25" ht="19" hidden="1">
      <c r="C12621" s="933"/>
      <c r="D12621" s="933"/>
      <c r="E12621" s="19"/>
      <c r="I12621" s="100"/>
      <c r="M12621" s="100"/>
      <c r="Q12621" s="99"/>
      <c r="R12621" s="340"/>
      <c r="S12621" s="119"/>
      <c r="T12621" s="123"/>
      <c r="U12621" s="119"/>
      <c r="V12621" s="99"/>
      <c r="W12621" s="127"/>
      <c r="X12621" s="99"/>
      <c r="Y12621" s="127"/>
    </row>
    <row r="12622" spans="3:25" ht="19" hidden="1">
      <c r="C12622" s="933"/>
      <c r="D12622" s="933"/>
      <c r="E12622" s="19"/>
      <c r="I12622" s="100"/>
      <c r="M12622" s="100"/>
      <c r="Q12622" s="99"/>
      <c r="R12622" s="340"/>
      <c r="S12622" s="119"/>
      <c r="T12622" s="123"/>
      <c r="U12622" s="119"/>
      <c r="V12622" s="99"/>
      <c r="W12622" s="127"/>
      <c r="X12622" s="99"/>
      <c r="Y12622" s="127"/>
    </row>
    <row r="12623" spans="3:25" ht="19" hidden="1">
      <c r="C12623" s="933"/>
      <c r="D12623" s="933"/>
      <c r="E12623" s="19"/>
      <c r="I12623" s="100"/>
      <c r="M12623" s="100"/>
      <c r="Q12623" s="99"/>
      <c r="R12623" s="340"/>
      <c r="S12623" s="119"/>
      <c r="T12623" s="123"/>
      <c r="U12623" s="119"/>
      <c r="V12623" s="99"/>
      <c r="W12623" s="127"/>
      <c r="X12623" s="99"/>
      <c r="Y12623" s="127"/>
    </row>
    <row r="12624" spans="3:25" ht="19" hidden="1">
      <c r="C12624" s="933"/>
      <c r="D12624" s="933"/>
      <c r="E12624" s="19"/>
      <c r="I12624" s="100"/>
      <c r="M12624" s="100"/>
      <c r="Q12624" s="99"/>
      <c r="R12624" s="340"/>
      <c r="S12624" s="119"/>
      <c r="T12624" s="123"/>
      <c r="U12624" s="119"/>
      <c r="V12624" s="99"/>
      <c r="W12624" s="127"/>
      <c r="X12624" s="99"/>
      <c r="Y12624" s="127"/>
    </row>
    <row r="12625" spans="3:25" ht="19" hidden="1">
      <c r="C12625" s="933"/>
      <c r="D12625" s="933"/>
      <c r="E12625" s="19"/>
      <c r="I12625" s="100"/>
      <c r="M12625" s="100"/>
      <c r="Q12625" s="99"/>
      <c r="R12625" s="340"/>
      <c r="S12625" s="119"/>
      <c r="T12625" s="123"/>
      <c r="U12625" s="119"/>
      <c r="V12625" s="99"/>
      <c r="W12625" s="127"/>
      <c r="X12625" s="99"/>
      <c r="Y12625" s="127"/>
    </row>
    <row r="12626" spans="3:25" ht="19" hidden="1">
      <c r="C12626" s="933"/>
      <c r="D12626" s="933"/>
      <c r="E12626" s="19"/>
      <c r="I12626" s="100"/>
      <c r="M12626" s="100"/>
      <c r="Q12626" s="99"/>
      <c r="R12626" s="340"/>
      <c r="S12626" s="119"/>
      <c r="T12626" s="123"/>
      <c r="U12626" s="119"/>
      <c r="V12626" s="99"/>
      <c r="W12626" s="127"/>
      <c r="X12626" s="99"/>
      <c r="Y12626" s="127"/>
    </row>
    <row r="12627" spans="3:25" ht="19" hidden="1">
      <c r="C12627" s="933"/>
      <c r="D12627" s="933"/>
      <c r="E12627" s="19"/>
      <c r="I12627" s="100"/>
      <c r="M12627" s="100"/>
      <c r="Q12627" s="99"/>
      <c r="R12627" s="340"/>
      <c r="S12627" s="119"/>
      <c r="T12627" s="123"/>
      <c r="U12627" s="119"/>
      <c r="V12627" s="99"/>
      <c r="W12627" s="127"/>
      <c r="X12627" s="99"/>
      <c r="Y12627" s="127"/>
    </row>
    <row r="12628" spans="3:25" ht="19" hidden="1">
      <c r="C12628" s="933"/>
      <c r="D12628" s="933"/>
      <c r="E12628" s="19"/>
      <c r="I12628" s="100"/>
      <c r="M12628" s="100"/>
      <c r="Q12628" s="99"/>
      <c r="R12628" s="340"/>
      <c r="S12628" s="119"/>
      <c r="T12628" s="123"/>
      <c r="U12628" s="119"/>
      <c r="V12628" s="99"/>
      <c r="W12628" s="127"/>
      <c r="X12628" s="99"/>
      <c r="Y12628" s="127"/>
    </row>
    <row r="12629" spans="3:25" ht="19" hidden="1">
      <c r="C12629" s="933"/>
      <c r="D12629" s="933"/>
      <c r="E12629" s="19"/>
      <c r="I12629" s="100"/>
      <c r="M12629" s="100"/>
      <c r="Q12629" s="99"/>
      <c r="R12629" s="340"/>
      <c r="S12629" s="119"/>
      <c r="T12629" s="123"/>
      <c r="U12629" s="119"/>
      <c r="V12629" s="99"/>
      <c r="W12629" s="127"/>
      <c r="X12629" s="99"/>
      <c r="Y12629" s="127"/>
    </row>
    <row r="12630" spans="3:25" ht="19" hidden="1">
      <c r="C12630" s="933"/>
      <c r="D12630" s="933"/>
      <c r="E12630" s="19"/>
      <c r="I12630" s="100"/>
      <c r="M12630" s="100"/>
      <c r="Q12630" s="99"/>
      <c r="R12630" s="340"/>
      <c r="S12630" s="119"/>
      <c r="T12630" s="123"/>
      <c r="U12630" s="119"/>
      <c r="V12630" s="99"/>
      <c r="W12630" s="127"/>
      <c r="X12630" s="99"/>
      <c r="Y12630" s="127"/>
    </row>
    <row r="12631" spans="3:25" ht="19" hidden="1">
      <c r="C12631" s="933"/>
      <c r="D12631" s="933"/>
      <c r="E12631" s="19"/>
      <c r="I12631" s="100"/>
      <c r="M12631" s="100"/>
      <c r="Q12631" s="99"/>
      <c r="R12631" s="340"/>
      <c r="S12631" s="119"/>
      <c r="T12631" s="123"/>
      <c r="U12631" s="119"/>
      <c r="V12631" s="99"/>
      <c r="W12631" s="127"/>
      <c r="X12631" s="99"/>
      <c r="Y12631" s="127"/>
    </row>
    <row r="12632" spans="3:25" ht="19" hidden="1">
      <c r="C12632" s="933"/>
      <c r="D12632" s="933"/>
      <c r="E12632" s="19"/>
      <c r="I12632" s="100"/>
      <c r="M12632" s="100"/>
      <c r="Q12632" s="99"/>
      <c r="R12632" s="340"/>
      <c r="S12632" s="119"/>
      <c r="T12632" s="123"/>
      <c r="U12632" s="119"/>
      <c r="V12632" s="99"/>
      <c r="W12632" s="127"/>
      <c r="X12632" s="99"/>
      <c r="Y12632" s="127"/>
    </row>
    <row r="12633" spans="3:25" ht="19" hidden="1">
      <c r="C12633" s="933"/>
      <c r="D12633" s="933"/>
      <c r="E12633" s="19"/>
      <c r="I12633" s="100"/>
      <c r="M12633" s="100"/>
      <c r="Q12633" s="99"/>
      <c r="R12633" s="340"/>
      <c r="S12633" s="119"/>
      <c r="T12633" s="123"/>
      <c r="U12633" s="119"/>
      <c r="V12633" s="99"/>
      <c r="W12633" s="127"/>
      <c r="X12633" s="99"/>
      <c r="Y12633" s="127"/>
    </row>
    <row r="12634" spans="3:25" ht="19" hidden="1">
      <c r="C12634" s="933"/>
      <c r="D12634" s="933"/>
      <c r="E12634" s="19"/>
      <c r="I12634" s="100"/>
      <c r="M12634" s="100"/>
      <c r="Q12634" s="99"/>
      <c r="R12634" s="340"/>
      <c r="S12634" s="119"/>
      <c r="T12634" s="123"/>
      <c r="U12634" s="119"/>
      <c r="V12634" s="99"/>
      <c r="W12634" s="127"/>
      <c r="X12634" s="99"/>
      <c r="Y12634" s="127"/>
    </row>
    <row r="12635" spans="3:25" ht="19" hidden="1">
      <c r="C12635" s="933"/>
      <c r="D12635" s="933"/>
      <c r="E12635" s="19"/>
      <c r="I12635" s="100"/>
      <c r="M12635" s="100"/>
      <c r="Q12635" s="99"/>
      <c r="R12635" s="340"/>
      <c r="S12635" s="119"/>
      <c r="T12635" s="123"/>
      <c r="U12635" s="119"/>
      <c r="V12635" s="99"/>
      <c r="W12635" s="127"/>
      <c r="X12635" s="99"/>
      <c r="Y12635" s="127"/>
    </row>
    <row r="12636" spans="3:25" ht="19" hidden="1">
      <c r="C12636" s="933"/>
      <c r="D12636" s="933"/>
      <c r="E12636" s="19"/>
      <c r="I12636" s="100"/>
      <c r="M12636" s="100"/>
      <c r="Q12636" s="99"/>
      <c r="R12636" s="340"/>
      <c r="S12636" s="119"/>
      <c r="T12636" s="123"/>
      <c r="U12636" s="119"/>
      <c r="V12636" s="99"/>
      <c r="W12636" s="127"/>
      <c r="X12636" s="99"/>
      <c r="Y12636" s="127"/>
    </row>
    <row r="12637" spans="3:25" ht="19" hidden="1">
      <c r="C12637" s="933"/>
      <c r="D12637" s="933"/>
      <c r="E12637" s="19"/>
      <c r="I12637" s="100"/>
      <c r="M12637" s="100"/>
      <c r="Q12637" s="99"/>
      <c r="R12637" s="340"/>
      <c r="S12637" s="119"/>
      <c r="T12637" s="123"/>
      <c r="U12637" s="119"/>
      <c r="V12637" s="99"/>
      <c r="W12637" s="127"/>
      <c r="X12637" s="99"/>
      <c r="Y12637" s="127"/>
    </row>
    <row r="12638" spans="3:25" ht="19" hidden="1">
      <c r="C12638" s="933"/>
      <c r="D12638" s="933"/>
      <c r="E12638" s="19"/>
      <c r="I12638" s="100"/>
      <c r="M12638" s="100"/>
      <c r="Q12638" s="99"/>
      <c r="R12638" s="340"/>
      <c r="S12638" s="119"/>
      <c r="T12638" s="123"/>
      <c r="U12638" s="119"/>
      <c r="V12638" s="99"/>
      <c r="W12638" s="127"/>
      <c r="X12638" s="99"/>
      <c r="Y12638" s="127"/>
    </row>
    <row r="12639" spans="3:25" ht="19" hidden="1">
      <c r="C12639" s="933"/>
      <c r="D12639" s="933"/>
      <c r="E12639" s="19"/>
      <c r="I12639" s="100"/>
      <c r="M12639" s="100"/>
      <c r="Q12639" s="99"/>
      <c r="R12639" s="340"/>
      <c r="S12639" s="119"/>
      <c r="T12639" s="123"/>
      <c r="U12639" s="119"/>
      <c r="V12639" s="99"/>
      <c r="W12639" s="127"/>
      <c r="X12639" s="99"/>
      <c r="Y12639" s="127"/>
    </row>
    <row r="12640" spans="3:25" ht="19" hidden="1">
      <c r="C12640" s="933"/>
      <c r="D12640" s="933"/>
      <c r="E12640" s="19"/>
      <c r="I12640" s="100"/>
      <c r="M12640" s="100"/>
      <c r="Q12640" s="99"/>
      <c r="R12640" s="340"/>
      <c r="S12640" s="119"/>
      <c r="T12640" s="123"/>
      <c r="U12640" s="119"/>
      <c r="V12640" s="99"/>
      <c r="W12640" s="127"/>
      <c r="X12640" s="99"/>
      <c r="Y12640" s="127"/>
    </row>
    <row r="12641" spans="3:25" ht="19" hidden="1">
      <c r="C12641" s="933"/>
      <c r="D12641" s="933"/>
      <c r="E12641" s="19"/>
      <c r="I12641" s="100"/>
      <c r="M12641" s="100"/>
      <c r="Q12641" s="99"/>
      <c r="R12641" s="340"/>
      <c r="S12641" s="119"/>
      <c r="T12641" s="123"/>
      <c r="U12641" s="119"/>
      <c r="V12641" s="99"/>
      <c r="W12641" s="127"/>
      <c r="X12641" s="99"/>
      <c r="Y12641" s="127"/>
    </row>
    <row r="12642" spans="3:25" ht="19" hidden="1">
      <c r="C12642" s="933"/>
      <c r="D12642" s="933"/>
      <c r="E12642" s="19"/>
      <c r="I12642" s="100"/>
      <c r="M12642" s="100"/>
      <c r="Q12642" s="99"/>
      <c r="R12642" s="340"/>
      <c r="S12642" s="119"/>
      <c r="T12642" s="123"/>
      <c r="U12642" s="119"/>
      <c r="V12642" s="99"/>
      <c r="W12642" s="127"/>
      <c r="X12642" s="99"/>
      <c r="Y12642" s="127"/>
    </row>
    <row r="12643" spans="3:25" ht="19" hidden="1">
      <c r="C12643" s="933"/>
      <c r="D12643" s="933"/>
      <c r="E12643" s="19"/>
      <c r="I12643" s="100"/>
      <c r="M12643" s="100"/>
      <c r="Q12643" s="99"/>
      <c r="R12643" s="340"/>
      <c r="S12643" s="119"/>
      <c r="T12643" s="123"/>
      <c r="U12643" s="119"/>
      <c r="V12643" s="99"/>
      <c r="W12643" s="127"/>
      <c r="X12643" s="99"/>
      <c r="Y12643" s="127"/>
    </row>
    <row r="12644" spans="3:25" ht="19" hidden="1">
      <c r="C12644" s="933"/>
      <c r="D12644" s="933"/>
      <c r="E12644" s="19"/>
      <c r="I12644" s="100"/>
      <c r="M12644" s="100"/>
      <c r="Q12644" s="99"/>
      <c r="R12644" s="340"/>
      <c r="S12644" s="119"/>
      <c r="T12644" s="123"/>
      <c r="U12644" s="119"/>
      <c r="V12644" s="99"/>
      <c r="W12644" s="127"/>
      <c r="X12644" s="99"/>
      <c r="Y12644" s="127"/>
    </row>
    <row r="12645" spans="3:25" ht="19" hidden="1">
      <c r="C12645" s="933"/>
      <c r="D12645" s="933"/>
      <c r="E12645" s="19"/>
      <c r="I12645" s="100"/>
      <c r="M12645" s="100"/>
      <c r="Q12645" s="99"/>
      <c r="R12645" s="340"/>
      <c r="S12645" s="119"/>
      <c r="T12645" s="123"/>
      <c r="U12645" s="119"/>
      <c r="V12645" s="99"/>
      <c r="W12645" s="127"/>
      <c r="X12645" s="99"/>
      <c r="Y12645" s="127"/>
    </row>
    <row r="12646" spans="3:25" ht="19" hidden="1">
      <c r="C12646" s="933"/>
      <c r="D12646" s="933"/>
      <c r="E12646" s="19"/>
      <c r="I12646" s="100"/>
      <c r="M12646" s="100"/>
      <c r="Q12646" s="99"/>
      <c r="R12646" s="340"/>
      <c r="S12646" s="119"/>
      <c r="T12646" s="123"/>
      <c r="U12646" s="119"/>
      <c r="V12646" s="99"/>
      <c r="W12646" s="127"/>
      <c r="X12646" s="99"/>
      <c r="Y12646" s="127"/>
    </row>
    <row r="12647" spans="3:25" ht="19" hidden="1">
      <c r="C12647" s="933"/>
      <c r="D12647" s="933"/>
      <c r="E12647" s="19"/>
      <c r="I12647" s="100"/>
      <c r="M12647" s="100"/>
      <c r="Q12647" s="99"/>
      <c r="R12647" s="340"/>
      <c r="S12647" s="119"/>
      <c r="T12647" s="123"/>
      <c r="U12647" s="119"/>
      <c r="V12647" s="99"/>
      <c r="W12647" s="127"/>
      <c r="X12647" s="99"/>
      <c r="Y12647" s="127"/>
    </row>
    <row r="12648" spans="3:25" ht="19" hidden="1">
      <c r="C12648" s="933"/>
      <c r="D12648" s="933"/>
      <c r="E12648" s="19"/>
      <c r="I12648" s="100"/>
      <c r="M12648" s="100"/>
      <c r="Q12648" s="99"/>
      <c r="R12648" s="340"/>
      <c r="S12648" s="119"/>
      <c r="T12648" s="123"/>
      <c r="U12648" s="119"/>
      <c r="V12648" s="99"/>
      <c r="W12648" s="127"/>
      <c r="X12648" s="99"/>
      <c r="Y12648" s="127"/>
    </row>
    <row r="12649" spans="3:25" ht="19" hidden="1">
      <c r="C12649" s="933"/>
      <c r="D12649" s="933"/>
      <c r="E12649" s="19"/>
      <c r="I12649" s="100"/>
      <c r="M12649" s="100"/>
      <c r="Q12649" s="99"/>
      <c r="R12649" s="340"/>
      <c r="S12649" s="119"/>
      <c r="T12649" s="123"/>
      <c r="U12649" s="119"/>
      <c r="V12649" s="99"/>
      <c r="W12649" s="127"/>
      <c r="X12649" s="99"/>
      <c r="Y12649" s="127"/>
    </row>
    <row r="12650" spans="3:25" ht="19" hidden="1">
      <c r="C12650" s="933"/>
      <c r="D12650" s="933"/>
      <c r="E12650" s="19"/>
      <c r="I12650" s="100"/>
      <c r="M12650" s="100"/>
      <c r="Q12650" s="99"/>
      <c r="R12650" s="340"/>
      <c r="S12650" s="119"/>
      <c r="T12650" s="123"/>
      <c r="U12650" s="119"/>
      <c r="V12650" s="99"/>
      <c r="W12650" s="127"/>
      <c r="X12650" s="99"/>
      <c r="Y12650" s="127"/>
    </row>
    <row r="12651" spans="3:25" ht="19" hidden="1">
      <c r="C12651" s="933"/>
      <c r="D12651" s="933"/>
      <c r="E12651" s="19"/>
      <c r="I12651" s="100"/>
      <c r="M12651" s="100"/>
      <c r="Q12651" s="99"/>
      <c r="R12651" s="340"/>
      <c r="S12651" s="119"/>
      <c r="T12651" s="123"/>
      <c r="U12651" s="119"/>
      <c r="V12651" s="99"/>
      <c r="W12651" s="127"/>
      <c r="X12651" s="99"/>
      <c r="Y12651" s="127"/>
    </row>
    <row r="12652" spans="3:25" ht="19" hidden="1">
      <c r="C12652" s="933"/>
      <c r="D12652" s="933"/>
      <c r="E12652" s="19"/>
      <c r="I12652" s="100"/>
      <c r="M12652" s="100"/>
      <c r="Q12652" s="99"/>
      <c r="R12652" s="340"/>
      <c r="S12652" s="119"/>
      <c r="T12652" s="123"/>
      <c r="U12652" s="119"/>
      <c r="V12652" s="99"/>
      <c r="W12652" s="127"/>
      <c r="X12652" s="99"/>
      <c r="Y12652" s="127"/>
    </row>
    <row r="12653" spans="3:25" ht="19" hidden="1">
      <c r="C12653" s="933"/>
      <c r="D12653" s="933"/>
      <c r="E12653" s="19"/>
      <c r="I12653" s="100"/>
      <c r="M12653" s="100"/>
      <c r="Q12653" s="99"/>
      <c r="R12653" s="340"/>
      <c r="S12653" s="119"/>
      <c r="T12653" s="123"/>
      <c r="U12653" s="119"/>
      <c r="V12653" s="99"/>
      <c r="W12653" s="127"/>
      <c r="X12653" s="99"/>
      <c r="Y12653" s="127"/>
    </row>
    <row r="12654" spans="3:25" ht="19" hidden="1">
      <c r="C12654" s="933"/>
      <c r="D12654" s="933"/>
      <c r="E12654" s="19"/>
      <c r="I12654" s="100"/>
      <c r="M12654" s="100"/>
      <c r="Q12654" s="99"/>
      <c r="R12654" s="340"/>
      <c r="S12654" s="119"/>
      <c r="T12654" s="123"/>
      <c r="U12654" s="119"/>
      <c r="V12654" s="99"/>
      <c r="W12654" s="127"/>
      <c r="X12654" s="99"/>
      <c r="Y12654" s="127"/>
    </row>
    <row r="12655" spans="3:25" ht="19" hidden="1">
      <c r="C12655" s="933"/>
      <c r="D12655" s="933"/>
      <c r="E12655" s="19"/>
      <c r="I12655" s="100"/>
      <c r="M12655" s="100"/>
      <c r="Q12655" s="99"/>
      <c r="R12655" s="340"/>
      <c r="S12655" s="119"/>
      <c r="T12655" s="123"/>
      <c r="U12655" s="119"/>
      <c r="V12655" s="99"/>
      <c r="W12655" s="127"/>
      <c r="X12655" s="99"/>
      <c r="Y12655" s="127"/>
    </row>
    <row r="12656" spans="3:25" ht="19" hidden="1">
      <c r="C12656" s="933"/>
      <c r="D12656" s="933"/>
      <c r="E12656" s="19"/>
      <c r="I12656" s="100"/>
      <c r="M12656" s="100"/>
      <c r="Q12656" s="99"/>
      <c r="R12656" s="340"/>
      <c r="S12656" s="119"/>
      <c r="T12656" s="123"/>
      <c r="U12656" s="119"/>
      <c r="V12656" s="99"/>
      <c r="W12656" s="127"/>
      <c r="X12656" s="99"/>
      <c r="Y12656" s="127"/>
    </row>
    <row r="12657" spans="3:25" ht="19" hidden="1">
      <c r="C12657" s="933"/>
      <c r="D12657" s="933"/>
      <c r="E12657" s="19"/>
      <c r="I12657" s="100"/>
      <c r="M12657" s="100"/>
      <c r="Q12657" s="99"/>
      <c r="R12657" s="340"/>
      <c r="S12657" s="119"/>
      <c r="T12657" s="123"/>
      <c r="U12657" s="119"/>
      <c r="V12657" s="99"/>
      <c r="W12657" s="127"/>
      <c r="X12657" s="99"/>
      <c r="Y12657" s="127"/>
    </row>
    <row r="12658" spans="3:25" ht="19" hidden="1">
      <c r="C12658" s="933"/>
      <c r="D12658" s="933"/>
      <c r="E12658" s="19"/>
      <c r="I12658" s="100"/>
      <c r="M12658" s="100"/>
      <c r="Q12658" s="99"/>
      <c r="R12658" s="340"/>
      <c r="S12658" s="119"/>
      <c r="T12658" s="123"/>
      <c r="U12658" s="119"/>
      <c r="V12658" s="99"/>
      <c r="W12658" s="127"/>
      <c r="X12658" s="99"/>
      <c r="Y12658" s="127"/>
    </row>
    <row r="12659" spans="3:25" ht="19" hidden="1">
      <c r="C12659" s="933"/>
      <c r="D12659" s="933"/>
      <c r="E12659" s="19"/>
      <c r="I12659" s="100"/>
      <c r="M12659" s="100"/>
      <c r="Q12659" s="99"/>
      <c r="R12659" s="340"/>
      <c r="S12659" s="119"/>
      <c r="T12659" s="123"/>
      <c r="U12659" s="119"/>
      <c r="V12659" s="99"/>
      <c r="W12659" s="127"/>
      <c r="X12659" s="99"/>
      <c r="Y12659" s="127"/>
    </row>
    <row r="12660" spans="3:25" ht="19" hidden="1">
      <c r="C12660" s="933"/>
      <c r="D12660" s="933"/>
      <c r="E12660" s="19"/>
      <c r="I12660" s="100"/>
      <c r="M12660" s="100"/>
      <c r="Q12660" s="99"/>
      <c r="R12660" s="340"/>
      <c r="S12660" s="119"/>
      <c r="T12660" s="123"/>
      <c r="U12660" s="119"/>
      <c r="V12660" s="99"/>
      <c r="W12660" s="127"/>
      <c r="X12660" s="99"/>
      <c r="Y12660" s="127"/>
    </row>
    <row r="12661" spans="3:25" ht="19" hidden="1">
      <c r="C12661" s="933"/>
      <c r="D12661" s="933"/>
      <c r="E12661" s="19"/>
      <c r="I12661" s="100"/>
      <c r="M12661" s="100"/>
      <c r="Q12661" s="99"/>
      <c r="R12661" s="340"/>
      <c r="S12661" s="119"/>
      <c r="T12661" s="123"/>
      <c r="U12661" s="119"/>
      <c r="V12661" s="99"/>
      <c r="W12661" s="127"/>
      <c r="X12661" s="99"/>
      <c r="Y12661" s="127"/>
    </row>
    <row r="12662" spans="3:25" ht="19" hidden="1">
      <c r="C12662" s="933"/>
      <c r="D12662" s="933"/>
      <c r="E12662" s="19"/>
      <c r="I12662" s="100"/>
      <c r="M12662" s="100"/>
      <c r="Q12662" s="99"/>
      <c r="R12662" s="340"/>
      <c r="S12662" s="119"/>
      <c r="T12662" s="123"/>
      <c r="U12662" s="119"/>
      <c r="V12662" s="99"/>
      <c r="W12662" s="127"/>
      <c r="X12662" s="99"/>
      <c r="Y12662" s="127"/>
    </row>
    <row r="12663" spans="3:25" ht="19" hidden="1">
      <c r="C12663" s="933"/>
      <c r="D12663" s="933"/>
      <c r="E12663" s="19"/>
      <c r="I12663" s="100"/>
      <c r="M12663" s="100"/>
      <c r="Q12663" s="99"/>
      <c r="R12663" s="340"/>
      <c r="S12663" s="119"/>
      <c r="T12663" s="123"/>
      <c r="U12663" s="119"/>
      <c r="V12663" s="99"/>
      <c r="W12663" s="127"/>
      <c r="X12663" s="99"/>
      <c r="Y12663" s="127"/>
    </row>
    <row r="12664" spans="3:25" ht="19" hidden="1">
      <c r="C12664" s="933"/>
      <c r="D12664" s="933"/>
      <c r="E12664" s="19"/>
      <c r="I12664" s="100"/>
      <c r="M12664" s="100"/>
      <c r="Q12664" s="99"/>
      <c r="R12664" s="340"/>
      <c r="S12664" s="119"/>
      <c r="T12664" s="123"/>
      <c r="U12664" s="119"/>
      <c r="V12664" s="99"/>
      <c r="W12664" s="127"/>
      <c r="X12664" s="99"/>
      <c r="Y12664" s="127"/>
    </row>
    <row r="12665" spans="3:25" ht="19" hidden="1">
      <c r="C12665" s="933"/>
      <c r="D12665" s="933"/>
      <c r="E12665" s="19"/>
      <c r="I12665" s="100"/>
      <c r="M12665" s="100"/>
      <c r="Q12665" s="99"/>
      <c r="R12665" s="340"/>
      <c r="S12665" s="119"/>
      <c r="T12665" s="123"/>
      <c r="U12665" s="119"/>
      <c r="V12665" s="99"/>
      <c r="W12665" s="127"/>
      <c r="X12665" s="99"/>
      <c r="Y12665" s="127"/>
    </row>
    <row r="12666" spans="3:25" ht="19" hidden="1">
      <c r="C12666" s="933"/>
      <c r="D12666" s="933"/>
      <c r="E12666" s="19"/>
      <c r="I12666" s="100"/>
      <c r="M12666" s="100"/>
      <c r="Q12666" s="99"/>
      <c r="R12666" s="340"/>
      <c r="S12666" s="119"/>
      <c r="T12666" s="123"/>
      <c r="U12666" s="119"/>
      <c r="V12666" s="99"/>
      <c r="W12666" s="127"/>
      <c r="X12666" s="99"/>
      <c r="Y12666" s="127"/>
    </row>
    <row r="12667" spans="3:25" ht="19" hidden="1">
      <c r="C12667" s="933"/>
      <c r="D12667" s="933"/>
      <c r="E12667" s="19"/>
      <c r="I12667" s="100"/>
      <c r="M12667" s="100"/>
      <c r="Q12667" s="99"/>
      <c r="R12667" s="340"/>
      <c r="S12667" s="119"/>
      <c r="T12667" s="123"/>
      <c r="U12667" s="119"/>
      <c r="V12667" s="99"/>
      <c r="W12667" s="127"/>
      <c r="X12667" s="99"/>
      <c r="Y12667" s="127"/>
    </row>
    <row r="12668" spans="3:25" ht="19" hidden="1">
      <c r="C12668" s="933"/>
      <c r="D12668" s="933"/>
      <c r="E12668" s="19"/>
      <c r="I12668" s="100"/>
      <c r="M12668" s="100"/>
      <c r="Q12668" s="99"/>
      <c r="R12668" s="340"/>
      <c r="S12668" s="119"/>
      <c r="T12668" s="123"/>
      <c r="U12668" s="119"/>
      <c r="V12668" s="99"/>
      <c r="W12668" s="127"/>
      <c r="X12668" s="99"/>
      <c r="Y12668" s="127"/>
    </row>
    <row r="12669" spans="3:25" ht="19" hidden="1">
      <c r="C12669" s="933"/>
      <c r="D12669" s="933"/>
      <c r="E12669" s="19"/>
      <c r="I12669" s="100"/>
      <c r="M12669" s="100"/>
      <c r="Q12669" s="99"/>
      <c r="R12669" s="340"/>
      <c r="S12669" s="119"/>
      <c r="T12669" s="123"/>
      <c r="U12669" s="119"/>
      <c r="V12669" s="99"/>
      <c r="W12669" s="127"/>
      <c r="X12669" s="99"/>
      <c r="Y12669" s="127"/>
    </row>
    <row r="12670" spans="3:25" ht="19" hidden="1">
      <c r="C12670" s="933"/>
      <c r="D12670" s="933"/>
      <c r="E12670" s="19"/>
      <c r="I12670" s="100"/>
      <c r="M12670" s="100"/>
      <c r="Q12670" s="99"/>
      <c r="R12670" s="340"/>
      <c r="S12670" s="119"/>
      <c r="T12670" s="123"/>
      <c r="U12670" s="119"/>
      <c r="V12670" s="99"/>
      <c r="W12670" s="127"/>
      <c r="X12670" s="99"/>
      <c r="Y12670" s="127"/>
    </row>
    <row r="12671" spans="3:25" ht="19" hidden="1">
      <c r="C12671" s="933"/>
      <c r="D12671" s="933"/>
      <c r="E12671" s="19"/>
      <c r="I12671" s="100"/>
      <c r="M12671" s="100"/>
      <c r="Q12671" s="99"/>
      <c r="R12671" s="340"/>
      <c r="S12671" s="119"/>
      <c r="T12671" s="123"/>
      <c r="U12671" s="119"/>
      <c r="V12671" s="99"/>
      <c r="W12671" s="127"/>
      <c r="X12671" s="99"/>
      <c r="Y12671" s="127"/>
    </row>
    <row r="12672" spans="3:25" ht="19" hidden="1">
      <c r="C12672" s="933"/>
      <c r="D12672" s="933"/>
      <c r="E12672" s="19"/>
      <c r="I12672" s="100"/>
      <c r="M12672" s="100"/>
      <c r="Q12672" s="99"/>
      <c r="R12672" s="340"/>
      <c r="S12672" s="119"/>
      <c r="T12672" s="123"/>
      <c r="U12672" s="119"/>
      <c r="V12672" s="99"/>
      <c r="W12672" s="127"/>
      <c r="X12672" s="99"/>
      <c r="Y12672" s="127"/>
    </row>
    <row r="12673" spans="3:25" ht="19" hidden="1">
      <c r="C12673" s="933"/>
      <c r="D12673" s="933"/>
      <c r="E12673" s="19"/>
      <c r="I12673" s="100"/>
      <c r="M12673" s="100"/>
      <c r="Q12673" s="99"/>
      <c r="R12673" s="340"/>
      <c r="S12673" s="119"/>
      <c r="T12673" s="123"/>
      <c r="U12673" s="119"/>
      <c r="V12673" s="99"/>
      <c r="W12673" s="127"/>
      <c r="X12673" s="99"/>
      <c r="Y12673" s="127"/>
    </row>
    <row r="12674" spans="3:25" ht="19" hidden="1">
      <c r="C12674" s="933"/>
      <c r="D12674" s="933"/>
      <c r="E12674" s="19"/>
      <c r="I12674" s="100"/>
      <c r="M12674" s="100"/>
      <c r="Q12674" s="99"/>
      <c r="R12674" s="340"/>
      <c r="S12674" s="119"/>
      <c r="T12674" s="123"/>
      <c r="U12674" s="119"/>
      <c r="V12674" s="99"/>
      <c r="W12674" s="127"/>
      <c r="X12674" s="99"/>
      <c r="Y12674" s="127"/>
    </row>
    <row r="12675" spans="3:25" ht="19" hidden="1">
      <c r="C12675" s="933"/>
      <c r="D12675" s="933"/>
      <c r="E12675" s="19"/>
      <c r="I12675" s="100"/>
      <c r="M12675" s="100"/>
      <c r="Q12675" s="99"/>
      <c r="R12675" s="340"/>
      <c r="S12675" s="119"/>
      <c r="T12675" s="123"/>
      <c r="U12675" s="119"/>
      <c r="V12675" s="99"/>
      <c r="W12675" s="127"/>
      <c r="X12675" s="99"/>
      <c r="Y12675" s="127"/>
    </row>
    <row r="12676" spans="3:25" ht="19" hidden="1">
      <c r="C12676" s="933"/>
      <c r="D12676" s="933"/>
      <c r="E12676" s="19"/>
      <c r="I12676" s="100"/>
      <c r="M12676" s="100"/>
      <c r="Q12676" s="99"/>
      <c r="R12676" s="340"/>
      <c r="S12676" s="119"/>
      <c r="T12676" s="123"/>
      <c r="U12676" s="119"/>
      <c r="V12676" s="99"/>
      <c r="W12676" s="127"/>
      <c r="X12676" s="99"/>
      <c r="Y12676" s="127"/>
    </row>
    <row r="12677" spans="3:25" ht="19" hidden="1">
      <c r="C12677" s="933"/>
      <c r="D12677" s="933"/>
      <c r="E12677" s="19"/>
      <c r="I12677" s="100"/>
      <c r="M12677" s="100"/>
      <c r="Q12677" s="99"/>
      <c r="R12677" s="340"/>
      <c r="S12677" s="119"/>
      <c r="T12677" s="123"/>
      <c r="U12677" s="119"/>
      <c r="V12677" s="99"/>
      <c r="W12677" s="127"/>
      <c r="X12677" s="99"/>
      <c r="Y12677" s="127"/>
    </row>
    <row r="12678" spans="3:25" ht="19" hidden="1">
      <c r="C12678" s="933"/>
      <c r="D12678" s="933"/>
      <c r="E12678" s="19"/>
      <c r="I12678" s="100"/>
      <c r="M12678" s="100"/>
      <c r="Q12678" s="99"/>
      <c r="R12678" s="340"/>
      <c r="S12678" s="119"/>
      <c r="T12678" s="123"/>
      <c r="U12678" s="119"/>
      <c r="V12678" s="99"/>
      <c r="W12678" s="127"/>
      <c r="X12678" s="99"/>
      <c r="Y12678" s="127"/>
    </row>
    <row r="12679" spans="3:25" ht="19" hidden="1">
      <c r="C12679" s="933"/>
      <c r="D12679" s="933"/>
      <c r="E12679" s="19"/>
      <c r="I12679" s="100"/>
      <c r="M12679" s="100"/>
      <c r="Q12679" s="99"/>
      <c r="R12679" s="340"/>
      <c r="S12679" s="119"/>
      <c r="T12679" s="123"/>
      <c r="U12679" s="119"/>
      <c r="V12679" s="99"/>
      <c r="W12679" s="127"/>
      <c r="X12679" s="99"/>
      <c r="Y12679" s="127"/>
    </row>
    <row r="12680" spans="3:25" ht="19" hidden="1">
      <c r="C12680" s="933"/>
      <c r="D12680" s="933"/>
      <c r="E12680" s="19"/>
      <c r="I12680" s="100"/>
      <c r="M12680" s="100"/>
      <c r="Q12680" s="99"/>
      <c r="R12680" s="340"/>
      <c r="S12680" s="119"/>
      <c r="T12680" s="123"/>
      <c r="U12680" s="119"/>
      <c r="V12680" s="99"/>
      <c r="W12680" s="127"/>
      <c r="X12680" s="99"/>
      <c r="Y12680" s="127"/>
    </row>
    <row r="12681" spans="3:25" ht="19" hidden="1">
      <c r="C12681" s="933"/>
      <c r="D12681" s="933"/>
      <c r="E12681" s="19"/>
      <c r="I12681" s="100"/>
      <c r="M12681" s="100"/>
      <c r="Q12681" s="99"/>
      <c r="R12681" s="340"/>
      <c r="S12681" s="119"/>
      <c r="T12681" s="123"/>
      <c r="U12681" s="119"/>
      <c r="V12681" s="99"/>
      <c r="W12681" s="127"/>
      <c r="X12681" s="99"/>
      <c r="Y12681" s="127"/>
    </row>
    <row r="12682" spans="3:25" ht="19" hidden="1">
      <c r="C12682" s="933"/>
      <c r="D12682" s="933"/>
      <c r="E12682" s="19"/>
      <c r="I12682" s="100"/>
      <c r="M12682" s="100"/>
      <c r="Q12682" s="99"/>
      <c r="R12682" s="340"/>
      <c r="S12682" s="119"/>
      <c r="T12682" s="123"/>
      <c r="U12682" s="119"/>
      <c r="V12682" s="99"/>
      <c r="W12682" s="127"/>
      <c r="X12682" s="99"/>
      <c r="Y12682" s="127"/>
    </row>
    <row r="12683" spans="3:25" ht="19" hidden="1">
      <c r="C12683" s="933"/>
      <c r="D12683" s="933"/>
      <c r="E12683" s="19"/>
      <c r="I12683" s="100"/>
      <c r="M12683" s="100"/>
      <c r="Q12683" s="99"/>
      <c r="R12683" s="340"/>
      <c r="S12683" s="119"/>
      <c r="T12683" s="123"/>
      <c r="U12683" s="119"/>
      <c r="V12683" s="99"/>
      <c r="W12683" s="127"/>
      <c r="X12683" s="99"/>
      <c r="Y12683" s="127"/>
    </row>
    <row r="12684" spans="3:25" ht="19" hidden="1">
      <c r="C12684" s="933"/>
      <c r="D12684" s="933"/>
      <c r="E12684" s="19"/>
      <c r="I12684" s="100"/>
      <c r="M12684" s="100"/>
      <c r="Q12684" s="99"/>
      <c r="R12684" s="340"/>
      <c r="S12684" s="119"/>
      <c r="T12684" s="123"/>
      <c r="U12684" s="119"/>
      <c r="V12684" s="99"/>
      <c r="W12684" s="127"/>
      <c r="X12684" s="99"/>
      <c r="Y12684" s="127"/>
    </row>
    <row r="12685" spans="3:25" ht="19" hidden="1">
      <c r="C12685" s="933"/>
      <c r="D12685" s="933"/>
      <c r="E12685" s="19"/>
      <c r="I12685" s="100"/>
      <c r="M12685" s="100"/>
      <c r="Q12685" s="99"/>
      <c r="R12685" s="340"/>
      <c r="S12685" s="119"/>
      <c r="T12685" s="123"/>
      <c r="U12685" s="119"/>
      <c r="V12685" s="99"/>
      <c r="W12685" s="127"/>
      <c r="X12685" s="99"/>
      <c r="Y12685" s="127"/>
    </row>
    <row r="12686" spans="3:25" ht="19" hidden="1">
      <c r="C12686" s="933"/>
      <c r="D12686" s="933"/>
      <c r="E12686" s="19"/>
      <c r="I12686" s="100"/>
      <c r="M12686" s="100"/>
      <c r="Q12686" s="99"/>
      <c r="R12686" s="340"/>
      <c r="S12686" s="119"/>
      <c r="T12686" s="123"/>
      <c r="U12686" s="119"/>
      <c r="V12686" s="99"/>
      <c r="W12686" s="127"/>
      <c r="X12686" s="99"/>
      <c r="Y12686" s="127"/>
    </row>
    <row r="12687" spans="3:25" ht="19" hidden="1">
      <c r="C12687" s="933"/>
      <c r="D12687" s="933"/>
      <c r="E12687" s="19"/>
      <c r="I12687" s="100"/>
      <c r="M12687" s="100"/>
      <c r="Q12687" s="99"/>
      <c r="R12687" s="340"/>
      <c r="S12687" s="119"/>
      <c r="T12687" s="123"/>
      <c r="U12687" s="119"/>
      <c r="V12687" s="99"/>
      <c r="W12687" s="127"/>
      <c r="X12687" s="99"/>
      <c r="Y12687" s="127"/>
    </row>
    <row r="12688" spans="3:25" ht="19" hidden="1">
      <c r="C12688" s="933"/>
      <c r="D12688" s="933"/>
      <c r="E12688" s="19"/>
      <c r="I12688" s="100"/>
      <c r="M12688" s="100"/>
      <c r="Q12688" s="99"/>
      <c r="R12688" s="340"/>
      <c r="S12688" s="119"/>
      <c r="T12688" s="123"/>
      <c r="U12688" s="119"/>
      <c r="V12688" s="99"/>
      <c r="W12688" s="127"/>
      <c r="X12688" s="99"/>
      <c r="Y12688" s="127"/>
    </row>
    <row r="12689" spans="3:25" ht="19" hidden="1">
      <c r="C12689" s="933"/>
      <c r="D12689" s="933"/>
      <c r="E12689" s="19"/>
      <c r="I12689" s="100"/>
      <c r="M12689" s="100"/>
      <c r="Q12689" s="99"/>
      <c r="R12689" s="340"/>
      <c r="S12689" s="119"/>
      <c r="T12689" s="123"/>
      <c r="U12689" s="119"/>
      <c r="V12689" s="99"/>
      <c r="W12689" s="127"/>
      <c r="X12689" s="99"/>
      <c r="Y12689" s="127"/>
    </row>
    <row r="12690" spans="3:25" ht="19" hidden="1">
      <c r="C12690" s="933"/>
      <c r="D12690" s="933"/>
      <c r="E12690" s="19"/>
      <c r="I12690" s="100"/>
      <c r="M12690" s="100"/>
      <c r="Q12690" s="99"/>
      <c r="R12690" s="340"/>
      <c r="S12690" s="119"/>
      <c r="T12690" s="123"/>
      <c r="U12690" s="119"/>
      <c r="V12690" s="99"/>
      <c r="W12690" s="127"/>
      <c r="X12690" s="99"/>
      <c r="Y12690" s="127"/>
    </row>
    <row r="12691" spans="3:25" ht="19" hidden="1">
      <c r="C12691" s="933"/>
      <c r="D12691" s="933"/>
      <c r="E12691" s="19"/>
      <c r="I12691" s="100"/>
      <c r="M12691" s="100"/>
      <c r="Q12691" s="99"/>
      <c r="R12691" s="340"/>
      <c r="S12691" s="119"/>
      <c r="T12691" s="123"/>
      <c r="U12691" s="119"/>
      <c r="V12691" s="99"/>
      <c r="W12691" s="127"/>
      <c r="X12691" s="99"/>
      <c r="Y12691" s="127"/>
    </row>
    <row r="12692" spans="3:25" ht="19" hidden="1">
      <c r="C12692" s="933"/>
      <c r="D12692" s="933"/>
      <c r="E12692" s="19"/>
      <c r="I12692" s="100"/>
      <c r="M12692" s="100"/>
      <c r="Q12692" s="99"/>
      <c r="R12692" s="340"/>
      <c r="S12692" s="119"/>
      <c r="T12692" s="123"/>
      <c r="U12692" s="119"/>
      <c r="V12692" s="99"/>
      <c r="W12692" s="127"/>
      <c r="X12692" s="99"/>
      <c r="Y12692" s="127"/>
    </row>
    <row r="12693" spans="3:25" ht="19" hidden="1">
      <c r="C12693" s="933"/>
      <c r="D12693" s="933"/>
      <c r="E12693" s="19"/>
      <c r="I12693" s="100"/>
      <c r="M12693" s="100"/>
      <c r="Q12693" s="99"/>
      <c r="R12693" s="340"/>
      <c r="S12693" s="119"/>
      <c r="T12693" s="123"/>
      <c r="U12693" s="119"/>
      <c r="V12693" s="99"/>
      <c r="W12693" s="127"/>
      <c r="X12693" s="99"/>
      <c r="Y12693" s="127"/>
    </row>
    <row r="12694" spans="3:25" ht="19" hidden="1">
      <c r="C12694" s="933"/>
      <c r="D12694" s="933"/>
      <c r="E12694" s="19"/>
      <c r="I12694" s="100"/>
      <c r="M12694" s="100"/>
      <c r="Q12694" s="99"/>
      <c r="R12694" s="340"/>
      <c r="S12694" s="119"/>
      <c r="T12694" s="123"/>
      <c r="U12694" s="119"/>
      <c r="V12694" s="99"/>
      <c r="W12694" s="127"/>
      <c r="X12694" s="99"/>
      <c r="Y12694" s="127"/>
    </row>
    <row r="12695" spans="3:25" ht="19" hidden="1">
      <c r="C12695" s="933"/>
      <c r="D12695" s="933"/>
      <c r="E12695" s="19"/>
      <c r="I12695" s="100"/>
      <c r="M12695" s="100"/>
      <c r="Q12695" s="99"/>
      <c r="R12695" s="340"/>
      <c r="S12695" s="119"/>
      <c r="T12695" s="123"/>
      <c r="U12695" s="119"/>
      <c r="V12695" s="99"/>
      <c r="W12695" s="127"/>
      <c r="X12695" s="99"/>
      <c r="Y12695" s="127"/>
    </row>
    <row r="12696" spans="3:25" ht="19" hidden="1">
      <c r="C12696" s="933"/>
      <c r="D12696" s="933"/>
      <c r="E12696" s="19"/>
      <c r="I12696" s="100"/>
      <c r="M12696" s="100"/>
      <c r="Q12696" s="99"/>
      <c r="R12696" s="340"/>
      <c r="S12696" s="119"/>
      <c r="T12696" s="123"/>
      <c r="U12696" s="119"/>
      <c r="V12696" s="99"/>
      <c r="W12696" s="127"/>
      <c r="X12696" s="99"/>
      <c r="Y12696" s="127"/>
    </row>
    <row r="12697" spans="3:25" ht="19" hidden="1">
      <c r="C12697" s="933"/>
      <c r="D12697" s="933"/>
      <c r="E12697" s="19"/>
      <c r="I12697" s="100"/>
      <c r="M12697" s="100"/>
      <c r="Q12697" s="99"/>
      <c r="R12697" s="340"/>
      <c r="S12697" s="119"/>
      <c r="T12697" s="123"/>
      <c r="U12697" s="119"/>
      <c r="V12697" s="99"/>
      <c r="W12697" s="127"/>
      <c r="X12697" s="99"/>
      <c r="Y12697" s="127"/>
    </row>
    <row r="12698" spans="3:25" ht="19" hidden="1">
      <c r="C12698" s="933"/>
      <c r="D12698" s="933"/>
      <c r="E12698" s="19"/>
      <c r="I12698" s="100"/>
      <c r="M12698" s="100"/>
      <c r="Q12698" s="99"/>
      <c r="R12698" s="340"/>
      <c r="S12698" s="119"/>
      <c r="T12698" s="123"/>
      <c r="U12698" s="119"/>
      <c r="V12698" s="99"/>
      <c r="W12698" s="127"/>
      <c r="X12698" s="99"/>
      <c r="Y12698" s="127"/>
    </row>
    <row r="12699" spans="3:25" ht="19" hidden="1">
      <c r="C12699" s="933"/>
      <c r="D12699" s="933"/>
      <c r="E12699" s="19"/>
      <c r="I12699" s="100"/>
      <c r="M12699" s="100"/>
      <c r="Q12699" s="99"/>
      <c r="R12699" s="340"/>
      <c r="S12699" s="119"/>
      <c r="T12699" s="123"/>
      <c r="U12699" s="119"/>
      <c r="V12699" s="99"/>
      <c r="W12699" s="127"/>
      <c r="X12699" s="99"/>
      <c r="Y12699" s="127"/>
    </row>
    <row r="12700" spans="3:25" ht="19" hidden="1">
      <c r="C12700" s="933"/>
      <c r="D12700" s="933"/>
      <c r="E12700" s="19"/>
      <c r="I12700" s="100"/>
      <c r="M12700" s="100"/>
      <c r="Q12700" s="99"/>
      <c r="R12700" s="340"/>
      <c r="S12700" s="119"/>
      <c r="T12700" s="123"/>
      <c r="U12700" s="119"/>
      <c r="V12700" s="99"/>
      <c r="W12700" s="127"/>
      <c r="X12700" s="99"/>
      <c r="Y12700" s="127"/>
    </row>
    <row r="12701" spans="3:25" ht="19" hidden="1">
      <c r="C12701" s="933"/>
      <c r="D12701" s="933"/>
      <c r="E12701" s="19"/>
      <c r="I12701" s="100"/>
      <c r="M12701" s="100"/>
      <c r="Q12701" s="99"/>
      <c r="R12701" s="340"/>
      <c r="S12701" s="119"/>
      <c r="T12701" s="123"/>
      <c r="U12701" s="119"/>
      <c r="V12701" s="99"/>
      <c r="W12701" s="127"/>
      <c r="X12701" s="99"/>
      <c r="Y12701" s="127"/>
    </row>
    <row r="12702" spans="3:25" ht="19" hidden="1">
      <c r="C12702" s="933"/>
      <c r="D12702" s="933"/>
      <c r="E12702" s="19"/>
      <c r="I12702" s="100"/>
      <c r="M12702" s="100"/>
      <c r="Q12702" s="99"/>
      <c r="R12702" s="340"/>
      <c r="S12702" s="119"/>
      <c r="T12702" s="123"/>
      <c r="U12702" s="119"/>
      <c r="V12702" s="99"/>
      <c r="W12702" s="127"/>
      <c r="X12702" s="99"/>
      <c r="Y12702" s="127"/>
    </row>
    <row r="12703" spans="3:25" ht="19" hidden="1">
      <c r="C12703" s="933"/>
      <c r="D12703" s="933"/>
      <c r="E12703" s="19"/>
      <c r="I12703" s="100"/>
      <c r="M12703" s="100"/>
      <c r="Q12703" s="99"/>
      <c r="R12703" s="340"/>
      <c r="S12703" s="119"/>
      <c r="T12703" s="123"/>
      <c r="U12703" s="119"/>
      <c r="V12703" s="99"/>
      <c r="W12703" s="127"/>
      <c r="X12703" s="99"/>
      <c r="Y12703" s="127"/>
    </row>
    <row r="12704" spans="3:25" ht="19" hidden="1">
      <c r="C12704" s="933"/>
      <c r="D12704" s="933"/>
      <c r="E12704" s="19"/>
      <c r="I12704" s="100"/>
      <c r="M12704" s="100"/>
      <c r="Q12704" s="99"/>
      <c r="R12704" s="340"/>
      <c r="S12704" s="119"/>
      <c r="T12704" s="123"/>
      <c r="U12704" s="119"/>
      <c r="V12704" s="99"/>
      <c r="W12704" s="127"/>
      <c r="X12704" s="99"/>
      <c r="Y12704" s="127"/>
    </row>
    <row r="12705" spans="3:25" ht="19" hidden="1">
      <c r="C12705" s="933"/>
      <c r="D12705" s="933"/>
      <c r="E12705" s="19"/>
      <c r="I12705" s="100"/>
      <c r="M12705" s="100"/>
      <c r="Q12705" s="99"/>
      <c r="R12705" s="340"/>
      <c r="S12705" s="119"/>
      <c r="T12705" s="123"/>
      <c r="U12705" s="119"/>
      <c r="V12705" s="99"/>
      <c r="W12705" s="127"/>
      <c r="X12705" s="99"/>
      <c r="Y12705" s="127"/>
    </row>
    <row r="12706" spans="3:25" ht="19" hidden="1">
      <c r="C12706" s="933"/>
      <c r="D12706" s="933"/>
      <c r="E12706" s="19"/>
      <c r="I12706" s="100"/>
      <c r="M12706" s="100"/>
      <c r="Q12706" s="99"/>
      <c r="R12706" s="340"/>
      <c r="S12706" s="119"/>
      <c r="T12706" s="123"/>
      <c r="U12706" s="119"/>
      <c r="V12706" s="99"/>
      <c r="W12706" s="127"/>
      <c r="X12706" s="99"/>
      <c r="Y12706" s="127"/>
    </row>
    <row r="12707" spans="3:25" ht="19" hidden="1">
      <c r="C12707" s="933"/>
      <c r="D12707" s="933"/>
      <c r="E12707" s="19"/>
      <c r="I12707" s="100"/>
      <c r="M12707" s="100"/>
      <c r="Q12707" s="99"/>
      <c r="R12707" s="340"/>
      <c r="S12707" s="119"/>
      <c r="T12707" s="123"/>
      <c r="U12707" s="119"/>
      <c r="V12707" s="99"/>
      <c r="W12707" s="127"/>
      <c r="X12707" s="99"/>
      <c r="Y12707" s="127"/>
    </row>
    <row r="12708" spans="3:25" ht="19" hidden="1">
      <c r="C12708" s="933"/>
      <c r="D12708" s="933"/>
      <c r="E12708" s="19"/>
      <c r="I12708" s="100"/>
      <c r="M12708" s="100"/>
      <c r="Q12708" s="99"/>
      <c r="R12708" s="340"/>
      <c r="S12708" s="119"/>
      <c r="T12708" s="123"/>
      <c r="U12708" s="119"/>
      <c r="V12708" s="99"/>
      <c r="W12708" s="127"/>
      <c r="X12708" s="99"/>
      <c r="Y12708" s="127"/>
    </row>
    <row r="12709" spans="3:25" ht="19" hidden="1">
      <c r="C12709" s="933"/>
      <c r="D12709" s="933"/>
      <c r="E12709" s="19"/>
      <c r="I12709" s="100"/>
      <c r="M12709" s="100"/>
      <c r="Q12709" s="99"/>
      <c r="R12709" s="340"/>
      <c r="S12709" s="119"/>
      <c r="T12709" s="123"/>
      <c r="U12709" s="119"/>
      <c r="V12709" s="99"/>
      <c r="W12709" s="127"/>
      <c r="X12709" s="99"/>
      <c r="Y12709" s="127"/>
    </row>
    <row r="12710" spans="3:25" ht="19" hidden="1">
      <c r="C12710" s="933"/>
      <c r="D12710" s="933"/>
      <c r="E12710" s="19"/>
      <c r="I12710" s="100"/>
      <c r="M12710" s="100"/>
      <c r="Q12710" s="99"/>
      <c r="R12710" s="340"/>
      <c r="S12710" s="119"/>
      <c r="T12710" s="123"/>
      <c r="U12710" s="119"/>
      <c r="V12710" s="99"/>
      <c r="W12710" s="127"/>
      <c r="X12710" s="99"/>
      <c r="Y12710" s="127"/>
    </row>
    <row r="12711" spans="3:25" ht="19" hidden="1">
      <c r="C12711" s="933"/>
      <c r="D12711" s="933"/>
      <c r="E12711" s="19"/>
      <c r="I12711" s="100"/>
      <c r="M12711" s="100"/>
      <c r="Q12711" s="99"/>
      <c r="R12711" s="340"/>
      <c r="S12711" s="119"/>
      <c r="T12711" s="123"/>
      <c r="U12711" s="119"/>
      <c r="V12711" s="99"/>
      <c r="W12711" s="127"/>
      <c r="X12711" s="99"/>
      <c r="Y12711" s="127"/>
    </row>
    <row r="12712" spans="3:25" ht="19" hidden="1">
      <c r="C12712" s="933"/>
      <c r="D12712" s="933"/>
      <c r="E12712" s="19"/>
      <c r="I12712" s="100"/>
      <c r="M12712" s="100"/>
      <c r="Q12712" s="99"/>
      <c r="R12712" s="340"/>
      <c r="S12712" s="119"/>
      <c r="T12712" s="123"/>
      <c r="U12712" s="119"/>
      <c r="V12712" s="99"/>
      <c r="W12712" s="127"/>
      <c r="X12712" s="99"/>
      <c r="Y12712" s="127"/>
    </row>
    <row r="12713" spans="3:25" ht="19" hidden="1">
      <c r="C12713" s="933"/>
      <c r="D12713" s="933"/>
      <c r="E12713" s="19"/>
      <c r="I12713" s="100"/>
      <c r="M12713" s="100"/>
      <c r="Q12713" s="99"/>
      <c r="R12713" s="340"/>
      <c r="S12713" s="119"/>
      <c r="T12713" s="123"/>
      <c r="U12713" s="119"/>
      <c r="V12713" s="99"/>
      <c r="W12713" s="127"/>
      <c r="X12713" s="99"/>
      <c r="Y12713" s="127"/>
    </row>
    <row r="12714" spans="3:25" ht="19" hidden="1">
      <c r="C12714" s="933"/>
      <c r="D12714" s="933"/>
      <c r="E12714" s="19"/>
      <c r="I12714" s="100"/>
      <c r="M12714" s="100"/>
      <c r="Q12714" s="99"/>
      <c r="R12714" s="340"/>
      <c r="S12714" s="119"/>
      <c r="T12714" s="123"/>
      <c r="U12714" s="119"/>
      <c r="V12714" s="99"/>
      <c r="W12714" s="127"/>
      <c r="X12714" s="99"/>
      <c r="Y12714" s="127"/>
    </row>
    <row r="12715" spans="3:25" ht="19" hidden="1">
      <c r="C12715" s="933"/>
      <c r="D12715" s="933"/>
      <c r="E12715" s="19"/>
      <c r="I12715" s="100"/>
      <c r="M12715" s="100"/>
      <c r="Q12715" s="99"/>
      <c r="R12715" s="340"/>
      <c r="S12715" s="119"/>
      <c r="T12715" s="123"/>
      <c r="U12715" s="119"/>
      <c r="V12715" s="99"/>
      <c r="W12715" s="127"/>
      <c r="X12715" s="99"/>
      <c r="Y12715" s="127"/>
    </row>
    <row r="12716" spans="3:25" ht="19" hidden="1">
      <c r="C12716" s="933"/>
      <c r="D12716" s="933"/>
      <c r="E12716" s="19"/>
      <c r="I12716" s="100"/>
      <c r="M12716" s="100"/>
      <c r="Q12716" s="99"/>
      <c r="R12716" s="340"/>
      <c r="S12716" s="119"/>
      <c r="T12716" s="123"/>
      <c r="U12716" s="119"/>
      <c r="V12716" s="99"/>
      <c r="W12716" s="127"/>
      <c r="X12716" s="99"/>
      <c r="Y12716" s="127"/>
    </row>
    <row r="12717" spans="3:25" ht="19" hidden="1">
      <c r="C12717" s="933"/>
      <c r="D12717" s="933"/>
      <c r="E12717" s="19"/>
      <c r="I12717" s="100"/>
      <c r="M12717" s="100"/>
      <c r="Q12717" s="99"/>
      <c r="R12717" s="340"/>
      <c r="S12717" s="119"/>
      <c r="T12717" s="123"/>
      <c r="U12717" s="119"/>
      <c r="V12717" s="99"/>
      <c r="W12717" s="127"/>
      <c r="X12717" s="99"/>
      <c r="Y12717" s="127"/>
    </row>
    <row r="12718" spans="3:25" ht="19" hidden="1">
      <c r="C12718" s="933"/>
      <c r="D12718" s="933"/>
      <c r="E12718" s="19"/>
      <c r="I12718" s="100"/>
      <c r="M12718" s="100"/>
      <c r="Q12718" s="99"/>
      <c r="R12718" s="340"/>
      <c r="S12718" s="119"/>
      <c r="T12718" s="123"/>
      <c r="U12718" s="119"/>
      <c r="V12718" s="99"/>
      <c r="W12718" s="127"/>
      <c r="X12718" s="99"/>
      <c r="Y12718" s="127"/>
    </row>
    <row r="12719" spans="3:25" ht="19" hidden="1">
      <c r="C12719" s="933"/>
      <c r="D12719" s="933"/>
      <c r="E12719" s="19"/>
      <c r="I12719" s="100"/>
      <c r="M12719" s="100"/>
      <c r="Q12719" s="99"/>
      <c r="R12719" s="340"/>
      <c r="S12719" s="119"/>
      <c r="T12719" s="123"/>
      <c r="U12719" s="119"/>
      <c r="V12719" s="99"/>
      <c r="W12719" s="127"/>
      <c r="X12719" s="99"/>
      <c r="Y12719" s="127"/>
    </row>
    <row r="12720" spans="3:25" ht="19" hidden="1">
      <c r="C12720" s="933"/>
      <c r="D12720" s="933"/>
      <c r="E12720" s="19"/>
      <c r="I12720" s="100"/>
      <c r="M12720" s="100"/>
      <c r="Q12720" s="99"/>
      <c r="R12720" s="340"/>
      <c r="S12720" s="119"/>
      <c r="T12720" s="123"/>
      <c r="U12720" s="119"/>
      <c r="V12720" s="99"/>
      <c r="W12720" s="127"/>
      <c r="X12720" s="99"/>
      <c r="Y12720" s="127"/>
    </row>
    <row r="12721" spans="3:25" ht="19" hidden="1">
      <c r="C12721" s="933"/>
      <c r="D12721" s="933"/>
      <c r="E12721" s="19"/>
      <c r="I12721" s="100"/>
      <c r="M12721" s="100"/>
      <c r="Q12721" s="99"/>
      <c r="R12721" s="340"/>
      <c r="S12721" s="119"/>
      <c r="T12721" s="123"/>
      <c r="U12721" s="119"/>
      <c r="V12721" s="99"/>
      <c r="W12721" s="127"/>
      <c r="X12721" s="99"/>
      <c r="Y12721" s="127"/>
    </row>
    <row r="12722" spans="3:25" ht="19" hidden="1">
      <c r="C12722" s="933"/>
      <c r="D12722" s="933"/>
      <c r="E12722" s="19"/>
      <c r="I12722" s="100"/>
      <c r="M12722" s="100"/>
      <c r="Q12722" s="99"/>
      <c r="R12722" s="340"/>
      <c r="S12722" s="119"/>
      <c r="T12722" s="123"/>
      <c r="U12722" s="119"/>
      <c r="V12722" s="99"/>
      <c r="W12722" s="127"/>
      <c r="X12722" s="99"/>
      <c r="Y12722" s="127"/>
    </row>
    <row r="12723" spans="3:25" ht="19" hidden="1">
      <c r="C12723" s="933"/>
      <c r="D12723" s="933"/>
      <c r="E12723" s="19"/>
      <c r="I12723" s="100"/>
      <c r="M12723" s="100"/>
      <c r="Q12723" s="99"/>
      <c r="R12723" s="340"/>
      <c r="S12723" s="119"/>
      <c r="T12723" s="123"/>
      <c r="U12723" s="119"/>
      <c r="V12723" s="99"/>
      <c r="W12723" s="127"/>
      <c r="X12723" s="99"/>
      <c r="Y12723" s="127"/>
    </row>
    <row r="12724" spans="3:25" ht="19" hidden="1">
      <c r="C12724" s="933"/>
      <c r="D12724" s="933"/>
      <c r="E12724" s="19"/>
      <c r="I12724" s="100"/>
      <c r="M12724" s="100"/>
      <c r="Q12724" s="99"/>
      <c r="R12724" s="340"/>
      <c r="S12724" s="119"/>
      <c r="T12724" s="123"/>
      <c r="U12724" s="119"/>
      <c r="V12724" s="99"/>
      <c r="W12724" s="127"/>
      <c r="X12724" s="99"/>
      <c r="Y12724" s="127"/>
    </row>
    <row r="12725" spans="3:25" ht="19" hidden="1">
      <c r="C12725" s="933"/>
      <c r="D12725" s="933"/>
      <c r="E12725" s="19"/>
      <c r="I12725" s="100"/>
      <c r="M12725" s="100"/>
      <c r="Q12725" s="99"/>
      <c r="R12725" s="340"/>
      <c r="S12725" s="119"/>
      <c r="T12725" s="123"/>
      <c r="U12725" s="119"/>
      <c r="V12725" s="99"/>
      <c r="W12725" s="127"/>
      <c r="X12725" s="99"/>
      <c r="Y12725" s="127"/>
    </row>
    <row r="12726" spans="3:25" ht="19" hidden="1">
      <c r="C12726" s="933"/>
      <c r="D12726" s="933"/>
      <c r="E12726" s="19"/>
      <c r="I12726" s="100"/>
      <c r="M12726" s="100"/>
      <c r="Q12726" s="99"/>
      <c r="R12726" s="340"/>
      <c r="S12726" s="119"/>
      <c r="T12726" s="123"/>
      <c r="U12726" s="119"/>
      <c r="V12726" s="99"/>
      <c r="W12726" s="127"/>
      <c r="X12726" s="99"/>
      <c r="Y12726" s="127"/>
    </row>
    <row r="12727" spans="3:25" ht="19" hidden="1">
      <c r="C12727" s="933"/>
      <c r="D12727" s="933"/>
      <c r="E12727" s="19"/>
      <c r="I12727" s="100"/>
      <c r="M12727" s="100"/>
      <c r="Q12727" s="99"/>
      <c r="R12727" s="340"/>
      <c r="S12727" s="119"/>
      <c r="T12727" s="123"/>
      <c r="U12727" s="119"/>
      <c r="V12727" s="99"/>
      <c r="W12727" s="127"/>
      <c r="X12727" s="99"/>
      <c r="Y12727" s="127"/>
    </row>
    <row r="12728" spans="3:25" ht="19" hidden="1">
      <c r="C12728" s="933"/>
      <c r="D12728" s="933"/>
      <c r="E12728" s="19"/>
      <c r="I12728" s="100"/>
      <c r="M12728" s="100"/>
      <c r="Q12728" s="99"/>
      <c r="R12728" s="340"/>
      <c r="S12728" s="119"/>
      <c r="T12728" s="123"/>
      <c r="U12728" s="119"/>
      <c r="V12728" s="99"/>
      <c r="W12728" s="127"/>
      <c r="X12728" s="99"/>
      <c r="Y12728" s="127"/>
    </row>
    <row r="12729" spans="3:25" ht="19" hidden="1">
      <c r="C12729" s="933"/>
      <c r="D12729" s="933"/>
      <c r="E12729" s="19"/>
      <c r="I12729" s="100"/>
      <c r="M12729" s="100"/>
      <c r="Q12729" s="99"/>
      <c r="R12729" s="340"/>
      <c r="S12729" s="119"/>
      <c r="T12729" s="123"/>
      <c r="U12729" s="119"/>
      <c r="V12729" s="99"/>
      <c r="W12729" s="127"/>
      <c r="X12729" s="99"/>
      <c r="Y12729" s="127"/>
    </row>
    <row r="12730" spans="3:25" ht="19" hidden="1">
      <c r="C12730" s="933"/>
      <c r="D12730" s="933"/>
      <c r="E12730" s="19"/>
      <c r="I12730" s="100"/>
      <c r="M12730" s="100"/>
      <c r="Q12730" s="99"/>
      <c r="R12730" s="340"/>
      <c r="S12730" s="119"/>
      <c r="T12730" s="123"/>
      <c r="U12730" s="119"/>
      <c r="V12730" s="99"/>
      <c r="W12730" s="127"/>
      <c r="X12730" s="99"/>
      <c r="Y12730" s="127"/>
    </row>
    <row r="12731" spans="3:25" ht="19" hidden="1">
      <c r="C12731" s="933"/>
      <c r="D12731" s="933"/>
      <c r="E12731" s="19"/>
      <c r="I12731" s="100"/>
      <c r="M12731" s="100"/>
      <c r="Q12731" s="99"/>
      <c r="R12731" s="340"/>
      <c r="S12731" s="119"/>
      <c r="T12731" s="123"/>
      <c r="U12731" s="119"/>
      <c r="V12731" s="99"/>
      <c r="W12731" s="127"/>
      <c r="X12731" s="99"/>
      <c r="Y12731" s="127"/>
    </row>
    <row r="12732" spans="3:25" ht="19" hidden="1">
      <c r="C12732" s="933"/>
      <c r="D12732" s="933"/>
      <c r="E12732" s="19"/>
      <c r="I12732" s="100"/>
      <c r="M12732" s="100"/>
      <c r="Q12732" s="99"/>
      <c r="R12732" s="340"/>
      <c r="S12732" s="119"/>
      <c r="T12732" s="123"/>
      <c r="U12732" s="119"/>
      <c r="V12732" s="99"/>
      <c r="W12732" s="127"/>
      <c r="X12732" s="99"/>
      <c r="Y12732" s="127"/>
    </row>
    <row r="12733" spans="3:25" ht="19" hidden="1">
      <c r="C12733" s="933"/>
      <c r="D12733" s="933"/>
      <c r="E12733" s="19"/>
      <c r="I12733" s="100"/>
      <c r="M12733" s="100"/>
      <c r="Q12733" s="99"/>
      <c r="R12733" s="340"/>
      <c r="S12733" s="119"/>
      <c r="T12733" s="123"/>
      <c r="U12733" s="119"/>
      <c r="V12733" s="99"/>
      <c r="W12733" s="127"/>
      <c r="X12733" s="99"/>
      <c r="Y12733" s="127"/>
    </row>
    <row r="12734" spans="3:25" ht="19" hidden="1">
      <c r="C12734" s="933"/>
      <c r="D12734" s="933"/>
      <c r="E12734" s="19"/>
      <c r="I12734" s="100"/>
      <c r="M12734" s="100"/>
      <c r="Q12734" s="99"/>
      <c r="R12734" s="340"/>
      <c r="S12734" s="119"/>
      <c r="T12734" s="123"/>
      <c r="U12734" s="119"/>
      <c r="V12734" s="99"/>
      <c r="W12734" s="127"/>
      <c r="X12734" s="99"/>
      <c r="Y12734" s="127"/>
    </row>
    <row r="12735" spans="3:25" ht="19" hidden="1">
      <c r="C12735" s="933"/>
      <c r="D12735" s="933"/>
      <c r="E12735" s="19"/>
      <c r="I12735" s="100"/>
      <c r="M12735" s="100"/>
      <c r="Q12735" s="99"/>
      <c r="R12735" s="340"/>
      <c r="S12735" s="119"/>
      <c r="T12735" s="123"/>
      <c r="U12735" s="119"/>
      <c r="V12735" s="99"/>
      <c r="W12735" s="127"/>
      <c r="X12735" s="99"/>
      <c r="Y12735" s="127"/>
    </row>
    <row r="12736" spans="3:25" ht="19" hidden="1">
      <c r="C12736" s="933"/>
      <c r="D12736" s="933"/>
      <c r="E12736" s="19"/>
      <c r="I12736" s="100"/>
      <c r="M12736" s="100"/>
      <c r="Q12736" s="99"/>
      <c r="R12736" s="340"/>
      <c r="S12736" s="119"/>
      <c r="T12736" s="123"/>
      <c r="U12736" s="119"/>
      <c r="V12736" s="99"/>
      <c r="W12736" s="127"/>
      <c r="X12736" s="99"/>
      <c r="Y12736" s="127"/>
    </row>
    <row r="12737" spans="3:25" ht="19" hidden="1">
      <c r="C12737" s="933"/>
      <c r="D12737" s="933"/>
      <c r="E12737" s="19"/>
      <c r="I12737" s="100"/>
      <c r="M12737" s="100"/>
      <c r="Q12737" s="99"/>
      <c r="R12737" s="340"/>
      <c r="S12737" s="119"/>
      <c r="T12737" s="123"/>
      <c r="U12737" s="119"/>
      <c r="V12737" s="99"/>
      <c r="W12737" s="127"/>
      <c r="X12737" s="99"/>
      <c r="Y12737" s="127"/>
    </row>
    <row r="12738" spans="3:25" ht="19" hidden="1">
      <c r="C12738" s="933"/>
      <c r="D12738" s="933"/>
      <c r="E12738" s="19"/>
      <c r="I12738" s="100"/>
      <c r="M12738" s="100"/>
      <c r="Q12738" s="99"/>
      <c r="R12738" s="340"/>
      <c r="S12738" s="119"/>
      <c r="T12738" s="123"/>
      <c r="U12738" s="119"/>
      <c r="V12738" s="99"/>
      <c r="W12738" s="127"/>
      <c r="X12738" s="99"/>
      <c r="Y12738" s="127"/>
    </row>
    <row r="12739" spans="3:25" ht="19" hidden="1">
      <c r="C12739" s="933"/>
      <c r="D12739" s="933"/>
      <c r="E12739" s="19"/>
      <c r="I12739" s="100"/>
      <c r="M12739" s="100"/>
      <c r="Q12739" s="99"/>
      <c r="R12739" s="340"/>
      <c r="S12739" s="119"/>
      <c r="T12739" s="123"/>
      <c r="U12739" s="119"/>
      <c r="V12739" s="99"/>
      <c r="W12739" s="127"/>
      <c r="X12739" s="99"/>
      <c r="Y12739" s="127"/>
    </row>
    <row r="12740" spans="3:25" ht="19" hidden="1">
      <c r="C12740" s="933"/>
      <c r="D12740" s="933"/>
      <c r="E12740" s="19"/>
      <c r="I12740" s="100"/>
      <c r="M12740" s="100"/>
      <c r="Q12740" s="99"/>
      <c r="R12740" s="340"/>
      <c r="S12740" s="119"/>
      <c r="T12740" s="123"/>
      <c r="U12740" s="119"/>
      <c r="V12740" s="99"/>
      <c r="W12740" s="127"/>
      <c r="X12740" s="99"/>
      <c r="Y12740" s="127"/>
    </row>
    <row r="12741" spans="3:25" ht="19" hidden="1">
      <c r="C12741" s="933"/>
      <c r="D12741" s="933"/>
      <c r="E12741" s="19"/>
      <c r="I12741" s="100"/>
      <c r="M12741" s="100"/>
      <c r="Q12741" s="99"/>
      <c r="R12741" s="340"/>
      <c r="S12741" s="119"/>
      <c r="T12741" s="123"/>
      <c r="U12741" s="119"/>
      <c r="V12741" s="99"/>
      <c r="W12741" s="127"/>
      <c r="X12741" s="99"/>
      <c r="Y12741" s="127"/>
    </row>
    <row r="12742" spans="3:25" ht="19" hidden="1">
      <c r="C12742" s="933"/>
      <c r="D12742" s="933"/>
      <c r="E12742" s="19"/>
      <c r="I12742" s="100"/>
      <c r="M12742" s="100"/>
      <c r="Q12742" s="99"/>
      <c r="R12742" s="340"/>
      <c r="S12742" s="119"/>
      <c r="T12742" s="123"/>
      <c r="U12742" s="119"/>
      <c r="V12742" s="99"/>
      <c r="W12742" s="127"/>
      <c r="X12742" s="99"/>
      <c r="Y12742" s="127"/>
    </row>
    <row r="12743" spans="3:25" ht="19" hidden="1">
      <c r="C12743" s="933"/>
      <c r="D12743" s="933"/>
      <c r="E12743" s="19"/>
      <c r="I12743" s="100"/>
      <c r="M12743" s="100"/>
      <c r="Q12743" s="99"/>
      <c r="R12743" s="340"/>
      <c r="S12743" s="119"/>
      <c r="T12743" s="123"/>
      <c r="U12743" s="119"/>
      <c r="V12743" s="99"/>
      <c r="W12743" s="127"/>
      <c r="X12743" s="99"/>
      <c r="Y12743" s="127"/>
    </row>
    <row r="12744" spans="3:25" ht="19" hidden="1">
      <c r="C12744" s="933"/>
      <c r="D12744" s="933"/>
      <c r="E12744" s="19"/>
      <c r="I12744" s="100"/>
      <c r="M12744" s="100"/>
      <c r="Q12744" s="99"/>
      <c r="R12744" s="340"/>
      <c r="S12744" s="119"/>
      <c r="T12744" s="123"/>
      <c r="U12744" s="119"/>
      <c r="V12744" s="99"/>
      <c r="W12744" s="127"/>
      <c r="X12744" s="99"/>
      <c r="Y12744" s="127"/>
    </row>
    <row r="12745" spans="3:25" ht="19" hidden="1">
      <c r="C12745" s="933"/>
      <c r="D12745" s="933"/>
      <c r="E12745" s="19"/>
      <c r="I12745" s="100"/>
      <c r="M12745" s="100"/>
      <c r="Q12745" s="99"/>
      <c r="R12745" s="340"/>
      <c r="S12745" s="119"/>
      <c r="T12745" s="123"/>
      <c r="U12745" s="119"/>
      <c r="V12745" s="99"/>
      <c r="W12745" s="127"/>
      <c r="X12745" s="99"/>
      <c r="Y12745" s="127"/>
    </row>
    <row r="12746" spans="3:25" ht="19" hidden="1">
      <c r="C12746" s="933"/>
      <c r="D12746" s="933"/>
      <c r="E12746" s="19"/>
      <c r="I12746" s="100"/>
      <c r="M12746" s="100"/>
      <c r="Q12746" s="99"/>
      <c r="R12746" s="340"/>
      <c r="S12746" s="119"/>
      <c r="T12746" s="123"/>
      <c r="U12746" s="119"/>
      <c r="V12746" s="99"/>
      <c r="W12746" s="127"/>
      <c r="X12746" s="99"/>
      <c r="Y12746" s="127"/>
    </row>
    <row r="12747" spans="3:25" ht="19" hidden="1">
      <c r="C12747" s="933"/>
      <c r="D12747" s="933"/>
      <c r="E12747" s="19"/>
      <c r="I12747" s="100"/>
      <c r="M12747" s="100"/>
      <c r="Q12747" s="99"/>
      <c r="R12747" s="340"/>
      <c r="S12747" s="119"/>
      <c r="T12747" s="123"/>
      <c r="U12747" s="119"/>
      <c r="V12747" s="99"/>
      <c r="W12747" s="127"/>
      <c r="X12747" s="99"/>
      <c r="Y12747" s="127"/>
    </row>
    <row r="12748" spans="3:25" ht="19" hidden="1">
      <c r="C12748" s="933"/>
      <c r="D12748" s="933"/>
      <c r="E12748" s="19"/>
      <c r="I12748" s="100"/>
      <c r="M12748" s="100"/>
      <c r="Q12748" s="99"/>
      <c r="R12748" s="340"/>
      <c r="S12748" s="119"/>
      <c r="T12748" s="123"/>
      <c r="U12748" s="119"/>
      <c r="V12748" s="99"/>
      <c r="W12748" s="127"/>
      <c r="X12748" s="99"/>
      <c r="Y12748" s="127"/>
    </row>
    <row r="12749" spans="3:25" ht="19" hidden="1">
      <c r="C12749" s="933"/>
      <c r="D12749" s="933"/>
      <c r="E12749" s="19"/>
      <c r="I12749" s="100"/>
      <c r="M12749" s="100"/>
      <c r="Q12749" s="99"/>
      <c r="R12749" s="340"/>
      <c r="S12749" s="119"/>
      <c r="T12749" s="123"/>
      <c r="U12749" s="119"/>
      <c r="V12749" s="99"/>
      <c r="W12749" s="127"/>
      <c r="X12749" s="99"/>
      <c r="Y12749" s="127"/>
    </row>
    <row r="12750" spans="3:25" ht="19" hidden="1">
      <c r="C12750" s="933"/>
      <c r="D12750" s="933"/>
      <c r="E12750" s="19"/>
      <c r="I12750" s="100"/>
      <c r="M12750" s="100"/>
      <c r="Q12750" s="99"/>
      <c r="R12750" s="340"/>
      <c r="S12750" s="119"/>
      <c r="T12750" s="123"/>
      <c r="U12750" s="119"/>
      <c r="V12750" s="99"/>
      <c r="W12750" s="127"/>
      <c r="X12750" s="99"/>
      <c r="Y12750" s="127"/>
    </row>
    <row r="12751" spans="3:25" ht="19" hidden="1">
      <c r="C12751" s="933"/>
      <c r="D12751" s="933"/>
      <c r="E12751" s="19"/>
      <c r="I12751" s="100"/>
      <c r="M12751" s="100"/>
      <c r="Q12751" s="99"/>
      <c r="R12751" s="340"/>
      <c r="S12751" s="119"/>
      <c r="T12751" s="123"/>
      <c r="U12751" s="119"/>
      <c r="V12751" s="99"/>
      <c r="W12751" s="127"/>
      <c r="X12751" s="99"/>
      <c r="Y12751" s="127"/>
    </row>
    <row r="12752" spans="3:25" ht="19" hidden="1">
      <c r="C12752" s="933"/>
      <c r="D12752" s="933"/>
      <c r="E12752" s="19"/>
      <c r="I12752" s="100"/>
      <c r="M12752" s="100"/>
      <c r="Q12752" s="99"/>
      <c r="R12752" s="340"/>
      <c r="S12752" s="119"/>
      <c r="T12752" s="123"/>
      <c r="U12752" s="119"/>
      <c r="V12752" s="99"/>
      <c r="W12752" s="127"/>
      <c r="X12752" s="99"/>
      <c r="Y12752" s="127"/>
    </row>
    <row r="12753" spans="3:25" ht="19" hidden="1">
      <c r="C12753" s="933"/>
      <c r="D12753" s="933"/>
      <c r="E12753" s="19"/>
      <c r="I12753" s="100"/>
      <c r="M12753" s="100"/>
      <c r="Q12753" s="99"/>
      <c r="R12753" s="340"/>
      <c r="S12753" s="119"/>
      <c r="T12753" s="123"/>
      <c r="U12753" s="119"/>
      <c r="V12753" s="99"/>
      <c r="W12753" s="127"/>
      <c r="X12753" s="99"/>
      <c r="Y12753" s="127"/>
    </row>
    <row r="12754" spans="3:25" ht="19" hidden="1">
      <c r="C12754" s="933"/>
      <c r="D12754" s="933"/>
      <c r="E12754" s="19"/>
      <c r="I12754" s="100"/>
      <c r="M12754" s="100"/>
      <c r="Q12754" s="99"/>
      <c r="R12754" s="340"/>
      <c r="S12754" s="119"/>
      <c r="T12754" s="123"/>
      <c r="U12754" s="119"/>
      <c r="V12754" s="99"/>
      <c r="W12754" s="127"/>
      <c r="X12754" s="99"/>
      <c r="Y12754" s="127"/>
    </row>
    <row r="12755" spans="3:25" ht="19" hidden="1">
      <c r="C12755" s="933"/>
      <c r="D12755" s="933"/>
      <c r="E12755" s="19"/>
      <c r="I12755" s="100"/>
      <c r="M12755" s="100"/>
      <c r="Q12755" s="99"/>
      <c r="R12755" s="340"/>
      <c r="S12755" s="119"/>
      <c r="T12755" s="123"/>
      <c r="U12755" s="119"/>
      <c r="V12755" s="99"/>
      <c r="W12755" s="127"/>
      <c r="X12755" s="99"/>
      <c r="Y12755" s="127"/>
    </row>
    <row r="12756" spans="3:25" ht="19" hidden="1">
      <c r="C12756" s="933"/>
      <c r="D12756" s="933"/>
      <c r="E12756" s="19"/>
      <c r="I12756" s="100"/>
      <c r="M12756" s="100"/>
      <c r="Q12756" s="99"/>
      <c r="R12756" s="340"/>
      <c r="S12756" s="119"/>
      <c r="T12756" s="123"/>
      <c r="U12756" s="119"/>
      <c r="V12756" s="99"/>
      <c r="W12756" s="127"/>
      <c r="X12756" s="99"/>
      <c r="Y12756" s="127"/>
    </row>
    <row r="12757" spans="3:25" ht="19" hidden="1">
      <c r="C12757" s="933"/>
      <c r="D12757" s="933"/>
      <c r="E12757" s="19"/>
      <c r="I12757" s="100"/>
      <c r="M12757" s="100"/>
      <c r="Q12757" s="99"/>
      <c r="R12757" s="340"/>
      <c r="S12757" s="119"/>
      <c r="T12757" s="123"/>
      <c r="U12757" s="119"/>
      <c r="V12757" s="99"/>
      <c r="W12757" s="127"/>
      <c r="X12757" s="99"/>
      <c r="Y12757" s="127"/>
    </row>
    <row r="12758" spans="3:25" ht="19" hidden="1">
      <c r="C12758" s="933"/>
      <c r="D12758" s="933"/>
      <c r="E12758" s="19"/>
      <c r="I12758" s="100"/>
      <c r="M12758" s="100"/>
      <c r="Q12758" s="99"/>
      <c r="R12758" s="340"/>
      <c r="S12758" s="119"/>
      <c r="T12758" s="123"/>
      <c r="U12758" s="119"/>
      <c r="V12758" s="99"/>
      <c r="W12758" s="127"/>
      <c r="X12758" s="99"/>
      <c r="Y12758" s="127"/>
    </row>
    <row r="12759" spans="3:25" ht="19" hidden="1">
      <c r="C12759" s="933"/>
      <c r="D12759" s="933"/>
      <c r="E12759" s="19"/>
      <c r="I12759" s="100"/>
      <c r="M12759" s="100"/>
      <c r="Q12759" s="99"/>
      <c r="R12759" s="340"/>
      <c r="S12759" s="119"/>
      <c r="T12759" s="123"/>
      <c r="U12759" s="119"/>
      <c r="V12759" s="99"/>
      <c r="W12759" s="127"/>
      <c r="X12759" s="99"/>
      <c r="Y12759" s="127"/>
    </row>
    <row r="12760" spans="3:25" ht="19" hidden="1">
      <c r="C12760" s="933"/>
      <c r="D12760" s="933"/>
      <c r="E12760" s="19"/>
      <c r="I12760" s="100"/>
      <c r="M12760" s="100"/>
      <c r="Q12760" s="99"/>
      <c r="R12760" s="340"/>
      <c r="S12760" s="119"/>
      <c r="T12760" s="123"/>
      <c r="U12760" s="119"/>
      <c r="V12760" s="99"/>
      <c r="W12760" s="127"/>
      <c r="X12760" s="99"/>
      <c r="Y12760" s="127"/>
    </row>
    <row r="12761" spans="3:25" ht="19" hidden="1">
      <c r="C12761" s="933"/>
      <c r="D12761" s="933"/>
      <c r="E12761" s="19"/>
      <c r="I12761" s="100"/>
      <c r="M12761" s="100"/>
      <c r="Q12761" s="99"/>
      <c r="R12761" s="340"/>
      <c r="S12761" s="119"/>
      <c r="T12761" s="123"/>
      <c r="U12761" s="119"/>
      <c r="V12761" s="99"/>
      <c r="W12761" s="127"/>
      <c r="X12761" s="99"/>
      <c r="Y12761" s="127"/>
    </row>
    <row r="12762" spans="3:25" ht="19" hidden="1">
      <c r="C12762" s="933"/>
      <c r="D12762" s="933"/>
      <c r="E12762" s="19"/>
      <c r="I12762" s="100"/>
      <c r="M12762" s="100"/>
      <c r="Q12762" s="99"/>
      <c r="R12762" s="340"/>
      <c r="S12762" s="119"/>
      <c r="T12762" s="123"/>
      <c r="U12762" s="119"/>
      <c r="V12762" s="99"/>
      <c r="W12762" s="127"/>
      <c r="X12762" s="99"/>
      <c r="Y12762" s="127"/>
    </row>
    <row r="12763" spans="3:25" ht="19" hidden="1">
      <c r="C12763" s="933"/>
      <c r="D12763" s="933"/>
      <c r="E12763" s="19"/>
      <c r="I12763" s="100"/>
      <c r="M12763" s="100"/>
      <c r="Q12763" s="99"/>
      <c r="R12763" s="340"/>
      <c r="S12763" s="119"/>
      <c r="T12763" s="123"/>
      <c r="U12763" s="119"/>
      <c r="V12763" s="99"/>
      <c r="W12763" s="127"/>
      <c r="X12763" s="99"/>
      <c r="Y12763" s="127"/>
    </row>
    <row r="12764" spans="3:25" ht="19" hidden="1">
      <c r="C12764" s="933"/>
      <c r="D12764" s="933"/>
      <c r="E12764" s="19"/>
      <c r="I12764" s="100"/>
      <c r="M12764" s="100"/>
      <c r="Q12764" s="99"/>
      <c r="R12764" s="340"/>
      <c r="S12764" s="119"/>
      <c r="T12764" s="123"/>
      <c r="U12764" s="119"/>
      <c r="V12764" s="99"/>
      <c r="W12764" s="127"/>
      <c r="X12764" s="99"/>
      <c r="Y12764" s="127"/>
    </row>
    <row r="12765" spans="3:25" ht="19" hidden="1">
      <c r="C12765" s="933"/>
      <c r="D12765" s="933"/>
      <c r="E12765" s="19"/>
      <c r="I12765" s="100"/>
      <c r="M12765" s="100"/>
      <c r="Q12765" s="99"/>
      <c r="R12765" s="340"/>
      <c r="S12765" s="119"/>
      <c r="T12765" s="123"/>
      <c r="U12765" s="119"/>
      <c r="V12765" s="99"/>
      <c r="W12765" s="127"/>
      <c r="X12765" s="99"/>
      <c r="Y12765" s="127"/>
    </row>
    <row r="12766" spans="3:25" ht="19" hidden="1">
      <c r="C12766" s="933"/>
      <c r="D12766" s="933"/>
      <c r="E12766" s="19"/>
      <c r="I12766" s="100"/>
      <c r="M12766" s="100"/>
      <c r="Q12766" s="99"/>
      <c r="R12766" s="340"/>
      <c r="S12766" s="119"/>
      <c r="T12766" s="123"/>
      <c r="U12766" s="119"/>
      <c r="V12766" s="99"/>
      <c r="W12766" s="127"/>
      <c r="X12766" s="99"/>
      <c r="Y12766" s="127"/>
    </row>
    <row r="12767" spans="3:25" ht="19" hidden="1">
      <c r="C12767" s="933"/>
      <c r="D12767" s="933"/>
      <c r="E12767" s="19"/>
      <c r="I12767" s="100"/>
      <c r="M12767" s="100"/>
      <c r="Q12767" s="99"/>
      <c r="R12767" s="340"/>
      <c r="S12767" s="119"/>
      <c r="T12767" s="123"/>
      <c r="U12767" s="119"/>
      <c r="V12767" s="99"/>
      <c r="W12767" s="127"/>
      <c r="X12767" s="99"/>
      <c r="Y12767" s="127"/>
    </row>
    <row r="12768" spans="3:25" ht="19" hidden="1">
      <c r="C12768" s="933"/>
      <c r="D12768" s="933"/>
      <c r="E12768" s="19"/>
      <c r="I12768" s="100"/>
      <c r="M12768" s="100"/>
      <c r="Q12768" s="99"/>
      <c r="R12768" s="340"/>
      <c r="S12768" s="119"/>
      <c r="T12768" s="123"/>
      <c r="U12768" s="119"/>
      <c r="V12768" s="99"/>
      <c r="W12768" s="127"/>
      <c r="X12768" s="99"/>
      <c r="Y12768" s="127"/>
    </row>
    <row r="12769" spans="3:25" ht="19" hidden="1">
      <c r="C12769" s="933"/>
      <c r="D12769" s="933"/>
      <c r="E12769" s="19"/>
      <c r="I12769" s="100"/>
      <c r="M12769" s="100"/>
      <c r="Q12769" s="99"/>
      <c r="R12769" s="340"/>
      <c r="S12769" s="119"/>
      <c r="T12769" s="123"/>
      <c r="U12769" s="119"/>
      <c r="V12769" s="99"/>
      <c r="W12769" s="127"/>
      <c r="X12769" s="99"/>
      <c r="Y12769" s="127"/>
    </row>
    <row r="12770" spans="3:25" ht="19" hidden="1">
      <c r="C12770" s="933"/>
      <c r="D12770" s="933"/>
      <c r="E12770" s="19"/>
      <c r="I12770" s="100"/>
      <c r="M12770" s="100"/>
      <c r="Q12770" s="99"/>
      <c r="R12770" s="340"/>
      <c r="S12770" s="119"/>
      <c r="T12770" s="123"/>
      <c r="U12770" s="119"/>
      <c r="V12770" s="99"/>
      <c r="W12770" s="127"/>
      <c r="X12770" s="99"/>
      <c r="Y12770" s="127"/>
    </row>
    <row r="12771" spans="3:25" ht="19" hidden="1">
      <c r="C12771" s="933"/>
      <c r="D12771" s="933"/>
      <c r="E12771" s="19"/>
      <c r="I12771" s="100"/>
      <c r="M12771" s="100"/>
      <c r="Q12771" s="99"/>
      <c r="R12771" s="340"/>
      <c r="S12771" s="119"/>
      <c r="T12771" s="123"/>
      <c r="U12771" s="119"/>
      <c r="V12771" s="99"/>
      <c r="W12771" s="127"/>
      <c r="X12771" s="99"/>
      <c r="Y12771" s="127"/>
    </row>
    <row r="12772" spans="3:25" ht="19" hidden="1">
      <c r="C12772" s="933"/>
      <c r="D12772" s="933"/>
      <c r="E12772" s="19"/>
      <c r="I12772" s="100"/>
      <c r="M12772" s="100"/>
      <c r="Q12772" s="99"/>
      <c r="R12772" s="340"/>
      <c r="S12772" s="119"/>
      <c r="T12772" s="123"/>
      <c r="U12772" s="119"/>
      <c r="V12772" s="99"/>
      <c r="W12772" s="127"/>
      <c r="X12772" s="99"/>
      <c r="Y12772" s="127"/>
    </row>
    <row r="12773" spans="3:25" ht="19" hidden="1">
      <c r="C12773" s="933"/>
      <c r="D12773" s="933"/>
      <c r="E12773" s="19"/>
      <c r="I12773" s="100"/>
      <c r="M12773" s="100"/>
      <c r="Q12773" s="99"/>
      <c r="R12773" s="340"/>
      <c r="S12773" s="119"/>
      <c r="T12773" s="123"/>
      <c r="U12773" s="119"/>
      <c r="V12773" s="99"/>
      <c r="W12773" s="127"/>
      <c r="X12773" s="99"/>
      <c r="Y12773" s="127"/>
    </row>
    <row r="12774" spans="3:25" ht="19" hidden="1">
      <c r="C12774" s="933"/>
      <c r="D12774" s="933"/>
      <c r="E12774" s="19"/>
      <c r="I12774" s="100"/>
      <c r="M12774" s="100"/>
      <c r="Q12774" s="99"/>
      <c r="R12774" s="340"/>
      <c r="S12774" s="119"/>
      <c r="T12774" s="123"/>
      <c r="U12774" s="119"/>
      <c r="V12774" s="99"/>
      <c r="W12774" s="127"/>
      <c r="X12774" s="99"/>
      <c r="Y12774" s="127"/>
    </row>
    <row r="12775" spans="3:25" ht="19" hidden="1">
      <c r="C12775" s="933"/>
      <c r="D12775" s="933"/>
      <c r="E12775" s="19"/>
      <c r="I12775" s="100"/>
      <c r="M12775" s="100"/>
      <c r="Q12775" s="99"/>
      <c r="R12775" s="340"/>
      <c r="S12775" s="119"/>
      <c r="T12775" s="123"/>
      <c r="U12775" s="119"/>
      <c r="V12775" s="99"/>
      <c r="W12775" s="127"/>
      <c r="X12775" s="99"/>
      <c r="Y12775" s="127"/>
    </row>
    <row r="12776" spans="3:25" ht="19" hidden="1">
      <c r="C12776" s="933"/>
      <c r="D12776" s="933"/>
      <c r="E12776" s="19"/>
      <c r="I12776" s="100"/>
      <c r="M12776" s="100"/>
      <c r="Q12776" s="99"/>
      <c r="R12776" s="340"/>
      <c r="S12776" s="119"/>
      <c r="T12776" s="123"/>
      <c r="U12776" s="119"/>
      <c r="V12776" s="99"/>
      <c r="W12776" s="127"/>
      <c r="X12776" s="99"/>
      <c r="Y12776" s="127"/>
    </row>
    <row r="12777" spans="3:25" ht="19" hidden="1">
      <c r="C12777" s="933"/>
      <c r="D12777" s="933"/>
      <c r="E12777" s="19"/>
      <c r="I12777" s="100"/>
      <c r="M12777" s="100"/>
      <c r="Q12777" s="99"/>
      <c r="R12777" s="340"/>
      <c r="S12777" s="119"/>
      <c r="T12777" s="123"/>
      <c r="U12777" s="119"/>
      <c r="V12777" s="99"/>
      <c r="W12777" s="127"/>
      <c r="X12777" s="99"/>
      <c r="Y12777" s="127"/>
    </row>
    <row r="12778" spans="3:25" ht="19" hidden="1">
      <c r="C12778" s="933"/>
      <c r="D12778" s="933"/>
      <c r="E12778" s="19"/>
      <c r="I12778" s="100"/>
      <c r="M12778" s="100"/>
      <c r="Q12778" s="99"/>
      <c r="R12778" s="340"/>
      <c r="S12778" s="119"/>
      <c r="T12778" s="123"/>
      <c r="U12778" s="119"/>
      <c r="V12778" s="99"/>
      <c r="W12778" s="127"/>
      <c r="X12778" s="99"/>
      <c r="Y12778" s="127"/>
    </row>
    <row r="12779" spans="3:25" ht="19" hidden="1">
      <c r="C12779" s="933"/>
      <c r="D12779" s="933"/>
      <c r="E12779" s="19"/>
      <c r="I12779" s="100"/>
      <c r="M12779" s="100"/>
      <c r="Q12779" s="99"/>
      <c r="R12779" s="340"/>
      <c r="S12779" s="119"/>
      <c r="T12779" s="123"/>
      <c r="U12779" s="119"/>
      <c r="V12779" s="99"/>
      <c r="W12779" s="127"/>
      <c r="X12779" s="99"/>
      <c r="Y12779" s="127"/>
    </row>
    <row r="12780" spans="3:25" ht="19" hidden="1">
      <c r="C12780" s="933"/>
      <c r="D12780" s="933"/>
      <c r="E12780" s="19"/>
      <c r="I12780" s="100"/>
      <c r="M12780" s="100"/>
      <c r="Q12780" s="99"/>
      <c r="R12780" s="340"/>
      <c r="S12780" s="119"/>
      <c r="T12780" s="123"/>
      <c r="U12780" s="119"/>
      <c r="V12780" s="99"/>
      <c r="W12780" s="127"/>
      <c r="X12780" s="99"/>
      <c r="Y12780" s="127"/>
    </row>
    <row r="12781" spans="3:25" ht="19" hidden="1">
      <c r="C12781" s="933"/>
      <c r="D12781" s="933"/>
      <c r="E12781" s="19"/>
      <c r="I12781" s="100"/>
      <c r="M12781" s="100"/>
      <c r="Q12781" s="99"/>
      <c r="R12781" s="340"/>
      <c r="S12781" s="119"/>
      <c r="T12781" s="123"/>
      <c r="U12781" s="119"/>
      <c r="V12781" s="99"/>
      <c r="W12781" s="127"/>
      <c r="X12781" s="99"/>
      <c r="Y12781" s="127"/>
    </row>
    <row r="12782" spans="3:25" ht="19" hidden="1">
      <c r="C12782" s="933"/>
      <c r="D12782" s="933"/>
      <c r="E12782" s="19"/>
      <c r="I12782" s="100"/>
      <c r="M12782" s="100"/>
      <c r="Q12782" s="99"/>
      <c r="R12782" s="340"/>
      <c r="S12782" s="119"/>
      <c r="T12782" s="123"/>
      <c r="U12782" s="119"/>
      <c r="V12782" s="99"/>
      <c r="W12782" s="127"/>
      <c r="X12782" s="99"/>
      <c r="Y12782" s="127"/>
    </row>
    <row r="12783" spans="3:25" ht="19" hidden="1">
      <c r="C12783" s="933"/>
      <c r="D12783" s="933"/>
      <c r="E12783" s="19"/>
      <c r="I12783" s="100"/>
      <c r="M12783" s="100"/>
      <c r="Q12783" s="99"/>
      <c r="R12783" s="340"/>
      <c r="S12783" s="119"/>
      <c r="T12783" s="123"/>
      <c r="U12783" s="119"/>
      <c r="V12783" s="99"/>
      <c r="W12783" s="127"/>
      <c r="X12783" s="99"/>
      <c r="Y12783" s="127"/>
    </row>
    <row r="12784" spans="3:25" ht="19" hidden="1">
      <c r="C12784" s="933"/>
      <c r="D12784" s="933"/>
      <c r="E12784" s="19"/>
      <c r="I12784" s="100"/>
      <c r="M12784" s="100"/>
      <c r="Q12784" s="99"/>
      <c r="R12784" s="340"/>
      <c r="S12784" s="119"/>
      <c r="T12784" s="123"/>
      <c r="U12784" s="119"/>
      <c r="V12784" s="99"/>
      <c r="W12784" s="127"/>
      <c r="X12784" s="99"/>
      <c r="Y12784" s="127"/>
    </row>
    <row r="12785" spans="3:25" ht="19" hidden="1">
      <c r="C12785" s="933"/>
      <c r="D12785" s="933"/>
      <c r="E12785" s="19"/>
      <c r="I12785" s="100"/>
      <c r="M12785" s="100"/>
      <c r="Q12785" s="99"/>
      <c r="R12785" s="340"/>
      <c r="S12785" s="119"/>
      <c r="T12785" s="123"/>
      <c r="U12785" s="119"/>
      <c r="V12785" s="99"/>
      <c r="W12785" s="127"/>
      <c r="X12785" s="99"/>
      <c r="Y12785" s="127"/>
    </row>
    <row r="12786" spans="3:25" ht="19" hidden="1">
      <c r="C12786" s="933"/>
      <c r="D12786" s="933"/>
      <c r="E12786" s="19"/>
      <c r="I12786" s="100"/>
      <c r="M12786" s="100"/>
      <c r="Q12786" s="99"/>
      <c r="R12786" s="340"/>
      <c r="S12786" s="119"/>
      <c r="T12786" s="123"/>
      <c r="U12786" s="119"/>
      <c r="V12786" s="99"/>
      <c r="W12786" s="127"/>
      <c r="X12786" s="99"/>
      <c r="Y12786" s="127"/>
    </row>
    <row r="12787" spans="3:25" ht="19" hidden="1">
      <c r="C12787" s="933"/>
      <c r="D12787" s="933"/>
      <c r="E12787" s="19"/>
      <c r="I12787" s="100"/>
      <c r="M12787" s="100"/>
      <c r="Q12787" s="99"/>
      <c r="R12787" s="340"/>
      <c r="S12787" s="119"/>
      <c r="T12787" s="123"/>
      <c r="U12787" s="119"/>
      <c r="V12787" s="99"/>
      <c r="W12787" s="127"/>
      <c r="X12787" s="99"/>
      <c r="Y12787" s="127"/>
    </row>
    <row r="12788" spans="3:25" ht="19" hidden="1">
      <c r="C12788" s="933"/>
      <c r="D12788" s="933"/>
      <c r="E12788" s="19"/>
      <c r="I12788" s="100"/>
      <c r="M12788" s="100"/>
      <c r="Q12788" s="99"/>
      <c r="R12788" s="340"/>
      <c r="S12788" s="119"/>
      <c r="T12788" s="123"/>
      <c r="U12788" s="119"/>
      <c r="V12788" s="99"/>
      <c r="W12788" s="127"/>
      <c r="X12788" s="99"/>
      <c r="Y12788" s="127"/>
    </row>
    <row r="12789" spans="3:25" ht="19" hidden="1">
      <c r="C12789" s="933"/>
      <c r="D12789" s="933"/>
      <c r="E12789" s="19"/>
      <c r="I12789" s="100"/>
      <c r="M12789" s="100"/>
      <c r="Q12789" s="99"/>
      <c r="R12789" s="340"/>
      <c r="S12789" s="119"/>
      <c r="T12789" s="123"/>
      <c r="U12789" s="119"/>
      <c r="V12789" s="99"/>
      <c r="W12789" s="127"/>
      <c r="X12789" s="99"/>
      <c r="Y12789" s="127"/>
    </row>
    <row r="12790" spans="3:25" ht="19" hidden="1">
      <c r="C12790" s="933"/>
      <c r="D12790" s="933"/>
      <c r="E12790" s="19"/>
      <c r="I12790" s="100"/>
      <c r="M12790" s="100"/>
      <c r="Q12790" s="99"/>
      <c r="R12790" s="340"/>
      <c r="S12790" s="119"/>
      <c r="T12790" s="123"/>
      <c r="U12790" s="119"/>
      <c r="V12790" s="99"/>
      <c r="W12790" s="127"/>
      <c r="X12790" s="99"/>
      <c r="Y12790" s="127"/>
    </row>
    <row r="12791" spans="3:25" ht="19" hidden="1">
      <c r="C12791" s="933"/>
      <c r="D12791" s="933"/>
      <c r="E12791" s="19"/>
      <c r="I12791" s="100"/>
      <c r="M12791" s="100"/>
      <c r="Q12791" s="99"/>
      <c r="R12791" s="340"/>
      <c r="S12791" s="119"/>
      <c r="T12791" s="123"/>
      <c r="U12791" s="119"/>
      <c r="V12791" s="99"/>
      <c r="W12791" s="127"/>
      <c r="X12791" s="99"/>
      <c r="Y12791" s="127"/>
    </row>
    <row r="12792" spans="3:25" ht="19" hidden="1">
      <c r="C12792" s="933"/>
      <c r="D12792" s="933"/>
      <c r="E12792" s="19"/>
      <c r="I12792" s="100"/>
      <c r="M12792" s="100"/>
      <c r="Q12792" s="99"/>
      <c r="R12792" s="340"/>
      <c r="S12792" s="119"/>
      <c r="T12792" s="123"/>
      <c r="U12792" s="119"/>
      <c r="V12792" s="99"/>
      <c r="W12792" s="127"/>
      <c r="X12792" s="99"/>
      <c r="Y12792" s="127"/>
    </row>
    <row r="12793" spans="3:25" ht="19" hidden="1">
      <c r="C12793" s="933"/>
      <c r="D12793" s="933"/>
      <c r="E12793" s="19"/>
      <c r="I12793" s="100"/>
      <c r="M12793" s="100"/>
      <c r="Q12793" s="99"/>
      <c r="R12793" s="340"/>
      <c r="S12793" s="119"/>
      <c r="T12793" s="123"/>
      <c r="U12793" s="119"/>
      <c r="V12793" s="99"/>
      <c r="W12793" s="127"/>
      <c r="X12793" s="99"/>
      <c r="Y12793" s="127"/>
    </row>
    <row r="12794" spans="3:25" ht="19" hidden="1">
      <c r="C12794" s="933"/>
      <c r="D12794" s="933"/>
      <c r="E12794" s="19"/>
      <c r="I12794" s="100"/>
      <c r="M12794" s="100"/>
      <c r="Q12794" s="99"/>
      <c r="R12794" s="340"/>
      <c r="S12794" s="119"/>
      <c r="T12794" s="123"/>
      <c r="U12794" s="119"/>
      <c r="V12794" s="99"/>
      <c r="W12794" s="127"/>
      <c r="X12794" s="99"/>
      <c r="Y12794" s="127"/>
    </row>
    <row r="12795" spans="3:25" ht="19" hidden="1">
      <c r="C12795" s="933"/>
      <c r="D12795" s="933"/>
      <c r="E12795" s="19"/>
      <c r="I12795" s="100"/>
      <c r="M12795" s="100"/>
      <c r="Q12795" s="99"/>
      <c r="R12795" s="340"/>
      <c r="S12795" s="119"/>
      <c r="T12795" s="123"/>
      <c r="U12795" s="119"/>
      <c r="V12795" s="99"/>
      <c r="W12795" s="127"/>
      <c r="X12795" s="99"/>
      <c r="Y12795" s="127"/>
    </row>
    <row r="12796" spans="3:25" ht="19" hidden="1">
      <c r="C12796" s="933"/>
      <c r="D12796" s="933"/>
      <c r="E12796" s="19"/>
      <c r="I12796" s="100"/>
      <c r="M12796" s="100"/>
      <c r="Q12796" s="99"/>
      <c r="R12796" s="340"/>
      <c r="S12796" s="119"/>
      <c r="T12796" s="123"/>
      <c r="U12796" s="119"/>
      <c r="V12796" s="99"/>
      <c r="W12796" s="127"/>
      <c r="X12796" s="99"/>
      <c r="Y12796" s="127"/>
    </row>
    <row r="12797" spans="3:25" ht="19" hidden="1">
      <c r="C12797" s="933"/>
      <c r="D12797" s="933"/>
      <c r="E12797" s="19"/>
      <c r="I12797" s="100"/>
      <c r="M12797" s="100"/>
      <c r="Q12797" s="99"/>
      <c r="R12797" s="340"/>
      <c r="S12797" s="119"/>
      <c r="T12797" s="123"/>
      <c r="U12797" s="119"/>
      <c r="V12797" s="99"/>
      <c r="W12797" s="127"/>
      <c r="X12797" s="99"/>
      <c r="Y12797" s="127"/>
    </row>
    <row r="12798" spans="3:25" ht="19" hidden="1">
      <c r="C12798" s="933"/>
      <c r="D12798" s="933"/>
      <c r="E12798" s="19"/>
      <c r="I12798" s="100"/>
      <c r="M12798" s="100"/>
      <c r="Q12798" s="99"/>
      <c r="R12798" s="340"/>
      <c r="S12798" s="119"/>
      <c r="T12798" s="123"/>
      <c r="U12798" s="119"/>
      <c r="V12798" s="99"/>
      <c r="W12798" s="127"/>
      <c r="X12798" s="99"/>
      <c r="Y12798" s="127"/>
    </row>
    <row r="12799" spans="3:25" ht="19" hidden="1">
      <c r="C12799" s="933"/>
      <c r="D12799" s="933"/>
      <c r="E12799" s="19"/>
      <c r="I12799" s="100"/>
      <c r="M12799" s="100"/>
      <c r="Q12799" s="99"/>
      <c r="R12799" s="340"/>
      <c r="S12799" s="119"/>
      <c r="T12799" s="123"/>
      <c r="U12799" s="119"/>
      <c r="V12799" s="99"/>
      <c r="W12799" s="127"/>
      <c r="X12799" s="99"/>
      <c r="Y12799" s="127"/>
    </row>
    <row r="12800" spans="3:25" ht="19" hidden="1">
      <c r="C12800" s="933"/>
      <c r="D12800" s="933"/>
      <c r="E12800" s="19"/>
      <c r="I12800" s="100"/>
      <c r="M12800" s="100"/>
      <c r="Q12800" s="99"/>
      <c r="R12800" s="340"/>
      <c r="S12800" s="119"/>
      <c r="T12800" s="123"/>
      <c r="U12800" s="119"/>
      <c r="V12800" s="99"/>
      <c r="W12800" s="127"/>
      <c r="X12800" s="99"/>
      <c r="Y12800" s="127"/>
    </row>
    <row r="12801" spans="3:25" ht="19" hidden="1">
      <c r="C12801" s="933"/>
      <c r="D12801" s="933"/>
      <c r="E12801" s="19"/>
      <c r="I12801" s="100"/>
      <c r="M12801" s="100"/>
      <c r="Q12801" s="99"/>
      <c r="R12801" s="340"/>
      <c r="S12801" s="119"/>
      <c r="T12801" s="123"/>
      <c r="U12801" s="119"/>
      <c r="V12801" s="99"/>
      <c r="W12801" s="127"/>
      <c r="X12801" s="99"/>
      <c r="Y12801" s="127"/>
    </row>
    <row r="12802" spans="3:25" ht="19" hidden="1">
      <c r="C12802" s="933"/>
      <c r="D12802" s="933"/>
      <c r="E12802" s="19"/>
      <c r="I12802" s="100"/>
      <c r="M12802" s="100"/>
      <c r="Q12802" s="99"/>
      <c r="R12802" s="340"/>
      <c r="S12802" s="119"/>
      <c r="T12802" s="123"/>
      <c r="U12802" s="119"/>
      <c r="V12802" s="99"/>
      <c r="W12802" s="127"/>
      <c r="X12802" s="99"/>
      <c r="Y12802" s="127"/>
    </row>
    <row r="12803" spans="3:25" ht="19" hidden="1">
      <c r="C12803" s="933"/>
      <c r="D12803" s="933"/>
      <c r="E12803" s="19"/>
      <c r="I12803" s="100"/>
      <c r="M12803" s="100"/>
      <c r="Q12803" s="99"/>
      <c r="R12803" s="340"/>
      <c r="S12803" s="119"/>
      <c r="T12803" s="123"/>
      <c r="U12803" s="119"/>
      <c r="V12803" s="99"/>
      <c r="W12803" s="127"/>
      <c r="X12803" s="99"/>
      <c r="Y12803" s="127"/>
    </row>
    <row r="12804" spans="3:25" ht="19" hidden="1">
      <c r="C12804" s="933"/>
      <c r="D12804" s="933"/>
      <c r="E12804" s="19"/>
      <c r="I12804" s="100"/>
      <c r="M12804" s="100"/>
      <c r="Q12804" s="99"/>
      <c r="R12804" s="340"/>
      <c r="S12804" s="119"/>
      <c r="T12804" s="123"/>
      <c r="U12804" s="119"/>
      <c r="V12804" s="99"/>
      <c r="W12804" s="127"/>
      <c r="X12804" s="99"/>
      <c r="Y12804" s="127"/>
    </row>
    <row r="12805" spans="3:25" ht="19" hidden="1">
      <c r="C12805" s="933"/>
      <c r="D12805" s="933"/>
      <c r="E12805" s="19"/>
      <c r="I12805" s="100"/>
      <c r="M12805" s="100"/>
      <c r="Q12805" s="99"/>
      <c r="R12805" s="340"/>
      <c r="S12805" s="119"/>
      <c r="T12805" s="123"/>
      <c r="U12805" s="119"/>
      <c r="V12805" s="99"/>
      <c r="W12805" s="127"/>
      <c r="X12805" s="99"/>
      <c r="Y12805" s="127"/>
    </row>
    <row r="12806" spans="3:25" ht="19" hidden="1">
      <c r="C12806" s="933"/>
      <c r="D12806" s="933"/>
      <c r="E12806" s="19"/>
      <c r="I12806" s="100"/>
      <c r="M12806" s="100"/>
      <c r="Q12806" s="99"/>
      <c r="R12806" s="340"/>
      <c r="S12806" s="119"/>
      <c r="T12806" s="123"/>
      <c r="U12806" s="119"/>
      <c r="V12806" s="99"/>
      <c r="W12806" s="127"/>
      <c r="X12806" s="99"/>
      <c r="Y12806" s="127"/>
    </row>
    <row r="12807" spans="3:25" ht="19" hidden="1">
      <c r="C12807" s="933"/>
      <c r="D12807" s="933"/>
      <c r="E12807" s="19"/>
      <c r="I12807" s="100"/>
      <c r="M12807" s="100"/>
      <c r="Q12807" s="99"/>
      <c r="R12807" s="340"/>
      <c r="S12807" s="119"/>
      <c r="T12807" s="123"/>
      <c r="U12807" s="119"/>
      <c r="V12807" s="99"/>
      <c r="W12807" s="127"/>
      <c r="X12807" s="99"/>
      <c r="Y12807" s="127"/>
    </row>
    <row r="12808" spans="3:25" ht="19" hidden="1">
      <c r="C12808" s="933"/>
      <c r="D12808" s="933"/>
      <c r="E12808" s="19"/>
      <c r="I12808" s="100"/>
      <c r="M12808" s="100"/>
      <c r="Q12808" s="99"/>
      <c r="R12808" s="340"/>
      <c r="S12808" s="119"/>
      <c r="T12808" s="123"/>
      <c r="U12808" s="119"/>
      <c r="V12808" s="99"/>
      <c r="W12808" s="127"/>
      <c r="X12808" s="99"/>
      <c r="Y12808" s="127"/>
    </row>
    <row r="12809" spans="3:25" ht="19" hidden="1">
      <c r="C12809" s="933"/>
      <c r="D12809" s="933"/>
      <c r="E12809" s="19"/>
      <c r="I12809" s="100"/>
      <c r="M12809" s="100"/>
      <c r="Q12809" s="99"/>
      <c r="R12809" s="340"/>
      <c r="S12809" s="119"/>
      <c r="T12809" s="123"/>
      <c r="U12809" s="119"/>
      <c r="V12809" s="99"/>
      <c r="W12809" s="127"/>
      <c r="X12809" s="99"/>
      <c r="Y12809" s="127"/>
    </row>
    <row r="12810" spans="3:25" ht="19" hidden="1">
      <c r="C12810" s="933"/>
      <c r="D12810" s="933"/>
      <c r="E12810" s="19"/>
      <c r="I12810" s="100"/>
      <c r="M12810" s="100"/>
      <c r="Q12810" s="99"/>
      <c r="R12810" s="340"/>
      <c r="S12810" s="119"/>
      <c r="T12810" s="123"/>
      <c r="U12810" s="119"/>
      <c r="V12810" s="99"/>
      <c r="W12810" s="127"/>
      <c r="X12810" s="99"/>
      <c r="Y12810" s="127"/>
    </row>
    <row r="12811" spans="3:25" ht="19" hidden="1">
      <c r="C12811" s="933"/>
      <c r="D12811" s="933"/>
      <c r="E12811" s="19"/>
      <c r="I12811" s="100"/>
      <c r="M12811" s="100"/>
      <c r="Q12811" s="99"/>
      <c r="R12811" s="340"/>
      <c r="S12811" s="119"/>
      <c r="T12811" s="123"/>
      <c r="U12811" s="119"/>
      <c r="V12811" s="99"/>
      <c r="W12811" s="127"/>
      <c r="X12811" s="99"/>
      <c r="Y12811" s="127"/>
    </row>
    <row r="12812" spans="3:25" ht="19" hidden="1">
      <c r="C12812" s="933"/>
      <c r="D12812" s="933"/>
      <c r="E12812" s="19"/>
      <c r="I12812" s="100"/>
      <c r="M12812" s="100"/>
      <c r="Q12812" s="99"/>
      <c r="R12812" s="340"/>
      <c r="S12812" s="119"/>
      <c r="T12812" s="123"/>
      <c r="U12812" s="119"/>
      <c r="V12812" s="99"/>
      <c r="W12812" s="127"/>
      <c r="X12812" s="99"/>
      <c r="Y12812" s="127"/>
    </row>
    <row r="12813" spans="3:25" ht="19" hidden="1">
      <c r="C12813" s="933"/>
      <c r="D12813" s="933"/>
      <c r="E12813" s="19"/>
      <c r="I12813" s="100"/>
      <c r="M12813" s="100"/>
      <c r="Q12813" s="99"/>
      <c r="R12813" s="340"/>
      <c r="S12813" s="119"/>
      <c r="T12813" s="123"/>
      <c r="U12813" s="119"/>
      <c r="V12813" s="99"/>
      <c r="W12813" s="127"/>
      <c r="X12813" s="99"/>
      <c r="Y12813" s="127"/>
    </row>
    <row r="12814" spans="3:25" ht="19" hidden="1">
      <c r="C12814" s="933"/>
      <c r="D12814" s="933"/>
      <c r="E12814" s="19"/>
      <c r="I12814" s="100"/>
      <c r="M12814" s="100"/>
      <c r="Q12814" s="99"/>
      <c r="R12814" s="340"/>
      <c r="S12814" s="119"/>
      <c r="T12814" s="123"/>
      <c r="U12814" s="119"/>
      <c r="V12814" s="99"/>
      <c r="W12814" s="127"/>
      <c r="X12814" s="99"/>
      <c r="Y12814" s="127"/>
    </row>
    <row r="12815" spans="3:25" ht="19" hidden="1">
      <c r="C12815" s="933"/>
      <c r="D12815" s="933"/>
      <c r="E12815" s="19"/>
      <c r="I12815" s="100"/>
      <c r="M12815" s="100"/>
      <c r="Q12815" s="99"/>
      <c r="R12815" s="340"/>
      <c r="S12815" s="119"/>
      <c r="T12815" s="123"/>
      <c r="U12815" s="119"/>
      <c r="V12815" s="99"/>
      <c r="W12815" s="127"/>
      <c r="X12815" s="99"/>
      <c r="Y12815" s="127"/>
    </row>
    <row r="12816" spans="3:25" ht="19" hidden="1">
      <c r="C12816" s="933"/>
      <c r="D12816" s="933"/>
      <c r="E12816" s="19"/>
      <c r="I12816" s="100"/>
      <c r="M12816" s="100"/>
      <c r="Q12816" s="99"/>
      <c r="R12816" s="340"/>
      <c r="S12816" s="119"/>
      <c r="T12816" s="123"/>
      <c r="U12816" s="119"/>
      <c r="V12816" s="99"/>
      <c r="W12816" s="127"/>
      <c r="X12816" s="99"/>
      <c r="Y12816" s="127"/>
    </row>
    <row r="12817" spans="3:25" ht="19" hidden="1">
      <c r="C12817" s="933"/>
      <c r="D12817" s="933"/>
      <c r="E12817" s="19"/>
      <c r="I12817" s="100"/>
      <c r="M12817" s="100"/>
      <c r="Q12817" s="99"/>
      <c r="R12817" s="340"/>
      <c r="S12817" s="119"/>
      <c r="T12817" s="123"/>
      <c r="U12817" s="119"/>
      <c r="V12817" s="99"/>
      <c r="W12817" s="127"/>
      <c r="X12817" s="99"/>
      <c r="Y12817" s="127"/>
    </row>
    <row r="12818" spans="3:25" ht="19" hidden="1">
      <c r="C12818" s="933"/>
      <c r="D12818" s="933"/>
      <c r="E12818" s="19"/>
      <c r="I12818" s="100"/>
      <c r="M12818" s="100"/>
      <c r="Q12818" s="99"/>
      <c r="R12818" s="340"/>
      <c r="S12818" s="119"/>
      <c r="T12818" s="123"/>
      <c r="U12818" s="119"/>
      <c r="V12818" s="99"/>
      <c r="W12818" s="127"/>
      <c r="X12818" s="99"/>
      <c r="Y12818" s="127"/>
    </row>
    <row r="12819" spans="3:25" ht="19" hidden="1">
      <c r="C12819" s="933"/>
      <c r="D12819" s="933"/>
      <c r="E12819" s="19"/>
      <c r="I12819" s="100"/>
      <c r="M12819" s="100"/>
      <c r="Q12819" s="99"/>
      <c r="R12819" s="340"/>
      <c r="S12819" s="119"/>
      <c r="T12819" s="123"/>
      <c r="U12819" s="119"/>
      <c r="V12819" s="99"/>
      <c r="W12819" s="127"/>
      <c r="X12819" s="99"/>
      <c r="Y12819" s="127"/>
    </row>
    <row r="12820" spans="3:25" ht="19" hidden="1">
      <c r="C12820" s="933"/>
      <c r="D12820" s="933"/>
      <c r="E12820" s="19"/>
      <c r="I12820" s="100"/>
      <c r="M12820" s="100"/>
      <c r="Q12820" s="99"/>
      <c r="R12820" s="340"/>
      <c r="S12820" s="119"/>
      <c r="T12820" s="123"/>
      <c r="U12820" s="119"/>
      <c r="V12820" s="99"/>
      <c r="W12820" s="127"/>
      <c r="X12820" s="99"/>
      <c r="Y12820" s="127"/>
    </row>
    <row r="12821" spans="3:25" ht="19" hidden="1">
      <c r="C12821" s="933"/>
      <c r="D12821" s="933"/>
      <c r="E12821" s="19"/>
      <c r="I12821" s="100"/>
      <c r="M12821" s="100"/>
      <c r="Q12821" s="99"/>
      <c r="R12821" s="340"/>
      <c r="S12821" s="119"/>
      <c r="T12821" s="123"/>
      <c r="U12821" s="119"/>
      <c r="V12821" s="99"/>
      <c r="W12821" s="127"/>
      <c r="X12821" s="99"/>
      <c r="Y12821" s="127"/>
    </row>
    <row r="12822" spans="3:25" ht="19" hidden="1">
      <c r="C12822" s="933"/>
      <c r="D12822" s="933"/>
      <c r="E12822" s="19"/>
      <c r="I12822" s="100"/>
      <c r="M12822" s="100"/>
      <c r="Q12822" s="99"/>
      <c r="R12822" s="340"/>
      <c r="S12822" s="119"/>
      <c r="T12822" s="123"/>
      <c r="U12822" s="119"/>
      <c r="V12822" s="99"/>
      <c r="W12822" s="127"/>
      <c r="X12822" s="99"/>
      <c r="Y12822" s="127"/>
    </row>
    <row r="12823" spans="3:25" ht="19" hidden="1">
      <c r="C12823" s="933"/>
      <c r="D12823" s="933"/>
      <c r="E12823" s="19"/>
      <c r="I12823" s="100"/>
      <c r="M12823" s="100"/>
      <c r="Q12823" s="99"/>
      <c r="R12823" s="340"/>
      <c r="S12823" s="119"/>
      <c r="T12823" s="123"/>
      <c r="U12823" s="119"/>
      <c r="V12823" s="99"/>
      <c r="W12823" s="127"/>
      <c r="X12823" s="99"/>
      <c r="Y12823" s="127"/>
    </row>
    <row r="12824" spans="3:25" ht="19" hidden="1">
      <c r="C12824" s="933"/>
      <c r="D12824" s="933"/>
      <c r="E12824" s="19"/>
      <c r="I12824" s="100"/>
      <c r="M12824" s="100"/>
      <c r="Q12824" s="99"/>
      <c r="R12824" s="340"/>
      <c r="S12824" s="119"/>
      <c r="T12824" s="123"/>
      <c r="U12824" s="119"/>
      <c r="V12824" s="99"/>
      <c r="W12824" s="127"/>
      <c r="X12824" s="99"/>
      <c r="Y12824" s="127"/>
    </row>
    <row r="12825" spans="3:25" ht="19" hidden="1">
      <c r="C12825" s="933"/>
      <c r="D12825" s="933"/>
      <c r="E12825" s="19"/>
      <c r="I12825" s="100"/>
      <c r="M12825" s="100"/>
      <c r="Q12825" s="99"/>
      <c r="R12825" s="340"/>
      <c r="S12825" s="119"/>
      <c r="T12825" s="123"/>
      <c r="U12825" s="119"/>
      <c r="V12825" s="99"/>
      <c r="W12825" s="127"/>
      <c r="X12825" s="99"/>
      <c r="Y12825" s="127"/>
    </row>
    <row r="12826" spans="3:25" ht="19" hidden="1">
      <c r="C12826" s="933"/>
      <c r="D12826" s="933"/>
      <c r="E12826" s="19"/>
      <c r="I12826" s="100"/>
      <c r="M12826" s="100"/>
      <c r="Q12826" s="99"/>
      <c r="R12826" s="340"/>
      <c r="S12826" s="119"/>
      <c r="T12826" s="123"/>
      <c r="U12826" s="119"/>
      <c r="V12826" s="99"/>
      <c r="W12826" s="127"/>
      <c r="X12826" s="99"/>
      <c r="Y12826" s="127"/>
    </row>
    <row r="12827" spans="3:25" ht="19" hidden="1">
      <c r="C12827" s="933"/>
      <c r="D12827" s="933"/>
      <c r="E12827" s="19"/>
      <c r="I12827" s="100"/>
      <c r="M12827" s="100"/>
      <c r="Q12827" s="99"/>
      <c r="R12827" s="340"/>
      <c r="S12827" s="119"/>
      <c r="T12827" s="123"/>
      <c r="U12827" s="119"/>
      <c r="V12827" s="99"/>
      <c r="W12827" s="127"/>
      <c r="X12827" s="99"/>
      <c r="Y12827" s="127"/>
    </row>
    <row r="12828" spans="3:25" ht="19" hidden="1">
      <c r="C12828" s="933"/>
      <c r="D12828" s="933"/>
      <c r="E12828" s="19"/>
      <c r="I12828" s="100"/>
      <c r="M12828" s="100"/>
      <c r="Q12828" s="99"/>
      <c r="R12828" s="340"/>
      <c r="S12828" s="119"/>
      <c r="T12828" s="123"/>
      <c r="U12828" s="119"/>
      <c r="V12828" s="99"/>
      <c r="W12828" s="127"/>
      <c r="X12828" s="99"/>
      <c r="Y12828" s="127"/>
    </row>
    <row r="12829" spans="3:25" ht="19" hidden="1">
      <c r="C12829" s="933"/>
      <c r="D12829" s="933"/>
      <c r="E12829" s="19"/>
      <c r="I12829" s="100"/>
      <c r="M12829" s="100"/>
      <c r="Q12829" s="99"/>
      <c r="R12829" s="340"/>
      <c r="S12829" s="119"/>
      <c r="T12829" s="123"/>
      <c r="U12829" s="119"/>
      <c r="V12829" s="99"/>
      <c r="W12829" s="127"/>
      <c r="X12829" s="99"/>
      <c r="Y12829" s="127"/>
    </row>
    <row r="12830" spans="3:25" ht="19" hidden="1">
      <c r="C12830" s="933"/>
      <c r="D12830" s="933"/>
      <c r="E12830" s="19"/>
      <c r="I12830" s="100"/>
      <c r="M12830" s="100"/>
      <c r="Q12830" s="99"/>
      <c r="R12830" s="340"/>
      <c r="S12830" s="119"/>
      <c r="T12830" s="123"/>
      <c r="U12830" s="119"/>
      <c r="V12830" s="99"/>
      <c r="W12830" s="127"/>
      <c r="X12830" s="99"/>
      <c r="Y12830" s="127"/>
    </row>
    <row r="12831" spans="3:25" ht="19" hidden="1">
      <c r="C12831" s="933"/>
      <c r="D12831" s="933"/>
      <c r="E12831" s="19"/>
      <c r="I12831" s="100"/>
      <c r="M12831" s="100"/>
      <c r="Q12831" s="99"/>
      <c r="R12831" s="340"/>
      <c r="S12831" s="119"/>
      <c r="T12831" s="123"/>
      <c r="U12831" s="119"/>
      <c r="V12831" s="99"/>
      <c r="W12831" s="127"/>
      <c r="X12831" s="99"/>
      <c r="Y12831" s="127"/>
    </row>
    <row r="12832" spans="3:25" ht="19" hidden="1">
      <c r="C12832" s="933"/>
      <c r="D12832" s="933"/>
      <c r="E12832" s="19"/>
      <c r="I12832" s="100"/>
      <c r="M12832" s="100"/>
      <c r="Q12832" s="99"/>
      <c r="R12832" s="340"/>
      <c r="S12832" s="119"/>
      <c r="T12832" s="123"/>
      <c r="U12832" s="119"/>
      <c r="V12832" s="99"/>
      <c r="W12832" s="127"/>
      <c r="X12832" s="99"/>
      <c r="Y12832" s="127"/>
    </row>
    <row r="12833" spans="3:25" ht="19" hidden="1">
      <c r="C12833" s="933"/>
      <c r="D12833" s="933"/>
      <c r="E12833" s="19"/>
      <c r="I12833" s="100"/>
      <c r="M12833" s="100"/>
      <c r="Q12833" s="99"/>
      <c r="R12833" s="340"/>
      <c r="S12833" s="119"/>
      <c r="T12833" s="123"/>
      <c r="U12833" s="119"/>
      <c r="V12833" s="99"/>
      <c r="W12833" s="127"/>
      <c r="X12833" s="99"/>
      <c r="Y12833" s="127"/>
    </row>
    <row r="12834" spans="3:25" ht="19" hidden="1">
      <c r="C12834" s="933"/>
      <c r="D12834" s="933"/>
      <c r="E12834" s="19"/>
      <c r="I12834" s="100"/>
      <c r="M12834" s="100"/>
      <c r="Q12834" s="99"/>
      <c r="R12834" s="340"/>
      <c r="S12834" s="119"/>
      <c r="T12834" s="123"/>
      <c r="U12834" s="119"/>
      <c r="V12834" s="99"/>
      <c r="W12834" s="127"/>
      <c r="X12834" s="99"/>
      <c r="Y12834" s="127"/>
    </row>
    <row r="12835" spans="3:25" ht="19" hidden="1">
      <c r="C12835" s="933"/>
      <c r="D12835" s="933"/>
      <c r="E12835" s="19"/>
      <c r="I12835" s="100"/>
      <c r="M12835" s="100"/>
      <c r="Q12835" s="99"/>
      <c r="R12835" s="340"/>
      <c r="S12835" s="119"/>
      <c r="T12835" s="123"/>
      <c r="U12835" s="119"/>
      <c r="V12835" s="99"/>
      <c r="W12835" s="127"/>
      <c r="X12835" s="99"/>
      <c r="Y12835" s="127"/>
    </row>
    <row r="12836" spans="3:25" ht="19" hidden="1">
      <c r="C12836" s="933"/>
      <c r="D12836" s="933"/>
      <c r="E12836" s="19"/>
      <c r="I12836" s="100"/>
      <c r="M12836" s="100"/>
      <c r="Q12836" s="99"/>
      <c r="R12836" s="340"/>
      <c r="S12836" s="119"/>
      <c r="T12836" s="123"/>
      <c r="U12836" s="119"/>
      <c r="V12836" s="99"/>
      <c r="W12836" s="127"/>
      <c r="X12836" s="99"/>
      <c r="Y12836" s="127"/>
    </row>
    <row r="12837" spans="3:25" ht="19" hidden="1">
      <c r="C12837" s="933"/>
      <c r="D12837" s="933"/>
      <c r="E12837" s="19"/>
      <c r="I12837" s="100"/>
      <c r="M12837" s="100"/>
      <c r="Q12837" s="99"/>
      <c r="R12837" s="340"/>
      <c r="S12837" s="119"/>
      <c r="T12837" s="123"/>
      <c r="U12837" s="119"/>
      <c r="V12837" s="99"/>
      <c r="W12837" s="127"/>
      <c r="X12837" s="99"/>
      <c r="Y12837" s="127"/>
    </row>
    <row r="12838" spans="3:25" ht="19" hidden="1">
      <c r="C12838" s="933"/>
      <c r="D12838" s="933"/>
      <c r="E12838" s="19"/>
      <c r="I12838" s="100"/>
      <c r="M12838" s="100"/>
      <c r="Q12838" s="99"/>
      <c r="R12838" s="340"/>
      <c r="S12838" s="119"/>
      <c r="T12838" s="123"/>
      <c r="U12838" s="119"/>
      <c r="V12838" s="99"/>
      <c r="W12838" s="127"/>
      <c r="X12838" s="99"/>
      <c r="Y12838" s="127"/>
    </row>
    <row r="12839" spans="3:25" ht="19" hidden="1">
      <c r="C12839" s="933"/>
      <c r="D12839" s="933"/>
      <c r="E12839" s="19"/>
      <c r="I12839" s="100"/>
      <c r="M12839" s="100"/>
      <c r="Q12839" s="99"/>
      <c r="R12839" s="340"/>
      <c r="S12839" s="119"/>
      <c r="T12839" s="123"/>
      <c r="U12839" s="119"/>
      <c r="V12839" s="99"/>
      <c r="W12839" s="127"/>
      <c r="X12839" s="99"/>
      <c r="Y12839" s="127"/>
    </row>
    <row r="12840" spans="3:25" ht="19" hidden="1">
      <c r="C12840" s="933"/>
      <c r="D12840" s="933"/>
      <c r="E12840" s="19"/>
      <c r="I12840" s="100"/>
      <c r="M12840" s="100"/>
      <c r="Q12840" s="99"/>
      <c r="R12840" s="340"/>
      <c r="S12840" s="119"/>
      <c r="T12840" s="123"/>
      <c r="U12840" s="119"/>
      <c r="V12840" s="99"/>
      <c r="W12840" s="127"/>
      <c r="X12840" s="99"/>
      <c r="Y12840" s="127"/>
    </row>
    <row r="12841" spans="3:25" ht="19" hidden="1">
      <c r="C12841" s="933"/>
      <c r="D12841" s="933"/>
      <c r="E12841" s="19"/>
      <c r="I12841" s="100"/>
      <c r="M12841" s="100"/>
      <c r="Q12841" s="99"/>
      <c r="R12841" s="340"/>
      <c r="S12841" s="119"/>
      <c r="T12841" s="123"/>
      <c r="U12841" s="119"/>
      <c r="V12841" s="99"/>
      <c r="W12841" s="127"/>
      <c r="X12841" s="99"/>
      <c r="Y12841" s="127"/>
    </row>
    <row r="12842" spans="3:25" ht="19" hidden="1">
      <c r="C12842" s="933"/>
      <c r="D12842" s="933"/>
      <c r="E12842" s="19"/>
      <c r="I12842" s="100"/>
      <c r="M12842" s="100"/>
      <c r="Q12842" s="99"/>
      <c r="R12842" s="340"/>
      <c r="S12842" s="119"/>
      <c r="T12842" s="123"/>
      <c r="U12842" s="119"/>
      <c r="V12842" s="99"/>
      <c r="W12842" s="127"/>
      <c r="X12842" s="99"/>
      <c r="Y12842" s="127"/>
    </row>
    <row r="12843" spans="3:25" ht="19" hidden="1">
      <c r="C12843" s="933"/>
      <c r="D12843" s="933"/>
      <c r="E12843" s="19"/>
      <c r="I12843" s="100"/>
      <c r="M12843" s="100"/>
      <c r="Q12843" s="99"/>
      <c r="R12843" s="340"/>
      <c r="S12843" s="119"/>
      <c r="T12843" s="123"/>
      <c r="U12843" s="119"/>
      <c r="V12843" s="99"/>
      <c r="W12843" s="127"/>
      <c r="X12843" s="99"/>
      <c r="Y12843" s="127"/>
    </row>
    <row r="12844" spans="3:25" ht="19" hidden="1">
      <c r="C12844" s="933"/>
      <c r="D12844" s="933"/>
      <c r="E12844" s="19"/>
      <c r="I12844" s="100"/>
      <c r="M12844" s="100"/>
      <c r="Q12844" s="99"/>
      <c r="R12844" s="340"/>
      <c r="S12844" s="119"/>
      <c r="T12844" s="123"/>
      <c r="U12844" s="119"/>
      <c r="V12844" s="99"/>
      <c r="W12844" s="127"/>
      <c r="X12844" s="99"/>
      <c r="Y12844" s="127"/>
    </row>
    <row r="12845" spans="3:25" ht="19" hidden="1">
      <c r="C12845" s="933"/>
      <c r="D12845" s="933"/>
      <c r="E12845" s="19"/>
      <c r="I12845" s="100"/>
      <c r="M12845" s="100"/>
      <c r="Q12845" s="99"/>
      <c r="R12845" s="340"/>
      <c r="S12845" s="119"/>
      <c r="T12845" s="123"/>
      <c r="U12845" s="119"/>
      <c r="V12845" s="99"/>
      <c r="W12845" s="127"/>
      <c r="X12845" s="99"/>
      <c r="Y12845" s="127"/>
    </row>
    <row r="12846" spans="3:25" ht="19" hidden="1">
      <c r="C12846" s="933"/>
      <c r="D12846" s="933"/>
      <c r="E12846" s="19"/>
      <c r="I12846" s="100"/>
      <c r="M12846" s="100"/>
      <c r="Q12846" s="99"/>
      <c r="R12846" s="340"/>
      <c r="S12846" s="119"/>
      <c r="T12846" s="123"/>
      <c r="U12846" s="119"/>
      <c r="V12846" s="99"/>
      <c r="W12846" s="127"/>
      <c r="X12846" s="99"/>
      <c r="Y12846" s="127"/>
    </row>
    <row r="12847" spans="3:25" ht="19" hidden="1">
      <c r="C12847" s="933"/>
      <c r="D12847" s="933"/>
      <c r="E12847" s="19"/>
      <c r="I12847" s="100"/>
      <c r="M12847" s="100"/>
      <c r="Q12847" s="99"/>
      <c r="R12847" s="340"/>
      <c r="S12847" s="119"/>
      <c r="T12847" s="123"/>
      <c r="U12847" s="119"/>
      <c r="V12847" s="99"/>
      <c r="W12847" s="127"/>
      <c r="X12847" s="99"/>
      <c r="Y12847" s="127"/>
    </row>
    <row r="12848" spans="3:25" ht="19" hidden="1">
      <c r="C12848" s="933"/>
      <c r="D12848" s="933"/>
      <c r="E12848" s="19"/>
      <c r="I12848" s="100"/>
      <c r="M12848" s="100"/>
      <c r="Q12848" s="99"/>
      <c r="R12848" s="340"/>
      <c r="S12848" s="119"/>
      <c r="T12848" s="123"/>
      <c r="U12848" s="119"/>
      <c r="V12848" s="99"/>
      <c r="W12848" s="127"/>
      <c r="X12848" s="99"/>
      <c r="Y12848" s="127"/>
    </row>
    <row r="12849" spans="3:25" ht="19" hidden="1">
      <c r="C12849" s="933"/>
      <c r="D12849" s="933"/>
      <c r="E12849" s="19"/>
      <c r="I12849" s="100"/>
      <c r="M12849" s="100"/>
      <c r="Q12849" s="99"/>
      <c r="R12849" s="340"/>
      <c r="S12849" s="119"/>
      <c r="T12849" s="123"/>
      <c r="U12849" s="119"/>
      <c r="V12849" s="99"/>
      <c r="W12849" s="127"/>
      <c r="X12849" s="99"/>
      <c r="Y12849" s="127"/>
    </row>
    <row r="12850" spans="3:25" ht="19" hidden="1">
      <c r="C12850" s="933"/>
      <c r="D12850" s="933"/>
      <c r="E12850" s="19"/>
      <c r="I12850" s="100"/>
      <c r="M12850" s="100"/>
      <c r="Q12850" s="99"/>
      <c r="R12850" s="340"/>
      <c r="S12850" s="119"/>
      <c r="T12850" s="123"/>
      <c r="U12850" s="119"/>
      <c r="V12850" s="99"/>
      <c r="W12850" s="127"/>
      <c r="X12850" s="99"/>
      <c r="Y12850" s="127"/>
    </row>
    <row r="12851" spans="3:25" ht="19" hidden="1">
      <c r="C12851" s="933"/>
      <c r="D12851" s="933"/>
      <c r="E12851" s="19"/>
      <c r="I12851" s="100"/>
      <c r="M12851" s="100"/>
      <c r="Q12851" s="99"/>
      <c r="R12851" s="340"/>
      <c r="S12851" s="119"/>
      <c r="T12851" s="123"/>
      <c r="U12851" s="119"/>
      <c r="V12851" s="99"/>
      <c r="W12851" s="127"/>
      <c r="X12851" s="99"/>
      <c r="Y12851" s="127"/>
    </row>
    <row r="12852" spans="3:25" ht="19" hidden="1">
      <c r="C12852" s="933"/>
      <c r="D12852" s="933"/>
      <c r="E12852" s="19"/>
      <c r="I12852" s="100"/>
      <c r="M12852" s="100"/>
      <c r="Q12852" s="99"/>
      <c r="R12852" s="340"/>
      <c r="S12852" s="119"/>
      <c r="T12852" s="123"/>
      <c r="U12852" s="119"/>
      <c r="V12852" s="99"/>
      <c r="W12852" s="127"/>
      <c r="X12852" s="99"/>
      <c r="Y12852" s="127"/>
    </row>
    <row r="12853" spans="3:25" ht="19" hidden="1">
      <c r="C12853" s="933"/>
      <c r="D12853" s="933"/>
      <c r="E12853" s="19"/>
      <c r="I12853" s="100"/>
      <c r="M12853" s="100"/>
      <c r="Q12853" s="99"/>
      <c r="R12853" s="340"/>
      <c r="S12853" s="119"/>
      <c r="T12853" s="123"/>
      <c r="U12853" s="119"/>
      <c r="V12853" s="99"/>
      <c r="W12853" s="127"/>
      <c r="X12853" s="99"/>
      <c r="Y12853" s="127"/>
    </row>
    <row r="12854" spans="3:25" ht="19" hidden="1">
      <c r="C12854" s="933"/>
      <c r="D12854" s="933"/>
      <c r="E12854" s="19"/>
      <c r="I12854" s="100"/>
      <c r="M12854" s="100"/>
      <c r="Q12854" s="99"/>
      <c r="R12854" s="340"/>
      <c r="S12854" s="119"/>
      <c r="T12854" s="123"/>
      <c r="U12854" s="119"/>
      <c r="V12854" s="99"/>
      <c r="W12854" s="127"/>
      <c r="X12854" s="99"/>
      <c r="Y12854" s="127"/>
    </row>
    <row r="12855" spans="3:25" ht="19" hidden="1">
      <c r="C12855" s="933"/>
      <c r="D12855" s="933"/>
      <c r="E12855" s="19"/>
      <c r="I12855" s="100"/>
      <c r="M12855" s="100"/>
      <c r="Q12855" s="99"/>
      <c r="R12855" s="340"/>
      <c r="S12855" s="119"/>
      <c r="T12855" s="123"/>
      <c r="U12855" s="119"/>
      <c r="V12855" s="99"/>
      <c r="W12855" s="127"/>
      <c r="X12855" s="99"/>
      <c r="Y12855" s="127"/>
    </row>
    <row r="12856" spans="3:25" ht="19" hidden="1">
      <c r="C12856" s="933"/>
      <c r="D12856" s="933"/>
      <c r="E12856" s="19"/>
      <c r="I12856" s="100"/>
      <c r="M12856" s="100"/>
      <c r="Q12856" s="99"/>
      <c r="R12856" s="340"/>
      <c r="S12856" s="119"/>
      <c r="T12856" s="123"/>
      <c r="U12856" s="119"/>
      <c r="V12856" s="99"/>
      <c r="W12856" s="127"/>
      <c r="X12856" s="99"/>
      <c r="Y12856" s="127"/>
    </row>
    <row r="12857" spans="3:25" ht="19" hidden="1">
      <c r="C12857" s="933"/>
      <c r="D12857" s="933"/>
      <c r="E12857" s="19"/>
      <c r="I12857" s="100"/>
      <c r="M12857" s="100"/>
      <c r="Q12857" s="99"/>
      <c r="R12857" s="340"/>
      <c r="S12857" s="119"/>
      <c r="T12857" s="123"/>
      <c r="U12857" s="119"/>
      <c r="V12857" s="99"/>
      <c r="W12857" s="127"/>
      <c r="X12857" s="99"/>
      <c r="Y12857" s="127"/>
    </row>
    <row r="12858" spans="3:25" ht="19" hidden="1">
      <c r="C12858" s="933"/>
      <c r="D12858" s="933"/>
      <c r="E12858" s="19"/>
      <c r="I12858" s="100"/>
      <c r="M12858" s="100"/>
      <c r="Q12858" s="99"/>
      <c r="R12858" s="340"/>
      <c r="S12858" s="119"/>
      <c r="T12858" s="123"/>
      <c r="U12858" s="119"/>
      <c r="V12858" s="99"/>
      <c r="W12858" s="127"/>
      <c r="X12858" s="99"/>
      <c r="Y12858" s="127"/>
    </row>
    <row r="12859" spans="3:25" ht="19" hidden="1">
      <c r="C12859" s="933"/>
      <c r="D12859" s="933"/>
      <c r="E12859" s="19"/>
      <c r="I12859" s="100"/>
      <c r="M12859" s="100"/>
      <c r="Q12859" s="99"/>
      <c r="R12859" s="340"/>
      <c r="S12859" s="119"/>
      <c r="T12859" s="123"/>
      <c r="U12859" s="119"/>
      <c r="V12859" s="99"/>
      <c r="W12859" s="127"/>
      <c r="X12859" s="99"/>
      <c r="Y12859" s="127"/>
    </row>
    <row r="12860" spans="3:25" ht="19" hidden="1">
      <c r="C12860" s="933"/>
      <c r="D12860" s="933"/>
      <c r="E12860" s="19"/>
      <c r="I12860" s="100"/>
      <c r="M12860" s="100"/>
      <c r="Q12860" s="99"/>
      <c r="R12860" s="340"/>
      <c r="S12860" s="119"/>
      <c r="T12860" s="123"/>
      <c r="U12860" s="119"/>
      <c r="V12860" s="99"/>
      <c r="W12860" s="127"/>
      <c r="X12860" s="99"/>
      <c r="Y12860" s="127"/>
    </row>
    <row r="12861" spans="3:25" ht="19" hidden="1">
      <c r="C12861" s="933"/>
      <c r="D12861" s="933"/>
      <c r="E12861" s="19"/>
      <c r="I12861" s="100"/>
      <c r="M12861" s="100"/>
      <c r="Q12861" s="99"/>
      <c r="R12861" s="340"/>
      <c r="S12861" s="119"/>
      <c r="T12861" s="123"/>
      <c r="U12861" s="119"/>
      <c r="V12861" s="99"/>
      <c r="W12861" s="127"/>
      <c r="X12861" s="99"/>
      <c r="Y12861" s="127"/>
    </row>
    <row r="12862" spans="3:25" ht="19" hidden="1">
      <c r="C12862" s="933"/>
      <c r="D12862" s="933"/>
      <c r="E12862" s="19"/>
      <c r="I12862" s="100"/>
      <c r="M12862" s="100"/>
      <c r="Q12862" s="99"/>
      <c r="R12862" s="340"/>
      <c r="S12862" s="119"/>
      <c r="T12862" s="123"/>
      <c r="U12862" s="119"/>
      <c r="V12862" s="99"/>
      <c r="W12862" s="127"/>
      <c r="X12862" s="99"/>
      <c r="Y12862" s="127"/>
    </row>
    <row r="12863" spans="3:25" ht="19" hidden="1">
      <c r="C12863" s="933"/>
      <c r="D12863" s="933"/>
      <c r="E12863" s="19"/>
      <c r="I12863" s="100"/>
      <c r="M12863" s="100"/>
      <c r="Q12863" s="99"/>
      <c r="R12863" s="340"/>
      <c r="S12863" s="119"/>
      <c r="T12863" s="123"/>
      <c r="U12863" s="119"/>
      <c r="V12863" s="99"/>
      <c r="W12863" s="127"/>
      <c r="X12863" s="99"/>
      <c r="Y12863" s="127"/>
    </row>
    <row r="12864" spans="3:25" ht="19" hidden="1">
      <c r="C12864" s="933"/>
      <c r="D12864" s="933"/>
      <c r="E12864" s="19"/>
      <c r="I12864" s="100"/>
      <c r="M12864" s="100"/>
      <c r="Q12864" s="99"/>
      <c r="R12864" s="340"/>
      <c r="S12864" s="119"/>
      <c r="T12864" s="123"/>
      <c r="U12864" s="119"/>
      <c r="V12864" s="99"/>
      <c r="W12864" s="127"/>
      <c r="X12864" s="99"/>
      <c r="Y12864" s="127"/>
    </row>
    <row r="12865" spans="3:25" ht="19" hidden="1">
      <c r="C12865" s="933"/>
      <c r="D12865" s="933"/>
      <c r="E12865" s="19"/>
      <c r="I12865" s="100"/>
      <c r="M12865" s="100"/>
      <c r="Q12865" s="99"/>
      <c r="R12865" s="340"/>
      <c r="S12865" s="119"/>
      <c r="T12865" s="123"/>
      <c r="U12865" s="119"/>
      <c r="V12865" s="99"/>
      <c r="W12865" s="127"/>
      <c r="X12865" s="99"/>
      <c r="Y12865" s="127"/>
    </row>
    <row r="12866" spans="3:25" ht="19" hidden="1">
      <c r="C12866" s="933"/>
      <c r="D12866" s="933"/>
      <c r="E12866" s="19"/>
      <c r="I12866" s="100"/>
      <c r="M12866" s="100"/>
      <c r="Q12866" s="99"/>
      <c r="R12866" s="340"/>
      <c r="S12866" s="119"/>
      <c r="T12866" s="123"/>
      <c r="U12866" s="119"/>
      <c r="V12866" s="99"/>
      <c r="W12866" s="127"/>
      <c r="X12866" s="99"/>
      <c r="Y12866" s="127"/>
    </row>
    <row r="12867" spans="3:25" ht="19" hidden="1">
      <c r="C12867" s="933"/>
      <c r="D12867" s="933"/>
      <c r="E12867" s="19"/>
      <c r="I12867" s="100"/>
      <c r="M12867" s="100"/>
      <c r="Q12867" s="99"/>
      <c r="R12867" s="340"/>
      <c r="S12867" s="119"/>
      <c r="T12867" s="123"/>
      <c r="U12867" s="119"/>
      <c r="V12867" s="99"/>
      <c r="W12867" s="127"/>
      <c r="X12867" s="99"/>
      <c r="Y12867" s="127"/>
    </row>
    <row r="12868" spans="3:25" ht="19" hidden="1">
      <c r="C12868" s="933"/>
      <c r="D12868" s="933"/>
      <c r="E12868" s="19"/>
      <c r="I12868" s="100"/>
      <c r="M12868" s="100"/>
      <c r="Q12868" s="99"/>
      <c r="R12868" s="340"/>
      <c r="S12868" s="119"/>
      <c r="T12868" s="123"/>
      <c r="U12868" s="119"/>
      <c r="V12868" s="99"/>
      <c r="W12868" s="127"/>
      <c r="X12868" s="99"/>
      <c r="Y12868" s="127"/>
    </row>
    <row r="12869" spans="3:25" ht="19" hidden="1">
      <c r="C12869" s="933"/>
      <c r="D12869" s="933"/>
      <c r="E12869" s="19"/>
      <c r="I12869" s="100"/>
      <c r="M12869" s="100"/>
      <c r="Q12869" s="99"/>
      <c r="R12869" s="340"/>
      <c r="S12869" s="119"/>
      <c r="T12869" s="123"/>
      <c r="U12869" s="119"/>
      <c r="V12869" s="99"/>
      <c r="W12869" s="127"/>
      <c r="X12869" s="99"/>
      <c r="Y12869" s="127"/>
    </row>
    <row r="12870" spans="3:25" ht="19" hidden="1">
      <c r="C12870" s="933"/>
      <c r="D12870" s="933"/>
      <c r="E12870" s="19"/>
      <c r="I12870" s="100"/>
      <c r="M12870" s="100"/>
      <c r="Q12870" s="99"/>
      <c r="R12870" s="340"/>
      <c r="S12870" s="119"/>
      <c r="T12870" s="123"/>
      <c r="U12870" s="119"/>
      <c r="V12870" s="99"/>
      <c r="W12870" s="127"/>
      <c r="X12870" s="99"/>
      <c r="Y12870" s="127"/>
    </row>
    <row r="12871" spans="3:25" ht="19" hidden="1">
      <c r="C12871" s="933"/>
      <c r="D12871" s="933"/>
      <c r="E12871" s="19"/>
      <c r="I12871" s="100"/>
      <c r="M12871" s="100"/>
      <c r="Q12871" s="99"/>
      <c r="R12871" s="340"/>
      <c r="S12871" s="119"/>
      <c r="T12871" s="123"/>
      <c r="U12871" s="119"/>
      <c r="V12871" s="99"/>
      <c r="W12871" s="127"/>
      <c r="X12871" s="99"/>
      <c r="Y12871" s="127"/>
    </row>
    <row r="12872" spans="3:25" ht="19" hidden="1">
      <c r="C12872" s="933"/>
      <c r="D12872" s="933"/>
      <c r="E12872" s="19"/>
      <c r="I12872" s="100"/>
      <c r="M12872" s="100"/>
      <c r="Q12872" s="99"/>
      <c r="R12872" s="340"/>
      <c r="S12872" s="119"/>
      <c r="T12872" s="123"/>
      <c r="U12872" s="119"/>
      <c r="V12872" s="99"/>
      <c r="W12872" s="127"/>
      <c r="X12872" s="99"/>
      <c r="Y12872" s="127"/>
    </row>
    <row r="12873" spans="3:25" ht="19" hidden="1">
      <c r="C12873" s="933"/>
      <c r="D12873" s="933"/>
      <c r="E12873" s="19"/>
      <c r="I12873" s="100"/>
      <c r="M12873" s="100"/>
      <c r="Q12873" s="99"/>
      <c r="R12873" s="340"/>
      <c r="S12873" s="119"/>
      <c r="T12873" s="123"/>
      <c r="U12873" s="119"/>
      <c r="V12873" s="99"/>
      <c r="W12873" s="127"/>
      <c r="X12873" s="99"/>
      <c r="Y12873" s="127"/>
    </row>
    <row r="12874" spans="3:25" ht="19" hidden="1">
      <c r="C12874" s="933"/>
      <c r="D12874" s="933"/>
      <c r="E12874" s="19"/>
      <c r="I12874" s="100"/>
      <c r="M12874" s="100"/>
      <c r="Q12874" s="99"/>
      <c r="R12874" s="340"/>
      <c r="S12874" s="119"/>
      <c r="T12874" s="123"/>
      <c r="U12874" s="119"/>
      <c r="V12874" s="99"/>
      <c r="W12874" s="127"/>
      <c r="X12874" s="99"/>
      <c r="Y12874" s="127"/>
    </row>
    <row r="12875" spans="3:25" ht="19" hidden="1">
      <c r="C12875" s="933"/>
      <c r="D12875" s="933"/>
      <c r="E12875" s="19"/>
      <c r="I12875" s="100"/>
      <c r="M12875" s="100"/>
      <c r="Q12875" s="99"/>
      <c r="R12875" s="340"/>
      <c r="S12875" s="119"/>
      <c r="T12875" s="123"/>
      <c r="U12875" s="119"/>
      <c r="V12875" s="99"/>
      <c r="W12875" s="127"/>
      <c r="X12875" s="99"/>
      <c r="Y12875" s="127"/>
    </row>
    <row r="12876" spans="3:25" ht="19" hidden="1">
      <c r="C12876" s="933"/>
      <c r="D12876" s="933"/>
      <c r="E12876" s="19"/>
      <c r="I12876" s="100"/>
      <c r="M12876" s="100"/>
      <c r="Q12876" s="99"/>
      <c r="R12876" s="340"/>
      <c r="S12876" s="119"/>
      <c r="T12876" s="123"/>
      <c r="U12876" s="119"/>
      <c r="V12876" s="99"/>
      <c r="W12876" s="127"/>
      <c r="X12876" s="99"/>
      <c r="Y12876" s="127"/>
    </row>
    <row r="12877" spans="3:25" ht="19" hidden="1">
      <c r="C12877" s="933"/>
      <c r="D12877" s="933"/>
      <c r="E12877" s="19"/>
      <c r="I12877" s="100"/>
      <c r="M12877" s="100"/>
      <c r="Q12877" s="99"/>
      <c r="R12877" s="340"/>
      <c r="S12877" s="119"/>
      <c r="T12877" s="123"/>
      <c r="U12877" s="119"/>
      <c r="V12877" s="99"/>
      <c r="W12877" s="127"/>
      <c r="X12877" s="99"/>
      <c r="Y12877" s="127"/>
    </row>
    <row r="12878" spans="3:25" ht="19" hidden="1">
      <c r="C12878" s="933"/>
      <c r="D12878" s="933"/>
      <c r="E12878" s="19"/>
      <c r="I12878" s="100"/>
      <c r="M12878" s="100"/>
      <c r="Q12878" s="99"/>
      <c r="R12878" s="340"/>
      <c r="S12878" s="119"/>
      <c r="T12878" s="123"/>
      <c r="U12878" s="119"/>
      <c r="V12878" s="99"/>
      <c r="W12878" s="127"/>
      <c r="X12878" s="99"/>
      <c r="Y12878" s="127"/>
    </row>
    <row r="12879" spans="3:25" ht="19" hidden="1">
      <c r="C12879" s="933"/>
      <c r="D12879" s="933"/>
      <c r="E12879" s="19"/>
      <c r="I12879" s="100"/>
      <c r="M12879" s="100"/>
      <c r="Q12879" s="99"/>
      <c r="R12879" s="340"/>
      <c r="S12879" s="119"/>
      <c r="T12879" s="123"/>
      <c r="U12879" s="119"/>
      <c r="V12879" s="99"/>
      <c r="W12879" s="127"/>
      <c r="X12879" s="99"/>
      <c r="Y12879" s="127"/>
    </row>
    <row r="12880" spans="3:25" ht="19" hidden="1">
      <c r="C12880" s="933"/>
      <c r="D12880" s="933"/>
      <c r="E12880" s="19"/>
      <c r="I12880" s="100"/>
      <c r="M12880" s="100"/>
      <c r="Q12880" s="99"/>
      <c r="R12880" s="340"/>
      <c r="S12880" s="119"/>
      <c r="T12880" s="123"/>
      <c r="U12880" s="119"/>
      <c r="V12880" s="99"/>
      <c r="W12880" s="127"/>
      <c r="X12880" s="99"/>
      <c r="Y12880" s="127"/>
    </row>
    <row r="12881" spans="3:25" ht="19" hidden="1">
      <c r="C12881" s="933"/>
      <c r="D12881" s="933"/>
      <c r="E12881" s="19"/>
      <c r="I12881" s="100"/>
      <c r="M12881" s="100"/>
      <c r="Q12881" s="99"/>
      <c r="R12881" s="340"/>
      <c r="S12881" s="119"/>
      <c r="T12881" s="123"/>
      <c r="U12881" s="119"/>
      <c r="V12881" s="99"/>
      <c r="W12881" s="127"/>
      <c r="X12881" s="99"/>
      <c r="Y12881" s="127"/>
    </row>
    <row r="12882" spans="3:25" ht="19" hidden="1">
      <c r="C12882" s="933"/>
      <c r="D12882" s="933"/>
      <c r="E12882" s="19"/>
      <c r="I12882" s="100"/>
      <c r="M12882" s="100"/>
      <c r="Q12882" s="99"/>
      <c r="R12882" s="340"/>
      <c r="S12882" s="119"/>
      <c r="T12882" s="123"/>
      <c r="U12882" s="119"/>
      <c r="V12882" s="99"/>
      <c r="W12882" s="127"/>
      <c r="X12882" s="99"/>
      <c r="Y12882" s="127"/>
    </row>
    <row r="12883" spans="3:25" ht="19" hidden="1">
      <c r="C12883" s="933"/>
      <c r="D12883" s="933"/>
      <c r="E12883" s="19"/>
      <c r="I12883" s="100"/>
      <c r="M12883" s="100"/>
      <c r="Q12883" s="99"/>
      <c r="R12883" s="340"/>
      <c r="S12883" s="119"/>
      <c r="T12883" s="123"/>
      <c r="U12883" s="119"/>
      <c r="V12883" s="99"/>
      <c r="W12883" s="127"/>
      <c r="X12883" s="99"/>
      <c r="Y12883" s="127"/>
    </row>
    <row r="12884" spans="3:25" ht="19" hidden="1">
      <c r="C12884" s="933"/>
      <c r="D12884" s="933"/>
      <c r="E12884" s="19"/>
      <c r="I12884" s="100"/>
      <c r="M12884" s="100"/>
      <c r="Q12884" s="99"/>
      <c r="R12884" s="340"/>
      <c r="S12884" s="119"/>
      <c r="T12884" s="123"/>
      <c r="U12884" s="119"/>
      <c r="V12884" s="99"/>
      <c r="W12884" s="127"/>
      <c r="X12884" s="99"/>
      <c r="Y12884" s="127"/>
    </row>
    <row r="12885" spans="3:25" ht="19" hidden="1">
      <c r="C12885" s="933"/>
      <c r="D12885" s="933"/>
      <c r="E12885" s="19"/>
      <c r="I12885" s="100"/>
      <c r="M12885" s="100"/>
      <c r="Q12885" s="99"/>
      <c r="R12885" s="340"/>
      <c r="S12885" s="119"/>
      <c r="T12885" s="123"/>
      <c r="U12885" s="119"/>
      <c r="V12885" s="99"/>
      <c r="W12885" s="127"/>
      <c r="X12885" s="99"/>
      <c r="Y12885" s="127"/>
    </row>
    <row r="12886" spans="3:25" ht="19" hidden="1">
      <c r="C12886" s="933"/>
      <c r="D12886" s="933"/>
      <c r="E12886" s="19"/>
      <c r="I12886" s="100"/>
      <c r="M12886" s="100"/>
      <c r="Q12886" s="99"/>
      <c r="R12886" s="340"/>
      <c r="S12886" s="119"/>
      <c r="T12886" s="123"/>
      <c r="U12886" s="119"/>
      <c r="V12886" s="99"/>
      <c r="W12886" s="127"/>
      <c r="X12886" s="99"/>
      <c r="Y12886" s="127"/>
    </row>
    <row r="12887" spans="3:25" ht="19" hidden="1">
      <c r="C12887" s="933"/>
      <c r="D12887" s="933"/>
      <c r="E12887" s="19"/>
      <c r="I12887" s="100"/>
      <c r="M12887" s="100"/>
      <c r="Q12887" s="99"/>
      <c r="R12887" s="340"/>
      <c r="S12887" s="119"/>
      <c r="T12887" s="123"/>
      <c r="U12887" s="119"/>
      <c r="V12887" s="99"/>
      <c r="W12887" s="127"/>
      <c r="X12887" s="99"/>
      <c r="Y12887" s="127"/>
    </row>
    <row r="12888" spans="3:25" ht="19" hidden="1">
      <c r="C12888" s="933"/>
      <c r="D12888" s="933"/>
      <c r="E12888" s="19"/>
      <c r="I12888" s="100"/>
      <c r="M12888" s="100"/>
      <c r="Q12888" s="99"/>
      <c r="R12888" s="340"/>
      <c r="S12888" s="119"/>
      <c r="T12888" s="123"/>
      <c r="U12888" s="119"/>
      <c r="V12888" s="99"/>
      <c r="W12888" s="127"/>
      <c r="X12888" s="99"/>
      <c r="Y12888" s="127"/>
    </row>
    <row r="12889" spans="3:25" ht="19" hidden="1">
      <c r="C12889" s="933"/>
      <c r="D12889" s="933"/>
      <c r="E12889" s="19"/>
      <c r="I12889" s="100"/>
      <c r="M12889" s="100"/>
      <c r="Q12889" s="99"/>
      <c r="R12889" s="340"/>
      <c r="S12889" s="119"/>
      <c r="T12889" s="123"/>
      <c r="U12889" s="119"/>
      <c r="V12889" s="99"/>
      <c r="W12889" s="127"/>
      <c r="X12889" s="99"/>
      <c r="Y12889" s="127"/>
    </row>
    <row r="12890" spans="3:25" ht="19" hidden="1">
      <c r="C12890" s="933"/>
      <c r="D12890" s="933"/>
      <c r="E12890" s="19"/>
      <c r="I12890" s="100"/>
      <c r="M12890" s="100"/>
      <c r="Q12890" s="99"/>
      <c r="R12890" s="340"/>
      <c r="S12890" s="119"/>
      <c r="T12890" s="123"/>
      <c r="U12890" s="119"/>
      <c r="V12890" s="99"/>
      <c r="W12890" s="127"/>
      <c r="X12890" s="99"/>
      <c r="Y12890" s="127"/>
    </row>
    <row r="12891" spans="3:25" ht="19" hidden="1">
      <c r="C12891" s="933"/>
      <c r="D12891" s="933"/>
      <c r="E12891" s="19"/>
      <c r="I12891" s="100"/>
      <c r="M12891" s="100"/>
      <c r="Q12891" s="99"/>
      <c r="R12891" s="340"/>
      <c r="S12891" s="119"/>
      <c r="T12891" s="123"/>
      <c r="U12891" s="119"/>
      <c r="V12891" s="99"/>
      <c r="W12891" s="127"/>
      <c r="X12891" s="99"/>
      <c r="Y12891" s="127"/>
    </row>
    <row r="12892" spans="3:25" ht="19" hidden="1">
      <c r="C12892" s="933"/>
      <c r="D12892" s="933"/>
      <c r="E12892" s="19"/>
      <c r="I12892" s="100"/>
      <c r="M12892" s="100"/>
      <c r="Q12892" s="99"/>
      <c r="R12892" s="340"/>
      <c r="S12892" s="119"/>
      <c r="T12892" s="123"/>
      <c r="U12892" s="119"/>
      <c r="V12892" s="99"/>
      <c r="W12892" s="127"/>
      <c r="X12892" s="99"/>
      <c r="Y12892" s="127"/>
    </row>
    <row r="12893" spans="3:25" ht="19" hidden="1">
      <c r="C12893" s="933"/>
      <c r="D12893" s="933"/>
      <c r="E12893" s="19"/>
      <c r="I12893" s="100"/>
      <c r="M12893" s="100"/>
      <c r="Q12893" s="99"/>
      <c r="R12893" s="340"/>
      <c r="S12893" s="119"/>
      <c r="T12893" s="123"/>
      <c r="U12893" s="119"/>
      <c r="V12893" s="99"/>
      <c r="W12893" s="127"/>
      <c r="X12893" s="99"/>
      <c r="Y12893" s="127"/>
    </row>
    <row r="12894" spans="3:25" ht="19" hidden="1">
      <c r="C12894" s="933"/>
      <c r="D12894" s="933"/>
      <c r="E12894" s="19"/>
      <c r="I12894" s="100"/>
      <c r="M12894" s="100"/>
      <c r="Q12894" s="99"/>
      <c r="R12894" s="340"/>
      <c r="S12894" s="119"/>
      <c r="T12894" s="123"/>
      <c r="U12894" s="119"/>
      <c r="V12894" s="99"/>
      <c r="W12894" s="127"/>
      <c r="X12894" s="99"/>
      <c r="Y12894" s="127"/>
    </row>
    <row r="12895" spans="3:25" ht="19" hidden="1">
      <c r="C12895" s="933"/>
      <c r="D12895" s="933"/>
      <c r="E12895" s="19"/>
      <c r="I12895" s="100"/>
      <c r="M12895" s="100"/>
      <c r="Q12895" s="99"/>
      <c r="R12895" s="340"/>
      <c r="S12895" s="119"/>
      <c r="T12895" s="123"/>
      <c r="U12895" s="119"/>
      <c r="V12895" s="99"/>
      <c r="W12895" s="127"/>
      <c r="X12895" s="99"/>
      <c r="Y12895" s="127"/>
    </row>
    <row r="12896" spans="3:25" ht="19" hidden="1">
      <c r="C12896" s="933"/>
      <c r="D12896" s="933"/>
      <c r="E12896" s="19"/>
      <c r="I12896" s="100"/>
      <c r="M12896" s="100"/>
      <c r="Q12896" s="99"/>
      <c r="R12896" s="340"/>
      <c r="S12896" s="119"/>
      <c r="T12896" s="123"/>
      <c r="U12896" s="119"/>
      <c r="V12896" s="99"/>
      <c r="W12896" s="127"/>
      <c r="X12896" s="99"/>
      <c r="Y12896" s="127"/>
    </row>
    <row r="12897" spans="3:25" ht="19" hidden="1">
      <c r="C12897" s="933"/>
      <c r="D12897" s="933"/>
      <c r="E12897" s="19"/>
      <c r="I12897" s="100"/>
      <c r="M12897" s="100"/>
      <c r="Q12897" s="99"/>
      <c r="R12897" s="340"/>
      <c r="S12897" s="119"/>
      <c r="T12897" s="123"/>
      <c r="U12897" s="119"/>
      <c r="V12897" s="99"/>
      <c r="W12897" s="127"/>
      <c r="X12897" s="99"/>
      <c r="Y12897" s="127"/>
    </row>
    <row r="12898" spans="3:25" ht="19" hidden="1">
      <c r="C12898" s="933"/>
      <c r="D12898" s="933"/>
      <c r="E12898" s="19"/>
      <c r="I12898" s="100"/>
      <c r="M12898" s="100"/>
      <c r="Q12898" s="99"/>
      <c r="R12898" s="340"/>
      <c r="S12898" s="119"/>
      <c r="T12898" s="123"/>
      <c r="U12898" s="119"/>
      <c r="V12898" s="99"/>
      <c r="W12898" s="127"/>
      <c r="X12898" s="99"/>
      <c r="Y12898" s="127"/>
    </row>
    <row r="12899" spans="3:25" ht="19" hidden="1">
      <c r="C12899" s="933"/>
      <c r="D12899" s="933"/>
      <c r="E12899" s="19"/>
      <c r="I12899" s="100"/>
      <c r="M12899" s="100"/>
      <c r="Q12899" s="99"/>
      <c r="R12899" s="340"/>
      <c r="S12899" s="119"/>
      <c r="T12899" s="123"/>
      <c r="U12899" s="119"/>
      <c r="V12899" s="99"/>
      <c r="W12899" s="127"/>
      <c r="X12899" s="99"/>
      <c r="Y12899" s="127"/>
    </row>
    <row r="12900" spans="3:25" ht="19" hidden="1">
      <c r="C12900" s="933"/>
      <c r="D12900" s="933"/>
      <c r="E12900" s="19"/>
      <c r="I12900" s="100"/>
      <c r="M12900" s="100"/>
      <c r="Q12900" s="99"/>
      <c r="R12900" s="340"/>
      <c r="S12900" s="119"/>
      <c r="T12900" s="123"/>
      <c r="U12900" s="119"/>
      <c r="V12900" s="99"/>
      <c r="W12900" s="127"/>
      <c r="X12900" s="99"/>
      <c r="Y12900" s="127"/>
    </row>
    <row r="12901" spans="3:25" ht="19" hidden="1">
      <c r="C12901" s="933"/>
      <c r="D12901" s="933"/>
      <c r="E12901" s="19"/>
      <c r="I12901" s="100"/>
      <c r="M12901" s="100"/>
      <c r="Q12901" s="99"/>
      <c r="R12901" s="340"/>
      <c r="S12901" s="119"/>
      <c r="T12901" s="123"/>
      <c r="U12901" s="119"/>
      <c r="V12901" s="99"/>
      <c r="W12901" s="127"/>
      <c r="X12901" s="99"/>
      <c r="Y12901" s="127"/>
    </row>
    <row r="12902" spans="3:25" ht="19" hidden="1">
      <c r="C12902" s="933"/>
      <c r="D12902" s="933"/>
      <c r="E12902" s="19"/>
      <c r="I12902" s="100"/>
      <c r="M12902" s="100"/>
      <c r="Q12902" s="99"/>
      <c r="R12902" s="340"/>
      <c r="S12902" s="119"/>
      <c r="T12902" s="123"/>
      <c r="U12902" s="119"/>
      <c r="V12902" s="99"/>
      <c r="W12902" s="127"/>
      <c r="X12902" s="99"/>
      <c r="Y12902" s="127"/>
    </row>
    <row r="12903" spans="3:25" ht="19" hidden="1">
      <c r="C12903" s="933"/>
      <c r="D12903" s="933"/>
      <c r="E12903" s="19"/>
      <c r="I12903" s="100"/>
      <c r="M12903" s="100"/>
      <c r="Q12903" s="99"/>
      <c r="R12903" s="340"/>
      <c r="S12903" s="119"/>
      <c r="T12903" s="123"/>
      <c r="U12903" s="119"/>
      <c r="V12903" s="99"/>
      <c r="W12903" s="127"/>
      <c r="X12903" s="99"/>
      <c r="Y12903" s="127"/>
    </row>
    <row r="12904" spans="3:25" ht="19" hidden="1">
      <c r="C12904" s="933"/>
      <c r="D12904" s="933"/>
      <c r="E12904" s="19"/>
      <c r="I12904" s="100"/>
      <c r="M12904" s="100"/>
      <c r="Q12904" s="99"/>
      <c r="R12904" s="340"/>
      <c r="S12904" s="119"/>
      <c r="T12904" s="123"/>
      <c r="U12904" s="119"/>
      <c r="V12904" s="99"/>
      <c r="W12904" s="127"/>
      <c r="X12904" s="99"/>
      <c r="Y12904" s="127"/>
    </row>
    <row r="12905" spans="3:25" ht="19" hidden="1">
      <c r="C12905" s="933"/>
      <c r="D12905" s="933"/>
      <c r="E12905" s="19"/>
      <c r="I12905" s="100"/>
      <c r="M12905" s="100"/>
      <c r="Q12905" s="99"/>
      <c r="R12905" s="340"/>
      <c r="S12905" s="119"/>
      <c r="T12905" s="123"/>
      <c r="U12905" s="119"/>
      <c r="V12905" s="99"/>
      <c r="W12905" s="127"/>
      <c r="X12905" s="99"/>
      <c r="Y12905" s="127"/>
    </row>
    <row r="12906" spans="3:25" ht="19" hidden="1">
      <c r="C12906" s="933"/>
      <c r="D12906" s="933"/>
      <c r="E12906" s="19"/>
      <c r="I12906" s="100"/>
      <c r="M12906" s="100"/>
      <c r="Q12906" s="99"/>
      <c r="R12906" s="340"/>
      <c r="S12906" s="119"/>
      <c r="T12906" s="123"/>
      <c r="U12906" s="119"/>
      <c r="V12906" s="99"/>
      <c r="W12906" s="127"/>
      <c r="X12906" s="99"/>
      <c r="Y12906" s="127"/>
    </row>
    <row r="12907" spans="3:25" ht="19" hidden="1">
      <c r="C12907" s="933"/>
      <c r="D12907" s="933"/>
      <c r="E12907" s="19"/>
      <c r="I12907" s="100"/>
      <c r="M12907" s="100"/>
      <c r="Q12907" s="99"/>
      <c r="R12907" s="340"/>
      <c r="S12907" s="119"/>
      <c r="T12907" s="123"/>
      <c r="U12907" s="119"/>
      <c r="V12907" s="99"/>
      <c r="W12907" s="127"/>
      <c r="X12907" s="99"/>
      <c r="Y12907" s="127"/>
    </row>
    <row r="12908" spans="3:25" ht="19" hidden="1">
      <c r="C12908" s="933"/>
      <c r="D12908" s="933"/>
      <c r="E12908" s="19"/>
      <c r="I12908" s="100"/>
      <c r="M12908" s="100"/>
      <c r="Q12908" s="99"/>
      <c r="R12908" s="340"/>
      <c r="S12908" s="119"/>
      <c r="T12908" s="123"/>
      <c r="U12908" s="119"/>
      <c r="V12908" s="99"/>
      <c r="W12908" s="127"/>
      <c r="X12908" s="99"/>
      <c r="Y12908" s="127"/>
    </row>
    <row r="12909" spans="3:25" ht="19" hidden="1">
      <c r="C12909" s="933"/>
      <c r="D12909" s="933"/>
      <c r="E12909" s="19"/>
      <c r="I12909" s="100"/>
      <c r="M12909" s="100"/>
      <c r="Q12909" s="99"/>
      <c r="R12909" s="340"/>
      <c r="S12909" s="119"/>
      <c r="T12909" s="123"/>
      <c r="U12909" s="119"/>
      <c r="V12909" s="99"/>
      <c r="W12909" s="127"/>
      <c r="X12909" s="99"/>
      <c r="Y12909" s="127"/>
    </row>
    <row r="12910" spans="3:25" ht="19" hidden="1">
      <c r="C12910" s="933"/>
      <c r="D12910" s="933"/>
      <c r="E12910" s="19"/>
      <c r="I12910" s="100"/>
      <c r="M12910" s="100"/>
      <c r="Q12910" s="99"/>
      <c r="R12910" s="340"/>
      <c r="S12910" s="119"/>
      <c r="T12910" s="123"/>
      <c r="U12910" s="119"/>
      <c r="V12910" s="99"/>
      <c r="W12910" s="127"/>
      <c r="X12910" s="99"/>
      <c r="Y12910" s="127"/>
    </row>
    <row r="12911" spans="3:25" ht="19" hidden="1">
      <c r="C12911" s="933"/>
      <c r="D12911" s="933"/>
      <c r="E12911" s="19"/>
      <c r="I12911" s="100"/>
      <c r="M12911" s="100"/>
      <c r="Q12911" s="99"/>
      <c r="R12911" s="340"/>
      <c r="S12911" s="119"/>
      <c r="T12911" s="123"/>
      <c r="U12911" s="119"/>
      <c r="V12911" s="99"/>
      <c r="W12911" s="127"/>
      <c r="X12911" s="99"/>
      <c r="Y12911" s="127"/>
    </row>
    <row r="12912" spans="3:25" ht="19" hidden="1">
      <c r="C12912" s="933"/>
      <c r="D12912" s="933"/>
      <c r="E12912" s="19"/>
      <c r="I12912" s="100"/>
      <c r="M12912" s="100"/>
      <c r="Q12912" s="99"/>
      <c r="R12912" s="340"/>
      <c r="S12912" s="119"/>
      <c r="T12912" s="123"/>
      <c r="U12912" s="119"/>
      <c r="V12912" s="99"/>
      <c r="W12912" s="127"/>
      <c r="X12912" s="99"/>
      <c r="Y12912" s="127"/>
    </row>
    <row r="12913" spans="3:25" ht="19" hidden="1">
      <c r="C12913" s="933"/>
      <c r="D12913" s="933"/>
      <c r="E12913" s="19"/>
      <c r="I12913" s="100"/>
      <c r="M12913" s="100"/>
      <c r="Q12913" s="99"/>
      <c r="R12913" s="340"/>
      <c r="S12913" s="119"/>
      <c r="T12913" s="123"/>
      <c r="U12913" s="119"/>
      <c r="V12913" s="99"/>
      <c r="W12913" s="127"/>
      <c r="X12913" s="99"/>
      <c r="Y12913" s="127"/>
    </row>
    <row r="12914" spans="3:25" ht="19" hidden="1">
      <c r="C12914" s="933"/>
      <c r="D12914" s="933"/>
      <c r="E12914" s="19"/>
      <c r="I12914" s="100"/>
      <c r="M12914" s="100"/>
      <c r="Q12914" s="99"/>
      <c r="R12914" s="340"/>
      <c r="S12914" s="119"/>
      <c r="T12914" s="123"/>
      <c r="U12914" s="119"/>
      <c r="V12914" s="99"/>
      <c r="W12914" s="127"/>
      <c r="X12914" s="99"/>
      <c r="Y12914" s="127"/>
    </row>
    <row r="12915" spans="3:25" ht="19" hidden="1">
      <c r="C12915" s="933"/>
      <c r="D12915" s="933"/>
      <c r="E12915" s="19"/>
      <c r="I12915" s="100"/>
      <c r="M12915" s="100"/>
      <c r="Q12915" s="99"/>
      <c r="R12915" s="340"/>
      <c r="S12915" s="119"/>
      <c r="T12915" s="123"/>
      <c r="U12915" s="119"/>
      <c r="V12915" s="99"/>
      <c r="W12915" s="127"/>
      <c r="X12915" s="99"/>
      <c r="Y12915" s="127"/>
    </row>
    <row r="12916" spans="3:25" ht="19" hidden="1">
      <c r="C12916" s="933"/>
      <c r="D12916" s="933"/>
      <c r="E12916" s="19"/>
      <c r="I12916" s="100"/>
      <c r="M12916" s="100"/>
      <c r="Q12916" s="99"/>
      <c r="R12916" s="340"/>
      <c r="S12916" s="119"/>
      <c r="T12916" s="123"/>
      <c r="U12916" s="119"/>
      <c r="V12916" s="99"/>
      <c r="W12916" s="127"/>
      <c r="X12916" s="99"/>
      <c r="Y12916" s="127"/>
    </row>
    <row r="12917" spans="3:25" ht="19" hidden="1">
      <c r="C12917" s="933"/>
      <c r="D12917" s="933"/>
      <c r="E12917" s="19"/>
      <c r="I12917" s="100"/>
      <c r="M12917" s="100"/>
      <c r="Q12917" s="99"/>
      <c r="R12917" s="340"/>
      <c r="S12917" s="119"/>
      <c r="T12917" s="123"/>
      <c r="U12917" s="119"/>
      <c r="V12917" s="99"/>
      <c r="W12917" s="127"/>
      <c r="X12917" s="99"/>
      <c r="Y12917" s="127"/>
    </row>
    <row r="12918" spans="3:25" ht="19" hidden="1">
      <c r="C12918" s="933"/>
      <c r="D12918" s="933"/>
      <c r="E12918" s="19"/>
      <c r="I12918" s="100"/>
      <c r="M12918" s="100"/>
      <c r="Q12918" s="99"/>
      <c r="R12918" s="340"/>
      <c r="S12918" s="119"/>
      <c r="T12918" s="123"/>
      <c r="U12918" s="119"/>
      <c r="V12918" s="99"/>
      <c r="W12918" s="127"/>
      <c r="X12918" s="99"/>
      <c r="Y12918" s="127"/>
    </row>
    <row r="12919" spans="3:25" ht="19" hidden="1">
      <c r="C12919" s="933"/>
      <c r="D12919" s="933"/>
      <c r="E12919" s="19"/>
      <c r="I12919" s="100"/>
      <c r="M12919" s="100"/>
      <c r="Q12919" s="99"/>
      <c r="R12919" s="340"/>
      <c r="S12919" s="119"/>
      <c r="T12919" s="123"/>
      <c r="U12919" s="119"/>
      <c r="V12919" s="99"/>
      <c r="W12919" s="127"/>
      <c r="X12919" s="99"/>
      <c r="Y12919" s="127"/>
    </row>
    <row r="12920" spans="3:25" ht="19" hidden="1">
      <c r="C12920" s="933"/>
      <c r="D12920" s="933"/>
      <c r="E12920" s="19"/>
      <c r="I12920" s="100"/>
      <c r="M12920" s="100"/>
      <c r="Q12920" s="99"/>
      <c r="R12920" s="340"/>
      <c r="S12920" s="119"/>
      <c r="T12920" s="123"/>
      <c r="U12920" s="119"/>
      <c r="V12920" s="99"/>
      <c r="W12920" s="127"/>
      <c r="X12920" s="99"/>
      <c r="Y12920" s="127"/>
    </row>
    <row r="12921" spans="3:25" ht="19" hidden="1">
      <c r="C12921" s="933"/>
      <c r="D12921" s="933"/>
      <c r="E12921" s="19"/>
      <c r="I12921" s="100"/>
      <c r="M12921" s="100"/>
      <c r="Q12921" s="99"/>
      <c r="R12921" s="340"/>
      <c r="S12921" s="119"/>
      <c r="T12921" s="123"/>
      <c r="U12921" s="119"/>
      <c r="V12921" s="99"/>
      <c r="W12921" s="127"/>
      <c r="X12921" s="99"/>
      <c r="Y12921" s="127"/>
    </row>
    <row r="12922" spans="3:25" ht="19" hidden="1">
      <c r="C12922" s="933"/>
      <c r="D12922" s="933"/>
      <c r="E12922" s="19"/>
      <c r="I12922" s="100"/>
      <c r="M12922" s="100"/>
      <c r="Q12922" s="99"/>
      <c r="R12922" s="340"/>
      <c r="S12922" s="119"/>
      <c r="T12922" s="123"/>
      <c r="U12922" s="119"/>
      <c r="V12922" s="99"/>
      <c r="W12922" s="127"/>
      <c r="X12922" s="99"/>
      <c r="Y12922" s="127"/>
    </row>
    <row r="12923" spans="3:25" ht="19" hidden="1">
      <c r="C12923" s="933"/>
      <c r="D12923" s="933"/>
      <c r="E12923" s="19"/>
      <c r="I12923" s="100"/>
      <c r="M12923" s="100"/>
      <c r="Q12923" s="99"/>
      <c r="R12923" s="340"/>
      <c r="S12923" s="119"/>
      <c r="T12923" s="123"/>
      <c r="U12923" s="119"/>
      <c r="V12923" s="99"/>
      <c r="W12923" s="127"/>
      <c r="X12923" s="99"/>
      <c r="Y12923" s="127"/>
    </row>
    <row r="12924" spans="3:25" ht="19" hidden="1">
      <c r="C12924" s="933"/>
      <c r="D12924" s="933"/>
      <c r="E12924" s="19"/>
      <c r="I12924" s="100"/>
      <c r="M12924" s="100"/>
      <c r="Q12924" s="99"/>
      <c r="R12924" s="340"/>
      <c r="S12924" s="119"/>
      <c r="T12924" s="123"/>
      <c r="U12924" s="119"/>
      <c r="V12924" s="99"/>
      <c r="W12924" s="127"/>
      <c r="X12924" s="99"/>
      <c r="Y12924" s="127"/>
    </row>
    <row r="12925" spans="3:25" ht="19" hidden="1">
      <c r="C12925" s="933"/>
      <c r="D12925" s="933"/>
      <c r="E12925" s="19"/>
      <c r="I12925" s="100"/>
      <c r="M12925" s="100"/>
      <c r="Q12925" s="99"/>
      <c r="R12925" s="340"/>
      <c r="S12925" s="119"/>
      <c r="T12925" s="123"/>
      <c r="U12925" s="119"/>
      <c r="V12925" s="99"/>
      <c r="W12925" s="127"/>
      <c r="X12925" s="99"/>
      <c r="Y12925" s="127"/>
    </row>
    <row r="12926" spans="3:25" ht="19" hidden="1">
      <c r="C12926" s="933"/>
      <c r="D12926" s="933"/>
      <c r="E12926" s="19"/>
      <c r="I12926" s="100"/>
      <c r="M12926" s="100"/>
      <c r="Q12926" s="99"/>
      <c r="R12926" s="340"/>
      <c r="S12926" s="119"/>
      <c r="T12926" s="123"/>
      <c r="U12926" s="119"/>
      <c r="V12926" s="99"/>
      <c r="W12926" s="127"/>
      <c r="X12926" s="99"/>
      <c r="Y12926" s="127"/>
    </row>
    <row r="12927" spans="3:25" ht="19" hidden="1">
      <c r="C12927" s="933"/>
      <c r="D12927" s="933"/>
      <c r="E12927" s="19"/>
      <c r="I12927" s="100"/>
      <c r="M12927" s="100"/>
      <c r="Q12927" s="99"/>
      <c r="R12927" s="340"/>
      <c r="S12927" s="119"/>
      <c r="T12927" s="123"/>
      <c r="U12927" s="119"/>
      <c r="V12927" s="99"/>
      <c r="W12927" s="127"/>
      <c r="X12927" s="99"/>
      <c r="Y12927" s="127"/>
    </row>
    <row r="12928" spans="3:25" ht="19" hidden="1">
      <c r="C12928" s="933"/>
      <c r="D12928" s="933"/>
      <c r="E12928" s="19"/>
      <c r="I12928" s="100"/>
      <c r="M12928" s="100"/>
      <c r="Q12928" s="99"/>
      <c r="R12928" s="340"/>
      <c r="S12928" s="119"/>
      <c r="T12928" s="123"/>
      <c r="U12928" s="119"/>
      <c r="V12928" s="99"/>
      <c r="W12928" s="127"/>
      <c r="X12928" s="99"/>
      <c r="Y12928" s="127"/>
    </row>
    <row r="12929" spans="3:25" ht="19" hidden="1">
      <c r="C12929" s="933"/>
      <c r="D12929" s="933"/>
      <c r="E12929" s="19"/>
      <c r="I12929" s="100"/>
      <c r="M12929" s="100"/>
      <c r="Q12929" s="99"/>
      <c r="R12929" s="340"/>
      <c r="S12929" s="119"/>
      <c r="T12929" s="123"/>
      <c r="U12929" s="119"/>
      <c r="V12929" s="99"/>
      <c r="W12929" s="127"/>
      <c r="X12929" s="99"/>
      <c r="Y12929" s="127"/>
    </row>
    <row r="12930" spans="3:25" ht="19" hidden="1">
      <c r="C12930" s="933"/>
      <c r="D12930" s="933"/>
      <c r="E12930" s="19"/>
      <c r="I12930" s="100"/>
      <c r="M12930" s="100"/>
      <c r="Q12930" s="99"/>
      <c r="R12930" s="340"/>
      <c r="S12930" s="119"/>
      <c r="T12930" s="123"/>
      <c r="U12930" s="119"/>
      <c r="V12930" s="99"/>
      <c r="W12930" s="127"/>
      <c r="X12930" s="99"/>
      <c r="Y12930" s="127"/>
    </row>
    <row r="12931" spans="3:25" ht="19" hidden="1">
      <c r="C12931" s="933"/>
      <c r="D12931" s="933"/>
      <c r="E12931" s="19"/>
      <c r="I12931" s="100"/>
      <c r="M12931" s="100"/>
      <c r="Q12931" s="99"/>
      <c r="R12931" s="340"/>
      <c r="S12931" s="119"/>
      <c r="T12931" s="123"/>
      <c r="U12931" s="119"/>
      <c r="V12931" s="99"/>
      <c r="W12931" s="127"/>
      <c r="X12931" s="99"/>
      <c r="Y12931" s="127"/>
    </row>
    <row r="12932" spans="3:25" ht="19" hidden="1">
      <c r="C12932" s="933"/>
      <c r="D12932" s="933"/>
      <c r="E12932" s="19"/>
      <c r="I12932" s="100"/>
      <c r="M12932" s="100"/>
      <c r="Q12932" s="99"/>
      <c r="R12932" s="340"/>
      <c r="S12932" s="119"/>
      <c r="T12932" s="123"/>
      <c r="U12932" s="119"/>
      <c r="V12932" s="99"/>
      <c r="W12932" s="127"/>
      <c r="X12932" s="99"/>
      <c r="Y12932" s="127"/>
    </row>
    <row r="12933" spans="3:25" ht="19" hidden="1">
      <c r="C12933" s="933"/>
      <c r="D12933" s="933"/>
      <c r="E12933" s="19"/>
      <c r="I12933" s="100"/>
      <c r="M12933" s="100"/>
      <c r="Q12933" s="99"/>
      <c r="R12933" s="340"/>
      <c r="S12933" s="119"/>
      <c r="T12933" s="123"/>
      <c r="U12933" s="119"/>
      <c r="V12933" s="99"/>
      <c r="W12933" s="127"/>
      <c r="X12933" s="99"/>
      <c r="Y12933" s="127"/>
    </row>
    <row r="12934" spans="3:25" ht="19" hidden="1">
      <c r="C12934" s="933"/>
      <c r="D12934" s="933"/>
      <c r="E12934" s="19"/>
      <c r="I12934" s="100"/>
      <c r="M12934" s="100"/>
      <c r="Q12934" s="99"/>
      <c r="R12934" s="340"/>
      <c r="S12934" s="119"/>
      <c r="T12934" s="123"/>
      <c r="U12934" s="119"/>
      <c r="V12934" s="99"/>
      <c r="W12934" s="127"/>
      <c r="X12934" s="99"/>
      <c r="Y12934" s="127"/>
    </row>
    <row r="12935" spans="3:25" ht="19" hidden="1">
      <c r="C12935" s="933"/>
      <c r="D12935" s="933"/>
      <c r="E12935" s="19"/>
      <c r="I12935" s="100"/>
      <c r="M12935" s="100"/>
      <c r="Q12935" s="99"/>
      <c r="R12935" s="340"/>
      <c r="S12935" s="119"/>
      <c r="T12935" s="123"/>
      <c r="U12935" s="119"/>
      <c r="V12935" s="99"/>
      <c r="W12935" s="127"/>
      <c r="X12935" s="99"/>
      <c r="Y12935" s="127"/>
    </row>
    <row r="12936" spans="3:25" ht="19" hidden="1">
      <c r="C12936" s="933"/>
      <c r="D12936" s="933"/>
      <c r="E12936" s="19"/>
      <c r="I12936" s="100"/>
      <c r="M12936" s="100"/>
      <c r="Q12936" s="99"/>
      <c r="R12936" s="340"/>
      <c r="S12936" s="119"/>
      <c r="T12936" s="123"/>
      <c r="U12936" s="119"/>
      <c r="V12936" s="99"/>
      <c r="W12936" s="127"/>
      <c r="X12936" s="99"/>
      <c r="Y12936" s="127"/>
    </row>
    <row r="12937" spans="3:25" ht="19" hidden="1">
      <c r="C12937" s="933"/>
      <c r="D12937" s="933"/>
      <c r="E12937" s="19"/>
      <c r="I12937" s="100"/>
      <c r="M12937" s="100"/>
      <c r="Q12937" s="99"/>
      <c r="R12937" s="340"/>
      <c r="S12937" s="119"/>
      <c r="T12937" s="123"/>
      <c r="U12937" s="119"/>
      <c r="V12937" s="99"/>
      <c r="W12937" s="127"/>
      <c r="X12937" s="99"/>
      <c r="Y12937" s="127"/>
    </row>
    <row r="12938" spans="3:25" ht="19" hidden="1">
      <c r="C12938" s="933"/>
      <c r="D12938" s="933"/>
      <c r="E12938" s="19"/>
      <c r="I12938" s="100"/>
      <c r="M12938" s="100"/>
      <c r="Q12938" s="99"/>
      <c r="R12938" s="340"/>
      <c r="S12938" s="119"/>
      <c r="T12938" s="123"/>
      <c r="U12938" s="119"/>
      <c r="V12938" s="99"/>
      <c r="W12938" s="127"/>
      <c r="X12938" s="99"/>
      <c r="Y12938" s="127"/>
    </row>
    <row r="12939" spans="3:25" ht="19" hidden="1">
      <c r="C12939" s="933"/>
      <c r="D12939" s="933"/>
      <c r="E12939" s="19"/>
      <c r="I12939" s="100"/>
      <c r="M12939" s="100"/>
      <c r="Q12939" s="99"/>
      <c r="R12939" s="340"/>
      <c r="S12939" s="119"/>
      <c r="T12939" s="123"/>
      <c r="U12939" s="119"/>
      <c r="V12939" s="99"/>
      <c r="W12939" s="127"/>
      <c r="X12939" s="99"/>
      <c r="Y12939" s="127"/>
    </row>
    <row r="12940" spans="3:25" ht="19" hidden="1">
      <c r="C12940" s="933"/>
      <c r="D12940" s="933"/>
      <c r="E12940" s="19"/>
      <c r="I12940" s="100"/>
      <c r="M12940" s="100"/>
      <c r="Q12940" s="99"/>
      <c r="R12940" s="340"/>
      <c r="S12940" s="119"/>
      <c r="T12940" s="123"/>
      <c r="U12940" s="119"/>
      <c r="V12940" s="99"/>
      <c r="W12940" s="127"/>
      <c r="X12940" s="99"/>
      <c r="Y12940" s="127"/>
    </row>
    <row r="12941" spans="3:25" ht="19" hidden="1">
      <c r="C12941" s="933"/>
      <c r="D12941" s="933"/>
      <c r="E12941" s="19"/>
      <c r="I12941" s="100"/>
      <c r="M12941" s="100"/>
      <c r="Q12941" s="99"/>
      <c r="R12941" s="340"/>
      <c r="S12941" s="119"/>
      <c r="T12941" s="123"/>
      <c r="U12941" s="119"/>
      <c r="V12941" s="99"/>
      <c r="W12941" s="127"/>
      <c r="X12941" s="99"/>
      <c r="Y12941" s="127"/>
    </row>
    <row r="12942" spans="3:25" ht="19" hidden="1">
      <c r="C12942" s="933"/>
      <c r="D12942" s="933"/>
      <c r="E12942" s="19"/>
      <c r="I12942" s="100"/>
      <c r="M12942" s="100"/>
      <c r="Q12942" s="99"/>
      <c r="R12942" s="340"/>
      <c r="S12942" s="119"/>
      <c r="T12942" s="123"/>
      <c r="U12942" s="119"/>
      <c r="V12942" s="99"/>
      <c r="W12942" s="127"/>
      <c r="X12942" s="99"/>
      <c r="Y12942" s="127"/>
    </row>
    <row r="12943" spans="3:25" ht="19" hidden="1">
      <c r="C12943" s="933"/>
      <c r="D12943" s="933"/>
      <c r="E12943" s="19"/>
      <c r="I12943" s="100"/>
      <c r="M12943" s="100"/>
      <c r="Q12943" s="99"/>
      <c r="R12943" s="340"/>
      <c r="S12943" s="119"/>
      <c r="T12943" s="123"/>
      <c r="U12943" s="119"/>
      <c r="V12943" s="99"/>
      <c r="W12943" s="127"/>
      <c r="X12943" s="99"/>
      <c r="Y12943" s="127"/>
    </row>
    <row r="12944" spans="3:25" ht="19" hidden="1">
      <c r="C12944" s="933"/>
      <c r="D12944" s="933"/>
      <c r="E12944" s="19"/>
      <c r="I12944" s="100"/>
      <c r="M12944" s="100"/>
      <c r="Q12944" s="99"/>
      <c r="R12944" s="340"/>
      <c r="S12944" s="119"/>
      <c r="T12944" s="123"/>
      <c r="U12944" s="119"/>
      <c r="V12944" s="99"/>
      <c r="W12944" s="127"/>
      <c r="X12944" s="99"/>
      <c r="Y12944" s="127"/>
    </row>
    <row r="12945" spans="3:25" ht="19" hidden="1">
      <c r="C12945" s="933"/>
      <c r="D12945" s="933"/>
      <c r="E12945" s="19"/>
      <c r="I12945" s="100"/>
      <c r="M12945" s="100"/>
      <c r="Q12945" s="99"/>
      <c r="R12945" s="340"/>
      <c r="S12945" s="119"/>
      <c r="T12945" s="123"/>
      <c r="U12945" s="119"/>
      <c r="V12945" s="99"/>
      <c r="W12945" s="127"/>
      <c r="X12945" s="99"/>
      <c r="Y12945" s="127"/>
    </row>
    <row r="12946" spans="3:25" ht="19" hidden="1">
      <c r="C12946" s="933"/>
      <c r="D12946" s="933"/>
      <c r="E12946" s="19"/>
      <c r="I12946" s="100"/>
      <c r="M12946" s="100"/>
      <c r="Q12946" s="99"/>
      <c r="R12946" s="340"/>
      <c r="S12946" s="119"/>
      <c r="T12946" s="123"/>
      <c r="U12946" s="119"/>
      <c r="V12946" s="99"/>
      <c r="W12946" s="127"/>
      <c r="X12946" s="99"/>
      <c r="Y12946" s="127"/>
    </row>
    <row r="12947" spans="3:25" ht="19" hidden="1">
      <c r="C12947" s="933"/>
      <c r="D12947" s="933"/>
      <c r="E12947" s="19"/>
      <c r="I12947" s="100"/>
      <c r="M12947" s="100"/>
      <c r="Q12947" s="99"/>
      <c r="R12947" s="340"/>
      <c r="S12947" s="119"/>
      <c r="T12947" s="123"/>
      <c r="U12947" s="119"/>
      <c r="V12947" s="99"/>
      <c r="W12947" s="127"/>
      <c r="X12947" s="99"/>
      <c r="Y12947" s="127"/>
    </row>
    <row r="12948" spans="3:25" ht="19" hidden="1">
      <c r="C12948" s="933"/>
      <c r="D12948" s="933"/>
      <c r="E12948" s="19"/>
      <c r="I12948" s="100"/>
      <c r="M12948" s="100"/>
      <c r="Q12948" s="99"/>
      <c r="R12948" s="340"/>
      <c r="S12948" s="119"/>
      <c r="T12948" s="123"/>
      <c r="U12948" s="119"/>
      <c r="V12948" s="99"/>
      <c r="W12948" s="127"/>
      <c r="X12948" s="99"/>
      <c r="Y12948" s="127"/>
    </row>
    <row r="12949" spans="3:25" ht="19" hidden="1">
      <c r="C12949" s="933"/>
      <c r="D12949" s="933"/>
      <c r="E12949" s="19"/>
      <c r="I12949" s="100"/>
      <c r="M12949" s="100"/>
      <c r="Q12949" s="99"/>
      <c r="R12949" s="340"/>
      <c r="S12949" s="119"/>
      <c r="T12949" s="123"/>
      <c r="U12949" s="119"/>
      <c r="V12949" s="99"/>
      <c r="W12949" s="127"/>
      <c r="X12949" s="99"/>
      <c r="Y12949" s="127"/>
    </row>
    <row r="12950" spans="3:25" ht="19" hidden="1">
      <c r="C12950" s="933"/>
      <c r="D12950" s="933"/>
      <c r="E12950" s="19"/>
      <c r="I12950" s="100"/>
      <c r="M12950" s="100"/>
      <c r="Q12950" s="99"/>
      <c r="R12950" s="340"/>
      <c r="S12950" s="119"/>
      <c r="T12950" s="123"/>
      <c r="U12950" s="119"/>
      <c r="V12950" s="99"/>
      <c r="W12950" s="127"/>
      <c r="X12950" s="99"/>
      <c r="Y12950" s="127"/>
    </row>
    <row r="12951" spans="3:25" ht="19" hidden="1">
      <c r="C12951" s="933"/>
      <c r="D12951" s="933"/>
      <c r="E12951" s="19"/>
      <c r="I12951" s="100"/>
      <c r="M12951" s="100"/>
      <c r="Q12951" s="99"/>
      <c r="R12951" s="340"/>
      <c r="S12951" s="119"/>
      <c r="T12951" s="123"/>
      <c r="U12951" s="119"/>
      <c r="V12951" s="99"/>
      <c r="W12951" s="127"/>
      <c r="X12951" s="99"/>
      <c r="Y12951" s="127"/>
    </row>
    <row r="12952" spans="3:25" ht="19" hidden="1">
      <c r="C12952" s="933"/>
      <c r="D12952" s="933"/>
      <c r="E12952" s="19"/>
      <c r="I12952" s="100"/>
      <c r="M12952" s="100"/>
      <c r="Q12952" s="99"/>
      <c r="R12952" s="340"/>
      <c r="S12952" s="119"/>
      <c r="T12952" s="123"/>
      <c r="U12952" s="119"/>
      <c r="V12952" s="99"/>
      <c r="W12952" s="127"/>
      <c r="X12952" s="99"/>
      <c r="Y12952" s="127"/>
    </row>
    <row r="12953" spans="3:25" ht="19" hidden="1">
      <c r="C12953" s="933"/>
      <c r="D12953" s="933"/>
      <c r="E12953" s="19"/>
      <c r="I12953" s="100"/>
      <c r="M12953" s="100"/>
      <c r="Q12953" s="99"/>
      <c r="R12953" s="340"/>
      <c r="S12953" s="119"/>
      <c r="T12953" s="123"/>
      <c r="U12953" s="119"/>
      <c r="V12953" s="99"/>
      <c r="W12953" s="127"/>
      <c r="X12953" s="99"/>
      <c r="Y12953" s="127"/>
    </row>
    <row r="12954" spans="3:25" ht="19" hidden="1">
      <c r="C12954" s="933"/>
      <c r="D12954" s="933"/>
      <c r="E12954" s="19"/>
      <c r="I12954" s="100"/>
      <c r="M12954" s="100"/>
      <c r="Q12954" s="99"/>
      <c r="R12954" s="340"/>
      <c r="S12954" s="119"/>
      <c r="T12954" s="123"/>
      <c r="U12954" s="119"/>
      <c r="V12954" s="99"/>
      <c r="W12954" s="127"/>
      <c r="X12954" s="99"/>
      <c r="Y12954" s="127"/>
    </row>
    <row r="12955" spans="3:25" ht="19" hidden="1">
      <c r="C12955" s="933"/>
      <c r="D12955" s="933"/>
      <c r="E12955" s="19"/>
      <c r="I12955" s="100"/>
      <c r="M12955" s="100"/>
      <c r="Q12955" s="99"/>
      <c r="R12955" s="340"/>
      <c r="S12955" s="119"/>
      <c r="T12955" s="123"/>
      <c r="U12955" s="119"/>
      <c r="V12955" s="99"/>
      <c r="W12955" s="127"/>
      <c r="X12955" s="99"/>
      <c r="Y12955" s="127"/>
    </row>
    <row r="12956" spans="3:25" ht="19" hidden="1">
      <c r="C12956" s="933"/>
      <c r="D12956" s="933"/>
      <c r="E12956" s="19"/>
      <c r="I12956" s="100"/>
      <c r="M12956" s="100"/>
      <c r="Q12956" s="99"/>
      <c r="R12956" s="340"/>
      <c r="S12956" s="119"/>
      <c r="T12956" s="123"/>
      <c r="U12956" s="119"/>
      <c r="V12956" s="99"/>
      <c r="W12956" s="127"/>
      <c r="X12956" s="99"/>
      <c r="Y12956" s="127"/>
    </row>
    <row r="12957" spans="3:25" ht="19" hidden="1">
      <c r="C12957" s="933"/>
      <c r="D12957" s="933"/>
      <c r="E12957" s="19"/>
      <c r="I12957" s="100"/>
      <c r="M12957" s="100"/>
      <c r="Q12957" s="99"/>
      <c r="R12957" s="340"/>
      <c r="S12957" s="119"/>
      <c r="T12957" s="123"/>
      <c r="U12957" s="119"/>
      <c r="V12957" s="99"/>
      <c r="W12957" s="127"/>
      <c r="X12957" s="99"/>
      <c r="Y12957" s="127"/>
    </row>
    <row r="12958" spans="3:25" ht="19" hidden="1">
      <c r="C12958" s="933"/>
      <c r="D12958" s="933"/>
      <c r="E12958" s="19"/>
      <c r="I12958" s="100"/>
      <c r="M12958" s="100"/>
      <c r="Q12958" s="99"/>
      <c r="R12958" s="340"/>
      <c r="S12958" s="119"/>
      <c r="T12958" s="123"/>
      <c r="U12958" s="119"/>
      <c r="V12958" s="99"/>
      <c r="W12958" s="127"/>
      <c r="X12958" s="99"/>
      <c r="Y12958" s="127"/>
    </row>
    <row r="12959" spans="3:25" ht="19" hidden="1">
      <c r="C12959" s="933"/>
      <c r="D12959" s="933"/>
      <c r="E12959" s="19"/>
      <c r="I12959" s="100"/>
      <c r="M12959" s="100"/>
      <c r="Q12959" s="99"/>
      <c r="R12959" s="340"/>
      <c r="S12959" s="119"/>
      <c r="T12959" s="123"/>
      <c r="U12959" s="119"/>
      <c r="V12959" s="99"/>
      <c r="W12959" s="127"/>
      <c r="X12959" s="99"/>
      <c r="Y12959" s="127"/>
    </row>
    <row r="12960" spans="3:25" ht="19" hidden="1">
      <c r="C12960" s="933"/>
      <c r="D12960" s="933"/>
      <c r="E12960" s="19"/>
      <c r="I12960" s="100"/>
      <c r="M12960" s="100"/>
      <c r="Q12960" s="99"/>
      <c r="R12960" s="340"/>
      <c r="S12960" s="119"/>
      <c r="T12960" s="123"/>
      <c r="U12960" s="119"/>
      <c r="V12960" s="99"/>
      <c r="W12960" s="127"/>
      <c r="X12960" s="99"/>
      <c r="Y12960" s="127"/>
    </row>
    <row r="12961" spans="3:25" ht="19" hidden="1">
      <c r="C12961" s="933"/>
      <c r="D12961" s="933"/>
      <c r="E12961" s="19"/>
      <c r="I12961" s="100"/>
      <c r="M12961" s="100"/>
      <c r="Q12961" s="99"/>
      <c r="R12961" s="340"/>
      <c r="S12961" s="119"/>
      <c r="T12961" s="123"/>
      <c r="U12961" s="119"/>
      <c r="V12961" s="99"/>
      <c r="W12961" s="127"/>
      <c r="X12961" s="99"/>
      <c r="Y12961" s="127"/>
    </row>
    <row r="12962" spans="3:25" ht="19" hidden="1">
      <c r="C12962" s="933"/>
      <c r="D12962" s="933"/>
      <c r="E12962" s="19"/>
      <c r="I12962" s="100"/>
      <c r="M12962" s="100"/>
      <c r="Q12962" s="99"/>
      <c r="R12962" s="340"/>
      <c r="S12962" s="119"/>
      <c r="T12962" s="123"/>
      <c r="U12962" s="119"/>
      <c r="V12962" s="99"/>
      <c r="W12962" s="127"/>
      <c r="X12962" s="99"/>
      <c r="Y12962" s="127"/>
    </row>
    <row r="12963" spans="3:25" ht="19" hidden="1">
      <c r="C12963" s="933"/>
      <c r="D12963" s="933"/>
      <c r="E12963" s="19"/>
      <c r="I12963" s="100"/>
      <c r="M12963" s="100"/>
      <c r="Q12963" s="99"/>
      <c r="R12963" s="340"/>
      <c r="S12963" s="119"/>
      <c r="T12963" s="123"/>
      <c r="U12963" s="119"/>
      <c r="V12963" s="99"/>
      <c r="W12963" s="127"/>
      <c r="X12963" s="99"/>
      <c r="Y12963" s="127"/>
    </row>
    <row r="12964" spans="3:25" ht="19" hidden="1">
      <c r="C12964" s="933"/>
      <c r="D12964" s="933"/>
      <c r="E12964" s="19"/>
      <c r="I12964" s="100"/>
      <c r="M12964" s="100"/>
      <c r="Q12964" s="99"/>
      <c r="R12964" s="340"/>
      <c r="S12964" s="119"/>
      <c r="T12964" s="123"/>
      <c r="U12964" s="119"/>
      <c r="V12964" s="99"/>
      <c r="W12964" s="127"/>
      <c r="X12964" s="99"/>
      <c r="Y12964" s="127"/>
    </row>
    <row r="12965" spans="3:25" ht="19" hidden="1">
      <c r="C12965" s="933"/>
      <c r="D12965" s="933"/>
      <c r="E12965" s="19"/>
      <c r="I12965" s="100"/>
      <c r="M12965" s="100"/>
      <c r="Q12965" s="99"/>
      <c r="R12965" s="340"/>
      <c r="S12965" s="119"/>
      <c r="T12965" s="123"/>
      <c r="U12965" s="119"/>
      <c r="V12965" s="99"/>
      <c r="W12965" s="127"/>
      <c r="X12965" s="99"/>
      <c r="Y12965" s="127"/>
    </row>
    <row r="12966" spans="3:25" ht="19" hidden="1">
      <c r="C12966" s="933"/>
      <c r="D12966" s="933"/>
      <c r="E12966" s="19"/>
      <c r="I12966" s="100"/>
      <c r="M12966" s="100"/>
      <c r="Q12966" s="99"/>
      <c r="R12966" s="340"/>
      <c r="S12966" s="119"/>
      <c r="T12966" s="123"/>
      <c r="U12966" s="119"/>
      <c r="V12966" s="99"/>
      <c r="W12966" s="127"/>
      <c r="X12966" s="99"/>
      <c r="Y12966" s="127"/>
    </row>
    <row r="12967" spans="3:25" ht="19" hidden="1">
      <c r="C12967" s="933"/>
      <c r="D12967" s="933"/>
      <c r="E12967" s="19"/>
      <c r="I12967" s="100"/>
      <c r="M12967" s="100"/>
      <c r="Q12967" s="99"/>
      <c r="R12967" s="340"/>
      <c r="S12967" s="119"/>
      <c r="T12967" s="123"/>
      <c r="U12967" s="119"/>
      <c r="V12967" s="99"/>
      <c r="W12967" s="127"/>
      <c r="X12967" s="99"/>
      <c r="Y12967" s="127"/>
    </row>
    <row r="12968" spans="3:25" ht="19" hidden="1">
      <c r="C12968" s="933"/>
      <c r="D12968" s="933"/>
      <c r="E12968" s="19"/>
      <c r="I12968" s="100"/>
      <c r="M12968" s="100"/>
      <c r="Q12968" s="99"/>
      <c r="R12968" s="340"/>
      <c r="S12968" s="119"/>
      <c r="T12968" s="123"/>
      <c r="U12968" s="119"/>
      <c r="V12968" s="99"/>
      <c r="W12968" s="127"/>
      <c r="X12968" s="99"/>
      <c r="Y12968" s="127"/>
    </row>
    <row r="12969" spans="3:25" ht="19" hidden="1">
      <c r="C12969" s="933"/>
      <c r="D12969" s="933"/>
      <c r="E12969" s="19"/>
      <c r="I12969" s="100"/>
      <c r="M12969" s="100"/>
      <c r="Q12969" s="99"/>
      <c r="R12969" s="340"/>
      <c r="S12969" s="119"/>
      <c r="T12969" s="123"/>
      <c r="U12969" s="119"/>
      <c r="V12969" s="99"/>
      <c r="W12969" s="127"/>
      <c r="X12969" s="99"/>
      <c r="Y12969" s="127"/>
    </row>
    <row r="12970" spans="3:25" ht="19" hidden="1">
      <c r="C12970" s="933"/>
      <c r="D12970" s="933"/>
      <c r="E12970" s="19"/>
      <c r="I12970" s="100"/>
      <c r="M12970" s="100"/>
      <c r="Q12970" s="99"/>
      <c r="R12970" s="340"/>
      <c r="S12970" s="119"/>
      <c r="T12970" s="123"/>
      <c r="U12970" s="119"/>
      <c r="V12970" s="99"/>
      <c r="W12970" s="127"/>
      <c r="X12970" s="99"/>
      <c r="Y12970" s="127"/>
    </row>
    <row r="12971" spans="3:25" ht="19" hidden="1">
      <c r="C12971" s="933"/>
      <c r="D12971" s="933"/>
      <c r="E12971" s="19"/>
      <c r="I12971" s="100"/>
      <c r="M12971" s="100"/>
      <c r="Q12971" s="99"/>
      <c r="R12971" s="340"/>
      <c r="S12971" s="119"/>
      <c r="T12971" s="123"/>
      <c r="U12971" s="119"/>
      <c r="V12971" s="99"/>
      <c r="W12971" s="127"/>
      <c r="X12971" s="99"/>
      <c r="Y12971" s="127"/>
    </row>
    <row r="12972" spans="3:25" ht="19" hidden="1">
      <c r="C12972" s="933"/>
      <c r="D12972" s="933"/>
      <c r="E12972" s="19"/>
      <c r="I12972" s="100"/>
      <c r="M12972" s="100"/>
      <c r="Q12972" s="99"/>
      <c r="R12972" s="340"/>
      <c r="S12972" s="119"/>
      <c r="T12972" s="123"/>
      <c r="U12972" s="119"/>
      <c r="V12972" s="99"/>
      <c r="W12972" s="127"/>
      <c r="X12972" s="99"/>
      <c r="Y12972" s="127"/>
    </row>
    <row r="12973" spans="3:25" ht="19" hidden="1">
      <c r="C12973" s="933"/>
      <c r="D12973" s="933"/>
      <c r="E12973" s="19"/>
      <c r="I12973" s="100"/>
      <c r="M12973" s="100"/>
      <c r="Q12973" s="99"/>
      <c r="R12973" s="340"/>
      <c r="S12973" s="119"/>
      <c r="T12973" s="123"/>
      <c r="U12973" s="119"/>
      <c r="V12973" s="99"/>
      <c r="W12973" s="127"/>
      <c r="X12973" s="99"/>
      <c r="Y12973" s="127"/>
    </row>
    <row r="12974" spans="3:25" ht="19" hidden="1">
      <c r="C12974" s="933"/>
      <c r="D12974" s="933"/>
      <c r="E12974" s="19"/>
      <c r="I12974" s="100"/>
      <c r="M12974" s="100"/>
      <c r="Q12974" s="99"/>
      <c r="R12974" s="340"/>
      <c r="S12974" s="119"/>
      <c r="T12974" s="123"/>
      <c r="U12974" s="119"/>
      <c r="V12974" s="99"/>
      <c r="W12974" s="127"/>
      <c r="X12974" s="99"/>
      <c r="Y12974" s="127"/>
    </row>
    <row r="12975" spans="3:25" ht="19" hidden="1">
      <c r="C12975" s="933"/>
      <c r="D12975" s="933"/>
      <c r="E12975" s="19"/>
      <c r="I12975" s="100"/>
      <c r="M12975" s="100"/>
      <c r="Q12975" s="99"/>
      <c r="R12975" s="340"/>
      <c r="S12975" s="119"/>
      <c r="T12975" s="123"/>
      <c r="U12975" s="119"/>
      <c r="V12975" s="99"/>
      <c r="W12975" s="127"/>
      <c r="X12975" s="99"/>
      <c r="Y12975" s="127"/>
    </row>
    <row r="12976" spans="3:25" ht="19" hidden="1">
      <c r="C12976" s="933"/>
      <c r="D12976" s="933"/>
      <c r="E12976" s="19"/>
      <c r="I12976" s="100"/>
      <c r="M12976" s="100"/>
      <c r="Q12976" s="99"/>
      <c r="R12976" s="340"/>
      <c r="S12976" s="119"/>
      <c r="T12976" s="123"/>
      <c r="U12976" s="119"/>
      <c r="V12976" s="99"/>
      <c r="W12976" s="127"/>
      <c r="X12976" s="99"/>
      <c r="Y12976" s="127"/>
    </row>
    <row r="12977" spans="3:25" ht="19" hidden="1">
      <c r="C12977" s="933"/>
      <c r="D12977" s="933"/>
      <c r="E12977" s="19"/>
      <c r="I12977" s="100"/>
      <c r="M12977" s="100"/>
      <c r="Q12977" s="99"/>
      <c r="R12977" s="340"/>
      <c r="S12977" s="119"/>
      <c r="T12977" s="123"/>
      <c r="U12977" s="119"/>
      <c r="V12977" s="99"/>
      <c r="W12977" s="127"/>
      <c r="X12977" s="99"/>
      <c r="Y12977" s="127"/>
    </row>
    <row r="12978" spans="3:25" ht="19" hidden="1">
      <c r="C12978" s="933"/>
      <c r="D12978" s="933"/>
      <c r="E12978" s="19"/>
      <c r="I12978" s="100"/>
      <c r="M12978" s="100"/>
      <c r="Q12978" s="99"/>
      <c r="R12978" s="340"/>
      <c r="S12978" s="119"/>
      <c r="T12978" s="123"/>
      <c r="U12978" s="119"/>
      <c r="V12978" s="99"/>
      <c r="W12978" s="127"/>
      <c r="X12978" s="99"/>
      <c r="Y12978" s="127"/>
    </row>
    <row r="12979" spans="3:25" ht="19" hidden="1">
      <c r="C12979" s="933"/>
      <c r="D12979" s="933"/>
      <c r="E12979" s="19"/>
      <c r="I12979" s="100"/>
      <c r="M12979" s="100"/>
      <c r="Q12979" s="99"/>
      <c r="R12979" s="340"/>
      <c r="S12979" s="119"/>
      <c r="T12979" s="123"/>
      <c r="U12979" s="119"/>
      <c r="V12979" s="99"/>
      <c r="W12979" s="127"/>
      <c r="X12979" s="99"/>
      <c r="Y12979" s="127"/>
    </row>
    <row r="12980" spans="3:25" ht="19" hidden="1">
      <c r="C12980" s="933"/>
      <c r="D12980" s="933"/>
      <c r="E12980" s="19"/>
      <c r="I12980" s="100"/>
      <c r="M12980" s="100"/>
      <c r="Q12980" s="99"/>
      <c r="R12980" s="340"/>
      <c r="S12980" s="119"/>
      <c r="T12980" s="123"/>
      <c r="U12980" s="119"/>
      <c r="V12980" s="99"/>
      <c r="W12980" s="127"/>
      <c r="X12980" s="99"/>
      <c r="Y12980" s="127"/>
    </row>
    <row r="12981" spans="3:25" ht="19" hidden="1">
      <c r="C12981" s="933"/>
      <c r="D12981" s="933"/>
      <c r="E12981" s="19"/>
      <c r="I12981" s="100"/>
      <c r="M12981" s="100"/>
      <c r="Q12981" s="99"/>
      <c r="R12981" s="340"/>
      <c r="S12981" s="119"/>
      <c r="T12981" s="123"/>
      <c r="U12981" s="119"/>
      <c r="V12981" s="99"/>
      <c r="W12981" s="127"/>
      <c r="X12981" s="99"/>
      <c r="Y12981" s="127"/>
    </row>
    <row r="12982" spans="3:25" ht="19" hidden="1">
      <c r="C12982" s="933"/>
      <c r="D12982" s="933"/>
      <c r="E12982" s="19"/>
      <c r="I12982" s="100"/>
      <c r="M12982" s="100"/>
      <c r="Q12982" s="99"/>
      <c r="R12982" s="340"/>
      <c r="S12982" s="119"/>
      <c r="T12982" s="123"/>
      <c r="U12982" s="119"/>
      <c r="V12982" s="99"/>
      <c r="W12982" s="127"/>
      <c r="X12982" s="99"/>
      <c r="Y12982" s="127"/>
    </row>
    <row r="12983" spans="3:25" ht="19" hidden="1">
      <c r="C12983" s="933"/>
      <c r="D12983" s="933"/>
      <c r="E12983" s="19"/>
      <c r="I12983" s="100"/>
      <c r="M12983" s="100"/>
      <c r="Q12983" s="99"/>
      <c r="R12983" s="340"/>
      <c r="S12983" s="119"/>
      <c r="T12983" s="123"/>
      <c r="U12983" s="119"/>
      <c r="V12983" s="99"/>
      <c r="W12983" s="127"/>
      <c r="X12983" s="99"/>
      <c r="Y12983" s="127"/>
    </row>
    <row r="12984" spans="3:25" ht="19" hidden="1">
      <c r="C12984" s="933"/>
      <c r="D12984" s="933"/>
      <c r="E12984" s="19"/>
      <c r="I12984" s="100"/>
      <c r="M12984" s="100"/>
      <c r="Q12984" s="99"/>
      <c r="R12984" s="340"/>
      <c r="S12984" s="119"/>
      <c r="T12984" s="123"/>
      <c r="U12984" s="119"/>
      <c r="V12984" s="99"/>
      <c r="W12984" s="127"/>
      <c r="X12984" s="99"/>
      <c r="Y12984" s="127"/>
    </row>
    <row r="12985" spans="3:25" ht="19" hidden="1">
      <c r="C12985" s="933"/>
      <c r="D12985" s="933"/>
      <c r="E12985" s="19"/>
      <c r="I12985" s="100"/>
      <c r="M12985" s="100"/>
      <c r="Q12985" s="99"/>
      <c r="R12985" s="340"/>
      <c r="S12985" s="119"/>
      <c r="T12985" s="123"/>
      <c r="U12985" s="119"/>
      <c r="V12985" s="99"/>
      <c r="W12985" s="127"/>
      <c r="X12985" s="99"/>
      <c r="Y12985" s="127"/>
    </row>
    <row r="12986" spans="3:25" ht="19" hidden="1">
      <c r="C12986" s="933"/>
      <c r="D12986" s="933"/>
      <c r="E12986" s="19"/>
      <c r="I12986" s="100"/>
      <c r="M12986" s="100"/>
      <c r="Q12986" s="99"/>
      <c r="R12986" s="340"/>
      <c r="S12986" s="119"/>
      <c r="T12986" s="123"/>
      <c r="U12986" s="119"/>
      <c r="V12986" s="99"/>
      <c r="W12986" s="127"/>
      <c r="X12986" s="99"/>
      <c r="Y12986" s="127"/>
    </row>
    <row r="12987" spans="3:25" ht="19" hidden="1">
      <c r="C12987" s="933"/>
      <c r="D12987" s="933"/>
      <c r="E12987" s="19"/>
      <c r="I12987" s="100"/>
      <c r="M12987" s="100"/>
      <c r="Q12987" s="99"/>
      <c r="R12987" s="340"/>
      <c r="S12987" s="119"/>
      <c r="T12987" s="123"/>
      <c r="U12987" s="119"/>
      <c r="V12987" s="99"/>
      <c r="W12987" s="127"/>
      <c r="X12987" s="99"/>
      <c r="Y12987" s="127"/>
    </row>
    <row r="12988" spans="3:25" ht="19" hidden="1">
      <c r="C12988" s="933"/>
      <c r="D12988" s="933"/>
      <c r="E12988" s="19"/>
      <c r="I12988" s="100"/>
      <c r="M12988" s="100"/>
      <c r="Q12988" s="99"/>
      <c r="R12988" s="340"/>
      <c r="S12988" s="119"/>
      <c r="T12988" s="123"/>
      <c r="U12988" s="119"/>
      <c r="V12988" s="99"/>
      <c r="W12988" s="127"/>
      <c r="X12988" s="99"/>
      <c r="Y12988" s="127"/>
    </row>
    <row r="12989" spans="3:25" ht="19" hidden="1">
      <c r="C12989" s="933"/>
      <c r="D12989" s="933"/>
      <c r="E12989" s="19"/>
      <c r="I12989" s="100"/>
      <c r="M12989" s="100"/>
      <c r="Q12989" s="99"/>
      <c r="R12989" s="340"/>
      <c r="S12989" s="119"/>
      <c r="T12989" s="123"/>
      <c r="U12989" s="119"/>
      <c r="V12989" s="99"/>
      <c r="W12989" s="127"/>
      <c r="X12989" s="99"/>
      <c r="Y12989" s="127"/>
    </row>
    <row r="12990" spans="3:25" ht="19" hidden="1">
      <c r="C12990" s="933"/>
      <c r="D12990" s="933"/>
      <c r="E12990" s="19"/>
      <c r="I12990" s="100"/>
      <c r="M12990" s="100"/>
      <c r="Q12990" s="99"/>
      <c r="R12990" s="340"/>
      <c r="S12990" s="119"/>
      <c r="T12990" s="123"/>
      <c r="U12990" s="119"/>
      <c r="V12990" s="99"/>
      <c r="W12990" s="127"/>
      <c r="X12990" s="99"/>
      <c r="Y12990" s="127"/>
    </row>
    <row r="12991" spans="3:25" ht="19" hidden="1">
      <c r="C12991" s="933"/>
      <c r="D12991" s="933"/>
      <c r="E12991" s="19"/>
      <c r="I12991" s="100"/>
      <c r="M12991" s="100"/>
      <c r="Q12991" s="99"/>
      <c r="R12991" s="340"/>
      <c r="S12991" s="119"/>
      <c r="T12991" s="123"/>
      <c r="U12991" s="119"/>
      <c r="V12991" s="99"/>
      <c r="W12991" s="127"/>
      <c r="X12991" s="99"/>
      <c r="Y12991" s="127"/>
    </row>
    <row r="12992" spans="3:25" ht="19" hidden="1">
      <c r="C12992" s="933"/>
      <c r="D12992" s="933"/>
      <c r="E12992" s="19"/>
      <c r="I12992" s="100"/>
      <c r="M12992" s="100"/>
      <c r="Q12992" s="99"/>
      <c r="R12992" s="340"/>
      <c r="S12992" s="119"/>
      <c r="T12992" s="123"/>
      <c r="U12992" s="119"/>
      <c r="V12992" s="99"/>
      <c r="W12992" s="127"/>
      <c r="X12992" s="99"/>
      <c r="Y12992" s="127"/>
    </row>
    <row r="12993" spans="3:25" ht="19" hidden="1">
      <c r="C12993" s="933"/>
      <c r="D12993" s="933"/>
      <c r="E12993" s="19"/>
      <c r="I12993" s="100"/>
      <c r="M12993" s="100"/>
      <c r="Q12993" s="99"/>
      <c r="R12993" s="340"/>
      <c r="S12993" s="119"/>
      <c r="T12993" s="123"/>
      <c r="U12993" s="119"/>
      <c r="V12993" s="99"/>
      <c r="W12993" s="127"/>
      <c r="X12993" s="99"/>
      <c r="Y12993" s="127"/>
    </row>
    <row r="12994" spans="3:25" ht="19" hidden="1">
      <c r="C12994" s="933"/>
      <c r="D12994" s="933"/>
      <c r="E12994" s="19"/>
      <c r="I12994" s="100"/>
      <c r="M12994" s="100"/>
      <c r="Q12994" s="99"/>
      <c r="R12994" s="340"/>
      <c r="S12994" s="119"/>
      <c r="T12994" s="123"/>
      <c r="U12994" s="119"/>
      <c r="V12994" s="99"/>
      <c r="W12994" s="127"/>
      <c r="X12994" s="99"/>
      <c r="Y12994" s="127"/>
    </row>
    <row r="12995" spans="3:25" ht="19" hidden="1">
      <c r="C12995" s="933"/>
      <c r="D12995" s="933"/>
      <c r="E12995" s="19"/>
      <c r="I12995" s="100"/>
      <c r="M12995" s="100"/>
      <c r="Q12995" s="99"/>
      <c r="R12995" s="340"/>
      <c r="S12995" s="119"/>
      <c r="T12995" s="123"/>
      <c r="U12995" s="119"/>
      <c r="V12995" s="99"/>
      <c r="W12995" s="127"/>
      <c r="X12995" s="99"/>
      <c r="Y12995" s="127"/>
    </row>
    <row r="12996" spans="3:25" ht="19" hidden="1">
      <c r="C12996" s="933"/>
      <c r="D12996" s="933"/>
      <c r="E12996" s="19"/>
      <c r="I12996" s="100"/>
      <c r="M12996" s="100"/>
      <c r="Q12996" s="99"/>
      <c r="R12996" s="340"/>
      <c r="S12996" s="119"/>
      <c r="T12996" s="123"/>
      <c r="U12996" s="119"/>
      <c r="V12996" s="99"/>
      <c r="W12996" s="127"/>
      <c r="X12996" s="99"/>
      <c r="Y12996" s="127"/>
    </row>
    <row r="12997" spans="3:25" ht="19" hidden="1">
      <c r="C12997" s="933"/>
      <c r="D12997" s="933"/>
      <c r="E12997" s="19"/>
      <c r="I12997" s="100"/>
      <c r="M12997" s="100"/>
      <c r="Q12997" s="99"/>
      <c r="R12997" s="340"/>
      <c r="S12997" s="119"/>
      <c r="T12997" s="123"/>
      <c r="U12997" s="119"/>
      <c r="V12997" s="99"/>
      <c r="W12997" s="127"/>
      <c r="X12997" s="99"/>
      <c r="Y12997" s="127"/>
    </row>
    <row r="12998" spans="3:25" ht="19" hidden="1">
      <c r="C12998" s="933"/>
      <c r="D12998" s="933"/>
      <c r="E12998" s="19"/>
      <c r="I12998" s="100"/>
      <c r="M12998" s="100"/>
      <c r="Q12998" s="99"/>
      <c r="R12998" s="340"/>
      <c r="S12998" s="119"/>
      <c r="T12998" s="123"/>
      <c r="U12998" s="119"/>
      <c r="V12998" s="99"/>
      <c r="W12998" s="127"/>
      <c r="X12998" s="99"/>
      <c r="Y12998" s="127"/>
    </row>
    <row r="12999" spans="3:25" ht="19" hidden="1">
      <c r="C12999" s="933"/>
      <c r="D12999" s="933"/>
      <c r="E12999" s="19"/>
      <c r="I12999" s="100"/>
      <c r="M12999" s="100"/>
      <c r="Q12999" s="99"/>
      <c r="R12999" s="340"/>
      <c r="S12999" s="119"/>
      <c r="T12999" s="123"/>
      <c r="U12999" s="119"/>
      <c r="V12999" s="99"/>
      <c r="W12999" s="127"/>
      <c r="X12999" s="99"/>
      <c r="Y12999" s="127"/>
    </row>
    <row r="13000" spans="3:25" ht="19" hidden="1">
      <c r="C13000" s="933"/>
      <c r="D13000" s="933"/>
      <c r="E13000" s="19"/>
      <c r="I13000" s="100"/>
      <c r="M13000" s="100"/>
      <c r="Q13000" s="99"/>
      <c r="R13000" s="340"/>
      <c r="S13000" s="119"/>
      <c r="T13000" s="123"/>
      <c r="U13000" s="119"/>
      <c r="V13000" s="99"/>
      <c r="W13000" s="127"/>
      <c r="X13000" s="99"/>
      <c r="Y13000" s="127"/>
    </row>
    <row r="13001" spans="3:25" ht="19" hidden="1">
      <c r="C13001" s="933"/>
      <c r="D13001" s="933"/>
      <c r="E13001" s="19"/>
      <c r="I13001" s="100"/>
      <c r="M13001" s="100"/>
      <c r="Q13001" s="99"/>
      <c r="R13001" s="340"/>
      <c r="S13001" s="119"/>
      <c r="T13001" s="123"/>
      <c r="U13001" s="119"/>
      <c r="V13001" s="99"/>
      <c r="W13001" s="127"/>
      <c r="X13001" s="99"/>
      <c r="Y13001" s="127"/>
    </row>
    <row r="13002" spans="3:25" ht="19" hidden="1">
      <c r="C13002" s="933"/>
      <c r="D13002" s="933"/>
      <c r="E13002" s="19"/>
      <c r="I13002" s="100"/>
      <c r="M13002" s="100"/>
      <c r="Q13002" s="99"/>
      <c r="R13002" s="340"/>
      <c r="S13002" s="119"/>
      <c r="T13002" s="123"/>
      <c r="U13002" s="119"/>
      <c r="V13002" s="99"/>
      <c r="W13002" s="127"/>
      <c r="X13002" s="99"/>
      <c r="Y13002" s="127"/>
    </row>
    <row r="13003" spans="3:25" ht="19" hidden="1">
      <c r="C13003" s="933"/>
      <c r="D13003" s="933"/>
      <c r="E13003" s="19"/>
      <c r="I13003" s="100"/>
      <c r="M13003" s="100"/>
      <c r="Q13003" s="99"/>
      <c r="R13003" s="340"/>
      <c r="S13003" s="119"/>
      <c r="T13003" s="123"/>
      <c r="U13003" s="119"/>
      <c r="V13003" s="99"/>
      <c r="W13003" s="127"/>
      <c r="X13003" s="99"/>
      <c r="Y13003" s="127"/>
    </row>
    <row r="13004" spans="3:25" ht="19" hidden="1">
      <c r="C13004" s="933"/>
      <c r="D13004" s="933"/>
      <c r="E13004" s="19"/>
      <c r="I13004" s="100"/>
      <c r="M13004" s="100"/>
      <c r="Q13004" s="99"/>
      <c r="R13004" s="340"/>
      <c r="S13004" s="119"/>
      <c r="T13004" s="123"/>
      <c r="U13004" s="119"/>
      <c r="V13004" s="99"/>
      <c r="W13004" s="127"/>
      <c r="X13004" s="99"/>
      <c r="Y13004" s="127"/>
    </row>
    <row r="13005" spans="3:25" ht="19" hidden="1">
      <c r="C13005" s="933"/>
      <c r="D13005" s="933"/>
      <c r="E13005" s="19"/>
      <c r="I13005" s="100"/>
      <c r="M13005" s="100"/>
      <c r="Q13005" s="99"/>
      <c r="R13005" s="340"/>
      <c r="S13005" s="119"/>
      <c r="T13005" s="123"/>
      <c r="U13005" s="119"/>
      <c r="V13005" s="99"/>
      <c r="W13005" s="127"/>
      <c r="X13005" s="99"/>
      <c r="Y13005" s="127"/>
    </row>
    <row r="13006" spans="3:25" ht="19" hidden="1">
      <c r="C13006" s="933"/>
      <c r="D13006" s="933"/>
      <c r="E13006" s="19"/>
      <c r="I13006" s="100"/>
      <c r="M13006" s="100"/>
      <c r="Q13006" s="99"/>
      <c r="R13006" s="340"/>
      <c r="S13006" s="119"/>
      <c r="T13006" s="123"/>
      <c r="U13006" s="119"/>
      <c r="V13006" s="99"/>
      <c r="W13006" s="127"/>
      <c r="X13006" s="99"/>
      <c r="Y13006" s="127"/>
    </row>
    <row r="13007" spans="3:25" ht="19" hidden="1">
      <c r="C13007" s="933"/>
      <c r="D13007" s="933"/>
      <c r="E13007" s="19"/>
      <c r="I13007" s="100"/>
      <c r="M13007" s="100"/>
      <c r="Q13007" s="99"/>
      <c r="R13007" s="340"/>
      <c r="S13007" s="119"/>
      <c r="T13007" s="123"/>
      <c r="U13007" s="119"/>
      <c r="V13007" s="99"/>
      <c r="W13007" s="127"/>
      <c r="X13007" s="99"/>
      <c r="Y13007" s="127"/>
    </row>
    <row r="13008" spans="3:25" ht="19" hidden="1">
      <c r="C13008" s="933"/>
      <c r="D13008" s="933"/>
      <c r="E13008" s="19"/>
      <c r="I13008" s="100"/>
      <c r="M13008" s="100"/>
      <c r="Q13008" s="99"/>
      <c r="R13008" s="340"/>
      <c r="S13008" s="119"/>
      <c r="T13008" s="123"/>
      <c r="U13008" s="119"/>
      <c r="V13008" s="99"/>
      <c r="W13008" s="127"/>
      <c r="X13008" s="99"/>
      <c r="Y13008" s="127"/>
    </row>
    <row r="13009" spans="3:25" ht="19" hidden="1">
      <c r="C13009" s="933"/>
      <c r="D13009" s="933"/>
      <c r="E13009" s="19"/>
      <c r="I13009" s="100"/>
      <c r="M13009" s="100"/>
      <c r="Q13009" s="99"/>
      <c r="R13009" s="340"/>
      <c r="S13009" s="119"/>
      <c r="T13009" s="123"/>
      <c r="U13009" s="119"/>
      <c r="V13009" s="99"/>
      <c r="W13009" s="127"/>
      <c r="X13009" s="99"/>
      <c r="Y13009" s="127"/>
    </row>
    <row r="13010" spans="3:25" ht="19" hidden="1">
      <c r="C13010" s="933"/>
      <c r="D13010" s="933"/>
      <c r="E13010" s="19"/>
      <c r="I13010" s="100"/>
      <c r="M13010" s="100"/>
      <c r="Q13010" s="99"/>
      <c r="R13010" s="340"/>
      <c r="S13010" s="119"/>
      <c r="T13010" s="123"/>
      <c r="U13010" s="119"/>
      <c r="V13010" s="99"/>
      <c r="W13010" s="127"/>
      <c r="X13010" s="99"/>
      <c r="Y13010" s="127"/>
    </row>
    <row r="13011" spans="3:25" ht="19" hidden="1">
      <c r="C13011" s="933"/>
      <c r="D13011" s="933"/>
      <c r="E13011" s="19"/>
      <c r="I13011" s="100"/>
      <c r="M13011" s="100"/>
      <c r="Q13011" s="99"/>
      <c r="R13011" s="340"/>
      <c r="S13011" s="119"/>
      <c r="T13011" s="123"/>
      <c r="U13011" s="119"/>
      <c r="V13011" s="99"/>
      <c r="W13011" s="127"/>
      <c r="X13011" s="99"/>
      <c r="Y13011" s="127"/>
    </row>
    <row r="13012" spans="3:25" ht="19" hidden="1">
      <c r="C13012" s="933"/>
      <c r="D13012" s="933"/>
      <c r="E13012" s="19"/>
      <c r="I13012" s="100"/>
      <c r="M13012" s="100"/>
      <c r="Q13012" s="99"/>
      <c r="R13012" s="340"/>
      <c r="S13012" s="119"/>
      <c r="T13012" s="123"/>
      <c r="U13012" s="119"/>
      <c r="V13012" s="99"/>
      <c r="W13012" s="127"/>
      <c r="X13012" s="99"/>
      <c r="Y13012" s="127"/>
    </row>
    <row r="13013" spans="3:25" ht="19" hidden="1">
      <c r="C13013" s="933"/>
      <c r="D13013" s="933"/>
      <c r="E13013" s="19"/>
      <c r="I13013" s="100"/>
      <c r="M13013" s="100"/>
      <c r="Q13013" s="99"/>
      <c r="R13013" s="340"/>
      <c r="S13013" s="119"/>
      <c r="T13013" s="123"/>
      <c r="U13013" s="119"/>
      <c r="V13013" s="99"/>
      <c r="W13013" s="127"/>
      <c r="X13013" s="99"/>
      <c r="Y13013" s="127"/>
    </row>
    <row r="13014" spans="3:25" ht="19" hidden="1">
      <c r="C13014" s="933"/>
      <c r="D13014" s="933"/>
      <c r="E13014" s="19"/>
      <c r="I13014" s="100"/>
      <c r="M13014" s="100"/>
      <c r="Q13014" s="99"/>
      <c r="R13014" s="340"/>
      <c r="S13014" s="119"/>
      <c r="T13014" s="123"/>
      <c r="U13014" s="119"/>
      <c r="V13014" s="99"/>
      <c r="W13014" s="127"/>
      <c r="X13014" s="99"/>
      <c r="Y13014" s="127"/>
    </row>
    <row r="13015" spans="3:25" ht="19" hidden="1">
      <c r="C13015" s="933"/>
      <c r="D13015" s="933"/>
      <c r="E13015" s="19"/>
      <c r="I13015" s="100"/>
      <c r="M13015" s="100"/>
      <c r="Q13015" s="99"/>
      <c r="R13015" s="340"/>
      <c r="S13015" s="119"/>
      <c r="T13015" s="123"/>
      <c r="U13015" s="119"/>
      <c r="V13015" s="99"/>
      <c r="W13015" s="127"/>
      <c r="X13015" s="99"/>
      <c r="Y13015" s="127"/>
    </row>
    <row r="13016" spans="3:25" ht="19" hidden="1">
      <c r="C13016" s="933"/>
      <c r="D13016" s="933"/>
      <c r="E13016" s="19"/>
      <c r="I13016" s="100"/>
      <c r="M13016" s="100"/>
      <c r="Q13016" s="99"/>
      <c r="R13016" s="340"/>
      <c r="S13016" s="119"/>
      <c r="T13016" s="123"/>
      <c r="U13016" s="119"/>
      <c r="V13016" s="99"/>
      <c r="W13016" s="127"/>
      <c r="X13016" s="99"/>
      <c r="Y13016" s="127"/>
    </row>
    <row r="13017" spans="3:25" ht="19" hidden="1">
      <c r="C13017" s="933"/>
      <c r="D13017" s="933"/>
      <c r="E13017" s="19"/>
      <c r="I13017" s="100"/>
      <c r="M13017" s="100"/>
      <c r="Q13017" s="99"/>
      <c r="R13017" s="340"/>
      <c r="S13017" s="119"/>
      <c r="T13017" s="123"/>
      <c r="U13017" s="119"/>
      <c r="V13017" s="99"/>
      <c r="W13017" s="127"/>
      <c r="X13017" s="99"/>
      <c r="Y13017" s="127"/>
    </row>
    <row r="13018" spans="3:25" ht="19" hidden="1">
      <c r="C13018" s="933"/>
      <c r="D13018" s="933"/>
      <c r="E13018" s="19"/>
      <c r="I13018" s="100"/>
      <c r="M13018" s="100"/>
      <c r="Q13018" s="99"/>
      <c r="R13018" s="340"/>
      <c r="S13018" s="119"/>
      <c r="T13018" s="123"/>
      <c r="U13018" s="119"/>
      <c r="V13018" s="99"/>
      <c r="W13018" s="127"/>
      <c r="X13018" s="99"/>
      <c r="Y13018" s="127"/>
    </row>
    <row r="13019" spans="3:25" ht="19" hidden="1">
      <c r="C13019" s="933"/>
      <c r="D13019" s="933"/>
      <c r="E13019" s="19"/>
      <c r="I13019" s="100"/>
      <c r="M13019" s="100"/>
      <c r="Q13019" s="99"/>
      <c r="R13019" s="340"/>
      <c r="S13019" s="119"/>
      <c r="T13019" s="123"/>
      <c r="U13019" s="119"/>
      <c r="V13019" s="99"/>
      <c r="W13019" s="127"/>
      <c r="X13019" s="99"/>
      <c r="Y13019" s="127"/>
    </row>
    <row r="13020" spans="3:25" ht="19" hidden="1">
      <c r="C13020" s="933"/>
      <c r="D13020" s="933"/>
      <c r="E13020" s="19"/>
      <c r="I13020" s="100"/>
      <c r="M13020" s="100"/>
      <c r="Q13020" s="99"/>
      <c r="R13020" s="340"/>
      <c r="S13020" s="119"/>
      <c r="T13020" s="123"/>
      <c r="U13020" s="119"/>
      <c r="V13020" s="99"/>
      <c r="W13020" s="127"/>
      <c r="X13020" s="99"/>
      <c r="Y13020" s="127"/>
    </row>
    <row r="13021" spans="3:25" ht="19" hidden="1">
      <c r="C13021" s="933"/>
      <c r="D13021" s="933"/>
      <c r="E13021" s="19"/>
      <c r="I13021" s="100"/>
      <c r="M13021" s="100"/>
      <c r="Q13021" s="99"/>
      <c r="R13021" s="340"/>
      <c r="S13021" s="119"/>
      <c r="T13021" s="123"/>
      <c r="U13021" s="119"/>
      <c r="V13021" s="99"/>
      <c r="W13021" s="127"/>
      <c r="X13021" s="99"/>
      <c r="Y13021" s="127"/>
    </row>
    <row r="13022" spans="3:25" ht="19" hidden="1">
      <c r="C13022" s="933"/>
      <c r="D13022" s="933"/>
      <c r="E13022" s="19"/>
      <c r="I13022" s="100"/>
      <c r="M13022" s="100"/>
      <c r="Q13022" s="99"/>
      <c r="R13022" s="340"/>
      <c r="S13022" s="119"/>
      <c r="T13022" s="123"/>
      <c r="U13022" s="119"/>
      <c r="V13022" s="99"/>
      <c r="W13022" s="127"/>
      <c r="X13022" s="99"/>
      <c r="Y13022" s="127"/>
    </row>
    <row r="13023" spans="3:25" ht="19" hidden="1">
      <c r="C13023" s="933"/>
      <c r="D13023" s="933"/>
      <c r="E13023" s="19"/>
      <c r="I13023" s="100"/>
      <c r="M13023" s="100"/>
      <c r="Q13023" s="99"/>
      <c r="R13023" s="340"/>
      <c r="S13023" s="119"/>
      <c r="T13023" s="123"/>
      <c r="U13023" s="119"/>
      <c r="V13023" s="99"/>
      <c r="W13023" s="127"/>
      <c r="X13023" s="99"/>
      <c r="Y13023" s="127"/>
    </row>
    <row r="13024" spans="3:25" ht="19" hidden="1">
      <c r="C13024" s="933"/>
      <c r="D13024" s="933"/>
      <c r="E13024" s="19"/>
      <c r="I13024" s="100"/>
      <c r="M13024" s="100"/>
      <c r="Q13024" s="99"/>
      <c r="R13024" s="340"/>
      <c r="S13024" s="119"/>
      <c r="T13024" s="123"/>
      <c r="U13024" s="119"/>
      <c r="V13024" s="99"/>
      <c r="W13024" s="127"/>
      <c r="X13024" s="99"/>
      <c r="Y13024" s="127"/>
    </row>
    <row r="13025" spans="3:25" ht="19" hidden="1">
      <c r="C13025" s="933"/>
      <c r="D13025" s="933"/>
      <c r="E13025" s="19"/>
      <c r="I13025" s="100"/>
      <c r="M13025" s="100"/>
      <c r="Q13025" s="99"/>
      <c r="R13025" s="340"/>
      <c r="S13025" s="119"/>
      <c r="T13025" s="123"/>
      <c r="U13025" s="119"/>
      <c r="V13025" s="99"/>
      <c r="W13025" s="127"/>
      <c r="X13025" s="99"/>
      <c r="Y13025" s="127"/>
    </row>
    <row r="13026" spans="3:25" ht="19" hidden="1">
      <c r="C13026" s="933"/>
      <c r="D13026" s="933"/>
      <c r="E13026" s="19"/>
      <c r="I13026" s="100"/>
      <c r="M13026" s="100"/>
      <c r="Q13026" s="99"/>
      <c r="R13026" s="340"/>
      <c r="S13026" s="119"/>
      <c r="T13026" s="123"/>
      <c r="U13026" s="119"/>
      <c r="V13026" s="99"/>
      <c r="W13026" s="127"/>
      <c r="X13026" s="99"/>
      <c r="Y13026" s="127"/>
    </row>
    <row r="13027" spans="3:25" ht="19" hidden="1">
      <c r="C13027" s="933"/>
      <c r="D13027" s="933"/>
      <c r="E13027" s="19"/>
      <c r="I13027" s="100"/>
      <c r="M13027" s="100"/>
      <c r="Q13027" s="99"/>
      <c r="R13027" s="340"/>
      <c r="S13027" s="119"/>
      <c r="T13027" s="123"/>
      <c r="U13027" s="119"/>
      <c r="V13027" s="99"/>
      <c r="W13027" s="127"/>
      <c r="X13027" s="99"/>
      <c r="Y13027" s="127"/>
    </row>
    <row r="13028" spans="3:25" ht="19" hidden="1">
      <c r="C13028" s="933"/>
      <c r="D13028" s="933"/>
      <c r="E13028" s="19"/>
      <c r="I13028" s="100"/>
      <c r="M13028" s="100"/>
      <c r="Q13028" s="99"/>
      <c r="R13028" s="340"/>
      <c r="S13028" s="119"/>
      <c r="T13028" s="123"/>
      <c r="U13028" s="119"/>
      <c r="V13028" s="99"/>
      <c r="W13028" s="127"/>
      <c r="X13028" s="99"/>
      <c r="Y13028" s="127"/>
    </row>
    <row r="13029" spans="3:25" ht="19" hidden="1">
      <c r="C13029" s="933"/>
      <c r="D13029" s="933"/>
      <c r="E13029" s="19"/>
      <c r="I13029" s="100"/>
      <c r="M13029" s="100"/>
      <c r="Q13029" s="99"/>
      <c r="R13029" s="340"/>
      <c r="S13029" s="119"/>
      <c r="T13029" s="123"/>
      <c r="U13029" s="119"/>
      <c r="V13029" s="99"/>
      <c r="W13029" s="127"/>
      <c r="X13029" s="99"/>
      <c r="Y13029" s="127"/>
    </row>
    <row r="13030" spans="3:25" ht="19" hidden="1">
      <c r="C13030" s="933"/>
      <c r="D13030" s="933"/>
      <c r="E13030" s="19"/>
      <c r="I13030" s="100"/>
      <c r="M13030" s="100"/>
      <c r="Q13030" s="99"/>
      <c r="R13030" s="340"/>
      <c r="S13030" s="119"/>
      <c r="T13030" s="123"/>
      <c r="U13030" s="119"/>
      <c r="V13030" s="99"/>
      <c r="W13030" s="127"/>
      <c r="X13030" s="99"/>
      <c r="Y13030" s="127"/>
    </row>
    <row r="13031" spans="3:25" ht="19" hidden="1">
      <c r="C13031" s="933"/>
      <c r="D13031" s="933"/>
      <c r="E13031" s="19"/>
      <c r="I13031" s="100"/>
      <c r="M13031" s="100"/>
      <c r="Q13031" s="99"/>
      <c r="R13031" s="340"/>
      <c r="S13031" s="119"/>
      <c r="T13031" s="123"/>
      <c r="U13031" s="119"/>
      <c r="V13031" s="99"/>
      <c r="W13031" s="127"/>
      <c r="X13031" s="99"/>
      <c r="Y13031" s="127"/>
    </row>
    <row r="13032" spans="3:25" ht="19" hidden="1">
      <c r="C13032" s="933"/>
      <c r="D13032" s="933"/>
      <c r="E13032" s="19"/>
      <c r="I13032" s="100"/>
      <c r="M13032" s="100"/>
      <c r="Q13032" s="99"/>
      <c r="R13032" s="340"/>
      <c r="S13032" s="119"/>
      <c r="T13032" s="123"/>
      <c r="U13032" s="119"/>
      <c r="V13032" s="99"/>
      <c r="W13032" s="127"/>
      <c r="X13032" s="99"/>
      <c r="Y13032" s="127"/>
    </row>
    <row r="13033" spans="3:25" ht="19" hidden="1">
      <c r="C13033" s="933"/>
      <c r="D13033" s="933"/>
      <c r="E13033" s="19"/>
      <c r="I13033" s="100"/>
      <c r="M13033" s="100"/>
      <c r="Q13033" s="99"/>
      <c r="R13033" s="340"/>
      <c r="S13033" s="119"/>
      <c r="T13033" s="123"/>
      <c r="U13033" s="119"/>
      <c r="V13033" s="99"/>
      <c r="W13033" s="127"/>
      <c r="X13033" s="99"/>
      <c r="Y13033" s="127"/>
    </row>
    <row r="13034" spans="3:25" ht="19" hidden="1">
      <c r="C13034" s="933"/>
      <c r="D13034" s="933"/>
      <c r="E13034" s="19"/>
      <c r="I13034" s="100"/>
      <c r="M13034" s="100"/>
      <c r="Q13034" s="99"/>
      <c r="R13034" s="340"/>
      <c r="S13034" s="119"/>
      <c r="T13034" s="123"/>
      <c r="U13034" s="119"/>
      <c r="V13034" s="99"/>
      <c r="W13034" s="127"/>
      <c r="X13034" s="99"/>
      <c r="Y13034" s="127"/>
    </row>
    <row r="13035" spans="3:25" ht="19" hidden="1">
      <c r="C13035" s="933"/>
      <c r="D13035" s="933"/>
      <c r="E13035" s="19"/>
      <c r="I13035" s="100"/>
      <c r="M13035" s="100"/>
      <c r="Q13035" s="99"/>
      <c r="R13035" s="340"/>
      <c r="S13035" s="119"/>
      <c r="T13035" s="123"/>
      <c r="U13035" s="119"/>
      <c r="V13035" s="99"/>
      <c r="W13035" s="127"/>
      <c r="X13035" s="99"/>
      <c r="Y13035" s="127"/>
    </row>
    <row r="13036" spans="3:25" ht="19" hidden="1">
      <c r="C13036" s="933"/>
      <c r="D13036" s="933"/>
      <c r="E13036" s="19"/>
      <c r="I13036" s="100"/>
      <c r="M13036" s="100"/>
      <c r="Q13036" s="99"/>
      <c r="R13036" s="340"/>
      <c r="S13036" s="119"/>
      <c r="T13036" s="123"/>
      <c r="U13036" s="119"/>
      <c r="V13036" s="99"/>
      <c r="W13036" s="127"/>
      <c r="X13036" s="99"/>
      <c r="Y13036" s="127"/>
    </row>
    <row r="13037" spans="3:25" ht="19" hidden="1">
      <c r="C13037" s="933"/>
      <c r="D13037" s="933"/>
      <c r="E13037" s="19"/>
      <c r="I13037" s="100"/>
      <c r="M13037" s="100"/>
      <c r="Q13037" s="99"/>
      <c r="R13037" s="340"/>
      <c r="S13037" s="119"/>
      <c r="T13037" s="123"/>
      <c r="U13037" s="119"/>
      <c r="V13037" s="99"/>
      <c r="W13037" s="127"/>
      <c r="X13037" s="99"/>
      <c r="Y13037" s="127"/>
    </row>
    <row r="13038" spans="3:25" ht="19" hidden="1">
      <c r="C13038" s="933"/>
      <c r="D13038" s="933"/>
      <c r="E13038" s="19"/>
      <c r="I13038" s="100"/>
      <c r="M13038" s="100"/>
      <c r="Q13038" s="99"/>
      <c r="R13038" s="340"/>
      <c r="S13038" s="119"/>
      <c r="T13038" s="123"/>
      <c r="U13038" s="119"/>
      <c r="V13038" s="99"/>
      <c r="W13038" s="127"/>
      <c r="X13038" s="99"/>
      <c r="Y13038" s="127"/>
    </row>
    <row r="13039" spans="3:25" ht="19" hidden="1">
      <c r="C13039" s="933"/>
      <c r="D13039" s="933"/>
      <c r="E13039" s="19"/>
      <c r="I13039" s="100"/>
      <c r="M13039" s="100"/>
      <c r="Q13039" s="99"/>
      <c r="R13039" s="340"/>
      <c r="S13039" s="119"/>
      <c r="T13039" s="123"/>
      <c r="U13039" s="119"/>
      <c r="V13039" s="99"/>
      <c r="W13039" s="127"/>
      <c r="X13039" s="99"/>
      <c r="Y13039" s="127"/>
    </row>
    <row r="13040" spans="3:25" ht="19" hidden="1">
      <c r="C13040" s="933"/>
      <c r="D13040" s="933"/>
      <c r="E13040" s="19"/>
      <c r="I13040" s="100"/>
      <c r="M13040" s="100"/>
      <c r="Q13040" s="99"/>
      <c r="R13040" s="340"/>
      <c r="S13040" s="119"/>
      <c r="T13040" s="123"/>
      <c r="U13040" s="119"/>
      <c r="V13040" s="99"/>
      <c r="W13040" s="127"/>
      <c r="X13040" s="99"/>
      <c r="Y13040" s="127"/>
    </row>
    <row r="13041" spans="3:25" ht="19" hidden="1">
      <c r="C13041" s="933"/>
      <c r="D13041" s="933"/>
      <c r="E13041" s="19"/>
      <c r="I13041" s="100"/>
      <c r="M13041" s="100"/>
      <c r="Q13041" s="99"/>
      <c r="R13041" s="340"/>
      <c r="S13041" s="119"/>
      <c r="T13041" s="123"/>
      <c r="U13041" s="119"/>
      <c r="V13041" s="99"/>
      <c r="W13041" s="127"/>
      <c r="X13041" s="99"/>
      <c r="Y13041" s="127"/>
    </row>
    <row r="13042" spans="3:25" ht="19" hidden="1">
      <c r="C13042" s="933"/>
      <c r="D13042" s="933"/>
      <c r="E13042" s="19"/>
      <c r="I13042" s="100"/>
      <c r="M13042" s="100"/>
      <c r="Q13042" s="99"/>
      <c r="R13042" s="340"/>
      <c r="S13042" s="119"/>
      <c r="T13042" s="123"/>
      <c r="U13042" s="119"/>
      <c r="V13042" s="99"/>
      <c r="W13042" s="127"/>
      <c r="X13042" s="99"/>
      <c r="Y13042" s="127"/>
    </row>
    <row r="13043" spans="3:25" ht="19" hidden="1">
      <c r="C13043" s="933"/>
      <c r="D13043" s="933"/>
      <c r="E13043" s="19"/>
      <c r="I13043" s="100"/>
      <c r="M13043" s="100"/>
      <c r="Q13043" s="99"/>
      <c r="R13043" s="340"/>
      <c r="S13043" s="119"/>
      <c r="T13043" s="123"/>
      <c r="U13043" s="119"/>
      <c r="V13043" s="99"/>
      <c r="W13043" s="127"/>
      <c r="X13043" s="99"/>
      <c r="Y13043" s="127"/>
    </row>
    <row r="13044" spans="3:25" ht="19" hidden="1">
      <c r="C13044" s="933"/>
      <c r="D13044" s="933"/>
      <c r="E13044" s="19"/>
      <c r="I13044" s="100"/>
      <c r="M13044" s="100"/>
      <c r="Q13044" s="99"/>
      <c r="R13044" s="340"/>
      <c r="S13044" s="119"/>
      <c r="T13044" s="123"/>
      <c r="U13044" s="119"/>
      <c r="V13044" s="99"/>
      <c r="W13044" s="127"/>
      <c r="X13044" s="99"/>
      <c r="Y13044" s="127"/>
    </row>
    <row r="13045" spans="3:25" ht="19" hidden="1">
      <c r="C13045" s="933"/>
      <c r="D13045" s="933"/>
      <c r="E13045" s="19"/>
      <c r="I13045" s="100"/>
      <c r="M13045" s="100"/>
      <c r="Q13045" s="99"/>
      <c r="R13045" s="340"/>
      <c r="S13045" s="119"/>
      <c r="T13045" s="123"/>
      <c r="U13045" s="119"/>
      <c r="V13045" s="99"/>
      <c r="W13045" s="127"/>
      <c r="X13045" s="99"/>
      <c r="Y13045" s="127"/>
    </row>
    <row r="13046" spans="3:25" ht="19" hidden="1">
      <c r="C13046" s="933"/>
      <c r="D13046" s="933"/>
      <c r="E13046" s="19"/>
      <c r="I13046" s="100"/>
      <c r="M13046" s="100"/>
      <c r="Q13046" s="99"/>
      <c r="R13046" s="340"/>
      <c r="S13046" s="119"/>
      <c r="T13046" s="123"/>
      <c r="U13046" s="119"/>
      <c r="V13046" s="99"/>
      <c r="W13046" s="127"/>
      <c r="X13046" s="99"/>
      <c r="Y13046" s="127"/>
    </row>
    <row r="13047" spans="3:25" ht="19" hidden="1">
      <c r="C13047" s="933"/>
      <c r="D13047" s="933"/>
      <c r="E13047" s="19"/>
      <c r="I13047" s="100"/>
      <c r="M13047" s="100"/>
      <c r="Q13047" s="99"/>
      <c r="R13047" s="340"/>
      <c r="S13047" s="119"/>
      <c r="T13047" s="123"/>
      <c r="U13047" s="119"/>
      <c r="V13047" s="99"/>
      <c r="W13047" s="127"/>
      <c r="X13047" s="99"/>
      <c r="Y13047" s="127"/>
    </row>
    <row r="13048" spans="3:25" ht="19" hidden="1">
      <c r="C13048" s="933"/>
      <c r="D13048" s="933"/>
      <c r="E13048" s="19"/>
      <c r="I13048" s="100"/>
      <c r="M13048" s="100"/>
      <c r="Q13048" s="99"/>
      <c r="R13048" s="340"/>
      <c r="S13048" s="119"/>
      <c r="T13048" s="123"/>
      <c r="U13048" s="119"/>
      <c r="V13048" s="99"/>
      <c r="W13048" s="127"/>
      <c r="X13048" s="99"/>
      <c r="Y13048" s="127"/>
    </row>
    <row r="13049" spans="3:25" ht="19" hidden="1">
      <c r="C13049" s="933"/>
      <c r="D13049" s="933"/>
      <c r="E13049" s="19"/>
      <c r="I13049" s="100"/>
      <c r="M13049" s="100"/>
      <c r="Q13049" s="99"/>
      <c r="R13049" s="340"/>
      <c r="S13049" s="119"/>
      <c r="T13049" s="123"/>
      <c r="U13049" s="119"/>
      <c r="V13049" s="99"/>
      <c r="W13049" s="127"/>
      <c r="X13049" s="99"/>
      <c r="Y13049" s="127"/>
    </row>
    <row r="13050" spans="3:25" ht="19" hidden="1">
      <c r="C13050" s="933"/>
      <c r="D13050" s="933"/>
      <c r="E13050" s="19"/>
      <c r="I13050" s="100"/>
      <c r="M13050" s="100"/>
      <c r="Q13050" s="99"/>
      <c r="R13050" s="340"/>
      <c r="S13050" s="119"/>
      <c r="T13050" s="123"/>
      <c r="U13050" s="119"/>
      <c r="V13050" s="99"/>
      <c r="W13050" s="127"/>
      <c r="X13050" s="99"/>
      <c r="Y13050" s="127"/>
    </row>
    <row r="13051" spans="3:25" ht="19" hidden="1">
      <c r="C13051" s="933"/>
      <c r="D13051" s="933"/>
      <c r="E13051" s="19"/>
      <c r="I13051" s="100"/>
      <c r="M13051" s="100"/>
      <c r="Q13051" s="99"/>
      <c r="R13051" s="340"/>
      <c r="S13051" s="119"/>
      <c r="T13051" s="123"/>
      <c r="U13051" s="119"/>
      <c r="V13051" s="99"/>
      <c r="W13051" s="127"/>
      <c r="X13051" s="99"/>
      <c r="Y13051" s="127"/>
    </row>
    <row r="13052" spans="3:25" ht="19" hidden="1">
      <c r="C13052" s="933"/>
      <c r="D13052" s="933"/>
      <c r="E13052" s="19"/>
      <c r="I13052" s="100"/>
      <c r="M13052" s="100"/>
      <c r="Q13052" s="99"/>
      <c r="R13052" s="340"/>
      <c r="S13052" s="119"/>
      <c r="T13052" s="123"/>
      <c r="U13052" s="119"/>
      <c r="V13052" s="99"/>
      <c r="W13052" s="127"/>
      <c r="X13052" s="99"/>
      <c r="Y13052" s="127"/>
    </row>
    <row r="13053" spans="3:25" ht="19" hidden="1">
      <c r="C13053" s="933"/>
      <c r="D13053" s="933"/>
      <c r="E13053" s="19"/>
      <c r="I13053" s="100"/>
      <c r="M13053" s="100"/>
      <c r="Q13053" s="99"/>
      <c r="R13053" s="340"/>
      <c r="S13053" s="119"/>
      <c r="T13053" s="123"/>
      <c r="U13053" s="119"/>
      <c r="V13053" s="99"/>
      <c r="W13053" s="127"/>
      <c r="X13053" s="99"/>
      <c r="Y13053" s="127"/>
    </row>
    <row r="13054" spans="3:25" ht="19" hidden="1">
      <c r="C13054" s="933"/>
      <c r="D13054" s="933"/>
      <c r="E13054" s="19"/>
      <c r="I13054" s="100"/>
      <c r="M13054" s="100"/>
      <c r="Q13054" s="99"/>
      <c r="R13054" s="340"/>
      <c r="S13054" s="119"/>
      <c r="T13054" s="123"/>
      <c r="U13054" s="119"/>
      <c r="V13054" s="99"/>
      <c r="W13054" s="127"/>
      <c r="X13054" s="99"/>
      <c r="Y13054" s="127"/>
    </row>
    <row r="13055" spans="3:25" ht="19" hidden="1">
      <c r="C13055" s="933"/>
      <c r="D13055" s="933"/>
      <c r="E13055" s="19"/>
      <c r="I13055" s="100"/>
      <c r="M13055" s="100"/>
      <c r="Q13055" s="99"/>
      <c r="R13055" s="340"/>
      <c r="S13055" s="119"/>
      <c r="T13055" s="123"/>
      <c r="U13055" s="119"/>
      <c r="V13055" s="99"/>
      <c r="W13055" s="127"/>
      <c r="X13055" s="99"/>
      <c r="Y13055" s="127"/>
    </row>
    <row r="13056" spans="3:25" ht="19" hidden="1">
      <c r="C13056" s="933"/>
      <c r="D13056" s="933"/>
      <c r="E13056" s="19"/>
      <c r="I13056" s="100"/>
      <c r="M13056" s="100"/>
      <c r="Q13056" s="99"/>
      <c r="R13056" s="340"/>
      <c r="S13056" s="119"/>
      <c r="T13056" s="123"/>
      <c r="U13056" s="119"/>
      <c r="V13056" s="99"/>
      <c r="W13056" s="127"/>
      <c r="X13056" s="99"/>
      <c r="Y13056" s="127"/>
    </row>
    <row r="13057" spans="3:25" ht="19" hidden="1">
      <c r="C13057" s="933"/>
      <c r="D13057" s="933"/>
      <c r="E13057" s="19"/>
      <c r="I13057" s="100"/>
      <c r="M13057" s="100"/>
      <c r="Q13057" s="99"/>
      <c r="R13057" s="340"/>
      <c r="S13057" s="119"/>
      <c r="T13057" s="123"/>
      <c r="U13057" s="119"/>
      <c r="V13057" s="99"/>
      <c r="W13057" s="127"/>
      <c r="X13057" s="99"/>
      <c r="Y13057" s="127"/>
    </row>
    <row r="13058" spans="3:25" ht="19" hidden="1">
      <c r="C13058" s="933"/>
      <c r="D13058" s="933"/>
      <c r="E13058" s="19"/>
      <c r="I13058" s="100"/>
      <c r="M13058" s="100"/>
      <c r="Q13058" s="99"/>
      <c r="R13058" s="340"/>
      <c r="S13058" s="119"/>
      <c r="T13058" s="123"/>
      <c r="U13058" s="119"/>
      <c r="V13058" s="99"/>
      <c r="W13058" s="127"/>
      <c r="X13058" s="99"/>
      <c r="Y13058" s="127"/>
    </row>
    <row r="13059" spans="3:25" ht="19" hidden="1">
      <c r="C13059" s="933"/>
      <c r="D13059" s="933"/>
      <c r="E13059" s="19"/>
      <c r="I13059" s="100"/>
      <c r="M13059" s="100"/>
      <c r="Q13059" s="99"/>
      <c r="R13059" s="340"/>
      <c r="S13059" s="119"/>
      <c r="T13059" s="123"/>
      <c r="U13059" s="119"/>
      <c r="V13059" s="99"/>
      <c r="W13059" s="127"/>
      <c r="X13059" s="99"/>
      <c r="Y13059" s="127"/>
    </row>
    <row r="13060" spans="3:25" ht="19" hidden="1">
      <c r="C13060" s="933"/>
      <c r="D13060" s="933"/>
      <c r="E13060" s="19"/>
      <c r="I13060" s="100"/>
      <c r="M13060" s="100"/>
      <c r="Q13060" s="99"/>
      <c r="R13060" s="340"/>
      <c r="S13060" s="119"/>
      <c r="T13060" s="123"/>
      <c r="U13060" s="119"/>
      <c r="V13060" s="99"/>
      <c r="W13060" s="127"/>
      <c r="X13060" s="99"/>
      <c r="Y13060" s="127"/>
    </row>
    <row r="13061" spans="3:25" ht="19" hidden="1">
      <c r="C13061" s="933"/>
      <c r="D13061" s="933"/>
      <c r="E13061" s="19"/>
      <c r="I13061" s="100"/>
      <c r="M13061" s="100"/>
      <c r="Q13061" s="99"/>
      <c r="R13061" s="340"/>
      <c r="S13061" s="119"/>
      <c r="T13061" s="123"/>
      <c r="U13061" s="119"/>
      <c r="V13061" s="99"/>
      <c r="W13061" s="127"/>
      <c r="X13061" s="99"/>
      <c r="Y13061" s="127"/>
    </row>
    <row r="13062" spans="3:25" ht="19" hidden="1">
      <c r="C13062" s="933"/>
      <c r="D13062" s="933"/>
      <c r="E13062" s="19"/>
      <c r="I13062" s="100"/>
      <c r="M13062" s="100"/>
      <c r="Q13062" s="99"/>
      <c r="R13062" s="340"/>
      <c r="S13062" s="119"/>
      <c r="T13062" s="123"/>
      <c r="U13062" s="119"/>
      <c r="V13062" s="99"/>
      <c r="W13062" s="127"/>
      <c r="X13062" s="99"/>
      <c r="Y13062" s="127"/>
    </row>
    <row r="13063" spans="3:25" ht="19" hidden="1">
      <c r="C13063" s="933"/>
      <c r="D13063" s="933"/>
      <c r="E13063" s="19"/>
      <c r="I13063" s="100"/>
      <c r="M13063" s="100"/>
      <c r="Q13063" s="99"/>
      <c r="R13063" s="340"/>
      <c r="S13063" s="119"/>
      <c r="T13063" s="123"/>
      <c r="U13063" s="119"/>
      <c r="V13063" s="99"/>
      <c r="W13063" s="127"/>
      <c r="X13063" s="99"/>
      <c r="Y13063" s="127"/>
    </row>
    <row r="13064" spans="3:25" ht="19" hidden="1">
      <c r="C13064" s="933"/>
      <c r="D13064" s="933"/>
      <c r="E13064" s="19"/>
      <c r="I13064" s="100"/>
      <c r="M13064" s="100"/>
      <c r="Q13064" s="99"/>
      <c r="R13064" s="340"/>
      <c r="S13064" s="119"/>
      <c r="T13064" s="123"/>
      <c r="U13064" s="119"/>
      <c r="V13064" s="99"/>
      <c r="W13064" s="127"/>
      <c r="X13064" s="99"/>
      <c r="Y13064" s="127"/>
    </row>
    <row r="13065" spans="3:25" ht="19" hidden="1">
      <c r="C13065" s="933"/>
      <c r="D13065" s="933"/>
      <c r="E13065" s="19"/>
      <c r="I13065" s="100"/>
      <c r="M13065" s="100"/>
      <c r="Q13065" s="99"/>
      <c r="R13065" s="340"/>
      <c r="S13065" s="119"/>
      <c r="T13065" s="123"/>
      <c r="U13065" s="119"/>
      <c r="V13065" s="99"/>
      <c r="W13065" s="127"/>
      <c r="X13065" s="99"/>
      <c r="Y13065" s="127"/>
    </row>
    <row r="13066" spans="3:25" ht="19" hidden="1">
      <c r="C13066" s="933"/>
      <c r="D13066" s="933"/>
      <c r="E13066" s="19"/>
      <c r="I13066" s="100"/>
      <c r="M13066" s="100"/>
      <c r="Q13066" s="99"/>
      <c r="R13066" s="340"/>
      <c r="S13066" s="119"/>
      <c r="T13066" s="123"/>
      <c r="U13066" s="119"/>
      <c r="V13066" s="99"/>
      <c r="W13066" s="127"/>
      <c r="X13066" s="99"/>
      <c r="Y13066" s="127"/>
    </row>
    <row r="13067" spans="3:25" ht="19" hidden="1">
      <c r="C13067" s="933"/>
      <c r="D13067" s="933"/>
      <c r="E13067" s="19"/>
      <c r="I13067" s="100"/>
      <c r="M13067" s="100"/>
      <c r="Q13067" s="99"/>
      <c r="R13067" s="340"/>
      <c r="S13067" s="119"/>
      <c r="T13067" s="123"/>
      <c r="U13067" s="119"/>
      <c r="V13067" s="99"/>
      <c r="W13067" s="127"/>
      <c r="X13067" s="99"/>
      <c r="Y13067" s="127"/>
    </row>
    <row r="13068" spans="3:25" ht="19" hidden="1">
      <c r="C13068" s="933"/>
      <c r="D13068" s="933"/>
      <c r="E13068" s="19"/>
      <c r="I13068" s="100"/>
      <c r="M13068" s="100"/>
      <c r="Q13068" s="99"/>
      <c r="R13068" s="340"/>
      <c r="S13068" s="119"/>
      <c r="T13068" s="123"/>
      <c r="U13068" s="119"/>
      <c r="V13068" s="99"/>
      <c r="W13068" s="127"/>
      <c r="X13068" s="99"/>
      <c r="Y13068" s="127"/>
    </row>
    <row r="13069" spans="3:25" ht="19" hidden="1">
      <c r="C13069" s="933"/>
      <c r="D13069" s="933"/>
      <c r="E13069" s="19"/>
      <c r="I13069" s="100"/>
      <c r="M13069" s="100"/>
      <c r="Q13069" s="99"/>
      <c r="R13069" s="340"/>
      <c r="S13069" s="119"/>
      <c r="T13069" s="123"/>
      <c r="U13069" s="119"/>
      <c r="V13069" s="99"/>
      <c r="W13069" s="127"/>
      <c r="X13069" s="99"/>
      <c r="Y13069" s="127"/>
    </row>
    <row r="13070" spans="3:25" ht="19" hidden="1">
      <c r="C13070" s="933"/>
      <c r="D13070" s="933"/>
      <c r="E13070" s="19"/>
      <c r="I13070" s="100"/>
      <c r="M13070" s="100"/>
      <c r="Q13070" s="99"/>
      <c r="R13070" s="340"/>
      <c r="S13070" s="119"/>
      <c r="T13070" s="123"/>
      <c r="U13070" s="119"/>
      <c r="V13070" s="99"/>
      <c r="W13070" s="127"/>
      <c r="X13070" s="99"/>
      <c r="Y13070" s="127"/>
    </row>
    <row r="13071" spans="3:25" ht="19" hidden="1">
      <c r="C13071" s="933"/>
      <c r="D13071" s="933"/>
      <c r="E13071" s="19"/>
      <c r="I13071" s="100"/>
      <c r="M13071" s="100"/>
      <c r="Q13071" s="99"/>
      <c r="R13071" s="340"/>
      <c r="S13071" s="119"/>
      <c r="T13071" s="123"/>
      <c r="U13071" s="119"/>
      <c r="V13071" s="99"/>
      <c r="W13071" s="127"/>
      <c r="X13071" s="99"/>
      <c r="Y13071" s="127"/>
    </row>
    <row r="13072" spans="3:25" ht="19" hidden="1">
      <c r="C13072" s="933"/>
      <c r="D13072" s="933"/>
      <c r="E13072" s="19"/>
      <c r="I13072" s="100"/>
      <c r="M13072" s="100"/>
      <c r="Q13072" s="99"/>
      <c r="R13072" s="340"/>
      <c r="S13072" s="119"/>
      <c r="T13072" s="123"/>
      <c r="U13072" s="119"/>
      <c r="V13072" s="99"/>
      <c r="W13072" s="127"/>
      <c r="X13072" s="99"/>
      <c r="Y13072" s="127"/>
    </row>
    <row r="13073" spans="3:25" ht="19" hidden="1">
      <c r="C13073" s="933"/>
      <c r="D13073" s="933"/>
      <c r="E13073" s="19"/>
      <c r="I13073" s="100"/>
      <c r="M13073" s="100"/>
      <c r="Q13073" s="99"/>
      <c r="R13073" s="340"/>
      <c r="S13073" s="119"/>
      <c r="T13073" s="123"/>
      <c r="U13073" s="119"/>
      <c r="V13073" s="99"/>
      <c r="W13073" s="127"/>
      <c r="X13073" s="99"/>
      <c r="Y13073" s="127"/>
    </row>
    <row r="13074" spans="3:25" ht="19" hidden="1">
      <c r="C13074" s="933"/>
      <c r="D13074" s="933"/>
      <c r="E13074" s="19"/>
      <c r="I13074" s="100"/>
      <c r="M13074" s="100"/>
      <c r="Q13074" s="99"/>
      <c r="R13074" s="340"/>
      <c r="S13074" s="119"/>
      <c r="T13074" s="123"/>
      <c r="U13074" s="119"/>
      <c r="V13074" s="99"/>
      <c r="W13074" s="127"/>
      <c r="X13074" s="99"/>
      <c r="Y13074" s="127"/>
    </row>
    <row r="13075" spans="3:25" ht="19" hidden="1">
      <c r="C13075" s="933"/>
      <c r="D13075" s="933"/>
      <c r="E13075" s="19"/>
      <c r="I13075" s="100"/>
      <c r="M13075" s="100"/>
      <c r="Q13075" s="99"/>
      <c r="R13075" s="340"/>
      <c r="S13075" s="119"/>
      <c r="T13075" s="123"/>
      <c r="U13075" s="119"/>
      <c r="V13075" s="99"/>
      <c r="W13075" s="127"/>
      <c r="X13075" s="99"/>
      <c r="Y13075" s="127"/>
    </row>
    <row r="13076" spans="3:25" ht="19" hidden="1">
      <c r="C13076" s="933"/>
      <c r="D13076" s="933"/>
      <c r="E13076" s="19"/>
      <c r="I13076" s="100"/>
      <c r="M13076" s="100"/>
      <c r="Q13076" s="99"/>
      <c r="R13076" s="340"/>
      <c r="S13076" s="119"/>
      <c r="T13076" s="123"/>
      <c r="U13076" s="119"/>
      <c r="V13076" s="99"/>
      <c r="W13076" s="127"/>
      <c r="X13076" s="99"/>
      <c r="Y13076" s="127"/>
    </row>
    <row r="13077" spans="3:25" ht="19" hidden="1">
      <c r="C13077" s="933"/>
      <c r="D13077" s="933"/>
      <c r="E13077" s="19"/>
      <c r="I13077" s="100"/>
      <c r="M13077" s="100"/>
      <c r="Q13077" s="99"/>
      <c r="R13077" s="340"/>
      <c r="S13077" s="119"/>
      <c r="T13077" s="123"/>
      <c r="U13077" s="119"/>
      <c r="V13077" s="99"/>
      <c r="W13077" s="127"/>
      <c r="X13077" s="99"/>
      <c r="Y13077" s="127"/>
    </row>
    <row r="13078" spans="3:25" ht="19" hidden="1">
      <c r="C13078" s="933"/>
      <c r="D13078" s="933"/>
      <c r="E13078" s="19"/>
      <c r="I13078" s="100"/>
      <c r="M13078" s="100"/>
      <c r="Q13078" s="99"/>
      <c r="R13078" s="340"/>
      <c r="S13078" s="119"/>
      <c r="T13078" s="123"/>
      <c r="U13078" s="119"/>
      <c r="V13078" s="99"/>
      <c r="W13078" s="127"/>
      <c r="X13078" s="99"/>
      <c r="Y13078" s="127"/>
    </row>
    <row r="13079" spans="3:25" ht="19" hidden="1">
      <c r="C13079" s="933"/>
      <c r="D13079" s="933"/>
      <c r="E13079" s="19"/>
      <c r="I13079" s="100"/>
      <c r="M13079" s="100"/>
      <c r="Q13079" s="99"/>
      <c r="R13079" s="340"/>
      <c r="S13079" s="119"/>
      <c r="T13079" s="123"/>
      <c r="U13079" s="119"/>
      <c r="V13079" s="99"/>
      <c r="W13079" s="127"/>
      <c r="X13079" s="99"/>
      <c r="Y13079" s="127"/>
    </row>
    <row r="13080" spans="3:25" ht="19" hidden="1">
      <c r="C13080" s="933"/>
      <c r="D13080" s="933"/>
      <c r="E13080" s="19"/>
      <c r="I13080" s="100"/>
      <c r="M13080" s="100"/>
      <c r="Q13080" s="99"/>
      <c r="R13080" s="340"/>
      <c r="S13080" s="119"/>
      <c r="T13080" s="123"/>
      <c r="U13080" s="119"/>
      <c r="V13080" s="99"/>
      <c r="W13080" s="127"/>
      <c r="X13080" s="99"/>
      <c r="Y13080" s="127"/>
    </row>
    <row r="13081" spans="3:25" ht="19" hidden="1">
      <c r="C13081" s="933"/>
      <c r="D13081" s="933"/>
      <c r="E13081" s="19"/>
      <c r="I13081" s="100"/>
      <c r="M13081" s="100"/>
      <c r="Q13081" s="99"/>
      <c r="R13081" s="340"/>
      <c r="S13081" s="119"/>
      <c r="T13081" s="123"/>
      <c r="U13081" s="119"/>
      <c r="V13081" s="99"/>
      <c r="W13081" s="127"/>
      <c r="X13081" s="99"/>
      <c r="Y13081" s="127"/>
    </row>
    <row r="13082" spans="3:25" ht="19" hidden="1">
      <c r="C13082" s="933"/>
      <c r="D13082" s="933"/>
      <c r="E13082" s="19"/>
      <c r="I13082" s="100"/>
      <c r="M13082" s="100"/>
      <c r="Q13082" s="99"/>
      <c r="R13082" s="340"/>
      <c r="S13082" s="119"/>
      <c r="T13082" s="123"/>
      <c r="U13082" s="119"/>
      <c r="V13082" s="99"/>
      <c r="W13082" s="127"/>
      <c r="X13082" s="99"/>
      <c r="Y13082" s="127"/>
    </row>
    <row r="13083" spans="3:25" ht="19" hidden="1">
      <c r="C13083" s="933"/>
      <c r="D13083" s="933"/>
      <c r="E13083" s="19"/>
      <c r="I13083" s="100"/>
      <c r="M13083" s="100"/>
      <c r="Q13083" s="99"/>
      <c r="R13083" s="340"/>
      <c r="S13083" s="119"/>
      <c r="T13083" s="123"/>
      <c r="U13083" s="119"/>
      <c r="V13083" s="99"/>
      <c r="W13083" s="127"/>
      <c r="X13083" s="99"/>
      <c r="Y13083" s="127"/>
    </row>
    <row r="13084" spans="3:25" ht="19" hidden="1">
      <c r="C13084" s="933"/>
      <c r="D13084" s="933"/>
      <c r="E13084" s="19"/>
      <c r="I13084" s="100"/>
      <c r="M13084" s="100"/>
      <c r="Q13084" s="99"/>
      <c r="R13084" s="340"/>
      <c r="S13084" s="119"/>
      <c r="T13084" s="123"/>
      <c r="U13084" s="119"/>
      <c r="V13084" s="99"/>
      <c r="W13084" s="127"/>
      <c r="X13084" s="99"/>
      <c r="Y13084" s="127"/>
    </row>
    <row r="13085" spans="3:25" ht="19" hidden="1">
      <c r="C13085" s="933"/>
      <c r="D13085" s="933"/>
      <c r="E13085" s="19"/>
      <c r="I13085" s="100"/>
      <c r="M13085" s="100"/>
      <c r="Q13085" s="99"/>
      <c r="R13085" s="340"/>
      <c r="S13085" s="119"/>
      <c r="T13085" s="123"/>
      <c r="U13085" s="119"/>
      <c r="V13085" s="99"/>
      <c r="W13085" s="127"/>
      <c r="X13085" s="99"/>
      <c r="Y13085" s="127"/>
    </row>
    <row r="13086" spans="3:25" ht="19" hidden="1">
      <c r="C13086" s="933"/>
      <c r="D13086" s="933"/>
      <c r="E13086" s="19"/>
      <c r="I13086" s="100"/>
      <c r="M13086" s="100"/>
      <c r="Q13086" s="99"/>
      <c r="R13086" s="340"/>
      <c r="S13086" s="119"/>
      <c r="T13086" s="123"/>
      <c r="U13086" s="119"/>
      <c r="V13086" s="99"/>
      <c r="W13086" s="127"/>
      <c r="X13086" s="99"/>
      <c r="Y13086" s="127"/>
    </row>
    <row r="13087" spans="3:25" ht="19" hidden="1">
      <c r="C13087" s="933"/>
      <c r="D13087" s="933"/>
      <c r="E13087" s="19"/>
      <c r="I13087" s="100"/>
      <c r="M13087" s="100"/>
      <c r="Q13087" s="99"/>
      <c r="R13087" s="340"/>
      <c r="S13087" s="119"/>
      <c r="T13087" s="123"/>
      <c r="U13087" s="119"/>
      <c r="V13087" s="99"/>
      <c r="W13087" s="127"/>
      <c r="X13087" s="99"/>
      <c r="Y13087" s="127"/>
    </row>
    <row r="13088" spans="3:25" ht="19" hidden="1">
      <c r="C13088" s="933"/>
      <c r="D13088" s="933"/>
      <c r="E13088" s="19"/>
      <c r="I13088" s="100"/>
      <c r="M13088" s="100"/>
      <c r="Q13088" s="99"/>
      <c r="R13088" s="340"/>
      <c r="S13088" s="119"/>
      <c r="T13088" s="123"/>
      <c r="U13088" s="119"/>
      <c r="V13088" s="99"/>
      <c r="W13088" s="127"/>
      <c r="X13088" s="99"/>
      <c r="Y13088" s="127"/>
    </row>
    <row r="13089" spans="3:25" ht="19" hidden="1">
      <c r="C13089" s="933"/>
      <c r="D13089" s="933"/>
      <c r="E13089" s="19"/>
      <c r="I13089" s="100"/>
      <c r="M13089" s="100"/>
      <c r="Q13089" s="99"/>
      <c r="R13089" s="340"/>
      <c r="S13089" s="119"/>
      <c r="T13089" s="123"/>
      <c r="U13089" s="119"/>
      <c r="V13089" s="99"/>
      <c r="W13089" s="127"/>
      <c r="X13089" s="99"/>
      <c r="Y13089" s="127"/>
    </row>
    <row r="13090" spans="3:25" ht="19" hidden="1">
      <c r="C13090" s="933"/>
      <c r="D13090" s="933"/>
      <c r="E13090" s="19"/>
      <c r="I13090" s="100"/>
      <c r="M13090" s="100"/>
      <c r="Q13090" s="99"/>
      <c r="R13090" s="340"/>
      <c r="S13090" s="119"/>
      <c r="T13090" s="123"/>
      <c r="U13090" s="119"/>
      <c r="V13090" s="99"/>
      <c r="W13090" s="127"/>
      <c r="X13090" s="99"/>
      <c r="Y13090" s="127"/>
    </row>
    <row r="13091" spans="3:25" ht="19" hidden="1">
      <c r="C13091" s="933"/>
      <c r="D13091" s="933"/>
      <c r="E13091" s="19"/>
      <c r="I13091" s="100"/>
      <c r="M13091" s="100"/>
      <c r="Q13091" s="99"/>
      <c r="R13091" s="340"/>
      <c r="S13091" s="119"/>
      <c r="T13091" s="123"/>
      <c r="U13091" s="119"/>
      <c r="V13091" s="99"/>
      <c r="W13091" s="127"/>
      <c r="X13091" s="99"/>
      <c r="Y13091" s="127"/>
    </row>
    <row r="13092" spans="3:25" ht="19" hidden="1">
      <c r="C13092" s="933"/>
      <c r="D13092" s="933"/>
      <c r="E13092" s="19"/>
      <c r="I13092" s="100"/>
      <c r="M13092" s="100"/>
      <c r="Q13092" s="99"/>
      <c r="R13092" s="340"/>
      <c r="S13092" s="119"/>
      <c r="T13092" s="123"/>
      <c r="U13092" s="119"/>
      <c r="V13092" s="99"/>
      <c r="W13092" s="127"/>
      <c r="X13092" s="99"/>
      <c r="Y13092" s="127"/>
    </row>
    <row r="13093" spans="3:25" ht="19" hidden="1">
      <c r="C13093" s="933"/>
      <c r="D13093" s="933"/>
      <c r="E13093" s="19"/>
      <c r="I13093" s="100"/>
      <c r="M13093" s="100"/>
      <c r="Q13093" s="99"/>
      <c r="R13093" s="340"/>
      <c r="S13093" s="119"/>
      <c r="T13093" s="123"/>
      <c r="U13093" s="119"/>
      <c r="V13093" s="99"/>
      <c r="W13093" s="127"/>
      <c r="X13093" s="99"/>
      <c r="Y13093" s="127"/>
    </row>
    <row r="13094" spans="3:25" ht="19" hidden="1">
      <c r="C13094" s="933"/>
      <c r="D13094" s="933"/>
      <c r="E13094" s="19"/>
      <c r="I13094" s="100"/>
      <c r="M13094" s="100"/>
      <c r="Q13094" s="99"/>
      <c r="R13094" s="340"/>
      <c r="S13094" s="119"/>
      <c r="T13094" s="123"/>
      <c r="U13094" s="119"/>
      <c r="V13094" s="99"/>
      <c r="W13094" s="127"/>
      <c r="X13094" s="99"/>
      <c r="Y13094" s="127"/>
    </row>
    <row r="13095" spans="3:25" ht="19" hidden="1">
      <c r="C13095" s="933"/>
      <c r="D13095" s="933"/>
      <c r="E13095" s="19"/>
      <c r="I13095" s="100"/>
      <c r="M13095" s="100"/>
      <c r="Q13095" s="99"/>
      <c r="R13095" s="340"/>
      <c r="S13095" s="119"/>
      <c r="T13095" s="123"/>
      <c r="U13095" s="119"/>
      <c r="V13095" s="99"/>
      <c r="W13095" s="127"/>
      <c r="X13095" s="99"/>
      <c r="Y13095" s="127"/>
    </row>
    <row r="13096" spans="3:25" ht="19" hidden="1">
      <c r="C13096" s="933"/>
      <c r="D13096" s="933"/>
      <c r="E13096" s="19"/>
      <c r="I13096" s="100"/>
      <c r="M13096" s="100"/>
      <c r="Q13096" s="99"/>
      <c r="R13096" s="340"/>
      <c r="S13096" s="119"/>
      <c r="T13096" s="123"/>
      <c r="U13096" s="119"/>
      <c r="V13096" s="99"/>
      <c r="W13096" s="127"/>
      <c r="X13096" s="99"/>
      <c r="Y13096" s="127"/>
    </row>
    <row r="13097" spans="3:25" ht="19" hidden="1">
      <c r="C13097" s="933"/>
      <c r="D13097" s="933"/>
      <c r="E13097" s="19"/>
      <c r="I13097" s="100"/>
      <c r="M13097" s="100"/>
      <c r="Q13097" s="99"/>
      <c r="R13097" s="340"/>
      <c r="S13097" s="119"/>
      <c r="T13097" s="123"/>
      <c r="U13097" s="119"/>
      <c r="V13097" s="99"/>
      <c r="W13097" s="127"/>
      <c r="X13097" s="99"/>
      <c r="Y13097" s="127"/>
    </row>
    <row r="13098" spans="3:25" ht="19" hidden="1">
      <c r="C13098" s="933"/>
      <c r="D13098" s="933"/>
      <c r="E13098" s="19"/>
      <c r="I13098" s="100"/>
      <c r="M13098" s="100"/>
      <c r="Q13098" s="99"/>
      <c r="R13098" s="340"/>
      <c r="S13098" s="119"/>
      <c r="T13098" s="123"/>
      <c r="U13098" s="119"/>
      <c r="V13098" s="99"/>
      <c r="W13098" s="127"/>
      <c r="X13098" s="99"/>
      <c r="Y13098" s="127"/>
    </row>
    <row r="13099" spans="3:25" ht="19" hidden="1">
      <c r="C13099" s="933"/>
      <c r="D13099" s="933"/>
      <c r="E13099" s="19"/>
      <c r="I13099" s="100"/>
      <c r="M13099" s="100"/>
      <c r="Q13099" s="99"/>
      <c r="R13099" s="340"/>
      <c r="S13099" s="119"/>
      <c r="T13099" s="123"/>
      <c r="U13099" s="119"/>
      <c r="V13099" s="99"/>
      <c r="W13099" s="127"/>
      <c r="X13099" s="99"/>
      <c r="Y13099" s="127"/>
    </row>
    <row r="13100" spans="3:25" ht="19" hidden="1">
      <c r="C13100" s="933"/>
      <c r="D13100" s="933"/>
      <c r="E13100" s="19"/>
      <c r="I13100" s="100"/>
      <c r="M13100" s="100"/>
      <c r="Q13100" s="99"/>
      <c r="R13100" s="340"/>
      <c r="S13100" s="119"/>
      <c r="T13100" s="123"/>
      <c r="U13100" s="119"/>
      <c r="V13100" s="99"/>
      <c r="W13100" s="127"/>
      <c r="X13100" s="99"/>
      <c r="Y13100" s="127"/>
    </row>
    <row r="13101" spans="3:25" ht="19" hidden="1">
      <c r="C13101" s="933"/>
      <c r="D13101" s="933"/>
      <c r="E13101" s="19"/>
      <c r="I13101" s="100"/>
      <c r="M13101" s="100"/>
      <c r="Q13101" s="99"/>
      <c r="R13101" s="340"/>
      <c r="S13101" s="119"/>
      <c r="T13101" s="123"/>
      <c r="U13101" s="119"/>
      <c r="V13101" s="99"/>
      <c r="W13101" s="127"/>
      <c r="X13101" s="99"/>
      <c r="Y13101" s="127"/>
    </row>
    <row r="13102" spans="3:25" ht="19" hidden="1">
      <c r="C13102" s="933"/>
      <c r="D13102" s="933"/>
      <c r="E13102" s="19"/>
      <c r="I13102" s="100"/>
      <c r="M13102" s="100"/>
      <c r="Q13102" s="99"/>
      <c r="R13102" s="340"/>
      <c r="S13102" s="119"/>
      <c r="T13102" s="123"/>
      <c r="U13102" s="119"/>
      <c r="V13102" s="99"/>
      <c r="W13102" s="127"/>
      <c r="X13102" s="99"/>
      <c r="Y13102" s="127"/>
    </row>
    <row r="13103" spans="3:25" ht="19" hidden="1">
      <c r="C13103" s="933"/>
      <c r="D13103" s="933"/>
      <c r="E13103" s="19"/>
      <c r="I13103" s="100"/>
      <c r="M13103" s="100"/>
      <c r="Q13103" s="99"/>
      <c r="R13103" s="340"/>
      <c r="S13103" s="119"/>
      <c r="T13103" s="123"/>
      <c r="U13103" s="119"/>
      <c r="V13103" s="99"/>
      <c r="W13103" s="127"/>
      <c r="X13103" s="99"/>
      <c r="Y13103" s="127"/>
    </row>
    <row r="13104" spans="3:25" ht="19" hidden="1">
      <c r="C13104" s="933"/>
      <c r="D13104" s="933"/>
      <c r="E13104" s="19"/>
      <c r="I13104" s="100"/>
      <c r="M13104" s="100"/>
      <c r="Q13104" s="99"/>
      <c r="R13104" s="340"/>
      <c r="S13104" s="119"/>
      <c r="T13104" s="123"/>
      <c r="U13104" s="119"/>
      <c r="V13104" s="99"/>
      <c r="W13104" s="127"/>
      <c r="X13104" s="99"/>
      <c r="Y13104" s="127"/>
    </row>
    <row r="13105" spans="3:25" ht="19" hidden="1">
      <c r="C13105" s="933"/>
      <c r="D13105" s="933"/>
      <c r="E13105" s="19"/>
      <c r="I13105" s="100"/>
      <c r="M13105" s="100"/>
      <c r="Q13105" s="99"/>
      <c r="R13105" s="340"/>
      <c r="S13105" s="119"/>
      <c r="T13105" s="123"/>
      <c r="U13105" s="119"/>
      <c r="V13105" s="99"/>
      <c r="W13105" s="127"/>
      <c r="X13105" s="99"/>
      <c r="Y13105" s="127"/>
    </row>
    <row r="13106" spans="3:25" ht="19" hidden="1">
      <c r="C13106" s="933"/>
      <c r="D13106" s="933"/>
      <c r="E13106" s="19"/>
      <c r="I13106" s="100"/>
      <c r="M13106" s="100"/>
      <c r="Q13106" s="99"/>
      <c r="R13106" s="340"/>
      <c r="S13106" s="119"/>
      <c r="T13106" s="123"/>
      <c r="U13106" s="119"/>
      <c r="V13106" s="99"/>
      <c r="W13106" s="127"/>
      <c r="X13106" s="99"/>
      <c r="Y13106" s="127"/>
    </row>
    <row r="13107" spans="3:25" ht="19" hidden="1">
      <c r="C13107" s="933"/>
      <c r="D13107" s="933"/>
      <c r="E13107" s="19"/>
      <c r="I13107" s="100"/>
      <c r="M13107" s="100"/>
      <c r="Q13107" s="99"/>
      <c r="R13107" s="340"/>
      <c r="S13107" s="119"/>
      <c r="T13107" s="123"/>
      <c r="U13107" s="119"/>
      <c r="V13107" s="99"/>
      <c r="W13107" s="127"/>
      <c r="X13107" s="99"/>
      <c r="Y13107" s="127"/>
    </row>
    <row r="13108" spans="3:25" ht="19" hidden="1">
      <c r="C13108" s="933"/>
      <c r="D13108" s="933"/>
      <c r="E13108" s="19"/>
      <c r="I13108" s="100"/>
      <c r="M13108" s="100"/>
      <c r="Q13108" s="99"/>
      <c r="R13108" s="340"/>
      <c r="S13108" s="119"/>
      <c r="T13108" s="123"/>
      <c r="U13108" s="119"/>
      <c r="V13108" s="99"/>
      <c r="W13108" s="127"/>
      <c r="X13108" s="99"/>
      <c r="Y13108" s="127"/>
    </row>
    <row r="13109" spans="3:25" ht="19" hidden="1">
      <c r="C13109" s="933"/>
      <c r="D13109" s="933"/>
      <c r="E13109" s="19"/>
      <c r="I13109" s="100"/>
      <c r="M13109" s="100"/>
      <c r="Q13109" s="99"/>
      <c r="R13109" s="340"/>
      <c r="S13109" s="119"/>
      <c r="T13109" s="123"/>
      <c r="U13109" s="119"/>
      <c r="V13109" s="99"/>
      <c r="W13109" s="127"/>
      <c r="X13109" s="99"/>
      <c r="Y13109" s="127"/>
    </row>
    <row r="13110" spans="3:25" ht="19" hidden="1">
      <c r="C13110" s="933"/>
      <c r="D13110" s="933"/>
      <c r="E13110" s="19"/>
      <c r="I13110" s="100"/>
      <c r="M13110" s="100"/>
      <c r="Q13110" s="99"/>
      <c r="R13110" s="340"/>
      <c r="S13110" s="119"/>
      <c r="T13110" s="123"/>
      <c r="U13110" s="119"/>
      <c r="V13110" s="99"/>
      <c r="W13110" s="127"/>
      <c r="X13110" s="99"/>
      <c r="Y13110" s="127"/>
    </row>
    <row r="13111" spans="3:25" ht="19" hidden="1">
      <c r="C13111" s="933"/>
      <c r="D13111" s="933"/>
      <c r="E13111" s="19"/>
      <c r="I13111" s="100"/>
      <c r="M13111" s="100"/>
      <c r="Q13111" s="99"/>
      <c r="R13111" s="340"/>
      <c r="S13111" s="119"/>
      <c r="T13111" s="123"/>
      <c r="U13111" s="119"/>
      <c r="V13111" s="99"/>
      <c r="W13111" s="127"/>
      <c r="X13111" s="99"/>
      <c r="Y13111" s="127"/>
    </row>
    <row r="13112" spans="3:25" ht="19" hidden="1">
      <c r="C13112" s="933"/>
      <c r="D13112" s="933"/>
      <c r="E13112" s="19"/>
      <c r="I13112" s="100"/>
      <c r="M13112" s="100"/>
      <c r="Q13112" s="99"/>
      <c r="R13112" s="340"/>
      <c r="S13112" s="119"/>
      <c r="T13112" s="123"/>
      <c r="U13112" s="119"/>
      <c r="V13112" s="99"/>
      <c r="W13112" s="127"/>
      <c r="X13112" s="99"/>
      <c r="Y13112" s="127"/>
    </row>
    <row r="13113" spans="3:25" ht="19" hidden="1">
      <c r="C13113" s="933"/>
      <c r="D13113" s="933"/>
      <c r="E13113" s="19"/>
      <c r="I13113" s="100"/>
      <c r="M13113" s="100"/>
      <c r="Q13113" s="99"/>
      <c r="R13113" s="340"/>
      <c r="S13113" s="119"/>
      <c r="T13113" s="123"/>
      <c r="U13113" s="119"/>
      <c r="V13113" s="99"/>
      <c r="W13113" s="127"/>
      <c r="X13113" s="99"/>
      <c r="Y13113" s="127"/>
    </row>
    <row r="13114" spans="3:25" ht="19" hidden="1">
      <c r="C13114" s="933"/>
      <c r="D13114" s="933"/>
      <c r="E13114" s="19"/>
      <c r="I13114" s="100"/>
      <c r="M13114" s="100"/>
      <c r="Q13114" s="99"/>
      <c r="R13114" s="340"/>
      <c r="S13114" s="119"/>
      <c r="T13114" s="123"/>
      <c r="U13114" s="119"/>
      <c r="V13114" s="99"/>
      <c r="W13114" s="127"/>
      <c r="X13114" s="99"/>
      <c r="Y13114" s="127"/>
    </row>
    <row r="13115" spans="3:25" ht="19" hidden="1">
      <c r="C13115" s="933"/>
      <c r="D13115" s="933"/>
      <c r="E13115" s="19"/>
      <c r="I13115" s="100"/>
      <c r="M13115" s="100"/>
      <c r="Q13115" s="99"/>
      <c r="R13115" s="340"/>
      <c r="S13115" s="119"/>
      <c r="T13115" s="123"/>
      <c r="U13115" s="119"/>
      <c r="V13115" s="99"/>
      <c r="W13115" s="127"/>
      <c r="X13115" s="99"/>
      <c r="Y13115" s="127"/>
    </row>
    <row r="13116" spans="3:25" ht="19" hidden="1">
      <c r="C13116" s="933"/>
      <c r="D13116" s="933"/>
      <c r="E13116" s="19"/>
      <c r="I13116" s="100"/>
      <c r="M13116" s="100"/>
      <c r="Q13116" s="99"/>
      <c r="R13116" s="340"/>
      <c r="S13116" s="119"/>
      <c r="T13116" s="123"/>
      <c r="U13116" s="119"/>
      <c r="V13116" s="99"/>
      <c r="W13116" s="127"/>
      <c r="X13116" s="99"/>
      <c r="Y13116" s="127"/>
    </row>
    <row r="13117" spans="3:25" ht="19" hidden="1">
      <c r="C13117" s="933"/>
      <c r="D13117" s="933"/>
      <c r="E13117" s="19"/>
      <c r="I13117" s="100"/>
      <c r="M13117" s="100"/>
      <c r="Q13117" s="99"/>
      <c r="R13117" s="340"/>
      <c r="S13117" s="119"/>
      <c r="T13117" s="123"/>
      <c r="U13117" s="119"/>
      <c r="V13117" s="99"/>
      <c r="W13117" s="127"/>
      <c r="X13117" s="99"/>
      <c r="Y13117" s="127"/>
    </row>
    <row r="13118" spans="3:25" ht="19" hidden="1">
      <c r="C13118" s="933"/>
      <c r="D13118" s="933"/>
      <c r="E13118" s="19"/>
      <c r="I13118" s="100"/>
      <c r="M13118" s="100"/>
      <c r="Q13118" s="99"/>
      <c r="R13118" s="340"/>
      <c r="S13118" s="119"/>
      <c r="T13118" s="123"/>
      <c r="U13118" s="119"/>
      <c r="V13118" s="99"/>
      <c r="W13118" s="127"/>
      <c r="X13118" s="99"/>
      <c r="Y13118" s="127"/>
    </row>
    <row r="13119" spans="3:25" ht="19" hidden="1">
      <c r="C13119" s="933"/>
      <c r="D13119" s="933"/>
      <c r="E13119" s="19"/>
      <c r="I13119" s="100"/>
      <c r="M13119" s="100"/>
      <c r="Q13119" s="99"/>
      <c r="R13119" s="340"/>
      <c r="S13119" s="119"/>
      <c r="T13119" s="123"/>
      <c r="U13119" s="119"/>
      <c r="V13119" s="99"/>
      <c r="W13119" s="127"/>
      <c r="X13119" s="99"/>
      <c r="Y13119" s="127"/>
    </row>
    <row r="13120" spans="3:25" ht="19" hidden="1">
      <c r="C13120" s="933"/>
      <c r="D13120" s="933"/>
      <c r="E13120" s="19"/>
      <c r="I13120" s="100"/>
      <c r="M13120" s="100"/>
      <c r="Q13120" s="99"/>
      <c r="R13120" s="340"/>
      <c r="S13120" s="119"/>
      <c r="T13120" s="123"/>
      <c r="U13120" s="119"/>
      <c r="V13120" s="99"/>
      <c r="W13120" s="127"/>
      <c r="X13120" s="99"/>
      <c r="Y13120" s="127"/>
    </row>
    <row r="13121" spans="3:25" ht="19" hidden="1">
      <c r="C13121" s="933"/>
      <c r="D13121" s="933"/>
      <c r="E13121" s="19"/>
      <c r="I13121" s="100"/>
      <c r="M13121" s="100"/>
      <c r="Q13121" s="99"/>
      <c r="R13121" s="340"/>
      <c r="S13121" s="119"/>
      <c r="T13121" s="123"/>
      <c r="U13121" s="119"/>
      <c r="V13121" s="99"/>
      <c r="W13121" s="127"/>
      <c r="X13121" s="99"/>
      <c r="Y13121" s="127"/>
    </row>
    <row r="13122" spans="3:25" ht="19" hidden="1">
      <c r="C13122" s="933"/>
      <c r="D13122" s="933"/>
      <c r="E13122" s="19"/>
      <c r="I13122" s="100"/>
      <c r="M13122" s="100"/>
      <c r="Q13122" s="99"/>
      <c r="R13122" s="340"/>
      <c r="S13122" s="119"/>
      <c r="T13122" s="123"/>
      <c r="U13122" s="119"/>
      <c r="V13122" s="99"/>
      <c r="W13122" s="127"/>
      <c r="X13122" s="99"/>
      <c r="Y13122" s="127"/>
    </row>
    <row r="13123" spans="3:25" ht="19" hidden="1">
      <c r="C13123" s="933"/>
      <c r="D13123" s="933"/>
      <c r="E13123" s="19"/>
      <c r="I13123" s="100"/>
      <c r="M13123" s="100"/>
      <c r="Q13123" s="99"/>
      <c r="R13123" s="340"/>
      <c r="S13123" s="119"/>
      <c r="T13123" s="123"/>
      <c r="U13123" s="119"/>
      <c r="V13123" s="99"/>
      <c r="W13123" s="127"/>
      <c r="X13123" s="99"/>
      <c r="Y13123" s="127"/>
    </row>
    <row r="13124" spans="3:25" ht="19" hidden="1">
      <c r="C13124" s="933"/>
      <c r="D13124" s="933"/>
      <c r="E13124" s="19"/>
      <c r="I13124" s="100"/>
      <c r="M13124" s="100"/>
      <c r="Q13124" s="99"/>
      <c r="R13124" s="340"/>
      <c r="S13124" s="119"/>
      <c r="T13124" s="123"/>
      <c r="U13124" s="119"/>
      <c r="V13124" s="99"/>
      <c r="W13124" s="127"/>
      <c r="X13124" s="99"/>
      <c r="Y13124" s="127"/>
    </row>
    <row r="13125" spans="3:25" ht="19" hidden="1">
      <c r="C13125" s="933"/>
      <c r="D13125" s="933"/>
      <c r="E13125" s="19"/>
      <c r="I13125" s="100"/>
      <c r="M13125" s="100"/>
      <c r="Q13125" s="99"/>
      <c r="R13125" s="340"/>
      <c r="S13125" s="119"/>
      <c r="T13125" s="123"/>
      <c r="U13125" s="119"/>
      <c r="V13125" s="99"/>
      <c r="W13125" s="127"/>
      <c r="X13125" s="99"/>
      <c r="Y13125" s="127"/>
    </row>
    <row r="13126" spans="3:25" ht="19" hidden="1">
      <c r="C13126" s="933"/>
      <c r="D13126" s="933"/>
      <c r="E13126" s="19"/>
      <c r="I13126" s="100"/>
      <c r="M13126" s="100"/>
      <c r="Q13126" s="99"/>
      <c r="R13126" s="340"/>
      <c r="S13126" s="119"/>
      <c r="T13126" s="123"/>
      <c r="U13126" s="119"/>
      <c r="V13126" s="99"/>
      <c r="W13126" s="127"/>
      <c r="X13126" s="99"/>
      <c r="Y13126" s="127"/>
    </row>
    <row r="13127" spans="3:25" ht="19" hidden="1">
      <c r="C13127" s="933"/>
      <c r="D13127" s="933"/>
      <c r="E13127" s="19"/>
      <c r="I13127" s="100"/>
      <c r="M13127" s="100"/>
      <c r="Q13127" s="99"/>
      <c r="R13127" s="340"/>
      <c r="S13127" s="119"/>
      <c r="T13127" s="123"/>
      <c r="U13127" s="119"/>
      <c r="V13127" s="99"/>
      <c r="W13127" s="127"/>
      <c r="X13127" s="99"/>
      <c r="Y13127" s="127"/>
    </row>
    <row r="13128" spans="3:25" ht="19" hidden="1">
      <c r="C13128" s="933"/>
      <c r="D13128" s="933"/>
      <c r="E13128" s="19"/>
      <c r="I13128" s="100"/>
      <c r="M13128" s="100"/>
      <c r="Q13128" s="99"/>
      <c r="R13128" s="340"/>
      <c r="S13128" s="119"/>
      <c r="T13128" s="123"/>
      <c r="U13128" s="119"/>
      <c r="V13128" s="99"/>
      <c r="W13128" s="127"/>
      <c r="X13128" s="99"/>
      <c r="Y13128" s="127"/>
    </row>
    <row r="13129" spans="3:25" ht="19" hidden="1">
      <c r="C13129" s="933"/>
      <c r="D13129" s="933"/>
      <c r="E13129" s="19"/>
      <c r="I13129" s="100"/>
      <c r="M13129" s="100"/>
      <c r="Q13129" s="99"/>
      <c r="R13129" s="340"/>
      <c r="S13129" s="119"/>
      <c r="T13129" s="123"/>
      <c r="U13129" s="119"/>
      <c r="V13129" s="99"/>
      <c r="W13129" s="127"/>
      <c r="X13129" s="99"/>
      <c r="Y13129" s="127"/>
    </row>
    <row r="13130" spans="3:25" ht="19" hidden="1">
      <c r="C13130" s="933"/>
      <c r="D13130" s="933"/>
      <c r="E13130" s="19"/>
      <c r="I13130" s="100"/>
      <c r="M13130" s="100"/>
      <c r="Q13130" s="99"/>
      <c r="R13130" s="340"/>
      <c r="S13130" s="119"/>
      <c r="T13130" s="123"/>
      <c r="U13130" s="119"/>
      <c r="V13130" s="99"/>
      <c r="W13130" s="127"/>
      <c r="X13130" s="99"/>
      <c r="Y13130" s="127"/>
    </row>
    <row r="13131" spans="3:25" ht="19" hidden="1">
      <c r="C13131" s="933"/>
      <c r="D13131" s="933"/>
      <c r="E13131" s="19"/>
      <c r="I13131" s="100"/>
      <c r="M13131" s="100"/>
      <c r="Q13131" s="99"/>
      <c r="R13131" s="340"/>
      <c r="S13131" s="119"/>
      <c r="T13131" s="123"/>
      <c r="U13131" s="119"/>
      <c r="V13131" s="99"/>
      <c r="W13131" s="127"/>
      <c r="X13131" s="99"/>
      <c r="Y13131" s="127"/>
    </row>
    <row r="13132" spans="3:25" ht="19" hidden="1">
      <c r="C13132" s="933"/>
      <c r="D13132" s="933"/>
      <c r="E13132" s="19"/>
      <c r="I13132" s="100"/>
      <c r="M13132" s="100"/>
      <c r="Q13132" s="99"/>
      <c r="R13132" s="340"/>
      <c r="S13132" s="119"/>
      <c r="T13132" s="123"/>
      <c r="U13132" s="119"/>
      <c r="V13132" s="99"/>
      <c r="W13132" s="127"/>
      <c r="X13132" s="99"/>
      <c r="Y13132" s="127"/>
    </row>
    <row r="13133" spans="3:25" ht="19" hidden="1">
      <c r="C13133" s="933"/>
      <c r="D13133" s="933"/>
      <c r="E13133" s="19"/>
      <c r="I13133" s="100"/>
      <c r="M13133" s="100"/>
      <c r="Q13133" s="99"/>
      <c r="R13133" s="340"/>
      <c r="S13133" s="119"/>
      <c r="T13133" s="123"/>
      <c r="U13133" s="119"/>
      <c r="V13133" s="99"/>
      <c r="W13133" s="127"/>
      <c r="X13133" s="99"/>
      <c r="Y13133" s="127"/>
    </row>
    <row r="13134" spans="3:25" ht="19" hidden="1">
      <c r="C13134" s="933"/>
      <c r="D13134" s="933"/>
      <c r="E13134" s="19"/>
      <c r="I13134" s="100"/>
      <c r="M13134" s="100"/>
      <c r="Q13134" s="99"/>
      <c r="R13134" s="340"/>
      <c r="S13134" s="119"/>
      <c r="T13134" s="123"/>
      <c r="U13134" s="119"/>
      <c r="V13134" s="99"/>
      <c r="W13134" s="127"/>
      <c r="X13134" s="99"/>
      <c r="Y13134" s="127"/>
    </row>
    <row r="13135" spans="3:25" ht="19" hidden="1">
      <c r="C13135" s="933"/>
      <c r="D13135" s="933"/>
      <c r="E13135" s="19"/>
      <c r="I13135" s="100"/>
      <c r="M13135" s="100"/>
      <c r="Q13135" s="99"/>
      <c r="R13135" s="340"/>
      <c r="S13135" s="119"/>
      <c r="T13135" s="123"/>
      <c r="U13135" s="119"/>
      <c r="V13135" s="99"/>
      <c r="W13135" s="127"/>
      <c r="X13135" s="99"/>
      <c r="Y13135" s="127"/>
    </row>
    <row r="13136" spans="3:25" ht="19" hidden="1">
      <c r="C13136" s="933"/>
      <c r="D13136" s="933"/>
      <c r="E13136" s="19"/>
      <c r="I13136" s="100"/>
      <c r="M13136" s="100"/>
      <c r="Q13136" s="99"/>
      <c r="R13136" s="340"/>
      <c r="S13136" s="119"/>
      <c r="T13136" s="123"/>
      <c r="U13136" s="119"/>
      <c r="V13136" s="99"/>
      <c r="W13136" s="127"/>
      <c r="X13136" s="99"/>
      <c r="Y13136" s="127"/>
    </row>
    <row r="13137" spans="3:25" ht="19" hidden="1">
      <c r="C13137" s="933"/>
      <c r="D13137" s="933"/>
      <c r="E13137" s="19"/>
      <c r="I13137" s="100"/>
      <c r="M13137" s="100"/>
      <c r="Q13137" s="99"/>
      <c r="R13137" s="340"/>
      <c r="S13137" s="119"/>
      <c r="T13137" s="123"/>
      <c r="U13137" s="119"/>
      <c r="V13137" s="99"/>
      <c r="W13137" s="127"/>
      <c r="X13137" s="99"/>
      <c r="Y13137" s="127"/>
    </row>
    <row r="13138" spans="3:25" ht="19" hidden="1">
      <c r="C13138" s="933"/>
      <c r="D13138" s="933"/>
      <c r="E13138" s="19"/>
      <c r="I13138" s="100"/>
      <c r="M13138" s="100"/>
      <c r="Q13138" s="99"/>
      <c r="R13138" s="340"/>
      <c r="S13138" s="119"/>
      <c r="T13138" s="123"/>
      <c r="U13138" s="119"/>
      <c r="V13138" s="99"/>
      <c r="W13138" s="127"/>
      <c r="X13138" s="99"/>
      <c r="Y13138" s="127"/>
    </row>
    <row r="13139" spans="3:25" ht="19" hidden="1">
      <c r="C13139" s="933"/>
      <c r="D13139" s="933"/>
      <c r="E13139" s="19"/>
      <c r="I13139" s="100"/>
      <c r="M13139" s="100"/>
      <c r="Q13139" s="99"/>
      <c r="R13139" s="340"/>
      <c r="S13139" s="119"/>
      <c r="T13139" s="123"/>
      <c r="U13139" s="119"/>
      <c r="V13139" s="99"/>
      <c r="W13139" s="127"/>
      <c r="X13139" s="99"/>
      <c r="Y13139" s="127"/>
    </row>
    <row r="13140" spans="3:25" ht="19" hidden="1">
      <c r="C13140" s="933"/>
      <c r="D13140" s="933"/>
      <c r="E13140" s="19"/>
      <c r="I13140" s="100"/>
      <c r="M13140" s="100"/>
      <c r="Q13140" s="99"/>
      <c r="R13140" s="340"/>
      <c r="S13140" s="119"/>
      <c r="T13140" s="123"/>
      <c r="U13140" s="119"/>
      <c r="V13140" s="99"/>
      <c r="W13140" s="127"/>
      <c r="X13140" s="99"/>
      <c r="Y13140" s="127"/>
    </row>
    <row r="13141" spans="3:25" ht="19" hidden="1">
      <c r="C13141" s="933"/>
      <c r="D13141" s="933"/>
      <c r="E13141" s="19"/>
      <c r="I13141" s="100"/>
      <c r="M13141" s="100"/>
      <c r="Q13141" s="99"/>
      <c r="R13141" s="340"/>
      <c r="S13141" s="119"/>
      <c r="T13141" s="123"/>
      <c r="U13141" s="119"/>
      <c r="V13141" s="99"/>
      <c r="W13141" s="127"/>
      <c r="X13141" s="99"/>
      <c r="Y13141" s="127"/>
    </row>
    <row r="13142" spans="3:25" ht="19" hidden="1">
      <c r="C13142" s="933"/>
      <c r="D13142" s="933"/>
      <c r="E13142" s="19"/>
      <c r="I13142" s="100"/>
      <c r="M13142" s="100"/>
      <c r="Q13142" s="99"/>
      <c r="R13142" s="340"/>
      <c r="S13142" s="119"/>
      <c r="T13142" s="123"/>
      <c r="U13142" s="119"/>
      <c r="V13142" s="99"/>
      <c r="W13142" s="127"/>
      <c r="X13142" s="99"/>
      <c r="Y13142" s="127"/>
    </row>
    <row r="13143" spans="3:25" ht="19" hidden="1">
      <c r="C13143" s="933"/>
      <c r="D13143" s="933"/>
      <c r="E13143" s="19"/>
      <c r="I13143" s="100"/>
      <c r="M13143" s="100"/>
      <c r="Q13143" s="99"/>
      <c r="R13143" s="340"/>
      <c r="S13143" s="119"/>
      <c r="T13143" s="123"/>
      <c r="U13143" s="119"/>
      <c r="V13143" s="99"/>
      <c r="W13143" s="127"/>
      <c r="X13143" s="99"/>
      <c r="Y13143" s="127"/>
    </row>
    <row r="13144" spans="3:25" ht="19" hidden="1">
      <c r="C13144" s="933"/>
      <c r="D13144" s="933"/>
      <c r="E13144" s="19"/>
      <c r="I13144" s="100"/>
      <c r="M13144" s="100"/>
      <c r="Q13144" s="99"/>
      <c r="R13144" s="340"/>
      <c r="S13144" s="119"/>
      <c r="T13144" s="123"/>
      <c r="U13144" s="119"/>
      <c r="V13144" s="99"/>
      <c r="W13144" s="127"/>
      <c r="X13144" s="99"/>
      <c r="Y13144" s="127"/>
    </row>
    <row r="13145" spans="3:25" ht="19" hidden="1">
      <c r="C13145" s="933"/>
      <c r="D13145" s="933"/>
      <c r="E13145" s="19"/>
      <c r="I13145" s="100"/>
      <c r="M13145" s="100"/>
      <c r="Q13145" s="99"/>
      <c r="R13145" s="340"/>
      <c r="S13145" s="119"/>
      <c r="T13145" s="123"/>
      <c r="U13145" s="119"/>
      <c r="V13145" s="99"/>
      <c r="W13145" s="127"/>
      <c r="X13145" s="99"/>
      <c r="Y13145" s="127"/>
    </row>
    <row r="13146" spans="3:25" ht="19" hidden="1">
      <c r="C13146" s="933"/>
      <c r="D13146" s="933"/>
      <c r="E13146" s="19"/>
      <c r="I13146" s="100"/>
      <c r="M13146" s="100"/>
      <c r="Q13146" s="99"/>
      <c r="R13146" s="340"/>
      <c r="S13146" s="119"/>
      <c r="T13146" s="123"/>
      <c r="U13146" s="119"/>
      <c r="V13146" s="99"/>
      <c r="W13146" s="127"/>
      <c r="X13146" s="99"/>
      <c r="Y13146" s="127"/>
    </row>
    <row r="13147" spans="3:25" ht="19" hidden="1">
      <c r="C13147" s="933"/>
      <c r="D13147" s="933"/>
      <c r="E13147" s="19"/>
      <c r="I13147" s="100"/>
      <c r="M13147" s="100"/>
      <c r="Q13147" s="99"/>
      <c r="R13147" s="340"/>
      <c r="S13147" s="119"/>
      <c r="T13147" s="123"/>
      <c r="U13147" s="119"/>
      <c r="V13147" s="99"/>
      <c r="W13147" s="127"/>
      <c r="X13147" s="99"/>
      <c r="Y13147" s="127"/>
    </row>
    <row r="13148" spans="3:25" ht="19" hidden="1">
      <c r="C13148" s="933"/>
      <c r="D13148" s="933"/>
      <c r="E13148" s="19"/>
      <c r="I13148" s="100"/>
      <c r="M13148" s="100"/>
      <c r="Q13148" s="99"/>
      <c r="R13148" s="340"/>
      <c r="S13148" s="119"/>
      <c r="T13148" s="123"/>
      <c r="U13148" s="119"/>
      <c r="V13148" s="99"/>
      <c r="W13148" s="127"/>
      <c r="X13148" s="99"/>
      <c r="Y13148" s="127"/>
    </row>
    <row r="13149" spans="3:25" ht="19" hidden="1">
      <c r="C13149" s="933"/>
      <c r="D13149" s="933"/>
      <c r="E13149" s="19"/>
      <c r="I13149" s="100"/>
      <c r="M13149" s="100"/>
      <c r="Q13149" s="99"/>
      <c r="R13149" s="340"/>
      <c r="S13149" s="119"/>
      <c r="T13149" s="123"/>
      <c r="U13149" s="119"/>
      <c r="V13149" s="99"/>
      <c r="W13149" s="127"/>
      <c r="X13149" s="99"/>
      <c r="Y13149" s="127"/>
    </row>
    <row r="13150" spans="3:25" ht="19" hidden="1">
      <c r="C13150" s="933"/>
      <c r="D13150" s="933"/>
      <c r="E13150" s="19"/>
      <c r="I13150" s="100"/>
      <c r="M13150" s="100"/>
      <c r="Q13150" s="99"/>
      <c r="R13150" s="340"/>
      <c r="S13150" s="119"/>
      <c r="T13150" s="123"/>
      <c r="U13150" s="119"/>
      <c r="V13150" s="99"/>
      <c r="W13150" s="127"/>
      <c r="X13150" s="99"/>
      <c r="Y13150" s="127"/>
    </row>
    <row r="13151" spans="3:25" ht="19" hidden="1">
      <c r="C13151" s="933"/>
      <c r="D13151" s="933"/>
      <c r="E13151" s="19"/>
      <c r="I13151" s="100"/>
      <c r="M13151" s="100"/>
      <c r="Q13151" s="99"/>
      <c r="R13151" s="340"/>
      <c r="S13151" s="119"/>
      <c r="T13151" s="123"/>
      <c r="U13151" s="119"/>
      <c r="V13151" s="99"/>
      <c r="W13151" s="127"/>
      <c r="X13151" s="99"/>
      <c r="Y13151" s="127"/>
    </row>
    <row r="13152" spans="3:25" ht="19" hidden="1">
      <c r="C13152" s="933"/>
      <c r="D13152" s="933"/>
      <c r="E13152" s="19"/>
      <c r="I13152" s="100"/>
      <c r="M13152" s="100"/>
      <c r="Q13152" s="99"/>
      <c r="R13152" s="340"/>
      <c r="S13152" s="119"/>
      <c r="T13152" s="123"/>
      <c r="U13152" s="119"/>
      <c r="V13152" s="99"/>
      <c r="W13152" s="127"/>
      <c r="X13152" s="99"/>
      <c r="Y13152" s="127"/>
    </row>
    <row r="13153" spans="3:25" ht="19" hidden="1">
      <c r="C13153" s="933"/>
      <c r="D13153" s="933"/>
      <c r="E13153" s="19"/>
      <c r="I13153" s="100"/>
      <c r="M13153" s="100"/>
      <c r="Q13153" s="99"/>
      <c r="R13153" s="340"/>
      <c r="S13153" s="119"/>
      <c r="T13153" s="123"/>
      <c r="U13153" s="119"/>
      <c r="V13153" s="99"/>
      <c r="W13153" s="127"/>
      <c r="X13153" s="99"/>
      <c r="Y13153" s="127"/>
    </row>
    <row r="13154" spans="3:25" ht="19" hidden="1">
      <c r="C13154" s="933"/>
      <c r="D13154" s="933"/>
      <c r="E13154" s="19"/>
      <c r="I13154" s="100"/>
      <c r="M13154" s="100"/>
      <c r="Q13154" s="99"/>
      <c r="R13154" s="340"/>
      <c r="S13154" s="119"/>
      <c r="T13154" s="123"/>
      <c r="U13154" s="119"/>
      <c r="V13154" s="99"/>
      <c r="W13154" s="127"/>
      <c r="X13154" s="99"/>
      <c r="Y13154" s="127"/>
    </row>
    <row r="13155" spans="3:25" ht="19" hidden="1">
      <c r="C13155" s="933"/>
      <c r="D13155" s="933"/>
      <c r="E13155" s="19"/>
      <c r="I13155" s="100"/>
      <c r="M13155" s="100"/>
      <c r="Q13155" s="99"/>
      <c r="R13155" s="340"/>
      <c r="S13155" s="119"/>
      <c r="T13155" s="123"/>
      <c r="U13155" s="119"/>
      <c r="V13155" s="99"/>
      <c r="W13155" s="127"/>
      <c r="X13155" s="99"/>
      <c r="Y13155" s="127"/>
    </row>
    <row r="13156" spans="3:25" ht="19" hidden="1">
      <c r="C13156" s="933"/>
      <c r="D13156" s="933"/>
      <c r="E13156" s="19"/>
      <c r="I13156" s="100"/>
      <c r="M13156" s="100"/>
      <c r="Q13156" s="99"/>
      <c r="R13156" s="340"/>
      <c r="S13156" s="119"/>
      <c r="T13156" s="123"/>
      <c r="U13156" s="119"/>
      <c r="V13156" s="99"/>
      <c r="W13156" s="127"/>
      <c r="X13156" s="99"/>
      <c r="Y13156" s="127"/>
    </row>
    <row r="13157" spans="3:25" ht="19" hidden="1">
      <c r="C13157" s="933"/>
      <c r="D13157" s="933"/>
      <c r="E13157" s="19"/>
      <c r="I13157" s="100"/>
      <c r="M13157" s="100"/>
      <c r="Q13157" s="99"/>
      <c r="R13157" s="340"/>
      <c r="S13157" s="119"/>
      <c r="T13157" s="123"/>
      <c r="U13157" s="119"/>
      <c r="V13157" s="99"/>
      <c r="W13157" s="127"/>
      <c r="X13157" s="99"/>
      <c r="Y13157" s="127"/>
    </row>
    <row r="13158" spans="3:25" ht="19" hidden="1">
      <c r="C13158" s="933"/>
      <c r="D13158" s="933"/>
      <c r="E13158" s="19"/>
      <c r="I13158" s="100"/>
      <c r="M13158" s="100"/>
      <c r="Q13158" s="99"/>
      <c r="R13158" s="340"/>
      <c r="S13158" s="119"/>
      <c r="T13158" s="123"/>
      <c r="U13158" s="119"/>
      <c r="V13158" s="99"/>
      <c r="W13158" s="127"/>
      <c r="X13158" s="99"/>
      <c r="Y13158" s="127"/>
    </row>
    <row r="13159" spans="3:25" ht="19" hidden="1">
      <c r="C13159" s="933"/>
      <c r="D13159" s="933"/>
      <c r="E13159" s="19"/>
      <c r="I13159" s="100"/>
      <c r="M13159" s="100"/>
      <c r="Q13159" s="99"/>
      <c r="R13159" s="340"/>
      <c r="S13159" s="119"/>
      <c r="T13159" s="123"/>
      <c r="U13159" s="119"/>
      <c r="V13159" s="99"/>
      <c r="W13159" s="127"/>
      <c r="X13159" s="99"/>
      <c r="Y13159" s="127"/>
    </row>
    <row r="13160" spans="3:25" ht="19" hidden="1">
      <c r="C13160" s="933"/>
      <c r="D13160" s="933"/>
      <c r="E13160" s="19"/>
      <c r="I13160" s="100"/>
      <c r="M13160" s="100"/>
      <c r="Q13160" s="99"/>
      <c r="R13160" s="340"/>
      <c r="S13160" s="119"/>
      <c r="T13160" s="123"/>
      <c r="U13160" s="119"/>
      <c r="V13160" s="99"/>
      <c r="W13160" s="127"/>
      <c r="X13160" s="99"/>
      <c r="Y13160" s="127"/>
    </row>
    <row r="13161" spans="3:25" ht="19" hidden="1">
      <c r="C13161" s="933"/>
      <c r="D13161" s="933"/>
      <c r="E13161" s="19"/>
      <c r="I13161" s="100"/>
      <c r="M13161" s="100"/>
      <c r="Q13161" s="99"/>
      <c r="R13161" s="340"/>
      <c r="S13161" s="119"/>
      <c r="T13161" s="123"/>
      <c r="U13161" s="119"/>
      <c r="V13161" s="99"/>
      <c r="W13161" s="127"/>
      <c r="X13161" s="99"/>
      <c r="Y13161" s="127"/>
    </row>
    <row r="13162" spans="3:25" ht="19" hidden="1">
      <c r="C13162" s="933"/>
      <c r="D13162" s="933"/>
      <c r="E13162" s="19"/>
      <c r="I13162" s="100"/>
      <c r="M13162" s="100"/>
      <c r="Q13162" s="99"/>
      <c r="R13162" s="340"/>
      <c r="S13162" s="119"/>
      <c r="T13162" s="123"/>
      <c r="U13162" s="119"/>
      <c r="V13162" s="99"/>
      <c r="W13162" s="127"/>
      <c r="X13162" s="99"/>
      <c r="Y13162" s="127"/>
    </row>
    <row r="13163" spans="3:25" ht="19" hidden="1">
      <c r="C13163" s="933"/>
      <c r="D13163" s="933"/>
      <c r="E13163" s="19"/>
      <c r="I13163" s="100"/>
      <c r="M13163" s="100"/>
      <c r="Q13163" s="99"/>
      <c r="R13163" s="340"/>
      <c r="S13163" s="119"/>
      <c r="T13163" s="123"/>
      <c r="U13163" s="119"/>
      <c r="V13163" s="99"/>
      <c r="W13163" s="127"/>
      <c r="X13163" s="99"/>
      <c r="Y13163" s="127"/>
    </row>
    <row r="13164" spans="3:25" ht="19" hidden="1">
      <c r="C13164" s="933"/>
      <c r="D13164" s="933"/>
      <c r="E13164" s="19"/>
      <c r="I13164" s="100"/>
      <c r="M13164" s="100"/>
      <c r="Q13164" s="99"/>
      <c r="R13164" s="340"/>
      <c r="S13164" s="119"/>
      <c r="T13164" s="123"/>
      <c r="U13164" s="119"/>
      <c r="V13164" s="99"/>
      <c r="W13164" s="127"/>
      <c r="X13164" s="99"/>
      <c r="Y13164" s="127"/>
    </row>
    <row r="13165" spans="3:25" ht="19" hidden="1">
      <c r="C13165" s="933"/>
      <c r="D13165" s="933"/>
      <c r="E13165" s="19"/>
      <c r="I13165" s="100"/>
      <c r="M13165" s="100"/>
      <c r="Q13165" s="99"/>
      <c r="R13165" s="340"/>
      <c r="S13165" s="119"/>
      <c r="T13165" s="123"/>
      <c r="U13165" s="119"/>
      <c r="V13165" s="99"/>
      <c r="W13165" s="127"/>
      <c r="X13165" s="99"/>
      <c r="Y13165" s="127"/>
    </row>
    <row r="13166" spans="3:25" ht="19" hidden="1">
      <c r="C13166" s="933"/>
      <c r="D13166" s="933"/>
      <c r="E13166" s="19"/>
      <c r="I13166" s="100"/>
      <c r="M13166" s="100"/>
      <c r="Q13166" s="99"/>
      <c r="R13166" s="340"/>
      <c r="S13166" s="119"/>
      <c r="T13166" s="123"/>
      <c r="U13166" s="119"/>
      <c r="V13166" s="99"/>
      <c r="W13166" s="127"/>
      <c r="X13166" s="99"/>
      <c r="Y13166" s="127"/>
    </row>
    <row r="13167" spans="3:25" ht="19" hidden="1">
      <c r="C13167" s="933"/>
      <c r="D13167" s="933"/>
      <c r="E13167" s="19"/>
      <c r="I13167" s="100"/>
      <c r="M13167" s="100"/>
      <c r="Q13167" s="99"/>
      <c r="R13167" s="340"/>
      <c r="S13167" s="119"/>
      <c r="T13167" s="123"/>
      <c r="U13167" s="119"/>
      <c r="V13167" s="99"/>
      <c r="W13167" s="127"/>
      <c r="X13167" s="99"/>
      <c r="Y13167" s="127"/>
    </row>
    <row r="13168" spans="3:25" ht="19" hidden="1">
      <c r="C13168" s="933"/>
      <c r="D13168" s="933"/>
      <c r="E13168" s="19"/>
      <c r="I13168" s="100"/>
      <c r="M13168" s="100"/>
      <c r="Q13168" s="99"/>
      <c r="R13168" s="340"/>
      <c r="S13168" s="119"/>
      <c r="T13168" s="123"/>
      <c r="U13168" s="119"/>
      <c r="V13168" s="99"/>
      <c r="W13168" s="127"/>
      <c r="X13168" s="99"/>
      <c r="Y13168" s="127"/>
    </row>
    <row r="13169" spans="3:25" ht="19" hidden="1">
      <c r="C13169" s="933"/>
      <c r="D13169" s="933"/>
      <c r="E13169" s="19"/>
      <c r="I13169" s="100"/>
      <c r="M13169" s="100"/>
      <c r="Q13169" s="99"/>
      <c r="R13169" s="340"/>
      <c r="S13169" s="119"/>
      <c r="T13169" s="123"/>
      <c r="U13169" s="119"/>
      <c r="V13169" s="99"/>
      <c r="W13169" s="127"/>
      <c r="X13169" s="99"/>
      <c r="Y13169" s="127"/>
    </row>
    <row r="13170" spans="3:25" ht="19" hidden="1">
      <c r="C13170" s="933"/>
      <c r="D13170" s="933"/>
      <c r="E13170" s="19"/>
      <c r="I13170" s="100"/>
      <c r="M13170" s="100"/>
      <c r="Q13170" s="99"/>
      <c r="R13170" s="340"/>
      <c r="S13170" s="119"/>
      <c r="T13170" s="123"/>
      <c r="U13170" s="119"/>
      <c r="V13170" s="99"/>
      <c r="W13170" s="127"/>
      <c r="X13170" s="99"/>
      <c r="Y13170" s="127"/>
    </row>
    <row r="13171" spans="3:25" ht="19" hidden="1">
      <c r="C13171" s="933"/>
      <c r="D13171" s="933"/>
      <c r="E13171" s="19"/>
      <c r="I13171" s="100"/>
      <c r="M13171" s="100"/>
      <c r="Q13171" s="99"/>
      <c r="R13171" s="340"/>
      <c r="S13171" s="119"/>
      <c r="T13171" s="123"/>
      <c r="U13171" s="119"/>
      <c r="V13171" s="99"/>
      <c r="W13171" s="127"/>
      <c r="X13171" s="99"/>
      <c r="Y13171" s="127"/>
    </row>
    <row r="13172" spans="3:25" ht="19" hidden="1">
      <c r="C13172" s="933"/>
      <c r="D13172" s="933"/>
      <c r="E13172" s="19"/>
      <c r="I13172" s="100"/>
      <c r="M13172" s="100"/>
      <c r="Q13172" s="99"/>
      <c r="R13172" s="340"/>
      <c r="S13172" s="119"/>
      <c r="T13172" s="123"/>
      <c r="U13172" s="119"/>
      <c r="V13172" s="99"/>
      <c r="W13172" s="127"/>
      <c r="X13172" s="99"/>
      <c r="Y13172" s="127"/>
    </row>
    <row r="13173" spans="3:25" ht="19" hidden="1">
      <c r="C13173" s="933"/>
      <c r="D13173" s="933"/>
      <c r="E13173" s="19"/>
      <c r="I13173" s="100"/>
      <c r="M13173" s="100"/>
      <c r="Q13173" s="99"/>
      <c r="R13173" s="340"/>
      <c r="S13173" s="119"/>
      <c r="T13173" s="123"/>
      <c r="U13173" s="119"/>
      <c r="V13173" s="99"/>
      <c r="W13173" s="127"/>
      <c r="X13173" s="99"/>
      <c r="Y13173" s="127"/>
    </row>
    <row r="13174" spans="3:25" ht="19" hidden="1">
      <c r="C13174" s="933"/>
      <c r="D13174" s="933"/>
      <c r="E13174" s="19"/>
      <c r="I13174" s="100"/>
      <c r="M13174" s="100"/>
      <c r="Q13174" s="99"/>
      <c r="R13174" s="340"/>
      <c r="S13174" s="119"/>
      <c r="T13174" s="123"/>
      <c r="U13174" s="119"/>
      <c r="V13174" s="99"/>
      <c r="W13174" s="127"/>
      <c r="X13174" s="99"/>
      <c r="Y13174" s="127"/>
    </row>
    <row r="13175" spans="3:25" ht="19" hidden="1">
      <c r="C13175" s="933"/>
      <c r="D13175" s="933"/>
      <c r="E13175" s="19"/>
      <c r="I13175" s="100"/>
      <c r="M13175" s="100"/>
      <c r="Q13175" s="99"/>
      <c r="R13175" s="340"/>
      <c r="S13175" s="119"/>
      <c r="T13175" s="123"/>
      <c r="U13175" s="119"/>
      <c r="V13175" s="99"/>
      <c r="W13175" s="127"/>
      <c r="X13175" s="99"/>
      <c r="Y13175" s="127"/>
    </row>
    <row r="13176" spans="3:25" ht="19" hidden="1">
      <c r="C13176" s="933"/>
      <c r="D13176" s="933"/>
      <c r="E13176" s="19"/>
      <c r="I13176" s="100"/>
      <c r="M13176" s="100"/>
      <c r="Q13176" s="99"/>
      <c r="R13176" s="340"/>
      <c r="S13176" s="119"/>
      <c r="T13176" s="123"/>
      <c r="U13176" s="119"/>
      <c r="V13176" s="99"/>
      <c r="W13176" s="127"/>
      <c r="X13176" s="99"/>
      <c r="Y13176" s="127"/>
    </row>
    <row r="13177" spans="3:25" ht="19" hidden="1">
      <c r="C13177" s="933"/>
      <c r="D13177" s="933"/>
      <c r="E13177" s="19"/>
      <c r="I13177" s="100"/>
      <c r="M13177" s="100"/>
      <c r="Q13177" s="99"/>
      <c r="R13177" s="340"/>
      <c r="S13177" s="119"/>
      <c r="T13177" s="123"/>
      <c r="U13177" s="119"/>
      <c r="V13177" s="99"/>
      <c r="W13177" s="127"/>
      <c r="X13177" s="99"/>
      <c r="Y13177" s="127"/>
    </row>
    <row r="13178" spans="3:25" ht="19" hidden="1">
      <c r="C13178" s="933"/>
      <c r="D13178" s="933"/>
      <c r="E13178" s="19"/>
      <c r="I13178" s="100"/>
      <c r="M13178" s="100"/>
      <c r="Q13178" s="99"/>
      <c r="R13178" s="340"/>
      <c r="S13178" s="119"/>
      <c r="T13178" s="123"/>
      <c r="U13178" s="119"/>
      <c r="V13178" s="99"/>
      <c r="W13178" s="127"/>
      <c r="X13178" s="99"/>
      <c r="Y13178" s="127"/>
    </row>
    <row r="13179" spans="3:25" ht="19" hidden="1">
      <c r="C13179" s="933"/>
      <c r="D13179" s="933"/>
      <c r="E13179" s="19"/>
      <c r="I13179" s="100"/>
      <c r="M13179" s="100"/>
      <c r="Q13179" s="99"/>
      <c r="R13179" s="340"/>
      <c r="S13179" s="119"/>
      <c r="T13179" s="123"/>
      <c r="U13179" s="119"/>
      <c r="V13179" s="99"/>
      <c r="W13179" s="127"/>
      <c r="X13179" s="99"/>
      <c r="Y13179" s="127"/>
    </row>
    <row r="13180" spans="3:25" ht="19" hidden="1">
      <c r="C13180" s="933"/>
      <c r="D13180" s="933"/>
      <c r="E13180" s="19"/>
      <c r="I13180" s="100"/>
      <c r="M13180" s="100"/>
      <c r="Q13180" s="99"/>
      <c r="R13180" s="340"/>
      <c r="S13180" s="119"/>
      <c r="T13180" s="123"/>
      <c r="U13180" s="119"/>
      <c r="V13180" s="99"/>
      <c r="W13180" s="127"/>
      <c r="X13180" s="99"/>
      <c r="Y13180" s="127"/>
    </row>
    <row r="13181" spans="3:25" ht="19" hidden="1">
      <c r="C13181" s="933"/>
      <c r="D13181" s="933"/>
      <c r="E13181" s="19"/>
      <c r="I13181" s="100"/>
      <c r="M13181" s="100"/>
      <c r="Q13181" s="99"/>
      <c r="R13181" s="340"/>
      <c r="S13181" s="119"/>
      <c r="T13181" s="123"/>
      <c r="U13181" s="119"/>
      <c r="V13181" s="99"/>
      <c r="W13181" s="127"/>
      <c r="X13181" s="99"/>
      <c r="Y13181" s="127"/>
    </row>
    <row r="13182" spans="3:25" ht="19" hidden="1">
      <c r="C13182" s="933"/>
      <c r="D13182" s="933"/>
      <c r="E13182" s="19"/>
      <c r="I13182" s="100"/>
      <c r="M13182" s="100"/>
      <c r="Q13182" s="99"/>
      <c r="R13182" s="340"/>
      <c r="S13182" s="119"/>
      <c r="T13182" s="123"/>
      <c r="U13182" s="119"/>
      <c r="V13182" s="99"/>
      <c r="W13182" s="127"/>
      <c r="X13182" s="99"/>
      <c r="Y13182" s="127"/>
    </row>
    <row r="13183" spans="3:25" ht="19" hidden="1">
      <c r="C13183" s="933"/>
      <c r="D13183" s="933"/>
      <c r="E13183" s="19"/>
      <c r="I13183" s="100"/>
      <c r="M13183" s="100"/>
      <c r="Q13183" s="99"/>
      <c r="R13183" s="340"/>
      <c r="S13183" s="119"/>
      <c r="T13183" s="123"/>
      <c r="U13183" s="119"/>
      <c r="V13183" s="99"/>
      <c r="W13183" s="127"/>
      <c r="X13183" s="99"/>
      <c r="Y13183" s="127"/>
    </row>
    <row r="13184" spans="3:25" ht="19" hidden="1">
      <c r="C13184" s="933"/>
      <c r="D13184" s="933"/>
      <c r="E13184" s="19"/>
      <c r="I13184" s="100"/>
      <c r="M13184" s="100"/>
      <c r="Q13184" s="99"/>
      <c r="R13184" s="340"/>
      <c r="S13184" s="119"/>
      <c r="T13184" s="123"/>
      <c r="U13184" s="119"/>
      <c r="V13184" s="99"/>
      <c r="W13184" s="127"/>
      <c r="X13184" s="99"/>
      <c r="Y13184" s="127"/>
    </row>
    <row r="13185" spans="3:25" ht="19" hidden="1">
      <c r="C13185" s="933"/>
      <c r="D13185" s="933"/>
      <c r="E13185" s="19"/>
      <c r="I13185" s="100"/>
      <c r="M13185" s="100"/>
      <c r="Q13185" s="99"/>
      <c r="R13185" s="340"/>
      <c r="S13185" s="119"/>
      <c r="T13185" s="123"/>
      <c r="U13185" s="119"/>
      <c r="V13185" s="99"/>
      <c r="W13185" s="127"/>
      <c r="X13185" s="99"/>
      <c r="Y13185" s="127"/>
    </row>
    <row r="13186" spans="3:25" ht="19" hidden="1">
      <c r="C13186" s="933"/>
      <c r="D13186" s="933"/>
      <c r="E13186" s="19"/>
      <c r="I13186" s="100"/>
      <c r="M13186" s="100"/>
      <c r="Q13186" s="99"/>
      <c r="R13186" s="340"/>
      <c r="S13186" s="119"/>
      <c r="T13186" s="123"/>
      <c r="U13186" s="119"/>
      <c r="V13186" s="99"/>
      <c r="W13186" s="127"/>
      <c r="X13186" s="99"/>
      <c r="Y13186" s="127"/>
    </row>
    <row r="13187" spans="3:25" ht="19" hidden="1">
      <c r="C13187" s="933"/>
      <c r="D13187" s="933"/>
      <c r="E13187" s="19"/>
      <c r="I13187" s="100"/>
      <c r="M13187" s="100"/>
      <c r="Q13187" s="99"/>
      <c r="R13187" s="340"/>
      <c r="S13187" s="119"/>
      <c r="T13187" s="123"/>
      <c r="U13187" s="119"/>
      <c r="V13187" s="99"/>
      <c r="W13187" s="127"/>
      <c r="X13187" s="99"/>
      <c r="Y13187" s="127"/>
    </row>
    <row r="13188" spans="3:25" ht="19" hidden="1">
      <c r="C13188" s="933"/>
      <c r="D13188" s="933"/>
      <c r="E13188" s="19"/>
      <c r="I13188" s="100"/>
      <c r="M13188" s="100"/>
      <c r="Q13188" s="99"/>
      <c r="R13188" s="340"/>
      <c r="S13188" s="119"/>
      <c r="T13188" s="123"/>
      <c r="U13188" s="119"/>
      <c r="V13188" s="99"/>
      <c r="W13188" s="127"/>
      <c r="X13188" s="99"/>
      <c r="Y13188" s="127"/>
    </row>
    <row r="13189" spans="3:25" ht="19" hidden="1">
      <c r="C13189" s="933"/>
      <c r="D13189" s="933"/>
      <c r="E13189" s="19"/>
      <c r="I13189" s="100"/>
      <c r="M13189" s="100"/>
      <c r="Q13189" s="99"/>
      <c r="R13189" s="340"/>
      <c r="S13189" s="119"/>
      <c r="T13189" s="123"/>
      <c r="U13189" s="119"/>
      <c r="V13189" s="99"/>
      <c r="W13189" s="127"/>
      <c r="X13189" s="99"/>
      <c r="Y13189" s="127"/>
    </row>
    <row r="13190" spans="3:25" ht="19" hidden="1">
      <c r="C13190" s="933"/>
      <c r="D13190" s="933"/>
      <c r="E13190" s="19"/>
      <c r="I13190" s="100"/>
      <c r="M13190" s="100"/>
      <c r="Q13190" s="99"/>
      <c r="R13190" s="340"/>
      <c r="S13190" s="119"/>
      <c r="T13190" s="123"/>
      <c r="U13190" s="119"/>
      <c r="V13190" s="99"/>
      <c r="W13190" s="127"/>
      <c r="X13190" s="99"/>
      <c r="Y13190" s="127"/>
    </row>
    <row r="13191" spans="3:25" ht="19" hidden="1">
      <c r="C13191" s="933"/>
      <c r="D13191" s="933"/>
      <c r="E13191" s="19"/>
      <c r="I13191" s="100"/>
      <c r="M13191" s="100"/>
      <c r="Q13191" s="99"/>
      <c r="R13191" s="340"/>
      <c r="S13191" s="119"/>
      <c r="T13191" s="123"/>
      <c r="U13191" s="119"/>
      <c r="V13191" s="99"/>
      <c r="W13191" s="127"/>
      <c r="X13191" s="99"/>
      <c r="Y13191" s="127"/>
    </row>
    <row r="13192" spans="3:25" ht="19" hidden="1">
      <c r="C13192" s="933"/>
      <c r="D13192" s="933"/>
      <c r="E13192" s="19"/>
      <c r="I13192" s="100"/>
      <c r="M13192" s="100"/>
      <c r="Q13192" s="99"/>
      <c r="R13192" s="340"/>
      <c r="S13192" s="119"/>
      <c r="T13192" s="123"/>
      <c r="U13192" s="119"/>
      <c r="V13192" s="99"/>
      <c r="W13192" s="127"/>
      <c r="X13192" s="99"/>
      <c r="Y13192" s="127"/>
    </row>
    <row r="13193" spans="3:25" ht="19" hidden="1">
      <c r="C13193" s="933"/>
      <c r="D13193" s="933"/>
      <c r="E13193" s="19"/>
      <c r="I13193" s="100"/>
      <c r="M13193" s="100"/>
      <c r="Q13193" s="99"/>
      <c r="R13193" s="340"/>
      <c r="S13193" s="119"/>
      <c r="T13193" s="123"/>
      <c r="U13193" s="119"/>
      <c r="V13193" s="99"/>
      <c r="W13193" s="127"/>
      <c r="X13193" s="99"/>
      <c r="Y13193" s="127"/>
    </row>
    <row r="13194" spans="3:25" ht="19" hidden="1">
      <c r="C13194" s="933"/>
      <c r="D13194" s="933"/>
      <c r="E13194" s="19"/>
      <c r="I13194" s="100"/>
      <c r="M13194" s="100"/>
      <c r="Q13194" s="99"/>
      <c r="R13194" s="340"/>
      <c r="S13194" s="119"/>
      <c r="T13194" s="123"/>
      <c r="U13194" s="119"/>
      <c r="V13194" s="99"/>
      <c r="W13194" s="127"/>
      <c r="X13194" s="99"/>
      <c r="Y13194" s="127"/>
    </row>
    <row r="13195" spans="3:25" ht="19" hidden="1">
      <c r="C13195" s="933"/>
      <c r="D13195" s="933"/>
      <c r="E13195" s="19"/>
      <c r="I13195" s="100"/>
      <c r="M13195" s="100"/>
      <c r="Q13195" s="99"/>
      <c r="R13195" s="340"/>
      <c r="S13195" s="119"/>
      <c r="T13195" s="123"/>
      <c r="U13195" s="119"/>
      <c r="V13195" s="99"/>
      <c r="W13195" s="127"/>
      <c r="X13195" s="99"/>
      <c r="Y13195" s="127"/>
    </row>
    <row r="13196" spans="3:25" ht="19" hidden="1">
      <c r="C13196" s="933"/>
      <c r="D13196" s="933"/>
      <c r="E13196" s="19"/>
      <c r="I13196" s="100"/>
      <c r="M13196" s="100"/>
      <c r="Q13196" s="99"/>
      <c r="R13196" s="340"/>
      <c r="S13196" s="119"/>
      <c r="T13196" s="123"/>
      <c r="U13196" s="119"/>
      <c r="V13196" s="99"/>
      <c r="W13196" s="127"/>
      <c r="X13196" s="99"/>
      <c r="Y13196" s="127"/>
    </row>
    <row r="13197" spans="3:25" ht="19" hidden="1">
      <c r="C13197" s="933"/>
      <c r="D13197" s="933"/>
      <c r="E13197" s="19"/>
      <c r="I13197" s="100"/>
      <c r="M13197" s="100"/>
      <c r="Q13197" s="99"/>
      <c r="R13197" s="340"/>
      <c r="S13197" s="119"/>
      <c r="T13197" s="123"/>
      <c r="U13197" s="119"/>
      <c r="V13197" s="99"/>
      <c r="W13197" s="127"/>
      <c r="X13197" s="99"/>
      <c r="Y13197" s="127"/>
    </row>
    <row r="13198" spans="3:25" ht="19" hidden="1">
      <c r="C13198" s="933"/>
      <c r="D13198" s="933"/>
      <c r="E13198" s="19"/>
      <c r="I13198" s="100"/>
      <c r="M13198" s="100"/>
      <c r="Q13198" s="99"/>
      <c r="R13198" s="340"/>
      <c r="S13198" s="119"/>
      <c r="T13198" s="123"/>
      <c r="U13198" s="119"/>
      <c r="V13198" s="99"/>
      <c r="W13198" s="127"/>
      <c r="X13198" s="99"/>
      <c r="Y13198" s="127"/>
    </row>
    <row r="13199" spans="3:25" ht="19" hidden="1">
      <c r="C13199" s="933"/>
      <c r="D13199" s="933"/>
      <c r="E13199" s="19"/>
      <c r="I13199" s="100"/>
      <c r="M13199" s="100"/>
      <c r="Q13199" s="99"/>
      <c r="R13199" s="340"/>
      <c r="S13199" s="119"/>
      <c r="T13199" s="123"/>
      <c r="U13199" s="119"/>
      <c r="V13199" s="99"/>
      <c r="W13199" s="127"/>
      <c r="X13199" s="99"/>
      <c r="Y13199" s="127"/>
    </row>
    <row r="13200" spans="3:25" ht="19" hidden="1">
      <c r="C13200" s="933"/>
      <c r="D13200" s="933"/>
      <c r="E13200" s="19"/>
      <c r="I13200" s="100"/>
      <c r="M13200" s="100"/>
      <c r="Q13200" s="99"/>
      <c r="R13200" s="340"/>
      <c r="S13200" s="119"/>
      <c r="T13200" s="123"/>
      <c r="U13200" s="119"/>
      <c r="V13200" s="99"/>
      <c r="W13200" s="127"/>
      <c r="X13200" s="99"/>
      <c r="Y13200" s="127"/>
    </row>
    <row r="13201" spans="3:25" ht="19" hidden="1">
      <c r="C13201" s="933"/>
      <c r="D13201" s="933"/>
      <c r="E13201" s="19"/>
      <c r="I13201" s="100"/>
      <c r="M13201" s="100"/>
      <c r="Q13201" s="99"/>
      <c r="R13201" s="340"/>
      <c r="S13201" s="119"/>
      <c r="T13201" s="123"/>
      <c r="U13201" s="119"/>
      <c r="V13201" s="99"/>
      <c r="W13201" s="127"/>
      <c r="X13201" s="99"/>
      <c r="Y13201" s="127"/>
    </row>
    <row r="13202" spans="3:25" ht="19" hidden="1">
      <c r="C13202" s="933"/>
      <c r="D13202" s="933"/>
      <c r="E13202" s="19"/>
      <c r="I13202" s="100"/>
      <c r="M13202" s="100"/>
      <c r="Q13202" s="99"/>
      <c r="R13202" s="340"/>
      <c r="S13202" s="119"/>
      <c r="T13202" s="123"/>
      <c r="U13202" s="119"/>
      <c r="V13202" s="99"/>
      <c r="W13202" s="127"/>
      <c r="X13202" s="99"/>
      <c r="Y13202" s="127"/>
    </row>
    <row r="13203" spans="3:25" ht="19" hidden="1">
      <c r="C13203" s="933"/>
      <c r="D13203" s="933"/>
      <c r="E13203" s="19"/>
      <c r="I13203" s="100"/>
      <c r="M13203" s="100"/>
      <c r="Q13203" s="99"/>
      <c r="R13203" s="340"/>
      <c r="S13203" s="119"/>
      <c r="T13203" s="123"/>
      <c r="U13203" s="119"/>
      <c r="V13203" s="99"/>
      <c r="W13203" s="127"/>
      <c r="X13203" s="99"/>
      <c r="Y13203" s="127"/>
    </row>
    <row r="13204" spans="3:25" ht="19" hidden="1">
      <c r="C13204" s="933"/>
      <c r="D13204" s="933"/>
      <c r="E13204" s="19"/>
      <c r="I13204" s="100"/>
      <c r="M13204" s="100"/>
      <c r="Q13204" s="99"/>
      <c r="R13204" s="340"/>
      <c r="S13204" s="119"/>
      <c r="T13204" s="123"/>
      <c r="U13204" s="119"/>
      <c r="V13204" s="99"/>
      <c r="W13204" s="127"/>
      <c r="X13204" s="99"/>
      <c r="Y13204" s="127"/>
    </row>
    <row r="13205" spans="3:25" ht="19" hidden="1">
      <c r="C13205" s="933"/>
      <c r="D13205" s="933"/>
      <c r="E13205" s="19"/>
      <c r="I13205" s="100"/>
      <c r="M13205" s="100"/>
      <c r="Q13205" s="99"/>
      <c r="R13205" s="340"/>
      <c r="S13205" s="119"/>
      <c r="T13205" s="123"/>
      <c r="U13205" s="119"/>
      <c r="V13205" s="99"/>
      <c r="W13205" s="127"/>
      <c r="X13205" s="99"/>
      <c r="Y13205" s="127"/>
    </row>
    <row r="13206" spans="3:25" ht="19" hidden="1">
      <c r="C13206" s="933"/>
      <c r="D13206" s="933"/>
      <c r="E13206" s="19"/>
      <c r="I13206" s="100"/>
      <c r="M13206" s="100"/>
      <c r="Q13206" s="99"/>
      <c r="R13206" s="340"/>
      <c r="S13206" s="119"/>
      <c r="T13206" s="123"/>
      <c r="U13206" s="119"/>
      <c r="V13206" s="99"/>
      <c r="W13206" s="127"/>
      <c r="X13206" s="99"/>
      <c r="Y13206" s="127"/>
    </row>
    <row r="13207" spans="3:25" ht="19" hidden="1">
      <c r="C13207" s="933"/>
      <c r="D13207" s="933"/>
      <c r="E13207" s="19"/>
      <c r="I13207" s="100"/>
      <c r="M13207" s="100"/>
      <c r="Q13207" s="99"/>
      <c r="R13207" s="340"/>
      <c r="S13207" s="119"/>
      <c r="T13207" s="123"/>
      <c r="U13207" s="119"/>
      <c r="V13207" s="99"/>
      <c r="W13207" s="127"/>
      <c r="X13207" s="99"/>
      <c r="Y13207" s="127"/>
    </row>
    <row r="13208" spans="3:25" ht="19" hidden="1">
      <c r="C13208" s="933"/>
      <c r="D13208" s="933"/>
      <c r="E13208" s="19"/>
      <c r="I13208" s="100"/>
      <c r="M13208" s="100"/>
      <c r="Q13208" s="99"/>
      <c r="R13208" s="340"/>
      <c r="S13208" s="119"/>
      <c r="T13208" s="123"/>
      <c r="U13208" s="119"/>
      <c r="V13208" s="99"/>
      <c r="W13208" s="127"/>
      <c r="X13208" s="99"/>
      <c r="Y13208" s="127"/>
    </row>
    <row r="13209" spans="3:25" ht="19" hidden="1">
      <c r="C13209" s="933"/>
      <c r="D13209" s="933"/>
      <c r="E13209" s="19"/>
      <c r="I13209" s="100"/>
      <c r="M13209" s="100"/>
      <c r="Q13209" s="99"/>
      <c r="R13209" s="340"/>
      <c r="S13209" s="119"/>
      <c r="T13209" s="123"/>
      <c r="U13209" s="119"/>
      <c r="V13209" s="99"/>
      <c r="W13209" s="127"/>
      <c r="X13209" s="99"/>
      <c r="Y13209" s="127"/>
    </row>
    <row r="13210" spans="3:25" ht="19" hidden="1">
      <c r="C13210" s="933"/>
      <c r="D13210" s="933"/>
      <c r="E13210" s="19"/>
      <c r="I13210" s="100"/>
      <c r="M13210" s="100"/>
      <c r="Q13210" s="99"/>
      <c r="R13210" s="340"/>
      <c r="S13210" s="119"/>
      <c r="T13210" s="123"/>
      <c r="U13210" s="119"/>
      <c r="V13210" s="99"/>
      <c r="W13210" s="127"/>
      <c r="X13210" s="99"/>
      <c r="Y13210" s="127"/>
    </row>
    <row r="13211" spans="3:25" ht="19" hidden="1">
      <c r="C13211" s="933"/>
      <c r="D13211" s="933"/>
      <c r="E13211" s="19"/>
      <c r="I13211" s="100"/>
      <c r="M13211" s="100"/>
      <c r="Q13211" s="99"/>
      <c r="R13211" s="340"/>
      <c r="S13211" s="119"/>
      <c r="T13211" s="123"/>
      <c r="U13211" s="119"/>
      <c r="V13211" s="99"/>
      <c r="W13211" s="127"/>
      <c r="X13211" s="99"/>
      <c r="Y13211" s="127"/>
    </row>
    <row r="13212" spans="3:25" ht="19" hidden="1">
      <c r="C13212" s="933"/>
      <c r="D13212" s="933"/>
      <c r="E13212" s="19"/>
      <c r="I13212" s="100"/>
      <c r="M13212" s="100"/>
      <c r="Q13212" s="99"/>
      <c r="R13212" s="340"/>
      <c r="S13212" s="119"/>
      <c r="T13212" s="123"/>
      <c r="U13212" s="119"/>
      <c r="V13212" s="99"/>
      <c r="W13212" s="127"/>
      <c r="X13212" s="99"/>
      <c r="Y13212" s="127"/>
    </row>
    <row r="13213" spans="3:25" ht="19" hidden="1">
      <c r="C13213" s="933"/>
      <c r="D13213" s="933"/>
      <c r="E13213" s="19"/>
      <c r="I13213" s="100"/>
      <c r="M13213" s="100"/>
      <c r="Q13213" s="99"/>
      <c r="R13213" s="340"/>
      <c r="S13213" s="119"/>
      <c r="T13213" s="123"/>
      <c r="U13213" s="119"/>
      <c r="V13213" s="99"/>
      <c r="W13213" s="127"/>
      <c r="X13213" s="99"/>
      <c r="Y13213" s="127"/>
    </row>
    <row r="13214" spans="3:25" ht="19" hidden="1">
      <c r="C13214" s="933"/>
      <c r="D13214" s="933"/>
      <c r="E13214" s="19"/>
      <c r="I13214" s="100"/>
      <c r="M13214" s="100"/>
      <c r="Q13214" s="99"/>
      <c r="R13214" s="340"/>
      <c r="S13214" s="119"/>
      <c r="T13214" s="123"/>
      <c r="U13214" s="119"/>
      <c r="V13214" s="99"/>
      <c r="W13214" s="127"/>
      <c r="X13214" s="99"/>
      <c r="Y13214" s="127"/>
    </row>
    <row r="13215" spans="3:25" ht="19" hidden="1">
      <c r="C13215" s="933"/>
      <c r="D13215" s="933"/>
      <c r="E13215" s="19"/>
      <c r="I13215" s="100"/>
      <c r="M13215" s="100"/>
      <c r="Q13215" s="99"/>
      <c r="R13215" s="340"/>
      <c r="S13215" s="119"/>
      <c r="T13215" s="123"/>
      <c r="U13215" s="119"/>
      <c r="V13215" s="99"/>
      <c r="W13215" s="127"/>
      <c r="X13215" s="99"/>
      <c r="Y13215" s="127"/>
    </row>
    <row r="13216" spans="3:25" ht="19" hidden="1">
      <c r="C13216" s="933"/>
      <c r="D13216" s="933"/>
      <c r="E13216" s="19"/>
      <c r="I13216" s="100"/>
      <c r="M13216" s="100"/>
      <c r="Q13216" s="99"/>
      <c r="R13216" s="340"/>
      <c r="S13216" s="119"/>
      <c r="T13216" s="123"/>
      <c r="U13216" s="119"/>
      <c r="V13216" s="99"/>
      <c r="W13216" s="127"/>
      <c r="X13216" s="99"/>
      <c r="Y13216" s="127"/>
    </row>
    <row r="13217" spans="3:25" ht="19" hidden="1">
      <c r="C13217" s="933"/>
      <c r="D13217" s="933"/>
      <c r="E13217" s="19"/>
      <c r="I13217" s="100"/>
      <c r="M13217" s="100"/>
      <c r="Q13217" s="99"/>
      <c r="R13217" s="340"/>
      <c r="S13217" s="119"/>
      <c r="T13217" s="123"/>
      <c r="U13217" s="119"/>
      <c r="V13217" s="99"/>
      <c r="W13217" s="127"/>
      <c r="X13217" s="99"/>
      <c r="Y13217" s="127"/>
    </row>
    <row r="13218" spans="3:25" ht="19" hidden="1">
      <c r="C13218" s="933"/>
      <c r="D13218" s="933"/>
      <c r="E13218" s="19"/>
      <c r="I13218" s="100"/>
      <c r="M13218" s="100"/>
      <c r="Q13218" s="99"/>
      <c r="R13218" s="340"/>
      <c r="S13218" s="119"/>
      <c r="T13218" s="123"/>
      <c r="U13218" s="119"/>
      <c r="V13218" s="99"/>
      <c r="W13218" s="127"/>
      <c r="X13218" s="99"/>
      <c r="Y13218" s="127"/>
    </row>
    <row r="13219" spans="3:25" ht="19" hidden="1">
      <c r="C13219" s="933"/>
      <c r="D13219" s="933"/>
      <c r="E13219" s="19"/>
      <c r="I13219" s="100"/>
      <c r="M13219" s="100"/>
      <c r="Q13219" s="99"/>
      <c r="R13219" s="340"/>
      <c r="S13219" s="119"/>
      <c r="T13219" s="123"/>
      <c r="U13219" s="119"/>
      <c r="V13219" s="99"/>
      <c r="W13219" s="127"/>
      <c r="X13219" s="99"/>
      <c r="Y13219" s="127"/>
    </row>
    <row r="13220" spans="3:25" ht="19" hidden="1">
      <c r="C13220" s="933"/>
      <c r="D13220" s="933"/>
      <c r="E13220" s="19"/>
      <c r="I13220" s="100"/>
      <c r="M13220" s="100"/>
      <c r="Q13220" s="99"/>
      <c r="R13220" s="340"/>
      <c r="S13220" s="119"/>
      <c r="T13220" s="123"/>
      <c r="U13220" s="119"/>
      <c r="V13220" s="99"/>
      <c r="W13220" s="127"/>
      <c r="X13220" s="99"/>
      <c r="Y13220" s="127"/>
    </row>
    <row r="13221" spans="3:25" ht="19" hidden="1">
      <c r="C13221" s="933"/>
      <c r="D13221" s="933"/>
      <c r="E13221" s="19"/>
      <c r="I13221" s="100"/>
      <c r="M13221" s="100"/>
      <c r="Q13221" s="99"/>
      <c r="R13221" s="340"/>
      <c r="S13221" s="119"/>
      <c r="T13221" s="123"/>
      <c r="U13221" s="119"/>
      <c r="V13221" s="99"/>
      <c r="W13221" s="127"/>
      <c r="X13221" s="99"/>
      <c r="Y13221" s="127"/>
    </row>
    <row r="13222" spans="3:25" ht="19" hidden="1">
      <c r="C13222" s="933"/>
      <c r="D13222" s="933"/>
      <c r="E13222" s="19"/>
      <c r="I13222" s="100"/>
      <c r="M13222" s="100"/>
      <c r="Q13222" s="99"/>
      <c r="R13222" s="340"/>
      <c r="S13222" s="119"/>
      <c r="T13222" s="123"/>
      <c r="U13222" s="119"/>
      <c r="V13222" s="99"/>
      <c r="W13222" s="127"/>
      <c r="X13222" s="99"/>
      <c r="Y13222" s="127"/>
    </row>
    <row r="13223" spans="3:25" ht="19" hidden="1">
      <c r="C13223" s="933"/>
      <c r="D13223" s="933"/>
      <c r="E13223" s="19"/>
      <c r="I13223" s="100"/>
      <c r="M13223" s="100"/>
      <c r="Q13223" s="99"/>
      <c r="R13223" s="340"/>
      <c r="S13223" s="119"/>
      <c r="T13223" s="123"/>
      <c r="U13223" s="119"/>
      <c r="V13223" s="99"/>
      <c r="W13223" s="127"/>
      <c r="X13223" s="99"/>
      <c r="Y13223" s="127"/>
    </row>
    <row r="13224" spans="3:25" ht="19" hidden="1">
      <c r="C13224" s="933"/>
      <c r="D13224" s="933"/>
      <c r="E13224" s="19"/>
      <c r="I13224" s="100"/>
      <c r="M13224" s="100"/>
      <c r="Q13224" s="99"/>
      <c r="R13224" s="340"/>
      <c r="S13224" s="119"/>
      <c r="T13224" s="123"/>
      <c r="U13224" s="119"/>
      <c r="V13224" s="99"/>
      <c r="W13224" s="127"/>
      <c r="X13224" s="99"/>
      <c r="Y13224" s="127"/>
    </row>
    <row r="13225" spans="3:25" ht="19" hidden="1">
      <c r="C13225" s="933"/>
      <c r="D13225" s="933"/>
      <c r="E13225" s="19"/>
      <c r="I13225" s="100"/>
      <c r="M13225" s="100"/>
      <c r="Q13225" s="99"/>
      <c r="R13225" s="340"/>
      <c r="S13225" s="119"/>
      <c r="T13225" s="123"/>
      <c r="U13225" s="119"/>
      <c r="V13225" s="99"/>
      <c r="W13225" s="127"/>
      <c r="X13225" s="99"/>
      <c r="Y13225" s="127"/>
    </row>
    <row r="13226" spans="3:25" ht="19" hidden="1">
      <c r="C13226" s="933"/>
      <c r="D13226" s="933"/>
      <c r="E13226" s="19"/>
      <c r="I13226" s="100"/>
      <c r="M13226" s="100"/>
      <c r="Q13226" s="99"/>
      <c r="R13226" s="340"/>
      <c r="S13226" s="119"/>
      <c r="T13226" s="123"/>
      <c r="U13226" s="119"/>
      <c r="V13226" s="99"/>
      <c r="W13226" s="127"/>
      <c r="X13226" s="99"/>
      <c r="Y13226" s="127"/>
    </row>
    <row r="13227" spans="3:25" ht="19" hidden="1">
      <c r="C13227" s="933"/>
      <c r="D13227" s="933"/>
      <c r="E13227" s="19"/>
      <c r="I13227" s="100"/>
      <c r="M13227" s="100"/>
      <c r="Q13227" s="99"/>
      <c r="R13227" s="340"/>
      <c r="S13227" s="119"/>
      <c r="T13227" s="123"/>
      <c r="U13227" s="119"/>
      <c r="V13227" s="99"/>
      <c r="W13227" s="127"/>
      <c r="X13227" s="99"/>
      <c r="Y13227" s="127"/>
    </row>
    <row r="13228" spans="3:25" ht="19" hidden="1">
      <c r="C13228" s="933"/>
      <c r="D13228" s="933"/>
      <c r="E13228" s="19"/>
      <c r="I13228" s="100"/>
      <c r="M13228" s="100"/>
      <c r="Q13228" s="99"/>
      <c r="R13228" s="340"/>
      <c r="S13228" s="119"/>
      <c r="T13228" s="123"/>
      <c r="U13228" s="119"/>
      <c r="V13228" s="99"/>
      <c r="W13228" s="127"/>
      <c r="X13228" s="99"/>
      <c r="Y13228" s="127"/>
    </row>
    <row r="13229" spans="3:25" ht="19" hidden="1">
      <c r="C13229" s="933"/>
      <c r="D13229" s="933"/>
      <c r="E13229" s="19"/>
      <c r="I13229" s="100"/>
      <c r="M13229" s="100"/>
      <c r="Q13229" s="99"/>
      <c r="R13229" s="340"/>
      <c r="S13229" s="119"/>
      <c r="T13229" s="123"/>
      <c r="U13229" s="119"/>
      <c r="V13229" s="99"/>
      <c r="W13229" s="127"/>
      <c r="X13229" s="99"/>
      <c r="Y13229" s="127"/>
    </row>
    <row r="13230" spans="3:25" ht="19" hidden="1">
      <c r="C13230" s="933"/>
      <c r="D13230" s="933"/>
      <c r="E13230" s="19"/>
      <c r="I13230" s="100"/>
      <c r="M13230" s="100"/>
      <c r="Q13230" s="99"/>
      <c r="R13230" s="340"/>
      <c r="S13230" s="119"/>
      <c r="T13230" s="123"/>
      <c r="U13230" s="119"/>
      <c r="V13230" s="99"/>
      <c r="W13230" s="127"/>
      <c r="X13230" s="99"/>
      <c r="Y13230" s="127"/>
    </row>
    <row r="13231" spans="3:25" ht="19" hidden="1">
      <c r="C13231" s="933"/>
      <c r="D13231" s="933"/>
      <c r="E13231" s="19"/>
      <c r="I13231" s="100"/>
      <c r="M13231" s="100"/>
      <c r="Q13231" s="99"/>
      <c r="R13231" s="340"/>
      <c r="S13231" s="119"/>
      <c r="T13231" s="123"/>
      <c r="U13231" s="119"/>
      <c r="V13231" s="99"/>
      <c r="W13231" s="127"/>
      <c r="X13231" s="99"/>
      <c r="Y13231" s="127"/>
    </row>
    <row r="13232" spans="3:25" ht="19" hidden="1">
      <c r="C13232" s="933"/>
      <c r="D13232" s="933"/>
      <c r="E13232" s="19"/>
      <c r="I13232" s="100"/>
      <c r="M13232" s="100"/>
      <c r="Q13232" s="99"/>
      <c r="R13232" s="340"/>
      <c r="S13232" s="119"/>
      <c r="T13232" s="123"/>
      <c r="U13232" s="119"/>
      <c r="V13232" s="99"/>
      <c r="W13232" s="127"/>
      <c r="X13232" s="99"/>
      <c r="Y13232" s="127"/>
    </row>
    <row r="13233" spans="3:25" ht="19" hidden="1">
      <c r="C13233" s="933"/>
      <c r="D13233" s="933"/>
      <c r="E13233" s="19"/>
      <c r="I13233" s="100"/>
      <c r="M13233" s="100"/>
      <c r="Q13233" s="99"/>
      <c r="R13233" s="340"/>
      <c r="S13233" s="119"/>
      <c r="T13233" s="123"/>
      <c r="U13233" s="119"/>
      <c r="V13233" s="99"/>
      <c r="W13233" s="127"/>
      <c r="X13233" s="99"/>
      <c r="Y13233" s="127"/>
    </row>
    <row r="13234" spans="3:25" ht="19" hidden="1">
      <c r="C13234" s="933"/>
      <c r="D13234" s="933"/>
      <c r="E13234" s="19"/>
      <c r="I13234" s="100"/>
      <c r="M13234" s="100"/>
      <c r="Q13234" s="99"/>
      <c r="R13234" s="340"/>
      <c r="S13234" s="119"/>
      <c r="T13234" s="123"/>
      <c r="U13234" s="119"/>
      <c r="V13234" s="99"/>
      <c r="W13234" s="127"/>
      <c r="X13234" s="99"/>
      <c r="Y13234" s="127"/>
    </row>
    <row r="13235" spans="3:25" ht="19" hidden="1">
      <c r="C13235" s="933"/>
      <c r="D13235" s="933"/>
      <c r="E13235" s="19"/>
      <c r="I13235" s="100"/>
      <c r="M13235" s="100"/>
      <c r="Q13235" s="99"/>
      <c r="R13235" s="340"/>
      <c r="S13235" s="119"/>
      <c r="T13235" s="123"/>
      <c r="U13235" s="119"/>
      <c r="V13235" s="99"/>
      <c r="W13235" s="127"/>
      <c r="X13235" s="99"/>
      <c r="Y13235" s="127"/>
    </row>
    <row r="13236" spans="3:25" ht="19" hidden="1">
      <c r="C13236" s="933"/>
      <c r="D13236" s="933"/>
      <c r="E13236" s="19"/>
      <c r="I13236" s="100"/>
      <c r="M13236" s="100"/>
      <c r="Q13236" s="99"/>
      <c r="R13236" s="340"/>
      <c r="S13236" s="119"/>
      <c r="T13236" s="123"/>
      <c r="U13236" s="119"/>
      <c r="V13236" s="99"/>
      <c r="W13236" s="127"/>
      <c r="X13236" s="99"/>
      <c r="Y13236" s="127"/>
    </row>
    <row r="13237" spans="3:25" ht="19" hidden="1">
      <c r="C13237" s="933"/>
      <c r="D13237" s="933"/>
      <c r="E13237" s="19"/>
      <c r="I13237" s="100"/>
      <c r="M13237" s="100"/>
      <c r="Q13237" s="99"/>
      <c r="R13237" s="340"/>
      <c r="S13237" s="119"/>
      <c r="T13237" s="123"/>
      <c r="U13237" s="119"/>
      <c r="V13237" s="99"/>
      <c r="W13237" s="127"/>
      <c r="X13237" s="99"/>
      <c r="Y13237" s="127"/>
    </row>
    <row r="13238" spans="3:25" ht="19" hidden="1">
      <c r="C13238" s="933"/>
      <c r="D13238" s="933"/>
      <c r="E13238" s="19"/>
      <c r="I13238" s="100"/>
      <c r="M13238" s="100"/>
      <c r="Q13238" s="99"/>
      <c r="R13238" s="340"/>
      <c r="S13238" s="119"/>
      <c r="T13238" s="123"/>
      <c r="U13238" s="119"/>
      <c r="V13238" s="99"/>
      <c r="W13238" s="127"/>
      <c r="X13238" s="99"/>
      <c r="Y13238" s="127"/>
    </row>
    <row r="13239" spans="3:25" ht="19" hidden="1">
      <c r="C13239" s="933"/>
      <c r="D13239" s="933"/>
      <c r="E13239" s="19"/>
      <c r="I13239" s="100"/>
      <c r="M13239" s="100"/>
      <c r="Q13239" s="99"/>
      <c r="R13239" s="340"/>
      <c r="S13239" s="119"/>
      <c r="T13239" s="123"/>
      <c r="U13239" s="119"/>
      <c r="V13239" s="99"/>
      <c r="W13239" s="127"/>
      <c r="X13239" s="99"/>
      <c r="Y13239" s="127"/>
    </row>
    <row r="13240" spans="3:25" ht="19" hidden="1">
      <c r="C13240" s="933"/>
      <c r="D13240" s="933"/>
      <c r="E13240" s="19"/>
      <c r="I13240" s="100"/>
      <c r="M13240" s="100"/>
      <c r="Q13240" s="99"/>
      <c r="R13240" s="340"/>
      <c r="S13240" s="119"/>
      <c r="T13240" s="123"/>
      <c r="U13240" s="119"/>
      <c r="V13240" s="99"/>
      <c r="W13240" s="127"/>
      <c r="X13240" s="99"/>
      <c r="Y13240" s="127"/>
    </row>
    <row r="13241" spans="3:25" ht="19" hidden="1">
      <c r="C13241" s="933"/>
      <c r="D13241" s="933"/>
      <c r="E13241" s="19"/>
      <c r="I13241" s="100"/>
      <c r="M13241" s="100"/>
      <c r="Q13241" s="99"/>
      <c r="R13241" s="340"/>
      <c r="S13241" s="119"/>
      <c r="T13241" s="123"/>
      <c r="U13241" s="119"/>
      <c r="V13241" s="99"/>
      <c r="W13241" s="127"/>
      <c r="X13241" s="99"/>
      <c r="Y13241" s="127"/>
    </row>
    <row r="13242" spans="3:25" ht="19" hidden="1">
      <c r="C13242" s="933"/>
      <c r="D13242" s="933"/>
      <c r="E13242" s="19"/>
      <c r="I13242" s="100"/>
      <c r="M13242" s="100"/>
      <c r="Q13242" s="99"/>
      <c r="R13242" s="340"/>
      <c r="S13242" s="119"/>
      <c r="T13242" s="123"/>
      <c r="U13242" s="119"/>
      <c r="V13242" s="99"/>
      <c r="W13242" s="127"/>
      <c r="X13242" s="99"/>
      <c r="Y13242" s="127"/>
    </row>
    <row r="13243" spans="3:25" ht="19" hidden="1">
      <c r="C13243" s="933"/>
      <c r="D13243" s="933"/>
      <c r="E13243" s="19"/>
      <c r="I13243" s="100"/>
      <c r="M13243" s="100"/>
      <c r="Q13243" s="99"/>
      <c r="R13243" s="340"/>
      <c r="S13243" s="119"/>
      <c r="T13243" s="123"/>
      <c r="U13243" s="119"/>
      <c r="V13243" s="99"/>
      <c r="W13243" s="127"/>
      <c r="X13243" s="99"/>
      <c r="Y13243" s="127"/>
    </row>
    <row r="13244" spans="3:25" ht="19" hidden="1">
      <c r="C13244" s="933"/>
      <c r="D13244" s="933"/>
      <c r="E13244" s="19"/>
      <c r="I13244" s="100"/>
      <c r="M13244" s="100"/>
      <c r="Q13244" s="99"/>
      <c r="R13244" s="340"/>
      <c r="S13244" s="119"/>
      <c r="T13244" s="123"/>
      <c r="U13244" s="119"/>
      <c r="V13244" s="99"/>
      <c r="W13244" s="127"/>
      <c r="X13244" s="99"/>
      <c r="Y13244" s="127"/>
    </row>
    <row r="13245" spans="3:25" ht="19" hidden="1">
      <c r="C13245" s="933"/>
      <c r="D13245" s="933"/>
      <c r="E13245" s="19"/>
      <c r="I13245" s="100"/>
      <c r="M13245" s="100"/>
      <c r="Q13245" s="99"/>
      <c r="R13245" s="340"/>
      <c r="S13245" s="119"/>
      <c r="T13245" s="123"/>
      <c r="U13245" s="119"/>
      <c r="V13245" s="99"/>
      <c r="W13245" s="127"/>
      <c r="X13245" s="99"/>
      <c r="Y13245" s="127"/>
    </row>
    <row r="13246" spans="3:25" ht="19" hidden="1">
      <c r="C13246" s="933"/>
      <c r="D13246" s="933"/>
      <c r="E13246" s="19"/>
      <c r="I13246" s="100"/>
      <c r="M13246" s="100"/>
      <c r="Q13246" s="99"/>
      <c r="R13246" s="340"/>
      <c r="S13246" s="119"/>
      <c r="T13246" s="123"/>
      <c r="U13246" s="119"/>
      <c r="V13246" s="99"/>
      <c r="W13246" s="127"/>
      <c r="X13246" s="99"/>
      <c r="Y13246" s="127"/>
    </row>
    <row r="13247" spans="3:25" ht="19" hidden="1">
      <c r="C13247" s="933"/>
      <c r="D13247" s="933"/>
      <c r="E13247" s="19"/>
      <c r="I13247" s="100"/>
      <c r="M13247" s="100"/>
      <c r="Q13247" s="99"/>
      <c r="R13247" s="340"/>
      <c r="S13247" s="119"/>
      <c r="T13247" s="123"/>
      <c r="U13247" s="119"/>
      <c r="V13247" s="99"/>
      <c r="W13247" s="127"/>
      <c r="X13247" s="99"/>
      <c r="Y13247" s="127"/>
    </row>
    <row r="13248" spans="3:25" ht="19" hidden="1">
      <c r="C13248" s="933"/>
      <c r="D13248" s="933"/>
      <c r="E13248" s="19"/>
      <c r="I13248" s="100"/>
      <c r="M13248" s="100"/>
      <c r="Q13248" s="99"/>
      <c r="R13248" s="340"/>
      <c r="S13248" s="119"/>
      <c r="T13248" s="123"/>
      <c r="U13248" s="119"/>
      <c r="V13248" s="99"/>
      <c r="W13248" s="127"/>
      <c r="X13248" s="99"/>
      <c r="Y13248" s="127"/>
    </row>
    <row r="13249" spans="3:25" ht="19" hidden="1">
      <c r="C13249" s="933"/>
      <c r="D13249" s="933"/>
      <c r="E13249" s="19"/>
      <c r="I13249" s="100"/>
      <c r="M13249" s="100"/>
      <c r="Q13249" s="99"/>
      <c r="R13249" s="340"/>
      <c r="S13249" s="119"/>
      <c r="T13249" s="123"/>
      <c r="U13249" s="119"/>
      <c r="V13249" s="99"/>
      <c r="W13249" s="127"/>
      <c r="X13249" s="99"/>
      <c r="Y13249" s="127"/>
    </row>
    <row r="13250" spans="3:25" ht="19" hidden="1">
      <c r="C13250" s="933"/>
      <c r="D13250" s="933"/>
      <c r="E13250" s="19"/>
      <c r="I13250" s="100"/>
      <c r="M13250" s="100"/>
      <c r="Q13250" s="99"/>
      <c r="R13250" s="340"/>
      <c r="S13250" s="119"/>
      <c r="T13250" s="123"/>
      <c r="U13250" s="119"/>
      <c r="V13250" s="99"/>
      <c r="W13250" s="127"/>
      <c r="X13250" s="99"/>
      <c r="Y13250" s="127"/>
    </row>
    <row r="13251" spans="3:25" ht="19" hidden="1">
      <c r="C13251" s="933"/>
      <c r="D13251" s="933"/>
      <c r="E13251" s="19"/>
      <c r="I13251" s="100"/>
      <c r="M13251" s="100"/>
      <c r="Q13251" s="99"/>
      <c r="R13251" s="340"/>
      <c r="S13251" s="119"/>
      <c r="T13251" s="123"/>
      <c r="U13251" s="119"/>
      <c r="V13251" s="99"/>
      <c r="W13251" s="127"/>
      <c r="X13251" s="99"/>
      <c r="Y13251" s="127"/>
    </row>
    <row r="13252" spans="3:25" ht="19" hidden="1">
      <c r="C13252" s="933"/>
      <c r="D13252" s="933"/>
      <c r="E13252" s="19"/>
      <c r="I13252" s="100"/>
      <c r="M13252" s="100"/>
      <c r="Q13252" s="99"/>
      <c r="R13252" s="340"/>
      <c r="S13252" s="119"/>
      <c r="T13252" s="123"/>
      <c r="U13252" s="119"/>
      <c r="V13252" s="99"/>
      <c r="W13252" s="127"/>
      <c r="X13252" s="99"/>
      <c r="Y13252" s="127"/>
    </row>
    <row r="13253" spans="3:25" ht="19" hidden="1">
      <c r="C13253" s="933"/>
      <c r="D13253" s="933"/>
      <c r="E13253" s="19"/>
      <c r="I13253" s="100"/>
      <c r="M13253" s="100"/>
      <c r="Q13253" s="99"/>
      <c r="R13253" s="340"/>
      <c r="S13253" s="119"/>
      <c r="T13253" s="123"/>
      <c r="U13253" s="119"/>
      <c r="V13253" s="99"/>
      <c r="W13253" s="127"/>
      <c r="X13253" s="99"/>
      <c r="Y13253" s="127"/>
    </row>
    <row r="13254" spans="3:25" ht="19" hidden="1">
      <c r="C13254" s="933"/>
      <c r="D13254" s="933"/>
      <c r="E13254" s="19"/>
      <c r="I13254" s="100"/>
      <c r="M13254" s="100"/>
      <c r="Q13254" s="99"/>
      <c r="R13254" s="340"/>
      <c r="S13254" s="119"/>
      <c r="T13254" s="123"/>
      <c r="U13254" s="119"/>
      <c r="V13254" s="99"/>
      <c r="W13254" s="127"/>
      <c r="X13254" s="99"/>
      <c r="Y13254" s="127"/>
    </row>
    <row r="13255" spans="3:25" ht="19" hidden="1">
      <c r="C13255" s="933"/>
      <c r="D13255" s="933"/>
      <c r="E13255" s="19"/>
      <c r="I13255" s="100"/>
      <c r="M13255" s="100"/>
      <c r="Q13255" s="99"/>
      <c r="R13255" s="340"/>
      <c r="S13255" s="119"/>
      <c r="T13255" s="123"/>
      <c r="U13255" s="119"/>
      <c r="V13255" s="99"/>
      <c r="W13255" s="127"/>
      <c r="X13255" s="99"/>
      <c r="Y13255" s="127"/>
    </row>
    <row r="13256" spans="3:25" ht="19" hidden="1">
      <c r="C13256" s="933"/>
      <c r="D13256" s="933"/>
      <c r="E13256" s="19"/>
      <c r="I13256" s="100"/>
      <c r="M13256" s="100"/>
      <c r="Q13256" s="99"/>
      <c r="R13256" s="340"/>
      <c r="S13256" s="119"/>
      <c r="T13256" s="123"/>
      <c r="U13256" s="119"/>
      <c r="V13256" s="99"/>
      <c r="W13256" s="127"/>
      <c r="X13256" s="99"/>
      <c r="Y13256" s="127"/>
    </row>
    <row r="13257" spans="3:25" ht="19" hidden="1">
      <c r="C13257" s="933"/>
      <c r="D13257" s="933"/>
      <c r="E13257" s="19"/>
      <c r="I13257" s="100"/>
      <c r="M13257" s="100"/>
      <c r="Q13257" s="99"/>
      <c r="R13257" s="340"/>
      <c r="S13257" s="119"/>
      <c r="T13257" s="123"/>
      <c r="U13257" s="119"/>
      <c r="V13257" s="99"/>
      <c r="W13257" s="127"/>
      <c r="X13257" s="99"/>
      <c r="Y13257" s="127"/>
    </row>
    <row r="13258" spans="3:25" ht="19" hidden="1">
      <c r="C13258" s="933"/>
      <c r="D13258" s="933"/>
      <c r="E13258" s="19"/>
      <c r="I13258" s="100"/>
      <c r="M13258" s="100"/>
      <c r="Q13258" s="99"/>
      <c r="R13258" s="340"/>
      <c r="S13258" s="119"/>
      <c r="T13258" s="123"/>
      <c r="U13258" s="119"/>
      <c r="V13258" s="99"/>
      <c r="W13258" s="127"/>
      <c r="X13258" s="99"/>
      <c r="Y13258" s="127"/>
    </row>
    <row r="13259" spans="3:25" ht="19" hidden="1">
      <c r="C13259" s="933"/>
      <c r="D13259" s="933"/>
      <c r="E13259" s="19"/>
      <c r="I13259" s="100"/>
      <c r="M13259" s="100"/>
      <c r="Q13259" s="99"/>
      <c r="R13259" s="340"/>
      <c r="S13259" s="119"/>
      <c r="T13259" s="123"/>
      <c r="U13259" s="119"/>
      <c r="V13259" s="99"/>
      <c r="W13259" s="127"/>
      <c r="X13259" s="99"/>
      <c r="Y13259" s="127"/>
    </row>
    <row r="13260" spans="3:25" ht="19" hidden="1">
      <c r="C13260" s="933"/>
      <c r="D13260" s="933"/>
      <c r="E13260" s="19"/>
      <c r="I13260" s="100"/>
      <c r="M13260" s="100"/>
      <c r="Q13260" s="99"/>
      <c r="R13260" s="340"/>
      <c r="S13260" s="119"/>
      <c r="T13260" s="123"/>
      <c r="U13260" s="119"/>
      <c r="V13260" s="99"/>
      <c r="W13260" s="127"/>
      <c r="X13260" s="99"/>
      <c r="Y13260" s="127"/>
    </row>
    <row r="13261" spans="3:25" ht="19" hidden="1">
      <c r="C13261" s="933"/>
      <c r="D13261" s="933"/>
      <c r="E13261" s="19"/>
      <c r="I13261" s="100"/>
      <c r="M13261" s="100"/>
      <c r="Q13261" s="99"/>
      <c r="R13261" s="340"/>
      <c r="S13261" s="119"/>
      <c r="T13261" s="123"/>
      <c r="U13261" s="119"/>
      <c r="V13261" s="99"/>
      <c r="W13261" s="127"/>
      <c r="X13261" s="99"/>
      <c r="Y13261" s="127"/>
    </row>
    <row r="13262" spans="3:25" ht="19" hidden="1">
      <c r="C13262" s="933"/>
      <c r="D13262" s="933"/>
      <c r="E13262" s="19"/>
      <c r="I13262" s="100"/>
      <c r="M13262" s="100"/>
      <c r="Q13262" s="99"/>
      <c r="R13262" s="340"/>
      <c r="S13262" s="119"/>
      <c r="T13262" s="123"/>
      <c r="U13262" s="119"/>
      <c r="V13262" s="99"/>
      <c r="W13262" s="127"/>
      <c r="X13262" s="99"/>
      <c r="Y13262" s="127"/>
    </row>
    <row r="13263" spans="3:25" ht="19" hidden="1">
      <c r="C13263" s="933"/>
      <c r="D13263" s="933"/>
      <c r="E13263" s="19"/>
      <c r="I13263" s="100"/>
      <c r="M13263" s="100"/>
      <c r="Q13263" s="99"/>
      <c r="R13263" s="340"/>
      <c r="S13263" s="119"/>
      <c r="T13263" s="123"/>
      <c r="U13263" s="119"/>
      <c r="V13263" s="99"/>
      <c r="W13263" s="127"/>
      <c r="X13263" s="99"/>
      <c r="Y13263" s="127"/>
    </row>
    <row r="13264" spans="3:25" ht="19" hidden="1">
      <c r="C13264" s="933"/>
      <c r="D13264" s="933"/>
      <c r="E13264" s="19"/>
      <c r="I13264" s="100"/>
      <c r="M13264" s="100"/>
      <c r="Q13264" s="99"/>
      <c r="R13264" s="340"/>
      <c r="S13264" s="119"/>
      <c r="T13264" s="123"/>
      <c r="U13264" s="119"/>
      <c r="V13264" s="99"/>
      <c r="W13264" s="127"/>
      <c r="X13264" s="99"/>
      <c r="Y13264" s="127"/>
    </row>
    <row r="13265" spans="3:25" ht="19" hidden="1">
      <c r="C13265" s="933"/>
      <c r="D13265" s="933"/>
      <c r="E13265" s="19"/>
      <c r="I13265" s="100"/>
      <c r="M13265" s="100"/>
      <c r="Q13265" s="99"/>
      <c r="R13265" s="340"/>
      <c r="S13265" s="119"/>
      <c r="T13265" s="123"/>
      <c r="U13265" s="119"/>
      <c r="V13265" s="99"/>
      <c r="W13265" s="127"/>
      <c r="X13265" s="99"/>
      <c r="Y13265" s="127"/>
    </row>
    <row r="13266" spans="3:25" ht="19" hidden="1">
      <c r="C13266" s="933"/>
      <c r="D13266" s="933"/>
      <c r="E13266" s="19"/>
      <c r="I13266" s="100"/>
      <c r="M13266" s="100"/>
      <c r="Q13266" s="99"/>
      <c r="R13266" s="340"/>
      <c r="S13266" s="119"/>
      <c r="T13266" s="123"/>
      <c r="U13266" s="119"/>
      <c r="V13266" s="99"/>
      <c r="W13266" s="127"/>
      <c r="X13266" s="99"/>
      <c r="Y13266" s="127"/>
    </row>
    <row r="13267" spans="3:25" ht="19" hidden="1">
      <c r="C13267" s="933"/>
      <c r="D13267" s="933"/>
      <c r="E13267" s="19"/>
      <c r="I13267" s="100"/>
      <c r="M13267" s="100"/>
      <c r="Q13267" s="99"/>
      <c r="R13267" s="340"/>
      <c r="S13267" s="119"/>
      <c r="T13267" s="123"/>
      <c r="U13267" s="119"/>
      <c r="V13267" s="99"/>
      <c r="W13267" s="127"/>
      <c r="X13267" s="99"/>
      <c r="Y13267" s="127"/>
    </row>
    <row r="13268" spans="3:25" ht="19" hidden="1">
      <c r="C13268" s="933"/>
      <c r="D13268" s="933"/>
      <c r="E13268" s="19"/>
      <c r="I13268" s="100"/>
      <c r="M13268" s="100"/>
      <c r="Q13268" s="99"/>
      <c r="R13268" s="340"/>
      <c r="S13268" s="119"/>
      <c r="T13268" s="123"/>
      <c r="U13268" s="119"/>
      <c r="V13268" s="99"/>
      <c r="W13268" s="127"/>
      <c r="X13268" s="99"/>
      <c r="Y13268" s="127"/>
    </row>
    <row r="13269" spans="3:25" ht="19" hidden="1">
      <c r="C13269" s="933"/>
      <c r="D13269" s="933"/>
      <c r="E13269" s="19"/>
      <c r="I13269" s="100"/>
      <c r="M13269" s="100"/>
      <c r="Q13269" s="99"/>
      <c r="R13269" s="340"/>
      <c r="S13269" s="119"/>
      <c r="T13269" s="123"/>
      <c r="U13269" s="119"/>
      <c r="V13269" s="99"/>
      <c r="W13269" s="127"/>
      <c r="X13269" s="99"/>
      <c r="Y13269" s="127"/>
    </row>
    <row r="13270" spans="3:25" ht="19" hidden="1">
      <c r="C13270" s="933"/>
      <c r="D13270" s="933"/>
      <c r="E13270" s="19"/>
      <c r="I13270" s="100"/>
      <c r="M13270" s="100"/>
      <c r="Q13270" s="99"/>
      <c r="R13270" s="340"/>
      <c r="S13270" s="119"/>
      <c r="T13270" s="123"/>
      <c r="U13270" s="119"/>
      <c r="V13270" s="99"/>
      <c r="W13270" s="127"/>
      <c r="X13270" s="99"/>
      <c r="Y13270" s="127"/>
    </row>
    <row r="13271" spans="3:25" ht="19" hidden="1">
      <c r="C13271" s="933"/>
      <c r="D13271" s="933"/>
      <c r="E13271" s="19"/>
      <c r="I13271" s="100"/>
      <c r="M13271" s="100"/>
      <c r="Q13271" s="99"/>
      <c r="R13271" s="340"/>
      <c r="S13271" s="119"/>
      <c r="T13271" s="123"/>
      <c r="U13271" s="119"/>
      <c r="V13271" s="99"/>
      <c r="W13271" s="127"/>
      <c r="X13271" s="99"/>
      <c r="Y13271" s="127"/>
    </row>
    <row r="13272" spans="3:25" ht="19" hidden="1">
      <c r="C13272" s="933"/>
      <c r="D13272" s="933"/>
      <c r="E13272" s="19"/>
      <c r="I13272" s="100"/>
      <c r="M13272" s="100"/>
      <c r="Q13272" s="99"/>
      <c r="R13272" s="340"/>
      <c r="S13272" s="119"/>
      <c r="T13272" s="123"/>
      <c r="U13272" s="119"/>
      <c r="V13272" s="99"/>
      <c r="W13272" s="127"/>
      <c r="X13272" s="99"/>
      <c r="Y13272" s="127"/>
    </row>
    <row r="13273" spans="3:25" ht="19" hidden="1">
      <c r="C13273" s="933"/>
      <c r="D13273" s="933"/>
      <c r="E13273" s="19"/>
      <c r="I13273" s="100"/>
      <c r="M13273" s="100"/>
      <c r="Q13273" s="99"/>
      <c r="R13273" s="340"/>
      <c r="S13273" s="119"/>
      <c r="T13273" s="123"/>
      <c r="U13273" s="119"/>
      <c r="V13273" s="99"/>
      <c r="W13273" s="127"/>
      <c r="X13273" s="99"/>
      <c r="Y13273" s="127"/>
    </row>
    <row r="13274" spans="3:25" ht="19" hidden="1">
      <c r="C13274" s="933"/>
      <c r="D13274" s="933"/>
      <c r="E13274" s="19"/>
      <c r="I13274" s="100"/>
      <c r="M13274" s="100"/>
      <c r="Q13274" s="99"/>
      <c r="R13274" s="340"/>
      <c r="S13274" s="119"/>
      <c r="T13274" s="123"/>
      <c r="U13274" s="119"/>
      <c r="V13274" s="99"/>
      <c r="W13274" s="127"/>
      <c r="X13274" s="99"/>
      <c r="Y13274" s="127"/>
    </row>
    <row r="13275" spans="3:25" ht="19" hidden="1">
      <c r="C13275" s="933"/>
      <c r="D13275" s="933"/>
      <c r="E13275" s="19"/>
      <c r="I13275" s="100"/>
      <c r="M13275" s="100"/>
      <c r="Q13275" s="99"/>
      <c r="R13275" s="340"/>
      <c r="S13275" s="119"/>
      <c r="T13275" s="123"/>
      <c r="U13275" s="119"/>
      <c r="V13275" s="99"/>
      <c r="W13275" s="127"/>
      <c r="X13275" s="99"/>
      <c r="Y13275" s="127"/>
    </row>
    <row r="13276" spans="3:25" ht="19" hidden="1">
      <c r="C13276" s="933"/>
      <c r="D13276" s="933"/>
      <c r="E13276" s="19"/>
      <c r="I13276" s="100"/>
      <c r="M13276" s="100"/>
      <c r="Q13276" s="99"/>
      <c r="R13276" s="340"/>
      <c r="S13276" s="119"/>
      <c r="T13276" s="123"/>
      <c r="U13276" s="119"/>
      <c r="V13276" s="99"/>
      <c r="W13276" s="127"/>
      <c r="X13276" s="99"/>
      <c r="Y13276" s="127"/>
    </row>
    <row r="13277" spans="3:25" ht="19" hidden="1">
      <c r="C13277" s="933"/>
      <c r="D13277" s="933"/>
      <c r="E13277" s="19"/>
      <c r="I13277" s="100"/>
      <c r="M13277" s="100"/>
      <c r="Q13277" s="99"/>
      <c r="R13277" s="340"/>
      <c r="S13277" s="119"/>
      <c r="T13277" s="123"/>
      <c r="U13277" s="119"/>
      <c r="V13277" s="99"/>
      <c r="W13277" s="127"/>
      <c r="X13277" s="99"/>
      <c r="Y13277" s="127"/>
    </row>
    <row r="13278" spans="3:25" ht="19" hidden="1">
      <c r="C13278" s="933"/>
      <c r="D13278" s="933"/>
      <c r="E13278" s="19"/>
      <c r="I13278" s="100"/>
      <c r="M13278" s="100"/>
      <c r="Q13278" s="99"/>
      <c r="R13278" s="340"/>
      <c r="S13278" s="119"/>
      <c r="T13278" s="123"/>
      <c r="U13278" s="119"/>
      <c r="V13278" s="99"/>
      <c r="W13278" s="127"/>
      <c r="X13278" s="99"/>
      <c r="Y13278" s="127"/>
    </row>
    <row r="13279" spans="3:25" ht="19" hidden="1">
      <c r="C13279" s="933"/>
      <c r="D13279" s="933"/>
      <c r="E13279" s="19"/>
      <c r="I13279" s="100"/>
      <c r="M13279" s="100"/>
      <c r="Q13279" s="99"/>
      <c r="R13279" s="340"/>
      <c r="S13279" s="119"/>
      <c r="T13279" s="123"/>
      <c r="U13279" s="119"/>
      <c r="V13279" s="99"/>
      <c r="W13279" s="127"/>
      <c r="X13279" s="99"/>
      <c r="Y13279" s="127"/>
    </row>
    <row r="13280" spans="3:25" ht="19" hidden="1">
      <c r="C13280" s="933"/>
      <c r="D13280" s="933"/>
      <c r="E13280" s="19"/>
      <c r="I13280" s="100"/>
      <c r="M13280" s="100"/>
      <c r="Q13280" s="99"/>
      <c r="R13280" s="340"/>
      <c r="S13280" s="119"/>
      <c r="T13280" s="123"/>
      <c r="U13280" s="119"/>
      <c r="V13280" s="99"/>
      <c r="W13280" s="127"/>
      <c r="X13280" s="99"/>
      <c r="Y13280" s="127"/>
    </row>
    <row r="13281" spans="3:25" ht="19" hidden="1">
      <c r="C13281" s="933"/>
      <c r="D13281" s="933"/>
      <c r="E13281" s="19"/>
      <c r="I13281" s="100"/>
      <c r="M13281" s="100"/>
      <c r="Q13281" s="99"/>
      <c r="R13281" s="340"/>
      <c r="S13281" s="119"/>
      <c r="T13281" s="123"/>
      <c r="U13281" s="119"/>
      <c r="V13281" s="99"/>
      <c r="W13281" s="127"/>
      <c r="X13281" s="99"/>
      <c r="Y13281" s="127"/>
    </row>
    <row r="13282" spans="3:25" ht="19" hidden="1">
      <c r="C13282" s="933"/>
      <c r="D13282" s="933"/>
      <c r="E13282" s="19"/>
      <c r="I13282" s="100"/>
      <c r="M13282" s="100"/>
      <c r="Q13282" s="99"/>
      <c r="R13282" s="340"/>
      <c r="S13282" s="119"/>
      <c r="T13282" s="123"/>
      <c r="U13282" s="119"/>
      <c r="V13282" s="99"/>
      <c r="W13282" s="127"/>
      <c r="X13282" s="99"/>
      <c r="Y13282" s="127"/>
    </row>
    <row r="13283" spans="3:25" ht="19" hidden="1">
      <c r="C13283" s="933"/>
      <c r="D13283" s="933"/>
      <c r="E13283" s="19"/>
      <c r="I13283" s="100"/>
      <c r="M13283" s="100"/>
      <c r="Q13283" s="99"/>
      <c r="R13283" s="340"/>
      <c r="S13283" s="119"/>
      <c r="T13283" s="123"/>
      <c r="U13283" s="119"/>
      <c r="V13283" s="99"/>
      <c r="W13283" s="127"/>
      <c r="X13283" s="99"/>
      <c r="Y13283" s="127"/>
    </row>
    <row r="13284" spans="3:25" ht="19" hidden="1">
      <c r="C13284" s="933"/>
      <c r="D13284" s="933"/>
      <c r="E13284" s="19"/>
      <c r="I13284" s="100"/>
      <c r="M13284" s="100"/>
      <c r="Q13284" s="99"/>
      <c r="R13284" s="340"/>
      <c r="S13284" s="119"/>
      <c r="T13284" s="123"/>
      <c r="U13284" s="119"/>
      <c r="V13284" s="99"/>
      <c r="W13284" s="127"/>
      <c r="X13284" s="99"/>
      <c r="Y13284" s="127"/>
    </row>
    <row r="13285" spans="3:25" ht="19" hidden="1">
      <c r="C13285" s="933"/>
      <c r="D13285" s="933"/>
      <c r="E13285" s="19"/>
      <c r="I13285" s="100"/>
      <c r="M13285" s="100"/>
      <c r="Q13285" s="99"/>
      <c r="R13285" s="340"/>
      <c r="S13285" s="119"/>
      <c r="T13285" s="123"/>
      <c r="U13285" s="119"/>
      <c r="V13285" s="99"/>
      <c r="W13285" s="127"/>
      <c r="X13285" s="99"/>
      <c r="Y13285" s="127"/>
    </row>
    <row r="13286" spans="3:25" ht="19" hidden="1">
      <c r="C13286" s="933"/>
      <c r="D13286" s="933"/>
      <c r="E13286" s="19"/>
      <c r="I13286" s="100"/>
      <c r="M13286" s="100"/>
      <c r="Q13286" s="99"/>
      <c r="R13286" s="340"/>
      <c r="S13286" s="119"/>
      <c r="T13286" s="123"/>
      <c r="U13286" s="119"/>
      <c r="V13286" s="99"/>
      <c r="W13286" s="127"/>
      <c r="X13286" s="99"/>
      <c r="Y13286" s="127"/>
    </row>
    <row r="13287" spans="3:25" ht="19" hidden="1">
      <c r="C13287" s="933"/>
      <c r="D13287" s="933"/>
      <c r="E13287" s="19"/>
      <c r="I13287" s="100"/>
      <c r="M13287" s="100"/>
      <c r="Q13287" s="99"/>
      <c r="R13287" s="340"/>
      <c r="S13287" s="119"/>
      <c r="T13287" s="123"/>
      <c r="U13287" s="119"/>
      <c r="V13287" s="99"/>
      <c r="W13287" s="127"/>
      <c r="X13287" s="99"/>
      <c r="Y13287" s="127"/>
    </row>
    <row r="13288" spans="3:25" ht="19" hidden="1">
      <c r="C13288" s="933"/>
      <c r="D13288" s="933"/>
      <c r="E13288" s="19"/>
      <c r="I13288" s="100"/>
      <c r="M13288" s="100"/>
      <c r="Q13288" s="99"/>
      <c r="R13288" s="340"/>
      <c r="S13288" s="119"/>
      <c r="T13288" s="123"/>
      <c r="U13288" s="119"/>
      <c r="V13288" s="99"/>
      <c r="W13288" s="127"/>
      <c r="X13288" s="99"/>
      <c r="Y13288" s="127"/>
    </row>
    <row r="13289" spans="3:25" ht="19" hidden="1">
      <c r="C13289" s="933"/>
      <c r="D13289" s="933"/>
      <c r="E13289" s="19"/>
      <c r="I13289" s="100"/>
      <c r="M13289" s="100"/>
      <c r="Q13289" s="99"/>
      <c r="R13289" s="340"/>
      <c r="S13289" s="119"/>
      <c r="T13289" s="123"/>
      <c r="U13289" s="119"/>
      <c r="V13289" s="99"/>
      <c r="W13289" s="127"/>
      <c r="X13289" s="99"/>
      <c r="Y13289" s="127"/>
    </row>
    <row r="13290" spans="3:25" ht="19" hidden="1">
      <c r="C13290" s="933"/>
      <c r="D13290" s="933"/>
      <c r="E13290" s="19"/>
      <c r="I13290" s="100"/>
      <c r="M13290" s="100"/>
      <c r="Q13290" s="99"/>
      <c r="R13290" s="340"/>
      <c r="S13290" s="119"/>
      <c r="T13290" s="123"/>
      <c r="U13290" s="119"/>
      <c r="V13290" s="99"/>
      <c r="W13290" s="127"/>
      <c r="X13290" s="99"/>
      <c r="Y13290" s="127"/>
    </row>
    <row r="13291" spans="3:25" ht="19" hidden="1">
      <c r="C13291" s="933"/>
      <c r="D13291" s="933"/>
      <c r="E13291" s="19"/>
      <c r="I13291" s="100"/>
      <c r="M13291" s="100"/>
      <c r="Q13291" s="99"/>
      <c r="R13291" s="340"/>
      <c r="S13291" s="119"/>
      <c r="T13291" s="123"/>
      <c r="U13291" s="119"/>
      <c r="V13291" s="99"/>
      <c r="W13291" s="127"/>
      <c r="X13291" s="99"/>
      <c r="Y13291" s="127"/>
    </row>
    <row r="13292" spans="3:25" ht="19" hidden="1">
      <c r="C13292" s="933"/>
      <c r="D13292" s="933"/>
      <c r="E13292" s="19"/>
      <c r="I13292" s="100"/>
      <c r="M13292" s="100"/>
      <c r="Q13292" s="99"/>
      <c r="R13292" s="340"/>
      <c r="S13292" s="119"/>
      <c r="T13292" s="123"/>
      <c r="U13292" s="119"/>
      <c r="V13292" s="99"/>
      <c r="W13292" s="127"/>
      <c r="X13292" s="99"/>
      <c r="Y13292" s="127"/>
    </row>
    <row r="13293" spans="3:25" ht="19" hidden="1">
      <c r="C13293" s="933"/>
      <c r="D13293" s="933"/>
      <c r="E13293" s="19"/>
      <c r="I13293" s="100"/>
      <c r="M13293" s="100"/>
      <c r="Q13293" s="99"/>
      <c r="R13293" s="340"/>
      <c r="S13293" s="119"/>
      <c r="T13293" s="123"/>
      <c r="U13293" s="119"/>
      <c r="V13293" s="99"/>
      <c r="W13293" s="127"/>
      <c r="X13293" s="99"/>
      <c r="Y13293" s="127"/>
    </row>
    <row r="13294" spans="3:25" ht="19" hidden="1">
      <c r="C13294" s="933"/>
      <c r="D13294" s="933"/>
      <c r="E13294" s="19"/>
      <c r="I13294" s="100"/>
      <c r="M13294" s="100"/>
      <c r="Q13294" s="99"/>
      <c r="R13294" s="340"/>
      <c r="S13294" s="119"/>
      <c r="T13294" s="123"/>
      <c r="U13294" s="119"/>
      <c r="V13294" s="99"/>
      <c r="W13294" s="127"/>
      <c r="X13294" s="99"/>
      <c r="Y13294" s="127"/>
    </row>
    <row r="13295" spans="3:25" ht="19" hidden="1">
      <c r="C13295" s="933"/>
      <c r="D13295" s="933"/>
      <c r="E13295" s="19"/>
      <c r="I13295" s="100"/>
      <c r="M13295" s="100"/>
      <c r="Q13295" s="99"/>
      <c r="R13295" s="340"/>
      <c r="S13295" s="119"/>
      <c r="T13295" s="123"/>
      <c r="U13295" s="119"/>
      <c r="V13295" s="99"/>
      <c r="W13295" s="127"/>
      <c r="X13295" s="99"/>
      <c r="Y13295" s="127"/>
    </row>
    <row r="13296" spans="3:25" ht="19" hidden="1">
      <c r="C13296" s="933"/>
      <c r="D13296" s="933"/>
      <c r="E13296" s="19"/>
      <c r="I13296" s="100"/>
      <c r="M13296" s="100"/>
      <c r="Q13296" s="99"/>
      <c r="R13296" s="340"/>
      <c r="S13296" s="119"/>
      <c r="T13296" s="123"/>
      <c r="U13296" s="119"/>
      <c r="V13296" s="99"/>
      <c r="W13296" s="127"/>
      <c r="X13296" s="99"/>
      <c r="Y13296" s="127"/>
    </row>
    <row r="13297" spans="3:25" ht="19" hidden="1">
      <c r="C13297" s="933"/>
      <c r="D13297" s="933"/>
      <c r="E13297" s="19"/>
      <c r="I13297" s="100"/>
      <c r="M13297" s="100"/>
      <c r="Q13297" s="99"/>
      <c r="R13297" s="340"/>
      <c r="S13297" s="119"/>
      <c r="T13297" s="123"/>
      <c r="U13297" s="119"/>
      <c r="V13297" s="99"/>
      <c r="W13297" s="127"/>
      <c r="X13297" s="99"/>
      <c r="Y13297" s="127"/>
    </row>
    <row r="13298" spans="3:25" ht="19" hidden="1">
      <c r="C13298" s="933"/>
      <c r="D13298" s="933"/>
      <c r="E13298" s="19"/>
      <c r="I13298" s="100"/>
      <c r="M13298" s="100"/>
      <c r="Q13298" s="99"/>
      <c r="R13298" s="340"/>
      <c r="S13298" s="119"/>
      <c r="T13298" s="123"/>
      <c r="U13298" s="119"/>
      <c r="V13298" s="99"/>
      <c r="W13298" s="127"/>
      <c r="X13298" s="99"/>
      <c r="Y13298" s="127"/>
    </row>
    <row r="13299" spans="3:25" ht="19" hidden="1">
      <c r="C13299" s="933"/>
      <c r="D13299" s="933"/>
      <c r="E13299" s="19"/>
      <c r="I13299" s="100"/>
      <c r="M13299" s="100"/>
      <c r="Q13299" s="99"/>
      <c r="R13299" s="340"/>
      <c r="S13299" s="119"/>
      <c r="T13299" s="123"/>
      <c r="U13299" s="119"/>
      <c r="V13299" s="99"/>
      <c r="W13299" s="127"/>
      <c r="X13299" s="99"/>
      <c r="Y13299" s="127"/>
    </row>
    <row r="13300" spans="3:25" ht="19" hidden="1">
      <c r="C13300" s="933"/>
      <c r="D13300" s="933"/>
      <c r="E13300" s="19"/>
      <c r="I13300" s="100"/>
      <c r="M13300" s="100"/>
      <c r="Q13300" s="99"/>
      <c r="R13300" s="340"/>
      <c r="S13300" s="119"/>
      <c r="T13300" s="123"/>
      <c r="U13300" s="119"/>
      <c r="V13300" s="99"/>
      <c r="W13300" s="127"/>
      <c r="X13300" s="99"/>
      <c r="Y13300" s="127"/>
    </row>
    <row r="13301" spans="3:25" ht="19" hidden="1">
      <c r="C13301" s="933"/>
      <c r="D13301" s="933"/>
      <c r="E13301" s="19"/>
      <c r="I13301" s="100"/>
      <c r="M13301" s="100"/>
      <c r="Q13301" s="99"/>
      <c r="R13301" s="340"/>
      <c r="S13301" s="119"/>
      <c r="T13301" s="123"/>
      <c r="U13301" s="119"/>
      <c r="V13301" s="99"/>
      <c r="W13301" s="127"/>
      <c r="X13301" s="99"/>
      <c r="Y13301" s="127"/>
    </row>
    <row r="13302" spans="3:25" ht="19" hidden="1">
      <c r="C13302" s="933"/>
      <c r="D13302" s="933"/>
      <c r="E13302" s="19"/>
      <c r="I13302" s="100"/>
      <c r="M13302" s="100"/>
      <c r="Q13302" s="99"/>
      <c r="R13302" s="340"/>
      <c r="S13302" s="119"/>
      <c r="T13302" s="123"/>
      <c r="U13302" s="119"/>
      <c r="V13302" s="99"/>
      <c r="W13302" s="127"/>
      <c r="X13302" s="99"/>
      <c r="Y13302" s="127"/>
    </row>
    <row r="13303" spans="3:25" ht="19" hidden="1">
      <c r="C13303" s="933"/>
      <c r="D13303" s="933"/>
      <c r="E13303" s="19"/>
      <c r="I13303" s="100"/>
      <c r="M13303" s="100"/>
      <c r="Q13303" s="99"/>
      <c r="R13303" s="340"/>
      <c r="S13303" s="119"/>
      <c r="T13303" s="123"/>
      <c r="U13303" s="119"/>
      <c r="V13303" s="99"/>
      <c r="W13303" s="127"/>
      <c r="X13303" s="99"/>
      <c r="Y13303" s="127"/>
    </row>
    <row r="13304" spans="3:25" ht="19" hidden="1">
      <c r="C13304" s="933"/>
      <c r="D13304" s="933"/>
      <c r="E13304" s="19"/>
      <c r="I13304" s="100"/>
      <c r="M13304" s="100"/>
      <c r="Q13304" s="99"/>
      <c r="R13304" s="340"/>
      <c r="S13304" s="119"/>
      <c r="T13304" s="123"/>
      <c r="U13304" s="119"/>
      <c r="V13304" s="99"/>
      <c r="W13304" s="127"/>
      <c r="X13304" s="99"/>
      <c r="Y13304" s="127"/>
    </row>
    <row r="13305" spans="3:25" ht="19" hidden="1">
      <c r="C13305" s="933"/>
      <c r="D13305" s="933"/>
      <c r="E13305" s="19"/>
      <c r="I13305" s="100"/>
      <c r="M13305" s="100"/>
      <c r="Q13305" s="99"/>
      <c r="R13305" s="340"/>
      <c r="S13305" s="119"/>
      <c r="T13305" s="123"/>
      <c r="U13305" s="119"/>
      <c r="V13305" s="99"/>
      <c r="W13305" s="127"/>
      <c r="X13305" s="99"/>
      <c r="Y13305" s="127"/>
    </row>
    <row r="13306" spans="3:25" ht="19" hidden="1">
      <c r="C13306" s="933"/>
      <c r="D13306" s="933"/>
      <c r="E13306" s="19"/>
      <c r="I13306" s="100"/>
      <c r="M13306" s="100"/>
      <c r="Q13306" s="99"/>
      <c r="R13306" s="340"/>
      <c r="S13306" s="119"/>
      <c r="T13306" s="123"/>
      <c r="U13306" s="119"/>
      <c r="V13306" s="99"/>
      <c r="W13306" s="127"/>
      <c r="X13306" s="99"/>
      <c r="Y13306" s="127"/>
    </row>
    <row r="13307" spans="3:25" ht="19" hidden="1">
      <c r="C13307" s="933"/>
      <c r="D13307" s="933"/>
      <c r="E13307" s="19"/>
      <c r="I13307" s="100"/>
      <c r="M13307" s="100"/>
      <c r="Q13307" s="99"/>
      <c r="R13307" s="340"/>
      <c r="S13307" s="119"/>
      <c r="T13307" s="123"/>
      <c r="U13307" s="119"/>
      <c r="V13307" s="99"/>
      <c r="W13307" s="127"/>
      <c r="X13307" s="99"/>
      <c r="Y13307" s="127"/>
    </row>
    <row r="13308" spans="3:25" ht="19" hidden="1">
      <c r="C13308" s="933"/>
      <c r="D13308" s="933"/>
      <c r="E13308" s="19"/>
      <c r="I13308" s="100"/>
      <c r="M13308" s="100"/>
      <c r="Q13308" s="99"/>
      <c r="R13308" s="340"/>
      <c r="S13308" s="119"/>
      <c r="T13308" s="123"/>
      <c r="U13308" s="119"/>
      <c r="V13308" s="99"/>
      <c r="W13308" s="127"/>
      <c r="X13308" s="99"/>
      <c r="Y13308" s="127"/>
    </row>
    <row r="13309" spans="3:25" ht="19" hidden="1">
      <c r="C13309" s="933"/>
      <c r="D13309" s="933"/>
      <c r="E13309" s="19"/>
      <c r="I13309" s="100"/>
      <c r="M13309" s="100"/>
      <c r="Q13309" s="99"/>
      <c r="R13309" s="340"/>
      <c r="S13309" s="119"/>
      <c r="T13309" s="123"/>
      <c r="U13309" s="119"/>
      <c r="V13309" s="99"/>
      <c r="W13309" s="127"/>
      <c r="X13309" s="99"/>
      <c r="Y13309" s="127"/>
    </row>
    <row r="13310" spans="3:25" ht="19" hidden="1">
      <c r="C13310" s="933"/>
      <c r="D13310" s="933"/>
      <c r="E13310" s="19"/>
      <c r="I13310" s="100"/>
      <c r="M13310" s="100"/>
      <c r="Q13310" s="99"/>
      <c r="R13310" s="340"/>
      <c r="S13310" s="119"/>
      <c r="T13310" s="123"/>
      <c r="U13310" s="119"/>
      <c r="V13310" s="99"/>
      <c r="W13310" s="127"/>
      <c r="X13310" s="99"/>
      <c r="Y13310" s="127"/>
    </row>
    <row r="13311" spans="3:25" ht="19" hidden="1">
      <c r="C13311" s="933"/>
      <c r="D13311" s="933"/>
      <c r="E13311" s="19"/>
      <c r="I13311" s="100"/>
      <c r="M13311" s="100"/>
      <c r="Q13311" s="99"/>
      <c r="R13311" s="340"/>
      <c r="S13311" s="119"/>
      <c r="T13311" s="123"/>
      <c r="U13311" s="119"/>
      <c r="V13311" s="99"/>
      <c r="W13311" s="127"/>
      <c r="X13311" s="99"/>
      <c r="Y13311" s="127"/>
    </row>
    <row r="13312" spans="3:25" ht="19" hidden="1">
      <c r="C13312" s="933"/>
      <c r="D13312" s="933"/>
      <c r="E13312" s="19"/>
      <c r="I13312" s="100"/>
      <c r="M13312" s="100"/>
      <c r="Q13312" s="99"/>
      <c r="R13312" s="340"/>
      <c r="S13312" s="119"/>
      <c r="T13312" s="123"/>
      <c r="U13312" s="119"/>
      <c r="V13312" s="99"/>
      <c r="W13312" s="127"/>
      <c r="X13312" s="99"/>
      <c r="Y13312" s="127"/>
    </row>
    <row r="13313" spans="3:25" ht="19" hidden="1">
      <c r="C13313" s="933"/>
      <c r="D13313" s="933"/>
      <c r="E13313" s="19"/>
      <c r="I13313" s="100"/>
      <c r="M13313" s="100"/>
      <c r="Q13313" s="99"/>
      <c r="R13313" s="340"/>
      <c r="S13313" s="119"/>
      <c r="T13313" s="123"/>
      <c r="U13313" s="119"/>
      <c r="V13313" s="99"/>
      <c r="W13313" s="127"/>
      <c r="X13313" s="99"/>
      <c r="Y13313" s="127"/>
    </row>
    <row r="13314" spans="3:25" ht="19" hidden="1">
      <c r="C13314" s="933"/>
      <c r="D13314" s="933"/>
      <c r="E13314" s="19"/>
      <c r="I13314" s="100"/>
      <c r="M13314" s="100"/>
      <c r="Q13314" s="99"/>
      <c r="R13314" s="340"/>
      <c r="S13314" s="119"/>
      <c r="T13314" s="123"/>
      <c r="U13314" s="119"/>
      <c r="V13314" s="99"/>
      <c r="W13314" s="127"/>
      <c r="X13314" s="99"/>
      <c r="Y13314" s="127"/>
    </row>
    <row r="13315" spans="3:25" ht="19" hidden="1">
      <c r="C13315" s="933"/>
      <c r="D13315" s="933"/>
      <c r="E13315" s="19"/>
      <c r="I13315" s="100"/>
      <c r="M13315" s="100"/>
      <c r="Q13315" s="99"/>
      <c r="R13315" s="340"/>
      <c r="S13315" s="119"/>
      <c r="T13315" s="123"/>
      <c r="U13315" s="119"/>
      <c r="V13315" s="99"/>
      <c r="W13315" s="127"/>
      <c r="X13315" s="99"/>
      <c r="Y13315" s="127"/>
    </row>
    <row r="13316" spans="3:25" ht="19" hidden="1">
      <c r="C13316" s="933"/>
      <c r="D13316" s="933"/>
      <c r="E13316" s="19"/>
      <c r="I13316" s="100"/>
      <c r="M13316" s="100"/>
      <c r="Q13316" s="99"/>
      <c r="R13316" s="340"/>
      <c r="S13316" s="119"/>
      <c r="T13316" s="123"/>
      <c r="U13316" s="119"/>
      <c r="V13316" s="99"/>
      <c r="W13316" s="127"/>
      <c r="X13316" s="99"/>
      <c r="Y13316" s="127"/>
    </row>
    <row r="13317" spans="3:25" ht="19" hidden="1">
      <c r="C13317" s="933"/>
      <c r="D13317" s="933"/>
      <c r="E13317" s="19"/>
      <c r="I13317" s="100"/>
      <c r="M13317" s="100"/>
      <c r="Q13317" s="99"/>
      <c r="R13317" s="340"/>
      <c r="S13317" s="119"/>
      <c r="T13317" s="123"/>
      <c r="U13317" s="119"/>
      <c r="V13317" s="99"/>
      <c r="W13317" s="127"/>
      <c r="X13317" s="99"/>
      <c r="Y13317" s="127"/>
    </row>
    <row r="13318" spans="3:25" ht="19" hidden="1">
      <c r="C13318" s="933"/>
      <c r="D13318" s="933"/>
      <c r="E13318" s="19"/>
      <c r="I13318" s="100"/>
      <c r="M13318" s="100"/>
      <c r="Q13318" s="99"/>
      <c r="R13318" s="340"/>
      <c r="S13318" s="119"/>
      <c r="T13318" s="123"/>
      <c r="U13318" s="119"/>
      <c r="V13318" s="99"/>
      <c r="W13318" s="127"/>
      <c r="X13318" s="99"/>
      <c r="Y13318" s="127"/>
    </row>
    <row r="13319" spans="3:25" ht="19" hidden="1">
      <c r="C13319" s="933"/>
      <c r="D13319" s="933"/>
      <c r="E13319" s="19"/>
      <c r="I13319" s="100"/>
      <c r="M13319" s="100"/>
      <c r="Q13319" s="99"/>
      <c r="R13319" s="340"/>
      <c r="S13319" s="119"/>
      <c r="T13319" s="123"/>
      <c r="U13319" s="119"/>
      <c r="V13319" s="99"/>
      <c r="W13319" s="127"/>
      <c r="X13319" s="99"/>
      <c r="Y13319" s="127"/>
    </row>
    <row r="13320" spans="3:25" ht="19" hidden="1">
      <c r="C13320" s="933"/>
      <c r="D13320" s="933"/>
      <c r="E13320" s="19"/>
      <c r="I13320" s="100"/>
      <c r="M13320" s="100"/>
      <c r="Q13320" s="99"/>
      <c r="R13320" s="340"/>
      <c r="S13320" s="119"/>
      <c r="T13320" s="123"/>
      <c r="U13320" s="119"/>
      <c r="V13320" s="99"/>
      <c r="W13320" s="127"/>
      <c r="X13320" s="99"/>
      <c r="Y13320" s="127"/>
    </row>
    <row r="13321" spans="3:25" ht="19" hidden="1">
      <c r="C13321" s="933"/>
      <c r="D13321" s="933"/>
      <c r="E13321" s="19"/>
      <c r="I13321" s="100"/>
      <c r="M13321" s="100"/>
      <c r="Q13321" s="99"/>
      <c r="R13321" s="340"/>
      <c r="S13321" s="119"/>
      <c r="T13321" s="123"/>
      <c r="U13321" s="119"/>
      <c r="V13321" s="99"/>
      <c r="W13321" s="127"/>
      <c r="X13321" s="99"/>
      <c r="Y13321" s="127"/>
    </row>
    <row r="13322" spans="3:25" ht="19" hidden="1">
      <c r="C13322" s="933"/>
      <c r="D13322" s="933"/>
      <c r="E13322" s="19"/>
      <c r="I13322" s="100"/>
      <c r="M13322" s="100"/>
      <c r="Q13322" s="99"/>
      <c r="R13322" s="340"/>
      <c r="S13322" s="119"/>
      <c r="T13322" s="123"/>
      <c r="U13322" s="119"/>
      <c r="V13322" s="99"/>
      <c r="W13322" s="127"/>
      <c r="X13322" s="99"/>
      <c r="Y13322" s="127"/>
    </row>
    <row r="13323" spans="3:25" ht="19" hidden="1">
      <c r="C13323" s="933"/>
      <c r="D13323" s="933"/>
      <c r="E13323" s="19"/>
      <c r="I13323" s="100"/>
      <c r="M13323" s="100"/>
      <c r="Q13323" s="99"/>
      <c r="R13323" s="340"/>
      <c r="S13323" s="119"/>
      <c r="T13323" s="123"/>
      <c r="U13323" s="119"/>
      <c r="V13323" s="99"/>
      <c r="W13323" s="127"/>
      <c r="X13323" s="99"/>
      <c r="Y13323" s="127"/>
    </row>
    <row r="13324" spans="3:25" ht="19" hidden="1">
      <c r="C13324" s="933"/>
      <c r="D13324" s="933"/>
      <c r="E13324" s="19"/>
      <c r="I13324" s="100"/>
      <c r="M13324" s="100"/>
      <c r="Q13324" s="99"/>
      <c r="R13324" s="340"/>
      <c r="S13324" s="119"/>
      <c r="T13324" s="123"/>
      <c r="U13324" s="119"/>
      <c r="V13324" s="99"/>
      <c r="W13324" s="127"/>
      <c r="X13324" s="99"/>
      <c r="Y13324" s="127"/>
    </row>
    <row r="13325" spans="3:25" ht="19" hidden="1">
      <c r="C13325" s="933"/>
      <c r="D13325" s="933"/>
      <c r="E13325" s="19"/>
      <c r="I13325" s="100"/>
      <c r="M13325" s="100"/>
      <c r="Q13325" s="99"/>
      <c r="R13325" s="340"/>
      <c r="S13325" s="119"/>
      <c r="T13325" s="123"/>
      <c r="U13325" s="119"/>
      <c r="V13325" s="99"/>
      <c r="W13325" s="127"/>
      <c r="X13325" s="99"/>
      <c r="Y13325" s="127"/>
    </row>
    <row r="13326" spans="3:25" ht="19" hidden="1">
      <c r="C13326" s="933"/>
      <c r="D13326" s="933"/>
      <c r="E13326" s="19"/>
      <c r="I13326" s="100"/>
      <c r="M13326" s="100"/>
      <c r="Q13326" s="99"/>
      <c r="R13326" s="340"/>
      <c r="S13326" s="119"/>
      <c r="T13326" s="123"/>
      <c r="U13326" s="119"/>
      <c r="V13326" s="99"/>
      <c r="W13326" s="127"/>
      <c r="X13326" s="99"/>
      <c r="Y13326" s="127"/>
    </row>
    <row r="13327" spans="3:25" ht="19" hidden="1">
      <c r="C13327" s="933"/>
      <c r="D13327" s="933"/>
      <c r="E13327" s="19"/>
      <c r="I13327" s="100"/>
      <c r="M13327" s="100"/>
      <c r="Q13327" s="99"/>
      <c r="R13327" s="340"/>
      <c r="S13327" s="119"/>
      <c r="T13327" s="123"/>
      <c r="U13327" s="119"/>
      <c r="V13327" s="99"/>
      <c r="W13327" s="127"/>
      <c r="X13327" s="99"/>
      <c r="Y13327" s="127"/>
    </row>
    <row r="13328" spans="3:25" ht="19" hidden="1">
      <c r="C13328" s="933"/>
      <c r="D13328" s="933"/>
      <c r="E13328" s="19"/>
      <c r="I13328" s="100"/>
      <c r="M13328" s="100"/>
      <c r="Q13328" s="99"/>
      <c r="R13328" s="340"/>
      <c r="S13328" s="119"/>
      <c r="T13328" s="123"/>
      <c r="U13328" s="119"/>
      <c r="V13328" s="99"/>
      <c r="W13328" s="127"/>
      <c r="X13328" s="99"/>
      <c r="Y13328" s="127"/>
    </row>
    <row r="13329" spans="3:25" ht="19" hidden="1">
      <c r="C13329" s="933"/>
      <c r="D13329" s="933"/>
      <c r="E13329" s="19"/>
      <c r="I13329" s="100"/>
      <c r="M13329" s="100"/>
      <c r="Q13329" s="99"/>
      <c r="R13329" s="340"/>
      <c r="S13329" s="119"/>
      <c r="T13329" s="123"/>
      <c r="U13329" s="119"/>
      <c r="V13329" s="99"/>
      <c r="W13329" s="127"/>
      <c r="X13329" s="99"/>
      <c r="Y13329" s="127"/>
    </row>
    <row r="13330" spans="3:25" ht="19" hidden="1">
      <c r="C13330" s="933"/>
      <c r="D13330" s="933"/>
      <c r="E13330" s="19"/>
      <c r="I13330" s="100"/>
      <c r="M13330" s="100"/>
      <c r="Q13330" s="99"/>
      <c r="R13330" s="340"/>
      <c r="S13330" s="119"/>
      <c r="T13330" s="123"/>
      <c r="U13330" s="119"/>
      <c r="V13330" s="99"/>
      <c r="W13330" s="127"/>
      <c r="X13330" s="99"/>
      <c r="Y13330" s="127"/>
    </row>
    <row r="13331" spans="3:25" ht="19" hidden="1">
      <c r="C13331" s="933"/>
      <c r="D13331" s="933"/>
      <c r="E13331" s="19"/>
      <c r="I13331" s="100"/>
      <c r="M13331" s="100"/>
      <c r="Q13331" s="99"/>
      <c r="R13331" s="340"/>
      <c r="S13331" s="119"/>
      <c r="T13331" s="123"/>
      <c r="U13331" s="119"/>
      <c r="V13331" s="99"/>
      <c r="W13331" s="127"/>
      <c r="X13331" s="99"/>
      <c r="Y13331" s="127"/>
    </row>
    <row r="13332" spans="3:25" ht="19" hidden="1">
      <c r="C13332" s="933"/>
      <c r="D13332" s="933"/>
      <c r="E13332" s="19"/>
      <c r="I13332" s="100"/>
      <c r="M13332" s="100"/>
      <c r="Q13332" s="99"/>
      <c r="R13332" s="340"/>
      <c r="S13332" s="119"/>
      <c r="T13332" s="123"/>
      <c r="U13332" s="119"/>
      <c r="V13332" s="99"/>
      <c r="W13332" s="127"/>
      <c r="X13332" s="99"/>
      <c r="Y13332" s="127"/>
    </row>
    <row r="13333" spans="3:25" ht="19" hidden="1">
      <c r="C13333" s="933"/>
      <c r="D13333" s="933"/>
      <c r="E13333" s="19"/>
      <c r="I13333" s="100"/>
      <c r="M13333" s="100"/>
      <c r="Q13333" s="99"/>
      <c r="R13333" s="340"/>
      <c r="S13333" s="119"/>
      <c r="T13333" s="123"/>
      <c r="U13333" s="119"/>
      <c r="V13333" s="99"/>
      <c r="W13333" s="127"/>
      <c r="X13333" s="99"/>
      <c r="Y13333" s="127"/>
    </row>
    <row r="13334" spans="3:25" ht="19" hidden="1">
      <c r="C13334" s="933"/>
      <c r="D13334" s="933"/>
      <c r="E13334" s="19"/>
      <c r="I13334" s="100"/>
      <c r="M13334" s="100"/>
      <c r="Q13334" s="99"/>
      <c r="R13334" s="340"/>
      <c r="S13334" s="119"/>
      <c r="T13334" s="123"/>
      <c r="U13334" s="119"/>
      <c r="V13334" s="99"/>
      <c r="W13334" s="127"/>
      <c r="X13334" s="99"/>
      <c r="Y13334" s="127"/>
    </row>
    <row r="13335" spans="3:25" ht="19" hidden="1">
      <c r="C13335" s="933"/>
      <c r="D13335" s="933"/>
      <c r="E13335" s="19"/>
      <c r="I13335" s="100"/>
      <c r="M13335" s="100"/>
      <c r="Q13335" s="99"/>
      <c r="R13335" s="340"/>
      <c r="S13335" s="119"/>
      <c r="T13335" s="123"/>
      <c r="U13335" s="119"/>
      <c r="V13335" s="99"/>
      <c r="W13335" s="127"/>
      <c r="X13335" s="99"/>
      <c r="Y13335" s="127"/>
    </row>
    <row r="13336" spans="3:25" ht="19" hidden="1">
      <c r="C13336" s="933"/>
      <c r="D13336" s="933"/>
      <c r="E13336" s="19"/>
      <c r="I13336" s="100"/>
      <c r="M13336" s="100"/>
      <c r="Q13336" s="99"/>
      <c r="R13336" s="340"/>
      <c r="S13336" s="119"/>
      <c r="T13336" s="123"/>
      <c r="U13336" s="119"/>
      <c r="V13336" s="99"/>
      <c r="W13336" s="127"/>
      <c r="X13336" s="99"/>
      <c r="Y13336" s="127"/>
    </row>
    <row r="13337" spans="3:25" ht="19" hidden="1">
      <c r="C13337" s="933"/>
      <c r="D13337" s="933"/>
      <c r="E13337" s="19"/>
      <c r="I13337" s="100"/>
      <c r="M13337" s="100"/>
      <c r="Q13337" s="99"/>
      <c r="R13337" s="340"/>
      <c r="S13337" s="119"/>
      <c r="T13337" s="123"/>
      <c r="U13337" s="119"/>
      <c r="V13337" s="99"/>
      <c r="W13337" s="127"/>
      <c r="X13337" s="99"/>
      <c r="Y13337" s="127"/>
    </row>
    <row r="13338" spans="3:25" ht="19" hidden="1">
      <c r="C13338" s="933"/>
      <c r="D13338" s="933"/>
      <c r="E13338" s="19"/>
      <c r="I13338" s="100"/>
      <c r="M13338" s="100"/>
      <c r="Q13338" s="99"/>
      <c r="R13338" s="340"/>
      <c r="S13338" s="119"/>
      <c r="T13338" s="123"/>
      <c r="U13338" s="119"/>
      <c r="V13338" s="99"/>
      <c r="W13338" s="127"/>
      <c r="X13338" s="99"/>
      <c r="Y13338" s="127"/>
    </row>
    <row r="13339" spans="3:25" ht="19" hidden="1">
      <c r="C13339" s="933"/>
      <c r="D13339" s="933"/>
      <c r="E13339" s="19"/>
      <c r="I13339" s="100"/>
      <c r="M13339" s="100"/>
      <c r="Q13339" s="99"/>
      <c r="R13339" s="340"/>
      <c r="S13339" s="119"/>
      <c r="T13339" s="123"/>
      <c r="U13339" s="119"/>
      <c r="V13339" s="99"/>
      <c r="W13339" s="127"/>
      <c r="X13339" s="99"/>
      <c r="Y13339" s="127"/>
    </row>
    <row r="13340" spans="3:25" ht="19" hidden="1">
      <c r="C13340" s="933"/>
      <c r="D13340" s="933"/>
      <c r="E13340" s="19"/>
      <c r="I13340" s="100"/>
      <c r="M13340" s="100"/>
      <c r="Q13340" s="99"/>
      <c r="R13340" s="340"/>
      <c r="S13340" s="119"/>
      <c r="T13340" s="123"/>
      <c r="U13340" s="119"/>
      <c r="V13340" s="99"/>
      <c r="W13340" s="127"/>
      <c r="X13340" s="99"/>
      <c r="Y13340" s="127"/>
    </row>
    <row r="13341" spans="3:25" ht="19" hidden="1">
      <c r="C13341" s="933"/>
      <c r="D13341" s="933"/>
      <c r="E13341" s="19"/>
      <c r="I13341" s="100"/>
      <c r="M13341" s="100"/>
      <c r="Q13341" s="99"/>
      <c r="R13341" s="340"/>
      <c r="S13341" s="119"/>
      <c r="T13341" s="123"/>
      <c r="U13341" s="119"/>
      <c r="V13341" s="99"/>
      <c r="W13341" s="127"/>
      <c r="X13341" s="99"/>
      <c r="Y13341" s="127"/>
    </row>
    <row r="13342" spans="3:25" ht="19" hidden="1">
      <c r="C13342" s="933"/>
      <c r="D13342" s="933"/>
      <c r="E13342" s="19"/>
      <c r="I13342" s="100"/>
      <c r="M13342" s="100"/>
      <c r="Q13342" s="99"/>
      <c r="R13342" s="340"/>
      <c r="S13342" s="119"/>
      <c r="T13342" s="123"/>
      <c r="U13342" s="119"/>
      <c r="V13342" s="99"/>
      <c r="W13342" s="127"/>
      <c r="X13342" s="99"/>
      <c r="Y13342" s="127"/>
    </row>
    <row r="13343" spans="3:25" ht="19" hidden="1">
      <c r="C13343" s="933"/>
      <c r="D13343" s="933"/>
      <c r="E13343" s="19"/>
      <c r="I13343" s="100"/>
      <c r="M13343" s="100"/>
      <c r="Q13343" s="99"/>
      <c r="R13343" s="340"/>
      <c r="S13343" s="119"/>
      <c r="T13343" s="123"/>
      <c r="U13343" s="119"/>
      <c r="V13343" s="99"/>
      <c r="W13343" s="127"/>
      <c r="X13343" s="99"/>
      <c r="Y13343" s="127"/>
    </row>
    <row r="13344" spans="3:25" ht="19" hidden="1">
      <c r="C13344" s="933"/>
      <c r="D13344" s="933"/>
      <c r="E13344" s="19"/>
      <c r="I13344" s="100"/>
      <c r="M13344" s="100"/>
      <c r="Q13344" s="99"/>
      <c r="R13344" s="340"/>
      <c r="S13344" s="119"/>
      <c r="T13344" s="123"/>
      <c r="U13344" s="119"/>
      <c r="V13344" s="99"/>
      <c r="W13344" s="127"/>
      <c r="X13344" s="99"/>
      <c r="Y13344" s="127"/>
    </row>
    <row r="13345" spans="3:25" ht="19" hidden="1">
      <c r="C13345" s="933"/>
      <c r="D13345" s="933"/>
      <c r="E13345" s="19"/>
      <c r="I13345" s="100"/>
      <c r="M13345" s="100"/>
      <c r="Q13345" s="99"/>
      <c r="R13345" s="340"/>
      <c r="S13345" s="119"/>
      <c r="T13345" s="123"/>
      <c r="U13345" s="119"/>
      <c r="V13345" s="99"/>
      <c r="W13345" s="127"/>
      <c r="X13345" s="99"/>
      <c r="Y13345" s="127"/>
    </row>
    <row r="13346" spans="3:25" ht="19" hidden="1">
      <c r="C13346" s="933"/>
      <c r="D13346" s="933"/>
      <c r="E13346" s="19"/>
      <c r="I13346" s="100"/>
      <c r="M13346" s="100"/>
      <c r="Q13346" s="99"/>
      <c r="R13346" s="340"/>
      <c r="S13346" s="119"/>
      <c r="T13346" s="123"/>
      <c r="U13346" s="119"/>
      <c r="V13346" s="99"/>
      <c r="W13346" s="127"/>
      <c r="X13346" s="99"/>
      <c r="Y13346" s="127"/>
    </row>
    <row r="13347" spans="3:25" ht="19" hidden="1">
      <c r="C13347" s="933"/>
      <c r="D13347" s="933"/>
      <c r="E13347" s="19"/>
      <c r="I13347" s="100"/>
      <c r="M13347" s="100"/>
      <c r="Q13347" s="99"/>
      <c r="R13347" s="340"/>
      <c r="S13347" s="119"/>
      <c r="T13347" s="123"/>
      <c r="U13347" s="119"/>
      <c r="V13347" s="99"/>
      <c r="W13347" s="127"/>
      <c r="X13347" s="99"/>
      <c r="Y13347" s="127"/>
    </row>
    <row r="13348" spans="3:25" ht="19" hidden="1">
      <c r="C13348" s="933"/>
      <c r="D13348" s="933"/>
      <c r="E13348" s="19"/>
      <c r="I13348" s="100"/>
      <c r="M13348" s="100"/>
      <c r="Q13348" s="99"/>
      <c r="R13348" s="340"/>
      <c r="S13348" s="119"/>
      <c r="T13348" s="123"/>
      <c r="U13348" s="119"/>
      <c r="V13348" s="99"/>
      <c r="W13348" s="127"/>
      <c r="X13348" s="99"/>
      <c r="Y13348" s="127"/>
    </row>
    <row r="13349" spans="3:25" ht="19" hidden="1">
      <c r="C13349" s="933"/>
      <c r="D13349" s="933"/>
      <c r="E13349" s="19"/>
      <c r="I13349" s="100"/>
      <c r="M13349" s="100"/>
      <c r="Q13349" s="99"/>
      <c r="R13349" s="340"/>
      <c r="S13349" s="119"/>
      <c r="T13349" s="123"/>
      <c r="U13349" s="119"/>
      <c r="V13349" s="99"/>
      <c r="W13349" s="127"/>
      <c r="X13349" s="99"/>
      <c r="Y13349" s="127"/>
    </row>
    <row r="13350" spans="3:25" ht="19" hidden="1">
      <c r="C13350" s="933"/>
      <c r="D13350" s="933"/>
      <c r="E13350" s="19"/>
      <c r="I13350" s="100"/>
      <c r="M13350" s="100"/>
      <c r="Q13350" s="99"/>
      <c r="R13350" s="340"/>
      <c r="S13350" s="119"/>
      <c r="T13350" s="123"/>
      <c r="U13350" s="119"/>
      <c r="V13350" s="99"/>
      <c r="W13350" s="127"/>
      <c r="X13350" s="99"/>
      <c r="Y13350" s="127"/>
    </row>
    <row r="13351" spans="3:25" ht="19" hidden="1">
      <c r="C13351" s="933"/>
      <c r="D13351" s="933"/>
      <c r="E13351" s="19"/>
      <c r="I13351" s="100"/>
      <c r="M13351" s="100"/>
      <c r="Q13351" s="99"/>
      <c r="R13351" s="340"/>
      <c r="S13351" s="119"/>
      <c r="T13351" s="123"/>
      <c r="U13351" s="119"/>
      <c r="V13351" s="99"/>
      <c r="W13351" s="127"/>
      <c r="X13351" s="99"/>
      <c r="Y13351" s="127"/>
    </row>
    <row r="13352" spans="3:25" ht="19" hidden="1">
      <c r="C13352" s="933"/>
      <c r="D13352" s="933"/>
      <c r="E13352" s="19"/>
      <c r="I13352" s="100"/>
      <c r="M13352" s="100"/>
      <c r="Q13352" s="99"/>
      <c r="R13352" s="340"/>
      <c r="S13352" s="119"/>
      <c r="T13352" s="123"/>
      <c r="U13352" s="119"/>
      <c r="V13352" s="99"/>
      <c r="W13352" s="127"/>
      <c r="X13352" s="99"/>
      <c r="Y13352" s="127"/>
    </row>
    <row r="13353" spans="3:25" ht="19" hidden="1">
      <c r="C13353" s="933"/>
      <c r="D13353" s="933"/>
      <c r="E13353" s="19"/>
      <c r="I13353" s="100"/>
      <c r="M13353" s="100"/>
      <c r="Q13353" s="99"/>
      <c r="R13353" s="340"/>
      <c r="S13353" s="119"/>
      <c r="T13353" s="123"/>
      <c r="U13353" s="119"/>
      <c r="V13353" s="99"/>
      <c r="W13353" s="127"/>
      <c r="X13353" s="99"/>
      <c r="Y13353" s="127"/>
    </row>
    <row r="13354" spans="3:25" ht="19" hidden="1">
      <c r="C13354" s="933"/>
      <c r="D13354" s="933"/>
      <c r="E13354" s="19"/>
      <c r="I13354" s="100"/>
      <c r="M13354" s="100"/>
      <c r="Q13354" s="99"/>
      <c r="R13354" s="340"/>
      <c r="S13354" s="119"/>
      <c r="T13354" s="123"/>
      <c r="U13354" s="119"/>
      <c r="V13354" s="99"/>
      <c r="W13354" s="127"/>
      <c r="X13354" s="99"/>
      <c r="Y13354" s="127"/>
    </row>
    <row r="13355" spans="3:25" ht="19" hidden="1">
      <c r="C13355" s="933"/>
      <c r="D13355" s="933"/>
      <c r="E13355" s="19"/>
      <c r="I13355" s="100"/>
      <c r="M13355" s="100"/>
      <c r="Q13355" s="99"/>
      <c r="R13355" s="340"/>
      <c r="S13355" s="119"/>
      <c r="T13355" s="123"/>
      <c r="U13355" s="119"/>
      <c r="V13355" s="99"/>
      <c r="W13355" s="127"/>
      <c r="X13355" s="99"/>
      <c r="Y13355" s="127"/>
    </row>
    <row r="13356" spans="3:25" ht="19" hidden="1">
      <c r="C13356" s="933"/>
      <c r="D13356" s="933"/>
      <c r="E13356" s="19"/>
      <c r="I13356" s="100"/>
      <c r="M13356" s="100"/>
      <c r="Q13356" s="99"/>
      <c r="R13356" s="340"/>
      <c r="S13356" s="119"/>
      <c r="T13356" s="123"/>
      <c r="U13356" s="119"/>
      <c r="V13356" s="99"/>
      <c r="W13356" s="127"/>
      <c r="X13356" s="99"/>
      <c r="Y13356" s="127"/>
    </row>
    <row r="13357" spans="3:25" ht="19" hidden="1">
      <c r="C13357" s="933"/>
      <c r="D13357" s="933"/>
      <c r="E13357" s="19"/>
      <c r="I13357" s="100"/>
      <c r="M13357" s="100"/>
      <c r="Q13357" s="99"/>
      <c r="R13357" s="340"/>
      <c r="S13357" s="119"/>
      <c r="T13357" s="123"/>
      <c r="U13357" s="119"/>
      <c r="V13357" s="99"/>
      <c r="W13357" s="127"/>
      <c r="X13357" s="99"/>
      <c r="Y13357" s="127"/>
    </row>
    <row r="13358" spans="3:25" ht="19" hidden="1">
      <c r="C13358" s="933"/>
      <c r="D13358" s="933"/>
      <c r="E13358" s="19"/>
      <c r="I13358" s="100"/>
      <c r="M13358" s="100"/>
      <c r="Q13358" s="99"/>
      <c r="R13358" s="340"/>
      <c r="S13358" s="119"/>
      <c r="T13358" s="123"/>
      <c r="U13358" s="119"/>
      <c r="V13358" s="99"/>
      <c r="W13358" s="127"/>
      <c r="X13358" s="99"/>
      <c r="Y13358" s="127"/>
    </row>
    <row r="13359" spans="3:25" ht="19" hidden="1">
      <c r="C13359" s="933"/>
      <c r="D13359" s="933"/>
      <c r="E13359" s="19"/>
      <c r="I13359" s="100"/>
      <c r="M13359" s="100"/>
      <c r="Q13359" s="99"/>
      <c r="R13359" s="340"/>
      <c r="S13359" s="119"/>
      <c r="T13359" s="123"/>
      <c r="U13359" s="119"/>
      <c r="V13359" s="99"/>
      <c r="W13359" s="127"/>
      <c r="X13359" s="99"/>
      <c r="Y13359" s="127"/>
    </row>
    <row r="13360" spans="3:25" ht="19" hidden="1">
      <c r="C13360" s="933"/>
      <c r="D13360" s="933"/>
      <c r="E13360" s="19"/>
      <c r="I13360" s="100"/>
      <c r="M13360" s="100"/>
      <c r="Q13360" s="99"/>
      <c r="R13360" s="340"/>
      <c r="S13360" s="119"/>
      <c r="T13360" s="123"/>
      <c r="U13360" s="119"/>
      <c r="V13360" s="99"/>
      <c r="W13360" s="127"/>
      <c r="X13360" s="99"/>
      <c r="Y13360" s="127"/>
    </row>
    <row r="13361" spans="3:25" ht="19" hidden="1">
      <c r="C13361" s="933"/>
      <c r="D13361" s="933"/>
      <c r="E13361" s="19"/>
      <c r="I13361" s="100"/>
      <c r="M13361" s="100"/>
      <c r="Q13361" s="99"/>
      <c r="R13361" s="340"/>
      <c r="S13361" s="119"/>
      <c r="T13361" s="123"/>
      <c r="U13361" s="119"/>
      <c r="V13361" s="99"/>
      <c r="W13361" s="127"/>
      <c r="X13361" s="99"/>
      <c r="Y13361" s="127"/>
    </row>
    <row r="13362" spans="3:25" ht="19" hidden="1">
      <c r="C13362" s="933"/>
      <c r="D13362" s="933"/>
      <c r="E13362" s="19"/>
      <c r="I13362" s="100"/>
      <c r="M13362" s="100"/>
      <c r="Q13362" s="99"/>
      <c r="R13362" s="340"/>
      <c r="S13362" s="119"/>
      <c r="T13362" s="123"/>
      <c r="U13362" s="119"/>
      <c r="V13362" s="99"/>
      <c r="W13362" s="127"/>
      <c r="X13362" s="99"/>
      <c r="Y13362" s="127"/>
    </row>
    <row r="13363" spans="3:25" ht="19" hidden="1">
      <c r="C13363" s="933"/>
      <c r="D13363" s="933"/>
      <c r="E13363" s="19"/>
      <c r="I13363" s="100"/>
      <c r="M13363" s="100"/>
      <c r="Q13363" s="99"/>
      <c r="R13363" s="340"/>
      <c r="S13363" s="119"/>
      <c r="T13363" s="123"/>
      <c r="U13363" s="119"/>
      <c r="V13363" s="99"/>
      <c r="W13363" s="127"/>
      <c r="X13363" s="99"/>
      <c r="Y13363" s="127"/>
    </row>
    <row r="13364" spans="3:25" ht="19" hidden="1">
      <c r="C13364" s="933"/>
      <c r="D13364" s="933"/>
      <c r="E13364" s="19"/>
      <c r="I13364" s="100"/>
      <c r="M13364" s="100"/>
      <c r="Q13364" s="99"/>
      <c r="R13364" s="340"/>
      <c r="S13364" s="119"/>
      <c r="T13364" s="123"/>
      <c r="U13364" s="119"/>
      <c r="V13364" s="99"/>
      <c r="W13364" s="127"/>
      <c r="X13364" s="99"/>
      <c r="Y13364" s="127"/>
    </row>
    <row r="13365" spans="3:25" ht="19" hidden="1">
      <c r="C13365" s="933"/>
      <c r="D13365" s="933"/>
      <c r="E13365" s="19"/>
      <c r="I13365" s="100"/>
      <c r="M13365" s="100"/>
      <c r="Q13365" s="99"/>
      <c r="R13365" s="340"/>
      <c r="S13365" s="119"/>
      <c r="T13365" s="123"/>
      <c r="U13365" s="119"/>
      <c r="V13365" s="99"/>
      <c r="W13365" s="127"/>
      <c r="X13365" s="99"/>
      <c r="Y13365" s="127"/>
    </row>
    <row r="13366" spans="3:25" ht="19" hidden="1">
      <c r="C13366" s="933"/>
      <c r="D13366" s="933"/>
      <c r="E13366" s="19"/>
      <c r="I13366" s="100"/>
      <c r="M13366" s="100"/>
      <c r="Q13366" s="99"/>
      <c r="R13366" s="340"/>
      <c r="S13366" s="119"/>
      <c r="T13366" s="123"/>
      <c r="U13366" s="119"/>
      <c r="V13366" s="99"/>
      <c r="W13366" s="127"/>
      <c r="X13366" s="99"/>
      <c r="Y13366" s="127"/>
    </row>
    <row r="13367" spans="3:25" ht="19" hidden="1">
      <c r="C13367" s="933"/>
      <c r="D13367" s="933"/>
      <c r="E13367" s="19"/>
      <c r="I13367" s="100"/>
      <c r="M13367" s="100"/>
      <c r="Q13367" s="99"/>
      <c r="R13367" s="340"/>
      <c r="S13367" s="119"/>
      <c r="T13367" s="123"/>
      <c r="U13367" s="119"/>
      <c r="V13367" s="99"/>
      <c r="W13367" s="127"/>
      <c r="X13367" s="99"/>
      <c r="Y13367" s="127"/>
    </row>
    <row r="13368" spans="3:25" ht="19" hidden="1">
      <c r="C13368" s="933"/>
      <c r="D13368" s="933"/>
      <c r="E13368" s="19"/>
      <c r="I13368" s="100"/>
      <c r="M13368" s="100"/>
      <c r="Q13368" s="99"/>
      <c r="R13368" s="340"/>
      <c r="S13368" s="119"/>
      <c r="T13368" s="123"/>
      <c r="U13368" s="119"/>
      <c r="V13368" s="99"/>
      <c r="W13368" s="127"/>
      <c r="X13368" s="99"/>
      <c r="Y13368" s="127"/>
    </row>
    <row r="13369" spans="3:25" ht="19" hidden="1">
      <c r="C13369" s="933"/>
      <c r="D13369" s="933"/>
      <c r="E13369" s="19"/>
      <c r="I13369" s="100"/>
      <c r="M13369" s="100"/>
      <c r="Q13369" s="99"/>
      <c r="R13369" s="340"/>
      <c r="S13369" s="119"/>
      <c r="T13369" s="123"/>
      <c r="U13369" s="119"/>
      <c r="V13369" s="99"/>
      <c r="W13369" s="127"/>
      <c r="X13369" s="99"/>
      <c r="Y13369" s="127"/>
    </row>
    <row r="13370" spans="3:25" ht="19" hidden="1">
      <c r="C13370" s="933"/>
      <c r="D13370" s="933"/>
      <c r="E13370" s="19"/>
      <c r="I13370" s="100"/>
      <c r="M13370" s="100"/>
      <c r="Q13370" s="99"/>
      <c r="R13370" s="340"/>
      <c r="S13370" s="119"/>
      <c r="T13370" s="123"/>
      <c r="U13370" s="119"/>
      <c r="V13370" s="99"/>
      <c r="W13370" s="127"/>
      <c r="X13370" s="99"/>
      <c r="Y13370" s="127"/>
    </row>
    <row r="13371" spans="3:25" ht="19" hidden="1">
      <c r="C13371" s="933"/>
      <c r="D13371" s="933"/>
      <c r="E13371" s="19"/>
      <c r="I13371" s="100"/>
      <c r="M13371" s="100"/>
      <c r="Q13371" s="99"/>
      <c r="R13371" s="340"/>
      <c r="S13371" s="119"/>
      <c r="T13371" s="123"/>
      <c r="U13371" s="119"/>
      <c r="V13371" s="99"/>
      <c r="W13371" s="127"/>
      <c r="X13371" s="99"/>
      <c r="Y13371" s="127"/>
    </row>
    <row r="13372" spans="3:25" ht="19" hidden="1">
      <c r="C13372" s="933"/>
      <c r="D13372" s="933"/>
      <c r="E13372" s="19"/>
      <c r="I13372" s="100"/>
      <c r="M13372" s="100"/>
      <c r="Q13372" s="99"/>
      <c r="R13372" s="340"/>
      <c r="S13372" s="119"/>
      <c r="T13372" s="123"/>
      <c r="U13372" s="119"/>
      <c r="V13372" s="99"/>
      <c r="W13372" s="127"/>
      <c r="X13372" s="99"/>
      <c r="Y13372" s="127"/>
    </row>
    <row r="13373" spans="3:25" ht="19" hidden="1">
      <c r="C13373" s="933"/>
      <c r="D13373" s="933"/>
      <c r="E13373" s="19"/>
      <c r="I13373" s="100"/>
      <c r="M13373" s="100"/>
      <c r="Q13373" s="99"/>
      <c r="R13373" s="340"/>
      <c r="S13373" s="119"/>
      <c r="T13373" s="123"/>
      <c r="U13373" s="119"/>
      <c r="V13373" s="99"/>
      <c r="W13373" s="127"/>
      <c r="X13373" s="99"/>
      <c r="Y13373" s="127"/>
    </row>
    <row r="13374" spans="3:25" ht="19" hidden="1">
      <c r="C13374" s="933"/>
      <c r="D13374" s="933"/>
      <c r="E13374" s="19"/>
      <c r="I13374" s="100"/>
      <c r="M13374" s="100"/>
      <c r="Q13374" s="99"/>
      <c r="R13374" s="340"/>
      <c r="S13374" s="119"/>
      <c r="T13374" s="123"/>
      <c r="U13374" s="119"/>
      <c r="V13374" s="99"/>
      <c r="W13374" s="127"/>
      <c r="X13374" s="99"/>
      <c r="Y13374" s="127"/>
    </row>
    <row r="13375" spans="3:25" ht="19" hidden="1">
      <c r="C13375" s="933"/>
      <c r="D13375" s="933"/>
      <c r="E13375" s="19"/>
      <c r="I13375" s="100"/>
      <c r="M13375" s="100"/>
      <c r="Q13375" s="99"/>
      <c r="R13375" s="340"/>
      <c r="S13375" s="119"/>
      <c r="T13375" s="123"/>
      <c r="U13375" s="119"/>
      <c r="V13375" s="99"/>
      <c r="W13375" s="127"/>
      <c r="X13375" s="99"/>
      <c r="Y13375" s="127"/>
    </row>
    <row r="13376" spans="3:25" ht="19" hidden="1">
      <c r="C13376" s="933"/>
      <c r="D13376" s="933"/>
      <c r="E13376" s="19"/>
      <c r="I13376" s="100"/>
      <c r="M13376" s="100"/>
      <c r="Q13376" s="99"/>
      <c r="R13376" s="340"/>
      <c r="S13376" s="119"/>
      <c r="T13376" s="123"/>
      <c r="U13376" s="119"/>
      <c r="V13376" s="99"/>
      <c r="W13376" s="127"/>
      <c r="X13376" s="99"/>
      <c r="Y13376" s="127"/>
    </row>
    <row r="13377" spans="3:25" ht="19" hidden="1">
      <c r="C13377" s="933"/>
      <c r="D13377" s="933"/>
      <c r="E13377" s="19"/>
      <c r="I13377" s="100"/>
      <c r="M13377" s="100"/>
      <c r="Q13377" s="99"/>
      <c r="R13377" s="340"/>
      <c r="S13377" s="119"/>
      <c r="T13377" s="123"/>
      <c r="U13377" s="119"/>
      <c r="V13377" s="99"/>
      <c r="W13377" s="127"/>
      <c r="X13377" s="99"/>
      <c r="Y13377" s="127"/>
    </row>
    <row r="13378" spans="3:25" ht="19" hidden="1">
      <c r="C13378" s="933"/>
      <c r="D13378" s="933"/>
      <c r="E13378" s="19"/>
      <c r="I13378" s="100"/>
      <c r="M13378" s="100"/>
      <c r="Q13378" s="99"/>
      <c r="R13378" s="340"/>
      <c r="S13378" s="119"/>
      <c r="T13378" s="123"/>
      <c r="U13378" s="119"/>
      <c r="V13378" s="99"/>
      <c r="W13378" s="127"/>
      <c r="X13378" s="99"/>
      <c r="Y13378" s="127"/>
    </row>
    <row r="13379" spans="3:25" ht="19" hidden="1">
      <c r="C13379" s="933"/>
      <c r="D13379" s="933"/>
      <c r="E13379" s="19"/>
      <c r="I13379" s="100"/>
      <c r="M13379" s="100"/>
      <c r="Q13379" s="99"/>
      <c r="R13379" s="340"/>
      <c r="S13379" s="119"/>
      <c r="T13379" s="123"/>
      <c r="U13379" s="119"/>
      <c r="V13379" s="99"/>
      <c r="W13379" s="127"/>
      <c r="X13379" s="99"/>
      <c r="Y13379" s="127"/>
    </row>
    <row r="13380" spans="3:25" ht="19" hidden="1">
      <c r="C13380" s="933"/>
      <c r="D13380" s="933"/>
      <c r="E13380" s="19"/>
      <c r="I13380" s="100"/>
      <c r="M13380" s="100"/>
      <c r="Q13380" s="99"/>
      <c r="R13380" s="340"/>
      <c r="S13380" s="119"/>
      <c r="T13380" s="123"/>
      <c r="U13380" s="119"/>
      <c r="V13380" s="99"/>
      <c r="W13380" s="127"/>
      <c r="X13380" s="99"/>
      <c r="Y13380" s="127"/>
    </row>
    <row r="13381" spans="3:25" ht="19" hidden="1">
      <c r="C13381" s="933"/>
      <c r="D13381" s="933"/>
      <c r="E13381" s="19"/>
      <c r="I13381" s="100"/>
      <c r="M13381" s="100"/>
      <c r="Q13381" s="99"/>
      <c r="R13381" s="340"/>
      <c r="S13381" s="119"/>
      <c r="T13381" s="123"/>
      <c r="U13381" s="119"/>
      <c r="V13381" s="99"/>
      <c r="W13381" s="127"/>
      <c r="X13381" s="99"/>
      <c r="Y13381" s="127"/>
    </row>
    <row r="13382" spans="3:25" ht="19" hidden="1">
      <c r="C13382" s="933"/>
      <c r="D13382" s="933"/>
      <c r="E13382" s="19"/>
      <c r="I13382" s="100"/>
      <c r="M13382" s="100"/>
      <c r="Q13382" s="99"/>
      <c r="R13382" s="340"/>
      <c r="S13382" s="119"/>
      <c r="T13382" s="123"/>
      <c r="U13382" s="119"/>
      <c r="V13382" s="99"/>
      <c r="W13382" s="127"/>
      <c r="X13382" s="99"/>
      <c r="Y13382" s="127"/>
    </row>
    <row r="13383" spans="3:25" ht="19" hidden="1">
      <c r="C13383" s="933"/>
      <c r="D13383" s="933"/>
      <c r="E13383" s="19"/>
      <c r="I13383" s="100"/>
      <c r="M13383" s="100"/>
      <c r="Q13383" s="99"/>
      <c r="R13383" s="340"/>
      <c r="S13383" s="119"/>
      <c r="T13383" s="123"/>
      <c r="U13383" s="119"/>
      <c r="V13383" s="99"/>
      <c r="W13383" s="127"/>
      <c r="X13383" s="99"/>
      <c r="Y13383" s="127"/>
    </row>
    <row r="13384" spans="3:25" ht="19" hidden="1">
      <c r="C13384" s="933"/>
      <c r="D13384" s="933"/>
      <c r="E13384" s="19"/>
      <c r="I13384" s="100"/>
      <c r="M13384" s="100"/>
      <c r="Q13384" s="99"/>
      <c r="R13384" s="340"/>
      <c r="S13384" s="119"/>
      <c r="T13384" s="123"/>
      <c r="U13384" s="119"/>
      <c r="V13384" s="99"/>
      <c r="W13384" s="127"/>
      <c r="X13384" s="99"/>
      <c r="Y13384" s="127"/>
    </row>
    <row r="13385" spans="3:25" ht="19" hidden="1">
      <c r="C13385" s="933"/>
      <c r="D13385" s="933"/>
      <c r="E13385" s="19"/>
      <c r="I13385" s="100"/>
      <c r="M13385" s="100"/>
      <c r="Q13385" s="99"/>
      <c r="R13385" s="340"/>
      <c r="S13385" s="119"/>
      <c r="T13385" s="123"/>
      <c r="U13385" s="119"/>
      <c r="V13385" s="99"/>
      <c r="W13385" s="127"/>
      <c r="X13385" s="99"/>
      <c r="Y13385" s="127"/>
    </row>
    <row r="13386" spans="3:25" ht="19" hidden="1">
      <c r="C13386" s="933"/>
      <c r="D13386" s="933"/>
      <c r="E13386" s="19"/>
      <c r="I13386" s="100"/>
      <c r="M13386" s="100"/>
      <c r="Q13386" s="99"/>
      <c r="R13386" s="340"/>
      <c r="S13386" s="119"/>
      <c r="T13386" s="123"/>
      <c r="U13386" s="119"/>
      <c r="V13386" s="99"/>
      <c r="W13386" s="127"/>
      <c r="X13386" s="99"/>
      <c r="Y13386" s="127"/>
    </row>
    <row r="13387" spans="3:25" ht="19" hidden="1">
      <c r="C13387" s="933"/>
      <c r="D13387" s="933"/>
      <c r="E13387" s="19"/>
      <c r="I13387" s="100"/>
      <c r="M13387" s="100"/>
      <c r="Q13387" s="99"/>
      <c r="R13387" s="340"/>
      <c r="S13387" s="119"/>
      <c r="T13387" s="123"/>
      <c r="U13387" s="119"/>
      <c r="V13387" s="99"/>
      <c r="W13387" s="127"/>
      <c r="X13387" s="99"/>
      <c r="Y13387" s="127"/>
    </row>
    <row r="13388" spans="3:25" ht="19" hidden="1">
      <c r="C13388" s="933"/>
      <c r="D13388" s="933"/>
      <c r="E13388" s="19"/>
      <c r="I13388" s="100"/>
      <c r="M13388" s="100"/>
      <c r="Q13388" s="99"/>
      <c r="R13388" s="340"/>
      <c r="S13388" s="119"/>
      <c r="T13388" s="123"/>
      <c r="U13388" s="119"/>
      <c r="V13388" s="99"/>
      <c r="W13388" s="127"/>
      <c r="X13388" s="99"/>
      <c r="Y13388" s="127"/>
    </row>
    <row r="13389" spans="3:25" ht="19" hidden="1">
      <c r="C13389" s="933"/>
      <c r="D13389" s="933"/>
      <c r="E13389" s="19"/>
      <c r="I13389" s="100"/>
      <c r="M13389" s="100"/>
      <c r="Q13389" s="99"/>
      <c r="R13389" s="340"/>
      <c r="S13389" s="119"/>
      <c r="T13389" s="123"/>
      <c r="U13389" s="119"/>
      <c r="V13389" s="99"/>
      <c r="W13389" s="127"/>
      <c r="X13389" s="99"/>
      <c r="Y13389" s="127"/>
    </row>
    <row r="13390" spans="3:25" ht="19" hidden="1">
      <c r="C13390" s="933"/>
      <c r="D13390" s="933"/>
      <c r="E13390" s="19"/>
      <c r="I13390" s="100"/>
      <c r="M13390" s="100"/>
      <c r="Q13390" s="99"/>
      <c r="R13390" s="340"/>
      <c r="S13390" s="119"/>
      <c r="T13390" s="123"/>
      <c r="U13390" s="119"/>
      <c r="V13390" s="99"/>
      <c r="W13390" s="127"/>
      <c r="X13390" s="99"/>
      <c r="Y13390" s="127"/>
    </row>
    <row r="13391" spans="3:25" ht="19" hidden="1">
      <c r="C13391" s="933"/>
      <c r="D13391" s="933"/>
      <c r="E13391" s="19"/>
      <c r="I13391" s="100"/>
      <c r="M13391" s="100"/>
      <c r="Q13391" s="99"/>
      <c r="R13391" s="340"/>
      <c r="S13391" s="119"/>
      <c r="T13391" s="123"/>
      <c r="U13391" s="119"/>
      <c r="V13391" s="99"/>
      <c r="W13391" s="127"/>
      <c r="X13391" s="99"/>
      <c r="Y13391" s="127"/>
    </row>
    <row r="13392" spans="3:25" ht="19" hidden="1">
      <c r="C13392" s="933"/>
      <c r="D13392" s="933"/>
      <c r="E13392" s="19"/>
      <c r="I13392" s="100"/>
      <c r="M13392" s="100"/>
      <c r="Q13392" s="99"/>
      <c r="R13392" s="340"/>
      <c r="S13392" s="119"/>
      <c r="T13392" s="123"/>
      <c r="U13392" s="119"/>
      <c r="V13392" s="99"/>
      <c r="W13392" s="127"/>
      <c r="X13392" s="99"/>
      <c r="Y13392" s="127"/>
    </row>
    <row r="13393" spans="3:25" ht="19" hidden="1">
      <c r="C13393" s="933"/>
      <c r="D13393" s="933"/>
      <c r="E13393" s="19"/>
      <c r="I13393" s="100"/>
      <c r="M13393" s="100"/>
      <c r="Q13393" s="99"/>
      <c r="R13393" s="340"/>
      <c r="S13393" s="119"/>
      <c r="T13393" s="123"/>
      <c r="U13393" s="119"/>
      <c r="V13393" s="99"/>
      <c r="W13393" s="127"/>
      <c r="X13393" s="99"/>
      <c r="Y13393" s="127"/>
    </row>
    <row r="13394" spans="3:25" ht="19" hidden="1">
      <c r="C13394" s="933"/>
      <c r="D13394" s="933"/>
      <c r="E13394" s="19"/>
      <c r="I13394" s="100"/>
      <c r="M13394" s="100"/>
      <c r="Q13394" s="99"/>
      <c r="R13394" s="340"/>
      <c r="S13394" s="119"/>
      <c r="T13394" s="123"/>
      <c r="U13394" s="119"/>
      <c r="V13394" s="99"/>
      <c r="W13394" s="127"/>
      <c r="X13394" s="99"/>
      <c r="Y13394" s="127"/>
    </row>
    <row r="13395" spans="3:25" ht="19" hidden="1">
      <c r="C13395" s="933"/>
      <c r="D13395" s="933"/>
      <c r="E13395" s="19"/>
      <c r="I13395" s="100"/>
      <c r="M13395" s="100"/>
      <c r="Q13395" s="99"/>
      <c r="R13395" s="340"/>
      <c r="S13395" s="119"/>
      <c r="T13395" s="123"/>
      <c r="U13395" s="119"/>
      <c r="V13395" s="99"/>
      <c r="W13395" s="127"/>
      <c r="X13395" s="99"/>
      <c r="Y13395" s="127"/>
    </row>
    <row r="13396" spans="3:25" ht="19" hidden="1">
      <c r="C13396" s="933"/>
      <c r="D13396" s="933"/>
      <c r="E13396" s="19"/>
      <c r="I13396" s="100"/>
      <c r="M13396" s="100"/>
      <c r="Q13396" s="99"/>
      <c r="R13396" s="340"/>
      <c r="S13396" s="119"/>
      <c r="T13396" s="123"/>
      <c r="U13396" s="119"/>
      <c r="V13396" s="99"/>
      <c r="W13396" s="127"/>
      <c r="X13396" s="99"/>
      <c r="Y13396" s="127"/>
    </row>
    <row r="13397" spans="3:25" ht="19" hidden="1">
      <c r="C13397" s="933"/>
      <c r="D13397" s="933"/>
      <c r="E13397" s="19"/>
      <c r="I13397" s="100"/>
      <c r="M13397" s="100"/>
      <c r="Q13397" s="99"/>
      <c r="R13397" s="340"/>
      <c r="S13397" s="119"/>
      <c r="T13397" s="123"/>
      <c r="U13397" s="119"/>
      <c r="V13397" s="99"/>
      <c r="W13397" s="127"/>
      <c r="X13397" s="99"/>
      <c r="Y13397" s="127"/>
    </row>
    <row r="13398" spans="3:25" ht="19" hidden="1">
      <c r="C13398" s="933"/>
      <c r="D13398" s="933"/>
      <c r="E13398" s="19"/>
      <c r="I13398" s="100"/>
      <c r="M13398" s="100"/>
      <c r="Q13398" s="99"/>
      <c r="R13398" s="340"/>
      <c r="S13398" s="119"/>
      <c r="T13398" s="123"/>
      <c r="U13398" s="119"/>
      <c r="V13398" s="99"/>
      <c r="W13398" s="127"/>
      <c r="X13398" s="99"/>
      <c r="Y13398" s="127"/>
    </row>
    <row r="13399" spans="3:25" ht="19" hidden="1">
      <c r="C13399" s="933"/>
      <c r="D13399" s="933"/>
      <c r="E13399" s="19"/>
      <c r="I13399" s="100"/>
      <c r="M13399" s="100"/>
      <c r="Q13399" s="99"/>
      <c r="R13399" s="340"/>
      <c r="S13399" s="119"/>
      <c r="T13399" s="123"/>
      <c r="U13399" s="119"/>
      <c r="V13399" s="99"/>
      <c r="W13399" s="127"/>
      <c r="X13399" s="99"/>
      <c r="Y13399" s="127"/>
    </row>
    <row r="13400" spans="3:25" ht="19" hidden="1">
      <c r="C13400" s="933"/>
      <c r="D13400" s="933"/>
      <c r="E13400" s="19"/>
      <c r="I13400" s="100"/>
      <c r="M13400" s="100"/>
      <c r="Q13400" s="99"/>
      <c r="R13400" s="340"/>
      <c r="S13400" s="119"/>
      <c r="T13400" s="123"/>
      <c r="U13400" s="119"/>
      <c r="V13400" s="99"/>
      <c r="W13400" s="127"/>
      <c r="X13400" s="99"/>
      <c r="Y13400" s="127"/>
    </row>
    <row r="13401" spans="3:25" ht="19" hidden="1">
      <c r="C13401" s="933"/>
      <c r="D13401" s="933"/>
      <c r="E13401" s="19"/>
      <c r="I13401" s="100"/>
      <c r="M13401" s="100"/>
      <c r="Q13401" s="99"/>
      <c r="R13401" s="340"/>
      <c r="S13401" s="119"/>
      <c r="T13401" s="123"/>
      <c r="U13401" s="119"/>
      <c r="V13401" s="99"/>
      <c r="W13401" s="127"/>
      <c r="X13401" s="99"/>
      <c r="Y13401" s="127"/>
    </row>
    <row r="13402" spans="3:25" ht="19" hidden="1">
      <c r="C13402" s="933"/>
      <c r="D13402" s="933"/>
      <c r="E13402" s="19"/>
      <c r="I13402" s="100"/>
      <c r="M13402" s="100"/>
      <c r="Q13402" s="99"/>
      <c r="R13402" s="340"/>
      <c r="S13402" s="119"/>
      <c r="T13402" s="123"/>
      <c r="U13402" s="119"/>
      <c r="V13402" s="99"/>
      <c r="W13402" s="127"/>
      <c r="X13402" s="99"/>
      <c r="Y13402" s="127"/>
    </row>
    <row r="13403" spans="3:25" ht="19" hidden="1">
      <c r="C13403" s="933"/>
      <c r="D13403" s="933"/>
      <c r="E13403" s="19"/>
      <c r="I13403" s="100"/>
      <c r="M13403" s="100"/>
      <c r="Q13403" s="99"/>
      <c r="R13403" s="340"/>
      <c r="S13403" s="119"/>
      <c r="T13403" s="123"/>
      <c r="U13403" s="119"/>
      <c r="V13403" s="99"/>
      <c r="W13403" s="127"/>
      <c r="X13403" s="99"/>
      <c r="Y13403" s="127"/>
    </row>
    <row r="13404" spans="3:25" ht="19" hidden="1">
      <c r="C13404" s="933"/>
      <c r="D13404" s="933"/>
      <c r="E13404" s="19"/>
      <c r="I13404" s="100"/>
      <c r="M13404" s="100"/>
      <c r="Q13404" s="99"/>
      <c r="R13404" s="340"/>
      <c r="S13404" s="119"/>
      <c r="T13404" s="123"/>
      <c r="U13404" s="119"/>
      <c r="V13404" s="99"/>
      <c r="W13404" s="127"/>
      <c r="X13404" s="99"/>
      <c r="Y13404" s="127"/>
    </row>
    <row r="13405" spans="3:25" ht="19" hidden="1">
      <c r="C13405" s="933"/>
      <c r="D13405" s="933"/>
      <c r="E13405" s="19"/>
      <c r="I13405" s="100"/>
      <c r="M13405" s="100"/>
      <c r="Q13405" s="99"/>
      <c r="R13405" s="340"/>
      <c r="S13405" s="119"/>
      <c r="T13405" s="123"/>
      <c r="U13405" s="119"/>
      <c r="V13405" s="99"/>
      <c r="W13405" s="127"/>
      <c r="X13405" s="99"/>
      <c r="Y13405" s="127"/>
    </row>
    <row r="13406" spans="3:25" ht="19" hidden="1">
      <c r="C13406" s="933"/>
      <c r="D13406" s="933"/>
      <c r="E13406" s="19"/>
      <c r="I13406" s="100"/>
      <c r="M13406" s="100"/>
      <c r="Q13406" s="99"/>
      <c r="R13406" s="340"/>
      <c r="S13406" s="119"/>
      <c r="T13406" s="123"/>
      <c r="U13406" s="119"/>
      <c r="V13406" s="99"/>
      <c r="W13406" s="127"/>
      <c r="X13406" s="99"/>
      <c r="Y13406" s="127"/>
    </row>
    <row r="13407" spans="3:25" ht="19" hidden="1">
      <c r="C13407" s="933"/>
      <c r="D13407" s="933"/>
      <c r="E13407" s="19"/>
      <c r="I13407" s="100"/>
      <c r="M13407" s="100"/>
      <c r="Q13407" s="99"/>
      <c r="R13407" s="340"/>
      <c r="S13407" s="119"/>
      <c r="T13407" s="123"/>
      <c r="U13407" s="119"/>
      <c r="V13407" s="99"/>
      <c r="W13407" s="127"/>
      <c r="X13407" s="99"/>
      <c r="Y13407" s="127"/>
    </row>
    <row r="13408" spans="3:25" ht="19" hidden="1">
      <c r="C13408" s="933"/>
      <c r="D13408" s="933"/>
      <c r="E13408" s="19"/>
      <c r="I13408" s="100"/>
      <c r="M13408" s="100"/>
      <c r="Q13408" s="99"/>
      <c r="R13408" s="340"/>
      <c r="S13408" s="119"/>
      <c r="T13408" s="123"/>
      <c r="U13408" s="119"/>
      <c r="V13408" s="99"/>
      <c r="W13408" s="127"/>
      <c r="X13408" s="99"/>
      <c r="Y13408" s="127"/>
    </row>
    <row r="13409" spans="3:25" ht="19" hidden="1">
      <c r="C13409" s="933"/>
      <c r="D13409" s="933"/>
      <c r="E13409" s="19"/>
      <c r="I13409" s="100"/>
      <c r="M13409" s="100"/>
      <c r="Q13409" s="99"/>
      <c r="R13409" s="340"/>
      <c r="S13409" s="119"/>
      <c r="T13409" s="123"/>
      <c r="U13409" s="119"/>
      <c r="V13409" s="99"/>
      <c r="W13409" s="127"/>
      <c r="X13409" s="99"/>
      <c r="Y13409" s="127"/>
    </row>
    <row r="13410" spans="3:25" ht="19" hidden="1">
      <c r="C13410" s="933"/>
      <c r="D13410" s="933"/>
      <c r="E13410" s="19"/>
      <c r="I13410" s="100"/>
      <c r="M13410" s="100"/>
      <c r="Q13410" s="99"/>
      <c r="R13410" s="340"/>
      <c r="S13410" s="119"/>
      <c r="T13410" s="123"/>
      <c r="U13410" s="119"/>
      <c r="V13410" s="99"/>
      <c r="W13410" s="127"/>
      <c r="X13410" s="99"/>
      <c r="Y13410" s="127"/>
    </row>
    <row r="13411" spans="3:25" ht="19" hidden="1">
      <c r="C13411" s="933"/>
      <c r="D13411" s="933"/>
      <c r="E13411" s="19"/>
      <c r="I13411" s="100"/>
      <c r="M13411" s="100"/>
      <c r="Q13411" s="99"/>
      <c r="R13411" s="340"/>
      <c r="S13411" s="119"/>
      <c r="T13411" s="123"/>
      <c r="U13411" s="119"/>
      <c r="V13411" s="99"/>
      <c r="W13411" s="127"/>
      <c r="X13411" s="99"/>
      <c r="Y13411" s="127"/>
    </row>
    <row r="13412" spans="3:25" ht="19" hidden="1">
      <c r="C13412" s="933"/>
      <c r="D13412" s="933"/>
      <c r="E13412" s="19"/>
      <c r="I13412" s="100"/>
      <c r="M13412" s="100"/>
      <c r="Q13412" s="99"/>
      <c r="R13412" s="340"/>
      <c r="S13412" s="119"/>
      <c r="T13412" s="123"/>
      <c r="U13412" s="119"/>
      <c r="V13412" s="99"/>
      <c r="W13412" s="127"/>
      <c r="X13412" s="99"/>
      <c r="Y13412" s="127"/>
    </row>
    <row r="13413" spans="3:25" ht="19" hidden="1">
      <c r="C13413" s="933"/>
      <c r="D13413" s="933"/>
      <c r="E13413" s="19"/>
      <c r="I13413" s="100"/>
      <c r="M13413" s="100"/>
      <c r="Q13413" s="99"/>
      <c r="R13413" s="340"/>
      <c r="S13413" s="119"/>
      <c r="T13413" s="123"/>
      <c r="U13413" s="119"/>
      <c r="V13413" s="99"/>
      <c r="W13413" s="127"/>
      <c r="X13413" s="99"/>
      <c r="Y13413" s="127"/>
    </row>
    <row r="13414" spans="3:25" ht="19" hidden="1">
      <c r="C13414" s="933"/>
      <c r="D13414" s="933"/>
      <c r="E13414" s="19"/>
      <c r="I13414" s="100"/>
      <c r="M13414" s="100"/>
      <c r="Q13414" s="99"/>
      <c r="R13414" s="340"/>
      <c r="S13414" s="119"/>
      <c r="T13414" s="123"/>
      <c r="U13414" s="119"/>
      <c r="V13414" s="99"/>
      <c r="W13414" s="127"/>
      <c r="X13414" s="99"/>
      <c r="Y13414" s="127"/>
    </row>
    <row r="13415" spans="3:25" ht="19" hidden="1">
      <c r="C13415" s="933"/>
      <c r="D13415" s="933"/>
      <c r="E13415" s="19"/>
      <c r="I13415" s="100"/>
      <c r="M13415" s="100"/>
      <c r="Q13415" s="99"/>
      <c r="R13415" s="340"/>
      <c r="S13415" s="119"/>
      <c r="T13415" s="123"/>
      <c r="U13415" s="119"/>
      <c r="V13415" s="99"/>
      <c r="W13415" s="127"/>
      <c r="X13415" s="99"/>
      <c r="Y13415" s="127"/>
    </row>
    <row r="13416" spans="3:25" ht="19" hidden="1">
      <c r="C13416" s="933"/>
      <c r="D13416" s="933"/>
      <c r="E13416" s="19"/>
      <c r="I13416" s="100"/>
      <c r="M13416" s="100"/>
      <c r="Q13416" s="99"/>
      <c r="R13416" s="340"/>
      <c r="S13416" s="119"/>
      <c r="T13416" s="123"/>
      <c r="U13416" s="119"/>
      <c r="V13416" s="99"/>
      <c r="W13416" s="127"/>
      <c r="X13416" s="99"/>
      <c r="Y13416" s="127"/>
    </row>
    <row r="13417" spans="3:25" ht="19" hidden="1">
      <c r="C13417" s="933"/>
      <c r="D13417" s="933"/>
      <c r="E13417" s="19"/>
      <c r="I13417" s="100"/>
      <c r="M13417" s="100"/>
      <c r="Q13417" s="99"/>
      <c r="R13417" s="340"/>
      <c r="S13417" s="119"/>
      <c r="T13417" s="123"/>
      <c r="U13417" s="119"/>
      <c r="V13417" s="99"/>
      <c r="W13417" s="127"/>
      <c r="X13417" s="99"/>
      <c r="Y13417" s="127"/>
    </row>
    <row r="13418" spans="3:25" ht="19" hidden="1">
      <c r="C13418" s="933"/>
      <c r="D13418" s="933"/>
      <c r="E13418" s="19"/>
      <c r="I13418" s="100"/>
      <c r="M13418" s="100"/>
      <c r="Q13418" s="99"/>
      <c r="R13418" s="340"/>
      <c r="S13418" s="119"/>
      <c r="T13418" s="123"/>
      <c r="U13418" s="119"/>
      <c r="V13418" s="99"/>
      <c r="W13418" s="127"/>
      <c r="X13418" s="99"/>
      <c r="Y13418" s="127"/>
    </row>
    <row r="13419" spans="3:25" ht="19" hidden="1">
      <c r="C13419" s="933"/>
      <c r="D13419" s="933"/>
      <c r="E13419" s="19"/>
      <c r="I13419" s="100"/>
      <c r="M13419" s="100"/>
      <c r="Q13419" s="99"/>
      <c r="R13419" s="340"/>
      <c r="S13419" s="119"/>
      <c r="T13419" s="123"/>
      <c r="U13419" s="119"/>
      <c r="V13419" s="99"/>
      <c r="W13419" s="127"/>
      <c r="X13419" s="99"/>
      <c r="Y13419" s="127"/>
    </row>
    <row r="13420" spans="3:25" ht="19" hidden="1">
      <c r="C13420" s="933"/>
      <c r="D13420" s="933"/>
      <c r="E13420" s="19"/>
      <c r="I13420" s="100"/>
      <c r="M13420" s="100"/>
      <c r="Q13420" s="99"/>
      <c r="R13420" s="340"/>
      <c r="S13420" s="119"/>
      <c r="T13420" s="123"/>
      <c r="U13420" s="119"/>
      <c r="V13420" s="99"/>
      <c r="W13420" s="127"/>
      <c r="X13420" s="99"/>
      <c r="Y13420" s="127"/>
    </row>
    <row r="13421" spans="3:25" ht="19" hidden="1">
      <c r="C13421" s="933"/>
      <c r="D13421" s="933"/>
      <c r="E13421" s="19"/>
      <c r="I13421" s="100"/>
      <c r="M13421" s="100"/>
      <c r="Q13421" s="99"/>
      <c r="R13421" s="340"/>
      <c r="S13421" s="119"/>
      <c r="T13421" s="123"/>
      <c r="U13421" s="119"/>
      <c r="V13421" s="99"/>
      <c r="W13421" s="127"/>
      <c r="X13421" s="99"/>
      <c r="Y13421" s="127"/>
    </row>
    <row r="13422" spans="3:25" ht="19" hidden="1">
      <c r="C13422" s="933"/>
      <c r="D13422" s="933"/>
      <c r="E13422" s="19"/>
      <c r="I13422" s="100"/>
      <c r="M13422" s="100"/>
      <c r="Q13422" s="99"/>
      <c r="R13422" s="340"/>
      <c r="S13422" s="119"/>
      <c r="T13422" s="123"/>
      <c r="U13422" s="119"/>
      <c r="V13422" s="99"/>
      <c r="W13422" s="127"/>
      <c r="X13422" s="99"/>
      <c r="Y13422" s="127"/>
    </row>
    <row r="13423" spans="3:25" ht="19" hidden="1">
      <c r="C13423" s="933"/>
      <c r="D13423" s="933"/>
      <c r="E13423" s="19"/>
      <c r="I13423" s="100"/>
      <c r="M13423" s="100"/>
      <c r="Q13423" s="99"/>
      <c r="R13423" s="340"/>
      <c r="S13423" s="119"/>
      <c r="T13423" s="123"/>
      <c r="U13423" s="119"/>
      <c r="V13423" s="99"/>
      <c r="W13423" s="127"/>
      <c r="X13423" s="99"/>
      <c r="Y13423" s="127"/>
    </row>
    <row r="13424" spans="3:25" ht="19" hidden="1">
      <c r="C13424" s="933"/>
      <c r="D13424" s="933"/>
      <c r="E13424" s="19"/>
      <c r="I13424" s="100"/>
      <c r="M13424" s="100"/>
      <c r="Q13424" s="99"/>
      <c r="R13424" s="340"/>
      <c r="S13424" s="119"/>
      <c r="T13424" s="123"/>
      <c r="U13424" s="119"/>
      <c r="V13424" s="99"/>
      <c r="W13424" s="127"/>
      <c r="X13424" s="99"/>
      <c r="Y13424" s="127"/>
    </row>
    <row r="13425" spans="3:25" ht="19" hidden="1">
      <c r="C13425" s="933"/>
      <c r="D13425" s="933"/>
      <c r="E13425" s="19"/>
      <c r="I13425" s="100"/>
      <c r="M13425" s="100"/>
      <c r="Q13425" s="99"/>
      <c r="R13425" s="340"/>
      <c r="S13425" s="119"/>
      <c r="T13425" s="123"/>
      <c r="U13425" s="119"/>
      <c r="V13425" s="99"/>
      <c r="W13425" s="127"/>
      <c r="X13425" s="99"/>
      <c r="Y13425" s="127"/>
    </row>
    <row r="13426" spans="3:25" ht="19" hidden="1">
      <c r="C13426" s="933"/>
      <c r="D13426" s="933"/>
      <c r="E13426" s="19"/>
      <c r="I13426" s="100"/>
      <c r="M13426" s="100"/>
      <c r="Q13426" s="99"/>
      <c r="R13426" s="340"/>
      <c r="S13426" s="119"/>
      <c r="T13426" s="123"/>
      <c r="U13426" s="119"/>
      <c r="V13426" s="99"/>
      <c r="W13426" s="127"/>
      <c r="X13426" s="99"/>
      <c r="Y13426" s="127"/>
    </row>
    <row r="13427" spans="3:25" ht="19" hidden="1">
      <c r="C13427" s="933"/>
      <c r="D13427" s="933"/>
      <c r="E13427" s="19"/>
      <c r="I13427" s="100"/>
      <c r="M13427" s="100"/>
      <c r="Q13427" s="99"/>
      <c r="R13427" s="340"/>
      <c r="S13427" s="119"/>
      <c r="T13427" s="123"/>
      <c r="U13427" s="119"/>
      <c r="V13427" s="99"/>
      <c r="W13427" s="127"/>
      <c r="X13427" s="99"/>
      <c r="Y13427" s="127"/>
    </row>
    <row r="13428" spans="3:25" ht="19" hidden="1">
      <c r="C13428" s="933"/>
      <c r="D13428" s="933"/>
      <c r="E13428" s="19"/>
      <c r="I13428" s="100"/>
      <c r="M13428" s="100"/>
      <c r="Q13428" s="99"/>
      <c r="R13428" s="340"/>
      <c r="S13428" s="119"/>
      <c r="T13428" s="123"/>
      <c r="U13428" s="119"/>
      <c r="V13428" s="99"/>
      <c r="W13428" s="127"/>
      <c r="X13428" s="99"/>
      <c r="Y13428" s="127"/>
    </row>
    <row r="13429" spans="3:25" ht="19" hidden="1">
      <c r="C13429" s="933"/>
      <c r="D13429" s="933"/>
      <c r="E13429" s="19"/>
      <c r="I13429" s="100"/>
      <c r="M13429" s="100"/>
      <c r="Q13429" s="99"/>
      <c r="R13429" s="340"/>
      <c r="S13429" s="119"/>
      <c r="T13429" s="123"/>
      <c r="U13429" s="119"/>
      <c r="V13429" s="99"/>
      <c r="W13429" s="127"/>
      <c r="X13429" s="99"/>
      <c r="Y13429" s="127"/>
    </row>
    <row r="13430" spans="3:25" ht="19" hidden="1">
      <c r="C13430" s="933"/>
      <c r="D13430" s="933"/>
      <c r="E13430" s="19"/>
      <c r="I13430" s="100"/>
      <c r="M13430" s="100"/>
      <c r="Q13430" s="99"/>
      <c r="R13430" s="340"/>
      <c r="S13430" s="119"/>
      <c r="T13430" s="123"/>
      <c r="U13430" s="119"/>
      <c r="V13430" s="99"/>
      <c r="W13430" s="127"/>
      <c r="X13430" s="99"/>
      <c r="Y13430" s="127"/>
    </row>
    <row r="13431" spans="3:25" ht="19" hidden="1">
      <c r="C13431" s="933"/>
      <c r="D13431" s="933"/>
      <c r="E13431" s="19"/>
      <c r="I13431" s="100"/>
      <c r="M13431" s="100"/>
      <c r="Q13431" s="99"/>
      <c r="R13431" s="340"/>
      <c r="S13431" s="119"/>
      <c r="T13431" s="123"/>
      <c r="U13431" s="119"/>
      <c r="V13431" s="99"/>
      <c r="W13431" s="127"/>
      <c r="X13431" s="99"/>
      <c r="Y13431" s="127"/>
    </row>
    <row r="13432" spans="3:25" ht="19" hidden="1">
      <c r="C13432" s="933"/>
      <c r="D13432" s="933"/>
      <c r="E13432" s="19"/>
      <c r="I13432" s="100"/>
      <c r="M13432" s="100"/>
      <c r="Q13432" s="99"/>
      <c r="R13432" s="340"/>
      <c r="S13432" s="119"/>
      <c r="T13432" s="123"/>
      <c r="U13432" s="119"/>
      <c r="V13432" s="99"/>
      <c r="W13432" s="127"/>
      <c r="X13432" s="99"/>
      <c r="Y13432" s="127"/>
    </row>
    <row r="13433" spans="3:25" ht="19" hidden="1">
      <c r="C13433" s="933"/>
      <c r="D13433" s="933"/>
      <c r="E13433" s="19"/>
      <c r="I13433" s="100"/>
      <c r="M13433" s="100"/>
      <c r="Q13433" s="99"/>
      <c r="R13433" s="340"/>
      <c r="S13433" s="119"/>
      <c r="T13433" s="123"/>
      <c r="U13433" s="119"/>
      <c r="V13433" s="99"/>
      <c r="W13433" s="127"/>
      <c r="X13433" s="99"/>
      <c r="Y13433" s="127"/>
    </row>
    <row r="13434" spans="3:25" ht="19" hidden="1">
      <c r="C13434" s="933"/>
      <c r="D13434" s="933"/>
      <c r="E13434" s="19"/>
      <c r="I13434" s="100"/>
      <c r="M13434" s="100"/>
      <c r="Q13434" s="99"/>
      <c r="R13434" s="340"/>
      <c r="S13434" s="119"/>
      <c r="T13434" s="123"/>
      <c r="U13434" s="119"/>
      <c r="V13434" s="99"/>
      <c r="W13434" s="127"/>
      <c r="X13434" s="99"/>
      <c r="Y13434" s="127"/>
    </row>
    <row r="13435" spans="3:25" ht="19" hidden="1">
      <c r="C13435" s="933"/>
      <c r="D13435" s="933"/>
      <c r="E13435" s="19"/>
      <c r="I13435" s="100"/>
      <c r="M13435" s="100"/>
      <c r="Q13435" s="99"/>
      <c r="R13435" s="340"/>
      <c r="S13435" s="119"/>
      <c r="T13435" s="123"/>
      <c r="U13435" s="119"/>
      <c r="V13435" s="99"/>
      <c r="W13435" s="127"/>
      <c r="X13435" s="99"/>
      <c r="Y13435" s="127"/>
    </row>
    <row r="13436" spans="3:25" ht="19" hidden="1">
      <c r="C13436" s="933"/>
      <c r="D13436" s="933"/>
      <c r="E13436" s="19"/>
      <c r="I13436" s="100"/>
      <c r="M13436" s="100"/>
      <c r="Q13436" s="99"/>
      <c r="R13436" s="340"/>
      <c r="S13436" s="119"/>
      <c r="T13436" s="123"/>
      <c r="U13436" s="119"/>
      <c r="V13436" s="99"/>
      <c r="W13436" s="127"/>
      <c r="X13436" s="99"/>
      <c r="Y13436" s="127"/>
    </row>
    <row r="13437" spans="3:25" ht="19" hidden="1">
      <c r="C13437" s="933"/>
      <c r="D13437" s="933"/>
      <c r="E13437" s="19"/>
      <c r="I13437" s="100"/>
      <c r="M13437" s="100"/>
      <c r="Q13437" s="99"/>
      <c r="R13437" s="340"/>
      <c r="S13437" s="119"/>
      <c r="T13437" s="123"/>
      <c r="U13437" s="119"/>
      <c r="V13437" s="99"/>
      <c r="W13437" s="127"/>
      <c r="X13437" s="99"/>
      <c r="Y13437" s="127"/>
    </row>
    <row r="13438" spans="3:25" ht="19" hidden="1">
      <c r="C13438" s="933"/>
      <c r="D13438" s="933"/>
      <c r="E13438" s="19"/>
      <c r="I13438" s="100"/>
      <c r="M13438" s="100"/>
      <c r="Q13438" s="99"/>
      <c r="R13438" s="340"/>
      <c r="S13438" s="119"/>
      <c r="T13438" s="123"/>
      <c r="U13438" s="119"/>
      <c r="V13438" s="99"/>
      <c r="W13438" s="127"/>
      <c r="X13438" s="99"/>
      <c r="Y13438" s="127"/>
    </row>
    <row r="13439" spans="3:25" ht="19" hidden="1">
      <c r="C13439" s="933"/>
      <c r="D13439" s="933"/>
      <c r="E13439" s="19"/>
      <c r="I13439" s="100"/>
      <c r="M13439" s="100"/>
      <c r="Q13439" s="99"/>
      <c r="R13439" s="340"/>
      <c r="S13439" s="119"/>
      <c r="T13439" s="123"/>
      <c r="U13439" s="119"/>
      <c r="V13439" s="99"/>
      <c r="W13439" s="127"/>
      <c r="X13439" s="99"/>
      <c r="Y13439" s="127"/>
    </row>
    <row r="13440" spans="3:25" ht="19" hidden="1">
      <c r="C13440" s="933"/>
      <c r="D13440" s="933"/>
      <c r="E13440" s="19"/>
      <c r="I13440" s="100"/>
      <c r="M13440" s="100"/>
      <c r="Q13440" s="99"/>
      <c r="R13440" s="340"/>
      <c r="S13440" s="119"/>
      <c r="T13440" s="123"/>
      <c r="U13440" s="119"/>
      <c r="V13440" s="99"/>
      <c r="W13440" s="127"/>
      <c r="X13440" s="99"/>
      <c r="Y13440" s="127"/>
    </row>
    <row r="13441" spans="3:25" ht="19" hidden="1">
      <c r="C13441" s="933"/>
      <c r="D13441" s="933"/>
      <c r="E13441" s="19"/>
      <c r="I13441" s="100"/>
      <c r="M13441" s="100"/>
      <c r="Q13441" s="99"/>
      <c r="R13441" s="340"/>
      <c r="S13441" s="119"/>
      <c r="T13441" s="123"/>
      <c r="U13441" s="119"/>
      <c r="V13441" s="99"/>
      <c r="W13441" s="127"/>
      <c r="X13441" s="99"/>
      <c r="Y13441" s="127"/>
    </row>
    <row r="13442" spans="3:25" ht="19" hidden="1">
      <c r="C13442" s="933"/>
      <c r="D13442" s="933"/>
      <c r="E13442" s="19"/>
      <c r="I13442" s="100"/>
      <c r="M13442" s="100"/>
      <c r="Q13442" s="99"/>
      <c r="R13442" s="340"/>
      <c r="S13442" s="119"/>
      <c r="T13442" s="123"/>
      <c r="U13442" s="119"/>
      <c r="V13442" s="99"/>
      <c r="W13442" s="127"/>
      <c r="X13442" s="99"/>
      <c r="Y13442" s="127"/>
    </row>
    <row r="13443" spans="3:25" ht="19" hidden="1">
      <c r="C13443" s="933"/>
      <c r="D13443" s="933"/>
      <c r="E13443" s="19"/>
      <c r="I13443" s="100"/>
      <c r="M13443" s="100"/>
      <c r="Q13443" s="99"/>
      <c r="R13443" s="340"/>
      <c r="S13443" s="119"/>
      <c r="T13443" s="123"/>
      <c r="U13443" s="119"/>
      <c r="V13443" s="99"/>
      <c r="W13443" s="127"/>
      <c r="X13443" s="99"/>
      <c r="Y13443" s="127"/>
    </row>
    <row r="13444" spans="3:25" ht="19" hidden="1">
      <c r="C13444" s="933"/>
      <c r="D13444" s="933"/>
      <c r="E13444" s="19"/>
      <c r="I13444" s="100"/>
      <c r="M13444" s="100"/>
      <c r="Q13444" s="99"/>
      <c r="R13444" s="340"/>
      <c r="S13444" s="119"/>
      <c r="T13444" s="123"/>
      <c r="U13444" s="119"/>
      <c r="V13444" s="99"/>
      <c r="W13444" s="127"/>
      <c r="X13444" s="99"/>
      <c r="Y13444" s="127"/>
    </row>
    <row r="13445" spans="3:25" ht="19" hidden="1">
      <c r="C13445" s="933"/>
      <c r="D13445" s="933"/>
      <c r="E13445" s="19"/>
      <c r="I13445" s="100"/>
      <c r="M13445" s="100"/>
      <c r="Q13445" s="99"/>
      <c r="R13445" s="340"/>
      <c r="S13445" s="119"/>
      <c r="T13445" s="123"/>
      <c r="U13445" s="119"/>
      <c r="V13445" s="99"/>
      <c r="W13445" s="127"/>
      <c r="X13445" s="99"/>
      <c r="Y13445" s="127"/>
    </row>
    <row r="13446" spans="3:25" ht="19" hidden="1">
      <c r="C13446" s="933"/>
      <c r="D13446" s="933"/>
      <c r="E13446" s="19"/>
      <c r="I13446" s="100"/>
      <c r="M13446" s="100"/>
      <c r="Q13446" s="99"/>
      <c r="R13446" s="340"/>
      <c r="S13446" s="119"/>
      <c r="T13446" s="123"/>
      <c r="U13446" s="119"/>
      <c r="V13446" s="99"/>
      <c r="W13446" s="127"/>
      <c r="X13446" s="99"/>
      <c r="Y13446" s="127"/>
    </row>
    <row r="13447" spans="3:25" ht="19" hidden="1">
      <c r="C13447" s="933"/>
      <c r="D13447" s="933"/>
      <c r="E13447" s="19"/>
      <c r="I13447" s="100"/>
      <c r="M13447" s="100"/>
      <c r="Q13447" s="99"/>
      <c r="R13447" s="340"/>
      <c r="S13447" s="119"/>
      <c r="T13447" s="123"/>
      <c r="U13447" s="119"/>
      <c r="V13447" s="99"/>
      <c r="W13447" s="127"/>
      <c r="X13447" s="99"/>
      <c r="Y13447" s="127"/>
    </row>
    <row r="13448" spans="3:25" ht="19" hidden="1">
      <c r="C13448" s="933"/>
      <c r="D13448" s="933"/>
      <c r="E13448" s="19"/>
      <c r="I13448" s="100"/>
      <c r="M13448" s="100"/>
      <c r="Q13448" s="99"/>
      <c r="R13448" s="340"/>
      <c r="S13448" s="119"/>
      <c r="T13448" s="123"/>
      <c r="U13448" s="119"/>
      <c r="V13448" s="99"/>
      <c r="W13448" s="127"/>
      <c r="X13448" s="99"/>
      <c r="Y13448" s="127"/>
    </row>
    <row r="13449" spans="3:25" ht="19" hidden="1">
      <c r="C13449" s="933"/>
      <c r="D13449" s="933"/>
      <c r="E13449" s="19"/>
      <c r="I13449" s="100"/>
      <c r="M13449" s="100"/>
      <c r="Q13449" s="99"/>
      <c r="R13449" s="340"/>
      <c r="S13449" s="119"/>
      <c r="T13449" s="123"/>
      <c r="U13449" s="119"/>
      <c r="V13449" s="99"/>
      <c r="W13449" s="127"/>
      <c r="X13449" s="99"/>
      <c r="Y13449" s="127"/>
    </row>
    <row r="13450" spans="3:25" ht="19" hidden="1">
      <c r="C13450" s="933"/>
      <c r="D13450" s="933"/>
      <c r="E13450" s="19"/>
      <c r="I13450" s="100"/>
      <c r="M13450" s="100"/>
      <c r="Q13450" s="99"/>
      <c r="R13450" s="340"/>
      <c r="S13450" s="119"/>
      <c r="T13450" s="123"/>
      <c r="U13450" s="119"/>
      <c r="V13450" s="99"/>
      <c r="W13450" s="127"/>
      <c r="X13450" s="99"/>
      <c r="Y13450" s="127"/>
    </row>
    <row r="13451" spans="3:25" ht="19" hidden="1">
      <c r="C13451" s="933"/>
      <c r="D13451" s="933"/>
      <c r="E13451" s="19"/>
      <c r="I13451" s="100"/>
      <c r="M13451" s="100"/>
      <c r="Q13451" s="99"/>
      <c r="R13451" s="340"/>
      <c r="S13451" s="119"/>
      <c r="T13451" s="123"/>
      <c r="U13451" s="119"/>
      <c r="V13451" s="99"/>
      <c r="W13451" s="127"/>
      <c r="X13451" s="99"/>
      <c r="Y13451" s="127"/>
    </row>
    <row r="13452" spans="3:25" ht="19" hidden="1">
      <c r="C13452" s="933"/>
      <c r="D13452" s="933"/>
      <c r="E13452" s="19"/>
      <c r="I13452" s="100"/>
      <c r="M13452" s="100"/>
      <c r="Q13452" s="99"/>
      <c r="R13452" s="340"/>
      <c r="S13452" s="119"/>
      <c r="T13452" s="123"/>
      <c r="U13452" s="119"/>
      <c r="V13452" s="99"/>
      <c r="W13452" s="127"/>
      <c r="X13452" s="99"/>
      <c r="Y13452" s="127"/>
    </row>
    <row r="13453" spans="3:25" ht="19" hidden="1">
      <c r="C13453" s="933"/>
      <c r="D13453" s="933"/>
      <c r="E13453" s="19"/>
      <c r="I13453" s="100"/>
      <c r="M13453" s="100"/>
      <c r="Q13453" s="99"/>
      <c r="R13453" s="340"/>
      <c r="S13453" s="119"/>
      <c r="T13453" s="123"/>
      <c r="U13453" s="119"/>
      <c r="V13453" s="99"/>
      <c r="W13453" s="127"/>
      <c r="X13453" s="99"/>
      <c r="Y13453" s="127"/>
    </row>
    <row r="13454" spans="3:25" ht="19" hidden="1">
      <c r="C13454" s="933"/>
      <c r="D13454" s="933"/>
      <c r="E13454" s="19"/>
      <c r="I13454" s="100"/>
      <c r="M13454" s="100"/>
      <c r="Q13454" s="99"/>
      <c r="R13454" s="340"/>
      <c r="S13454" s="119"/>
      <c r="T13454" s="123"/>
      <c r="U13454" s="119"/>
      <c r="V13454" s="99"/>
      <c r="W13454" s="127"/>
      <c r="X13454" s="99"/>
      <c r="Y13454" s="127"/>
    </row>
    <row r="13455" spans="3:25" ht="19" hidden="1">
      <c r="C13455" s="933"/>
      <c r="D13455" s="933"/>
      <c r="E13455" s="19"/>
      <c r="I13455" s="100"/>
      <c r="M13455" s="100"/>
      <c r="Q13455" s="99"/>
      <c r="R13455" s="340"/>
      <c r="S13455" s="119"/>
      <c r="T13455" s="123"/>
      <c r="U13455" s="119"/>
      <c r="V13455" s="99"/>
      <c r="W13455" s="127"/>
      <c r="X13455" s="99"/>
      <c r="Y13455" s="127"/>
    </row>
    <row r="13456" spans="3:25" ht="19" hidden="1">
      <c r="C13456" s="933"/>
      <c r="D13456" s="933"/>
      <c r="E13456" s="19"/>
      <c r="I13456" s="100"/>
      <c r="M13456" s="100"/>
      <c r="Q13456" s="99"/>
      <c r="R13456" s="340"/>
      <c r="S13456" s="119"/>
      <c r="T13456" s="123"/>
      <c r="U13456" s="119"/>
      <c r="V13456" s="99"/>
      <c r="W13456" s="127"/>
      <c r="X13456" s="99"/>
      <c r="Y13456" s="127"/>
    </row>
    <row r="13457" spans="3:25" ht="19" hidden="1">
      <c r="C13457" s="933"/>
      <c r="D13457" s="933"/>
      <c r="E13457" s="19"/>
      <c r="I13457" s="100"/>
      <c r="M13457" s="100"/>
      <c r="Q13457" s="99"/>
      <c r="R13457" s="340"/>
      <c r="S13457" s="119"/>
      <c r="T13457" s="123"/>
      <c r="U13457" s="119"/>
      <c r="V13457" s="99"/>
      <c r="W13457" s="127"/>
      <c r="X13457" s="99"/>
      <c r="Y13457" s="127"/>
    </row>
    <row r="13458" spans="3:25" ht="19" hidden="1">
      <c r="C13458" s="933"/>
      <c r="D13458" s="933"/>
      <c r="E13458" s="19"/>
      <c r="I13458" s="100"/>
      <c r="M13458" s="100"/>
      <c r="Q13458" s="99"/>
      <c r="R13458" s="340"/>
      <c r="S13458" s="119"/>
      <c r="T13458" s="123"/>
      <c r="U13458" s="119"/>
      <c r="V13458" s="99"/>
      <c r="W13458" s="127"/>
      <c r="X13458" s="99"/>
      <c r="Y13458" s="127"/>
    </row>
    <row r="13459" spans="3:25" ht="19" hidden="1">
      <c r="C13459" s="933"/>
      <c r="D13459" s="933"/>
      <c r="E13459" s="19"/>
      <c r="I13459" s="100"/>
      <c r="M13459" s="100"/>
      <c r="Q13459" s="99"/>
      <c r="R13459" s="340"/>
      <c r="S13459" s="119"/>
      <c r="T13459" s="123"/>
      <c r="U13459" s="119"/>
      <c r="V13459" s="99"/>
      <c r="W13459" s="127"/>
      <c r="X13459" s="99"/>
      <c r="Y13459" s="127"/>
    </row>
    <row r="13460" spans="3:25" ht="19" hidden="1">
      <c r="C13460" s="933"/>
      <c r="D13460" s="933"/>
      <c r="E13460" s="19"/>
      <c r="I13460" s="100"/>
      <c r="M13460" s="100"/>
      <c r="Q13460" s="99"/>
      <c r="R13460" s="340"/>
      <c r="S13460" s="119"/>
      <c r="T13460" s="123"/>
      <c r="U13460" s="119"/>
      <c r="V13460" s="99"/>
      <c r="W13460" s="127"/>
      <c r="X13460" s="99"/>
      <c r="Y13460" s="127"/>
    </row>
    <row r="13461" spans="3:25" ht="19" hidden="1">
      <c r="C13461" s="933"/>
      <c r="D13461" s="933"/>
      <c r="E13461" s="19"/>
      <c r="I13461" s="100"/>
      <c r="M13461" s="100"/>
      <c r="Q13461" s="99"/>
      <c r="R13461" s="340"/>
      <c r="S13461" s="119"/>
      <c r="T13461" s="123"/>
      <c r="U13461" s="119"/>
      <c r="V13461" s="99"/>
      <c r="W13461" s="127"/>
      <c r="X13461" s="99"/>
      <c r="Y13461" s="127"/>
    </row>
    <row r="13462" spans="3:25" ht="19" hidden="1">
      <c r="C13462" s="933"/>
      <c r="D13462" s="933"/>
      <c r="E13462" s="19"/>
      <c r="I13462" s="100"/>
      <c r="M13462" s="100"/>
      <c r="Q13462" s="99"/>
      <c r="R13462" s="340"/>
      <c r="S13462" s="119"/>
      <c r="T13462" s="123"/>
      <c r="U13462" s="119"/>
      <c r="V13462" s="99"/>
      <c r="W13462" s="127"/>
      <c r="X13462" s="99"/>
      <c r="Y13462" s="127"/>
    </row>
    <row r="13463" spans="3:25" ht="19" hidden="1">
      <c r="C13463" s="933"/>
      <c r="D13463" s="933"/>
      <c r="E13463" s="19"/>
      <c r="I13463" s="100"/>
      <c r="M13463" s="100"/>
      <c r="Q13463" s="99"/>
      <c r="R13463" s="340"/>
      <c r="S13463" s="119"/>
      <c r="T13463" s="123"/>
      <c r="U13463" s="119"/>
      <c r="V13463" s="99"/>
      <c r="W13463" s="127"/>
      <c r="X13463" s="99"/>
      <c r="Y13463" s="127"/>
    </row>
    <row r="13464" spans="3:25" ht="19" hidden="1">
      <c r="C13464" s="933"/>
      <c r="D13464" s="933"/>
      <c r="E13464" s="19"/>
      <c r="I13464" s="100"/>
      <c r="M13464" s="100"/>
      <c r="Q13464" s="99"/>
      <c r="R13464" s="340"/>
      <c r="S13464" s="119"/>
      <c r="T13464" s="123"/>
      <c r="U13464" s="119"/>
      <c r="V13464" s="99"/>
      <c r="W13464" s="127"/>
      <c r="X13464" s="99"/>
      <c r="Y13464" s="127"/>
    </row>
    <row r="13465" spans="3:25" ht="19" hidden="1">
      <c r="C13465" s="933"/>
      <c r="D13465" s="933"/>
      <c r="E13465" s="19"/>
      <c r="I13465" s="100"/>
      <c r="M13465" s="100"/>
      <c r="Q13465" s="99"/>
      <c r="R13465" s="340"/>
      <c r="S13465" s="119"/>
      <c r="T13465" s="123"/>
      <c r="U13465" s="119"/>
      <c r="V13465" s="99"/>
      <c r="W13465" s="127"/>
      <c r="X13465" s="99"/>
      <c r="Y13465" s="127"/>
    </row>
    <row r="13466" spans="3:25" ht="19" hidden="1">
      <c r="C13466" s="933"/>
      <c r="D13466" s="933"/>
      <c r="E13466" s="19"/>
      <c r="I13466" s="100"/>
      <c r="M13466" s="100"/>
      <c r="Q13466" s="99"/>
      <c r="R13466" s="340"/>
      <c r="S13466" s="119"/>
      <c r="T13466" s="123"/>
      <c r="U13466" s="119"/>
      <c r="V13466" s="99"/>
      <c r="W13466" s="127"/>
      <c r="X13466" s="99"/>
      <c r="Y13466" s="127"/>
    </row>
    <row r="13467" spans="3:25" ht="19" hidden="1">
      <c r="C13467" s="933"/>
      <c r="D13467" s="933"/>
      <c r="E13467" s="19"/>
      <c r="I13467" s="100"/>
      <c r="M13467" s="100"/>
      <c r="Q13467" s="99"/>
      <c r="R13467" s="340"/>
      <c r="S13467" s="119"/>
      <c r="T13467" s="123"/>
      <c r="U13467" s="119"/>
      <c r="V13467" s="99"/>
      <c r="W13467" s="127"/>
      <c r="X13467" s="99"/>
      <c r="Y13467" s="127"/>
    </row>
    <row r="13468" spans="3:25" ht="19" hidden="1">
      <c r="C13468" s="933"/>
      <c r="D13468" s="933"/>
      <c r="E13468" s="19"/>
      <c r="I13468" s="100"/>
      <c r="M13468" s="100"/>
      <c r="Q13468" s="99"/>
      <c r="R13468" s="340"/>
      <c r="S13468" s="119"/>
      <c r="T13468" s="123"/>
      <c r="U13468" s="119"/>
      <c r="V13468" s="99"/>
      <c r="W13468" s="127"/>
      <c r="X13468" s="99"/>
      <c r="Y13468" s="127"/>
    </row>
    <row r="13469" spans="3:25" ht="19" hidden="1">
      <c r="C13469" s="933"/>
      <c r="D13469" s="933"/>
      <c r="E13469" s="19"/>
      <c r="I13469" s="100"/>
      <c r="M13469" s="100"/>
      <c r="Q13469" s="99"/>
      <c r="R13469" s="340"/>
      <c r="S13469" s="119"/>
      <c r="T13469" s="123"/>
      <c r="U13469" s="119"/>
      <c r="V13469" s="99"/>
      <c r="W13469" s="127"/>
      <c r="X13469" s="99"/>
      <c r="Y13469" s="127"/>
    </row>
    <row r="13470" spans="3:25" ht="19" hidden="1">
      <c r="C13470" s="933"/>
      <c r="D13470" s="933"/>
      <c r="E13470" s="19"/>
      <c r="I13470" s="100"/>
      <c r="M13470" s="100"/>
      <c r="Q13470" s="99"/>
      <c r="R13470" s="340"/>
      <c r="S13470" s="119"/>
      <c r="T13470" s="123"/>
      <c r="U13470" s="119"/>
      <c r="V13470" s="99"/>
      <c r="W13470" s="127"/>
      <c r="X13470" s="99"/>
      <c r="Y13470" s="127"/>
    </row>
    <row r="13471" spans="3:25" ht="19" hidden="1">
      <c r="C13471" s="933"/>
      <c r="D13471" s="933"/>
      <c r="E13471" s="19"/>
      <c r="I13471" s="100"/>
      <c r="M13471" s="100"/>
      <c r="Q13471" s="99"/>
      <c r="R13471" s="340"/>
      <c r="S13471" s="119"/>
      <c r="T13471" s="123"/>
      <c r="U13471" s="119"/>
      <c r="V13471" s="99"/>
      <c r="W13471" s="127"/>
      <c r="X13471" s="99"/>
      <c r="Y13471" s="127"/>
    </row>
    <row r="13472" spans="3:25" ht="19" hidden="1">
      <c r="C13472" s="933"/>
      <c r="D13472" s="933"/>
      <c r="E13472" s="19"/>
      <c r="I13472" s="100"/>
      <c r="M13472" s="100"/>
      <c r="Q13472" s="99"/>
      <c r="R13472" s="340"/>
      <c r="S13472" s="119"/>
      <c r="T13472" s="123"/>
      <c r="U13472" s="119"/>
      <c r="V13472" s="99"/>
      <c r="W13472" s="127"/>
      <c r="X13472" s="99"/>
      <c r="Y13472" s="127"/>
    </row>
    <row r="13473" spans="3:25" ht="19" hidden="1">
      <c r="C13473" s="933"/>
      <c r="D13473" s="933"/>
      <c r="E13473" s="19"/>
      <c r="I13473" s="100"/>
      <c r="M13473" s="100"/>
      <c r="Q13473" s="99"/>
      <c r="R13473" s="340"/>
      <c r="S13473" s="119"/>
      <c r="T13473" s="123"/>
      <c r="U13473" s="119"/>
      <c r="V13473" s="99"/>
      <c r="W13473" s="127"/>
      <c r="X13473" s="99"/>
      <c r="Y13473" s="127"/>
    </row>
    <row r="13474" spans="3:25" ht="19" hidden="1">
      <c r="C13474" s="933"/>
      <c r="D13474" s="933"/>
      <c r="E13474" s="19"/>
      <c r="I13474" s="100"/>
      <c r="M13474" s="100"/>
      <c r="Q13474" s="99"/>
      <c r="R13474" s="340"/>
      <c r="S13474" s="119"/>
      <c r="T13474" s="123"/>
      <c r="U13474" s="119"/>
      <c r="V13474" s="99"/>
      <c r="W13474" s="127"/>
      <c r="X13474" s="99"/>
      <c r="Y13474" s="127"/>
    </row>
    <row r="13475" spans="3:25" ht="19" hidden="1">
      <c r="C13475" s="933"/>
      <c r="D13475" s="933"/>
      <c r="E13475" s="19"/>
      <c r="I13475" s="100"/>
      <c r="M13475" s="100"/>
      <c r="Q13475" s="99"/>
      <c r="R13475" s="340"/>
      <c r="S13475" s="119"/>
      <c r="T13475" s="123"/>
      <c r="U13475" s="119"/>
      <c r="V13475" s="99"/>
      <c r="W13475" s="127"/>
      <c r="X13475" s="99"/>
      <c r="Y13475" s="127"/>
    </row>
    <row r="13476" spans="3:25" ht="19" hidden="1">
      <c r="C13476" s="933"/>
      <c r="D13476" s="933"/>
      <c r="E13476" s="19"/>
      <c r="I13476" s="100"/>
      <c r="M13476" s="100"/>
      <c r="Q13476" s="99"/>
      <c r="R13476" s="340"/>
      <c r="S13476" s="119"/>
      <c r="T13476" s="123"/>
      <c r="U13476" s="119"/>
      <c r="V13476" s="99"/>
      <c r="W13476" s="127"/>
      <c r="X13476" s="99"/>
      <c r="Y13476" s="127"/>
    </row>
    <row r="13477" spans="3:25" ht="19" hidden="1">
      <c r="C13477" s="933"/>
      <c r="D13477" s="933"/>
      <c r="E13477" s="19"/>
      <c r="I13477" s="100"/>
      <c r="M13477" s="100"/>
      <c r="Q13477" s="99"/>
      <c r="R13477" s="340"/>
      <c r="S13477" s="119"/>
      <c r="T13477" s="123"/>
      <c r="U13477" s="119"/>
      <c r="V13477" s="99"/>
      <c r="W13477" s="127"/>
      <c r="X13477" s="99"/>
      <c r="Y13477" s="127"/>
    </row>
    <row r="13478" spans="3:25" ht="19" hidden="1">
      <c r="C13478" s="933"/>
      <c r="D13478" s="933"/>
      <c r="E13478" s="19"/>
      <c r="I13478" s="100"/>
      <c r="M13478" s="100"/>
      <c r="Q13478" s="99"/>
      <c r="R13478" s="340"/>
      <c r="S13478" s="119"/>
      <c r="T13478" s="123"/>
      <c r="U13478" s="119"/>
      <c r="V13478" s="99"/>
      <c r="W13478" s="127"/>
      <c r="X13478" s="99"/>
      <c r="Y13478" s="127"/>
    </row>
    <row r="13479" spans="3:25" ht="19" hidden="1">
      <c r="C13479" s="933"/>
      <c r="D13479" s="933"/>
      <c r="E13479" s="19"/>
      <c r="I13479" s="100"/>
      <c r="M13479" s="100"/>
      <c r="Q13479" s="99"/>
      <c r="R13479" s="340"/>
      <c r="S13479" s="119"/>
      <c r="T13479" s="123"/>
      <c r="U13479" s="119"/>
      <c r="V13479" s="99"/>
      <c r="W13479" s="127"/>
      <c r="X13479" s="99"/>
      <c r="Y13479" s="127"/>
    </row>
    <row r="13480" spans="3:25" ht="19" hidden="1">
      <c r="C13480" s="933"/>
      <c r="D13480" s="933"/>
      <c r="E13480" s="19"/>
      <c r="I13480" s="100"/>
      <c r="M13480" s="100"/>
      <c r="Q13480" s="99"/>
      <c r="R13480" s="340"/>
      <c r="S13480" s="119"/>
      <c r="T13480" s="123"/>
      <c r="U13480" s="119"/>
      <c r="V13480" s="99"/>
      <c r="W13480" s="127"/>
      <c r="X13480" s="99"/>
      <c r="Y13480" s="127"/>
    </row>
    <row r="13481" spans="3:25" ht="19" hidden="1">
      <c r="C13481" s="933"/>
      <c r="D13481" s="933"/>
      <c r="E13481" s="19"/>
      <c r="I13481" s="100"/>
      <c r="M13481" s="100"/>
      <c r="Q13481" s="99"/>
      <c r="R13481" s="340"/>
      <c r="S13481" s="119"/>
      <c r="T13481" s="123"/>
      <c r="U13481" s="119"/>
      <c r="V13481" s="99"/>
      <c r="W13481" s="127"/>
      <c r="X13481" s="99"/>
      <c r="Y13481" s="127"/>
    </row>
    <row r="13482" spans="3:25" ht="19" hidden="1">
      <c r="C13482" s="933"/>
      <c r="D13482" s="933"/>
      <c r="E13482" s="19"/>
      <c r="I13482" s="100"/>
      <c r="M13482" s="100"/>
      <c r="Q13482" s="99"/>
      <c r="R13482" s="340"/>
      <c r="S13482" s="119"/>
      <c r="T13482" s="123"/>
      <c r="U13482" s="119"/>
      <c r="V13482" s="99"/>
      <c r="W13482" s="127"/>
      <c r="X13482" s="99"/>
      <c r="Y13482" s="127"/>
    </row>
    <row r="13483" spans="3:25" ht="19" hidden="1">
      <c r="C13483" s="933"/>
      <c r="D13483" s="933"/>
      <c r="E13483" s="19"/>
      <c r="I13483" s="100"/>
      <c r="M13483" s="100"/>
      <c r="Q13483" s="99"/>
      <c r="R13483" s="340"/>
      <c r="S13483" s="119"/>
      <c r="T13483" s="123"/>
      <c r="U13483" s="119"/>
      <c r="V13483" s="99"/>
      <c r="W13483" s="127"/>
      <c r="X13483" s="99"/>
      <c r="Y13483" s="127"/>
    </row>
    <row r="13484" spans="3:25" ht="19" hidden="1">
      <c r="C13484" s="933"/>
      <c r="D13484" s="933"/>
      <c r="E13484" s="19"/>
      <c r="I13484" s="100"/>
      <c r="M13484" s="100"/>
      <c r="Q13484" s="99"/>
      <c r="R13484" s="340"/>
      <c r="S13484" s="119"/>
      <c r="T13484" s="123"/>
      <c r="U13484" s="119"/>
      <c r="V13484" s="99"/>
      <c r="W13484" s="127"/>
      <c r="X13484" s="99"/>
      <c r="Y13484" s="127"/>
    </row>
    <row r="13485" spans="3:25" ht="19" hidden="1">
      <c r="C13485" s="933"/>
      <c r="D13485" s="933"/>
      <c r="E13485" s="19"/>
      <c r="I13485" s="100"/>
      <c r="M13485" s="100"/>
      <c r="Q13485" s="99"/>
      <c r="R13485" s="340"/>
      <c r="S13485" s="119"/>
      <c r="T13485" s="123"/>
      <c r="U13485" s="119"/>
      <c r="V13485" s="99"/>
      <c r="W13485" s="127"/>
      <c r="X13485" s="99"/>
      <c r="Y13485" s="127"/>
    </row>
    <row r="13486" spans="3:25" ht="19" hidden="1">
      <c r="C13486" s="933"/>
      <c r="D13486" s="933"/>
      <c r="E13486" s="19"/>
      <c r="I13486" s="100"/>
      <c r="M13486" s="100"/>
      <c r="Q13486" s="99"/>
      <c r="R13486" s="340"/>
      <c r="S13486" s="119"/>
      <c r="T13486" s="123"/>
      <c r="U13486" s="119"/>
      <c r="V13486" s="99"/>
      <c r="W13486" s="127"/>
      <c r="X13486" s="99"/>
      <c r="Y13486" s="127"/>
    </row>
    <row r="13487" spans="3:25" ht="19" hidden="1">
      <c r="C13487" s="933"/>
      <c r="D13487" s="933"/>
      <c r="E13487" s="19"/>
      <c r="I13487" s="100"/>
      <c r="M13487" s="100"/>
      <c r="Q13487" s="99"/>
      <c r="R13487" s="340"/>
      <c r="S13487" s="119"/>
      <c r="T13487" s="123"/>
      <c r="U13487" s="119"/>
      <c r="V13487" s="99"/>
      <c r="W13487" s="127"/>
      <c r="X13487" s="99"/>
      <c r="Y13487" s="127"/>
    </row>
    <row r="13488" spans="3:25" ht="19" hidden="1">
      <c r="C13488" s="933"/>
      <c r="D13488" s="933"/>
      <c r="E13488" s="19"/>
      <c r="I13488" s="100"/>
      <c r="M13488" s="100"/>
      <c r="Q13488" s="99"/>
      <c r="R13488" s="340"/>
      <c r="S13488" s="119"/>
      <c r="T13488" s="123"/>
      <c r="U13488" s="119"/>
      <c r="V13488" s="99"/>
      <c r="W13488" s="127"/>
      <c r="X13488" s="99"/>
      <c r="Y13488" s="127"/>
    </row>
    <row r="13489" spans="3:25" ht="19" hidden="1">
      <c r="C13489" s="933"/>
      <c r="D13489" s="933"/>
      <c r="E13489" s="19"/>
      <c r="I13489" s="100"/>
      <c r="M13489" s="100"/>
      <c r="Q13489" s="99"/>
      <c r="R13489" s="340"/>
      <c r="S13489" s="119"/>
      <c r="T13489" s="123"/>
      <c r="U13489" s="119"/>
      <c r="V13489" s="99"/>
      <c r="W13489" s="127"/>
      <c r="X13489" s="99"/>
      <c r="Y13489" s="127"/>
    </row>
    <row r="13490" spans="3:25" ht="19" hidden="1">
      <c r="C13490" s="933"/>
      <c r="D13490" s="933"/>
      <c r="E13490" s="19"/>
      <c r="I13490" s="100"/>
      <c r="M13490" s="100"/>
      <c r="Q13490" s="99"/>
      <c r="R13490" s="340"/>
      <c r="S13490" s="119"/>
      <c r="T13490" s="123"/>
      <c r="U13490" s="119"/>
      <c r="V13490" s="99"/>
      <c r="W13490" s="127"/>
      <c r="X13490" s="99"/>
      <c r="Y13490" s="127"/>
    </row>
    <row r="13491" spans="3:25" ht="19" hidden="1">
      <c r="C13491" s="933"/>
      <c r="D13491" s="933"/>
      <c r="E13491" s="19"/>
      <c r="I13491" s="100"/>
      <c r="M13491" s="100"/>
      <c r="Q13491" s="99"/>
      <c r="R13491" s="340"/>
      <c r="S13491" s="119"/>
      <c r="T13491" s="123"/>
      <c r="U13491" s="119"/>
      <c r="V13491" s="99"/>
      <c r="W13491" s="127"/>
      <c r="X13491" s="99"/>
      <c r="Y13491" s="127"/>
    </row>
    <row r="13492" spans="3:25" ht="19" hidden="1">
      <c r="C13492" s="933"/>
      <c r="D13492" s="933"/>
      <c r="E13492" s="19"/>
      <c r="I13492" s="100"/>
      <c r="M13492" s="100"/>
      <c r="Q13492" s="99"/>
      <c r="R13492" s="340"/>
      <c r="S13492" s="119"/>
      <c r="T13492" s="123"/>
      <c r="U13492" s="119"/>
      <c r="V13492" s="99"/>
      <c r="W13492" s="127"/>
      <c r="X13492" s="99"/>
      <c r="Y13492" s="127"/>
    </row>
    <row r="13493" spans="3:25" ht="19" hidden="1">
      <c r="C13493" s="933"/>
      <c r="D13493" s="933"/>
      <c r="E13493" s="19"/>
      <c r="I13493" s="100"/>
      <c r="M13493" s="100"/>
      <c r="Q13493" s="99"/>
      <c r="R13493" s="340"/>
      <c r="S13493" s="119"/>
      <c r="T13493" s="123"/>
      <c r="U13493" s="119"/>
      <c r="V13493" s="99"/>
      <c r="W13493" s="127"/>
      <c r="X13493" s="99"/>
      <c r="Y13493" s="127"/>
    </row>
    <row r="13494" spans="3:25" ht="19" hidden="1">
      <c r="C13494" s="933"/>
      <c r="D13494" s="933"/>
      <c r="E13494" s="19"/>
      <c r="I13494" s="100"/>
      <c r="M13494" s="100"/>
      <c r="Q13494" s="99"/>
      <c r="R13494" s="340"/>
      <c r="S13494" s="119"/>
      <c r="T13494" s="123"/>
      <c r="U13494" s="119"/>
      <c r="V13494" s="99"/>
      <c r="W13494" s="127"/>
      <c r="X13494" s="99"/>
      <c r="Y13494" s="127"/>
    </row>
    <row r="13495" spans="3:25" ht="19" hidden="1">
      <c r="C13495" s="933"/>
      <c r="D13495" s="933"/>
      <c r="E13495" s="19"/>
      <c r="I13495" s="100"/>
      <c r="M13495" s="100"/>
      <c r="Q13495" s="99"/>
      <c r="R13495" s="340"/>
      <c r="S13495" s="119"/>
      <c r="T13495" s="123"/>
      <c r="U13495" s="119"/>
      <c r="V13495" s="99"/>
      <c r="W13495" s="127"/>
      <c r="X13495" s="99"/>
      <c r="Y13495" s="127"/>
    </row>
    <row r="13496" spans="3:25" ht="19" hidden="1">
      <c r="C13496" s="933"/>
      <c r="D13496" s="933"/>
      <c r="E13496" s="19"/>
      <c r="I13496" s="100"/>
      <c r="M13496" s="100"/>
      <c r="Q13496" s="99"/>
      <c r="R13496" s="340"/>
      <c r="S13496" s="119"/>
      <c r="T13496" s="123"/>
      <c r="U13496" s="119"/>
      <c r="V13496" s="99"/>
      <c r="W13496" s="127"/>
      <c r="X13496" s="99"/>
      <c r="Y13496" s="127"/>
    </row>
    <row r="13497" spans="3:25" ht="19" hidden="1">
      <c r="C13497" s="933"/>
      <c r="D13497" s="933"/>
      <c r="E13497" s="19"/>
      <c r="I13497" s="100"/>
      <c r="M13497" s="100"/>
      <c r="Q13497" s="99"/>
      <c r="R13497" s="340"/>
      <c r="S13497" s="119"/>
      <c r="T13497" s="123"/>
      <c r="U13497" s="119"/>
      <c r="V13497" s="99"/>
      <c r="W13497" s="127"/>
      <c r="X13497" s="99"/>
      <c r="Y13497" s="127"/>
    </row>
    <row r="13498" spans="3:25" ht="19" hidden="1">
      <c r="C13498" s="933"/>
      <c r="D13498" s="933"/>
      <c r="E13498" s="19"/>
      <c r="I13498" s="100"/>
      <c r="M13498" s="100"/>
      <c r="Q13498" s="99"/>
      <c r="R13498" s="340"/>
      <c r="S13498" s="119"/>
      <c r="T13498" s="123"/>
      <c r="U13498" s="119"/>
      <c r="V13498" s="99"/>
      <c r="W13498" s="127"/>
      <c r="X13498" s="99"/>
      <c r="Y13498" s="127"/>
    </row>
    <row r="13499" spans="3:25" ht="19" hidden="1">
      <c r="C13499" s="933"/>
      <c r="D13499" s="933"/>
      <c r="E13499" s="19"/>
      <c r="I13499" s="100"/>
      <c r="M13499" s="100"/>
      <c r="Q13499" s="99"/>
      <c r="R13499" s="340"/>
      <c r="S13499" s="119"/>
      <c r="T13499" s="123"/>
      <c r="U13499" s="119"/>
      <c r="V13499" s="99"/>
      <c r="W13499" s="127"/>
      <c r="X13499" s="99"/>
      <c r="Y13499" s="127"/>
    </row>
    <row r="13500" spans="3:25" ht="19" hidden="1">
      <c r="C13500" s="933"/>
      <c r="D13500" s="933"/>
      <c r="E13500" s="19"/>
      <c r="I13500" s="100"/>
      <c r="M13500" s="100"/>
      <c r="Q13500" s="99"/>
      <c r="R13500" s="340"/>
      <c r="S13500" s="119"/>
      <c r="T13500" s="123"/>
      <c r="U13500" s="119"/>
      <c r="V13500" s="99"/>
      <c r="W13500" s="127"/>
      <c r="X13500" s="99"/>
      <c r="Y13500" s="127"/>
    </row>
    <row r="13501" spans="3:25" ht="19" hidden="1">
      <c r="C13501" s="933"/>
      <c r="D13501" s="933"/>
      <c r="E13501" s="19"/>
      <c r="I13501" s="100"/>
      <c r="M13501" s="100"/>
      <c r="Q13501" s="99"/>
      <c r="R13501" s="340"/>
      <c r="S13501" s="119"/>
      <c r="T13501" s="123"/>
      <c r="U13501" s="119"/>
      <c r="V13501" s="99"/>
      <c r="W13501" s="127"/>
      <c r="X13501" s="99"/>
      <c r="Y13501" s="127"/>
    </row>
    <row r="13502" spans="3:25" ht="19" hidden="1">
      <c r="C13502" s="933"/>
      <c r="D13502" s="933"/>
      <c r="E13502" s="19"/>
      <c r="I13502" s="100"/>
      <c r="M13502" s="100"/>
      <c r="Q13502" s="99"/>
      <c r="R13502" s="340"/>
      <c r="S13502" s="119"/>
      <c r="T13502" s="123"/>
      <c r="U13502" s="119"/>
      <c r="V13502" s="99"/>
      <c r="W13502" s="127"/>
      <c r="X13502" s="99"/>
      <c r="Y13502" s="127"/>
    </row>
    <row r="13503" spans="3:25" ht="19" hidden="1">
      <c r="C13503" s="933"/>
      <c r="D13503" s="933"/>
      <c r="E13503" s="19"/>
      <c r="I13503" s="100"/>
      <c r="M13503" s="100"/>
      <c r="Q13503" s="99"/>
      <c r="R13503" s="340"/>
      <c r="S13503" s="119"/>
      <c r="T13503" s="123"/>
      <c r="U13503" s="119"/>
      <c r="V13503" s="99"/>
      <c r="W13503" s="127"/>
      <c r="X13503" s="99"/>
      <c r="Y13503" s="127"/>
    </row>
    <row r="13504" spans="3:25" ht="19" hidden="1">
      <c r="C13504" s="933"/>
      <c r="D13504" s="933"/>
      <c r="E13504" s="19"/>
      <c r="I13504" s="100"/>
      <c r="M13504" s="100"/>
      <c r="Q13504" s="99"/>
      <c r="R13504" s="340"/>
      <c r="S13504" s="119"/>
      <c r="T13504" s="123"/>
      <c r="U13504" s="119"/>
      <c r="V13504" s="99"/>
      <c r="W13504" s="127"/>
      <c r="X13504" s="99"/>
      <c r="Y13504" s="127"/>
    </row>
    <row r="13505" spans="3:25" ht="19" hidden="1">
      <c r="C13505" s="933"/>
      <c r="D13505" s="933"/>
      <c r="E13505" s="19"/>
      <c r="I13505" s="100"/>
      <c r="M13505" s="100"/>
      <c r="Q13505" s="99"/>
      <c r="R13505" s="340"/>
      <c r="S13505" s="119"/>
      <c r="T13505" s="123"/>
      <c r="U13505" s="119"/>
      <c r="V13505" s="99"/>
      <c r="W13505" s="127"/>
      <c r="X13505" s="99"/>
      <c r="Y13505" s="127"/>
    </row>
    <row r="13506" spans="3:25" ht="19" hidden="1">
      <c r="C13506" s="933"/>
      <c r="D13506" s="933"/>
      <c r="E13506" s="19"/>
      <c r="I13506" s="100"/>
      <c r="M13506" s="100"/>
      <c r="Q13506" s="99"/>
      <c r="R13506" s="340"/>
      <c r="S13506" s="119"/>
      <c r="T13506" s="123"/>
      <c r="U13506" s="119"/>
      <c r="V13506" s="99"/>
      <c r="W13506" s="127"/>
      <c r="X13506" s="99"/>
      <c r="Y13506" s="127"/>
    </row>
    <row r="13507" spans="3:25" ht="19" hidden="1">
      <c r="C13507" s="933"/>
      <c r="D13507" s="933"/>
      <c r="E13507" s="19"/>
      <c r="I13507" s="100"/>
      <c r="M13507" s="100"/>
      <c r="Q13507" s="99"/>
      <c r="R13507" s="340"/>
      <c r="S13507" s="119"/>
      <c r="T13507" s="123"/>
      <c r="U13507" s="119"/>
      <c r="V13507" s="99"/>
      <c r="W13507" s="127"/>
      <c r="X13507" s="99"/>
      <c r="Y13507" s="127"/>
    </row>
    <row r="13508" spans="3:25" ht="19" hidden="1">
      <c r="C13508" s="933"/>
      <c r="D13508" s="933"/>
      <c r="E13508" s="19"/>
      <c r="I13508" s="100"/>
      <c r="M13508" s="100"/>
      <c r="Q13508" s="99"/>
      <c r="R13508" s="340"/>
      <c r="S13508" s="119"/>
      <c r="T13508" s="123"/>
      <c r="U13508" s="119"/>
      <c r="V13508" s="99"/>
      <c r="W13508" s="127"/>
      <c r="X13508" s="99"/>
      <c r="Y13508" s="127"/>
    </row>
    <row r="13509" spans="3:25" ht="19" hidden="1">
      <c r="C13509" s="933"/>
      <c r="D13509" s="933"/>
      <c r="E13509" s="19"/>
      <c r="I13509" s="100"/>
      <c r="M13509" s="100"/>
      <c r="Q13509" s="99"/>
      <c r="R13509" s="340"/>
      <c r="S13509" s="119"/>
      <c r="T13509" s="123"/>
      <c r="U13509" s="119"/>
      <c r="V13509" s="99"/>
      <c r="W13509" s="127"/>
      <c r="X13509" s="99"/>
      <c r="Y13509" s="127"/>
    </row>
    <row r="13510" spans="3:25" ht="19" hidden="1">
      <c r="C13510" s="933"/>
      <c r="D13510" s="933"/>
      <c r="E13510" s="19"/>
      <c r="I13510" s="100"/>
      <c r="M13510" s="100"/>
      <c r="Q13510" s="99"/>
      <c r="R13510" s="340"/>
      <c r="S13510" s="119"/>
      <c r="T13510" s="123"/>
      <c r="U13510" s="119"/>
      <c r="V13510" s="99"/>
      <c r="W13510" s="127"/>
      <c r="X13510" s="99"/>
      <c r="Y13510" s="127"/>
    </row>
    <row r="13511" spans="3:25" ht="19" hidden="1">
      <c r="C13511" s="933"/>
      <c r="D13511" s="933"/>
      <c r="E13511" s="19"/>
      <c r="I13511" s="100"/>
      <c r="M13511" s="100"/>
      <c r="Q13511" s="99"/>
      <c r="R13511" s="340"/>
      <c r="S13511" s="119"/>
      <c r="T13511" s="123"/>
      <c r="U13511" s="119"/>
      <c r="V13511" s="99"/>
      <c r="W13511" s="127"/>
      <c r="X13511" s="99"/>
      <c r="Y13511" s="127"/>
    </row>
    <row r="13512" spans="3:25" ht="19" hidden="1">
      <c r="C13512" s="933"/>
      <c r="D13512" s="933"/>
      <c r="E13512" s="19"/>
      <c r="I13512" s="100"/>
      <c r="M13512" s="100"/>
      <c r="Q13512" s="99"/>
      <c r="R13512" s="340"/>
      <c r="S13512" s="119"/>
      <c r="T13512" s="123"/>
      <c r="U13512" s="119"/>
      <c r="V13512" s="99"/>
      <c r="W13512" s="127"/>
      <c r="X13512" s="99"/>
      <c r="Y13512" s="127"/>
    </row>
    <row r="13513" spans="3:25" ht="19" hidden="1">
      <c r="C13513" s="933"/>
      <c r="D13513" s="933"/>
      <c r="E13513" s="19"/>
      <c r="I13513" s="100"/>
      <c r="M13513" s="100"/>
      <c r="Q13513" s="99"/>
      <c r="R13513" s="340"/>
      <c r="S13513" s="119"/>
      <c r="T13513" s="123"/>
      <c r="U13513" s="119"/>
      <c r="V13513" s="99"/>
      <c r="W13513" s="127"/>
      <c r="X13513" s="99"/>
      <c r="Y13513" s="127"/>
    </row>
    <row r="13514" spans="3:25" ht="19" hidden="1">
      <c r="C13514" s="933"/>
      <c r="D13514" s="933"/>
      <c r="E13514" s="19"/>
      <c r="I13514" s="100"/>
      <c r="M13514" s="100"/>
      <c r="Q13514" s="99"/>
      <c r="R13514" s="340"/>
      <c r="S13514" s="119"/>
      <c r="T13514" s="123"/>
      <c r="U13514" s="119"/>
      <c r="V13514" s="99"/>
      <c r="W13514" s="127"/>
      <c r="X13514" s="99"/>
      <c r="Y13514" s="127"/>
    </row>
    <row r="13515" spans="3:25" ht="19" hidden="1">
      <c r="C13515" s="933"/>
      <c r="D13515" s="933"/>
      <c r="E13515" s="19"/>
      <c r="I13515" s="100"/>
      <c r="M13515" s="100"/>
      <c r="Q13515" s="99"/>
      <c r="R13515" s="340"/>
      <c r="S13515" s="119"/>
      <c r="T13515" s="123"/>
      <c r="U13515" s="119"/>
      <c r="V13515" s="99"/>
      <c r="W13515" s="127"/>
      <c r="X13515" s="99"/>
      <c r="Y13515" s="127"/>
    </row>
    <row r="13516" spans="3:25" ht="19" hidden="1">
      <c r="C13516" s="933"/>
      <c r="D13516" s="933"/>
      <c r="E13516" s="19"/>
      <c r="I13516" s="100"/>
      <c r="M13516" s="100"/>
      <c r="Q13516" s="99"/>
      <c r="R13516" s="340"/>
      <c r="S13516" s="119"/>
      <c r="T13516" s="123"/>
      <c r="U13516" s="119"/>
      <c r="V13516" s="99"/>
      <c r="W13516" s="127"/>
      <c r="X13516" s="99"/>
      <c r="Y13516" s="127"/>
    </row>
    <row r="13517" spans="3:25" ht="19" hidden="1">
      <c r="C13517" s="933"/>
      <c r="D13517" s="933"/>
      <c r="E13517" s="19"/>
      <c r="I13517" s="100"/>
      <c r="M13517" s="100"/>
      <c r="Q13517" s="99"/>
      <c r="R13517" s="340"/>
      <c r="S13517" s="119"/>
      <c r="T13517" s="123"/>
      <c r="U13517" s="119"/>
      <c r="V13517" s="99"/>
      <c r="W13517" s="127"/>
      <c r="X13517" s="99"/>
      <c r="Y13517" s="127"/>
    </row>
    <row r="13518" spans="3:25" ht="19" hidden="1">
      <c r="C13518" s="933"/>
      <c r="D13518" s="933"/>
      <c r="E13518" s="19"/>
      <c r="I13518" s="100"/>
      <c r="M13518" s="100"/>
      <c r="Q13518" s="99"/>
      <c r="R13518" s="340"/>
      <c r="S13518" s="119"/>
      <c r="T13518" s="123"/>
      <c r="U13518" s="119"/>
      <c r="V13518" s="99"/>
      <c r="W13518" s="127"/>
      <c r="X13518" s="99"/>
      <c r="Y13518" s="127"/>
    </row>
    <row r="13519" spans="3:25" ht="19" hidden="1">
      <c r="C13519" s="933"/>
      <c r="D13519" s="933"/>
      <c r="E13519" s="19"/>
      <c r="I13519" s="100"/>
      <c r="M13519" s="100"/>
      <c r="Q13519" s="99"/>
      <c r="R13519" s="340"/>
      <c r="S13519" s="119"/>
      <c r="T13519" s="123"/>
      <c r="U13519" s="119"/>
      <c r="V13519" s="99"/>
      <c r="W13519" s="127"/>
      <c r="X13519" s="99"/>
      <c r="Y13519" s="127"/>
    </row>
    <row r="13520" spans="3:25" ht="19" hidden="1">
      <c r="C13520" s="933"/>
      <c r="D13520" s="933"/>
      <c r="E13520" s="19"/>
      <c r="I13520" s="100"/>
      <c r="M13520" s="100"/>
      <c r="Q13520" s="99"/>
      <c r="R13520" s="340"/>
      <c r="S13520" s="119"/>
      <c r="T13520" s="123"/>
      <c r="U13520" s="119"/>
      <c r="V13520" s="99"/>
      <c r="W13520" s="127"/>
      <c r="X13520" s="99"/>
      <c r="Y13520" s="127"/>
    </row>
    <row r="13521" spans="3:25" ht="19" hidden="1">
      <c r="C13521" s="933"/>
      <c r="D13521" s="933"/>
      <c r="E13521" s="19"/>
      <c r="I13521" s="100"/>
      <c r="M13521" s="100"/>
      <c r="Q13521" s="99"/>
      <c r="R13521" s="340"/>
      <c r="S13521" s="119"/>
      <c r="T13521" s="123"/>
      <c r="U13521" s="119"/>
      <c r="V13521" s="99"/>
      <c r="W13521" s="127"/>
      <c r="X13521" s="99"/>
      <c r="Y13521" s="127"/>
    </row>
    <row r="13522" spans="3:25" ht="19" hidden="1">
      <c r="C13522" s="933"/>
      <c r="D13522" s="933"/>
      <c r="E13522" s="19"/>
      <c r="I13522" s="100"/>
      <c r="M13522" s="100"/>
      <c r="Q13522" s="99"/>
      <c r="R13522" s="340"/>
      <c r="S13522" s="119"/>
      <c r="T13522" s="123"/>
      <c r="U13522" s="119"/>
      <c r="V13522" s="99"/>
      <c r="W13522" s="127"/>
      <c r="X13522" s="99"/>
      <c r="Y13522" s="127"/>
    </row>
    <row r="13523" spans="3:25" ht="19" hidden="1">
      <c r="C13523" s="933"/>
      <c r="D13523" s="933"/>
      <c r="E13523" s="19"/>
      <c r="I13523" s="100"/>
      <c r="M13523" s="100"/>
      <c r="Q13523" s="99"/>
      <c r="R13523" s="340"/>
      <c r="S13523" s="119"/>
      <c r="T13523" s="123"/>
      <c r="U13523" s="119"/>
      <c r="V13523" s="99"/>
      <c r="W13523" s="127"/>
      <c r="X13523" s="99"/>
      <c r="Y13523" s="127"/>
    </row>
    <row r="13524" spans="3:25" ht="19" hidden="1">
      <c r="C13524" s="933"/>
      <c r="D13524" s="933"/>
      <c r="E13524" s="19"/>
      <c r="I13524" s="100"/>
      <c r="M13524" s="100"/>
      <c r="Q13524" s="99"/>
      <c r="R13524" s="340"/>
      <c r="S13524" s="119"/>
      <c r="T13524" s="123"/>
      <c r="U13524" s="119"/>
      <c r="V13524" s="99"/>
      <c r="W13524" s="127"/>
      <c r="X13524" s="99"/>
      <c r="Y13524" s="127"/>
    </row>
    <row r="13525" spans="3:25" ht="19" hidden="1">
      <c r="C13525" s="933"/>
      <c r="D13525" s="933"/>
      <c r="E13525" s="19"/>
      <c r="I13525" s="100"/>
      <c r="M13525" s="100"/>
      <c r="Q13525" s="99"/>
      <c r="R13525" s="340"/>
      <c r="S13525" s="119"/>
      <c r="T13525" s="123"/>
      <c r="U13525" s="119"/>
      <c r="V13525" s="99"/>
      <c r="W13525" s="127"/>
      <c r="X13525" s="99"/>
      <c r="Y13525" s="127"/>
    </row>
    <row r="13526" spans="3:25" ht="19" hidden="1">
      <c r="C13526" s="933"/>
      <c r="D13526" s="933"/>
      <c r="E13526" s="19"/>
      <c r="I13526" s="100"/>
      <c r="M13526" s="100"/>
      <c r="Q13526" s="99"/>
      <c r="R13526" s="340"/>
      <c r="S13526" s="119"/>
      <c r="T13526" s="123"/>
      <c r="U13526" s="119"/>
      <c r="V13526" s="99"/>
      <c r="W13526" s="127"/>
      <c r="X13526" s="99"/>
      <c r="Y13526" s="127"/>
    </row>
    <row r="13527" spans="3:25" ht="19" hidden="1">
      <c r="C13527" s="933"/>
      <c r="D13527" s="933"/>
      <c r="E13527" s="19"/>
      <c r="I13527" s="100"/>
      <c r="M13527" s="100"/>
      <c r="Q13527" s="99"/>
      <c r="R13527" s="340"/>
      <c r="S13527" s="119"/>
      <c r="T13527" s="123"/>
      <c r="U13527" s="119"/>
      <c r="V13527" s="99"/>
      <c r="W13527" s="127"/>
      <c r="X13527" s="99"/>
      <c r="Y13527" s="127"/>
    </row>
    <row r="13528" spans="3:25" ht="19" hidden="1">
      <c r="C13528" s="933"/>
      <c r="D13528" s="933"/>
      <c r="E13528" s="19"/>
      <c r="I13528" s="100"/>
      <c r="M13528" s="100"/>
      <c r="Q13528" s="99"/>
      <c r="R13528" s="340"/>
      <c r="S13528" s="119"/>
      <c r="T13528" s="123"/>
      <c r="U13528" s="119"/>
      <c r="V13528" s="99"/>
      <c r="W13528" s="127"/>
      <c r="X13528" s="99"/>
      <c r="Y13528" s="127"/>
    </row>
    <row r="13529" spans="3:25" ht="19" hidden="1">
      <c r="C13529" s="933"/>
      <c r="D13529" s="933"/>
      <c r="E13529" s="19"/>
      <c r="I13529" s="100"/>
      <c r="M13529" s="100"/>
      <c r="Q13529" s="99"/>
      <c r="R13529" s="340"/>
      <c r="S13529" s="119"/>
      <c r="T13529" s="123"/>
      <c r="U13529" s="119"/>
      <c r="V13529" s="99"/>
      <c r="W13529" s="127"/>
      <c r="X13529" s="99"/>
      <c r="Y13529" s="127"/>
    </row>
    <row r="13530" spans="3:25" ht="19" hidden="1">
      <c r="C13530" s="933"/>
      <c r="D13530" s="933"/>
      <c r="E13530" s="19"/>
      <c r="I13530" s="100"/>
      <c r="M13530" s="100"/>
      <c r="Q13530" s="99"/>
      <c r="R13530" s="340"/>
      <c r="S13530" s="119"/>
      <c r="T13530" s="123"/>
      <c r="U13530" s="119"/>
      <c r="V13530" s="99"/>
      <c r="W13530" s="127"/>
      <c r="X13530" s="99"/>
      <c r="Y13530" s="127"/>
    </row>
    <row r="13531" spans="3:25" ht="19" hidden="1">
      <c r="C13531" s="933"/>
      <c r="D13531" s="933"/>
      <c r="E13531" s="19"/>
      <c r="I13531" s="100"/>
      <c r="M13531" s="100"/>
      <c r="Q13531" s="99"/>
      <c r="R13531" s="340"/>
      <c r="S13531" s="119"/>
      <c r="T13531" s="123"/>
      <c r="U13531" s="119"/>
      <c r="V13531" s="99"/>
      <c r="W13531" s="127"/>
      <c r="X13531" s="99"/>
      <c r="Y13531" s="127"/>
    </row>
    <row r="13532" spans="3:25" ht="19" hidden="1">
      <c r="C13532" s="933"/>
      <c r="D13532" s="933"/>
      <c r="E13532" s="19"/>
      <c r="I13532" s="100"/>
      <c r="M13532" s="100"/>
      <c r="Q13532" s="99"/>
      <c r="R13532" s="340"/>
      <c r="S13532" s="119"/>
      <c r="T13532" s="123"/>
      <c r="U13532" s="119"/>
      <c r="V13532" s="99"/>
      <c r="W13532" s="127"/>
      <c r="X13532" s="99"/>
      <c r="Y13532" s="127"/>
    </row>
    <row r="13533" spans="3:25" ht="19" hidden="1">
      <c r="C13533" s="933"/>
      <c r="D13533" s="933"/>
      <c r="E13533" s="19"/>
      <c r="I13533" s="100"/>
      <c r="M13533" s="100"/>
      <c r="Q13533" s="99"/>
      <c r="R13533" s="340"/>
      <c r="S13533" s="119"/>
      <c r="T13533" s="123"/>
      <c r="U13533" s="119"/>
      <c r="V13533" s="99"/>
      <c r="W13533" s="127"/>
      <c r="X13533" s="99"/>
      <c r="Y13533" s="127"/>
    </row>
    <row r="13534" spans="3:25" ht="19" hidden="1">
      <c r="C13534" s="933"/>
      <c r="D13534" s="933"/>
      <c r="E13534" s="19"/>
      <c r="I13534" s="100"/>
      <c r="M13534" s="100"/>
      <c r="Q13534" s="99"/>
      <c r="R13534" s="340"/>
      <c r="S13534" s="119"/>
      <c r="T13534" s="123"/>
      <c r="U13534" s="119"/>
      <c r="V13534" s="99"/>
      <c r="W13534" s="127"/>
      <c r="X13534" s="99"/>
      <c r="Y13534" s="127"/>
    </row>
    <row r="13535" spans="3:25" ht="19" hidden="1">
      <c r="C13535" s="933"/>
      <c r="D13535" s="933"/>
      <c r="E13535" s="19"/>
      <c r="I13535" s="100"/>
      <c r="M13535" s="100"/>
      <c r="Q13535" s="99"/>
      <c r="R13535" s="340"/>
      <c r="S13535" s="119"/>
      <c r="T13535" s="123"/>
      <c r="U13535" s="119"/>
      <c r="V13535" s="99"/>
      <c r="W13535" s="127"/>
      <c r="X13535" s="99"/>
      <c r="Y13535" s="127"/>
    </row>
    <row r="13536" spans="3:25" ht="19" hidden="1">
      <c r="C13536" s="933"/>
      <c r="D13536" s="933"/>
      <c r="E13536" s="19"/>
      <c r="I13536" s="100"/>
      <c r="M13536" s="100"/>
      <c r="Q13536" s="99"/>
      <c r="R13536" s="340"/>
      <c r="S13536" s="119"/>
      <c r="T13536" s="123"/>
      <c r="U13536" s="119"/>
      <c r="V13536" s="99"/>
      <c r="W13536" s="127"/>
      <c r="X13536" s="99"/>
      <c r="Y13536" s="127"/>
    </row>
    <row r="13537" spans="3:25" ht="19" hidden="1">
      <c r="C13537" s="933"/>
      <c r="D13537" s="933"/>
      <c r="E13537" s="19"/>
      <c r="I13537" s="100"/>
      <c r="M13537" s="100"/>
      <c r="Q13537" s="99"/>
      <c r="R13537" s="340"/>
      <c r="S13537" s="119"/>
      <c r="T13537" s="123"/>
      <c r="U13537" s="119"/>
      <c r="V13537" s="99"/>
      <c r="W13537" s="127"/>
      <c r="X13537" s="99"/>
      <c r="Y13537" s="127"/>
    </row>
    <row r="13538" spans="3:25" ht="19" hidden="1">
      <c r="C13538" s="933"/>
      <c r="D13538" s="933"/>
      <c r="E13538" s="19"/>
      <c r="I13538" s="100"/>
      <c r="M13538" s="100"/>
      <c r="Q13538" s="99"/>
      <c r="R13538" s="340"/>
      <c r="S13538" s="119"/>
      <c r="T13538" s="123"/>
      <c r="U13538" s="119"/>
      <c r="V13538" s="99"/>
      <c r="W13538" s="127"/>
      <c r="X13538" s="99"/>
      <c r="Y13538" s="127"/>
    </row>
    <row r="13539" spans="3:25" ht="19" hidden="1">
      <c r="C13539" s="933"/>
      <c r="D13539" s="933"/>
      <c r="E13539" s="19"/>
      <c r="I13539" s="100"/>
      <c r="M13539" s="100"/>
      <c r="Q13539" s="99"/>
      <c r="R13539" s="340"/>
      <c r="S13539" s="119"/>
      <c r="T13539" s="123"/>
      <c r="U13539" s="119"/>
      <c r="V13539" s="99"/>
      <c r="W13539" s="127"/>
      <c r="X13539" s="99"/>
      <c r="Y13539" s="127"/>
    </row>
    <row r="13540" spans="3:25" ht="19" hidden="1">
      <c r="C13540" s="933"/>
      <c r="D13540" s="933"/>
      <c r="E13540" s="19"/>
      <c r="I13540" s="100"/>
      <c r="M13540" s="100"/>
      <c r="Q13540" s="99"/>
      <c r="R13540" s="340"/>
      <c r="S13540" s="119"/>
      <c r="T13540" s="123"/>
      <c r="U13540" s="119"/>
      <c r="V13540" s="99"/>
      <c r="W13540" s="127"/>
      <c r="X13540" s="99"/>
      <c r="Y13540" s="127"/>
    </row>
    <row r="13541" spans="3:25" ht="19" hidden="1">
      <c r="C13541" s="933"/>
      <c r="D13541" s="933"/>
      <c r="E13541" s="19"/>
      <c r="I13541" s="100"/>
      <c r="M13541" s="100"/>
      <c r="Q13541" s="99"/>
      <c r="R13541" s="340"/>
      <c r="S13541" s="119"/>
      <c r="T13541" s="123"/>
      <c r="U13541" s="119"/>
      <c r="V13541" s="99"/>
      <c r="W13541" s="127"/>
      <c r="X13541" s="99"/>
      <c r="Y13541" s="127"/>
    </row>
    <row r="13542" spans="3:25" ht="19" hidden="1">
      <c r="C13542" s="933"/>
      <c r="D13542" s="933"/>
      <c r="E13542" s="19"/>
      <c r="I13542" s="100"/>
      <c r="M13542" s="100"/>
      <c r="Q13542" s="99"/>
      <c r="R13542" s="340"/>
      <c r="S13542" s="119"/>
      <c r="T13542" s="123"/>
      <c r="U13542" s="119"/>
      <c r="V13542" s="99"/>
      <c r="W13542" s="127"/>
      <c r="X13542" s="99"/>
      <c r="Y13542" s="127"/>
    </row>
    <row r="13543" spans="3:25" ht="19" hidden="1">
      <c r="C13543" s="933"/>
      <c r="D13543" s="933"/>
      <c r="E13543" s="19"/>
      <c r="I13543" s="100"/>
      <c r="M13543" s="100"/>
      <c r="Q13543" s="99"/>
      <c r="R13543" s="340"/>
      <c r="S13543" s="119"/>
      <c r="T13543" s="123"/>
      <c r="U13543" s="119"/>
      <c r="V13543" s="99"/>
      <c r="W13543" s="127"/>
      <c r="X13543" s="99"/>
      <c r="Y13543" s="127"/>
    </row>
    <row r="13544" spans="3:25" ht="19" hidden="1">
      <c r="C13544" s="933"/>
      <c r="D13544" s="933"/>
      <c r="E13544" s="19"/>
      <c r="I13544" s="100"/>
      <c r="M13544" s="100"/>
      <c r="Q13544" s="99"/>
      <c r="R13544" s="340"/>
      <c r="S13544" s="119"/>
      <c r="T13544" s="123"/>
      <c r="U13544" s="119"/>
      <c r="V13544" s="99"/>
      <c r="W13544" s="127"/>
      <c r="X13544" s="99"/>
      <c r="Y13544" s="127"/>
    </row>
    <row r="13545" spans="3:25" ht="19" hidden="1">
      <c r="C13545" s="933"/>
      <c r="D13545" s="933"/>
      <c r="E13545" s="19"/>
      <c r="I13545" s="100"/>
      <c r="M13545" s="100"/>
      <c r="Q13545" s="99"/>
      <c r="R13545" s="340"/>
      <c r="S13545" s="119"/>
      <c r="T13545" s="123"/>
      <c r="U13545" s="119"/>
      <c r="V13545" s="99"/>
      <c r="W13545" s="127"/>
      <c r="X13545" s="99"/>
      <c r="Y13545" s="127"/>
    </row>
    <row r="13546" spans="3:25" ht="19" hidden="1">
      <c r="C13546" s="933"/>
      <c r="D13546" s="933"/>
      <c r="E13546" s="19"/>
      <c r="I13546" s="100"/>
      <c r="M13546" s="100"/>
      <c r="Q13546" s="99"/>
      <c r="R13546" s="340"/>
      <c r="S13546" s="119"/>
      <c r="T13546" s="123"/>
      <c r="U13546" s="119"/>
      <c r="V13546" s="99"/>
      <c r="W13546" s="127"/>
      <c r="X13546" s="99"/>
      <c r="Y13546" s="127"/>
    </row>
    <row r="13547" spans="3:25" ht="19" hidden="1">
      <c r="C13547" s="933"/>
      <c r="D13547" s="933"/>
      <c r="E13547" s="19"/>
      <c r="I13547" s="100"/>
      <c r="M13547" s="100"/>
      <c r="Q13547" s="99"/>
      <c r="R13547" s="340"/>
      <c r="S13547" s="119"/>
      <c r="T13547" s="123"/>
      <c r="U13547" s="119"/>
      <c r="V13547" s="99"/>
      <c r="W13547" s="127"/>
      <c r="X13547" s="99"/>
      <c r="Y13547" s="127"/>
    </row>
    <row r="13548" spans="3:25" ht="19" hidden="1">
      <c r="C13548" s="933"/>
      <c r="D13548" s="933"/>
      <c r="E13548" s="19"/>
      <c r="I13548" s="100"/>
      <c r="M13548" s="100"/>
      <c r="Q13548" s="99"/>
      <c r="R13548" s="340"/>
      <c r="S13548" s="119"/>
      <c r="T13548" s="123"/>
      <c r="U13548" s="119"/>
      <c r="V13548" s="99"/>
      <c r="W13548" s="127"/>
      <c r="X13548" s="99"/>
      <c r="Y13548" s="127"/>
    </row>
    <row r="13549" spans="3:25" ht="19" hidden="1">
      <c r="C13549" s="933"/>
      <c r="D13549" s="933"/>
      <c r="E13549" s="19"/>
      <c r="I13549" s="100"/>
      <c r="M13549" s="100"/>
      <c r="Q13549" s="99"/>
      <c r="R13549" s="340"/>
      <c r="S13549" s="119"/>
      <c r="T13549" s="123"/>
      <c r="U13549" s="119"/>
      <c r="V13549" s="99"/>
      <c r="W13549" s="127"/>
      <c r="X13549" s="99"/>
      <c r="Y13549" s="127"/>
    </row>
    <row r="13550" spans="3:25" ht="19" hidden="1">
      <c r="C13550" s="933"/>
      <c r="D13550" s="933"/>
      <c r="E13550" s="19"/>
      <c r="I13550" s="100"/>
      <c r="M13550" s="100"/>
      <c r="Q13550" s="99"/>
      <c r="R13550" s="340"/>
      <c r="S13550" s="119"/>
      <c r="T13550" s="123"/>
      <c r="U13550" s="119"/>
      <c r="V13550" s="99"/>
      <c r="W13550" s="127"/>
      <c r="X13550" s="99"/>
      <c r="Y13550" s="127"/>
    </row>
    <row r="13551" spans="3:25" ht="19" hidden="1">
      <c r="C13551" s="933"/>
      <c r="D13551" s="933"/>
      <c r="E13551" s="19"/>
      <c r="I13551" s="100"/>
      <c r="M13551" s="100"/>
      <c r="Q13551" s="99"/>
      <c r="R13551" s="340"/>
      <c r="S13551" s="119"/>
      <c r="T13551" s="123"/>
      <c r="U13551" s="119"/>
      <c r="V13551" s="99"/>
      <c r="W13551" s="127"/>
      <c r="X13551" s="99"/>
      <c r="Y13551" s="127"/>
    </row>
    <row r="13552" spans="3:25" ht="19" hidden="1">
      <c r="C13552" s="933"/>
      <c r="D13552" s="933"/>
      <c r="E13552" s="19"/>
      <c r="I13552" s="100"/>
      <c r="M13552" s="100"/>
      <c r="Q13552" s="99"/>
      <c r="R13552" s="340"/>
      <c r="S13552" s="119"/>
      <c r="T13552" s="123"/>
      <c r="U13552" s="119"/>
      <c r="V13552" s="99"/>
      <c r="W13552" s="127"/>
      <c r="X13552" s="99"/>
      <c r="Y13552" s="127"/>
    </row>
    <row r="13553" spans="3:25" ht="19" hidden="1">
      <c r="C13553" s="933"/>
      <c r="D13553" s="933"/>
      <c r="E13553" s="19"/>
      <c r="I13553" s="100"/>
      <c r="M13553" s="100"/>
      <c r="Q13553" s="99"/>
      <c r="R13553" s="340"/>
      <c r="S13553" s="119"/>
      <c r="T13553" s="123"/>
      <c r="U13553" s="119"/>
      <c r="V13553" s="99"/>
      <c r="W13553" s="127"/>
      <c r="X13553" s="99"/>
      <c r="Y13553" s="127"/>
    </row>
    <row r="13554" spans="3:25" ht="19" hidden="1">
      <c r="C13554" s="933"/>
      <c r="D13554" s="933"/>
      <c r="E13554" s="19"/>
      <c r="I13554" s="100"/>
      <c r="M13554" s="100"/>
      <c r="Q13554" s="99"/>
      <c r="R13554" s="340"/>
      <c r="S13554" s="119"/>
      <c r="T13554" s="123"/>
      <c r="U13554" s="119"/>
      <c r="V13554" s="99"/>
      <c r="W13554" s="127"/>
      <c r="X13554" s="99"/>
      <c r="Y13554" s="127"/>
    </row>
    <row r="13555" spans="3:25" ht="19" hidden="1">
      <c r="C13555" s="933"/>
      <c r="D13555" s="933"/>
      <c r="E13555" s="19"/>
      <c r="I13555" s="100"/>
      <c r="M13555" s="100"/>
      <c r="Q13555" s="99"/>
      <c r="R13555" s="340"/>
      <c r="S13555" s="119"/>
      <c r="T13555" s="123"/>
      <c r="U13555" s="119"/>
      <c r="V13555" s="99"/>
      <c r="W13555" s="127"/>
      <c r="X13555" s="99"/>
      <c r="Y13555" s="127"/>
    </row>
    <row r="13556" spans="3:25" ht="19" hidden="1">
      <c r="C13556" s="933"/>
      <c r="D13556" s="933"/>
      <c r="E13556" s="19"/>
      <c r="I13556" s="100"/>
      <c r="M13556" s="100"/>
      <c r="Q13556" s="99"/>
      <c r="R13556" s="340"/>
      <c r="S13556" s="119"/>
      <c r="T13556" s="123"/>
      <c r="U13556" s="119"/>
      <c r="V13556" s="99"/>
      <c r="W13556" s="127"/>
      <c r="X13556" s="99"/>
      <c r="Y13556" s="127"/>
    </row>
    <row r="13557" spans="3:25" ht="19" hidden="1">
      <c r="C13557" s="933"/>
      <c r="D13557" s="933"/>
      <c r="E13557" s="19"/>
      <c r="I13557" s="100"/>
      <c r="M13557" s="100"/>
      <c r="Q13557" s="99"/>
      <c r="R13557" s="340"/>
      <c r="S13557" s="119"/>
      <c r="T13557" s="123"/>
      <c r="U13557" s="119"/>
      <c r="V13557" s="99"/>
      <c r="W13557" s="127"/>
      <c r="X13557" s="99"/>
      <c r="Y13557" s="127"/>
    </row>
    <row r="13558" spans="3:25" ht="19" hidden="1">
      <c r="C13558" s="933"/>
      <c r="D13558" s="933"/>
      <c r="E13558" s="19"/>
      <c r="I13558" s="100"/>
      <c r="M13558" s="100"/>
      <c r="Q13558" s="99"/>
      <c r="R13558" s="340"/>
      <c r="S13558" s="119"/>
      <c r="T13558" s="123"/>
      <c r="U13558" s="119"/>
      <c r="V13558" s="99"/>
      <c r="W13558" s="127"/>
      <c r="X13558" s="99"/>
      <c r="Y13558" s="127"/>
    </row>
    <row r="13559" spans="3:25" ht="19" hidden="1">
      <c r="C13559" s="933"/>
      <c r="D13559" s="933"/>
      <c r="E13559" s="19"/>
      <c r="I13559" s="100"/>
      <c r="M13559" s="100"/>
      <c r="Q13559" s="99"/>
      <c r="R13559" s="340"/>
      <c r="S13559" s="119"/>
      <c r="T13559" s="123"/>
      <c r="U13559" s="119"/>
      <c r="V13559" s="99"/>
      <c r="W13559" s="127"/>
      <c r="X13559" s="99"/>
      <c r="Y13559" s="127"/>
    </row>
    <row r="13560" spans="3:25" ht="19" hidden="1">
      <c r="C13560" s="933"/>
      <c r="D13560" s="933"/>
      <c r="E13560" s="19"/>
      <c r="I13560" s="100"/>
      <c r="M13560" s="100"/>
      <c r="Q13560" s="99"/>
      <c r="R13560" s="340"/>
      <c r="S13560" s="119"/>
      <c r="T13560" s="123"/>
      <c r="U13560" s="119"/>
      <c r="V13560" s="99"/>
      <c r="W13560" s="127"/>
      <c r="X13560" s="99"/>
      <c r="Y13560" s="127"/>
    </row>
    <row r="13561" spans="3:25" ht="19" hidden="1">
      <c r="C13561" s="933"/>
      <c r="D13561" s="933"/>
      <c r="E13561" s="19"/>
      <c r="I13561" s="100"/>
      <c r="M13561" s="100"/>
      <c r="Q13561" s="99"/>
      <c r="R13561" s="340"/>
      <c r="S13561" s="119"/>
      <c r="T13561" s="123"/>
      <c r="U13561" s="119"/>
      <c r="V13561" s="99"/>
      <c r="W13561" s="127"/>
      <c r="X13561" s="99"/>
      <c r="Y13561" s="127"/>
    </row>
    <row r="13562" spans="3:25" ht="19" hidden="1">
      <c r="C13562" s="933"/>
      <c r="D13562" s="933"/>
      <c r="E13562" s="19"/>
      <c r="I13562" s="100"/>
      <c r="M13562" s="100"/>
      <c r="Q13562" s="99"/>
      <c r="R13562" s="340"/>
      <c r="S13562" s="119"/>
      <c r="T13562" s="123"/>
      <c r="U13562" s="119"/>
      <c r="V13562" s="99"/>
      <c r="W13562" s="127"/>
      <c r="X13562" s="99"/>
      <c r="Y13562" s="127"/>
    </row>
    <row r="13563" spans="3:25" ht="19" hidden="1">
      <c r="C13563" s="933"/>
      <c r="D13563" s="933"/>
      <c r="E13563" s="19"/>
      <c r="I13563" s="100"/>
      <c r="M13563" s="100"/>
      <c r="Q13563" s="99"/>
      <c r="R13563" s="340"/>
      <c r="S13563" s="119"/>
      <c r="T13563" s="123"/>
      <c r="U13563" s="119"/>
      <c r="V13563" s="99"/>
      <c r="W13563" s="127"/>
      <c r="X13563" s="99"/>
      <c r="Y13563" s="127"/>
    </row>
    <row r="13564" spans="3:25" ht="19" hidden="1">
      <c r="C13564" s="933"/>
      <c r="D13564" s="933"/>
      <c r="E13564" s="19"/>
      <c r="I13564" s="100"/>
      <c r="M13564" s="100"/>
      <c r="Q13564" s="99"/>
      <c r="R13564" s="340"/>
      <c r="S13564" s="119"/>
      <c r="T13564" s="123"/>
      <c r="U13564" s="119"/>
      <c r="V13564" s="99"/>
      <c r="W13564" s="127"/>
      <c r="X13564" s="99"/>
      <c r="Y13564" s="127"/>
    </row>
    <row r="13565" spans="3:25" ht="19" hidden="1">
      <c r="C13565" s="933"/>
      <c r="D13565" s="933"/>
      <c r="E13565" s="19"/>
      <c r="I13565" s="100"/>
      <c r="M13565" s="100"/>
      <c r="Q13565" s="99"/>
      <c r="R13565" s="340"/>
      <c r="S13565" s="119"/>
      <c r="T13565" s="123"/>
      <c r="U13565" s="119"/>
      <c r="V13565" s="99"/>
      <c r="W13565" s="127"/>
      <c r="X13565" s="99"/>
      <c r="Y13565" s="127"/>
    </row>
    <row r="13566" spans="3:25" ht="19" hidden="1">
      <c r="C13566" s="933"/>
      <c r="D13566" s="933"/>
      <c r="E13566" s="19"/>
      <c r="I13566" s="100"/>
      <c r="M13566" s="100"/>
      <c r="Q13566" s="99"/>
      <c r="R13566" s="340"/>
      <c r="S13566" s="119"/>
      <c r="T13566" s="123"/>
      <c r="U13566" s="119"/>
      <c r="V13566" s="99"/>
      <c r="W13566" s="127"/>
      <c r="X13566" s="99"/>
      <c r="Y13566" s="127"/>
    </row>
    <row r="13567" spans="3:25" ht="19" hidden="1">
      <c r="C13567" s="933"/>
      <c r="D13567" s="933"/>
      <c r="E13567" s="19"/>
      <c r="I13567" s="100"/>
      <c r="M13567" s="100"/>
      <c r="Q13567" s="99"/>
      <c r="R13567" s="340"/>
      <c r="S13567" s="119"/>
      <c r="T13567" s="123"/>
      <c r="U13567" s="119"/>
      <c r="V13567" s="99"/>
      <c r="W13567" s="127"/>
      <c r="X13567" s="99"/>
      <c r="Y13567" s="127"/>
    </row>
    <row r="13568" spans="3:25" ht="19" hidden="1">
      <c r="C13568" s="933"/>
      <c r="D13568" s="933"/>
      <c r="E13568" s="19"/>
      <c r="I13568" s="100"/>
      <c r="M13568" s="100"/>
      <c r="Q13568" s="99"/>
      <c r="R13568" s="340"/>
      <c r="S13568" s="119"/>
      <c r="T13568" s="123"/>
      <c r="U13568" s="119"/>
      <c r="V13568" s="99"/>
      <c r="W13568" s="127"/>
      <c r="X13568" s="99"/>
      <c r="Y13568" s="127"/>
    </row>
    <row r="13569" spans="3:25" ht="19" hidden="1">
      <c r="C13569" s="933"/>
      <c r="D13569" s="933"/>
      <c r="E13569" s="19"/>
      <c r="I13569" s="100"/>
      <c r="M13569" s="100"/>
      <c r="Q13569" s="99"/>
      <c r="R13569" s="340"/>
      <c r="S13569" s="119"/>
      <c r="T13569" s="123"/>
      <c r="U13569" s="119"/>
      <c r="V13569" s="99"/>
      <c r="W13569" s="127"/>
      <c r="X13569" s="99"/>
      <c r="Y13569" s="127"/>
    </row>
    <row r="13570" spans="3:25" ht="19" hidden="1">
      <c r="C13570" s="933"/>
      <c r="D13570" s="933"/>
      <c r="E13570" s="19"/>
      <c r="I13570" s="100"/>
      <c r="M13570" s="100"/>
      <c r="Q13570" s="99"/>
      <c r="R13570" s="340"/>
      <c r="S13570" s="119"/>
      <c r="T13570" s="123"/>
      <c r="U13570" s="119"/>
      <c r="V13570" s="99"/>
      <c r="W13570" s="127"/>
      <c r="X13570" s="99"/>
      <c r="Y13570" s="127"/>
    </row>
    <row r="13571" spans="3:25" ht="19" hidden="1">
      <c r="C13571" s="933"/>
      <c r="D13571" s="933"/>
      <c r="E13571" s="19"/>
      <c r="I13571" s="100"/>
      <c r="M13571" s="100"/>
      <c r="Q13571" s="99"/>
      <c r="R13571" s="340"/>
      <c r="S13571" s="119"/>
      <c r="T13571" s="123"/>
      <c r="U13571" s="119"/>
      <c r="V13571" s="99"/>
      <c r="W13571" s="127"/>
      <c r="X13571" s="99"/>
      <c r="Y13571" s="127"/>
    </row>
    <row r="13572" spans="3:25" ht="19" hidden="1">
      <c r="C13572" s="933"/>
      <c r="D13572" s="933"/>
      <c r="E13572" s="19"/>
      <c r="I13572" s="100"/>
      <c r="M13572" s="100"/>
      <c r="Q13572" s="99"/>
      <c r="R13572" s="340"/>
      <c r="S13572" s="119"/>
      <c r="T13572" s="123"/>
      <c r="U13572" s="119"/>
      <c r="V13572" s="99"/>
      <c r="W13572" s="127"/>
      <c r="X13572" s="99"/>
      <c r="Y13572" s="127"/>
    </row>
    <row r="13573" spans="3:25" ht="19" hidden="1">
      <c r="C13573" s="933"/>
      <c r="D13573" s="933"/>
      <c r="E13573" s="19"/>
      <c r="I13573" s="100"/>
      <c r="M13573" s="100"/>
      <c r="Q13573" s="99"/>
      <c r="R13573" s="340"/>
      <c r="S13573" s="119"/>
      <c r="T13573" s="123"/>
      <c r="U13573" s="119"/>
      <c r="V13573" s="99"/>
      <c r="W13573" s="127"/>
      <c r="X13573" s="99"/>
      <c r="Y13573" s="127"/>
    </row>
    <row r="13574" spans="3:25" ht="19" hidden="1">
      <c r="C13574" s="933"/>
      <c r="D13574" s="933"/>
      <c r="E13574" s="19"/>
      <c r="I13574" s="100"/>
      <c r="M13574" s="100"/>
      <c r="Q13574" s="99"/>
      <c r="R13574" s="340"/>
      <c r="S13574" s="119"/>
      <c r="T13574" s="123"/>
      <c r="U13574" s="119"/>
      <c r="V13574" s="99"/>
      <c r="W13574" s="127"/>
      <c r="X13574" s="99"/>
      <c r="Y13574" s="127"/>
    </row>
    <row r="13575" spans="3:25" ht="19" hidden="1">
      <c r="C13575" s="933"/>
      <c r="D13575" s="933"/>
      <c r="E13575" s="19"/>
      <c r="I13575" s="100"/>
      <c r="M13575" s="100"/>
      <c r="Q13575" s="99"/>
      <c r="R13575" s="340"/>
      <c r="S13575" s="119"/>
      <c r="T13575" s="123"/>
      <c r="U13575" s="119"/>
      <c r="V13575" s="99"/>
      <c r="W13575" s="127"/>
      <c r="X13575" s="99"/>
      <c r="Y13575" s="127"/>
    </row>
    <row r="13576" spans="3:25" ht="19" hidden="1">
      <c r="C13576" s="933"/>
      <c r="D13576" s="933"/>
      <c r="E13576" s="19"/>
      <c r="I13576" s="100"/>
      <c r="M13576" s="100"/>
      <c r="Q13576" s="99"/>
      <c r="R13576" s="340"/>
      <c r="S13576" s="119"/>
      <c r="T13576" s="123"/>
      <c r="U13576" s="119"/>
      <c r="V13576" s="99"/>
      <c r="W13576" s="127"/>
      <c r="X13576" s="99"/>
      <c r="Y13576" s="127"/>
    </row>
    <row r="13577" spans="3:25" ht="19" hidden="1">
      <c r="C13577" s="933"/>
      <c r="D13577" s="933"/>
      <c r="E13577" s="19"/>
      <c r="I13577" s="100"/>
      <c r="M13577" s="100"/>
      <c r="Q13577" s="99"/>
      <c r="R13577" s="340"/>
      <c r="S13577" s="119"/>
      <c r="T13577" s="123"/>
      <c r="U13577" s="119"/>
      <c r="V13577" s="99"/>
      <c r="W13577" s="127"/>
      <c r="X13577" s="99"/>
      <c r="Y13577" s="127"/>
    </row>
    <row r="13578" spans="3:25" ht="19" hidden="1">
      <c r="C13578" s="933"/>
      <c r="D13578" s="933"/>
      <c r="E13578" s="19"/>
      <c r="I13578" s="100"/>
      <c r="M13578" s="100"/>
      <c r="Q13578" s="99"/>
      <c r="R13578" s="340"/>
      <c r="S13578" s="119"/>
      <c r="T13578" s="123"/>
      <c r="U13578" s="119"/>
      <c r="V13578" s="99"/>
      <c r="W13578" s="127"/>
      <c r="X13578" s="99"/>
      <c r="Y13578" s="127"/>
    </row>
    <row r="13579" spans="3:25" ht="19" hidden="1">
      <c r="C13579" s="933"/>
      <c r="D13579" s="933"/>
      <c r="E13579" s="19"/>
      <c r="I13579" s="100"/>
      <c r="M13579" s="100"/>
      <c r="Q13579" s="99"/>
      <c r="R13579" s="340"/>
      <c r="S13579" s="119"/>
      <c r="T13579" s="123"/>
      <c r="U13579" s="119"/>
      <c r="V13579" s="99"/>
      <c r="W13579" s="127"/>
      <c r="X13579" s="99"/>
      <c r="Y13579" s="127"/>
    </row>
    <row r="13580" spans="3:25" ht="19" hidden="1">
      <c r="C13580" s="933"/>
      <c r="D13580" s="933"/>
      <c r="E13580" s="19"/>
      <c r="I13580" s="100"/>
      <c r="M13580" s="100"/>
      <c r="Q13580" s="99"/>
      <c r="R13580" s="340"/>
      <c r="S13580" s="119"/>
      <c r="T13580" s="123"/>
      <c r="U13580" s="119"/>
      <c r="V13580" s="99"/>
      <c r="W13580" s="127"/>
      <c r="X13580" s="99"/>
      <c r="Y13580" s="127"/>
    </row>
    <row r="13581" spans="3:25" ht="19" hidden="1">
      <c r="C13581" s="933"/>
      <c r="D13581" s="933"/>
      <c r="E13581" s="19"/>
      <c r="I13581" s="100"/>
      <c r="M13581" s="100"/>
      <c r="Q13581" s="99"/>
      <c r="R13581" s="340"/>
      <c r="S13581" s="119"/>
      <c r="T13581" s="123"/>
      <c r="U13581" s="119"/>
      <c r="V13581" s="99"/>
      <c r="W13581" s="127"/>
      <c r="X13581" s="99"/>
      <c r="Y13581" s="127"/>
    </row>
    <row r="13582" spans="3:25" ht="19" hidden="1">
      <c r="C13582" s="933"/>
      <c r="D13582" s="933"/>
      <c r="E13582" s="19"/>
      <c r="I13582" s="100"/>
      <c r="M13582" s="100"/>
      <c r="Q13582" s="99"/>
      <c r="R13582" s="340"/>
      <c r="S13582" s="119"/>
      <c r="T13582" s="123"/>
      <c r="U13582" s="119"/>
      <c r="V13582" s="99"/>
      <c r="W13582" s="127"/>
      <c r="X13582" s="99"/>
      <c r="Y13582" s="127"/>
    </row>
    <row r="13583" spans="3:25" ht="19" hidden="1">
      <c r="C13583" s="933"/>
      <c r="D13583" s="933"/>
      <c r="E13583" s="19"/>
      <c r="I13583" s="100"/>
      <c r="M13583" s="100"/>
      <c r="Q13583" s="99"/>
      <c r="R13583" s="340"/>
      <c r="S13583" s="119"/>
      <c r="T13583" s="123"/>
      <c r="U13583" s="119"/>
      <c r="V13583" s="99"/>
      <c r="W13583" s="127"/>
      <c r="X13583" s="99"/>
      <c r="Y13583" s="127"/>
    </row>
    <row r="13584" spans="3:25" ht="19" hidden="1">
      <c r="C13584" s="933"/>
      <c r="D13584" s="933"/>
      <c r="E13584" s="19"/>
      <c r="I13584" s="100"/>
      <c r="M13584" s="100"/>
      <c r="Q13584" s="99"/>
      <c r="R13584" s="340"/>
      <c r="S13584" s="119"/>
      <c r="T13584" s="123"/>
      <c r="U13584" s="119"/>
      <c r="V13584" s="99"/>
      <c r="W13584" s="127"/>
      <c r="X13584" s="99"/>
      <c r="Y13584" s="127"/>
    </row>
    <row r="13585" spans="3:25" ht="19" hidden="1">
      <c r="C13585" s="933"/>
      <c r="D13585" s="933"/>
      <c r="E13585" s="19"/>
      <c r="I13585" s="100"/>
      <c r="M13585" s="100"/>
      <c r="Q13585" s="99"/>
      <c r="R13585" s="340"/>
      <c r="S13585" s="119"/>
      <c r="T13585" s="123"/>
      <c r="U13585" s="119"/>
      <c r="V13585" s="99"/>
      <c r="W13585" s="127"/>
      <c r="X13585" s="99"/>
      <c r="Y13585" s="127"/>
    </row>
    <row r="13586" spans="3:25" ht="19" hidden="1">
      <c r="C13586" s="933"/>
      <c r="D13586" s="933"/>
      <c r="E13586" s="19"/>
      <c r="I13586" s="100"/>
      <c r="M13586" s="100"/>
      <c r="Q13586" s="99"/>
      <c r="R13586" s="340"/>
      <c r="S13586" s="119"/>
      <c r="T13586" s="123"/>
      <c r="U13586" s="119"/>
      <c r="V13586" s="99"/>
      <c r="W13586" s="127"/>
      <c r="X13586" s="99"/>
      <c r="Y13586" s="127"/>
    </row>
    <row r="13587" spans="3:25" ht="19" hidden="1">
      <c r="C13587" s="933"/>
      <c r="D13587" s="933"/>
      <c r="E13587" s="19"/>
      <c r="I13587" s="100"/>
      <c r="M13587" s="100"/>
      <c r="Q13587" s="99"/>
      <c r="R13587" s="340"/>
      <c r="S13587" s="119"/>
      <c r="T13587" s="123"/>
      <c r="U13587" s="119"/>
      <c r="V13587" s="99"/>
      <c r="W13587" s="127"/>
      <c r="X13587" s="99"/>
      <c r="Y13587" s="127"/>
    </row>
    <row r="13588" spans="3:25" ht="19" hidden="1">
      <c r="C13588" s="933"/>
      <c r="D13588" s="933"/>
      <c r="E13588" s="19"/>
      <c r="I13588" s="100"/>
      <c r="M13588" s="100"/>
      <c r="Q13588" s="99"/>
      <c r="R13588" s="340"/>
      <c r="S13588" s="119"/>
      <c r="T13588" s="123"/>
      <c r="U13588" s="119"/>
      <c r="V13588" s="99"/>
      <c r="W13588" s="127"/>
      <c r="X13588" s="99"/>
      <c r="Y13588" s="127"/>
    </row>
    <row r="13589" spans="3:25" ht="19" hidden="1">
      <c r="C13589" s="933"/>
      <c r="D13589" s="933"/>
      <c r="E13589" s="19"/>
      <c r="I13589" s="100"/>
      <c r="M13589" s="100"/>
      <c r="Q13589" s="99"/>
      <c r="R13589" s="340"/>
      <c r="S13589" s="119"/>
      <c r="T13589" s="123"/>
      <c r="U13589" s="119"/>
      <c r="V13589" s="99"/>
      <c r="W13589" s="127"/>
      <c r="X13589" s="99"/>
      <c r="Y13589" s="127"/>
    </row>
    <row r="13590" spans="3:25" ht="19" hidden="1">
      <c r="C13590" s="933"/>
      <c r="D13590" s="933"/>
      <c r="E13590" s="19"/>
      <c r="I13590" s="100"/>
      <c r="M13590" s="100"/>
      <c r="Q13590" s="99"/>
      <c r="R13590" s="340"/>
      <c r="S13590" s="119"/>
      <c r="T13590" s="123"/>
      <c r="U13590" s="119"/>
      <c r="V13590" s="99"/>
      <c r="W13590" s="127"/>
      <c r="X13590" s="99"/>
      <c r="Y13590" s="127"/>
    </row>
    <row r="13591" spans="3:25" ht="19" hidden="1">
      <c r="C13591" s="933"/>
      <c r="D13591" s="933"/>
      <c r="E13591" s="19"/>
      <c r="I13591" s="100"/>
      <c r="M13591" s="100"/>
      <c r="Q13591" s="99"/>
      <c r="R13591" s="340"/>
      <c r="S13591" s="119"/>
      <c r="T13591" s="123"/>
      <c r="U13591" s="119"/>
      <c r="V13591" s="99"/>
      <c r="W13591" s="127"/>
      <c r="X13591" s="99"/>
      <c r="Y13591" s="127"/>
    </row>
    <row r="13592" spans="3:25" ht="19" hidden="1">
      <c r="C13592" s="933"/>
      <c r="D13592" s="933"/>
      <c r="E13592" s="19"/>
      <c r="I13592" s="100"/>
      <c r="M13592" s="100"/>
      <c r="Q13592" s="99"/>
      <c r="R13592" s="340"/>
      <c r="S13592" s="119"/>
      <c r="T13592" s="123"/>
      <c r="U13592" s="119"/>
      <c r="V13592" s="99"/>
      <c r="W13592" s="127"/>
      <c r="X13592" s="99"/>
      <c r="Y13592" s="127"/>
    </row>
    <row r="13593" spans="3:25" ht="19" hidden="1">
      <c r="C13593" s="933"/>
      <c r="D13593" s="933"/>
      <c r="E13593" s="19"/>
      <c r="I13593" s="100"/>
      <c r="M13593" s="100"/>
      <c r="Q13593" s="99"/>
      <c r="R13593" s="340"/>
      <c r="S13593" s="119"/>
      <c r="T13593" s="123"/>
      <c r="U13593" s="119"/>
      <c r="V13593" s="99"/>
      <c r="W13593" s="127"/>
      <c r="X13593" s="99"/>
      <c r="Y13593" s="127"/>
    </row>
    <row r="13594" spans="3:25" ht="19" hidden="1">
      <c r="C13594" s="933"/>
      <c r="D13594" s="933"/>
      <c r="E13594" s="19"/>
      <c r="I13594" s="100"/>
      <c r="M13594" s="100"/>
      <c r="Q13594" s="99"/>
      <c r="R13594" s="340"/>
      <c r="S13594" s="119"/>
      <c r="T13594" s="123"/>
      <c r="U13594" s="119"/>
      <c r="V13594" s="99"/>
      <c r="W13594" s="127"/>
      <c r="X13594" s="99"/>
      <c r="Y13594" s="127"/>
    </row>
    <row r="13595" spans="3:25" ht="19" hidden="1">
      <c r="C13595" s="933"/>
      <c r="D13595" s="933"/>
      <c r="E13595" s="19"/>
      <c r="I13595" s="100"/>
      <c r="M13595" s="100"/>
      <c r="Q13595" s="99"/>
      <c r="R13595" s="340"/>
      <c r="S13595" s="119"/>
      <c r="T13595" s="123"/>
      <c r="U13595" s="119"/>
      <c r="V13595" s="99"/>
      <c r="W13595" s="127"/>
      <c r="X13595" s="99"/>
      <c r="Y13595" s="127"/>
    </row>
    <row r="13596" spans="3:25" ht="19" hidden="1">
      <c r="C13596" s="933"/>
      <c r="D13596" s="933"/>
      <c r="E13596" s="19"/>
      <c r="I13596" s="100"/>
      <c r="M13596" s="100"/>
      <c r="Q13596" s="99"/>
      <c r="R13596" s="340"/>
      <c r="S13596" s="119"/>
      <c r="T13596" s="123"/>
      <c r="U13596" s="119"/>
      <c r="V13596" s="99"/>
      <c r="W13596" s="127"/>
      <c r="X13596" s="99"/>
      <c r="Y13596" s="127"/>
    </row>
    <row r="13597" spans="3:25" ht="19" hidden="1">
      <c r="C13597" s="933"/>
      <c r="D13597" s="933"/>
      <c r="E13597" s="19"/>
      <c r="I13597" s="100"/>
      <c r="M13597" s="100"/>
      <c r="Q13597" s="99"/>
      <c r="R13597" s="340"/>
      <c r="S13597" s="119"/>
      <c r="T13597" s="123"/>
      <c r="U13597" s="119"/>
      <c r="V13597" s="99"/>
      <c r="W13597" s="127"/>
      <c r="X13597" s="99"/>
      <c r="Y13597" s="127"/>
    </row>
    <row r="13598" spans="3:25" ht="19" hidden="1">
      <c r="C13598" s="933"/>
      <c r="D13598" s="933"/>
      <c r="E13598" s="19"/>
      <c r="I13598" s="100"/>
      <c r="M13598" s="100"/>
      <c r="Q13598" s="99"/>
      <c r="R13598" s="340"/>
      <c r="S13598" s="119"/>
      <c r="T13598" s="123"/>
      <c r="U13598" s="119"/>
      <c r="V13598" s="99"/>
      <c r="W13598" s="127"/>
      <c r="X13598" s="99"/>
      <c r="Y13598" s="127"/>
    </row>
    <row r="13599" spans="3:25" ht="19" hidden="1">
      <c r="C13599" s="933"/>
      <c r="D13599" s="933"/>
      <c r="E13599" s="19"/>
      <c r="I13599" s="100"/>
      <c r="M13599" s="100"/>
      <c r="Q13599" s="99"/>
      <c r="R13599" s="340"/>
      <c r="S13599" s="119"/>
      <c r="T13599" s="123"/>
      <c r="U13599" s="119"/>
      <c r="V13599" s="99"/>
      <c r="W13599" s="127"/>
      <c r="X13599" s="99"/>
      <c r="Y13599" s="127"/>
    </row>
    <row r="13600" spans="3:25" ht="19" hidden="1">
      <c r="C13600" s="933"/>
      <c r="D13600" s="933"/>
      <c r="E13600" s="19"/>
      <c r="I13600" s="100"/>
      <c r="M13600" s="100"/>
      <c r="Q13600" s="99"/>
      <c r="R13600" s="340"/>
      <c r="S13600" s="119"/>
      <c r="T13600" s="123"/>
      <c r="U13600" s="119"/>
      <c r="V13600" s="99"/>
      <c r="W13600" s="127"/>
      <c r="X13600" s="99"/>
      <c r="Y13600" s="127"/>
    </row>
    <row r="13601" spans="3:25" ht="19" hidden="1">
      <c r="C13601" s="933"/>
      <c r="D13601" s="933"/>
      <c r="E13601" s="19"/>
      <c r="I13601" s="100"/>
      <c r="M13601" s="100"/>
      <c r="Q13601" s="99"/>
      <c r="R13601" s="340"/>
      <c r="S13601" s="119"/>
      <c r="T13601" s="123"/>
      <c r="U13601" s="119"/>
      <c r="V13601" s="99"/>
      <c r="W13601" s="127"/>
      <c r="X13601" s="99"/>
      <c r="Y13601" s="127"/>
    </row>
    <row r="13602" spans="3:25" ht="19" hidden="1">
      <c r="C13602" s="933"/>
      <c r="D13602" s="933"/>
      <c r="E13602" s="19"/>
      <c r="I13602" s="100"/>
      <c r="M13602" s="100"/>
      <c r="Q13602" s="99"/>
      <c r="R13602" s="340"/>
      <c r="S13602" s="119"/>
      <c r="T13602" s="123"/>
      <c r="U13602" s="119"/>
      <c r="V13602" s="99"/>
      <c r="W13602" s="127"/>
      <c r="X13602" s="99"/>
      <c r="Y13602" s="127"/>
    </row>
    <row r="13603" spans="3:25" ht="19" hidden="1">
      <c r="C13603" s="933"/>
      <c r="D13603" s="933"/>
      <c r="E13603" s="19"/>
      <c r="I13603" s="100"/>
      <c r="M13603" s="100"/>
      <c r="Q13603" s="99"/>
      <c r="R13603" s="340"/>
      <c r="S13603" s="119"/>
      <c r="T13603" s="123"/>
      <c r="U13603" s="119"/>
      <c r="V13603" s="99"/>
      <c r="W13603" s="127"/>
      <c r="X13603" s="99"/>
      <c r="Y13603" s="127"/>
    </row>
    <row r="13604" spans="3:25" ht="19" hidden="1">
      <c r="C13604" s="933"/>
      <c r="D13604" s="933"/>
      <c r="E13604" s="19"/>
      <c r="I13604" s="100"/>
      <c r="M13604" s="100"/>
      <c r="Q13604" s="99"/>
      <c r="R13604" s="340"/>
      <c r="S13604" s="119"/>
      <c r="T13604" s="123"/>
      <c r="U13604" s="119"/>
      <c r="V13604" s="99"/>
      <c r="W13604" s="127"/>
      <c r="X13604" s="99"/>
      <c r="Y13604" s="127"/>
    </row>
    <row r="13605" spans="3:25" ht="19" hidden="1">
      <c r="C13605" s="933"/>
      <c r="D13605" s="933"/>
      <c r="E13605" s="19"/>
      <c r="I13605" s="100"/>
      <c r="M13605" s="100"/>
      <c r="Q13605" s="99"/>
      <c r="R13605" s="340"/>
      <c r="S13605" s="119"/>
      <c r="T13605" s="123"/>
      <c r="U13605" s="119"/>
      <c r="V13605" s="99"/>
      <c r="W13605" s="127"/>
      <c r="X13605" s="99"/>
      <c r="Y13605" s="127"/>
    </row>
    <row r="13606" spans="3:25" ht="19" hidden="1">
      <c r="C13606" s="933"/>
      <c r="D13606" s="933"/>
      <c r="E13606" s="19"/>
      <c r="I13606" s="100"/>
      <c r="M13606" s="100"/>
      <c r="Q13606" s="99"/>
      <c r="R13606" s="340"/>
      <c r="S13606" s="119"/>
      <c r="T13606" s="123"/>
      <c r="U13606" s="119"/>
      <c r="V13606" s="99"/>
      <c r="W13606" s="127"/>
      <c r="X13606" s="99"/>
      <c r="Y13606" s="127"/>
    </row>
    <row r="13607" spans="3:25" ht="19" hidden="1">
      <c r="C13607" s="933"/>
      <c r="D13607" s="933"/>
      <c r="E13607" s="19"/>
      <c r="I13607" s="100"/>
      <c r="M13607" s="100"/>
      <c r="Q13607" s="99"/>
      <c r="R13607" s="340"/>
      <c r="S13607" s="119"/>
      <c r="T13607" s="123"/>
      <c r="U13607" s="119"/>
      <c r="V13607" s="99"/>
      <c r="W13607" s="127"/>
      <c r="X13607" s="99"/>
      <c r="Y13607" s="127"/>
    </row>
    <row r="13608" spans="3:25" ht="19" hidden="1">
      <c r="C13608" s="933"/>
      <c r="D13608" s="933"/>
      <c r="E13608" s="19"/>
      <c r="I13608" s="100"/>
      <c r="M13608" s="100"/>
      <c r="Q13608" s="99"/>
      <c r="R13608" s="340"/>
      <c r="S13608" s="119"/>
      <c r="T13608" s="123"/>
      <c r="U13608" s="119"/>
      <c r="V13608" s="99"/>
      <c r="W13608" s="127"/>
      <c r="X13608" s="99"/>
      <c r="Y13608" s="127"/>
    </row>
    <row r="13609" spans="3:25" ht="19" hidden="1">
      <c r="C13609" s="933"/>
      <c r="D13609" s="933"/>
      <c r="E13609" s="19"/>
      <c r="I13609" s="100"/>
      <c r="M13609" s="100"/>
      <c r="Q13609" s="99"/>
      <c r="R13609" s="340"/>
      <c r="S13609" s="119"/>
      <c r="T13609" s="123"/>
      <c r="U13609" s="119"/>
      <c r="V13609" s="99"/>
      <c r="W13609" s="127"/>
      <c r="X13609" s="99"/>
      <c r="Y13609" s="127"/>
    </row>
    <row r="13610" spans="3:25" ht="19" hidden="1">
      <c r="C13610" s="933"/>
      <c r="D13610" s="933"/>
      <c r="E13610" s="19"/>
      <c r="I13610" s="100"/>
      <c r="M13610" s="100"/>
      <c r="Q13610" s="99"/>
      <c r="R13610" s="340"/>
      <c r="S13610" s="119"/>
      <c r="T13610" s="123"/>
      <c r="U13610" s="119"/>
      <c r="V13610" s="99"/>
      <c r="W13610" s="127"/>
      <c r="X13610" s="99"/>
      <c r="Y13610" s="127"/>
    </row>
    <row r="13611" spans="3:25" ht="19" hidden="1">
      <c r="C13611" s="933"/>
      <c r="D13611" s="933"/>
      <c r="E13611" s="19"/>
      <c r="I13611" s="100"/>
      <c r="M13611" s="100"/>
      <c r="Q13611" s="99"/>
      <c r="R13611" s="340"/>
      <c r="S13611" s="119"/>
      <c r="T13611" s="123"/>
      <c r="U13611" s="119"/>
      <c r="V13611" s="99"/>
      <c r="W13611" s="127"/>
      <c r="X13611" s="99"/>
      <c r="Y13611" s="127"/>
    </row>
    <row r="13612" spans="3:25" ht="19" hidden="1">
      <c r="C13612" s="933"/>
      <c r="D13612" s="933"/>
      <c r="E13612" s="19"/>
      <c r="I13612" s="100"/>
      <c r="M13612" s="100"/>
      <c r="Q13612" s="99"/>
      <c r="R13612" s="340"/>
      <c r="S13612" s="119"/>
      <c r="T13612" s="123"/>
      <c r="U13612" s="119"/>
      <c r="V13612" s="99"/>
      <c r="W13612" s="127"/>
      <c r="X13612" s="99"/>
      <c r="Y13612" s="127"/>
    </row>
    <row r="13613" spans="3:25" ht="19" hidden="1">
      <c r="C13613" s="933"/>
      <c r="D13613" s="933"/>
      <c r="E13613" s="19"/>
      <c r="I13613" s="100"/>
      <c r="M13613" s="100"/>
      <c r="Q13613" s="99"/>
      <c r="R13613" s="340"/>
      <c r="S13613" s="119"/>
      <c r="T13613" s="123"/>
      <c r="U13613" s="119"/>
      <c r="V13613" s="99"/>
      <c r="W13613" s="127"/>
      <c r="X13613" s="99"/>
      <c r="Y13613" s="127"/>
    </row>
    <row r="13614" spans="3:25" ht="19" hidden="1">
      <c r="C13614" s="933"/>
      <c r="D13614" s="933"/>
      <c r="E13614" s="19"/>
      <c r="I13614" s="100"/>
      <c r="M13614" s="100"/>
      <c r="Q13614" s="99"/>
      <c r="R13614" s="340"/>
      <c r="S13614" s="119"/>
      <c r="T13614" s="123"/>
      <c r="U13614" s="119"/>
      <c r="V13614" s="99"/>
      <c r="W13614" s="127"/>
      <c r="X13614" s="99"/>
      <c r="Y13614" s="127"/>
    </row>
    <row r="13615" spans="3:25" ht="19" hidden="1">
      <c r="C13615" s="933"/>
      <c r="D13615" s="933"/>
      <c r="E13615" s="19"/>
      <c r="I13615" s="100"/>
      <c r="M13615" s="100"/>
      <c r="Q13615" s="99"/>
      <c r="R13615" s="340"/>
      <c r="S13615" s="119"/>
      <c r="T13615" s="123"/>
      <c r="U13615" s="119"/>
      <c r="V13615" s="99"/>
      <c r="W13615" s="127"/>
      <c r="X13615" s="99"/>
      <c r="Y13615" s="127"/>
    </row>
    <row r="13616" spans="3:25" ht="19" hidden="1">
      <c r="C13616" s="933"/>
      <c r="D13616" s="933"/>
      <c r="E13616" s="19"/>
      <c r="I13616" s="100"/>
      <c r="M13616" s="100"/>
      <c r="Q13616" s="99"/>
      <c r="R13616" s="340"/>
      <c r="S13616" s="119"/>
      <c r="T13616" s="123"/>
      <c r="U13616" s="119"/>
      <c r="V13616" s="99"/>
      <c r="W13616" s="127"/>
      <c r="X13616" s="99"/>
      <c r="Y13616" s="127"/>
    </row>
    <row r="13617" spans="3:25" ht="19" hidden="1">
      <c r="C13617" s="933"/>
      <c r="D13617" s="933"/>
      <c r="E13617" s="19"/>
      <c r="I13617" s="100"/>
      <c r="M13617" s="100"/>
      <c r="Q13617" s="99"/>
      <c r="R13617" s="340"/>
      <c r="S13617" s="119"/>
      <c r="T13617" s="123"/>
      <c r="U13617" s="119"/>
      <c r="V13617" s="99"/>
      <c r="W13617" s="127"/>
      <c r="X13617" s="99"/>
      <c r="Y13617" s="127"/>
    </row>
    <row r="13618" spans="3:25" ht="19" hidden="1">
      <c r="C13618" s="933"/>
      <c r="D13618" s="933"/>
      <c r="E13618" s="19"/>
      <c r="I13618" s="100"/>
      <c r="M13618" s="100"/>
      <c r="Q13618" s="99"/>
      <c r="R13618" s="340"/>
      <c r="S13618" s="119"/>
      <c r="T13618" s="123"/>
      <c r="U13618" s="119"/>
      <c r="V13618" s="99"/>
      <c r="W13618" s="127"/>
      <c r="X13618" s="99"/>
      <c r="Y13618" s="127"/>
    </row>
    <row r="13619" spans="3:25" ht="19" hidden="1">
      <c r="C13619" s="933"/>
      <c r="D13619" s="933"/>
      <c r="E13619" s="19"/>
      <c r="I13619" s="100"/>
      <c r="M13619" s="100"/>
      <c r="Q13619" s="99"/>
      <c r="R13619" s="340"/>
      <c r="S13619" s="119"/>
      <c r="T13619" s="123"/>
      <c r="U13619" s="119"/>
      <c r="V13619" s="99"/>
      <c r="W13619" s="127"/>
      <c r="X13619" s="99"/>
      <c r="Y13619" s="127"/>
    </row>
    <row r="13620" spans="3:25" ht="19" hidden="1">
      <c r="C13620" s="933"/>
      <c r="D13620" s="933"/>
      <c r="E13620" s="19"/>
      <c r="I13620" s="100"/>
      <c r="M13620" s="100"/>
      <c r="Q13620" s="99"/>
      <c r="R13620" s="340"/>
      <c r="S13620" s="119"/>
      <c r="T13620" s="123"/>
      <c r="U13620" s="119"/>
      <c r="V13620" s="99"/>
      <c r="W13620" s="127"/>
      <c r="X13620" s="99"/>
      <c r="Y13620" s="127"/>
    </row>
    <row r="13621" spans="3:25" ht="19" hidden="1">
      <c r="C13621" s="933"/>
      <c r="D13621" s="933"/>
      <c r="E13621" s="19"/>
      <c r="I13621" s="100"/>
      <c r="M13621" s="100"/>
      <c r="Q13621" s="99"/>
      <c r="R13621" s="340"/>
      <c r="S13621" s="119"/>
      <c r="T13621" s="123"/>
      <c r="U13621" s="119"/>
      <c r="V13621" s="99"/>
      <c r="W13621" s="127"/>
      <c r="X13621" s="99"/>
      <c r="Y13621" s="127"/>
    </row>
    <row r="13622" spans="3:25" ht="19" hidden="1">
      <c r="C13622" s="933"/>
      <c r="D13622" s="933"/>
      <c r="E13622" s="19"/>
      <c r="I13622" s="100"/>
      <c r="M13622" s="100"/>
      <c r="Q13622" s="99"/>
      <c r="R13622" s="340"/>
      <c r="S13622" s="119"/>
      <c r="T13622" s="123"/>
      <c r="U13622" s="119"/>
      <c r="V13622" s="99"/>
      <c r="W13622" s="127"/>
      <c r="X13622" s="99"/>
      <c r="Y13622" s="127"/>
    </row>
    <row r="13623" spans="3:25" ht="19" hidden="1">
      <c r="C13623" s="933"/>
      <c r="D13623" s="933"/>
      <c r="E13623" s="19"/>
      <c r="I13623" s="100"/>
      <c r="M13623" s="100"/>
      <c r="Q13623" s="99"/>
      <c r="R13623" s="340"/>
      <c r="S13623" s="119"/>
      <c r="T13623" s="123"/>
      <c r="U13623" s="119"/>
      <c r="V13623" s="99"/>
      <c r="W13623" s="127"/>
      <c r="X13623" s="99"/>
      <c r="Y13623" s="127"/>
    </row>
    <row r="13624" spans="3:25" ht="19" hidden="1">
      <c r="C13624" s="933"/>
      <c r="D13624" s="933"/>
      <c r="E13624" s="19"/>
      <c r="I13624" s="100"/>
      <c r="M13624" s="100"/>
      <c r="Q13624" s="99"/>
      <c r="R13624" s="340"/>
      <c r="S13624" s="119"/>
      <c r="T13624" s="123"/>
      <c r="U13624" s="119"/>
      <c r="V13624" s="99"/>
      <c r="W13624" s="127"/>
      <c r="X13624" s="99"/>
      <c r="Y13624" s="127"/>
    </row>
    <row r="13625" spans="3:25" ht="19" hidden="1">
      <c r="C13625" s="933"/>
      <c r="D13625" s="933"/>
      <c r="E13625" s="19"/>
      <c r="I13625" s="100"/>
      <c r="M13625" s="100"/>
      <c r="Q13625" s="99"/>
      <c r="R13625" s="340"/>
      <c r="S13625" s="119"/>
      <c r="T13625" s="123"/>
      <c r="U13625" s="119"/>
      <c r="V13625" s="99"/>
      <c r="W13625" s="127"/>
      <c r="X13625" s="99"/>
      <c r="Y13625" s="127"/>
    </row>
    <row r="13626" spans="3:25" ht="19" hidden="1">
      <c r="C13626" s="933"/>
      <c r="D13626" s="933"/>
      <c r="E13626" s="19"/>
      <c r="I13626" s="100"/>
      <c r="M13626" s="100"/>
      <c r="Q13626" s="99"/>
      <c r="R13626" s="340"/>
      <c r="S13626" s="119"/>
      <c r="T13626" s="123"/>
      <c r="U13626" s="119"/>
      <c r="V13626" s="99"/>
      <c r="W13626" s="127"/>
      <c r="X13626" s="99"/>
      <c r="Y13626" s="127"/>
    </row>
    <row r="13627" spans="3:25" ht="19" hidden="1">
      <c r="C13627" s="933"/>
      <c r="D13627" s="933"/>
      <c r="E13627" s="19"/>
      <c r="I13627" s="100"/>
      <c r="M13627" s="100"/>
      <c r="Q13627" s="99"/>
      <c r="R13627" s="340"/>
      <c r="S13627" s="119"/>
      <c r="T13627" s="123"/>
      <c r="U13627" s="119"/>
      <c r="V13627" s="99"/>
      <c r="W13627" s="127"/>
      <c r="X13627" s="99"/>
      <c r="Y13627" s="127"/>
    </row>
    <row r="13628" spans="3:25" ht="19" hidden="1">
      <c r="C13628" s="933"/>
      <c r="D13628" s="933"/>
      <c r="E13628" s="19"/>
      <c r="I13628" s="100"/>
      <c r="M13628" s="100"/>
      <c r="Q13628" s="99"/>
      <c r="R13628" s="340"/>
      <c r="S13628" s="119"/>
      <c r="T13628" s="123"/>
      <c r="U13628" s="119"/>
      <c r="V13628" s="99"/>
      <c r="W13628" s="127"/>
      <c r="X13628" s="99"/>
      <c r="Y13628" s="127"/>
    </row>
    <row r="13629" spans="3:25" ht="19" hidden="1">
      <c r="C13629" s="933"/>
      <c r="D13629" s="933"/>
      <c r="E13629" s="19"/>
      <c r="I13629" s="100"/>
      <c r="M13629" s="100"/>
      <c r="Q13629" s="99"/>
      <c r="R13629" s="340"/>
      <c r="S13629" s="119"/>
      <c r="T13629" s="123"/>
      <c r="U13629" s="119"/>
      <c r="V13629" s="99"/>
      <c r="W13629" s="127"/>
      <c r="X13629" s="99"/>
      <c r="Y13629" s="127"/>
    </row>
    <row r="13630" spans="3:25" ht="19" hidden="1">
      <c r="C13630" s="933"/>
      <c r="D13630" s="933"/>
      <c r="E13630" s="19"/>
      <c r="I13630" s="100"/>
      <c r="M13630" s="100"/>
      <c r="Q13630" s="99"/>
      <c r="R13630" s="340"/>
      <c r="S13630" s="119"/>
      <c r="T13630" s="123"/>
      <c r="U13630" s="119"/>
      <c r="V13630" s="99"/>
      <c r="W13630" s="127"/>
      <c r="X13630" s="99"/>
      <c r="Y13630" s="127"/>
    </row>
    <row r="13631" spans="3:25" ht="19" hidden="1">
      <c r="C13631" s="933"/>
      <c r="D13631" s="933"/>
      <c r="E13631" s="19"/>
      <c r="I13631" s="100"/>
      <c r="M13631" s="100"/>
      <c r="Q13631" s="99"/>
      <c r="R13631" s="340"/>
      <c r="S13631" s="119"/>
      <c r="T13631" s="123"/>
      <c r="U13631" s="119"/>
      <c r="V13631" s="99"/>
      <c r="W13631" s="127"/>
      <c r="X13631" s="99"/>
      <c r="Y13631" s="127"/>
    </row>
    <row r="13632" spans="3:25" ht="19" hidden="1">
      <c r="C13632" s="933"/>
      <c r="D13632" s="933"/>
      <c r="E13632" s="19"/>
      <c r="I13632" s="100"/>
      <c r="M13632" s="100"/>
      <c r="Q13632" s="99"/>
      <c r="R13632" s="340"/>
      <c r="S13632" s="119"/>
      <c r="T13632" s="123"/>
      <c r="U13632" s="119"/>
      <c r="V13632" s="99"/>
      <c r="W13632" s="127"/>
      <c r="X13632" s="99"/>
      <c r="Y13632" s="127"/>
    </row>
    <row r="13633" spans="3:25" ht="19" hidden="1">
      <c r="C13633" s="933"/>
      <c r="D13633" s="933"/>
      <c r="E13633" s="19"/>
      <c r="I13633" s="100"/>
      <c r="M13633" s="100"/>
      <c r="Q13633" s="99"/>
      <c r="R13633" s="340"/>
      <c r="S13633" s="119"/>
      <c r="T13633" s="123"/>
      <c r="U13633" s="119"/>
      <c r="V13633" s="99"/>
      <c r="W13633" s="127"/>
      <c r="X13633" s="99"/>
      <c r="Y13633" s="127"/>
    </row>
    <row r="13634" spans="3:25" ht="19" hidden="1">
      <c r="C13634" s="933"/>
      <c r="D13634" s="933"/>
      <c r="E13634" s="19"/>
      <c r="I13634" s="100"/>
      <c r="M13634" s="100"/>
      <c r="Q13634" s="99"/>
      <c r="R13634" s="340"/>
      <c r="S13634" s="119"/>
      <c r="T13634" s="123"/>
      <c r="U13634" s="119"/>
      <c r="V13634" s="99"/>
      <c r="W13634" s="127"/>
      <c r="X13634" s="99"/>
      <c r="Y13634" s="127"/>
    </row>
    <row r="13635" spans="3:25" ht="19" hidden="1">
      <c r="C13635" s="933"/>
      <c r="D13635" s="933"/>
      <c r="E13635" s="19"/>
      <c r="I13635" s="100"/>
      <c r="M13635" s="100"/>
      <c r="Q13635" s="99"/>
      <c r="R13635" s="340"/>
      <c r="S13635" s="119"/>
      <c r="T13635" s="123"/>
      <c r="U13635" s="119"/>
      <c r="V13635" s="99"/>
      <c r="W13635" s="127"/>
      <c r="X13635" s="99"/>
      <c r="Y13635" s="127"/>
    </row>
    <row r="13636" spans="3:25" ht="19" hidden="1">
      <c r="C13636" s="933"/>
      <c r="D13636" s="933"/>
      <c r="E13636" s="19"/>
      <c r="I13636" s="100"/>
      <c r="M13636" s="100"/>
      <c r="Q13636" s="99"/>
      <c r="R13636" s="340"/>
      <c r="S13636" s="119"/>
      <c r="T13636" s="123"/>
      <c r="U13636" s="119"/>
      <c r="V13636" s="99"/>
      <c r="W13636" s="127"/>
      <c r="X13636" s="99"/>
      <c r="Y13636" s="127"/>
    </row>
    <row r="13637" spans="3:25" ht="19" hidden="1">
      <c r="C13637" s="933"/>
      <c r="D13637" s="933"/>
      <c r="E13637" s="19"/>
      <c r="I13637" s="100"/>
      <c r="M13637" s="100"/>
      <c r="Q13637" s="99"/>
      <c r="R13637" s="340"/>
      <c r="S13637" s="119"/>
      <c r="T13637" s="123"/>
      <c r="U13637" s="119"/>
      <c r="V13637" s="99"/>
      <c r="W13637" s="127"/>
      <c r="X13637" s="99"/>
      <c r="Y13637" s="127"/>
    </row>
    <row r="13638" spans="3:25" ht="19" hidden="1">
      <c r="C13638" s="933"/>
      <c r="D13638" s="933"/>
      <c r="E13638" s="19"/>
      <c r="I13638" s="100"/>
      <c r="M13638" s="100"/>
      <c r="Q13638" s="99"/>
      <c r="R13638" s="340"/>
      <c r="S13638" s="119"/>
      <c r="T13638" s="123"/>
      <c r="U13638" s="119"/>
      <c r="V13638" s="99"/>
      <c r="W13638" s="127"/>
      <c r="X13638" s="99"/>
      <c r="Y13638" s="127"/>
    </row>
    <row r="13639" spans="3:25" ht="19" hidden="1">
      <c r="C13639" s="933"/>
      <c r="D13639" s="933"/>
      <c r="E13639" s="19"/>
      <c r="I13639" s="100"/>
      <c r="M13639" s="100"/>
      <c r="Q13639" s="99"/>
      <c r="R13639" s="340"/>
      <c r="S13639" s="119"/>
      <c r="T13639" s="123"/>
      <c r="U13639" s="119"/>
      <c r="V13639" s="99"/>
      <c r="W13639" s="127"/>
      <c r="X13639" s="99"/>
      <c r="Y13639" s="127"/>
    </row>
    <row r="13640" spans="3:25" ht="19" hidden="1">
      <c r="C13640" s="933"/>
      <c r="D13640" s="933"/>
      <c r="E13640" s="19"/>
      <c r="I13640" s="100"/>
      <c r="M13640" s="100"/>
      <c r="Q13640" s="99"/>
      <c r="R13640" s="340"/>
      <c r="S13640" s="119"/>
      <c r="T13640" s="123"/>
      <c r="U13640" s="119"/>
      <c r="V13640" s="99"/>
      <c r="W13640" s="127"/>
      <c r="X13640" s="99"/>
      <c r="Y13640" s="127"/>
    </row>
    <row r="13641" spans="3:25" ht="19" hidden="1">
      <c r="C13641" s="933"/>
      <c r="D13641" s="933"/>
      <c r="E13641" s="19"/>
      <c r="I13641" s="100"/>
      <c r="M13641" s="100"/>
      <c r="Q13641" s="99"/>
      <c r="R13641" s="340"/>
      <c r="S13641" s="119"/>
      <c r="T13641" s="123"/>
      <c r="U13641" s="119"/>
      <c r="V13641" s="99"/>
      <c r="W13641" s="127"/>
      <c r="X13641" s="99"/>
      <c r="Y13641" s="127"/>
    </row>
    <row r="13642" spans="3:25" ht="19" hidden="1">
      <c r="C13642" s="933"/>
      <c r="D13642" s="933"/>
      <c r="E13642" s="19"/>
      <c r="I13642" s="100"/>
      <c r="M13642" s="100"/>
      <c r="Q13642" s="99"/>
      <c r="R13642" s="340"/>
      <c r="S13642" s="119"/>
      <c r="T13642" s="123"/>
      <c r="U13642" s="119"/>
      <c r="V13642" s="99"/>
      <c r="W13642" s="127"/>
      <c r="X13642" s="99"/>
      <c r="Y13642" s="127"/>
    </row>
    <row r="13643" spans="3:25" ht="19" hidden="1">
      <c r="C13643" s="933"/>
      <c r="D13643" s="933"/>
      <c r="E13643" s="19"/>
      <c r="I13643" s="100"/>
      <c r="M13643" s="100"/>
      <c r="Q13643" s="99"/>
      <c r="R13643" s="340"/>
      <c r="S13643" s="119"/>
      <c r="T13643" s="123"/>
      <c r="U13643" s="119"/>
      <c r="V13643" s="99"/>
      <c r="W13643" s="127"/>
      <c r="X13643" s="99"/>
      <c r="Y13643" s="127"/>
    </row>
    <row r="13644" spans="3:25" ht="19" hidden="1">
      <c r="C13644" s="933"/>
      <c r="D13644" s="933"/>
      <c r="E13644" s="19"/>
      <c r="I13644" s="100"/>
      <c r="M13644" s="100"/>
      <c r="Q13644" s="99"/>
      <c r="R13644" s="340"/>
      <c r="S13644" s="119"/>
      <c r="T13644" s="123"/>
      <c r="U13644" s="119"/>
      <c r="V13644" s="99"/>
      <c r="W13644" s="127"/>
      <c r="X13644" s="99"/>
      <c r="Y13644" s="127"/>
    </row>
    <row r="13645" spans="3:25" ht="19" hidden="1">
      <c r="C13645" s="933"/>
      <c r="D13645" s="933"/>
      <c r="E13645" s="19"/>
      <c r="I13645" s="100"/>
      <c r="M13645" s="100"/>
      <c r="Q13645" s="99"/>
      <c r="R13645" s="340"/>
      <c r="S13645" s="119"/>
      <c r="T13645" s="123"/>
      <c r="U13645" s="119"/>
      <c r="V13645" s="99"/>
      <c r="W13645" s="127"/>
      <c r="X13645" s="99"/>
      <c r="Y13645" s="127"/>
    </row>
    <row r="13646" spans="3:25" ht="19" hidden="1">
      <c r="C13646" s="933"/>
      <c r="D13646" s="933"/>
      <c r="E13646" s="19"/>
      <c r="I13646" s="100"/>
      <c r="M13646" s="100"/>
      <c r="Q13646" s="99"/>
      <c r="R13646" s="340"/>
      <c r="S13646" s="119"/>
      <c r="T13646" s="123"/>
      <c r="U13646" s="119"/>
      <c r="V13646" s="99"/>
      <c r="W13646" s="127"/>
      <c r="X13646" s="99"/>
      <c r="Y13646" s="127"/>
    </row>
    <row r="13647" spans="3:25" ht="19" hidden="1">
      <c r="C13647" s="933"/>
      <c r="D13647" s="933"/>
      <c r="E13647" s="19"/>
      <c r="I13647" s="100"/>
      <c r="M13647" s="100"/>
      <c r="Q13647" s="99"/>
      <c r="R13647" s="340"/>
      <c r="S13647" s="119"/>
      <c r="T13647" s="123"/>
      <c r="U13647" s="119"/>
      <c r="V13647" s="99"/>
      <c r="W13647" s="127"/>
      <c r="X13647" s="99"/>
      <c r="Y13647" s="127"/>
    </row>
    <row r="13648" spans="3:25" ht="19" hidden="1">
      <c r="C13648" s="933"/>
      <c r="D13648" s="933"/>
      <c r="E13648" s="19"/>
      <c r="I13648" s="100"/>
      <c r="M13648" s="100"/>
      <c r="Q13648" s="99"/>
      <c r="R13648" s="340"/>
      <c r="S13648" s="119"/>
      <c r="T13648" s="123"/>
      <c r="U13648" s="119"/>
      <c r="V13648" s="99"/>
      <c r="W13648" s="127"/>
      <c r="X13648" s="99"/>
      <c r="Y13648" s="127"/>
    </row>
    <row r="13649" spans="3:25" ht="19" hidden="1">
      <c r="C13649" s="933"/>
      <c r="D13649" s="933"/>
      <c r="E13649" s="19"/>
      <c r="I13649" s="100"/>
      <c r="M13649" s="100"/>
      <c r="Q13649" s="99"/>
      <c r="R13649" s="340"/>
      <c r="S13649" s="119"/>
      <c r="T13649" s="123"/>
      <c r="U13649" s="119"/>
      <c r="V13649" s="99"/>
      <c r="W13649" s="127"/>
      <c r="X13649" s="99"/>
      <c r="Y13649" s="127"/>
    </row>
    <row r="13650" spans="3:25" ht="19" hidden="1">
      <c r="C13650" s="933"/>
      <c r="D13650" s="933"/>
      <c r="E13650" s="19"/>
      <c r="I13650" s="100"/>
      <c r="M13650" s="100"/>
      <c r="Q13650" s="99"/>
      <c r="R13650" s="340"/>
      <c r="S13650" s="119"/>
      <c r="T13650" s="123"/>
      <c r="U13650" s="119"/>
      <c r="V13650" s="99"/>
      <c r="W13650" s="127"/>
      <c r="X13650" s="99"/>
      <c r="Y13650" s="127"/>
    </row>
    <row r="13651" spans="3:25" ht="19" hidden="1">
      <c r="C13651" s="933"/>
      <c r="D13651" s="933"/>
      <c r="E13651" s="19"/>
      <c r="I13651" s="100"/>
      <c r="M13651" s="100"/>
      <c r="Q13651" s="99"/>
      <c r="R13651" s="340"/>
      <c r="S13651" s="119"/>
      <c r="T13651" s="123"/>
      <c r="U13651" s="119"/>
      <c r="V13651" s="99"/>
      <c r="W13651" s="127"/>
      <c r="X13651" s="99"/>
      <c r="Y13651" s="127"/>
    </row>
    <row r="13652" spans="3:25" ht="19" hidden="1">
      <c r="C13652" s="933"/>
      <c r="D13652" s="933"/>
      <c r="E13652" s="19"/>
      <c r="I13652" s="100"/>
      <c r="M13652" s="100"/>
      <c r="Q13652" s="99"/>
      <c r="R13652" s="340"/>
      <c r="S13652" s="119"/>
      <c r="T13652" s="123"/>
      <c r="U13652" s="119"/>
      <c r="V13652" s="99"/>
      <c r="W13652" s="127"/>
      <c r="X13652" s="99"/>
      <c r="Y13652" s="127"/>
    </row>
    <row r="13653" spans="3:25" ht="19" hidden="1">
      <c r="C13653" s="933"/>
      <c r="D13653" s="933"/>
      <c r="E13653" s="19"/>
      <c r="I13653" s="100"/>
      <c r="M13653" s="100"/>
      <c r="Q13653" s="99"/>
      <c r="R13653" s="340"/>
      <c r="S13653" s="119"/>
      <c r="T13653" s="123"/>
      <c r="U13653" s="119"/>
      <c r="V13653" s="99"/>
      <c r="W13653" s="127"/>
      <c r="X13653" s="99"/>
      <c r="Y13653" s="127"/>
    </row>
    <row r="13654" spans="3:25" ht="19" hidden="1">
      <c r="C13654" s="933"/>
      <c r="D13654" s="933"/>
      <c r="E13654" s="19"/>
      <c r="I13654" s="100"/>
      <c r="M13654" s="100"/>
      <c r="Q13654" s="99"/>
      <c r="R13654" s="340"/>
      <c r="S13654" s="119"/>
      <c r="T13654" s="123"/>
      <c r="U13654" s="119"/>
      <c r="V13654" s="99"/>
      <c r="W13654" s="127"/>
      <c r="X13654" s="99"/>
      <c r="Y13654" s="127"/>
    </row>
    <row r="13655" spans="3:25" ht="19" hidden="1">
      <c r="C13655" s="933"/>
      <c r="D13655" s="933"/>
      <c r="E13655" s="19"/>
      <c r="I13655" s="100"/>
      <c r="M13655" s="100"/>
      <c r="Q13655" s="99"/>
      <c r="R13655" s="340"/>
      <c r="S13655" s="119"/>
      <c r="T13655" s="123"/>
      <c r="U13655" s="119"/>
      <c r="V13655" s="99"/>
      <c r="W13655" s="127"/>
      <c r="X13655" s="99"/>
      <c r="Y13655" s="127"/>
    </row>
    <row r="13656" spans="3:25" ht="19" hidden="1">
      <c r="C13656" s="933"/>
      <c r="D13656" s="933"/>
      <c r="E13656" s="19"/>
      <c r="I13656" s="100"/>
      <c r="M13656" s="100"/>
      <c r="Q13656" s="99"/>
      <c r="R13656" s="340"/>
      <c r="S13656" s="119"/>
      <c r="T13656" s="123"/>
      <c r="U13656" s="119"/>
      <c r="V13656" s="99"/>
      <c r="W13656" s="127"/>
      <c r="X13656" s="99"/>
      <c r="Y13656" s="127"/>
    </row>
    <row r="13657" spans="3:25" ht="19" hidden="1">
      <c r="C13657" s="933"/>
      <c r="D13657" s="933"/>
      <c r="E13657" s="19"/>
      <c r="I13657" s="100"/>
      <c r="M13657" s="100"/>
      <c r="Q13657" s="99"/>
      <c r="R13657" s="340"/>
      <c r="S13657" s="119"/>
      <c r="T13657" s="123"/>
      <c r="U13657" s="119"/>
      <c r="V13657" s="99"/>
      <c r="W13657" s="127"/>
      <c r="X13657" s="99"/>
      <c r="Y13657" s="127"/>
    </row>
    <row r="13658" spans="3:25" ht="19" hidden="1">
      <c r="C13658" s="933"/>
      <c r="D13658" s="933"/>
      <c r="E13658" s="19"/>
      <c r="I13658" s="100"/>
      <c r="M13658" s="100"/>
      <c r="Q13658" s="99"/>
      <c r="R13658" s="340"/>
      <c r="S13658" s="119"/>
      <c r="T13658" s="123"/>
      <c r="U13658" s="119"/>
      <c r="V13658" s="99"/>
      <c r="W13658" s="127"/>
      <c r="X13658" s="99"/>
      <c r="Y13658" s="127"/>
    </row>
    <row r="13659" spans="3:25" ht="19" hidden="1">
      <c r="C13659" s="933"/>
      <c r="D13659" s="933"/>
      <c r="E13659" s="19"/>
      <c r="I13659" s="100"/>
      <c r="M13659" s="100"/>
      <c r="Q13659" s="99"/>
      <c r="R13659" s="340"/>
      <c r="S13659" s="119"/>
      <c r="T13659" s="123"/>
      <c r="U13659" s="119"/>
      <c r="V13659" s="99"/>
      <c r="W13659" s="127"/>
      <c r="X13659" s="99"/>
      <c r="Y13659" s="127"/>
    </row>
    <row r="13660" spans="3:25" ht="19" hidden="1">
      <c r="C13660" s="933"/>
      <c r="D13660" s="933"/>
      <c r="E13660" s="19"/>
      <c r="I13660" s="100"/>
      <c r="M13660" s="100"/>
      <c r="Q13660" s="99"/>
      <c r="R13660" s="340"/>
      <c r="S13660" s="119"/>
      <c r="T13660" s="123"/>
      <c r="U13660" s="119"/>
      <c r="V13660" s="99"/>
      <c r="W13660" s="127"/>
      <c r="X13660" s="99"/>
      <c r="Y13660" s="127"/>
    </row>
    <row r="13661" spans="3:25" ht="19" hidden="1">
      <c r="C13661" s="933"/>
      <c r="D13661" s="933"/>
      <c r="E13661" s="19"/>
      <c r="I13661" s="100"/>
      <c r="M13661" s="100"/>
      <c r="Q13661" s="99"/>
      <c r="R13661" s="340"/>
      <c r="S13661" s="119"/>
      <c r="T13661" s="123"/>
      <c r="U13661" s="119"/>
      <c r="V13661" s="99"/>
      <c r="W13661" s="127"/>
      <c r="X13661" s="99"/>
      <c r="Y13661" s="127"/>
    </row>
    <row r="13662" spans="3:25" ht="19" hidden="1">
      <c r="C13662" s="933"/>
      <c r="D13662" s="933"/>
      <c r="E13662" s="19"/>
      <c r="I13662" s="100"/>
      <c r="M13662" s="100"/>
      <c r="Q13662" s="99"/>
      <c r="R13662" s="340"/>
      <c r="S13662" s="119"/>
      <c r="T13662" s="123"/>
      <c r="U13662" s="119"/>
      <c r="V13662" s="99"/>
      <c r="W13662" s="127"/>
      <c r="X13662" s="99"/>
      <c r="Y13662" s="127"/>
    </row>
    <row r="13663" spans="3:25" ht="19" hidden="1">
      <c r="C13663" s="933"/>
      <c r="D13663" s="933"/>
      <c r="E13663" s="19"/>
      <c r="I13663" s="100"/>
      <c r="M13663" s="100"/>
      <c r="Q13663" s="99"/>
      <c r="R13663" s="340"/>
      <c r="S13663" s="119"/>
      <c r="T13663" s="123"/>
      <c r="U13663" s="119"/>
      <c r="V13663" s="99"/>
      <c r="W13663" s="127"/>
      <c r="X13663" s="99"/>
      <c r="Y13663" s="127"/>
    </row>
    <row r="13664" spans="3:25" ht="19" hidden="1">
      <c r="C13664" s="933"/>
      <c r="D13664" s="933"/>
      <c r="E13664" s="19"/>
      <c r="I13664" s="100"/>
      <c r="M13664" s="100"/>
      <c r="Q13664" s="99"/>
      <c r="R13664" s="340"/>
      <c r="S13664" s="119"/>
      <c r="T13664" s="123"/>
      <c r="U13664" s="119"/>
      <c r="V13664" s="99"/>
      <c r="W13664" s="127"/>
      <c r="X13664" s="99"/>
      <c r="Y13664" s="127"/>
    </row>
    <row r="13665" spans="3:25" ht="19" hidden="1">
      <c r="C13665" s="933"/>
      <c r="D13665" s="933"/>
      <c r="E13665" s="19"/>
      <c r="I13665" s="100"/>
      <c r="M13665" s="100"/>
      <c r="Q13665" s="99"/>
      <c r="R13665" s="340"/>
      <c r="S13665" s="119"/>
      <c r="T13665" s="123"/>
      <c r="U13665" s="119"/>
      <c r="V13665" s="99"/>
      <c r="W13665" s="127"/>
      <c r="X13665" s="99"/>
      <c r="Y13665" s="127"/>
    </row>
    <row r="13666" spans="3:25" ht="19" hidden="1">
      <c r="C13666" s="933"/>
      <c r="D13666" s="933"/>
      <c r="E13666" s="19"/>
      <c r="I13666" s="100"/>
      <c r="M13666" s="100"/>
      <c r="Q13666" s="99"/>
      <c r="R13666" s="340"/>
      <c r="S13666" s="119"/>
      <c r="T13666" s="123"/>
      <c r="U13666" s="119"/>
      <c r="V13666" s="99"/>
      <c r="W13666" s="127"/>
      <c r="X13666" s="99"/>
      <c r="Y13666" s="127"/>
    </row>
    <row r="13667" spans="3:25" ht="19" hidden="1">
      <c r="C13667" s="933"/>
      <c r="D13667" s="933"/>
      <c r="E13667" s="19"/>
      <c r="I13667" s="100"/>
      <c r="M13667" s="100"/>
      <c r="Q13667" s="99"/>
      <c r="R13667" s="340"/>
      <c r="S13667" s="119"/>
      <c r="T13667" s="123"/>
      <c r="U13667" s="119"/>
      <c r="V13667" s="99"/>
      <c r="W13667" s="127"/>
      <c r="X13667" s="99"/>
      <c r="Y13667" s="127"/>
    </row>
    <row r="13668" spans="3:25" ht="19" hidden="1">
      <c r="C13668" s="933"/>
      <c r="D13668" s="933"/>
      <c r="E13668" s="19"/>
      <c r="I13668" s="100"/>
      <c r="M13668" s="100"/>
      <c r="Q13668" s="99"/>
      <c r="R13668" s="340"/>
      <c r="S13668" s="119"/>
      <c r="T13668" s="123"/>
      <c r="U13668" s="119"/>
      <c r="V13668" s="99"/>
      <c r="W13668" s="127"/>
      <c r="X13668" s="99"/>
      <c r="Y13668" s="127"/>
    </row>
    <row r="13669" spans="3:25" ht="19" hidden="1">
      <c r="C13669" s="933"/>
      <c r="D13669" s="933"/>
      <c r="E13669" s="19"/>
      <c r="I13669" s="100"/>
      <c r="M13669" s="100"/>
      <c r="Q13669" s="99"/>
      <c r="R13669" s="340"/>
      <c r="S13669" s="119"/>
      <c r="T13669" s="123"/>
      <c r="U13669" s="119"/>
      <c r="V13669" s="99"/>
      <c r="W13669" s="127"/>
      <c r="X13669" s="99"/>
      <c r="Y13669" s="127"/>
    </row>
    <row r="13670" spans="3:25" ht="19" hidden="1">
      <c r="C13670" s="933"/>
      <c r="D13670" s="933"/>
      <c r="E13670" s="19"/>
      <c r="I13670" s="100"/>
      <c r="M13670" s="100"/>
      <c r="Q13670" s="99"/>
      <c r="R13670" s="340"/>
      <c r="S13670" s="119"/>
      <c r="T13670" s="123"/>
      <c r="U13670" s="119"/>
      <c r="V13670" s="99"/>
      <c r="W13670" s="127"/>
      <c r="X13670" s="99"/>
      <c r="Y13670" s="127"/>
    </row>
    <row r="13671" spans="3:25" ht="19" hidden="1">
      <c r="C13671" s="933"/>
      <c r="D13671" s="933"/>
      <c r="E13671" s="19"/>
      <c r="I13671" s="100"/>
      <c r="M13671" s="100"/>
      <c r="Q13671" s="99"/>
      <c r="R13671" s="340"/>
      <c r="S13671" s="119"/>
      <c r="T13671" s="123"/>
      <c r="U13671" s="119"/>
      <c r="V13671" s="99"/>
      <c r="W13671" s="127"/>
      <c r="X13671" s="99"/>
      <c r="Y13671" s="127"/>
    </row>
    <row r="13672" spans="3:25" ht="19" hidden="1">
      <c r="C13672" s="933"/>
      <c r="D13672" s="933"/>
      <c r="E13672" s="19"/>
      <c r="I13672" s="100"/>
      <c r="M13672" s="100"/>
      <c r="Q13672" s="99"/>
      <c r="R13672" s="340"/>
      <c r="S13672" s="119"/>
      <c r="T13672" s="123"/>
      <c r="U13672" s="119"/>
      <c r="V13672" s="99"/>
      <c r="W13672" s="127"/>
      <c r="X13672" s="99"/>
      <c r="Y13672" s="127"/>
    </row>
    <row r="13673" spans="3:25" ht="19" hidden="1">
      <c r="C13673" s="933"/>
      <c r="D13673" s="933"/>
      <c r="E13673" s="19"/>
      <c r="I13673" s="100"/>
      <c r="M13673" s="100"/>
      <c r="Q13673" s="99"/>
      <c r="R13673" s="340"/>
      <c r="S13673" s="119"/>
      <c r="T13673" s="123"/>
      <c r="U13673" s="119"/>
      <c r="V13673" s="99"/>
      <c r="W13673" s="127"/>
      <c r="X13673" s="99"/>
      <c r="Y13673" s="127"/>
    </row>
    <row r="13674" spans="3:25" ht="19" hidden="1">
      <c r="C13674" s="933"/>
      <c r="D13674" s="933"/>
      <c r="E13674" s="19"/>
      <c r="I13674" s="100"/>
      <c r="M13674" s="100"/>
      <c r="Q13674" s="99"/>
      <c r="R13674" s="340"/>
      <c r="S13674" s="119"/>
      <c r="T13674" s="123"/>
      <c r="U13674" s="119"/>
      <c r="V13674" s="99"/>
      <c r="W13674" s="127"/>
      <c r="X13674" s="99"/>
      <c r="Y13674" s="127"/>
    </row>
    <row r="13675" spans="3:25" ht="19" hidden="1">
      <c r="C13675" s="933"/>
      <c r="D13675" s="933"/>
      <c r="E13675" s="19"/>
      <c r="I13675" s="100"/>
      <c r="M13675" s="100"/>
      <c r="Q13675" s="99"/>
      <c r="R13675" s="340"/>
      <c r="S13675" s="119"/>
      <c r="T13675" s="123"/>
      <c r="U13675" s="119"/>
      <c r="V13675" s="99"/>
      <c r="W13675" s="127"/>
      <c r="X13675" s="99"/>
      <c r="Y13675" s="127"/>
    </row>
    <row r="13676" spans="3:25" ht="19" hidden="1">
      <c r="C13676" s="933"/>
      <c r="D13676" s="933"/>
      <c r="E13676" s="19"/>
      <c r="I13676" s="100"/>
      <c r="M13676" s="100"/>
      <c r="Q13676" s="99"/>
      <c r="R13676" s="340"/>
      <c r="S13676" s="119"/>
      <c r="T13676" s="123"/>
      <c r="U13676" s="119"/>
      <c r="V13676" s="99"/>
      <c r="W13676" s="127"/>
      <c r="X13676" s="99"/>
      <c r="Y13676" s="127"/>
    </row>
    <row r="13677" spans="3:25" ht="19" hidden="1">
      <c r="C13677" s="933"/>
      <c r="D13677" s="933"/>
      <c r="E13677" s="19"/>
      <c r="I13677" s="100"/>
      <c r="M13677" s="100"/>
      <c r="Q13677" s="99"/>
      <c r="R13677" s="340"/>
      <c r="S13677" s="119"/>
      <c r="T13677" s="123"/>
      <c r="U13677" s="119"/>
      <c r="V13677" s="99"/>
      <c r="W13677" s="127"/>
      <c r="X13677" s="99"/>
      <c r="Y13677" s="127"/>
    </row>
    <row r="13678" spans="3:25" ht="19" hidden="1">
      <c r="C13678" s="933"/>
      <c r="D13678" s="933"/>
      <c r="E13678" s="19"/>
      <c r="I13678" s="100"/>
      <c r="M13678" s="100"/>
      <c r="Q13678" s="99"/>
      <c r="R13678" s="340"/>
      <c r="S13678" s="119"/>
      <c r="T13678" s="123"/>
      <c r="U13678" s="119"/>
      <c r="V13678" s="99"/>
      <c r="W13678" s="127"/>
      <c r="X13678" s="99"/>
      <c r="Y13678" s="127"/>
    </row>
    <row r="13679" spans="3:25" ht="19" hidden="1">
      <c r="C13679" s="933"/>
      <c r="D13679" s="933"/>
      <c r="E13679" s="19"/>
      <c r="I13679" s="100"/>
      <c r="M13679" s="100"/>
      <c r="Q13679" s="99"/>
      <c r="R13679" s="340"/>
      <c r="S13679" s="119"/>
      <c r="T13679" s="123"/>
      <c r="U13679" s="119"/>
      <c r="V13679" s="99"/>
      <c r="W13679" s="127"/>
      <c r="X13679" s="99"/>
      <c r="Y13679" s="127"/>
    </row>
    <row r="13680" spans="3:25" ht="19" hidden="1">
      <c r="C13680" s="933"/>
      <c r="D13680" s="933"/>
      <c r="E13680" s="19"/>
      <c r="I13680" s="100"/>
      <c r="M13680" s="100"/>
      <c r="Q13680" s="99"/>
      <c r="R13680" s="340"/>
      <c r="S13680" s="119"/>
      <c r="T13680" s="123"/>
      <c r="U13680" s="119"/>
      <c r="V13680" s="99"/>
      <c r="W13680" s="127"/>
      <c r="X13680" s="99"/>
      <c r="Y13680" s="127"/>
    </row>
    <row r="13681" spans="3:25" ht="19" hidden="1">
      <c r="C13681" s="933"/>
      <c r="D13681" s="933"/>
      <c r="E13681" s="19"/>
      <c r="I13681" s="100"/>
      <c r="M13681" s="100"/>
      <c r="Q13681" s="99"/>
      <c r="R13681" s="340"/>
      <c r="S13681" s="119"/>
      <c r="T13681" s="123"/>
      <c r="U13681" s="119"/>
      <c r="V13681" s="99"/>
      <c r="W13681" s="127"/>
      <c r="X13681" s="99"/>
      <c r="Y13681" s="127"/>
    </row>
    <row r="13682" spans="3:25" ht="19" hidden="1">
      <c r="C13682" s="933"/>
      <c r="D13682" s="933"/>
      <c r="E13682" s="19"/>
      <c r="I13682" s="100"/>
      <c r="M13682" s="100"/>
      <c r="Q13682" s="99"/>
      <c r="R13682" s="340"/>
      <c r="S13682" s="119"/>
      <c r="T13682" s="123"/>
      <c r="U13682" s="119"/>
      <c r="V13682" s="99"/>
      <c r="W13682" s="127"/>
      <c r="X13682" s="99"/>
      <c r="Y13682" s="127"/>
    </row>
    <row r="13683" spans="3:25" ht="19" hidden="1">
      <c r="C13683" s="933"/>
      <c r="D13683" s="933"/>
      <c r="E13683" s="19"/>
      <c r="I13683" s="100"/>
      <c r="M13683" s="100"/>
      <c r="Q13683" s="99"/>
      <c r="R13683" s="340"/>
      <c r="S13683" s="119"/>
      <c r="T13683" s="123"/>
      <c r="U13683" s="119"/>
      <c r="V13683" s="99"/>
      <c r="W13683" s="127"/>
      <c r="X13683" s="99"/>
      <c r="Y13683" s="127"/>
    </row>
    <row r="13684" spans="3:25" ht="19" hidden="1">
      <c r="C13684" s="933"/>
      <c r="D13684" s="933"/>
      <c r="E13684" s="19"/>
      <c r="I13684" s="100"/>
      <c r="M13684" s="100"/>
      <c r="Q13684" s="99"/>
      <c r="R13684" s="340"/>
      <c r="S13684" s="119"/>
      <c r="T13684" s="123"/>
      <c r="U13684" s="119"/>
      <c r="V13684" s="99"/>
      <c r="W13684" s="127"/>
      <c r="X13684" s="99"/>
      <c r="Y13684" s="127"/>
    </row>
    <row r="13685" spans="3:25" ht="19" hidden="1">
      <c r="C13685" s="933"/>
      <c r="D13685" s="933"/>
      <c r="E13685" s="19"/>
      <c r="I13685" s="100"/>
      <c r="M13685" s="100"/>
      <c r="Q13685" s="99"/>
      <c r="R13685" s="340"/>
      <c r="S13685" s="119"/>
      <c r="T13685" s="123"/>
      <c r="U13685" s="119"/>
      <c r="V13685" s="99"/>
      <c r="W13685" s="127"/>
      <c r="X13685" s="99"/>
      <c r="Y13685" s="127"/>
    </row>
    <row r="13686" spans="3:25" ht="19" hidden="1">
      <c r="C13686" s="933"/>
      <c r="D13686" s="933"/>
      <c r="E13686" s="19"/>
      <c r="I13686" s="100"/>
      <c r="M13686" s="100"/>
      <c r="Q13686" s="99"/>
      <c r="R13686" s="340"/>
      <c r="S13686" s="119"/>
      <c r="T13686" s="123"/>
      <c r="U13686" s="119"/>
      <c r="V13686" s="99"/>
      <c r="W13686" s="127"/>
      <c r="X13686" s="99"/>
      <c r="Y13686" s="127"/>
    </row>
    <row r="13687" spans="3:25" ht="19" hidden="1">
      <c r="C13687" s="933"/>
      <c r="D13687" s="933"/>
      <c r="E13687" s="19"/>
      <c r="I13687" s="100"/>
      <c r="M13687" s="100"/>
      <c r="Q13687" s="99"/>
      <c r="R13687" s="340"/>
      <c r="S13687" s="119"/>
      <c r="T13687" s="123"/>
      <c r="U13687" s="119"/>
      <c r="V13687" s="99"/>
      <c r="W13687" s="127"/>
      <c r="X13687" s="99"/>
      <c r="Y13687" s="127"/>
    </row>
    <row r="13688" spans="3:25" ht="19" hidden="1">
      <c r="C13688" s="933"/>
      <c r="D13688" s="933"/>
      <c r="E13688" s="19"/>
      <c r="I13688" s="100"/>
      <c r="M13688" s="100"/>
      <c r="Q13688" s="99"/>
      <c r="R13688" s="340"/>
      <c r="S13688" s="119"/>
      <c r="T13688" s="123"/>
      <c r="U13688" s="119"/>
      <c r="V13688" s="99"/>
      <c r="W13688" s="127"/>
      <c r="X13688" s="99"/>
      <c r="Y13688" s="127"/>
    </row>
    <row r="13689" spans="3:25" ht="19" hidden="1">
      <c r="C13689" s="933"/>
      <c r="D13689" s="933"/>
      <c r="E13689" s="19"/>
      <c r="I13689" s="100"/>
      <c r="M13689" s="100"/>
      <c r="Q13689" s="99"/>
      <c r="R13689" s="340"/>
      <c r="S13689" s="119"/>
      <c r="T13689" s="123"/>
      <c r="U13689" s="119"/>
      <c r="V13689" s="99"/>
      <c r="W13689" s="127"/>
      <c r="X13689" s="99"/>
      <c r="Y13689" s="127"/>
    </row>
    <row r="13690" spans="3:25" ht="19" hidden="1">
      <c r="C13690" s="933"/>
      <c r="D13690" s="933"/>
      <c r="E13690" s="19"/>
      <c r="I13690" s="100"/>
      <c r="M13690" s="100"/>
      <c r="Q13690" s="99"/>
      <c r="R13690" s="340"/>
      <c r="S13690" s="119"/>
      <c r="T13690" s="123"/>
      <c r="U13690" s="119"/>
      <c r="V13690" s="99"/>
      <c r="W13690" s="127"/>
      <c r="X13690" s="99"/>
      <c r="Y13690" s="127"/>
    </row>
    <row r="13691" spans="3:25" ht="19" hidden="1">
      <c r="C13691" s="933"/>
      <c r="D13691" s="933"/>
      <c r="E13691" s="19"/>
      <c r="I13691" s="100"/>
      <c r="M13691" s="100"/>
      <c r="Q13691" s="99"/>
      <c r="R13691" s="340"/>
      <c r="S13691" s="119"/>
      <c r="T13691" s="123"/>
      <c r="U13691" s="119"/>
      <c r="V13691" s="99"/>
      <c r="W13691" s="127"/>
      <c r="X13691" s="99"/>
      <c r="Y13691" s="127"/>
    </row>
    <row r="13692" spans="3:25" ht="19" hidden="1">
      <c r="C13692" s="933"/>
      <c r="D13692" s="933"/>
      <c r="E13692" s="19"/>
      <c r="I13692" s="100"/>
      <c r="M13692" s="100"/>
      <c r="Q13692" s="99"/>
      <c r="R13692" s="340"/>
      <c r="S13692" s="119"/>
      <c r="T13692" s="123"/>
      <c r="U13692" s="119"/>
      <c r="V13692" s="99"/>
      <c r="W13692" s="127"/>
      <c r="X13692" s="99"/>
      <c r="Y13692" s="127"/>
    </row>
    <row r="13693" spans="3:25" ht="19" hidden="1">
      <c r="C13693" s="933"/>
      <c r="D13693" s="933"/>
      <c r="E13693" s="19"/>
      <c r="I13693" s="100"/>
      <c r="M13693" s="100"/>
      <c r="Q13693" s="99"/>
      <c r="R13693" s="340"/>
      <c r="S13693" s="119"/>
      <c r="T13693" s="123"/>
      <c r="U13693" s="119"/>
      <c r="V13693" s="99"/>
      <c r="W13693" s="127"/>
      <c r="X13693" s="99"/>
      <c r="Y13693" s="127"/>
    </row>
    <row r="13694" spans="3:25" ht="19" hidden="1">
      <c r="C13694" s="933"/>
      <c r="D13694" s="933"/>
      <c r="E13694" s="19"/>
      <c r="I13694" s="100"/>
      <c r="M13694" s="100"/>
      <c r="Q13694" s="99"/>
      <c r="R13694" s="340"/>
      <c r="S13694" s="119"/>
      <c r="T13694" s="123"/>
      <c r="U13694" s="119"/>
      <c r="V13694" s="99"/>
      <c r="W13694" s="127"/>
      <c r="X13694" s="99"/>
      <c r="Y13694" s="127"/>
    </row>
    <row r="13695" spans="3:25" ht="19" hidden="1">
      <c r="C13695" s="933"/>
      <c r="D13695" s="933"/>
      <c r="E13695" s="19"/>
      <c r="I13695" s="100"/>
      <c r="M13695" s="100"/>
      <c r="Q13695" s="99"/>
      <c r="R13695" s="340"/>
      <c r="S13695" s="119"/>
      <c r="T13695" s="123"/>
      <c r="U13695" s="119"/>
      <c r="V13695" s="99"/>
      <c r="W13695" s="127"/>
      <c r="X13695" s="99"/>
      <c r="Y13695" s="127"/>
    </row>
    <row r="13696" spans="3:25" ht="19" hidden="1">
      <c r="C13696" s="933"/>
      <c r="D13696" s="933"/>
      <c r="E13696" s="19"/>
      <c r="I13696" s="100"/>
      <c r="M13696" s="100"/>
      <c r="Q13696" s="99"/>
      <c r="R13696" s="340"/>
      <c r="S13696" s="119"/>
      <c r="T13696" s="123"/>
      <c r="U13696" s="119"/>
      <c r="V13696" s="99"/>
      <c r="W13696" s="127"/>
      <c r="X13696" s="99"/>
      <c r="Y13696" s="127"/>
    </row>
    <row r="13697" spans="3:25" ht="19" hidden="1">
      <c r="C13697" s="933"/>
      <c r="D13697" s="933"/>
      <c r="E13697" s="19"/>
      <c r="I13697" s="100"/>
      <c r="M13697" s="100"/>
      <c r="Q13697" s="99"/>
      <c r="R13697" s="340"/>
      <c r="S13697" s="119"/>
      <c r="T13697" s="123"/>
      <c r="U13697" s="119"/>
      <c r="V13697" s="99"/>
      <c r="W13697" s="127"/>
      <c r="X13697" s="99"/>
      <c r="Y13697" s="127"/>
    </row>
    <row r="13698" spans="3:25" ht="19" hidden="1">
      <c r="C13698" s="933"/>
      <c r="D13698" s="933"/>
      <c r="E13698" s="19"/>
      <c r="I13698" s="100"/>
      <c r="M13698" s="100"/>
      <c r="Q13698" s="99"/>
      <c r="R13698" s="340"/>
      <c r="S13698" s="119"/>
      <c r="T13698" s="123"/>
      <c r="U13698" s="119"/>
      <c r="V13698" s="99"/>
      <c r="W13698" s="127"/>
      <c r="X13698" s="99"/>
      <c r="Y13698" s="127"/>
    </row>
    <row r="13699" spans="3:25" ht="19" hidden="1">
      <c r="C13699" s="933"/>
      <c r="D13699" s="933"/>
      <c r="E13699" s="19"/>
      <c r="I13699" s="100"/>
      <c r="M13699" s="100"/>
      <c r="Q13699" s="99"/>
      <c r="R13699" s="340"/>
      <c r="S13699" s="119"/>
      <c r="T13699" s="123"/>
      <c r="U13699" s="119"/>
      <c r="V13699" s="99"/>
      <c r="W13699" s="127"/>
      <c r="X13699" s="99"/>
      <c r="Y13699" s="127"/>
    </row>
    <row r="13700" spans="3:25" ht="19" hidden="1">
      <c r="C13700" s="933"/>
      <c r="D13700" s="933"/>
      <c r="E13700" s="19"/>
      <c r="I13700" s="100"/>
      <c r="M13700" s="100"/>
      <c r="Q13700" s="99"/>
      <c r="R13700" s="340"/>
      <c r="S13700" s="119"/>
      <c r="T13700" s="123"/>
      <c r="U13700" s="119"/>
      <c r="V13700" s="99"/>
      <c r="W13700" s="127"/>
      <c r="X13700" s="99"/>
      <c r="Y13700" s="127"/>
    </row>
    <row r="13701" spans="3:25" ht="19" hidden="1">
      <c r="C13701" s="933"/>
      <c r="D13701" s="933"/>
      <c r="E13701" s="19"/>
      <c r="I13701" s="100"/>
      <c r="M13701" s="100"/>
      <c r="Q13701" s="99"/>
      <c r="R13701" s="340"/>
      <c r="S13701" s="119"/>
      <c r="T13701" s="123"/>
      <c r="U13701" s="119"/>
      <c r="V13701" s="99"/>
      <c r="W13701" s="127"/>
      <c r="X13701" s="99"/>
      <c r="Y13701" s="127"/>
    </row>
    <row r="13702" spans="3:25" ht="19" hidden="1">
      <c r="C13702" s="933"/>
      <c r="D13702" s="933"/>
      <c r="E13702" s="19"/>
      <c r="I13702" s="100"/>
      <c r="M13702" s="100"/>
      <c r="Q13702" s="99"/>
      <c r="R13702" s="340"/>
      <c r="S13702" s="119"/>
      <c r="T13702" s="123"/>
      <c r="U13702" s="119"/>
      <c r="V13702" s="99"/>
      <c r="W13702" s="127"/>
      <c r="X13702" s="99"/>
      <c r="Y13702" s="127"/>
    </row>
    <row r="13703" spans="3:25" ht="19" hidden="1">
      <c r="C13703" s="933"/>
      <c r="D13703" s="933"/>
      <c r="E13703" s="19"/>
      <c r="I13703" s="100"/>
      <c r="M13703" s="100"/>
      <c r="Q13703" s="99"/>
      <c r="R13703" s="340"/>
      <c r="S13703" s="119"/>
      <c r="T13703" s="123"/>
      <c r="U13703" s="119"/>
      <c r="V13703" s="99"/>
      <c r="W13703" s="127"/>
      <c r="X13703" s="99"/>
      <c r="Y13703" s="127"/>
    </row>
    <row r="13704" spans="3:25" ht="19" hidden="1">
      <c r="C13704" s="933"/>
      <c r="D13704" s="933"/>
      <c r="E13704" s="19"/>
      <c r="I13704" s="100"/>
      <c r="M13704" s="100"/>
      <c r="Q13704" s="99"/>
      <c r="R13704" s="340"/>
      <c r="S13704" s="119"/>
      <c r="T13704" s="123"/>
      <c r="U13704" s="119"/>
      <c r="V13704" s="99"/>
      <c r="W13704" s="127"/>
      <c r="X13704" s="99"/>
      <c r="Y13704" s="127"/>
    </row>
    <row r="13705" spans="3:25" ht="19" hidden="1">
      <c r="C13705" s="933"/>
      <c r="D13705" s="933"/>
      <c r="E13705" s="19"/>
      <c r="I13705" s="100"/>
      <c r="M13705" s="100"/>
      <c r="Q13705" s="99"/>
      <c r="R13705" s="340"/>
      <c r="S13705" s="119"/>
      <c r="T13705" s="123"/>
      <c r="U13705" s="119"/>
      <c r="V13705" s="99"/>
      <c r="W13705" s="127"/>
      <c r="X13705" s="99"/>
      <c r="Y13705" s="127"/>
    </row>
    <row r="13706" spans="3:25" ht="19" hidden="1">
      <c r="C13706" s="933"/>
      <c r="D13706" s="933"/>
      <c r="E13706" s="19"/>
      <c r="I13706" s="100"/>
      <c r="M13706" s="100"/>
      <c r="Q13706" s="99"/>
      <c r="R13706" s="340"/>
      <c r="S13706" s="119"/>
      <c r="T13706" s="123"/>
      <c r="U13706" s="119"/>
      <c r="V13706" s="99"/>
      <c r="W13706" s="127"/>
      <c r="X13706" s="99"/>
      <c r="Y13706" s="127"/>
    </row>
    <row r="13707" spans="3:25" ht="19" hidden="1">
      <c r="C13707" s="933"/>
      <c r="D13707" s="933"/>
      <c r="E13707" s="19"/>
      <c r="I13707" s="100"/>
      <c r="M13707" s="100"/>
      <c r="Q13707" s="99"/>
      <c r="R13707" s="340"/>
      <c r="S13707" s="119"/>
      <c r="T13707" s="123"/>
      <c r="U13707" s="119"/>
      <c r="V13707" s="99"/>
      <c r="W13707" s="127"/>
      <c r="X13707" s="99"/>
      <c r="Y13707" s="127"/>
    </row>
    <row r="13708" spans="3:25" ht="19" hidden="1">
      <c r="C13708" s="933"/>
      <c r="D13708" s="933"/>
      <c r="E13708" s="19"/>
      <c r="I13708" s="100"/>
      <c r="M13708" s="100"/>
      <c r="Q13708" s="99"/>
      <c r="R13708" s="340"/>
      <c r="S13708" s="119"/>
      <c r="T13708" s="123"/>
      <c r="U13708" s="119"/>
      <c r="V13708" s="99"/>
      <c r="W13708" s="127"/>
      <c r="X13708" s="99"/>
      <c r="Y13708" s="127"/>
    </row>
    <row r="13709" spans="3:25" ht="19" hidden="1">
      <c r="C13709" s="933"/>
      <c r="D13709" s="933"/>
      <c r="E13709" s="19"/>
      <c r="I13709" s="100"/>
      <c r="M13709" s="100"/>
      <c r="Q13709" s="99"/>
      <c r="R13709" s="340"/>
      <c r="S13709" s="119"/>
      <c r="T13709" s="123"/>
      <c r="U13709" s="119"/>
      <c r="V13709" s="99"/>
      <c r="W13709" s="127"/>
      <c r="X13709" s="99"/>
      <c r="Y13709" s="127"/>
    </row>
    <row r="13710" spans="3:25" ht="19" hidden="1">
      <c r="C13710" s="933"/>
      <c r="D13710" s="933"/>
      <c r="E13710" s="19"/>
      <c r="I13710" s="100"/>
      <c r="M13710" s="100"/>
      <c r="Q13710" s="99"/>
      <c r="R13710" s="340"/>
      <c r="S13710" s="119"/>
      <c r="T13710" s="123"/>
      <c r="U13710" s="119"/>
      <c r="V13710" s="99"/>
      <c r="W13710" s="127"/>
      <c r="X13710" s="99"/>
      <c r="Y13710" s="127"/>
    </row>
    <row r="13711" spans="3:25" ht="19" hidden="1">
      <c r="C13711" s="933"/>
      <c r="D13711" s="933"/>
      <c r="E13711" s="19"/>
      <c r="I13711" s="100"/>
      <c r="M13711" s="100"/>
      <c r="Q13711" s="99"/>
      <c r="R13711" s="340"/>
      <c r="S13711" s="119"/>
      <c r="T13711" s="123"/>
      <c r="U13711" s="119"/>
      <c r="V13711" s="99"/>
      <c r="W13711" s="127"/>
      <c r="X13711" s="99"/>
      <c r="Y13711" s="127"/>
    </row>
    <row r="13712" spans="3:25" ht="19" hidden="1">
      <c r="C13712" s="933"/>
      <c r="D13712" s="933"/>
      <c r="E13712" s="19"/>
      <c r="I13712" s="100"/>
      <c r="M13712" s="100"/>
      <c r="Q13712" s="99"/>
      <c r="R13712" s="340"/>
      <c r="S13712" s="119"/>
      <c r="T13712" s="123"/>
      <c r="U13712" s="119"/>
      <c r="V13712" s="99"/>
      <c r="W13712" s="127"/>
      <c r="X13712" s="99"/>
      <c r="Y13712" s="127"/>
    </row>
    <row r="13713" spans="3:25" ht="19" hidden="1">
      <c r="C13713" s="933"/>
      <c r="D13713" s="933"/>
      <c r="E13713" s="19"/>
      <c r="I13713" s="100"/>
      <c r="M13713" s="100"/>
      <c r="Q13713" s="99"/>
      <c r="R13713" s="340"/>
      <c r="S13713" s="119"/>
      <c r="T13713" s="123"/>
      <c r="U13713" s="119"/>
      <c r="V13713" s="99"/>
      <c r="W13713" s="127"/>
      <c r="X13713" s="99"/>
      <c r="Y13713" s="127"/>
    </row>
    <row r="13714" spans="3:25" ht="19" hidden="1">
      <c r="C13714" s="933"/>
      <c r="D13714" s="933"/>
      <c r="E13714" s="19"/>
      <c r="I13714" s="100"/>
      <c r="M13714" s="100"/>
      <c r="Q13714" s="99"/>
      <c r="R13714" s="340"/>
      <c r="S13714" s="119"/>
      <c r="T13714" s="123"/>
      <c r="U13714" s="119"/>
      <c r="V13714" s="99"/>
      <c r="W13714" s="127"/>
      <c r="X13714" s="99"/>
      <c r="Y13714" s="127"/>
    </row>
    <row r="13715" spans="3:25" ht="19" hidden="1">
      <c r="C13715" s="933"/>
      <c r="D13715" s="933"/>
      <c r="E13715" s="19"/>
      <c r="I13715" s="100"/>
      <c r="M13715" s="100"/>
      <c r="Q13715" s="99"/>
      <c r="R13715" s="340"/>
      <c r="S13715" s="119"/>
      <c r="T13715" s="123"/>
      <c r="U13715" s="119"/>
      <c r="V13715" s="99"/>
      <c r="W13715" s="127"/>
      <c r="X13715" s="99"/>
      <c r="Y13715" s="127"/>
    </row>
    <row r="13716" spans="3:25" ht="19" hidden="1">
      <c r="C13716" s="933"/>
      <c r="D13716" s="933"/>
      <c r="E13716" s="19"/>
      <c r="I13716" s="100"/>
      <c r="M13716" s="100"/>
      <c r="Q13716" s="99"/>
      <c r="R13716" s="340"/>
      <c r="S13716" s="119"/>
      <c r="T13716" s="123"/>
      <c r="U13716" s="119"/>
      <c r="V13716" s="99"/>
      <c r="W13716" s="127"/>
      <c r="X13716" s="99"/>
      <c r="Y13716" s="127"/>
    </row>
    <row r="13717" spans="3:25" ht="19" hidden="1">
      <c r="C13717" s="933"/>
      <c r="D13717" s="933"/>
      <c r="E13717" s="19"/>
      <c r="I13717" s="100"/>
      <c r="M13717" s="100"/>
      <c r="Q13717" s="99"/>
      <c r="R13717" s="340"/>
      <c r="S13717" s="119"/>
      <c r="T13717" s="123"/>
      <c r="U13717" s="119"/>
      <c r="V13717" s="99"/>
      <c r="W13717" s="127"/>
      <c r="X13717" s="99"/>
      <c r="Y13717" s="127"/>
    </row>
    <row r="13718" spans="3:25" ht="19" hidden="1">
      <c r="C13718" s="933"/>
      <c r="D13718" s="933"/>
      <c r="E13718" s="19"/>
      <c r="I13718" s="100"/>
      <c r="M13718" s="100"/>
      <c r="Q13718" s="99"/>
      <c r="R13718" s="340"/>
      <c r="S13718" s="119"/>
      <c r="T13718" s="123"/>
      <c r="U13718" s="119"/>
      <c r="V13718" s="99"/>
      <c r="W13718" s="127"/>
      <c r="X13718" s="99"/>
      <c r="Y13718" s="127"/>
    </row>
    <row r="13719" spans="3:25" ht="19" hidden="1">
      <c r="C13719" s="933"/>
      <c r="D13719" s="933"/>
      <c r="E13719" s="19"/>
      <c r="I13719" s="100"/>
      <c r="M13719" s="100"/>
      <c r="Q13719" s="99"/>
      <c r="R13719" s="340"/>
      <c r="S13719" s="119"/>
      <c r="T13719" s="123"/>
      <c r="U13719" s="119"/>
      <c r="V13719" s="99"/>
      <c r="W13719" s="127"/>
      <c r="X13719" s="99"/>
      <c r="Y13719" s="127"/>
    </row>
    <row r="13720" spans="3:25" ht="19" hidden="1">
      <c r="C13720" s="933"/>
      <c r="D13720" s="933"/>
      <c r="E13720" s="19"/>
      <c r="I13720" s="100"/>
      <c r="M13720" s="100"/>
      <c r="Q13720" s="99"/>
      <c r="R13720" s="340"/>
      <c r="S13720" s="119"/>
      <c r="T13720" s="123"/>
      <c r="U13720" s="119"/>
      <c r="V13720" s="99"/>
      <c r="W13720" s="127"/>
      <c r="X13720" s="99"/>
      <c r="Y13720" s="127"/>
    </row>
    <row r="13721" spans="3:25" ht="19" hidden="1">
      <c r="C13721" s="933"/>
      <c r="D13721" s="933"/>
      <c r="E13721" s="19"/>
      <c r="I13721" s="100"/>
      <c r="M13721" s="100"/>
      <c r="Q13721" s="99"/>
      <c r="R13721" s="340"/>
      <c r="S13721" s="119"/>
      <c r="T13721" s="123"/>
      <c r="U13721" s="119"/>
      <c r="V13721" s="99"/>
      <c r="W13721" s="127"/>
      <c r="X13721" s="99"/>
      <c r="Y13721" s="127"/>
    </row>
    <row r="13722" spans="3:25" ht="19" hidden="1">
      <c r="C13722" s="933"/>
      <c r="D13722" s="933"/>
      <c r="E13722" s="19"/>
      <c r="I13722" s="100"/>
      <c r="M13722" s="100"/>
      <c r="Q13722" s="99"/>
      <c r="R13722" s="340"/>
      <c r="S13722" s="119"/>
      <c r="T13722" s="123"/>
      <c r="U13722" s="119"/>
      <c r="V13722" s="99"/>
      <c r="W13722" s="127"/>
      <c r="X13722" s="99"/>
      <c r="Y13722" s="127"/>
    </row>
    <row r="13723" spans="3:25" ht="19" hidden="1">
      <c r="C13723" s="933"/>
      <c r="D13723" s="933"/>
      <c r="E13723" s="19"/>
      <c r="I13723" s="100"/>
      <c r="M13723" s="100"/>
      <c r="Q13723" s="99"/>
      <c r="R13723" s="340"/>
      <c r="S13723" s="119"/>
      <c r="T13723" s="123"/>
      <c r="U13723" s="119"/>
      <c r="V13723" s="99"/>
      <c r="W13723" s="127"/>
      <c r="X13723" s="99"/>
      <c r="Y13723" s="127"/>
    </row>
    <row r="13724" spans="3:25" ht="19" hidden="1">
      <c r="C13724" s="933"/>
      <c r="D13724" s="933"/>
      <c r="E13724" s="19"/>
      <c r="I13724" s="100"/>
      <c r="M13724" s="100"/>
      <c r="Q13724" s="99"/>
      <c r="R13724" s="340"/>
      <c r="S13724" s="119"/>
      <c r="T13724" s="123"/>
      <c r="U13724" s="119"/>
      <c r="V13724" s="99"/>
      <c r="W13724" s="127"/>
      <c r="X13724" s="99"/>
      <c r="Y13724" s="127"/>
    </row>
    <row r="13725" spans="3:25" ht="19" hidden="1">
      <c r="C13725" s="933"/>
      <c r="D13725" s="933"/>
      <c r="E13725" s="19"/>
      <c r="I13725" s="100"/>
      <c r="M13725" s="100"/>
      <c r="Q13725" s="99"/>
      <c r="R13725" s="340"/>
      <c r="S13725" s="119"/>
      <c r="T13725" s="123"/>
      <c r="U13725" s="119"/>
      <c r="V13725" s="99"/>
      <c r="W13725" s="127"/>
      <c r="X13725" s="99"/>
      <c r="Y13725" s="127"/>
    </row>
    <row r="13726" spans="3:25" ht="19" hidden="1">
      <c r="C13726" s="933"/>
      <c r="D13726" s="933"/>
      <c r="E13726" s="19"/>
      <c r="I13726" s="100"/>
      <c r="M13726" s="100"/>
      <c r="Q13726" s="99"/>
      <c r="R13726" s="340"/>
      <c r="S13726" s="119"/>
      <c r="T13726" s="123"/>
      <c r="U13726" s="119"/>
      <c r="V13726" s="99"/>
      <c r="W13726" s="127"/>
      <c r="X13726" s="99"/>
      <c r="Y13726" s="127"/>
    </row>
    <row r="13727" spans="3:25" ht="19" hidden="1">
      <c r="C13727" s="933"/>
      <c r="D13727" s="933"/>
      <c r="E13727" s="19"/>
      <c r="I13727" s="100"/>
      <c r="M13727" s="100"/>
      <c r="Q13727" s="99"/>
      <c r="R13727" s="340"/>
      <c r="S13727" s="119"/>
      <c r="T13727" s="123"/>
      <c r="U13727" s="119"/>
      <c r="V13727" s="99"/>
      <c r="W13727" s="127"/>
      <c r="X13727" s="99"/>
      <c r="Y13727" s="127"/>
    </row>
    <row r="13728" spans="3:25" ht="19" hidden="1">
      <c r="C13728" s="933"/>
      <c r="D13728" s="933"/>
      <c r="E13728" s="19"/>
      <c r="I13728" s="100"/>
      <c r="M13728" s="100"/>
      <c r="Q13728" s="99"/>
      <c r="R13728" s="340"/>
      <c r="S13728" s="119"/>
      <c r="T13728" s="123"/>
      <c r="U13728" s="119"/>
      <c r="V13728" s="99"/>
      <c r="W13728" s="127"/>
      <c r="X13728" s="99"/>
      <c r="Y13728" s="127"/>
    </row>
    <row r="13729" spans="3:25" ht="19" hidden="1">
      <c r="C13729" s="933"/>
      <c r="D13729" s="933"/>
      <c r="E13729" s="19"/>
      <c r="I13729" s="100"/>
      <c r="M13729" s="100"/>
      <c r="Q13729" s="99"/>
      <c r="R13729" s="340"/>
      <c r="S13729" s="119"/>
      <c r="T13729" s="123"/>
      <c r="U13729" s="119"/>
      <c r="V13729" s="99"/>
      <c r="W13729" s="127"/>
      <c r="X13729" s="99"/>
      <c r="Y13729" s="127"/>
    </row>
    <row r="13730" spans="3:25" ht="19" hidden="1">
      <c r="C13730" s="933"/>
      <c r="D13730" s="933"/>
      <c r="E13730" s="19"/>
      <c r="I13730" s="100"/>
      <c r="M13730" s="100"/>
      <c r="Q13730" s="99"/>
      <c r="R13730" s="340"/>
      <c r="S13730" s="119"/>
      <c r="T13730" s="123"/>
      <c r="U13730" s="119"/>
      <c r="V13730" s="99"/>
      <c r="W13730" s="127"/>
      <c r="X13730" s="99"/>
      <c r="Y13730" s="127"/>
    </row>
    <row r="13731" spans="3:25" ht="19" hidden="1">
      <c r="C13731" s="933"/>
      <c r="D13731" s="933"/>
      <c r="E13731" s="19"/>
      <c r="I13731" s="100"/>
      <c r="M13731" s="100"/>
      <c r="Q13731" s="99"/>
      <c r="R13731" s="340"/>
      <c r="S13731" s="119"/>
      <c r="T13731" s="123"/>
      <c r="U13731" s="119"/>
      <c r="V13731" s="99"/>
      <c r="W13731" s="127"/>
      <c r="X13731" s="99"/>
      <c r="Y13731" s="127"/>
    </row>
    <row r="13732" spans="3:25" ht="19" hidden="1">
      <c r="C13732" s="933"/>
      <c r="D13732" s="933"/>
      <c r="E13732" s="19"/>
      <c r="I13732" s="100"/>
      <c r="M13732" s="100"/>
      <c r="Q13732" s="99"/>
      <c r="R13732" s="340"/>
      <c r="S13732" s="119"/>
      <c r="T13732" s="123"/>
      <c r="U13732" s="119"/>
      <c r="V13732" s="99"/>
      <c r="W13732" s="127"/>
      <c r="X13732" s="99"/>
      <c r="Y13732" s="127"/>
    </row>
    <row r="13733" spans="3:25" ht="19" hidden="1">
      <c r="C13733" s="933"/>
      <c r="D13733" s="933"/>
      <c r="E13733" s="19"/>
      <c r="I13733" s="100"/>
      <c r="M13733" s="100"/>
      <c r="Q13733" s="99"/>
      <c r="R13733" s="340"/>
      <c r="S13733" s="119"/>
      <c r="T13733" s="123"/>
      <c r="U13733" s="119"/>
      <c r="V13733" s="99"/>
      <c r="W13733" s="127"/>
      <c r="X13733" s="99"/>
      <c r="Y13733" s="127"/>
    </row>
    <row r="13734" spans="3:25" ht="19" hidden="1">
      <c r="C13734" s="933"/>
      <c r="D13734" s="933"/>
      <c r="E13734" s="19"/>
      <c r="I13734" s="100"/>
      <c r="M13734" s="100"/>
      <c r="Q13734" s="99"/>
      <c r="R13734" s="340"/>
      <c r="S13734" s="119"/>
      <c r="T13734" s="123"/>
      <c r="U13734" s="119"/>
      <c r="V13734" s="99"/>
      <c r="W13734" s="127"/>
      <c r="X13734" s="99"/>
      <c r="Y13734" s="127"/>
    </row>
    <row r="13735" spans="3:25" ht="19" hidden="1">
      <c r="C13735" s="933"/>
      <c r="D13735" s="933"/>
      <c r="E13735" s="19"/>
      <c r="I13735" s="100"/>
      <c r="M13735" s="100"/>
      <c r="Q13735" s="99"/>
      <c r="R13735" s="340"/>
      <c r="S13735" s="119"/>
      <c r="T13735" s="123"/>
      <c r="U13735" s="119"/>
      <c r="V13735" s="99"/>
      <c r="W13735" s="127"/>
      <c r="X13735" s="99"/>
      <c r="Y13735" s="127"/>
    </row>
    <row r="13736" spans="3:25" ht="19" hidden="1">
      <c r="C13736" s="933"/>
      <c r="D13736" s="933"/>
      <c r="E13736" s="19"/>
      <c r="I13736" s="100"/>
      <c r="M13736" s="100"/>
      <c r="Q13736" s="99"/>
      <c r="R13736" s="340"/>
      <c r="S13736" s="119"/>
      <c r="T13736" s="123"/>
      <c r="U13736" s="119"/>
      <c r="V13736" s="99"/>
      <c r="W13736" s="127"/>
      <c r="X13736" s="99"/>
      <c r="Y13736" s="127"/>
    </row>
    <row r="13737" spans="3:25" ht="19" hidden="1">
      <c r="C13737" s="933"/>
      <c r="D13737" s="933"/>
      <c r="E13737" s="19"/>
      <c r="I13737" s="100"/>
      <c r="M13737" s="100"/>
      <c r="Q13737" s="99"/>
      <c r="R13737" s="340"/>
      <c r="S13737" s="119"/>
      <c r="T13737" s="123"/>
      <c r="U13737" s="119"/>
      <c r="V13737" s="99"/>
      <c r="W13737" s="127"/>
      <c r="X13737" s="99"/>
      <c r="Y13737" s="127"/>
    </row>
    <row r="13738" spans="3:25" ht="19" hidden="1">
      <c r="C13738" s="933"/>
      <c r="D13738" s="933"/>
      <c r="E13738" s="19"/>
      <c r="I13738" s="100"/>
      <c r="M13738" s="100"/>
      <c r="Q13738" s="99"/>
      <c r="R13738" s="340"/>
      <c r="S13738" s="119"/>
      <c r="T13738" s="123"/>
      <c r="U13738" s="119"/>
      <c r="V13738" s="99"/>
      <c r="W13738" s="127"/>
      <c r="X13738" s="99"/>
      <c r="Y13738" s="127"/>
    </row>
    <row r="13739" spans="3:25" ht="19" hidden="1">
      <c r="C13739" s="933"/>
      <c r="D13739" s="933"/>
      <c r="E13739" s="19"/>
      <c r="I13739" s="100"/>
      <c r="M13739" s="100"/>
      <c r="Q13739" s="99"/>
      <c r="R13739" s="340"/>
      <c r="S13739" s="119"/>
      <c r="T13739" s="123"/>
      <c r="U13739" s="119"/>
      <c r="V13739" s="99"/>
      <c r="W13739" s="127"/>
      <c r="X13739" s="99"/>
      <c r="Y13739" s="127"/>
    </row>
    <row r="13740" spans="3:25" ht="19" hidden="1">
      <c r="C13740" s="933"/>
      <c r="D13740" s="933"/>
      <c r="E13740" s="19"/>
      <c r="I13740" s="100"/>
      <c r="M13740" s="100"/>
      <c r="Q13740" s="99"/>
      <c r="R13740" s="340"/>
      <c r="S13740" s="119"/>
      <c r="T13740" s="123"/>
      <c r="U13740" s="119"/>
      <c r="V13740" s="99"/>
      <c r="W13740" s="127"/>
      <c r="X13740" s="99"/>
      <c r="Y13740" s="127"/>
    </row>
    <row r="13741" spans="3:25" ht="19" hidden="1">
      <c r="C13741" s="933"/>
      <c r="D13741" s="933"/>
      <c r="E13741" s="19"/>
      <c r="I13741" s="100"/>
      <c r="M13741" s="100"/>
      <c r="Q13741" s="99"/>
      <c r="R13741" s="340"/>
      <c r="S13741" s="119"/>
      <c r="T13741" s="123"/>
      <c r="U13741" s="119"/>
      <c r="V13741" s="99"/>
      <c r="W13741" s="127"/>
      <c r="X13741" s="99"/>
      <c r="Y13741" s="127"/>
    </row>
    <row r="13742" spans="3:25" ht="19" hidden="1">
      <c r="C13742" s="933"/>
      <c r="D13742" s="933"/>
      <c r="E13742" s="19"/>
      <c r="I13742" s="100"/>
      <c r="M13742" s="100"/>
      <c r="Q13742" s="99"/>
      <c r="R13742" s="340"/>
      <c r="S13742" s="119"/>
      <c r="T13742" s="123"/>
      <c r="U13742" s="119"/>
      <c r="V13742" s="99"/>
      <c r="W13742" s="127"/>
      <c r="X13742" s="99"/>
      <c r="Y13742" s="127"/>
    </row>
    <row r="13743" spans="3:25" ht="19" hidden="1">
      <c r="C13743" s="933"/>
      <c r="D13743" s="933"/>
      <c r="E13743" s="19"/>
      <c r="I13743" s="100"/>
      <c r="M13743" s="100"/>
      <c r="Q13743" s="99"/>
      <c r="R13743" s="340"/>
      <c r="S13743" s="119"/>
      <c r="T13743" s="123"/>
      <c r="U13743" s="119"/>
      <c r="V13743" s="99"/>
      <c r="W13743" s="127"/>
      <c r="X13743" s="99"/>
      <c r="Y13743" s="127"/>
    </row>
    <row r="13744" spans="3:25" ht="19" hidden="1">
      <c r="C13744" s="933"/>
      <c r="D13744" s="933"/>
      <c r="E13744" s="19"/>
      <c r="I13744" s="100"/>
      <c r="M13744" s="100"/>
      <c r="Q13744" s="99"/>
      <c r="R13744" s="340"/>
      <c r="S13744" s="119"/>
      <c r="T13744" s="123"/>
      <c r="U13744" s="119"/>
      <c r="V13744" s="99"/>
      <c r="W13744" s="127"/>
      <c r="X13744" s="99"/>
      <c r="Y13744" s="127"/>
    </row>
    <row r="13745" spans="3:25" ht="19" hidden="1">
      <c r="C13745" s="933"/>
      <c r="D13745" s="933"/>
      <c r="E13745" s="19"/>
      <c r="I13745" s="100"/>
      <c r="M13745" s="100"/>
      <c r="Q13745" s="99"/>
      <c r="R13745" s="340"/>
      <c r="S13745" s="119"/>
      <c r="T13745" s="123"/>
      <c r="U13745" s="119"/>
      <c r="V13745" s="99"/>
      <c r="W13745" s="127"/>
      <c r="X13745" s="99"/>
      <c r="Y13745" s="127"/>
    </row>
    <row r="13746" spans="3:25" ht="19" hidden="1">
      <c r="C13746" s="933"/>
      <c r="D13746" s="933"/>
      <c r="E13746" s="19"/>
      <c r="I13746" s="100"/>
      <c r="M13746" s="100"/>
      <c r="Q13746" s="99"/>
      <c r="R13746" s="340"/>
      <c r="S13746" s="119"/>
      <c r="T13746" s="123"/>
      <c r="U13746" s="119"/>
      <c r="V13746" s="99"/>
      <c r="W13746" s="127"/>
      <c r="X13746" s="99"/>
      <c r="Y13746" s="127"/>
    </row>
    <row r="13747" spans="3:25" ht="19" hidden="1">
      <c r="C13747" s="933"/>
      <c r="D13747" s="933"/>
      <c r="E13747" s="19"/>
      <c r="I13747" s="100"/>
      <c r="M13747" s="100"/>
      <c r="Q13747" s="99"/>
      <c r="R13747" s="340"/>
      <c r="S13747" s="119"/>
      <c r="T13747" s="123"/>
      <c r="U13747" s="119"/>
      <c r="V13747" s="99"/>
      <c r="W13747" s="127"/>
      <c r="X13747" s="99"/>
      <c r="Y13747" s="127"/>
    </row>
    <row r="13748" spans="3:25" ht="19" hidden="1">
      <c r="C13748" s="933"/>
      <c r="D13748" s="933"/>
      <c r="E13748" s="19"/>
      <c r="I13748" s="100"/>
      <c r="M13748" s="100"/>
      <c r="Q13748" s="99"/>
      <c r="R13748" s="340"/>
      <c r="S13748" s="119"/>
      <c r="T13748" s="123"/>
      <c r="U13748" s="119"/>
      <c r="V13748" s="99"/>
      <c r="W13748" s="127"/>
      <c r="X13748" s="99"/>
      <c r="Y13748" s="127"/>
    </row>
    <row r="13749" spans="3:25" ht="19" hidden="1">
      <c r="C13749" s="933"/>
      <c r="D13749" s="933"/>
      <c r="E13749" s="19"/>
      <c r="I13749" s="100"/>
      <c r="M13749" s="100"/>
      <c r="Q13749" s="99"/>
      <c r="R13749" s="340"/>
      <c r="S13749" s="119"/>
      <c r="T13749" s="123"/>
      <c r="U13749" s="119"/>
      <c r="V13749" s="99"/>
      <c r="W13749" s="127"/>
      <c r="X13749" s="99"/>
      <c r="Y13749" s="127"/>
    </row>
    <row r="13750" spans="3:25" ht="19" hidden="1">
      <c r="C13750" s="933"/>
      <c r="D13750" s="933"/>
      <c r="E13750" s="19"/>
      <c r="I13750" s="100"/>
      <c r="M13750" s="100"/>
      <c r="Q13750" s="99"/>
      <c r="R13750" s="340"/>
      <c r="S13750" s="119"/>
      <c r="T13750" s="123"/>
      <c r="U13750" s="119"/>
      <c r="V13750" s="99"/>
      <c r="W13750" s="127"/>
      <c r="X13750" s="99"/>
      <c r="Y13750" s="127"/>
    </row>
    <row r="13751" spans="3:25" ht="19" hidden="1">
      <c r="C13751" s="933"/>
      <c r="D13751" s="933"/>
      <c r="E13751" s="19"/>
      <c r="I13751" s="100"/>
      <c r="M13751" s="100"/>
      <c r="Q13751" s="99"/>
      <c r="R13751" s="340"/>
      <c r="S13751" s="119"/>
      <c r="T13751" s="123"/>
      <c r="U13751" s="119"/>
      <c r="V13751" s="99"/>
      <c r="W13751" s="127"/>
      <c r="X13751" s="99"/>
      <c r="Y13751" s="127"/>
    </row>
    <row r="13752" spans="3:25" ht="19" hidden="1">
      <c r="C13752" s="933"/>
      <c r="D13752" s="933"/>
      <c r="E13752" s="19"/>
      <c r="I13752" s="100"/>
      <c r="M13752" s="100"/>
      <c r="Q13752" s="99"/>
      <c r="R13752" s="340"/>
      <c r="S13752" s="119"/>
      <c r="T13752" s="123"/>
      <c r="U13752" s="119"/>
      <c r="V13752" s="99"/>
      <c r="W13752" s="127"/>
      <c r="X13752" s="99"/>
      <c r="Y13752" s="127"/>
    </row>
    <row r="13753" spans="3:25" ht="19" hidden="1">
      <c r="C13753" s="933"/>
      <c r="D13753" s="933"/>
      <c r="E13753" s="19"/>
      <c r="I13753" s="100"/>
      <c r="M13753" s="100"/>
      <c r="Q13753" s="99"/>
      <c r="R13753" s="340"/>
      <c r="S13753" s="119"/>
      <c r="T13753" s="123"/>
      <c r="U13753" s="119"/>
      <c r="V13753" s="99"/>
      <c r="W13753" s="127"/>
      <c r="X13753" s="99"/>
      <c r="Y13753" s="127"/>
    </row>
    <row r="13754" spans="3:25" ht="19" hidden="1">
      <c r="C13754" s="933"/>
      <c r="D13754" s="933"/>
      <c r="E13754" s="19"/>
      <c r="I13754" s="100"/>
      <c r="M13754" s="100"/>
      <c r="Q13754" s="99"/>
      <c r="R13754" s="340"/>
      <c r="S13754" s="119"/>
      <c r="T13754" s="123"/>
      <c r="U13754" s="119"/>
      <c r="V13754" s="99"/>
      <c r="W13754" s="127"/>
      <c r="X13754" s="99"/>
      <c r="Y13754" s="127"/>
    </row>
    <row r="13755" spans="3:25" ht="19" hidden="1">
      <c r="C13755" s="933"/>
      <c r="D13755" s="933"/>
      <c r="E13755" s="19"/>
      <c r="I13755" s="100"/>
      <c r="M13755" s="100"/>
      <c r="Q13755" s="99"/>
      <c r="R13755" s="340"/>
      <c r="S13755" s="119"/>
      <c r="T13755" s="123"/>
      <c r="U13755" s="119"/>
      <c r="V13755" s="99"/>
      <c r="W13755" s="127"/>
      <c r="X13755" s="99"/>
      <c r="Y13755" s="127"/>
    </row>
    <row r="13756" spans="3:25" ht="19" hidden="1">
      <c r="C13756" s="933"/>
      <c r="D13756" s="933"/>
      <c r="E13756" s="19"/>
      <c r="I13756" s="100"/>
      <c r="M13756" s="100"/>
      <c r="Q13756" s="99"/>
      <c r="R13756" s="340"/>
      <c r="S13756" s="119"/>
      <c r="T13756" s="123"/>
      <c r="U13756" s="119"/>
      <c r="V13756" s="99"/>
      <c r="W13756" s="127"/>
      <c r="X13756" s="99"/>
      <c r="Y13756" s="127"/>
    </row>
    <row r="13757" spans="3:25" ht="19" hidden="1">
      <c r="C13757" s="933"/>
      <c r="D13757" s="933"/>
      <c r="E13757" s="19"/>
      <c r="I13757" s="100"/>
      <c r="M13757" s="100"/>
      <c r="Q13757" s="99"/>
      <c r="R13757" s="340"/>
      <c r="S13757" s="119"/>
      <c r="T13757" s="123"/>
      <c r="U13757" s="119"/>
      <c r="V13757" s="99"/>
      <c r="W13757" s="127"/>
      <c r="X13757" s="99"/>
      <c r="Y13757" s="127"/>
    </row>
    <row r="13758" spans="3:25" ht="19" hidden="1">
      <c r="C13758" s="933"/>
      <c r="D13758" s="933"/>
      <c r="E13758" s="19"/>
      <c r="I13758" s="100"/>
      <c r="M13758" s="100"/>
      <c r="Q13758" s="99"/>
      <c r="R13758" s="340"/>
      <c r="S13758" s="119"/>
      <c r="T13758" s="123"/>
      <c r="U13758" s="119"/>
      <c r="V13758" s="99"/>
      <c r="W13758" s="127"/>
      <c r="X13758" s="99"/>
      <c r="Y13758" s="127"/>
    </row>
    <row r="13759" spans="3:25" ht="19" hidden="1">
      <c r="C13759" s="933"/>
      <c r="D13759" s="933"/>
      <c r="E13759" s="19"/>
      <c r="I13759" s="100"/>
      <c r="M13759" s="100"/>
      <c r="Q13759" s="99"/>
      <c r="R13759" s="340"/>
      <c r="S13759" s="119"/>
      <c r="T13759" s="123"/>
      <c r="U13759" s="119"/>
      <c r="V13759" s="99"/>
      <c r="W13759" s="127"/>
      <c r="X13759" s="99"/>
      <c r="Y13759" s="127"/>
    </row>
    <row r="13760" spans="3:25" ht="19" hidden="1">
      <c r="C13760" s="933"/>
      <c r="D13760" s="933"/>
      <c r="E13760" s="19"/>
      <c r="I13760" s="100"/>
      <c r="M13760" s="100"/>
      <c r="Q13760" s="99"/>
      <c r="R13760" s="340"/>
      <c r="S13760" s="119"/>
      <c r="T13760" s="123"/>
      <c r="U13760" s="119"/>
      <c r="V13760" s="99"/>
      <c r="W13760" s="127"/>
      <c r="X13760" s="99"/>
      <c r="Y13760" s="127"/>
    </row>
    <row r="13761" spans="3:25" ht="19" hidden="1">
      <c r="C13761" s="933"/>
      <c r="D13761" s="933"/>
      <c r="E13761" s="19"/>
      <c r="I13761" s="100"/>
      <c r="M13761" s="100"/>
      <c r="Q13761" s="99"/>
      <c r="R13761" s="340"/>
      <c r="S13761" s="119"/>
      <c r="T13761" s="123"/>
      <c r="U13761" s="119"/>
      <c r="V13761" s="99"/>
      <c r="W13761" s="127"/>
      <c r="X13761" s="99"/>
      <c r="Y13761" s="127"/>
    </row>
    <row r="13762" spans="3:25" ht="19" hidden="1">
      <c r="C13762" s="933"/>
      <c r="D13762" s="933"/>
      <c r="E13762" s="19"/>
      <c r="I13762" s="100"/>
      <c r="M13762" s="100"/>
      <c r="Q13762" s="99"/>
      <c r="R13762" s="340"/>
      <c r="S13762" s="119"/>
      <c r="T13762" s="123"/>
      <c r="U13762" s="119"/>
      <c r="V13762" s="99"/>
      <c r="W13762" s="127"/>
      <c r="X13762" s="99"/>
      <c r="Y13762" s="127"/>
    </row>
    <row r="13763" spans="3:25" ht="19" hidden="1">
      <c r="C13763" s="933"/>
      <c r="D13763" s="933"/>
      <c r="E13763" s="19"/>
      <c r="I13763" s="100"/>
      <c r="M13763" s="100"/>
      <c r="Q13763" s="99"/>
      <c r="R13763" s="340"/>
      <c r="S13763" s="119"/>
      <c r="T13763" s="123"/>
      <c r="U13763" s="119"/>
      <c r="V13763" s="99"/>
      <c r="W13763" s="127"/>
      <c r="X13763" s="99"/>
      <c r="Y13763" s="127"/>
    </row>
    <row r="13764" spans="3:25" ht="19" hidden="1">
      <c r="C13764" s="933"/>
      <c r="D13764" s="933"/>
      <c r="E13764" s="19"/>
      <c r="I13764" s="100"/>
      <c r="M13764" s="100"/>
      <c r="Q13764" s="99"/>
      <c r="R13764" s="340"/>
      <c r="S13764" s="119"/>
      <c r="T13764" s="123"/>
      <c r="U13764" s="119"/>
      <c r="V13764" s="99"/>
      <c r="W13764" s="127"/>
      <c r="X13764" s="99"/>
      <c r="Y13764" s="127"/>
    </row>
    <row r="13765" spans="3:25" ht="19" hidden="1">
      <c r="C13765" s="933"/>
      <c r="D13765" s="933"/>
      <c r="E13765" s="19"/>
      <c r="I13765" s="100"/>
      <c r="M13765" s="100"/>
      <c r="Q13765" s="99"/>
      <c r="R13765" s="340"/>
      <c r="S13765" s="119"/>
      <c r="T13765" s="123"/>
      <c r="U13765" s="119"/>
      <c r="V13765" s="99"/>
      <c r="W13765" s="127"/>
      <c r="X13765" s="99"/>
      <c r="Y13765" s="127"/>
    </row>
    <row r="13766" spans="3:25" ht="19" hidden="1">
      <c r="C13766" s="933"/>
      <c r="D13766" s="933"/>
      <c r="E13766" s="19"/>
      <c r="I13766" s="100"/>
      <c r="M13766" s="100"/>
      <c r="Q13766" s="99"/>
      <c r="R13766" s="340"/>
      <c r="S13766" s="119"/>
      <c r="T13766" s="123"/>
      <c r="U13766" s="119"/>
      <c r="V13766" s="99"/>
      <c r="W13766" s="127"/>
      <c r="X13766" s="99"/>
      <c r="Y13766" s="127"/>
    </row>
    <row r="13767" spans="3:25" ht="19" hidden="1">
      <c r="C13767" s="933"/>
      <c r="D13767" s="933"/>
      <c r="E13767" s="19"/>
      <c r="I13767" s="100"/>
      <c r="M13767" s="100"/>
      <c r="Q13767" s="99"/>
      <c r="R13767" s="340"/>
      <c r="S13767" s="119"/>
      <c r="T13767" s="123"/>
      <c r="U13767" s="119"/>
      <c r="V13767" s="99"/>
      <c r="W13767" s="127"/>
      <c r="X13767" s="99"/>
      <c r="Y13767" s="127"/>
    </row>
    <row r="13768" spans="3:25" ht="19" hidden="1">
      <c r="C13768" s="933"/>
      <c r="D13768" s="933"/>
      <c r="E13768" s="19"/>
      <c r="I13768" s="100"/>
      <c r="M13768" s="100"/>
      <c r="Q13768" s="99"/>
      <c r="R13768" s="340"/>
      <c r="S13768" s="119"/>
      <c r="T13768" s="123"/>
      <c r="U13768" s="119"/>
      <c r="V13768" s="99"/>
      <c r="W13768" s="127"/>
      <c r="X13768" s="99"/>
      <c r="Y13768" s="127"/>
    </row>
    <row r="13769" spans="3:25" ht="19" hidden="1">
      <c r="C13769" s="933"/>
      <c r="D13769" s="933"/>
      <c r="E13769" s="19"/>
      <c r="I13769" s="100"/>
      <c r="M13769" s="100"/>
      <c r="Q13769" s="99"/>
      <c r="R13769" s="340"/>
      <c r="S13769" s="119"/>
      <c r="T13769" s="123"/>
      <c r="U13769" s="119"/>
      <c r="V13769" s="99"/>
      <c r="W13769" s="127"/>
      <c r="X13769" s="99"/>
      <c r="Y13769" s="127"/>
    </row>
    <row r="13770" spans="3:25" ht="19" hidden="1">
      <c r="C13770" s="933"/>
      <c r="D13770" s="933"/>
      <c r="E13770" s="19"/>
      <c r="I13770" s="100"/>
      <c r="M13770" s="100"/>
      <c r="Q13770" s="99"/>
      <c r="R13770" s="340"/>
      <c r="S13770" s="119"/>
      <c r="T13770" s="123"/>
      <c r="U13770" s="119"/>
      <c r="V13770" s="99"/>
      <c r="W13770" s="127"/>
      <c r="X13770" s="99"/>
      <c r="Y13770" s="127"/>
    </row>
    <row r="13771" spans="3:25" ht="19" hidden="1">
      <c r="C13771" s="933"/>
      <c r="D13771" s="933"/>
      <c r="E13771" s="19"/>
      <c r="I13771" s="100"/>
      <c r="M13771" s="100"/>
      <c r="Q13771" s="99"/>
      <c r="R13771" s="340"/>
      <c r="S13771" s="119"/>
      <c r="T13771" s="123"/>
      <c r="U13771" s="119"/>
      <c r="V13771" s="99"/>
      <c r="W13771" s="127"/>
      <c r="X13771" s="99"/>
      <c r="Y13771" s="127"/>
    </row>
    <row r="13772" spans="3:25" ht="19" hidden="1">
      <c r="C13772" s="933"/>
      <c r="D13772" s="933"/>
      <c r="E13772" s="19"/>
      <c r="I13772" s="100"/>
      <c r="M13772" s="100"/>
      <c r="Q13772" s="99"/>
      <c r="R13772" s="340"/>
      <c r="S13772" s="119"/>
      <c r="T13772" s="123"/>
      <c r="U13772" s="119"/>
      <c r="V13772" s="99"/>
      <c r="W13772" s="127"/>
      <c r="X13772" s="99"/>
      <c r="Y13772" s="127"/>
    </row>
    <row r="13773" spans="3:25" ht="19" hidden="1">
      <c r="C13773" s="933"/>
      <c r="D13773" s="933"/>
      <c r="E13773" s="19"/>
      <c r="I13773" s="100"/>
      <c r="M13773" s="100"/>
      <c r="Q13773" s="99"/>
      <c r="R13773" s="340"/>
      <c r="S13773" s="119"/>
      <c r="T13773" s="123"/>
      <c r="U13773" s="119"/>
      <c r="V13773" s="99"/>
      <c r="W13773" s="127"/>
      <c r="X13773" s="99"/>
      <c r="Y13773" s="127"/>
    </row>
    <row r="13774" spans="3:25" ht="19" hidden="1">
      <c r="C13774" s="933"/>
      <c r="D13774" s="933"/>
      <c r="E13774" s="19"/>
      <c r="I13774" s="100"/>
      <c r="M13774" s="100"/>
      <c r="Q13774" s="99"/>
      <c r="R13774" s="340"/>
      <c r="S13774" s="119"/>
      <c r="T13774" s="123"/>
      <c r="U13774" s="119"/>
      <c r="V13774" s="99"/>
      <c r="W13774" s="127"/>
      <c r="X13774" s="99"/>
      <c r="Y13774" s="127"/>
    </row>
    <row r="13775" spans="3:25" ht="19" hidden="1">
      <c r="C13775" s="933"/>
      <c r="D13775" s="933"/>
      <c r="E13775" s="19"/>
      <c r="I13775" s="100"/>
      <c r="M13775" s="100"/>
      <c r="Q13775" s="99"/>
      <c r="R13775" s="340"/>
      <c r="S13775" s="119"/>
      <c r="T13775" s="123"/>
      <c r="U13775" s="119"/>
      <c r="V13775" s="99"/>
      <c r="W13775" s="127"/>
      <c r="X13775" s="99"/>
      <c r="Y13775" s="127"/>
    </row>
    <row r="13776" spans="3:25" ht="19" hidden="1">
      <c r="C13776" s="933"/>
      <c r="D13776" s="933"/>
      <c r="E13776" s="19"/>
      <c r="I13776" s="100"/>
      <c r="M13776" s="100"/>
      <c r="Q13776" s="99"/>
      <c r="R13776" s="340"/>
      <c r="S13776" s="119"/>
      <c r="T13776" s="123"/>
      <c r="U13776" s="119"/>
      <c r="V13776" s="99"/>
      <c r="W13776" s="127"/>
      <c r="X13776" s="99"/>
      <c r="Y13776" s="127"/>
    </row>
    <row r="13777" spans="3:25" ht="19" hidden="1">
      <c r="C13777" s="933"/>
      <c r="D13777" s="933"/>
      <c r="E13777" s="19"/>
      <c r="I13777" s="100"/>
      <c r="M13777" s="100"/>
      <c r="Q13777" s="99"/>
      <c r="R13777" s="340"/>
      <c r="S13777" s="119"/>
      <c r="T13777" s="123"/>
      <c r="U13777" s="119"/>
      <c r="V13777" s="99"/>
      <c r="W13777" s="127"/>
      <c r="X13777" s="99"/>
      <c r="Y13777" s="127"/>
    </row>
    <row r="13778" spans="3:25" ht="19" hidden="1">
      <c r="C13778" s="933"/>
      <c r="D13778" s="933"/>
      <c r="E13778" s="19"/>
      <c r="I13778" s="100"/>
      <c r="M13778" s="100"/>
      <c r="Q13778" s="99"/>
      <c r="R13778" s="340"/>
      <c r="S13778" s="119"/>
      <c r="T13778" s="123"/>
      <c r="U13778" s="119"/>
      <c r="V13778" s="99"/>
      <c r="W13778" s="127"/>
      <c r="X13778" s="99"/>
      <c r="Y13778" s="127"/>
    </row>
    <row r="13779" spans="3:25" ht="19" hidden="1">
      <c r="C13779" s="933"/>
      <c r="D13779" s="933"/>
      <c r="E13779" s="19"/>
      <c r="I13779" s="100"/>
      <c r="M13779" s="100"/>
      <c r="Q13779" s="99"/>
      <c r="R13779" s="340"/>
      <c r="S13779" s="119"/>
      <c r="T13779" s="123"/>
      <c r="U13779" s="119"/>
      <c r="V13779" s="99"/>
      <c r="W13779" s="127"/>
      <c r="X13779" s="99"/>
      <c r="Y13779" s="127"/>
    </row>
    <row r="13780" spans="3:25" ht="19" hidden="1">
      <c r="C13780" s="933"/>
      <c r="D13780" s="933"/>
      <c r="E13780" s="19"/>
      <c r="I13780" s="100"/>
      <c r="M13780" s="100"/>
      <c r="Q13780" s="99"/>
      <c r="R13780" s="340"/>
      <c r="S13780" s="119"/>
      <c r="T13780" s="123"/>
      <c r="U13780" s="119"/>
      <c r="V13780" s="99"/>
      <c r="W13780" s="127"/>
      <c r="X13780" s="99"/>
      <c r="Y13780" s="127"/>
    </row>
    <row r="13781" spans="3:25" ht="19" hidden="1">
      <c r="C13781" s="933"/>
      <c r="D13781" s="933"/>
      <c r="E13781" s="19"/>
      <c r="I13781" s="100"/>
      <c r="M13781" s="100"/>
      <c r="Q13781" s="99"/>
      <c r="R13781" s="340"/>
      <c r="S13781" s="119"/>
      <c r="T13781" s="123"/>
      <c r="U13781" s="119"/>
      <c r="V13781" s="99"/>
      <c r="W13781" s="127"/>
      <c r="X13781" s="99"/>
      <c r="Y13781" s="127"/>
    </row>
    <row r="13782" spans="3:25" ht="19" hidden="1">
      <c r="C13782" s="933"/>
      <c r="D13782" s="933"/>
      <c r="E13782" s="19"/>
      <c r="I13782" s="100"/>
      <c r="M13782" s="100"/>
      <c r="Q13782" s="99"/>
      <c r="R13782" s="340"/>
      <c r="S13782" s="119"/>
      <c r="T13782" s="123"/>
      <c r="U13782" s="119"/>
      <c r="V13782" s="99"/>
      <c r="W13782" s="127"/>
      <c r="X13782" s="99"/>
      <c r="Y13782" s="127"/>
    </row>
    <row r="13783" spans="3:25" ht="19" hidden="1">
      <c r="C13783" s="933"/>
      <c r="D13783" s="933"/>
      <c r="E13783" s="19"/>
      <c r="I13783" s="100"/>
      <c r="M13783" s="100"/>
      <c r="Q13783" s="99"/>
      <c r="R13783" s="340"/>
      <c r="S13783" s="119"/>
      <c r="T13783" s="123"/>
      <c r="U13783" s="119"/>
      <c r="V13783" s="99"/>
      <c r="W13783" s="127"/>
      <c r="X13783" s="99"/>
      <c r="Y13783" s="127"/>
    </row>
    <row r="13784" spans="3:25" ht="19" hidden="1">
      <c r="C13784" s="933"/>
      <c r="D13784" s="933"/>
      <c r="E13784" s="19"/>
      <c r="I13784" s="100"/>
      <c r="M13784" s="100"/>
      <c r="Q13784" s="99"/>
      <c r="R13784" s="340"/>
      <c r="S13784" s="119"/>
      <c r="T13784" s="123"/>
      <c r="U13784" s="119"/>
      <c r="V13784" s="99"/>
      <c r="W13784" s="127"/>
      <c r="X13784" s="99"/>
      <c r="Y13784" s="127"/>
    </row>
    <row r="13785" spans="3:25" ht="19" hidden="1">
      <c r="C13785" s="933"/>
      <c r="D13785" s="933"/>
      <c r="E13785" s="19"/>
      <c r="I13785" s="100"/>
      <c r="M13785" s="100"/>
      <c r="Q13785" s="99"/>
      <c r="R13785" s="340"/>
      <c r="S13785" s="119"/>
      <c r="T13785" s="123"/>
      <c r="U13785" s="119"/>
      <c r="V13785" s="99"/>
      <c r="W13785" s="127"/>
      <c r="X13785" s="99"/>
      <c r="Y13785" s="127"/>
    </row>
    <row r="13786" spans="3:25" ht="19" hidden="1">
      <c r="C13786" s="933"/>
      <c r="D13786" s="933"/>
      <c r="E13786" s="19"/>
      <c r="I13786" s="100"/>
      <c r="M13786" s="100"/>
      <c r="Q13786" s="99"/>
      <c r="R13786" s="340"/>
      <c r="S13786" s="119"/>
      <c r="T13786" s="123"/>
      <c r="U13786" s="119"/>
      <c r="V13786" s="99"/>
      <c r="W13786" s="127"/>
      <c r="X13786" s="99"/>
      <c r="Y13786" s="127"/>
    </row>
    <row r="13787" spans="3:25" ht="19" hidden="1">
      <c r="C13787" s="933"/>
      <c r="D13787" s="933"/>
      <c r="E13787" s="19"/>
      <c r="I13787" s="100"/>
      <c r="M13787" s="100"/>
      <c r="Q13787" s="99"/>
      <c r="R13787" s="340"/>
      <c r="S13787" s="119"/>
      <c r="T13787" s="123"/>
      <c r="U13787" s="119"/>
      <c r="V13787" s="99"/>
      <c r="W13787" s="127"/>
      <c r="X13787" s="99"/>
      <c r="Y13787" s="127"/>
    </row>
    <row r="13788" spans="3:25" ht="19" hidden="1">
      <c r="C13788" s="933"/>
      <c r="D13788" s="933"/>
      <c r="E13788" s="19"/>
      <c r="I13788" s="100"/>
      <c r="M13788" s="100"/>
      <c r="Q13788" s="99"/>
      <c r="R13788" s="340"/>
      <c r="S13788" s="119"/>
      <c r="T13788" s="123"/>
      <c r="U13788" s="119"/>
      <c r="V13788" s="99"/>
      <c r="W13788" s="127"/>
      <c r="X13788" s="99"/>
      <c r="Y13788" s="127"/>
    </row>
    <row r="13789" spans="3:25" ht="19" hidden="1">
      <c r="C13789" s="933"/>
      <c r="D13789" s="933"/>
      <c r="E13789" s="19"/>
      <c r="I13789" s="100"/>
      <c r="M13789" s="100"/>
      <c r="Q13789" s="99"/>
      <c r="R13789" s="340"/>
      <c r="S13789" s="119"/>
      <c r="T13789" s="123"/>
      <c r="U13789" s="119"/>
      <c r="V13789" s="99"/>
      <c r="W13789" s="127"/>
      <c r="X13789" s="99"/>
      <c r="Y13789" s="127"/>
    </row>
    <row r="13790" spans="3:25" ht="19" hidden="1">
      <c r="C13790" s="933"/>
      <c r="D13790" s="933"/>
      <c r="E13790" s="19"/>
      <c r="I13790" s="100"/>
      <c r="M13790" s="100"/>
      <c r="Q13790" s="99"/>
      <c r="R13790" s="340"/>
      <c r="S13790" s="119"/>
      <c r="T13790" s="123"/>
      <c r="U13790" s="119"/>
      <c r="V13790" s="99"/>
      <c r="W13790" s="127"/>
      <c r="X13790" s="99"/>
      <c r="Y13790" s="127"/>
    </row>
    <row r="13791" spans="3:25" ht="19" hidden="1">
      <c r="C13791" s="933"/>
      <c r="D13791" s="933"/>
      <c r="E13791" s="19"/>
      <c r="I13791" s="100"/>
      <c r="M13791" s="100"/>
      <c r="Q13791" s="99"/>
      <c r="R13791" s="340"/>
      <c r="S13791" s="119"/>
      <c r="T13791" s="123"/>
      <c r="U13791" s="119"/>
      <c r="V13791" s="99"/>
      <c r="W13791" s="127"/>
      <c r="X13791" s="99"/>
      <c r="Y13791" s="127"/>
    </row>
    <row r="13792" spans="3:25" ht="19" hidden="1">
      <c r="C13792" s="933"/>
      <c r="D13792" s="933"/>
      <c r="E13792" s="19"/>
      <c r="I13792" s="100"/>
      <c r="M13792" s="100"/>
      <c r="Q13792" s="99"/>
      <c r="R13792" s="340"/>
      <c r="S13792" s="119"/>
      <c r="T13792" s="123"/>
      <c r="U13792" s="119"/>
      <c r="V13792" s="99"/>
      <c r="W13792" s="127"/>
      <c r="X13792" s="99"/>
      <c r="Y13792" s="127"/>
    </row>
    <row r="13793" spans="3:25" ht="19" hidden="1">
      <c r="C13793" s="933"/>
      <c r="D13793" s="933"/>
      <c r="E13793" s="19"/>
      <c r="I13793" s="100"/>
      <c r="M13793" s="100"/>
      <c r="Q13793" s="99"/>
      <c r="R13793" s="340"/>
      <c r="S13793" s="119"/>
      <c r="T13793" s="123"/>
      <c r="U13793" s="119"/>
      <c r="V13793" s="99"/>
      <c r="W13793" s="127"/>
      <c r="X13793" s="99"/>
      <c r="Y13793" s="127"/>
    </row>
    <row r="13794" spans="3:25" ht="19" hidden="1">
      <c r="C13794" s="933"/>
      <c r="D13794" s="933"/>
      <c r="E13794" s="19"/>
      <c r="I13794" s="100"/>
      <c r="M13794" s="100"/>
      <c r="Q13794" s="99"/>
      <c r="R13794" s="340"/>
      <c r="S13794" s="119"/>
      <c r="T13794" s="123"/>
      <c r="U13794" s="119"/>
      <c r="V13794" s="99"/>
      <c r="W13794" s="127"/>
      <c r="X13794" s="99"/>
      <c r="Y13794" s="127"/>
    </row>
    <row r="13795" spans="3:25" ht="19" hidden="1">
      <c r="C13795" s="933"/>
      <c r="D13795" s="933"/>
      <c r="E13795" s="19"/>
      <c r="I13795" s="100"/>
      <c r="M13795" s="100"/>
      <c r="Q13795" s="99"/>
      <c r="R13795" s="340"/>
      <c r="S13795" s="119"/>
      <c r="T13795" s="123"/>
      <c r="U13795" s="119"/>
      <c r="V13795" s="99"/>
      <c r="W13795" s="127"/>
      <c r="X13795" s="99"/>
      <c r="Y13795" s="127"/>
    </row>
    <row r="13796" spans="3:25" ht="19" hidden="1">
      <c r="C13796" s="933"/>
      <c r="D13796" s="933"/>
      <c r="E13796" s="19"/>
      <c r="I13796" s="100"/>
      <c r="M13796" s="100"/>
      <c r="Q13796" s="99"/>
      <c r="R13796" s="340"/>
      <c r="S13796" s="119"/>
      <c r="T13796" s="123"/>
      <c r="U13796" s="119"/>
      <c r="V13796" s="99"/>
      <c r="W13796" s="127"/>
      <c r="X13796" s="99"/>
      <c r="Y13796" s="127"/>
    </row>
    <row r="13797" spans="3:25" ht="19" hidden="1">
      <c r="C13797" s="933"/>
      <c r="D13797" s="933"/>
      <c r="E13797" s="19"/>
      <c r="I13797" s="100"/>
      <c r="M13797" s="100"/>
      <c r="Q13797" s="99"/>
      <c r="R13797" s="340"/>
      <c r="S13797" s="119"/>
      <c r="T13797" s="123"/>
      <c r="U13797" s="119"/>
      <c r="V13797" s="99"/>
      <c r="W13797" s="127"/>
      <c r="X13797" s="99"/>
      <c r="Y13797" s="127"/>
    </row>
    <row r="13798" spans="3:25" ht="19" hidden="1">
      <c r="C13798" s="933"/>
      <c r="D13798" s="933"/>
      <c r="E13798" s="19"/>
      <c r="I13798" s="100"/>
      <c r="M13798" s="100"/>
      <c r="Q13798" s="99"/>
      <c r="R13798" s="340"/>
      <c r="S13798" s="119"/>
      <c r="T13798" s="123"/>
      <c r="U13798" s="119"/>
      <c r="V13798" s="99"/>
      <c r="W13798" s="127"/>
      <c r="X13798" s="99"/>
      <c r="Y13798" s="127"/>
    </row>
    <row r="13799" spans="3:25" ht="19" hidden="1">
      <c r="C13799" s="933"/>
      <c r="D13799" s="933"/>
      <c r="E13799" s="19"/>
      <c r="I13799" s="100"/>
      <c r="M13799" s="100"/>
      <c r="Q13799" s="99"/>
      <c r="R13799" s="340"/>
      <c r="S13799" s="119"/>
      <c r="T13799" s="123"/>
      <c r="U13799" s="119"/>
      <c r="V13799" s="99"/>
      <c r="W13799" s="127"/>
      <c r="X13799" s="99"/>
      <c r="Y13799" s="127"/>
    </row>
    <row r="13800" spans="3:25" ht="19" hidden="1">
      <c r="C13800" s="933"/>
      <c r="D13800" s="933"/>
      <c r="E13800" s="19"/>
      <c r="I13800" s="100"/>
      <c r="M13800" s="100"/>
      <c r="Q13800" s="99"/>
      <c r="R13800" s="340"/>
      <c r="S13800" s="119"/>
      <c r="T13800" s="123"/>
      <c r="U13800" s="119"/>
      <c r="V13800" s="99"/>
      <c r="W13800" s="127"/>
      <c r="X13800" s="99"/>
      <c r="Y13800" s="127"/>
    </row>
    <row r="13801" spans="3:25" ht="19" hidden="1">
      <c r="C13801" s="933"/>
      <c r="D13801" s="933"/>
      <c r="E13801" s="19"/>
      <c r="I13801" s="100"/>
      <c r="M13801" s="100"/>
      <c r="Q13801" s="99"/>
      <c r="R13801" s="340"/>
      <c r="S13801" s="119"/>
      <c r="T13801" s="123"/>
      <c r="U13801" s="119"/>
      <c r="V13801" s="99"/>
      <c r="W13801" s="127"/>
      <c r="X13801" s="99"/>
      <c r="Y13801" s="127"/>
    </row>
    <row r="13802" spans="3:25" ht="19" hidden="1">
      <c r="C13802" s="933"/>
      <c r="D13802" s="933"/>
      <c r="E13802" s="19"/>
      <c r="I13802" s="100"/>
      <c r="M13802" s="100"/>
      <c r="Q13802" s="99"/>
      <c r="R13802" s="340"/>
      <c r="S13802" s="119"/>
      <c r="T13802" s="123"/>
      <c r="U13802" s="119"/>
      <c r="V13802" s="99"/>
      <c r="W13802" s="127"/>
      <c r="X13802" s="99"/>
      <c r="Y13802" s="127"/>
    </row>
    <row r="13803" spans="3:25" ht="19" hidden="1">
      <c r="C13803" s="933"/>
      <c r="D13803" s="933"/>
      <c r="E13803" s="19"/>
      <c r="I13803" s="100"/>
      <c r="M13803" s="100"/>
      <c r="Q13803" s="99"/>
      <c r="R13803" s="340"/>
      <c r="S13803" s="119"/>
      <c r="T13803" s="123"/>
      <c r="U13803" s="119"/>
      <c r="V13803" s="99"/>
      <c r="W13803" s="127"/>
      <c r="X13803" s="99"/>
      <c r="Y13803" s="127"/>
    </row>
    <row r="13804" spans="3:25" ht="19" hidden="1">
      <c r="C13804" s="933"/>
      <c r="D13804" s="933"/>
      <c r="E13804" s="19"/>
      <c r="I13804" s="100"/>
      <c r="M13804" s="100"/>
      <c r="Q13804" s="99"/>
      <c r="R13804" s="340"/>
      <c r="S13804" s="119"/>
      <c r="T13804" s="123"/>
      <c r="U13804" s="119"/>
      <c r="V13804" s="99"/>
      <c r="W13804" s="127"/>
      <c r="X13804" s="99"/>
      <c r="Y13804" s="127"/>
    </row>
    <row r="13805" spans="3:25" ht="19" hidden="1">
      <c r="C13805" s="933"/>
      <c r="D13805" s="933"/>
      <c r="E13805" s="19"/>
      <c r="I13805" s="100"/>
      <c r="M13805" s="100"/>
      <c r="Q13805" s="99"/>
      <c r="R13805" s="340"/>
      <c r="S13805" s="119"/>
      <c r="T13805" s="123"/>
      <c r="U13805" s="119"/>
      <c r="V13805" s="99"/>
      <c r="W13805" s="127"/>
      <c r="X13805" s="99"/>
      <c r="Y13805" s="127"/>
    </row>
    <row r="13806" spans="3:25" ht="19" hidden="1">
      <c r="C13806" s="933"/>
      <c r="D13806" s="933"/>
      <c r="E13806" s="19"/>
      <c r="I13806" s="100"/>
      <c r="M13806" s="100"/>
      <c r="Q13806" s="99"/>
      <c r="R13806" s="340"/>
      <c r="S13806" s="119"/>
      <c r="T13806" s="123"/>
      <c r="U13806" s="119"/>
      <c r="V13806" s="99"/>
      <c r="W13806" s="127"/>
      <c r="X13806" s="99"/>
      <c r="Y13806" s="127"/>
    </row>
    <row r="13807" spans="3:25" ht="19" hidden="1">
      <c r="C13807" s="933"/>
      <c r="D13807" s="933"/>
      <c r="E13807" s="19"/>
      <c r="I13807" s="100"/>
      <c r="M13807" s="100"/>
      <c r="Q13807" s="99"/>
      <c r="R13807" s="340"/>
      <c r="S13807" s="119"/>
      <c r="T13807" s="123"/>
      <c r="U13807" s="119"/>
      <c r="V13807" s="99"/>
      <c r="W13807" s="127"/>
      <c r="X13807" s="99"/>
      <c r="Y13807" s="127"/>
    </row>
    <row r="13808" spans="3:25" ht="19" hidden="1">
      <c r="C13808" s="933"/>
      <c r="D13808" s="933"/>
      <c r="E13808" s="19"/>
      <c r="I13808" s="100"/>
      <c r="M13808" s="100"/>
      <c r="Q13808" s="99"/>
      <c r="R13808" s="340"/>
      <c r="S13808" s="119"/>
      <c r="T13808" s="123"/>
      <c r="U13808" s="119"/>
      <c r="V13808" s="99"/>
      <c r="W13808" s="127"/>
      <c r="X13808" s="99"/>
      <c r="Y13808" s="127"/>
    </row>
    <row r="13809" spans="3:25" ht="19" hidden="1">
      <c r="C13809" s="933"/>
      <c r="D13809" s="933"/>
      <c r="E13809" s="19"/>
      <c r="I13809" s="100"/>
      <c r="M13809" s="100"/>
      <c r="Q13809" s="99"/>
      <c r="R13809" s="340"/>
      <c r="S13809" s="119"/>
      <c r="T13809" s="123"/>
      <c r="U13809" s="119"/>
      <c r="V13809" s="99"/>
      <c r="W13809" s="127"/>
      <c r="X13809" s="99"/>
      <c r="Y13809" s="127"/>
    </row>
    <row r="13810" spans="3:25" ht="19" hidden="1">
      <c r="C13810" s="933"/>
      <c r="D13810" s="933"/>
      <c r="E13810" s="19"/>
      <c r="I13810" s="100"/>
      <c r="M13810" s="100"/>
      <c r="Q13810" s="99"/>
      <c r="R13810" s="340"/>
      <c r="S13810" s="119"/>
      <c r="T13810" s="123"/>
      <c r="U13810" s="119"/>
      <c r="V13810" s="99"/>
      <c r="W13810" s="127"/>
      <c r="X13810" s="99"/>
      <c r="Y13810" s="127"/>
    </row>
    <row r="13811" spans="3:25" ht="19" hidden="1">
      <c r="C13811" s="933"/>
      <c r="D13811" s="933"/>
      <c r="E13811" s="19"/>
      <c r="I13811" s="100"/>
      <c r="M13811" s="100"/>
      <c r="Q13811" s="99"/>
      <c r="R13811" s="340"/>
      <c r="S13811" s="119"/>
      <c r="T13811" s="123"/>
      <c r="U13811" s="119"/>
      <c r="V13811" s="99"/>
      <c r="W13811" s="127"/>
      <c r="X13811" s="99"/>
      <c r="Y13811" s="127"/>
    </row>
    <row r="13812" spans="3:25" ht="19" hidden="1">
      <c r="C13812" s="933"/>
      <c r="D13812" s="933"/>
      <c r="E13812" s="19"/>
      <c r="I13812" s="100"/>
      <c r="M13812" s="100"/>
      <c r="Q13812" s="99"/>
      <c r="R13812" s="340"/>
      <c r="S13812" s="119"/>
      <c r="T13812" s="123"/>
      <c r="U13812" s="119"/>
      <c r="V13812" s="99"/>
      <c r="W13812" s="127"/>
      <c r="X13812" s="99"/>
      <c r="Y13812" s="127"/>
    </row>
    <row r="13813" spans="3:25" ht="19" hidden="1">
      <c r="C13813" s="933"/>
      <c r="D13813" s="933"/>
      <c r="E13813" s="19"/>
      <c r="I13813" s="100"/>
      <c r="M13813" s="100"/>
      <c r="Q13813" s="99"/>
      <c r="R13813" s="340"/>
      <c r="S13813" s="119"/>
      <c r="T13813" s="123"/>
      <c r="U13813" s="119"/>
      <c r="V13813" s="99"/>
      <c r="W13813" s="127"/>
      <c r="X13813" s="99"/>
      <c r="Y13813" s="127"/>
    </row>
    <row r="13814" spans="3:25" ht="19" hidden="1">
      <c r="C13814" s="933"/>
      <c r="D13814" s="933"/>
      <c r="E13814" s="19"/>
      <c r="I13814" s="100"/>
      <c r="M13814" s="100"/>
      <c r="Q13814" s="99"/>
      <c r="R13814" s="340"/>
      <c r="S13814" s="119"/>
      <c r="T13814" s="123"/>
      <c r="U13814" s="119"/>
      <c r="V13814" s="99"/>
      <c r="W13814" s="127"/>
      <c r="X13814" s="99"/>
      <c r="Y13814" s="127"/>
    </row>
    <row r="13815" spans="3:25" ht="19" hidden="1">
      <c r="C13815" s="933"/>
      <c r="D13815" s="933"/>
      <c r="E13815" s="19"/>
      <c r="I13815" s="100"/>
      <c r="M13815" s="100"/>
      <c r="Q13815" s="99"/>
      <c r="R13815" s="340"/>
      <c r="S13815" s="119"/>
      <c r="T13815" s="123"/>
      <c r="U13815" s="119"/>
      <c r="V13815" s="99"/>
      <c r="W13815" s="127"/>
      <c r="X13815" s="99"/>
      <c r="Y13815" s="127"/>
    </row>
    <row r="13816" spans="3:25" ht="19" hidden="1">
      <c r="C13816" s="933"/>
      <c r="D13816" s="933"/>
      <c r="E13816" s="19"/>
      <c r="I13816" s="100"/>
      <c r="M13816" s="100"/>
      <c r="Q13816" s="99"/>
      <c r="R13816" s="340"/>
      <c r="S13816" s="119"/>
      <c r="T13816" s="123"/>
      <c r="U13816" s="119"/>
      <c r="V13816" s="99"/>
      <c r="W13816" s="127"/>
      <c r="X13816" s="99"/>
      <c r="Y13816" s="127"/>
    </row>
    <row r="13817" spans="3:25" ht="19" hidden="1">
      <c r="C13817" s="933"/>
      <c r="D13817" s="933"/>
      <c r="E13817" s="19"/>
      <c r="I13817" s="100"/>
      <c r="M13817" s="100"/>
      <c r="Q13817" s="99"/>
      <c r="R13817" s="340"/>
      <c r="S13817" s="119"/>
      <c r="T13817" s="123"/>
      <c r="U13817" s="119"/>
      <c r="V13817" s="99"/>
      <c r="W13817" s="127"/>
      <c r="X13817" s="99"/>
      <c r="Y13817" s="127"/>
    </row>
    <row r="13818" spans="3:25" ht="19" hidden="1">
      <c r="C13818" s="933"/>
      <c r="D13818" s="933"/>
      <c r="E13818" s="19"/>
      <c r="I13818" s="100"/>
      <c r="M13818" s="100"/>
      <c r="Q13818" s="99"/>
      <c r="R13818" s="340"/>
      <c r="S13818" s="119"/>
      <c r="T13818" s="123"/>
      <c r="U13818" s="119"/>
      <c r="V13818" s="99"/>
      <c r="W13818" s="127"/>
      <c r="X13818" s="99"/>
      <c r="Y13818" s="127"/>
    </row>
    <row r="13819" spans="3:25" ht="19" hidden="1">
      <c r="C13819" s="933"/>
      <c r="D13819" s="933"/>
      <c r="E13819" s="19"/>
      <c r="I13819" s="100"/>
      <c r="M13819" s="100"/>
      <c r="Q13819" s="99"/>
      <c r="R13819" s="340"/>
      <c r="S13819" s="119"/>
      <c r="T13819" s="123"/>
      <c r="U13819" s="119"/>
      <c r="V13819" s="99"/>
      <c r="W13819" s="127"/>
      <c r="X13819" s="99"/>
      <c r="Y13819" s="127"/>
    </row>
    <row r="13820" spans="3:25" ht="19" hidden="1">
      <c r="C13820" s="933"/>
      <c r="D13820" s="933"/>
      <c r="E13820" s="19"/>
      <c r="I13820" s="100"/>
      <c r="M13820" s="100"/>
      <c r="Q13820" s="99"/>
      <c r="R13820" s="340"/>
      <c r="S13820" s="119"/>
      <c r="T13820" s="123"/>
      <c r="U13820" s="119"/>
      <c r="V13820" s="99"/>
      <c r="W13820" s="127"/>
      <c r="X13820" s="99"/>
      <c r="Y13820" s="127"/>
    </row>
    <row r="13821" spans="3:25" ht="19" hidden="1">
      <c r="C13821" s="933"/>
      <c r="D13821" s="933"/>
      <c r="E13821" s="19"/>
      <c r="I13821" s="100"/>
      <c r="M13821" s="100"/>
      <c r="Q13821" s="99"/>
      <c r="R13821" s="340"/>
      <c r="S13821" s="119"/>
      <c r="T13821" s="123"/>
      <c r="U13821" s="119"/>
      <c r="V13821" s="99"/>
      <c r="W13821" s="127"/>
      <c r="X13821" s="99"/>
      <c r="Y13821" s="127"/>
    </row>
    <row r="13822" spans="3:25" ht="19" hidden="1">
      <c r="C13822" s="933"/>
      <c r="D13822" s="933"/>
      <c r="E13822" s="19"/>
      <c r="I13822" s="100"/>
      <c r="M13822" s="100"/>
      <c r="Q13822" s="99"/>
      <c r="R13822" s="340"/>
      <c r="S13822" s="119"/>
      <c r="T13822" s="123"/>
      <c r="U13822" s="119"/>
      <c r="V13822" s="99"/>
      <c r="W13822" s="127"/>
      <c r="X13822" s="99"/>
      <c r="Y13822" s="127"/>
    </row>
    <row r="13823" spans="3:25" ht="19" hidden="1">
      <c r="C13823" s="933"/>
      <c r="D13823" s="933"/>
      <c r="E13823" s="19"/>
      <c r="I13823" s="100"/>
      <c r="M13823" s="100"/>
      <c r="Q13823" s="99"/>
      <c r="R13823" s="340"/>
      <c r="S13823" s="119"/>
      <c r="T13823" s="123"/>
      <c r="U13823" s="119"/>
      <c r="V13823" s="99"/>
      <c r="W13823" s="127"/>
      <c r="X13823" s="99"/>
      <c r="Y13823" s="127"/>
    </row>
    <row r="13824" spans="3:25" ht="19" hidden="1">
      <c r="C13824" s="933"/>
      <c r="D13824" s="933"/>
      <c r="E13824" s="19"/>
      <c r="I13824" s="100"/>
      <c r="M13824" s="100"/>
      <c r="Q13824" s="99"/>
      <c r="R13824" s="340"/>
      <c r="S13824" s="119"/>
      <c r="T13824" s="123"/>
      <c r="U13824" s="119"/>
      <c r="V13824" s="99"/>
      <c r="W13824" s="127"/>
      <c r="X13824" s="99"/>
      <c r="Y13824" s="127"/>
    </row>
    <row r="13825" spans="3:25" ht="19" hidden="1">
      <c r="C13825" s="933"/>
      <c r="D13825" s="933"/>
      <c r="E13825" s="19"/>
      <c r="I13825" s="100"/>
      <c r="M13825" s="100"/>
      <c r="Q13825" s="99"/>
      <c r="R13825" s="340"/>
      <c r="S13825" s="119"/>
      <c r="T13825" s="123"/>
      <c r="U13825" s="119"/>
      <c r="V13825" s="99"/>
      <c r="W13825" s="127"/>
      <c r="X13825" s="99"/>
      <c r="Y13825" s="127"/>
    </row>
    <row r="13826" spans="3:25" ht="19" hidden="1">
      <c r="C13826" s="933"/>
      <c r="D13826" s="933"/>
      <c r="E13826" s="19"/>
      <c r="I13826" s="100"/>
      <c r="M13826" s="100"/>
      <c r="Q13826" s="99"/>
      <c r="R13826" s="340"/>
      <c r="S13826" s="119"/>
      <c r="T13826" s="123"/>
      <c r="U13826" s="119"/>
      <c r="V13826" s="99"/>
      <c r="W13826" s="127"/>
      <c r="X13826" s="99"/>
      <c r="Y13826" s="127"/>
    </row>
    <row r="13827" spans="3:25" ht="19" hidden="1">
      <c r="C13827" s="933"/>
      <c r="D13827" s="933"/>
      <c r="E13827" s="19"/>
      <c r="I13827" s="100"/>
      <c r="M13827" s="100"/>
      <c r="Q13827" s="99"/>
      <c r="R13827" s="340"/>
      <c r="S13827" s="119"/>
      <c r="T13827" s="123"/>
      <c r="U13827" s="119"/>
      <c r="V13827" s="99"/>
      <c r="W13827" s="127"/>
      <c r="X13827" s="99"/>
      <c r="Y13827" s="127"/>
    </row>
    <row r="13828" spans="3:25" ht="19" hidden="1">
      <c r="C13828" s="933"/>
      <c r="D13828" s="933"/>
      <c r="E13828" s="19"/>
      <c r="I13828" s="100"/>
      <c r="M13828" s="100"/>
      <c r="Q13828" s="99"/>
      <c r="R13828" s="340"/>
      <c r="S13828" s="119"/>
      <c r="T13828" s="123"/>
      <c r="U13828" s="119"/>
      <c r="V13828" s="99"/>
      <c r="W13828" s="127"/>
      <c r="X13828" s="99"/>
      <c r="Y13828" s="127"/>
    </row>
    <row r="13829" spans="3:25" ht="19" hidden="1">
      <c r="C13829" s="933"/>
      <c r="D13829" s="933"/>
      <c r="E13829" s="19"/>
      <c r="I13829" s="100"/>
      <c r="M13829" s="100"/>
      <c r="Q13829" s="99"/>
      <c r="R13829" s="340"/>
      <c r="S13829" s="119"/>
      <c r="T13829" s="123"/>
      <c r="U13829" s="119"/>
      <c r="V13829" s="99"/>
      <c r="W13829" s="127"/>
      <c r="X13829" s="99"/>
      <c r="Y13829" s="127"/>
    </row>
    <row r="13830" spans="3:25" ht="19" hidden="1">
      <c r="C13830" s="933"/>
      <c r="D13830" s="933"/>
      <c r="E13830" s="19"/>
      <c r="I13830" s="100"/>
      <c r="M13830" s="100"/>
      <c r="Q13830" s="99"/>
      <c r="R13830" s="340"/>
      <c r="S13830" s="119"/>
      <c r="T13830" s="123"/>
      <c r="U13830" s="119"/>
      <c r="V13830" s="99"/>
      <c r="W13830" s="127"/>
      <c r="X13830" s="99"/>
      <c r="Y13830" s="127"/>
    </row>
    <row r="13831" spans="3:25" ht="19" hidden="1">
      <c r="C13831" s="933"/>
      <c r="D13831" s="933"/>
      <c r="E13831" s="19"/>
      <c r="I13831" s="100"/>
      <c r="M13831" s="100"/>
      <c r="Q13831" s="99"/>
      <c r="R13831" s="340"/>
      <c r="S13831" s="119"/>
      <c r="T13831" s="123"/>
      <c r="U13831" s="119"/>
      <c r="V13831" s="99"/>
      <c r="W13831" s="127"/>
      <c r="X13831" s="99"/>
      <c r="Y13831" s="127"/>
    </row>
    <row r="13832" spans="3:25" ht="19" hidden="1">
      <c r="C13832" s="933"/>
      <c r="D13832" s="933"/>
      <c r="E13832" s="19"/>
      <c r="I13832" s="100"/>
      <c r="M13832" s="100"/>
      <c r="Q13832" s="99"/>
      <c r="R13832" s="340"/>
      <c r="S13832" s="119"/>
      <c r="T13832" s="123"/>
      <c r="U13832" s="119"/>
      <c r="V13832" s="99"/>
      <c r="W13832" s="127"/>
      <c r="X13832" s="99"/>
      <c r="Y13832" s="127"/>
    </row>
    <row r="13833" spans="3:25" ht="19" hidden="1">
      <c r="C13833" s="933"/>
      <c r="D13833" s="933"/>
      <c r="E13833" s="19"/>
      <c r="I13833" s="100"/>
      <c r="M13833" s="100"/>
      <c r="Q13833" s="99"/>
      <c r="R13833" s="340"/>
      <c r="S13833" s="119"/>
      <c r="T13833" s="123"/>
      <c r="U13833" s="119"/>
      <c r="V13833" s="99"/>
      <c r="W13833" s="127"/>
      <c r="X13833" s="99"/>
      <c r="Y13833" s="127"/>
    </row>
    <row r="13834" spans="3:25" ht="19" hidden="1">
      <c r="C13834" s="933"/>
      <c r="D13834" s="933"/>
      <c r="E13834" s="19"/>
      <c r="I13834" s="100"/>
      <c r="M13834" s="100"/>
      <c r="Q13834" s="99"/>
      <c r="R13834" s="340"/>
      <c r="S13834" s="119"/>
      <c r="T13834" s="123"/>
      <c r="U13834" s="119"/>
      <c r="V13834" s="99"/>
      <c r="W13834" s="127"/>
      <c r="X13834" s="99"/>
      <c r="Y13834" s="127"/>
    </row>
    <row r="13835" spans="3:25" ht="19" hidden="1">
      <c r="C13835" s="933"/>
      <c r="D13835" s="933"/>
      <c r="E13835" s="19"/>
      <c r="I13835" s="100"/>
      <c r="M13835" s="100"/>
      <c r="Q13835" s="99"/>
      <c r="R13835" s="340"/>
      <c r="S13835" s="119"/>
      <c r="T13835" s="123"/>
      <c r="U13835" s="119"/>
      <c r="V13835" s="99"/>
      <c r="W13835" s="127"/>
      <c r="X13835" s="99"/>
      <c r="Y13835" s="127"/>
    </row>
    <row r="13836" spans="3:25" ht="19" hidden="1">
      <c r="C13836" s="933"/>
      <c r="D13836" s="933"/>
      <c r="E13836" s="19"/>
      <c r="I13836" s="100"/>
      <c r="M13836" s="100"/>
      <c r="Q13836" s="99"/>
      <c r="R13836" s="340"/>
      <c r="S13836" s="119"/>
      <c r="T13836" s="123"/>
      <c r="U13836" s="119"/>
      <c r="V13836" s="99"/>
      <c r="W13836" s="127"/>
      <c r="X13836" s="99"/>
      <c r="Y13836" s="127"/>
    </row>
    <row r="13837" spans="3:25" ht="19" hidden="1">
      <c r="C13837" s="933"/>
      <c r="D13837" s="933"/>
      <c r="E13837" s="19"/>
      <c r="I13837" s="100"/>
      <c r="M13837" s="100"/>
      <c r="Q13837" s="99"/>
      <c r="R13837" s="340"/>
      <c r="S13837" s="119"/>
      <c r="T13837" s="123"/>
      <c r="U13837" s="119"/>
      <c r="V13837" s="99"/>
      <c r="W13837" s="127"/>
      <c r="X13837" s="99"/>
      <c r="Y13837" s="127"/>
    </row>
    <row r="13838" spans="3:25" ht="19" hidden="1">
      <c r="C13838" s="933"/>
      <c r="D13838" s="933"/>
      <c r="E13838" s="19"/>
      <c r="I13838" s="100"/>
      <c r="M13838" s="100"/>
      <c r="Q13838" s="99"/>
      <c r="R13838" s="340"/>
      <c r="S13838" s="119"/>
      <c r="T13838" s="123"/>
      <c r="U13838" s="119"/>
      <c r="V13838" s="99"/>
      <c r="W13838" s="127"/>
      <c r="X13838" s="99"/>
      <c r="Y13838" s="127"/>
    </row>
    <row r="13839" spans="3:25" ht="19" hidden="1">
      <c r="C13839" s="933"/>
      <c r="D13839" s="933"/>
      <c r="E13839" s="19"/>
      <c r="I13839" s="100"/>
      <c r="M13839" s="100"/>
      <c r="Q13839" s="99"/>
      <c r="R13839" s="340"/>
      <c r="S13839" s="119"/>
      <c r="T13839" s="123"/>
      <c r="U13839" s="119"/>
      <c r="V13839" s="99"/>
      <c r="W13839" s="127"/>
      <c r="X13839" s="99"/>
      <c r="Y13839" s="127"/>
    </row>
    <row r="13840" spans="3:25" ht="19" hidden="1">
      <c r="C13840" s="933"/>
      <c r="D13840" s="933"/>
      <c r="E13840" s="19"/>
      <c r="I13840" s="100"/>
      <c r="M13840" s="100"/>
      <c r="Q13840" s="99"/>
      <c r="R13840" s="340"/>
      <c r="S13840" s="119"/>
      <c r="T13840" s="123"/>
      <c r="U13840" s="119"/>
      <c r="V13840" s="99"/>
      <c r="W13840" s="127"/>
      <c r="X13840" s="99"/>
      <c r="Y13840" s="127"/>
    </row>
    <row r="13841" spans="3:25" ht="19" hidden="1">
      <c r="C13841" s="933"/>
      <c r="D13841" s="933"/>
      <c r="E13841" s="19"/>
      <c r="I13841" s="100"/>
      <c r="M13841" s="100"/>
      <c r="Q13841" s="99"/>
      <c r="R13841" s="340"/>
      <c r="S13841" s="119"/>
      <c r="T13841" s="123"/>
      <c r="U13841" s="119"/>
      <c r="V13841" s="99"/>
      <c r="W13841" s="127"/>
      <c r="X13841" s="99"/>
      <c r="Y13841" s="127"/>
    </row>
    <row r="13842" spans="3:25" ht="19" hidden="1">
      <c r="C13842" s="933"/>
      <c r="D13842" s="933"/>
      <c r="E13842" s="19"/>
      <c r="I13842" s="100"/>
      <c r="M13842" s="100"/>
      <c r="Q13842" s="99"/>
      <c r="R13842" s="340"/>
      <c r="S13842" s="119"/>
      <c r="T13842" s="123"/>
      <c r="U13842" s="119"/>
      <c r="V13842" s="99"/>
      <c r="W13842" s="127"/>
      <c r="X13842" s="99"/>
      <c r="Y13842" s="127"/>
    </row>
    <row r="13843" spans="3:25" ht="19" hidden="1">
      <c r="C13843" s="933"/>
      <c r="D13843" s="933"/>
      <c r="E13843" s="19"/>
      <c r="I13843" s="100"/>
      <c r="M13843" s="100"/>
      <c r="Q13843" s="99"/>
      <c r="R13843" s="340"/>
      <c r="S13843" s="119"/>
      <c r="T13843" s="123"/>
      <c r="U13843" s="119"/>
      <c r="V13843" s="99"/>
      <c r="W13843" s="127"/>
      <c r="X13843" s="99"/>
      <c r="Y13843" s="127"/>
    </row>
    <row r="13844" spans="3:25" ht="19" hidden="1">
      <c r="C13844" s="933"/>
      <c r="D13844" s="933"/>
      <c r="E13844" s="19"/>
      <c r="I13844" s="100"/>
      <c r="M13844" s="100"/>
      <c r="Q13844" s="99"/>
      <c r="R13844" s="340"/>
      <c r="S13844" s="119"/>
      <c r="T13844" s="123"/>
      <c r="U13844" s="119"/>
      <c r="V13844" s="99"/>
      <c r="W13844" s="127"/>
      <c r="X13844" s="99"/>
      <c r="Y13844" s="127"/>
    </row>
    <row r="13845" spans="3:25" ht="19" hidden="1">
      <c r="C13845" s="933"/>
      <c r="D13845" s="933"/>
      <c r="E13845" s="19"/>
      <c r="I13845" s="100"/>
      <c r="M13845" s="100"/>
      <c r="Q13845" s="99"/>
      <c r="R13845" s="340"/>
      <c r="S13845" s="119"/>
      <c r="T13845" s="123"/>
      <c r="U13845" s="119"/>
      <c r="V13845" s="99"/>
      <c r="W13845" s="127"/>
      <c r="X13845" s="99"/>
      <c r="Y13845" s="127"/>
    </row>
    <row r="13846" spans="3:25" ht="19" hidden="1">
      <c r="C13846" s="933"/>
      <c r="D13846" s="933"/>
      <c r="E13846" s="19"/>
      <c r="I13846" s="100"/>
      <c r="M13846" s="100"/>
      <c r="Q13846" s="99"/>
      <c r="R13846" s="340"/>
      <c r="S13846" s="119"/>
      <c r="T13846" s="123"/>
      <c r="U13846" s="119"/>
      <c r="V13846" s="99"/>
      <c r="W13846" s="127"/>
      <c r="X13846" s="99"/>
      <c r="Y13846" s="127"/>
    </row>
    <row r="13847" spans="3:25" ht="19" hidden="1">
      <c r="C13847" s="933"/>
      <c r="D13847" s="933"/>
      <c r="E13847" s="19"/>
      <c r="I13847" s="100"/>
      <c r="M13847" s="100"/>
      <c r="Q13847" s="99"/>
      <c r="R13847" s="340"/>
      <c r="S13847" s="119"/>
      <c r="T13847" s="123"/>
      <c r="U13847" s="119"/>
      <c r="V13847" s="99"/>
      <c r="W13847" s="127"/>
      <c r="X13847" s="99"/>
      <c r="Y13847" s="127"/>
    </row>
    <row r="13848" spans="3:25" ht="19" hidden="1">
      <c r="C13848" s="933"/>
      <c r="D13848" s="933"/>
      <c r="E13848" s="19"/>
      <c r="I13848" s="100"/>
      <c r="M13848" s="100"/>
      <c r="Q13848" s="99"/>
      <c r="R13848" s="340"/>
      <c r="S13848" s="119"/>
      <c r="T13848" s="123"/>
      <c r="U13848" s="119"/>
      <c r="V13848" s="99"/>
      <c r="W13848" s="127"/>
      <c r="X13848" s="99"/>
      <c r="Y13848" s="127"/>
    </row>
    <row r="13849" spans="3:25" ht="19" hidden="1">
      <c r="C13849" s="933"/>
      <c r="D13849" s="933"/>
      <c r="E13849" s="19"/>
      <c r="I13849" s="100"/>
      <c r="M13849" s="100"/>
      <c r="Q13849" s="99"/>
      <c r="R13849" s="340"/>
      <c r="S13849" s="119"/>
      <c r="T13849" s="123"/>
      <c r="U13849" s="119"/>
      <c r="V13849" s="99"/>
      <c r="W13849" s="127"/>
      <c r="X13849" s="99"/>
      <c r="Y13849" s="127"/>
    </row>
    <row r="13850" spans="3:25" ht="19" hidden="1">
      <c r="C13850" s="933"/>
      <c r="D13850" s="933"/>
      <c r="E13850" s="19"/>
      <c r="I13850" s="100"/>
      <c r="M13850" s="100"/>
      <c r="Q13850" s="99"/>
      <c r="R13850" s="340"/>
      <c r="S13850" s="119"/>
      <c r="T13850" s="123"/>
      <c r="U13850" s="119"/>
      <c r="V13850" s="99"/>
      <c r="W13850" s="127"/>
      <c r="X13850" s="99"/>
      <c r="Y13850" s="127"/>
    </row>
    <row r="13851" spans="3:25" ht="19" hidden="1">
      <c r="C13851" s="933"/>
      <c r="D13851" s="933"/>
      <c r="E13851" s="19"/>
      <c r="I13851" s="100"/>
      <c r="M13851" s="100"/>
      <c r="Q13851" s="99"/>
      <c r="R13851" s="340"/>
      <c r="S13851" s="119"/>
      <c r="T13851" s="123"/>
      <c r="U13851" s="119"/>
      <c r="V13851" s="99"/>
      <c r="W13851" s="127"/>
      <c r="X13851" s="99"/>
      <c r="Y13851" s="127"/>
    </row>
    <row r="13852" spans="3:25" ht="19" hidden="1">
      <c r="C13852" s="933"/>
      <c r="D13852" s="933"/>
      <c r="E13852" s="19"/>
      <c r="I13852" s="100"/>
      <c r="M13852" s="100"/>
      <c r="Q13852" s="99"/>
      <c r="R13852" s="340"/>
      <c r="S13852" s="119"/>
      <c r="T13852" s="123"/>
      <c r="U13852" s="119"/>
      <c r="V13852" s="99"/>
      <c r="W13852" s="127"/>
      <c r="X13852" s="99"/>
      <c r="Y13852" s="127"/>
    </row>
    <row r="13853" spans="3:25" ht="19" hidden="1">
      <c r="C13853" s="933"/>
      <c r="D13853" s="933"/>
      <c r="E13853" s="19"/>
      <c r="I13853" s="100"/>
      <c r="M13853" s="100"/>
      <c r="Q13853" s="99"/>
      <c r="R13853" s="340"/>
      <c r="S13853" s="119"/>
      <c r="T13853" s="123"/>
      <c r="U13853" s="119"/>
      <c r="V13853" s="99"/>
      <c r="W13853" s="127"/>
      <c r="X13853" s="99"/>
      <c r="Y13853" s="127"/>
    </row>
    <row r="13854" spans="3:25" ht="19" hidden="1">
      <c r="C13854" s="933"/>
      <c r="D13854" s="933"/>
      <c r="E13854" s="19"/>
      <c r="I13854" s="100"/>
      <c r="M13854" s="100"/>
      <c r="Q13854" s="99"/>
      <c r="R13854" s="340"/>
      <c r="S13854" s="119"/>
      <c r="T13854" s="123"/>
      <c r="U13854" s="119"/>
      <c r="V13854" s="99"/>
      <c r="W13854" s="127"/>
      <c r="X13854" s="99"/>
      <c r="Y13854" s="127"/>
    </row>
    <row r="13855" spans="3:25" ht="19" hidden="1">
      <c r="C13855" s="933"/>
      <c r="D13855" s="933"/>
      <c r="E13855" s="19"/>
      <c r="I13855" s="100"/>
      <c r="M13855" s="100"/>
      <c r="Q13855" s="99"/>
      <c r="R13855" s="340"/>
      <c r="S13855" s="119"/>
      <c r="T13855" s="123"/>
      <c r="U13855" s="119"/>
      <c r="V13855" s="99"/>
      <c r="W13855" s="127"/>
      <c r="X13855" s="99"/>
      <c r="Y13855" s="127"/>
    </row>
    <row r="13856" spans="3:25" ht="19" hidden="1">
      <c r="C13856" s="933"/>
      <c r="D13856" s="933"/>
      <c r="E13856" s="19"/>
      <c r="I13856" s="100"/>
      <c r="M13856" s="100"/>
      <c r="Q13856" s="99"/>
      <c r="R13856" s="340"/>
      <c r="S13856" s="119"/>
      <c r="T13856" s="123"/>
      <c r="U13856" s="119"/>
      <c r="V13856" s="99"/>
      <c r="W13856" s="127"/>
      <c r="X13856" s="99"/>
      <c r="Y13856" s="127"/>
    </row>
    <row r="13857" spans="3:25" ht="19" hidden="1">
      <c r="C13857" s="933"/>
      <c r="D13857" s="933"/>
      <c r="E13857" s="19"/>
      <c r="I13857" s="100"/>
      <c r="M13857" s="100"/>
      <c r="Q13857" s="99"/>
      <c r="R13857" s="340"/>
      <c r="S13857" s="119"/>
      <c r="T13857" s="123"/>
      <c r="U13857" s="119"/>
      <c r="V13857" s="99"/>
      <c r="W13857" s="127"/>
      <c r="X13857" s="99"/>
      <c r="Y13857" s="127"/>
    </row>
    <row r="13858" spans="3:25" ht="19" hidden="1">
      <c r="C13858" s="933"/>
      <c r="D13858" s="933"/>
      <c r="E13858" s="19"/>
      <c r="I13858" s="100"/>
      <c r="M13858" s="100"/>
      <c r="Q13858" s="99"/>
      <c r="R13858" s="340"/>
      <c r="S13858" s="119"/>
      <c r="T13858" s="123"/>
      <c r="U13858" s="119"/>
      <c r="V13858" s="99"/>
      <c r="W13858" s="127"/>
      <c r="X13858" s="99"/>
      <c r="Y13858" s="127"/>
    </row>
    <row r="13859" spans="3:25" ht="19" hidden="1">
      <c r="C13859" s="933"/>
      <c r="D13859" s="933"/>
      <c r="E13859" s="19"/>
      <c r="I13859" s="100"/>
      <c r="M13859" s="100"/>
      <c r="Q13859" s="99"/>
      <c r="R13859" s="340"/>
      <c r="S13859" s="119"/>
      <c r="T13859" s="123"/>
      <c r="U13859" s="119"/>
      <c r="V13859" s="99"/>
      <c r="W13859" s="127"/>
      <c r="X13859" s="99"/>
      <c r="Y13859" s="127"/>
    </row>
    <row r="13860" spans="3:25" ht="19" hidden="1">
      <c r="C13860" s="933"/>
      <c r="D13860" s="933"/>
      <c r="E13860" s="19"/>
      <c r="I13860" s="100"/>
      <c r="M13860" s="100"/>
      <c r="Q13860" s="99"/>
      <c r="R13860" s="340"/>
      <c r="S13860" s="119"/>
      <c r="T13860" s="123"/>
      <c r="U13860" s="119"/>
      <c r="V13860" s="99"/>
      <c r="W13860" s="127"/>
      <c r="X13860" s="99"/>
      <c r="Y13860" s="127"/>
    </row>
    <row r="13861" spans="3:25" ht="19" hidden="1">
      <c r="C13861" s="933"/>
      <c r="D13861" s="933"/>
      <c r="E13861" s="19"/>
      <c r="I13861" s="100"/>
      <c r="M13861" s="100"/>
      <c r="Q13861" s="99"/>
      <c r="R13861" s="340"/>
      <c r="S13861" s="119"/>
      <c r="T13861" s="123"/>
      <c r="U13861" s="119"/>
      <c r="V13861" s="99"/>
      <c r="W13861" s="127"/>
      <c r="X13861" s="99"/>
      <c r="Y13861" s="127"/>
    </row>
    <row r="13862" spans="3:25" ht="19" hidden="1">
      <c r="C13862" s="933"/>
      <c r="D13862" s="933"/>
      <c r="E13862" s="19"/>
      <c r="I13862" s="100"/>
      <c r="M13862" s="100"/>
      <c r="Q13862" s="99"/>
      <c r="R13862" s="340"/>
      <c r="S13862" s="119"/>
      <c r="T13862" s="123"/>
      <c r="U13862" s="119"/>
      <c r="V13862" s="99"/>
      <c r="W13862" s="127"/>
      <c r="X13862" s="99"/>
      <c r="Y13862" s="127"/>
    </row>
    <row r="13863" spans="3:25" ht="19" hidden="1">
      <c r="C13863" s="933"/>
      <c r="D13863" s="933"/>
      <c r="E13863" s="19"/>
      <c r="I13863" s="100"/>
      <c r="M13863" s="100"/>
      <c r="Q13863" s="99"/>
      <c r="R13863" s="340"/>
      <c r="S13863" s="119"/>
      <c r="T13863" s="123"/>
      <c r="U13863" s="119"/>
      <c r="V13863" s="99"/>
      <c r="W13863" s="127"/>
      <c r="X13863" s="99"/>
      <c r="Y13863" s="127"/>
    </row>
    <row r="13864" spans="3:25" ht="19" hidden="1">
      <c r="C13864" s="933"/>
      <c r="D13864" s="933"/>
      <c r="E13864" s="19"/>
      <c r="I13864" s="100"/>
      <c r="M13864" s="100"/>
      <c r="Q13864" s="99"/>
      <c r="R13864" s="340"/>
      <c r="S13864" s="119"/>
      <c r="T13864" s="123"/>
      <c r="U13864" s="119"/>
      <c r="V13864" s="99"/>
      <c r="W13864" s="127"/>
      <c r="X13864" s="99"/>
      <c r="Y13864" s="127"/>
    </row>
    <row r="13865" spans="3:25" ht="19" hidden="1">
      <c r="C13865" s="933"/>
      <c r="D13865" s="933"/>
      <c r="E13865" s="19"/>
      <c r="I13865" s="100"/>
      <c r="M13865" s="100"/>
      <c r="Q13865" s="99"/>
      <c r="R13865" s="340"/>
      <c r="S13865" s="119"/>
      <c r="T13865" s="123"/>
      <c r="U13865" s="119"/>
      <c r="V13865" s="99"/>
      <c r="W13865" s="127"/>
      <c r="X13865" s="99"/>
      <c r="Y13865" s="127"/>
    </row>
    <row r="13866" spans="3:25" ht="19" hidden="1">
      <c r="C13866" s="933"/>
      <c r="D13866" s="933"/>
      <c r="E13866" s="19"/>
      <c r="I13866" s="100"/>
      <c r="M13866" s="100"/>
      <c r="Q13866" s="99"/>
      <c r="R13866" s="340"/>
      <c r="S13866" s="119"/>
      <c r="T13866" s="123"/>
      <c r="U13866" s="119"/>
      <c r="V13866" s="99"/>
      <c r="W13866" s="127"/>
      <c r="X13866" s="99"/>
      <c r="Y13866" s="127"/>
    </row>
    <row r="13867" spans="3:25" ht="19" hidden="1">
      <c r="C13867" s="933"/>
      <c r="D13867" s="933"/>
      <c r="E13867" s="19"/>
      <c r="I13867" s="100"/>
      <c r="M13867" s="100"/>
      <c r="Q13867" s="99"/>
      <c r="R13867" s="340"/>
      <c r="S13867" s="119"/>
      <c r="T13867" s="123"/>
      <c r="U13867" s="119"/>
      <c r="V13867" s="99"/>
      <c r="W13867" s="127"/>
      <c r="X13867" s="99"/>
      <c r="Y13867" s="127"/>
    </row>
    <row r="13868" spans="3:25" ht="19" hidden="1">
      <c r="C13868" s="933"/>
      <c r="D13868" s="933"/>
      <c r="E13868" s="19"/>
      <c r="I13868" s="100"/>
      <c r="M13868" s="100"/>
      <c r="Q13868" s="99"/>
      <c r="R13868" s="340"/>
      <c r="S13868" s="119"/>
      <c r="T13868" s="123"/>
      <c r="U13868" s="119"/>
      <c r="V13868" s="99"/>
      <c r="W13868" s="127"/>
      <c r="X13868" s="99"/>
      <c r="Y13868" s="127"/>
    </row>
    <row r="13869" spans="3:25" ht="19" hidden="1">
      <c r="C13869" s="933"/>
      <c r="D13869" s="933"/>
      <c r="E13869" s="19"/>
      <c r="I13869" s="100"/>
      <c r="M13869" s="100"/>
      <c r="Q13869" s="99"/>
      <c r="R13869" s="340"/>
      <c r="S13869" s="119"/>
      <c r="T13869" s="123"/>
      <c r="U13869" s="119"/>
      <c r="V13869" s="99"/>
      <c r="W13869" s="127"/>
      <c r="X13869" s="99"/>
      <c r="Y13869" s="127"/>
    </row>
    <row r="13870" spans="3:25" ht="19" hidden="1">
      <c r="C13870" s="933"/>
      <c r="D13870" s="933"/>
      <c r="E13870" s="19"/>
      <c r="I13870" s="100"/>
      <c r="M13870" s="100"/>
      <c r="Q13870" s="99"/>
      <c r="R13870" s="340"/>
      <c r="S13870" s="119"/>
      <c r="T13870" s="123"/>
      <c r="U13870" s="119"/>
      <c r="V13870" s="99"/>
      <c r="W13870" s="127"/>
      <c r="X13870" s="99"/>
      <c r="Y13870" s="127"/>
    </row>
    <row r="13871" spans="3:25" ht="19" hidden="1">
      <c r="C13871" s="933"/>
      <c r="D13871" s="933"/>
      <c r="E13871" s="19"/>
      <c r="I13871" s="100"/>
      <c r="M13871" s="100"/>
      <c r="Q13871" s="99"/>
      <c r="R13871" s="340"/>
      <c r="S13871" s="119"/>
      <c r="T13871" s="123"/>
      <c r="U13871" s="119"/>
      <c r="V13871" s="99"/>
      <c r="W13871" s="127"/>
      <c r="X13871" s="99"/>
      <c r="Y13871" s="127"/>
    </row>
    <row r="13872" spans="3:25" ht="19" hidden="1">
      <c r="C13872" s="933"/>
      <c r="D13872" s="933"/>
      <c r="E13872" s="19"/>
      <c r="I13872" s="100"/>
      <c r="M13872" s="100"/>
      <c r="Q13872" s="99"/>
      <c r="R13872" s="340"/>
      <c r="S13872" s="119"/>
      <c r="T13872" s="123"/>
      <c r="U13872" s="119"/>
      <c r="V13872" s="99"/>
      <c r="W13872" s="127"/>
      <c r="X13872" s="99"/>
      <c r="Y13872" s="127"/>
    </row>
    <row r="13873" spans="3:25" ht="19" hidden="1">
      <c r="C13873" s="933"/>
      <c r="D13873" s="933"/>
      <c r="E13873" s="19"/>
      <c r="I13873" s="100"/>
      <c r="M13873" s="100"/>
      <c r="Q13873" s="99"/>
      <c r="R13873" s="340"/>
      <c r="S13873" s="119"/>
      <c r="T13873" s="123"/>
      <c r="U13873" s="119"/>
      <c r="V13873" s="99"/>
      <c r="W13873" s="127"/>
      <c r="X13873" s="99"/>
      <c r="Y13873" s="127"/>
    </row>
    <row r="13874" spans="3:25" ht="19" hidden="1">
      <c r="C13874" s="933"/>
      <c r="D13874" s="933"/>
      <c r="E13874" s="19"/>
      <c r="I13874" s="100"/>
      <c r="M13874" s="100"/>
      <c r="Q13874" s="99"/>
      <c r="R13874" s="340"/>
      <c r="S13874" s="119"/>
      <c r="T13874" s="123"/>
      <c r="U13874" s="119"/>
      <c r="V13874" s="99"/>
      <c r="W13874" s="127"/>
      <c r="X13874" s="99"/>
      <c r="Y13874" s="127"/>
    </row>
    <row r="13875" spans="3:25" ht="19" hidden="1">
      <c r="C13875" s="933"/>
      <c r="D13875" s="933"/>
      <c r="E13875" s="19"/>
      <c r="I13875" s="100"/>
      <c r="M13875" s="100"/>
      <c r="Q13875" s="99"/>
      <c r="R13875" s="340"/>
      <c r="S13875" s="119"/>
      <c r="T13875" s="123"/>
      <c r="U13875" s="119"/>
      <c r="V13875" s="99"/>
      <c r="W13875" s="127"/>
      <c r="X13875" s="99"/>
      <c r="Y13875" s="127"/>
    </row>
    <row r="13876" spans="3:25" ht="19" hidden="1">
      <c r="C13876" s="933"/>
      <c r="D13876" s="933"/>
      <c r="E13876" s="19"/>
      <c r="I13876" s="100"/>
      <c r="M13876" s="100"/>
      <c r="Q13876" s="99"/>
      <c r="R13876" s="340"/>
      <c r="S13876" s="119"/>
      <c r="T13876" s="123"/>
      <c r="U13876" s="119"/>
      <c r="V13876" s="99"/>
      <c r="W13876" s="127"/>
      <c r="X13876" s="99"/>
      <c r="Y13876" s="127"/>
    </row>
    <row r="13877" spans="3:25" ht="19" hidden="1">
      <c r="C13877" s="933"/>
      <c r="D13877" s="933"/>
      <c r="E13877" s="19"/>
      <c r="I13877" s="100"/>
      <c r="M13877" s="100"/>
      <c r="Q13877" s="99"/>
      <c r="R13877" s="340"/>
      <c r="S13877" s="119"/>
      <c r="T13877" s="123"/>
      <c r="U13877" s="119"/>
      <c r="V13877" s="99"/>
      <c r="W13877" s="127"/>
      <c r="X13877" s="99"/>
      <c r="Y13877" s="127"/>
    </row>
    <row r="13878" spans="3:25" ht="19" hidden="1">
      <c r="C13878" s="933"/>
      <c r="D13878" s="933"/>
      <c r="E13878" s="19"/>
      <c r="I13878" s="100"/>
      <c r="M13878" s="100"/>
      <c r="Q13878" s="99"/>
      <c r="R13878" s="340"/>
      <c r="S13878" s="119"/>
      <c r="T13878" s="123"/>
      <c r="U13878" s="119"/>
      <c r="V13878" s="99"/>
      <c r="W13878" s="127"/>
      <c r="X13878" s="99"/>
      <c r="Y13878" s="127"/>
    </row>
    <row r="13879" spans="3:25" ht="19" hidden="1">
      <c r="C13879" s="933"/>
      <c r="D13879" s="933"/>
      <c r="E13879" s="19"/>
      <c r="I13879" s="100"/>
      <c r="M13879" s="100"/>
      <c r="Q13879" s="99"/>
      <c r="R13879" s="340"/>
      <c r="S13879" s="119"/>
      <c r="T13879" s="123"/>
      <c r="U13879" s="119"/>
      <c r="V13879" s="99"/>
      <c r="W13879" s="127"/>
      <c r="X13879" s="99"/>
      <c r="Y13879" s="127"/>
    </row>
    <row r="13880" spans="3:25" ht="19" hidden="1">
      <c r="C13880" s="933"/>
      <c r="D13880" s="933"/>
      <c r="E13880" s="19"/>
      <c r="I13880" s="100"/>
      <c r="M13880" s="100"/>
      <c r="Q13880" s="99"/>
      <c r="R13880" s="340"/>
      <c r="S13880" s="119"/>
      <c r="T13880" s="123"/>
      <c r="U13880" s="119"/>
      <c r="V13880" s="99"/>
      <c r="W13880" s="127"/>
      <c r="X13880" s="99"/>
      <c r="Y13880" s="127"/>
    </row>
    <row r="13881" spans="3:25" ht="19" hidden="1">
      <c r="C13881" s="933"/>
      <c r="D13881" s="933"/>
      <c r="E13881" s="19"/>
      <c r="I13881" s="100"/>
      <c r="M13881" s="100"/>
      <c r="Q13881" s="99"/>
      <c r="R13881" s="340"/>
      <c r="S13881" s="119"/>
      <c r="T13881" s="123"/>
      <c r="U13881" s="119"/>
      <c r="V13881" s="99"/>
      <c r="W13881" s="127"/>
      <c r="X13881" s="99"/>
      <c r="Y13881" s="127"/>
    </row>
    <row r="13882" spans="3:25" ht="19" hidden="1">
      <c r="C13882" s="933"/>
      <c r="D13882" s="933"/>
      <c r="E13882" s="19"/>
      <c r="I13882" s="100"/>
      <c r="M13882" s="100"/>
      <c r="Q13882" s="99"/>
      <c r="R13882" s="340"/>
      <c r="S13882" s="119"/>
      <c r="T13882" s="123"/>
      <c r="U13882" s="119"/>
      <c r="V13882" s="99"/>
      <c r="W13882" s="127"/>
      <c r="X13882" s="99"/>
      <c r="Y13882" s="127"/>
    </row>
    <row r="13883" spans="3:25" ht="19" hidden="1">
      <c r="C13883" s="933"/>
      <c r="D13883" s="933"/>
      <c r="E13883" s="19"/>
      <c r="I13883" s="100"/>
      <c r="M13883" s="100"/>
      <c r="Q13883" s="99"/>
      <c r="R13883" s="340"/>
      <c r="S13883" s="119"/>
      <c r="T13883" s="123"/>
      <c r="U13883" s="119"/>
      <c r="V13883" s="99"/>
      <c r="W13883" s="127"/>
      <c r="X13883" s="99"/>
      <c r="Y13883" s="127"/>
    </row>
    <row r="13884" spans="3:25" ht="19" hidden="1">
      <c r="C13884" s="933"/>
      <c r="D13884" s="933"/>
      <c r="E13884" s="19"/>
      <c r="I13884" s="100"/>
      <c r="M13884" s="100"/>
      <c r="Q13884" s="99"/>
      <c r="R13884" s="340"/>
      <c r="S13884" s="119"/>
      <c r="T13884" s="123"/>
      <c r="U13884" s="119"/>
      <c r="V13884" s="99"/>
      <c r="W13884" s="127"/>
      <c r="X13884" s="99"/>
      <c r="Y13884" s="127"/>
    </row>
    <row r="13885" spans="3:25" ht="19" hidden="1">
      <c r="C13885" s="933"/>
      <c r="D13885" s="933"/>
      <c r="E13885" s="19"/>
      <c r="I13885" s="100"/>
      <c r="M13885" s="100"/>
      <c r="Q13885" s="99"/>
      <c r="R13885" s="340"/>
      <c r="S13885" s="119"/>
      <c r="T13885" s="123"/>
      <c r="U13885" s="119"/>
      <c r="V13885" s="99"/>
      <c r="W13885" s="127"/>
      <c r="X13885" s="99"/>
      <c r="Y13885" s="127"/>
    </row>
    <row r="13886" spans="3:25" ht="19" hidden="1">
      <c r="C13886" s="933"/>
      <c r="D13886" s="933"/>
      <c r="E13886" s="19"/>
      <c r="I13886" s="100"/>
      <c r="M13886" s="100"/>
      <c r="Q13886" s="99"/>
      <c r="R13886" s="340"/>
      <c r="S13886" s="119"/>
      <c r="T13886" s="123"/>
      <c r="U13886" s="119"/>
      <c r="V13886" s="99"/>
      <c r="W13886" s="127"/>
      <c r="X13886" s="99"/>
      <c r="Y13886" s="127"/>
    </row>
    <row r="13887" spans="3:25" ht="19" hidden="1">
      <c r="C13887" s="933"/>
      <c r="D13887" s="933"/>
      <c r="E13887" s="19"/>
      <c r="I13887" s="100"/>
      <c r="M13887" s="100"/>
      <c r="Q13887" s="99"/>
      <c r="R13887" s="340"/>
      <c r="S13887" s="119"/>
      <c r="T13887" s="123"/>
      <c r="U13887" s="119"/>
      <c r="V13887" s="99"/>
      <c r="W13887" s="127"/>
      <c r="X13887" s="99"/>
      <c r="Y13887" s="127"/>
    </row>
    <row r="13888" spans="3:25" ht="19" hidden="1">
      <c r="C13888" s="933"/>
      <c r="D13888" s="933"/>
      <c r="E13888" s="19"/>
      <c r="I13888" s="100"/>
      <c r="M13888" s="100"/>
      <c r="Q13888" s="99"/>
      <c r="R13888" s="340"/>
      <c r="S13888" s="119"/>
      <c r="T13888" s="123"/>
      <c r="U13888" s="119"/>
      <c r="V13888" s="99"/>
      <c r="W13888" s="127"/>
      <c r="X13888" s="99"/>
      <c r="Y13888" s="127"/>
    </row>
    <row r="13889" spans="3:25" ht="19" hidden="1">
      <c r="C13889" s="933"/>
      <c r="D13889" s="933"/>
      <c r="E13889" s="19"/>
      <c r="I13889" s="100"/>
      <c r="M13889" s="100"/>
      <c r="Q13889" s="99"/>
      <c r="R13889" s="340"/>
      <c r="S13889" s="119"/>
      <c r="T13889" s="123"/>
      <c r="U13889" s="119"/>
      <c r="V13889" s="99"/>
      <c r="W13889" s="127"/>
      <c r="X13889" s="99"/>
      <c r="Y13889" s="127"/>
    </row>
    <row r="13890" spans="3:25" ht="19" hidden="1">
      <c r="C13890" s="933"/>
      <c r="D13890" s="933"/>
      <c r="E13890" s="19"/>
      <c r="I13890" s="100"/>
      <c r="M13890" s="100"/>
      <c r="Q13890" s="99"/>
      <c r="R13890" s="340"/>
      <c r="S13890" s="119"/>
      <c r="T13890" s="123"/>
      <c r="U13890" s="119"/>
      <c r="V13890" s="99"/>
      <c r="W13890" s="127"/>
      <c r="X13890" s="99"/>
      <c r="Y13890" s="127"/>
    </row>
    <row r="13891" spans="3:25" ht="19" hidden="1">
      <c r="C13891" s="933"/>
      <c r="D13891" s="933"/>
      <c r="E13891" s="19"/>
      <c r="I13891" s="100"/>
      <c r="M13891" s="100"/>
      <c r="Q13891" s="99"/>
      <c r="R13891" s="340"/>
      <c r="S13891" s="119"/>
      <c r="T13891" s="123"/>
      <c r="U13891" s="119"/>
      <c r="V13891" s="99"/>
      <c r="W13891" s="127"/>
      <c r="X13891" s="99"/>
      <c r="Y13891" s="127"/>
    </row>
    <row r="13892" spans="3:25" ht="19" hidden="1">
      <c r="C13892" s="933"/>
      <c r="D13892" s="933"/>
      <c r="E13892" s="19"/>
      <c r="I13892" s="100"/>
      <c r="M13892" s="100"/>
      <c r="Q13892" s="99"/>
      <c r="R13892" s="340"/>
      <c r="S13892" s="119"/>
      <c r="T13892" s="123"/>
      <c r="U13892" s="119"/>
      <c r="V13892" s="99"/>
      <c r="W13892" s="127"/>
      <c r="X13892" s="99"/>
      <c r="Y13892" s="127"/>
    </row>
    <row r="13893" spans="3:25" ht="19" hidden="1">
      <c r="C13893" s="933"/>
      <c r="D13893" s="933"/>
      <c r="E13893" s="19"/>
      <c r="I13893" s="100"/>
      <c r="M13893" s="100"/>
      <c r="Q13893" s="99"/>
      <c r="R13893" s="340"/>
      <c r="S13893" s="119"/>
      <c r="T13893" s="123"/>
      <c r="U13893" s="119"/>
      <c r="V13893" s="99"/>
      <c r="W13893" s="127"/>
      <c r="X13893" s="99"/>
      <c r="Y13893" s="127"/>
    </row>
    <row r="13894" spans="3:25" ht="19" hidden="1">
      <c r="C13894" s="933"/>
      <c r="D13894" s="933"/>
      <c r="E13894" s="19"/>
      <c r="I13894" s="100"/>
      <c r="M13894" s="100"/>
      <c r="Q13894" s="99"/>
      <c r="R13894" s="340"/>
      <c r="S13894" s="119"/>
      <c r="T13894" s="123"/>
      <c r="U13894" s="119"/>
      <c r="V13894" s="99"/>
      <c r="W13894" s="127"/>
      <c r="X13894" s="99"/>
      <c r="Y13894" s="127"/>
    </row>
    <row r="13895" spans="3:25" ht="19" hidden="1">
      <c r="C13895" s="933"/>
      <c r="D13895" s="933"/>
      <c r="E13895" s="19"/>
      <c r="I13895" s="100"/>
      <c r="M13895" s="100"/>
      <c r="Q13895" s="99"/>
      <c r="R13895" s="340"/>
      <c r="S13895" s="119"/>
      <c r="T13895" s="123"/>
      <c r="U13895" s="119"/>
      <c r="V13895" s="99"/>
      <c r="W13895" s="127"/>
      <c r="X13895" s="99"/>
      <c r="Y13895" s="127"/>
    </row>
    <row r="13896" spans="3:25" ht="19" hidden="1">
      <c r="C13896" s="933"/>
      <c r="D13896" s="933"/>
      <c r="E13896" s="19"/>
      <c r="I13896" s="100"/>
      <c r="M13896" s="100"/>
      <c r="Q13896" s="99"/>
      <c r="R13896" s="340"/>
      <c r="S13896" s="119"/>
      <c r="T13896" s="123"/>
      <c r="U13896" s="119"/>
      <c r="V13896" s="99"/>
      <c r="W13896" s="127"/>
      <c r="X13896" s="99"/>
      <c r="Y13896" s="127"/>
    </row>
    <row r="13897" spans="3:25" ht="19" hidden="1">
      <c r="C13897" s="933"/>
      <c r="D13897" s="933"/>
      <c r="E13897" s="19"/>
      <c r="I13897" s="100"/>
      <c r="M13897" s="100"/>
      <c r="Q13897" s="99"/>
      <c r="R13897" s="340"/>
      <c r="S13897" s="119"/>
      <c r="T13897" s="123"/>
      <c r="U13897" s="119"/>
      <c r="V13897" s="99"/>
      <c r="W13897" s="127"/>
      <c r="X13897" s="99"/>
      <c r="Y13897" s="127"/>
    </row>
    <row r="13898" spans="3:25" ht="19" hidden="1">
      <c r="C13898" s="933"/>
      <c r="D13898" s="933"/>
      <c r="E13898" s="19"/>
      <c r="I13898" s="100"/>
      <c r="M13898" s="100"/>
      <c r="Q13898" s="99"/>
      <c r="R13898" s="340"/>
      <c r="S13898" s="119"/>
      <c r="T13898" s="123"/>
      <c r="U13898" s="119"/>
      <c r="V13898" s="99"/>
      <c r="W13898" s="127"/>
      <c r="X13898" s="99"/>
      <c r="Y13898" s="127"/>
    </row>
    <row r="13899" spans="3:25" ht="19" hidden="1">
      <c r="C13899" s="933"/>
      <c r="D13899" s="933"/>
      <c r="E13899" s="19"/>
      <c r="I13899" s="100"/>
      <c r="M13899" s="100"/>
      <c r="Q13899" s="99"/>
      <c r="R13899" s="340"/>
      <c r="S13899" s="119"/>
      <c r="T13899" s="123"/>
      <c r="U13899" s="119"/>
      <c r="V13899" s="99"/>
      <c r="W13899" s="127"/>
      <c r="X13899" s="99"/>
      <c r="Y13899" s="127"/>
    </row>
    <row r="13900" spans="3:25" ht="19" hidden="1">
      <c r="C13900" s="933"/>
      <c r="D13900" s="933"/>
      <c r="E13900" s="19"/>
      <c r="I13900" s="100"/>
      <c r="M13900" s="100"/>
      <c r="Q13900" s="99"/>
      <c r="R13900" s="340"/>
      <c r="S13900" s="119"/>
      <c r="T13900" s="123"/>
      <c r="U13900" s="119"/>
      <c r="V13900" s="99"/>
      <c r="W13900" s="127"/>
      <c r="X13900" s="99"/>
      <c r="Y13900" s="127"/>
    </row>
    <row r="13901" spans="3:25" ht="19" hidden="1">
      <c r="C13901" s="933"/>
      <c r="D13901" s="933"/>
      <c r="E13901" s="19"/>
      <c r="I13901" s="100"/>
      <c r="M13901" s="100"/>
      <c r="Q13901" s="99"/>
      <c r="R13901" s="340"/>
      <c r="S13901" s="119"/>
      <c r="T13901" s="123"/>
      <c r="U13901" s="119"/>
      <c r="V13901" s="99"/>
      <c r="W13901" s="127"/>
      <c r="X13901" s="99"/>
      <c r="Y13901" s="127"/>
    </row>
    <row r="13902" spans="3:25" ht="19" hidden="1">
      <c r="C13902" s="933"/>
      <c r="D13902" s="933"/>
      <c r="E13902" s="19"/>
      <c r="I13902" s="100"/>
      <c r="M13902" s="100"/>
      <c r="Q13902" s="99"/>
      <c r="R13902" s="340"/>
      <c r="S13902" s="119"/>
      <c r="T13902" s="123"/>
      <c r="U13902" s="119"/>
      <c r="V13902" s="99"/>
      <c r="W13902" s="127"/>
      <c r="X13902" s="99"/>
      <c r="Y13902" s="127"/>
    </row>
    <row r="13903" spans="3:25" ht="19" hidden="1">
      <c r="C13903" s="933"/>
      <c r="D13903" s="933"/>
      <c r="E13903" s="19"/>
      <c r="I13903" s="100"/>
      <c r="M13903" s="100"/>
      <c r="Q13903" s="99"/>
      <c r="R13903" s="340"/>
      <c r="S13903" s="119"/>
      <c r="T13903" s="123"/>
      <c r="U13903" s="119"/>
      <c r="V13903" s="99"/>
      <c r="W13903" s="127"/>
      <c r="X13903" s="99"/>
      <c r="Y13903" s="127"/>
    </row>
    <row r="13904" spans="3:25" ht="19" hidden="1">
      <c r="C13904" s="933"/>
      <c r="D13904" s="933"/>
      <c r="E13904" s="19"/>
      <c r="I13904" s="100"/>
      <c r="M13904" s="100"/>
      <c r="Q13904" s="99"/>
      <c r="R13904" s="340"/>
      <c r="S13904" s="119"/>
      <c r="T13904" s="123"/>
      <c r="U13904" s="119"/>
      <c r="V13904" s="99"/>
      <c r="W13904" s="127"/>
      <c r="X13904" s="99"/>
      <c r="Y13904" s="127"/>
    </row>
    <row r="13905" spans="3:25" ht="19" hidden="1">
      <c r="C13905" s="933"/>
      <c r="D13905" s="933"/>
      <c r="E13905" s="19"/>
      <c r="I13905" s="100"/>
      <c r="M13905" s="100"/>
      <c r="Q13905" s="99"/>
      <c r="R13905" s="340"/>
      <c r="S13905" s="119"/>
      <c r="T13905" s="123"/>
      <c r="U13905" s="119"/>
      <c r="V13905" s="99"/>
      <c r="W13905" s="127"/>
      <c r="X13905" s="99"/>
      <c r="Y13905" s="127"/>
    </row>
    <row r="13906" spans="3:25" ht="19" hidden="1">
      <c r="C13906" s="933"/>
      <c r="D13906" s="933"/>
      <c r="E13906" s="19"/>
      <c r="I13906" s="100"/>
      <c r="M13906" s="100"/>
      <c r="Q13906" s="99"/>
      <c r="R13906" s="340"/>
      <c r="S13906" s="119"/>
      <c r="T13906" s="123"/>
      <c r="U13906" s="119"/>
      <c r="V13906" s="99"/>
      <c r="W13906" s="127"/>
      <c r="X13906" s="99"/>
      <c r="Y13906" s="127"/>
    </row>
    <row r="13907" spans="3:25" ht="19" hidden="1">
      <c r="C13907" s="933"/>
      <c r="D13907" s="933"/>
      <c r="E13907" s="19"/>
      <c r="I13907" s="100"/>
      <c r="M13907" s="100"/>
      <c r="Q13907" s="99"/>
      <c r="R13907" s="340"/>
      <c r="S13907" s="119"/>
      <c r="T13907" s="123"/>
      <c r="U13907" s="119"/>
      <c r="V13907" s="99"/>
      <c r="W13907" s="127"/>
      <c r="X13907" s="99"/>
      <c r="Y13907" s="127"/>
    </row>
    <row r="13908" spans="3:25" ht="19" hidden="1">
      <c r="C13908" s="933"/>
      <c r="D13908" s="933"/>
      <c r="E13908" s="19"/>
      <c r="I13908" s="100"/>
      <c r="M13908" s="100"/>
      <c r="Q13908" s="99"/>
      <c r="R13908" s="340"/>
      <c r="S13908" s="119"/>
      <c r="T13908" s="123"/>
      <c r="U13908" s="119"/>
      <c r="V13908" s="99"/>
      <c r="W13908" s="127"/>
      <c r="X13908" s="99"/>
      <c r="Y13908" s="127"/>
    </row>
    <row r="13909" spans="3:25" ht="19" hidden="1">
      <c r="C13909" s="933"/>
      <c r="D13909" s="933"/>
      <c r="E13909" s="19"/>
      <c r="I13909" s="100"/>
      <c r="M13909" s="100"/>
      <c r="Q13909" s="99"/>
      <c r="R13909" s="340"/>
      <c r="S13909" s="119"/>
      <c r="T13909" s="123"/>
      <c r="U13909" s="119"/>
      <c r="V13909" s="99"/>
      <c r="W13909" s="127"/>
      <c r="X13909" s="99"/>
      <c r="Y13909" s="127"/>
    </row>
    <row r="13910" spans="3:25" ht="19" hidden="1">
      <c r="C13910" s="933"/>
      <c r="D13910" s="933"/>
      <c r="E13910" s="19"/>
      <c r="I13910" s="100"/>
      <c r="M13910" s="100"/>
      <c r="Q13910" s="99"/>
      <c r="R13910" s="340"/>
      <c r="S13910" s="119"/>
      <c r="T13910" s="123"/>
      <c r="U13910" s="119"/>
      <c r="V13910" s="99"/>
      <c r="W13910" s="127"/>
      <c r="X13910" s="99"/>
      <c r="Y13910" s="127"/>
    </row>
    <row r="13911" spans="3:25" ht="19" hidden="1">
      <c r="C13911" s="933"/>
      <c r="D13911" s="933"/>
      <c r="E13911" s="19"/>
      <c r="I13911" s="100"/>
      <c r="M13911" s="100"/>
      <c r="Q13911" s="99"/>
      <c r="R13911" s="340"/>
      <c r="S13911" s="119"/>
      <c r="T13911" s="123"/>
      <c r="U13911" s="119"/>
      <c r="V13911" s="99"/>
      <c r="W13911" s="127"/>
      <c r="X13911" s="99"/>
      <c r="Y13911" s="127"/>
    </row>
    <row r="13912" spans="3:25" ht="19" hidden="1">
      <c r="C13912" s="933"/>
      <c r="D13912" s="933"/>
      <c r="E13912" s="19"/>
      <c r="I13912" s="100"/>
      <c r="M13912" s="100"/>
      <c r="Q13912" s="99"/>
      <c r="R13912" s="340"/>
      <c r="S13912" s="119"/>
      <c r="T13912" s="123"/>
      <c r="U13912" s="119"/>
      <c r="V13912" s="99"/>
      <c r="W13912" s="127"/>
      <c r="X13912" s="99"/>
      <c r="Y13912" s="127"/>
    </row>
    <row r="13913" spans="3:25" ht="19" hidden="1">
      <c r="C13913" s="933"/>
      <c r="D13913" s="933"/>
      <c r="E13913" s="19"/>
      <c r="I13913" s="100"/>
      <c r="M13913" s="100"/>
      <c r="Q13913" s="99"/>
      <c r="R13913" s="340"/>
      <c r="S13913" s="119"/>
      <c r="T13913" s="123"/>
      <c r="U13913" s="119"/>
      <c r="V13913" s="99"/>
      <c r="W13913" s="127"/>
      <c r="X13913" s="99"/>
      <c r="Y13913" s="127"/>
    </row>
    <row r="13914" spans="3:25" ht="19" hidden="1">
      <c r="C13914" s="933"/>
      <c r="D13914" s="933"/>
      <c r="E13914" s="19"/>
      <c r="I13914" s="100"/>
      <c r="M13914" s="100"/>
      <c r="Q13914" s="99"/>
      <c r="R13914" s="340"/>
      <c r="S13914" s="119"/>
      <c r="T13914" s="123"/>
      <c r="U13914" s="119"/>
      <c r="V13914" s="99"/>
      <c r="W13914" s="127"/>
      <c r="X13914" s="99"/>
      <c r="Y13914" s="127"/>
    </row>
    <row r="13915" spans="3:25" ht="19" hidden="1">
      <c r="C13915" s="933"/>
      <c r="D13915" s="933"/>
      <c r="E13915" s="19"/>
      <c r="I13915" s="100"/>
      <c r="M13915" s="100"/>
      <c r="Q13915" s="99"/>
      <c r="R13915" s="340"/>
      <c r="S13915" s="119"/>
      <c r="T13915" s="123"/>
      <c r="U13915" s="119"/>
      <c r="V13915" s="99"/>
      <c r="W13915" s="127"/>
      <c r="X13915" s="99"/>
      <c r="Y13915" s="127"/>
    </row>
    <row r="13916" spans="3:25" ht="19" hidden="1">
      <c r="C13916" s="933"/>
      <c r="D13916" s="933"/>
      <c r="E13916" s="19"/>
      <c r="I13916" s="100"/>
      <c r="M13916" s="100"/>
      <c r="Q13916" s="99"/>
      <c r="R13916" s="340"/>
      <c r="S13916" s="119"/>
      <c r="T13916" s="123"/>
      <c r="U13916" s="119"/>
      <c r="V13916" s="99"/>
      <c r="W13916" s="127"/>
      <c r="X13916" s="99"/>
      <c r="Y13916" s="127"/>
    </row>
    <row r="13917" spans="3:25" ht="19" hidden="1">
      <c r="C13917" s="933"/>
      <c r="D13917" s="933"/>
      <c r="E13917" s="19"/>
      <c r="I13917" s="100"/>
      <c r="M13917" s="100"/>
      <c r="Q13917" s="99"/>
      <c r="R13917" s="340"/>
      <c r="S13917" s="119"/>
      <c r="T13917" s="123"/>
      <c r="U13917" s="119"/>
      <c r="V13917" s="99"/>
      <c r="W13917" s="127"/>
      <c r="X13917" s="99"/>
      <c r="Y13917" s="127"/>
    </row>
    <row r="13918" spans="3:25" ht="19" hidden="1">
      <c r="C13918" s="933"/>
      <c r="D13918" s="933"/>
      <c r="E13918" s="19"/>
      <c r="I13918" s="100"/>
      <c r="M13918" s="100"/>
      <c r="Q13918" s="99"/>
      <c r="R13918" s="340"/>
      <c r="S13918" s="119"/>
      <c r="T13918" s="123"/>
      <c r="U13918" s="119"/>
      <c r="V13918" s="99"/>
      <c r="W13918" s="127"/>
      <c r="X13918" s="99"/>
      <c r="Y13918" s="127"/>
    </row>
    <row r="13919" spans="3:25" ht="19" hidden="1">
      <c r="C13919" s="933"/>
      <c r="D13919" s="933"/>
      <c r="E13919" s="19"/>
      <c r="I13919" s="100"/>
      <c r="M13919" s="100"/>
      <c r="Q13919" s="99"/>
      <c r="R13919" s="340"/>
      <c r="S13919" s="119"/>
      <c r="T13919" s="123"/>
      <c r="U13919" s="119"/>
      <c r="V13919" s="99"/>
      <c r="W13919" s="127"/>
      <c r="X13919" s="99"/>
      <c r="Y13919" s="127"/>
    </row>
    <row r="13920" spans="3:25" ht="19" hidden="1">
      <c r="C13920" s="933"/>
      <c r="D13920" s="933"/>
      <c r="E13920" s="19"/>
      <c r="I13920" s="100"/>
      <c r="M13920" s="100"/>
      <c r="Q13920" s="99"/>
      <c r="R13920" s="340"/>
      <c r="S13920" s="119"/>
      <c r="T13920" s="123"/>
      <c r="U13920" s="119"/>
      <c r="V13920" s="99"/>
      <c r="W13920" s="127"/>
      <c r="X13920" s="99"/>
      <c r="Y13920" s="127"/>
    </row>
    <row r="13921" spans="3:25" ht="19" hidden="1">
      <c r="C13921" s="933"/>
      <c r="D13921" s="933"/>
      <c r="E13921" s="19"/>
      <c r="I13921" s="100"/>
      <c r="M13921" s="100"/>
      <c r="Q13921" s="99"/>
      <c r="R13921" s="340"/>
      <c r="S13921" s="119"/>
      <c r="T13921" s="123"/>
      <c r="U13921" s="119"/>
      <c r="V13921" s="99"/>
      <c r="W13921" s="127"/>
      <c r="X13921" s="99"/>
      <c r="Y13921" s="127"/>
    </row>
    <row r="13922" spans="3:25" ht="19" hidden="1">
      <c r="C13922" s="933"/>
      <c r="D13922" s="933"/>
      <c r="E13922" s="19"/>
      <c r="I13922" s="100"/>
      <c r="M13922" s="100"/>
      <c r="Q13922" s="99"/>
      <c r="R13922" s="340"/>
      <c r="S13922" s="119"/>
      <c r="T13922" s="123"/>
      <c r="U13922" s="119"/>
      <c r="V13922" s="99"/>
      <c r="W13922" s="127"/>
      <c r="X13922" s="99"/>
      <c r="Y13922" s="127"/>
    </row>
    <row r="13923" spans="3:25" ht="19" hidden="1">
      <c r="C13923" s="933"/>
      <c r="D13923" s="933"/>
      <c r="E13923" s="19"/>
      <c r="I13923" s="100"/>
      <c r="M13923" s="100"/>
      <c r="Q13923" s="99"/>
      <c r="R13923" s="340"/>
      <c r="S13923" s="119"/>
      <c r="T13923" s="123"/>
      <c r="U13923" s="119"/>
      <c r="V13923" s="99"/>
      <c r="W13923" s="127"/>
      <c r="X13923" s="99"/>
      <c r="Y13923" s="127"/>
    </row>
    <row r="13924" spans="3:25" ht="19" hidden="1">
      <c r="C13924" s="933"/>
      <c r="D13924" s="933"/>
      <c r="E13924" s="19"/>
      <c r="I13924" s="100"/>
      <c r="M13924" s="100"/>
      <c r="Q13924" s="99"/>
      <c r="R13924" s="340"/>
      <c r="S13924" s="119"/>
      <c r="T13924" s="123"/>
      <c r="U13924" s="119"/>
      <c r="V13924" s="99"/>
      <c r="W13924" s="127"/>
      <c r="X13924" s="99"/>
      <c r="Y13924" s="127"/>
    </row>
    <row r="13925" spans="3:25" ht="19" hidden="1">
      <c r="C13925" s="933"/>
      <c r="D13925" s="933"/>
      <c r="E13925" s="19"/>
      <c r="I13925" s="100"/>
      <c r="M13925" s="100"/>
      <c r="Q13925" s="99"/>
      <c r="R13925" s="340"/>
      <c r="S13925" s="119"/>
      <c r="T13925" s="123"/>
      <c r="U13925" s="119"/>
      <c r="V13925" s="99"/>
      <c r="W13925" s="127"/>
      <c r="X13925" s="99"/>
      <c r="Y13925" s="127"/>
    </row>
    <row r="13926" spans="3:25" ht="19" hidden="1">
      <c r="C13926" s="933"/>
      <c r="D13926" s="933"/>
      <c r="E13926" s="19"/>
      <c r="I13926" s="100"/>
      <c r="M13926" s="100"/>
      <c r="Q13926" s="99"/>
      <c r="R13926" s="340"/>
      <c r="S13926" s="119"/>
      <c r="T13926" s="123"/>
      <c r="U13926" s="119"/>
      <c r="V13926" s="99"/>
      <c r="W13926" s="127"/>
      <c r="X13926" s="99"/>
      <c r="Y13926" s="127"/>
    </row>
    <row r="13927" spans="3:25" ht="19" hidden="1">
      <c r="C13927" s="933"/>
      <c r="D13927" s="933"/>
      <c r="E13927" s="19"/>
      <c r="I13927" s="100"/>
      <c r="M13927" s="100"/>
      <c r="Q13927" s="99"/>
      <c r="R13927" s="340"/>
      <c r="S13927" s="119"/>
      <c r="T13927" s="123"/>
      <c r="U13927" s="119"/>
      <c r="V13927" s="99"/>
      <c r="W13927" s="127"/>
      <c r="X13927" s="99"/>
      <c r="Y13927" s="127"/>
    </row>
    <row r="13928" spans="3:25" ht="19" hidden="1">
      <c r="C13928" s="933"/>
      <c r="D13928" s="933"/>
      <c r="E13928" s="19"/>
      <c r="I13928" s="100"/>
      <c r="M13928" s="100"/>
      <c r="Q13928" s="99"/>
      <c r="R13928" s="340"/>
      <c r="S13928" s="119"/>
      <c r="T13928" s="123"/>
      <c r="U13928" s="119"/>
      <c r="V13928" s="99"/>
      <c r="W13928" s="127"/>
      <c r="X13928" s="99"/>
      <c r="Y13928" s="127"/>
    </row>
    <row r="13929" spans="3:25" ht="19" hidden="1">
      <c r="C13929" s="933"/>
      <c r="D13929" s="933"/>
      <c r="E13929" s="19"/>
      <c r="I13929" s="100"/>
      <c r="M13929" s="100"/>
      <c r="Q13929" s="99"/>
      <c r="R13929" s="340"/>
      <c r="S13929" s="119"/>
      <c r="T13929" s="123"/>
      <c r="U13929" s="119"/>
      <c r="V13929" s="99"/>
      <c r="W13929" s="127"/>
      <c r="X13929" s="99"/>
      <c r="Y13929" s="127"/>
    </row>
    <row r="13930" spans="3:25" ht="19" hidden="1">
      <c r="C13930" s="933"/>
      <c r="D13930" s="933"/>
      <c r="E13930" s="19"/>
      <c r="I13930" s="100"/>
      <c r="M13930" s="100"/>
      <c r="Q13930" s="99"/>
      <c r="R13930" s="340"/>
      <c r="S13930" s="119"/>
      <c r="T13930" s="123"/>
      <c r="U13930" s="119"/>
      <c r="V13930" s="99"/>
      <c r="W13930" s="127"/>
      <c r="X13930" s="99"/>
      <c r="Y13930" s="127"/>
    </row>
    <row r="13931" spans="3:25" ht="19" hidden="1">
      <c r="C13931" s="933"/>
      <c r="D13931" s="933"/>
      <c r="E13931" s="19"/>
      <c r="I13931" s="100"/>
      <c r="M13931" s="100"/>
      <c r="Q13931" s="99"/>
      <c r="R13931" s="340"/>
      <c r="S13931" s="119"/>
      <c r="T13931" s="123"/>
      <c r="U13931" s="119"/>
      <c r="V13931" s="99"/>
      <c r="W13931" s="127"/>
      <c r="X13931" s="99"/>
      <c r="Y13931" s="127"/>
    </row>
    <row r="13932" spans="3:25" ht="19" hidden="1">
      <c r="C13932" s="933"/>
      <c r="D13932" s="933"/>
      <c r="E13932" s="19"/>
      <c r="I13932" s="100"/>
      <c r="M13932" s="100"/>
      <c r="Q13932" s="99"/>
      <c r="R13932" s="340"/>
      <c r="S13932" s="119"/>
      <c r="T13932" s="123"/>
      <c r="U13932" s="119"/>
      <c r="V13932" s="99"/>
      <c r="W13932" s="127"/>
      <c r="X13932" s="99"/>
      <c r="Y13932" s="127"/>
    </row>
    <row r="13933" spans="3:25" ht="19" hidden="1">
      <c r="C13933" s="933"/>
      <c r="D13933" s="933"/>
      <c r="E13933" s="19"/>
      <c r="I13933" s="100"/>
      <c r="M13933" s="100"/>
      <c r="Q13933" s="99"/>
      <c r="R13933" s="340"/>
      <c r="S13933" s="119"/>
      <c r="T13933" s="123"/>
      <c r="U13933" s="119"/>
      <c r="V13933" s="99"/>
      <c r="W13933" s="127"/>
      <c r="X13933" s="99"/>
      <c r="Y13933" s="127"/>
    </row>
    <row r="13934" spans="3:25" ht="19" hidden="1">
      <c r="C13934" s="933"/>
      <c r="D13934" s="933"/>
      <c r="E13934" s="19"/>
      <c r="I13934" s="100"/>
      <c r="M13934" s="100"/>
      <c r="Q13934" s="99"/>
      <c r="R13934" s="340"/>
      <c r="S13934" s="119"/>
      <c r="T13934" s="123"/>
      <c r="U13934" s="119"/>
      <c r="V13934" s="99"/>
      <c r="W13934" s="127"/>
      <c r="X13934" s="99"/>
      <c r="Y13934" s="127"/>
    </row>
    <row r="13935" spans="3:25" ht="19" hidden="1">
      <c r="C13935" s="933"/>
      <c r="D13935" s="933"/>
      <c r="E13935" s="19"/>
      <c r="I13935" s="100"/>
      <c r="M13935" s="100"/>
      <c r="Q13935" s="99"/>
      <c r="R13935" s="340"/>
      <c r="S13935" s="119"/>
      <c r="T13935" s="123"/>
      <c r="U13935" s="119"/>
      <c r="V13935" s="99"/>
      <c r="W13935" s="127"/>
      <c r="X13935" s="99"/>
      <c r="Y13935" s="127"/>
    </row>
    <row r="13936" spans="3:25" ht="19" hidden="1">
      <c r="C13936" s="933"/>
      <c r="D13936" s="933"/>
      <c r="E13936" s="19"/>
      <c r="I13936" s="100"/>
      <c r="M13936" s="100"/>
      <c r="Q13936" s="99"/>
      <c r="R13936" s="340"/>
      <c r="S13936" s="119"/>
      <c r="T13936" s="123"/>
      <c r="U13936" s="119"/>
      <c r="V13936" s="99"/>
      <c r="W13936" s="127"/>
      <c r="X13936" s="99"/>
      <c r="Y13936" s="127"/>
    </row>
    <row r="13937" spans="3:25" ht="19" hidden="1">
      <c r="C13937" s="933"/>
      <c r="D13937" s="933"/>
      <c r="E13937" s="19"/>
      <c r="I13937" s="100"/>
      <c r="M13937" s="100"/>
      <c r="Q13937" s="99"/>
      <c r="R13937" s="340"/>
      <c r="S13937" s="119"/>
      <c r="T13937" s="123"/>
      <c r="U13937" s="119"/>
      <c r="V13937" s="99"/>
      <c r="W13937" s="127"/>
      <c r="X13937" s="99"/>
      <c r="Y13937" s="127"/>
    </row>
    <row r="13938" spans="3:25" ht="19" hidden="1">
      <c r="C13938" s="933"/>
      <c r="D13938" s="933"/>
      <c r="E13938" s="19"/>
      <c r="I13938" s="100"/>
      <c r="M13938" s="100"/>
      <c r="Q13938" s="99"/>
      <c r="R13938" s="340"/>
      <c r="S13938" s="119"/>
      <c r="T13938" s="123"/>
      <c r="U13938" s="119"/>
      <c r="V13938" s="99"/>
      <c r="W13938" s="127"/>
      <c r="X13938" s="99"/>
      <c r="Y13938" s="127"/>
    </row>
    <row r="13939" spans="3:25" ht="19" hidden="1">
      <c r="C13939" s="933"/>
      <c r="D13939" s="933"/>
      <c r="E13939" s="19"/>
      <c r="I13939" s="100"/>
      <c r="M13939" s="100"/>
      <c r="Q13939" s="99"/>
      <c r="R13939" s="340"/>
      <c r="S13939" s="119"/>
      <c r="T13939" s="123"/>
      <c r="U13939" s="119"/>
      <c r="V13939" s="99"/>
      <c r="W13939" s="127"/>
      <c r="X13939" s="99"/>
      <c r="Y13939" s="127"/>
    </row>
    <row r="13940" spans="3:25" ht="19" hidden="1">
      <c r="C13940" s="933"/>
      <c r="D13940" s="933"/>
      <c r="E13940" s="19"/>
      <c r="I13940" s="100"/>
      <c r="M13940" s="100"/>
      <c r="Q13940" s="99"/>
      <c r="R13940" s="340"/>
      <c r="S13940" s="119"/>
      <c r="T13940" s="123"/>
      <c r="U13940" s="119"/>
      <c r="V13940" s="99"/>
      <c r="W13940" s="127"/>
      <c r="X13940" s="99"/>
      <c r="Y13940" s="127"/>
    </row>
    <row r="13941" spans="3:25" ht="19" hidden="1">
      <c r="C13941" s="933"/>
      <c r="D13941" s="933"/>
      <c r="E13941" s="19"/>
      <c r="I13941" s="100"/>
      <c r="M13941" s="100"/>
      <c r="Q13941" s="99"/>
      <c r="R13941" s="340"/>
      <c r="S13941" s="119"/>
      <c r="T13941" s="123"/>
      <c r="U13941" s="119"/>
      <c r="V13941" s="99"/>
      <c r="W13941" s="127"/>
      <c r="X13941" s="99"/>
      <c r="Y13941" s="127"/>
    </row>
    <row r="13942" spans="3:25" ht="19" hidden="1">
      <c r="C13942" s="933"/>
      <c r="D13942" s="933"/>
      <c r="E13942" s="19"/>
      <c r="I13942" s="100"/>
      <c r="M13942" s="100"/>
      <c r="Q13942" s="99"/>
      <c r="R13942" s="340"/>
      <c r="S13942" s="119"/>
      <c r="T13942" s="123"/>
      <c r="U13942" s="119"/>
      <c r="V13942" s="99"/>
      <c r="W13942" s="127"/>
      <c r="X13942" s="99"/>
      <c r="Y13942" s="127"/>
    </row>
    <row r="13943" spans="3:25" ht="19" hidden="1">
      <c r="C13943" s="933"/>
      <c r="D13943" s="933"/>
      <c r="E13943" s="19"/>
      <c r="I13943" s="100"/>
      <c r="M13943" s="100"/>
      <c r="Q13943" s="99"/>
      <c r="R13943" s="340"/>
      <c r="S13943" s="119"/>
      <c r="T13943" s="123"/>
      <c r="U13943" s="119"/>
      <c r="V13943" s="99"/>
      <c r="W13943" s="127"/>
      <c r="X13943" s="99"/>
      <c r="Y13943" s="127"/>
    </row>
    <row r="13944" spans="3:25" ht="19" hidden="1">
      <c r="C13944" s="933"/>
      <c r="D13944" s="933"/>
      <c r="E13944" s="19"/>
      <c r="I13944" s="100"/>
      <c r="M13944" s="100"/>
      <c r="Q13944" s="99"/>
      <c r="R13944" s="340"/>
      <c r="S13944" s="119"/>
      <c r="T13944" s="123"/>
      <c r="U13944" s="119"/>
      <c r="V13944" s="99"/>
      <c r="W13944" s="127"/>
      <c r="X13944" s="99"/>
      <c r="Y13944" s="127"/>
    </row>
    <row r="13945" spans="3:25" ht="19" hidden="1">
      <c r="C13945" s="933"/>
      <c r="D13945" s="933"/>
      <c r="E13945" s="19"/>
      <c r="I13945" s="100"/>
      <c r="M13945" s="100"/>
      <c r="Q13945" s="99"/>
      <c r="R13945" s="340"/>
      <c r="S13945" s="119"/>
      <c r="T13945" s="123"/>
      <c r="U13945" s="119"/>
      <c r="V13945" s="99"/>
      <c r="W13945" s="127"/>
      <c r="X13945" s="99"/>
      <c r="Y13945" s="127"/>
    </row>
    <row r="13946" spans="3:25" ht="19" hidden="1">
      <c r="C13946" s="933"/>
      <c r="D13946" s="933"/>
      <c r="E13946" s="19"/>
      <c r="I13946" s="100"/>
      <c r="M13946" s="100"/>
      <c r="Q13946" s="99"/>
      <c r="R13946" s="340"/>
      <c r="S13946" s="119"/>
      <c r="T13946" s="123"/>
      <c r="U13946" s="119"/>
      <c r="V13946" s="99"/>
      <c r="W13946" s="127"/>
      <c r="X13946" s="99"/>
      <c r="Y13946" s="127"/>
    </row>
    <row r="13947" spans="3:25" ht="19" hidden="1">
      <c r="C13947" s="933"/>
      <c r="D13947" s="933"/>
      <c r="E13947" s="19"/>
      <c r="I13947" s="100"/>
      <c r="M13947" s="100"/>
      <c r="Q13947" s="99"/>
      <c r="R13947" s="340"/>
      <c r="S13947" s="119"/>
      <c r="T13947" s="123"/>
      <c r="U13947" s="119"/>
      <c r="V13947" s="99"/>
      <c r="W13947" s="127"/>
      <c r="X13947" s="99"/>
      <c r="Y13947" s="127"/>
    </row>
    <row r="13948" spans="3:25" ht="19" hidden="1">
      <c r="C13948" s="933"/>
      <c r="D13948" s="933"/>
      <c r="E13948" s="19"/>
      <c r="I13948" s="100"/>
      <c r="M13948" s="100"/>
      <c r="Q13948" s="99"/>
      <c r="R13948" s="340"/>
      <c r="S13948" s="119"/>
      <c r="T13948" s="123"/>
      <c r="U13948" s="119"/>
      <c r="V13948" s="99"/>
      <c r="W13948" s="127"/>
      <c r="X13948" s="99"/>
      <c r="Y13948" s="127"/>
    </row>
    <row r="13949" spans="3:25" ht="19" hidden="1">
      <c r="C13949" s="933"/>
      <c r="D13949" s="933"/>
      <c r="E13949" s="19"/>
      <c r="I13949" s="100"/>
      <c r="M13949" s="100"/>
      <c r="Q13949" s="99"/>
      <c r="R13949" s="340"/>
      <c r="S13949" s="119"/>
      <c r="T13949" s="123"/>
      <c r="U13949" s="119"/>
      <c r="V13949" s="99"/>
      <c r="W13949" s="127"/>
      <c r="X13949" s="99"/>
      <c r="Y13949" s="127"/>
    </row>
    <row r="13950" spans="3:25" ht="19" hidden="1">
      <c r="C13950" s="933"/>
      <c r="D13950" s="933"/>
      <c r="E13950" s="19"/>
      <c r="I13950" s="100"/>
      <c r="M13950" s="100"/>
      <c r="Q13950" s="99"/>
      <c r="R13950" s="340"/>
      <c r="S13950" s="119"/>
      <c r="T13950" s="123"/>
      <c r="U13950" s="119"/>
      <c r="V13950" s="99"/>
      <c r="W13950" s="127"/>
      <c r="X13950" s="99"/>
      <c r="Y13950" s="127"/>
    </row>
    <row r="13951" spans="3:25" ht="19" hidden="1">
      <c r="C13951" s="933"/>
      <c r="D13951" s="933"/>
      <c r="E13951" s="19"/>
      <c r="I13951" s="100"/>
      <c r="M13951" s="100"/>
      <c r="Q13951" s="99"/>
      <c r="R13951" s="340"/>
      <c r="S13951" s="119"/>
      <c r="T13951" s="123"/>
      <c r="U13951" s="119"/>
      <c r="V13951" s="99"/>
      <c r="W13951" s="127"/>
      <c r="X13951" s="99"/>
      <c r="Y13951" s="127"/>
    </row>
    <row r="13952" spans="3:25" ht="19" hidden="1">
      <c r="C13952" s="933"/>
      <c r="D13952" s="933"/>
      <c r="E13952" s="19"/>
      <c r="I13952" s="100"/>
      <c r="M13952" s="100"/>
      <c r="Q13952" s="99"/>
      <c r="R13952" s="340"/>
      <c r="S13952" s="119"/>
      <c r="T13952" s="123"/>
      <c r="U13952" s="119"/>
      <c r="V13952" s="99"/>
      <c r="W13952" s="127"/>
      <c r="X13952" s="99"/>
      <c r="Y13952" s="127"/>
    </row>
    <row r="13953" spans="3:25" ht="19" hidden="1">
      <c r="C13953" s="933"/>
      <c r="D13953" s="933"/>
      <c r="E13953" s="19"/>
      <c r="I13953" s="100"/>
      <c r="M13953" s="100"/>
      <c r="Q13953" s="99"/>
      <c r="R13953" s="340"/>
      <c r="S13953" s="119"/>
      <c r="T13953" s="123"/>
      <c r="U13953" s="119"/>
      <c r="V13953" s="99"/>
      <c r="W13953" s="127"/>
      <c r="X13953" s="99"/>
      <c r="Y13953" s="127"/>
    </row>
    <row r="13954" spans="3:25" ht="19" hidden="1">
      <c r="C13954" s="933"/>
      <c r="D13954" s="933"/>
      <c r="E13954" s="19"/>
      <c r="I13954" s="100"/>
      <c r="M13954" s="100"/>
      <c r="Q13954" s="99"/>
      <c r="R13954" s="340"/>
      <c r="S13954" s="119"/>
      <c r="T13954" s="123"/>
      <c r="U13954" s="119"/>
      <c r="V13954" s="99"/>
      <c r="W13954" s="127"/>
      <c r="X13954" s="99"/>
      <c r="Y13954" s="127"/>
    </row>
    <row r="13955" spans="3:25" ht="19" hidden="1">
      <c r="C13955" s="933"/>
      <c r="D13955" s="933"/>
      <c r="E13955" s="19"/>
      <c r="I13955" s="100"/>
      <c r="M13955" s="100"/>
      <c r="Q13955" s="99"/>
      <c r="R13955" s="340"/>
      <c r="S13955" s="119"/>
      <c r="T13955" s="123"/>
      <c r="U13955" s="119"/>
      <c r="V13955" s="99"/>
      <c r="W13955" s="127"/>
      <c r="X13955" s="99"/>
      <c r="Y13955" s="127"/>
    </row>
    <row r="13956" spans="3:25" ht="19" hidden="1">
      <c r="C13956" s="933"/>
      <c r="D13956" s="933"/>
      <c r="E13956" s="19"/>
      <c r="I13956" s="100"/>
      <c r="M13956" s="100"/>
      <c r="Q13956" s="99"/>
      <c r="R13956" s="340"/>
      <c r="S13956" s="119"/>
      <c r="T13956" s="123"/>
      <c r="U13956" s="119"/>
      <c r="V13956" s="99"/>
      <c r="W13956" s="127"/>
      <c r="X13956" s="99"/>
      <c r="Y13956" s="127"/>
    </row>
    <row r="13957" spans="3:25" ht="19" hidden="1">
      <c r="C13957" s="933"/>
      <c r="D13957" s="933"/>
      <c r="E13957" s="19"/>
      <c r="I13957" s="100"/>
      <c r="M13957" s="100"/>
      <c r="Q13957" s="99"/>
      <c r="R13957" s="340"/>
      <c r="S13957" s="119"/>
      <c r="T13957" s="123"/>
      <c r="U13957" s="119"/>
      <c r="V13957" s="99"/>
      <c r="W13957" s="127"/>
      <c r="X13957" s="99"/>
      <c r="Y13957" s="127"/>
    </row>
    <row r="13958" spans="3:25" ht="19" hidden="1">
      <c r="C13958" s="933"/>
      <c r="D13958" s="933"/>
      <c r="E13958" s="19"/>
      <c r="I13958" s="100"/>
      <c r="M13958" s="100"/>
      <c r="Q13958" s="99"/>
      <c r="R13958" s="340"/>
      <c r="S13958" s="119"/>
      <c r="T13958" s="123"/>
      <c r="U13958" s="119"/>
      <c r="V13958" s="99"/>
      <c r="W13958" s="127"/>
      <c r="X13958" s="99"/>
      <c r="Y13958" s="127"/>
    </row>
    <row r="13959" spans="3:25" ht="19" hidden="1">
      <c r="C13959" s="933"/>
      <c r="D13959" s="933"/>
      <c r="E13959" s="19"/>
      <c r="I13959" s="100"/>
      <c r="M13959" s="100"/>
      <c r="Q13959" s="99"/>
      <c r="R13959" s="340"/>
      <c r="S13959" s="119"/>
      <c r="T13959" s="123"/>
      <c r="U13959" s="119"/>
      <c r="V13959" s="99"/>
      <c r="W13959" s="127"/>
      <c r="X13959" s="99"/>
      <c r="Y13959" s="127"/>
    </row>
    <row r="13960" spans="3:25" ht="19" hidden="1">
      <c r="C13960" s="933"/>
      <c r="D13960" s="933"/>
      <c r="E13960" s="19"/>
      <c r="I13960" s="100"/>
      <c r="M13960" s="100"/>
      <c r="Q13960" s="99"/>
      <c r="R13960" s="340"/>
      <c r="S13960" s="119"/>
      <c r="T13960" s="123"/>
      <c r="U13960" s="119"/>
      <c r="V13960" s="99"/>
      <c r="W13960" s="127"/>
      <c r="X13960" s="99"/>
      <c r="Y13960" s="127"/>
    </row>
    <row r="13961" spans="3:25" ht="19" hidden="1">
      <c r="C13961" s="933"/>
      <c r="D13961" s="933"/>
      <c r="E13961" s="19"/>
      <c r="I13961" s="100"/>
      <c r="M13961" s="100"/>
      <c r="Q13961" s="99"/>
      <c r="R13961" s="340"/>
      <c r="S13961" s="119"/>
      <c r="T13961" s="123"/>
      <c r="U13961" s="119"/>
      <c r="V13961" s="99"/>
      <c r="W13961" s="127"/>
      <c r="X13961" s="99"/>
      <c r="Y13961" s="127"/>
    </row>
    <row r="13962" spans="3:25" ht="19" hidden="1">
      <c r="C13962" s="933"/>
      <c r="D13962" s="933"/>
      <c r="E13962" s="19"/>
      <c r="I13962" s="100"/>
      <c r="M13962" s="100"/>
      <c r="Q13962" s="99"/>
      <c r="R13962" s="340"/>
      <c r="S13962" s="119"/>
      <c r="T13962" s="123"/>
      <c r="U13962" s="119"/>
      <c r="V13962" s="99"/>
      <c r="W13962" s="127"/>
      <c r="X13962" s="99"/>
      <c r="Y13962" s="127"/>
    </row>
    <row r="13963" spans="3:25" ht="19" hidden="1">
      <c r="C13963" s="933"/>
      <c r="D13963" s="933"/>
      <c r="E13963" s="19"/>
      <c r="I13963" s="100"/>
      <c r="M13963" s="100"/>
      <c r="Q13963" s="99"/>
      <c r="R13963" s="340"/>
      <c r="S13963" s="119"/>
      <c r="T13963" s="123"/>
      <c r="U13963" s="119"/>
      <c r="V13963" s="99"/>
      <c r="W13963" s="127"/>
      <c r="X13963" s="99"/>
      <c r="Y13963" s="127"/>
    </row>
    <row r="13964" spans="3:25" ht="19" hidden="1">
      <c r="C13964" s="933"/>
      <c r="D13964" s="933"/>
      <c r="E13964" s="19"/>
      <c r="I13964" s="100"/>
      <c r="M13964" s="100"/>
      <c r="Q13964" s="99"/>
      <c r="R13964" s="340"/>
      <c r="S13964" s="119"/>
      <c r="T13964" s="123"/>
      <c r="U13964" s="119"/>
      <c r="V13964" s="99"/>
      <c r="W13964" s="127"/>
      <c r="X13964" s="99"/>
      <c r="Y13964" s="127"/>
    </row>
    <row r="13965" spans="3:25" ht="19" hidden="1">
      <c r="C13965" s="933"/>
      <c r="D13965" s="933"/>
      <c r="E13965" s="19"/>
      <c r="I13965" s="100"/>
      <c r="M13965" s="100"/>
      <c r="Q13965" s="99"/>
      <c r="R13965" s="340"/>
      <c r="S13965" s="119"/>
      <c r="T13965" s="123"/>
      <c r="U13965" s="119"/>
      <c r="V13965" s="99"/>
      <c r="W13965" s="127"/>
      <c r="X13965" s="99"/>
      <c r="Y13965" s="127"/>
    </row>
    <row r="13966" spans="3:25" ht="19" hidden="1">
      <c r="C13966" s="933"/>
      <c r="D13966" s="933"/>
      <c r="E13966" s="19"/>
      <c r="I13966" s="100"/>
      <c r="M13966" s="100"/>
      <c r="Q13966" s="99"/>
      <c r="R13966" s="340"/>
      <c r="S13966" s="119"/>
      <c r="T13966" s="123"/>
      <c r="U13966" s="119"/>
      <c r="V13966" s="99"/>
      <c r="W13966" s="127"/>
      <c r="X13966" s="99"/>
      <c r="Y13966" s="127"/>
    </row>
    <row r="13967" spans="3:25" ht="19" hidden="1">
      <c r="C13967" s="933"/>
      <c r="D13967" s="933"/>
      <c r="E13967" s="19"/>
      <c r="I13967" s="100"/>
      <c r="M13967" s="100"/>
      <c r="Q13967" s="99"/>
      <c r="R13967" s="340"/>
      <c r="S13967" s="119"/>
      <c r="T13967" s="123"/>
      <c r="U13967" s="119"/>
      <c r="V13967" s="99"/>
      <c r="W13967" s="127"/>
      <c r="X13967" s="99"/>
      <c r="Y13967" s="127"/>
    </row>
    <row r="13968" spans="3:25" ht="19" hidden="1">
      <c r="C13968" s="933"/>
      <c r="D13968" s="933"/>
      <c r="E13968" s="19"/>
      <c r="I13968" s="100"/>
      <c r="M13968" s="100"/>
      <c r="Q13968" s="99"/>
      <c r="R13968" s="340"/>
      <c r="S13968" s="119"/>
      <c r="T13968" s="123"/>
      <c r="U13968" s="119"/>
      <c r="V13968" s="99"/>
      <c r="W13968" s="127"/>
      <c r="X13968" s="99"/>
      <c r="Y13968" s="127"/>
    </row>
    <row r="13969" spans="3:25" ht="19" hidden="1">
      <c r="C13969" s="933"/>
      <c r="D13969" s="933"/>
      <c r="E13969" s="19"/>
      <c r="I13969" s="100"/>
      <c r="M13969" s="100"/>
      <c r="Q13969" s="99"/>
      <c r="R13969" s="340"/>
      <c r="S13969" s="119"/>
      <c r="T13969" s="123"/>
      <c r="U13969" s="119"/>
      <c r="V13969" s="99"/>
      <c r="W13969" s="127"/>
      <c r="X13969" s="99"/>
      <c r="Y13969" s="127"/>
    </row>
    <row r="13970" spans="3:25" ht="19" hidden="1">
      <c r="C13970" s="933"/>
      <c r="D13970" s="933"/>
      <c r="E13970" s="19"/>
      <c r="I13970" s="100"/>
      <c r="M13970" s="100"/>
      <c r="Q13970" s="99"/>
      <c r="R13970" s="340"/>
      <c r="S13970" s="119"/>
      <c r="T13970" s="123"/>
      <c r="U13970" s="119"/>
      <c r="V13970" s="99"/>
      <c r="W13970" s="127"/>
      <c r="X13970" s="99"/>
      <c r="Y13970" s="127"/>
    </row>
    <row r="13971" spans="3:25" ht="19" hidden="1">
      <c r="C13971" s="933"/>
      <c r="D13971" s="933"/>
      <c r="E13971" s="19"/>
      <c r="I13971" s="100"/>
      <c r="M13971" s="100"/>
      <c r="Q13971" s="99"/>
      <c r="R13971" s="340"/>
      <c r="S13971" s="119"/>
      <c r="T13971" s="123"/>
      <c r="U13971" s="119"/>
      <c r="V13971" s="99"/>
      <c r="W13971" s="127"/>
      <c r="X13971" s="99"/>
      <c r="Y13971" s="127"/>
    </row>
    <row r="13972" spans="3:25" ht="19" hidden="1">
      <c r="C13972" s="933"/>
      <c r="D13972" s="933"/>
      <c r="E13972" s="19"/>
      <c r="I13972" s="100"/>
      <c r="M13972" s="100"/>
      <c r="Q13972" s="99"/>
      <c r="R13972" s="340"/>
      <c r="S13972" s="119"/>
      <c r="T13972" s="123"/>
      <c r="U13972" s="119"/>
      <c r="V13972" s="99"/>
      <c r="W13972" s="127"/>
      <c r="X13972" s="99"/>
      <c r="Y13972" s="127"/>
    </row>
    <row r="13973" spans="3:25" ht="19" hidden="1">
      <c r="C13973" s="933"/>
      <c r="D13973" s="933"/>
      <c r="E13973" s="19"/>
      <c r="I13973" s="100"/>
      <c r="M13973" s="100"/>
      <c r="Q13973" s="99"/>
      <c r="R13973" s="340"/>
      <c r="S13973" s="119"/>
      <c r="T13973" s="123"/>
      <c r="U13973" s="119"/>
      <c r="V13973" s="99"/>
      <c r="W13973" s="127"/>
      <c r="X13973" s="99"/>
      <c r="Y13973" s="127"/>
    </row>
    <row r="13974" spans="3:25" ht="19" hidden="1">
      <c r="C13974" s="933"/>
      <c r="D13974" s="933"/>
      <c r="E13974" s="19"/>
      <c r="I13974" s="100"/>
      <c r="M13974" s="100"/>
      <c r="Q13974" s="99"/>
      <c r="R13974" s="340"/>
      <c r="S13974" s="119"/>
      <c r="T13974" s="123"/>
      <c r="U13974" s="119"/>
      <c r="V13974" s="99"/>
      <c r="W13974" s="127"/>
      <c r="X13974" s="99"/>
      <c r="Y13974" s="127"/>
    </row>
    <row r="13975" spans="3:25" ht="19" hidden="1">
      <c r="C13975" s="933"/>
      <c r="D13975" s="933"/>
      <c r="E13975" s="19"/>
      <c r="I13975" s="100"/>
      <c r="M13975" s="100"/>
      <c r="Q13975" s="99"/>
      <c r="R13975" s="340"/>
      <c r="S13975" s="119"/>
      <c r="T13975" s="123"/>
      <c r="U13975" s="119"/>
      <c r="V13975" s="99"/>
      <c r="W13975" s="127"/>
      <c r="X13975" s="99"/>
      <c r="Y13975" s="127"/>
    </row>
    <row r="13976" spans="3:25" ht="19" hidden="1">
      <c r="C13976" s="933"/>
      <c r="D13976" s="933"/>
      <c r="E13976" s="19"/>
      <c r="I13976" s="100"/>
      <c r="M13976" s="100"/>
      <c r="Q13976" s="99"/>
      <c r="R13976" s="340"/>
      <c r="S13976" s="119"/>
      <c r="T13976" s="123"/>
      <c r="U13976" s="119"/>
      <c r="V13976" s="99"/>
      <c r="W13976" s="127"/>
      <c r="X13976" s="99"/>
      <c r="Y13976" s="127"/>
    </row>
    <row r="13977" spans="3:25" ht="19" hidden="1">
      <c r="C13977" s="933"/>
      <c r="D13977" s="933"/>
      <c r="E13977" s="19"/>
      <c r="I13977" s="100"/>
      <c r="M13977" s="100"/>
      <c r="Q13977" s="99"/>
      <c r="R13977" s="340"/>
      <c r="S13977" s="119"/>
      <c r="T13977" s="123"/>
      <c r="U13977" s="119"/>
      <c r="V13977" s="99"/>
      <c r="W13977" s="127"/>
      <c r="X13977" s="99"/>
      <c r="Y13977" s="127"/>
    </row>
    <row r="13978" spans="3:25" ht="19" hidden="1">
      <c r="C13978" s="933"/>
      <c r="D13978" s="933"/>
      <c r="E13978" s="19"/>
      <c r="I13978" s="100"/>
      <c r="M13978" s="100"/>
      <c r="Q13978" s="99"/>
      <c r="R13978" s="340"/>
      <c r="S13978" s="119"/>
      <c r="T13978" s="123"/>
      <c r="U13978" s="119"/>
      <c r="V13978" s="99"/>
      <c r="W13978" s="127"/>
      <c r="X13978" s="99"/>
      <c r="Y13978" s="127"/>
    </row>
    <row r="13979" spans="3:25" ht="19" hidden="1">
      <c r="C13979" s="933"/>
      <c r="D13979" s="933"/>
      <c r="E13979" s="19"/>
      <c r="I13979" s="100"/>
      <c r="M13979" s="100"/>
      <c r="Q13979" s="99"/>
      <c r="R13979" s="340"/>
      <c r="S13979" s="119"/>
      <c r="T13979" s="123"/>
      <c r="U13979" s="119"/>
      <c r="V13979" s="99"/>
      <c r="W13979" s="127"/>
      <c r="X13979" s="99"/>
      <c r="Y13979" s="127"/>
    </row>
    <row r="13980" spans="3:25" ht="19" hidden="1">
      <c r="C13980" s="933"/>
      <c r="D13980" s="933"/>
      <c r="E13980" s="19"/>
      <c r="I13980" s="100"/>
      <c r="M13980" s="100"/>
      <c r="Q13980" s="99"/>
      <c r="R13980" s="340"/>
      <c r="S13980" s="119"/>
      <c r="T13980" s="123"/>
      <c r="U13980" s="119"/>
      <c r="V13980" s="99"/>
      <c r="W13980" s="127"/>
      <c r="X13980" s="99"/>
      <c r="Y13980" s="127"/>
    </row>
    <row r="13981" spans="3:25" ht="19" hidden="1">
      <c r="C13981" s="933"/>
      <c r="D13981" s="933"/>
      <c r="E13981" s="19"/>
      <c r="I13981" s="100"/>
      <c r="M13981" s="100"/>
      <c r="Q13981" s="99"/>
      <c r="R13981" s="340"/>
      <c r="S13981" s="119"/>
      <c r="T13981" s="123"/>
      <c r="U13981" s="119"/>
      <c r="V13981" s="99"/>
      <c r="W13981" s="127"/>
      <c r="X13981" s="99"/>
      <c r="Y13981" s="127"/>
    </row>
    <row r="13982" spans="3:25" ht="19" hidden="1">
      <c r="C13982" s="933"/>
      <c r="D13982" s="933"/>
      <c r="E13982" s="19"/>
      <c r="I13982" s="100"/>
      <c r="M13982" s="100"/>
      <c r="Q13982" s="99"/>
      <c r="R13982" s="340"/>
      <c r="S13982" s="119"/>
      <c r="T13982" s="123"/>
      <c r="U13982" s="119"/>
      <c r="V13982" s="99"/>
      <c r="W13982" s="127"/>
      <c r="X13982" s="99"/>
      <c r="Y13982" s="127"/>
    </row>
    <row r="13983" spans="3:25" ht="19" hidden="1">
      <c r="C13983" s="933"/>
      <c r="D13983" s="933"/>
      <c r="E13983" s="19"/>
      <c r="I13983" s="100"/>
      <c r="M13983" s="100"/>
      <c r="Q13983" s="99"/>
      <c r="R13983" s="340"/>
      <c r="S13983" s="119"/>
      <c r="T13983" s="123"/>
      <c r="U13983" s="119"/>
      <c r="V13983" s="99"/>
      <c r="W13983" s="127"/>
      <c r="X13983" s="99"/>
      <c r="Y13983" s="127"/>
    </row>
    <row r="13984" spans="3:25" ht="19" hidden="1">
      <c r="C13984" s="933"/>
      <c r="D13984" s="933"/>
      <c r="E13984" s="19"/>
      <c r="I13984" s="100"/>
      <c r="M13984" s="100"/>
      <c r="Q13984" s="99"/>
      <c r="R13984" s="340"/>
      <c r="S13984" s="119"/>
      <c r="T13984" s="123"/>
      <c r="U13984" s="119"/>
      <c r="V13984" s="99"/>
      <c r="W13984" s="127"/>
      <c r="X13984" s="99"/>
      <c r="Y13984" s="127"/>
    </row>
    <row r="13985" spans="3:25" ht="19" hidden="1">
      <c r="C13985" s="933"/>
      <c r="D13985" s="933"/>
      <c r="E13985" s="19"/>
      <c r="I13985" s="100"/>
      <c r="M13985" s="100"/>
      <c r="Q13985" s="99"/>
      <c r="R13985" s="340"/>
      <c r="S13985" s="119"/>
      <c r="T13985" s="123"/>
      <c r="U13985" s="119"/>
      <c r="V13985" s="99"/>
      <c r="W13985" s="127"/>
      <c r="X13985" s="99"/>
      <c r="Y13985" s="127"/>
    </row>
    <row r="13986" spans="3:25" ht="19" hidden="1">
      <c r="C13986" s="933"/>
      <c r="D13986" s="933"/>
      <c r="E13986" s="19"/>
      <c r="I13986" s="100"/>
      <c r="M13986" s="100"/>
      <c r="Q13986" s="99"/>
      <c r="R13986" s="340"/>
      <c r="S13986" s="119"/>
      <c r="T13986" s="123"/>
      <c r="U13986" s="119"/>
      <c r="V13986" s="99"/>
      <c r="W13986" s="127"/>
      <c r="X13986" s="99"/>
      <c r="Y13986" s="127"/>
    </row>
    <row r="13987" spans="3:25" ht="19" hidden="1">
      <c r="C13987" s="933"/>
      <c r="D13987" s="933"/>
      <c r="E13987" s="19"/>
      <c r="I13987" s="100"/>
      <c r="M13987" s="100"/>
      <c r="Q13987" s="99"/>
      <c r="R13987" s="340"/>
      <c r="S13987" s="119"/>
      <c r="T13987" s="123"/>
      <c r="U13987" s="119"/>
      <c r="V13987" s="99"/>
      <c r="W13987" s="127"/>
      <c r="X13987" s="99"/>
      <c r="Y13987" s="127"/>
    </row>
    <row r="13988" spans="3:25" ht="19" hidden="1">
      <c r="C13988" s="933"/>
      <c r="D13988" s="933"/>
      <c r="E13988" s="19"/>
      <c r="I13988" s="100"/>
      <c r="M13988" s="100"/>
      <c r="Q13988" s="99"/>
      <c r="R13988" s="340"/>
      <c r="S13988" s="119"/>
      <c r="T13988" s="123"/>
      <c r="U13988" s="119"/>
      <c r="V13988" s="99"/>
      <c r="W13988" s="127"/>
      <c r="X13988" s="99"/>
      <c r="Y13988" s="127"/>
    </row>
    <row r="13989" spans="3:25" ht="19" hidden="1">
      <c r="C13989" s="933"/>
      <c r="D13989" s="933"/>
      <c r="E13989" s="19"/>
      <c r="I13989" s="100"/>
      <c r="M13989" s="100"/>
      <c r="Q13989" s="99"/>
      <c r="R13989" s="340"/>
      <c r="S13989" s="119"/>
      <c r="T13989" s="123"/>
      <c r="U13989" s="119"/>
      <c r="V13989" s="99"/>
      <c r="W13989" s="127"/>
      <c r="X13989" s="99"/>
      <c r="Y13989" s="127"/>
    </row>
    <row r="13990" spans="3:25" ht="19" hidden="1">
      <c r="C13990" s="933"/>
      <c r="D13990" s="933"/>
      <c r="E13990" s="19"/>
      <c r="I13990" s="100"/>
      <c r="M13990" s="100"/>
      <c r="Q13990" s="99"/>
      <c r="R13990" s="340"/>
      <c r="S13990" s="119"/>
      <c r="T13990" s="123"/>
      <c r="U13990" s="119"/>
      <c r="V13990" s="99"/>
      <c r="W13990" s="127"/>
      <c r="X13990" s="99"/>
      <c r="Y13990" s="127"/>
    </row>
    <row r="13991" spans="3:25" ht="19" hidden="1">
      <c r="C13991" s="933"/>
      <c r="D13991" s="933"/>
      <c r="E13991" s="19"/>
      <c r="I13991" s="100"/>
      <c r="M13991" s="100"/>
      <c r="Q13991" s="99"/>
      <c r="R13991" s="340"/>
      <c r="S13991" s="119"/>
      <c r="T13991" s="123"/>
      <c r="U13991" s="119"/>
      <c r="V13991" s="99"/>
      <c r="W13991" s="127"/>
      <c r="X13991" s="99"/>
      <c r="Y13991" s="127"/>
    </row>
    <row r="13992" spans="3:25" ht="19" hidden="1">
      <c r="C13992" s="933"/>
      <c r="D13992" s="933"/>
      <c r="E13992" s="19"/>
      <c r="I13992" s="100"/>
      <c r="M13992" s="100"/>
      <c r="Q13992" s="99"/>
      <c r="R13992" s="340"/>
      <c r="S13992" s="119"/>
      <c r="T13992" s="123"/>
      <c r="U13992" s="119"/>
      <c r="V13992" s="99"/>
      <c r="W13992" s="127"/>
      <c r="X13992" s="99"/>
      <c r="Y13992" s="127"/>
    </row>
    <row r="13993" spans="3:25" ht="19" hidden="1">
      <c r="C13993" s="933"/>
      <c r="D13993" s="933"/>
      <c r="E13993" s="19"/>
      <c r="I13993" s="100"/>
      <c r="M13993" s="100"/>
      <c r="Q13993" s="99"/>
      <c r="R13993" s="340"/>
      <c r="S13993" s="119"/>
      <c r="T13993" s="123"/>
      <c r="U13993" s="119"/>
      <c r="V13993" s="99"/>
      <c r="W13993" s="127"/>
      <c r="X13993" s="99"/>
      <c r="Y13993" s="127"/>
    </row>
    <row r="13994" spans="3:25" ht="19" hidden="1">
      <c r="C13994" s="933"/>
      <c r="D13994" s="933"/>
      <c r="E13994" s="19"/>
      <c r="I13994" s="100"/>
      <c r="M13994" s="100"/>
      <c r="Q13994" s="99"/>
      <c r="R13994" s="340"/>
      <c r="S13994" s="119"/>
      <c r="T13994" s="123"/>
      <c r="U13994" s="119"/>
      <c r="V13994" s="99"/>
      <c r="W13994" s="127"/>
      <c r="X13994" s="99"/>
      <c r="Y13994" s="127"/>
    </row>
    <row r="13995" spans="3:25" ht="19" hidden="1">
      <c r="C13995" s="933"/>
      <c r="D13995" s="933"/>
      <c r="E13995" s="19"/>
      <c r="I13995" s="100"/>
      <c r="M13995" s="100"/>
      <c r="Q13995" s="99"/>
      <c r="R13995" s="340"/>
      <c r="S13995" s="119"/>
      <c r="T13995" s="123"/>
      <c r="U13995" s="119"/>
      <c r="V13995" s="99"/>
      <c r="W13995" s="127"/>
      <c r="X13995" s="99"/>
      <c r="Y13995" s="127"/>
    </row>
    <row r="13996" spans="3:25" ht="19" hidden="1">
      <c r="C13996" s="933"/>
      <c r="D13996" s="933"/>
      <c r="E13996" s="19"/>
      <c r="I13996" s="100"/>
      <c r="M13996" s="100"/>
      <c r="Q13996" s="99"/>
      <c r="R13996" s="340"/>
      <c r="S13996" s="119"/>
      <c r="T13996" s="123"/>
      <c r="U13996" s="119"/>
      <c r="V13996" s="99"/>
      <c r="W13996" s="127"/>
      <c r="X13996" s="99"/>
      <c r="Y13996" s="127"/>
    </row>
    <row r="13997" spans="3:25" ht="19" hidden="1">
      <c r="C13997" s="933"/>
      <c r="D13997" s="933"/>
      <c r="E13997" s="19"/>
      <c r="I13997" s="100"/>
      <c r="M13997" s="100"/>
      <c r="Q13997" s="99"/>
      <c r="R13997" s="340"/>
      <c r="S13997" s="119"/>
      <c r="T13997" s="123"/>
      <c r="U13997" s="119"/>
      <c r="V13997" s="99"/>
      <c r="W13997" s="127"/>
      <c r="X13997" s="99"/>
      <c r="Y13997" s="127"/>
    </row>
    <row r="13998" spans="3:25" ht="19" hidden="1">
      <c r="C13998" s="933"/>
      <c r="D13998" s="933"/>
      <c r="E13998" s="19"/>
      <c r="I13998" s="100"/>
      <c r="M13998" s="100"/>
      <c r="Q13998" s="99"/>
      <c r="R13998" s="340"/>
      <c r="S13998" s="119"/>
      <c r="T13998" s="123"/>
      <c r="U13998" s="119"/>
      <c r="V13998" s="99"/>
      <c r="W13998" s="127"/>
      <c r="X13998" s="99"/>
      <c r="Y13998" s="127"/>
    </row>
    <row r="13999" spans="3:25" ht="19" hidden="1">
      <c r="C13999" s="933"/>
      <c r="D13999" s="933"/>
      <c r="E13999" s="19"/>
      <c r="I13999" s="100"/>
      <c r="M13999" s="100"/>
      <c r="Q13999" s="99"/>
      <c r="R13999" s="340"/>
      <c r="S13999" s="119"/>
      <c r="T13999" s="123"/>
      <c r="U13999" s="119"/>
      <c r="V13999" s="99"/>
      <c r="W13999" s="127"/>
      <c r="X13999" s="99"/>
      <c r="Y13999" s="127"/>
    </row>
    <row r="14000" spans="3:25" ht="19" hidden="1">
      <c r="C14000" s="933"/>
      <c r="D14000" s="933"/>
      <c r="E14000" s="19"/>
      <c r="I14000" s="100"/>
      <c r="M14000" s="100"/>
      <c r="Q14000" s="99"/>
      <c r="R14000" s="340"/>
      <c r="S14000" s="119"/>
      <c r="T14000" s="123"/>
      <c r="U14000" s="119"/>
      <c r="V14000" s="99"/>
      <c r="W14000" s="127"/>
      <c r="X14000" s="99"/>
      <c r="Y14000" s="127"/>
    </row>
    <row r="14001" spans="3:25" ht="19" hidden="1">
      <c r="C14001" s="933"/>
      <c r="D14001" s="933"/>
      <c r="E14001" s="19"/>
      <c r="I14001" s="100"/>
      <c r="M14001" s="100"/>
      <c r="Q14001" s="99"/>
      <c r="R14001" s="340"/>
      <c r="S14001" s="119"/>
      <c r="T14001" s="123"/>
      <c r="U14001" s="119"/>
      <c r="V14001" s="99"/>
      <c r="W14001" s="127"/>
      <c r="X14001" s="99"/>
      <c r="Y14001" s="127"/>
    </row>
    <row r="14002" spans="3:25" ht="19" hidden="1">
      <c r="C14002" s="933"/>
      <c r="D14002" s="933"/>
      <c r="E14002" s="19"/>
      <c r="I14002" s="100"/>
      <c r="M14002" s="100"/>
      <c r="Q14002" s="99"/>
      <c r="R14002" s="340"/>
      <c r="S14002" s="119"/>
      <c r="T14002" s="123"/>
      <c r="U14002" s="119"/>
      <c r="V14002" s="99"/>
      <c r="W14002" s="127"/>
      <c r="X14002" s="99"/>
      <c r="Y14002" s="127"/>
    </row>
    <row r="14003" spans="3:25" ht="19" hidden="1">
      <c r="C14003" s="933"/>
      <c r="D14003" s="933"/>
      <c r="E14003" s="19"/>
      <c r="I14003" s="100"/>
      <c r="M14003" s="100"/>
      <c r="Q14003" s="99"/>
      <c r="R14003" s="340"/>
      <c r="S14003" s="119"/>
      <c r="T14003" s="123"/>
      <c r="U14003" s="119"/>
      <c r="V14003" s="99"/>
      <c r="W14003" s="127"/>
      <c r="X14003" s="99"/>
      <c r="Y14003" s="127"/>
    </row>
    <row r="14004" spans="3:25" ht="19" hidden="1">
      <c r="C14004" s="933"/>
      <c r="D14004" s="933"/>
      <c r="E14004" s="19"/>
      <c r="I14004" s="100"/>
      <c r="M14004" s="100"/>
      <c r="Q14004" s="99"/>
      <c r="R14004" s="340"/>
      <c r="S14004" s="119"/>
      <c r="T14004" s="123"/>
      <c r="U14004" s="119"/>
      <c r="V14004" s="99"/>
      <c r="W14004" s="127"/>
      <c r="X14004" s="99"/>
      <c r="Y14004" s="127"/>
    </row>
    <row r="14005" spans="3:25" ht="19" hidden="1">
      <c r="C14005" s="933"/>
      <c r="D14005" s="933"/>
      <c r="E14005" s="19"/>
      <c r="I14005" s="100"/>
      <c r="M14005" s="100"/>
      <c r="Q14005" s="99"/>
      <c r="R14005" s="340"/>
      <c r="S14005" s="119"/>
      <c r="T14005" s="123"/>
      <c r="U14005" s="119"/>
      <c r="V14005" s="99"/>
      <c r="W14005" s="127"/>
      <c r="X14005" s="99"/>
      <c r="Y14005" s="127"/>
    </row>
    <row r="14006" spans="3:25" ht="19" hidden="1">
      <c r="C14006" s="933"/>
      <c r="D14006" s="933"/>
      <c r="E14006" s="19"/>
      <c r="I14006" s="100"/>
      <c r="M14006" s="100"/>
      <c r="Q14006" s="99"/>
      <c r="R14006" s="340"/>
      <c r="S14006" s="119"/>
      <c r="T14006" s="123"/>
      <c r="U14006" s="119"/>
      <c r="V14006" s="99"/>
      <c r="W14006" s="127"/>
      <c r="X14006" s="99"/>
      <c r="Y14006" s="127"/>
    </row>
    <row r="14007" spans="3:25" ht="19" hidden="1">
      <c r="C14007" s="933"/>
      <c r="D14007" s="933"/>
      <c r="E14007" s="19"/>
      <c r="I14007" s="100"/>
      <c r="M14007" s="100"/>
      <c r="Q14007" s="99"/>
      <c r="R14007" s="340"/>
      <c r="S14007" s="119"/>
      <c r="T14007" s="123"/>
      <c r="U14007" s="119"/>
      <c r="V14007" s="99"/>
      <c r="W14007" s="127"/>
      <c r="X14007" s="99"/>
      <c r="Y14007" s="127"/>
    </row>
    <row r="14008" spans="3:25" ht="19" hidden="1">
      <c r="C14008" s="933"/>
      <c r="D14008" s="933"/>
      <c r="E14008" s="19"/>
      <c r="I14008" s="100"/>
      <c r="M14008" s="100"/>
      <c r="Q14008" s="99"/>
      <c r="R14008" s="340"/>
      <c r="S14008" s="119"/>
      <c r="T14008" s="123"/>
      <c r="U14008" s="119"/>
      <c r="V14008" s="99"/>
      <c r="W14008" s="127"/>
      <c r="X14008" s="99"/>
      <c r="Y14008" s="127"/>
    </row>
    <row r="14009" spans="3:25" ht="19" hidden="1">
      <c r="C14009" s="933"/>
      <c r="D14009" s="933"/>
      <c r="E14009" s="19"/>
      <c r="I14009" s="100"/>
      <c r="M14009" s="100"/>
      <c r="Q14009" s="99"/>
      <c r="R14009" s="340"/>
      <c r="S14009" s="119"/>
      <c r="T14009" s="123"/>
      <c r="U14009" s="119"/>
      <c r="V14009" s="99"/>
      <c r="W14009" s="127"/>
      <c r="X14009" s="99"/>
      <c r="Y14009" s="127"/>
    </row>
    <row r="14010" spans="3:25" ht="19" hidden="1">
      <c r="C14010" s="933"/>
      <c r="D14010" s="933"/>
      <c r="E14010" s="19"/>
      <c r="I14010" s="100"/>
      <c r="M14010" s="100"/>
      <c r="Q14010" s="99"/>
      <c r="R14010" s="340"/>
      <c r="S14010" s="119"/>
      <c r="T14010" s="123"/>
      <c r="U14010" s="119"/>
      <c r="V14010" s="99"/>
      <c r="W14010" s="127"/>
      <c r="X14010" s="99"/>
      <c r="Y14010" s="127"/>
    </row>
    <row r="14011" spans="3:25" ht="19" hidden="1">
      <c r="C14011" s="933"/>
      <c r="D14011" s="933"/>
      <c r="E14011" s="19"/>
      <c r="I14011" s="100"/>
      <c r="M14011" s="100"/>
      <c r="Q14011" s="99"/>
      <c r="R14011" s="340"/>
      <c r="S14011" s="119"/>
      <c r="T14011" s="123"/>
      <c r="U14011" s="119"/>
      <c r="V14011" s="99"/>
      <c r="W14011" s="127"/>
      <c r="X14011" s="99"/>
      <c r="Y14011" s="127"/>
    </row>
    <row r="14012" spans="3:25" ht="19" hidden="1">
      <c r="C14012" s="933"/>
      <c r="D14012" s="933"/>
      <c r="E14012" s="19"/>
      <c r="I14012" s="100"/>
      <c r="M14012" s="100"/>
      <c r="Q14012" s="99"/>
      <c r="R14012" s="340"/>
      <c r="S14012" s="119"/>
      <c r="T14012" s="123"/>
      <c r="U14012" s="119"/>
      <c r="V14012" s="99"/>
      <c r="W14012" s="127"/>
      <c r="X14012" s="99"/>
      <c r="Y14012" s="127"/>
    </row>
    <row r="14013" spans="3:25" ht="19" hidden="1">
      <c r="C14013" s="933"/>
      <c r="D14013" s="933"/>
      <c r="E14013" s="19"/>
      <c r="I14013" s="100"/>
      <c r="M14013" s="100"/>
      <c r="Q14013" s="99"/>
      <c r="R14013" s="340"/>
      <c r="S14013" s="119"/>
      <c r="T14013" s="123"/>
      <c r="U14013" s="119"/>
      <c r="V14013" s="99"/>
      <c r="W14013" s="127"/>
      <c r="X14013" s="99"/>
      <c r="Y14013" s="127"/>
    </row>
    <row r="14014" spans="3:25" ht="19" hidden="1">
      <c r="C14014" s="933"/>
      <c r="D14014" s="933"/>
      <c r="E14014" s="19"/>
      <c r="I14014" s="100"/>
      <c r="M14014" s="100"/>
      <c r="Q14014" s="99"/>
      <c r="R14014" s="340"/>
      <c r="S14014" s="119"/>
      <c r="T14014" s="123"/>
      <c r="U14014" s="119"/>
      <c r="V14014" s="99"/>
      <c r="W14014" s="127"/>
      <c r="X14014" s="99"/>
      <c r="Y14014" s="127"/>
    </row>
    <row r="14015" spans="3:25" ht="19" hidden="1">
      <c r="C14015" s="933"/>
      <c r="D14015" s="933"/>
      <c r="E14015" s="19"/>
      <c r="I14015" s="100"/>
      <c r="M14015" s="100"/>
      <c r="Q14015" s="99"/>
      <c r="R14015" s="340"/>
      <c r="S14015" s="119"/>
      <c r="T14015" s="123"/>
      <c r="U14015" s="119"/>
      <c r="V14015" s="99"/>
      <c r="W14015" s="127"/>
      <c r="X14015" s="99"/>
      <c r="Y14015" s="127"/>
    </row>
    <row r="14016" spans="3:25" ht="19" hidden="1">
      <c r="C14016" s="933"/>
      <c r="D14016" s="933"/>
      <c r="E14016" s="19"/>
      <c r="I14016" s="100"/>
      <c r="M14016" s="100"/>
      <c r="Q14016" s="99"/>
      <c r="R14016" s="340"/>
      <c r="S14016" s="119"/>
      <c r="T14016" s="123"/>
      <c r="U14016" s="119"/>
      <c r="V14016" s="99"/>
      <c r="W14016" s="127"/>
      <c r="X14016" s="99"/>
      <c r="Y14016" s="127"/>
    </row>
    <row r="14017" spans="3:25" ht="19" hidden="1">
      <c r="C14017" s="933"/>
      <c r="D14017" s="933"/>
      <c r="E14017" s="19"/>
      <c r="I14017" s="100"/>
      <c r="M14017" s="100"/>
      <c r="Q14017" s="99"/>
      <c r="R14017" s="340"/>
      <c r="S14017" s="119"/>
      <c r="T14017" s="123"/>
      <c r="U14017" s="119"/>
      <c r="V14017" s="99"/>
      <c r="W14017" s="127"/>
      <c r="X14017" s="99"/>
      <c r="Y14017" s="127"/>
    </row>
    <row r="14018" spans="3:25" ht="19" hidden="1">
      <c r="C14018" s="933"/>
      <c r="D14018" s="933"/>
      <c r="E14018" s="19"/>
      <c r="I14018" s="100"/>
      <c r="M14018" s="100"/>
      <c r="Q14018" s="99"/>
      <c r="R14018" s="340"/>
      <c r="S14018" s="119"/>
      <c r="T14018" s="123"/>
      <c r="U14018" s="119"/>
      <c r="V14018" s="99"/>
      <c r="W14018" s="127"/>
      <c r="X14018" s="99"/>
      <c r="Y14018" s="127"/>
    </row>
    <row r="14019" spans="3:25" ht="19" hidden="1">
      <c r="C14019" s="933"/>
      <c r="D14019" s="933"/>
      <c r="E14019" s="19"/>
      <c r="I14019" s="100"/>
      <c r="M14019" s="100"/>
      <c r="Q14019" s="99"/>
      <c r="R14019" s="340"/>
      <c r="S14019" s="119"/>
      <c r="T14019" s="123"/>
      <c r="U14019" s="119"/>
      <c r="V14019" s="99"/>
      <c r="W14019" s="127"/>
      <c r="X14019" s="99"/>
      <c r="Y14019" s="127"/>
    </row>
    <row r="14020" spans="3:25" ht="19" hidden="1">
      <c r="C14020" s="933"/>
      <c r="D14020" s="933"/>
      <c r="E14020" s="19"/>
      <c r="I14020" s="100"/>
      <c r="M14020" s="100"/>
      <c r="Q14020" s="99"/>
      <c r="R14020" s="340"/>
      <c r="S14020" s="119"/>
      <c r="T14020" s="123"/>
      <c r="U14020" s="119"/>
      <c r="V14020" s="99"/>
      <c r="W14020" s="127"/>
      <c r="X14020" s="99"/>
      <c r="Y14020" s="127"/>
    </row>
    <row r="14021" spans="3:25" ht="19" hidden="1">
      <c r="C14021" s="933"/>
      <c r="D14021" s="933"/>
      <c r="E14021" s="19"/>
      <c r="I14021" s="100"/>
      <c r="M14021" s="100"/>
      <c r="Q14021" s="99"/>
      <c r="R14021" s="340"/>
      <c r="S14021" s="119"/>
      <c r="T14021" s="123"/>
      <c r="U14021" s="119"/>
      <c r="V14021" s="99"/>
      <c r="W14021" s="127"/>
      <c r="X14021" s="99"/>
      <c r="Y14021" s="127"/>
    </row>
    <row r="14022" spans="3:25" ht="19" hidden="1">
      <c r="C14022" s="933"/>
      <c r="D14022" s="933"/>
      <c r="E14022" s="19"/>
      <c r="I14022" s="100"/>
      <c r="M14022" s="100"/>
      <c r="Q14022" s="99"/>
      <c r="R14022" s="340"/>
      <c r="S14022" s="119"/>
      <c r="T14022" s="123"/>
      <c r="U14022" s="119"/>
      <c r="V14022" s="99"/>
      <c r="W14022" s="127"/>
      <c r="X14022" s="99"/>
      <c r="Y14022" s="127"/>
    </row>
    <row r="14023" spans="3:25" ht="19" hidden="1">
      <c r="C14023" s="933"/>
      <c r="D14023" s="933"/>
      <c r="E14023" s="19"/>
      <c r="I14023" s="100"/>
      <c r="M14023" s="100"/>
      <c r="Q14023" s="99"/>
      <c r="R14023" s="340"/>
      <c r="S14023" s="119"/>
      <c r="T14023" s="123"/>
      <c r="U14023" s="119"/>
      <c r="V14023" s="99"/>
      <c r="W14023" s="127"/>
      <c r="X14023" s="99"/>
      <c r="Y14023" s="127"/>
    </row>
    <row r="14024" spans="3:25" ht="19" hidden="1">
      <c r="C14024" s="933"/>
      <c r="D14024" s="933"/>
      <c r="E14024" s="19"/>
      <c r="I14024" s="100"/>
      <c r="M14024" s="100"/>
      <c r="Q14024" s="99"/>
      <c r="R14024" s="340"/>
      <c r="S14024" s="119"/>
      <c r="T14024" s="123"/>
      <c r="U14024" s="119"/>
      <c r="V14024" s="99"/>
      <c r="W14024" s="127"/>
      <c r="X14024" s="99"/>
      <c r="Y14024" s="127"/>
    </row>
    <row r="14025" spans="3:25" ht="19" hidden="1">
      <c r="C14025" s="933"/>
      <c r="D14025" s="933"/>
      <c r="E14025" s="19"/>
      <c r="I14025" s="100"/>
      <c r="M14025" s="100"/>
      <c r="Q14025" s="99"/>
      <c r="R14025" s="340"/>
      <c r="S14025" s="119"/>
      <c r="T14025" s="123"/>
      <c r="U14025" s="119"/>
      <c r="V14025" s="99"/>
      <c r="W14025" s="127"/>
      <c r="X14025" s="99"/>
      <c r="Y14025" s="127"/>
    </row>
    <row r="14026" spans="3:25" ht="19" hidden="1">
      <c r="C14026" s="933"/>
      <c r="D14026" s="933"/>
      <c r="E14026" s="19"/>
      <c r="I14026" s="100"/>
      <c r="M14026" s="100"/>
      <c r="Q14026" s="99"/>
      <c r="R14026" s="340"/>
      <c r="S14026" s="119"/>
      <c r="T14026" s="123"/>
      <c r="U14026" s="119"/>
      <c r="V14026" s="99"/>
      <c r="W14026" s="127"/>
      <c r="X14026" s="99"/>
      <c r="Y14026" s="127"/>
    </row>
    <row r="14027" spans="3:25" ht="19" hidden="1">
      <c r="C14027" s="933"/>
      <c r="D14027" s="933"/>
      <c r="E14027" s="19"/>
      <c r="I14027" s="100"/>
      <c r="M14027" s="100"/>
      <c r="Q14027" s="99"/>
      <c r="R14027" s="340"/>
      <c r="S14027" s="119"/>
      <c r="T14027" s="123"/>
      <c r="U14027" s="119"/>
      <c r="V14027" s="99"/>
      <c r="W14027" s="127"/>
      <c r="X14027" s="99"/>
      <c r="Y14027" s="127"/>
    </row>
    <row r="14028" spans="3:25" ht="19" hidden="1">
      <c r="C14028" s="933"/>
      <c r="D14028" s="933"/>
      <c r="E14028" s="19"/>
      <c r="I14028" s="100"/>
      <c r="M14028" s="100"/>
      <c r="Q14028" s="99"/>
      <c r="R14028" s="340"/>
      <c r="S14028" s="119"/>
      <c r="T14028" s="123"/>
      <c r="U14028" s="119"/>
      <c r="V14028" s="99"/>
      <c r="W14028" s="127"/>
      <c r="X14028" s="99"/>
      <c r="Y14028" s="127"/>
    </row>
    <row r="14029" spans="3:25" ht="19" hidden="1">
      <c r="C14029" s="933"/>
      <c r="D14029" s="933"/>
      <c r="E14029" s="19"/>
      <c r="I14029" s="100"/>
      <c r="M14029" s="100"/>
      <c r="Q14029" s="99"/>
      <c r="R14029" s="340"/>
      <c r="S14029" s="119"/>
      <c r="T14029" s="123"/>
      <c r="U14029" s="119"/>
      <c r="V14029" s="99"/>
      <c r="W14029" s="127"/>
      <c r="X14029" s="99"/>
      <c r="Y14029" s="127"/>
    </row>
    <row r="14030" spans="3:25" ht="19" hidden="1">
      <c r="C14030" s="933"/>
      <c r="D14030" s="933"/>
      <c r="E14030" s="19"/>
      <c r="I14030" s="100"/>
      <c r="M14030" s="100"/>
      <c r="Q14030" s="99"/>
      <c r="R14030" s="340"/>
      <c r="S14030" s="119"/>
      <c r="T14030" s="123"/>
      <c r="U14030" s="119"/>
      <c r="V14030" s="99"/>
      <c r="W14030" s="127"/>
      <c r="X14030" s="99"/>
      <c r="Y14030" s="127"/>
    </row>
    <row r="14031" spans="3:25" ht="19" hidden="1">
      <c r="C14031" s="933"/>
      <c r="D14031" s="933"/>
      <c r="E14031" s="19"/>
      <c r="I14031" s="100"/>
      <c r="M14031" s="100"/>
      <c r="Q14031" s="99"/>
      <c r="R14031" s="340"/>
      <c r="S14031" s="119"/>
      <c r="T14031" s="123"/>
      <c r="U14031" s="119"/>
      <c r="V14031" s="99"/>
      <c r="W14031" s="127"/>
      <c r="X14031" s="99"/>
      <c r="Y14031" s="127"/>
    </row>
    <row r="14032" spans="3:25" ht="19" hidden="1">
      <c r="C14032" s="933"/>
      <c r="D14032" s="933"/>
      <c r="E14032" s="19"/>
      <c r="I14032" s="100"/>
      <c r="M14032" s="100"/>
      <c r="Q14032" s="99"/>
      <c r="R14032" s="340"/>
      <c r="S14032" s="119"/>
      <c r="T14032" s="123"/>
      <c r="U14032" s="119"/>
      <c r="V14032" s="99"/>
      <c r="W14032" s="127"/>
      <c r="X14032" s="99"/>
      <c r="Y14032" s="127"/>
    </row>
    <row r="14033" spans="3:25" ht="19" hidden="1">
      <c r="C14033" s="933"/>
      <c r="D14033" s="933"/>
      <c r="E14033" s="19"/>
      <c r="I14033" s="100"/>
      <c r="M14033" s="100"/>
      <c r="Q14033" s="99"/>
      <c r="R14033" s="340"/>
      <c r="S14033" s="119"/>
      <c r="T14033" s="123"/>
      <c r="U14033" s="119"/>
      <c r="V14033" s="99"/>
      <c r="W14033" s="127"/>
      <c r="X14033" s="99"/>
      <c r="Y14033" s="127"/>
    </row>
    <row r="14034" spans="3:25" ht="19" hidden="1">
      <c r="C14034" s="933"/>
      <c r="D14034" s="933"/>
      <c r="E14034" s="19"/>
      <c r="I14034" s="100"/>
      <c r="M14034" s="100"/>
      <c r="Q14034" s="99"/>
      <c r="R14034" s="340"/>
      <c r="S14034" s="119"/>
      <c r="T14034" s="123"/>
      <c r="U14034" s="119"/>
      <c r="V14034" s="99"/>
      <c r="W14034" s="127"/>
      <c r="X14034" s="99"/>
      <c r="Y14034" s="127"/>
    </row>
    <row r="14035" spans="3:25" ht="19" hidden="1">
      <c r="C14035" s="933"/>
      <c r="D14035" s="933"/>
      <c r="E14035" s="19"/>
      <c r="I14035" s="100"/>
      <c r="M14035" s="100"/>
      <c r="Q14035" s="99"/>
      <c r="R14035" s="340"/>
      <c r="S14035" s="119"/>
      <c r="T14035" s="123"/>
      <c r="U14035" s="119"/>
      <c r="V14035" s="99"/>
      <c r="W14035" s="127"/>
      <c r="X14035" s="99"/>
      <c r="Y14035" s="127"/>
    </row>
    <row r="14036" spans="3:25" ht="19" hidden="1">
      <c r="C14036" s="933"/>
      <c r="D14036" s="933"/>
      <c r="E14036" s="19"/>
      <c r="I14036" s="100"/>
      <c r="M14036" s="100"/>
      <c r="Q14036" s="99"/>
      <c r="R14036" s="340"/>
      <c r="S14036" s="119"/>
      <c r="T14036" s="123"/>
      <c r="U14036" s="119"/>
      <c r="V14036" s="99"/>
      <c r="W14036" s="127"/>
      <c r="X14036" s="99"/>
      <c r="Y14036" s="127"/>
    </row>
    <row r="14037" spans="3:25" ht="19" hidden="1">
      <c r="C14037" s="933"/>
      <c r="D14037" s="933"/>
      <c r="E14037" s="19"/>
      <c r="I14037" s="100"/>
      <c r="M14037" s="100"/>
      <c r="Q14037" s="99"/>
      <c r="R14037" s="340"/>
      <c r="S14037" s="119"/>
      <c r="T14037" s="123"/>
      <c r="U14037" s="119"/>
      <c r="V14037" s="99"/>
      <c r="W14037" s="127"/>
      <c r="X14037" s="99"/>
      <c r="Y14037" s="127"/>
    </row>
    <row r="14038" spans="3:25" ht="19" hidden="1">
      <c r="C14038" s="933"/>
      <c r="D14038" s="933"/>
      <c r="E14038" s="19"/>
      <c r="I14038" s="100"/>
      <c r="M14038" s="100"/>
      <c r="Q14038" s="99"/>
      <c r="R14038" s="340"/>
      <c r="S14038" s="119"/>
      <c r="T14038" s="123"/>
      <c r="U14038" s="119"/>
      <c r="V14038" s="99"/>
      <c r="W14038" s="127"/>
      <c r="X14038" s="99"/>
      <c r="Y14038" s="127"/>
    </row>
    <row r="14039" spans="3:25" ht="19" hidden="1">
      <c r="C14039" s="933"/>
      <c r="D14039" s="933"/>
      <c r="E14039" s="19"/>
      <c r="I14039" s="100"/>
      <c r="M14039" s="100"/>
      <c r="Q14039" s="99"/>
      <c r="R14039" s="340"/>
      <c r="S14039" s="119"/>
      <c r="T14039" s="123"/>
      <c r="U14039" s="119"/>
      <c r="V14039" s="99"/>
      <c r="W14039" s="127"/>
      <c r="X14039" s="99"/>
      <c r="Y14039" s="127"/>
    </row>
    <row r="14040" spans="3:25" ht="19" hidden="1">
      <c r="C14040" s="933"/>
      <c r="D14040" s="933"/>
      <c r="E14040" s="19"/>
      <c r="I14040" s="100"/>
      <c r="M14040" s="100"/>
      <c r="Q14040" s="99"/>
      <c r="R14040" s="340"/>
      <c r="S14040" s="119"/>
      <c r="T14040" s="123"/>
      <c r="U14040" s="119"/>
      <c r="V14040" s="99"/>
      <c r="W14040" s="127"/>
      <c r="X14040" s="99"/>
      <c r="Y14040" s="127"/>
    </row>
    <row r="14041" spans="3:25" ht="19" hidden="1">
      <c r="C14041" s="933"/>
      <c r="D14041" s="933"/>
      <c r="E14041" s="19"/>
      <c r="I14041" s="100"/>
      <c r="M14041" s="100"/>
      <c r="Q14041" s="99"/>
      <c r="R14041" s="340"/>
      <c r="S14041" s="119"/>
      <c r="T14041" s="123"/>
      <c r="U14041" s="119"/>
      <c r="V14041" s="99"/>
      <c r="W14041" s="127"/>
      <c r="X14041" s="99"/>
      <c r="Y14041" s="127"/>
    </row>
    <row r="14042" spans="3:25" ht="19" hidden="1">
      <c r="C14042" s="933"/>
      <c r="D14042" s="933"/>
      <c r="E14042" s="19"/>
      <c r="I14042" s="100"/>
      <c r="M14042" s="100"/>
      <c r="Q14042" s="99"/>
      <c r="R14042" s="340"/>
      <c r="S14042" s="119"/>
      <c r="T14042" s="123"/>
      <c r="U14042" s="119"/>
      <c r="V14042" s="99"/>
      <c r="W14042" s="127"/>
      <c r="X14042" s="99"/>
      <c r="Y14042" s="127"/>
    </row>
    <row r="14043" spans="3:25" ht="19" hidden="1">
      <c r="C14043" s="933"/>
      <c r="D14043" s="933"/>
      <c r="E14043" s="19"/>
      <c r="I14043" s="100"/>
      <c r="M14043" s="100"/>
      <c r="Q14043" s="99"/>
      <c r="R14043" s="340"/>
      <c r="S14043" s="119"/>
      <c r="T14043" s="123"/>
      <c r="U14043" s="119"/>
      <c r="V14043" s="99"/>
      <c r="W14043" s="127"/>
      <c r="X14043" s="99"/>
      <c r="Y14043" s="127"/>
    </row>
    <row r="14044" spans="3:25" ht="19" hidden="1">
      <c r="C14044" s="933"/>
      <c r="D14044" s="933"/>
      <c r="E14044" s="19"/>
      <c r="I14044" s="100"/>
      <c r="M14044" s="100"/>
      <c r="Q14044" s="99"/>
      <c r="R14044" s="340"/>
      <c r="S14044" s="119"/>
      <c r="T14044" s="123"/>
      <c r="U14044" s="119"/>
      <c r="V14044" s="99"/>
      <c r="W14044" s="127"/>
      <c r="X14044" s="99"/>
      <c r="Y14044" s="127"/>
    </row>
    <row r="14045" spans="3:25" ht="19" hidden="1">
      <c r="C14045" s="933"/>
      <c r="D14045" s="933"/>
      <c r="E14045" s="19"/>
      <c r="I14045" s="100"/>
      <c r="M14045" s="100"/>
      <c r="Q14045" s="99"/>
      <c r="R14045" s="340"/>
      <c r="S14045" s="119"/>
      <c r="T14045" s="123"/>
      <c r="U14045" s="119"/>
      <c r="V14045" s="99"/>
      <c r="W14045" s="127"/>
      <c r="X14045" s="99"/>
      <c r="Y14045" s="127"/>
    </row>
    <row r="14046" spans="3:25" ht="19" hidden="1">
      <c r="C14046" s="933"/>
      <c r="D14046" s="933"/>
      <c r="E14046" s="19"/>
      <c r="I14046" s="100"/>
      <c r="M14046" s="100"/>
      <c r="Q14046" s="99"/>
      <c r="R14046" s="340"/>
      <c r="S14046" s="119"/>
      <c r="T14046" s="123"/>
      <c r="U14046" s="119"/>
      <c r="V14046" s="99"/>
      <c r="W14046" s="127"/>
      <c r="X14046" s="99"/>
      <c r="Y14046" s="127"/>
    </row>
    <row r="14047" spans="3:25" ht="19" hidden="1">
      <c r="C14047" s="933"/>
      <c r="D14047" s="933"/>
      <c r="E14047" s="19"/>
      <c r="I14047" s="100"/>
      <c r="M14047" s="100"/>
      <c r="Q14047" s="99"/>
      <c r="R14047" s="340"/>
      <c r="S14047" s="119"/>
      <c r="T14047" s="123"/>
      <c r="U14047" s="119"/>
      <c r="V14047" s="99"/>
      <c r="W14047" s="127"/>
      <c r="X14047" s="99"/>
      <c r="Y14047" s="127"/>
    </row>
    <row r="14048" spans="3:25" ht="19" hidden="1">
      <c r="C14048" s="933"/>
      <c r="D14048" s="933"/>
      <c r="E14048" s="19"/>
      <c r="I14048" s="100"/>
      <c r="M14048" s="100"/>
      <c r="Q14048" s="99"/>
      <c r="R14048" s="340"/>
      <c r="S14048" s="119"/>
      <c r="T14048" s="123"/>
      <c r="U14048" s="119"/>
      <c r="V14048" s="99"/>
      <c r="W14048" s="127"/>
      <c r="X14048" s="99"/>
      <c r="Y14048" s="127"/>
    </row>
    <row r="14049" spans="3:25" ht="19" hidden="1">
      <c r="C14049" s="933"/>
      <c r="D14049" s="933"/>
      <c r="E14049" s="19"/>
      <c r="I14049" s="100"/>
      <c r="M14049" s="100"/>
      <c r="Q14049" s="99"/>
      <c r="R14049" s="340"/>
      <c r="S14049" s="119"/>
      <c r="T14049" s="123"/>
      <c r="U14049" s="119"/>
      <c r="V14049" s="99"/>
      <c r="W14049" s="127"/>
      <c r="X14049" s="99"/>
      <c r="Y14049" s="127"/>
    </row>
    <row r="14050" spans="3:25" ht="19" hidden="1">
      <c r="C14050" s="933"/>
      <c r="D14050" s="933"/>
      <c r="E14050" s="19"/>
      <c r="I14050" s="100"/>
      <c r="M14050" s="100"/>
      <c r="Q14050" s="99"/>
      <c r="R14050" s="340"/>
      <c r="S14050" s="119"/>
      <c r="T14050" s="123"/>
      <c r="U14050" s="119"/>
      <c r="V14050" s="99"/>
      <c r="W14050" s="127"/>
      <c r="X14050" s="99"/>
      <c r="Y14050" s="127"/>
    </row>
    <row r="14051" spans="3:25" ht="19" hidden="1">
      <c r="C14051" s="933"/>
      <c r="D14051" s="933"/>
      <c r="E14051" s="19"/>
      <c r="I14051" s="100"/>
      <c r="M14051" s="100"/>
      <c r="Q14051" s="99"/>
      <c r="R14051" s="340"/>
      <c r="S14051" s="119"/>
      <c r="T14051" s="123"/>
      <c r="U14051" s="119"/>
      <c r="V14051" s="99"/>
      <c r="W14051" s="127"/>
      <c r="X14051" s="99"/>
      <c r="Y14051" s="127"/>
    </row>
    <row r="14052" spans="3:25" ht="19" hidden="1">
      <c r="C14052" s="933"/>
      <c r="D14052" s="933"/>
      <c r="E14052" s="19"/>
      <c r="I14052" s="100"/>
      <c r="M14052" s="100"/>
      <c r="Q14052" s="99"/>
      <c r="R14052" s="340"/>
      <c r="S14052" s="119"/>
      <c r="T14052" s="123"/>
      <c r="U14052" s="119"/>
      <c r="V14052" s="99"/>
      <c r="W14052" s="127"/>
      <c r="X14052" s="99"/>
      <c r="Y14052" s="127"/>
    </row>
    <row r="14053" spans="3:25" ht="19" hidden="1">
      <c r="C14053" s="933"/>
      <c r="D14053" s="933"/>
      <c r="E14053" s="19"/>
      <c r="I14053" s="100"/>
      <c r="M14053" s="100"/>
      <c r="Q14053" s="99"/>
      <c r="R14053" s="340"/>
      <c r="S14053" s="119"/>
      <c r="T14053" s="123"/>
      <c r="U14053" s="119"/>
      <c r="V14053" s="99"/>
      <c r="W14053" s="127"/>
      <c r="X14053" s="99"/>
      <c r="Y14053" s="127"/>
    </row>
    <row r="14054" spans="3:25" ht="19" hidden="1">
      <c r="C14054" s="933"/>
      <c r="D14054" s="933"/>
      <c r="E14054" s="19"/>
      <c r="I14054" s="100"/>
      <c r="M14054" s="100"/>
      <c r="Q14054" s="99"/>
      <c r="R14054" s="340"/>
      <c r="S14054" s="119"/>
      <c r="T14054" s="123"/>
      <c r="U14054" s="119"/>
      <c r="V14054" s="99"/>
      <c r="W14054" s="127"/>
      <c r="X14054" s="99"/>
      <c r="Y14054" s="127"/>
    </row>
    <row r="14055" spans="3:25" ht="19" hidden="1">
      <c r="C14055" s="933"/>
      <c r="D14055" s="933"/>
      <c r="E14055" s="19"/>
      <c r="I14055" s="100"/>
      <c r="M14055" s="100"/>
      <c r="Q14055" s="99"/>
      <c r="R14055" s="340"/>
      <c r="S14055" s="119"/>
      <c r="T14055" s="123"/>
      <c r="U14055" s="119"/>
      <c r="V14055" s="99"/>
      <c r="W14055" s="127"/>
      <c r="X14055" s="99"/>
      <c r="Y14055" s="127"/>
    </row>
    <row r="14056" spans="3:25" ht="19" hidden="1">
      <c r="C14056" s="933"/>
      <c r="D14056" s="933"/>
      <c r="E14056" s="19"/>
      <c r="I14056" s="100"/>
      <c r="M14056" s="100"/>
      <c r="Q14056" s="99"/>
      <c r="R14056" s="340"/>
      <c r="S14056" s="119"/>
      <c r="T14056" s="123"/>
      <c r="U14056" s="119"/>
      <c r="V14056" s="99"/>
      <c r="W14056" s="127"/>
      <c r="X14056" s="99"/>
      <c r="Y14056" s="127"/>
    </row>
    <row r="14057" spans="3:25" ht="19" hidden="1">
      <c r="C14057" s="933"/>
      <c r="D14057" s="933"/>
      <c r="E14057" s="19"/>
      <c r="I14057" s="100"/>
      <c r="M14057" s="100"/>
      <c r="Q14057" s="99"/>
      <c r="R14057" s="340"/>
      <c r="S14057" s="119"/>
      <c r="T14057" s="123"/>
      <c r="U14057" s="119"/>
      <c r="V14057" s="99"/>
      <c r="W14057" s="127"/>
      <c r="X14057" s="99"/>
      <c r="Y14057" s="127"/>
    </row>
    <row r="14058" spans="3:25" ht="19" hidden="1">
      <c r="C14058" s="933"/>
      <c r="D14058" s="933"/>
      <c r="E14058" s="19"/>
      <c r="I14058" s="100"/>
      <c r="M14058" s="100"/>
      <c r="Q14058" s="99"/>
      <c r="R14058" s="340"/>
      <c r="S14058" s="119"/>
      <c r="T14058" s="123"/>
      <c r="U14058" s="119"/>
      <c r="V14058" s="99"/>
      <c r="W14058" s="127"/>
      <c r="X14058" s="99"/>
      <c r="Y14058" s="127"/>
    </row>
    <row r="14059" spans="3:25" ht="19" hidden="1">
      <c r="C14059" s="933"/>
      <c r="D14059" s="933"/>
      <c r="E14059" s="19"/>
      <c r="I14059" s="100"/>
      <c r="M14059" s="100"/>
      <c r="Q14059" s="99"/>
      <c r="R14059" s="340"/>
      <c r="S14059" s="119"/>
      <c r="T14059" s="123"/>
      <c r="U14059" s="119"/>
      <c r="V14059" s="99"/>
      <c r="W14059" s="127"/>
      <c r="X14059" s="99"/>
      <c r="Y14059" s="127"/>
    </row>
    <row r="14060" spans="3:25" ht="19" hidden="1">
      <c r="C14060" s="933"/>
      <c r="D14060" s="933"/>
      <c r="E14060" s="19"/>
      <c r="I14060" s="100"/>
      <c r="M14060" s="100"/>
      <c r="Q14060" s="99"/>
      <c r="R14060" s="340"/>
      <c r="S14060" s="119"/>
      <c r="T14060" s="123"/>
      <c r="U14060" s="119"/>
      <c r="V14060" s="99"/>
      <c r="W14060" s="127"/>
      <c r="X14060" s="99"/>
      <c r="Y14060" s="127"/>
    </row>
    <row r="14061" spans="3:25" ht="19" hidden="1">
      <c r="C14061" s="933"/>
      <c r="D14061" s="933"/>
      <c r="E14061" s="19"/>
      <c r="I14061" s="100"/>
      <c r="M14061" s="100"/>
      <c r="Q14061" s="99"/>
      <c r="R14061" s="340"/>
      <c r="S14061" s="119"/>
      <c r="T14061" s="123"/>
      <c r="U14061" s="119"/>
      <c r="V14061" s="99"/>
      <c r="W14061" s="127"/>
      <c r="X14061" s="99"/>
      <c r="Y14061" s="127"/>
    </row>
    <row r="14062" spans="3:25" ht="19" hidden="1">
      <c r="C14062" s="933"/>
      <c r="D14062" s="933"/>
      <c r="E14062" s="19"/>
      <c r="I14062" s="100"/>
      <c r="M14062" s="100"/>
      <c r="Q14062" s="99"/>
      <c r="R14062" s="340"/>
      <c r="S14062" s="119"/>
      <c r="T14062" s="123"/>
      <c r="U14062" s="119"/>
      <c r="V14062" s="99"/>
      <c r="W14062" s="127"/>
      <c r="X14062" s="99"/>
      <c r="Y14062" s="127"/>
    </row>
    <row r="14063" spans="3:25" ht="19" hidden="1">
      <c r="C14063" s="933"/>
      <c r="D14063" s="933"/>
      <c r="E14063" s="19"/>
      <c r="I14063" s="100"/>
      <c r="M14063" s="100"/>
      <c r="Q14063" s="99"/>
      <c r="R14063" s="340"/>
      <c r="S14063" s="119"/>
      <c r="T14063" s="123"/>
      <c r="U14063" s="119"/>
      <c r="V14063" s="99"/>
      <c r="W14063" s="127"/>
      <c r="X14063" s="99"/>
      <c r="Y14063" s="127"/>
    </row>
    <row r="14064" spans="3:25" ht="19" hidden="1">
      <c r="C14064" s="933"/>
      <c r="D14064" s="933"/>
      <c r="E14064" s="19"/>
      <c r="I14064" s="100"/>
      <c r="M14064" s="100"/>
      <c r="Q14064" s="99"/>
      <c r="R14064" s="340"/>
      <c r="S14064" s="119"/>
      <c r="T14064" s="123"/>
      <c r="U14064" s="119"/>
      <c r="V14064" s="99"/>
      <c r="W14064" s="127"/>
      <c r="X14064" s="99"/>
      <c r="Y14064" s="127"/>
    </row>
    <row r="14065" spans="3:25" ht="19" hidden="1">
      <c r="C14065" s="933"/>
      <c r="D14065" s="933"/>
      <c r="E14065" s="19"/>
      <c r="I14065" s="100"/>
      <c r="M14065" s="100"/>
      <c r="Q14065" s="99"/>
      <c r="R14065" s="340"/>
      <c r="S14065" s="119"/>
      <c r="T14065" s="123"/>
      <c r="U14065" s="119"/>
      <c r="V14065" s="99"/>
      <c r="W14065" s="127"/>
      <c r="X14065" s="99"/>
      <c r="Y14065" s="127"/>
    </row>
    <row r="14066" spans="3:25" ht="19" hidden="1">
      <c r="C14066" s="933"/>
      <c r="D14066" s="933"/>
      <c r="E14066" s="19"/>
      <c r="I14066" s="100"/>
      <c r="M14066" s="100"/>
      <c r="Q14066" s="99"/>
      <c r="R14066" s="340"/>
      <c r="S14066" s="119"/>
      <c r="T14066" s="123"/>
      <c r="U14066" s="119"/>
      <c r="V14066" s="99"/>
      <c r="W14066" s="127"/>
      <c r="X14066" s="99"/>
      <c r="Y14066" s="127"/>
    </row>
    <row r="14067" spans="3:25" ht="19" hidden="1">
      <c r="C14067" s="933"/>
      <c r="D14067" s="933"/>
      <c r="E14067" s="19"/>
      <c r="I14067" s="100"/>
      <c r="M14067" s="100"/>
      <c r="Q14067" s="99"/>
      <c r="R14067" s="340"/>
      <c r="S14067" s="119"/>
      <c r="T14067" s="123"/>
      <c r="U14067" s="119"/>
      <c r="V14067" s="99"/>
      <c r="W14067" s="127"/>
      <c r="X14067" s="99"/>
      <c r="Y14067" s="127"/>
    </row>
    <row r="14068" spans="3:25" ht="19" hidden="1">
      <c r="C14068" s="933"/>
      <c r="D14068" s="933"/>
      <c r="E14068" s="19"/>
      <c r="I14068" s="100"/>
      <c r="M14068" s="100"/>
      <c r="Q14068" s="99"/>
      <c r="R14068" s="340"/>
      <c r="S14068" s="119"/>
      <c r="T14068" s="123"/>
      <c r="U14068" s="119"/>
      <c r="V14068" s="99"/>
      <c r="W14068" s="127"/>
      <c r="X14068" s="99"/>
      <c r="Y14068" s="127"/>
    </row>
    <row r="14069" spans="3:25" ht="19" hidden="1">
      <c r="C14069" s="933"/>
      <c r="D14069" s="933"/>
      <c r="E14069" s="19"/>
      <c r="I14069" s="100"/>
      <c r="M14069" s="100"/>
      <c r="Q14069" s="99"/>
      <c r="R14069" s="340"/>
      <c r="S14069" s="119"/>
      <c r="T14069" s="123"/>
      <c r="U14069" s="119"/>
      <c r="V14069" s="99"/>
      <c r="W14069" s="127"/>
      <c r="X14069" s="99"/>
      <c r="Y14069" s="127"/>
    </row>
    <row r="14070" spans="3:25" ht="19" hidden="1">
      <c r="C14070" s="933"/>
      <c r="D14070" s="933"/>
      <c r="E14070" s="19"/>
      <c r="I14070" s="100"/>
      <c r="M14070" s="100"/>
      <c r="Q14070" s="99"/>
      <c r="R14070" s="340"/>
      <c r="S14070" s="119"/>
      <c r="T14070" s="123"/>
      <c r="U14070" s="119"/>
      <c r="V14070" s="99"/>
      <c r="W14070" s="127"/>
      <c r="X14070" s="99"/>
      <c r="Y14070" s="127"/>
    </row>
    <row r="14071" spans="3:25" ht="19" hidden="1">
      <c r="C14071" s="933"/>
      <c r="D14071" s="933"/>
      <c r="E14071" s="19"/>
      <c r="I14071" s="100"/>
      <c r="M14071" s="100"/>
      <c r="Q14071" s="99"/>
      <c r="R14071" s="340"/>
      <c r="S14071" s="119"/>
      <c r="T14071" s="123"/>
      <c r="U14071" s="119"/>
      <c r="V14071" s="99"/>
      <c r="W14071" s="127"/>
      <c r="X14071" s="99"/>
      <c r="Y14071" s="127"/>
    </row>
    <row r="14072" spans="3:25" ht="19" hidden="1">
      <c r="C14072" s="933"/>
      <c r="D14072" s="933"/>
      <c r="E14072" s="19"/>
      <c r="I14072" s="100"/>
      <c r="M14072" s="100"/>
      <c r="Q14072" s="99"/>
      <c r="R14072" s="340"/>
      <c r="S14072" s="119"/>
      <c r="T14072" s="123"/>
      <c r="U14072" s="119"/>
      <c r="V14072" s="99"/>
      <c r="W14072" s="127"/>
      <c r="X14072" s="99"/>
      <c r="Y14072" s="127"/>
    </row>
    <row r="14073" spans="3:25" ht="19" hidden="1">
      <c r="C14073" s="933"/>
      <c r="D14073" s="933"/>
      <c r="E14073" s="19"/>
      <c r="I14073" s="100"/>
      <c r="M14073" s="100"/>
      <c r="Q14073" s="99"/>
      <c r="R14073" s="340"/>
      <c r="S14073" s="119"/>
      <c r="T14073" s="123"/>
      <c r="U14073" s="119"/>
      <c r="V14073" s="99"/>
      <c r="W14073" s="127"/>
      <c r="X14073" s="99"/>
      <c r="Y14073" s="127"/>
    </row>
    <row r="14074" spans="3:25" ht="19" hidden="1">
      <c r="C14074" s="933"/>
      <c r="D14074" s="933"/>
      <c r="E14074" s="19"/>
      <c r="I14074" s="100"/>
      <c r="M14074" s="100"/>
      <c r="Q14074" s="99"/>
      <c r="R14074" s="340"/>
      <c r="S14074" s="119"/>
      <c r="T14074" s="123"/>
      <c r="U14074" s="119"/>
      <c r="V14074" s="99"/>
      <c r="W14074" s="127"/>
      <c r="X14074" s="99"/>
      <c r="Y14074" s="127"/>
    </row>
    <row r="14075" spans="3:25" ht="19" hidden="1">
      <c r="C14075" s="933"/>
      <c r="D14075" s="933"/>
      <c r="E14075" s="19"/>
      <c r="I14075" s="100"/>
      <c r="M14075" s="100"/>
      <c r="Q14075" s="99"/>
      <c r="R14075" s="340"/>
      <c r="S14075" s="119"/>
      <c r="T14075" s="123"/>
      <c r="U14075" s="119"/>
      <c r="V14075" s="99"/>
      <c r="W14075" s="127"/>
      <c r="X14075" s="99"/>
      <c r="Y14075" s="127"/>
    </row>
    <row r="14076" spans="3:25" ht="19" hidden="1">
      <c r="C14076" s="933"/>
      <c r="D14076" s="933"/>
      <c r="E14076" s="19"/>
      <c r="I14076" s="100"/>
      <c r="M14076" s="100"/>
      <c r="Q14076" s="99"/>
      <c r="R14076" s="340"/>
      <c r="S14076" s="119"/>
      <c r="T14076" s="123"/>
      <c r="U14076" s="119"/>
      <c r="V14076" s="99"/>
      <c r="W14076" s="127"/>
      <c r="X14076" s="99"/>
      <c r="Y14076" s="127"/>
    </row>
    <row r="14077" spans="3:25" ht="19" hidden="1">
      <c r="C14077" s="933"/>
      <c r="D14077" s="933"/>
      <c r="E14077" s="19"/>
      <c r="I14077" s="100"/>
      <c r="M14077" s="100"/>
      <c r="Q14077" s="99"/>
      <c r="R14077" s="340"/>
      <c r="S14077" s="119"/>
      <c r="T14077" s="123"/>
      <c r="U14077" s="119"/>
      <c r="V14077" s="99"/>
      <c r="W14077" s="127"/>
      <c r="X14077" s="99"/>
      <c r="Y14077" s="127"/>
    </row>
    <row r="14078" spans="3:25" ht="19" hidden="1">
      <c r="C14078" s="933"/>
      <c r="D14078" s="933"/>
      <c r="E14078" s="19"/>
      <c r="I14078" s="100"/>
      <c r="M14078" s="100"/>
      <c r="Q14078" s="99"/>
      <c r="R14078" s="340"/>
      <c r="S14078" s="119"/>
      <c r="T14078" s="123"/>
      <c r="U14078" s="119"/>
      <c r="V14078" s="99"/>
      <c r="W14078" s="127"/>
      <c r="X14078" s="99"/>
      <c r="Y14078" s="127"/>
    </row>
    <row r="14079" spans="3:25" ht="19" hidden="1">
      <c r="C14079" s="933"/>
      <c r="D14079" s="933"/>
      <c r="E14079" s="19"/>
      <c r="I14079" s="100"/>
      <c r="M14079" s="100"/>
      <c r="Q14079" s="99"/>
      <c r="R14079" s="340"/>
      <c r="S14079" s="119"/>
      <c r="T14079" s="123"/>
      <c r="U14079" s="119"/>
      <c r="V14079" s="99"/>
      <c r="W14079" s="127"/>
      <c r="X14079" s="99"/>
      <c r="Y14079" s="127"/>
    </row>
    <row r="14080" spans="3:25" ht="19" hidden="1">
      <c r="C14080" s="933"/>
      <c r="D14080" s="933"/>
      <c r="E14080" s="19"/>
      <c r="I14080" s="100"/>
      <c r="M14080" s="100"/>
      <c r="Q14080" s="99"/>
      <c r="R14080" s="340"/>
      <c r="S14080" s="119"/>
      <c r="T14080" s="123"/>
      <c r="U14080" s="119"/>
      <c r="V14080" s="99"/>
      <c r="W14080" s="127"/>
      <c r="X14080" s="99"/>
      <c r="Y14080" s="127"/>
    </row>
    <row r="14081" spans="3:25" ht="19" hidden="1">
      <c r="C14081" s="933"/>
      <c r="D14081" s="933"/>
      <c r="E14081" s="19"/>
      <c r="I14081" s="100"/>
      <c r="M14081" s="100"/>
      <c r="Q14081" s="99"/>
      <c r="R14081" s="340"/>
      <c r="S14081" s="119"/>
      <c r="T14081" s="123"/>
      <c r="U14081" s="119"/>
      <c r="V14081" s="99"/>
      <c r="W14081" s="127"/>
      <c r="X14081" s="99"/>
      <c r="Y14081" s="127"/>
    </row>
    <row r="14082" spans="3:25" ht="19" hidden="1">
      <c r="C14082" s="933"/>
      <c r="D14082" s="933"/>
      <c r="E14082" s="19"/>
      <c r="I14082" s="100"/>
      <c r="M14082" s="100"/>
      <c r="Q14082" s="99"/>
      <c r="R14082" s="340"/>
      <c r="S14082" s="119"/>
      <c r="T14082" s="123"/>
      <c r="U14082" s="119"/>
      <c r="V14082" s="99"/>
      <c r="W14082" s="127"/>
      <c r="X14082" s="99"/>
      <c r="Y14082" s="127"/>
    </row>
    <row r="14083" spans="3:25" ht="19" hidden="1">
      <c r="C14083" s="933"/>
      <c r="D14083" s="933"/>
      <c r="E14083" s="19"/>
      <c r="I14083" s="100"/>
      <c r="M14083" s="100"/>
      <c r="Q14083" s="99"/>
      <c r="R14083" s="340"/>
      <c r="S14083" s="119"/>
      <c r="T14083" s="123"/>
      <c r="U14083" s="119"/>
      <c r="V14083" s="99"/>
      <c r="W14083" s="127"/>
      <c r="X14083" s="99"/>
      <c r="Y14083" s="127"/>
    </row>
    <row r="14084" spans="3:25" ht="19" hidden="1">
      <c r="C14084" s="933"/>
      <c r="D14084" s="933"/>
      <c r="E14084" s="19"/>
      <c r="I14084" s="100"/>
      <c r="M14084" s="100"/>
      <c r="Q14084" s="99"/>
      <c r="R14084" s="340"/>
      <c r="S14084" s="119"/>
      <c r="T14084" s="123"/>
      <c r="U14084" s="119"/>
      <c r="V14084" s="99"/>
      <c r="W14084" s="127"/>
      <c r="X14084" s="99"/>
      <c r="Y14084" s="127"/>
    </row>
    <row r="14085" spans="3:25" ht="19" hidden="1">
      <c r="C14085" s="933"/>
      <c r="D14085" s="933"/>
      <c r="E14085" s="19"/>
      <c r="I14085" s="100"/>
      <c r="M14085" s="100"/>
      <c r="Q14085" s="99"/>
      <c r="R14085" s="340"/>
      <c r="S14085" s="119"/>
      <c r="T14085" s="123"/>
      <c r="U14085" s="119"/>
      <c r="V14085" s="99"/>
      <c r="W14085" s="127"/>
      <c r="X14085" s="99"/>
      <c r="Y14085" s="127"/>
    </row>
    <row r="14086" spans="3:25" ht="19" hidden="1">
      <c r="C14086" s="933"/>
      <c r="D14086" s="933"/>
      <c r="E14086" s="19"/>
      <c r="I14086" s="100"/>
      <c r="M14086" s="100"/>
      <c r="Q14086" s="99"/>
      <c r="R14086" s="340"/>
      <c r="S14086" s="119"/>
      <c r="T14086" s="123"/>
      <c r="U14086" s="119"/>
      <c r="V14086" s="99"/>
      <c r="W14086" s="127"/>
      <c r="X14086" s="99"/>
      <c r="Y14086" s="127"/>
    </row>
    <row r="14087" spans="3:25" ht="19" hidden="1">
      <c r="C14087" s="933"/>
      <c r="D14087" s="933"/>
      <c r="E14087" s="19"/>
      <c r="I14087" s="100"/>
      <c r="M14087" s="100"/>
      <c r="Q14087" s="99"/>
      <c r="R14087" s="340"/>
      <c r="S14087" s="119"/>
      <c r="T14087" s="123"/>
      <c r="U14087" s="119"/>
      <c r="V14087" s="99"/>
      <c r="W14087" s="127"/>
      <c r="X14087" s="99"/>
      <c r="Y14087" s="127"/>
    </row>
    <row r="14088" spans="3:25" ht="19" hidden="1">
      <c r="C14088" s="933"/>
      <c r="D14088" s="933"/>
      <c r="E14088" s="19"/>
      <c r="I14088" s="100"/>
      <c r="M14088" s="100"/>
      <c r="Q14088" s="99"/>
      <c r="R14088" s="340"/>
      <c r="S14088" s="119"/>
      <c r="T14088" s="123"/>
      <c r="U14088" s="119"/>
      <c r="V14088" s="99"/>
      <c r="W14088" s="127"/>
      <c r="X14088" s="99"/>
      <c r="Y14088" s="127"/>
    </row>
    <row r="14089" spans="3:25" ht="19" hidden="1">
      <c r="C14089" s="933"/>
      <c r="D14089" s="933"/>
      <c r="E14089" s="19"/>
      <c r="I14089" s="100"/>
      <c r="M14089" s="100"/>
      <c r="Q14089" s="99"/>
      <c r="R14089" s="340"/>
      <c r="S14089" s="119"/>
      <c r="T14089" s="123"/>
      <c r="U14089" s="119"/>
      <c r="V14089" s="99"/>
      <c r="W14089" s="127"/>
      <c r="X14089" s="99"/>
      <c r="Y14089" s="127"/>
    </row>
    <row r="14090" spans="3:25" ht="19" hidden="1">
      <c r="C14090" s="933"/>
      <c r="D14090" s="933"/>
      <c r="E14090" s="19"/>
      <c r="I14090" s="100"/>
      <c r="M14090" s="100"/>
      <c r="Q14090" s="99"/>
      <c r="R14090" s="340"/>
      <c r="S14090" s="119"/>
      <c r="T14090" s="123"/>
      <c r="U14090" s="119"/>
      <c r="V14090" s="99"/>
      <c r="W14090" s="127"/>
      <c r="X14090" s="99"/>
      <c r="Y14090" s="127"/>
    </row>
    <row r="14091" spans="3:25" ht="19" hidden="1">
      <c r="C14091" s="933"/>
      <c r="D14091" s="933"/>
      <c r="E14091" s="19"/>
      <c r="I14091" s="100"/>
      <c r="M14091" s="100"/>
      <c r="Q14091" s="99"/>
      <c r="R14091" s="340"/>
      <c r="S14091" s="119"/>
      <c r="T14091" s="123"/>
      <c r="U14091" s="119"/>
      <c r="V14091" s="99"/>
      <c r="W14091" s="127"/>
      <c r="X14091" s="99"/>
      <c r="Y14091" s="127"/>
    </row>
    <row r="14092" spans="3:25" ht="19" hidden="1">
      <c r="C14092" s="933"/>
      <c r="D14092" s="933"/>
      <c r="E14092" s="19"/>
      <c r="I14092" s="100"/>
      <c r="M14092" s="100"/>
      <c r="Q14092" s="99"/>
      <c r="R14092" s="340"/>
      <c r="S14092" s="119"/>
      <c r="T14092" s="123"/>
      <c r="U14092" s="119"/>
      <c r="V14092" s="99"/>
      <c r="W14092" s="127"/>
      <c r="X14092" s="99"/>
      <c r="Y14092" s="127"/>
    </row>
    <row r="14093" spans="3:25" ht="19" hidden="1">
      <c r="C14093" s="933"/>
      <c r="D14093" s="933"/>
      <c r="E14093" s="19"/>
      <c r="I14093" s="100"/>
      <c r="M14093" s="100"/>
      <c r="Q14093" s="99"/>
      <c r="R14093" s="340"/>
      <c r="S14093" s="119"/>
      <c r="T14093" s="123"/>
      <c r="U14093" s="119"/>
      <c r="V14093" s="99"/>
      <c r="W14093" s="127"/>
      <c r="X14093" s="99"/>
      <c r="Y14093" s="127"/>
    </row>
    <row r="14094" spans="3:25" ht="19" hidden="1">
      <c r="C14094" s="933"/>
      <c r="D14094" s="933"/>
      <c r="E14094" s="19"/>
      <c r="I14094" s="100"/>
      <c r="M14094" s="100"/>
      <c r="Q14094" s="99"/>
      <c r="R14094" s="340"/>
      <c r="S14094" s="119"/>
      <c r="T14094" s="123"/>
      <c r="U14094" s="119"/>
      <c r="V14094" s="99"/>
      <c r="W14094" s="127"/>
      <c r="X14094" s="99"/>
      <c r="Y14094" s="127"/>
    </row>
    <row r="14095" spans="3:25" ht="19" hidden="1">
      <c r="C14095" s="933"/>
      <c r="D14095" s="933"/>
      <c r="E14095" s="19"/>
      <c r="I14095" s="100"/>
      <c r="M14095" s="100"/>
      <c r="Q14095" s="99"/>
      <c r="R14095" s="340"/>
      <c r="S14095" s="119"/>
      <c r="T14095" s="123"/>
      <c r="U14095" s="119"/>
      <c r="V14095" s="99"/>
      <c r="W14095" s="127"/>
      <c r="X14095" s="99"/>
      <c r="Y14095" s="127"/>
    </row>
    <row r="14096" spans="3:25" ht="19" hidden="1">
      <c r="C14096" s="933"/>
      <c r="D14096" s="933"/>
      <c r="E14096" s="19"/>
      <c r="I14096" s="100"/>
      <c r="M14096" s="100"/>
      <c r="Q14096" s="99"/>
      <c r="R14096" s="340"/>
      <c r="S14096" s="119"/>
      <c r="T14096" s="123"/>
      <c r="U14096" s="119"/>
      <c r="V14096" s="99"/>
      <c r="W14096" s="127"/>
      <c r="X14096" s="99"/>
      <c r="Y14096" s="127"/>
    </row>
    <row r="14097" spans="3:25" ht="19" hidden="1">
      <c r="C14097" s="933"/>
      <c r="D14097" s="933"/>
      <c r="E14097" s="19"/>
      <c r="I14097" s="100"/>
      <c r="M14097" s="100"/>
      <c r="Q14097" s="99"/>
      <c r="R14097" s="340"/>
      <c r="S14097" s="119"/>
      <c r="T14097" s="123"/>
      <c r="U14097" s="119"/>
      <c r="V14097" s="99"/>
      <c r="W14097" s="127"/>
      <c r="X14097" s="99"/>
      <c r="Y14097" s="127"/>
    </row>
    <row r="14098" spans="3:25" ht="19" hidden="1">
      <c r="C14098" s="933"/>
      <c r="D14098" s="933"/>
      <c r="E14098" s="19"/>
      <c r="I14098" s="100"/>
      <c r="M14098" s="100"/>
      <c r="Q14098" s="99"/>
      <c r="R14098" s="340"/>
      <c r="S14098" s="119"/>
      <c r="T14098" s="123"/>
      <c r="U14098" s="119"/>
      <c r="V14098" s="99"/>
      <c r="W14098" s="127"/>
      <c r="X14098" s="99"/>
      <c r="Y14098" s="127"/>
    </row>
    <row r="14099" spans="3:25" ht="19" hidden="1">
      <c r="C14099" s="933"/>
      <c r="D14099" s="933"/>
      <c r="E14099" s="19"/>
      <c r="I14099" s="100"/>
      <c r="M14099" s="100"/>
      <c r="Q14099" s="99"/>
      <c r="R14099" s="340"/>
      <c r="S14099" s="119"/>
      <c r="T14099" s="123"/>
      <c r="U14099" s="119"/>
      <c r="V14099" s="99"/>
      <c r="W14099" s="127"/>
      <c r="X14099" s="99"/>
      <c r="Y14099" s="127"/>
    </row>
    <row r="14100" spans="3:25" ht="19" hidden="1">
      <c r="C14100" s="933"/>
      <c r="D14100" s="933"/>
      <c r="E14100" s="19"/>
      <c r="I14100" s="100"/>
      <c r="M14100" s="100"/>
      <c r="Q14100" s="99"/>
      <c r="R14100" s="340"/>
      <c r="S14100" s="119"/>
      <c r="T14100" s="123"/>
      <c r="U14100" s="119"/>
      <c r="V14100" s="99"/>
      <c r="W14100" s="127"/>
      <c r="X14100" s="99"/>
      <c r="Y14100" s="127"/>
    </row>
    <row r="14101" spans="3:25" ht="19" hidden="1">
      <c r="C14101" s="933"/>
      <c r="D14101" s="933"/>
      <c r="E14101" s="19"/>
      <c r="I14101" s="100"/>
      <c r="M14101" s="100"/>
      <c r="Q14101" s="99"/>
      <c r="R14101" s="340"/>
      <c r="S14101" s="119"/>
      <c r="T14101" s="123"/>
      <c r="U14101" s="119"/>
      <c r="V14101" s="99"/>
      <c r="W14101" s="127"/>
      <c r="X14101" s="99"/>
      <c r="Y14101" s="127"/>
    </row>
    <row r="14102" spans="3:25" ht="19" hidden="1">
      <c r="C14102" s="933"/>
      <c r="D14102" s="933"/>
      <c r="E14102" s="19"/>
      <c r="I14102" s="100"/>
      <c r="M14102" s="100"/>
      <c r="Q14102" s="99"/>
      <c r="R14102" s="340"/>
      <c r="S14102" s="119"/>
      <c r="T14102" s="123"/>
      <c r="U14102" s="119"/>
      <c r="V14102" s="99"/>
      <c r="W14102" s="127"/>
      <c r="X14102" s="99"/>
      <c r="Y14102" s="127"/>
    </row>
    <row r="14103" spans="3:25" ht="19" hidden="1">
      <c r="C14103" s="933"/>
      <c r="D14103" s="933"/>
      <c r="E14103" s="19"/>
      <c r="I14103" s="100"/>
      <c r="M14103" s="100"/>
      <c r="Q14103" s="99"/>
      <c r="R14103" s="340"/>
      <c r="S14103" s="119"/>
      <c r="T14103" s="123"/>
      <c r="U14103" s="119"/>
      <c r="V14103" s="99"/>
      <c r="W14103" s="127"/>
      <c r="X14103" s="99"/>
      <c r="Y14103" s="127"/>
    </row>
    <row r="14104" spans="3:25" ht="19" hidden="1">
      <c r="C14104" s="933"/>
      <c r="D14104" s="933"/>
      <c r="E14104" s="19"/>
      <c r="I14104" s="100"/>
      <c r="M14104" s="100"/>
      <c r="Q14104" s="99"/>
      <c r="R14104" s="340"/>
      <c r="S14104" s="119"/>
      <c r="T14104" s="123"/>
      <c r="U14104" s="119"/>
      <c r="V14104" s="99"/>
      <c r="W14104" s="127"/>
      <c r="X14104" s="99"/>
      <c r="Y14104" s="127"/>
    </row>
    <row r="14105" spans="3:25" ht="19" hidden="1">
      <c r="C14105" s="933"/>
      <c r="D14105" s="933"/>
      <c r="E14105" s="19"/>
      <c r="I14105" s="100"/>
      <c r="M14105" s="100"/>
      <c r="Q14105" s="99"/>
      <c r="R14105" s="340"/>
      <c r="S14105" s="119"/>
      <c r="T14105" s="123"/>
      <c r="U14105" s="119"/>
      <c r="V14105" s="99"/>
      <c r="W14105" s="127"/>
      <c r="X14105" s="99"/>
      <c r="Y14105" s="127"/>
    </row>
    <row r="14106" spans="3:25" ht="19" hidden="1">
      <c r="C14106" s="933"/>
      <c r="D14106" s="933"/>
      <c r="E14106" s="19"/>
      <c r="I14106" s="100"/>
      <c r="M14106" s="100"/>
      <c r="Q14106" s="99"/>
      <c r="R14106" s="340"/>
      <c r="S14106" s="119"/>
      <c r="T14106" s="123"/>
      <c r="U14106" s="119"/>
      <c r="V14106" s="99"/>
      <c r="W14106" s="127"/>
      <c r="X14106" s="99"/>
      <c r="Y14106" s="127"/>
    </row>
    <row r="14107" spans="3:25" ht="19" hidden="1">
      <c r="C14107" s="933"/>
      <c r="D14107" s="933"/>
      <c r="E14107" s="19"/>
      <c r="I14107" s="100"/>
      <c r="M14107" s="100"/>
      <c r="Q14107" s="99"/>
      <c r="R14107" s="340"/>
      <c r="S14107" s="119"/>
      <c r="T14107" s="123"/>
      <c r="U14107" s="119"/>
      <c r="V14107" s="99"/>
      <c r="W14107" s="127"/>
      <c r="X14107" s="99"/>
      <c r="Y14107" s="127"/>
    </row>
    <row r="14108" spans="3:25" ht="19" hidden="1">
      <c r="C14108" s="933"/>
      <c r="D14108" s="933"/>
      <c r="E14108" s="19"/>
      <c r="I14108" s="100"/>
      <c r="M14108" s="100"/>
      <c r="Q14108" s="99"/>
      <c r="R14108" s="340"/>
      <c r="S14108" s="119"/>
      <c r="T14108" s="123"/>
      <c r="U14108" s="119"/>
      <c r="V14108" s="99"/>
      <c r="W14108" s="127"/>
      <c r="X14108" s="99"/>
      <c r="Y14108" s="127"/>
    </row>
    <row r="14109" spans="3:25" ht="19" hidden="1">
      <c r="C14109" s="933"/>
      <c r="D14109" s="933"/>
      <c r="E14109" s="19"/>
      <c r="I14109" s="100"/>
      <c r="M14109" s="100"/>
      <c r="Q14109" s="99"/>
      <c r="R14109" s="340"/>
      <c r="S14109" s="119"/>
      <c r="T14109" s="123"/>
      <c r="U14109" s="119"/>
      <c r="V14109" s="99"/>
      <c r="W14109" s="127"/>
      <c r="X14109" s="99"/>
      <c r="Y14109" s="127"/>
    </row>
    <row r="14110" spans="3:25" ht="19" hidden="1">
      <c r="C14110" s="933"/>
      <c r="D14110" s="933"/>
      <c r="E14110" s="19"/>
      <c r="I14110" s="100"/>
      <c r="M14110" s="100"/>
      <c r="Q14110" s="99"/>
      <c r="R14110" s="340"/>
      <c r="S14110" s="119"/>
      <c r="T14110" s="123"/>
      <c r="U14110" s="119"/>
      <c r="V14110" s="99"/>
      <c r="W14110" s="127"/>
      <c r="X14110" s="99"/>
      <c r="Y14110" s="127"/>
    </row>
    <row r="14111" spans="3:25" ht="19" hidden="1">
      <c r="C14111" s="933"/>
      <c r="D14111" s="933"/>
      <c r="E14111" s="19"/>
      <c r="I14111" s="100"/>
      <c r="M14111" s="100"/>
      <c r="Q14111" s="99"/>
      <c r="R14111" s="340"/>
      <c r="S14111" s="119"/>
      <c r="T14111" s="123"/>
      <c r="U14111" s="119"/>
      <c r="V14111" s="99"/>
      <c r="W14111" s="127"/>
      <c r="X14111" s="99"/>
      <c r="Y14111" s="127"/>
    </row>
    <row r="14112" spans="3:25" ht="19" hidden="1">
      <c r="C14112" s="933"/>
      <c r="D14112" s="933"/>
      <c r="E14112" s="19"/>
      <c r="I14112" s="100"/>
      <c r="M14112" s="100"/>
      <c r="Q14112" s="99"/>
      <c r="R14112" s="340"/>
      <c r="S14112" s="119"/>
      <c r="T14112" s="123"/>
      <c r="U14112" s="119"/>
      <c r="V14112" s="99"/>
      <c r="W14112" s="127"/>
      <c r="X14112" s="99"/>
      <c r="Y14112" s="127"/>
    </row>
    <row r="14113" spans="3:25" ht="19" hidden="1">
      <c r="C14113" s="933"/>
      <c r="D14113" s="933"/>
      <c r="E14113" s="19"/>
      <c r="I14113" s="100"/>
      <c r="M14113" s="100"/>
      <c r="Q14113" s="99"/>
      <c r="R14113" s="340"/>
      <c r="S14113" s="119"/>
      <c r="T14113" s="123"/>
      <c r="U14113" s="119"/>
      <c r="V14113" s="99"/>
      <c r="W14113" s="127"/>
      <c r="X14113" s="99"/>
      <c r="Y14113" s="127"/>
    </row>
    <row r="14114" spans="3:25" ht="19" hidden="1">
      <c r="C14114" s="933"/>
      <c r="D14114" s="933"/>
      <c r="E14114" s="19"/>
      <c r="I14114" s="100"/>
      <c r="M14114" s="100"/>
      <c r="Q14114" s="99"/>
      <c r="R14114" s="340"/>
      <c r="S14114" s="119"/>
      <c r="T14114" s="123"/>
      <c r="U14114" s="119"/>
      <c r="V14114" s="99"/>
      <c r="W14114" s="127"/>
      <c r="X14114" s="99"/>
      <c r="Y14114" s="127"/>
    </row>
    <row r="14115" spans="3:25" ht="19" hidden="1">
      <c r="C14115" s="933"/>
      <c r="D14115" s="933"/>
      <c r="E14115" s="19"/>
      <c r="I14115" s="100"/>
      <c r="M14115" s="100"/>
      <c r="Q14115" s="99"/>
      <c r="R14115" s="340"/>
      <c r="S14115" s="119"/>
      <c r="T14115" s="123"/>
      <c r="U14115" s="119"/>
      <c r="V14115" s="99"/>
      <c r="W14115" s="127"/>
      <c r="X14115" s="99"/>
      <c r="Y14115" s="127"/>
    </row>
    <row r="14116" spans="3:25" ht="19" hidden="1">
      <c r="C14116" s="933"/>
      <c r="D14116" s="933"/>
      <c r="E14116" s="19"/>
      <c r="I14116" s="100"/>
      <c r="M14116" s="100"/>
      <c r="Q14116" s="99"/>
      <c r="R14116" s="340"/>
      <c r="S14116" s="119"/>
      <c r="T14116" s="123"/>
      <c r="U14116" s="119"/>
      <c r="V14116" s="99"/>
      <c r="W14116" s="127"/>
      <c r="X14116" s="99"/>
      <c r="Y14116" s="127"/>
    </row>
    <row r="14117" spans="3:25" ht="19" hidden="1">
      <c r="C14117" s="933"/>
      <c r="D14117" s="933"/>
      <c r="E14117" s="19"/>
      <c r="I14117" s="100"/>
      <c r="M14117" s="100"/>
      <c r="Q14117" s="99"/>
      <c r="R14117" s="340"/>
      <c r="S14117" s="119"/>
      <c r="T14117" s="123"/>
      <c r="U14117" s="119"/>
      <c r="V14117" s="99"/>
      <c r="W14117" s="127"/>
      <c r="X14117" s="99"/>
      <c r="Y14117" s="127"/>
    </row>
    <row r="14118" spans="3:25" ht="19" hidden="1">
      <c r="C14118" s="933"/>
      <c r="D14118" s="933"/>
      <c r="E14118" s="19"/>
      <c r="I14118" s="100"/>
      <c r="M14118" s="100"/>
      <c r="Q14118" s="99"/>
      <c r="R14118" s="340"/>
      <c r="S14118" s="119"/>
      <c r="T14118" s="123"/>
      <c r="U14118" s="119"/>
      <c r="V14118" s="99"/>
      <c r="W14118" s="127"/>
      <c r="X14118" s="99"/>
      <c r="Y14118" s="127"/>
    </row>
    <row r="14119" spans="3:25" ht="19" hidden="1">
      <c r="C14119" s="933"/>
      <c r="D14119" s="933"/>
      <c r="E14119" s="19"/>
      <c r="I14119" s="100"/>
      <c r="M14119" s="100"/>
      <c r="Q14119" s="99"/>
      <c r="R14119" s="340"/>
      <c r="S14119" s="119"/>
      <c r="T14119" s="123"/>
      <c r="U14119" s="119"/>
      <c r="V14119" s="99"/>
      <c r="W14119" s="127"/>
      <c r="X14119" s="99"/>
      <c r="Y14119" s="127"/>
    </row>
    <row r="14120" spans="3:25" ht="19" hidden="1">
      <c r="C14120" s="933"/>
      <c r="D14120" s="933"/>
      <c r="E14120" s="19"/>
      <c r="I14120" s="100"/>
      <c r="M14120" s="100"/>
      <c r="Q14120" s="99"/>
      <c r="R14120" s="340"/>
      <c r="S14120" s="119"/>
      <c r="T14120" s="123"/>
      <c r="U14120" s="119"/>
      <c r="V14120" s="99"/>
      <c r="W14120" s="127"/>
      <c r="X14120" s="99"/>
      <c r="Y14120" s="127"/>
    </row>
    <row r="14121" spans="3:25" ht="19" hidden="1">
      <c r="C14121" s="933"/>
      <c r="D14121" s="933"/>
      <c r="E14121" s="19"/>
      <c r="I14121" s="100"/>
      <c r="M14121" s="100"/>
      <c r="Q14121" s="99"/>
      <c r="R14121" s="340"/>
      <c r="S14121" s="119"/>
      <c r="T14121" s="123"/>
      <c r="U14121" s="119"/>
      <c r="V14121" s="99"/>
      <c r="W14121" s="127"/>
      <c r="X14121" s="99"/>
      <c r="Y14121" s="127"/>
    </row>
    <row r="14122" spans="3:25" ht="19" hidden="1">
      <c r="C14122" s="933"/>
      <c r="D14122" s="933"/>
      <c r="E14122" s="19"/>
      <c r="I14122" s="100"/>
      <c r="M14122" s="100"/>
      <c r="Q14122" s="99"/>
      <c r="R14122" s="340"/>
      <c r="S14122" s="119"/>
      <c r="T14122" s="123"/>
      <c r="U14122" s="119"/>
      <c r="V14122" s="99"/>
      <c r="W14122" s="127"/>
      <c r="X14122" s="99"/>
      <c r="Y14122" s="127"/>
    </row>
    <row r="14123" spans="3:25" ht="19" hidden="1">
      <c r="C14123" s="933"/>
      <c r="D14123" s="933"/>
      <c r="E14123" s="19"/>
      <c r="I14123" s="100"/>
      <c r="M14123" s="100"/>
      <c r="Q14123" s="99"/>
      <c r="R14123" s="340"/>
      <c r="S14123" s="119"/>
      <c r="T14123" s="123"/>
      <c r="U14123" s="119"/>
      <c r="V14123" s="99"/>
      <c r="W14123" s="127"/>
      <c r="X14123" s="99"/>
      <c r="Y14123" s="127"/>
    </row>
    <row r="14124" spans="3:25" ht="19" hidden="1">
      <c r="C14124" s="933"/>
      <c r="D14124" s="933"/>
      <c r="E14124" s="19"/>
      <c r="I14124" s="100"/>
      <c r="M14124" s="100"/>
      <c r="Q14124" s="99"/>
      <c r="R14124" s="340"/>
      <c r="S14124" s="119"/>
      <c r="T14124" s="123"/>
      <c r="U14124" s="119"/>
      <c r="V14124" s="99"/>
      <c r="W14124" s="127"/>
      <c r="X14124" s="99"/>
      <c r="Y14124" s="127"/>
    </row>
    <row r="14125" spans="3:25" ht="19" hidden="1">
      <c r="C14125" s="933"/>
      <c r="D14125" s="933"/>
      <c r="E14125" s="19"/>
      <c r="I14125" s="100"/>
      <c r="M14125" s="100"/>
      <c r="Q14125" s="99"/>
      <c r="R14125" s="340"/>
      <c r="S14125" s="119"/>
      <c r="T14125" s="123"/>
      <c r="U14125" s="119"/>
      <c r="V14125" s="99"/>
      <c r="W14125" s="127"/>
      <c r="X14125" s="99"/>
      <c r="Y14125" s="127"/>
    </row>
    <row r="14126" spans="3:25" ht="19" hidden="1">
      <c r="C14126" s="933"/>
      <c r="D14126" s="933"/>
      <c r="E14126" s="19"/>
      <c r="I14126" s="100"/>
      <c r="M14126" s="100"/>
      <c r="Q14126" s="99"/>
      <c r="R14126" s="340"/>
      <c r="S14126" s="119"/>
      <c r="T14126" s="123"/>
      <c r="U14126" s="119"/>
      <c r="V14126" s="99"/>
      <c r="W14126" s="127"/>
      <c r="X14126" s="99"/>
      <c r="Y14126" s="127"/>
    </row>
    <row r="14127" spans="3:25" ht="19" hidden="1">
      <c r="C14127" s="933"/>
      <c r="D14127" s="933"/>
      <c r="E14127" s="19"/>
      <c r="I14127" s="100"/>
      <c r="M14127" s="100"/>
      <c r="Q14127" s="99"/>
      <c r="R14127" s="340"/>
      <c r="S14127" s="119"/>
      <c r="T14127" s="123"/>
      <c r="U14127" s="119"/>
      <c r="V14127" s="99"/>
      <c r="W14127" s="127"/>
      <c r="X14127" s="99"/>
      <c r="Y14127" s="127"/>
    </row>
    <row r="14128" spans="3:25" ht="19" hidden="1">
      <c r="C14128" s="933"/>
      <c r="D14128" s="933"/>
      <c r="E14128" s="19"/>
      <c r="I14128" s="100"/>
      <c r="M14128" s="100"/>
      <c r="Q14128" s="99"/>
      <c r="R14128" s="340"/>
      <c r="S14128" s="119"/>
      <c r="T14128" s="123"/>
      <c r="U14128" s="119"/>
      <c r="V14128" s="99"/>
      <c r="W14128" s="127"/>
      <c r="X14128" s="99"/>
      <c r="Y14128" s="127"/>
    </row>
    <row r="14129" spans="3:25" ht="19" hidden="1">
      <c r="C14129" s="933"/>
      <c r="D14129" s="933"/>
      <c r="E14129" s="19"/>
      <c r="I14129" s="100"/>
      <c r="M14129" s="100"/>
      <c r="Q14129" s="99"/>
      <c r="R14129" s="340"/>
      <c r="S14129" s="119"/>
      <c r="T14129" s="123"/>
      <c r="U14129" s="119"/>
      <c r="V14129" s="99"/>
      <c r="W14129" s="127"/>
      <c r="X14129" s="99"/>
      <c r="Y14129" s="127"/>
    </row>
    <row r="14130" spans="3:25" ht="19" hidden="1">
      <c r="C14130" s="933"/>
      <c r="D14130" s="933"/>
      <c r="E14130" s="19"/>
      <c r="I14130" s="100"/>
      <c r="M14130" s="100"/>
      <c r="Q14130" s="99"/>
      <c r="R14130" s="340"/>
      <c r="S14130" s="119"/>
      <c r="T14130" s="123"/>
      <c r="U14130" s="119"/>
      <c r="V14130" s="99"/>
      <c r="W14130" s="127"/>
      <c r="X14130" s="99"/>
      <c r="Y14130" s="127"/>
    </row>
    <row r="14131" spans="3:25" ht="19" hidden="1">
      <c r="C14131" s="933"/>
      <c r="D14131" s="933"/>
      <c r="E14131" s="19"/>
      <c r="I14131" s="100"/>
      <c r="M14131" s="100"/>
      <c r="Q14131" s="99"/>
      <c r="R14131" s="340"/>
      <c r="S14131" s="119"/>
      <c r="T14131" s="123"/>
      <c r="U14131" s="119"/>
      <c r="V14131" s="99"/>
      <c r="W14131" s="127"/>
      <c r="X14131" s="99"/>
      <c r="Y14131" s="127"/>
    </row>
    <row r="14132" spans="3:25" ht="19" hidden="1">
      <c r="C14132" s="933"/>
      <c r="D14132" s="933"/>
      <c r="E14132" s="19"/>
      <c r="I14132" s="100"/>
      <c r="M14132" s="100"/>
      <c r="Q14132" s="99"/>
      <c r="R14132" s="340"/>
      <c r="S14132" s="119"/>
      <c r="T14132" s="123"/>
      <c r="U14132" s="119"/>
      <c r="V14132" s="99"/>
      <c r="W14132" s="127"/>
      <c r="X14132" s="99"/>
      <c r="Y14132" s="127"/>
    </row>
    <row r="14133" spans="3:25" ht="19" hidden="1">
      <c r="C14133" s="933"/>
      <c r="D14133" s="933"/>
      <c r="E14133" s="19"/>
      <c r="I14133" s="100"/>
      <c r="M14133" s="100"/>
      <c r="Q14133" s="99"/>
      <c r="R14133" s="340"/>
      <c r="S14133" s="119"/>
      <c r="T14133" s="123"/>
      <c r="U14133" s="119"/>
      <c r="V14133" s="99"/>
      <c r="W14133" s="127"/>
      <c r="X14133" s="99"/>
      <c r="Y14133" s="127"/>
    </row>
    <row r="14134" spans="3:25" ht="19" hidden="1">
      <c r="C14134" s="933"/>
      <c r="D14134" s="933"/>
      <c r="E14134" s="19"/>
      <c r="I14134" s="100"/>
      <c r="M14134" s="100"/>
      <c r="Q14134" s="99"/>
      <c r="R14134" s="340"/>
      <c r="S14134" s="119"/>
      <c r="T14134" s="123"/>
      <c r="U14134" s="119"/>
      <c r="V14134" s="99"/>
      <c r="W14134" s="127"/>
      <c r="X14134" s="99"/>
      <c r="Y14134" s="127"/>
    </row>
    <row r="14135" spans="3:25" ht="19" hidden="1">
      <c r="C14135" s="933"/>
      <c r="D14135" s="933"/>
      <c r="E14135" s="19"/>
      <c r="I14135" s="100"/>
      <c r="M14135" s="100"/>
      <c r="Q14135" s="99"/>
      <c r="R14135" s="340"/>
      <c r="S14135" s="119"/>
      <c r="T14135" s="123"/>
      <c r="U14135" s="119"/>
      <c r="V14135" s="99"/>
      <c r="W14135" s="127"/>
      <c r="X14135" s="99"/>
      <c r="Y14135" s="127"/>
    </row>
    <row r="14136" spans="3:25" ht="19" hidden="1">
      <c r="C14136" s="933"/>
      <c r="D14136" s="933"/>
      <c r="E14136" s="19"/>
      <c r="I14136" s="100"/>
      <c r="M14136" s="100"/>
      <c r="Q14136" s="99"/>
      <c r="R14136" s="340"/>
      <c r="S14136" s="119"/>
      <c r="T14136" s="123"/>
      <c r="U14136" s="119"/>
      <c r="V14136" s="99"/>
      <c r="W14136" s="127"/>
      <c r="X14136" s="99"/>
      <c r="Y14136" s="127"/>
    </row>
    <row r="14137" spans="3:25" ht="19" hidden="1">
      <c r="C14137" s="933"/>
      <c r="D14137" s="933"/>
      <c r="E14137" s="19"/>
      <c r="I14137" s="100"/>
      <c r="M14137" s="100"/>
      <c r="Q14137" s="99"/>
      <c r="R14137" s="340"/>
      <c r="S14137" s="119"/>
      <c r="T14137" s="123"/>
      <c r="U14137" s="119"/>
      <c r="V14137" s="99"/>
      <c r="W14137" s="127"/>
      <c r="X14137" s="99"/>
      <c r="Y14137" s="127"/>
    </row>
    <row r="14138" spans="3:25" ht="19" hidden="1">
      <c r="C14138" s="933"/>
      <c r="D14138" s="933"/>
      <c r="E14138" s="19"/>
      <c r="I14138" s="100"/>
      <c r="M14138" s="100"/>
      <c r="Q14138" s="99"/>
      <c r="R14138" s="340"/>
      <c r="S14138" s="119"/>
      <c r="T14138" s="123"/>
      <c r="U14138" s="119"/>
      <c r="V14138" s="99"/>
      <c r="W14138" s="127"/>
      <c r="X14138" s="99"/>
      <c r="Y14138" s="127"/>
    </row>
    <row r="14139" spans="3:25" ht="19" hidden="1">
      <c r="C14139" s="933"/>
      <c r="D14139" s="933"/>
      <c r="E14139" s="19"/>
      <c r="I14139" s="100"/>
      <c r="M14139" s="100"/>
      <c r="Q14139" s="99"/>
      <c r="R14139" s="340"/>
      <c r="S14139" s="119"/>
      <c r="T14139" s="123"/>
      <c r="U14139" s="119"/>
      <c r="V14139" s="99"/>
      <c r="W14139" s="127"/>
      <c r="X14139" s="99"/>
      <c r="Y14139" s="127"/>
    </row>
    <row r="14140" spans="3:25" ht="19" hidden="1">
      <c r="C14140" s="933"/>
      <c r="D14140" s="933"/>
      <c r="E14140" s="19"/>
      <c r="I14140" s="100"/>
      <c r="M14140" s="100"/>
      <c r="Q14140" s="99"/>
      <c r="R14140" s="340"/>
      <c r="S14140" s="119"/>
      <c r="T14140" s="123"/>
      <c r="U14140" s="119"/>
      <c r="V14140" s="99"/>
      <c r="W14140" s="127"/>
      <c r="X14140" s="99"/>
      <c r="Y14140" s="127"/>
    </row>
    <row r="14141" spans="3:25" ht="19" hidden="1">
      <c r="C14141" s="933"/>
      <c r="D14141" s="933"/>
      <c r="E14141" s="19"/>
      <c r="I14141" s="100"/>
      <c r="M14141" s="100"/>
      <c r="Q14141" s="99"/>
      <c r="R14141" s="340"/>
      <c r="S14141" s="119"/>
      <c r="T14141" s="123"/>
      <c r="U14141" s="119"/>
      <c r="V14141" s="99"/>
      <c r="W14141" s="127"/>
      <c r="X14141" s="99"/>
      <c r="Y14141" s="127"/>
    </row>
    <row r="14142" spans="3:25" ht="19" hidden="1">
      <c r="C14142" s="933"/>
      <c r="D14142" s="933"/>
      <c r="E14142" s="19"/>
      <c r="I14142" s="100"/>
      <c r="M14142" s="100"/>
      <c r="Q14142" s="99"/>
      <c r="R14142" s="340"/>
      <c r="S14142" s="119"/>
      <c r="T14142" s="123"/>
      <c r="U14142" s="119"/>
      <c r="V14142" s="99"/>
      <c r="W14142" s="127"/>
      <c r="X14142" s="99"/>
      <c r="Y14142" s="127"/>
    </row>
    <row r="14143" spans="3:25" ht="19" hidden="1">
      <c r="C14143" s="933"/>
      <c r="D14143" s="933"/>
      <c r="E14143" s="19"/>
      <c r="I14143" s="100"/>
      <c r="M14143" s="100"/>
      <c r="Q14143" s="99"/>
      <c r="R14143" s="340"/>
      <c r="S14143" s="119"/>
      <c r="T14143" s="123"/>
      <c r="U14143" s="119"/>
      <c r="V14143" s="99"/>
      <c r="W14143" s="127"/>
      <c r="X14143" s="99"/>
      <c r="Y14143" s="127"/>
    </row>
    <row r="14144" spans="3:25" ht="19" hidden="1">
      <c r="C14144" s="933"/>
      <c r="D14144" s="933"/>
      <c r="E14144" s="19"/>
      <c r="I14144" s="100"/>
      <c r="M14144" s="100"/>
      <c r="Q14144" s="99"/>
      <c r="R14144" s="340"/>
      <c r="S14144" s="119"/>
      <c r="T14144" s="123"/>
      <c r="U14144" s="119"/>
      <c r="V14144" s="99"/>
      <c r="W14144" s="127"/>
      <c r="X14144" s="99"/>
      <c r="Y14144" s="127"/>
    </row>
    <row r="14145" spans="3:25" ht="19" hidden="1">
      <c r="C14145" s="933"/>
      <c r="D14145" s="933"/>
      <c r="E14145" s="19"/>
      <c r="I14145" s="100"/>
      <c r="M14145" s="100"/>
      <c r="Q14145" s="99"/>
      <c r="R14145" s="340"/>
      <c r="S14145" s="119"/>
      <c r="T14145" s="123"/>
      <c r="U14145" s="119"/>
      <c r="V14145" s="99"/>
      <c r="W14145" s="127"/>
      <c r="X14145" s="99"/>
      <c r="Y14145" s="127"/>
    </row>
    <row r="14146" spans="3:25" ht="19" hidden="1">
      <c r="C14146" s="933"/>
      <c r="D14146" s="933"/>
      <c r="E14146" s="19"/>
      <c r="I14146" s="100"/>
      <c r="M14146" s="100"/>
      <c r="Q14146" s="99"/>
      <c r="R14146" s="340"/>
      <c r="S14146" s="119"/>
      <c r="T14146" s="123"/>
      <c r="U14146" s="119"/>
      <c r="V14146" s="99"/>
      <c r="W14146" s="127"/>
      <c r="X14146" s="99"/>
      <c r="Y14146" s="127"/>
    </row>
    <row r="14147" spans="3:25" ht="19" hidden="1">
      <c r="C14147" s="933"/>
      <c r="D14147" s="933"/>
      <c r="E14147" s="19"/>
      <c r="I14147" s="100"/>
      <c r="M14147" s="100"/>
      <c r="Q14147" s="99"/>
      <c r="R14147" s="340"/>
      <c r="S14147" s="119"/>
      <c r="T14147" s="123"/>
      <c r="U14147" s="119"/>
      <c r="V14147" s="99"/>
      <c r="W14147" s="127"/>
      <c r="X14147" s="99"/>
      <c r="Y14147" s="127"/>
    </row>
    <row r="14148" spans="3:25" ht="19" hidden="1">
      <c r="C14148" s="933"/>
      <c r="D14148" s="933"/>
      <c r="E14148" s="19"/>
      <c r="I14148" s="100"/>
      <c r="M14148" s="100"/>
      <c r="Q14148" s="99"/>
      <c r="R14148" s="340"/>
      <c r="S14148" s="119"/>
      <c r="T14148" s="123"/>
      <c r="U14148" s="119"/>
      <c r="V14148" s="99"/>
      <c r="W14148" s="127"/>
      <c r="X14148" s="99"/>
      <c r="Y14148" s="127"/>
    </row>
    <row r="14149" spans="3:25" ht="19" hidden="1">
      <c r="C14149" s="933"/>
      <c r="D14149" s="933"/>
      <c r="E14149" s="19"/>
      <c r="I14149" s="100"/>
      <c r="M14149" s="100"/>
      <c r="Q14149" s="99"/>
      <c r="R14149" s="340"/>
      <c r="S14149" s="119"/>
      <c r="T14149" s="123"/>
      <c r="U14149" s="119"/>
      <c r="V14149" s="99"/>
      <c r="W14149" s="127"/>
      <c r="X14149" s="99"/>
      <c r="Y14149" s="127"/>
    </row>
    <row r="14150" spans="3:25" ht="19" hidden="1">
      <c r="C14150" s="933"/>
      <c r="D14150" s="933"/>
      <c r="E14150" s="19"/>
      <c r="I14150" s="100"/>
      <c r="M14150" s="100"/>
      <c r="Q14150" s="99"/>
      <c r="R14150" s="340"/>
      <c r="S14150" s="119"/>
      <c r="T14150" s="123"/>
      <c r="U14150" s="119"/>
      <c r="V14150" s="99"/>
      <c r="W14150" s="127"/>
      <c r="X14150" s="99"/>
      <c r="Y14150" s="127"/>
    </row>
    <row r="14151" spans="3:25" ht="19" hidden="1">
      <c r="C14151" s="933"/>
      <c r="D14151" s="933"/>
      <c r="E14151" s="19"/>
      <c r="I14151" s="100"/>
      <c r="M14151" s="100"/>
      <c r="Q14151" s="99"/>
      <c r="R14151" s="340"/>
      <c r="S14151" s="119"/>
      <c r="T14151" s="123"/>
      <c r="U14151" s="119"/>
      <c r="V14151" s="99"/>
      <c r="W14151" s="127"/>
      <c r="X14151" s="99"/>
      <c r="Y14151" s="127"/>
    </row>
    <row r="14152" spans="3:25" ht="19" hidden="1">
      <c r="C14152" s="933"/>
      <c r="D14152" s="933"/>
      <c r="E14152" s="19"/>
      <c r="I14152" s="100"/>
      <c r="M14152" s="100"/>
      <c r="Q14152" s="99"/>
      <c r="R14152" s="340"/>
      <c r="S14152" s="119"/>
      <c r="T14152" s="123"/>
      <c r="U14152" s="119"/>
      <c r="V14152" s="99"/>
      <c r="W14152" s="127"/>
      <c r="X14152" s="99"/>
      <c r="Y14152" s="127"/>
    </row>
    <row r="14153" spans="3:25" ht="19" hidden="1">
      <c r="C14153" s="933"/>
      <c r="D14153" s="933"/>
      <c r="E14153" s="19"/>
      <c r="I14153" s="100"/>
      <c r="M14153" s="100"/>
      <c r="Q14153" s="99"/>
      <c r="R14153" s="340"/>
      <c r="S14153" s="119"/>
      <c r="T14153" s="123"/>
      <c r="U14153" s="119"/>
      <c r="V14153" s="99"/>
      <c r="W14153" s="127"/>
      <c r="X14153" s="99"/>
      <c r="Y14153" s="127"/>
    </row>
    <row r="14154" spans="3:25" ht="19" hidden="1">
      <c r="C14154" s="933"/>
      <c r="D14154" s="933"/>
      <c r="E14154" s="19"/>
      <c r="I14154" s="100"/>
      <c r="M14154" s="100"/>
      <c r="Q14154" s="99"/>
      <c r="R14154" s="340"/>
      <c r="S14154" s="119"/>
      <c r="T14154" s="123"/>
      <c r="U14154" s="119"/>
      <c r="V14154" s="99"/>
      <c r="W14154" s="127"/>
      <c r="X14154" s="99"/>
      <c r="Y14154" s="127"/>
    </row>
    <row r="14155" spans="3:25" ht="19" hidden="1">
      <c r="C14155" s="933"/>
      <c r="D14155" s="933"/>
      <c r="E14155" s="19"/>
      <c r="I14155" s="100"/>
      <c r="M14155" s="100"/>
      <c r="Q14155" s="99"/>
      <c r="R14155" s="340"/>
      <c r="S14155" s="119"/>
      <c r="T14155" s="123"/>
      <c r="U14155" s="119"/>
      <c r="V14155" s="99"/>
      <c r="W14155" s="127"/>
      <c r="X14155" s="99"/>
      <c r="Y14155" s="127"/>
    </row>
    <row r="14156" spans="3:25" ht="19" hidden="1">
      <c r="C14156" s="933"/>
      <c r="D14156" s="933"/>
      <c r="E14156" s="19"/>
      <c r="I14156" s="100"/>
      <c r="M14156" s="100"/>
      <c r="Q14156" s="99"/>
      <c r="R14156" s="340"/>
      <c r="S14156" s="119"/>
      <c r="T14156" s="123"/>
      <c r="U14156" s="119"/>
      <c r="V14156" s="99"/>
      <c r="W14156" s="127"/>
      <c r="X14156" s="99"/>
      <c r="Y14156" s="127"/>
    </row>
    <row r="14157" spans="3:25" ht="19" hidden="1">
      <c r="C14157" s="933"/>
      <c r="D14157" s="933"/>
      <c r="E14157" s="19"/>
      <c r="I14157" s="100"/>
      <c r="M14157" s="100"/>
      <c r="Q14157" s="99"/>
      <c r="R14157" s="340"/>
      <c r="S14157" s="119"/>
      <c r="T14157" s="123"/>
      <c r="U14157" s="119"/>
      <c r="V14157" s="99"/>
      <c r="W14157" s="127"/>
      <c r="X14157" s="99"/>
      <c r="Y14157" s="127"/>
    </row>
    <row r="14158" spans="3:25" ht="19" hidden="1">
      <c r="C14158" s="933"/>
      <c r="D14158" s="933"/>
      <c r="E14158" s="19"/>
      <c r="I14158" s="100"/>
      <c r="M14158" s="100"/>
      <c r="Q14158" s="99"/>
      <c r="R14158" s="340"/>
      <c r="S14158" s="119"/>
      <c r="T14158" s="123"/>
      <c r="U14158" s="119"/>
      <c r="V14158" s="99"/>
      <c r="W14158" s="127"/>
      <c r="X14158" s="99"/>
      <c r="Y14158" s="127"/>
    </row>
    <row r="14159" spans="3:25" ht="19" hidden="1">
      <c r="C14159" s="933"/>
      <c r="D14159" s="933"/>
      <c r="E14159" s="19"/>
      <c r="I14159" s="100"/>
      <c r="M14159" s="100"/>
      <c r="Q14159" s="99"/>
      <c r="R14159" s="340"/>
      <c r="S14159" s="119"/>
      <c r="T14159" s="123"/>
      <c r="U14159" s="119"/>
      <c r="V14159" s="99"/>
      <c r="W14159" s="127"/>
      <c r="X14159" s="99"/>
      <c r="Y14159" s="127"/>
    </row>
    <row r="14160" spans="3:25" ht="19" hidden="1">
      <c r="C14160" s="933"/>
      <c r="D14160" s="933"/>
      <c r="E14160" s="19"/>
      <c r="I14160" s="100"/>
      <c r="M14160" s="100"/>
      <c r="Q14160" s="99"/>
      <c r="R14160" s="340"/>
      <c r="S14160" s="119"/>
      <c r="T14160" s="123"/>
      <c r="U14160" s="119"/>
      <c r="V14160" s="99"/>
      <c r="W14160" s="127"/>
      <c r="X14160" s="99"/>
      <c r="Y14160" s="127"/>
    </row>
    <row r="14161" spans="3:25" ht="19" hidden="1">
      <c r="C14161" s="933"/>
      <c r="D14161" s="933"/>
      <c r="E14161" s="19"/>
      <c r="I14161" s="100"/>
      <c r="M14161" s="100"/>
      <c r="Q14161" s="99"/>
      <c r="R14161" s="340"/>
      <c r="S14161" s="119"/>
      <c r="T14161" s="123"/>
      <c r="U14161" s="119"/>
      <c r="V14161" s="99"/>
      <c r="W14161" s="127"/>
      <c r="X14161" s="99"/>
      <c r="Y14161" s="127"/>
    </row>
    <row r="14162" spans="3:25" ht="19" hidden="1">
      <c r="C14162" s="933"/>
      <c r="D14162" s="933"/>
      <c r="E14162" s="19"/>
      <c r="I14162" s="100"/>
      <c r="M14162" s="100"/>
      <c r="Q14162" s="99"/>
      <c r="R14162" s="340"/>
      <c r="S14162" s="119"/>
      <c r="T14162" s="123"/>
      <c r="U14162" s="119"/>
      <c r="V14162" s="99"/>
      <c r="W14162" s="127"/>
      <c r="X14162" s="99"/>
      <c r="Y14162" s="127"/>
    </row>
    <row r="14163" spans="3:25" ht="19" hidden="1">
      <c r="C14163" s="933"/>
      <c r="D14163" s="933"/>
      <c r="E14163" s="19"/>
      <c r="I14163" s="100"/>
      <c r="M14163" s="100"/>
      <c r="Q14163" s="99"/>
      <c r="R14163" s="340"/>
      <c r="S14163" s="119"/>
      <c r="T14163" s="123"/>
      <c r="U14163" s="119"/>
      <c r="V14163" s="99"/>
      <c r="W14163" s="127"/>
      <c r="X14163" s="99"/>
      <c r="Y14163" s="127"/>
    </row>
    <row r="14164" spans="3:25" ht="19" hidden="1">
      <c r="C14164" s="933"/>
      <c r="D14164" s="933"/>
      <c r="E14164" s="19"/>
      <c r="I14164" s="100"/>
      <c r="M14164" s="100"/>
      <c r="Q14164" s="99"/>
      <c r="R14164" s="340"/>
      <c r="S14164" s="119"/>
      <c r="T14164" s="123"/>
      <c r="U14164" s="119"/>
      <c r="V14164" s="99"/>
      <c r="W14164" s="127"/>
      <c r="X14164" s="99"/>
      <c r="Y14164" s="127"/>
    </row>
    <row r="14165" spans="3:25" ht="19" hidden="1">
      <c r="C14165" s="933"/>
      <c r="D14165" s="933"/>
      <c r="E14165" s="19"/>
      <c r="I14165" s="100"/>
      <c r="M14165" s="100"/>
      <c r="Q14165" s="99"/>
      <c r="R14165" s="340"/>
      <c r="S14165" s="119"/>
      <c r="T14165" s="123"/>
      <c r="U14165" s="119"/>
      <c r="V14165" s="99"/>
      <c r="W14165" s="127"/>
      <c r="X14165" s="99"/>
      <c r="Y14165" s="127"/>
    </row>
    <row r="14166" spans="3:25" ht="19" hidden="1">
      <c r="C14166" s="933"/>
      <c r="D14166" s="933"/>
      <c r="E14166" s="19"/>
      <c r="I14166" s="100"/>
      <c r="M14166" s="100"/>
      <c r="Q14166" s="99"/>
      <c r="R14166" s="340"/>
      <c r="S14166" s="119"/>
      <c r="T14166" s="123"/>
      <c r="U14166" s="119"/>
      <c r="V14166" s="99"/>
      <c r="W14166" s="127"/>
      <c r="X14166" s="99"/>
      <c r="Y14166" s="127"/>
    </row>
    <row r="14167" spans="3:25" ht="19" hidden="1">
      <c r="C14167" s="933"/>
      <c r="D14167" s="933"/>
      <c r="E14167" s="19"/>
      <c r="I14167" s="100"/>
      <c r="M14167" s="100"/>
      <c r="Q14167" s="99"/>
      <c r="R14167" s="340"/>
      <c r="S14167" s="119"/>
      <c r="T14167" s="123"/>
      <c r="U14167" s="119"/>
      <c r="V14167" s="99"/>
      <c r="W14167" s="127"/>
      <c r="X14167" s="99"/>
      <c r="Y14167" s="127"/>
    </row>
    <row r="14168" spans="3:25" ht="19" hidden="1">
      <c r="C14168" s="933"/>
      <c r="D14168" s="933"/>
      <c r="E14168" s="19"/>
      <c r="I14168" s="100"/>
      <c r="M14168" s="100"/>
      <c r="Q14168" s="99"/>
      <c r="R14168" s="340"/>
      <c r="S14168" s="119"/>
      <c r="T14168" s="123"/>
      <c r="U14168" s="119"/>
      <c r="V14168" s="99"/>
      <c r="W14168" s="127"/>
      <c r="X14168" s="99"/>
      <c r="Y14168" s="127"/>
    </row>
    <row r="14169" spans="3:25" ht="19" hidden="1">
      <c r="C14169" s="933"/>
      <c r="D14169" s="933"/>
      <c r="E14169" s="19"/>
      <c r="I14169" s="100"/>
      <c r="M14169" s="100"/>
      <c r="Q14169" s="99"/>
      <c r="R14169" s="340"/>
      <c r="S14169" s="119"/>
      <c r="T14169" s="123"/>
      <c r="U14169" s="119"/>
      <c r="V14169" s="99"/>
      <c r="W14169" s="127"/>
      <c r="X14169" s="99"/>
      <c r="Y14169" s="127"/>
    </row>
    <row r="14170" spans="3:25" ht="19" hidden="1">
      <c r="C14170" s="933"/>
      <c r="D14170" s="933"/>
      <c r="E14170" s="19"/>
      <c r="I14170" s="100"/>
      <c r="M14170" s="100"/>
      <c r="Q14170" s="99"/>
      <c r="R14170" s="340"/>
      <c r="S14170" s="119"/>
      <c r="T14170" s="123"/>
      <c r="U14170" s="119"/>
      <c r="V14170" s="99"/>
      <c r="W14170" s="127"/>
      <c r="X14170" s="99"/>
      <c r="Y14170" s="127"/>
    </row>
    <row r="14171" spans="3:25" ht="19" hidden="1">
      <c r="C14171" s="933"/>
      <c r="D14171" s="933"/>
      <c r="E14171" s="19"/>
      <c r="I14171" s="100"/>
      <c r="M14171" s="100"/>
      <c r="Q14171" s="99"/>
      <c r="R14171" s="340"/>
      <c r="S14171" s="119"/>
      <c r="T14171" s="123"/>
      <c r="U14171" s="119"/>
      <c r="V14171" s="99"/>
      <c r="W14171" s="127"/>
      <c r="X14171" s="99"/>
      <c r="Y14171" s="127"/>
    </row>
    <row r="14172" spans="3:25" ht="19" hidden="1">
      <c r="C14172" s="933"/>
      <c r="D14172" s="933"/>
      <c r="E14172" s="19"/>
      <c r="I14172" s="100"/>
      <c r="M14172" s="100"/>
      <c r="Q14172" s="99"/>
      <c r="R14172" s="340"/>
      <c r="S14172" s="119"/>
      <c r="T14172" s="123"/>
      <c r="U14172" s="119"/>
      <c r="V14172" s="99"/>
      <c r="W14172" s="127"/>
      <c r="X14172" s="99"/>
      <c r="Y14172" s="127"/>
    </row>
    <row r="14173" spans="3:25" ht="19" hidden="1">
      <c r="C14173" s="933"/>
      <c r="D14173" s="933"/>
      <c r="E14173" s="19"/>
      <c r="I14173" s="100"/>
      <c r="M14173" s="100"/>
      <c r="Q14173" s="99"/>
      <c r="R14173" s="340"/>
      <c r="S14173" s="119"/>
      <c r="T14173" s="123"/>
      <c r="U14173" s="119"/>
      <c r="V14173" s="99"/>
      <c r="W14173" s="127"/>
      <c r="X14173" s="99"/>
      <c r="Y14173" s="127"/>
    </row>
    <row r="14174" spans="3:25" ht="19" hidden="1">
      <c r="C14174" s="933"/>
      <c r="D14174" s="933"/>
      <c r="E14174" s="19"/>
      <c r="I14174" s="100"/>
      <c r="M14174" s="100"/>
      <c r="Q14174" s="99"/>
      <c r="R14174" s="340"/>
      <c r="S14174" s="119"/>
      <c r="T14174" s="123"/>
      <c r="U14174" s="119"/>
      <c r="V14174" s="99"/>
      <c r="W14174" s="127"/>
      <c r="X14174" s="99"/>
      <c r="Y14174" s="127"/>
    </row>
    <row r="14175" spans="3:25" ht="19" hidden="1">
      <c r="C14175" s="933"/>
      <c r="D14175" s="933"/>
      <c r="E14175" s="19"/>
      <c r="I14175" s="100"/>
      <c r="M14175" s="100"/>
      <c r="Q14175" s="99"/>
      <c r="R14175" s="340"/>
      <c r="S14175" s="119"/>
      <c r="T14175" s="123"/>
      <c r="U14175" s="119"/>
      <c r="V14175" s="99"/>
      <c r="W14175" s="127"/>
      <c r="X14175" s="99"/>
      <c r="Y14175" s="127"/>
    </row>
    <row r="14176" spans="3:25" ht="19" hidden="1">
      <c r="C14176" s="933"/>
      <c r="D14176" s="933"/>
      <c r="E14176" s="19"/>
      <c r="I14176" s="100"/>
      <c r="M14176" s="100"/>
      <c r="Q14176" s="99"/>
      <c r="R14176" s="340"/>
      <c r="S14176" s="119"/>
      <c r="T14176" s="123"/>
      <c r="U14176" s="119"/>
      <c r="V14176" s="99"/>
      <c r="W14176" s="127"/>
      <c r="X14176" s="99"/>
      <c r="Y14176" s="127"/>
    </row>
    <row r="14177" spans="3:25" ht="19" hidden="1">
      <c r="C14177" s="933"/>
      <c r="D14177" s="933"/>
      <c r="E14177" s="19"/>
      <c r="I14177" s="100"/>
      <c r="M14177" s="100"/>
      <c r="Q14177" s="99"/>
      <c r="R14177" s="340"/>
      <c r="S14177" s="119"/>
      <c r="T14177" s="123"/>
      <c r="U14177" s="119"/>
      <c r="V14177" s="99"/>
      <c r="W14177" s="127"/>
      <c r="X14177" s="99"/>
      <c r="Y14177" s="127"/>
    </row>
    <row r="14178" spans="3:25" ht="19" hidden="1">
      <c r="C14178" s="933"/>
      <c r="D14178" s="933"/>
      <c r="E14178" s="19"/>
      <c r="I14178" s="100"/>
      <c r="M14178" s="100"/>
      <c r="Q14178" s="99"/>
      <c r="R14178" s="340"/>
      <c r="S14178" s="119"/>
      <c r="T14178" s="123"/>
      <c r="U14178" s="119"/>
      <c r="V14178" s="99"/>
      <c r="W14178" s="127"/>
      <c r="X14178" s="99"/>
      <c r="Y14178" s="127"/>
    </row>
    <row r="14179" spans="3:25" ht="19" hidden="1">
      <c r="C14179" s="933"/>
      <c r="D14179" s="933"/>
      <c r="E14179" s="19"/>
      <c r="I14179" s="100"/>
      <c r="M14179" s="100"/>
      <c r="Q14179" s="99"/>
      <c r="R14179" s="340"/>
      <c r="S14179" s="119"/>
      <c r="T14179" s="123"/>
      <c r="U14179" s="119"/>
      <c r="V14179" s="99"/>
      <c r="W14179" s="127"/>
      <c r="X14179" s="99"/>
      <c r="Y14179" s="127"/>
    </row>
    <row r="14180" spans="3:25" ht="19" hidden="1">
      <c r="C14180" s="933"/>
      <c r="D14180" s="933"/>
      <c r="E14180" s="19"/>
      <c r="I14180" s="100"/>
      <c r="M14180" s="100"/>
      <c r="Q14180" s="99"/>
      <c r="R14180" s="340"/>
      <c r="S14180" s="119"/>
      <c r="T14180" s="123"/>
      <c r="U14180" s="119"/>
      <c r="V14180" s="99"/>
      <c r="W14180" s="127"/>
      <c r="X14180" s="99"/>
      <c r="Y14180" s="127"/>
    </row>
    <row r="14181" spans="3:25" ht="19" hidden="1">
      <c r="C14181" s="933"/>
      <c r="D14181" s="933"/>
      <c r="E14181" s="19"/>
      <c r="I14181" s="100"/>
      <c r="M14181" s="100"/>
      <c r="Q14181" s="99"/>
      <c r="R14181" s="340"/>
      <c r="S14181" s="119"/>
      <c r="T14181" s="123"/>
      <c r="U14181" s="119"/>
      <c r="V14181" s="99"/>
      <c r="W14181" s="127"/>
      <c r="X14181" s="99"/>
      <c r="Y14181" s="127"/>
    </row>
    <row r="14182" spans="3:25" ht="19" hidden="1">
      <c r="C14182" s="933"/>
      <c r="D14182" s="933"/>
      <c r="E14182" s="19"/>
      <c r="I14182" s="100"/>
      <c r="M14182" s="100"/>
      <c r="Q14182" s="99"/>
      <c r="R14182" s="340"/>
      <c r="S14182" s="119"/>
      <c r="T14182" s="123"/>
      <c r="U14182" s="119"/>
      <c r="V14182" s="99"/>
      <c r="W14182" s="127"/>
      <c r="X14182" s="99"/>
      <c r="Y14182" s="127"/>
    </row>
    <row r="14183" spans="3:25" ht="19" hidden="1">
      <c r="C14183" s="933"/>
      <c r="D14183" s="933"/>
      <c r="E14183" s="19"/>
      <c r="I14183" s="100"/>
      <c r="M14183" s="100"/>
      <c r="Q14183" s="99"/>
      <c r="R14183" s="340"/>
      <c r="S14183" s="119"/>
      <c r="T14183" s="123"/>
      <c r="U14183" s="119"/>
      <c r="V14183" s="99"/>
      <c r="W14183" s="127"/>
      <c r="X14183" s="99"/>
      <c r="Y14183" s="127"/>
    </row>
    <row r="14184" spans="3:25" ht="19" hidden="1">
      <c r="C14184" s="933"/>
      <c r="D14184" s="933"/>
      <c r="E14184" s="19"/>
      <c r="I14184" s="100"/>
      <c r="M14184" s="100"/>
      <c r="Q14184" s="99"/>
      <c r="R14184" s="340"/>
      <c r="S14184" s="119"/>
      <c r="T14184" s="123"/>
      <c r="U14184" s="119"/>
      <c r="V14184" s="99"/>
      <c r="W14184" s="127"/>
      <c r="X14184" s="99"/>
      <c r="Y14184" s="127"/>
    </row>
    <row r="14185" spans="3:25" ht="19" hidden="1">
      <c r="C14185" s="933"/>
      <c r="D14185" s="933"/>
      <c r="E14185" s="19"/>
      <c r="I14185" s="100"/>
      <c r="M14185" s="100"/>
      <c r="Q14185" s="99"/>
      <c r="R14185" s="340"/>
      <c r="S14185" s="119"/>
      <c r="T14185" s="123"/>
      <c r="U14185" s="119"/>
      <c r="V14185" s="99"/>
      <c r="W14185" s="127"/>
      <c r="X14185" s="99"/>
      <c r="Y14185" s="127"/>
    </row>
    <row r="14186" spans="3:25" ht="19" hidden="1">
      <c r="C14186" s="933"/>
      <c r="D14186" s="933"/>
      <c r="E14186" s="19"/>
      <c r="I14186" s="100"/>
      <c r="M14186" s="100"/>
      <c r="Q14186" s="99"/>
      <c r="R14186" s="340"/>
      <c r="S14186" s="119"/>
      <c r="T14186" s="123"/>
      <c r="U14186" s="119"/>
      <c r="V14186" s="99"/>
      <c r="W14186" s="127"/>
      <c r="X14186" s="99"/>
      <c r="Y14186" s="127"/>
    </row>
    <row r="14187" spans="3:25" ht="19" hidden="1">
      <c r="C14187" s="933"/>
      <c r="D14187" s="933"/>
      <c r="E14187" s="19"/>
      <c r="I14187" s="100"/>
      <c r="M14187" s="100"/>
      <c r="Q14187" s="99"/>
      <c r="R14187" s="340"/>
      <c r="S14187" s="119"/>
      <c r="T14187" s="123"/>
      <c r="U14187" s="119"/>
      <c r="V14187" s="99"/>
      <c r="W14187" s="127"/>
      <c r="X14187" s="99"/>
      <c r="Y14187" s="127"/>
    </row>
    <row r="14188" spans="3:25" ht="19" hidden="1">
      <c r="C14188" s="933"/>
      <c r="D14188" s="933"/>
      <c r="E14188" s="19"/>
      <c r="I14188" s="100"/>
      <c r="M14188" s="100"/>
      <c r="Q14188" s="99"/>
      <c r="R14188" s="340"/>
      <c r="S14188" s="119"/>
      <c r="T14188" s="123"/>
      <c r="U14188" s="119"/>
      <c r="V14188" s="99"/>
      <c r="W14188" s="127"/>
      <c r="X14188" s="99"/>
      <c r="Y14188" s="127"/>
    </row>
    <row r="14189" spans="3:25" ht="19" hidden="1">
      <c r="C14189" s="933"/>
      <c r="D14189" s="933"/>
      <c r="E14189" s="19"/>
      <c r="I14189" s="100"/>
      <c r="M14189" s="100"/>
      <c r="Q14189" s="99"/>
      <c r="R14189" s="340"/>
      <c r="S14189" s="119"/>
      <c r="T14189" s="123"/>
      <c r="U14189" s="119"/>
      <c r="V14189" s="99"/>
      <c r="W14189" s="127"/>
      <c r="X14189" s="99"/>
      <c r="Y14189" s="127"/>
    </row>
    <row r="14190" spans="3:25" ht="19" hidden="1">
      <c r="C14190" s="933"/>
      <c r="D14190" s="933"/>
      <c r="E14190" s="19"/>
      <c r="I14190" s="100"/>
      <c r="M14190" s="100"/>
      <c r="Q14190" s="99"/>
      <c r="R14190" s="340"/>
      <c r="S14190" s="119"/>
      <c r="T14190" s="123"/>
      <c r="U14190" s="119"/>
      <c r="V14190" s="99"/>
      <c r="W14190" s="127"/>
      <c r="X14190" s="99"/>
      <c r="Y14190" s="127"/>
    </row>
    <row r="14191" spans="3:25" ht="19" hidden="1">
      <c r="C14191" s="933"/>
      <c r="D14191" s="933"/>
      <c r="E14191" s="19"/>
      <c r="I14191" s="100"/>
      <c r="M14191" s="100"/>
      <c r="Q14191" s="99"/>
      <c r="R14191" s="340"/>
      <c r="S14191" s="119"/>
      <c r="T14191" s="123"/>
      <c r="U14191" s="119"/>
      <c r="V14191" s="99"/>
      <c r="W14191" s="127"/>
      <c r="X14191" s="99"/>
      <c r="Y14191" s="127"/>
    </row>
    <row r="14192" spans="3:25" ht="19" hidden="1">
      <c r="C14192" s="933"/>
      <c r="D14192" s="933"/>
      <c r="E14192" s="19"/>
      <c r="I14192" s="100"/>
      <c r="M14192" s="100"/>
      <c r="Q14192" s="99"/>
      <c r="R14192" s="340"/>
      <c r="S14192" s="119"/>
      <c r="T14192" s="123"/>
      <c r="U14192" s="119"/>
      <c r="V14192" s="99"/>
      <c r="W14192" s="127"/>
      <c r="X14192" s="99"/>
      <c r="Y14192" s="127"/>
    </row>
    <row r="14193" spans="3:25" ht="19" hidden="1">
      <c r="C14193" s="933"/>
      <c r="D14193" s="933"/>
      <c r="E14193" s="19"/>
      <c r="I14193" s="100"/>
      <c r="M14193" s="100"/>
      <c r="Q14193" s="99"/>
      <c r="R14193" s="340"/>
      <c r="S14193" s="119"/>
      <c r="T14193" s="123"/>
      <c r="U14193" s="119"/>
      <c r="V14193" s="99"/>
      <c r="W14193" s="127"/>
      <c r="X14193" s="99"/>
      <c r="Y14193" s="127"/>
    </row>
    <row r="14194" spans="3:25" ht="19" hidden="1">
      <c r="C14194" s="933"/>
      <c r="D14194" s="933"/>
      <c r="E14194" s="19"/>
      <c r="I14194" s="100"/>
      <c r="M14194" s="100"/>
      <c r="Q14194" s="99"/>
      <c r="R14194" s="340"/>
      <c r="S14194" s="119"/>
      <c r="T14194" s="123"/>
      <c r="U14194" s="119"/>
      <c r="V14194" s="99"/>
      <c r="W14194" s="127"/>
      <c r="X14194" s="99"/>
      <c r="Y14194" s="127"/>
    </row>
    <row r="14195" spans="3:25" ht="19" hidden="1">
      <c r="C14195" s="933"/>
      <c r="D14195" s="933"/>
      <c r="E14195" s="19"/>
      <c r="I14195" s="100"/>
      <c r="M14195" s="100"/>
      <c r="Q14195" s="99"/>
      <c r="R14195" s="340"/>
      <c r="S14195" s="119"/>
      <c r="T14195" s="123"/>
      <c r="U14195" s="119"/>
      <c r="V14195" s="99"/>
      <c r="W14195" s="127"/>
      <c r="X14195" s="99"/>
      <c r="Y14195" s="127"/>
    </row>
    <row r="14196" spans="3:25" ht="19" hidden="1">
      <c r="C14196" s="933"/>
      <c r="D14196" s="933"/>
      <c r="E14196" s="19"/>
      <c r="I14196" s="100"/>
      <c r="M14196" s="100"/>
      <c r="Q14196" s="99"/>
      <c r="R14196" s="340"/>
      <c r="S14196" s="119"/>
      <c r="T14196" s="123"/>
      <c r="U14196" s="119"/>
      <c r="V14196" s="99"/>
      <c r="W14196" s="127"/>
      <c r="X14196" s="99"/>
      <c r="Y14196" s="127"/>
    </row>
    <row r="14197" spans="3:25" ht="19" hidden="1">
      <c r="C14197" s="933"/>
      <c r="D14197" s="933"/>
      <c r="E14197" s="19"/>
      <c r="I14197" s="100"/>
      <c r="M14197" s="100"/>
      <c r="Q14197" s="99"/>
      <c r="R14197" s="340"/>
      <c r="S14197" s="119"/>
      <c r="T14197" s="123"/>
      <c r="U14197" s="119"/>
      <c r="V14197" s="99"/>
      <c r="W14197" s="127"/>
      <c r="X14197" s="99"/>
      <c r="Y14197" s="127"/>
    </row>
    <row r="14198" spans="3:25" ht="19" hidden="1">
      <c r="C14198" s="933"/>
      <c r="D14198" s="933"/>
      <c r="E14198" s="19"/>
      <c r="I14198" s="100"/>
      <c r="M14198" s="100"/>
      <c r="Q14198" s="99"/>
      <c r="R14198" s="340"/>
      <c r="S14198" s="119"/>
      <c r="T14198" s="123"/>
      <c r="U14198" s="119"/>
      <c r="V14198" s="99"/>
      <c r="W14198" s="127"/>
      <c r="X14198" s="99"/>
      <c r="Y14198" s="127"/>
    </row>
    <row r="14199" spans="3:25" ht="19" hidden="1">
      <c r="C14199" s="933"/>
      <c r="D14199" s="933"/>
      <c r="E14199" s="19"/>
      <c r="I14199" s="100"/>
      <c r="M14199" s="100"/>
      <c r="Q14199" s="99"/>
      <c r="R14199" s="340"/>
      <c r="S14199" s="119"/>
      <c r="T14199" s="123"/>
      <c r="U14199" s="119"/>
      <c r="V14199" s="99"/>
      <c r="W14199" s="127"/>
      <c r="X14199" s="99"/>
      <c r="Y14199" s="127"/>
    </row>
    <row r="14200" spans="3:25" ht="19" hidden="1">
      <c r="C14200" s="933"/>
      <c r="D14200" s="933"/>
      <c r="E14200" s="19"/>
      <c r="I14200" s="100"/>
      <c r="M14200" s="100"/>
      <c r="Q14200" s="99"/>
      <c r="R14200" s="340"/>
      <c r="S14200" s="119"/>
      <c r="T14200" s="123"/>
      <c r="U14200" s="119"/>
      <c r="V14200" s="99"/>
      <c r="W14200" s="127"/>
      <c r="X14200" s="99"/>
      <c r="Y14200" s="127"/>
    </row>
    <row r="14201" spans="3:25" ht="19" hidden="1">
      <c r="C14201" s="933"/>
      <c r="D14201" s="933"/>
      <c r="E14201" s="19"/>
      <c r="I14201" s="100"/>
      <c r="M14201" s="100"/>
      <c r="Q14201" s="99"/>
      <c r="R14201" s="340"/>
      <c r="S14201" s="119"/>
      <c r="T14201" s="123"/>
      <c r="U14201" s="119"/>
      <c r="V14201" s="99"/>
      <c r="W14201" s="127"/>
      <c r="X14201" s="99"/>
      <c r="Y14201" s="127"/>
    </row>
    <row r="14202" spans="3:25" ht="19" hidden="1">
      <c r="C14202" s="933"/>
      <c r="D14202" s="933"/>
      <c r="E14202" s="19"/>
      <c r="I14202" s="100"/>
      <c r="M14202" s="100"/>
      <c r="Q14202" s="99"/>
      <c r="R14202" s="340"/>
      <c r="S14202" s="119"/>
      <c r="T14202" s="123"/>
      <c r="U14202" s="119"/>
      <c r="V14202" s="99"/>
      <c r="W14202" s="127"/>
      <c r="X14202" s="99"/>
      <c r="Y14202" s="127"/>
    </row>
    <row r="14203" spans="3:25" ht="19" hidden="1">
      <c r="C14203" s="933"/>
      <c r="D14203" s="933"/>
      <c r="E14203" s="19"/>
      <c r="I14203" s="100"/>
      <c r="M14203" s="100"/>
      <c r="Q14203" s="99"/>
      <c r="R14203" s="340"/>
      <c r="S14203" s="119"/>
      <c r="T14203" s="123"/>
      <c r="U14203" s="119"/>
      <c r="V14203" s="99"/>
      <c r="W14203" s="127"/>
      <c r="X14203" s="99"/>
      <c r="Y14203" s="127"/>
    </row>
    <row r="14204" spans="3:25" ht="19" hidden="1">
      <c r="C14204" s="933"/>
      <c r="D14204" s="933"/>
      <c r="E14204" s="19"/>
      <c r="I14204" s="100"/>
      <c r="M14204" s="100"/>
      <c r="Q14204" s="99"/>
      <c r="R14204" s="340"/>
      <c r="S14204" s="119"/>
      <c r="T14204" s="123"/>
      <c r="U14204" s="119"/>
      <c r="V14204" s="99"/>
      <c r="W14204" s="127"/>
      <c r="X14204" s="99"/>
      <c r="Y14204" s="127"/>
    </row>
    <row r="14205" spans="3:25" ht="19" hidden="1">
      <c r="C14205" s="933"/>
      <c r="D14205" s="933"/>
      <c r="E14205" s="19"/>
      <c r="I14205" s="100"/>
      <c r="M14205" s="100"/>
      <c r="Q14205" s="99"/>
      <c r="R14205" s="340"/>
      <c r="S14205" s="119"/>
      <c r="T14205" s="123"/>
      <c r="U14205" s="119"/>
      <c r="V14205" s="99"/>
      <c r="W14205" s="127"/>
      <c r="X14205" s="99"/>
      <c r="Y14205" s="127"/>
    </row>
    <row r="14206" spans="3:25" ht="19" hidden="1">
      <c r="C14206" s="933"/>
      <c r="D14206" s="933"/>
      <c r="E14206" s="19"/>
      <c r="I14206" s="100"/>
      <c r="M14206" s="100"/>
      <c r="Q14206" s="99"/>
      <c r="R14206" s="340"/>
      <c r="S14206" s="119"/>
      <c r="T14206" s="123"/>
      <c r="U14206" s="119"/>
      <c r="V14206" s="99"/>
      <c r="W14206" s="127"/>
      <c r="X14206" s="99"/>
      <c r="Y14206" s="127"/>
    </row>
    <row r="14207" spans="3:25" ht="19" hidden="1">
      <c r="C14207" s="933"/>
      <c r="D14207" s="933"/>
      <c r="E14207" s="19"/>
      <c r="I14207" s="100"/>
      <c r="M14207" s="100"/>
      <c r="Q14207" s="99"/>
      <c r="R14207" s="340"/>
      <c r="S14207" s="119"/>
      <c r="T14207" s="123"/>
      <c r="U14207" s="119"/>
      <c r="V14207" s="99"/>
      <c r="W14207" s="127"/>
      <c r="X14207" s="99"/>
      <c r="Y14207" s="127"/>
    </row>
    <row r="14208" spans="3:25" ht="19" hidden="1">
      <c r="C14208" s="933"/>
      <c r="D14208" s="933"/>
      <c r="E14208" s="19"/>
      <c r="I14208" s="100"/>
      <c r="M14208" s="100"/>
      <c r="Q14208" s="99"/>
      <c r="R14208" s="340"/>
      <c r="S14208" s="119"/>
      <c r="T14208" s="123"/>
      <c r="U14208" s="119"/>
      <c r="V14208" s="99"/>
      <c r="W14208" s="127"/>
      <c r="X14208" s="99"/>
      <c r="Y14208" s="127"/>
    </row>
    <row r="14209" spans="3:25" ht="19" hidden="1">
      <c r="C14209" s="933"/>
      <c r="D14209" s="933"/>
      <c r="E14209" s="19"/>
      <c r="I14209" s="100"/>
      <c r="M14209" s="100"/>
      <c r="Q14209" s="99"/>
      <c r="R14209" s="340"/>
      <c r="S14209" s="119"/>
      <c r="T14209" s="123"/>
      <c r="U14209" s="119"/>
      <c r="V14209" s="99"/>
      <c r="W14209" s="127"/>
      <c r="X14209" s="99"/>
      <c r="Y14209" s="127"/>
    </row>
    <row r="14210" spans="3:25" ht="19" hidden="1">
      <c r="C14210" s="933"/>
      <c r="D14210" s="933"/>
      <c r="E14210" s="19"/>
      <c r="I14210" s="100"/>
      <c r="M14210" s="100"/>
      <c r="Q14210" s="99"/>
      <c r="R14210" s="340"/>
      <c r="S14210" s="119"/>
      <c r="T14210" s="123"/>
      <c r="U14210" s="119"/>
      <c r="V14210" s="99"/>
      <c r="W14210" s="127"/>
      <c r="X14210" s="99"/>
      <c r="Y14210" s="127"/>
    </row>
    <row r="14211" spans="3:25" ht="19" hidden="1">
      <c r="C14211" s="933"/>
      <c r="D14211" s="933"/>
      <c r="E14211" s="19"/>
      <c r="I14211" s="100"/>
      <c r="M14211" s="100"/>
      <c r="Q14211" s="99"/>
      <c r="R14211" s="340"/>
      <c r="S14211" s="119"/>
      <c r="T14211" s="123"/>
      <c r="U14211" s="119"/>
      <c r="V14211" s="99"/>
      <c r="W14211" s="127"/>
      <c r="X14211" s="99"/>
      <c r="Y14211" s="127"/>
    </row>
    <row r="14212" spans="3:25" ht="19" hidden="1">
      <c r="C14212" s="933"/>
      <c r="D14212" s="933"/>
      <c r="E14212" s="19"/>
      <c r="I14212" s="100"/>
      <c r="M14212" s="100"/>
      <c r="Q14212" s="99"/>
      <c r="R14212" s="340"/>
      <c r="S14212" s="119"/>
      <c r="T14212" s="123"/>
      <c r="U14212" s="119"/>
      <c r="V14212" s="99"/>
      <c r="W14212" s="127"/>
      <c r="X14212" s="99"/>
      <c r="Y14212" s="127"/>
    </row>
    <row r="14213" spans="3:25" ht="19" hidden="1">
      <c r="C14213" s="933"/>
      <c r="D14213" s="933"/>
      <c r="E14213" s="19"/>
      <c r="I14213" s="100"/>
      <c r="M14213" s="100"/>
      <c r="Q14213" s="99"/>
      <c r="R14213" s="340"/>
      <c r="S14213" s="119"/>
      <c r="T14213" s="123"/>
      <c r="U14213" s="119"/>
      <c r="V14213" s="99"/>
      <c r="W14213" s="127"/>
      <c r="X14213" s="99"/>
      <c r="Y14213" s="127"/>
    </row>
    <row r="14214" spans="3:25" ht="19" hidden="1">
      <c r="C14214" s="933"/>
      <c r="D14214" s="933"/>
      <c r="E14214" s="19"/>
      <c r="I14214" s="100"/>
      <c r="M14214" s="100"/>
      <c r="Q14214" s="99"/>
      <c r="R14214" s="340"/>
      <c r="S14214" s="119"/>
      <c r="T14214" s="123"/>
      <c r="U14214" s="119"/>
      <c r="V14214" s="99"/>
      <c r="W14214" s="127"/>
      <c r="X14214" s="99"/>
      <c r="Y14214" s="127"/>
    </row>
    <row r="14215" spans="3:25" ht="19" hidden="1">
      <c r="C14215" s="933"/>
      <c r="D14215" s="933"/>
      <c r="E14215" s="19"/>
      <c r="I14215" s="100"/>
      <c r="M14215" s="100"/>
      <c r="Q14215" s="99"/>
      <c r="R14215" s="340"/>
      <c r="S14215" s="119"/>
      <c r="T14215" s="123"/>
      <c r="U14215" s="119"/>
      <c r="V14215" s="99"/>
      <c r="W14215" s="127"/>
      <c r="X14215" s="99"/>
      <c r="Y14215" s="127"/>
    </row>
    <row r="14216" spans="3:25" ht="19" hidden="1">
      <c r="C14216" s="933"/>
      <c r="D14216" s="933"/>
      <c r="E14216" s="19"/>
      <c r="I14216" s="100"/>
      <c r="M14216" s="100"/>
      <c r="Q14216" s="99"/>
      <c r="R14216" s="340"/>
      <c r="S14216" s="119"/>
      <c r="T14216" s="123"/>
      <c r="U14216" s="119"/>
      <c r="V14216" s="99"/>
      <c r="W14216" s="127"/>
      <c r="X14216" s="99"/>
      <c r="Y14216" s="127"/>
    </row>
    <row r="14217" spans="3:25" ht="19" hidden="1">
      <c r="C14217" s="933"/>
      <c r="D14217" s="933"/>
      <c r="E14217" s="19"/>
      <c r="I14217" s="100"/>
      <c r="M14217" s="100"/>
      <c r="Q14217" s="99"/>
      <c r="R14217" s="340"/>
      <c r="S14217" s="119"/>
      <c r="T14217" s="123"/>
      <c r="U14217" s="119"/>
      <c r="V14217" s="99"/>
      <c r="W14217" s="127"/>
      <c r="X14217" s="99"/>
      <c r="Y14217" s="127"/>
    </row>
    <row r="14218" spans="3:25" ht="19" hidden="1">
      <c r="C14218" s="933"/>
      <c r="D14218" s="933"/>
      <c r="E14218" s="19"/>
      <c r="I14218" s="100"/>
      <c r="M14218" s="100"/>
      <c r="Q14218" s="99"/>
      <c r="R14218" s="340"/>
      <c r="S14218" s="119"/>
      <c r="T14218" s="123"/>
      <c r="U14218" s="119"/>
      <c r="V14218" s="99"/>
      <c r="W14218" s="127"/>
      <c r="X14218" s="99"/>
      <c r="Y14218" s="127"/>
    </row>
    <row r="14219" spans="3:25" ht="19" hidden="1">
      <c r="C14219" s="933"/>
      <c r="D14219" s="933"/>
      <c r="E14219" s="19"/>
      <c r="I14219" s="100"/>
      <c r="M14219" s="100"/>
      <c r="Q14219" s="99"/>
      <c r="R14219" s="340"/>
      <c r="S14219" s="119"/>
      <c r="T14219" s="123"/>
      <c r="U14219" s="119"/>
      <c r="V14219" s="99"/>
      <c r="W14219" s="127"/>
      <c r="X14219" s="99"/>
      <c r="Y14219" s="127"/>
    </row>
    <row r="14220" spans="3:25" ht="19" hidden="1">
      <c r="C14220" s="933"/>
      <c r="D14220" s="933"/>
      <c r="E14220" s="19"/>
      <c r="I14220" s="100"/>
      <c r="M14220" s="100"/>
      <c r="Q14220" s="99"/>
      <c r="R14220" s="340"/>
      <c r="S14220" s="119"/>
      <c r="T14220" s="123"/>
      <c r="U14220" s="119"/>
      <c r="V14220" s="99"/>
      <c r="W14220" s="127"/>
      <c r="X14220" s="99"/>
      <c r="Y14220" s="127"/>
    </row>
    <row r="14221" spans="3:25" ht="19" hidden="1">
      <c r="C14221" s="933"/>
      <c r="D14221" s="933"/>
      <c r="E14221" s="19"/>
      <c r="I14221" s="100"/>
      <c r="M14221" s="100"/>
      <c r="Q14221" s="99"/>
      <c r="R14221" s="340"/>
      <c r="S14221" s="119"/>
      <c r="T14221" s="123"/>
      <c r="U14221" s="119"/>
      <c r="V14221" s="99"/>
      <c r="W14221" s="127"/>
      <c r="X14221" s="99"/>
      <c r="Y14221" s="127"/>
    </row>
    <row r="14222" spans="3:25" ht="19" hidden="1">
      <c r="C14222" s="933"/>
      <c r="D14222" s="933"/>
      <c r="E14222" s="19"/>
      <c r="I14222" s="100"/>
      <c r="M14222" s="100"/>
      <c r="Q14222" s="99"/>
      <c r="R14222" s="340"/>
      <c r="S14222" s="119"/>
      <c r="T14222" s="123"/>
      <c r="U14222" s="119"/>
      <c r="V14222" s="99"/>
      <c r="W14222" s="127"/>
      <c r="X14222" s="99"/>
      <c r="Y14222" s="127"/>
    </row>
    <row r="14223" spans="3:25" ht="19" hidden="1">
      <c r="C14223" s="933"/>
      <c r="D14223" s="933"/>
      <c r="E14223" s="19"/>
      <c r="I14223" s="100"/>
      <c r="M14223" s="100"/>
      <c r="Q14223" s="99"/>
      <c r="R14223" s="340"/>
      <c r="S14223" s="119"/>
      <c r="T14223" s="123"/>
      <c r="U14223" s="119"/>
      <c r="V14223" s="99"/>
      <c r="W14223" s="127"/>
      <c r="X14223" s="99"/>
      <c r="Y14223" s="127"/>
    </row>
    <row r="14224" spans="3:25" ht="19" hidden="1">
      <c r="C14224" s="933"/>
      <c r="D14224" s="933"/>
      <c r="E14224" s="19"/>
      <c r="I14224" s="100"/>
      <c r="M14224" s="100"/>
      <c r="Q14224" s="99"/>
      <c r="R14224" s="340"/>
      <c r="S14224" s="119"/>
      <c r="T14224" s="123"/>
      <c r="U14224" s="119"/>
      <c r="V14224" s="99"/>
      <c r="W14224" s="127"/>
      <c r="X14224" s="99"/>
      <c r="Y14224" s="127"/>
    </row>
    <row r="14225" spans="3:25" ht="19" hidden="1">
      <c r="C14225" s="933"/>
      <c r="D14225" s="933"/>
      <c r="E14225" s="19"/>
      <c r="I14225" s="100"/>
      <c r="M14225" s="100"/>
      <c r="Q14225" s="99"/>
      <c r="R14225" s="340"/>
      <c r="S14225" s="119"/>
      <c r="T14225" s="123"/>
      <c r="U14225" s="119"/>
      <c r="V14225" s="99"/>
      <c r="W14225" s="127"/>
      <c r="X14225" s="99"/>
      <c r="Y14225" s="127"/>
    </row>
    <row r="14226" spans="3:25" ht="19" hidden="1">
      <c r="C14226" s="933"/>
      <c r="D14226" s="933"/>
      <c r="E14226" s="19"/>
      <c r="I14226" s="100"/>
      <c r="M14226" s="100"/>
      <c r="Q14226" s="99"/>
      <c r="R14226" s="340"/>
      <c r="S14226" s="119"/>
      <c r="T14226" s="123"/>
      <c r="U14226" s="119"/>
      <c r="V14226" s="99"/>
      <c r="W14226" s="127"/>
      <c r="X14226" s="99"/>
      <c r="Y14226" s="127"/>
    </row>
    <row r="14227" spans="3:25" ht="19" hidden="1">
      <c r="C14227" s="933"/>
      <c r="D14227" s="933"/>
      <c r="E14227" s="19"/>
      <c r="I14227" s="100"/>
      <c r="M14227" s="100"/>
      <c r="Q14227" s="99"/>
      <c r="R14227" s="340"/>
      <c r="S14227" s="119"/>
      <c r="T14227" s="123"/>
      <c r="U14227" s="119"/>
      <c r="V14227" s="99"/>
      <c r="W14227" s="127"/>
      <c r="X14227" s="99"/>
      <c r="Y14227" s="127"/>
    </row>
    <row r="14228" spans="3:25" ht="19" hidden="1">
      <c r="C14228" s="933"/>
      <c r="D14228" s="933"/>
      <c r="E14228" s="19"/>
      <c r="I14228" s="100"/>
      <c r="M14228" s="100"/>
      <c r="Q14228" s="99"/>
      <c r="R14228" s="340"/>
      <c r="S14228" s="119"/>
      <c r="T14228" s="123"/>
      <c r="U14228" s="119"/>
      <c r="V14228" s="99"/>
      <c r="W14228" s="127"/>
      <c r="X14228" s="99"/>
      <c r="Y14228" s="127"/>
    </row>
    <row r="14229" spans="3:25" ht="19" hidden="1">
      <c r="C14229" s="933"/>
      <c r="D14229" s="933"/>
      <c r="E14229" s="19"/>
      <c r="I14229" s="100"/>
      <c r="M14229" s="100"/>
      <c r="Q14229" s="99"/>
      <c r="R14229" s="340"/>
      <c r="S14229" s="119"/>
      <c r="T14229" s="123"/>
      <c r="U14229" s="119"/>
      <c r="V14229" s="99"/>
      <c r="W14229" s="127"/>
      <c r="X14229" s="99"/>
      <c r="Y14229" s="127"/>
    </row>
    <row r="14230" spans="3:25" ht="19" hidden="1">
      <c r="C14230" s="933"/>
      <c r="D14230" s="933"/>
      <c r="E14230" s="19"/>
      <c r="I14230" s="100"/>
      <c r="M14230" s="100"/>
      <c r="Q14230" s="99"/>
      <c r="R14230" s="340"/>
      <c r="S14230" s="119"/>
      <c r="T14230" s="123"/>
      <c r="U14230" s="119"/>
      <c r="V14230" s="99"/>
      <c r="W14230" s="127"/>
      <c r="X14230" s="99"/>
      <c r="Y14230" s="127"/>
    </row>
    <row r="14231" spans="3:25" ht="19" hidden="1">
      <c r="C14231" s="933"/>
      <c r="D14231" s="933"/>
      <c r="E14231" s="19"/>
      <c r="I14231" s="100"/>
      <c r="M14231" s="100"/>
      <c r="Q14231" s="99"/>
      <c r="R14231" s="340"/>
      <c r="S14231" s="119"/>
      <c r="T14231" s="123"/>
      <c r="U14231" s="119"/>
      <c r="V14231" s="99"/>
      <c r="W14231" s="127"/>
      <c r="X14231" s="99"/>
      <c r="Y14231" s="127"/>
    </row>
    <row r="14232" spans="3:25" ht="19" hidden="1">
      <c r="C14232" s="933"/>
      <c r="D14232" s="933"/>
      <c r="E14232" s="19"/>
      <c r="I14232" s="100"/>
      <c r="M14232" s="100"/>
      <c r="Q14232" s="99"/>
      <c r="R14232" s="340"/>
      <c r="S14232" s="119"/>
      <c r="T14232" s="123"/>
      <c r="U14232" s="119"/>
      <c r="V14232" s="99"/>
      <c r="W14232" s="127"/>
      <c r="X14232" s="99"/>
      <c r="Y14232" s="127"/>
    </row>
    <row r="14233" spans="3:25" ht="19" hidden="1">
      <c r="C14233" s="933"/>
      <c r="D14233" s="933"/>
      <c r="E14233" s="19"/>
      <c r="I14233" s="100"/>
      <c r="M14233" s="100"/>
      <c r="Q14233" s="99"/>
      <c r="R14233" s="340"/>
      <c r="S14233" s="119"/>
      <c r="T14233" s="123"/>
      <c r="U14233" s="119"/>
      <c r="V14233" s="99"/>
      <c r="W14233" s="127"/>
      <c r="X14233" s="99"/>
      <c r="Y14233" s="127"/>
    </row>
    <row r="14234" spans="3:25" ht="19" hidden="1">
      <c r="C14234" s="933"/>
      <c r="D14234" s="933"/>
      <c r="E14234" s="19"/>
      <c r="I14234" s="100"/>
      <c r="M14234" s="100"/>
      <c r="Q14234" s="99"/>
      <c r="R14234" s="340"/>
      <c r="S14234" s="119"/>
      <c r="T14234" s="123"/>
      <c r="U14234" s="119"/>
      <c r="V14234" s="99"/>
      <c r="W14234" s="127"/>
      <c r="X14234" s="99"/>
      <c r="Y14234" s="127"/>
    </row>
    <row r="14235" spans="3:25" ht="19" hidden="1">
      <c r="C14235" s="933"/>
      <c r="D14235" s="933"/>
      <c r="E14235" s="19"/>
      <c r="I14235" s="100"/>
      <c r="M14235" s="100"/>
      <c r="Q14235" s="99"/>
      <c r="R14235" s="340"/>
      <c r="S14235" s="119"/>
      <c r="T14235" s="123"/>
      <c r="U14235" s="119"/>
      <c r="V14235" s="99"/>
      <c r="W14235" s="127"/>
      <c r="X14235" s="99"/>
      <c r="Y14235" s="127"/>
    </row>
    <row r="14236" spans="3:25" ht="19" hidden="1">
      <c r="C14236" s="933"/>
      <c r="D14236" s="933"/>
      <c r="E14236" s="19"/>
      <c r="I14236" s="100"/>
      <c r="M14236" s="100"/>
      <c r="Q14236" s="99"/>
      <c r="R14236" s="340"/>
      <c r="S14236" s="119"/>
      <c r="T14236" s="123"/>
      <c r="U14236" s="119"/>
      <c r="V14236" s="99"/>
      <c r="W14236" s="127"/>
      <c r="X14236" s="99"/>
      <c r="Y14236" s="127"/>
    </row>
    <row r="14237" spans="3:25" ht="19" hidden="1">
      <c r="C14237" s="933"/>
      <c r="D14237" s="933"/>
      <c r="E14237" s="19"/>
      <c r="I14237" s="100"/>
      <c r="M14237" s="100"/>
      <c r="Q14237" s="99"/>
      <c r="R14237" s="340"/>
      <c r="S14237" s="119"/>
      <c r="T14237" s="123"/>
      <c r="U14237" s="119"/>
      <c r="V14237" s="99"/>
      <c r="W14237" s="127"/>
      <c r="X14237" s="99"/>
      <c r="Y14237" s="127"/>
    </row>
    <row r="14238" spans="3:25" ht="19" hidden="1">
      <c r="C14238" s="933"/>
      <c r="D14238" s="933"/>
      <c r="E14238" s="19"/>
      <c r="I14238" s="100"/>
      <c r="M14238" s="100"/>
      <c r="Q14238" s="99"/>
      <c r="R14238" s="340"/>
      <c r="S14238" s="119"/>
      <c r="T14238" s="123"/>
      <c r="U14238" s="119"/>
      <c r="V14238" s="99"/>
      <c r="W14238" s="127"/>
      <c r="X14238" s="99"/>
      <c r="Y14238" s="127"/>
    </row>
    <row r="14239" spans="3:25" ht="19" hidden="1">
      <c r="C14239" s="933"/>
      <c r="D14239" s="933"/>
      <c r="E14239" s="19"/>
      <c r="I14239" s="100"/>
      <c r="M14239" s="100"/>
      <c r="Q14239" s="99"/>
      <c r="R14239" s="340"/>
      <c r="S14239" s="119"/>
      <c r="T14239" s="123"/>
      <c r="U14239" s="119"/>
      <c r="V14239" s="99"/>
      <c r="W14239" s="127"/>
      <c r="X14239" s="99"/>
      <c r="Y14239" s="127"/>
    </row>
    <row r="14240" spans="3:25" ht="19" hidden="1">
      <c r="C14240" s="933"/>
      <c r="D14240" s="933"/>
      <c r="E14240" s="19"/>
      <c r="I14240" s="100"/>
      <c r="M14240" s="100"/>
      <c r="Q14240" s="99"/>
      <c r="R14240" s="340"/>
      <c r="S14240" s="119"/>
      <c r="T14240" s="123"/>
      <c r="U14240" s="119"/>
      <c r="V14240" s="99"/>
      <c r="W14240" s="127"/>
      <c r="X14240" s="99"/>
      <c r="Y14240" s="127"/>
    </row>
    <row r="14241" spans="3:25" ht="19" hidden="1">
      <c r="C14241" s="933"/>
      <c r="D14241" s="933"/>
      <c r="E14241" s="19"/>
      <c r="I14241" s="100"/>
      <c r="M14241" s="100"/>
      <c r="Q14241" s="99"/>
      <c r="R14241" s="340"/>
      <c r="S14241" s="119"/>
      <c r="T14241" s="123"/>
      <c r="U14241" s="119"/>
      <c r="V14241" s="99"/>
      <c r="W14241" s="127"/>
      <c r="X14241" s="99"/>
      <c r="Y14241" s="127"/>
    </row>
    <row r="14242" spans="3:25" ht="19" hidden="1">
      <c r="C14242" s="933"/>
      <c r="D14242" s="933"/>
      <c r="E14242" s="19"/>
      <c r="I14242" s="100"/>
      <c r="M14242" s="100"/>
      <c r="Q14242" s="99"/>
      <c r="R14242" s="340"/>
      <c r="S14242" s="119"/>
      <c r="T14242" s="123"/>
      <c r="U14242" s="119"/>
      <c r="V14242" s="99"/>
      <c r="W14242" s="127"/>
      <c r="X14242" s="99"/>
      <c r="Y14242" s="127"/>
    </row>
    <row r="14243" spans="3:25" ht="19" hidden="1">
      <c r="C14243" s="933"/>
      <c r="D14243" s="933"/>
      <c r="E14243" s="19"/>
      <c r="I14243" s="100"/>
      <c r="M14243" s="100"/>
      <c r="Q14243" s="99"/>
      <c r="R14243" s="340"/>
      <c r="S14243" s="119"/>
      <c r="T14243" s="123"/>
      <c r="U14243" s="119"/>
      <c r="V14243" s="99"/>
      <c r="W14243" s="127"/>
      <c r="X14243" s="99"/>
      <c r="Y14243" s="127"/>
    </row>
    <row r="14244" spans="3:25" ht="19" hidden="1">
      <c r="C14244" s="933"/>
      <c r="D14244" s="933"/>
      <c r="E14244" s="19"/>
      <c r="I14244" s="100"/>
      <c r="M14244" s="100"/>
      <c r="Q14244" s="99"/>
      <c r="R14244" s="340"/>
      <c r="S14244" s="119"/>
      <c r="T14244" s="123"/>
      <c r="U14244" s="119"/>
      <c r="V14244" s="99"/>
      <c r="W14244" s="127"/>
      <c r="X14244" s="99"/>
      <c r="Y14244" s="127"/>
    </row>
    <row r="14245" spans="3:25" ht="19" hidden="1">
      <c r="C14245" s="933"/>
      <c r="D14245" s="933"/>
      <c r="E14245" s="19"/>
      <c r="I14245" s="100"/>
      <c r="M14245" s="100"/>
      <c r="Q14245" s="99"/>
      <c r="R14245" s="340"/>
      <c r="S14245" s="119"/>
      <c r="T14245" s="123"/>
      <c r="U14245" s="119"/>
      <c r="V14245" s="99"/>
      <c r="W14245" s="127"/>
      <c r="X14245" s="99"/>
      <c r="Y14245" s="127"/>
    </row>
    <row r="14246" spans="3:25" ht="19" hidden="1">
      <c r="C14246" s="933"/>
      <c r="D14246" s="933"/>
      <c r="E14246" s="19"/>
      <c r="I14246" s="100"/>
      <c r="M14246" s="100"/>
      <c r="Q14246" s="99"/>
      <c r="R14246" s="340"/>
      <c r="S14246" s="119"/>
      <c r="T14246" s="123"/>
      <c r="U14246" s="119"/>
      <c r="V14246" s="99"/>
      <c r="W14246" s="127"/>
      <c r="X14246" s="99"/>
      <c r="Y14246" s="127"/>
    </row>
    <row r="14247" spans="3:25" ht="19" hidden="1">
      <c r="C14247" s="933"/>
      <c r="D14247" s="933"/>
      <c r="E14247" s="19"/>
      <c r="I14247" s="100"/>
      <c r="M14247" s="100"/>
      <c r="Q14247" s="99"/>
      <c r="R14247" s="340"/>
      <c r="S14247" s="119"/>
      <c r="T14247" s="123"/>
      <c r="U14247" s="119"/>
      <c r="V14247" s="99"/>
      <c r="W14247" s="127"/>
      <c r="X14247" s="99"/>
      <c r="Y14247" s="127"/>
    </row>
    <row r="14248" spans="3:25" ht="19" hidden="1">
      <c r="C14248" s="933"/>
      <c r="D14248" s="933"/>
      <c r="E14248" s="19"/>
      <c r="I14248" s="100"/>
      <c r="M14248" s="100"/>
      <c r="Q14248" s="99"/>
      <c r="R14248" s="340"/>
      <c r="S14248" s="119"/>
      <c r="T14248" s="123"/>
      <c r="U14248" s="119"/>
      <c r="V14248" s="99"/>
      <c r="W14248" s="127"/>
      <c r="X14248" s="99"/>
      <c r="Y14248" s="127"/>
    </row>
    <row r="14249" spans="3:25" ht="19" hidden="1">
      <c r="C14249" s="933"/>
      <c r="D14249" s="933"/>
      <c r="E14249" s="19"/>
      <c r="I14249" s="100"/>
      <c r="M14249" s="100"/>
      <c r="Q14249" s="99"/>
      <c r="R14249" s="340"/>
      <c r="S14249" s="119"/>
      <c r="T14249" s="123"/>
      <c r="U14249" s="119"/>
      <c r="V14249" s="99"/>
      <c r="W14249" s="127"/>
      <c r="X14249" s="99"/>
      <c r="Y14249" s="127"/>
    </row>
    <row r="14250" spans="3:25" ht="19" hidden="1">
      <c r="C14250" s="933"/>
      <c r="D14250" s="933"/>
      <c r="E14250" s="19"/>
      <c r="I14250" s="100"/>
      <c r="M14250" s="100"/>
      <c r="Q14250" s="99"/>
      <c r="R14250" s="340"/>
      <c r="S14250" s="119"/>
      <c r="T14250" s="123"/>
      <c r="U14250" s="119"/>
      <c r="V14250" s="99"/>
      <c r="W14250" s="127"/>
      <c r="X14250" s="99"/>
      <c r="Y14250" s="127"/>
    </row>
    <row r="14251" spans="3:25" ht="19" hidden="1">
      <c r="C14251" s="933"/>
      <c r="D14251" s="933"/>
      <c r="E14251" s="19"/>
      <c r="I14251" s="100"/>
      <c r="M14251" s="100"/>
      <c r="Q14251" s="99"/>
      <c r="R14251" s="340"/>
      <c r="S14251" s="119"/>
      <c r="T14251" s="123"/>
      <c r="U14251" s="119"/>
      <c r="V14251" s="99"/>
      <c r="W14251" s="127"/>
      <c r="X14251" s="99"/>
      <c r="Y14251" s="127"/>
    </row>
    <row r="14252" spans="3:25" ht="19" hidden="1">
      <c r="C14252" s="933"/>
      <c r="D14252" s="933"/>
      <c r="E14252" s="19"/>
      <c r="I14252" s="100"/>
      <c r="M14252" s="100"/>
      <c r="Q14252" s="99"/>
      <c r="R14252" s="340"/>
      <c r="S14252" s="119"/>
      <c r="T14252" s="123"/>
      <c r="U14252" s="119"/>
      <c r="V14252" s="99"/>
      <c r="W14252" s="127"/>
      <c r="X14252" s="99"/>
      <c r="Y14252" s="127"/>
    </row>
    <row r="14253" spans="3:25" ht="19" hidden="1">
      <c r="C14253" s="933"/>
      <c r="D14253" s="933"/>
      <c r="E14253" s="19"/>
      <c r="I14253" s="100"/>
      <c r="M14253" s="100"/>
      <c r="Q14253" s="99"/>
      <c r="R14253" s="340"/>
      <c r="S14253" s="119"/>
      <c r="T14253" s="123"/>
      <c r="U14253" s="119"/>
      <c r="V14253" s="99"/>
      <c r="W14253" s="127"/>
      <c r="X14253" s="99"/>
      <c r="Y14253" s="127"/>
    </row>
    <row r="14254" spans="3:25" ht="19" hidden="1">
      <c r="C14254" s="933"/>
      <c r="D14254" s="933"/>
      <c r="E14254" s="19"/>
      <c r="I14254" s="100"/>
      <c r="M14254" s="100"/>
      <c r="Q14254" s="99"/>
      <c r="R14254" s="340"/>
      <c r="S14254" s="119"/>
      <c r="T14254" s="123"/>
      <c r="U14254" s="119"/>
      <c r="V14254" s="99"/>
      <c r="W14254" s="127"/>
      <c r="X14254" s="99"/>
      <c r="Y14254" s="127"/>
    </row>
    <row r="14255" spans="3:25" ht="19" hidden="1">
      <c r="C14255" s="933"/>
      <c r="D14255" s="933"/>
      <c r="E14255" s="19"/>
      <c r="I14255" s="100"/>
      <c r="M14255" s="100"/>
      <c r="Q14255" s="99"/>
      <c r="R14255" s="340"/>
      <c r="S14255" s="119"/>
      <c r="T14255" s="123"/>
      <c r="U14255" s="119"/>
      <c r="V14255" s="99"/>
      <c r="W14255" s="127"/>
      <c r="X14255" s="99"/>
      <c r="Y14255" s="127"/>
    </row>
    <row r="14256" spans="3:25" ht="19" hidden="1">
      <c r="C14256" s="933"/>
      <c r="D14256" s="933"/>
      <c r="E14256" s="19"/>
      <c r="I14256" s="100"/>
      <c r="M14256" s="100"/>
      <c r="Q14256" s="99"/>
      <c r="R14256" s="340"/>
      <c r="S14256" s="119"/>
      <c r="T14256" s="123"/>
      <c r="U14256" s="119"/>
      <c r="V14256" s="99"/>
      <c r="W14256" s="127"/>
      <c r="X14256" s="99"/>
      <c r="Y14256" s="127"/>
    </row>
    <row r="14257" spans="3:25" ht="19" hidden="1">
      <c r="C14257" s="933"/>
      <c r="D14257" s="933"/>
      <c r="E14257" s="19"/>
      <c r="I14257" s="100"/>
      <c r="M14257" s="100"/>
      <c r="Q14257" s="99"/>
      <c r="R14257" s="340"/>
      <c r="S14257" s="119"/>
      <c r="T14257" s="123"/>
      <c r="U14257" s="119"/>
      <c r="V14257" s="99"/>
      <c r="W14257" s="127"/>
      <c r="X14257" s="99"/>
      <c r="Y14257" s="127"/>
    </row>
    <row r="14258" spans="3:25" ht="19" hidden="1">
      <c r="C14258" s="933"/>
      <c r="D14258" s="933"/>
      <c r="E14258" s="19"/>
      <c r="I14258" s="100"/>
      <c r="M14258" s="100"/>
      <c r="Q14258" s="99"/>
      <c r="R14258" s="340"/>
      <c r="S14258" s="119"/>
      <c r="T14258" s="123"/>
      <c r="U14258" s="119"/>
      <c r="V14258" s="99"/>
      <c r="W14258" s="127"/>
      <c r="X14258" s="99"/>
      <c r="Y14258" s="127"/>
    </row>
    <row r="14259" spans="3:25" ht="19" hidden="1">
      <c r="C14259" s="933"/>
      <c r="D14259" s="933"/>
      <c r="E14259" s="19"/>
      <c r="I14259" s="100"/>
      <c r="M14259" s="100"/>
      <c r="Q14259" s="99"/>
      <c r="R14259" s="340"/>
      <c r="S14259" s="119"/>
      <c r="T14259" s="123"/>
      <c r="U14259" s="119"/>
      <c r="V14259" s="99"/>
      <c r="W14259" s="127"/>
      <c r="X14259" s="99"/>
      <c r="Y14259" s="127"/>
    </row>
    <row r="14260" spans="3:25" ht="19" hidden="1">
      <c r="C14260" s="933"/>
      <c r="D14260" s="933"/>
      <c r="E14260" s="19"/>
      <c r="I14260" s="100"/>
      <c r="M14260" s="100"/>
      <c r="Q14260" s="99"/>
      <c r="R14260" s="340"/>
      <c r="S14260" s="119"/>
      <c r="T14260" s="123"/>
      <c r="U14260" s="119"/>
      <c r="V14260" s="99"/>
      <c r="W14260" s="127"/>
      <c r="X14260" s="99"/>
      <c r="Y14260" s="127"/>
    </row>
    <row r="14261" spans="3:25" ht="19" hidden="1">
      <c r="C14261" s="933"/>
      <c r="D14261" s="933"/>
      <c r="E14261" s="19"/>
      <c r="I14261" s="100"/>
      <c r="M14261" s="100"/>
      <c r="Q14261" s="99"/>
      <c r="R14261" s="340"/>
      <c r="S14261" s="119"/>
      <c r="T14261" s="123"/>
      <c r="U14261" s="119"/>
      <c r="V14261" s="99"/>
      <c r="W14261" s="127"/>
      <c r="X14261" s="99"/>
      <c r="Y14261" s="127"/>
    </row>
    <row r="14262" spans="3:25" ht="19" hidden="1">
      <c r="C14262" s="933"/>
      <c r="D14262" s="933"/>
      <c r="E14262" s="19"/>
      <c r="I14262" s="100"/>
      <c r="M14262" s="100"/>
      <c r="Q14262" s="99"/>
      <c r="R14262" s="340"/>
      <c r="S14262" s="119"/>
      <c r="T14262" s="123"/>
      <c r="U14262" s="119"/>
      <c r="V14262" s="99"/>
      <c r="W14262" s="127"/>
      <c r="X14262" s="99"/>
      <c r="Y14262" s="127"/>
    </row>
    <row r="14263" spans="3:25" ht="19" hidden="1">
      <c r="C14263" s="933"/>
      <c r="D14263" s="933"/>
      <c r="E14263" s="19"/>
      <c r="I14263" s="100"/>
      <c r="M14263" s="100"/>
      <c r="Q14263" s="99"/>
      <c r="R14263" s="340"/>
      <c r="S14263" s="119"/>
      <c r="T14263" s="123"/>
      <c r="U14263" s="119"/>
      <c r="V14263" s="99"/>
      <c r="W14263" s="127"/>
      <c r="X14263" s="99"/>
      <c r="Y14263" s="127"/>
    </row>
    <row r="14264" spans="3:25" ht="19" hidden="1">
      <c r="C14264" s="933"/>
      <c r="D14264" s="933"/>
      <c r="E14264" s="19"/>
      <c r="I14264" s="100"/>
      <c r="M14264" s="100"/>
      <c r="Q14264" s="99"/>
      <c r="R14264" s="340"/>
      <c r="S14264" s="119"/>
      <c r="T14264" s="123"/>
      <c r="U14264" s="119"/>
      <c r="V14264" s="99"/>
      <c r="W14264" s="127"/>
      <c r="X14264" s="99"/>
      <c r="Y14264" s="127"/>
    </row>
    <row r="14265" spans="3:25" ht="19" hidden="1">
      <c r="C14265" s="933"/>
      <c r="D14265" s="933"/>
      <c r="E14265" s="19"/>
      <c r="I14265" s="100"/>
      <c r="M14265" s="100"/>
      <c r="Q14265" s="99"/>
      <c r="R14265" s="340"/>
      <c r="S14265" s="119"/>
      <c r="T14265" s="123"/>
      <c r="U14265" s="119"/>
      <c r="V14265" s="99"/>
      <c r="W14265" s="127"/>
      <c r="X14265" s="99"/>
      <c r="Y14265" s="127"/>
    </row>
    <row r="14266" spans="3:25" ht="19" hidden="1">
      <c r="C14266" s="933"/>
      <c r="D14266" s="933"/>
      <c r="E14266" s="19"/>
      <c r="I14266" s="100"/>
      <c r="M14266" s="100"/>
      <c r="Q14266" s="99"/>
      <c r="R14266" s="340"/>
      <c r="S14266" s="119"/>
      <c r="T14266" s="123"/>
      <c r="U14266" s="119"/>
      <c r="V14266" s="99"/>
      <c r="W14266" s="127"/>
      <c r="X14266" s="99"/>
      <c r="Y14266" s="127"/>
    </row>
    <row r="14267" spans="3:25" ht="19" hidden="1">
      <c r="C14267" s="933"/>
      <c r="D14267" s="933"/>
      <c r="E14267" s="19"/>
      <c r="I14267" s="100"/>
      <c r="M14267" s="100"/>
      <c r="Q14267" s="99"/>
      <c r="R14267" s="340"/>
      <c r="S14267" s="119"/>
      <c r="T14267" s="123"/>
      <c r="U14267" s="119"/>
      <c r="V14267" s="99"/>
      <c r="W14267" s="127"/>
      <c r="X14267" s="99"/>
      <c r="Y14267" s="127"/>
    </row>
    <row r="14268" spans="3:25" ht="19" hidden="1">
      <c r="C14268" s="933"/>
      <c r="D14268" s="933"/>
      <c r="E14268" s="19"/>
      <c r="I14268" s="100"/>
      <c r="M14268" s="100"/>
      <c r="Q14268" s="99"/>
      <c r="R14268" s="340"/>
      <c r="S14268" s="119"/>
      <c r="T14268" s="123"/>
      <c r="U14268" s="119"/>
      <c r="V14268" s="99"/>
      <c r="W14268" s="127"/>
      <c r="X14268" s="99"/>
      <c r="Y14268" s="127"/>
    </row>
    <row r="14269" spans="3:25" ht="19" hidden="1">
      <c r="C14269" s="933"/>
      <c r="D14269" s="933"/>
      <c r="E14269" s="19"/>
      <c r="I14269" s="100"/>
      <c r="M14269" s="100"/>
      <c r="Q14269" s="99"/>
      <c r="R14269" s="340"/>
      <c r="S14269" s="119"/>
      <c r="T14269" s="123"/>
      <c r="U14269" s="119"/>
      <c r="V14269" s="99"/>
      <c r="W14269" s="127"/>
      <c r="X14269" s="99"/>
      <c r="Y14269" s="127"/>
    </row>
    <row r="14270" spans="3:25" ht="19" hidden="1">
      <c r="C14270" s="933"/>
      <c r="D14270" s="933"/>
      <c r="E14270" s="19"/>
      <c r="I14270" s="100"/>
      <c r="M14270" s="100"/>
      <c r="Q14270" s="99"/>
      <c r="R14270" s="340"/>
      <c r="S14270" s="119"/>
      <c r="T14270" s="123"/>
      <c r="U14270" s="119"/>
      <c r="V14270" s="99"/>
      <c r="W14270" s="127"/>
      <c r="X14270" s="99"/>
      <c r="Y14270" s="127"/>
    </row>
    <row r="14271" spans="3:25" ht="19" hidden="1">
      <c r="C14271" s="933"/>
      <c r="D14271" s="933"/>
      <c r="E14271" s="19"/>
      <c r="I14271" s="100"/>
      <c r="M14271" s="100"/>
      <c r="Q14271" s="99"/>
      <c r="R14271" s="340"/>
      <c r="S14271" s="119"/>
      <c r="T14271" s="123"/>
      <c r="U14271" s="119"/>
      <c r="V14271" s="99"/>
      <c r="W14271" s="127"/>
      <c r="X14271" s="99"/>
      <c r="Y14271" s="127"/>
    </row>
    <row r="14272" spans="3:25" ht="19" hidden="1">
      <c r="C14272" s="933"/>
      <c r="D14272" s="933"/>
      <c r="E14272" s="19"/>
      <c r="I14272" s="100"/>
      <c r="M14272" s="100"/>
      <c r="Q14272" s="99"/>
      <c r="R14272" s="340"/>
      <c r="S14272" s="119"/>
      <c r="T14272" s="123"/>
      <c r="U14272" s="119"/>
      <c r="V14272" s="99"/>
      <c r="W14272" s="127"/>
      <c r="X14272" s="99"/>
      <c r="Y14272" s="127"/>
    </row>
    <row r="14273" spans="3:25" ht="19" hidden="1">
      <c r="C14273" s="933"/>
      <c r="D14273" s="933"/>
      <c r="E14273" s="19"/>
      <c r="I14273" s="100"/>
      <c r="M14273" s="100"/>
      <c r="Q14273" s="99"/>
      <c r="R14273" s="340"/>
      <c r="S14273" s="119"/>
      <c r="T14273" s="123"/>
      <c r="U14273" s="119"/>
      <c r="V14273" s="99"/>
      <c r="W14273" s="127"/>
      <c r="X14273" s="99"/>
      <c r="Y14273" s="127"/>
    </row>
    <row r="14274" spans="3:25" ht="19" hidden="1">
      <c r="C14274" s="933"/>
      <c r="D14274" s="933"/>
      <c r="E14274" s="19"/>
      <c r="I14274" s="100"/>
      <c r="M14274" s="100"/>
      <c r="Q14274" s="99"/>
      <c r="R14274" s="340"/>
      <c r="S14274" s="119"/>
      <c r="T14274" s="123"/>
      <c r="U14274" s="119"/>
      <c r="V14274" s="99"/>
      <c r="W14274" s="127"/>
      <c r="X14274" s="99"/>
      <c r="Y14274" s="127"/>
    </row>
    <row r="14275" spans="3:25" ht="19" hidden="1">
      <c r="C14275" s="933"/>
      <c r="D14275" s="933"/>
      <c r="E14275" s="19"/>
      <c r="I14275" s="100"/>
      <c r="M14275" s="100"/>
      <c r="Q14275" s="99"/>
      <c r="R14275" s="340"/>
      <c r="S14275" s="119"/>
      <c r="T14275" s="123"/>
      <c r="U14275" s="119"/>
      <c r="V14275" s="99"/>
      <c r="W14275" s="127"/>
      <c r="X14275" s="99"/>
      <c r="Y14275" s="127"/>
    </row>
    <row r="14276" spans="3:25" ht="19" hidden="1">
      <c r="C14276" s="933"/>
      <c r="D14276" s="933"/>
      <c r="E14276" s="19"/>
      <c r="I14276" s="100"/>
      <c r="M14276" s="100"/>
      <c r="Q14276" s="99"/>
      <c r="R14276" s="340"/>
      <c r="S14276" s="119"/>
      <c r="T14276" s="123"/>
      <c r="U14276" s="119"/>
      <c r="V14276" s="99"/>
      <c r="W14276" s="127"/>
      <c r="X14276" s="99"/>
      <c r="Y14276" s="127"/>
    </row>
    <row r="14277" spans="3:25" ht="19" hidden="1">
      <c r="C14277" s="933"/>
      <c r="D14277" s="933"/>
      <c r="E14277" s="19"/>
      <c r="I14277" s="100"/>
      <c r="M14277" s="100"/>
      <c r="Q14277" s="99"/>
      <c r="R14277" s="340"/>
      <c r="S14277" s="119"/>
      <c r="T14277" s="123"/>
      <c r="U14277" s="119"/>
      <c r="V14277" s="99"/>
      <c r="W14277" s="127"/>
      <c r="X14277" s="99"/>
      <c r="Y14277" s="127"/>
    </row>
    <row r="14278" spans="3:25" ht="19" hidden="1">
      <c r="C14278" s="933"/>
      <c r="D14278" s="933"/>
      <c r="E14278" s="19"/>
      <c r="I14278" s="100"/>
      <c r="M14278" s="100"/>
      <c r="Q14278" s="99"/>
      <c r="R14278" s="340"/>
      <c r="S14278" s="119"/>
      <c r="T14278" s="123"/>
      <c r="U14278" s="119"/>
      <c r="V14278" s="99"/>
      <c r="W14278" s="127"/>
      <c r="X14278" s="99"/>
      <c r="Y14278" s="127"/>
    </row>
    <row r="14279" spans="3:25" ht="19" hidden="1">
      <c r="C14279" s="933"/>
      <c r="D14279" s="933"/>
      <c r="E14279" s="19"/>
      <c r="I14279" s="100"/>
      <c r="M14279" s="100"/>
      <c r="Q14279" s="99"/>
      <c r="R14279" s="340"/>
      <c r="S14279" s="119"/>
      <c r="T14279" s="123"/>
      <c r="U14279" s="119"/>
      <c r="V14279" s="99"/>
      <c r="W14279" s="127"/>
      <c r="X14279" s="99"/>
      <c r="Y14279" s="127"/>
    </row>
    <row r="14280" spans="3:25" ht="19" hidden="1">
      <c r="C14280" s="933"/>
      <c r="D14280" s="933"/>
      <c r="E14280" s="19"/>
      <c r="I14280" s="100"/>
      <c r="M14280" s="100"/>
      <c r="Q14280" s="99"/>
      <c r="R14280" s="340"/>
      <c r="S14280" s="119"/>
      <c r="T14280" s="123"/>
      <c r="U14280" s="119"/>
      <c r="V14280" s="99"/>
      <c r="W14280" s="127"/>
      <c r="X14280" s="99"/>
      <c r="Y14280" s="127"/>
    </row>
    <row r="14281" spans="3:25" ht="19" hidden="1">
      <c r="C14281" s="933"/>
      <c r="D14281" s="933"/>
      <c r="E14281" s="19"/>
      <c r="I14281" s="100"/>
      <c r="M14281" s="100"/>
      <c r="Q14281" s="99"/>
      <c r="R14281" s="340"/>
      <c r="S14281" s="119"/>
      <c r="T14281" s="123"/>
      <c r="U14281" s="119"/>
      <c r="V14281" s="99"/>
      <c r="W14281" s="127"/>
      <c r="X14281" s="99"/>
      <c r="Y14281" s="127"/>
    </row>
    <row r="14282" spans="3:25" ht="19" hidden="1">
      <c r="C14282" s="933"/>
      <c r="D14282" s="933"/>
      <c r="E14282" s="19"/>
      <c r="I14282" s="100"/>
      <c r="M14282" s="100"/>
      <c r="Q14282" s="99"/>
      <c r="R14282" s="340"/>
      <c r="S14282" s="119"/>
      <c r="T14282" s="123"/>
      <c r="U14282" s="119"/>
      <c r="V14282" s="99"/>
      <c r="W14282" s="127"/>
      <c r="X14282" s="99"/>
      <c r="Y14282" s="127"/>
    </row>
    <row r="14283" spans="3:25" ht="19" hidden="1">
      <c r="C14283" s="933"/>
      <c r="D14283" s="933"/>
      <c r="E14283" s="19"/>
      <c r="I14283" s="100"/>
      <c r="M14283" s="100"/>
      <c r="Q14283" s="99"/>
      <c r="R14283" s="340"/>
      <c r="S14283" s="119"/>
      <c r="T14283" s="123"/>
      <c r="U14283" s="119"/>
      <c r="V14283" s="99"/>
      <c r="W14283" s="127"/>
      <c r="X14283" s="99"/>
      <c r="Y14283" s="127"/>
    </row>
    <row r="14284" spans="3:25" ht="19" hidden="1">
      <c r="C14284" s="933"/>
      <c r="D14284" s="933"/>
      <c r="E14284" s="19"/>
      <c r="I14284" s="100"/>
      <c r="M14284" s="100"/>
      <c r="Q14284" s="99"/>
      <c r="R14284" s="340"/>
      <c r="S14284" s="119"/>
      <c r="T14284" s="123"/>
      <c r="U14284" s="119"/>
      <c r="V14284" s="99"/>
      <c r="W14284" s="127"/>
      <c r="X14284" s="99"/>
      <c r="Y14284" s="127"/>
    </row>
    <row r="14285" spans="3:25" ht="19" hidden="1">
      <c r="C14285" s="933"/>
      <c r="D14285" s="933"/>
      <c r="E14285" s="19"/>
      <c r="I14285" s="100"/>
      <c r="M14285" s="100"/>
      <c r="Q14285" s="99"/>
      <c r="R14285" s="340"/>
      <c r="S14285" s="119"/>
      <c r="T14285" s="123"/>
      <c r="U14285" s="119"/>
      <c r="V14285" s="99"/>
      <c r="W14285" s="127"/>
      <c r="X14285" s="99"/>
      <c r="Y14285" s="127"/>
    </row>
    <row r="14286" spans="3:25" ht="19" hidden="1">
      <c r="C14286" s="933"/>
      <c r="D14286" s="933"/>
      <c r="E14286" s="19"/>
      <c r="I14286" s="100"/>
      <c r="M14286" s="100"/>
      <c r="Q14286" s="99"/>
      <c r="R14286" s="340"/>
      <c r="S14286" s="119"/>
      <c r="T14286" s="123"/>
      <c r="U14286" s="119"/>
      <c r="V14286" s="99"/>
      <c r="W14286" s="127"/>
      <c r="X14286" s="99"/>
      <c r="Y14286" s="127"/>
    </row>
    <row r="14287" spans="3:25" ht="19" hidden="1">
      <c r="C14287" s="933"/>
      <c r="D14287" s="933"/>
      <c r="E14287" s="19"/>
      <c r="I14287" s="100"/>
      <c r="M14287" s="100"/>
      <c r="Q14287" s="99"/>
      <c r="R14287" s="340"/>
      <c r="S14287" s="119"/>
      <c r="T14287" s="123"/>
      <c r="U14287" s="119"/>
      <c r="V14287" s="99"/>
      <c r="W14287" s="127"/>
      <c r="X14287" s="99"/>
      <c r="Y14287" s="127"/>
    </row>
    <row r="14288" spans="3:25" ht="19" hidden="1">
      <c r="C14288" s="933"/>
      <c r="D14288" s="933"/>
      <c r="E14288" s="19"/>
      <c r="I14288" s="100"/>
      <c r="M14288" s="100"/>
      <c r="Q14288" s="99"/>
      <c r="R14288" s="340"/>
      <c r="S14288" s="119"/>
      <c r="T14288" s="123"/>
      <c r="U14288" s="119"/>
      <c r="V14288" s="99"/>
      <c r="W14288" s="127"/>
      <c r="X14288" s="99"/>
      <c r="Y14288" s="127"/>
    </row>
    <row r="14289" spans="3:25" ht="19" hidden="1">
      <c r="C14289" s="933"/>
      <c r="D14289" s="933"/>
      <c r="E14289" s="19"/>
      <c r="I14289" s="100"/>
      <c r="M14289" s="100"/>
      <c r="Q14289" s="99"/>
      <c r="R14289" s="340"/>
      <c r="S14289" s="119"/>
      <c r="T14289" s="123"/>
      <c r="U14289" s="119"/>
      <c r="V14289" s="99"/>
      <c r="W14289" s="127"/>
      <c r="X14289" s="99"/>
      <c r="Y14289" s="127"/>
    </row>
    <row r="14290" spans="3:25" ht="19" hidden="1">
      <c r="C14290" s="933"/>
      <c r="D14290" s="933"/>
      <c r="E14290" s="19"/>
      <c r="I14290" s="100"/>
      <c r="M14290" s="100"/>
      <c r="Q14290" s="99"/>
      <c r="R14290" s="340"/>
      <c r="S14290" s="119"/>
      <c r="T14290" s="123"/>
      <c r="U14290" s="119"/>
      <c r="V14290" s="99"/>
      <c r="W14290" s="127"/>
      <c r="X14290" s="99"/>
      <c r="Y14290" s="127"/>
    </row>
    <row r="14291" spans="3:25" ht="19" hidden="1">
      <c r="C14291" s="933"/>
      <c r="D14291" s="933"/>
      <c r="E14291" s="19"/>
      <c r="I14291" s="100"/>
      <c r="M14291" s="100"/>
      <c r="Q14291" s="99"/>
      <c r="R14291" s="340"/>
      <c r="S14291" s="119"/>
      <c r="T14291" s="123"/>
      <c r="U14291" s="119"/>
      <c r="V14291" s="99"/>
      <c r="W14291" s="127"/>
      <c r="X14291" s="99"/>
      <c r="Y14291" s="127"/>
    </row>
    <row r="14292" spans="3:25" ht="19" hidden="1">
      <c r="C14292" s="933"/>
      <c r="D14292" s="933"/>
      <c r="E14292" s="19"/>
      <c r="I14292" s="100"/>
      <c r="M14292" s="100"/>
      <c r="Q14292" s="99"/>
      <c r="R14292" s="340"/>
      <c r="S14292" s="119"/>
      <c r="T14292" s="123"/>
      <c r="U14292" s="119"/>
      <c r="V14292" s="99"/>
      <c r="W14292" s="127"/>
      <c r="X14292" s="99"/>
      <c r="Y14292" s="127"/>
    </row>
    <row r="14293" spans="3:25" ht="19" hidden="1">
      <c r="C14293" s="933"/>
      <c r="D14293" s="933"/>
      <c r="E14293" s="19"/>
      <c r="I14293" s="100"/>
      <c r="M14293" s="100"/>
      <c r="Q14293" s="99"/>
      <c r="R14293" s="340"/>
      <c r="S14293" s="119"/>
      <c r="T14293" s="123"/>
      <c r="U14293" s="119"/>
      <c r="V14293" s="99"/>
      <c r="W14293" s="127"/>
      <c r="X14293" s="99"/>
      <c r="Y14293" s="127"/>
    </row>
    <row r="14294" spans="3:25" ht="19" hidden="1">
      <c r="C14294" s="933"/>
      <c r="D14294" s="933"/>
      <c r="E14294" s="19"/>
      <c r="I14294" s="100"/>
      <c r="M14294" s="100"/>
      <c r="Q14294" s="99"/>
      <c r="R14294" s="340"/>
      <c r="S14294" s="119"/>
      <c r="T14294" s="123"/>
      <c r="U14294" s="119"/>
      <c r="V14294" s="99"/>
      <c r="W14294" s="127"/>
      <c r="X14294" s="99"/>
      <c r="Y14294" s="127"/>
    </row>
    <row r="14295" spans="3:25" ht="19" hidden="1">
      <c r="C14295" s="933"/>
      <c r="D14295" s="933"/>
      <c r="E14295" s="19"/>
      <c r="I14295" s="100"/>
      <c r="M14295" s="100"/>
      <c r="Q14295" s="99"/>
      <c r="R14295" s="340"/>
      <c r="S14295" s="119"/>
      <c r="T14295" s="123"/>
      <c r="U14295" s="119"/>
      <c r="V14295" s="99"/>
      <c r="W14295" s="127"/>
      <c r="X14295" s="99"/>
      <c r="Y14295" s="127"/>
    </row>
    <row r="14296" spans="3:25" ht="19" hidden="1">
      <c r="C14296" s="933"/>
      <c r="D14296" s="933"/>
      <c r="E14296" s="19"/>
      <c r="I14296" s="100"/>
      <c r="M14296" s="100"/>
      <c r="Q14296" s="99"/>
      <c r="R14296" s="340"/>
      <c r="S14296" s="119"/>
      <c r="T14296" s="123"/>
      <c r="U14296" s="119"/>
      <c r="V14296" s="99"/>
      <c r="W14296" s="127"/>
      <c r="X14296" s="99"/>
      <c r="Y14296" s="127"/>
    </row>
    <row r="14297" spans="3:25" ht="19" hidden="1">
      <c r="C14297" s="933"/>
      <c r="D14297" s="933"/>
      <c r="E14297" s="19"/>
      <c r="I14297" s="100"/>
      <c r="M14297" s="100"/>
      <c r="Q14297" s="99"/>
      <c r="R14297" s="340"/>
      <c r="S14297" s="119"/>
      <c r="T14297" s="123"/>
      <c r="U14297" s="119"/>
      <c r="V14297" s="99"/>
      <c r="W14297" s="127"/>
      <c r="X14297" s="99"/>
      <c r="Y14297" s="127"/>
    </row>
    <row r="14298" spans="3:25" ht="19" hidden="1">
      <c r="C14298" s="933"/>
      <c r="D14298" s="933"/>
      <c r="E14298" s="19"/>
      <c r="I14298" s="100"/>
      <c r="M14298" s="100"/>
      <c r="Q14298" s="99"/>
      <c r="R14298" s="340"/>
      <c r="S14298" s="119"/>
      <c r="T14298" s="123"/>
      <c r="U14298" s="119"/>
      <c r="V14298" s="99"/>
      <c r="W14298" s="127"/>
      <c r="X14298" s="99"/>
      <c r="Y14298" s="127"/>
    </row>
    <row r="14299" spans="3:25" ht="19" hidden="1">
      <c r="C14299" s="933"/>
      <c r="D14299" s="933"/>
      <c r="E14299" s="19"/>
      <c r="I14299" s="100"/>
      <c r="M14299" s="100"/>
      <c r="Q14299" s="99"/>
      <c r="R14299" s="340"/>
      <c r="S14299" s="119"/>
      <c r="T14299" s="123"/>
      <c r="U14299" s="119"/>
      <c r="V14299" s="99"/>
      <c r="W14299" s="127"/>
      <c r="X14299" s="99"/>
      <c r="Y14299" s="127"/>
    </row>
    <row r="14300" spans="3:25" ht="19" hidden="1">
      <c r="C14300" s="933"/>
      <c r="D14300" s="933"/>
      <c r="E14300" s="19"/>
      <c r="I14300" s="100"/>
      <c r="M14300" s="100"/>
      <c r="Q14300" s="99"/>
      <c r="R14300" s="340"/>
      <c r="S14300" s="119"/>
      <c r="T14300" s="123"/>
      <c r="U14300" s="119"/>
      <c r="V14300" s="99"/>
      <c r="W14300" s="127"/>
      <c r="X14300" s="99"/>
      <c r="Y14300" s="127"/>
    </row>
    <row r="14301" spans="3:25" ht="19" hidden="1">
      <c r="C14301" s="933"/>
      <c r="D14301" s="933"/>
      <c r="E14301" s="19"/>
      <c r="I14301" s="100"/>
      <c r="M14301" s="100"/>
      <c r="Q14301" s="99"/>
      <c r="R14301" s="340"/>
      <c r="S14301" s="119"/>
      <c r="T14301" s="123"/>
      <c r="U14301" s="119"/>
      <c r="V14301" s="99"/>
      <c r="W14301" s="127"/>
      <c r="X14301" s="99"/>
      <c r="Y14301" s="127"/>
    </row>
    <row r="14302" spans="3:25" ht="19" hidden="1">
      <c r="C14302" s="933"/>
      <c r="D14302" s="933"/>
      <c r="E14302" s="19"/>
      <c r="I14302" s="100"/>
      <c r="M14302" s="100"/>
      <c r="Q14302" s="99"/>
      <c r="R14302" s="340"/>
      <c r="S14302" s="119"/>
      <c r="T14302" s="123"/>
      <c r="U14302" s="119"/>
      <c r="V14302" s="99"/>
      <c r="W14302" s="127"/>
      <c r="X14302" s="99"/>
      <c r="Y14302" s="127"/>
    </row>
    <row r="14303" spans="3:25" ht="19" hidden="1">
      <c r="C14303" s="933"/>
      <c r="D14303" s="933"/>
      <c r="E14303" s="19"/>
      <c r="I14303" s="100"/>
      <c r="M14303" s="100"/>
      <c r="Q14303" s="99"/>
      <c r="R14303" s="340"/>
      <c r="S14303" s="119"/>
      <c r="T14303" s="123"/>
      <c r="U14303" s="119"/>
      <c r="V14303" s="99"/>
      <c r="W14303" s="127"/>
      <c r="X14303" s="99"/>
      <c r="Y14303" s="127"/>
    </row>
    <row r="14304" spans="3:25" ht="19" hidden="1">
      <c r="C14304" s="933"/>
      <c r="D14304" s="933"/>
      <c r="E14304" s="19"/>
      <c r="I14304" s="100"/>
      <c r="M14304" s="100"/>
      <c r="Q14304" s="99"/>
      <c r="R14304" s="340"/>
      <c r="S14304" s="119"/>
      <c r="T14304" s="123"/>
      <c r="U14304" s="119"/>
      <c r="V14304" s="99"/>
      <c r="W14304" s="127"/>
      <c r="X14304" s="99"/>
      <c r="Y14304" s="127"/>
    </row>
    <row r="14305" spans="3:25" ht="19" hidden="1">
      <c r="C14305" s="933"/>
      <c r="D14305" s="933"/>
      <c r="E14305" s="19"/>
      <c r="I14305" s="100"/>
      <c r="M14305" s="100"/>
      <c r="Q14305" s="99"/>
      <c r="R14305" s="340"/>
      <c r="S14305" s="119"/>
      <c r="T14305" s="123"/>
      <c r="U14305" s="119"/>
      <c r="V14305" s="99"/>
      <c r="W14305" s="127"/>
      <c r="X14305" s="99"/>
      <c r="Y14305" s="127"/>
    </row>
    <row r="14306" spans="3:25" ht="19" hidden="1">
      <c r="C14306" s="933"/>
      <c r="D14306" s="933"/>
      <c r="E14306" s="19"/>
      <c r="I14306" s="100"/>
      <c r="M14306" s="100"/>
      <c r="Q14306" s="99"/>
      <c r="R14306" s="340"/>
      <c r="S14306" s="119"/>
      <c r="T14306" s="123"/>
      <c r="U14306" s="119"/>
      <c r="V14306" s="99"/>
      <c r="W14306" s="127"/>
      <c r="X14306" s="99"/>
      <c r="Y14306" s="127"/>
    </row>
    <row r="14307" spans="3:25" ht="19" hidden="1">
      <c r="C14307" s="933"/>
      <c r="D14307" s="933"/>
      <c r="E14307" s="19"/>
      <c r="I14307" s="100"/>
      <c r="M14307" s="100"/>
      <c r="Q14307" s="99"/>
      <c r="R14307" s="340"/>
      <c r="S14307" s="119"/>
      <c r="T14307" s="123"/>
      <c r="U14307" s="119"/>
      <c r="V14307" s="99"/>
      <c r="W14307" s="127"/>
      <c r="X14307" s="99"/>
      <c r="Y14307" s="127"/>
    </row>
    <row r="14308" spans="3:25" ht="19" hidden="1">
      <c r="C14308" s="933"/>
      <c r="D14308" s="933"/>
      <c r="E14308" s="19"/>
      <c r="I14308" s="100"/>
      <c r="M14308" s="100"/>
      <c r="Q14308" s="99"/>
      <c r="R14308" s="340"/>
      <c r="S14308" s="119"/>
      <c r="T14308" s="123"/>
      <c r="U14308" s="119"/>
      <c r="V14308" s="99"/>
      <c r="W14308" s="127"/>
      <c r="X14308" s="99"/>
      <c r="Y14308" s="127"/>
    </row>
    <row r="14309" spans="3:25" ht="19" hidden="1">
      <c r="C14309" s="933"/>
      <c r="D14309" s="933"/>
      <c r="E14309" s="19"/>
      <c r="I14309" s="100"/>
      <c r="M14309" s="100"/>
      <c r="Q14309" s="99"/>
      <c r="R14309" s="340"/>
      <c r="S14309" s="119"/>
      <c r="T14309" s="123"/>
      <c r="U14309" s="119"/>
      <c r="V14309" s="99"/>
      <c r="W14309" s="127"/>
      <c r="X14309" s="99"/>
      <c r="Y14309" s="127"/>
    </row>
    <row r="14310" spans="3:25" ht="19" hidden="1">
      <c r="C14310" s="933"/>
      <c r="D14310" s="933"/>
      <c r="E14310" s="19"/>
      <c r="I14310" s="100"/>
      <c r="M14310" s="100"/>
      <c r="Q14310" s="99"/>
      <c r="R14310" s="340"/>
      <c r="S14310" s="119"/>
      <c r="T14310" s="123"/>
      <c r="U14310" s="119"/>
      <c r="V14310" s="99"/>
      <c r="W14310" s="127"/>
      <c r="X14310" s="99"/>
      <c r="Y14310" s="127"/>
    </row>
    <row r="14311" spans="3:25" ht="19" hidden="1">
      <c r="C14311" s="933"/>
      <c r="D14311" s="933"/>
      <c r="E14311" s="19"/>
      <c r="I14311" s="100"/>
      <c r="M14311" s="100"/>
      <c r="Q14311" s="99"/>
      <c r="R14311" s="340"/>
      <c r="S14311" s="119"/>
      <c r="T14311" s="123"/>
      <c r="U14311" s="119"/>
      <c r="V14311" s="99"/>
      <c r="W14311" s="127"/>
      <c r="X14311" s="99"/>
      <c r="Y14311" s="127"/>
    </row>
    <row r="14312" spans="3:25" ht="19" hidden="1">
      <c r="C14312" s="933"/>
      <c r="D14312" s="933"/>
      <c r="E14312" s="19"/>
      <c r="I14312" s="100"/>
      <c r="M14312" s="100"/>
      <c r="Q14312" s="99"/>
      <c r="R14312" s="340"/>
      <c r="S14312" s="119"/>
      <c r="T14312" s="123"/>
      <c r="U14312" s="119"/>
      <c r="V14312" s="99"/>
      <c r="W14312" s="127"/>
      <c r="X14312" s="99"/>
      <c r="Y14312" s="127"/>
    </row>
    <row r="14313" spans="3:25" ht="19" hidden="1">
      <c r="C14313" s="933"/>
      <c r="D14313" s="933"/>
      <c r="E14313" s="19"/>
      <c r="I14313" s="100"/>
      <c r="M14313" s="100"/>
      <c r="Q14313" s="99"/>
      <c r="R14313" s="340"/>
      <c r="S14313" s="119"/>
      <c r="T14313" s="123"/>
      <c r="U14313" s="119"/>
      <c r="V14313" s="99"/>
      <c r="W14313" s="127"/>
      <c r="X14313" s="99"/>
      <c r="Y14313" s="127"/>
    </row>
    <row r="14314" spans="3:25" ht="19" hidden="1">
      <c r="C14314" s="933"/>
      <c r="D14314" s="933"/>
      <c r="E14314" s="19"/>
      <c r="I14314" s="100"/>
      <c r="M14314" s="100"/>
      <c r="Q14314" s="99"/>
      <c r="R14314" s="340"/>
      <c r="S14314" s="119"/>
      <c r="T14314" s="123"/>
      <c r="U14314" s="119"/>
      <c r="V14314" s="99"/>
      <c r="W14314" s="127"/>
      <c r="X14314" s="99"/>
      <c r="Y14314" s="127"/>
    </row>
    <row r="14315" spans="3:25" ht="19" hidden="1">
      <c r="C14315" s="933"/>
      <c r="D14315" s="933"/>
      <c r="E14315" s="19"/>
      <c r="I14315" s="100"/>
      <c r="M14315" s="100"/>
      <c r="Q14315" s="99"/>
      <c r="R14315" s="340"/>
      <c r="S14315" s="119"/>
      <c r="T14315" s="123"/>
      <c r="U14315" s="119"/>
      <c r="V14315" s="99"/>
      <c r="W14315" s="127"/>
      <c r="X14315" s="99"/>
      <c r="Y14315" s="127"/>
    </row>
    <row r="14316" spans="3:25" ht="19" hidden="1">
      <c r="C14316" s="933"/>
      <c r="D14316" s="933"/>
      <c r="E14316" s="19"/>
      <c r="I14316" s="100"/>
      <c r="M14316" s="100"/>
      <c r="Q14316" s="99"/>
      <c r="R14316" s="340"/>
      <c r="S14316" s="119"/>
      <c r="T14316" s="123"/>
      <c r="U14316" s="119"/>
      <c r="V14316" s="99"/>
      <c r="W14316" s="127"/>
      <c r="X14316" s="99"/>
      <c r="Y14316" s="127"/>
    </row>
    <row r="14317" spans="3:25" ht="19" hidden="1">
      <c r="C14317" s="933"/>
      <c r="D14317" s="933"/>
      <c r="E14317" s="19"/>
      <c r="I14317" s="100"/>
      <c r="M14317" s="100"/>
      <c r="Q14317" s="99"/>
      <c r="R14317" s="340"/>
      <c r="S14317" s="119"/>
      <c r="T14317" s="123"/>
      <c r="U14317" s="119"/>
      <c r="V14317" s="99"/>
      <c r="W14317" s="127"/>
      <c r="X14317" s="99"/>
      <c r="Y14317" s="127"/>
    </row>
    <row r="14318" spans="3:25" ht="19" hidden="1">
      <c r="C14318" s="933"/>
      <c r="D14318" s="933"/>
      <c r="E14318" s="19"/>
      <c r="I14318" s="100"/>
      <c r="M14318" s="100"/>
      <c r="Q14318" s="99"/>
      <c r="R14318" s="340"/>
      <c r="S14318" s="119"/>
      <c r="T14318" s="123"/>
      <c r="U14318" s="119"/>
      <c r="V14318" s="99"/>
      <c r="W14318" s="127"/>
      <c r="X14318" s="99"/>
      <c r="Y14318" s="127"/>
    </row>
    <row r="14319" spans="3:25" ht="19" hidden="1">
      <c r="C14319" s="933"/>
      <c r="D14319" s="933"/>
      <c r="E14319" s="19"/>
      <c r="I14319" s="100"/>
      <c r="M14319" s="100"/>
      <c r="Q14319" s="99"/>
      <c r="R14319" s="340"/>
      <c r="S14319" s="119"/>
      <c r="T14319" s="123"/>
      <c r="U14319" s="119"/>
      <c r="V14319" s="99"/>
      <c r="W14319" s="127"/>
      <c r="X14319" s="99"/>
      <c r="Y14319" s="127"/>
    </row>
    <row r="14320" spans="3:25" ht="19" hidden="1">
      <c r="C14320" s="933"/>
      <c r="D14320" s="933"/>
      <c r="E14320" s="19"/>
      <c r="I14320" s="100"/>
      <c r="M14320" s="100"/>
      <c r="Q14320" s="99"/>
      <c r="R14320" s="340"/>
      <c r="S14320" s="119"/>
      <c r="T14320" s="123"/>
      <c r="U14320" s="119"/>
      <c r="V14320" s="99"/>
      <c r="W14320" s="127"/>
      <c r="X14320" s="99"/>
      <c r="Y14320" s="127"/>
    </row>
    <row r="14321" spans="3:25" ht="19" hidden="1">
      <c r="C14321" s="933"/>
      <c r="D14321" s="933"/>
      <c r="E14321" s="19"/>
      <c r="I14321" s="100"/>
      <c r="M14321" s="100"/>
      <c r="Q14321" s="99"/>
      <c r="R14321" s="340"/>
      <c r="S14321" s="119"/>
      <c r="T14321" s="123"/>
      <c r="U14321" s="119"/>
      <c r="V14321" s="99"/>
      <c r="W14321" s="127"/>
      <c r="X14321" s="99"/>
      <c r="Y14321" s="127"/>
    </row>
    <row r="14322" spans="3:25" ht="19" hidden="1">
      <c r="C14322" s="933"/>
      <c r="D14322" s="933"/>
      <c r="E14322" s="19"/>
      <c r="I14322" s="100"/>
      <c r="M14322" s="100"/>
      <c r="Q14322" s="99"/>
      <c r="R14322" s="340"/>
      <c r="S14322" s="119"/>
      <c r="T14322" s="123"/>
      <c r="U14322" s="119"/>
      <c r="V14322" s="99"/>
      <c r="W14322" s="127"/>
      <c r="X14322" s="99"/>
      <c r="Y14322" s="127"/>
    </row>
    <row r="14323" spans="3:25" ht="19" hidden="1">
      <c r="C14323" s="933"/>
      <c r="D14323" s="933"/>
      <c r="E14323" s="19"/>
      <c r="I14323" s="100"/>
      <c r="M14323" s="100"/>
      <c r="Q14323" s="99"/>
      <c r="R14323" s="340"/>
      <c r="S14323" s="119"/>
      <c r="T14323" s="123"/>
      <c r="U14323" s="119"/>
      <c r="V14323" s="99"/>
      <c r="W14323" s="127"/>
      <c r="X14323" s="99"/>
      <c r="Y14323" s="127"/>
    </row>
    <row r="14324" spans="3:25" ht="19" hidden="1">
      <c r="C14324" s="933"/>
      <c r="D14324" s="933"/>
      <c r="E14324" s="19"/>
      <c r="I14324" s="100"/>
      <c r="M14324" s="100"/>
      <c r="Q14324" s="99"/>
      <c r="R14324" s="340"/>
      <c r="S14324" s="119"/>
      <c r="T14324" s="123"/>
      <c r="U14324" s="119"/>
      <c r="V14324" s="99"/>
      <c r="W14324" s="127"/>
      <c r="X14324" s="99"/>
      <c r="Y14324" s="127"/>
    </row>
    <row r="14325" spans="3:25" ht="19" hidden="1">
      <c r="C14325" s="933"/>
      <c r="D14325" s="933"/>
      <c r="E14325" s="19"/>
      <c r="I14325" s="100"/>
      <c r="M14325" s="100"/>
      <c r="Q14325" s="99"/>
      <c r="R14325" s="340"/>
      <c r="S14325" s="119"/>
      <c r="T14325" s="123"/>
      <c r="U14325" s="119"/>
      <c r="V14325" s="99"/>
      <c r="W14325" s="127"/>
      <c r="X14325" s="99"/>
      <c r="Y14325" s="127"/>
    </row>
    <row r="14326" spans="3:25" ht="19" hidden="1">
      <c r="C14326" s="933"/>
      <c r="D14326" s="933"/>
      <c r="E14326" s="19"/>
      <c r="I14326" s="100"/>
      <c r="M14326" s="100"/>
      <c r="Q14326" s="99"/>
      <c r="R14326" s="340"/>
      <c r="S14326" s="119"/>
      <c r="T14326" s="123"/>
      <c r="U14326" s="119"/>
      <c r="V14326" s="99"/>
      <c r="W14326" s="127"/>
      <c r="X14326" s="99"/>
      <c r="Y14326" s="127"/>
    </row>
    <row r="14327" spans="3:25" ht="19" hidden="1">
      <c r="C14327" s="933"/>
      <c r="D14327" s="933"/>
      <c r="E14327" s="19"/>
      <c r="I14327" s="100"/>
      <c r="M14327" s="100"/>
      <c r="Q14327" s="99"/>
      <c r="R14327" s="340"/>
      <c r="S14327" s="119"/>
      <c r="T14327" s="123"/>
      <c r="U14327" s="119"/>
      <c r="V14327" s="99"/>
      <c r="W14327" s="127"/>
      <c r="X14327" s="99"/>
      <c r="Y14327" s="127"/>
    </row>
    <row r="14328" spans="3:25" ht="19" hidden="1">
      <c r="C14328" s="933"/>
      <c r="D14328" s="933"/>
      <c r="E14328" s="19"/>
      <c r="I14328" s="100"/>
      <c r="M14328" s="100"/>
      <c r="Q14328" s="99"/>
      <c r="R14328" s="340"/>
      <c r="S14328" s="119"/>
      <c r="T14328" s="123"/>
      <c r="U14328" s="119"/>
      <c r="V14328" s="99"/>
      <c r="W14328" s="127"/>
      <c r="X14328" s="99"/>
      <c r="Y14328" s="127"/>
    </row>
    <row r="14329" spans="3:25" ht="19" hidden="1">
      <c r="C14329" s="933"/>
      <c r="D14329" s="933"/>
      <c r="E14329" s="19"/>
      <c r="I14329" s="100"/>
      <c r="M14329" s="100"/>
      <c r="Q14329" s="99"/>
      <c r="R14329" s="340"/>
      <c r="S14329" s="119"/>
      <c r="T14329" s="123"/>
      <c r="U14329" s="119"/>
      <c r="V14329" s="99"/>
      <c r="W14329" s="127"/>
      <c r="X14329" s="99"/>
      <c r="Y14329" s="127"/>
    </row>
    <row r="14330" spans="3:25" ht="19" hidden="1">
      <c r="C14330" s="933"/>
      <c r="D14330" s="933"/>
      <c r="E14330" s="19"/>
      <c r="I14330" s="100"/>
      <c r="M14330" s="100"/>
      <c r="Q14330" s="99"/>
      <c r="R14330" s="340"/>
      <c r="S14330" s="119"/>
      <c r="T14330" s="123"/>
      <c r="U14330" s="119"/>
      <c r="V14330" s="99"/>
      <c r="W14330" s="127"/>
      <c r="X14330" s="99"/>
      <c r="Y14330" s="127"/>
    </row>
    <row r="14331" spans="3:25" ht="19" hidden="1">
      <c r="C14331" s="933"/>
      <c r="D14331" s="933"/>
      <c r="E14331" s="19"/>
      <c r="I14331" s="100"/>
      <c r="M14331" s="100"/>
      <c r="Q14331" s="99"/>
      <c r="R14331" s="340"/>
      <c r="S14331" s="119"/>
      <c r="T14331" s="123"/>
      <c r="U14331" s="119"/>
      <c r="V14331" s="99"/>
      <c r="W14331" s="127"/>
      <c r="X14331" s="99"/>
      <c r="Y14331" s="127"/>
    </row>
    <row r="14332" spans="3:25" ht="19" hidden="1">
      <c r="C14332" s="933"/>
      <c r="D14332" s="933"/>
      <c r="E14332" s="19"/>
      <c r="I14332" s="100"/>
      <c r="M14332" s="100"/>
      <c r="Q14332" s="99"/>
      <c r="R14332" s="340"/>
      <c r="S14332" s="119"/>
      <c r="T14332" s="123"/>
      <c r="U14332" s="119"/>
      <c r="V14332" s="99"/>
      <c r="W14332" s="127"/>
      <c r="X14332" s="99"/>
      <c r="Y14332" s="127"/>
    </row>
    <row r="14333" spans="3:25" ht="19" hidden="1">
      <c r="C14333" s="933"/>
      <c r="D14333" s="933"/>
      <c r="E14333" s="19"/>
      <c r="I14333" s="100"/>
      <c r="M14333" s="100"/>
      <c r="Q14333" s="99"/>
      <c r="R14333" s="340"/>
      <c r="S14333" s="119"/>
      <c r="T14333" s="123"/>
      <c r="U14333" s="119"/>
      <c r="V14333" s="99"/>
      <c r="W14333" s="127"/>
      <c r="X14333" s="99"/>
      <c r="Y14333" s="127"/>
    </row>
    <row r="14334" spans="3:25" ht="19" hidden="1">
      <c r="C14334" s="933"/>
      <c r="D14334" s="933"/>
      <c r="E14334" s="19"/>
      <c r="I14334" s="100"/>
      <c r="M14334" s="100"/>
      <c r="Q14334" s="99"/>
      <c r="R14334" s="340"/>
      <c r="S14334" s="119"/>
      <c r="T14334" s="123"/>
      <c r="U14334" s="119"/>
      <c r="V14334" s="99"/>
      <c r="W14334" s="127"/>
      <c r="X14334" s="99"/>
      <c r="Y14334" s="127"/>
    </row>
    <row r="14335" spans="3:25" ht="19" hidden="1">
      <c r="C14335" s="933"/>
      <c r="D14335" s="933"/>
      <c r="E14335" s="19"/>
      <c r="I14335" s="100"/>
      <c r="M14335" s="100"/>
      <c r="Q14335" s="99"/>
      <c r="R14335" s="340"/>
      <c r="S14335" s="119"/>
      <c r="T14335" s="123"/>
      <c r="U14335" s="119"/>
      <c r="V14335" s="99"/>
      <c r="W14335" s="127"/>
      <c r="X14335" s="99"/>
      <c r="Y14335" s="127"/>
    </row>
    <row r="14336" spans="3:25" ht="19" hidden="1">
      <c r="C14336" s="933"/>
      <c r="D14336" s="933"/>
      <c r="E14336" s="19"/>
      <c r="I14336" s="100"/>
      <c r="M14336" s="100"/>
      <c r="Q14336" s="99"/>
      <c r="R14336" s="340"/>
      <c r="S14336" s="119"/>
      <c r="T14336" s="123"/>
      <c r="U14336" s="119"/>
      <c r="V14336" s="99"/>
      <c r="W14336" s="127"/>
      <c r="X14336" s="99"/>
      <c r="Y14336" s="127"/>
    </row>
    <row r="14337" spans="3:25" ht="19" hidden="1">
      <c r="C14337" s="933"/>
      <c r="D14337" s="933"/>
      <c r="E14337" s="19"/>
      <c r="I14337" s="100"/>
      <c r="M14337" s="100"/>
      <c r="Q14337" s="99"/>
      <c r="R14337" s="340"/>
      <c r="S14337" s="119"/>
      <c r="T14337" s="123"/>
      <c r="U14337" s="119"/>
      <c r="V14337" s="99"/>
      <c r="W14337" s="127"/>
      <c r="X14337" s="99"/>
      <c r="Y14337" s="127"/>
    </row>
    <row r="14338" spans="3:25" ht="19" hidden="1">
      <c r="C14338" s="933"/>
      <c r="D14338" s="933"/>
      <c r="E14338" s="19"/>
      <c r="I14338" s="100"/>
      <c r="M14338" s="100"/>
      <c r="Q14338" s="99"/>
      <c r="R14338" s="340"/>
      <c r="S14338" s="119"/>
      <c r="T14338" s="123"/>
      <c r="U14338" s="119"/>
      <c r="V14338" s="99"/>
      <c r="W14338" s="127"/>
      <c r="X14338" s="99"/>
      <c r="Y14338" s="127"/>
    </row>
    <row r="14339" spans="3:25" ht="19" hidden="1">
      <c r="C14339" s="933"/>
      <c r="D14339" s="933"/>
      <c r="E14339" s="19"/>
      <c r="I14339" s="100"/>
      <c r="M14339" s="100"/>
      <c r="Q14339" s="99"/>
      <c r="R14339" s="340"/>
      <c r="S14339" s="119"/>
      <c r="T14339" s="123"/>
      <c r="U14339" s="119"/>
      <c r="V14339" s="99"/>
      <c r="W14339" s="127"/>
      <c r="X14339" s="99"/>
      <c r="Y14339" s="127"/>
    </row>
    <row r="14340" spans="3:25" ht="19" hidden="1">
      <c r="C14340" s="933"/>
      <c r="D14340" s="933"/>
      <c r="E14340" s="19"/>
      <c r="I14340" s="100"/>
      <c r="M14340" s="100"/>
      <c r="Q14340" s="99"/>
      <c r="R14340" s="340"/>
      <c r="S14340" s="119"/>
      <c r="T14340" s="123"/>
      <c r="U14340" s="119"/>
      <c r="V14340" s="99"/>
      <c r="W14340" s="127"/>
      <c r="X14340" s="99"/>
      <c r="Y14340" s="127"/>
    </row>
    <row r="14341" spans="3:25" ht="19" hidden="1">
      <c r="C14341" s="933"/>
      <c r="D14341" s="933"/>
      <c r="E14341" s="19"/>
      <c r="I14341" s="100"/>
      <c r="M14341" s="100"/>
      <c r="Q14341" s="99"/>
      <c r="R14341" s="340"/>
      <c r="S14341" s="119"/>
      <c r="T14341" s="123"/>
      <c r="U14341" s="119"/>
      <c r="V14341" s="99"/>
      <c r="W14341" s="127"/>
      <c r="X14341" s="99"/>
      <c r="Y14341" s="127"/>
    </row>
    <row r="14342" spans="3:25" ht="19" hidden="1">
      <c r="C14342" s="933"/>
      <c r="D14342" s="933"/>
      <c r="E14342" s="19"/>
      <c r="I14342" s="100"/>
      <c r="M14342" s="100"/>
      <c r="Q14342" s="99"/>
      <c r="R14342" s="340"/>
      <c r="S14342" s="119"/>
      <c r="T14342" s="123"/>
      <c r="U14342" s="119"/>
      <c r="V14342" s="99"/>
      <c r="W14342" s="127"/>
      <c r="X14342" s="99"/>
      <c r="Y14342" s="127"/>
    </row>
    <row r="14343" spans="3:25" ht="19" hidden="1">
      <c r="C14343" s="933"/>
      <c r="D14343" s="933"/>
      <c r="E14343" s="19"/>
      <c r="I14343" s="100"/>
      <c r="M14343" s="100"/>
      <c r="Q14343" s="99"/>
      <c r="R14343" s="340"/>
      <c r="S14343" s="119"/>
      <c r="T14343" s="123"/>
      <c r="U14343" s="119"/>
      <c r="V14343" s="99"/>
      <c r="W14343" s="127"/>
      <c r="X14343" s="99"/>
      <c r="Y14343" s="127"/>
    </row>
    <row r="14344" spans="3:25" ht="19" hidden="1">
      <c r="C14344" s="933"/>
      <c r="D14344" s="933"/>
      <c r="E14344" s="19"/>
      <c r="I14344" s="100"/>
      <c r="M14344" s="100"/>
      <c r="Q14344" s="99"/>
      <c r="R14344" s="340"/>
      <c r="S14344" s="119"/>
      <c r="T14344" s="123"/>
      <c r="U14344" s="119"/>
      <c r="V14344" s="99"/>
      <c r="W14344" s="127"/>
      <c r="X14344" s="99"/>
      <c r="Y14344" s="127"/>
    </row>
    <row r="14345" spans="3:25" ht="19" hidden="1">
      <c r="C14345" s="933"/>
      <c r="D14345" s="933"/>
      <c r="E14345" s="19"/>
      <c r="I14345" s="100"/>
      <c r="M14345" s="100"/>
      <c r="Q14345" s="99"/>
      <c r="R14345" s="340"/>
      <c r="S14345" s="119"/>
      <c r="T14345" s="123"/>
      <c r="U14345" s="119"/>
      <c r="V14345" s="99"/>
      <c r="W14345" s="127"/>
      <c r="X14345" s="99"/>
      <c r="Y14345" s="127"/>
    </row>
    <row r="14346" spans="3:25" ht="19" hidden="1">
      <c r="C14346" s="933"/>
      <c r="D14346" s="933"/>
      <c r="E14346" s="19"/>
      <c r="I14346" s="100"/>
      <c r="M14346" s="100"/>
      <c r="Q14346" s="99"/>
      <c r="R14346" s="340"/>
      <c r="S14346" s="119"/>
      <c r="T14346" s="123"/>
      <c r="U14346" s="119"/>
      <c r="V14346" s="99"/>
      <c r="W14346" s="127"/>
      <c r="X14346" s="99"/>
      <c r="Y14346" s="127"/>
    </row>
    <row r="14347" spans="3:25" ht="19" hidden="1">
      <c r="C14347" s="933"/>
      <c r="D14347" s="933"/>
      <c r="E14347" s="19"/>
      <c r="I14347" s="100"/>
      <c r="M14347" s="100"/>
      <c r="Q14347" s="99"/>
      <c r="R14347" s="340"/>
      <c r="S14347" s="119"/>
      <c r="T14347" s="123"/>
      <c r="U14347" s="119"/>
      <c r="V14347" s="99"/>
      <c r="W14347" s="127"/>
      <c r="X14347" s="99"/>
      <c r="Y14347" s="127"/>
    </row>
    <row r="14348" spans="3:25" ht="19" hidden="1">
      <c r="C14348" s="933"/>
      <c r="D14348" s="933"/>
      <c r="E14348" s="19"/>
      <c r="I14348" s="100"/>
      <c r="M14348" s="100"/>
      <c r="Q14348" s="99"/>
      <c r="R14348" s="340"/>
      <c r="S14348" s="119"/>
      <c r="T14348" s="123"/>
      <c r="U14348" s="119"/>
      <c r="V14348" s="99"/>
      <c r="W14348" s="127"/>
      <c r="X14348" s="99"/>
      <c r="Y14348" s="127"/>
    </row>
    <row r="14349" spans="3:25" ht="19" hidden="1">
      <c r="C14349" s="933"/>
      <c r="D14349" s="933"/>
      <c r="E14349" s="19"/>
      <c r="I14349" s="100"/>
      <c r="M14349" s="100"/>
      <c r="Q14349" s="99"/>
      <c r="R14349" s="340"/>
      <c r="S14349" s="119"/>
      <c r="T14349" s="123"/>
      <c r="U14349" s="119"/>
      <c r="V14349" s="99"/>
      <c r="W14349" s="127"/>
      <c r="X14349" s="99"/>
      <c r="Y14349" s="127"/>
    </row>
    <row r="14350" spans="3:25" ht="19" hidden="1">
      <c r="C14350" s="933"/>
      <c r="D14350" s="933"/>
      <c r="E14350" s="19"/>
      <c r="I14350" s="100"/>
      <c r="M14350" s="100"/>
      <c r="Q14350" s="99"/>
      <c r="R14350" s="340"/>
      <c r="S14350" s="119"/>
      <c r="T14350" s="123"/>
      <c r="U14350" s="119"/>
      <c r="V14350" s="99"/>
      <c r="W14350" s="127"/>
      <c r="X14350" s="99"/>
      <c r="Y14350" s="127"/>
    </row>
    <row r="14351" spans="3:25" ht="19" hidden="1">
      <c r="C14351" s="933"/>
      <c r="D14351" s="933"/>
      <c r="E14351" s="19"/>
      <c r="I14351" s="100"/>
      <c r="M14351" s="100"/>
      <c r="Q14351" s="99"/>
      <c r="R14351" s="340"/>
      <c r="S14351" s="119"/>
      <c r="T14351" s="123"/>
      <c r="U14351" s="119"/>
      <c r="V14351" s="99"/>
      <c r="W14351" s="127"/>
      <c r="X14351" s="99"/>
      <c r="Y14351" s="127"/>
    </row>
    <row r="14352" spans="3:25" ht="19" hidden="1">
      <c r="C14352" s="933"/>
      <c r="D14352" s="933"/>
      <c r="E14352" s="19"/>
      <c r="I14352" s="100"/>
      <c r="M14352" s="100"/>
      <c r="Q14352" s="99"/>
      <c r="R14352" s="340"/>
      <c r="S14352" s="119"/>
      <c r="T14352" s="123"/>
      <c r="U14352" s="119"/>
      <c r="V14352" s="99"/>
      <c r="W14352" s="127"/>
      <c r="X14352" s="99"/>
      <c r="Y14352" s="127"/>
    </row>
    <row r="14353" spans="3:25" ht="19" hidden="1">
      <c r="C14353" s="933"/>
      <c r="D14353" s="933"/>
      <c r="E14353" s="19"/>
      <c r="I14353" s="100"/>
      <c r="M14353" s="100"/>
      <c r="Q14353" s="99"/>
      <c r="R14353" s="340"/>
      <c r="S14353" s="119"/>
      <c r="T14353" s="123"/>
      <c r="U14353" s="119"/>
      <c r="V14353" s="99"/>
      <c r="W14353" s="127"/>
      <c r="X14353" s="99"/>
      <c r="Y14353" s="127"/>
    </row>
    <row r="14354" spans="3:25" ht="19" hidden="1">
      <c r="C14354" s="933"/>
      <c r="D14354" s="933"/>
      <c r="E14354" s="19"/>
      <c r="I14354" s="100"/>
      <c r="M14354" s="100"/>
      <c r="Q14354" s="99"/>
      <c r="R14354" s="340"/>
      <c r="S14354" s="119"/>
      <c r="T14354" s="123"/>
      <c r="U14354" s="119"/>
      <c r="V14354" s="99"/>
      <c r="W14354" s="127"/>
      <c r="X14354" s="99"/>
      <c r="Y14354" s="127"/>
    </row>
    <row r="14355" spans="3:25" ht="19" hidden="1">
      <c r="C14355" s="933"/>
      <c r="D14355" s="933"/>
      <c r="E14355" s="19"/>
      <c r="I14355" s="100"/>
      <c r="M14355" s="100"/>
      <c r="Q14355" s="99"/>
      <c r="R14355" s="340"/>
      <c r="S14355" s="119"/>
      <c r="T14355" s="123"/>
      <c r="U14355" s="119"/>
      <c r="V14355" s="99"/>
      <c r="W14355" s="127"/>
      <c r="X14355" s="99"/>
      <c r="Y14355" s="127"/>
    </row>
    <row r="14356" spans="3:25" ht="19" hidden="1">
      <c r="C14356" s="933"/>
      <c r="D14356" s="933"/>
      <c r="E14356" s="19"/>
      <c r="I14356" s="100"/>
      <c r="M14356" s="100"/>
      <c r="Q14356" s="99"/>
      <c r="R14356" s="340"/>
      <c r="S14356" s="119"/>
      <c r="T14356" s="123"/>
      <c r="U14356" s="119"/>
      <c r="V14356" s="99"/>
      <c r="W14356" s="127"/>
      <c r="X14356" s="99"/>
      <c r="Y14356" s="127"/>
    </row>
    <row r="14357" spans="3:25" ht="19" hidden="1">
      <c r="C14357" s="933"/>
      <c r="D14357" s="933"/>
      <c r="E14357" s="19"/>
      <c r="I14357" s="100"/>
      <c r="M14357" s="100"/>
      <c r="Q14357" s="99"/>
      <c r="R14357" s="340"/>
      <c r="S14357" s="119"/>
      <c r="T14357" s="123"/>
      <c r="U14357" s="119"/>
      <c r="V14357" s="99"/>
      <c r="W14357" s="127"/>
      <c r="X14357" s="99"/>
      <c r="Y14357" s="127"/>
    </row>
    <row r="14358" spans="3:25" ht="19" hidden="1">
      <c r="C14358" s="933"/>
      <c r="D14358" s="933"/>
      <c r="E14358" s="19"/>
      <c r="I14358" s="100"/>
      <c r="M14358" s="100"/>
      <c r="Q14358" s="99"/>
      <c r="R14358" s="340"/>
      <c r="S14358" s="119"/>
      <c r="T14358" s="123"/>
      <c r="U14358" s="119"/>
      <c r="V14358" s="99"/>
      <c r="W14358" s="127"/>
      <c r="X14358" s="99"/>
      <c r="Y14358" s="127"/>
    </row>
    <row r="14359" spans="3:25" ht="19" hidden="1">
      <c r="C14359" s="933"/>
      <c r="D14359" s="933"/>
      <c r="E14359" s="19"/>
      <c r="I14359" s="100"/>
      <c r="M14359" s="100"/>
      <c r="Q14359" s="99"/>
      <c r="R14359" s="340"/>
      <c r="S14359" s="119"/>
      <c r="T14359" s="123"/>
      <c r="U14359" s="119"/>
      <c r="V14359" s="99"/>
      <c r="W14359" s="127"/>
      <c r="X14359" s="99"/>
      <c r="Y14359" s="127"/>
    </row>
    <row r="14360" spans="3:25" ht="19" hidden="1">
      <c r="C14360" s="933"/>
      <c r="D14360" s="933"/>
      <c r="E14360" s="19"/>
      <c r="I14360" s="100"/>
      <c r="M14360" s="100"/>
      <c r="Q14360" s="99"/>
      <c r="R14360" s="340"/>
      <c r="S14360" s="119"/>
      <c r="T14360" s="123"/>
      <c r="U14360" s="119"/>
      <c r="V14360" s="99"/>
      <c r="W14360" s="127"/>
      <c r="X14360" s="99"/>
      <c r="Y14360" s="127"/>
    </row>
    <row r="14361" spans="3:25" ht="19" hidden="1">
      <c r="C14361" s="933"/>
      <c r="D14361" s="933"/>
      <c r="E14361" s="19"/>
      <c r="I14361" s="100"/>
      <c r="M14361" s="100"/>
      <c r="Q14361" s="99"/>
      <c r="R14361" s="340"/>
      <c r="S14361" s="119"/>
      <c r="T14361" s="123"/>
      <c r="U14361" s="119"/>
      <c r="V14361" s="99"/>
      <c r="W14361" s="127"/>
      <c r="X14361" s="99"/>
      <c r="Y14361" s="127"/>
    </row>
    <row r="14362" spans="3:25" ht="19" hidden="1">
      <c r="C14362" s="933"/>
      <c r="D14362" s="933"/>
      <c r="E14362" s="19"/>
      <c r="I14362" s="100"/>
      <c r="M14362" s="100"/>
      <c r="Q14362" s="99"/>
      <c r="R14362" s="340"/>
      <c r="S14362" s="119"/>
      <c r="T14362" s="123"/>
      <c r="U14362" s="119"/>
      <c r="V14362" s="99"/>
      <c r="W14362" s="127"/>
      <c r="X14362" s="99"/>
      <c r="Y14362" s="127"/>
    </row>
    <row r="14363" spans="3:25" ht="19" hidden="1">
      <c r="C14363" s="933"/>
      <c r="D14363" s="933"/>
      <c r="E14363" s="19"/>
      <c r="I14363" s="100"/>
      <c r="M14363" s="100"/>
      <c r="Q14363" s="99"/>
      <c r="R14363" s="340"/>
      <c r="S14363" s="119"/>
      <c r="T14363" s="123"/>
      <c r="U14363" s="119"/>
      <c r="V14363" s="99"/>
      <c r="W14363" s="127"/>
      <c r="X14363" s="99"/>
      <c r="Y14363" s="127"/>
    </row>
    <row r="14364" spans="3:25" ht="19" hidden="1">
      <c r="C14364" s="933"/>
      <c r="D14364" s="933"/>
      <c r="E14364" s="19"/>
      <c r="I14364" s="100"/>
      <c r="M14364" s="100"/>
      <c r="Q14364" s="99"/>
      <c r="R14364" s="340"/>
      <c r="S14364" s="119"/>
      <c r="T14364" s="123"/>
      <c r="U14364" s="119"/>
      <c r="V14364" s="99"/>
      <c r="W14364" s="127"/>
      <c r="X14364" s="99"/>
      <c r="Y14364" s="127"/>
    </row>
    <row r="14365" spans="3:25" ht="19" hidden="1">
      <c r="C14365" s="933"/>
      <c r="D14365" s="933"/>
      <c r="E14365" s="19"/>
      <c r="I14365" s="100"/>
      <c r="M14365" s="100"/>
      <c r="Q14365" s="99"/>
      <c r="R14365" s="340"/>
      <c r="S14365" s="119"/>
      <c r="T14365" s="123"/>
      <c r="U14365" s="119"/>
      <c r="V14365" s="99"/>
      <c r="W14365" s="127"/>
      <c r="X14365" s="99"/>
      <c r="Y14365" s="127"/>
    </row>
    <row r="14366" spans="3:25" ht="19" hidden="1">
      <c r="C14366" s="933"/>
      <c r="D14366" s="933"/>
      <c r="E14366" s="19"/>
      <c r="I14366" s="100"/>
      <c r="M14366" s="100"/>
      <c r="Q14366" s="99"/>
      <c r="R14366" s="340"/>
      <c r="S14366" s="119"/>
      <c r="T14366" s="123"/>
      <c r="U14366" s="119"/>
      <c r="V14366" s="99"/>
      <c r="W14366" s="127"/>
      <c r="X14366" s="99"/>
      <c r="Y14366" s="127"/>
    </row>
    <row r="14367" spans="3:25" ht="19" hidden="1">
      <c r="C14367" s="933"/>
      <c r="D14367" s="933"/>
      <c r="E14367" s="19"/>
      <c r="I14367" s="100"/>
      <c r="M14367" s="100"/>
      <c r="Q14367" s="99"/>
      <c r="R14367" s="340"/>
      <c r="S14367" s="119"/>
      <c r="T14367" s="123"/>
      <c r="U14367" s="119"/>
      <c r="V14367" s="99"/>
      <c r="W14367" s="127"/>
      <c r="X14367" s="99"/>
      <c r="Y14367" s="127"/>
    </row>
    <row r="14368" spans="3:25" ht="19" hidden="1">
      <c r="C14368" s="933"/>
      <c r="D14368" s="933"/>
      <c r="E14368" s="19"/>
      <c r="I14368" s="100"/>
      <c r="M14368" s="100"/>
      <c r="Q14368" s="99"/>
      <c r="R14368" s="340"/>
      <c r="S14368" s="119"/>
      <c r="T14368" s="123"/>
      <c r="U14368" s="119"/>
      <c r="V14368" s="99"/>
      <c r="W14368" s="127"/>
      <c r="X14368" s="99"/>
      <c r="Y14368" s="127"/>
    </row>
    <row r="14369" spans="3:25" ht="19" hidden="1">
      <c r="C14369" s="933"/>
      <c r="D14369" s="933"/>
      <c r="E14369" s="19"/>
      <c r="I14369" s="100"/>
      <c r="M14369" s="100"/>
      <c r="Q14369" s="99"/>
      <c r="R14369" s="340"/>
      <c r="S14369" s="119"/>
      <c r="T14369" s="123"/>
      <c r="U14369" s="119"/>
      <c r="V14369" s="99"/>
      <c r="W14369" s="127"/>
      <c r="X14369" s="99"/>
      <c r="Y14369" s="127"/>
    </row>
    <row r="14370" spans="3:25" ht="19" hidden="1">
      <c r="C14370" s="933"/>
      <c r="D14370" s="933"/>
      <c r="E14370" s="19"/>
      <c r="I14370" s="100"/>
      <c r="M14370" s="100"/>
      <c r="Q14370" s="99"/>
      <c r="R14370" s="340"/>
      <c r="S14370" s="119"/>
      <c r="T14370" s="123"/>
      <c r="U14370" s="119"/>
      <c r="V14370" s="99"/>
      <c r="W14370" s="127"/>
      <c r="X14370" s="99"/>
      <c r="Y14370" s="127"/>
    </row>
    <row r="14371" spans="3:25" ht="19" hidden="1">
      <c r="C14371" s="933"/>
      <c r="D14371" s="933"/>
      <c r="E14371" s="19"/>
      <c r="I14371" s="100"/>
      <c r="M14371" s="100"/>
      <c r="Q14371" s="99"/>
      <c r="R14371" s="340"/>
      <c r="S14371" s="119"/>
      <c r="T14371" s="123"/>
      <c r="U14371" s="119"/>
      <c r="V14371" s="99"/>
      <c r="W14371" s="127"/>
      <c r="X14371" s="99"/>
      <c r="Y14371" s="127"/>
    </row>
    <row r="14372" spans="3:25" ht="19" hidden="1">
      <c r="C14372" s="933"/>
      <c r="D14372" s="933"/>
      <c r="E14372" s="19"/>
      <c r="I14372" s="100"/>
      <c r="M14372" s="100"/>
      <c r="Q14372" s="99"/>
      <c r="R14372" s="340"/>
      <c r="S14372" s="119"/>
      <c r="T14372" s="123"/>
      <c r="U14372" s="119"/>
      <c r="V14372" s="99"/>
      <c r="W14372" s="127"/>
      <c r="X14372" s="99"/>
      <c r="Y14372" s="127"/>
    </row>
    <row r="14373" spans="3:25" ht="19" hidden="1">
      <c r="C14373" s="933"/>
      <c r="D14373" s="933"/>
      <c r="E14373" s="19"/>
      <c r="I14373" s="100"/>
      <c r="M14373" s="100"/>
      <c r="Q14373" s="99"/>
      <c r="R14373" s="340"/>
      <c r="S14373" s="119"/>
      <c r="T14373" s="123"/>
      <c r="U14373" s="119"/>
      <c r="V14373" s="99"/>
      <c r="W14373" s="127"/>
      <c r="X14373" s="99"/>
      <c r="Y14373" s="127"/>
    </row>
    <row r="14374" spans="3:25" ht="19" hidden="1">
      <c r="C14374" s="933"/>
      <c r="D14374" s="933"/>
      <c r="E14374" s="19"/>
      <c r="I14374" s="100"/>
      <c r="M14374" s="100"/>
      <c r="Q14374" s="99"/>
      <c r="R14374" s="340"/>
      <c r="S14374" s="119"/>
      <c r="T14374" s="123"/>
      <c r="U14374" s="119"/>
      <c r="V14374" s="99"/>
      <c r="W14374" s="127"/>
      <c r="X14374" s="99"/>
      <c r="Y14374" s="127"/>
    </row>
    <row r="14375" spans="3:25" ht="19" hidden="1">
      <c r="C14375" s="933"/>
      <c r="D14375" s="933"/>
      <c r="E14375" s="19"/>
      <c r="I14375" s="100"/>
      <c r="M14375" s="100"/>
      <c r="Q14375" s="99"/>
      <c r="R14375" s="340"/>
      <c r="S14375" s="119"/>
      <c r="T14375" s="123"/>
      <c r="U14375" s="119"/>
      <c r="V14375" s="99"/>
      <c r="W14375" s="127"/>
      <c r="X14375" s="99"/>
      <c r="Y14375" s="127"/>
    </row>
    <row r="14376" spans="3:25" ht="19" hidden="1">
      <c r="C14376" s="933"/>
      <c r="D14376" s="933"/>
      <c r="E14376" s="19"/>
      <c r="I14376" s="100"/>
      <c r="M14376" s="100"/>
      <c r="Q14376" s="99"/>
      <c r="R14376" s="340"/>
      <c r="S14376" s="119"/>
      <c r="T14376" s="123"/>
      <c r="U14376" s="119"/>
      <c r="V14376" s="99"/>
      <c r="W14376" s="127"/>
      <c r="X14376" s="99"/>
      <c r="Y14376" s="127"/>
    </row>
    <row r="14377" spans="3:25" ht="19" hidden="1">
      <c r="C14377" s="933"/>
      <c r="D14377" s="933"/>
      <c r="E14377" s="19"/>
      <c r="I14377" s="100"/>
      <c r="M14377" s="100"/>
      <c r="Q14377" s="99"/>
      <c r="R14377" s="340"/>
      <c r="S14377" s="119"/>
      <c r="T14377" s="123"/>
      <c r="U14377" s="119"/>
      <c r="V14377" s="99"/>
      <c r="W14377" s="127"/>
      <c r="X14377" s="99"/>
      <c r="Y14377" s="127"/>
    </row>
    <row r="14378" spans="3:25" ht="19" hidden="1">
      <c r="C14378" s="933"/>
      <c r="D14378" s="933"/>
      <c r="E14378" s="19"/>
      <c r="I14378" s="100"/>
      <c r="M14378" s="100"/>
      <c r="Q14378" s="99"/>
      <c r="R14378" s="340"/>
      <c r="S14378" s="119"/>
      <c r="T14378" s="123"/>
      <c r="U14378" s="119"/>
      <c r="V14378" s="99"/>
      <c r="W14378" s="127"/>
      <c r="X14378" s="99"/>
      <c r="Y14378" s="127"/>
    </row>
    <row r="14379" spans="3:25" ht="19" hidden="1">
      <c r="C14379" s="933"/>
      <c r="D14379" s="933"/>
      <c r="E14379" s="19"/>
      <c r="I14379" s="100"/>
      <c r="M14379" s="100"/>
      <c r="Q14379" s="99"/>
      <c r="R14379" s="340"/>
      <c r="S14379" s="119"/>
      <c r="T14379" s="123"/>
      <c r="U14379" s="119"/>
      <c r="V14379" s="99"/>
      <c r="W14379" s="127"/>
      <c r="X14379" s="99"/>
      <c r="Y14379" s="127"/>
    </row>
    <row r="14380" spans="3:25" ht="19" hidden="1">
      <c r="C14380" s="933"/>
      <c r="D14380" s="933"/>
      <c r="E14380" s="19"/>
      <c r="I14380" s="100"/>
      <c r="M14380" s="100"/>
      <c r="Q14380" s="99"/>
      <c r="R14380" s="340"/>
      <c r="S14380" s="119"/>
      <c r="T14380" s="123"/>
      <c r="U14380" s="119"/>
      <c r="V14380" s="99"/>
      <c r="W14380" s="127"/>
      <c r="X14380" s="99"/>
      <c r="Y14380" s="127"/>
    </row>
    <row r="14381" spans="3:25" ht="19" hidden="1">
      <c r="C14381" s="933"/>
      <c r="D14381" s="933"/>
      <c r="E14381" s="19"/>
      <c r="I14381" s="100"/>
      <c r="M14381" s="100"/>
      <c r="Q14381" s="99"/>
      <c r="R14381" s="340"/>
      <c r="S14381" s="119"/>
      <c r="T14381" s="123"/>
      <c r="U14381" s="119"/>
      <c r="V14381" s="99"/>
      <c r="W14381" s="127"/>
      <c r="X14381" s="99"/>
      <c r="Y14381" s="127"/>
    </row>
    <row r="14382" spans="3:25" ht="19" hidden="1">
      <c r="C14382" s="933"/>
      <c r="D14382" s="933"/>
      <c r="E14382" s="19"/>
      <c r="I14382" s="100"/>
      <c r="M14382" s="100"/>
      <c r="Q14382" s="99"/>
      <c r="R14382" s="340"/>
      <c r="S14382" s="119"/>
      <c r="T14382" s="123"/>
      <c r="U14382" s="119"/>
      <c r="V14382" s="99"/>
      <c r="W14382" s="127"/>
      <c r="X14382" s="99"/>
      <c r="Y14382" s="127"/>
    </row>
    <row r="14383" spans="3:25" ht="19" hidden="1">
      <c r="C14383" s="933"/>
      <c r="D14383" s="933"/>
      <c r="E14383" s="19"/>
      <c r="I14383" s="100"/>
      <c r="M14383" s="100"/>
      <c r="Q14383" s="99"/>
      <c r="R14383" s="340"/>
      <c r="S14383" s="119"/>
      <c r="T14383" s="123"/>
      <c r="U14383" s="119"/>
      <c r="V14383" s="99"/>
      <c r="W14383" s="127"/>
      <c r="X14383" s="99"/>
      <c r="Y14383" s="127"/>
    </row>
    <row r="14384" spans="3:25" ht="19" hidden="1">
      <c r="C14384" s="933"/>
      <c r="D14384" s="933"/>
      <c r="E14384" s="19"/>
      <c r="I14384" s="100"/>
      <c r="M14384" s="100"/>
      <c r="Q14384" s="99"/>
      <c r="R14384" s="340"/>
      <c r="S14384" s="119"/>
      <c r="T14384" s="123"/>
      <c r="U14384" s="119"/>
      <c r="V14384" s="99"/>
      <c r="W14384" s="127"/>
      <c r="X14384" s="99"/>
      <c r="Y14384" s="127"/>
    </row>
    <row r="14385" spans="3:25" ht="19" hidden="1">
      <c r="C14385" s="933"/>
      <c r="D14385" s="933"/>
      <c r="E14385" s="19"/>
      <c r="I14385" s="100"/>
      <c r="M14385" s="100"/>
      <c r="Q14385" s="99"/>
      <c r="R14385" s="340"/>
      <c r="S14385" s="119"/>
      <c r="T14385" s="123"/>
      <c r="U14385" s="119"/>
      <c r="V14385" s="99"/>
      <c r="W14385" s="127"/>
      <c r="X14385" s="99"/>
      <c r="Y14385" s="127"/>
    </row>
    <row r="14386" spans="3:25" ht="19" hidden="1">
      <c r="C14386" s="933"/>
      <c r="D14386" s="933"/>
      <c r="E14386" s="19"/>
      <c r="I14386" s="100"/>
      <c r="M14386" s="100"/>
      <c r="Q14386" s="99"/>
      <c r="R14386" s="340"/>
      <c r="S14386" s="119"/>
      <c r="T14386" s="123"/>
      <c r="U14386" s="119"/>
      <c r="V14386" s="99"/>
      <c r="W14386" s="127"/>
      <c r="X14386" s="99"/>
      <c r="Y14386" s="127"/>
    </row>
    <row r="14387" spans="3:25" ht="19" hidden="1">
      <c r="C14387" s="933"/>
      <c r="D14387" s="933"/>
      <c r="E14387" s="19"/>
      <c r="I14387" s="100"/>
      <c r="M14387" s="100"/>
      <c r="Q14387" s="99"/>
      <c r="R14387" s="340"/>
      <c r="S14387" s="119"/>
      <c r="T14387" s="123"/>
      <c r="U14387" s="119"/>
      <c r="V14387" s="99"/>
      <c r="W14387" s="127"/>
      <c r="X14387" s="99"/>
      <c r="Y14387" s="127"/>
    </row>
    <row r="14388" spans="3:25" ht="19" hidden="1">
      <c r="C14388" s="933"/>
      <c r="D14388" s="933"/>
      <c r="E14388" s="19"/>
      <c r="I14388" s="100"/>
      <c r="M14388" s="100"/>
      <c r="Q14388" s="99"/>
      <c r="R14388" s="340"/>
      <c r="S14388" s="119"/>
      <c r="T14388" s="123"/>
      <c r="U14388" s="119"/>
      <c r="V14388" s="99"/>
      <c r="W14388" s="127"/>
      <c r="X14388" s="99"/>
      <c r="Y14388" s="127"/>
    </row>
    <row r="14389" spans="3:25" ht="19" hidden="1">
      <c r="C14389" s="933"/>
      <c r="D14389" s="933"/>
      <c r="E14389" s="19"/>
      <c r="I14389" s="100"/>
      <c r="M14389" s="100"/>
      <c r="Q14389" s="99"/>
      <c r="R14389" s="340"/>
      <c r="S14389" s="119"/>
      <c r="T14389" s="123"/>
      <c r="U14389" s="119"/>
      <c r="V14389" s="99"/>
      <c r="W14389" s="127"/>
      <c r="X14389" s="99"/>
      <c r="Y14389" s="127"/>
    </row>
    <row r="14390" spans="3:25" ht="19" hidden="1">
      <c r="C14390" s="933"/>
      <c r="D14390" s="933"/>
      <c r="E14390" s="19"/>
      <c r="I14390" s="100"/>
      <c r="M14390" s="100"/>
      <c r="Q14390" s="99"/>
      <c r="R14390" s="340"/>
      <c r="S14390" s="119"/>
      <c r="T14390" s="123"/>
      <c r="U14390" s="119"/>
      <c r="V14390" s="99"/>
      <c r="W14390" s="127"/>
      <c r="X14390" s="99"/>
      <c r="Y14390" s="127"/>
    </row>
    <row r="14391" spans="3:25" ht="19" hidden="1">
      <c r="C14391" s="933"/>
      <c r="D14391" s="933"/>
      <c r="E14391" s="19"/>
      <c r="I14391" s="100"/>
      <c r="M14391" s="100"/>
      <c r="Q14391" s="99"/>
      <c r="R14391" s="340"/>
      <c r="S14391" s="119"/>
      <c r="T14391" s="123"/>
      <c r="U14391" s="119"/>
      <c r="V14391" s="99"/>
      <c r="W14391" s="127"/>
      <c r="X14391" s="99"/>
      <c r="Y14391" s="127"/>
    </row>
    <row r="14392" spans="3:25" ht="19" hidden="1">
      <c r="C14392" s="933"/>
      <c r="D14392" s="933"/>
      <c r="E14392" s="19"/>
      <c r="I14392" s="100"/>
      <c r="M14392" s="100"/>
      <c r="Q14392" s="99"/>
      <c r="R14392" s="340"/>
      <c r="S14392" s="119"/>
      <c r="T14392" s="123"/>
      <c r="U14392" s="119"/>
      <c r="V14392" s="99"/>
      <c r="W14392" s="127"/>
      <c r="X14392" s="99"/>
      <c r="Y14392" s="127"/>
    </row>
    <row r="14393" spans="3:25" ht="19" hidden="1">
      <c r="C14393" s="933"/>
      <c r="D14393" s="933"/>
      <c r="E14393" s="19"/>
      <c r="I14393" s="100"/>
      <c r="M14393" s="100"/>
      <c r="Q14393" s="99"/>
      <c r="R14393" s="340"/>
      <c r="S14393" s="119"/>
      <c r="T14393" s="123"/>
      <c r="U14393" s="119"/>
      <c r="V14393" s="99"/>
      <c r="W14393" s="127"/>
      <c r="X14393" s="99"/>
      <c r="Y14393" s="127"/>
    </row>
    <row r="14394" spans="3:25" ht="19" hidden="1">
      <c r="C14394" s="933"/>
      <c r="D14394" s="933"/>
      <c r="E14394" s="19"/>
      <c r="I14394" s="100"/>
      <c r="M14394" s="100"/>
      <c r="Q14394" s="99"/>
      <c r="R14394" s="340"/>
      <c r="S14394" s="119"/>
      <c r="T14394" s="123"/>
      <c r="U14394" s="119"/>
      <c r="V14394" s="99"/>
      <c r="W14394" s="127"/>
      <c r="X14394" s="99"/>
      <c r="Y14394" s="127"/>
    </row>
    <row r="14395" spans="3:25" ht="19" hidden="1">
      <c r="C14395" s="933"/>
      <c r="D14395" s="933"/>
      <c r="E14395" s="19"/>
      <c r="I14395" s="100"/>
      <c r="M14395" s="100"/>
      <c r="Q14395" s="99"/>
      <c r="R14395" s="340"/>
      <c r="S14395" s="119"/>
      <c r="T14395" s="123"/>
      <c r="U14395" s="119"/>
      <c r="V14395" s="99"/>
      <c r="W14395" s="127"/>
      <c r="X14395" s="99"/>
      <c r="Y14395" s="127"/>
    </row>
    <row r="14396" spans="3:25" ht="19" hidden="1">
      <c r="C14396" s="933"/>
      <c r="D14396" s="933"/>
      <c r="E14396" s="19"/>
      <c r="I14396" s="100"/>
      <c r="M14396" s="100"/>
      <c r="Q14396" s="99"/>
      <c r="R14396" s="340"/>
      <c r="S14396" s="119"/>
      <c r="T14396" s="123"/>
      <c r="U14396" s="119"/>
      <c r="V14396" s="99"/>
      <c r="W14396" s="127"/>
      <c r="X14396" s="99"/>
      <c r="Y14396" s="127"/>
    </row>
    <row r="14397" spans="3:25" ht="19" hidden="1">
      <c r="C14397" s="933"/>
      <c r="D14397" s="933"/>
      <c r="E14397" s="19"/>
      <c r="I14397" s="100"/>
      <c r="M14397" s="100"/>
      <c r="Q14397" s="99"/>
      <c r="R14397" s="340"/>
      <c r="S14397" s="119"/>
      <c r="T14397" s="123"/>
      <c r="U14397" s="119"/>
      <c r="V14397" s="99"/>
      <c r="W14397" s="127"/>
      <c r="X14397" s="99"/>
      <c r="Y14397" s="127"/>
    </row>
    <row r="14398" spans="3:25" ht="19" hidden="1">
      <c r="C14398" s="933"/>
      <c r="D14398" s="933"/>
      <c r="E14398" s="19"/>
      <c r="I14398" s="100"/>
      <c r="M14398" s="100"/>
      <c r="Q14398" s="99"/>
      <c r="R14398" s="340"/>
      <c r="S14398" s="119"/>
      <c r="T14398" s="123"/>
      <c r="U14398" s="119"/>
      <c r="V14398" s="99"/>
      <c r="W14398" s="127"/>
      <c r="X14398" s="99"/>
      <c r="Y14398" s="127"/>
    </row>
    <row r="14399" spans="3:25" ht="19" hidden="1">
      <c r="C14399" s="933"/>
      <c r="D14399" s="933"/>
      <c r="E14399" s="19"/>
      <c r="I14399" s="100"/>
      <c r="M14399" s="100"/>
      <c r="Q14399" s="99"/>
      <c r="R14399" s="340"/>
      <c r="S14399" s="119"/>
      <c r="T14399" s="123"/>
      <c r="U14399" s="119"/>
      <c r="V14399" s="99"/>
      <c r="W14399" s="127"/>
      <c r="X14399" s="99"/>
      <c r="Y14399" s="127"/>
    </row>
    <row r="14400" spans="3:25" ht="19" hidden="1">
      <c r="C14400" s="933"/>
      <c r="D14400" s="933"/>
      <c r="E14400" s="19"/>
      <c r="I14400" s="100"/>
      <c r="M14400" s="100"/>
      <c r="Q14400" s="99"/>
      <c r="R14400" s="340"/>
      <c r="S14400" s="119"/>
      <c r="T14400" s="123"/>
      <c r="U14400" s="119"/>
      <c r="V14400" s="99"/>
      <c r="W14400" s="127"/>
      <c r="X14400" s="99"/>
      <c r="Y14400" s="127"/>
    </row>
    <row r="14401" spans="3:25" ht="19" hidden="1">
      <c r="C14401" s="933"/>
      <c r="D14401" s="933"/>
      <c r="E14401" s="19"/>
      <c r="I14401" s="100"/>
      <c r="M14401" s="100"/>
      <c r="Q14401" s="99"/>
      <c r="R14401" s="340"/>
      <c r="S14401" s="119"/>
      <c r="T14401" s="123"/>
      <c r="U14401" s="119"/>
      <c r="V14401" s="99"/>
      <c r="W14401" s="127"/>
      <c r="X14401" s="99"/>
      <c r="Y14401" s="127"/>
    </row>
    <row r="14402" spans="3:25" ht="19" hidden="1">
      <c r="C14402" s="933"/>
      <c r="D14402" s="933"/>
      <c r="E14402" s="19"/>
      <c r="I14402" s="100"/>
      <c r="M14402" s="100"/>
      <c r="Q14402" s="99"/>
      <c r="R14402" s="340"/>
      <c r="S14402" s="119"/>
      <c r="T14402" s="123"/>
      <c r="U14402" s="119"/>
      <c r="V14402" s="99"/>
      <c r="W14402" s="127"/>
      <c r="X14402" s="99"/>
      <c r="Y14402" s="127"/>
    </row>
    <row r="14403" spans="3:25" ht="19" hidden="1">
      <c r="C14403" s="933"/>
      <c r="D14403" s="933"/>
      <c r="E14403" s="19"/>
      <c r="I14403" s="100"/>
      <c r="M14403" s="100"/>
      <c r="Q14403" s="99"/>
      <c r="R14403" s="340"/>
      <c r="S14403" s="119"/>
      <c r="T14403" s="123"/>
      <c r="U14403" s="119"/>
      <c r="V14403" s="99"/>
      <c r="W14403" s="127"/>
      <c r="X14403" s="99"/>
      <c r="Y14403" s="127"/>
    </row>
    <row r="14404" spans="3:25" ht="19" hidden="1">
      <c r="C14404" s="933"/>
      <c r="D14404" s="933"/>
      <c r="E14404" s="19"/>
      <c r="I14404" s="100"/>
      <c r="M14404" s="100"/>
      <c r="Q14404" s="99"/>
      <c r="R14404" s="340"/>
      <c r="S14404" s="119"/>
      <c r="T14404" s="123"/>
      <c r="U14404" s="119"/>
      <c r="V14404" s="99"/>
      <c r="W14404" s="127"/>
      <c r="X14404" s="99"/>
      <c r="Y14404" s="127"/>
    </row>
    <row r="14405" spans="3:25" ht="19" hidden="1">
      <c r="C14405" s="933"/>
      <c r="D14405" s="933"/>
      <c r="E14405" s="19"/>
      <c r="I14405" s="100"/>
      <c r="M14405" s="100"/>
      <c r="Q14405" s="99"/>
      <c r="R14405" s="340"/>
      <c r="S14405" s="119"/>
      <c r="T14405" s="123"/>
      <c r="U14405" s="119"/>
      <c r="V14405" s="99"/>
      <c r="W14405" s="127"/>
      <c r="X14405" s="99"/>
      <c r="Y14405" s="127"/>
    </row>
    <row r="14406" spans="3:25" ht="19" hidden="1">
      <c r="C14406" s="933"/>
      <c r="D14406" s="933"/>
      <c r="E14406" s="19"/>
      <c r="I14406" s="100"/>
      <c r="M14406" s="100"/>
      <c r="Q14406" s="99"/>
      <c r="R14406" s="340"/>
      <c r="S14406" s="119"/>
      <c r="T14406" s="123"/>
      <c r="U14406" s="119"/>
      <c r="V14406" s="99"/>
      <c r="W14406" s="127"/>
      <c r="X14406" s="99"/>
      <c r="Y14406" s="127"/>
    </row>
    <row r="14407" spans="3:25" ht="19" hidden="1">
      <c r="C14407" s="933"/>
      <c r="D14407" s="933"/>
      <c r="E14407" s="19"/>
      <c r="I14407" s="100"/>
      <c r="M14407" s="100"/>
      <c r="Q14407" s="99"/>
      <c r="R14407" s="340"/>
      <c r="S14407" s="119"/>
      <c r="T14407" s="123"/>
      <c r="U14407" s="119"/>
      <c r="V14407" s="99"/>
      <c r="W14407" s="127"/>
      <c r="X14407" s="99"/>
      <c r="Y14407" s="127"/>
    </row>
    <row r="14408" spans="3:25" ht="19" hidden="1">
      <c r="C14408" s="933"/>
      <c r="D14408" s="933"/>
      <c r="E14408" s="19"/>
      <c r="I14408" s="100"/>
      <c r="M14408" s="100"/>
      <c r="Q14408" s="99"/>
      <c r="R14408" s="340"/>
      <c r="S14408" s="119"/>
      <c r="T14408" s="123"/>
      <c r="U14408" s="119"/>
      <c r="V14408" s="99"/>
      <c r="W14408" s="127"/>
      <c r="X14408" s="99"/>
      <c r="Y14408" s="127"/>
    </row>
    <row r="14409" spans="3:25" ht="19" hidden="1">
      <c r="C14409" s="933"/>
      <c r="D14409" s="933"/>
      <c r="E14409" s="19"/>
      <c r="I14409" s="100"/>
      <c r="M14409" s="100"/>
      <c r="Q14409" s="99"/>
      <c r="R14409" s="340"/>
      <c r="S14409" s="119"/>
      <c r="T14409" s="123"/>
      <c r="U14409" s="119"/>
      <c r="V14409" s="99"/>
      <c r="W14409" s="127"/>
      <c r="X14409" s="99"/>
      <c r="Y14409" s="127"/>
    </row>
    <row r="14410" spans="3:25" ht="19" hidden="1">
      <c r="C14410" s="933"/>
      <c r="D14410" s="933"/>
      <c r="E14410" s="19"/>
      <c r="I14410" s="100"/>
      <c r="M14410" s="100"/>
      <c r="Q14410" s="99"/>
      <c r="R14410" s="340"/>
      <c r="S14410" s="119"/>
      <c r="T14410" s="123"/>
      <c r="U14410" s="119"/>
      <c r="V14410" s="99"/>
      <c r="W14410" s="127"/>
      <c r="X14410" s="99"/>
      <c r="Y14410" s="127"/>
    </row>
    <row r="14411" spans="3:25" ht="19" hidden="1">
      <c r="C14411" s="933"/>
      <c r="D14411" s="933"/>
      <c r="E14411" s="19"/>
      <c r="I14411" s="100"/>
      <c r="M14411" s="100"/>
      <c r="Q14411" s="99"/>
      <c r="R14411" s="340"/>
      <c r="S14411" s="119"/>
      <c r="T14411" s="123"/>
      <c r="U14411" s="119"/>
      <c r="V14411" s="99"/>
      <c r="W14411" s="127"/>
      <c r="X14411" s="99"/>
      <c r="Y14411" s="127"/>
    </row>
    <row r="14412" spans="3:25" ht="19" hidden="1">
      <c r="C14412" s="933"/>
      <c r="D14412" s="933"/>
      <c r="E14412" s="19"/>
      <c r="I14412" s="100"/>
      <c r="M14412" s="100"/>
      <c r="Q14412" s="99"/>
      <c r="R14412" s="340"/>
      <c r="S14412" s="119"/>
      <c r="T14412" s="123"/>
      <c r="U14412" s="119"/>
      <c r="V14412" s="99"/>
      <c r="W14412" s="127"/>
      <c r="X14412" s="99"/>
      <c r="Y14412" s="127"/>
    </row>
    <row r="14413" spans="3:25" ht="19" hidden="1">
      <c r="C14413" s="933"/>
      <c r="D14413" s="933"/>
      <c r="E14413" s="19"/>
      <c r="I14413" s="100"/>
      <c r="M14413" s="100"/>
      <c r="Q14413" s="99"/>
      <c r="R14413" s="340"/>
      <c r="S14413" s="119"/>
      <c r="T14413" s="123"/>
      <c r="U14413" s="119"/>
      <c r="V14413" s="99"/>
      <c r="W14413" s="127"/>
      <c r="X14413" s="99"/>
      <c r="Y14413" s="127"/>
    </row>
    <row r="14414" spans="3:25" ht="19" hidden="1">
      <c r="C14414" s="933"/>
      <c r="D14414" s="933"/>
      <c r="E14414" s="19"/>
      <c r="I14414" s="100"/>
      <c r="M14414" s="100"/>
      <c r="Q14414" s="99"/>
      <c r="R14414" s="340"/>
      <c r="S14414" s="119"/>
      <c r="T14414" s="123"/>
      <c r="U14414" s="119"/>
      <c r="V14414" s="99"/>
      <c r="W14414" s="127"/>
      <c r="X14414" s="99"/>
      <c r="Y14414" s="127"/>
    </row>
    <row r="14415" spans="3:25" ht="19" hidden="1">
      <c r="C14415" s="933"/>
      <c r="D14415" s="933"/>
      <c r="E14415" s="19"/>
      <c r="I14415" s="100"/>
      <c r="M14415" s="100"/>
      <c r="Q14415" s="99"/>
      <c r="R14415" s="340"/>
      <c r="S14415" s="119"/>
      <c r="T14415" s="123"/>
      <c r="U14415" s="119"/>
      <c r="V14415" s="99"/>
      <c r="W14415" s="127"/>
      <c r="X14415" s="99"/>
      <c r="Y14415" s="127"/>
    </row>
    <row r="14416" spans="3:25" ht="19" hidden="1">
      <c r="C14416" s="933"/>
      <c r="D14416" s="933"/>
      <c r="E14416" s="19"/>
      <c r="I14416" s="100"/>
      <c r="M14416" s="100"/>
      <c r="Q14416" s="99"/>
      <c r="R14416" s="340"/>
      <c r="S14416" s="119"/>
      <c r="T14416" s="123"/>
      <c r="U14416" s="119"/>
      <c r="V14416" s="99"/>
      <c r="W14416" s="127"/>
      <c r="X14416" s="99"/>
      <c r="Y14416" s="127"/>
    </row>
    <row r="14417" spans="3:25" ht="19" hidden="1">
      <c r="C14417" s="933"/>
      <c r="D14417" s="933"/>
      <c r="E14417" s="19"/>
      <c r="I14417" s="100"/>
      <c r="M14417" s="100"/>
      <c r="Q14417" s="99"/>
      <c r="R14417" s="340"/>
      <c r="S14417" s="119"/>
      <c r="T14417" s="123"/>
      <c r="U14417" s="119"/>
      <c r="V14417" s="99"/>
      <c r="W14417" s="127"/>
      <c r="X14417" s="99"/>
      <c r="Y14417" s="127"/>
    </row>
    <row r="14418" spans="3:25" ht="19" hidden="1">
      <c r="C14418" s="933"/>
      <c r="D14418" s="933"/>
      <c r="E14418" s="19"/>
      <c r="I14418" s="100"/>
      <c r="M14418" s="100"/>
      <c r="Q14418" s="99"/>
      <c r="R14418" s="340"/>
      <c r="S14418" s="119"/>
      <c r="T14418" s="123"/>
      <c r="U14418" s="119"/>
      <c r="V14418" s="99"/>
      <c r="W14418" s="127"/>
      <c r="X14418" s="99"/>
      <c r="Y14418" s="127"/>
    </row>
    <row r="14419" spans="3:25" ht="19" hidden="1">
      <c r="C14419" s="933"/>
      <c r="D14419" s="933"/>
      <c r="E14419" s="19"/>
      <c r="I14419" s="100"/>
      <c r="M14419" s="100"/>
      <c r="Q14419" s="99"/>
      <c r="R14419" s="340"/>
      <c r="S14419" s="119"/>
      <c r="T14419" s="123"/>
      <c r="U14419" s="119"/>
      <c r="V14419" s="99"/>
      <c r="W14419" s="127"/>
      <c r="X14419" s="99"/>
      <c r="Y14419" s="127"/>
    </row>
    <row r="14420" spans="3:25" ht="19" hidden="1">
      <c r="C14420" s="933"/>
      <c r="D14420" s="933"/>
      <c r="E14420" s="19"/>
      <c r="I14420" s="100"/>
      <c r="M14420" s="100"/>
      <c r="Q14420" s="99"/>
      <c r="R14420" s="340"/>
      <c r="S14420" s="119"/>
      <c r="T14420" s="123"/>
      <c r="U14420" s="119"/>
      <c r="V14420" s="99"/>
      <c r="W14420" s="127"/>
      <c r="X14420" s="99"/>
      <c r="Y14420" s="127"/>
    </row>
    <row r="14421" spans="3:25" ht="19" hidden="1">
      <c r="C14421" s="933"/>
      <c r="D14421" s="933"/>
      <c r="E14421" s="19"/>
      <c r="I14421" s="100"/>
      <c r="M14421" s="100"/>
      <c r="Q14421" s="99"/>
      <c r="R14421" s="340"/>
      <c r="S14421" s="119"/>
      <c r="T14421" s="123"/>
      <c r="U14421" s="119"/>
      <c r="V14421" s="99"/>
      <c r="W14421" s="127"/>
      <c r="X14421" s="99"/>
      <c r="Y14421" s="127"/>
    </row>
    <row r="14422" spans="3:25" ht="19" hidden="1">
      <c r="C14422" s="933"/>
      <c r="D14422" s="933"/>
      <c r="E14422" s="19"/>
      <c r="I14422" s="100"/>
      <c r="M14422" s="100"/>
      <c r="Q14422" s="99"/>
      <c r="R14422" s="340"/>
      <c r="S14422" s="119"/>
      <c r="T14422" s="123"/>
      <c r="U14422" s="119"/>
      <c r="V14422" s="99"/>
      <c r="W14422" s="127"/>
      <c r="X14422" s="99"/>
      <c r="Y14422" s="127"/>
    </row>
    <row r="14423" spans="3:25" ht="19" hidden="1">
      <c r="C14423" s="933"/>
      <c r="D14423" s="933"/>
      <c r="E14423" s="19"/>
      <c r="I14423" s="100"/>
      <c r="M14423" s="100"/>
      <c r="Q14423" s="99"/>
      <c r="R14423" s="340"/>
      <c r="S14423" s="119"/>
      <c r="T14423" s="123"/>
      <c r="U14423" s="119"/>
      <c r="V14423" s="99"/>
      <c r="W14423" s="127"/>
      <c r="X14423" s="99"/>
      <c r="Y14423" s="127"/>
    </row>
    <row r="14424" spans="3:25" ht="19" hidden="1">
      <c r="C14424" s="933"/>
      <c r="D14424" s="933"/>
      <c r="E14424" s="19"/>
      <c r="I14424" s="100"/>
      <c r="M14424" s="100"/>
      <c r="Q14424" s="99"/>
      <c r="R14424" s="340"/>
      <c r="S14424" s="119"/>
      <c r="T14424" s="123"/>
      <c r="U14424" s="119"/>
      <c r="V14424" s="99"/>
      <c r="W14424" s="127"/>
      <c r="X14424" s="99"/>
      <c r="Y14424" s="127"/>
    </row>
    <row r="14425" spans="3:25" ht="19" hidden="1">
      <c r="C14425" s="933"/>
      <c r="D14425" s="933"/>
      <c r="E14425" s="19"/>
      <c r="I14425" s="100"/>
      <c r="M14425" s="100"/>
      <c r="Q14425" s="99"/>
      <c r="R14425" s="340"/>
      <c r="S14425" s="119"/>
      <c r="T14425" s="123"/>
      <c r="U14425" s="119"/>
      <c r="V14425" s="99"/>
      <c r="W14425" s="127"/>
      <c r="X14425" s="99"/>
      <c r="Y14425" s="127"/>
    </row>
    <row r="14426" spans="3:25" ht="19" hidden="1">
      <c r="C14426" s="933"/>
      <c r="D14426" s="933"/>
      <c r="E14426" s="19"/>
      <c r="I14426" s="100"/>
      <c r="M14426" s="100"/>
      <c r="Q14426" s="99"/>
      <c r="R14426" s="340"/>
      <c r="S14426" s="119"/>
      <c r="T14426" s="123"/>
      <c r="U14426" s="119"/>
      <c r="V14426" s="99"/>
      <c r="W14426" s="127"/>
      <c r="X14426" s="99"/>
      <c r="Y14426" s="127"/>
    </row>
    <row r="14427" spans="3:25" ht="19" hidden="1">
      <c r="C14427" s="933"/>
      <c r="D14427" s="933"/>
      <c r="E14427" s="19"/>
      <c r="I14427" s="100"/>
      <c r="M14427" s="100"/>
      <c r="Q14427" s="99"/>
      <c r="R14427" s="340"/>
      <c r="S14427" s="119"/>
      <c r="T14427" s="123"/>
      <c r="U14427" s="119"/>
      <c r="V14427" s="99"/>
      <c r="W14427" s="127"/>
      <c r="X14427" s="99"/>
      <c r="Y14427" s="127"/>
    </row>
    <row r="14428" spans="3:25" ht="19" hidden="1">
      <c r="C14428" s="933"/>
      <c r="D14428" s="933"/>
      <c r="E14428" s="19"/>
      <c r="I14428" s="100"/>
      <c r="M14428" s="100"/>
      <c r="Q14428" s="99"/>
      <c r="R14428" s="340"/>
      <c r="S14428" s="119"/>
      <c r="T14428" s="123"/>
      <c r="U14428" s="119"/>
      <c r="V14428" s="99"/>
      <c r="W14428" s="127"/>
      <c r="X14428" s="99"/>
      <c r="Y14428" s="127"/>
    </row>
    <row r="14429" spans="3:25" ht="19" hidden="1">
      <c r="C14429" s="933"/>
      <c r="D14429" s="933"/>
      <c r="E14429" s="19"/>
      <c r="I14429" s="100"/>
      <c r="M14429" s="100"/>
      <c r="Q14429" s="99"/>
      <c r="R14429" s="340"/>
      <c r="S14429" s="119"/>
      <c r="T14429" s="123"/>
      <c r="U14429" s="119"/>
      <c r="V14429" s="99"/>
      <c r="W14429" s="127"/>
      <c r="X14429" s="99"/>
      <c r="Y14429" s="127"/>
    </row>
    <row r="14430" spans="3:25" ht="19" hidden="1">
      <c r="C14430" s="933"/>
      <c r="D14430" s="933"/>
      <c r="E14430" s="19"/>
      <c r="I14430" s="100"/>
      <c r="M14430" s="100"/>
      <c r="Q14430" s="99"/>
      <c r="R14430" s="340"/>
      <c r="S14430" s="119"/>
      <c r="T14430" s="123"/>
      <c r="U14430" s="119"/>
      <c r="V14430" s="99"/>
      <c r="W14430" s="127"/>
      <c r="X14430" s="99"/>
      <c r="Y14430" s="127"/>
    </row>
    <row r="14431" spans="3:25" ht="19" hidden="1">
      <c r="C14431" s="933"/>
      <c r="D14431" s="933"/>
      <c r="E14431" s="19"/>
      <c r="I14431" s="100"/>
      <c r="M14431" s="100"/>
      <c r="Q14431" s="99"/>
      <c r="R14431" s="340"/>
      <c r="S14431" s="119"/>
      <c r="T14431" s="123"/>
      <c r="U14431" s="119"/>
      <c r="V14431" s="99"/>
      <c r="W14431" s="127"/>
      <c r="X14431" s="99"/>
      <c r="Y14431" s="127"/>
    </row>
    <row r="14432" spans="3:25" ht="19" hidden="1">
      <c r="C14432" s="933"/>
      <c r="D14432" s="933"/>
      <c r="E14432" s="19"/>
      <c r="I14432" s="100"/>
      <c r="M14432" s="100"/>
      <c r="Q14432" s="99"/>
      <c r="R14432" s="340"/>
      <c r="S14432" s="119"/>
      <c r="T14432" s="123"/>
      <c r="U14432" s="119"/>
      <c r="V14432" s="99"/>
      <c r="W14432" s="127"/>
      <c r="X14432" s="99"/>
      <c r="Y14432" s="127"/>
    </row>
    <row r="14433" spans="3:25" ht="19" hidden="1">
      <c r="C14433" s="933"/>
      <c r="D14433" s="933"/>
      <c r="E14433" s="19"/>
      <c r="I14433" s="100"/>
      <c r="M14433" s="100"/>
      <c r="Q14433" s="99"/>
      <c r="R14433" s="340"/>
      <c r="S14433" s="119"/>
      <c r="T14433" s="123"/>
      <c r="U14433" s="119"/>
      <c r="V14433" s="99"/>
      <c r="W14433" s="127"/>
      <c r="X14433" s="99"/>
      <c r="Y14433" s="127"/>
    </row>
    <row r="14434" spans="3:25" ht="19" hidden="1">
      <c r="C14434" s="933"/>
      <c r="D14434" s="933"/>
      <c r="E14434" s="19"/>
      <c r="I14434" s="100"/>
      <c r="M14434" s="100"/>
      <c r="Q14434" s="99"/>
      <c r="R14434" s="340"/>
      <c r="S14434" s="119"/>
      <c r="T14434" s="123"/>
      <c r="U14434" s="119"/>
      <c r="V14434" s="99"/>
      <c r="W14434" s="127"/>
      <c r="X14434" s="99"/>
      <c r="Y14434" s="127"/>
    </row>
    <row r="14435" spans="3:25" ht="19" hidden="1">
      <c r="C14435" s="933"/>
      <c r="D14435" s="933"/>
      <c r="E14435" s="19"/>
      <c r="I14435" s="100"/>
      <c r="M14435" s="100"/>
      <c r="Q14435" s="99"/>
      <c r="R14435" s="340"/>
      <c r="S14435" s="119"/>
      <c r="T14435" s="123"/>
      <c r="U14435" s="119"/>
      <c r="V14435" s="99"/>
      <c r="W14435" s="127"/>
      <c r="X14435" s="99"/>
      <c r="Y14435" s="127"/>
    </row>
    <row r="14436" spans="3:25" ht="19" hidden="1">
      <c r="C14436" s="933"/>
      <c r="D14436" s="933"/>
      <c r="E14436" s="19"/>
      <c r="I14436" s="100"/>
      <c r="M14436" s="100"/>
      <c r="Q14436" s="99"/>
      <c r="R14436" s="340"/>
      <c r="S14436" s="119"/>
      <c r="T14436" s="123"/>
      <c r="U14436" s="119"/>
      <c r="V14436" s="99"/>
      <c r="W14436" s="127"/>
      <c r="X14436" s="99"/>
      <c r="Y14436" s="127"/>
    </row>
    <row r="14437" spans="3:25" ht="19" hidden="1">
      <c r="C14437" s="933"/>
      <c r="D14437" s="933"/>
      <c r="E14437" s="19"/>
      <c r="I14437" s="100"/>
      <c r="M14437" s="100"/>
      <c r="Q14437" s="99"/>
      <c r="R14437" s="340"/>
      <c r="S14437" s="119"/>
      <c r="T14437" s="123"/>
      <c r="U14437" s="119"/>
      <c r="V14437" s="99"/>
      <c r="W14437" s="127"/>
      <c r="X14437" s="99"/>
      <c r="Y14437" s="127"/>
    </row>
    <row r="14438" spans="3:25" ht="19" hidden="1">
      <c r="C14438" s="933"/>
      <c r="D14438" s="933"/>
      <c r="E14438" s="19"/>
      <c r="I14438" s="100"/>
      <c r="M14438" s="100"/>
      <c r="Q14438" s="99"/>
      <c r="R14438" s="340"/>
      <c r="S14438" s="119"/>
      <c r="T14438" s="123"/>
      <c r="U14438" s="119"/>
      <c r="V14438" s="99"/>
      <c r="W14438" s="127"/>
      <c r="X14438" s="99"/>
      <c r="Y14438" s="127"/>
    </row>
    <row r="14439" spans="3:25" ht="19" hidden="1">
      <c r="C14439" s="933"/>
      <c r="D14439" s="933"/>
      <c r="E14439" s="19"/>
      <c r="I14439" s="100"/>
      <c r="M14439" s="100"/>
      <c r="Q14439" s="99"/>
      <c r="R14439" s="340"/>
      <c r="S14439" s="119"/>
      <c r="T14439" s="123"/>
      <c r="U14439" s="119"/>
      <c r="V14439" s="99"/>
      <c r="W14439" s="127"/>
      <c r="X14439" s="99"/>
      <c r="Y14439" s="127"/>
    </row>
    <row r="14440" spans="3:25" ht="19" hidden="1">
      <c r="C14440" s="933"/>
      <c r="D14440" s="933"/>
      <c r="E14440" s="19"/>
      <c r="I14440" s="100"/>
      <c r="M14440" s="100"/>
      <c r="Q14440" s="99"/>
      <c r="R14440" s="340"/>
      <c r="S14440" s="119"/>
      <c r="T14440" s="123"/>
      <c r="U14440" s="119"/>
      <c r="V14440" s="99"/>
      <c r="W14440" s="127"/>
      <c r="X14440" s="99"/>
      <c r="Y14440" s="127"/>
    </row>
    <row r="14441" spans="3:25" ht="19" hidden="1">
      <c r="C14441" s="933"/>
      <c r="D14441" s="933"/>
      <c r="E14441" s="19"/>
      <c r="I14441" s="100"/>
      <c r="M14441" s="100"/>
      <c r="Q14441" s="99"/>
      <c r="R14441" s="340"/>
      <c r="S14441" s="119"/>
      <c r="T14441" s="123"/>
      <c r="U14441" s="119"/>
      <c r="V14441" s="99"/>
      <c r="W14441" s="127"/>
      <c r="X14441" s="99"/>
      <c r="Y14441" s="127"/>
    </row>
    <row r="14442" spans="3:25" ht="19" hidden="1">
      <c r="C14442" s="933"/>
      <c r="D14442" s="933"/>
      <c r="E14442" s="19"/>
      <c r="I14442" s="100"/>
      <c r="M14442" s="100"/>
      <c r="Q14442" s="99"/>
      <c r="R14442" s="340"/>
      <c r="S14442" s="119"/>
      <c r="T14442" s="123"/>
      <c r="U14442" s="119"/>
      <c r="V14442" s="99"/>
      <c r="W14442" s="127"/>
      <c r="X14442" s="99"/>
      <c r="Y14442" s="127"/>
    </row>
    <row r="14443" spans="3:25" ht="19" hidden="1">
      <c r="C14443" s="933"/>
      <c r="D14443" s="933"/>
      <c r="E14443" s="19"/>
      <c r="I14443" s="100"/>
      <c r="M14443" s="100"/>
      <c r="Q14443" s="99"/>
      <c r="R14443" s="340"/>
      <c r="S14443" s="119"/>
      <c r="T14443" s="123"/>
      <c r="U14443" s="119"/>
      <c r="V14443" s="99"/>
      <c r="W14443" s="127"/>
      <c r="X14443" s="99"/>
      <c r="Y14443" s="127"/>
    </row>
    <row r="14444" spans="3:25" ht="19" hidden="1">
      <c r="C14444" s="933"/>
      <c r="D14444" s="933"/>
      <c r="E14444" s="19"/>
      <c r="I14444" s="100"/>
      <c r="M14444" s="100"/>
      <c r="Q14444" s="99"/>
      <c r="R14444" s="340"/>
      <c r="S14444" s="119"/>
      <c r="T14444" s="123"/>
      <c r="U14444" s="119"/>
      <c r="V14444" s="99"/>
      <c r="W14444" s="127"/>
      <c r="X14444" s="99"/>
      <c r="Y14444" s="127"/>
    </row>
    <row r="14445" spans="3:25" ht="19" hidden="1">
      <c r="C14445" s="933"/>
      <c r="D14445" s="933"/>
      <c r="E14445" s="19"/>
      <c r="I14445" s="100"/>
      <c r="M14445" s="100"/>
      <c r="Q14445" s="99"/>
      <c r="R14445" s="340"/>
      <c r="S14445" s="119"/>
      <c r="T14445" s="123"/>
      <c r="U14445" s="119"/>
      <c r="V14445" s="99"/>
      <c r="W14445" s="127"/>
      <c r="X14445" s="99"/>
      <c r="Y14445" s="127"/>
    </row>
    <row r="14446" spans="3:25" ht="19" hidden="1">
      <c r="C14446" s="933"/>
      <c r="D14446" s="933"/>
      <c r="E14446" s="19"/>
      <c r="I14446" s="100"/>
      <c r="M14446" s="100"/>
      <c r="Q14446" s="99"/>
      <c r="R14446" s="340"/>
      <c r="S14446" s="119"/>
      <c r="T14446" s="123"/>
      <c r="U14446" s="119"/>
      <c r="V14446" s="99"/>
      <c r="W14446" s="127"/>
      <c r="X14446" s="99"/>
      <c r="Y14446" s="127"/>
    </row>
    <row r="14447" spans="3:25" ht="19" hidden="1">
      <c r="C14447" s="933"/>
      <c r="D14447" s="933"/>
      <c r="E14447" s="19"/>
      <c r="I14447" s="100"/>
      <c r="M14447" s="100"/>
      <c r="Q14447" s="99"/>
      <c r="R14447" s="340"/>
      <c r="S14447" s="119"/>
      <c r="T14447" s="123"/>
      <c r="U14447" s="119"/>
      <c r="V14447" s="99"/>
      <c r="W14447" s="127"/>
      <c r="X14447" s="99"/>
      <c r="Y14447" s="127"/>
    </row>
    <row r="14448" spans="3:25" ht="19" hidden="1">
      <c r="C14448" s="933"/>
      <c r="D14448" s="933"/>
      <c r="E14448" s="19"/>
      <c r="I14448" s="100"/>
      <c r="M14448" s="100"/>
      <c r="Q14448" s="99"/>
      <c r="R14448" s="340"/>
      <c r="S14448" s="119"/>
      <c r="T14448" s="123"/>
      <c r="U14448" s="119"/>
      <c r="V14448" s="99"/>
      <c r="W14448" s="127"/>
      <c r="X14448" s="99"/>
      <c r="Y14448" s="127"/>
    </row>
    <row r="14449" spans="3:25" ht="19" hidden="1">
      <c r="C14449" s="933"/>
      <c r="D14449" s="933"/>
      <c r="E14449" s="19"/>
      <c r="I14449" s="100"/>
      <c r="M14449" s="100"/>
      <c r="Q14449" s="99"/>
      <c r="R14449" s="340"/>
      <c r="S14449" s="119"/>
      <c r="T14449" s="123"/>
      <c r="U14449" s="119"/>
      <c r="V14449" s="99"/>
      <c r="W14449" s="127"/>
      <c r="X14449" s="99"/>
      <c r="Y14449" s="127"/>
    </row>
    <row r="14450" spans="3:25" ht="19" hidden="1">
      <c r="C14450" s="933"/>
      <c r="D14450" s="933"/>
      <c r="E14450" s="19"/>
      <c r="I14450" s="100"/>
      <c r="M14450" s="100"/>
      <c r="Q14450" s="99"/>
      <c r="R14450" s="340"/>
      <c r="S14450" s="119"/>
      <c r="T14450" s="123"/>
      <c r="U14450" s="119"/>
      <c r="V14450" s="99"/>
      <c r="W14450" s="127"/>
      <c r="X14450" s="99"/>
      <c r="Y14450" s="127"/>
    </row>
    <row r="14451" spans="3:25" ht="19" hidden="1">
      <c r="C14451" s="933"/>
      <c r="D14451" s="933"/>
      <c r="E14451" s="19"/>
      <c r="I14451" s="100"/>
      <c r="M14451" s="100"/>
      <c r="Q14451" s="99"/>
      <c r="R14451" s="340"/>
      <c r="S14451" s="119"/>
      <c r="T14451" s="123"/>
      <c r="U14451" s="119"/>
      <c r="V14451" s="99"/>
      <c r="W14451" s="127"/>
      <c r="X14451" s="99"/>
      <c r="Y14451" s="127"/>
    </row>
    <row r="14452" spans="3:25" ht="19" hidden="1">
      <c r="C14452" s="933"/>
      <c r="D14452" s="933"/>
      <c r="E14452" s="19"/>
      <c r="I14452" s="100"/>
      <c r="M14452" s="100"/>
      <c r="Q14452" s="99"/>
      <c r="R14452" s="340"/>
      <c r="S14452" s="119"/>
      <c r="T14452" s="123"/>
      <c r="U14452" s="119"/>
      <c r="V14452" s="99"/>
      <c r="W14452" s="127"/>
      <c r="X14452" s="99"/>
      <c r="Y14452" s="127"/>
    </row>
    <row r="14453" spans="3:25" ht="19" hidden="1">
      <c r="C14453" s="933"/>
      <c r="D14453" s="933"/>
      <c r="E14453" s="19"/>
      <c r="I14453" s="100"/>
      <c r="M14453" s="100"/>
      <c r="Q14453" s="99"/>
      <c r="R14453" s="340"/>
      <c r="S14453" s="119"/>
      <c r="T14453" s="123"/>
      <c r="U14453" s="119"/>
      <c r="V14453" s="99"/>
      <c r="W14453" s="127"/>
      <c r="X14453" s="99"/>
      <c r="Y14453" s="127"/>
    </row>
    <row r="14454" spans="3:25" ht="19" hidden="1">
      <c r="C14454" s="933"/>
      <c r="D14454" s="933"/>
      <c r="E14454" s="19"/>
      <c r="I14454" s="100"/>
      <c r="M14454" s="100"/>
      <c r="Q14454" s="99"/>
      <c r="R14454" s="340"/>
      <c r="S14454" s="119"/>
      <c r="T14454" s="123"/>
      <c r="U14454" s="119"/>
      <c r="V14454" s="99"/>
      <c r="W14454" s="127"/>
      <c r="X14454" s="99"/>
      <c r="Y14454" s="127"/>
    </row>
    <row r="14455" spans="3:25" ht="19" hidden="1">
      <c r="C14455" s="933"/>
      <c r="D14455" s="933"/>
      <c r="E14455" s="19"/>
      <c r="I14455" s="100"/>
      <c r="M14455" s="100"/>
      <c r="Q14455" s="99"/>
      <c r="R14455" s="340"/>
      <c r="S14455" s="119"/>
      <c r="T14455" s="123"/>
      <c r="U14455" s="119"/>
      <c r="V14455" s="99"/>
      <c r="W14455" s="127"/>
      <c r="X14455" s="99"/>
      <c r="Y14455" s="127"/>
    </row>
    <row r="14456" spans="3:25" ht="19" hidden="1">
      <c r="C14456" s="933"/>
      <c r="D14456" s="933"/>
      <c r="E14456" s="19"/>
      <c r="I14456" s="100"/>
      <c r="M14456" s="100"/>
      <c r="Q14456" s="99"/>
      <c r="R14456" s="340"/>
      <c r="S14456" s="119"/>
      <c r="T14456" s="123"/>
      <c r="U14456" s="119"/>
      <c r="V14456" s="99"/>
      <c r="W14456" s="127"/>
      <c r="X14456" s="99"/>
      <c r="Y14456" s="127"/>
    </row>
    <row r="14457" spans="3:25" ht="19" hidden="1">
      <c r="C14457" s="933"/>
      <c r="D14457" s="933"/>
      <c r="E14457" s="19"/>
      <c r="I14457" s="100"/>
      <c r="M14457" s="100"/>
      <c r="Q14457" s="99"/>
      <c r="R14457" s="340"/>
      <c r="S14457" s="119"/>
      <c r="T14457" s="123"/>
      <c r="U14457" s="119"/>
      <c r="V14457" s="99"/>
      <c r="W14457" s="127"/>
      <c r="X14457" s="99"/>
      <c r="Y14457" s="127"/>
    </row>
    <row r="14458" spans="3:25" ht="19" hidden="1">
      <c r="C14458" s="933"/>
      <c r="D14458" s="933"/>
      <c r="E14458" s="19"/>
      <c r="I14458" s="100"/>
      <c r="M14458" s="100"/>
      <c r="Q14458" s="99"/>
      <c r="R14458" s="340"/>
      <c r="S14458" s="119"/>
      <c r="T14458" s="123"/>
      <c r="U14458" s="119"/>
      <c r="V14458" s="99"/>
      <c r="W14458" s="127"/>
      <c r="X14458" s="99"/>
      <c r="Y14458" s="127"/>
    </row>
    <row r="14459" spans="3:25" ht="19" hidden="1">
      <c r="C14459" s="933"/>
      <c r="D14459" s="933"/>
      <c r="E14459" s="19"/>
      <c r="I14459" s="100"/>
      <c r="M14459" s="100"/>
      <c r="Q14459" s="99"/>
      <c r="R14459" s="340"/>
      <c r="S14459" s="119"/>
      <c r="T14459" s="123"/>
      <c r="U14459" s="119"/>
      <c r="V14459" s="99"/>
      <c r="W14459" s="127"/>
      <c r="X14459" s="99"/>
      <c r="Y14459" s="127"/>
    </row>
    <row r="14460" spans="3:25" ht="19" hidden="1">
      <c r="C14460" s="933"/>
      <c r="D14460" s="933"/>
      <c r="E14460" s="19"/>
      <c r="I14460" s="100"/>
      <c r="M14460" s="100"/>
      <c r="Q14460" s="99"/>
      <c r="R14460" s="340"/>
      <c r="S14460" s="119"/>
      <c r="T14460" s="123"/>
      <c r="U14460" s="119"/>
      <c r="V14460" s="99"/>
      <c r="W14460" s="127"/>
      <c r="X14460" s="99"/>
      <c r="Y14460" s="127"/>
    </row>
    <row r="14461" spans="3:25" ht="19" hidden="1">
      <c r="C14461" s="933"/>
      <c r="D14461" s="933"/>
      <c r="E14461" s="19"/>
      <c r="I14461" s="100"/>
      <c r="M14461" s="100"/>
      <c r="Q14461" s="99"/>
      <c r="R14461" s="340"/>
      <c r="S14461" s="119"/>
      <c r="T14461" s="123"/>
      <c r="U14461" s="119"/>
      <c r="V14461" s="99"/>
      <c r="W14461" s="127"/>
      <c r="X14461" s="99"/>
      <c r="Y14461" s="127"/>
    </row>
    <row r="14462" spans="3:25" ht="19" hidden="1">
      <c r="C14462" s="933"/>
      <c r="D14462" s="933"/>
      <c r="E14462" s="19"/>
      <c r="I14462" s="100"/>
      <c r="M14462" s="100"/>
      <c r="Q14462" s="99"/>
      <c r="R14462" s="340"/>
      <c r="S14462" s="119"/>
      <c r="T14462" s="123"/>
      <c r="U14462" s="119"/>
      <c r="V14462" s="99"/>
      <c r="W14462" s="127"/>
      <c r="X14462" s="99"/>
      <c r="Y14462" s="127"/>
    </row>
    <row r="14463" spans="3:25" ht="19" hidden="1">
      <c r="C14463" s="933"/>
      <c r="D14463" s="933"/>
      <c r="E14463" s="19"/>
      <c r="I14463" s="100"/>
      <c r="M14463" s="100"/>
      <c r="Q14463" s="99"/>
      <c r="R14463" s="340"/>
      <c r="S14463" s="119"/>
      <c r="T14463" s="123"/>
      <c r="U14463" s="119"/>
      <c r="V14463" s="99"/>
      <c r="W14463" s="127"/>
      <c r="X14463" s="99"/>
      <c r="Y14463" s="127"/>
    </row>
    <row r="14464" spans="3:25" ht="19" hidden="1">
      <c r="C14464" s="933"/>
      <c r="D14464" s="933"/>
      <c r="E14464" s="19"/>
      <c r="I14464" s="100"/>
      <c r="M14464" s="100"/>
      <c r="Q14464" s="99"/>
      <c r="R14464" s="340"/>
      <c r="S14464" s="119"/>
      <c r="T14464" s="123"/>
      <c r="U14464" s="119"/>
      <c r="V14464" s="99"/>
      <c r="W14464" s="127"/>
      <c r="X14464" s="99"/>
      <c r="Y14464" s="127"/>
    </row>
    <row r="14465" spans="3:25" ht="19" hidden="1">
      <c r="C14465" s="933"/>
      <c r="D14465" s="933"/>
      <c r="E14465" s="19"/>
      <c r="I14465" s="100"/>
      <c r="M14465" s="100"/>
      <c r="Q14465" s="99"/>
      <c r="R14465" s="340"/>
      <c r="S14465" s="119"/>
      <c r="T14465" s="123"/>
      <c r="U14465" s="119"/>
      <c r="V14465" s="99"/>
      <c r="W14465" s="127"/>
      <c r="X14465" s="99"/>
      <c r="Y14465" s="127"/>
    </row>
    <row r="14466" spans="3:25" ht="19" hidden="1">
      <c r="C14466" s="933"/>
      <c r="D14466" s="933"/>
      <c r="E14466" s="19"/>
      <c r="I14466" s="100"/>
      <c r="M14466" s="100"/>
      <c r="Q14466" s="99"/>
      <c r="R14466" s="340"/>
      <c r="S14466" s="119"/>
      <c r="T14466" s="123"/>
      <c r="U14466" s="119"/>
      <c r="V14466" s="99"/>
      <c r="W14466" s="127"/>
      <c r="X14466" s="99"/>
      <c r="Y14466" s="127"/>
    </row>
    <row r="14467" spans="3:25" ht="19" hidden="1">
      <c r="C14467" s="933"/>
      <c r="D14467" s="933"/>
      <c r="E14467" s="19"/>
      <c r="I14467" s="100"/>
      <c r="M14467" s="100"/>
      <c r="Q14467" s="99"/>
      <c r="R14467" s="340"/>
      <c r="S14467" s="119"/>
      <c r="T14467" s="123"/>
      <c r="U14467" s="119"/>
      <c r="V14467" s="99"/>
      <c r="W14467" s="127"/>
      <c r="X14467" s="99"/>
      <c r="Y14467" s="127"/>
    </row>
    <row r="14468" spans="3:25" ht="19" hidden="1">
      <c r="C14468" s="933"/>
      <c r="D14468" s="933"/>
      <c r="E14468" s="19"/>
      <c r="I14468" s="100"/>
      <c r="M14468" s="100"/>
      <c r="Q14468" s="99"/>
      <c r="R14468" s="340"/>
      <c r="S14468" s="119"/>
      <c r="T14468" s="123"/>
      <c r="U14468" s="119"/>
      <c r="V14468" s="99"/>
      <c r="W14468" s="127"/>
      <c r="X14468" s="99"/>
      <c r="Y14468" s="127"/>
    </row>
    <row r="14469" spans="3:25" ht="19" hidden="1">
      <c r="C14469" s="933"/>
      <c r="D14469" s="933"/>
      <c r="E14469" s="19"/>
      <c r="I14469" s="100"/>
      <c r="M14469" s="100"/>
      <c r="Q14469" s="99"/>
      <c r="R14469" s="340"/>
      <c r="S14469" s="119"/>
      <c r="T14469" s="123"/>
      <c r="U14469" s="119"/>
      <c r="V14469" s="99"/>
      <c r="W14469" s="127"/>
      <c r="X14469" s="99"/>
      <c r="Y14469" s="127"/>
    </row>
    <row r="14470" spans="3:25" ht="19" hidden="1">
      <c r="C14470" s="933"/>
      <c r="D14470" s="933"/>
      <c r="E14470" s="19"/>
      <c r="I14470" s="100"/>
      <c r="M14470" s="100"/>
      <c r="Q14470" s="99"/>
      <c r="R14470" s="340"/>
      <c r="S14470" s="119"/>
      <c r="T14470" s="123"/>
      <c r="U14470" s="119"/>
      <c r="V14470" s="99"/>
      <c r="W14470" s="127"/>
      <c r="X14470" s="99"/>
      <c r="Y14470" s="127"/>
    </row>
    <row r="14471" spans="3:25" ht="19" hidden="1">
      <c r="C14471" s="933"/>
      <c r="D14471" s="933"/>
      <c r="E14471" s="19"/>
      <c r="I14471" s="100"/>
      <c r="M14471" s="100"/>
      <c r="Q14471" s="99"/>
      <c r="R14471" s="340"/>
      <c r="S14471" s="119"/>
      <c r="T14471" s="123"/>
      <c r="U14471" s="119"/>
      <c r="V14471" s="99"/>
      <c r="W14471" s="127"/>
      <c r="X14471" s="99"/>
      <c r="Y14471" s="127"/>
    </row>
    <row r="14472" spans="3:25" ht="19" hidden="1">
      <c r="C14472" s="933"/>
      <c r="D14472" s="933"/>
      <c r="E14472" s="19"/>
      <c r="I14472" s="100"/>
      <c r="M14472" s="100"/>
      <c r="Q14472" s="99"/>
      <c r="R14472" s="340"/>
      <c r="S14472" s="119"/>
      <c r="T14472" s="123"/>
      <c r="U14472" s="119"/>
      <c r="V14472" s="99"/>
      <c r="W14472" s="127"/>
      <c r="X14472" s="99"/>
      <c r="Y14472" s="127"/>
    </row>
    <row r="14473" spans="3:25" ht="19" hidden="1">
      <c r="C14473" s="933"/>
      <c r="D14473" s="933"/>
      <c r="E14473" s="19"/>
      <c r="I14473" s="100"/>
      <c r="M14473" s="100"/>
      <c r="Q14473" s="99"/>
      <c r="R14473" s="340"/>
      <c r="S14473" s="119"/>
      <c r="T14473" s="123"/>
      <c r="U14473" s="119"/>
      <c r="V14473" s="99"/>
      <c r="W14473" s="127"/>
      <c r="X14473" s="99"/>
      <c r="Y14473" s="127"/>
    </row>
    <row r="14474" spans="3:25" ht="19" hidden="1">
      <c r="C14474" s="933"/>
      <c r="D14474" s="933"/>
      <c r="E14474" s="19"/>
      <c r="I14474" s="100"/>
      <c r="M14474" s="100"/>
      <c r="Q14474" s="99"/>
      <c r="R14474" s="340"/>
      <c r="S14474" s="119"/>
      <c r="T14474" s="123"/>
      <c r="U14474" s="119"/>
      <c r="V14474" s="99"/>
      <c r="W14474" s="127"/>
      <c r="X14474" s="99"/>
      <c r="Y14474" s="127"/>
    </row>
    <row r="14475" spans="3:25" ht="19" hidden="1">
      <c r="C14475" s="933"/>
      <c r="D14475" s="933"/>
      <c r="E14475" s="19"/>
      <c r="I14475" s="100"/>
      <c r="M14475" s="100"/>
      <c r="Q14475" s="99"/>
      <c r="R14475" s="340"/>
      <c r="S14475" s="119"/>
      <c r="T14475" s="123"/>
      <c r="U14475" s="119"/>
      <c r="V14475" s="99"/>
      <c r="W14475" s="127"/>
      <c r="X14475" s="99"/>
      <c r="Y14475" s="127"/>
    </row>
    <row r="14476" spans="3:25" ht="19" hidden="1">
      <c r="C14476" s="933"/>
      <c r="D14476" s="933"/>
      <c r="E14476" s="19"/>
      <c r="I14476" s="100"/>
      <c r="M14476" s="100"/>
      <c r="Q14476" s="99"/>
      <c r="R14476" s="340"/>
      <c r="S14476" s="119"/>
      <c r="T14476" s="123"/>
      <c r="U14476" s="119"/>
      <c r="V14476" s="99"/>
      <c r="W14476" s="127"/>
      <c r="X14476" s="99"/>
      <c r="Y14476" s="127"/>
    </row>
    <row r="14477" spans="3:25" ht="19" hidden="1">
      <c r="C14477" s="933"/>
      <c r="D14477" s="933"/>
      <c r="E14477" s="19"/>
      <c r="I14477" s="100"/>
      <c r="M14477" s="100"/>
      <c r="Q14477" s="99"/>
      <c r="R14477" s="340"/>
      <c r="S14477" s="119"/>
      <c r="T14477" s="123"/>
      <c r="U14477" s="119"/>
      <c r="V14477" s="99"/>
      <c r="W14477" s="127"/>
      <c r="X14477" s="99"/>
      <c r="Y14477" s="127"/>
    </row>
    <row r="14478" spans="3:25" ht="19" hidden="1">
      <c r="C14478" s="933"/>
      <c r="D14478" s="933"/>
      <c r="E14478" s="19"/>
      <c r="I14478" s="100"/>
      <c r="M14478" s="100"/>
      <c r="Q14478" s="99"/>
      <c r="R14478" s="340"/>
      <c r="S14478" s="119"/>
      <c r="T14478" s="123"/>
      <c r="U14478" s="119"/>
      <c r="V14478" s="99"/>
      <c r="W14478" s="127"/>
      <c r="X14478" s="99"/>
      <c r="Y14478" s="127"/>
    </row>
    <row r="14479" spans="3:25" ht="19" hidden="1">
      <c r="C14479" s="933"/>
      <c r="D14479" s="933"/>
      <c r="E14479" s="19"/>
      <c r="I14479" s="100"/>
      <c r="M14479" s="100"/>
      <c r="Q14479" s="99"/>
      <c r="R14479" s="340"/>
      <c r="S14479" s="119"/>
      <c r="T14479" s="123"/>
      <c r="U14479" s="119"/>
      <c r="V14479" s="99"/>
      <c r="W14479" s="127"/>
      <c r="X14479" s="99"/>
      <c r="Y14479" s="127"/>
    </row>
    <row r="14480" spans="3:25" ht="19" hidden="1">
      <c r="C14480" s="933"/>
      <c r="D14480" s="933"/>
      <c r="E14480" s="19"/>
      <c r="I14480" s="100"/>
      <c r="M14480" s="100"/>
      <c r="Q14480" s="99"/>
      <c r="R14480" s="340"/>
      <c r="S14480" s="119"/>
      <c r="T14480" s="123"/>
      <c r="U14480" s="119"/>
      <c r="V14480" s="99"/>
      <c r="W14480" s="127"/>
      <c r="X14480" s="99"/>
      <c r="Y14480" s="127"/>
    </row>
    <row r="14481" spans="3:25" ht="19" hidden="1">
      <c r="C14481" s="933"/>
      <c r="D14481" s="933"/>
      <c r="E14481" s="19"/>
      <c r="I14481" s="100"/>
      <c r="M14481" s="100"/>
      <c r="Q14481" s="99"/>
      <c r="R14481" s="340"/>
      <c r="S14481" s="119"/>
      <c r="T14481" s="123"/>
      <c r="U14481" s="119"/>
      <c r="V14481" s="99"/>
      <c r="W14481" s="127"/>
      <c r="X14481" s="99"/>
      <c r="Y14481" s="127"/>
    </row>
    <row r="14482" spans="3:25" ht="19" hidden="1">
      <c r="C14482" s="933"/>
      <c r="D14482" s="933"/>
      <c r="E14482" s="19"/>
      <c r="I14482" s="100"/>
      <c r="M14482" s="100"/>
      <c r="Q14482" s="99"/>
      <c r="R14482" s="340"/>
      <c r="S14482" s="119"/>
      <c r="T14482" s="123"/>
      <c r="U14482" s="119"/>
      <c r="V14482" s="99"/>
      <c r="W14482" s="127"/>
      <c r="X14482" s="99"/>
      <c r="Y14482" s="127"/>
    </row>
    <row r="14483" spans="3:25" ht="19" hidden="1">
      <c r="C14483" s="933"/>
      <c r="D14483" s="933"/>
      <c r="E14483" s="19"/>
      <c r="I14483" s="100"/>
      <c r="M14483" s="100"/>
      <c r="Q14483" s="99"/>
      <c r="R14483" s="340"/>
      <c r="S14483" s="119"/>
      <c r="T14483" s="123"/>
      <c r="U14483" s="119"/>
      <c r="V14483" s="99"/>
      <c r="W14483" s="127"/>
      <c r="X14483" s="99"/>
      <c r="Y14483" s="127"/>
    </row>
    <row r="14484" spans="3:25" ht="19" hidden="1">
      <c r="C14484" s="933"/>
      <c r="D14484" s="933"/>
      <c r="E14484" s="19"/>
      <c r="I14484" s="100"/>
      <c r="M14484" s="100"/>
      <c r="Q14484" s="99"/>
      <c r="R14484" s="340"/>
      <c r="S14484" s="119"/>
      <c r="T14484" s="123"/>
      <c r="U14484" s="119"/>
      <c r="V14484" s="99"/>
      <c r="W14484" s="127"/>
      <c r="X14484" s="99"/>
      <c r="Y14484" s="127"/>
    </row>
    <row r="14485" spans="3:25" ht="19" hidden="1">
      <c r="C14485" s="933"/>
      <c r="D14485" s="933"/>
      <c r="E14485" s="19"/>
      <c r="I14485" s="100"/>
      <c r="M14485" s="100"/>
      <c r="Q14485" s="99"/>
      <c r="R14485" s="340"/>
      <c r="S14485" s="119"/>
      <c r="T14485" s="123"/>
      <c r="U14485" s="119"/>
      <c r="V14485" s="99"/>
      <c r="W14485" s="127"/>
      <c r="X14485" s="99"/>
      <c r="Y14485" s="127"/>
    </row>
    <row r="14486" spans="3:25" ht="19" hidden="1">
      <c r="C14486" s="933"/>
      <c r="D14486" s="933"/>
      <c r="E14486" s="19"/>
      <c r="I14486" s="100"/>
      <c r="M14486" s="100"/>
      <c r="Q14486" s="99"/>
      <c r="R14486" s="340"/>
      <c r="S14486" s="119"/>
      <c r="T14486" s="123"/>
      <c r="U14486" s="119"/>
      <c r="V14486" s="99"/>
      <c r="W14486" s="127"/>
      <c r="X14486" s="99"/>
      <c r="Y14486" s="127"/>
    </row>
    <row r="14487" spans="3:25" ht="19" hidden="1">
      <c r="C14487" s="933"/>
      <c r="D14487" s="933"/>
      <c r="E14487" s="19"/>
      <c r="I14487" s="100"/>
      <c r="M14487" s="100"/>
      <c r="Q14487" s="99"/>
      <c r="R14487" s="340"/>
      <c r="S14487" s="119"/>
      <c r="T14487" s="123"/>
      <c r="U14487" s="119"/>
      <c r="V14487" s="99"/>
      <c r="W14487" s="127"/>
      <c r="X14487" s="99"/>
      <c r="Y14487" s="127"/>
    </row>
    <row r="14488" spans="3:25" ht="19" hidden="1">
      <c r="C14488" s="933"/>
      <c r="D14488" s="933"/>
      <c r="E14488" s="19"/>
      <c r="I14488" s="100"/>
      <c r="M14488" s="100"/>
      <c r="Q14488" s="99"/>
      <c r="R14488" s="340"/>
      <c r="S14488" s="119"/>
      <c r="T14488" s="123"/>
      <c r="U14488" s="119"/>
      <c r="V14488" s="99"/>
      <c r="W14488" s="127"/>
      <c r="X14488" s="99"/>
      <c r="Y14488" s="127"/>
    </row>
    <row r="14489" spans="3:25" ht="19" hidden="1">
      <c r="C14489" s="933"/>
      <c r="D14489" s="933"/>
      <c r="E14489" s="19"/>
      <c r="I14489" s="100"/>
      <c r="M14489" s="100"/>
      <c r="Q14489" s="99"/>
      <c r="R14489" s="340"/>
      <c r="S14489" s="119"/>
      <c r="T14489" s="123"/>
      <c r="U14489" s="119"/>
      <c r="V14489" s="99"/>
      <c r="W14489" s="127"/>
      <c r="X14489" s="99"/>
      <c r="Y14489" s="127"/>
    </row>
    <row r="14490" spans="3:25" ht="19" hidden="1">
      <c r="C14490" s="933"/>
      <c r="D14490" s="933"/>
      <c r="E14490" s="19"/>
      <c r="I14490" s="100"/>
      <c r="M14490" s="100"/>
      <c r="Q14490" s="99"/>
      <c r="R14490" s="340"/>
      <c r="S14490" s="119"/>
      <c r="T14490" s="123"/>
      <c r="U14490" s="119"/>
      <c r="V14490" s="99"/>
      <c r="W14490" s="127"/>
      <c r="X14490" s="99"/>
      <c r="Y14490" s="127"/>
    </row>
    <row r="14491" spans="3:25" ht="19" hidden="1">
      <c r="C14491" s="933"/>
      <c r="D14491" s="933"/>
      <c r="E14491" s="19"/>
      <c r="I14491" s="100"/>
      <c r="M14491" s="100"/>
      <c r="Q14491" s="99"/>
      <c r="R14491" s="340"/>
      <c r="S14491" s="119"/>
      <c r="T14491" s="123"/>
      <c r="U14491" s="119"/>
      <c r="V14491" s="99"/>
      <c r="W14491" s="127"/>
      <c r="X14491" s="99"/>
      <c r="Y14491" s="127"/>
    </row>
    <row r="14492" spans="3:25" ht="19" hidden="1">
      <c r="C14492" s="933"/>
      <c r="D14492" s="933"/>
      <c r="E14492" s="19"/>
      <c r="I14492" s="100"/>
      <c r="M14492" s="100"/>
      <c r="Q14492" s="99"/>
      <c r="R14492" s="340"/>
      <c r="S14492" s="119"/>
      <c r="T14492" s="123"/>
      <c r="U14492" s="119"/>
      <c r="V14492" s="99"/>
      <c r="W14492" s="127"/>
      <c r="X14492" s="99"/>
      <c r="Y14492" s="127"/>
    </row>
    <row r="14493" spans="3:25" ht="19" hidden="1">
      <c r="C14493" s="933"/>
      <c r="D14493" s="933"/>
      <c r="E14493" s="19"/>
      <c r="I14493" s="100"/>
      <c r="M14493" s="100"/>
      <c r="Q14493" s="99"/>
      <c r="R14493" s="340"/>
      <c r="S14493" s="119"/>
      <c r="T14493" s="123"/>
      <c r="U14493" s="119"/>
      <c r="V14493" s="99"/>
      <c r="W14493" s="127"/>
      <c r="X14493" s="99"/>
      <c r="Y14493" s="127"/>
    </row>
    <row r="14494" spans="3:25" ht="19" hidden="1">
      <c r="C14494" s="933"/>
      <c r="D14494" s="933"/>
      <c r="E14494" s="19"/>
      <c r="I14494" s="100"/>
      <c r="M14494" s="100"/>
      <c r="Q14494" s="99"/>
      <c r="R14494" s="340"/>
      <c r="S14494" s="119"/>
      <c r="T14494" s="123"/>
      <c r="U14494" s="119"/>
      <c r="V14494" s="99"/>
      <c r="W14494" s="127"/>
      <c r="X14494" s="99"/>
      <c r="Y14494" s="127"/>
    </row>
    <row r="14495" spans="3:25" ht="19" hidden="1">
      <c r="C14495" s="933"/>
      <c r="D14495" s="933"/>
      <c r="E14495" s="19"/>
      <c r="I14495" s="100"/>
      <c r="M14495" s="100"/>
      <c r="Q14495" s="99"/>
      <c r="R14495" s="340"/>
      <c r="S14495" s="119"/>
      <c r="T14495" s="123"/>
      <c r="U14495" s="119"/>
      <c r="V14495" s="99"/>
      <c r="W14495" s="127"/>
      <c r="X14495" s="99"/>
      <c r="Y14495" s="127"/>
    </row>
    <row r="14496" spans="3:25" ht="19" hidden="1">
      <c r="C14496" s="933"/>
      <c r="D14496" s="933"/>
      <c r="E14496" s="19"/>
      <c r="I14496" s="100"/>
      <c r="M14496" s="100"/>
      <c r="Q14496" s="99"/>
      <c r="R14496" s="340"/>
      <c r="S14496" s="119"/>
      <c r="T14496" s="123"/>
      <c r="U14496" s="119"/>
      <c r="V14496" s="99"/>
      <c r="W14496" s="127"/>
      <c r="X14496" s="99"/>
      <c r="Y14496" s="127"/>
    </row>
    <row r="14497" spans="3:25" ht="19" hidden="1">
      <c r="C14497" s="933"/>
      <c r="D14497" s="933"/>
      <c r="E14497" s="19"/>
      <c r="I14497" s="100"/>
      <c r="M14497" s="100"/>
      <c r="Q14497" s="99"/>
      <c r="R14497" s="340"/>
      <c r="S14497" s="119"/>
      <c r="T14497" s="123"/>
      <c r="U14497" s="119"/>
      <c r="V14497" s="99"/>
      <c r="W14497" s="127"/>
      <c r="X14497" s="99"/>
      <c r="Y14497" s="127"/>
    </row>
    <row r="14498" spans="3:25" ht="19" hidden="1">
      <c r="C14498" s="933"/>
      <c r="D14498" s="933"/>
      <c r="E14498" s="19"/>
      <c r="I14498" s="100"/>
      <c r="M14498" s="100"/>
      <c r="Q14498" s="99"/>
      <c r="R14498" s="340"/>
      <c r="S14498" s="119"/>
      <c r="T14498" s="123"/>
      <c r="U14498" s="119"/>
      <c r="V14498" s="99"/>
      <c r="W14498" s="127"/>
      <c r="X14498" s="99"/>
      <c r="Y14498" s="127"/>
    </row>
    <row r="14499" spans="3:25" ht="19" hidden="1">
      <c r="C14499" s="933"/>
      <c r="D14499" s="933"/>
      <c r="E14499" s="19"/>
      <c r="I14499" s="100"/>
      <c r="M14499" s="100"/>
      <c r="Q14499" s="99"/>
      <c r="R14499" s="340"/>
      <c r="S14499" s="119"/>
      <c r="T14499" s="123"/>
      <c r="U14499" s="119"/>
      <c r="V14499" s="99"/>
      <c r="W14499" s="127"/>
      <c r="X14499" s="99"/>
      <c r="Y14499" s="127"/>
    </row>
    <row r="14500" spans="3:25" ht="19" hidden="1">
      <c r="C14500" s="933"/>
      <c r="D14500" s="933"/>
      <c r="E14500" s="19"/>
      <c r="I14500" s="100"/>
      <c r="M14500" s="100"/>
      <c r="Q14500" s="99"/>
      <c r="R14500" s="340"/>
      <c r="S14500" s="119"/>
      <c r="T14500" s="123"/>
      <c r="U14500" s="119"/>
      <c r="V14500" s="99"/>
      <c r="W14500" s="127"/>
      <c r="X14500" s="99"/>
      <c r="Y14500" s="127"/>
    </row>
    <row r="14501" spans="3:25" ht="19" hidden="1">
      <c r="C14501" s="933"/>
      <c r="D14501" s="933"/>
      <c r="E14501" s="19"/>
      <c r="I14501" s="100"/>
      <c r="M14501" s="100"/>
      <c r="Q14501" s="99"/>
      <c r="R14501" s="340"/>
      <c r="S14501" s="119"/>
      <c r="T14501" s="123"/>
      <c r="U14501" s="119"/>
      <c r="V14501" s="99"/>
      <c r="W14501" s="127"/>
      <c r="X14501" s="99"/>
      <c r="Y14501" s="127"/>
    </row>
    <row r="14502" spans="3:25" ht="19" hidden="1">
      <c r="C14502" s="933"/>
      <c r="D14502" s="933"/>
      <c r="E14502" s="19"/>
      <c r="I14502" s="100"/>
      <c r="M14502" s="100"/>
      <c r="Q14502" s="99"/>
      <c r="R14502" s="340"/>
      <c r="S14502" s="119"/>
      <c r="T14502" s="123"/>
      <c r="U14502" s="119"/>
      <c r="V14502" s="99"/>
      <c r="W14502" s="127"/>
      <c r="X14502" s="99"/>
      <c r="Y14502" s="127"/>
    </row>
    <row r="14503" spans="3:25" ht="19" hidden="1">
      <c r="C14503" s="933"/>
      <c r="D14503" s="933"/>
      <c r="E14503" s="19"/>
      <c r="I14503" s="100"/>
      <c r="M14503" s="100"/>
      <c r="Q14503" s="99"/>
      <c r="R14503" s="340"/>
      <c r="S14503" s="119"/>
      <c r="T14503" s="123"/>
      <c r="U14503" s="119"/>
      <c r="V14503" s="99"/>
      <c r="W14503" s="127"/>
      <c r="X14503" s="99"/>
      <c r="Y14503" s="127"/>
    </row>
    <row r="14504" spans="3:25" ht="19" hidden="1">
      <c r="C14504" s="933"/>
      <c r="D14504" s="933"/>
      <c r="E14504" s="19"/>
      <c r="I14504" s="100"/>
      <c r="M14504" s="100"/>
      <c r="Q14504" s="99"/>
      <c r="R14504" s="340"/>
      <c r="S14504" s="119"/>
      <c r="T14504" s="123"/>
      <c r="U14504" s="119"/>
      <c r="V14504" s="99"/>
      <c r="W14504" s="127"/>
      <c r="X14504" s="99"/>
      <c r="Y14504" s="127"/>
    </row>
    <row r="14505" spans="3:25" ht="19" hidden="1">
      <c r="C14505" s="933"/>
      <c r="D14505" s="933"/>
      <c r="E14505" s="19"/>
      <c r="I14505" s="100"/>
      <c r="M14505" s="100"/>
      <c r="Q14505" s="99"/>
      <c r="R14505" s="340"/>
      <c r="S14505" s="119"/>
      <c r="T14505" s="123"/>
      <c r="U14505" s="119"/>
      <c r="V14505" s="99"/>
      <c r="W14505" s="127"/>
      <c r="X14505" s="99"/>
      <c r="Y14505" s="127"/>
    </row>
    <row r="14506" spans="3:25" ht="19" hidden="1">
      <c r="C14506" s="933"/>
      <c r="D14506" s="933"/>
      <c r="E14506" s="19"/>
      <c r="I14506" s="100"/>
      <c r="M14506" s="100"/>
      <c r="Q14506" s="99"/>
      <c r="R14506" s="340"/>
      <c r="S14506" s="119"/>
      <c r="T14506" s="123"/>
      <c r="U14506" s="119"/>
      <c r="V14506" s="99"/>
      <c r="W14506" s="127"/>
      <c r="X14506" s="99"/>
      <c r="Y14506" s="127"/>
    </row>
    <row r="14507" spans="3:25" ht="19" hidden="1">
      <c r="C14507" s="933"/>
      <c r="D14507" s="933"/>
      <c r="E14507" s="19"/>
      <c r="I14507" s="100"/>
      <c r="M14507" s="100"/>
      <c r="Q14507" s="99"/>
      <c r="R14507" s="340"/>
      <c r="S14507" s="119"/>
      <c r="T14507" s="123"/>
      <c r="U14507" s="119"/>
      <c r="V14507" s="99"/>
      <c r="W14507" s="127"/>
      <c r="X14507" s="99"/>
      <c r="Y14507" s="127"/>
    </row>
    <row r="14508" spans="3:25" ht="19" hidden="1">
      <c r="C14508" s="933"/>
      <c r="D14508" s="933"/>
      <c r="E14508" s="19"/>
      <c r="I14508" s="100"/>
      <c r="M14508" s="100"/>
      <c r="Q14508" s="99"/>
      <c r="R14508" s="340"/>
      <c r="S14508" s="119"/>
      <c r="T14508" s="123"/>
      <c r="U14508" s="119"/>
      <c r="V14508" s="99"/>
      <c r="W14508" s="127"/>
      <c r="X14508" s="99"/>
      <c r="Y14508" s="127"/>
    </row>
    <row r="14509" spans="3:25" ht="19" hidden="1">
      <c r="C14509" s="933"/>
      <c r="D14509" s="933"/>
      <c r="E14509" s="19"/>
      <c r="I14509" s="100"/>
      <c r="M14509" s="100"/>
      <c r="Q14509" s="99"/>
      <c r="R14509" s="340"/>
      <c r="S14509" s="119"/>
      <c r="T14509" s="123"/>
      <c r="U14509" s="119"/>
      <c r="V14509" s="99"/>
      <c r="W14509" s="127"/>
      <c r="X14509" s="99"/>
      <c r="Y14509" s="127"/>
    </row>
    <row r="14510" spans="3:25" ht="19" hidden="1">
      <c r="C14510" s="933"/>
      <c r="D14510" s="933"/>
      <c r="E14510" s="19"/>
      <c r="I14510" s="100"/>
      <c r="M14510" s="100"/>
      <c r="Q14510" s="99"/>
      <c r="R14510" s="340"/>
      <c r="S14510" s="119"/>
      <c r="T14510" s="123"/>
      <c r="U14510" s="119"/>
      <c r="V14510" s="99"/>
      <c r="W14510" s="127"/>
      <c r="X14510" s="99"/>
      <c r="Y14510" s="127"/>
    </row>
    <row r="14511" spans="3:25" ht="19" hidden="1">
      <c r="C14511" s="933"/>
      <c r="D14511" s="933"/>
      <c r="E14511" s="19"/>
      <c r="I14511" s="100"/>
      <c r="M14511" s="100"/>
      <c r="Q14511" s="99"/>
      <c r="R14511" s="340"/>
      <c r="S14511" s="119"/>
      <c r="T14511" s="123"/>
      <c r="U14511" s="119"/>
      <c r="V14511" s="99"/>
      <c r="W14511" s="127"/>
      <c r="X14511" s="99"/>
      <c r="Y14511" s="127"/>
    </row>
    <row r="14512" spans="3:25" ht="19" hidden="1">
      <c r="C14512" s="933"/>
      <c r="D14512" s="933"/>
      <c r="E14512" s="19"/>
      <c r="I14512" s="100"/>
      <c r="M14512" s="100"/>
      <c r="Q14512" s="99"/>
      <c r="R14512" s="340"/>
      <c r="S14512" s="119"/>
      <c r="T14512" s="123"/>
      <c r="U14512" s="119"/>
      <c r="V14512" s="99"/>
      <c r="W14512" s="127"/>
      <c r="X14512" s="99"/>
      <c r="Y14512" s="127"/>
    </row>
    <row r="14513" spans="3:25" ht="19" hidden="1">
      <c r="C14513" s="933"/>
      <c r="D14513" s="933"/>
      <c r="E14513" s="19"/>
      <c r="I14513" s="100"/>
      <c r="M14513" s="100"/>
      <c r="Q14513" s="99"/>
      <c r="R14513" s="340"/>
      <c r="S14513" s="119"/>
      <c r="T14513" s="123"/>
      <c r="U14513" s="119"/>
      <c r="V14513" s="99"/>
      <c r="W14513" s="127"/>
      <c r="X14513" s="99"/>
      <c r="Y14513" s="127"/>
    </row>
    <row r="14514" spans="3:25" ht="19" hidden="1">
      <c r="C14514" s="933"/>
      <c r="D14514" s="933"/>
      <c r="E14514" s="19"/>
      <c r="I14514" s="100"/>
      <c r="M14514" s="100"/>
      <c r="Q14514" s="99"/>
      <c r="R14514" s="340"/>
      <c r="S14514" s="119"/>
      <c r="T14514" s="123"/>
      <c r="U14514" s="119"/>
      <c r="V14514" s="99"/>
      <c r="W14514" s="127"/>
      <c r="X14514" s="99"/>
      <c r="Y14514" s="127"/>
    </row>
    <row r="14515" spans="3:25" ht="19" hidden="1">
      <c r="C14515" s="933"/>
      <c r="D14515" s="933"/>
      <c r="E14515" s="19"/>
      <c r="I14515" s="100"/>
      <c r="M14515" s="100"/>
      <c r="Q14515" s="99"/>
      <c r="R14515" s="340"/>
      <c r="S14515" s="119"/>
      <c r="T14515" s="123"/>
      <c r="U14515" s="119"/>
      <c r="V14515" s="99"/>
      <c r="W14515" s="127"/>
      <c r="X14515" s="99"/>
      <c r="Y14515" s="127"/>
    </row>
    <row r="14516" spans="3:25" ht="19" hidden="1">
      <c r="C14516" s="933"/>
      <c r="D14516" s="933"/>
      <c r="E14516" s="19"/>
      <c r="I14516" s="100"/>
      <c r="M14516" s="100"/>
      <c r="Q14516" s="99"/>
      <c r="R14516" s="340"/>
      <c r="S14516" s="119"/>
      <c r="T14516" s="123"/>
      <c r="U14516" s="119"/>
      <c r="V14516" s="99"/>
      <c r="W14516" s="127"/>
      <c r="X14516" s="99"/>
      <c r="Y14516" s="127"/>
    </row>
    <row r="14517" spans="3:25" ht="19" hidden="1">
      <c r="C14517" s="933"/>
      <c r="D14517" s="933"/>
      <c r="E14517" s="19"/>
      <c r="I14517" s="100"/>
      <c r="M14517" s="100"/>
      <c r="Q14517" s="99"/>
      <c r="R14517" s="340"/>
      <c r="S14517" s="119"/>
      <c r="T14517" s="123"/>
      <c r="U14517" s="119"/>
      <c r="V14517" s="99"/>
      <c r="W14517" s="127"/>
      <c r="X14517" s="99"/>
      <c r="Y14517" s="127"/>
    </row>
    <row r="14518" spans="3:25" ht="19" hidden="1">
      <c r="C14518" s="933"/>
      <c r="D14518" s="933"/>
      <c r="E14518" s="19"/>
      <c r="I14518" s="100"/>
      <c r="M14518" s="100"/>
      <c r="Q14518" s="99"/>
      <c r="R14518" s="340"/>
      <c r="S14518" s="119"/>
      <c r="T14518" s="123"/>
      <c r="U14518" s="119"/>
      <c r="V14518" s="99"/>
      <c r="W14518" s="127"/>
      <c r="X14518" s="99"/>
      <c r="Y14518" s="127"/>
    </row>
    <row r="14519" spans="3:25" ht="19" hidden="1">
      <c r="C14519" s="933"/>
      <c r="D14519" s="933"/>
      <c r="E14519" s="19"/>
      <c r="I14519" s="100"/>
      <c r="M14519" s="100"/>
      <c r="Q14519" s="99"/>
      <c r="R14519" s="340"/>
      <c r="S14519" s="119"/>
      <c r="T14519" s="123"/>
      <c r="U14519" s="119"/>
      <c r="V14519" s="99"/>
      <c r="W14519" s="127"/>
      <c r="X14519" s="99"/>
      <c r="Y14519" s="127"/>
    </row>
    <row r="14520" spans="3:25" ht="19" hidden="1">
      <c r="C14520" s="933"/>
      <c r="D14520" s="933"/>
      <c r="E14520" s="19"/>
      <c r="I14520" s="100"/>
      <c r="M14520" s="100"/>
      <c r="Q14520" s="99"/>
      <c r="R14520" s="340"/>
      <c r="S14520" s="119"/>
      <c r="T14520" s="123"/>
      <c r="U14520" s="119"/>
      <c r="V14520" s="99"/>
      <c r="W14520" s="127"/>
      <c r="X14520" s="99"/>
      <c r="Y14520" s="127"/>
    </row>
    <row r="14521" spans="3:25" ht="19" hidden="1">
      <c r="C14521" s="933"/>
      <c r="D14521" s="933"/>
      <c r="E14521" s="19"/>
      <c r="I14521" s="100"/>
      <c r="M14521" s="100"/>
      <c r="Q14521" s="99"/>
      <c r="R14521" s="340"/>
      <c r="S14521" s="119"/>
      <c r="T14521" s="123"/>
      <c r="U14521" s="119"/>
      <c r="V14521" s="99"/>
      <c r="W14521" s="127"/>
      <c r="X14521" s="99"/>
      <c r="Y14521" s="127"/>
    </row>
    <row r="14522" spans="3:25" ht="19" hidden="1">
      <c r="C14522" s="933"/>
      <c r="D14522" s="933"/>
      <c r="E14522" s="19"/>
      <c r="I14522" s="100"/>
      <c r="M14522" s="100"/>
      <c r="Q14522" s="99"/>
      <c r="R14522" s="340"/>
      <c r="S14522" s="119"/>
      <c r="T14522" s="123"/>
      <c r="U14522" s="119"/>
      <c r="V14522" s="99"/>
      <c r="W14522" s="127"/>
      <c r="X14522" s="99"/>
      <c r="Y14522" s="127"/>
    </row>
    <row r="14523" spans="3:25" ht="19" hidden="1">
      <c r="C14523" s="933"/>
      <c r="D14523" s="933"/>
      <c r="E14523" s="19"/>
      <c r="I14523" s="100"/>
      <c r="M14523" s="100"/>
      <c r="Q14523" s="99"/>
      <c r="R14523" s="340"/>
      <c r="S14523" s="119"/>
      <c r="T14523" s="123"/>
      <c r="U14523" s="119"/>
      <c r="V14523" s="99"/>
      <c r="W14523" s="127"/>
      <c r="X14523" s="99"/>
      <c r="Y14523" s="127"/>
    </row>
    <row r="14524" spans="3:25" ht="19" hidden="1">
      <c r="C14524" s="933"/>
      <c r="D14524" s="933"/>
      <c r="E14524" s="19"/>
      <c r="I14524" s="100"/>
      <c r="M14524" s="100"/>
      <c r="Q14524" s="99"/>
      <c r="R14524" s="340"/>
      <c r="S14524" s="119"/>
      <c r="T14524" s="123"/>
      <c r="U14524" s="119"/>
      <c r="V14524" s="99"/>
      <c r="W14524" s="127"/>
      <c r="X14524" s="99"/>
      <c r="Y14524" s="127"/>
    </row>
    <row r="14525" spans="3:25" ht="19" hidden="1">
      <c r="C14525" s="933"/>
      <c r="D14525" s="933"/>
      <c r="E14525" s="19"/>
      <c r="I14525" s="100"/>
      <c r="M14525" s="100"/>
      <c r="Q14525" s="99"/>
      <c r="R14525" s="340"/>
      <c r="S14525" s="119"/>
      <c r="T14525" s="123"/>
      <c r="U14525" s="119"/>
      <c r="V14525" s="99"/>
      <c r="W14525" s="127"/>
      <c r="X14525" s="99"/>
      <c r="Y14525" s="127"/>
    </row>
    <row r="14526" spans="3:25" ht="19" hidden="1">
      <c r="C14526" s="933"/>
      <c r="D14526" s="933"/>
      <c r="E14526" s="19"/>
      <c r="I14526" s="100"/>
      <c r="M14526" s="100"/>
      <c r="Q14526" s="99"/>
      <c r="R14526" s="340"/>
      <c r="S14526" s="119"/>
      <c r="T14526" s="123"/>
      <c r="U14526" s="119"/>
      <c r="V14526" s="99"/>
      <c r="W14526" s="127"/>
      <c r="X14526" s="99"/>
      <c r="Y14526" s="127"/>
    </row>
    <row r="14527" spans="3:25" ht="19" hidden="1">
      <c r="C14527" s="933"/>
      <c r="D14527" s="933"/>
      <c r="E14527" s="19"/>
      <c r="I14527" s="100"/>
      <c r="M14527" s="100"/>
      <c r="Q14527" s="99"/>
      <c r="R14527" s="340"/>
      <c r="S14527" s="119"/>
      <c r="T14527" s="123"/>
      <c r="U14527" s="119"/>
      <c r="V14527" s="99"/>
      <c r="W14527" s="127"/>
      <c r="X14527" s="99"/>
      <c r="Y14527" s="127"/>
    </row>
    <row r="14528" spans="3:25" ht="19" hidden="1">
      <c r="C14528" s="933"/>
      <c r="D14528" s="933"/>
      <c r="E14528" s="19"/>
      <c r="I14528" s="100"/>
      <c r="M14528" s="100"/>
      <c r="Q14528" s="99"/>
      <c r="R14528" s="340"/>
      <c r="S14528" s="119"/>
      <c r="T14528" s="123"/>
      <c r="U14528" s="119"/>
      <c r="V14528" s="99"/>
      <c r="W14528" s="127"/>
      <c r="X14528" s="99"/>
      <c r="Y14528" s="127"/>
    </row>
    <row r="14529" spans="3:25" ht="19" hidden="1">
      <c r="C14529" s="933"/>
      <c r="D14529" s="933"/>
      <c r="E14529" s="19"/>
      <c r="I14529" s="100"/>
      <c r="M14529" s="100"/>
      <c r="Q14529" s="99"/>
      <c r="R14529" s="340"/>
      <c r="S14529" s="119"/>
      <c r="T14529" s="123"/>
      <c r="U14529" s="119"/>
      <c r="V14529" s="99"/>
      <c r="W14529" s="127"/>
      <c r="X14529" s="99"/>
      <c r="Y14529" s="127"/>
    </row>
    <row r="14530" spans="3:25" ht="19" hidden="1">
      <c r="C14530" s="933"/>
      <c r="D14530" s="933"/>
      <c r="E14530" s="19"/>
      <c r="I14530" s="100"/>
      <c r="M14530" s="100"/>
      <c r="Q14530" s="99"/>
      <c r="R14530" s="340"/>
      <c r="S14530" s="119"/>
      <c r="T14530" s="123"/>
      <c r="U14530" s="119"/>
      <c r="V14530" s="99"/>
      <c r="W14530" s="127"/>
      <c r="X14530" s="99"/>
      <c r="Y14530" s="127"/>
    </row>
    <row r="14531" spans="3:25" ht="19" hidden="1">
      <c r="C14531" s="933"/>
      <c r="D14531" s="933"/>
      <c r="E14531" s="19"/>
      <c r="I14531" s="100"/>
      <c r="M14531" s="100"/>
      <c r="Q14531" s="99"/>
      <c r="R14531" s="340"/>
      <c r="S14531" s="119"/>
      <c r="T14531" s="123"/>
      <c r="U14531" s="119"/>
      <c r="V14531" s="99"/>
      <c r="W14531" s="127"/>
      <c r="X14531" s="99"/>
      <c r="Y14531" s="127"/>
    </row>
    <row r="14532" spans="3:25" ht="19" hidden="1">
      <c r="C14532" s="933"/>
      <c r="D14532" s="933"/>
      <c r="E14532" s="19"/>
      <c r="I14532" s="100"/>
      <c r="M14532" s="100"/>
      <c r="Q14532" s="99"/>
      <c r="R14532" s="340"/>
      <c r="S14532" s="119"/>
      <c r="T14532" s="123"/>
      <c r="U14532" s="119"/>
      <c r="V14532" s="99"/>
      <c r="W14532" s="127"/>
      <c r="X14532" s="99"/>
      <c r="Y14532" s="127"/>
    </row>
    <row r="14533" spans="3:25" ht="19" hidden="1">
      <c r="C14533" s="933"/>
      <c r="D14533" s="933"/>
      <c r="E14533" s="19"/>
      <c r="I14533" s="100"/>
      <c r="M14533" s="100"/>
      <c r="Q14533" s="99"/>
      <c r="R14533" s="340"/>
      <c r="S14533" s="119"/>
      <c r="T14533" s="123"/>
      <c r="U14533" s="119"/>
      <c r="V14533" s="99"/>
      <c r="W14533" s="127"/>
      <c r="X14533" s="99"/>
      <c r="Y14533" s="127"/>
    </row>
    <row r="14534" spans="3:25" ht="19" hidden="1">
      <c r="C14534" s="933"/>
      <c r="D14534" s="933"/>
      <c r="E14534" s="19"/>
      <c r="I14534" s="100"/>
      <c r="M14534" s="100"/>
      <c r="Q14534" s="99"/>
      <c r="R14534" s="340"/>
      <c r="S14534" s="119"/>
      <c r="T14534" s="123"/>
      <c r="U14534" s="119"/>
      <c r="V14534" s="99"/>
      <c r="W14534" s="127"/>
      <c r="X14534" s="99"/>
      <c r="Y14534" s="127"/>
    </row>
    <row r="14535" spans="3:25" ht="19" hidden="1">
      <c r="C14535" s="933"/>
      <c r="D14535" s="933"/>
      <c r="E14535" s="19"/>
      <c r="I14535" s="100"/>
      <c r="M14535" s="100"/>
      <c r="Q14535" s="99"/>
      <c r="R14535" s="340"/>
      <c r="S14535" s="119"/>
      <c r="T14535" s="123"/>
      <c r="U14535" s="119"/>
      <c r="V14535" s="99"/>
      <c r="W14535" s="127"/>
      <c r="X14535" s="99"/>
      <c r="Y14535" s="127"/>
    </row>
    <row r="14536" spans="3:25" ht="19" hidden="1">
      <c r="C14536" s="933"/>
      <c r="D14536" s="933"/>
      <c r="E14536" s="19"/>
      <c r="I14536" s="100"/>
      <c r="M14536" s="100"/>
      <c r="Q14536" s="99"/>
      <c r="R14536" s="340"/>
      <c r="S14536" s="119"/>
      <c r="T14536" s="123"/>
      <c r="U14536" s="119"/>
      <c r="V14536" s="99"/>
      <c r="W14536" s="127"/>
      <c r="X14536" s="99"/>
      <c r="Y14536" s="127"/>
    </row>
    <row r="14537" spans="3:25" ht="19" hidden="1">
      <c r="C14537" s="933"/>
      <c r="D14537" s="933"/>
      <c r="E14537" s="19"/>
      <c r="I14537" s="100"/>
      <c r="M14537" s="100"/>
      <c r="Q14537" s="99"/>
      <c r="R14537" s="340"/>
      <c r="S14537" s="119"/>
      <c r="T14537" s="123"/>
      <c r="U14537" s="119"/>
      <c r="V14537" s="99"/>
      <c r="W14537" s="127"/>
      <c r="X14537" s="99"/>
      <c r="Y14537" s="127"/>
    </row>
    <row r="14538" spans="3:25" ht="19" hidden="1">
      <c r="C14538" s="933"/>
      <c r="D14538" s="933"/>
      <c r="E14538" s="19"/>
      <c r="I14538" s="100"/>
      <c r="M14538" s="100"/>
      <c r="Q14538" s="99"/>
      <c r="R14538" s="340"/>
      <c r="S14538" s="119"/>
      <c r="T14538" s="123"/>
      <c r="U14538" s="119"/>
      <c r="V14538" s="99"/>
      <c r="W14538" s="127"/>
      <c r="X14538" s="99"/>
      <c r="Y14538" s="127"/>
    </row>
    <row r="14539" spans="3:25" ht="19" hidden="1">
      <c r="C14539" s="933"/>
      <c r="D14539" s="933"/>
      <c r="E14539" s="19"/>
      <c r="I14539" s="100"/>
      <c r="M14539" s="100"/>
      <c r="Q14539" s="99"/>
      <c r="R14539" s="340"/>
      <c r="S14539" s="119"/>
      <c r="T14539" s="123"/>
      <c r="U14539" s="119"/>
      <c r="V14539" s="99"/>
      <c r="W14539" s="127"/>
      <c r="X14539" s="99"/>
      <c r="Y14539" s="127"/>
    </row>
    <row r="14540" spans="3:25" ht="19" hidden="1">
      <c r="C14540" s="933"/>
      <c r="D14540" s="933"/>
      <c r="E14540" s="19"/>
      <c r="I14540" s="100"/>
      <c r="M14540" s="100"/>
      <c r="Q14540" s="99"/>
      <c r="R14540" s="340"/>
      <c r="S14540" s="119"/>
      <c r="T14540" s="123"/>
      <c r="U14540" s="119"/>
      <c r="V14540" s="99"/>
      <c r="W14540" s="127"/>
      <c r="X14540" s="99"/>
      <c r="Y14540" s="127"/>
    </row>
    <row r="14541" spans="3:25" ht="19" hidden="1">
      <c r="C14541" s="933"/>
      <c r="D14541" s="933"/>
      <c r="E14541" s="19"/>
      <c r="I14541" s="100"/>
      <c r="M14541" s="100"/>
      <c r="Q14541" s="99"/>
      <c r="R14541" s="340"/>
      <c r="S14541" s="119"/>
      <c r="T14541" s="123"/>
      <c r="U14541" s="119"/>
      <c r="V14541" s="99"/>
      <c r="W14541" s="127"/>
      <c r="X14541" s="99"/>
      <c r="Y14541" s="127"/>
    </row>
    <row r="14542" spans="3:25" ht="19" hidden="1">
      <c r="C14542" s="933"/>
      <c r="D14542" s="933"/>
      <c r="E14542" s="19"/>
      <c r="I14542" s="100"/>
      <c r="M14542" s="100"/>
      <c r="Q14542" s="99"/>
      <c r="R14542" s="340"/>
      <c r="S14542" s="119"/>
      <c r="T14542" s="123"/>
      <c r="U14542" s="119"/>
      <c r="V14542" s="99"/>
      <c r="W14542" s="127"/>
      <c r="X14542" s="99"/>
      <c r="Y14542" s="127"/>
    </row>
    <row r="14543" spans="3:25" ht="19" hidden="1">
      <c r="C14543" s="933"/>
      <c r="D14543" s="933"/>
      <c r="E14543" s="19"/>
      <c r="I14543" s="100"/>
      <c r="M14543" s="100"/>
      <c r="Q14543" s="99"/>
      <c r="R14543" s="340"/>
      <c r="S14543" s="119"/>
      <c r="T14543" s="123"/>
      <c r="U14543" s="119"/>
      <c r="V14543" s="99"/>
      <c r="W14543" s="127"/>
      <c r="X14543" s="99"/>
      <c r="Y14543" s="127"/>
    </row>
    <row r="14544" spans="3:25" ht="19" hidden="1">
      <c r="C14544" s="933"/>
      <c r="D14544" s="933"/>
      <c r="E14544" s="19"/>
      <c r="I14544" s="100"/>
      <c r="M14544" s="100"/>
      <c r="Q14544" s="99"/>
      <c r="R14544" s="340"/>
      <c r="S14544" s="119"/>
      <c r="T14544" s="123"/>
      <c r="U14544" s="119"/>
      <c r="V14544" s="99"/>
      <c r="W14544" s="127"/>
      <c r="X14544" s="99"/>
      <c r="Y14544" s="127"/>
    </row>
    <row r="14545" spans="3:25" ht="19" hidden="1">
      <c r="C14545" s="933"/>
      <c r="D14545" s="933"/>
      <c r="E14545" s="19"/>
      <c r="I14545" s="100"/>
      <c r="M14545" s="100"/>
      <c r="Q14545" s="99"/>
      <c r="R14545" s="340"/>
      <c r="S14545" s="119"/>
      <c r="T14545" s="123"/>
      <c r="U14545" s="119"/>
      <c r="V14545" s="99"/>
      <c r="W14545" s="127"/>
      <c r="X14545" s="99"/>
      <c r="Y14545" s="127"/>
    </row>
    <row r="14546" spans="3:25" ht="19" hidden="1">
      <c r="C14546" s="933"/>
      <c r="D14546" s="933"/>
      <c r="E14546" s="19"/>
      <c r="I14546" s="100"/>
      <c r="M14546" s="100"/>
      <c r="Q14546" s="99"/>
      <c r="R14546" s="340"/>
      <c r="S14546" s="119"/>
      <c r="T14546" s="123"/>
      <c r="U14546" s="119"/>
      <c r="V14546" s="99"/>
      <c r="W14546" s="127"/>
      <c r="X14546" s="99"/>
      <c r="Y14546" s="127"/>
    </row>
    <row r="14547" spans="3:25" ht="19" hidden="1">
      <c r="C14547" s="933"/>
      <c r="D14547" s="933"/>
      <c r="E14547" s="19"/>
      <c r="I14547" s="100"/>
      <c r="M14547" s="100"/>
      <c r="Q14547" s="99"/>
      <c r="R14547" s="340"/>
      <c r="S14547" s="119"/>
      <c r="T14547" s="123"/>
      <c r="U14547" s="119"/>
      <c r="V14547" s="99"/>
      <c r="W14547" s="127"/>
      <c r="X14547" s="99"/>
      <c r="Y14547" s="127"/>
    </row>
    <row r="14548" spans="3:25" ht="19" hidden="1">
      <c r="C14548" s="933"/>
      <c r="D14548" s="933"/>
      <c r="E14548" s="19"/>
      <c r="I14548" s="100"/>
      <c r="M14548" s="100"/>
      <c r="Q14548" s="99"/>
      <c r="R14548" s="340"/>
      <c r="S14548" s="119"/>
      <c r="T14548" s="123"/>
      <c r="U14548" s="119"/>
      <c r="V14548" s="99"/>
      <c r="W14548" s="127"/>
      <c r="X14548" s="99"/>
      <c r="Y14548" s="127"/>
    </row>
    <row r="14549" spans="3:25" ht="19" hidden="1">
      <c r="C14549" s="933"/>
      <c r="D14549" s="933"/>
      <c r="E14549" s="19"/>
      <c r="I14549" s="100"/>
      <c r="M14549" s="100"/>
      <c r="Q14549" s="99"/>
      <c r="R14549" s="340"/>
      <c r="S14549" s="119"/>
      <c r="T14549" s="123"/>
      <c r="U14549" s="119"/>
      <c r="V14549" s="99"/>
      <c r="W14549" s="127"/>
      <c r="X14549" s="99"/>
      <c r="Y14549" s="127"/>
    </row>
    <row r="14550" spans="3:25" ht="19" hidden="1">
      <c r="C14550" s="933"/>
      <c r="D14550" s="933"/>
      <c r="E14550" s="19"/>
      <c r="I14550" s="100"/>
      <c r="M14550" s="100"/>
      <c r="Q14550" s="99"/>
      <c r="R14550" s="340"/>
      <c r="S14550" s="119"/>
      <c r="T14550" s="123"/>
      <c r="U14550" s="119"/>
      <c r="V14550" s="99"/>
      <c r="W14550" s="127"/>
      <c r="X14550" s="99"/>
      <c r="Y14550" s="127"/>
    </row>
    <row r="14551" spans="3:25" ht="19" hidden="1">
      <c r="C14551" s="933"/>
      <c r="D14551" s="933"/>
      <c r="E14551" s="19"/>
      <c r="I14551" s="100"/>
      <c r="M14551" s="100"/>
      <c r="Q14551" s="99"/>
      <c r="R14551" s="340"/>
      <c r="S14551" s="119"/>
      <c r="T14551" s="123"/>
      <c r="U14551" s="119"/>
      <c r="V14551" s="99"/>
      <c r="W14551" s="127"/>
      <c r="X14551" s="99"/>
      <c r="Y14551" s="127"/>
    </row>
    <row r="14552" spans="3:25" ht="19" hidden="1">
      <c r="C14552" s="933"/>
      <c r="D14552" s="933"/>
      <c r="E14552" s="19"/>
      <c r="I14552" s="100"/>
      <c r="M14552" s="100"/>
      <c r="Q14552" s="99"/>
      <c r="R14552" s="340"/>
      <c r="S14552" s="119"/>
      <c r="T14552" s="123"/>
      <c r="U14552" s="119"/>
      <c r="V14552" s="99"/>
      <c r="W14552" s="127"/>
      <c r="X14552" s="99"/>
      <c r="Y14552" s="127"/>
    </row>
    <row r="14553" spans="3:25" ht="19" hidden="1">
      <c r="C14553" s="933"/>
      <c r="D14553" s="933"/>
      <c r="E14553" s="19"/>
      <c r="I14553" s="100"/>
      <c r="M14553" s="100"/>
      <c r="Q14553" s="99"/>
      <c r="R14553" s="340"/>
      <c r="S14553" s="119"/>
      <c r="T14553" s="123"/>
      <c r="U14553" s="119"/>
      <c r="V14553" s="99"/>
      <c r="W14553" s="127"/>
      <c r="X14553" s="99"/>
      <c r="Y14553" s="127"/>
    </row>
    <row r="14554" spans="3:25" ht="19" hidden="1">
      <c r="C14554" s="933"/>
      <c r="D14554" s="933"/>
      <c r="E14554" s="19"/>
      <c r="I14554" s="100"/>
      <c r="M14554" s="100"/>
      <c r="Q14554" s="99"/>
      <c r="R14554" s="340"/>
      <c r="S14554" s="119"/>
      <c r="T14554" s="123"/>
      <c r="U14554" s="119"/>
      <c r="V14554" s="99"/>
      <c r="W14554" s="127"/>
      <c r="X14554" s="99"/>
      <c r="Y14554" s="127"/>
    </row>
    <row r="14555" spans="3:25" ht="19" hidden="1">
      <c r="C14555" s="933"/>
      <c r="D14555" s="933"/>
      <c r="E14555" s="19"/>
      <c r="I14555" s="100"/>
      <c r="M14555" s="100"/>
      <c r="Q14555" s="99"/>
      <c r="R14555" s="340"/>
      <c r="S14555" s="119"/>
      <c r="T14555" s="123"/>
      <c r="U14555" s="119"/>
      <c r="V14555" s="99"/>
      <c r="W14555" s="127"/>
      <c r="X14555" s="99"/>
      <c r="Y14555" s="127"/>
    </row>
    <row r="14556" spans="3:25" ht="19" hidden="1">
      <c r="C14556" s="933"/>
      <c r="D14556" s="933"/>
      <c r="E14556" s="19"/>
      <c r="I14556" s="100"/>
      <c r="M14556" s="100"/>
      <c r="Q14556" s="99"/>
      <c r="R14556" s="340"/>
      <c r="S14556" s="119"/>
      <c r="T14556" s="123"/>
      <c r="U14556" s="119"/>
      <c r="V14556" s="99"/>
      <c r="W14556" s="127"/>
      <c r="X14556" s="99"/>
      <c r="Y14556" s="127"/>
    </row>
    <row r="14557" spans="3:25" ht="19" hidden="1">
      <c r="C14557" s="933"/>
      <c r="D14557" s="933"/>
      <c r="E14557" s="19"/>
      <c r="I14557" s="100"/>
      <c r="M14557" s="100"/>
      <c r="Q14557" s="99"/>
      <c r="R14557" s="340"/>
      <c r="S14557" s="119"/>
      <c r="T14557" s="123"/>
      <c r="U14557" s="119"/>
      <c r="V14557" s="99"/>
      <c r="W14557" s="127"/>
      <c r="X14557" s="99"/>
      <c r="Y14557" s="127"/>
    </row>
    <row r="14558" spans="3:25" ht="19" hidden="1">
      <c r="C14558" s="933"/>
      <c r="D14558" s="933"/>
      <c r="E14558" s="19"/>
      <c r="I14558" s="100"/>
      <c r="M14558" s="100"/>
      <c r="Q14558" s="99"/>
      <c r="R14558" s="340"/>
      <c r="S14558" s="119"/>
      <c r="T14558" s="123"/>
      <c r="U14558" s="119"/>
      <c r="V14558" s="99"/>
      <c r="W14558" s="127"/>
      <c r="X14558" s="99"/>
      <c r="Y14558" s="127"/>
    </row>
    <row r="14559" spans="3:25" ht="19" hidden="1">
      <c r="C14559" s="933"/>
      <c r="D14559" s="933"/>
      <c r="E14559" s="19"/>
      <c r="I14559" s="100"/>
      <c r="M14559" s="100"/>
      <c r="Q14559" s="99"/>
      <c r="R14559" s="340"/>
      <c r="S14559" s="119"/>
      <c r="T14559" s="123"/>
      <c r="U14559" s="119"/>
      <c r="V14559" s="99"/>
      <c r="W14559" s="127"/>
      <c r="X14559" s="99"/>
      <c r="Y14559" s="127"/>
    </row>
    <row r="14560" spans="3:25" ht="19" hidden="1">
      <c r="C14560" s="933"/>
      <c r="D14560" s="933"/>
      <c r="E14560" s="19"/>
      <c r="I14560" s="100"/>
      <c r="M14560" s="100"/>
      <c r="Q14560" s="99"/>
      <c r="R14560" s="340"/>
      <c r="S14560" s="119"/>
      <c r="T14560" s="123"/>
      <c r="U14560" s="119"/>
      <c r="V14560" s="99"/>
      <c r="W14560" s="127"/>
      <c r="X14560" s="99"/>
      <c r="Y14560" s="127"/>
    </row>
    <row r="14561" spans="3:25" ht="19" hidden="1">
      <c r="C14561" s="933"/>
      <c r="D14561" s="933"/>
      <c r="E14561" s="19"/>
      <c r="I14561" s="100"/>
      <c r="M14561" s="100"/>
      <c r="Q14561" s="99"/>
      <c r="R14561" s="340"/>
      <c r="S14561" s="119"/>
      <c r="T14561" s="123"/>
      <c r="U14561" s="119"/>
      <c r="V14561" s="99"/>
      <c r="W14561" s="127"/>
      <c r="X14561" s="99"/>
      <c r="Y14561" s="127"/>
    </row>
    <row r="14562" spans="3:25" ht="19" hidden="1">
      <c r="C14562" s="933"/>
      <c r="D14562" s="933"/>
      <c r="E14562" s="19"/>
      <c r="I14562" s="100"/>
      <c r="M14562" s="100"/>
      <c r="Q14562" s="99"/>
      <c r="R14562" s="340"/>
      <c r="S14562" s="119"/>
      <c r="T14562" s="123"/>
      <c r="U14562" s="119"/>
      <c r="V14562" s="99"/>
      <c r="W14562" s="127"/>
      <c r="X14562" s="99"/>
      <c r="Y14562" s="127"/>
    </row>
    <row r="14563" spans="3:25" ht="19" hidden="1">
      <c r="C14563" s="933"/>
      <c r="D14563" s="933"/>
      <c r="E14563" s="19"/>
      <c r="I14563" s="100"/>
      <c r="M14563" s="100"/>
      <c r="Q14563" s="99"/>
      <c r="R14563" s="340"/>
      <c r="S14563" s="119"/>
      <c r="T14563" s="123"/>
      <c r="U14563" s="119"/>
      <c r="V14563" s="99"/>
      <c r="W14563" s="127"/>
      <c r="X14563" s="99"/>
      <c r="Y14563" s="127"/>
    </row>
    <row r="14564" spans="3:25" ht="19" hidden="1">
      <c r="C14564" s="933"/>
      <c r="D14564" s="933"/>
      <c r="E14564" s="19"/>
      <c r="I14564" s="100"/>
      <c r="M14564" s="100"/>
      <c r="Q14564" s="99"/>
      <c r="R14564" s="340"/>
      <c r="S14564" s="119"/>
      <c r="T14564" s="123"/>
      <c r="U14564" s="119"/>
      <c r="V14564" s="99"/>
      <c r="W14564" s="127"/>
      <c r="X14564" s="99"/>
      <c r="Y14564" s="127"/>
    </row>
    <row r="14565" spans="3:25" ht="19" hidden="1">
      <c r="C14565" s="933"/>
      <c r="D14565" s="933"/>
      <c r="E14565" s="19"/>
      <c r="I14565" s="100"/>
      <c r="M14565" s="100"/>
      <c r="Q14565" s="99"/>
      <c r="R14565" s="340"/>
      <c r="S14565" s="119"/>
      <c r="T14565" s="123"/>
      <c r="U14565" s="119"/>
      <c r="V14565" s="99"/>
      <c r="W14565" s="127"/>
      <c r="X14565" s="99"/>
      <c r="Y14565" s="127"/>
    </row>
    <row r="14566" spans="3:25" ht="19" hidden="1">
      <c r="C14566" s="933"/>
      <c r="D14566" s="933"/>
      <c r="E14566" s="19"/>
      <c r="I14566" s="100"/>
      <c r="M14566" s="100"/>
      <c r="Q14566" s="99"/>
      <c r="R14566" s="340"/>
      <c r="S14566" s="119"/>
      <c r="T14566" s="123"/>
      <c r="U14566" s="119"/>
      <c r="V14566" s="99"/>
      <c r="W14566" s="127"/>
      <c r="X14566" s="99"/>
      <c r="Y14566" s="127"/>
    </row>
    <row r="14567" spans="3:25" ht="19" hidden="1">
      <c r="C14567" s="933"/>
      <c r="D14567" s="933"/>
      <c r="E14567" s="19"/>
      <c r="I14567" s="100"/>
      <c r="M14567" s="100"/>
      <c r="Q14567" s="99"/>
      <c r="R14567" s="340"/>
      <c r="S14567" s="119"/>
      <c r="T14567" s="123"/>
      <c r="U14567" s="119"/>
      <c r="V14567" s="99"/>
      <c r="W14567" s="127"/>
      <c r="X14567" s="99"/>
      <c r="Y14567" s="127"/>
    </row>
    <row r="14568" spans="3:25" ht="19" hidden="1">
      <c r="C14568" s="933"/>
      <c r="D14568" s="933"/>
      <c r="E14568" s="19"/>
      <c r="I14568" s="100"/>
      <c r="M14568" s="100"/>
      <c r="Q14568" s="99"/>
      <c r="R14568" s="340"/>
      <c r="S14568" s="119"/>
      <c r="T14568" s="123"/>
      <c r="U14568" s="119"/>
      <c r="V14568" s="99"/>
      <c r="W14568" s="127"/>
      <c r="X14568" s="99"/>
      <c r="Y14568" s="127"/>
    </row>
    <row r="14569" spans="3:25" ht="19" hidden="1">
      <c r="C14569" s="933"/>
      <c r="D14569" s="933"/>
      <c r="E14569" s="19"/>
      <c r="I14569" s="100"/>
      <c r="M14569" s="100"/>
      <c r="Q14569" s="99"/>
      <c r="R14569" s="340"/>
      <c r="S14569" s="119"/>
      <c r="T14569" s="123"/>
      <c r="U14569" s="119"/>
      <c r="V14569" s="99"/>
      <c r="W14569" s="127"/>
      <c r="X14569" s="99"/>
      <c r="Y14569" s="127"/>
    </row>
    <row r="14570" spans="3:25" ht="19" hidden="1">
      <c r="C14570" s="933"/>
      <c r="D14570" s="933"/>
      <c r="E14570" s="19"/>
      <c r="I14570" s="100"/>
      <c r="M14570" s="100"/>
      <c r="Q14570" s="99"/>
      <c r="R14570" s="340"/>
      <c r="S14570" s="119"/>
      <c r="T14570" s="123"/>
      <c r="U14570" s="119"/>
      <c r="V14570" s="99"/>
      <c r="W14570" s="127"/>
      <c r="X14570" s="99"/>
      <c r="Y14570" s="127"/>
    </row>
    <row r="14571" spans="3:25" ht="19" hidden="1">
      <c r="C14571" s="933"/>
      <c r="D14571" s="933"/>
      <c r="E14571" s="19"/>
      <c r="I14571" s="100"/>
      <c r="M14571" s="100"/>
      <c r="Q14571" s="99"/>
      <c r="R14571" s="340"/>
      <c r="S14571" s="119"/>
      <c r="T14571" s="123"/>
      <c r="U14571" s="119"/>
      <c r="V14571" s="99"/>
      <c r="W14571" s="127"/>
      <c r="X14571" s="99"/>
      <c r="Y14571" s="127"/>
    </row>
    <row r="14572" spans="3:25" ht="19" hidden="1">
      <c r="C14572" s="933"/>
      <c r="D14572" s="933"/>
      <c r="E14572" s="19"/>
      <c r="I14572" s="100"/>
      <c r="M14572" s="100"/>
      <c r="Q14572" s="99"/>
      <c r="R14572" s="340"/>
      <c r="S14572" s="119"/>
      <c r="T14572" s="123"/>
      <c r="U14572" s="119"/>
      <c r="V14572" s="99"/>
      <c r="W14572" s="127"/>
      <c r="X14572" s="99"/>
      <c r="Y14572" s="127"/>
    </row>
    <row r="14573" spans="3:25" ht="19" hidden="1">
      <c r="C14573" s="933"/>
      <c r="D14573" s="933"/>
      <c r="E14573" s="19"/>
      <c r="I14573" s="100"/>
      <c r="M14573" s="100"/>
      <c r="Q14573" s="99"/>
      <c r="R14573" s="340"/>
      <c r="S14573" s="119"/>
      <c r="T14573" s="123"/>
      <c r="U14573" s="119"/>
      <c r="V14573" s="99"/>
      <c r="W14573" s="127"/>
      <c r="X14573" s="99"/>
      <c r="Y14573" s="127"/>
    </row>
    <row r="14574" spans="3:25" ht="19" hidden="1">
      <c r="C14574" s="933"/>
      <c r="D14574" s="933"/>
      <c r="E14574" s="19"/>
      <c r="I14574" s="100"/>
      <c r="M14574" s="100"/>
      <c r="Q14574" s="99"/>
      <c r="R14574" s="340"/>
      <c r="S14574" s="119"/>
      <c r="T14574" s="123"/>
      <c r="U14574" s="119"/>
      <c r="V14574" s="99"/>
      <c r="W14574" s="127"/>
      <c r="X14574" s="99"/>
      <c r="Y14574" s="127"/>
    </row>
    <row r="14575" spans="3:25" ht="19" hidden="1">
      <c r="C14575" s="933"/>
      <c r="D14575" s="933"/>
      <c r="E14575" s="19"/>
      <c r="I14575" s="100"/>
      <c r="M14575" s="100"/>
      <c r="Q14575" s="99"/>
      <c r="R14575" s="340"/>
      <c r="S14575" s="119"/>
      <c r="T14575" s="123"/>
      <c r="U14575" s="119"/>
      <c r="V14575" s="99"/>
      <c r="W14575" s="127"/>
      <c r="X14575" s="99"/>
      <c r="Y14575" s="127"/>
    </row>
    <row r="14576" spans="3:25" ht="19" hidden="1">
      <c r="C14576" s="933"/>
      <c r="D14576" s="933"/>
      <c r="E14576" s="19"/>
      <c r="I14576" s="100"/>
      <c r="M14576" s="100"/>
      <c r="Q14576" s="99"/>
      <c r="R14576" s="340"/>
      <c r="S14576" s="119"/>
      <c r="T14576" s="123"/>
      <c r="U14576" s="119"/>
      <c r="V14576" s="99"/>
      <c r="W14576" s="127"/>
      <c r="X14576" s="99"/>
      <c r="Y14576" s="127"/>
    </row>
    <row r="14577" spans="3:25" ht="19" hidden="1">
      <c r="C14577" s="933"/>
      <c r="D14577" s="933"/>
      <c r="E14577" s="19"/>
      <c r="I14577" s="100"/>
      <c r="M14577" s="100"/>
      <c r="Q14577" s="99"/>
      <c r="R14577" s="340"/>
      <c r="S14577" s="119"/>
      <c r="T14577" s="123"/>
      <c r="U14577" s="119"/>
      <c r="V14577" s="99"/>
      <c r="W14577" s="127"/>
      <c r="X14577" s="99"/>
      <c r="Y14577" s="127"/>
    </row>
    <row r="14578" spans="3:25" ht="19" hidden="1">
      <c r="C14578" s="933"/>
      <c r="D14578" s="933"/>
      <c r="E14578" s="19"/>
      <c r="I14578" s="100"/>
      <c r="M14578" s="100"/>
      <c r="Q14578" s="99"/>
      <c r="R14578" s="340"/>
      <c r="S14578" s="119"/>
      <c r="T14578" s="123"/>
      <c r="U14578" s="119"/>
      <c r="V14578" s="99"/>
      <c r="W14578" s="127"/>
      <c r="X14578" s="99"/>
      <c r="Y14578" s="127"/>
    </row>
    <row r="14579" spans="3:25" ht="19" hidden="1">
      <c r="C14579" s="933"/>
      <c r="D14579" s="933"/>
      <c r="E14579" s="19"/>
      <c r="I14579" s="100"/>
      <c r="M14579" s="100"/>
      <c r="Q14579" s="99"/>
      <c r="R14579" s="340"/>
      <c r="S14579" s="119"/>
      <c r="T14579" s="123"/>
      <c r="U14579" s="119"/>
      <c r="V14579" s="99"/>
      <c r="W14579" s="127"/>
      <c r="X14579" s="99"/>
      <c r="Y14579" s="127"/>
    </row>
    <row r="14580" spans="3:25" ht="19" hidden="1">
      <c r="C14580" s="933"/>
      <c r="D14580" s="933"/>
      <c r="E14580" s="19"/>
      <c r="I14580" s="100"/>
      <c r="M14580" s="100"/>
      <c r="Q14580" s="99"/>
      <c r="R14580" s="340"/>
      <c r="S14580" s="119"/>
      <c r="T14580" s="123"/>
      <c r="U14580" s="119"/>
      <c r="V14580" s="99"/>
      <c r="W14580" s="127"/>
      <c r="X14580" s="99"/>
      <c r="Y14580" s="127"/>
    </row>
    <row r="14581" spans="3:25" ht="19" hidden="1">
      <c r="C14581" s="933"/>
      <c r="D14581" s="933"/>
      <c r="E14581" s="19"/>
      <c r="I14581" s="100"/>
      <c r="M14581" s="100"/>
      <c r="Q14581" s="99"/>
      <c r="R14581" s="340"/>
      <c r="S14581" s="119"/>
      <c r="T14581" s="123"/>
      <c r="U14581" s="119"/>
      <c r="V14581" s="99"/>
      <c r="W14581" s="127"/>
      <c r="X14581" s="99"/>
      <c r="Y14581" s="127"/>
    </row>
    <row r="14582" spans="3:25" ht="19" hidden="1">
      <c r="C14582" s="933"/>
      <c r="D14582" s="933"/>
      <c r="E14582" s="19"/>
      <c r="I14582" s="100"/>
      <c r="M14582" s="100"/>
      <c r="Q14582" s="99"/>
      <c r="R14582" s="340"/>
      <c r="S14582" s="119"/>
      <c r="T14582" s="123"/>
      <c r="U14582" s="119"/>
      <c r="V14582" s="99"/>
      <c r="W14582" s="127"/>
      <c r="X14582" s="99"/>
      <c r="Y14582" s="127"/>
    </row>
    <row r="14583" spans="3:25" ht="19" hidden="1">
      <c r="C14583" s="933"/>
      <c r="D14583" s="933"/>
      <c r="E14583" s="19"/>
      <c r="I14583" s="100"/>
      <c r="M14583" s="100"/>
      <c r="Q14583" s="99"/>
      <c r="R14583" s="340"/>
      <c r="S14583" s="119"/>
      <c r="T14583" s="123"/>
      <c r="U14583" s="119"/>
      <c r="V14583" s="99"/>
      <c r="W14583" s="127"/>
      <c r="X14583" s="99"/>
      <c r="Y14583" s="127"/>
    </row>
    <row r="14584" spans="3:25" ht="19" hidden="1">
      <c r="C14584" s="933"/>
      <c r="D14584" s="933"/>
      <c r="E14584" s="19"/>
      <c r="I14584" s="100"/>
      <c r="M14584" s="100"/>
      <c r="Q14584" s="99"/>
      <c r="R14584" s="340"/>
      <c r="S14584" s="119"/>
      <c r="T14584" s="123"/>
      <c r="U14584" s="119"/>
      <c r="V14584" s="99"/>
      <c r="W14584" s="127"/>
      <c r="X14584" s="99"/>
      <c r="Y14584" s="127"/>
    </row>
    <row r="14585" spans="3:25" ht="19" hidden="1">
      <c r="C14585" s="933"/>
      <c r="D14585" s="933"/>
      <c r="E14585" s="19"/>
      <c r="I14585" s="100"/>
      <c r="M14585" s="100"/>
      <c r="Q14585" s="99"/>
      <c r="R14585" s="340"/>
      <c r="S14585" s="119"/>
      <c r="T14585" s="123"/>
      <c r="U14585" s="119"/>
      <c r="V14585" s="99"/>
      <c r="W14585" s="127"/>
      <c r="X14585" s="99"/>
      <c r="Y14585" s="127"/>
    </row>
    <row r="14586" spans="3:25" ht="19" hidden="1">
      <c r="C14586" s="933"/>
      <c r="D14586" s="933"/>
      <c r="E14586" s="19"/>
      <c r="I14586" s="100"/>
      <c r="M14586" s="100"/>
      <c r="Q14586" s="99"/>
      <c r="R14586" s="340"/>
      <c r="S14586" s="119"/>
      <c r="T14586" s="123"/>
      <c r="U14586" s="119"/>
      <c r="V14586" s="99"/>
      <c r="W14586" s="127"/>
      <c r="X14586" s="99"/>
      <c r="Y14586" s="127"/>
    </row>
    <row r="14587" spans="3:25" ht="19" hidden="1">
      <c r="C14587" s="933"/>
      <c r="D14587" s="933"/>
      <c r="E14587" s="19"/>
      <c r="I14587" s="100"/>
      <c r="M14587" s="100"/>
      <c r="Q14587" s="99"/>
      <c r="R14587" s="340"/>
      <c r="S14587" s="119"/>
      <c r="T14587" s="123"/>
      <c r="U14587" s="119"/>
      <c r="V14587" s="99"/>
      <c r="W14587" s="127"/>
      <c r="X14587" s="99"/>
      <c r="Y14587" s="127"/>
    </row>
    <row r="14588" spans="3:25" ht="19" hidden="1">
      <c r="C14588" s="933"/>
      <c r="D14588" s="933"/>
      <c r="E14588" s="19"/>
      <c r="I14588" s="100"/>
      <c r="M14588" s="100"/>
      <c r="Q14588" s="99"/>
      <c r="R14588" s="340"/>
      <c r="S14588" s="119"/>
      <c r="T14588" s="123"/>
      <c r="U14588" s="119"/>
      <c r="V14588" s="99"/>
      <c r="W14588" s="127"/>
      <c r="X14588" s="99"/>
      <c r="Y14588" s="127"/>
    </row>
    <row r="14589" spans="3:25" ht="19" hidden="1">
      <c r="C14589" s="933"/>
      <c r="D14589" s="933"/>
      <c r="E14589" s="19"/>
      <c r="I14589" s="100"/>
      <c r="M14589" s="100"/>
      <c r="Q14589" s="99"/>
      <c r="R14589" s="340"/>
      <c r="S14589" s="119"/>
      <c r="T14589" s="123"/>
      <c r="U14589" s="119"/>
      <c r="V14589" s="99"/>
      <c r="W14589" s="127"/>
      <c r="X14589" s="99"/>
      <c r="Y14589" s="127"/>
    </row>
    <row r="14590" spans="3:25" ht="19" hidden="1">
      <c r="C14590" s="933"/>
      <c r="D14590" s="933"/>
      <c r="E14590" s="19"/>
      <c r="I14590" s="100"/>
      <c r="M14590" s="100"/>
      <c r="Q14590" s="99"/>
      <c r="R14590" s="340"/>
      <c r="S14590" s="119"/>
      <c r="T14590" s="123"/>
      <c r="U14590" s="119"/>
      <c r="V14590" s="99"/>
      <c r="W14590" s="127"/>
      <c r="X14590" s="99"/>
      <c r="Y14590" s="127"/>
    </row>
    <row r="14591" spans="3:25" ht="19" hidden="1">
      <c r="C14591" s="933"/>
      <c r="D14591" s="933"/>
      <c r="E14591" s="19"/>
      <c r="I14591" s="100"/>
      <c r="M14591" s="100"/>
      <c r="Q14591" s="99"/>
      <c r="R14591" s="340"/>
      <c r="S14591" s="119"/>
      <c r="T14591" s="123"/>
      <c r="U14591" s="119"/>
      <c r="V14591" s="99"/>
      <c r="W14591" s="127"/>
      <c r="X14591" s="99"/>
      <c r="Y14591" s="127"/>
    </row>
    <row r="14592" spans="3:25" ht="19" hidden="1">
      <c r="C14592" s="933"/>
      <c r="D14592" s="933"/>
      <c r="E14592" s="19"/>
      <c r="I14592" s="100"/>
      <c r="M14592" s="100"/>
      <c r="Q14592" s="99"/>
      <c r="R14592" s="340"/>
      <c r="S14592" s="119"/>
      <c r="T14592" s="123"/>
      <c r="U14592" s="119"/>
      <c r="V14592" s="99"/>
      <c r="W14592" s="127"/>
      <c r="X14592" s="99"/>
      <c r="Y14592" s="127"/>
    </row>
    <row r="14593" spans="3:25" ht="19" hidden="1">
      <c r="C14593" s="933"/>
      <c r="D14593" s="933"/>
      <c r="E14593" s="19"/>
      <c r="I14593" s="100"/>
      <c r="M14593" s="100"/>
      <c r="Q14593" s="99"/>
      <c r="R14593" s="340"/>
      <c r="S14593" s="119"/>
      <c r="T14593" s="123"/>
      <c r="U14593" s="119"/>
      <c r="V14593" s="99"/>
      <c r="W14593" s="127"/>
      <c r="X14593" s="99"/>
      <c r="Y14593" s="127"/>
    </row>
    <row r="14594" spans="3:25" ht="19" hidden="1">
      <c r="C14594" s="933"/>
      <c r="D14594" s="933"/>
      <c r="E14594" s="19"/>
      <c r="I14594" s="100"/>
      <c r="M14594" s="100"/>
      <c r="Q14594" s="99"/>
      <c r="R14594" s="340"/>
      <c r="S14594" s="119"/>
      <c r="T14594" s="123"/>
      <c r="U14594" s="119"/>
      <c r="V14594" s="99"/>
      <c r="W14594" s="127"/>
      <c r="X14594" s="99"/>
      <c r="Y14594" s="127"/>
    </row>
    <row r="14595" spans="3:25" ht="19" hidden="1">
      <c r="C14595" s="933"/>
      <c r="D14595" s="933"/>
      <c r="E14595" s="19"/>
      <c r="I14595" s="100"/>
      <c r="M14595" s="100"/>
      <c r="Q14595" s="99"/>
      <c r="R14595" s="340"/>
      <c r="S14595" s="119"/>
      <c r="T14595" s="123"/>
      <c r="U14595" s="119"/>
      <c r="V14595" s="99"/>
      <c r="W14595" s="127"/>
      <c r="X14595" s="99"/>
      <c r="Y14595" s="127"/>
    </row>
    <row r="14596" spans="3:25" ht="19" hidden="1">
      <c r="C14596" s="933"/>
      <c r="D14596" s="933"/>
      <c r="E14596" s="19"/>
      <c r="I14596" s="100"/>
      <c r="M14596" s="100"/>
      <c r="Q14596" s="99"/>
      <c r="R14596" s="340"/>
      <c r="S14596" s="119"/>
      <c r="T14596" s="123"/>
      <c r="U14596" s="119"/>
      <c r="V14596" s="99"/>
      <c r="W14596" s="127"/>
      <c r="X14596" s="99"/>
      <c r="Y14596" s="127"/>
    </row>
    <row r="14597" spans="3:25" ht="19" hidden="1">
      <c r="C14597" s="933"/>
      <c r="D14597" s="933"/>
      <c r="E14597" s="19"/>
      <c r="I14597" s="100"/>
      <c r="M14597" s="100"/>
      <c r="Q14597" s="99"/>
      <c r="R14597" s="340"/>
      <c r="S14597" s="119"/>
      <c r="T14597" s="123"/>
      <c r="U14597" s="119"/>
      <c r="V14597" s="99"/>
      <c r="W14597" s="127"/>
      <c r="X14597" s="99"/>
      <c r="Y14597" s="127"/>
    </row>
    <row r="14598" spans="3:25" ht="19" hidden="1">
      <c r="C14598" s="933"/>
      <c r="D14598" s="933"/>
      <c r="E14598" s="19"/>
      <c r="I14598" s="100"/>
      <c r="M14598" s="100"/>
      <c r="Q14598" s="99"/>
      <c r="R14598" s="340"/>
      <c r="S14598" s="119"/>
      <c r="T14598" s="123"/>
      <c r="U14598" s="119"/>
      <c r="V14598" s="99"/>
      <c r="W14598" s="127"/>
      <c r="X14598" s="99"/>
      <c r="Y14598" s="127"/>
    </row>
    <row r="14599" spans="3:25" ht="19" hidden="1">
      <c r="C14599" s="933"/>
      <c r="D14599" s="933"/>
      <c r="E14599" s="19"/>
      <c r="I14599" s="100"/>
      <c r="M14599" s="100"/>
      <c r="Q14599" s="99"/>
      <c r="R14599" s="340"/>
      <c r="S14599" s="119"/>
      <c r="T14599" s="123"/>
      <c r="U14599" s="119"/>
      <c r="V14599" s="99"/>
      <c r="W14599" s="127"/>
      <c r="X14599" s="99"/>
      <c r="Y14599" s="127"/>
    </row>
    <row r="14600" spans="3:25" ht="19" hidden="1">
      <c r="C14600" s="933"/>
      <c r="D14600" s="933"/>
      <c r="E14600" s="19"/>
      <c r="I14600" s="100"/>
      <c r="M14600" s="100"/>
      <c r="Q14600" s="99"/>
      <c r="R14600" s="340"/>
      <c r="S14600" s="119"/>
      <c r="T14600" s="123"/>
      <c r="U14600" s="119"/>
      <c r="V14600" s="99"/>
      <c r="W14600" s="127"/>
      <c r="X14600" s="99"/>
      <c r="Y14600" s="127"/>
    </row>
    <row r="14601" spans="3:25" ht="19" hidden="1">
      <c r="C14601" s="933"/>
      <c r="D14601" s="933"/>
      <c r="E14601" s="19"/>
      <c r="I14601" s="100"/>
      <c r="M14601" s="100"/>
      <c r="Q14601" s="99"/>
      <c r="R14601" s="340"/>
      <c r="S14601" s="119"/>
      <c r="T14601" s="123"/>
      <c r="U14601" s="119"/>
      <c r="V14601" s="99"/>
      <c r="W14601" s="127"/>
      <c r="X14601" s="99"/>
      <c r="Y14601" s="127"/>
    </row>
    <row r="14602" spans="3:25" ht="19" hidden="1">
      <c r="C14602" s="933"/>
      <c r="D14602" s="933"/>
      <c r="E14602" s="19"/>
      <c r="I14602" s="100"/>
      <c r="M14602" s="100"/>
      <c r="Q14602" s="99"/>
      <c r="R14602" s="340"/>
      <c r="S14602" s="119"/>
      <c r="T14602" s="123"/>
      <c r="U14602" s="119"/>
      <c r="V14602" s="99"/>
      <c r="W14602" s="127"/>
      <c r="X14602" s="99"/>
      <c r="Y14602" s="127"/>
    </row>
    <row r="14603" spans="3:25" ht="19" hidden="1">
      <c r="C14603" s="933"/>
      <c r="D14603" s="933"/>
      <c r="E14603" s="19"/>
      <c r="I14603" s="100"/>
      <c r="M14603" s="100"/>
      <c r="Q14603" s="99"/>
      <c r="R14603" s="340"/>
      <c r="S14603" s="119"/>
      <c r="T14603" s="123"/>
      <c r="U14603" s="119"/>
      <c r="V14603" s="99"/>
      <c r="W14603" s="127"/>
      <c r="X14603" s="99"/>
      <c r="Y14603" s="127"/>
    </row>
    <row r="14604" spans="3:25" ht="19" hidden="1">
      <c r="C14604" s="933"/>
      <c r="D14604" s="933"/>
      <c r="E14604" s="19"/>
      <c r="I14604" s="100"/>
      <c r="M14604" s="100"/>
      <c r="Q14604" s="99"/>
      <c r="R14604" s="340"/>
      <c r="S14604" s="119"/>
      <c r="T14604" s="123"/>
      <c r="U14604" s="119"/>
      <c r="V14604" s="99"/>
      <c r="W14604" s="127"/>
      <c r="X14604" s="99"/>
      <c r="Y14604" s="127"/>
    </row>
    <row r="14605" spans="3:25" ht="19" hidden="1">
      <c r="C14605" s="933"/>
      <c r="D14605" s="933"/>
      <c r="E14605" s="19"/>
      <c r="I14605" s="100"/>
      <c r="M14605" s="100"/>
      <c r="Q14605" s="99"/>
      <c r="R14605" s="340"/>
      <c r="S14605" s="119"/>
      <c r="T14605" s="123"/>
      <c r="U14605" s="119"/>
      <c r="V14605" s="99"/>
      <c r="W14605" s="127"/>
      <c r="X14605" s="99"/>
      <c r="Y14605" s="127"/>
    </row>
    <row r="14606" spans="3:25" ht="19" hidden="1">
      <c r="C14606" s="933"/>
      <c r="D14606" s="933"/>
      <c r="E14606" s="19"/>
      <c r="I14606" s="100"/>
      <c r="M14606" s="100"/>
      <c r="Q14606" s="99"/>
      <c r="R14606" s="340"/>
      <c r="S14606" s="119"/>
      <c r="T14606" s="123"/>
      <c r="U14606" s="119"/>
      <c r="V14606" s="99"/>
      <c r="W14606" s="127"/>
      <c r="X14606" s="99"/>
      <c r="Y14606" s="127"/>
    </row>
    <row r="14607" spans="3:25" ht="19" hidden="1">
      <c r="C14607" s="933"/>
      <c r="D14607" s="933"/>
      <c r="E14607" s="19"/>
      <c r="I14607" s="100"/>
      <c r="M14607" s="100"/>
      <c r="Q14607" s="99"/>
      <c r="R14607" s="340"/>
      <c r="S14607" s="119"/>
      <c r="T14607" s="123"/>
      <c r="U14607" s="119"/>
      <c r="V14607" s="99"/>
      <c r="W14607" s="127"/>
      <c r="X14607" s="99"/>
      <c r="Y14607" s="127"/>
    </row>
    <row r="14608" spans="3:25" ht="19" hidden="1">
      <c r="C14608" s="933"/>
      <c r="D14608" s="933"/>
      <c r="E14608" s="19"/>
      <c r="I14608" s="100"/>
      <c r="M14608" s="100"/>
      <c r="Q14608" s="99"/>
      <c r="R14608" s="340"/>
      <c r="S14608" s="119"/>
      <c r="T14608" s="123"/>
      <c r="U14608" s="119"/>
      <c r="V14608" s="99"/>
      <c r="W14608" s="127"/>
      <c r="X14608" s="99"/>
      <c r="Y14608" s="127"/>
    </row>
    <row r="14609" spans="3:25" ht="19" hidden="1">
      <c r="C14609" s="933"/>
      <c r="D14609" s="933"/>
      <c r="E14609" s="19"/>
      <c r="I14609" s="100"/>
      <c r="M14609" s="100"/>
      <c r="Q14609" s="99"/>
      <c r="R14609" s="340"/>
      <c r="S14609" s="119"/>
      <c r="T14609" s="123"/>
      <c r="U14609" s="119"/>
      <c r="V14609" s="99"/>
      <c r="W14609" s="127"/>
      <c r="X14609" s="99"/>
      <c r="Y14609" s="127"/>
    </row>
    <row r="14610" spans="3:25" ht="19" hidden="1">
      <c r="C14610" s="933"/>
      <c r="D14610" s="933"/>
      <c r="E14610" s="19"/>
      <c r="I14610" s="100"/>
      <c r="M14610" s="100"/>
      <c r="Q14610" s="99"/>
      <c r="R14610" s="340"/>
      <c r="S14610" s="119"/>
      <c r="T14610" s="123"/>
      <c r="U14610" s="119"/>
      <c r="V14610" s="99"/>
      <c r="W14610" s="127"/>
      <c r="X14610" s="99"/>
      <c r="Y14610" s="127"/>
    </row>
    <row r="14611" spans="3:25" ht="19" hidden="1">
      <c r="C14611" s="933"/>
      <c r="D14611" s="933"/>
      <c r="E14611" s="19"/>
      <c r="I14611" s="100"/>
      <c r="M14611" s="100"/>
      <c r="Q14611" s="99"/>
      <c r="R14611" s="340"/>
      <c r="S14611" s="119"/>
      <c r="T14611" s="123"/>
      <c r="U14611" s="119"/>
      <c r="V14611" s="99"/>
      <c r="W14611" s="127"/>
      <c r="X14611" s="99"/>
      <c r="Y14611" s="127"/>
    </row>
    <row r="14612" spans="3:25" ht="19" hidden="1">
      <c r="C14612" s="933"/>
      <c r="D14612" s="933"/>
      <c r="E14612" s="19"/>
      <c r="I14612" s="100"/>
      <c r="M14612" s="100"/>
      <c r="Q14612" s="99"/>
      <c r="R14612" s="340"/>
      <c r="S14612" s="119"/>
      <c r="T14612" s="123"/>
      <c r="U14612" s="119"/>
      <c r="V14612" s="99"/>
      <c r="W14612" s="127"/>
      <c r="X14612" s="99"/>
      <c r="Y14612" s="127"/>
    </row>
    <row r="14613" spans="3:25" ht="19" hidden="1">
      <c r="C14613" s="933"/>
      <c r="D14613" s="933"/>
      <c r="E14613" s="19"/>
      <c r="I14613" s="100"/>
      <c r="M14613" s="100"/>
      <c r="Q14613" s="99"/>
      <c r="R14613" s="340"/>
      <c r="S14613" s="119"/>
      <c r="T14613" s="123"/>
      <c r="U14613" s="119"/>
      <c r="V14613" s="99"/>
      <c r="W14613" s="127"/>
      <c r="X14613" s="99"/>
      <c r="Y14613" s="127"/>
    </row>
    <row r="14614" spans="3:25" ht="19" hidden="1">
      <c r="C14614" s="933"/>
      <c r="D14614" s="933"/>
      <c r="E14614" s="19"/>
      <c r="I14614" s="100"/>
      <c r="M14614" s="100"/>
      <c r="Q14614" s="99"/>
      <c r="R14614" s="340"/>
      <c r="S14614" s="119"/>
      <c r="T14614" s="123"/>
      <c r="U14614" s="119"/>
      <c r="V14614" s="99"/>
      <c r="W14614" s="127"/>
      <c r="X14614" s="99"/>
      <c r="Y14614" s="127"/>
    </row>
    <row r="14615" spans="3:25" ht="19" hidden="1">
      <c r="C14615" s="933"/>
      <c r="D14615" s="933"/>
      <c r="E14615" s="19"/>
      <c r="I14615" s="100"/>
      <c r="M14615" s="100"/>
      <c r="Q14615" s="99"/>
      <c r="R14615" s="340"/>
      <c r="S14615" s="119"/>
      <c r="T14615" s="123"/>
      <c r="U14615" s="119"/>
      <c r="V14615" s="99"/>
      <c r="W14615" s="127"/>
      <c r="X14615" s="99"/>
      <c r="Y14615" s="127"/>
    </row>
    <row r="14616" spans="3:25" ht="19" hidden="1">
      <c r="C14616" s="933"/>
      <c r="D14616" s="933"/>
      <c r="E14616" s="19"/>
      <c r="I14616" s="100"/>
      <c r="M14616" s="100"/>
      <c r="Q14616" s="99"/>
      <c r="R14616" s="340"/>
      <c r="S14616" s="119"/>
      <c r="T14616" s="123"/>
      <c r="U14616" s="119"/>
      <c r="V14616" s="99"/>
      <c r="W14616" s="127"/>
      <c r="X14616" s="99"/>
      <c r="Y14616" s="127"/>
    </row>
    <row r="14617" spans="3:25" ht="19" hidden="1">
      <c r="C14617" s="933"/>
      <c r="D14617" s="933"/>
      <c r="E14617" s="19"/>
      <c r="I14617" s="100"/>
      <c r="M14617" s="100"/>
      <c r="Q14617" s="99"/>
      <c r="R14617" s="340"/>
      <c r="S14617" s="119"/>
      <c r="T14617" s="123"/>
      <c r="U14617" s="119"/>
      <c r="V14617" s="99"/>
      <c r="W14617" s="127"/>
      <c r="X14617" s="99"/>
      <c r="Y14617" s="127"/>
    </row>
    <row r="14618" spans="3:25" ht="19" hidden="1">
      <c r="C14618" s="933"/>
      <c r="D14618" s="933"/>
      <c r="E14618" s="19"/>
      <c r="I14618" s="100"/>
      <c r="M14618" s="100"/>
      <c r="Q14618" s="99"/>
      <c r="R14618" s="340"/>
      <c r="S14618" s="119"/>
      <c r="T14618" s="123"/>
      <c r="U14618" s="119"/>
      <c r="V14618" s="99"/>
      <c r="W14618" s="127"/>
      <c r="X14618" s="99"/>
      <c r="Y14618" s="127"/>
    </row>
    <row r="14619" spans="3:25" ht="19" hidden="1">
      <c r="C14619" s="933"/>
      <c r="D14619" s="933"/>
      <c r="E14619" s="19"/>
      <c r="I14619" s="100"/>
      <c r="M14619" s="100"/>
      <c r="Q14619" s="99"/>
      <c r="R14619" s="340"/>
      <c r="S14619" s="119"/>
      <c r="T14619" s="123"/>
      <c r="U14619" s="119"/>
      <c r="V14619" s="99"/>
      <c r="W14619" s="127"/>
      <c r="X14619" s="99"/>
      <c r="Y14619" s="127"/>
    </row>
    <row r="14620" spans="3:25" ht="19" hidden="1">
      <c r="C14620" s="933"/>
      <c r="D14620" s="933"/>
      <c r="E14620" s="19"/>
      <c r="I14620" s="100"/>
      <c r="M14620" s="100"/>
      <c r="Q14620" s="99"/>
      <c r="R14620" s="340"/>
      <c r="S14620" s="119"/>
      <c r="T14620" s="123"/>
      <c r="U14620" s="119"/>
      <c r="V14620" s="99"/>
      <c r="W14620" s="127"/>
      <c r="X14620" s="99"/>
      <c r="Y14620" s="127"/>
    </row>
    <row r="14621" spans="3:25" ht="19" hidden="1">
      <c r="C14621" s="933"/>
      <c r="D14621" s="933"/>
      <c r="E14621" s="19"/>
      <c r="I14621" s="100"/>
      <c r="M14621" s="100"/>
      <c r="Q14621" s="99"/>
      <c r="R14621" s="340"/>
      <c r="S14621" s="119"/>
      <c r="T14621" s="123"/>
      <c r="U14621" s="119"/>
      <c r="V14621" s="99"/>
      <c r="W14621" s="127"/>
      <c r="X14621" s="99"/>
      <c r="Y14621" s="127"/>
    </row>
    <row r="14622" spans="3:25" ht="19" hidden="1">
      <c r="C14622" s="933"/>
      <c r="D14622" s="933"/>
      <c r="E14622" s="19"/>
      <c r="I14622" s="100"/>
      <c r="M14622" s="100"/>
      <c r="Q14622" s="99"/>
      <c r="R14622" s="340"/>
      <c r="S14622" s="119"/>
      <c r="T14622" s="123"/>
      <c r="U14622" s="119"/>
      <c r="V14622" s="99"/>
      <c r="W14622" s="127"/>
      <c r="X14622" s="99"/>
      <c r="Y14622" s="127"/>
    </row>
    <row r="14623" spans="3:25" ht="19" hidden="1">
      <c r="C14623" s="933"/>
      <c r="D14623" s="933"/>
      <c r="E14623" s="19"/>
      <c r="I14623" s="100"/>
      <c r="M14623" s="100"/>
      <c r="Q14623" s="99"/>
      <c r="R14623" s="340"/>
      <c r="S14623" s="119"/>
      <c r="T14623" s="123"/>
      <c r="U14623" s="119"/>
      <c r="V14623" s="99"/>
      <c r="W14623" s="127"/>
      <c r="X14623" s="99"/>
      <c r="Y14623" s="127"/>
    </row>
    <row r="14624" spans="3:25" ht="19" hidden="1">
      <c r="C14624" s="933"/>
      <c r="D14624" s="933"/>
      <c r="E14624" s="19"/>
      <c r="I14624" s="100"/>
      <c r="M14624" s="100"/>
      <c r="Q14624" s="99"/>
      <c r="R14624" s="340"/>
      <c r="S14624" s="119"/>
      <c r="T14624" s="123"/>
      <c r="U14624" s="119"/>
      <c r="V14624" s="99"/>
      <c r="W14624" s="127"/>
      <c r="X14624" s="99"/>
      <c r="Y14624" s="127"/>
    </row>
    <row r="14625" spans="3:25" ht="19" hidden="1">
      <c r="C14625" s="933"/>
      <c r="D14625" s="933"/>
      <c r="E14625" s="19"/>
      <c r="I14625" s="100"/>
      <c r="M14625" s="100"/>
      <c r="Q14625" s="99"/>
      <c r="R14625" s="340"/>
      <c r="S14625" s="119"/>
      <c r="T14625" s="123"/>
      <c r="U14625" s="119"/>
      <c r="V14625" s="99"/>
      <c r="W14625" s="127"/>
      <c r="X14625" s="99"/>
      <c r="Y14625" s="127"/>
    </row>
    <row r="14626" spans="3:25" ht="19" hidden="1">
      <c r="C14626" s="933"/>
      <c r="D14626" s="933"/>
      <c r="E14626" s="19"/>
      <c r="I14626" s="100"/>
      <c r="M14626" s="100"/>
      <c r="Q14626" s="99"/>
      <c r="R14626" s="340"/>
      <c r="S14626" s="119"/>
      <c r="T14626" s="123"/>
      <c r="U14626" s="119"/>
      <c r="V14626" s="99"/>
      <c r="W14626" s="127"/>
      <c r="X14626" s="99"/>
      <c r="Y14626" s="127"/>
    </row>
    <row r="14627" spans="3:25" ht="19" hidden="1">
      <c r="C14627" s="933"/>
      <c r="D14627" s="933"/>
      <c r="E14627" s="19"/>
      <c r="I14627" s="100"/>
      <c r="M14627" s="100"/>
      <c r="Q14627" s="99"/>
      <c r="R14627" s="340"/>
      <c r="S14627" s="119"/>
      <c r="T14627" s="123"/>
      <c r="U14627" s="119"/>
      <c r="V14627" s="99"/>
      <c r="W14627" s="127"/>
      <c r="X14627" s="99"/>
      <c r="Y14627" s="127"/>
    </row>
    <row r="14628" spans="3:25" ht="19" hidden="1">
      <c r="C14628" s="933"/>
      <c r="D14628" s="933"/>
      <c r="E14628" s="19"/>
      <c r="I14628" s="100"/>
      <c r="M14628" s="100"/>
      <c r="Q14628" s="99"/>
      <c r="R14628" s="340"/>
      <c r="S14628" s="119"/>
      <c r="T14628" s="123"/>
      <c r="U14628" s="119"/>
      <c r="V14628" s="99"/>
      <c r="W14628" s="127"/>
      <c r="X14628" s="99"/>
      <c r="Y14628" s="127"/>
    </row>
    <row r="14629" spans="3:25" ht="19" hidden="1">
      <c r="C14629" s="933"/>
      <c r="D14629" s="933"/>
      <c r="E14629" s="19"/>
      <c r="I14629" s="100"/>
      <c r="M14629" s="100"/>
      <c r="Q14629" s="99"/>
      <c r="R14629" s="340"/>
      <c r="S14629" s="119"/>
      <c r="T14629" s="123"/>
      <c r="U14629" s="119"/>
      <c r="V14629" s="99"/>
      <c r="W14629" s="127"/>
      <c r="X14629" s="99"/>
      <c r="Y14629" s="127"/>
    </row>
    <row r="14630" spans="3:25" ht="19" hidden="1">
      <c r="C14630" s="933"/>
      <c r="D14630" s="933"/>
      <c r="E14630" s="19"/>
      <c r="I14630" s="100"/>
      <c r="M14630" s="100"/>
      <c r="Q14630" s="99"/>
      <c r="R14630" s="340"/>
      <c r="S14630" s="119"/>
      <c r="T14630" s="123"/>
      <c r="U14630" s="119"/>
      <c r="V14630" s="99"/>
      <c r="W14630" s="127"/>
      <c r="X14630" s="99"/>
      <c r="Y14630" s="127"/>
    </row>
    <row r="14631" spans="3:25" ht="19" hidden="1">
      <c r="C14631" s="933"/>
      <c r="D14631" s="933"/>
      <c r="E14631" s="19"/>
      <c r="I14631" s="100"/>
      <c r="M14631" s="100"/>
      <c r="Q14631" s="99"/>
      <c r="R14631" s="340"/>
      <c r="S14631" s="119"/>
      <c r="T14631" s="123"/>
      <c r="U14631" s="119"/>
      <c r="V14631" s="99"/>
      <c r="W14631" s="127"/>
      <c r="X14631" s="99"/>
      <c r="Y14631" s="127"/>
    </row>
    <row r="14632" spans="3:25" ht="19" hidden="1">
      <c r="C14632" s="933"/>
      <c r="D14632" s="933"/>
      <c r="E14632" s="19"/>
      <c r="I14632" s="100"/>
      <c r="M14632" s="100"/>
      <c r="Q14632" s="99"/>
      <c r="R14632" s="340"/>
      <c r="S14632" s="119"/>
      <c r="T14632" s="123"/>
      <c r="U14632" s="119"/>
      <c r="V14632" s="99"/>
      <c r="W14632" s="127"/>
      <c r="X14632" s="99"/>
      <c r="Y14632" s="127"/>
    </row>
    <row r="14633" spans="3:25" ht="19" hidden="1">
      <c r="C14633" s="933"/>
      <c r="D14633" s="933"/>
      <c r="E14633" s="19"/>
      <c r="I14633" s="100"/>
      <c r="M14633" s="100"/>
      <c r="Q14633" s="99"/>
      <c r="R14633" s="340"/>
      <c r="S14633" s="119"/>
      <c r="T14633" s="123"/>
      <c r="U14633" s="119"/>
      <c r="V14633" s="99"/>
      <c r="W14633" s="127"/>
      <c r="X14633" s="99"/>
      <c r="Y14633" s="127"/>
    </row>
    <row r="14634" spans="3:25" ht="19" hidden="1">
      <c r="C14634" s="933"/>
      <c r="D14634" s="933"/>
      <c r="E14634" s="19"/>
      <c r="I14634" s="100"/>
      <c r="M14634" s="100"/>
      <c r="Q14634" s="99"/>
      <c r="R14634" s="340"/>
      <c r="S14634" s="119"/>
      <c r="T14634" s="123"/>
      <c r="U14634" s="119"/>
      <c r="V14634" s="99"/>
      <c r="W14634" s="127"/>
      <c r="X14634" s="99"/>
      <c r="Y14634" s="127"/>
    </row>
    <row r="14635" spans="3:25" ht="19" hidden="1">
      <c r="C14635" s="933"/>
      <c r="D14635" s="933"/>
      <c r="E14635" s="19"/>
      <c r="I14635" s="100"/>
      <c r="M14635" s="100"/>
      <c r="Q14635" s="99"/>
      <c r="R14635" s="340"/>
      <c r="S14635" s="119"/>
      <c r="T14635" s="123"/>
      <c r="U14635" s="119"/>
      <c r="V14635" s="99"/>
      <c r="W14635" s="127"/>
      <c r="X14635" s="99"/>
      <c r="Y14635" s="127"/>
    </row>
    <row r="14636" spans="3:25" ht="19" hidden="1">
      <c r="C14636" s="933"/>
      <c r="D14636" s="933"/>
      <c r="E14636" s="19"/>
      <c r="I14636" s="100"/>
      <c r="M14636" s="100"/>
      <c r="Q14636" s="99"/>
      <c r="R14636" s="340"/>
      <c r="S14636" s="119"/>
      <c r="T14636" s="123"/>
      <c r="U14636" s="119"/>
      <c r="V14636" s="99"/>
      <c r="W14636" s="127"/>
      <c r="X14636" s="99"/>
      <c r="Y14636" s="127"/>
    </row>
    <row r="14637" spans="3:25" ht="19" hidden="1">
      <c r="C14637" s="933"/>
      <c r="D14637" s="933"/>
      <c r="E14637" s="19"/>
      <c r="I14637" s="100"/>
      <c r="M14637" s="100"/>
      <c r="Q14637" s="99"/>
      <c r="R14637" s="340"/>
      <c r="S14637" s="119"/>
      <c r="T14637" s="123"/>
      <c r="U14637" s="119"/>
      <c r="V14637" s="99"/>
      <c r="W14637" s="127"/>
      <c r="X14637" s="99"/>
      <c r="Y14637" s="127"/>
    </row>
    <row r="14638" spans="3:25" ht="19" hidden="1">
      <c r="C14638" s="933"/>
      <c r="D14638" s="933"/>
      <c r="E14638" s="19"/>
      <c r="I14638" s="100"/>
      <c r="M14638" s="100"/>
      <c r="Q14638" s="99"/>
      <c r="R14638" s="340"/>
      <c r="S14638" s="119"/>
      <c r="T14638" s="123"/>
      <c r="U14638" s="119"/>
      <c r="V14638" s="99"/>
      <c r="W14638" s="127"/>
      <c r="X14638" s="99"/>
      <c r="Y14638" s="127"/>
    </row>
    <row r="14639" spans="3:25" ht="19" hidden="1">
      <c r="C14639" s="933"/>
      <c r="D14639" s="933"/>
      <c r="E14639" s="19"/>
      <c r="I14639" s="100"/>
      <c r="M14639" s="100"/>
      <c r="Q14639" s="99"/>
      <c r="R14639" s="340"/>
      <c r="S14639" s="119"/>
      <c r="T14639" s="123"/>
      <c r="U14639" s="119"/>
      <c r="V14639" s="99"/>
      <c r="W14639" s="127"/>
      <c r="X14639" s="99"/>
      <c r="Y14639" s="127"/>
    </row>
    <row r="14640" spans="3:25" ht="19" hidden="1">
      <c r="C14640" s="933"/>
      <c r="D14640" s="933"/>
      <c r="E14640" s="19"/>
      <c r="I14640" s="100"/>
      <c r="M14640" s="100"/>
      <c r="Q14640" s="99"/>
      <c r="R14640" s="340"/>
      <c r="S14640" s="119"/>
      <c r="T14640" s="123"/>
      <c r="U14640" s="119"/>
      <c r="V14640" s="99"/>
      <c r="W14640" s="127"/>
      <c r="X14640" s="99"/>
      <c r="Y14640" s="127"/>
    </row>
    <row r="14641" spans="3:25" ht="19" hidden="1">
      <c r="C14641" s="933"/>
      <c r="D14641" s="933"/>
      <c r="E14641" s="19"/>
      <c r="I14641" s="100"/>
      <c r="M14641" s="100"/>
      <c r="Q14641" s="99"/>
      <c r="R14641" s="340"/>
      <c r="S14641" s="119"/>
      <c r="T14641" s="123"/>
      <c r="U14641" s="119"/>
      <c r="V14641" s="99"/>
      <c r="W14641" s="127"/>
      <c r="X14641" s="99"/>
      <c r="Y14641" s="127"/>
    </row>
    <row r="14642" spans="3:25" ht="19" hidden="1">
      <c r="C14642" s="933"/>
      <c r="D14642" s="933"/>
      <c r="E14642" s="19"/>
      <c r="I14642" s="100"/>
      <c r="M14642" s="100"/>
      <c r="Q14642" s="99"/>
      <c r="R14642" s="340"/>
      <c r="S14642" s="119"/>
      <c r="T14642" s="123"/>
      <c r="U14642" s="119"/>
      <c r="V14642" s="99"/>
      <c r="W14642" s="127"/>
      <c r="X14642" s="99"/>
      <c r="Y14642" s="127"/>
    </row>
    <row r="14643" spans="3:25" ht="19" hidden="1">
      <c r="C14643" s="933"/>
      <c r="D14643" s="933"/>
      <c r="E14643" s="19"/>
      <c r="I14643" s="100"/>
      <c r="M14643" s="100"/>
      <c r="Q14643" s="99"/>
      <c r="R14643" s="340"/>
      <c r="S14643" s="119"/>
      <c r="T14643" s="123"/>
      <c r="U14643" s="119"/>
      <c r="V14643" s="99"/>
      <c r="W14643" s="127"/>
      <c r="X14643" s="99"/>
      <c r="Y14643" s="127"/>
    </row>
    <row r="14644" spans="3:25" ht="19" hidden="1">
      <c r="C14644" s="933"/>
      <c r="D14644" s="933"/>
      <c r="E14644" s="19"/>
      <c r="I14644" s="100"/>
      <c r="M14644" s="100"/>
      <c r="Q14644" s="99"/>
      <c r="R14644" s="340"/>
      <c r="S14644" s="119"/>
      <c r="T14644" s="123"/>
      <c r="U14644" s="119"/>
      <c r="V14644" s="99"/>
      <c r="W14644" s="127"/>
      <c r="X14644" s="99"/>
      <c r="Y14644" s="127"/>
    </row>
    <row r="14645" spans="3:25" ht="19" hidden="1">
      <c r="C14645" s="933"/>
      <c r="D14645" s="933"/>
      <c r="E14645" s="19"/>
      <c r="I14645" s="100"/>
      <c r="M14645" s="100"/>
      <c r="Q14645" s="99"/>
      <c r="R14645" s="340"/>
      <c r="S14645" s="119"/>
      <c r="T14645" s="123"/>
      <c r="U14645" s="119"/>
      <c r="V14645" s="99"/>
      <c r="W14645" s="127"/>
      <c r="X14645" s="99"/>
      <c r="Y14645" s="127"/>
    </row>
    <row r="14646" spans="3:25" ht="19" hidden="1">
      <c r="C14646" s="933"/>
      <c r="D14646" s="933"/>
      <c r="E14646" s="19"/>
      <c r="I14646" s="100"/>
      <c r="M14646" s="100"/>
      <c r="Q14646" s="99"/>
      <c r="R14646" s="340"/>
      <c r="S14646" s="119"/>
      <c r="T14646" s="123"/>
      <c r="U14646" s="119"/>
      <c r="V14646" s="99"/>
      <c r="W14646" s="127"/>
      <c r="X14646" s="99"/>
      <c r="Y14646" s="127"/>
    </row>
    <row r="14647" spans="3:25" ht="19" hidden="1">
      <c r="C14647" s="933"/>
      <c r="D14647" s="933"/>
      <c r="E14647" s="19"/>
      <c r="I14647" s="100"/>
      <c r="M14647" s="100"/>
      <c r="Q14647" s="99"/>
      <c r="R14647" s="340"/>
      <c r="S14647" s="119"/>
      <c r="T14647" s="123"/>
      <c r="U14647" s="119"/>
      <c r="V14647" s="99"/>
      <c r="W14647" s="127"/>
      <c r="X14647" s="99"/>
      <c r="Y14647" s="127"/>
    </row>
    <row r="14648" spans="3:25" ht="19" hidden="1">
      <c r="C14648" s="933"/>
      <c r="D14648" s="933"/>
      <c r="E14648" s="19"/>
      <c r="I14648" s="100"/>
      <c r="M14648" s="100"/>
      <c r="Q14648" s="99"/>
      <c r="R14648" s="340"/>
      <c r="S14648" s="119"/>
      <c r="T14648" s="123"/>
      <c r="U14648" s="119"/>
      <c r="V14648" s="99"/>
      <c r="W14648" s="127"/>
      <c r="X14648" s="99"/>
      <c r="Y14648" s="127"/>
    </row>
    <row r="14649" spans="3:25" ht="19" hidden="1">
      <c r="C14649" s="933"/>
      <c r="D14649" s="933"/>
      <c r="E14649" s="19"/>
      <c r="I14649" s="100"/>
      <c r="M14649" s="100"/>
      <c r="Q14649" s="99"/>
      <c r="R14649" s="340"/>
      <c r="S14649" s="119"/>
      <c r="T14649" s="123"/>
      <c r="U14649" s="119"/>
      <c r="V14649" s="99"/>
      <c r="W14649" s="127"/>
      <c r="X14649" s="99"/>
      <c r="Y14649" s="127"/>
    </row>
    <row r="14650" spans="3:25" ht="19" hidden="1">
      <c r="C14650" s="933"/>
      <c r="D14650" s="933"/>
      <c r="E14650" s="19"/>
      <c r="I14650" s="100"/>
      <c r="M14650" s="100"/>
      <c r="Q14650" s="99"/>
      <c r="R14650" s="340"/>
      <c r="S14650" s="119"/>
      <c r="T14650" s="123"/>
      <c r="U14650" s="119"/>
      <c r="V14650" s="99"/>
      <c r="W14650" s="127"/>
      <c r="X14650" s="99"/>
      <c r="Y14650" s="127"/>
    </row>
    <row r="14651" spans="3:25" ht="19" hidden="1">
      <c r="C14651" s="933"/>
      <c r="D14651" s="933"/>
      <c r="E14651" s="19"/>
      <c r="I14651" s="100"/>
      <c r="M14651" s="100"/>
      <c r="Q14651" s="99"/>
      <c r="R14651" s="340"/>
      <c r="S14651" s="119"/>
      <c r="T14651" s="123"/>
      <c r="U14651" s="119"/>
      <c r="V14651" s="99"/>
      <c r="W14651" s="127"/>
      <c r="X14651" s="99"/>
      <c r="Y14651" s="127"/>
    </row>
    <row r="14652" spans="3:25" ht="19" hidden="1">
      <c r="C14652" s="933"/>
      <c r="D14652" s="933"/>
      <c r="E14652" s="19"/>
      <c r="I14652" s="100"/>
      <c r="M14652" s="100"/>
      <c r="Q14652" s="99"/>
      <c r="R14652" s="340"/>
      <c r="S14652" s="119"/>
      <c r="T14652" s="123"/>
      <c r="U14652" s="119"/>
      <c r="V14652" s="99"/>
      <c r="W14652" s="127"/>
      <c r="X14652" s="99"/>
      <c r="Y14652" s="127"/>
    </row>
    <row r="14653" spans="3:25" ht="19" hidden="1">
      <c r="C14653" s="933"/>
      <c r="D14653" s="933"/>
      <c r="E14653" s="19"/>
      <c r="I14653" s="100"/>
      <c r="M14653" s="100"/>
      <c r="Q14653" s="99"/>
      <c r="R14653" s="340"/>
      <c r="S14653" s="119"/>
      <c r="T14653" s="123"/>
      <c r="U14653" s="119"/>
      <c r="V14653" s="99"/>
      <c r="W14653" s="127"/>
      <c r="X14653" s="99"/>
      <c r="Y14653" s="127"/>
    </row>
    <row r="14654" spans="3:25" ht="19" hidden="1">
      <c r="C14654" s="933"/>
      <c r="D14654" s="933"/>
      <c r="E14654" s="19"/>
      <c r="I14654" s="100"/>
      <c r="M14654" s="100"/>
      <c r="Q14654" s="99"/>
      <c r="R14654" s="340"/>
      <c r="S14654" s="119"/>
      <c r="T14654" s="123"/>
      <c r="U14654" s="119"/>
      <c r="V14654" s="99"/>
      <c r="W14654" s="127"/>
      <c r="X14654" s="99"/>
      <c r="Y14654" s="127"/>
    </row>
    <row r="14655" spans="3:25" ht="19" hidden="1">
      <c r="C14655" s="933"/>
      <c r="D14655" s="933"/>
      <c r="E14655" s="19"/>
      <c r="I14655" s="100"/>
      <c r="M14655" s="100"/>
      <c r="Q14655" s="99"/>
      <c r="R14655" s="340"/>
      <c r="S14655" s="119"/>
      <c r="T14655" s="123"/>
      <c r="U14655" s="119"/>
      <c r="V14655" s="99"/>
      <c r="W14655" s="127"/>
      <c r="X14655" s="99"/>
      <c r="Y14655" s="127"/>
    </row>
    <row r="14656" spans="3:25" ht="19" hidden="1">
      <c r="C14656" s="933"/>
      <c r="D14656" s="933"/>
      <c r="E14656" s="19"/>
      <c r="I14656" s="100"/>
      <c r="M14656" s="100"/>
      <c r="Q14656" s="99"/>
      <c r="R14656" s="340"/>
      <c r="S14656" s="119"/>
      <c r="T14656" s="123"/>
      <c r="U14656" s="119"/>
      <c r="V14656" s="99"/>
      <c r="W14656" s="127"/>
      <c r="X14656" s="99"/>
      <c r="Y14656" s="127"/>
    </row>
    <row r="14657" spans="3:25" ht="19" hidden="1">
      <c r="C14657" s="933"/>
      <c r="D14657" s="933"/>
      <c r="E14657" s="19"/>
      <c r="I14657" s="100"/>
      <c r="M14657" s="100"/>
      <c r="Q14657" s="99"/>
      <c r="R14657" s="340"/>
      <c r="S14657" s="119"/>
      <c r="T14657" s="123"/>
      <c r="U14657" s="119"/>
      <c r="V14657" s="99"/>
      <c r="W14657" s="127"/>
      <c r="X14657" s="99"/>
      <c r="Y14657" s="127"/>
    </row>
    <row r="14658" spans="3:25" ht="19" hidden="1">
      <c r="C14658" s="933"/>
      <c r="D14658" s="933"/>
      <c r="E14658" s="19"/>
      <c r="I14658" s="100"/>
      <c r="M14658" s="100"/>
      <c r="Q14658" s="99"/>
      <c r="R14658" s="340"/>
      <c r="S14658" s="119"/>
      <c r="T14658" s="123"/>
      <c r="U14658" s="119"/>
      <c r="V14658" s="99"/>
      <c r="W14658" s="127"/>
      <c r="X14658" s="99"/>
      <c r="Y14658" s="127"/>
    </row>
    <row r="14659" spans="3:25" ht="19" hidden="1">
      <c r="C14659" s="933"/>
      <c r="D14659" s="933"/>
      <c r="E14659" s="19"/>
      <c r="I14659" s="100"/>
      <c r="M14659" s="100"/>
      <c r="Q14659" s="99"/>
      <c r="R14659" s="340"/>
      <c r="S14659" s="119"/>
      <c r="T14659" s="123"/>
      <c r="U14659" s="119"/>
      <c r="V14659" s="99"/>
      <c r="W14659" s="127"/>
      <c r="X14659" s="99"/>
      <c r="Y14659" s="127"/>
    </row>
    <row r="14660" spans="3:25" ht="19" hidden="1">
      <c r="C14660" s="933"/>
      <c r="D14660" s="933"/>
      <c r="E14660" s="19"/>
      <c r="I14660" s="100"/>
      <c r="M14660" s="100"/>
      <c r="Q14660" s="99"/>
      <c r="R14660" s="340"/>
      <c r="S14660" s="119"/>
      <c r="T14660" s="123"/>
      <c r="U14660" s="119"/>
      <c r="V14660" s="99"/>
      <c r="W14660" s="127"/>
      <c r="X14660" s="99"/>
      <c r="Y14660" s="127"/>
    </row>
    <row r="14661" spans="3:25" ht="19" hidden="1">
      <c r="C14661" s="933"/>
      <c r="D14661" s="933"/>
      <c r="E14661" s="19"/>
      <c r="I14661" s="100"/>
      <c r="M14661" s="100"/>
      <c r="Q14661" s="99"/>
      <c r="R14661" s="340"/>
      <c r="S14661" s="119"/>
      <c r="T14661" s="123"/>
      <c r="U14661" s="119"/>
      <c r="V14661" s="99"/>
      <c r="W14661" s="127"/>
      <c r="X14661" s="99"/>
      <c r="Y14661" s="127"/>
    </row>
    <row r="14662" spans="3:25" ht="19" hidden="1">
      <c r="C14662" s="933"/>
      <c r="D14662" s="933"/>
      <c r="E14662" s="19"/>
      <c r="I14662" s="100"/>
      <c r="M14662" s="100"/>
      <c r="Q14662" s="99"/>
      <c r="R14662" s="340"/>
      <c r="S14662" s="119"/>
      <c r="T14662" s="123"/>
      <c r="U14662" s="119"/>
      <c r="V14662" s="99"/>
      <c r="W14662" s="127"/>
      <c r="X14662" s="99"/>
      <c r="Y14662" s="127"/>
    </row>
    <row r="14663" spans="3:25" ht="19" hidden="1">
      <c r="C14663" s="933"/>
      <c r="D14663" s="933"/>
      <c r="E14663" s="19"/>
      <c r="I14663" s="100"/>
      <c r="M14663" s="100"/>
      <c r="Q14663" s="99"/>
      <c r="R14663" s="340"/>
      <c r="S14663" s="119"/>
      <c r="T14663" s="123"/>
      <c r="U14663" s="119"/>
      <c r="V14663" s="99"/>
      <c r="W14663" s="127"/>
      <c r="X14663" s="99"/>
      <c r="Y14663" s="127"/>
    </row>
    <row r="14664" spans="3:25" ht="19" hidden="1">
      <c r="C14664" s="933"/>
      <c r="D14664" s="933"/>
      <c r="E14664" s="19"/>
      <c r="I14664" s="100"/>
      <c r="M14664" s="100"/>
      <c r="Q14664" s="99"/>
      <c r="R14664" s="340"/>
      <c r="S14664" s="119"/>
      <c r="T14664" s="123"/>
      <c r="U14664" s="119"/>
      <c r="V14664" s="99"/>
      <c r="W14664" s="127"/>
      <c r="X14664" s="99"/>
      <c r="Y14664" s="127"/>
    </row>
    <row r="14665" spans="3:25" ht="19" hidden="1">
      <c r="C14665" s="933"/>
      <c r="D14665" s="933"/>
      <c r="E14665" s="19"/>
      <c r="I14665" s="100"/>
      <c r="M14665" s="100"/>
      <c r="Q14665" s="99"/>
      <c r="R14665" s="340"/>
      <c r="S14665" s="119"/>
      <c r="T14665" s="123"/>
      <c r="U14665" s="119"/>
      <c r="V14665" s="99"/>
      <c r="W14665" s="127"/>
      <c r="X14665" s="99"/>
      <c r="Y14665" s="127"/>
    </row>
    <row r="14666" spans="3:25" ht="19" hidden="1">
      <c r="C14666" s="933"/>
      <c r="D14666" s="933"/>
      <c r="E14666" s="19"/>
      <c r="I14666" s="100"/>
      <c r="M14666" s="100"/>
      <c r="Q14666" s="99"/>
      <c r="R14666" s="340"/>
      <c r="S14666" s="119"/>
      <c r="T14666" s="123"/>
      <c r="U14666" s="119"/>
      <c r="V14666" s="99"/>
      <c r="W14666" s="127"/>
      <c r="X14666" s="99"/>
      <c r="Y14666" s="127"/>
    </row>
    <row r="14667" spans="3:25" ht="19" hidden="1">
      <c r="C14667" s="933"/>
      <c r="D14667" s="933"/>
      <c r="E14667" s="19"/>
      <c r="I14667" s="100"/>
      <c r="M14667" s="100"/>
      <c r="Q14667" s="99"/>
      <c r="R14667" s="340"/>
      <c r="S14667" s="119"/>
      <c r="T14667" s="123"/>
      <c r="U14667" s="119"/>
      <c r="V14667" s="99"/>
      <c r="W14667" s="127"/>
      <c r="X14667" s="99"/>
      <c r="Y14667" s="127"/>
    </row>
    <row r="14668" spans="3:25" ht="19" hidden="1">
      <c r="C14668" s="933"/>
      <c r="D14668" s="933"/>
      <c r="E14668" s="19"/>
      <c r="I14668" s="100"/>
      <c r="M14668" s="100"/>
      <c r="Q14668" s="99"/>
      <c r="R14668" s="340"/>
      <c r="S14668" s="119"/>
      <c r="T14668" s="123"/>
      <c r="U14668" s="119"/>
      <c r="V14668" s="99"/>
      <c r="W14668" s="127"/>
      <c r="X14668" s="99"/>
      <c r="Y14668" s="127"/>
    </row>
    <row r="14669" spans="3:25" ht="19" hidden="1">
      <c r="C14669" s="933"/>
      <c r="D14669" s="933"/>
      <c r="E14669" s="19"/>
      <c r="I14669" s="100"/>
      <c r="M14669" s="100"/>
      <c r="Q14669" s="99"/>
      <c r="R14669" s="340"/>
      <c r="S14669" s="119"/>
      <c r="T14669" s="123"/>
      <c r="U14669" s="119"/>
      <c r="V14669" s="99"/>
      <c r="W14669" s="127"/>
      <c r="X14669" s="99"/>
      <c r="Y14669" s="127"/>
    </row>
    <row r="14670" spans="3:25" ht="19" hidden="1">
      <c r="C14670" s="933"/>
      <c r="D14670" s="933"/>
      <c r="E14670" s="19"/>
      <c r="I14670" s="100"/>
      <c r="M14670" s="100"/>
      <c r="Q14670" s="99"/>
      <c r="R14670" s="340"/>
      <c r="S14670" s="119"/>
      <c r="T14670" s="123"/>
      <c r="U14670" s="119"/>
      <c r="V14670" s="99"/>
      <c r="W14670" s="127"/>
      <c r="X14670" s="99"/>
      <c r="Y14670" s="127"/>
    </row>
    <row r="14671" spans="3:25" ht="19" hidden="1">
      <c r="C14671" s="933"/>
      <c r="D14671" s="933"/>
      <c r="E14671" s="19"/>
      <c r="I14671" s="100"/>
      <c r="M14671" s="100"/>
      <c r="Q14671" s="99"/>
      <c r="R14671" s="340"/>
      <c r="S14671" s="119"/>
      <c r="T14671" s="123"/>
      <c r="U14671" s="119"/>
      <c r="V14671" s="99"/>
      <c r="W14671" s="127"/>
      <c r="X14671" s="99"/>
      <c r="Y14671" s="127"/>
    </row>
    <row r="14672" spans="3:25" ht="19" hidden="1">
      <c r="C14672" s="933"/>
      <c r="D14672" s="933"/>
      <c r="E14672" s="19"/>
      <c r="I14672" s="100"/>
      <c r="M14672" s="100"/>
      <c r="Q14672" s="99"/>
      <c r="R14672" s="340"/>
      <c r="S14672" s="119"/>
      <c r="T14672" s="123"/>
      <c r="U14672" s="119"/>
      <c r="V14672" s="99"/>
      <c r="W14672" s="127"/>
      <c r="X14672" s="99"/>
      <c r="Y14672" s="127"/>
    </row>
    <row r="14673" spans="3:25" ht="19" hidden="1">
      <c r="C14673" s="933"/>
      <c r="D14673" s="933"/>
      <c r="E14673" s="19"/>
      <c r="I14673" s="100"/>
      <c r="M14673" s="100"/>
      <c r="Q14673" s="99"/>
      <c r="R14673" s="340"/>
      <c r="S14673" s="119"/>
      <c r="T14673" s="123"/>
      <c r="U14673" s="119"/>
      <c r="V14673" s="99"/>
      <c r="W14673" s="127"/>
      <c r="X14673" s="99"/>
      <c r="Y14673" s="127"/>
    </row>
    <row r="14674" spans="3:25" ht="19" hidden="1">
      <c r="C14674" s="933"/>
      <c r="D14674" s="933"/>
      <c r="E14674" s="19"/>
      <c r="I14674" s="100"/>
      <c r="M14674" s="100"/>
      <c r="Q14674" s="99"/>
      <c r="R14674" s="340"/>
      <c r="S14674" s="119"/>
      <c r="T14674" s="123"/>
      <c r="U14674" s="119"/>
      <c r="V14674" s="99"/>
      <c r="W14674" s="127"/>
      <c r="X14674" s="99"/>
      <c r="Y14674" s="127"/>
    </row>
    <row r="14675" spans="3:25" ht="19" hidden="1">
      <c r="C14675" s="933"/>
      <c r="D14675" s="933"/>
      <c r="E14675" s="19"/>
      <c r="I14675" s="100"/>
      <c r="M14675" s="100"/>
      <c r="Q14675" s="99"/>
      <c r="R14675" s="340"/>
      <c r="S14675" s="119"/>
      <c r="T14675" s="123"/>
      <c r="U14675" s="119"/>
      <c r="V14675" s="99"/>
      <c r="W14675" s="127"/>
      <c r="X14675" s="99"/>
      <c r="Y14675" s="127"/>
    </row>
    <row r="14676" spans="3:25" ht="19" hidden="1">
      <c r="C14676" s="933"/>
      <c r="D14676" s="933"/>
      <c r="E14676" s="19"/>
      <c r="I14676" s="100"/>
      <c r="M14676" s="100"/>
      <c r="Q14676" s="99"/>
      <c r="R14676" s="340"/>
      <c r="S14676" s="119"/>
      <c r="T14676" s="123"/>
      <c r="U14676" s="119"/>
      <c r="V14676" s="99"/>
      <c r="W14676" s="127"/>
      <c r="X14676" s="99"/>
      <c r="Y14676" s="127"/>
    </row>
    <row r="14677" spans="3:25" ht="19" hidden="1">
      <c r="C14677" s="933"/>
      <c r="D14677" s="933"/>
      <c r="E14677" s="19"/>
      <c r="I14677" s="100"/>
      <c r="M14677" s="100"/>
      <c r="Q14677" s="99"/>
      <c r="R14677" s="340"/>
      <c r="S14677" s="119"/>
      <c r="T14677" s="123"/>
      <c r="U14677" s="119"/>
      <c r="V14677" s="99"/>
      <c r="W14677" s="127"/>
      <c r="X14677" s="99"/>
      <c r="Y14677" s="127"/>
    </row>
    <row r="14678" spans="3:25" ht="19" hidden="1">
      <c r="C14678" s="933"/>
      <c r="D14678" s="933"/>
      <c r="E14678" s="19"/>
      <c r="I14678" s="100"/>
      <c r="M14678" s="100"/>
      <c r="Q14678" s="99"/>
      <c r="R14678" s="340"/>
      <c r="S14678" s="119"/>
      <c r="T14678" s="123"/>
      <c r="U14678" s="119"/>
      <c r="V14678" s="99"/>
      <c r="W14678" s="127"/>
      <c r="X14678" s="99"/>
      <c r="Y14678" s="127"/>
    </row>
    <row r="14679" spans="3:25" ht="19" hidden="1">
      <c r="C14679" s="933"/>
      <c r="D14679" s="933"/>
      <c r="E14679" s="19"/>
      <c r="I14679" s="100"/>
      <c r="M14679" s="100"/>
      <c r="Q14679" s="99"/>
      <c r="R14679" s="340"/>
      <c r="S14679" s="119"/>
      <c r="T14679" s="123"/>
      <c r="U14679" s="119"/>
      <c r="V14679" s="99"/>
      <c r="W14679" s="127"/>
      <c r="X14679" s="99"/>
      <c r="Y14679" s="127"/>
    </row>
    <row r="14680" spans="3:25" ht="19" hidden="1">
      <c r="C14680" s="933"/>
      <c r="D14680" s="933"/>
      <c r="E14680" s="19"/>
      <c r="I14680" s="100"/>
      <c r="M14680" s="100"/>
      <c r="Q14680" s="99"/>
      <c r="R14680" s="340"/>
      <c r="S14680" s="119"/>
      <c r="T14680" s="123"/>
      <c r="U14680" s="119"/>
      <c r="V14680" s="99"/>
      <c r="W14680" s="127"/>
      <c r="X14680" s="99"/>
      <c r="Y14680" s="127"/>
    </row>
    <row r="14681" spans="3:25" ht="19" hidden="1">
      <c r="C14681" s="933"/>
      <c r="D14681" s="933"/>
      <c r="E14681" s="19"/>
      <c r="I14681" s="100"/>
      <c r="M14681" s="100"/>
      <c r="Q14681" s="99"/>
      <c r="R14681" s="340"/>
      <c r="S14681" s="119"/>
      <c r="T14681" s="123"/>
      <c r="U14681" s="119"/>
      <c r="V14681" s="99"/>
      <c r="W14681" s="127"/>
      <c r="X14681" s="99"/>
      <c r="Y14681" s="127"/>
    </row>
    <row r="14682" spans="3:25" ht="19" hidden="1">
      <c r="C14682" s="933"/>
      <c r="D14682" s="933"/>
      <c r="E14682" s="19"/>
      <c r="I14682" s="100"/>
      <c r="M14682" s="100"/>
      <c r="Q14682" s="99"/>
      <c r="R14682" s="340"/>
      <c r="S14682" s="119"/>
      <c r="T14682" s="123"/>
      <c r="U14682" s="119"/>
      <c r="V14682" s="99"/>
      <c r="W14682" s="127"/>
      <c r="X14682" s="99"/>
      <c r="Y14682" s="127"/>
    </row>
    <row r="14683" spans="3:25" ht="19" hidden="1">
      <c r="C14683" s="933"/>
      <c r="D14683" s="933"/>
      <c r="E14683" s="19"/>
      <c r="I14683" s="100"/>
      <c r="M14683" s="100"/>
      <c r="Q14683" s="99"/>
      <c r="R14683" s="340"/>
      <c r="S14683" s="119"/>
      <c r="T14683" s="123"/>
      <c r="U14683" s="119"/>
      <c r="V14683" s="99"/>
      <c r="W14683" s="127"/>
      <c r="X14683" s="99"/>
      <c r="Y14683" s="127"/>
    </row>
    <row r="14684" spans="3:25" ht="19" hidden="1">
      <c r="C14684" s="933"/>
      <c r="D14684" s="933"/>
      <c r="E14684" s="19"/>
      <c r="I14684" s="100"/>
      <c r="M14684" s="100"/>
      <c r="Q14684" s="99"/>
      <c r="R14684" s="340"/>
      <c r="S14684" s="119"/>
      <c r="T14684" s="123"/>
      <c r="U14684" s="119"/>
      <c r="V14684" s="99"/>
      <c r="W14684" s="127"/>
      <c r="X14684" s="99"/>
      <c r="Y14684" s="127"/>
    </row>
    <row r="14685" spans="3:25" ht="19" hidden="1">
      <c r="C14685" s="933"/>
      <c r="D14685" s="933"/>
      <c r="E14685" s="19"/>
      <c r="I14685" s="100"/>
      <c r="M14685" s="100"/>
      <c r="Q14685" s="99"/>
      <c r="R14685" s="340"/>
      <c r="S14685" s="119"/>
      <c r="T14685" s="123"/>
      <c r="U14685" s="119"/>
      <c r="V14685" s="99"/>
      <c r="W14685" s="127"/>
      <c r="X14685" s="99"/>
      <c r="Y14685" s="127"/>
    </row>
    <row r="14686" spans="3:25" ht="19" hidden="1">
      <c r="C14686" s="933"/>
      <c r="D14686" s="933"/>
      <c r="E14686" s="19"/>
      <c r="I14686" s="100"/>
      <c r="M14686" s="100"/>
      <c r="Q14686" s="99"/>
      <c r="R14686" s="340"/>
      <c r="S14686" s="119"/>
      <c r="T14686" s="123"/>
      <c r="U14686" s="119"/>
      <c r="V14686" s="99"/>
      <c r="W14686" s="127"/>
      <c r="X14686" s="99"/>
      <c r="Y14686" s="127"/>
    </row>
    <row r="14687" spans="3:25" ht="19" hidden="1">
      <c r="C14687" s="933"/>
      <c r="D14687" s="933"/>
      <c r="E14687" s="19"/>
      <c r="I14687" s="100"/>
      <c r="M14687" s="100"/>
      <c r="Q14687" s="99"/>
      <c r="R14687" s="340"/>
      <c r="S14687" s="119"/>
      <c r="T14687" s="123"/>
      <c r="U14687" s="119"/>
      <c r="V14687" s="99"/>
      <c r="W14687" s="127"/>
      <c r="X14687" s="99"/>
      <c r="Y14687" s="127"/>
    </row>
    <row r="14688" spans="3:25" ht="19" hidden="1">
      <c r="C14688" s="933"/>
      <c r="D14688" s="933"/>
      <c r="E14688" s="19"/>
      <c r="I14688" s="100"/>
      <c r="M14688" s="100"/>
      <c r="Q14688" s="99"/>
      <c r="R14688" s="340"/>
      <c r="S14688" s="119"/>
      <c r="T14688" s="123"/>
      <c r="U14688" s="119"/>
      <c r="V14688" s="99"/>
      <c r="W14688" s="127"/>
      <c r="X14688" s="99"/>
      <c r="Y14688" s="127"/>
    </row>
    <row r="14689" spans="3:25" ht="19" hidden="1">
      <c r="C14689" s="933"/>
      <c r="D14689" s="933"/>
      <c r="E14689" s="19"/>
      <c r="I14689" s="100"/>
      <c r="M14689" s="100"/>
      <c r="Q14689" s="99"/>
      <c r="R14689" s="340"/>
      <c r="S14689" s="119"/>
      <c r="T14689" s="123"/>
      <c r="U14689" s="119"/>
      <c r="V14689" s="99"/>
      <c r="W14689" s="127"/>
      <c r="X14689" s="99"/>
      <c r="Y14689" s="127"/>
    </row>
    <row r="14690" spans="3:25" ht="19" hidden="1">
      <c r="C14690" s="933"/>
      <c r="D14690" s="933"/>
      <c r="E14690" s="19"/>
      <c r="I14690" s="100"/>
      <c r="M14690" s="100"/>
      <c r="Q14690" s="99"/>
      <c r="R14690" s="340"/>
      <c r="S14690" s="119"/>
      <c r="T14690" s="123"/>
      <c r="U14690" s="119"/>
      <c r="V14690" s="99"/>
      <c r="W14690" s="127"/>
      <c r="X14690" s="99"/>
      <c r="Y14690" s="127"/>
    </row>
    <row r="14691" spans="3:25" ht="19" hidden="1">
      <c r="C14691" s="933"/>
      <c r="D14691" s="933"/>
      <c r="E14691" s="19"/>
      <c r="I14691" s="100"/>
      <c r="M14691" s="100"/>
      <c r="Q14691" s="99"/>
      <c r="R14691" s="340"/>
      <c r="S14691" s="119"/>
      <c r="T14691" s="123"/>
      <c r="U14691" s="119"/>
      <c r="V14691" s="99"/>
      <c r="W14691" s="127"/>
      <c r="X14691" s="99"/>
      <c r="Y14691" s="127"/>
    </row>
    <row r="14692" spans="3:25" ht="19" hidden="1">
      <c r="C14692" s="933"/>
      <c r="D14692" s="933"/>
      <c r="E14692" s="19"/>
      <c r="I14692" s="100"/>
      <c r="M14692" s="100"/>
      <c r="Q14692" s="99"/>
      <c r="R14692" s="340"/>
      <c r="S14692" s="119"/>
      <c r="T14692" s="123"/>
      <c r="U14692" s="119"/>
      <c r="V14692" s="99"/>
      <c r="W14692" s="127"/>
      <c r="X14692" s="99"/>
      <c r="Y14692" s="127"/>
    </row>
    <row r="14693" spans="3:25" ht="19" hidden="1">
      <c r="C14693" s="933"/>
      <c r="D14693" s="933"/>
      <c r="E14693" s="19"/>
      <c r="I14693" s="100"/>
      <c r="M14693" s="100"/>
      <c r="Q14693" s="99"/>
      <c r="R14693" s="340"/>
      <c r="S14693" s="119"/>
      <c r="T14693" s="123"/>
      <c r="U14693" s="119"/>
      <c r="V14693" s="99"/>
      <c r="W14693" s="127"/>
      <c r="X14693" s="99"/>
      <c r="Y14693" s="127"/>
    </row>
    <row r="14694" spans="3:25" ht="19" hidden="1">
      <c r="C14694" s="933"/>
      <c r="D14694" s="933"/>
      <c r="E14694" s="19"/>
      <c r="I14694" s="100"/>
      <c r="M14694" s="100"/>
      <c r="Q14694" s="99"/>
      <c r="R14694" s="340"/>
      <c r="S14694" s="119"/>
      <c r="T14694" s="123"/>
      <c r="U14694" s="119"/>
      <c r="V14694" s="99"/>
      <c r="W14694" s="127"/>
      <c r="X14694" s="99"/>
      <c r="Y14694" s="127"/>
    </row>
    <row r="14695" spans="3:25" ht="19" hidden="1">
      <c r="C14695" s="933"/>
      <c r="D14695" s="933"/>
      <c r="E14695" s="19"/>
      <c r="I14695" s="100"/>
      <c r="M14695" s="100"/>
      <c r="Q14695" s="99"/>
      <c r="R14695" s="340"/>
      <c r="S14695" s="119"/>
      <c r="T14695" s="123"/>
      <c r="U14695" s="119"/>
      <c r="V14695" s="99"/>
      <c r="W14695" s="127"/>
      <c r="X14695" s="99"/>
      <c r="Y14695" s="127"/>
    </row>
    <row r="14696" spans="3:25" ht="19" hidden="1">
      <c r="C14696" s="933"/>
      <c r="D14696" s="933"/>
      <c r="E14696" s="19"/>
      <c r="I14696" s="100"/>
      <c r="M14696" s="100"/>
      <c r="Q14696" s="99"/>
      <c r="R14696" s="340"/>
      <c r="S14696" s="119"/>
      <c r="T14696" s="123"/>
      <c r="U14696" s="119"/>
      <c r="V14696" s="99"/>
      <c r="W14696" s="127"/>
      <c r="X14696" s="99"/>
      <c r="Y14696" s="127"/>
    </row>
    <row r="14697" spans="3:25" ht="19" hidden="1">
      <c r="C14697" s="933"/>
      <c r="D14697" s="933"/>
      <c r="E14697" s="19"/>
      <c r="I14697" s="100"/>
      <c r="M14697" s="100"/>
      <c r="Q14697" s="99"/>
      <c r="R14697" s="340"/>
      <c r="S14697" s="119"/>
      <c r="T14697" s="123"/>
      <c r="U14697" s="119"/>
      <c r="V14697" s="99"/>
      <c r="W14697" s="127"/>
      <c r="X14697" s="99"/>
      <c r="Y14697" s="127"/>
    </row>
    <row r="14698" spans="3:25" ht="19" hidden="1">
      <c r="C14698" s="933"/>
      <c r="D14698" s="933"/>
      <c r="E14698" s="19"/>
      <c r="I14698" s="100"/>
      <c r="M14698" s="100"/>
      <c r="Q14698" s="99"/>
      <c r="R14698" s="340"/>
      <c r="S14698" s="119"/>
      <c r="T14698" s="123"/>
      <c r="U14698" s="119"/>
      <c r="V14698" s="99"/>
      <c r="W14698" s="127"/>
      <c r="X14698" s="99"/>
      <c r="Y14698" s="127"/>
    </row>
    <row r="14699" spans="3:25" ht="19" hidden="1">
      <c r="C14699" s="933"/>
      <c r="D14699" s="933"/>
      <c r="E14699" s="19"/>
      <c r="I14699" s="100"/>
      <c r="M14699" s="100"/>
      <c r="Q14699" s="99"/>
      <c r="R14699" s="340"/>
      <c r="S14699" s="119"/>
      <c r="T14699" s="123"/>
      <c r="U14699" s="119"/>
      <c r="V14699" s="99"/>
      <c r="W14699" s="127"/>
      <c r="X14699" s="99"/>
      <c r="Y14699" s="127"/>
    </row>
    <row r="14700" spans="3:25" ht="19" hidden="1">
      <c r="C14700" s="933"/>
      <c r="D14700" s="933"/>
      <c r="E14700" s="19"/>
      <c r="I14700" s="100"/>
      <c r="M14700" s="100"/>
      <c r="Q14700" s="99"/>
      <c r="R14700" s="340"/>
      <c r="S14700" s="119"/>
      <c r="T14700" s="123"/>
      <c r="U14700" s="119"/>
      <c r="V14700" s="99"/>
      <c r="W14700" s="127"/>
      <c r="X14700" s="99"/>
      <c r="Y14700" s="127"/>
    </row>
    <row r="14701" spans="3:25" ht="19" hidden="1">
      <c r="C14701" s="933"/>
      <c r="D14701" s="933"/>
      <c r="E14701" s="19"/>
      <c r="I14701" s="100"/>
      <c r="M14701" s="100"/>
      <c r="Q14701" s="99"/>
      <c r="R14701" s="340"/>
      <c r="S14701" s="119"/>
      <c r="T14701" s="123"/>
      <c r="U14701" s="119"/>
      <c r="V14701" s="99"/>
      <c r="W14701" s="127"/>
      <c r="X14701" s="99"/>
      <c r="Y14701" s="127"/>
    </row>
    <row r="14702" spans="3:25" ht="19" hidden="1">
      <c r="C14702" s="933"/>
      <c r="D14702" s="933"/>
      <c r="E14702" s="19"/>
      <c r="I14702" s="100"/>
      <c r="M14702" s="100"/>
      <c r="Q14702" s="99"/>
      <c r="R14702" s="340"/>
      <c r="S14702" s="119"/>
      <c r="T14702" s="123"/>
      <c r="U14702" s="119"/>
      <c r="V14702" s="99"/>
      <c r="W14702" s="127"/>
      <c r="X14702" s="99"/>
      <c r="Y14702" s="127"/>
    </row>
    <row r="14703" spans="3:25" ht="19" hidden="1">
      <c r="C14703" s="933"/>
      <c r="D14703" s="933"/>
      <c r="E14703" s="19"/>
      <c r="I14703" s="100"/>
      <c r="M14703" s="100"/>
      <c r="Q14703" s="99"/>
      <c r="R14703" s="340"/>
      <c r="S14703" s="119"/>
      <c r="T14703" s="123"/>
      <c r="U14703" s="119"/>
      <c r="V14703" s="99"/>
      <c r="W14703" s="127"/>
      <c r="X14703" s="99"/>
      <c r="Y14703" s="127"/>
    </row>
    <row r="14704" spans="3:25" ht="19" hidden="1">
      <c r="C14704" s="933"/>
      <c r="D14704" s="933"/>
      <c r="E14704" s="19"/>
      <c r="I14704" s="100"/>
      <c r="M14704" s="100"/>
      <c r="Q14704" s="99"/>
      <c r="R14704" s="340"/>
      <c r="S14704" s="119"/>
      <c r="T14704" s="123"/>
      <c r="U14704" s="119"/>
      <c r="V14704" s="99"/>
      <c r="W14704" s="127"/>
      <c r="X14704" s="99"/>
      <c r="Y14704" s="127"/>
    </row>
    <row r="14705" spans="3:25" ht="19" hidden="1">
      <c r="C14705" s="933"/>
      <c r="D14705" s="933"/>
      <c r="E14705" s="19"/>
      <c r="I14705" s="100"/>
      <c r="M14705" s="100"/>
      <c r="Q14705" s="99"/>
      <c r="R14705" s="340"/>
      <c r="S14705" s="119"/>
      <c r="T14705" s="123"/>
      <c r="U14705" s="119"/>
      <c r="V14705" s="99"/>
      <c r="W14705" s="127"/>
      <c r="X14705" s="99"/>
      <c r="Y14705" s="127"/>
    </row>
    <row r="14706" spans="3:25" ht="19" hidden="1">
      <c r="C14706" s="933"/>
      <c r="D14706" s="933"/>
      <c r="E14706" s="19"/>
      <c r="I14706" s="100"/>
      <c r="M14706" s="100"/>
      <c r="Q14706" s="99"/>
      <c r="R14706" s="340"/>
      <c r="S14706" s="119"/>
      <c r="T14706" s="123"/>
      <c r="U14706" s="119"/>
      <c r="V14706" s="99"/>
      <c r="W14706" s="127"/>
      <c r="X14706" s="99"/>
      <c r="Y14706" s="127"/>
    </row>
    <row r="14707" spans="3:25" ht="19" hidden="1">
      <c r="C14707" s="933"/>
      <c r="D14707" s="933"/>
      <c r="E14707" s="19"/>
      <c r="I14707" s="100"/>
      <c r="M14707" s="100"/>
      <c r="Q14707" s="99"/>
      <c r="R14707" s="340"/>
      <c r="S14707" s="119"/>
      <c r="T14707" s="123"/>
      <c r="U14707" s="119"/>
      <c r="V14707" s="99"/>
      <c r="W14707" s="127"/>
      <c r="X14707" s="99"/>
      <c r="Y14707" s="127"/>
    </row>
    <row r="14708" spans="3:25" ht="19" hidden="1">
      <c r="C14708" s="933"/>
      <c r="D14708" s="933"/>
      <c r="E14708" s="19"/>
      <c r="I14708" s="100"/>
      <c r="M14708" s="100"/>
      <c r="Q14708" s="99"/>
      <c r="R14708" s="340"/>
      <c r="S14708" s="119"/>
      <c r="T14708" s="123"/>
      <c r="U14708" s="119"/>
      <c r="V14708" s="99"/>
      <c r="W14708" s="127"/>
      <c r="X14708" s="99"/>
      <c r="Y14708" s="127"/>
    </row>
    <row r="14709" spans="3:25" ht="19" hidden="1">
      <c r="C14709" s="933"/>
      <c r="D14709" s="933"/>
      <c r="E14709" s="19"/>
      <c r="I14709" s="100"/>
      <c r="M14709" s="100"/>
      <c r="Q14709" s="99"/>
      <c r="R14709" s="340"/>
      <c r="S14709" s="119"/>
      <c r="T14709" s="123"/>
      <c r="U14709" s="119"/>
      <c r="V14709" s="99"/>
      <c r="W14709" s="127"/>
      <c r="X14709" s="99"/>
      <c r="Y14709" s="127"/>
    </row>
    <row r="14710" spans="3:25" ht="19" hidden="1">
      <c r="C14710" s="933"/>
      <c r="D14710" s="933"/>
      <c r="E14710" s="19"/>
      <c r="I14710" s="100"/>
      <c r="M14710" s="100"/>
      <c r="Q14710" s="99"/>
      <c r="R14710" s="340"/>
      <c r="S14710" s="119"/>
      <c r="T14710" s="123"/>
      <c r="U14710" s="119"/>
      <c r="V14710" s="99"/>
      <c r="W14710" s="127"/>
      <c r="X14710" s="99"/>
      <c r="Y14710" s="127"/>
    </row>
    <row r="14711" spans="3:25" ht="19" hidden="1">
      <c r="C14711" s="933"/>
      <c r="D14711" s="933"/>
      <c r="E14711" s="19"/>
      <c r="I14711" s="100"/>
      <c r="M14711" s="100"/>
      <c r="Q14711" s="99"/>
      <c r="R14711" s="340"/>
      <c r="S14711" s="119"/>
      <c r="T14711" s="123"/>
      <c r="U14711" s="119"/>
      <c r="V14711" s="99"/>
      <c r="W14711" s="127"/>
      <c r="X14711" s="99"/>
      <c r="Y14711" s="127"/>
    </row>
    <row r="14712" spans="3:25" ht="19" hidden="1">
      <c r="C14712" s="933"/>
      <c r="D14712" s="933"/>
      <c r="E14712" s="19"/>
      <c r="I14712" s="100"/>
      <c r="M14712" s="100"/>
      <c r="Q14712" s="99"/>
      <c r="R14712" s="340"/>
      <c r="S14712" s="119"/>
      <c r="T14712" s="123"/>
      <c r="U14712" s="119"/>
      <c r="V14712" s="99"/>
      <c r="W14712" s="127"/>
      <c r="X14712" s="99"/>
      <c r="Y14712" s="127"/>
    </row>
    <row r="14713" spans="3:25" ht="19" hidden="1">
      <c r="C14713" s="933"/>
      <c r="D14713" s="933"/>
      <c r="E14713" s="19"/>
      <c r="I14713" s="100"/>
      <c r="M14713" s="100"/>
      <c r="Q14713" s="99"/>
      <c r="R14713" s="340"/>
      <c r="S14713" s="119"/>
      <c r="T14713" s="123"/>
      <c r="U14713" s="119"/>
      <c r="V14713" s="99"/>
      <c r="W14713" s="127"/>
      <c r="X14713" s="99"/>
      <c r="Y14713" s="127"/>
    </row>
    <row r="14714" spans="3:25" ht="19" hidden="1">
      <c r="C14714" s="933"/>
      <c r="D14714" s="933"/>
      <c r="E14714" s="19"/>
      <c r="I14714" s="100"/>
      <c r="M14714" s="100"/>
      <c r="Q14714" s="99"/>
      <c r="R14714" s="340"/>
      <c r="S14714" s="119"/>
      <c r="T14714" s="123"/>
      <c r="U14714" s="119"/>
      <c r="V14714" s="99"/>
      <c r="W14714" s="127"/>
      <c r="X14714" s="99"/>
      <c r="Y14714" s="127"/>
    </row>
    <row r="14715" spans="3:25" ht="19" hidden="1">
      <c r="C14715" s="933"/>
      <c r="D14715" s="933"/>
      <c r="E14715" s="19"/>
      <c r="I14715" s="100"/>
      <c r="M14715" s="100"/>
      <c r="Q14715" s="99"/>
      <c r="R14715" s="340"/>
      <c r="S14715" s="119"/>
      <c r="T14715" s="123"/>
      <c r="U14715" s="119"/>
      <c r="V14715" s="99"/>
      <c r="W14715" s="127"/>
      <c r="X14715" s="99"/>
      <c r="Y14715" s="127"/>
    </row>
    <row r="14716" spans="3:25" ht="19" hidden="1">
      <c r="C14716" s="933"/>
      <c r="D14716" s="933"/>
      <c r="E14716" s="19"/>
      <c r="I14716" s="100"/>
      <c r="M14716" s="100"/>
      <c r="Q14716" s="99"/>
      <c r="R14716" s="340"/>
      <c r="S14716" s="119"/>
      <c r="T14716" s="123"/>
      <c r="U14716" s="119"/>
      <c r="V14716" s="99"/>
      <c r="W14716" s="127"/>
      <c r="X14716" s="99"/>
      <c r="Y14716" s="127"/>
    </row>
    <row r="14717" spans="3:25" ht="19" hidden="1">
      <c r="C14717" s="933"/>
      <c r="D14717" s="933"/>
      <c r="E14717" s="19"/>
      <c r="I14717" s="100"/>
      <c r="M14717" s="100"/>
      <c r="Q14717" s="99"/>
      <c r="R14717" s="340"/>
      <c r="S14717" s="119"/>
      <c r="T14717" s="123"/>
      <c r="U14717" s="119"/>
      <c r="V14717" s="99"/>
      <c r="W14717" s="127"/>
      <c r="X14717" s="99"/>
      <c r="Y14717" s="127"/>
    </row>
    <row r="14718" spans="3:25" ht="19" hidden="1">
      <c r="C14718" s="933"/>
      <c r="D14718" s="933"/>
      <c r="E14718" s="19"/>
      <c r="I14718" s="100"/>
      <c r="M14718" s="100"/>
      <c r="Q14718" s="99"/>
      <c r="R14718" s="340"/>
      <c r="S14718" s="119"/>
      <c r="T14718" s="123"/>
      <c r="U14718" s="119"/>
      <c r="V14718" s="99"/>
      <c r="W14718" s="127"/>
      <c r="X14718" s="99"/>
      <c r="Y14718" s="127"/>
    </row>
    <row r="14719" spans="3:25" ht="19" hidden="1">
      <c r="C14719" s="933"/>
      <c r="D14719" s="933"/>
      <c r="E14719" s="19"/>
      <c r="I14719" s="100"/>
      <c r="M14719" s="100"/>
      <c r="Q14719" s="99"/>
      <c r="R14719" s="340"/>
      <c r="S14719" s="119"/>
      <c r="T14719" s="123"/>
      <c r="U14719" s="119"/>
      <c r="V14719" s="99"/>
      <c r="W14719" s="127"/>
      <c r="X14719" s="99"/>
      <c r="Y14719" s="127"/>
    </row>
    <row r="14720" spans="3:25" ht="19" hidden="1">
      <c r="C14720" s="933"/>
      <c r="D14720" s="933"/>
      <c r="E14720" s="19"/>
      <c r="I14720" s="100"/>
      <c r="M14720" s="100"/>
      <c r="Q14720" s="99"/>
      <c r="R14720" s="340"/>
      <c r="S14720" s="119"/>
      <c r="T14720" s="123"/>
      <c r="U14720" s="119"/>
      <c r="V14720" s="99"/>
      <c r="W14720" s="127"/>
      <c r="X14720" s="99"/>
      <c r="Y14720" s="127"/>
    </row>
    <row r="14721" spans="3:25" ht="19" hidden="1">
      <c r="C14721" s="933"/>
      <c r="D14721" s="933"/>
      <c r="E14721" s="19"/>
      <c r="I14721" s="100"/>
      <c r="M14721" s="100"/>
      <c r="Q14721" s="99"/>
      <c r="R14721" s="340"/>
      <c r="S14721" s="119"/>
      <c r="T14721" s="123"/>
      <c r="U14721" s="119"/>
      <c r="V14721" s="99"/>
      <c r="W14721" s="127"/>
      <c r="X14721" s="99"/>
      <c r="Y14721" s="127"/>
    </row>
    <row r="14722" spans="3:25" ht="19" hidden="1">
      <c r="C14722" s="933"/>
      <c r="D14722" s="933"/>
      <c r="E14722" s="19"/>
      <c r="I14722" s="100"/>
      <c r="M14722" s="100"/>
      <c r="Q14722" s="99"/>
      <c r="R14722" s="340"/>
      <c r="S14722" s="119"/>
      <c r="T14722" s="123"/>
      <c r="U14722" s="119"/>
      <c r="V14722" s="99"/>
      <c r="W14722" s="127"/>
      <c r="X14722" s="99"/>
      <c r="Y14722" s="127"/>
    </row>
    <row r="14723" spans="3:25" ht="19" hidden="1">
      <c r="C14723" s="933"/>
      <c r="D14723" s="933"/>
      <c r="E14723" s="19"/>
      <c r="I14723" s="100"/>
      <c r="M14723" s="100"/>
      <c r="Q14723" s="99"/>
      <c r="R14723" s="340"/>
      <c r="S14723" s="119"/>
      <c r="T14723" s="123"/>
      <c r="U14723" s="119"/>
      <c r="V14723" s="99"/>
      <c r="W14723" s="127"/>
      <c r="X14723" s="99"/>
      <c r="Y14723" s="127"/>
    </row>
    <row r="14724" spans="3:25" ht="19" hidden="1">
      <c r="C14724" s="933"/>
      <c r="D14724" s="933"/>
      <c r="E14724" s="19"/>
      <c r="I14724" s="100"/>
      <c r="M14724" s="100"/>
      <c r="Q14724" s="99"/>
      <c r="R14724" s="340"/>
      <c r="S14724" s="119"/>
      <c r="T14724" s="123"/>
      <c r="U14724" s="119"/>
      <c r="V14724" s="99"/>
      <c r="W14724" s="127"/>
      <c r="X14724" s="99"/>
      <c r="Y14724" s="127"/>
    </row>
    <row r="14725" spans="3:25" ht="19" hidden="1">
      <c r="C14725" s="933"/>
      <c r="D14725" s="933"/>
      <c r="E14725" s="19"/>
      <c r="I14725" s="100"/>
      <c r="M14725" s="100"/>
      <c r="Q14725" s="99"/>
      <c r="R14725" s="340"/>
      <c r="S14725" s="119"/>
      <c r="T14725" s="123"/>
      <c r="U14725" s="119"/>
      <c r="V14725" s="99"/>
      <c r="W14725" s="127"/>
      <c r="X14725" s="99"/>
      <c r="Y14725" s="127"/>
    </row>
    <row r="14726" spans="3:25" ht="19" hidden="1">
      <c r="C14726" s="933"/>
      <c r="D14726" s="933"/>
      <c r="E14726" s="19"/>
      <c r="I14726" s="100"/>
      <c r="M14726" s="100"/>
      <c r="Q14726" s="99"/>
      <c r="R14726" s="340"/>
      <c r="S14726" s="119"/>
      <c r="T14726" s="123"/>
      <c r="U14726" s="119"/>
      <c r="V14726" s="99"/>
      <c r="W14726" s="127"/>
      <c r="X14726" s="99"/>
      <c r="Y14726" s="127"/>
    </row>
    <row r="14727" spans="3:25" ht="19" hidden="1">
      <c r="C14727" s="933"/>
      <c r="D14727" s="933"/>
      <c r="E14727" s="19"/>
      <c r="I14727" s="100"/>
      <c r="M14727" s="100"/>
      <c r="Q14727" s="99"/>
      <c r="R14727" s="340"/>
      <c r="S14727" s="119"/>
      <c r="T14727" s="123"/>
      <c r="U14727" s="119"/>
      <c r="V14727" s="99"/>
      <c r="W14727" s="127"/>
      <c r="X14727" s="99"/>
      <c r="Y14727" s="127"/>
    </row>
    <row r="14728" spans="3:25" ht="19" hidden="1">
      <c r="C14728" s="933"/>
      <c r="D14728" s="933"/>
      <c r="E14728" s="19"/>
      <c r="I14728" s="100"/>
      <c r="M14728" s="100"/>
      <c r="Q14728" s="99"/>
      <c r="R14728" s="340"/>
      <c r="S14728" s="119"/>
      <c r="T14728" s="123"/>
      <c r="U14728" s="119"/>
      <c r="V14728" s="99"/>
      <c r="W14728" s="127"/>
      <c r="X14728" s="99"/>
      <c r="Y14728" s="127"/>
    </row>
    <row r="14729" spans="3:25" ht="19" hidden="1">
      <c r="C14729" s="933"/>
      <c r="D14729" s="933"/>
      <c r="E14729" s="19"/>
      <c r="I14729" s="100"/>
      <c r="M14729" s="100"/>
      <c r="Q14729" s="99"/>
      <c r="R14729" s="340"/>
      <c r="S14729" s="119"/>
      <c r="T14729" s="123"/>
      <c r="U14729" s="119"/>
      <c r="V14729" s="99"/>
      <c r="W14729" s="127"/>
      <c r="X14729" s="99"/>
      <c r="Y14729" s="127"/>
    </row>
    <row r="14730" spans="3:25" ht="19" hidden="1">
      <c r="C14730" s="933"/>
      <c r="D14730" s="933"/>
      <c r="E14730" s="19"/>
      <c r="I14730" s="100"/>
      <c r="M14730" s="100"/>
      <c r="Q14730" s="99"/>
      <c r="R14730" s="340"/>
      <c r="S14730" s="119"/>
      <c r="T14730" s="123"/>
      <c r="U14730" s="119"/>
      <c r="V14730" s="99"/>
      <c r="W14730" s="127"/>
      <c r="X14730" s="99"/>
      <c r="Y14730" s="127"/>
    </row>
    <row r="14731" spans="3:25" ht="19" hidden="1">
      <c r="C14731" s="933"/>
      <c r="D14731" s="933"/>
      <c r="E14731" s="19"/>
      <c r="I14731" s="100"/>
      <c r="M14731" s="100"/>
      <c r="Q14731" s="99"/>
      <c r="R14731" s="340"/>
      <c r="S14731" s="119"/>
      <c r="T14731" s="123"/>
      <c r="U14731" s="119"/>
      <c r="V14731" s="99"/>
      <c r="W14731" s="127"/>
      <c r="X14731" s="99"/>
      <c r="Y14731" s="127"/>
    </row>
    <row r="14732" spans="3:25" ht="19" hidden="1">
      <c r="C14732" s="933"/>
      <c r="D14732" s="933"/>
      <c r="E14732" s="19"/>
      <c r="I14732" s="100"/>
      <c r="M14732" s="100"/>
      <c r="Q14732" s="99"/>
      <c r="R14732" s="340"/>
      <c r="S14732" s="119"/>
      <c r="T14732" s="123"/>
      <c r="U14732" s="119"/>
      <c r="V14732" s="99"/>
      <c r="W14732" s="127"/>
      <c r="X14732" s="99"/>
      <c r="Y14732" s="127"/>
    </row>
    <row r="14733" spans="3:25" ht="19" hidden="1">
      <c r="C14733" s="933"/>
      <c r="D14733" s="933"/>
      <c r="E14733" s="19"/>
      <c r="I14733" s="100"/>
      <c r="M14733" s="100"/>
      <c r="Q14733" s="99"/>
      <c r="R14733" s="340"/>
      <c r="S14733" s="119"/>
      <c r="T14733" s="123"/>
      <c r="U14733" s="119"/>
      <c r="V14733" s="99"/>
      <c r="W14733" s="127"/>
      <c r="X14733" s="99"/>
      <c r="Y14733" s="127"/>
    </row>
    <row r="14734" spans="3:25" ht="19" hidden="1">
      <c r="C14734" s="933"/>
      <c r="D14734" s="933"/>
      <c r="E14734" s="19"/>
      <c r="I14734" s="100"/>
      <c r="M14734" s="100"/>
      <c r="Q14734" s="99"/>
      <c r="R14734" s="340"/>
      <c r="S14734" s="119"/>
      <c r="T14734" s="123"/>
      <c r="U14734" s="119"/>
      <c r="V14734" s="99"/>
      <c r="W14734" s="127"/>
      <c r="X14734" s="99"/>
      <c r="Y14734" s="127"/>
    </row>
    <row r="14735" spans="3:25" ht="19" hidden="1">
      <c r="C14735" s="933"/>
      <c r="D14735" s="933"/>
      <c r="E14735" s="19"/>
      <c r="I14735" s="100"/>
      <c r="M14735" s="100"/>
      <c r="Q14735" s="99"/>
      <c r="R14735" s="340"/>
      <c r="S14735" s="119"/>
      <c r="T14735" s="123"/>
      <c r="U14735" s="119"/>
      <c r="V14735" s="99"/>
      <c r="W14735" s="127"/>
      <c r="X14735" s="99"/>
      <c r="Y14735" s="127"/>
    </row>
    <row r="14736" spans="3:25" ht="19" hidden="1">
      <c r="C14736" s="933"/>
      <c r="D14736" s="933"/>
      <c r="E14736" s="19"/>
      <c r="I14736" s="100"/>
      <c r="M14736" s="100"/>
      <c r="Q14736" s="99"/>
      <c r="R14736" s="340"/>
      <c r="S14736" s="119"/>
      <c r="T14736" s="123"/>
      <c r="U14736" s="119"/>
      <c r="V14736" s="99"/>
      <c r="W14736" s="127"/>
      <c r="X14736" s="99"/>
      <c r="Y14736" s="127"/>
    </row>
    <row r="14737" spans="3:25" ht="19" hidden="1">
      <c r="C14737" s="933"/>
      <c r="D14737" s="933"/>
      <c r="E14737" s="19"/>
      <c r="I14737" s="100"/>
      <c r="M14737" s="100"/>
      <c r="Q14737" s="99"/>
      <c r="R14737" s="340"/>
      <c r="S14737" s="119"/>
      <c r="T14737" s="123"/>
      <c r="U14737" s="119"/>
      <c r="V14737" s="99"/>
      <c r="W14737" s="127"/>
      <c r="X14737" s="99"/>
      <c r="Y14737" s="127"/>
    </row>
    <row r="14738" spans="3:25" ht="19" hidden="1">
      <c r="C14738" s="933"/>
      <c r="D14738" s="933"/>
      <c r="E14738" s="19"/>
      <c r="I14738" s="100"/>
      <c r="M14738" s="100"/>
      <c r="Q14738" s="99"/>
      <c r="R14738" s="340"/>
      <c r="S14738" s="119"/>
      <c r="T14738" s="123"/>
      <c r="U14738" s="119"/>
      <c r="V14738" s="99"/>
      <c r="W14738" s="127"/>
      <c r="X14738" s="99"/>
      <c r="Y14738" s="127"/>
    </row>
    <row r="14739" spans="3:25" ht="19" hidden="1">
      <c r="C14739" s="933"/>
      <c r="D14739" s="933"/>
      <c r="E14739" s="19"/>
      <c r="I14739" s="100"/>
      <c r="M14739" s="100"/>
      <c r="Q14739" s="99"/>
      <c r="R14739" s="340"/>
      <c r="S14739" s="119"/>
      <c r="T14739" s="123"/>
      <c r="U14739" s="119"/>
      <c r="V14739" s="99"/>
      <c r="W14739" s="127"/>
      <c r="X14739" s="99"/>
      <c r="Y14739" s="127"/>
    </row>
    <row r="14740" spans="3:25" ht="19" hidden="1">
      <c r="C14740" s="933"/>
      <c r="D14740" s="933"/>
      <c r="E14740" s="19"/>
      <c r="I14740" s="100"/>
      <c r="M14740" s="100"/>
      <c r="Q14740" s="99"/>
      <c r="R14740" s="340"/>
      <c r="S14740" s="119"/>
      <c r="T14740" s="123"/>
      <c r="U14740" s="119"/>
      <c r="V14740" s="99"/>
      <c r="W14740" s="127"/>
      <c r="X14740" s="99"/>
      <c r="Y14740" s="127"/>
    </row>
    <row r="14741" spans="3:25" ht="19" hidden="1">
      <c r="C14741" s="933"/>
      <c r="D14741" s="933"/>
      <c r="E14741" s="19"/>
      <c r="I14741" s="100"/>
      <c r="M14741" s="100"/>
      <c r="Q14741" s="99"/>
      <c r="R14741" s="340"/>
      <c r="S14741" s="119"/>
      <c r="T14741" s="123"/>
      <c r="U14741" s="119"/>
      <c r="V14741" s="99"/>
      <c r="W14741" s="127"/>
      <c r="X14741" s="99"/>
      <c r="Y14741" s="127"/>
    </row>
    <row r="14742" spans="3:25" ht="19" hidden="1">
      <c r="C14742" s="933"/>
      <c r="D14742" s="933"/>
      <c r="E14742" s="19"/>
      <c r="I14742" s="100"/>
      <c r="M14742" s="100"/>
      <c r="Q14742" s="99"/>
      <c r="R14742" s="340"/>
      <c r="S14742" s="119"/>
      <c r="T14742" s="123"/>
      <c r="U14742" s="119"/>
      <c r="V14742" s="99"/>
      <c r="W14742" s="127"/>
      <c r="X14742" s="99"/>
      <c r="Y14742" s="127"/>
    </row>
    <row r="14743" spans="3:25" ht="19" hidden="1">
      <c r="C14743" s="933"/>
      <c r="D14743" s="933"/>
      <c r="E14743" s="19"/>
      <c r="I14743" s="100"/>
      <c r="M14743" s="100"/>
      <c r="Q14743" s="99"/>
      <c r="R14743" s="340"/>
      <c r="S14743" s="119"/>
      <c r="T14743" s="123"/>
      <c r="U14743" s="119"/>
      <c r="V14743" s="99"/>
      <c r="W14743" s="127"/>
      <c r="X14743" s="99"/>
      <c r="Y14743" s="127"/>
    </row>
    <row r="14744" spans="3:25" ht="19" hidden="1">
      <c r="C14744" s="933"/>
      <c r="D14744" s="933"/>
      <c r="E14744" s="19"/>
      <c r="I14744" s="100"/>
      <c r="M14744" s="100"/>
      <c r="Q14744" s="99"/>
      <c r="R14744" s="340"/>
      <c r="S14744" s="119"/>
      <c r="T14744" s="123"/>
      <c r="U14744" s="119"/>
      <c r="V14744" s="99"/>
      <c r="W14744" s="127"/>
      <c r="X14744" s="99"/>
      <c r="Y14744" s="127"/>
    </row>
    <row r="14745" spans="3:25" ht="19" hidden="1">
      <c r="C14745" s="933"/>
      <c r="D14745" s="933"/>
      <c r="E14745" s="19"/>
      <c r="I14745" s="100"/>
      <c r="M14745" s="100"/>
      <c r="Q14745" s="99"/>
      <c r="R14745" s="340"/>
      <c r="S14745" s="119"/>
      <c r="T14745" s="123"/>
      <c r="U14745" s="119"/>
      <c r="V14745" s="99"/>
      <c r="W14745" s="127"/>
      <c r="X14745" s="99"/>
      <c r="Y14745" s="127"/>
    </row>
    <row r="14746" spans="3:25" ht="19" hidden="1">
      <c r="C14746" s="933"/>
      <c r="D14746" s="933"/>
      <c r="E14746" s="19"/>
      <c r="I14746" s="100"/>
      <c r="M14746" s="100"/>
      <c r="Q14746" s="99"/>
      <c r="R14746" s="340"/>
      <c r="S14746" s="119"/>
      <c r="T14746" s="123"/>
      <c r="U14746" s="119"/>
      <c r="V14746" s="99"/>
      <c r="W14746" s="127"/>
      <c r="X14746" s="99"/>
      <c r="Y14746" s="127"/>
    </row>
    <row r="14747" spans="3:25" ht="19" hidden="1">
      <c r="C14747" s="933"/>
      <c r="D14747" s="933"/>
      <c r="E14747" s="19"/>
      <c r="I14747" s="100"/>
      <c r="M14747" s="100"/>
      <c r="Q14747" s="99"/>
      <c r="R14747" s="340"/>
      <c r="S14747" s="119"/>
      <c r="T14747" s="123"/>
      <c r="U14747" s="119"/>
      <c r="V14747" s="99"/>
      <c r="W14747" s="127"/>
      <c r="X14747" s="99"/>
      <c r="Y14747" s="127"/>
    </row>
    <row r="14748" spans="3:25" ht="19" hidden="1">
      <c r="C14748" s="933"/>
      <c r="D14748" s="933"/>
      <c r="E14748" s="19"/>
      <c r="I14748" s="100"/>
      <c r="M14748" s="100"/>
      <c r="Q14748" s="99"/>
      <c r="R14748" s="340"/>
      <c r="S14748" s="119"/>
      <c r="T14748" s="123"/>
      <c r="U14748" s="119"/>
      <c r="V14748" s="99"/>
      <c r="W14748" s="127"/>
      <c r="X14748" s="99"/>
      <c r="Y14748" s="127"/>
    </row>
    <row r="14749" spans="3:25" ht="19" hidden="1">
      <c r="C14749" s="933"/>
      <c r="D14749" s="933"/>
      <c r="E14749" s="19"/>
      <c r="I14749" s="100"/>
      <c r="M14749" s="100"/>
      <c r="Q14749" s="99"/>
      <c r="R14749" s="340"/>
      <c r="S14749" s="119"/>
      <c r="T14749" s="123"/>
      <c r="U14749" s="119"/>
      <c r="V14749" s="99"/>
      <c r="W14749" s="127"/>
      <c r="X14749" s="99"/>
      <c r="Y14749" s="127"/>
    </row>
    <row r="14750" spans="3:25" ht="19" hidden="1">
      <c r="C14750" s="933"/>
      <c r="D14750" s="933"/>
      <c r="E14750" s="19"/>
      <c r="I14750" s="100"/>
      <c r="M14750" s="100"/>
      <c r="Q14750" s="99"/>
      <c r="R14750" s="340"/>
      <c r="S14750" s="119"/>
      <c r="T14750" s="123"/>
      <c r="U14750" s="119"/>
      <c r="V14750" s="99"/>
      <c r="W14750" s="127"/>
      <c r="X14750" s="99"/>
      <c r="Y14750" s="127"/>
    </row>
    <row r="14751" spans="3:25" ht="19" hidden="1">
      <c r="C14751" s="933"/>
      <c r="D14751" s="933"/>
      <c r="E14751" s="19"/>
      <c r="I14751" s="100"/>
      <c r="M14751" s="100"/>
      <c r="Q14751" s="99"/>
      <c r="R14751" s="340"/>
      <c r="S14751" s="119"/>
      <c r="T14751" s="123"/>
      <c r="U14751" s="119"/>
      <c r="V14751" s="99"/>
      <c r="W14751" s="127"/>
      <c r="X14751" s="99"/>
      <c r="Y14751" s="127"/>
    </row>
    <row r="14752" spans="3:25" ht="19" hidden="1">
      <c r="C14752" s="933"/>
      <c r="D14752" s="933"/>
      <c r="E14752" s="19"/>
      <c r="I14752" s="100"/>
      <c r="M14752" s="100"/>
      <c r="Q14752" s="99"/>
      <c r="R14752" s="340"/>
      <c r="S14752" s="119"/>
      <c r="T14752" s="123"/>
      <c r="U14752" s="119"/>
      <c r="V14752" s="99"/>
      <c r="W14752" s="127"/>
      <c r="X14752" s="99"/>
      <c r="Y14752" s="127"/>
    </row>
    <row r="14753" spans="3:25" ht="19" hidden="1">
      <c r="C14753" s="933"/>
      <c r="D14753" s="933"/>
      <c r="E14753" s="19"/>
      <c r="I14753" s="100"/>
      <c r="M14753" s="100"/>
      <c r="Q14753" s="99"/>
      <c r="R14753" s="340"/>
      <c r="S14753" s="119"/>
      <c r="T14753" s="123"/>
      <c r="U14753" s="119"/>
      <c r="V14753" s="99"/>
      <c r="W14753" s="127"/>
      <c r="X14753" s="99"/>
      <c r="Y14753" s="127"/>
    </row>
    <row r="14754" spans="3:25" ht="19" hidden="1">
      <c r="C14754" s="933"/>
      <c r="D14754" s="933"/>
      <c r="E14754" s="19"/>
      <c r="I14754" s="100"/>
      <c r="M14754" s="100"/>
      <c r="Q14754" s="99"/>
      <c r="R14754" s="340"/>
      <c r="S14754" s="119"/>
      <c r="T14754" s="123"/>
      <c r="U14754" s="119"/>
      <c r="V14754" s="99"/>
      <c r="W14754" s="127"/>
      <c r="X14754" s="99"/>
      <c r="Y14754" s="127"/>
    </row>
    <row r="14755" spans="3:25" ht="19" hidden="1">
      <c r="C14755" s="933"/>
      <c r="D14755" s="933"/>
      <c r="E14755" s="19"/>
      <c r="I14755" s="100"/>
      <c r="M14755" s="100"/>
      <c r="Q14755" s="99"/>
      <c r="R14755" s="340"/>
      <c r="S14755" s="119"/>
      <c r="T14755" s="123"/>
      <c r="U14755" s="119"/>
      <c r="V14755" s="99"/>
      <c r="W14755" s="127"/>
      <c r="X14755" s="99"/>
      <c r="Y14755" s="127"/>
    </row>
    <row r="14756" spans="3:25" ht="19" hidden="1">
      <c r="C14756" s="933"/>
      <c r="D14756" s="933"/>
      <c r="E14756" s="19"/>
      <c r="I14756" s="100"/>
      <c r="M14756" s="100"/>
      <c r="Q14756" s="99"/>
      <c r="R14756" s="340"/>
      <c r="S14756" s="119"/>
      <c r="T14756" s="123"/>
      <c r="U14756" s="119"/>
      <c r="V14756" s="99"/>
      <c r="W14756" s="127"/>
      <c r="X14756" s="99"/>
      <c r="Y14756" s="127"/>
    </row>
    <row r="14757" spans="3:25" ht="19" hidden="1">
      <c r="C14757" s="933"/>
      <c r="D14757" s="933"/>
      <c r="E14757" s="19"/>
      <c r="I14757" s="100"/>
      <c r="M14757" s="100"/>
      <c r="Q14757" s="99"/>
      <c r="R14757" s="340"/>
      <c r="S14757" s="119"/>
      <c r="T14757" s="123"/>
      <c r="U14757" s="119"/>
      <c r="V14757" s="99"/>
      <c r="W14757" s="127"/>
      <c r="X14757" s="99"/>
      <c r="Y14757" s="127"/>
    </row>
    <row r="14758" spans="3:25" ht="19" hidden="1">
      <c r="C14758" s="933"/>
      <c r="D14758" s="933"/>
      <c r="E14758" s="19"/>
      <c r="I14758" s="100"/>
      <c r="M14758" s="100"/>
      <c r="Q14758" s="99"/>
      <c r="R14758" s="340"/>
      <c r="S14758" s="119"/>
      <c r="T14758" s="123"/>
      <c r="U14758" s="119"/>
      <c r="V14758" s="99"/>
      <c r="W14758" s="127"/>
      <c r="X14758" s="99"/>
      <c r="Y14758" s="127"/>
    </row>
    <row r="14759" spans="3:25" ht="19" hidden="1">
      <c r="C14759" s="933"/>
      <c r="D14759" s="933"/>
      <c r="E14759" s="19"/>
      <c r="I14759" s="100"/>
      <c r="M14759" s="100"/>
      <c r="Q14759" s="99"/>
      <c r="R14759" s="340"/>
      <c r="S14759" s="119"/>
      <c r="T14759" s="123"/>
      <c r="U14759" s="119"/>
      <c r="V14759" s="99"/>
      <c r="W14759" s="127"/>
      <c r="X14759" s="99"/>
      <c r="Y14759" s="127"/>
    </row>
    <row r="14760" spans="3:25" ht="19" hidden="1">
      <c r="C14760" s="933"/>
      <c r="D14760" s="933"/>
      <c r="E14760" s="19"/>
      <c r="I14760" s="100"/>
      <c r="M14760" s="100"/>
      <c r="Q14760" s="99"/>
      <c r="R14760" s="340"/>
      <c r="S14760" s="119"/>
      <c r="T14760" s="123"/>
      <c r="U14760" s="119"/>
      <c r="V14760" s="99"/>
      <c r="W14760" s="127"/>
      <c r="X14760" s="99"/>
      <c r="Y14760" s="127"/>
    </row>
    <row r="14761" spans="3:25" ht="19" hidden="1">
      <c r="C14761" s="933"/>
      <c r="D14761" s="933"/>
      <c r="E14761" s="19"/>
      <c r="I14761" s="100"/>
      <c r="M14761" s="100"/>
      <c r="Q14761" s="99"/>
      <c r="R14761" s="340"/>
      <c r="S14761" s="119"/>
      <c r="T14761" s="123"/>
      <c r="U14761" s="119"/>
      <c r="V14761" s="99"/>
      <c r="W14761" s="127"/>
      <c r="X14761" s="99"/>
      <c r="Y14761" s="127"/>
    </row>
    <row r="14762" spans="3:25" ht="19" hidden="1">
      <c r="C14762" s="933"/>
      <c r="D14762" s="933"/>
      <c r="E14762" s="19"/>
      <c r="I14762" s="100"/>
      <c r="M14762" s="100"/>
      <c r="Q14762" s="99"/>
      <c r="R14762" s="340"/>
      <c r="S14762" s="119"/>
      <c r="T14762" s="123"/>
      <c r="U14762" s="119"/>
      <c r="V14762" s="99"/>
      <c r="W14762" s="127"/>
      <c r="X14762" s="99"/>
      <c r="Y14762" s="127"/>
    </row>
    <row r="14763" spans="3:25" ht="19" hidden="1">
      <c r="C14763" s="933"/>
      <c r="D14763" s="933"/>
      <c r="E14763" s="19"/>
      <c r="I14763" s="100"/>
      <c r="M14763" s="100"/>
      <c r="Q14763" s="99"/>
      <c r="R14763" s="340"/>
      <c r="S14763" s="119"/>
      <c r="T14763" s="123"/>
      <c r="U14763" s="119"/>
      <c r="V14763" s="99"/>
      <c r="W14763" s="127"/>
      <c r="X14763" s="99"/>
      <c r="Y14763" s="127"/>
    </row>
    <row r="14764" spans="3:25" ht="19" hidden="1">
      <c r="C14764" s="933"/>
      <c r="D14764" s="933"/>
      <c r="E14764" s="19"/>
      <c r="I14764" s="100"/>
      <c r="M14764" s="100"/>
      <c r="Q14764" s="99"/>
      <c r="R14764" s="340"/>
      <c r="S14764" s="119"/>
      <c r="T14764" s="123"/>
      <c r="U14764" s="119"/>
      <c r="V14764" s="99"/>
      <c r="W14764" s="127"/>
      <c r="X14764" s="99"/>
      <c r="Y14764" s="127"/>
    </row>
    <row r="14765" spans="3:25" ht="19" hidden="1">
      <c r="C14765" s="933"/>
      <c r="D14765" s="933"/>
      <c r="E14765" s="19"/>
      <c r="I14765" s="100"/>
      <c r="M14765" s="100"/>
      <c r="Q14765" s="99"/>
      <c r="R14765" s="340"/>
      <c r="S14765" s="119"/>
      <c r="T14765" s="123"/>
      <c r="U14765" s="119"/>
      <c r="V14765" s="99"/>
      <c r="W14765" s="127"/>
      <c r="X14765" s="99"/>
      <c r="Y14765" s="127"/>
    </row>
    <row r="14766" spans="3:25" ht="19" hidden="1">
      <c r="C14766" s="933"/>
      <c r="D14766" s="933"/>
      <c r="E14766" s="19"/>
      <c r="I14766" s="100"/>
      <c r="M14766" s="100"/>
      <c r="Q14766" s="99"/>
      <c r="R14766" s="340"/>
      <c r="S14766" s="119"/>
      <c r="T14766" s="123"/>
      <c r="U14766" s="119"/>
      <c r="V14766" s="99"/>
      <c r="W14766" s="127"/>
      <c r="X14766" s="99"/>
      <c r="Y14766" s="127"/>
    </row>
    <row r="14767" spans="3:25" ht="19" hidden="1">
      <c r="C14767" s="933"/>
      <c r="D14767" s="933"/>
      <c r="E14767" s="19"/>
      <c r="I14767" s="100"/>
      <c r="M14767" s="100"/>
      <c r="Q14767" s="99"/>
      <c r="R14767" s="340"/>
      <c r="S14767" s="119"/>
      <c r="T14767" s="123"/>
      <c r="U14767" s="119"/>
      <c r="V14767" s="99"/>
      <c r="W14767" s="127"/>
      <c r="X14767" s="99"/>
      <c r="Y14767" s="127"/>
    </row>
    <row r="14768" spans="3:25" ht="19" hidden="1">
      <c r="C14768" s="933"/>
      <c r="D14768" s="933"/>
      <c r="E14768" s="19"/>
      <c r="I14768" s="100"/>
      <c r="M14768" s="100"/>
      <c r="Q14768" s="99"/>
      <c r="R14768" s="340"/>
      <c r="S14768" s="119"/>
      <c r="T14768" s="123"/>
      <c r="U14768" s="119"/>
      <c r="V14768" s="99"/>
      <c r="W14768" s="127"/>
      <c r="X14768" s="99"/>
      <c r="Y14768" s="127"/>
    </row>
    <row r="14769" spans="3:25" ht="19" hidden="1">
      <c r="C14769" s="933"/>
      <c r="D14769" s="933"/>
      <c r="E14769" s="19"/>
      <c r="I14769" s="100"/>
      <c r="M14769" s="100"/>
      <c r="Q14769" s="99"/>
      <c r="R14769" s="340"/>
      <c r="S14769" s="119"/>
      <c r="T14769" s="123"/>
      <c r="U14769" s="119"/>
      <c r="V14769" s="99"/>
      <c r="W14769" s="127"/>
      <c r="X14769" s="99"/>
      <c r="Y14769" s="127"/>
    </row>
    <row r="14770" spans="3:25" ht="19" hidden="1">
      <c r="C14770" s="933"/>
      <c r="D14770" s="933"/>
      <c r="E14770" s="19"/>
      <c r="I14770" s="100"/>
      <c r="M14770" s="100"/>
      <c r="Q14770" s="99"/>
      <c r="R14770" s="340"/>
      <c r="S14770" s="119"/>
      <c r="T14770" s="123"/>
      <c r="U14770" s="119"/>
      <c r="V14770" s="99"/>
      <c r="W14770" s="127"/>
      <c r="X14770" s="99"/>
      <c r="Y14770" s="127"/>
    </row>
    <row r="14771" spans="3:25" ht="19" hidden="1">
      <c r="C14771" s="933"/>
      <c r="D14771" s="933"/>
      <c r="E14771" s="19"/>
      <c r="I14771" s="100"/>
      <c r="M14771" s="100"/>
      <c r="Q14771" s="99"/>
      <c r="R14771" s="340"/>
      <c r="S14771" s="119"/>
      <c r="T14771" s="123"/>
      <c r="U14771" s="119"/>
      <c r="V14771" s="99"/>
      <c r="W14771" s="127"/>
      <c r="X14771" s="99"/>
      <c r="Y14771" s="127"/>
    </row>
    <row r="14772" spans="3:25" ht="19" hidden="1">
      <c r="C14772" s="933"/>
      <c r="D14772" s="933"/>
      <c r="E14772" s="19"/>
      <c r="I14772" s="100"/>
      <c r="M14772" s="100"/>
      <c r="Q14772" s="99"/>
      <c r="R14772" s="340"/>
      <c r="S14772" s="119"/>
      <c r="T14772" s="123"/>
      <c r="U14772" s="119"/>
      <c r="V14772" s="99"/>
      <c r="W14772" s="127"/>
      <c r="X14772" s="99"/>
      <c r="Y14772" s="127"/>
    </row>
    <row r="14773" spans="3:25" ht="19" hidden="1">
      <c r="C14773" s="933"/>
      <c r="D14773" s="933"/>
      <c r="E14773" s="19"/>
      <c r="I14773" s="100"/>
      <c r="M14773" s="100"/>
      <c r="Q14773" s="99"/>
      <c r="R14773" s="340"/>
      <c r="S14773" s="119"/>
      <c r="T14773" s="123"/>
      <c r="U14773" s="119"/>
      <c r="V14773" s="99"/>
      <c r="W14773" s="127"/>
      <c r="X14773" s="99"/>
      <c r="Y14773" s="127"/>
    </row>
    <row r="14774" spans="3:25" ht="19" hidden="1">
      <c r="C14774" s="933"/>
      <c r="D14774" s="933"/>
      <c r="E14774" s="19"/>
      <c r="I14774" s="100"/>
      <c r="M14774" s="100"/>
      <c r="Q14774" s="99"/>
      <c r="R14774" s="340"/>
      <c r="S14774" s="119"/>
      <c r="T14774" s="123"/>
      <c r="U14774" s="119"/>
      <c r="V14774" s="99"/>
      <c r="W14774" s="127"/>
      <c r="X14774" s="99"/>
      <c r="Y14774" s="127"/>
    </row>
    <row r="14775" spans="3:25" ht="19" hidden="1">
      <c r="C14775" s="933"/>
      <c r="D14775" s="933"/>
      <c r="E14775" s="19"/>
      <c r="I14775" s="100"/>
      <c r="M14775" s="100"/>
      <c r="Q14775" s="99"/>
      <c r="R14775" s="340"/>
      <c r="S14775" s="119"/>
      <c r="T14775" s="123"/>
      <c r="U14775" s="119"/>
      <c r="V14775" s="99"/>
      <c r="W14775" s="127"/>
      <c r="X14775" s="99"/>
      <c r="Y14775" s="127"/>
    </row>
    <row r="14776" spans="3:25" ht="19" hidden="1">
      <c r="C14776" s="933"/>
      <c r="D14776" s="933"/>
      <c r="E14776" s="19"/>
      <c r="I14776" s="100"/>
      <c r="M14776" s="100"/>
      <c r="Q14776" s="99"/>
      <c r="R14776" s="340"/>
      <c r="S14776" s="119"/>
      <c r="T14776" s="123"/>
      <c r="U14776" s="119"/>
      <c r="V14776" s="99"/>
      <c r="W14776" s="127"/>
      <c r="X14776" s="99"/>
      <c r="Y14776" s="127"/>
    </row>
    <row r="14777" spans="3:25" ht="19" hidden="1">
      <c r="C14777" s="933"/>
      <c r="D14777" s="933"/>
      <c r="E14777" s="19"/>
      <c r="I14777" s="100"/>
      <c r="M14777" s="100"/>
      <c r="Q14777" s="99"/>
      <c r="R14777" s="340"/>
      <c r="S14777" s="119"/>
      <c r="T14777" s="123"/>
      <c r="U14777" s="119"/>
      <c r="V14777" s="99"/>
      <c r="W14777" s="127"/>
      <c r="X14777" s="99"/>
      <c r="Y14777" s="127"/>
    </row>
    <row r="14778" spans="3:25" ht="19" hidden="1">
      <c r="C14778" s="933"/>
      <c r="D14778" s="933"/>
      <c r="E14778" s="19"/>
      <c r="I14778" s="100"/>
      <c r="M14778" s="100"/>
      <c r="Q14778" s="99"/>
      <c r="R14778" s="340"/>
      <c r="S14778" s="119"/>
      <c r="T14778" s="123"/>
      <c r="U14778" s="119"/>
      <c r="V14778" s="99"/>
      <c r="W14778" s="127"/>
      <c r="X14778" s="99"/>
      <c r="Y14778" s="127"/>
    </row>
    <row r="14779" spans="3:25" ht="19" hidden="1">
      <c r="C14779" s="933"/>
      <c r="D14779" s="933"/>
      <c r="E14779" s="19"/>
      <c r="I14779" s="100"/>
      <c r="M14779" s="100"/>
      <c r="Q14779" s="99"/>
      <c r="R14779" s="340"/>
      <c r="S14779" s="119"/>
      <c r="T14779" s="123"/>
      <c r="U14779" s="119"/>
      <c r="V14779" s="99"/>
      <c r="W14779" s="127"/>
      <c r="X14779" s="99"/>
      <c r="Y14779" s="127"/>
    </row>
    <row r="14780" spans="3:25" ht="19" hidden="1">
      <c r="C14780" s="933"/>
      <c r="D14780" s="933"/>
      <c r="E14780" s="19"/>
      <c r="I14780" s="100"/>
      <c r="M14780" s="100"/>
      <c r="Q14780" s="99"/>
      <c r="R14780" s="340"/>
      <c r="S14780" s="119"/>
      <c r="T14780" s="123"/>
      <c r="U14780" s="119"/>
      <c r="V14780" s="99"/>
      <c r="W14780" s="127"/>
      <c r="X14780" s="99"/>
      <c r="Y14780" s="127"/>
    </row>
    <row r="14781" spans="3:25" ht="19" hidden="1">
      <c r="C14781" s="933"/>
      <c r="D14781" s="933"/>
      <c r="E14781" s="19"/>
      <c r="I14781" s="100"/>
      <c r="M14781" s="100"/>
      <c r="Q14781" s="99"/>
      <c r="R14781" s="340"/>
      <c r="S14781" s="119"/>
      <c r="T14781" s="123"/>
      <c r="U14781" s="119"/>
      <c r="V14781" s="99"/>
      <c r="W14781" s="127"/>
      <c r="X14781" s="99"/>
      <c r="Y14781" s="127"/>
    </row>
    <row r="14782" spans="3:25" ht="19" hidden="1">
      <c r="C14782" s="933"/>
      <c r="D14782" s="933"/>
      <c r="E14782" s="19"/>
      <c r="I14782" s="100"/>
      <c r="M14782" s="100"/>
      <c r="Q14782" s="99"/>
      <c r="R14782" s="340"/>
      <c r="S14782" s="119"/>
      <c r="T14782" s="123"/>
      <c r="U14782" s="119"/>
      <c r="V14782" s="99"/>
      <c r="W14782" s="127"/>
      <c r="X14782" s="99"/>
      <c r="Y14782" s="127"/>
    </row>
    <row r="14783" spans="3:25" ht="19" hidden="1">
      <c r="C14783" s="933"/>
      <c r="D14783" s="933"/>
      <c r="E14783" s="19"/>
      <c r="I14783" s="100"/>
      <c r="M14783" s="100"/>
      <c r="Q14783" s="99"/>
      <c r="R14783" s="340"/>
      <c r="S14783" s="119"/>
      <c r="T14783" s="123"/>
      <c r="U14783" s="119"/>
      <c r="V14783" s="99"/>
      <c r="W14783" s="127"/>
      <c r="X14783" s="99"/>
      <c r="Y14783" s="127"/>
    </row>
    <row r="14784" spans="3:25" ht="19" hidden="1">
      <c r="C14784" s="933"/>
      <c r="D14784" s="933"/>
      <c r="E14784" s="19"/>
      <c r="I14784" s="100"/>
      <c r="M14784" s="100"/>
      <c r="Q14784" s="99"/>
      <c r="R14784" s="340"/>
      <c r="S14784" s="119"/>
      <c r="T14784" s="123"/>
      <c r="U14784" s="119"/>
      <c r="V14784" s="99"/>
      <c r="W14784" s="127"/>
      <c r="X14784" s="99"/>
      <c r="Y14784" s="127"/>
    </row>
    <row r="14785" spans="3:25" ht="19" hidden="1">
      <c r="C14785" s="933"/>
      <c r="D14785" s="933"/>
      <c r="E14785" s="19"/>
      <c r="I14785" s="100"/>
      <c r="M14785" s="100"/>
      <c r="Q14785" s="99"/>
      <c r="R14785" s="340"/>
      <c r="S14785" s="119"/>
      <c r="T14785" s="123"/>
      <c r="U14785" s="119"/>
      <c r="V14785" s="99"/>
      <c r="W14785" s="127"/>
      <c r="X14785" s="99"/>
      <c r="Y14785" s="127"/>
    </row>
    <row r="14786" spans="3:25" ht="19" hidden="1">
      <c r="C14786" s="933"/>
      <c r="D14786" s="933"/>
      <c r="E14786" s="19"/>
      <c r="I14786" s="100"/>
      <c r="M14786" s="100"/>
      <c r="Q14786" s="99"/>
      <c r="R14786" s="340"/>
      <c r="S14786" s="119"/>
      <c r="T14786" s="123"/>
      <c r="U14786" s="119"/>
      <c r="V14786" s="99"/>
      <c r="W14786" s="127"/>
      <c r="X14786" s="99"/>
      <c r="Y14786" s="127"/>
    </row>
    <row r="14787" spans="3:25" ht="19" hidden="1">
      <c r="C14787" s="933"/>
      <c r="D14787" s="933"/>
      <c r="E14787" s="19"/>
      <c r="I14787" s="100"/>
      <c r="M14787" s="100"/>
      <c r="Q14787" s="99"/>
      <c r="R14787" s="340"/>
      <c r="S14787" s="119"/>
      <c r="T14787" s="123"/>
      <c r="U14787" s="119"/>
      <c r="V14787" s="99"/>
      <c r="W14787" s="127"/>
      <c r="X14787" s="99"/>
      <c r="Y14787" s="127"/>
    </row>
    <row r="14788" spans="3:25" ht="19" hidden="1">
      <c r="C14788" s="933"/>
      <c r="D14788" s="933"/>
      <c r="E14788" s="19"/>
      <c r="I14788" s="100"/>
      <c r="M14788" s="100"/>
      <c r="Q14788" s="99"/>
      <c r="R14788" s="340"/>
      <c r="S14788" s="119"/>
      <c r="T14788" s="123"/>
      <c r="U14788" s="119"/>
      <c r="V14788" s="99"/>
      <c r="W14788" s="127"/>
      <c r="X14788" s="99"/>
      <c r="Y14788" s="127"/>
    </row>
    <row r="14789" spans="3:25" ht="19" hidden="1">
      <c r="C14789" s="933"/>
      <c r="D14789" s="933"/>
      <c r="E14789" s="19"/>
      <c r="I14789" s="100"/>
      <c r="M14789" s="100"/>
      <c r="Q14789" s="99"/>
      <c r="R14789" s="340"/>
      <c r="S14789" s="119"/>
      <c r="T14789" s="123"/>
      <c r="U14789" s="119"/>
      <c r="V14789" s="99"/>
      <c r="W14789" s="127"/>
      <c r="X14789" s="99"/>
      <c r="Y14789" s="127"/>
    </row>
    <row r="14790" spans="3:25" ht="19" hidden="1">
      <c r="C14790" s="933"/>
      <c r="D14790" s="933"/>
      <c r="E14790" s="19"/>
      <c r="I14790" s="100"/>
      <c r="M14790" s="100"/>
      <c r="Q14790" s="99"/>
      <c r="R14790" s="340"/>
      <c r="S14790" s="119"/>
      <c r="T14790" s="123"/>
      <c r="U14790" s="119"/>
      <c r="V14790" s="99"/>
      <c r="W14790" s="127"/>
      <c r="X14790" s="99"/>
      <c r="Y14790" s="127"/>
    </row>
    <row r="14791" spans="3:25" ht="19" hidden="1">
      <c r="C14791" s="933"/>
      <c r="D14791" s="933"/>
      <c r="E14791" s="19"/>
      <c r="I14791" s="100"/>
      <c r="M14791" s="100"/>
      <c r="Q14791" s="99"/>
      <c r="R14791" s="340"/>
      <c r="S14791" s="119"/>
      <c r="T14791" s="123"/>
      <c r="U14791" s="119"/>
      <c r="V14791" s="99"/>
      <c r="W14791" s="127"/>
      <c r="X14791" s="99"/>
      <c r="Y14791" s="127"/>
    </row>
    <row r="14792" spans="3:25" ht="19" hidden="1">
      <c r="C14792" s="933"/>
      <c r="D14792" s="933"/>
      <c r="E14792" s="19"/>
      <c r="I14792" s="100"/>
      <c r="M14792" s="100"/>
      <c r="Q14792" s="99"/>
      <c r="R14792" s="340"/>
      <c r="S14792" s="119"/>
      <c r="T14792" s="123"/>
      <c r="U14792" s="119"/>
      <c r="V14792" s="99"/>
      <c r="W14792" s="127"/>
      <c r="X14792" s="99"/>
      <c r="Y14792" s="127"/>
    </row>
    <row r="14793" spans="3:25" ht="19" hidden="1">
      <c r="C14793" s="933"/>
      <c r="D14793" s="933"/>
      <c r="E14793" s="19"/>
      <c r="I14793" s="100"/>
      <c r="M14793" s="100"/>
      <c r="Q14793" s="99"/>
      <c r="R14793" s="340"/>
      <c r="S14793" s="119"/>
      <c r="T14793" s="123"/>
      <c r="U14793" s="119"/>
      <c r="V14793" s="99"/>
      <c r="W14793" s="127"/>
      <c r="X14793" s="99"/>
      <c r="Y14793" s="127"/>
    </row>
    <row r="14794" spans="3:25" ht="19" hidden="1">
      <c r="C14794" s="933"/>
      <c r="D14794" s="933"/>
      <c r="E14794" s="19"/>
      <c r="I14794" s="100"/>
      <c r="M14794" s="100"/>
      <c r="Q14794" s="99"/>
      <c r="R14794" s="340"/>
      <c r="S14794" s="119"/>
      <c r="T14794" s="123"/>
      <c r="U14794" s="119"/>
      <c r="V14794" s="99"/>
      <c r="W14794" s="127"/>
      <c r="X14794" s="99"/>
      <c r="Y14794" s="127"/>
    </row>
    <row r="14795" spans="3:25" ht="19" hidden="1">
      <c r="C14795" s="933"/>
      <c r="D14795" s="933"/>
      <c r="E14795" s="19"/>
      <c r="I14795" s="100"/>
      <c r="M14795" s="100"/>
      <c r="Q14795" s="99"/>
      <c r="R14795" s="340"/>
      <c r="S14795" s="119"/>
      <c r="T14795" s="123"/>
      <c r="U14795" s="119"/>
      <c r="V14795" s="99"/>
      <c r="W14795" s="127"/>
      <c r="X14795" s="99"/>
      <c r="Y14795" s="127"/>
    </row>
    <row r="14796" spans="3:25" ht="19" hidden="1">
      <c r="C14796" s="933"/>
      <c r="D14796" s="933"/>
      <c r="E14796" s="19"/>
      <c r="I14796" s="100"/>
      <c r="M14796" s="100"/>
      <c r="Q14796" s="99"/>
      <c r="R14796" s="340"/>
      <c r="S14796" s="119"/>
      <c r="T14796" s="123"/>
      <c r="U14796" s="119"/>
      <c r="V14796" s="99"/>
      <c r="W14796" s="127"/>
      <c r="X14796" s="99"/>
      <c r="Y14796" s="127"/>
    </row>
    <row r="14797" spans="3:25" ht="19" hidden="1">
      <c r="C14797" s="933"/>
      <c r="D14797" s="933"/>
      <c r="E14797" s="19"/>
      <c r="I14797" s="100"/>
      <c r="M14797" s="100"/>
      <c r="Q14797" s="99"/>
      <c r="R14797" s="340"/>
      <c r="S14797" s="119"/>
      <c r="T14797" s="123"/>
      <c r="U14797" s="119"/>
      <c r="V14797" s="99"/>
      <c r="W14797" s="127"/>
      <c r="X14797" s="99"/>
      <c r="Y14797" s="127"/>
    </row>
    <row r="14798" spans="3:25" ht="19" hidden="1">
      <c r="C14798" s="933"/>
      <c r="D14798" s="933"/>
      <c r="E14798" s="19"/>
      <c r="I14798" s="100"/>
      <c r="M14798" s="100"/>
      <c r="Q14798" s="99"/>
      <c r="R14798" s="340"/>
      <c r="S14798" s="119"/>
      <c r="T14798" s="123"/>
      <c r="U14798" s="119"/>
      <c r="V14798" s="99"/>
      <c r="W14798" s="127"/>
      <c r="X14798" s="99"/>
      <c r="Y14798" s="127"/>
    </row>
    <row r="14799" spans="3:25" ht="19" hidden="1">
      <c r="C14799" s="933"/>
      <c r="D14799" s="933"/>
      <c r="E14799" s="19"/>
      <c r="I14799" s="100"/>
      <c r="M14799" s="100"/>
      <c r="Q14799" s="99"/>
      <c r="R14799" s="340"/>
      <c r="S14799" s="119"/>
      <c r="T14799" s="123"/>
      <c r="U14799" s="119"/>
      <c r="V14799" s="99"/>
      <c r="W14799" s="127"/>
      <c r="X14799" s="99"/>
      <c r="Y14799" s="127"/>
    </row>
    <row r="14800" spans="3:25" ht="19" hidden="1">
      <c r="C14800" s="933"/>
      <c r="D14800" s="933"/>
      <c r="E14800" s="19"/>
      <c r="I14800" s="100"/>
      <c r="M14800" s="100"/>
      <c r="Q14800" s="99"/>
      <c r="R14800" s="340"/>
      <c r="S14800" s="119"/>
      <c r="T14800" s="123"/>
      <c r="U14800" s="119"/>
      <c r="V14800" s="99"/>
      <c r="W14800" s="127"/>
      <c r="X14800" s="99"/>
      <c r="Y14800" s="127"/>
    </row>
    <row r="14801" spans="3:25" ht="19" hidden="1">
      <c r="C14801" s="933"/>
      <c r="D14801" s="933"/>
      <c r="E14801" s="19"/>
      <c r="I14801" s="100"/>
      <c r="M14801" s="100"/>
      <c r="Q14801" s="99"/>
      <c r="R14801" s="340"/>
      <c r="S14801" s="119"/>
      <c r="T14801" s="123"/>
      <c r="U14801" s="119"/>
      <c r="V14801" s="99"/>
      <c r="W14801" s="127"/>
      <c r="X14801" s="99"/>
      <c r="Y14801" s="127"/>
    </row>
    <row r="14802" spans="3:25" ht="19" hidden="1">
      <c r="C14802" s="933"/>
      <c r="D14802" s="933"/>
      <c r="E14802" s="19"/>
      <c r="I14802" s="100"/>
      <c r="M14802" s="100"/>
      <c r="Q14802" s="99"/>
      <c r="R14802" s="340"/>
      <c r="S14802" s="119"/>
      <c r="T14802" s="123"/>
      <c r="U14802" s="119"/>
      <c r="V14802" s="99"/>
      <c r="W14802" s="127"/>
      <c r="X14802" s="99"/>
      <c r="Y14802" s="127"/>
    </row>
    <row r="14803" spans="3:25" ht="19" hidden="1">
      <c r="C14803" s="933"/>
      <c r="D14803" s="933"/>
      <c r="E14803" s="19"/>
      <c r="I14803" s="100"/>
      <c r="M14803" s="100"/>
      <c r="Q14803" s="99"/>
      <c r="R14803" s="340"/>
      <c r="S14803" s="119"/>
      <c r="T14803" s="123"/>
      <c r="U14803" s="119"/>
      <c r="V14803" s="99"/>
      <c r="W14803" s="127"/>
      <c r="X14803" s="99"/>
      <c r="Y14803" s="127"/>
    </row>
    <row r="14804" spans="3:25" ht="19" hidden="1">
      <c r="C14804" s="933"/>
      <c r="D14804" s="933"/>
      <c r="E14804" s="19"/>
      <c r="I14804" s="100"/>
      <c r="M14804" s="100"/>
      <c r="Q14804" s="99"/>
      <c r="R14804" s="340"/>
      <c r="S14804" s="119"/>
      <c r="T14804" s="123"/>
      <c r="U14804" s="119"/>
      <c r="V14804" s="99"/>
      <c r="W14804" s="127"/>
      <c r="X14804" s="99"/>
      <c r="Y14804" s="127"/>
    </row>
    <row r="14805" spans="3:25" ht="19" hidden="1">
      <c r="C14805" s="933"/>
      <c r="D14805" s="933"/>
      <c r="E14805" s="19"/>
      <c r="I14805" s="100"/>
      <c r="M14805" s="100"/>
      <c r="Q14805" s="99"/>
      <c r="R14805" s="340"/>
      <c r="S14805" s="119"/>
      <c r="T14805" s="123"/>
      <c r="U14805" s="119"/>
      <c r="V14805" s="99"/>
      <c r="W14805" s="127"/>
      <c r="X14805" s="99"/>
      <c r="Y14805" s="127"/>
    </row>
    <row r="14806" spans="3:25" ht="19" hidden="1">
      <c r="C14806" s="933"/>
      <c r="D14806" s="933"/>
      <c r="E14806" s="19"/>
      <c r="I14806" s="100"/>
      <c r="M14806" s="100"/>
      <c r="Q14806" s="99"/>
      <c r="R14806" s="340"/>
      <c r="S14806" s="119"/>
      <c r="T14806" s="123"/>
      <c r="U14806" s="119"/>
      <c r="V14806" s="99"/>
      <c r="W14806" s="127"/>
      <c r="X14806" s="99"/>
      <c r="Y14806" s="127"/>
    </row>
    <row r="14807" spans="3:25" ht="19" hidden="1">
      <c r="C14807" s="933"/>
      <c r="D14807" s="933"/>
      <c r="E14807" s="19"/>
      <c r="I14807" s="100"/>
      <c r="M14807" s="100"/>
      <c r="Q14807" s="99"/>
      <c r="R14807" s="340"/>
      <c r="S14807" s="119"/>
      <c r="T14807" s="123"/>
      <c r="U14807" s="119"/>
      <c r="V14807" s="99"/>
      <c r="W14807" s="127"/>
      <c r="X14807" s="99"/>
      <c r="Y14807" s="127"/>
    </row>
    <row r="14808" spans="3:25" ht="19" hidden="1">
      <c r="C14808" s="933"/>
      <c r="D14808" s="933"/>
      <c r="E14808" s="19"/>
      <c r="I14808" s="100"/>
      <c r="M14808" s="100"/>
      <c r="Q14808" s="99"/>
      <c r="R14808" s="340"/>
      <c r="S14808" s="119"/>
      <c r="T14808" s="123"/>
      <c r="U14808" s="119"/>
      <c r="V14808" s="99"/>
      <c r="W14808" s="127"/>
      <c r="X14808" s="99"/>
      <c r="Y14808" s="127"/>
    </row>
    <row r="14809" spans="3:25" ht="19" hidden="1">
      <c r="C14809" s="933"/>
      <c r="D14809" s="933"/>
      <c r="E14809" s="19"/>
      <c r="I14809" s="100"/>
      <c r="M14809" s="100"/>
      <c r="Q14809" s="99"/>
      <c r="R14809" s="340"/>
      <c r="S14809" s="119"/>
      <c r="T14809" s="123"/>
      <c r="U14809" s="119"/>
      <c r="V14809" s="99"/>
      <c r="W14809" s="127"/>
      <c r="X14809" s="99"/>
      <c r="Y14809" s="127"/>
    </row>
    <row r="14810" spans="3:25" ht="19" hidden="1">
      <c r="C14810" s="933"/>
      <c r="D14810" s="933"/>
      <c r="E14810" s="19"/>
      <c r="I14810" s="100"/>
      <c r="M14810" s="100"/>
      <c r="Q14810" s="99"/>
      <c r="R14810" s="340"/>
      <c r="S14810" s="119"/>
      <c r="T14810" s="123"/>
      <c r="U14810" s="119"/>
      <c r="V14810" s="99"/>
      <c r="W14810" s="127"/>
      <c r="X14810" s="99"/>
      <c r="Y14810" s="127"/>
    </row>
    <row r="14811" spans="3:25" ht="19" hidden="1">
      <c r="C14811" s="933"/>
      <c r="D14811" s="933"/>
      <c r="E14811" s="19"/>
      <c r="I14811" s="100"/>
      <c r="M14811" s="100"/>
      <c r="Q14811" s="99"/>
      <c r="R14811" s="340"/>
      <c r="S14811" s="119"/>
      <c r="T14811" s="123"/>
      <c r="U14811" s="119"/>
      <c r="V14811" s="99"/>
      <c r="W14811" s="127"/>
      <c r="X14811" s="99"/>
      <c r="Y14811" s="127"/>
    </row>
    <row r="14812" spans="3:25" ht="19" hidden="1">
      <c r="C14812" s="933"/>
      <c r="D14812" s="933"/>
      <c r="E14812" s="19"/>
      <c r="I14812" s="100"/>
      <c r="M14812" s="100"/>
      <c r="Q14812" s="99"/>
      <c r="R14812" s="340"/>
      <c r="S14812" s="119"/>
      <c r="T14812" s="123"/>
      <c r="U14812" s="119"/>
      <c r="V14812" s="99"/>
      <c r="W14812" s="127"/>
      <c r="X14812" s="99"/>
      <c r="Y14812" s="127"/>
    </row>
    <row r="14813" spans="3:25" ht="19" hidden="1">
      <c r="C14813" s="933"/>
      <c r="D14813" s="933"/>
      <c r="E14813" s="19"/>
      <c r="I14813" s="100"/>
      <c r="M14813" s="100"/>
      <c r="Q14813" s="99"/>
      <c r="R14813" s="340"/>
      <c r="S14813" s="119"/>
      <c r="T14813" s="123"/>
      <c r="U14813" s="119"/>
      <c r="V14813" s="99"/>
      <c r="W14813" s="127"/>
      <c r="X14813" s="99"/>
      <c r="Y14813" s="127"/>
    </row>
    <row r="14814" spans="3:25" ht="19" hidden="1">
      <c r="C14814" s="933"/>
      <c r="D14814" s="933"/>
      <c r="E14814" s="19"/>
      <c r="I14814" s="100"/>
      <c r="M14814" s="100"/>
      <c r="Q14814" s="99"/>
      <c r="R14814" s="340"/>
      <c r="S14814" s="119"/>
      <c r="T14814" s="123"/>
      <c r="U14814" s="119"/>
      <c r="V14814" s="99"/>
      <c r="W14814" s="127"/>
      <c r="X14814" s="99"/>
      <c r="Y14814" s="127"/>
    </row>
    <row r="14815" spans="3:25" ht="19" hidden="1">
      <c r="C14815" s="933"/>
      <c r="D14815" s="933"/>
      <c r="E14815" s="19"/>
      <c r="I14815" s="100"/>
      <c r="M14815" s="100"/>
      <c r="Q14815" s="99"/>
      <c r="R14815" s="340"/>
      <c r="S14815" s="119"/>
      <c r="T14815" s="123"/>
      <c r="U14815" s="119"/>
      <c r="V14815" s="99"/>
      <c r="W14815" s="127"/>
      <c r="X14815" s="99"/>
      <c r="Y14815" s="127"/>
    </row>
    <row r="14816" spans="3:25" ht="19" hidden="1">
      <c r="C14816" s="933"/>
      <c r="D14816" s="933"/>
      <c r="E14816" s="19"/>
      <c r="I14816" s="100"/>
      <c r="M14816" s="100"/>
      <c r="Q14816" s="99"/>
      <c r="R14816" s="340"/>
      <c r="S14816" s="119"/>
      <c r="T14816" s="123"/>
      <c r="U14816" s="119"/>
      <c r="V14816" s="99"/>
      <c r="W14816" s="127"/>
      <c r="X14816" s="99"/>
      <c r="Y14816" s="127"/>
    </row>
    <row r="14817" spans="3:25" ht="19" hidden="1">
      <c r="C14817" s="933"/>
      <c r="D14817" s="933"/>
      <c r="E14817" s="19"/>
      <c r="I14817" s="100"/>
      <c r="M14817" s="100"/>
      <c r="Q14817" s="99"/>
      <c r="R14817" s="340"/>
      <c r="S14817" s="119"/>
      <c r="T14817" s="123"/>
      <c r="U14817" s="119"/>
      <c r="V14817" s="99"/>
      <c r="W14817" s="127"/>
      <c r="X14817" s="99"/>
      <c r="Y14817" s="127"/>
    </row>
    <row r="14818" spans="3:25" ht="19" hidden="1">
      <c r="C14818" s="933"/>
      <c r="D14818" s="933"/>
      <c r="E14818" s="19"/>
      <c r="I14818" s="100"/>
      <c r="M14818" s="100"/>
      <c r="Q14818" s="99"/>
      <c r="R14818" s="340"/>
      <c r="S14818" s="119"/>
      <c r="T14818" s="123"/>
      <c r="U14818" s="119"/>
      <c r="V14818" s="99"/>
      <c r="W14818" s="127"/>
      <c r="X14818" s="99"/>
      <c r="Y14818" s="127"/>
    </row>
    <row r="14819" spans="3:25" ht="19" hidden="1">
      <c r="C14819" s="933"/>
      <c r="D14819" s="933"/>
      <c r="E14819" s="19"/>
      <c r="I14819" s="100"/>
      <c r="M14819" s="100"/>
      <c r="Q14819" s="99"/>
      <c r="R14819" s="340"/>
      <c r="S14819" s="119"/>
      <c r="T14819" s="123"/>
      <c r="U14819" s="119"/>
      <c r="V14819" s="99"/>
      <c r="W14819" s="127"/>
      <c r="X14819" s="99"/>
      <c r="Y14819" s="127"/>
    </row>
    <row r="14820" spans="3:25" ht="19" hidden="1">
      <c r="C14820" s="933"/>
      <c r="D14820" s="933"/>
      <c r="E14820" s="19"/>
      <c r="I14820" s="100"/>
      <c r="M14820" s="100"/>
      <c r="Q14820" s="99"/>
      <c r="R14820" s="340"/>
      <c r="S14820" s="119"/>
      <c r="T14820" s="123"/>
      <c r="U14820" s="119"/>
      <c r="V14820" s="99"/>
      <c r="W14820" s="127"/>
      <c r="X14820" s="99"/>
      <c r="Y14820" s="127"/>
    </row>
    <row r="14821" spans="3:25" ht="19" hidden="1">
      <c r="C14821" s="933"/>
      <c r="D14821" s="933"/>
      <c r="E14821" s="19"/>
      <c r="I14821" s="100"/>
      <c r="M14821" s="100"/>
      <c r="Q14821" s="99"/>
      <c r="R14821" s="340"/>
      <c r="S14821" s="119"/>
      <c r="T14821" s="123"/>
      <c r="U14821" s="119"/>
      <c r="V14821" s="99"/>
      <c r="W14821" s="127"/>
      <c r="X14821" s="99"/>
      <c r="Y14821" s="127"/>
    </row>
    <row r="14822" spans="3:25" ht="19" hidden="1">
      <c r="C14822" s="933"/>
      <c r="D14822" s="933"/>
      <c r="E14822" s="19"/>
      <c r="I14822" s="100"/>
      <c r="M14822" s="100"/>
      <c r="Q14822" s="99"/>
      <c r="R14822" s="340"/>
      <c r="S14822" s="119"/>
      <c r="T14822" s="123"/>
      <c r="U14822" s="119"/>
      <c r="V14822" s="99"/>
      <c r="W14822" s="127"/>
      <c r="X14822" s="99"/>
      <c r="Y14822" s="127"/>
    </row>
    <row r="14823" spans="3:25" ht="19" hidden="1">
      <c r="C14823" s="933"/>
      <c r="D14823" s="933"/>
      <c r="E14823" s="19"/>
      <c r="I14823" s="100"/>
      <c r="M14823" s="100"/>
      <c r="Q14823" s="99"/>
      <c r="R14823" s="340"/>
      <c r="S14823" s="119"/>
      <c r="T14823" s="123"/>
      <c r="U14823" s="119"/>
      <c r="V14823" s="99"/>
      <c r="W14823" s="127"/>
      <c r="X14823" s="99"/>
      <c r="Y14823" s="127"/>
    </row>
    <row r="14824" spans="3:25" ht="19" hidden="1">
      <c r="C14824" s="933"/>
      <c r="D14824" s="933"/>
      <c r="E14824" s="19"/>
      <c r="I14824" s="100"/>
      <c r="M14824" s="100"/>
      <c r="Q14824" s="99"/>
      <c r="R14824" s="340"/>
      <c r="S14824" s="119"/>
      <c r="T14824" s="123"/>
      <c r="U14824" s="119"/>
      <c r="V14824" s="99"/>
      <c r="W14824" s="127"/>
      <c r="X14824" s="99"/>
      <c r="Y14824" s="127"/>
    </row>
    <row r="14825" spans="3:25" ht="19" hidden="1">
      <c r="C14825" s="933"/>
      <c r="D14825" s="933"/>
      <c r="E14825" s="19"/>
      <c r="I14825" s="100"/>
      <c r="M14825" s="100"/>
      <c r="Q14825" s="99"/>
      <c r="R14825" s="340"/>
      <c r="S14825" s="119"/>
      <c r="T14825" s="123"/>
      <c r="U14825" s="119"/>
      <c r="V14825" s="99"/>
      <c r="W14825" s="127"/>
      <c r="X14825" s="99"/>
      <c r="Y14825" s="127"/>
    </row>
    <row r="14826" spans="3:25" ht="19" hidden="1">
      <c r="C14826" s="933"/>
      <c r="D14826" s="933"/>
      <c r="E14826" s="19"/>
      <c r="I14826" s="100"/>
      <c r="M14826" s="100"/>
      <c r="Q14826" s="99"/>
      <c r="R14826" s="340"/>
      <c r="S14826" s="119"/>
      <c r="T14826" s="123"/>
      <c r="U14826" s="119"/>
      <c r="V14826" s="99"/>
      <c r="W14826" s="127"/>
      <c r="X14826" s="99"/>
      <c r="Y14826" s="127"/>
    </row>
    <row r="14827" spans="3:25" ht="19" hidden="1">
      <c r="C14827" s="933"/>
      <c r="D14827" s="933"/>
      <c r="E14827" s="19"/>
      <c r="I14827" s="100"/>
      <c r="M14827" s="100"/>
      <c r="Q14827" s="99"/>
      <c r="R14827" s="340"/>
      <c r="S14827" s="119"/>
      <c r="T14827" s="123"/>
      <c r="U14827" s="119"/>
      <c r="V14827" s="99"/>
      <c r="W14827" s="127"/>
      <c r="X14827" s="99"/>
      <c r="Y14827" s="127"/>
    </row>
    <row r="14828" spans="3:25" ht="19" hidden="1">
      <c r="C14828" s="933"/>
      <c r="D14828" s="933"/>
      <c r="E14828" s="19"/>
      <c r="I14828" s="100"/>
      <c r="M14828" s="100"/>
      <c r="Q14828" s="99"/>
      <c r="R14828" s="340"/>
      <c r="S14828" s="119"/>
      <c r="T14828" s="123"/>
      <c r="U14828" s="119"/>
      <c r="V14828" s="99"/>
      <c r="W14828" s="127"/>
      <c r="X14828" s="99"/>
      <c r="Y14828" s="127"/>
    </row>
    <row r="14829" spans="3:25" ht="19" hidden="1">
      <c r="C14829" s="933"/>
      <c r="D14829" s="933"/>
      <c r="E14829" s="19"/>
      <c r="I14829" s="100"/>
      <c r="M14829" s="100"/>
      <c r="Q14829" s="99"/>
      <c r="R14829" s="340"/>
      <c r="S14829" s="119"/>
      <c r="T14829" s="123"/>
      <c r="U14829" s="119"/>
      <c r="V14829" s="99"/>
      <c r="W14829" s="127"/>
      <c r="X14829" s="99"/>
      <c r="Y14829" s="127"/>
    </row>
    <row r="14830" spans="3:25" ht="19" hidden="1">
      <c r="C14830" s="933"/>
      <c r="D14830" s="933"/>
      <c r="E14830" s="19"/>
      <c r="I14830" s="100"/>
      <c r="M14830" s="100"/>
      <c r="Q14830" s="99"/>
      <c r="R14830" s="340"/>
      <c r="S14830" s="119"/>
      <c r="T14830" s="123"/>
      <c r="U14830" s="119"/>
      <c r="V14830" s="99"/>
      <c r="W14830" s="127"/>
      <c r="X14830" s="99"/>
      <c r="Y14830" s="127"/>
    </row>
    <row r="14831" spans="3:25" ht="19" hidden="1">
      <c r="C14831" s="933"/>
      <c r="D14831" s="933"/>
      <c r="E14831" s="19"/>
      <c r="I14831" s="100"/>
      <c r="M14831" s="100"/>
      <c r="Q14831" s="99"/>
      <c r="R14831" s="340"/>
      <c r="S14831" s="119"/>
      <c r="T14831" s="123"/>
      <c r="U14831" s="119"/>
      <c r="V14831" s="99"/>
      <c r="W14831" s="127"/>
      <c r="X14831" s="99"/>
      <c r="Y14831" s="127"/>
    </row>
    <row r="14832" spans="3:25" ht="19" hidden="1">
      <c r="C14832" s="933"/>
      <c r="D14832" s="933"/>
      <c r="E14832" s="19"/>
      <c r="I14832" s="100"/>
      <c r="M14832" s="100"/>
      <c r="Q14832" s="99"/>
      <c r="R14832" s="340"/>
      <c r="S14832" s="119"/>
      <c r="T14832" s="123"/>
      <c r="U14832" s="119"/>
      <c r="V14832" s="99"/>
      <c r="W14832" s="127"/>
      <c r="X14832" s="99"/>
      <c r="Y14832" s="127"/>
    </row>
    <row r="14833" spans="3:25" ht="19" hidden="1">
      <c r="C14833" s="933"/>
      <c r="D14833" s="933"/>
      <c r="E14833" s="19"/>
      <c r="I14833" s="100"/>
      <c r="M14833" s="100"/>
      <c r="Q14833" s="99"/>
      <c r="R14833" s="340"/>
      <c r="S14833" s="119"/>
      <c r="T14833" s="123"/>
      <c r="U14833" s="119"/>
      <c r="V14833" s="99"/>
      <c r="W14833" s="127"/>
      <c r="X14833" s="99"/>
      <c r="Y14833" s="127"/>
    </row>
    <row r="14834" spans="3:25" ht="19" hidden="1">
      <c r="C14834" s="933"/>
      <c r="D14834" s="933"/>
      <c r="E14834" s="19"/>
      <c r="I14834" s="100"/>
      <c r="M14834" s="100"/>
      <c r="Q14834" s="99"/>
      <c r="R14834" s="340"/>
      <c r="S14834" s="119"/>
      <c r="T14834" s="123"/>
      <c r="U14834" s="119"/>
      <c r="V14834" s="99"/>
      <c r="W14834" s="127"/>
      <c r="X14834" s="99"/>
      <c r="Y14834" s="127"/>
    </row>
    <row r="14835" spans="3:25" ht="19" hidden="1">
      <c r="C14835" s="933"/>
      <c r="D14835" s="933"/>
      <c r="E14835" s="19"/>
      <c r="I14835" s="100"/>
      <c r="M14835" s="100"/>
      <c r="Q14835" s="99"/>
      <c r="R14835" s="340"/>
      <c r="S14835" s="119"/>
      <c r="T14835" s="123"/>
      <c r="U14835" s="119"/>
      <c r="V14835" s="99"/>
      <c r="W14835" s="127"/>
      <c r="X14835" s="99"/>
      <c r="Y14835" s="127"/>
    </row>
    <row r="14836" spans="3:25" ht="19" hidden="1">
      <c r="C14836" s="933"/>
      <c r="D14836" s="933"/>
      <c r="E14836" s="19"/>
      <c r="I14836" s="100"/>
      <c r="M14836" s="100"/>
      <c r="Q14836" s="99"/>
      <c r="R14836" s="340"/>
      <c r="S14836" s="119"/>
      <c r="T14836" s="123"/>
      <c r="U14836" s="119"/>
      <c r="V14836" s="99"/>
      <c r="W14836" s="127"/>
      <c r="X14836" s="99"/>
      <c r="Y14836" s="127"/>
    </row>
    <row r="14837" spans="3:25" ht="19" hidden="1">
      <c r="C14837" s="933"/>
      <c r="D14837" s="933"/>
      <c r="E14837" s="19"/>
      <c r="I14837" s="100"/>
      <c r="M14837" s="100"/>
      <c r="Q14837" s="99"/>
      <c r="R14837" s="340"/>
      <c r="S14837" s="119"/>
      <c r="T14837" s="123"/>
      <c r="U14837" s="119"/>
      <c r="V14837" s="99"/>
      <c r="W14837" s="127"/>
      <c r="X14837" s="99"/>
      <c r="Y14837" s="127"/>
    </row>
    <row r="14838" spans="3:25" ht="19" hidden="1">
      <c r="C14838" s="933"/>
      <c r="D14838" s="933"/>
      <c r="E14838" s="19"/>
      <c r="I14838" s="100"/>
      <c r="M14838" s="100"/>
      <c r="Q14838" s="99"/>
      <c r="R14838" s="340"/>
      <c r="S14838" s="119"/>
      <c r="T14838" s="123"/>
      <c r="U14838" s="119"/>
      <c r="V14838" s="99"/>
      <c r="W14838" s="127"/>
      <c r="X14838" s="99"/>
      <c r="Y14838" s="127"/>
    </row>
    <row r="14839" spans="3:25" ht="19" hidden="1">
      <c r="C14839" s="933"/>
      <c r="D14839" s="933"/>
      <c r="E14839" s="19"/>
      <c r="I14839" s="100"/>
      <c r="M14839" s="100"/>
      <c r="Q14839" s="99"/>
      <c r="R14839" s="340"/>
      <c r="S14839" s="119"/>
      <c r="T14839" s="123"/>
      <c r="U14839" s="119"/>
      <c r="V14839" s="99"/>
      <c r="W14839" s="127"/>
      <c r="X14839" s="99"/>
      <c r="Y14839" s="127"/>
    </row>
    <row r="14840" spans="3:25" ht="19" hidden="1">
      <c r="C14840" s="933"/>
      <c r="D14840" s="933"/>
      <c r="E14840" s="19"/>
      <c r="I14840" s="100"/>
      <c r="M14840" s="100"/>
      <c r="Q14840" s="99"/>
      <c r="R14840" s="340"/>
      <c r="S14840" s="119"/>
      <c r="T14840" s="123"/>
      <c r="U14840" s="119"/>
      <c r="V14840" s="99"/>
      <c r="W14840" s="127"/>
      <c r="X14840" s="99"/>
      <c r="Y14840" s="127"/>
    </row>
    <row r="14841" spans="3:25" ht="19" hidden="1">
      <c r="C14841" s="933"/>
      <c r="D14841" s="933"/>
      <c r="E14841" s="19"/>
      <c r="I14841" s="100"/>
      <c r="M14841" s="100"/>
      <c r="Q14841" s="99"/>
      <c r="R14841" s="340"/>
      <c r="S14841" s="119"/>
      <c r="T14841" s="123"/>
      <c r="U14841" s="119"/>
      <c r="V14841" s="99"/>
      <c r="W14841" s="127"/>
      <c r="X14841" s="99"/>
      <c r="Y14841" s="127"/>
    </row>
    <row r="14842" spans="3:25" ht="19" hidden="1">
      <c r="C14842" s="933"/>
      <c r="D14842" s="933"/>
      <c r="E14842" s="19"/>
      <c r="I14842" s="100"/>
      <c r="M14842" s="100"/>
      <c r="Q14842" s="99"/>
      <c r="R14842" s="340"/>
      <c r="S14842" s="119"/>
      <c r="T14842" s="123"/>
      <c r="U14842" s="119"/>
      <c r="V14842" s="99"/>
      <c r="W14842" s="127"/>
      <c r="X14842" s="99"/>
      <c r="Y14842" s="127"/>
    </row>
    <row r="14843" spans="3:25" ht="19" hidden="1">
      <c r="C14843" s="933"/>
      <c r="D14843" s="933"/>
      <c r="E14843" s="19"/>
      <c r="I14843" s="100"/>
      <c r="M14843" s="100"/>
      <c r="Q14843" s="99"/>
      <c r="R14843" s="340"/>
      <c r="S14843" s="119"/>
      <c r="T14843" s="123"/>
      <c r="U14843" s="119"/>
      <c r="V14843" s="99"/>
      <c r="W14843" s="127"/>
      <c r="X14843" s="99"/>
      <c r="Y14843" s="127"/>
    </row>
    <row r="14844" spans="3:25" ht="19" hidden="1">
      <c r="C14844" s="933"/>
      <c r="D14844" s="933"/>
      <c r="E14844" s="19"/>
      <c r="I14844" s="100"/>
      <c r="M14844" s="100"/>
      <c r="Q14844" s="99"/>
      <c r="R14844" s="340"/>
      <c r="S14844" s="119"/>
      <c r="T14844" s="123"/>
      <c r="U14844" s="119"/>
      <c r="V14844" s="99"/>
      <c r="W14844" s="127"/>
      <c r="X14844" s="99"/>
      <c r="Y14844" s="127"/>
    </row>
    <row r="14845" spans="3:25" ht="19" hidden="1">
      <c r="C14845" s="933"/>
      <c r="D14845" s="933"/>
      <c r="E14845" s="19"/>
      <c r="I14845" s="100"/>
      <c r="M14845" s="100"/>
      <c r="Q14845" s="99"/>
      <c r="R14845" s="340"/>
      <c r="S14845" s="119"/>
      <c r="T14845" s="123"/>
      <c r="U14845" s="119"/>
      <c r="V14845" s="99"/>
      <c r="W14845" s="127"/>
      <c r="X14845" s="99"/>
      <c r="Y14845" s="127"/>
    </row>
    <row r="14846" spans="3:25" ht="19" hidden="1">
      <c r="C14846" s="933"/>
      <c r="D14846" s="933"/>
      <c r="E14846" s="19"/>
      <c r="I14846" s="100"/>
      <c r="M14846" s="100"/>
      <c r="Q14846" s="99"/>
      <c r="R14846" s="340"/>
      <c r="S14846" s="119"/>
      <c r="T14846" s="123"/>
      <c r="U14846" s="119"/>
      <c r="V14846" s="99"/>
      <c r="W14846" s="127"/>
      <c r="X14846" s="99"/>
      <c r="Y14846" s="127"/>
    </row>
    <row r="14847" spans="3:25" ht="19" hidden="1">
      <c r="C14847" s="933"/>
      <c r="D14847" s="933"/>
      <c r="E14847" s="19"/>
      <c r="I14847" s="100"/>
      <c r="M14847" s="100"/>
      <c r="Q14847" s="99"/>
      <c r="R14847" s="340"/>
      <c r="S14847" s="119"/>
      <c r="T14847" s="123"/>
      <c r="U14847" s="119"/>
      <c r="V14847" s="99"/>
      <c r="W14847" s="127"/>
      <c r="X14847" s="99"/>
      <c r="Y14847" s="127"/>
    </row>
    <row r="14848" spans="3:25" ht="19" hidden="1">
      <c r="C14848" s="933"/>
      <c r="D14848" s="933"/>
      <c r="E14848" s="19"/>
      <c r="I14848" s="100"/>
      <c r="M14848" s="100"/>
      <c r="Q14848" s="99"/>
      <c r="R14848" s="340"/>
      <c r="S14848" s="119"/>
      <c r="T14848" s="123"/>
      <c r="U14848" s="119"/>
      <c r="V14848" s="99"/>
      <c r="W14848" s="127"/>
      <c r="X14848" s="99"/>
      <c r="Y14848" s="127"/>
    </row>
    <row r="14849" spans="3:25" ht="19" hidden="1">
      <c r="C14849" s="933"/>
      <c r="D14849" s="933"/>
      <c r="E14849" s="19"/>
      <c r="I14849" s="100"/>
      <c r="M14849" s="100"/>
      <c r="Q14849" s="99"/>
      <c r="R14849" s="340"/>
      <c r="S14849" s="119"/>
      <c r="T14849" s="123"/>
      <c r="U14849" s="119"/>
      <c r="V14849" s="99"/>
      <c r="W14849" s="127"/>
      <c r="X14849" s="99"/>
      <c r="Y14849" s="127"/>
    </row>
    <row r="14850" spans="3:25" ht="19" hidden="1">
      <c r="C14850" s="933"/>
      <c r="D14850" s="933"/>
      <c r="E14850" s="19"/>
      <c r="I14850" s="100"/>
      <c r="M14850" s="100"/>
      <c r="Q14850" s="99"/>
      <c r="R14850" s="340"/>
      <c r="S14850" s="119"/>
      <c r="T14850" s="123"/>
      <c r="U14850" s="119"/>
      <c r="V14850" s="99"/>
      <c r="W14850" s="127"/>
      <c r="X14850" s="99"/>
      <c r="Y14850" s="127"/>
    </row>
    <row r="14851" spans="3:25" ht="19" hidden="1">
      <c r="C14851" s="933"/>
      <c r="D14851" s="933"/>
      <c r="E14851" s="19"/>
      <c r="I14851" s="100"/>
      <c r="M14851" s="100"/>
      <c r="Q14851" s="99"/>
      <c r="R14851" s="340"/>
      <c r="S14851" s="119"/>
      <c r="T14851" s="123"/>
      <c r="U14851" s="119"/>
      <c r="V14851" s="99"/>
      <c r="W14851" s="127"/>
      <c r="X14851" s="99"/>
      <c r="Y14851" s="127"/>
    </row>
    <row r="14852" spans="3:25" ht="19" hidden="1">
      <c r="C14852" s="933"/>
      <c r="D14852" s="933"/>
      <c r="E14852" s="19"/>
      <c r="I14852" s="100"/>
      <c r="M14852" s="100"/>
      <c r="Q14852" s="99"/>
      <c r="R14852" s="340"/>
      <c r="S14852" s="119"/>
      <c r="T14852" s="123"/>
      <c r="U14852" s="119"/>
      <c r="V14852" s="99"/>
      <c r="W14852" s="127"/>
      <c r="X14852" s="99"/>
      <c r="Y14852" s="127"/>
    </row>
    <row r="14853" spans="3:25" ht="19" hidden="1">
      <c r="C14853" s="933"/>
      <c r="D14853" s="933"/>
      <c r="E14853" s="19"/>
      <c r="I14853" s="100"/>
      <c r="M14853" s="100"/>
      <c r="Q14853" s="99"/>
      <c r="R14853" s="340"/>
      <c r="S14853" s="119"/>
      <c r="T14853" s="123"/>
      <c r="U14853" s="119"/>
      <c r="V14853" s="99"/>
      <c r="W14853" s="127"/>
      <c r="X14853" s="99"/>
      <c r="Y14853" s="127"/>
    </row>
    <row r="14854" spans="3:25" ht="19" hidden="1">
      <c r="C14854" s="933"/>
      <c r="D14854" s="933"/>
      <c r="E14854" s="19"/>
      <c r="I14854" s="100"/>
      <c r="M14854" s="100"/>
      <c r="Q14854" s="99"/>
      <c r="R14854" s="340"/>
      <c r="S14854" s="119"/>
      <c r="T14854" s="123"/>
      <c r="U14854" s="119"/>
      <c r="V14854" s="99"/>
      <c r="W14854" s="127"/>
      <c r="X14854" s="99"/>
      <c r="Y14854" s="127"/>
    </row>
    <row r="14855" spans="3:25" ht="19" hidden="1">
      <c r="C14855" s="933"/>
      <c r="D14855" s="933"/>
      <c r="E14855" s="19"/>
      <c r="I14855" s="100"/>
      <c r="M14855" s="100"/>
      <c r="Q14855" s="99"/>
      <c r="R14855" s="340"/>
      <c r="S14855" s="119"/>
      <c r="T14855" s="123"/>
      <c r="U14855" s="119"/>
      <c r="V14855" s="99"/>
      <c r="W14855" s="127"/>
      <c r="X14855" s="99"/>
      <c r="Y14855" s="127"/>
    </row>
    <row r="14856" spans="3:25" ht="19" hidden="1">
      <c r="C14856" s="933"/>
      <c r="D14856" s="933"/>
      <c r="E14856" s="19"/>
      <c r="I14856" s="100"/>
      <c r="M14856" s="100"/>
      <c r="Q14856" s="99"/>
      <c r="R14856" s="340"/>
      <c r="S14856" s="119"/>
      <c r="T14856" s="123"/>
      <c r="U14856" s="119"/>
      <c r="V14856" s="99"/>
      <c r="W14856" s="127"/>
      <c r="X14856" s="99"/>
      <c r="Y14856" s="127"/>
    </row>
    <row r="14857" spans="3:25" ht="19" hidden="1">
      <c r="C14857" s="933"/>
      <c r="D14857" s="933"/>
      <c r="E14857" s="19"/>
      <c r="I14857" s="100"/>
      <c r="M14857" s="100"/>
      <c r="Q14857" s="99"/>
      <c r="R14857" s="340"/>
      <c r="S14857" s="119"/>
      <c r="T14857" s="123"/>
      <c r="U14857" s="119"/>
      <c r="V14857" s="99"/>
      <c r="W14857" s="127"/>
      <c r="X14857" s="99"/>
      <c r="Y14857" s="127"/>
    </row>
    <row r="14858" spans="3:25" ht="19" hidden="1">
      <c r="C14858" s="933"/>
      <c r="D14858" s="933"/>
      <c r="E14858" s="19"/>
      <c r="I14858" s="100"/>
      <c r="M14858" s="100"/>
      <c r="Q14858" s="99"/>
      <c r="R14858" s="340"/>
      <c r="S14858" s="119"/>
      <c r="T14858" s="123"/>
      <c r="U14858" s="119"/>
      <c r="V14858" s="99"/>
      <c r="W14858" s="127"/>
      <c r="X14858" s="99"/>
      <c r="Y14858" s="127"/>
    </row>
    <row r="14859" spans="3:25" ht="19" hidden="1">
      <c r="C14859" s="933"/>
      <c r="D14859" s="933"/>
      <c r="E14859" s="19"/>
      <c r="I14859" s="100"/>
      <c r="M14859" s="100"/>
      <c r="Q14859" s="99"/>
      <c r="R14859" s="340"/>
      <c r="S14859" s="119"/>
      <c r="T14859" s="123"/>
      <c r="U14859" s="119"/>
      <c r="V14859" s="99"/>
      <c r="W14859" s="127"/>
      <c r="X14859" s="99"/>
      <c r="Y14859" s="127"/>
    </row>
    <row r="14860" spans="3:25" ht="19" hidden="1">
      <c r="C14860" s="933"/>
      <c r="D14860" s="933"/>
      <c r="E14860" s="19"/>
      <c r="I14860" s="100"/>
      <c r="M14860" s="100"/>
      <c r="Q14860" s="99"/>
      <c r="R14860" s="340"/>
      <c r="S14860" s="119"/>
      <c r="T14860" s="123"/>
      <c r="U14860" s="119"/>
      <c r="V14860" s="99"/>
      <c r="W14860" s="127"/>
      <c r="X14860" s="99"/>
      <c r="Y14860" s="127"/>
    </row>
    <row r="14861" spans="3:25" ht="19" hidden="1">
      <c r="C14861" s="933"/>
      <c r="D14861" s="933"/>
      <c r="E14861" s="19"/>
      <c r="I14861" s="100"/>
      <c r="M14861" s="100"/>
      <c r="Q14861" s="99"/>
      <c r="R14861" s="340"/>
      <c r="S14861" s="119"/>
      <c r="T14861" s="123"/>
      <c r="U14861" s="119"/>
      <c r="V14861" s="99"/>
      <c r="W14861" s="127"/>
      <c r="X14861" s="99"/>
      <c r="Y14861" s="127"/>
    </row>
    <row r="14862" spans="3:25" ht="19" hidden="1">
      <c r="C14862" s="933"/>
      <c r="D14862" s="933"/>
      <c r="E14862" s="19"/>
      <c r="I14862" s="100"/>
      <c r="M14862" s="100"/>
      <c r="Q14862" s="99"/>
      <c r="R14862" s="340"/>
      <c r="S14862" s="119"/>
      <c r="T14862" s="123"/>
      <c r="U14862" s="119"/>
      <c r="V14862" s="99"/>
      <c r="W14862" s="127"/>
      <c r="X14862" s="99"/>
      <c r="Y14862" s="127"/>
    </row>
    <row r="14863" spans="3:25" ht="19" hidden="1">
      <c r="C14863" s="933"/>
      <c r="D14863" s="933"/>
      <c r="E14863" s="19"/>
      <c r="I14863" s="100"/>
      <c r="M14863" s="100"/>
      <c r="Q14863" s="99"/>
      <c r="R14863" s="340"/>
      <c r="S14863" s="119"/>
      <c r="T14863" s="123"/>
      <c r="U14863" s="119"/>
      <c r="V14863" s="99"/>
      <c r="W14863" s="127"/>
      <c r="X14863" s="99"/>
      <c r="Y14863" s="127"/>
    </row>
    <row r="14864" spans="3:25" ht="19" hidden="1">
      <c r="C14864" s="933"/>
      <c r="D14864" s="933"/>
      <c r="E14864" s="19"/>
      <c r="I14864" s="100"/>
      <c r="M14864" s="100"/>
      <c r="Q14864" s="99"/>
      <c r="R14864" s="340"/>
      <c r="S14864" s="119"/>
      <c r="T14864" s="123"/>
      <c r="U14864" s="119"/>
      <c r="V14864" s="99"/>
      <c r="W14864" s="127"/>
      <c r="X14864" s="99"/>
      <c r="Y14864" s="127"/>
    </row>
    <row r="14865" spans="3:25" ht="19" hidden="1">
      <c r="C14865" s="933"/>
      <c r="D14865" s="933"/>
      <c r="E14865" s="19"/>
      <c r="I14865" s="100"/>
      <c r="M14865" s="100"/>
      <c r="Q14865" s="99"/>
      <c r="R14865" s="340"/>
      <c r="S14865" s="119"/>
      <c r="T14865" s="123"/>
      <c r="U14865" s="119"/>
      <c r="V14865" s="99"/>
      <c r="W14865" s="127"/>
      <c r="X14865" s="99"/>
      <c r="Y14865" s="127"/>
    </row>
    <row r="14866" spans="3:25" ht="19" hidden="1">
      <c r="C14866" s="933"/>
      <c r="D14866" s="933"/>
      <c r="E14866" s="19"/>
      <c r="I14866" s="100"/>
      <c r="M14866" s="100"/>
      <c r="Q14866" s="99"/>
      <c r="R14866" s="340"/>
      <c r="S14866" s="119"/>
      <c r="T14866" s="123"/>
      <c r="U14866" s="119"/>
      <c r="V14866" s="99"/>
      <c r="W14866" s="127"/>
      <c r="X14866" s="99"/>
      <c r="Y14866" s="127"/>
    </row>
    <row r="14867" spans="3:25" ht="19" hidden="1">
      <c r="C14867" s="933"/>
      <c r="D14867" s="933"/>
      <c r="E14867" s="19"/>
      <c r="I14867" s="100"/>
      <c r="M14867" s="100"/>
      <c r="Q14867" s="99"/>
      <c r="R14867" s="340"/>
      <c r="S14867" s="119"/>
      <c r="T14867" s="123"/>
      <c r="U14867" s="119"/>
      <c r="V14867" s="99"/>
      <c r="W14867" s="127"/>
      <c r="X14867" s="99"/>
      <c r="Y14867" s="127"/>
    </row>
    <row r="14868" spans="3:25" ht="19" hidden="1">
      <c r="C14868" s="933"/>
      <c r="D14868" s="933"/>
      <c r="E14868" s="19"/>
      <c r="I14868" s="100"/>
      <c r="M14868" s="100"/>
      <c r="Q14868" s="99"/>
      <c r="R14868" s="340"/>
      <c r="S14868" s="119"/>
      <c r="T14868" s="123"/>
      <c r="U14868" s="119"/>
      <c r="V14868" s="99"/>
      <c r="W14868" s="127"/>
      <c r="X14868" s="99"/>
      <c r="Y14868" s="127"/>
    </row>
    <row r="14869" spans="3:25" ht="19" hidden="1">
      <c r="C14869" s="933"/>
      <c r="D14869" s="933"/>
      <c r="E14869" s="19"/>
      <c r="I14869" s="100"/>
      <c r="M14869" s="100"/>
      <c r="Q14869" s="99"/>
      <c r="R14869" s="340"/>
      <c r="S14869" s="119"/>
      <c r="T14869" s="123"/>
      <c r="U14869" s="119"/>
      <c r="V14869" s="99"/>
      <c r="W14869" s="127"/>
      <c r="X14869" s="99"/>
      <c r="Y14869" s="127"/>
    </row>
    <row r="14870" spans="3:25" ht="19" hidden="1">
      <c r="C14870" s="933"/>
      <c r="D14870" s="933"/>
      <c r="E14870" s="19"/>
      <c r="I14870" s="100"/>
      <c r="M14870" s="100"/>
      <c r="Q14870" s="99"/>
      <c r="R14870" s="340"/>
      <c r="S14870" s="119"/>
      <c r="T14870" s="123"/>
      <c r="U14870" s="119"/>
      <c r="V14870" s="99"/>
      <c r="W14870" s="127"/>
      <c r="X14870" s="99"/>
      <c r="Y14870" s="127"/>
    </row>
    <row r="14871" spans="3:25" ht="19" hidden="1">
      <c r="C14871" s="933"/>
      <c r="D14871" s="933"/>
      <c r="E14871" s="19"/>
      <c r="I14871" s="100"/>
      <c r="M14871" s="100"/>
      <c r="Q14871" s="99"/>
      <c r="R14871" s="340"/>
      <c r="S14871" s="119"/>
      <c r="T14871" s="123"/>
      <c r="U14871" s="119"/>
      <c r="V14871" s="99"/>
      <c r="W14871" s="127"/>
      <c r="X14871" s="99"/>
      <c r="Y14871" s="127"/>
    </row>
    <row r="14872" spans="3:25" ht="19" hidden="1">
      <c r="C14872" s="933"/>
      <c r="D14872" s="933"/>
      <c r="E14872" s="19"/>
      <c r="I14872" s="100"/>
      <c r="M14872" s="100"/>
      <c r="Q14872" s="99"/>
      <c r="R14872" s="340"/>
      <c r="S14872" s="119"/>
      <c r="T14872" s="123"/>
      <c r="U14872" s="119"/>
      <c r="V14872" s="99"/>
      <c r="W14872" s="127"/>
      <c r="X14872" s="99"/>
      <c r="Y14872" s="127"/>
    </row>
    <row r="14873" spans="3:25" ht="19" hidden="1">
      <c r="C14873" s="933"/>
      <c r="D14873" s="933"/>
      <c r="E14873" s="19"/>
      <c r="I14873" s="100"/>
      <c r="M14873" s="100"/>
      <c r="Q14873" s="99"/>
      <c r="R14873" s="340"/>
      <c r="S14873" s="119"/>
      <c r="T14873" s="123"/>
      <c r="U14873" s="119"/>
      <c r="V14873" s="99"/>
      <c r="W14873" s="127"/>
      <c r="X14873" s="99"/>
      <c r="Y14873" s="127"/>
    </row>
    <row r="14874" spans="3:25" ht="19" hidden="1">
      <c r="C14874" s="933"/>
      <c r="D14874" s="933"/>
      <c r="E14874" s="19"/>
      <c r="I14874" s="100"/>
      <c r="M14874" s="100"/>
      <c r="Q14874" s="99"/>
      <c r="R14874" s="340"/>
      <c r="S14874" s="119"/>
      <c r="T14874" s="123"/>
      <c r="U14874" s="119"/>
      <c r="V14874" s="99"/>
      <c r="W14874" s="127"/>
      <c r="X14874" s="99"/>
      <c r="Y14874" s="127"/>
    </row>
    <row r="14875" spans="3:25" ht="19" hidden="1">
      <c r="C14875" s="933"/>
      <c r="D14875" s="933"/>
      <c r="E14875" s="19"/>
      <c r="I14875" s="100"/>
      <c r="M14875" s="100"/>
      <c r="Q14875" s="99"/>
      <c r="R14875" s="340"/>
      <c r="S14875" s="119"/>
      <c r="T14875" s="123"/>
      <c r="U14875" s="119"/>
      <c r="V14875" s="99"/>
      <c r="W14875" s="127"/>
      <c r="X14875" s="99"/>
      <c r="Y14875" s="127"/>
    </row>
    <row r="14876" spans="3:25" ht="19" hidden="1">
      <c r="C14876" s="933"/>
      <c r="D14876" s="933"/>
      <c r="E14876" s="19"/>
      <c r="I14876" s="100"/>
      <c r="M14876" s="100"/>
      <c r="Q14876" s="99"/>
      <c r="R14876" s="340"/>
      <c r="S14876" s="119"/>
      <c r="T14876" s="123"/>
      <c r="U14876" s="119"/>
      <c r="V14876" s="99"/>
      <c r="W14876" s="127"/>
      <c r="X14876" s="99"/>
      <c r="Y14876" s="127"/>
    </row>
    <row r="14877" spans="3:25" ht="19" hidden="1">
      <c r="C14877" s="933"/>
      <c r="D14877" s="933"/>
      <c r="E14877" s="19"/>
      <c r="I14877" s="100"/>
      <c r="M14877" s="100"/>
      <c r="Q14877" s="99"/>
      <c r="R14877" s="340"/>
      <c r="S14877" s="119"/>
      <c r="T14877" s="123"/>
      <c r="U14877" s="119"/>
      <c r="V14877" s="99"/>
      <c r="W14877" s="127"/>
      <c r="X14877" s="99"/>
      <c r="Y14877" s="127"/>
    </row>
    <row r="14878" spans="3:25" ht="19" hidden="1">
      <c r="C14878" s="933"/>
      <c r="D14878" s="933"/>
      <c r="E14878" s="19"/>
      <c r="I14878" s="100"/>
      <c r="M14878" s="100"/>
      <c r="Q14878" s="99"/>
      <c r="R14878" s="340"/>
      <c r="S14878" s="119"/>
      <c r="T14878" s="123"/>
      <c r="U14878" s="119"/>
      <c r="V14878" s="99"/>
      <c r="W14878" s="127"/>
      <c r="X14878" s="99"/>
      <c r="Y14878" s="127"/>
    </row>
    <row r="14879" spans="3:25" ht="19" hidden="1">
      <c r="C14879" s="933"/>
      <c r="D14879" s="933"/>
      <c r="E14879" s="19"/>
      <c r="I14879" s="100"/>
      <c r="M14879" s="100"/>
      <c r="Q14879" s="99"/>
      <c r="R14879" s="340"/>
      <c r="S14879" s="119"/>
      <c r="T14879" s="123"/>
      <c r="U14879" s="119"/>
      <c r="V14879" s="99"/>
      <c r="W14879" s="127"/>
      <c r="X14879" s="99"/>
      <c r="Y14879" s="127"/>
    </row>
    <row r="14880" spans="3:25" ht="19" hidden="1">
      <c r="C14880" s="933"/>
      <c r="D14880" s="933"/>
      <c r="E14880" s="19"/>
      <c r="I14880" s="100"/>
      <c r="M14880" s="100"/>
      <c r="Q14880" s="99"/>
      <c r="R14880" s="340"/>
      <c r="S14880" s="119"/>
      <c r="T14880" s="123"/>
      <c r="U14880" s="119"/>
      <c r="V14880" s="99"/>
      <c r="W14880" s="127"/>
      <c r="X14880" s="99"/>
      <c r="Y14880" s="127"/>
    </row>
    <row r="14881" spans="3:25" ht="19" hidden="1">
      <c r="C14881" s="933"/>
      <c r="D14881" s="933"/>
      <c r="E14881" s="19"/>
      <c r="I14881" s="100"/>
      <c r="M14881" s="100"/>
      <c r="Q14881" s="99"/>
      <c r="R14881" s="340"/>
      <c r="S14881" s="119"/>
      <c r="T14881" s="123"/>
      <c r="U14881" s="119"/>
      <c r="V14881" s="99"/>
      <c r="W14881" s="127"/>
      <c r="X14881" s="99"/>
      <c r="Y14881" s="127"/>
    </row>
    <row r="14882" spans="3:25" ht="19" hidden="1">
      <c r="C14882" s="933"/>
      <c r="D14882" s="933"/>
      <c r="E14882" s="19"/>
      <c r="I14882" s="100"/>
      <c r="M14882" s="100"/>
      <c r="Q14882" s="99"/>
      <c r="R14882" s="340"/>
      <c r="S14882" s="119"/>
      <c r="T14882" s="123"/>
      <c r="U14882" s="119"/>
      <c r="V14882" s="99"/>
      <c r="W14882" s="127"/>
      <c r="X14882" s="99"/>
      <c r="Y14882" s="127"/>
    </row>
    <row r="14883" spans="3:25" ht="19" hidden="1">
      <c r="C14883" s="933"/>
      <c r="D14883" s="933"/>
      <c r="E14883" s="19"/>
      <c r="I14883" s="100"/>
      <c r="M14883" s="100"/>
      <c r="Q14883" s="99"/>
      <c r="R14883" s="340"/>
      <c r="S14883" s="119"/>
      <c r="T14883" s="123"/>
      <c r="U14883" s="119"/>
      <c r="V14883" s="99"/>
      <c r="W14883" s="127"/>
      <c r="X14883" s="99"/>
      <c r="Y14883" s="127"/>
    </row>
    <row r="14884" spans="3:25" ht="19" hidden="1">
      <c r="C14884" s="933"/>
      <c r="D14884" s="933"/>
      <c r="E14884" s="19"/>
      <c r="I14884" s="100"/>
      <c r="M14884" s="100"/>
      <c r="Q14884" s="99"/>
      <c r="R14884" s="340"/>
      <c r="S14884" s="119"/>
      <c r="T14884" s="123"/>
      <c r="U14884" s="119"/>
      <c r="V14884" s="99"/>
      <c r="W14884" s="127"/>
      <c r="X14884" s="99"/>
      <c r="Y14884" s="127"/>
    </row>
    <row r="14885" spans="3:25" ht="19" hidden="1">
      <c r="C14885" s="933"/>
      <c r="D14885" s="933"/>
      <c r="E14885" s="19"/>
      <c r="I14885" s="100"/>
      <c r="M14885" s="100"/>
      <c r="Q14885" s="99"/>
      <c r="R14885" s="340"/>
      <c r="S14885" s="119"/>
      <c r="T14885" s="123"/>
      <c r="U14885" s="119"/>
      <c r="V14885" s="99"/>
      <c r="W14885" s="127"/>
      <c r="X14885" s="99"/>
      <c r="Y14885" s="127"/>
    </row>
    <row r="14886" spans="3:25" ht="19" hidden="1">
      <c r="C14886" s="933"/>
      <c r="D14886" s="933"/>
      <c r="E14886" s="19"/>
      <c r="I14886" s="100"/>
      <c r="M14886" s="100"/>
      <c r="Q14886" s="99"/>
      <c r="R14886" s="340"/>
      <c r="S14886" s="119"/>
      <c r="T14886" s="123"/>
      <c r="U14886" s="119"/>
      <c r="V14886" s="99"/>
      <c r="W14886" s="127"/>
      <c r="X14886" s="99"/>
      <c r="Y14886" s="127"/>
    </row>
    <row r="14887" spans="3:25" ht="19" hidden="1">
      <c r="C14887" s="933"/>
      <c r="D14887" s="933"/>
      <c r="E14887" s="19"/>
      <c r="I14887" s="100"/>
      <c r="M14887" s="100"/>
      <c r="Q14887" s="99"/>
      <c r="R14887" s="340"/>
      <c r="S14887" s="119"/>
      <c r="T14887" s="123"/>
      <c r="U14887" s="119"/>
      <c r="V14887" s="99"/>
      <c r="W14887" s="127"/>
      <c r="X14887" s="99"/>
      <c r="Y14887" s="127"/>
    </row>
    <row r="14888" spans="3:25" ht="19" hidden="1">
      <c r="C14888" s="933"/>
      <c r="D14888" s="933"/>
      <c r="E14888" s="19"/>
      <c r="I14888" s="100"/>
      <c r="M14888" s="100"/>
      <c r="Q14888" s="99"/>
      <c r="R14888" s="340"/>
      <c r="S14888" s="119"/>
      <c r="T14888" s="123"/>
      <c r="U14888" s="119"/>
      <c r="V14888" s="99"/>
      <c r="W14888" s="127"/>
      <c r="X14888" s="99"/>
      <c r="Y14888" s="127"/>
    </row>
    <row r="14889" spans="3:25" ht="19" hidden="1">
      <c r="C14889" s="933"/>
      <c r="D14889" s="933"/>
      <c r="E14889" s="19"/>
      <c r="I14889" s="100"/>
      <c r="M14889" s="100"/>
      <c r="Q14889" s="99"/>
      <c r="R14889" s="340"/>
      <c r="S14889" s="119"/>
      <c r="T14889" s="123"/>
      <c r="U14889" s="119"/>
      <c r="V14889" s="99"/>
      <c r="W14889" s="127"/>
      <c r="X14889" s="99"/>
      <c r="Y14889" s="127"/>
    </row>
    <row r="14890" spans="3:25" ht="19" hidden="1">
      <c r="C14890" s="933"/>
      <c r="D14890" s="933"/>
      <c r="E14890" s="19"/>
      <c r="I14890" s="100"/>
      <c r="M14890" s="100"/>
      <c r="Q14890" s="99"/>
      <c r="R14890" s="340"/>
      <c r="S14890" s="119"/>
      <c r="T14890" s="123"/>
      <c r="U14890" s="119"/>
      <c r="V14890" s="99"/>
      <c r="W14890" s="127"/>
      <c r="X14890" s="99"/>
      <c r="Y14890" s="127"/>
    </row>
    <row r="14891" spans="3:25" ht="19" hidden="1">
      <c r="C14891" s="933"/>
      <c r="D14891" s="933"/>
      <c r="E14891" s="19"/>
      <c r="I14891" s="100"/>
      <c r="M14891" s="100"/>
      <c r="Q14891" s="99"/>
      <c r="R14891" s="340"/>
      <c r="S14891" s="119"/>
      <c r="T14891" s="123"/>
      <c r="U14891" s="119"/>
      <c r="V14891" s="99"/>
      <c r="W14891" s="127"/>
      <c r="X14891" s="99"/>
      <c r="Y14891" s="127"/>
    </row>
    <row r="14892" spans="3:25" ht="19" hidden="1">
      <c r="C14892" s="933"/>
      <c r="D14892" s="933"/>
      <c r="E14892" s="19"/>
      <c r="I14892" s="100"/>
      <c r="M14892" s="100"/>
      <c r="Q14892" s="99"/>
      <c r="R14892" s="340"/>
      <c r="S14892" s="119"/>
      <c r="T14892" s="123"/>
      <c r="U14892" s="119"/>
      <c r="V14892" s="99"/>
      <c r="W14892" s="127"/>
      <c r="X14892" s="99"/>
      <c r="Y14892" s="127"/>
    </row>
    <row r="14893" spans="3:25" ht="19" hidden="1">
      <c r="C14893" s="933"/>
      <c r="D14893" s="933"/>
      <c r="E14893" s="19"/>
      <c r="I14893" s="100"/>
      <c r="M14893" s="100"/>
      <c r="Q14893" s="99"/>
      <c r="R14893" s="340"/>
      <c r="S14893" s="119"/>
      <c r="T14893" s="123"/>
      <c r="U14893" s="119"/>
      <c r="V14893" s="99"/>
      <c r="W14893" s="127"/>
      <c r="X14893" s="99"/>
      <c r="Y14893" s="127"/>
    </row>
    <row r="14894" spans="3:25" ht="19" hidden="1">
      <c r="C14894" s="933"/>
      <c r="D14894" s="933"/>
      <c r="E14894" s="19"/>
      <c r="I14894" s="100"/>
      <c r="M14894" s="100"/>
      <c r="Q14894" s="99"/>
      <c r="R14894" s="340"/>
      <c r="S14894" s="119"/>
      <c r="T14894" s="123"/>
      <c r="U14894" s="119"/>
      <c r="V14894" s="99"/>
      <c r="W14894" s="127"/>
      <c r="X14894" s="99"/>
      <c r="Y14894" s="127"/>
    </row>
    <row r="14895" spans="3:25" ht="19" hidden="1">
      <c r="C14895" s="933"/>
      <c r="D14895" s="933"/>
      <c r="E14895" s="19"/>
      <c r="I14895" s="100"/>
      <c r="M14895" s="100"/>
      <c r="Q14895" s="99"/>
      <c r="R14895" s="340"/>
      <c r="S14895" s="119"/>
      <c r="T14895" s="123"/>
      <c r="U14895" s="119"/>
      <c r="V14895" s="99"/>
      <c r="W14895" s="127"/>
      <c r="X14895" s="99"/>
      <c r="Y14895" s="127"/>
    </row>
    <row r="14896" spans="3:25" ht="19" hidden="1">
      <c r="C14896" s="933"/>
      <c r="D14896" s="933"/>
      <c r="E14896" s="19"/>
      <c r="I14896" s="100"/>
      <c r="M14896" s="100"/>
      <c r="Q14896" s="99"/>
      <c r="R14896" s="340"/>
      <c r="S14896" s="119"/>
      <c r="T14896" s="123"/>
      <c r="U14896" s="119"/>
      <c r="V14896" s="99"/>
      <c r="W14896" s="127"/>
      <c r="X14896" s="99"/>
      <c r="Y14896" s="127"/>
    </row>
    <row r="14897" spans="3:25" ht="19" hidden="1">
      <c r="C14897" s="933"/>
      <c r="D14897" s="933"/>
      <c r="E14897" s="19"/>
      <c r="I14897" s="100"/>
      <c r="M14897" s="100"/>
      <c r="Q14897" s="99"/>
      <c r="R14897" s="340"/>
      <c r="S14897" s="119"/>
      <c r="T14897" s="123"/>
      <c r="U14897" s="119"/>
      <c r="V14897" s="99"/>
      <c r="W14897" s="127"/>
      <c r="X14897" s="99"/>
      <c r="Y14897" s="127"/>
    </row>
    <row r="14898" spans="3:25" ht="19" hidden="1">
      <c r="C14898" s="933"/>
      <c r="D14898" s="933"/>
      <c r="E14898" s="19"/>
      <c r="I14898" s="100"/>
      <c r="M14898" s="100"/>
      <c r="Q14898" s="99"/>
      <c r="R14898" s="340"/>
      <c r="S14898" s="119"/>
      <c r="T14898" s="123"/>
      <c r="U14898" s="119"/>
      <c r="V14898" s="99"/>
      <c r="W14898" s="127"/>
      <c r="X14898" s="99"/>
      <c r="Y14898" s="127"/>
    </row>
    <row r="14899" spans="3:25" ht="19" hidden="1">
      <c r="C14899" s="933"/>
      <c r="D14899" s="933"/>
      <c r="E14899" s="19"/>
      <c r="I14899" s="100"/>
      <c r="M14899" s="100"/>
      <c r="Q14899" s="99"/>
      <c r="R14899" s="340"/>
      <c r="S14899" s="119"/>
      <c r="T14899" s="123"/>
      <c r="U14899" s="119"/>
      <c r="V14899" s="99"/>
      <c r="W14899" s="127"/>
      <c r="X14899" s="99"/>
      <c r="Y14899" s="127"/>
    </row>
    <row r="14900" spans="3:25" ht="19" hidden="1">
      <c r="C14900" s="933"/>
      <c r="D14900" s="933"/>
      <c r="E14900" s="19"/>
      <c r="I14900" s="100"/>
      <c r="M14900" s="100"/>
      <c r="Q14900" s="99"/>
      <c r="R14900" s="340"/>
      <c r="S14900" s="119"/>
      <c r="T14900" s="123"/>
      <c r="U14900" s="119"/>
      <c r="V14900" s="99"/>
      <c r="W14900" s="127"/>
      <c r="X14900" s="99"/>
      <c r="Y14900" s="127"/>
    </row>
    <row r="14901" spans="3:25" ht="19" hidden="1">
      <c r="C14901" s="933"/>
      <c r="D14901" s="933"/>
      <c r="E14901" s="19"/>
      <c r="I14901" s="100"/>
      <c r="M14901" s="100"/>
      <c r="Q14901" s="99"/>
      <c r="R14901" s="340"/>
      <c r="S14901" s="119"/>
      <c r="T14901" s="123"/>
      <c r="U14901" s="119"/>
      <c r="V14901" s="99"/>
      <c r="W14901" s="127"/>
      <c r="X14901" s="99"/>
      <c r="Y14901" s="127"/>
    </row>
    <row r="14902" spans="3:25" ht="19" hidden="1">
      <c r="C14902" s="933"/>
      <c r="D14902" s="933"/>
      <c r="E14902" s="19"/>
      <c r="I14902" s="100"/>
      <c r="M14902" s="100"/>
      <c r="Q14902" s="99"/>
      <c r="R14902" s="340"/>
      <c r="S14902" s="119"/>
      <c r="T14902" s="123"/>
      <c r="U14902" s="119"/>
      <c r="V14902" s="99"/>
      <c r="W14902" s="127"/>
      <c r="X14902" s="99"/>
      <c r="Y14902" s="127"/>
    </row>
    <row r="14903" spans="3:25" ht="19" hidden="1">
      <c r="C14903" s="933"/>
      <c r="D14903" s="933"/>
      <c r="E14903" s="19"/>
      <c r="I14903" s="100"/>
      <c r="M14903" s="100"/>
      <c r="Q14903" s="99"/>
      <c r="R14903" s="340"/>
      <c r="S14903" s="119"/>
      <c r="T14903" s="123"/>
      <c r="U14903" s="119"/>
      <c r="V14903" s="99"/>
      <c r="W14903" s="127"/>
      <c r="X14903" s="99"/>
      <c r="Y14903" s="127"/>
    </row>
    <row r="14904" spans="3:25" ht="19" hidden="1">
      <c r="C14904" s="933"/>
      <c r="D14904" s="933"/>
      <c r="E14904" s="19"/>
      <c r="I14904" s="100"/>
      <c r="M14904" s="100"/>
      <c r="Q14904" s="99"/>
      <c r="R14904" s="340"/>
      <c r="S14904" s="119"/>
      <c r="T14904" s="123"/>
      <c r="U14904" s="119"/>
      <c r="V14904" s="99"/>
      <c r="W14904" s="127"/>
      <c r="X14904" s="99"/>
      <c r="Y14904" s="127"/>
    </row>
    <row r="14905" spans="3:25" ht="19" hidden="1">
      <c r="C14905" s="933"/>
      <c r="D14905" s="933"/>
      <c r="E14905" s="19"/>
      <c r="I14905" s="100"/>
      <c r="M14905" s="100"/>
      <c r="Q14905" s="99"/>
      <c r="R14905" s="340"/>
      <c r="S14905" s="119"/>
      <c r="T14905" s="123"/>
      <c r="U14905" s="119"/>
      <c r="V14905" s="99"/>
      <c r="W14905" s="127"/>
      <c r="X14905" s="99"/>
      <c r="Y14905" s="127"/>
    </row>
    <row r="14906" spans="3:25" ht="19" hidden="1">
      <c r="C14906" s="933"/>
      <c r="D14906" s="933"/>
      <c r="E14906" s="19"/>
      <c r="I14906" s="100"/>
      <c r="M14906" s="100"/>
      <c r="Q14906" s="99"/>
      <c r="R14906" s="340"/>
      <c r="S14906" s="119"/>
      <c r="T14906" s="123"/>
      <c r="U14906" s="119"/>
      <c r="V14906" s="99"/>
      <c r="W14906" s="127"/>
      <c r="X14906" s="99"/>
      <c r="Y14906" s="127"/>
    </row>
    <row r="14907" spans="3:25" ht="19" hidden="1">
      <c r="C14907" s="933"/>
      <c r="D14907" s="933"/>
      <c r="E14907" s="19"/>
      <c r="I14907" s="100"/>
      <c r="M14907" s="100"/>
      <c r="Q14907" s="99"/>
      <c r="R14907" s="340"/>
      <c r="S14907" s="119"/>
      <c r="T14907" s="123"/>
      <c r="U14907" s="119"/>
      <c r="V14907" s="99"/>
      <c r="W14907" s="127"/>
      <c r="X14907" s="99"/>
      <c r="Y14907" s="127"/>
    </row>
    <row r="14908" spans="3:25" ht="19" hidden="1">
      <c r="C14908" s="933"/>
      <c r="D14908" s="933"/>
      <c r="E14908" s="19"/>
      <c r="I14908" s="100"/>
      <c r="M14908" s="100"/>
      <c r="Q14908" s="99"/>
      <c r="R14908" s="340"/>
      <c r="S14908" s="119"/>
      <c r="T14908" s="123"/>
      <c r="U14908" s="119"/>
      <c r="V14908" s="99"/>
      <c r="W14908" s="127"/>
      <c r="X14908" s="99"/>
      <c r="Y14908" s="127"/>
    </row>
    <row r="14909" spans="3:25" ht="19" hidden="1">
      <c r="C14909" s="933"/>
      <c r="D14909" s="933"/>
      <c r="E14909" s="19"/>
      <c r="I14909" s="100"/>
      <c r="M14909" s="100"/>
      <c r="Q14909" s="99"/>
      <c r="R14909" s="340"/>
      <c r="S14909" s="119"/>
      <c r="T14909" s="123"/>
      <c r="U14909" s="119"/>
      <c r="V14909" s="99"/>
      <c r="W14909" s="127"/>
      <c r="X14909" s="99"/>
      <c r="Y14909" s="127"/>
    </row>
    <row r="14910" spans="3:25" ht="19" hidden="1">
      <c r="C14910" s="933"/>
      <c r="D14910" s="933"/>
      <c r="E14910" s="19"/>
      <c r="I14910" s="100"/>
      <c r="M14910" s="100"/>
      <c r="Q14910" s="99"/>
      <c r="R14910" s="340"/>
      <c r="S14910" s="119"/>
      <c r="T14910" s="123"/>
      <c r="U14910" s="119"/>
      <c r="V14910" s="99"/>
      <c r="W14910" s="127"/>
      <c r="X14910" s="99"/>
      <c r="Y14910" s="127"/>
    </row>
    <row r="14911" spans="3:25" ht="19" hidden="1">
      <c r="C14911" s="933"/>
      <c r="D14911" s="933"/>
      <c r="E14911" s="19"/>
      <c r="I14911" s="100"/>
      <c r="M14911" s="100"/>
      <c r="Q14911" s="99"/>
      <c r="R14911" s="340"/>
      <c r="S14911" s="119"/>
      <c r="T14911" s="123"/>
      <c r="U14911" s="119"/>
      <c r="V14911" s="99"/>
      <c r="W14911" s="127"/>
      <c r="X14911" s="99"/>
      <c r="Y14911" s="127"/>
    </row>
    <row r="14912" spans="3:25" ht="19" hidden="1">
      <c r="C14912" s="933"/>
      <c r="D14912" s="933"/>
      <c r="E14912" s="19"/>
      <c r="I14912" s="100"/>
      <c r="M14912" s="100"/>
      <c r="Q14912" s="99"/>
      <c r="R14912" s="340"/>
      <c r="S14912" s="119"/>
      <c r="T14912" s="123"/>
      <c r="U14912" s="119"/>
      <c r="V14912" s="99"/>
      <c r="W14912" s="127"/>
      <c r="X14912" s="99"/>
      <c r="Y14912" s="127"/>
    </row>
    <row r="14913" spans="3:25" ht="19" hidden="1">
      <c r="C14913" s="933"/>
      <c r="D14913" s="933"/>
      <c r="E14913" s="19"/>
      <c r="I14913" s="100"/>
      <c r="M14913" s="100"/>
      <c r="Q14913" s="99"/>
      <c r="R14913" s="340"/>
      <c r="S14913" s="119"/>
      <c r="T14913" s="123"/>
      <c r="U14913" s="119"/>
      <c r="V14913" s="99"/>
      <c r="W14913" s="127"/>
      <c r="X14913" s="99"/>
      <c r="Y14913" s="127"/>
    </row>
    <row r="14914" spans="3:25" ht="19" hidden="1">
      <c r="C14914" s="933"/>
      <c r="D14914" s="933"/>
      <c r="E14914" s="19"/>
      <c r="I14914" s="100"/>
      <c r="M14914" s="100"/>
      <c r="Q14914" s="99"/>
      <c r="R14914" s="340"/>
      <c r="S14914" s="119"/>
      <c r="T14914" s="123"/>
      <c r="U14914" s="119"/>
      <c r="V14914" s="99"/>
      <c r="W14914" s="127"/>
      <c r="X14914" s="99"/>
      <c r="Y14914" s="127"/>
    </row>
    <row r="14915" spans="3:25" ht="19" hidden="1">
      <c r="C14915" s="933"/>
      <c r="D14915" s="933"/>
      <c r="E14915" s="19"/>
      <c r="I14915" s="100"/>
      <c r="M14915" s="100"/>
      <c r="Q14915" s="99"/>
      <c r="R14915" s="340"/>
      <c r="S14915" s="119"/>
      <c r="T14915" s="123"/>
      <c r="U14915" s="119"/>
      <c r="V14915" s="99"/>
      <c r="W14915" s="127"/>
      <c r="X14915" s="99"/>
      <c r="Y14915" s="127"/>
    </row>
    <row r="14916" spans="3:25" ht="19" hidden="1">
      <c r="C14916" s="933"/>
      <c r="D14916" s="933"/>
      <c r="E14916" s="19"/>
      <c r="I14916" s="100"/>
      <c r="M14916" s="100"/>
      <c r="Q14916" s="99"/>
      <c r="R14916" s="340"/>
      <c r="S14916" s="119"/>
      <c r="T14916" s="123"/>
      <c r="U14916" s="119"/>
      <c r="V14916" s="99"/>
      <c r="W14916" s="127"/>
      <c r="X14916" s="99"/>
      <c r="Y14916" s="127"/>
    </row>
    <row r="14917" spans="3:25" ht="19" hidden="1">
      <c r="C14917" s="933"/>
      <c r="D14917" s="933"/>
      <c r="E14917" s="19"/>
      <c r="I14917" s="100"/>
      <c r="M14917" s="100"/>
      <c r="Q14917" s="99"/>
      <c r="R14917" s="340"/>
      <c r="S14917" s="119"/>
      <c r="T14917" s="123"/>
      <c r="U14917" s="119"/>
      <c r="V14917" s="99"/>
      <c r="W14917" s="127"/>
      <c r="X14917" s="99"/>
      <c r="Y14917" s="127"/>
    </row>
    <row r="14918" spans="3:25" ht="19" hidden="1">
      <c r="C14918" s="933"/>
      <c r="D14918" s="933"/>
      <c r="E14918" s="19"/>
      <c r="I14918" s="100"/>
      <c r="M14918" s="100"/>
      <c r="Q14918" s="99"/>
      <c r="R14918" s="340"/>
      <c r="S14918" s="119"/>
      <c r="T14918" s="123"/>
      <c r="U14918" s="119"/>
      <c r="V14918" s="99"/>
      <c r="W14918" s="127"/>
      <c r="X14918" s="99"/>
      <c r="Y14918" s="127"/>
    </row>
    <row r="14919" spans="3:25" ht="19" hidden="1">
      <c r="C14919" s="933"/>
      <c r="D14919" s="933"/>
      <c r="E14919" s="19"/>
      <c r="I14919" s="100"/>
      <c r="M14919" s="100"/>
      <c r="Q14919" s="99"/>
      <c r="R14919" s="340"/>
      <c r="S14919" s="119"/>
      <c r="T14919" s="123"/>
      <c r="U14919" s="119"/>
      <c r="V14919" s="99"/>
      <c r="W14919" s="127"/>
      <c r="X14919" s="99"/>
      <c r="Y14919" s="127"/>
    </row>
    <row r="14920" spans="3:25" ht="19" hidden="1">
      <c r="C14920" s="933"/>
      <c r="D14920" s="933"/>
      <c r="E14920" s="19"/>
      <c r="I14920" s="100"/>
      <c r="M14920" s="100"/>
      <c r="Q14920" s="99"/>
      <c r="R14920" s="340"/>
      <c r="S14920" s="119"/>
      <c r="T14920" s="123"/>
      <c r="U14920" s="119"/>
      <c r="V14920" s="99"/>
      <c r="W14920" s="127"/>
      <c r="X14920" s="99"/>
      <c r="Y14920" s="127"/>
    </row>
    <row r="14921" spans="3:25" ht="19" hidden="1">
      <c r="C14921" s="933"/>
      <c r="D14921" s="933"/>
      <c r="E14921" s="19"/>
      <c r="I14921" s="100"/>
      <c r="M14921" s="100"/>
      <c r="Q14921" s="99"/>
      <c r="R14921" s="340"/>
      <c r="S14921" s="119"/>
      <c r="T14921" s="123"/>
      <c r="U14921" s="119"/>
      <c r="V14921" s="99"/>
      <c r="W14921" s="127"/>
      <c r="X14921" s="99"/>
      <c r="Y14921" s="127"/>
    </row>
    <row r="14922" spans="3:25" ht="19" hidden="1">
      <c r="C14922" s="933"/>
      <c r="D14922" s="933"/>
      <c r="E14922" s="19"/>
      <c r="I14922" s="100"/>
      <c r="M14922" s="100"/>
      <c r="Q14922" s="99"/>
      <c r="R14922" s="340"/>
      <c r="S14922" s="119"/>
      <c r="T14922" s="123"/>
      <c r="U14922" s="119"/>
      <c r="V14922" s="99"/>
      <c r="W14922" s="127"/>
      <c r="X14922" s="99"/>
      <c r="Y14922" s="127"/>
    </row>
    <row r="14923" spans="3:25" ht="19" hidden="1">
      <c r="C14923" s="933"/>
      <c r="D14923" s="933"/>
      <c r="E14923" s="19"/>
      <c r="I14923" s="100"/>
      <c r="M14923" s="100"/>
      <c r="Q14923" s="99"/>
      <c r="R14923" s="340"/>
      <c r="S14923" s="119"/>
      <c r="T14923" s="123"/>
      <c r="U14923" s="119"/>
      <c r="V14923" s="99"/>
      <c r="W14923" s="127"/>
      <c r="X14923" s="99"/>
      <c r="Y14923" s="127"/>
    </row>
    <row r="14924" spans="3:25" ht="19" hidden="1">
      <c r="C14924" s="933"/>
      <c r="D14924" s="933"/>
      <c r="E14924" s="19"/>
      <c r="I14924" s="100"/>
      <c r="M14924" s="100"/>
      <c r="Q14924" s="99"/>
      <c r="R14924" s="340"/>
      <c r="S14924" s="119"/>
      <c r="T14924" s="123"/>
      <c r="U14924" s="119"/>
      <c r="V14924" s="99"/>
      <c r="W14924" s="127"/>
      <c r="X14924" s="99"/>
      <c r="Y14924" s="127"/>
    </row>
    <row r="14925" spans="3:25" ht="19" hidden="1">
      <c r="C14925" s="933"/>
      <c r="D14925" s="933"/>
      <c r="E14925" s="19"/>
      <c r="I14925" s="100"/>
      <c r="M14925" s="100"/>
      <c r="Q14925" s="99"/>
      <c r="R14925" s="340"/>
      <c r="S14925" s="119"/>
      <c r="T14925" s="123"/>
      <c r="U14925" s="119"/>
      <c r="V14925" s="99"/>
      <c r="W14925" s="127"/>
      <c r="X14925" s="99"/>
      <c r="Y14925" s="127"/>
    </row>
    <row r="14926" spans="3:25" ht="19" hidden="1">
      <c r="C14926" s="933"/>
      <c r="D14926" s="933"/>
      <c r="E14926" s="19"/>
      <c r="I14926" s="100"/>
      <c r="M14926" s="100"/>
      <c r="Q14926" s="99"/>
      <c r="R14926" s="340"/>
      <c r="S14926" s="119"/>
      <c r="T14926" s="123"/>
      <c r="U14926" s="119"/>
      <c r="V14926" s="99"/>
      <c r="W14926" s="127"/>
      <c r="X14926" s="99"/>
      <c r="Y14926" s="127"/>
    </row>
    <row r="14927" spans="3:25" ht="19" hidden="1">
      <c r="C14927" s="933"/>
      <c r="D14927" s="933"/>
      <c r="E14927" s="19"/>
      <c r="I14927" s="100"/>
      <c r="M14927" s="100"/>
      <c r="Q14927" s="99"/>
      <c r="R14927" s="340"/>
      <c r="S14927" s="119"/>
      <c r="T14927" s="123"/>
      <c r="U14927" s="119"/>
      <c r="V14927" s="99"/>
      <c r="W14927" s="127"/>
      <c r="X14927" s="99"/>
      <c r="Y14927" s="127"/>
    </row>
    <row r="14928" spans="3:25" ht="19" hidden="1">
      <c r="C14928" s="933"/>
      <c r="D14928" s="933"/>
      <c r="E14928" s="19"/>
      <c r="I14928" s="100"/>
      <c r="M14928" s="100"/>
      <c r="Q14928" s="99"/>
      <c r="R14928" s="340"/>
      <c r="S14928" s="119"/>
      <c r="T14928" s="123"/>
      <c r="U14928" s="119"/>
      <c r="V14928" s="99"/>
      <c r="W14928" s="127"/>
      <c r="X14928" s="99"/>
      <c r="Y14928" s="127"/>
    </row>
    <row r="14929" spans="3:25" ht="19" hidden="1">
      <c r="C14929" s="933"/>
      <c r="D14929" s="933"/>
      <c r="E14929" s="19"/>
      <c r="I14929" s="100"/>
      <c r="M14929" s="100"/>
      <c r="Q14929" s="99"/>
      <c r="R14929" s="340"/>
      <c r="S14929" s="119"/>
      <c r="T14929" s="123"/>
      <c r="U14929" s="119"/>
      <c r="V14929" s="99"/>
      <c r="W14929" s="127"/>
      <c r="X14929" s="99"/>
      <c r="Y14929" s="127"/>
    </row>
    <row r="14930" spans="3:25" ht="19" hidden="1">
      <c r="C14930" s="933"/>
      <c r="D14930" s="933"/>
      <c r="E14930" s="19"/>
      <c r="I14930" s="100"/>
      <c r="M14930" s="100"/>
      <c r="Q14930" s="99"/>
      <c r="R14930" s="340"/>
      <c r="S14930" s="119"/>
      <c r="T14930" s="123"/>
      <c r="U14930" s="119"/>
      <c r="V14930" s="99"/>
      <c r="W14930" s="127"/>
      <c r="X14930" s="99"/>
      <c r="Y14930" s="127"/>
    </row>
    <row r="14931" spans="3:25" ht="19" hidden="1">
      <c r="C14931" s="933"/>
      <c r="D14931" s="933"/>
      <c r="E14931" s="19"/>
      <c r="I14931" s="100"/>
      <c r="M14931" s="100"/>
      <c r="Q14931" s="99"/>
      <c r="R14931" s="340"/>
      <c r="S14931" s="119"/>
      <c r="T14931" s="123"/>
      <c r="U14931" s="119"/>
      <c r="V14931" s="99"/>
      <c r="W14931" s="127"/>
      <c r="X14931" s="99"/>
      <c r="Y14931" s="127"/>
    </row>
    <row r="14932" spans="3:25" ht="19" hidden="1">
      <c r="C14932" s="933"/>
      <c r="D14932" s="933"/>
      <c r="E14932" s="19"/>
      <c r="I14932" s="100"/>
      <c r="M14932" s="100"/>
      <c r="Q14932" s="99"/>
      <c r="R14932" s="340"/>
      <c r="S14932" s="119"/>
      <c r="T14932" s="123"/>
      <c r="U14932" s="119"/>
      <c r="V14932" s="99"/>
      <c r="W14932" s="127"/>
      <c r="X14932" s="99"/>
      <c r="Y14932" s="127"/>
    </row>
    <row r="14933" spans="3:25" ht="19" hidden="1">
      <c r="C14933" s="933"/>
      <c r="D14933" s="933"/>
      <c r="E14933" s="19"/>
      <c r="I14933" s="100"/>
      <c r="M14933" s="100"/>
      <c r="Q14933" s="99"/>
      <c r="R14933" s="340"/>
      <c r="S14933" s="119"/>
      <c r="T14933" s="123"/>
      <c r="U14933" s="119"/>
      <c r="V14933" s="99"/>
      <c r="W14933" s="127"/>
      <c r="X14933" s="99"/>
      <c r="Y14933" s="127"/>
    </row>
    <row r="14934" spans="3:25" ht="19" hidden="1">
      <c r="C14934" s="933"/>
      <c r="D14934" s="933"/>
      <c r="E14934" s="19"/>
      <c r="I14934" s="100"/>
      <c r="M14934" s="100"/>
      <c r="Q14934" s="99"/>
      <c r="R14934" s="340"/>
      <c r="S14934" s="119"/>
      <c r="T14934" s="123"/>
      <c r="U14934" s="119"/>
      <c r="V14934" s="99"/>
      <c r="W14934" s="127"/>
      <c r="X14934" s="99"/>
      <c r="Y14934" s="127"/>
    </row>
    <row r="14935" spans="3:25" ht="19" hidden="1">
      <c r="C14935" s="933"/>
      <c r="D14935" s="933"/>
      <c r="E14935" s="19"/>
      <c r="I14935" s="100"/>
      <c r="M14935" s="100"/>
      <c r="Q14935" s="99"/>
      <c r="R14935" s="340"/>
      <c r="S14935" s="119"/>
      <c r="T14935" s="123"/>
      <c r="U14935" s="119"/>
      <c r="V14935" s="99"/>
      <c r="W14935" s="127"/>
      <c r="X14935" s="99"/>
      <c r="Y14935" s="127"/>
    </row>
    <row r="14936" spans="3:25" ht="19" hidden="1">
      <c r="C14936" s="933"/>
      <c r="D14936" s="933"/>
      <c r="E14936" s="19"/>
      <c r="I14936" s="100"/>
      <c r="M14936" s="100"/>
      <c r="Q14936" s="99"/>
      <c r="R14936" s="340"/>
      <c r="S14936" s="119"/>
      <c r="T14936" s="123"/>
      <c r="U14936" s="119"/>
      <c r="V14936" s="99"/>
      <c r="W14936" s="127"/>
      <c r="X14936" s="99"/>
      <c r="Y14936" s="127"/>
    </row>
    <row r="14937" spans="3:25" ht="19" hidden="1">
      <c r="C14937" s="933"/>
      <c r="D14937" s="933"/>
      <c r="E14937" s="19"/>
      <c r="I14937" s="100"/>
      <c r="M14937" s="100"/>
      <c r="Q14937" s="99"/>
      <c r="R14937" s="340"/>
      <c r="S14937" s="119"/>
      <c r="T14937" s="123"/>
      <c r="U14937" s="119"/>
      <c r="V14937" s="99"/>
      <c r="W14937" s="127"/>
      <c r="X14937" s="99"/>
      <c r="Y14937" s="127"/>
    </row>
    <row r="14938" spans="3:25" ht="19" hidden="1">
      <c r="C14938" s="933"/>
      <c r="D14938" s="933"/>
      <c r="E14938" s="19"/>
      <c r="I14938" s="100"/>
      <c r="M14938" s="100"/>
      <c r="Q14938" s="99"/>
      <c r="R14938" s="340"/>
      <c r="S14938" s="119"/>
      <c r="T14938" s="123"/>
      <c r="U14938" s="119"/>
      <c r="V14938" s="99"/>
      <c r="W14938" s="127"/>
      <c r="X14938" s="99"/>
      <c r="Y14938" s="127"/>
    </row>
    <row r="14939" spans="3:25" ht="19" hidden="1">
      <c r="C14939" s="933"/>
      <c r="D14939" s="933"/>
      <c r="E14939" s="19"/>
      <c r="I14939" s="100"/>
      <c r="M14939" s="100"/>
      <c r="Q14939" s="99"/>
      <c r="R14939" s="340"/>
      <c r="S14939" s="119"/>
      <c r="T14939" s="123"/>
      <c r="U14939" s="119"/>
      <c r="V14939" s="99"/>
      <c r="W14939" s="127"/>
      <c r="X14939" s="99"/>
      <c r="Y14939" s="127"/>
    </row>
    <row r="14940" spans="3:25" ht="19" hidden="1">
      <c r="C14940" s="933"/>
      <c r="D14940" s="933"/>
      <c r="E14940" s="19"/>
      <c r="I14940" s="100"/>
      <c r="M14940" s="100"/>
      <c r="Q14940" s="99"/>
      <c r="R14940" s="340"/>
      <c r="S14940" s="119"/>
      <c r="T14940" s="123"/>
      <c r="U14940" s="119"/>
      <c r="V14940" s="99"/>
      <c r="W14940" s="127"/>
      <c r="X14940" s="99"/>
      <c r="Y14940" s="127"/>
    </row>
    <row r="14941" spans="3:25" ht="19" hidden="1">
      <c r="C14941" s="933"/>
      <c r="D14941" s="933"/>
      <c r="E14941" s="19"/>
      <c r="I14941" s="100"/>
      <c r="M14941" s="100"/>
      <c r="Q14941" s="99"/>
      <c r="R14941" s="340"/>
      <c r="S14941" s="119"/>
      <c r="T14941" s="123"/>
      <c r="U14941" s="119"/>
      <c r="V14941" s="99"/>
      <c r="W14941" s="127"/>
      <c r="X14941" s="99"/>
      <c r="Y14941" s="127"/>
    </row>
    <row r="14942" spans="3:25" ht="19" hidden="1">
      <c r="C14942" s="933"/>
      <c r="D14942" s="933"/>
      <c r="E14942" s="19"/>
      <c r="I14942" s="100"/>
      <c r="M14942" s="100"/>
      <c r="Q14942" s="99"/>
      <c r="R14942" s="340"/>
      <c r="S14942" s="119"/>
      <c r="T14942" s="123"/>
      <c r="U14942" s="119"/>
      <c r="V14942" s="99"/>
      <c r="W14942" s="127"/>
      <c r="X14942" s="99"/>
      <c r="Y14942" s="127"/>
    </row>
    <row r="14943" spans="3:25" ht="19" hidden="1">
      <c r="C14943" s="933"/>
      <c r="D14943" s="933"/>
      <c r="E14943" s="19"/>
      <c r="I14943" s="100"/>
      <c r="M14943" s="100"/>
      <c r="Q14943" s="99"/>
      <c r="R14943" s="340"/>
      <c r="S14943" s="119"/>
      <c r="T14943" s="123"/>
      <c r="U14943" s="119"/>
      <c r="V14943" s="99"/>
      <c r="W14943" s="127"/>
      <c r="X14943" s="99"/>
      <c r="Y14943" s="127"/>
    </row>
    <row r="14944" spans="3:25" ht="19" hidden="1">
      <c r="C14944" s="933"/>
      <c r="D14944" s="933"/>
      <c r="E14944" s="19"/>
      <c r="I14944" s="100"/>
      <c r="M14944" s="100"/>
      <c r="Q14944" s="99"/>
      <c r="R14944" s="340"/>
      <c r="S14944" s="119"/>
      <c r="T14944" s="123"/>
      <c r="U14944" s="119"/>
      <c r="V14944" s="99"/>
      <c r="W14944" s="127"/>
      <c r="X14944" s="99"/>
      <c r="Y14944" s="127"/>
    </row>
    <row r="14945" spans="3:25" ht="19" hidden="1">
      <c r="C14945" s="933"/>
      <c r="D14945" s="933"/>
      <c r="E14945" s="19"/>
      <c r="I14945" s="100"/>
      <c r="M14945" s="100"/>
      <c r="Q14945" s="99"/>
      <c r="R14945" s="340"/>
      <c r="S14945" s="119"/>
      <c r="T14945" s="123"/>
      <c r="U14945" s="119"/>
      <c r="V14945" s="99"/>
      <c r="W14945" s="127"/>
      <c r="X14945" s="99"/>
      <c r="Y14945" s="127"/>
    </row>
    <row r="14946" spans="3:25" ht="19" hidden="1">
      <c r="C14946" s="933"/>
      <c r="D14946" s="933"/>
      <c r="E14946" s="19"/>
      <c r="I14946" s="100"/>
      <c r="M14946" s="100"/>
      <c r="Q14946" s="99"/>
      <c r="R14946" s="340"/>
      <c r="S14946" s="119"/>
      <c r="T14946" s="123"/>
      <c r="U14946" s="119"/>
      <c r="V14946" s="99"/>
      <c r="W14946" s="127"/>
      <c r="X14946" s="99"/>
      <c r="Y14946" s="127"/>
    </row>
    <row r="14947" spans="3:25" ht="19" hidden="1">
      <c r="C14947" s="933"/>
      <c r="D14947" s="933"/>
      <c r="E14947" s="19"/>
      <c r="I14947" s="100"/>
      <c r="M14947" s="100"/>
      <c r="Q14947" s="99"/>
      <c r="R14947" s="340"/>
      <c r="S14947" s="119"/>
      <c r="T14947" s="123"/>
      <c r="U14947" s="119"/>
      <c r="V14947" s="99"/>
      <c r="W14947" s="127"/>
      <c r="X14947" s="99"/>
      <c r="Y14947" s="127"/>
    </row>
    <row r="14948" spans="3:25" ht="19" hidden="1">
      <c r="C14948" s="933"/>
      <c r="D14948" s="933"/>
      <c r="E14948" s="19"/>
      <c r="I14948" s="100"/>
      <c r="M14948" s="100"/>
      <c r="Q14948" s="99"/>
      <c r="R14948" s="340"/>
      <c r="S14948" s="119"/>
      <c r="T14948" s="123"/>
      <c r="U14948" s="119"/>
      <c r="V14948" s="99"/>
      <c r="W14948" s="127"/>
      <c r="X14948" s="99"/>
      <c r="Y14948" s="127"/>
    </row>
    <row r="14949" spans="3:25" ht="19" hidden="1">
      <c r="C14949" s="933"/>
      <c r="D14949" s="933"/>
      <c r="E14949" s="19"/>
      <c r="I14949" s="100"/>
      <c r="M14949" s="100"/>
      <c r="Q14949" s="99"/>
      <c r="R14949" s="340"/>
      <c r="S14949" s="119"/>
      <c r="T14949" s="123"/>
      <c r="U14949" s="119"/>
      <c r="V14949" s="99"/>
      <c r="W14949" s="127"/>
      <c r="X14949" s="99"/>
      <c r="Y14949" s="127"/>
    </row>
    <row r="14950" spans="3:25" ht="19" hidden="1">
      <c r="C14950" s="933"/>
      <c r="D14950" s="933"/>
      <c r="E14950" s="19"/>
      <c r="I14950" s="100"/>
      <c r="M14950" s="100"/>
      <c r="Q14950" s="99"/>
      <c r="R14950" s="340"/>
      <c r="S14950" s="119"/>
      <c r="T14950" s="123"/>
      <c r="U14950" s="119"/>
      <c r="V14950" s="99"/>
      <c r="W14950" s="127"/>
      <c r="X14950" s="99"/>
      <c r="Y14950" s="127"/>
    </row>
    <row r="14951" spans="3:25" ht="19" hidden="1">
      <c r="C14951" s="933"/>
      <c r="D14951" s="933"/>
      <c r="E14951" s="19"/>
      <c r="I14951" s="100"/>
      <c r="M14951" s="100"/>
      <c r="Q14951" s="99"/>
      <c r="R14951" s="340"/>
      <c r="S14951" s="119"/>
      <c r="T14951" s="123"/>
      <c r="U14951" s="119"/>
      <c r="V14951" s="99"/>
      <c r="W14951" s="127"/>
      <c r="X14951" s="99"/>
      <c r="Y14951" s="127"/>
    </row>
    <row r="14952" spans="3:25" ht="19" hidden="1">
      <c r="C14952" s="933"/>
      <c r="D14952" s="933"/>
      <c r="E14952" s="19"/>
      <c r="I14952" s="100"/>
      <c r="M14952" s="100"/>
      <c r="Q14952" s="99"/>
      <c r="R14952" s="340"/>
      <c r="S14952" s="119"/>
      <c r="T14952" s="123"/>
      <c r="U14952" s="119"/>
      <c r="V14952" s="99"/>
      <c r="W14952" s="127"/>
      <c r="X14952" s="99"/>
      <c r="Y14952" s="127"/>
    </row>
    <row r="14953" spans="3:25" ht="19" hidden="1">
      <c r="C14953" s="933"/>
      <c r="D14953" s="933"/>
      <c r="E14953" s="19"/>
      <c r="I14953" s="100"/>
      <c r="M14953" s="100"/>
      <c r="Q14953" s="99"/>
      <c r="R14953" s="340"/>
      <c r="S14953" s="119"/>
      <c r="T14953" s="123"/>
      <c r="U14953" s="119"/>
      <c r="V14953" s="99"/>
      <c r="W14953" s="127"/>
      <c r="X14953" s="99"/>
      <c r="Y14953" s="127"/>
    </row>
    <row r="14954" spans="3:25" ht="19" hidden="1">
      <c r="C14954" s="933"/>
      <c r="D14954" s="933"/>
      <c r="E14954" s="19"/>
      <c r="I14954" s="100"/>
      <c r="M14954" s="100"/>
      <c r="Q14954" s="99"/>
      <c r="R14954" s="340"/>
      <c r="S14954" s="119"/>
      <c r="T14954" s="123"/>
      <c r="U14954" s="119"/>
      <c r="V14954" s="99"/>
      <c r="W14954" s="127"/>
      <c r="X14954" s="99"/>
      <c r="Y14954" s="127"/>
    </row>
    <row r="14955" spans="3:25" ht="19" hidden="1">
      <c r="C14955" s="933"/>
      <c r="D14955" s="933"/>
      <c r="E14955" s="19"/>
      <c r="I14955" s="100"/>
      <c r="M14955" s="100"/>
      <c r="Q14955" s="99"/>
      <c r="R14955" s="340"/>
      <c r="S14955" s="119"/>
      <c r="T14955" s="123"/>
      <c r="U14955" s="119"/>
      <c r="V14955" s="99"/>
      <c r="W14955" s="127"/>
      <c r="X14955" s="99"/>
      <c r="Y14955" s="127"/>
    </row>
    <row r="14956" spans="3:25" ht="19" hidden="1">
      <c r="C14956" s="933"/>
      <c r="D14956" s="933"/>
      <c r="E14956" s="19"/>
      <c r="I14956" s="100"/>
      <c r="M14956" s="100"/>
      <c r="Q14956" s="99"/>
      <c r="R14956" s="340"/>
      <c r="S14956" s="119"/>
      <c r="T14956" s="123"/>
      <c r="U14956" s="119"/>
      <c r="V14956" s="99"/>
      <c r="W14956" s="127"/>
      <c r="X14956" s="99"/>
      <c r="Y14956" s="127"/>
    </row>
    <row r="14957" spans="3:25" ht="19" hidden="1">
      <c r="C14957" s="933"/>
      <c r="D14957" s="933"/>
      <c r="E14957" s="19"/>
      <c r="I14957" s="100"/>
      <c r="M14957" s="100"/>
      <c r="Q14957" s="99"/>
      <c r="R14957" s="340"/>
      <c r="S14957" s="119"/>
      <c r="T14957" s="123"/>
      <c r="U14957" s="119"/>
      <c r="V14957" s="99"/>
      <c r="W14957" s="127"/>
      <c r="X14957" s="99"/>
      <c r="Y14957" s="127"/>
    </row>
    <row r="14958" spans="3:25" ht="19" hidden="1">
      <c r="C14958" s="933"/>
      <c r="D14958" s="933"/>
      <c r="E14958" s="19"/>
      <c r="I14958" s="100"/>
      <c r="M14958" s="100"/>
      <c r="Q14958" s="99"/>
      <c r="R14958" s="340"/>
      <c r="S14958" s="119"/>
      <c r="T14958" s="123"/>
      <c r="U14958" s="119"/>
      <c r="V14958" s="99"/>
      <c r="W14958" s="127"/>
      <c r="X14958" s="99"/>
      <c r="Y14958" s="127"/>
    </row>
    <row r="14959" spans="3:25" ht="19" hidden="1">
      <c r="C14959" s="933"/>
      <c r="D14959" s="933"/>
      <c r="E14959" s="19"/>
      <c r="I14959" s="100"/>
      <c r="M14959" s="100"/>
      <c r="Q14959" s="99"/>
      <c r="R14959" s="340"/>
      <c r="S14959" s="119"/>
      <c r="T14959" s="123"/>
      <c r="U14959" s="119"/>
      <c r="V14959" s="99"/>
      <c r="W14959" s="127"/>
      <c r="X14959" s="99"/>
      <c r="Y14959" s="127"/>
    </row>
    <row r="14960" spans="3:25" ht="19" hidden="1">
      <c r="C14960" s="933"/>
      <c r="D14960" s="933"/>
      <c r="E14960" s="19"/>
      <c r="I14960" s="100"/>
      <c r="M14960" s="100"/>
      <c r="Q14960" s="99"/>
      <c r="R14960" s="340"/>
      <c r="S14960" s="119"/>
      <c r="T14960" s="123"/>
      <c r="U14960" s="119"/>
      <c r="V14960" s="99"/>
      <c r="W14960" s="127"/>
      <c r="X14960" s="99"/>
      <c r="Y14960" s="127"/>
    </row>
    <row r="14961" spans="3:25" ht="19" hidden="1">
      <c r="C14961" s="933"/>
      <c r="D14961" s="933"/>
      <c r="E14961" s="19"/>
      <c r="I14961" s="100"/>
      <c r="M14961" s="100"/>
      <c r="Q14961" s="99"/>
      <c r="R14961" s="340"/>
      <c r="S14961" s="119"/>
      <c r="T14961" s="123"/>
      <c r="U14961" s="119"/>
      <c r="V14961" s="99"/>
      <c r="W14961" s="127"/>
      <c r="X14961" s="99"/>
      <c r="Y14961" s="127"/>
    </row>
    <row r="14962" spans="3:25" ht="19" hidden="1">
      <c r="C14962" s="933"/>
      <c r="D14962" s="933"/>
      <c r="E14962" s="19"/>
      <c r="I14962" s="100"/>
      <c r="M14962" s="100"/>
      <c r="Q14962" s="99"/>
      <c r="R14962" s="340"/>
      <c r="S14962" s="119"/>
      <c r="T14962" s="123"/>
      <c r="U14962" s="119"/>
      <c r="V14962" s="99"/>
      <c r="W14962" s="127"/>
      <c r="X14962" s="99"/>
      <c r="Y14962" s="127"/>
    </row>
    <row r="14963" spans="3:25" ht="19" hidden="1">
      <c r="C14963" s="933"/>
      <c r="D14963" s="933"/>
      <c r="E14963" s="19"/>
      <c r="I14963" s="100"/>
      <c r="M14963" s="100"/>
      <c r="Q14963" s="99"/>
      <c r="R14963" s="340"/>
      <c r="S14963" s="119"/>
      <c r="T14963" s="123"/>
      <c r="U14963" s="119"/>
      <c r="V14963" s="99"/>
      <c r="W14963" s="127"/>
      <c r="X14963" s="99"/>
      <c r="Y14963" s="127"/>
    </row>
    <row r="14964" spans="3:25" ht="19" hidden="1">
      <c r="C14964" s="933"/>
      <c r="D14964" s="933"/>
      <c r="E14964" s="19"/>
      <c r="I14964" s="100"/>
      <c r="M14964" s="100"/>
      <c r="Q14964" s="99"/>
      <c r="R14964" s="340"/>
      <c r="S14964" s="119"/>
      <c r="T14964" s="123"/>
      <c r="U14964" s="119"/>
      <c r="V14964" s="99"/>
      <c r="W14964" s="127"/>
      <c r="X14964" s="99"/>
      <c r="Y14964" s="127"/>
    </row>
    <row r="14965" spans="3:25" ht="19" hidden="1">
      <c r="C14965" s="933"/>
      <c r="D14965" s="933"/>
      <c r="E14965" s="19"/>
      <c r="I14965" s="100"/>
      <c r="M14965" s="100"/>
      <c r="Q14965" s="99"/>
      <c r="R14965" s="340"/>
      <c r="S14965" s="119"/>
      <c r="T14965" s="123"/>
      <c r="U14965" s="119"/>
      <c r="V14965" s="99"/>
      <c r="W14965" s="127"/>
      <c r="X14965" s="99"/>
      <c r="Y14965" s="127"/>
    </row>
    <row r="14966" spans="3:25" ht="19" hidden="1">
      <c r="C14966" s="933"/>
      <c r="D14966" s="933"/>
      <c r="E14966" s="19"/>
      <c r="I14966" s="100"/>
      <c r="M14966" s="100"/>
      <c r="Q14966" s="99"/>
      <c r="R14966" s="340"/>
      <c r="S14966" s="119"/>
      <c r="T14966" s="123"/>
      <c r="U14966" s="119"/>
      <c r="V14966" s="99"/>
      <c r="W14966" s="127"/>
      <c r="X14966" s="99"/>
      <c r="Y14966" s="127"/>
    </row>
    <row r="14967" spans="3:25" ht="19" hidden="1">
      <c r="C14967" s="933"/>
      <c r="D14967" s="933"/>
      <c r="E14967" s="19"/>
      <c r="I14967" s="100"/>
      <c r="M14967" s="100"/>
      <c r="Q14967" s="99"/>
      <c r="R14967" s="340"/>
      <c r="S14967" s="119"/>
      <c r="T14967" s="123"/>
      <c r="U14967" s="119"/>
      <c r="V14967" s="99"/>
      <c r="W14967" s="127"/>
      <c r="X14967" s="99"/>
      <c r="Y14967" s="127"/>
    </row>
    <row r="14968" spans="3:25" ht="19" hidden="1">
      <c r="C14968" s="933"/>
      <c r="D14968" s="933"/>
      <c r="E14968" s="19"/>
      <c r="I14968" s="100"/>
      <c r="M14968" s="100"/>
      <c r="Q14968" s="99"/>
      <c r="R14968" s="340"/>
      <c r="S14968" s="119"/>
      <c r="T14968" s="123"/>
      <c r="U14968" s="119"/>
      <c r="V14968" s="99"/>
      <c r="W14968" s="127"/>
      <c r="X14968" s="99"/>
      <c r="Y14968" s="127"/>
    </row>
    <row r="14969" spans="3:25" ht="19" hidden="1">
      <c r="C14969" s="933"/>
      <c r="D14969" s="933"/>
      <c r="E14969" s="19"/>
      <c r="I14969" s="100"/>
      <c r="M14969" s="100"/>
      <c r="Q14969" s="99"/>
      <c r="R14969" s="340"/>
      <c r="S14969" s="119"/>
      <c r="T14969" s="123"/>
      <c r="U14969" s="119"/>
      <c r="V14969" s="99"/>
      <c r="W14969" s="127"/>
      <c r="X14969" s="99"/>
      <c r="Y14969" s="127"/>
    </row>
    <row r="14970" spans="3:25" ht="19" hidden="1">
      <c r="C14970" s="933"/>
      <c r="D14970" s="933"/>
      <c r="E14970" s="19"/>
      <c r="I14970" s="100"/>
      <c r="M14970" s="100"/>
      <c r="Q14970" s="99"/>
      <c r="R14970" s="340"/>
      <c r="S14970" s="119"/>
      <c r="T14970" s="123"/>
      <c r="U14970" s="119"/>
      <c r="V14970" s="99"/>
      <c r="W14970" s="127"/>
      <c r="X14970" s="99"/>
      <c r="Y14970" s="127"/>
    </row>
    <row r="14971" spans="3:25" ht="19" hidden="1">
      <c r="C14971" s="933"/>
      <c r="D14971" s="933"/>
      <c r="E14971" s="19"/>
      <c r="I14971" s="100"/>
      <c r="M14971" s="100"/>
      <c r="Q14971" s="99"/>
      <c r="R14971" s="340"/>
      <c r="S14971" s="119"/>
      <c r="T14971" s="123"/>
      <c r="U14971" s="119"/>
      <c r="V14971" s="99"/>
      <c r="W14971" s="127"/>
      <c r="X14971" s="99"/>
      <c r="Y14971" s="127"/>
    </row>
    <row r="14972" spans="3:25" ht="19" hidden="1">
      <c r="C14972" s="933"/>
      <c r="D14972" s="933"/>
      <c r="E14972" s="19"/>
      <c r="I14972" s="100"/>
      <c r="M14972" s="100"/>
      <c r="Q14972" s="99"/>
      <c r="R14972" s="340"/>
      <c r="S14972" s="119"/>
      <c r="T14972" s="123"/>
      <c r="U14972" s="119"/>
      <c r="V14972" s="99"/>
      <c r="W14972" s="127"/>
      <c r="X14972" s="99"/>
      <c r="Y14972" s="127"/>
    </row>
    <row r="14973" spans="3:25" ht="19" hidden="1">
      <c r="C14973" s="933"/>
      <c r="D14973" s="933"/>
      <c r="E14973" s="19"/>
      <c r="I14973" s="100"/>
      <c r="M14973" s="100"/>
      <c r="Q14973" s="99"/>
      <c r="R14973" s="340"/>
      <c r="S14973" s="119"/>
      <c r="T14973" s="123"/>
      <c r="U14973" s="119"/>
      <c r="V14973" s="99"/>
      <c r="W14973" s="127"/>
      <c r="X14973" s="99"/>
      <c r="Y14973" s="127"/>
    </row>
    <row r="14974" spans="3:25" ht="19" hidden="1">
      <c r="C14974" s="933"/>
      <c r="D14974" s="933"/>
      <c r="E14974" s="19"/>
      <c r="I14974" s="100"/>
      <c r="M14974" s="100"/>
      <c r="Q14974" s="99"/>
      <c r="R14974" s="340"/>
      <c r="S14974" s="119"/>
      <c r="T14974" s="123"/>
      <c r="U14974" s="119"/>
      <c r="V14974" s="99"/>
      <c r="W14974" s="127"/>
      <c r="X14974" s="99"/>
      <c r="Y14974" s="127"/>
    </row>
    <row r="14975" spans="3:25" ht="19" hidden="1">
      <c r="C14975" s="933"/>
      <c r="D14975" s="933"/>
      <c r="E14975" s="19"/>
      <c r="I14975" s="100"/>
      <c r="M14975" s="100"/>
      <c r="Q14975" s="99"/>
      <c r="R14975" s="340"/>
      <c r="S14975" s="119"/>
      <c r="T14975" s="123"/>
      <c r="U14975" s="119"/>
      <c r="V14975" s="99"/>
      <c r="W14975" s="127"/>
      <c r="X14975" s="99"/>
      <c r="Y14975" s="127"/>
    </row>
    <row r="14976" spans="3:25" ht="19" hidden="1">
      <c r="C14976" s="933"/>
      <c r="D14976" s="933"/>
      <c r="E14976" s="19"/>
      <c r="I14976" s="100"/>
      <c r="M14976" s="100"/>
      <c r="Q14976" s="99"/>
      <c r="R14976" s="340"/>
      <c r="S14976" s="119"/>
      <c r="T14976" s="123"/>
      <c r="U14976" s="119"/>
      <c r="V14976" s="99"/>
      <c r="W14976" s="127"/>
      <c r="X14976" s="99"/>
      <c r="Y14976" s="127"/>
    </row>
    <row r="14977" spans="3:25" ht="19" hidden="1">
      <c r="C14977" s="933"/>
      <c r="D14977" s="933"/>
      <c r="E14977" s="19"/>
      <c r="I14977" s="100"/>
      <c r="M14977" s="100"/>
      <c r="Q14977" s="99"/>
      <c r="R14977" s="340"/>
      <c r="S14977" s="119"/>
      <c r="T14977" s="123"/>
      <c r="U14977" s="119"/>
      <c r="V14977" s="99"/>
      <c r="W14977" s="127"/>
      <c r="X14977" s="99"/>
      <c r="Y14977" s="127"/>
    </row>
    <row r="14978" spans="3:25" ht="19" hidden="1">
      <c r="C14978" s="933"/>
      <c r="D14978" s="933"/>
      <c r="E14978" s="19"/>
      <c r="I14978" s="100"/>
      <c r="M14978" s="100"/>
      <c r="Q14978" s="99"/>
      <c r="R14978" s="340"/>
      <c r="S14978" s="119"/>
      <c r="T14978" s="123"/>
      <c r="U14978" s="119"/>
      <c r="V14978" s="99"/>
      <c r="W14978" s="127"/>
      <c r="X14978" s="99"/>
      <c r="Y14978" s="127"/>
    </row>
    <row r="14979" spans="3:25" ht="19" hidden="1">
      <c r="C14979" s="933"/>
      <c r="D14979" s="933"/>
      <c r="E14979" s="19"/>
      <c r="I14979" s="100"/>
      <c r="M14979" s="100"/>
      <c r="Q14979" s="99"/>
      <c r="R14979" s="340"/>
      <c r="S14979" s="119"/>
      <c r="T14979" s="123"/>
      <c r="U14979" s="119"/>
      <c r="V14979" s="99"/>
      <c r="W14979" s="127"/>
      <c r="X14979" s="99"/>
      <c r="Y14979" s="127"/>
    </row>
    <row r="14980" spans="3:25" ht="19" hidden="1">
      <c r="C14980" s="933"/>
      <c r="D14980" s="933"/>
      <c r="E14980" s="19"/>
      <c r="I14980" s="100"/>
      <c r="M14980" s="100"/>
      <c r="Q14980" s="99"/>
      <c r="R14980" s="340"/>
      <c r="S14980" s="119"/>
      <c r="T14980" s="123"/>
      <c r="U14980" s="119"/>
      <c r="V14980" s="99"/>
      <c r="W14980" s="127"/>
      <c r="X14980" s="99"/>
      <c r="Y14980" s="127"/>
    </row>
    <row r="14981" spans="3:25" ht="19" hidden="1">
      <c r="C14981" s="933"/>
      <c r="D14981" s="933"/>
      <c r="E14981" s="19"/>
      <c r="I14981" s="100"/>
      <c r="M14981" s="100"/>
      <c r="Q14981" s="99"/>
      <c r="R14981" s="340"/>
      <c r="S14981" s="119"/>
      <c r="T14981" s="123"/>
      <c r="U14981" s="119"/>
      <c r="V14981" s="99"/>
      <c r="W14981" s="127"/>
      <c r="X14981" s="99"/>
      <c r="Y14981" s="127"/>
    </row>
    <row r="14982" spans="3:25" ht="19" hidden="1">
      <c r="C14982" s="933"/>
      <c r="D14982" s="933"/>
      <c r="E14982" s="19"/>
      <c r="I14982" s="100"/>
      <c r="M14982" s="100"/>
      <c r="Q14982" s="99"/>
      <c r="R14982" s="340"/>
      <c r="S14982" s="119"/>
      <c r="T14982" s="123"/>
      <c r="U14982" s="119"/>
      <c r="V14982" s="99"/>
      <c r="W14982" s="127"/>
      <c r="X14982" s="99"/>
      <c r="Y14982" s="127"/>
    </row>
    <row r="14983" spans="3:25" ht="19" hidden="1">
      <c r="C14983" s="933"/>
      <c r="D14983" s="933"/>
      <c r="E14983" s="19"/>
      <c r="I14983" s="100"/>
      <c r="M14983" s="100"/>
      <c r="Q14983" s="99"/>
      <c r="R14983" s="340"/>
      <c r="S14983" s="119"/>
      <c r="T14983" s="123"/>
      <c r="U14983" s="119"/>
      <c r="V14983" s="99"/>
      <c r="W14983" s="127"/>
      <c r="X14983" s="99"/>
      <c r="Y14983" s="127"/>
    </row>
    <row r="14984" spans="3:25" ht="19" hidden="1">
      <c r="C14984" s="933"/>
      <c r="D14984" s="933"/>
      <c r="E14984" s="19"/>
      <c r="I14984" s="100"/>
      <c r="M14984" s="100"/>
      <c r="Q14984" s="99"/>
      <c r="R14984" s="340"/>
      <c r="S14984" s="119"/>
      <c r="T14984" s="123"/>
      <c r="U14984" s="119"/>
      <c r="V14984" s="99"/>
      <c r="W14984" s="127"/>
      <c r="X14984" s="99"/>
      <c r="Y14984" s="127"/>
    </row>
    <row r="14985" spans="3:25" ht="19" hidden="1">
      <c r="C14985" s="933"/>
      <c r="D14985" s="933"/>
      <c r="E14985" s="19"/>
      <c r="I14985" s="100"/>
      <c r="M14985" s="100"/>
      <c r="Q14985" s="99"/>
      <c r="R14985" s="340"/>
      <c r="S14985" s="119"/>
      <c r="T14985" s="123"/>
      <c r="U14985" s="119"/>
      <c r="V14985" s="99"/>
      <c r="W14985" s="127"/>
      <c r="X14985" s="99"/>
      <c r="Y14985" s="127"/>
    </row>
    <row r="14986" spans="3:25" ht="19" hidden="1">
      <c r="C14986" s="933"/>
      <c r="D14986" s="933"/>
      <c r="E14986" s="19"/>
      <c r="I14986" s="100"/>
      <c r="M14986" s="100"/>
      <c r="Q14986" s="99"/>
      <c r="R14986" s="340"/>
      <c r="S14986" s="119"/>
      <c r="T14986" s="123"/>
      <c r="U14986" s="119"/>
      <c r="V14986" s="99"/>
      <c r="W14986" s="127"/>
      <c r="X14986" s="99"/>
      <c r="Y14986" s="127"/>
    </row>
    <row r="14987" spans="3:25" ht="19" hidden="1">
      <c r="C14987" s="933"/>
      <c r="D14987" s="933"/>
      <c r="E14987" s="19"/>
      <c r="I14987" s="100"/>
      <c r="M14987" s="100"/>
      <c r="Q14987" s="99"/>
      <c r="R14987" s="340"/>
      <c r="S14987" s="119"/>
      <c r="T14987" s="123"/>
      <c r="U14987" s="119"/>
      <c r="V14987" s="99"/>
      <c r="W14987" s="127"/>
      <c r="X14987" s="99"/>
      <c r="Y14987" s="127"/>
    </row>
    <row r="14988" spans="3:25" ht="19" hidden="1">
      <c r="C14988" s="933"/>
      <c r="D14988" s="933"/>
      <c r="E14988" s="19"/>
      <c r="I14988" s="100"/>
      <c r="M14988" s="100"/>
      <c r="Q14988" s="99"/>
      <c r="R14988" s="340"/>
      <c r="S14988" s="119"/>
      <c r="T14988" s="123"/>
      <c r="U14988" s="119"/>
      <c r="V14988" s="99"/>
      <c r="W14988" s="127"/>
      <c r="X14988" s="99"/>
      <c r="Y14988" s="127"/>
    </row>
    <row r="14989" spans="3:25" ht="19" hidden="1">
      <c r="C14989" s="933"/>
      <c r="D14989" s="933"/>
      <c r="E14989" s="19"/>
      <c r="I14989" s="100"/>
      <c r="M14989" s="100"/>
      <c r="Q14989" s="99"/>
      <c r="R14989" s="340"/>
      <c r="S14989" s="119"/>
      <c r="T14989" s="123"/>
      <c r="U14989" s="119"/>
      <c r="V14989" s="99"/>
      <c r="W14989" s="127"/>
      <c r="X14989" s="99"/>
      <c r="Y14989" s="127"/>
    </row>
    <row r="14990" spans="3:25" ht="19" hidden="1">
      <c r="C14990" s="933"/>
      <c r="D14990" s="933"/>
      <c r="E14990" s="19"/>
      <c r="I14990" s="100"/>
      <c r="M14990" s="100"/>
      <c r="Q14990" s="99"/>
      <c r="R14990" s="340"/>
      <c r="S14990" s="119"/>
      <c r="T14990" s="123"/>
      <c r="U14990" s="119"/>
      <c r="V14990" s="99"/>
      <c r="W14990" s="127"/>
      <c r="X14990" s="99"/>
      <c r="Y14990" s="127"/>
    </row>
    <row r="14991" spans="3:25" ht="19" hidden="1">
      <c r="C14991" s="933"/>
      <c r="D14991" s="933"/>
      <c r="E14991" s="19"/>
      <c r="I14991" s="100"/>
      <c r="M14991" s="100"/>
      <c r="Q14991" s="99"/>
      <c r="R14991" s="340"/>
      <c r="S14991" s="119"/>
      <c r="T14991" s="123"/>
      <c r="U14991" s="119"/>
      <c r="V14991" s="99"/>
      <c r="W14991" s="127"/>
      <c r="X14991" s="99"/>
      <c r="Y14991" s="127"/>
    </row>
    <row r="14992" spans="3:25" ht="19" hidden="1">
      <c r="C14992" s="933"/>
      <c r="D14992" s="933"/>
      <c r="E14992" s="19"/>
      <c r="I14992" s="100"/>
      <c r="M14992" s="100"/>
      <c r="Q14992" s="99"/>
      <c r="R14992" s="340"/>
      <c r="S14992" s="119"/>
      <c r="T14992" s="123"/>
      <c r="U14992" s="119"/>
      <c r="V14992" s="99"/>
      <c r="W14992" s="127"/>
      <c r="X14992" s="99"/>
      <c r="Y14992" s="127"/>
    </row>
    <row r="14993" spans="3:25" ht="19" hidden="1">
      <c r="C14993" s="933"/>
      <c r="D14993" s="933"/>
      <c r="E14993" s="19"/>
      <c r="I14993" s="100"/>
      <c r="M14993" s="100"/>
      <c r="Q14993" s="99"/>
      <c r="R14993" s="340"/>
      <c r="S14993" s="119"/>
      <c r="T14993" s="123"/>
      <c r="U14993" s="119"/>
      <c r="V14993" s="99"/>
      <c r="W14993" s="127"/>
      <c r="X14993" s="99"/>
      <c r="Y14993" s="127"/>
    </row>
    <row r="14994" spans="3:25" ht="19" hidden="1">
      <c r="C14994" s="933"/>
      <c r="D14994" s="933"/>
      <c r="E14994" s="19"/>
      <c r="I14994" s="100"/>
      <c r="M14994" s="100"/>
      <c r="Q14994" s="99"/>
      <c r="R14994" s="340"/>
      <c r="S14994" s="119"/>
      <c r="T14994" s="123"/>
      <c r="U14994" s="119"/>
      <c r="V14994" s="99"/>
      <c r="W14994" s="127"/>
      <c r="X14994" s="99"/>
      <c r="Y14994" s="127"/>
    </row>
    <row r="14995" spans="3:25" ht="19" hidden="1">
      <c r="C14995" s="933"/>
      <c r="D14995" s="933"/>
      <c r="E14995" s="19"/>
      <c r="I14995" s="100"/>
      <c r="M14995" s="100"/>
      <c r="Q14995" s="99"/>
      <c r="R14995" s="340"/>
      <c r="S14995" s="119"/>
      <c r="T14995" s="123"/>
      <c r="U14995" s="119"/>
      <c r="V14995" s="99"/>
      <c r="W14995" s="127"/>
      <c r="X14995" s="99"/>
      <c r="Y14995" s="127"/>
    </row>
    <row r="14996" spans="3:25" ht="19" hidden="1">
      <c r="C14996" s="933"/>
      <c r="D14996" s="933"/>
      <c r="E14996" s="19"/>
      <c r="I14996" s="100"/>
      <c r="M14996" s="100"/>
      <c r="Q14996" s="99"/>
      <c r="R14996" s="340"/>
      <c r="S14996" s="119"/>
      <c r="T14996" s="123"/>
      <c r="U14996" s="119"/>
      <c r="V14996" s="99"/>
      <c r="W14996" s="127"/>
      <c r="X14996" s="99"/>
      <c r="Y14996" s="127"/>
    </row>
    <row r="14997" spans="3:25" ht="19" hidden="1">
      <c r="C14997" s="933"/>
      <c r="D14997" s="933"/>
      <c r="E14997" s="19"/>
      <c r="I14997" s="100"/>
      <c r="M14997" s="100"/>
      <c r="Q14997" s="99"/>
      <c r="R14997" s="340"/>
      <c r="S14997" s="119"/>
      <c r="T14997" s="123"/>
      <c r="U14997" s="119"/>
      <c r="V14997" s="99"/>
      <c r="W14997" s="127"/>
      <c r="X14997" s="99"/>
      <c r="Y14997" s="127"/>
    </row>
    <row r="14998" spans="3:25" ht="19" hidden="1">
      <c r="C14998" s="933"/>
      <c r="D14998" s="933"/>
      <c r="E14998" s="19"/>
      <c r="I14998" s="100"/>
      <c r="M14998" s="100"/>
      <c r="Q14998" s="99"/>
      <c r="R14998" s="340"/>
      <c r="S14998" s="119"/>
      <c r="T14998" s="123"/>
      <c r="U14998" s="119"/>
      <c r="V14998" s="99"/>
      <c r="W14998" s="127"/>
      <c r="X14998" s="99"/>
      <c r="Y14998" s="127"/>
    </row>
    <row r="14999" spans="3:25" ht="19" hidden="1">
      <c r="C14999" s="933"/>
      <c r="D14999" s="933"/>
      <c r="E14999" s="19"/>
      <c r="I14999" s="100"/>
      <c r="M14999" s="100"/>
      <c r="Q14999" s="99"/>
      <c r="R14999" s="340"/>
      <c r="S14999" s="119"/>
      <c r="T14999" s="123"/>
      <c r="U14999" s="119"/>
      <c r="V14999" s="99"/>
      <c r="W14999" s="127"/>
      <c r="X14999" s="99"/>
      <c r="Y14999" s="127"/>
    </row>
    <row r="15000" spans="3:25" ht="19" hidden="1">
      <c r="C15000" s="933"/>
      <c r="D15000" s="933"/>
      <c r="E15000" s="19"/>
      <c r="I15000" s="100"/>
      <c r="M15000" s="100"/>
      <c r="Q15000" s="99"/>
      <c r="R15000" s="340"/>
      <c r="S15000" s="119"/>
      <c r="T15000" s="123"/>
      <c r="U15000" s="119"/>
      <c r="V15000" s="99"/>
      <c r="W15000" s="127"/>
      <c r="X15000" s="99"/>
      <c r="Y15000" s="127"/>
    </row>
    <row r="15001" spans="3:25" ht="19" hidden="1">
      <c r="C15001" s="933"/>
      <c r="D15001" s="933"/>
      <c r="E15001" s="19"/>
      <c r="I15001" s="100"/>
      <c r="M15001" s="100"/>
      <c r="Q15001" s="99"/>
      <c r="R15001" s="340"/>
      <c r="S15001" s="119"/>
      <c r="T15001" s="123"/>
      <c r="U15001" s="119"/>
      <c r="V15001" s="99"/>
      <c r="W15001" s="127"/>
      <c r="X15001" s="99"/>
      <c r="Y15001" s="127"/>
    </row>
    <row r="15002" spans="3:25" ht="19" hidden="1">
      <c r="C15002" s="933"/>
      <c r="D15002" s="933"/>
      <c r="E15002" s="19"/>
      <c r="I15002" s="100"/>
      <c r="M15002" s="100"/>
      <c r="Q15002" s="99"/>
      <c r="R15002" s="340"/>
      <c r="S15002" s="119"/>
      <c r="T15002" s="123"/>
      <c r="U15002" s="119"/>
      <c r="V15002" s="99"/>
      <c r="W15002" s="127"/>
      <c r="X15002" s="99"/>
      <c r="Y15002" s="127"/>
    </row>
    <row r="15003" spans="3:25" ht="19" hidden="1">
      <c r="C15003" s="933"/>
      <c r="D15003" s="933"/>
      <c r="E15003" s="19"/>
      <c r="I15003" s="100"/>
      <c r="M15003" s="100"/>
      <c r="Q15003" s="99"/>
      <c r="R15003" s="340"/>
      <c r="S15003" s="119"/>
      <c r="T15003" s="123"/>
      <c r="U15003" s="119"/>
      <c r="V15003" s="99"/>
      <c r="W15003" s="127"/>
      <c r="X15003" s="99"/>
      <c r="Y15003" s="127"/>
    </row>
    <row r="15004" spans="3:25" ht="19" hidden="1">
      <c r="C15004" s="933"/>
      <c r="D15004" s="933"/>
      <c r="E15004" s="19"/>
      <c r="I15004" s="100"/>
      <c r="M15004" s="100"/>
      <c r="Q15004" s="99"/>
      <c r="R15004" s="340"/>
      <c r="S15004" s="119"/>
      <c r="T15004" s="123"/>
      <c r="U15004" s="119"/>
      <c r="V15004" s="99"/>
      <c r="W15004" s="127"/>
      <c r="X15004" s="99"/>
      <c r="Y15004" s="127"/>
    </row>
    <row r="15005" spans="3:25" ht="19" hidden="1">
      <c r="C15005" s="933"/>
      <c r="D15005" s="933"/>
      <c r="E15005" s="19"/>
      <c r="I15005" s="100"/>
      <c r="M15005" s="100"/>
      <c r="Q15005" s="99"/>
      <c r="R15005" s="340"/>
      <c r="S15005" s="119"/>
      <c r="T15005" s="123"/>
      <c r="U15005" s="119"/>
      <c r="V15005" s="99"/>
      <c r="W15005" s="127"/>
      <c r="X15005" s="99"/>
      <c r="Y15005" s="127"/>
    </row>
    <row r="15006" spans="3:25" ht="19" hidden="1">
      <c r="C15006" s="933"/>
      <c r="D15006" s="933"/>
      <c r="E15006" s="19"/>
      <c r="I15006" s="100"/>
      <c r="M15006" s="100"/>
      <c r="Q15006" s="99"/>
      <c r="R15006" s="340"/>
      <c r="S15006" s="119"/>
      <c r="T15006" s="123"/>
      <c r="U15006" s="119"/>
      <c r="V15006" s="99"/>
      <c r="W15006" s="127"/>
      <c r="X15006" s="99"/>
      <c r="Y15006" s="127"/>
    </row>
    <row r="15007" spans="3:25" ht="19" hidden="1">
      <c r="C15007" s="933"/>
      <c r="D15007" s="933"/>
      <c r="E15007" s="19"/>
      <c r="I15007" s="100"/>
      <c r="M15007" s="100"/>
      <c r="Q15007" s="99"/>
      <c r="R15007" s="340"/>
      <c r="S15007" s="119"/>
      <c r="T15007" s="123"/>
      <c r="U15007" s="119"/>
      <c r="V15007" s="99"/>
      <c r="W15007" s="127"/>
      <c r="X15007" s="99"/>
      <c r="Y15007" s="127"/>
    </row>
    <row r="15008" spans="3:25" ht="19" hidden="1">
      <c r="C15008" s="933"/>
      <c r="D15008" s="933"/>
      <c r="E15008" s="19"/>
      <c r="I15008" s="100"/>
      <c r="M15008" s="100"/>
      <c r="Q15008" s="99"/>
      <c r="R15008" s="340"/>
      <c r="S15008" s="119"/>
      <c r="T15008" s="123"/>
      <c r="U15008" s="119"/>
      <c r="V15008" s="99"/>
      <c r="W15008" s="127"/>
      <c r="X15008" s="99"/>
      <c r="Y15008" s="127"/>
    </row>
    <row r="15009" spans="3:25" ht="19" hidden="1">
      <c r="C15009" s="933"/>
      <c r="D15009" s="933"/>
      <c r="E15009" s="19"/>
      <c r="I15009" s="100"/>
      <c r="M15009" s="100"/>
      <c r="Q15009" s="99"/>
      <c r="R15009" s="340"/>
      <c r="S15009" s="119"/>
      <c r="T15009" s="123"/>
      <c r="U15009" s="119"/>
      <c r="V15009" s="99"/>
      <c r="W15009" s="127"/>
      <c r="X15009" s="99"/>
      <c r="Y15009" s="127"/>
    </row>
    <row r="15010" spans="3:25" ht="19" hidden="1">
      <c r="C15010" s="933"/>
      <c r="D15010" s="933"/>
      <c r="E15010" s="19"/>
      <c r="I15010" s="100"/>
      <c r="M15010" s="100"/>
      <c r="Q15010" s="99"/>
      <c r="R15010" s="340"/>
      <c r="S15010" s="119"/>
      <c r="T15010" s="123"/>
      <c r="U15010" s="119"/>
      <c r="V15010" s="99"/>
      <c r="W15010" s="127"/>
      <c r="X15010" s="99"/>
      <c r="Y15010" s="127"/>
    </row>
    <row r="15011" spans="3:25" ht="19" hidden="1">
      <c r="C15011" s="933"/>
      <c r="D15011" s="933"/>
      <c r="E15011" s="19"/>
      <c r="I15011" s="100"/>
      <c r="M15011" s="100"/>
      <c r="Q15011" s="99"/>
      <c r="R15011" s="340"/>
      <c r="S15011" s="119"/>
      <c r="T15011" s="123"/>
      <c r="U15011" s="119"/>
      <c r="V15011" s="99"/>
      <c r="W15011" s="127"/>
      <c r="X15011" s="99"/>
      <c r="Y15011" s="127"/>
    </row>
    <row r="15012" spans="3:25" ht="19" hidden="1">
      <c r="C15012" s="933"/>
      <c r="D15012" s="933"/>
      <c r="E15012" s="19"/>
      <c r="I15012" s="100"/>
      <c r="M15012" s="100"/>
      <c r="Q15012" s="99"/>
      <c r="R15012" s="340"/>
      <c r="S15012" s="119"/>
      <c r="T15012" s="123"/>
      <c r="U15012" s="119"/>
      <c r="V15012" s="99"/>
      <c r="W15012" s="127"/>
      <c r="X15012" s="99"/>
      <c r="Y15012" s="127"/>
    </row>
    <row r="15013" spans="3:25" ht="19" hidden="1">
      <c r="C15013" s="933"/>
      <c r="D15013" s="933"/>
      <c r="E15013" s="19"/>
      <c r="I15013" s="100"/>
      <c r="M15013" s="100"/>
      <c r="Q15013" s="99"/>
      <c r="R15013" s="340"/>
      <c r="S15013" s="119"/>
      <c r="T15013" s="123"/>
      <c r="U15013" s="119"/>
      <c r="V15013" s="99"/>
      <c r="W15013" s="127"/>
      <c r="X15013" s="99"/>
      <c r="Y15013" s="127"/>
    </row>
    <row r="15014" spans="3:25" ht="19" hidden="1">
      <c r="C15014" s="933"/>
      <c r="D15014" s="933"/>
      <c r="E15014" s="19"/>
      <c r="I15014" s="100"/>
      <c r="M15014" s="100"/>
      <c r="Q15014" s="99"/>
      <c r="R15014" s="340"/>
      <c r="S15014" s="119"/>
      <c r="T15014" s="123"/>
      <c r="U15014" s="119"/>
      <c r="V15014" s="99"/>
      <c r="W15014" s="127"/>
      <c r="X15014" s="99"/>
      <c r="Y15014" s="127"/>
    </row>
    <row r="15015" spans="3:25" ht="19" hidden="1">
      <c r="C15015" s="933"/>
      <c r="D15015" s="933"/>
      <c r="E15015" s="19"/>
      <c r="I15015" s="100"/>
      <c r="M15015" s="100"/>
      <c r="Q15015" s="99"/>
      <c r="R15015" s="340"/>
      <c r="S15015" s="119"/>
      <c r="T15015" s="123"/>
      <c r="U15015" s="119"/>
      <c r="V15015" s="99"/>
      <c r="W15015" s="127"/>
      <c r="X15015" s="99"/>
      <c r="Y15015" s="127"/>
    </row>
    <row r="15016" spans="3:25" ht="19" hidden="1">
      <c r="C15016" s="933"/>
      <c r="D15016" s="933"/>
      <c r="E15016" s="19"/>
      <c r="I15016" s="100"/>
      <c r="M15016" s="100"/>
      <c r="Q15016" s="99"/>
      <c r="R15016" s="340"/>
      <c r="S15016" s="119"/>
      <c r="T15016" s="123"/>
      <c r="U15016" s="119"/>
      <c r="V15016" s="99"/>
      <c r="W15016" s="127"/>
      <c r="X15016" s="99"/>
      <c r="Y15016" s="127"/>
    </row>
    <row r="15017" spans="3:25" ht="19" hidden="1">
      <c r="C15017" s="933"/>
      <c r="D15017" s="933"/>
      <c r="E15017" s="19"/>
      <c r="I15017" s="100"/>
      <c r="M15017" s="100"/>
      <c r="Q15017" s="99"/>
      <c r="R15017" s="340"/>
      <c r="S15017" s="119"/>
      <c r="T15017" s="123"/>
      <c r="U15017" s="119"/>
      <c r="V15017" s="99"/>
      <c r="W15017" s="127"/>
      <c r="X15017" s="99"/>
      <c r="Y15017" s="127"/>
    </row>
    <row r="15018" spans="3:25" ht="19" hidden="1">
      <c r="C15018" s="933"/>
      <c r="D15018" s="933"/>
      <c r="E15018" s="19"/>
      <c r="I15018" s="100"/>
      <c r="M15018" s="100"/>
      <c r="Q15018" s="99"/>
      <c r="R15018" s="340"/>
      <c r="S15018" s="119"/>
      <c r="T15018" s="123"/>
      <c r="U15018" s="119"/>
      <c r="V15018" s="99"/>
      <c r="W15018" s="127"/>
      <c r="X15018" s="99"/>
      <c r="Y15018" s="127"/>
    </row>
    <row r="15019" spans="3:25" ht="19" hidden="1">
      <c r="C15019" s="933"/>
      <c r="D15019" s="933"/>
      <c r="E15019" s="19"/>
      <c r="I15019" s="100"/>
      <c r="M15019" s="100"/>
      <c r="Q15019" s="99"/>
      <c r="R15019" s="340"/>
      <c r="S15019" s="119"/>
      <c r="T15019" s="123"/>
      <c r="U15019" s="119"/>
      <c r="V15019" s="99"/>
      <c r="W15019" s="127"/>
      <c r="X15019" s="99"/>
      <c r="Y15019" s="127"/>
    </row>
    <row r="15020" spans="3:25" ht="19" hidden="1">
      <c r="C15020" s="933"/>
      <c r="D15020" s="933"/>
      <c r="E15020" s="19"/>
      <c r="I15020" s="100"/>
      <c r="M15020" s="100"/>
      <c r="Q15020" s="99"/>
      <c r="R15020" s="340"/>
      <c r="S15020" s="119"/>
      <c r="T15020" s="123"/>
      <c r="U15020" s="119"/>
      <c r="V15020" s="99"/>
      <c r="W15020" s="127"/>
      <c r="X15020" s="99"/>
      <c r="Y15020" s="127"/>
    </row>
    <row r="15021" spans="3:25" ht="19" hidden="1">
      <c r="C15021" s="933"/>
      <c r="D15021" s="933"/>
      <c r="E15021" s="19"/>
      <c r="I15021" s="100"/>
      <c r="M15021" s="100"/>
      <c r="Q15021" s="99"/>
      <c r="R15021" s="340"/>
      <c r="S15021" s="119"/>
      <c r="T15021" s="123"/>
      <c r="U15021" s="119"/>
      <c r="V15021" s="99"/>
      <c r="W15021" s="127"/>
      <c r="X15021" s="99"/>
      <c r="Y15021" s="127"/>
    </row>
    <row r="15022" spans="3:25" ht="19" hidden="1">
      <c r="C15022" s="933"/>
      <c r="D15022" s="933"/>
      <c r="E15022" s="19"/>
      <c r="I15022" s="100"/>
      <c r="M15022" s="100"/>
      <c r="Q15022" s="99"/>
      <c r="R15022" s="340"/>
      <c r="S15022" s="119"/>
      <c r="T15022" s="123"/>
      <c r="U15022" s="119"/>
      <c r="V15022" s="99"/>
      <c r="W15022" s="127"/>
      <c r="X15022" s="99"/>
      <c r="Y15022" s="127"/>
    </row>
    <row r="15023" spans="3:25" ht="19" hidden="1">
      <c r="C15023" s="933"/>
      <c r="D15023" s="933"/>
      <c r="E15023" s="19"/>
      <c r="I15023" s="100"/>
      <c r="M15023" s="100"/>
      <c r="Q15023" s="99"/>
      <c r="R15023" s="340"/>
      <c r="S15023" s="119"/>
      <c r="T15023" s="123"/>
      <c r="U15023" s="119"/>
      <c r="V15023" s="99"/>
      <c r="W15023" s="127"/>
      <c r="X15023" s="99"/>
      <c r="Y15023" s="127"/>
    </row>
    <row r="15024" spans="3:25" ht="19" hidden="1">
      <c r="C15024" s="933"/>
      <c r="D15024" s="933"/>
      <c r="E15024" s="19"/>
      <c r="I15024" s="100"/>
      <c r="M15024" s="100"/>
      <c r="Q15024" s="99"/>
      <c r="R15024" s="340"/>
      <c r="S15024" s="119"/>
      <c r="T15024" s="123"/>
      <c r="U15024" s="119"/>
      <c r="V15024" s="99"/>
      <c r="W15024" s="127"/>
      <c r="X15024" s="99"/>
      <c r="Y15024" s="127"/>
    </row>
    <row r="15025" spans="3:25" ht="19" hidden="1">
      <c r="C15025" s="933"/>
      <c r="D15025" s="933"/>
      <c r="E15025" s="19"/>
      <c r="I15025" s="100"/>
      <c r="M15025" s="100"/>
      <c r="Q15025" s="99"/>
      <c r="R15025" s="340"/>
      <c r="S15025" s="119"/>
      <c r="T15025" s="123"/>
      <c r="U15025" s="119"/>
      <c r="V15025" s="99"/>
      <c r="W15025" s="127"/>
      <c r="X15025" s="99"/>
      <c r="Y15025" s="127"/>
    </row>
    <row r="15026" spans="3:25" ht="19" hidden="1">
      <c r="C15026" s="933"/>
      <c r="D15026" s="933"/>
      <c r="E15026" s="19"/>
      <c r="I15026" s="100"/>
      <c r="M15026" s="100"/>
      <c r="Q15026" s="99"/>
      <c r="R15026" s="340"/>
      <c r="S15026" s="119"/>
      <c r="T15026" s="123"/>
      <c r="U15026" s="119"/>
      <c r="V15026" s="99"/>
      <c r="W15026" s="127"/>
      <c r="X15026" s="99"/>
      <c r="Y15026" s="127"/>
    </row>
    <row r="15027" spans="3:25" ht="19" hidden="1">
      <c r="C15027" s="933"/>
      <c r="D15027" s="933"/>
      <c r="E15027" s="19"/>
      <c r="I15027" s="100"/>
      <c r="M15027" s="100"/>
      <c r="Q15027" s="99"/>
      <c r="R15027" s="340"/>
      <c r="S15027" s="119"/>
      <c r="T15027" s="123"/>
      <c r="U15027" s="119"/>
      <c r="V15027" s="99"/>
      <c r="W15027" s="127"/>
      <c r="X15027" s="99"/>
      <c r="Y15027" s="127"/>
    </row>
    <row r="15028" spans="3:25" ht="19" hidden="1">
      <c r="C15028" s="933"/>
      <c r="D15028" s="933"/>
      <c r="E15028" s="19"/>
      <c r="I15028" s="100"/>
      <c r="M15028" s="100"/>
      <c r="Q15028" s="99"/>
      <c r="R15028" s="340"/>
      <c r="S15028" s="119"/>
      <c r="T15028" s="123"/>
      <c r="U15028" s="119"/>
      <c r="V15028" s="99"/>
      <c r="W15028" s="127"/>
      <c r="X15028" s="99"/>
      <c r="Y15028" s="127"/>
    </row>
    <row r="15029" spans="3:25" ht="19" hidden="1">
      <c r="C15029" s="933"/>
      <c r="D15029" s="933"/>
      <c r="E15029" s="19"/>
      <c r="I15029" s="100"/>
      <c r="M15029" s="100"/>
      <c r="Q15029" s="99"/>
      <c r="R15029" s="340"/>
      <c r="S15029" s="119"/>
      <c r="T15029" s="123"/>
      <c r="U15029" s="119"/>
      <c r="V15029" s="99"/>
      <c r="W15029" s="127"/>
      <c r="X15029" s="99"/>
      <c r="Y15029" s="127"/>
    </row>
    <row r="15030" spans="3:25" ht="19" hidden="1">
      <c r="C15030" s="933"/>
      <c r="D15030" s="933"/>
      <c r="E15030" s="19"/>
      <c r="I15030" s="100"/>
      <c r="M15030" s="100"/>
      <c r="Q15030" s="99"/>
      <c r="R15030" s="340"/>
      <c r="S15030" s="119"/>
      <c r="T15030" s="123"/>
      <c r="U15030" s="119"/>
      <c r="V15030" s="99"/>
      <c r="W15030" s="127"/>
      <c r="X15030" s="99"/>
      <c r="Y15030" s="127"/>
    </row>
    <row r="15031" spans="3:25" ht="19" hidden="1">
      <c r="C15031" s="933"/>
      <c r="D15031" s="933"/>
      <c r="E15031" s="19"/>
      <c r="I15031" s="100"/>
      <c r="M15031" s="100"/>
      <c r="Q15031" s="99"/>
      <c r="R15031" s="340"/>
      <c r="S15031" s="119"/>
      <c r="T15031" s="123"/>
      <c r="U15031" s="119"/>
      <c r="V15031" s="99"/>
      <c r="W15031" s="127"/>
      <c r="X15031" s="99"/>
      <c r="Y15031" s="127"/>
    </row>
    <row r="15032" spans="3:25" ht="19" hidden="1">
      <c r="C15032" s="933"/>
      <c r="D15032" s="933"/>
      <c r="E15032" s="19"/>
      <c r="I15032" s="100"/>
      <c r="M15032" s="100"/>
      <c r="Q15032" s="99"/>
      <c r="R15032" s="340"/>
      <c r="S15032" s="119"/>
      <c r="T15032" s="123"/>
      <c r="U15032" s="119"/>
      <c r="V15032" s="99"/>
      <c r="W15032" s="127"/>
      <c r="X15032" s="99"/>
      <c r="Y15032" s="127"/>
    </row>
    <row r="15033" spans="3:25" ht="19" hidden="1">
      <c r="C15033" s="933"/>
      <c r="D15033" s="933"/>
      <c r="E15033" s="19"/>
      <c r="I15033" s="100"/>
      <c r="M15033" s="100"/>
      <c r="Q15033" s="99"/>
      <c r="R15033" s="340"/>
      <c r="S15033" s="119"/>
      <c r="T15033" s="123"/>
      <c r="U15033" s="119"/>
      <c r="V15033" s="99"/>
      <c r="W15033" s="127"/>
      <c r="X15033" s="99"/>
      <c r="Y15033" s="127"/>
    </row>
    <row r="15034" spans="3:25" ht="19" hidden="1">
      <c r="C15034" s="933"/>
      <c r="D15034" s="933"/>
      <c r="E15034" s="19"/>
      <c r="I15034" s="100"/>
      <c r="M15034" s="100"/>
      <c r="Q15034" s="99"/>
      <c r="R15034" s="340"/>
      <c r="S15034" s="119"/>
      <c r="T15034" s="123"/>
      <c r="U15034" s="119"/>
      <c r="V15034" s="99"/>
      <c r="W15034" s="127"/>
      <c r="X15034" s="99"/>
      <c r="Y15034" s="127"/>
    </row>
    <row r="15035" spans="3:25" ht="19" hidden="1">
      <c r="C15035" s="933"/>
      <c r="D15035" s="933"/>
      <c r="E15035" s="19"/>
      <c r="I15035" s="100"/>
      <c r="M15035" s="100"/>
      <c r="Q15035" s="99"/>
      <c r="R15035" s="340"/>
      <c r="S15035" s="119"/>
      <c r="T15035" s="123"/>
      <c r="U15035" s="119"/>
      <c r="V15035" s="99"/>
      <c r="W15035" s="127"/>
      <c r="X15035" s="99"/>
      <c r="Y15035" s="127"/>
    </row>
    <row r="15036" spans="3:25" ht="19" hidden="1">
      <c r="C15036" s="933"/>
      <c r="D15036" s="933"/>
      <c r="E15036" s="19"/>
      <c r="I15036" s="100"/>
      <c r="M15036" s="100"/>
      <c r="Q15036" s="99"/>
      <c r="R15036" s="340"/>
      <c r="S15036" s="119"/>
      <c r="T15036" s="123"/>
      <c r="U15036" s="119"/>
      <c r="V15036" s="99"/>
      <c r="W15036" s="127"/>
      <c r="X15036" s="99"/>
      <c r="Y15036" s="127"/>
    </row>
    <row r="15037" spans="3:25" ht="19" hidden="1">
      <c r="C15037" s="933"/>
      <c r="D15037" s="933"/>
      <c r="E15037" s="19"/>
      <c r="I15037" s="100"/>
      <c r="M15037" s="100"/>
      <c r="Q15037" s="99"/>
      <c r="R15037" s="340"/>
      <c r="S15037" s="119"/>
      <c r="T15037" s="123"/>
      <c r="U15037" s="119"/>
      <c r="V15037" s="99"/>
      <c r="W15037" s="127"/>
      <c r="X15037" s="99"/>
      <c r="Y15037" s="127"/>
    </row>
    <row r="15038" spans="3:25" ht="19" hidden="1">
      <c r="C15038" s="933"/>
      <c r="D15038" s="933"/>
      <c r="E15038" s="19"/>
      <c r="I15038" s="100"/>
      <c r="M15038" s="100"/>
      <c r="Q15038" s="99"/>
      <c r="R15038" s="340"/>
      <c r="S15038" s="119"/>
      <c r="T15038" s="123"/>
      <c r="U15038" s="119"/>
      <c r="V15038" s="99"/>
      <c r="W15038" s="127"/>
      <c r="X15038" s="99"/>
      <c r="Y15038" s="127"/>
    </row>
    <row r="15039" spans="3:25" ht="19" hidden="1">
      <c r="C15039" s="933"/>
      <c r="D15039" s="933"/>
      <c r="E15039" s="19"/>
      <c r="I15039" s="100"/>
      <c r="M15039" s="100"/>
      <c r="Q15039" s="99"/>
      <c r="R15039" s="340"/>
      <c r="S15039" s="119"/>
      <c r="T15039" s="123"/>
      <c r="U15039" s="119"/>
      <c r="V15039" s="99"/>
      <c r="W15039" s="127"/>
      <c r="X15039" s="99"/>
      <c r="Y15039" s="127"/>
    </row>
    <row r="15040" spans="3:25" ht="19" hidden="1">
      <c r="C15040" s="933"/>
      <c r="D15040" s="933"/>
      <c r="E15040" s="19"/>
      <c r="I15040" s="100"/>
      <c r="M15040" s="100"/>
      <c r="Q15040" s="99"/>
      <c r="R15040" s="340"/>
      <c r="S15040" s="119"/>
      <c r="T15040" s="123"/>
      <c r="U15040" s="119"/>
      <c r="V15040" s="99"/>
      <c r="W15040" s="127"/>
      <c r="X15040" s="99"/>
      <c r="Y15040" s="127"/>
    </row>
    <row r="15041" spans="3:25" ht="19" hidden="1">
      <c r="C15041" s="933"/>
      <c r="D15041" s="933"/>
      <c r="E15041" s="19"/>
      <c r="I15041" s="100"/>
      <c r="M15041" s="100"/>
      <c r="Q15041" s="99"/>
      <c r="R15041" s="340"/>
      <c r="S15041" s="119"/>
      <c r="T15041" s="123"/>
      <c r="U15041" s="119"/>
      <c r="V15041" s="99"/>
      <c r="W15041" s="127"/>
      <c r="X15041" s="99"/>
      <c r="Y15041" s="127"/>
    </row>
    <row r="15042" spans="3:25" ht="19" hidden="1">
      <c r="C15042" s="933"/>
      <c r="D15042" s="933"/>
      <c r="E15042" s="19"/>
      <c r="I15042" s="100"/>
      <c r="M15042" s="100"/>
      <c r="Q15042" s="99"/>
      <c r="R15042" s="340"/>
      <c r="S15042" s="119"/>
      <c r="T15042" s="123"/>
      <c r="U15042" s="119"/>
      <c r="V15042" s="99"/>
      <c r="W15042" s="127"/>
      <c r="X15042" s="99"/>
      <c r="Y15042" s="127"/>
    </row>
    <row r="15043" spans="3:25" ht="19" hidden="1">
      <c r="C15043" s="933"/>
      <c r="D15043" s="933"/>
      <c r="E15043" s="19"/>
      <c r="I15043" s="100"/>
      <c r="M15043" s="100"/>
      <c r="Q15043" s="99"/>
      <c r="R15043" s="340"/>
      <c r="S15043" s="119"/>
      <c r="T15043" s="123"/>
      <c r="U15043" s="119"/>
      <c r="V15043" s="99"/>
      <c r="W15043" s="127"/>
      <c r="X15043" s="99"/>
      <c r="Y15043" s="127"/>
    </row>
    <row r="15044" spans="3:25" ht="19" hidden="1">
      <c r="C15044" s="933"/>
      <c r="D15044" s="933"/>
      <c r="E15044" s="19"/>
      <c r="I15044" s="100"/>
      <c r="M15044" s="100"/>
      <c r="Q15044" s="99"/>
      <c r="R15044" s="340"/>
      <c r="S15044" s="119"/>
      <c r="T15044" s="123"/>
      <c r="U15044" s="119"/>
      <c r="V15044" s="99"/>
      <c r="W15044" s="127"/>
      <c r="X15044" s="99"/>
      <c r="Y15044" s="127"/>
    </row>
    <row r="15045" spans="3:25" ht="19" hidden="1">
      <c r="C15045" s="933"/>
      <c r="D15045" s="933"/>
      <c r="E15045" s="19"/>
      <c r="I15045" s="100"/>
      <c r="M15045" s="100"/>
      <c r="Q15045" s="99"/>
      <c r="R15045" s="340"/>
      <c r="S15045" s="119"/>
      <c r="T15045" s="123"/>
      <c r="U15045" s="119"/>
      <c r="V15045" s="99"/>
      <c r="W15045" s="127"/>
      <c r="X15045" s="99"/>
      <c r="Y15045" s="127"/>
    </row>
    <row r="15046" spans="3:25" ht="19" hidden="1">
      <c r="C15046" s="933"/>
      <c r="D15046" s="933"/>
      <c r="E15046" s="19"/>
      <c r="I15046" s="100"/>
      <c r="M15046" s="100"/>
      <c r="Q15046" s="99"/>
      <c r="R15046" s="340"/>
      <c r="S15046" s="119"/>
      <c r="T15046" s="123"/>
      <c r="U15046" s="119"/>
      <c r="V15046" s="99"/>
      <c r="W15046" s="127"/>
      <c r="X15046" s="99"/>
      <c r="Y15046" s="127"/>
    </row>
    <row r="15047" spans="3:25" ht="19" hidden="1">
      <c r="C15047" s="933"/>
      <c r="D15047" s="933"/>
      <c r="E15047" s="19"/>
      <c r="I15047" s="100"/>
      <c r="M15047" s="100"/>
      <c r="Q15047" s="99"/>
      <c r="R15047" s="340"/>
      <c r="S15047" s="119"/>
      <c r="T15047" s="123"/>
      <c r="U15047" s="119"/>
      <c r="V15047" s="99"/>
      <c r="W15047" s="127"/>
      <c r="X15047" s="99"/>
      <c r="Y15047" s="127"/>
    </row>
    <row r="15048" spans="3:25" ht="19" hidden="1">
      <c r="C15048" s="933"/>
      <c r="D15048" s="933"/>
      <c r="E15048" s="19"/>
      <c r="I15048" s="100"/>
      <c r="M15048" s="100"/>
      <c r="Q15048" s="99"/>
      <c r="R15048" s="340"/>
      <c r="S15048" s="119"/>
      <c r="T15048" s="123"/>
      <c r="U15048" s="119"/>
      <c r="V15048" s="99"/>
      <c r="W15048" s="127"/>
      <c r="X15048" s="99"/>
      <c r="Y15048" s="127"/>
    </row>
    <row r="15049" spans="3:25" ht="19" hidden="1">
      <c r="C15049" s="933"/>
      <c r="D15049" s="933"/>
      <c r="E15049" s="19"/>
      <c r="I15049" s="100"/>
      <c r="M15049" s="100"/>
      <c r="Q15049" s="99"/>
      <c r="R15049" s="340"/>
      <c r="S15049" s="119"/>
      <c r="T15049" s="123"/>
      <c r="U15049" s="119"/>
      <c r="V15049" s="99"/>
      <c r="W15049" s="127"/>
      <c r="X15049" s="99"/>
      <c r="Y15049" s="127"/>
    </row>
    <row r="15050" spans="3:25" ht="19" hidden="1">
      <c r="C15050" s="933"/>
      <c r="D15050" s="933"/>
      <c r="E15050" s="19"/>
      <c r="I15050" s="100"/>
      <c r="M15050" s="100"/>
      <c r="Q15050" s="99"/>
      <c r="R15050" s="340"/>
      <c r="S15050" s="119"/>
      <c r="T15050" s="123"/>
      <c r="U15050" s="119"/>
      <c r="V15050" s="99"/>
      <c r="W15050" s="127"/>
      <c r="X15050" s="99"/>
      <c r="Y15050" s="127"/>
    </row>
    <row r="15051" spans="3:25" ht="19" hidden="1">
      <c r="C15051" s="933"/>
      <c r="D15051" s="933"/>
      <c r="E15051" s="19"/>
      <c r="I15051" s="100"/>
      <c r="M15051" s="100"/>
      <c r="Q15051" s="99"/>
      <c r="R15051" s="340"/>
      <c r="S15051" s="119"/>
      <c r="T15051" s="123"/>
      <c r="U15051" s="119"/>
      <c r="V15051" s="99"/>
      <c r="W15051" s="127"/>
      <c r="X15051" s="99"/>
      <c r="Y15051" s="127"/>
    </row>
    <row r="15052" spans="3:25" ht="19" hidden="1">
      <c r="C15052" s="933"/>
      <c r="D15052" s="933"/>
      <c r="E15052" s="19"/>
      <c r="I15052" s="100"/>
      <c r="M15052" s="100"/>
      <c r="Q15052" s="99"/>
      <c r="R15052" s="340"/>
      <c r="S15052" s="119"/>
      <c r="T15052" s="123"/>
      <c r="U15052" s="119"/>
      <c r="V15052" s="99"/>
      <c r="W15052" s="127"/>
      <c r="X15052" s="99"/>
      <c r="Y15052" s="127"/>
    </row>
    <row r="15053" spans="3:25" ht="19" hidden="1">
      <c r="C15053" s="933"/>
      <c r="D15053" s="933"/>
      <c r="E15053" s="19"/>
      <c r="I15053" s="100"/>
      <c r="M15053" s="100"/>
      <c r="Q15053" s="99"/>
      <c r="R15053" s="340"/>
      <c r="S15053" s="119"/>
      <c r="T15053" s="123"/>
      <c r="U15053" s="119"/>
      <c r="V15053" s="99"/>
      <c r="W15053" s="127"/>
      <c r="X15053" s="99"/>
      <c r="Y15053" s="127"/>
    </row>
    <row r="15054" spans="3:25" ht="19" hidden="1">
      <c r="C15054" s="933"/>
      <c r="D15054" s="933"/>
      <c r="E15054" s="19"/>
      <c r="I15054" s="100"/>
      <c r="M15054" s="100"/>
      <c r="Q15054" s="99"/>
      <c r="R15054" s="340"/>
      <c r="S15054" s="119"/>
      <c r="T15054" s="123"/>
      <c r="U15054" s="119"/>
      <c r="V15054" s="99"/>
      <c r="W15054" s="127"/>
      <c r="X15054" s="99"/>
      <c r="Y15054" s="127"/>
    </row>
    <row r="15055" spans="3:25" ht="19" hidden="1">
      <c r="C15055" s="933"/>
      <c r="D15055" s="933"/>
      <c r="E15055" s="19"/>
      <c r="I15055" s="100"/>
      <c r="M15055" s="100"/>
      <c r="Q15055" s="99"/>
      <c r="R15055" s="340"/>
      <c r="S15055" s="119"/>
      <c r="T15055" s="123"/>
      <c r="U15055" s="119"/>
      <c r="V15055" s="99"/>
      <c r="W15055" s="127"/>
      <c r="X15055" s="99"/>
      <c r="Y15055" s="127"/>
    </row>
    <row r="15056" spans="3:25" ht="19" hidden="1">
      <c r="C15056" s="933"/>
      <c r="D15056" s="933"/>
      <c r="E15056" s="19"/>
      <c r="I15056" s="100"/>
      <c r="M15056" s="100"/>
      <c r="Q15056" s="99"/>
      <c r="R15056" s="340"/>
      <c r="S15056" s="119"/>
      <c r="T15056" s="123"/>
      <c r="U15056" s="119"/>
      <c r="V15056" s="99"/>
      <c r="W15056" s="127"/>
      <c r="X15056" s="99"/>
      <c r="Y15056" s="127"/>
    </row>
    <row r="15057" spans="3:25" ht="19" hidden="1">
      <c r="C15057" s="933"/>
      <c r="D15057" s="933"/>
      <c r="E15057" s="19"/>
      <c r="I15057" s="100"/>
      <c r="M15057" s="100"/>
      <c r="Q15057" s="99"/>
      <c r="R15057" s="340"/>
      <c r="S15057" s="119"/>
      <c r="T15057" s="123"/>
      <c r="U15057" s="119"/>
      <c r="V15057" s="99"/>
      <c r="W15057" s="127"/>
      <c r="X15057" s="99"/>
      <c r="Y15057" s="127"/>
    </row>
    <row r="15058" spans="3:25" ht="19" hidden="1">
      <c r="C15058" s="933"/>
      <c r="D15058" s="933"/>
      <c r="E15058" s="19"/>
      <c r="I15058" s="100"/>
      <c r="M15058" s="100"/>
      <c r="Q15058" s="99"/>
      <c r="R15058" s="340"/>
      <c r="S15058" s="119"/>
      <c r="T15058" s="123"/>
      <c r="U15058" s="119"/>
      <c r="V15058" s="99"/>
      <c r="W15058" s="127"/>
      <c r="X15058" s="99"/>
      <c r="Y15058" s="127"/>
    </row>
    <row r="15059" spans="3:25" ht="19" hidden="1">
      <c r="C15059" s="933"/>
      <c r="D15059" s="933"/>
      <c r="E15059" s="19"/>
      <c r="I15059" s="100"/>
      <c r="M15059" s="100"/>
      <c r="Q15059" s="99"/>
      <c r="R15059" s="340"/>
      <c r="S15059" s="119"/>
      <c r="T15059" s="123"/>
      <c r="U15059" s="119"/>
      <c r="V15059" s="99"/>
      <c r="W15059" s="127"/>
      <c r="X15059" s="99"/>
      <c r="Y15059" s="127"/>
    </row>
    <row r="15060" spans="3:25" ht="19" hidden="1">
      <c r="C15060" s="933"/>
      <c r="D15060" s="933"/>
      <c r="E15060" s="19"/>
      <c r="I15060" s="100"/>
      <c r="M15060" s="100"/>
      <c r="Q15060" s="99"/>
      <c r="R15060" s="340"/>
      <c r="S15060" s="119"/>
      <c r="T15060" s="123"/>
      <c r="U15060" s="119"/>
      <c r="V15060" s="99"/>
      <c r="W15060" s="127"/>
      <c r="X15060" s="99"/>
      <c r="Y15060" s="127"/>
    </row>
    <row r="15061" spans="3:25" ht="19" hidden="1">
      <c r="C15061" s="933"/>
      <c r="D15061" s="933"/>
      <c r="E15061" s="19"/>
      <c r="I15061" s="100"/>
      <c r="M15061" s="100"/>
      <c r="Q15061" s="99"/>
      <c r="R15061" s="340"/>
      <c r="S15061" s="119"/>
      <c r="T15061" s="123"/>
      <c r="U15061" s="119"/>
      <c r="V15061" s="99"/>
      <c r="W15061" s="127"/>
      <c r="X15061" s="99"/>
      <c r="Y15061" s="127"/>
    </row>
    <row r="15062" spans="3:25" ht="19" hidden="1">
      <c r="C15062" s="933"/>
      <c r="D15062" s="933"/>
      <c r="E15062" s="19"/>
      <c r="I15062" s="100"/>
      <c r="M15062" s="100"/>
      <c r="Q15062" s="99"/>
      <c r="R15062" s="340"/>
      <c r="S15062" s="119"/>
      <c r="T15062" s="123"/>
      <c r="U15062" s="119"/>
      <c r="V15062" s="99"/>
      <c r="W15062" s="127"/>
      <c r="X15062" s="99"/>
      <c r="Y15062" s="127"/>
    </row>
    <row r="15063" spans="3:25" ht="19" hidden="1">
      <c r="C15063" s="933"/>
      <c r="D15063" s="933"/>
      <c r="E15063" s="19"/>
      <c r="I15063" s="100"/>
      <c r="M15063" s="100"/>
      <c r="Q15063" s="99"/>
      <c r="R15063" s="340"/>
      <c r="S15063" s="119"/>
      <c r="T15063" s="123"/>
      <c r="U15063" s="119"/>
      <c r="V15063" s="99"/>
      <c r="W15063" s="127"/>
      <c r="X15063" s="99"/>
      <c r="Y15063" s="127"/>
    </row>
    <row r="15064" spans="3:25" ht="19" hidden="1">
      <c r="C15064" s="933"/>
      <c r="D15064" s="933"/>
      <c r="E15064" s="19"/>
      <c r="I15064" s="100"/>
      <c r="M15064" s="100"/>
      <c r="Q15064" s="99"/>
      <c r="R15064" s="340"/>
      <c r="S15064" s="119"/>
      <c r="T15064" s="123"/>
      <c r="U15064" s="119"/>
      <c r="V15064" s="99"/>
      <c r="W15064" s="127"/>
      <c r="X15064" s="99"/>
      <c r="Y15064" s="127"/>
    </row>
    <row r="15065" spans="3:25" ht="19" hidden="1">
      <c r="C15065" s="933"/>
      <c r="D15065" s="933"/>
      <c r="E15065" s="19"/>
      <c r="I15065" s="100"/>
      <c r="M15065" s="100"/>
      <c r="Q15065" s="99"/>
      <c r="R15065" s="340"/>
      <c r="S15065" s="119"/>
      <c r="T15065" s="123"/>
      <c r="U15065" s="119"/>
      <c r="V15065" s="99"/>
      <c r="W15065" s="127"/>
      <c r="X15065" s="99"/>
      <c r="Y15065" s="127"/>
    </row>
    <row r="15066" spans="3:25" ht="19" hidden="1">
      <c r="C15066" s="933"/>
      <c r="D15066" s="933"/>
      <c r="E15066" s="19"/>
      <c r="I15066" s="100"/>
      <c r="M15066" s="100"/>
      <c r="Q15066" s="99"/>
      <c r="R15066" s="340"/>
      <c r="S15066" s="119"/>
      <c r="T15066" s="123"/>
      <c r="U15066" s="119"/>
      <c r="V15066" s="99"/>
      <c r="W15066" s="127"/>
      <c r="X15066" s="99"/>
      <c r="Y15066" s="127"/>
    </row>
    <row r="15067" spans="3:25" ht="19" hidden="1">
      <c r="C15067" s="933"/>
      <c r="D15067" s="933"/>
      <c r="E15067" s="19"/>
      <c r="I15067" s="100"/>
      <c r="M15067" s="100"/>
      <c r="Q15067" s="99"/>
      <c r="R15067" s="340"/>
      <c r="S15067" s="119"/>
      <c r="T15067" s="123"/>
      <c r="U15067" s="119"/>
      <c r="V15067" s="99"/>
      <c r="W15067" s="127"/>
      <c r="X15067" s="99"/>
      <c r="Y15067" s="127"/>
    </row>
    <row r="15068" spans="3:25" ht="19" hidden="1">
      <c r="C15068" s="933"/>
      <c r="D15068" s="933"/>
      <c r="E15068" s="19"/>
      <c r="I15068" s="100"/>
      <c r="M15068" s="100"/>
      <c r="Q15068" s="99"/>
      <c r="R15068" s="340"/>
      <c r="S15068" s="119"/>
      <c r="T15068" s="123"/>
      <c r="U15068" s="119"/>
      <c r="V15068" s="99"/>
      <c r="W15068" s="127"/>
      <c r="X15068" s="99"/>
      <c r="Y15068" s="127"/>
    </row>
    <row r="15069" spans="3:25" ht="19" hidden="1">
      <c r="C15069" s="933"/>
      <c r="D15069" s="933"/>
      <c r="E15069" s="19"/>
      <c r="I15069" s="100"/>
      <c r="M15069" s="100"/>
      <c r="Q15069" s="99"/>
      <c r="R15069" s="340"/>
      <c r="S15069" s="119"/>
      <c r="T15069" s="123"/>
      <c r="U15069" s="119"/>
      <c r="V15069" s="99"/>
      <c r="W15069" s="127"/>
      <c r="X15069" s="99"/>
      <c r="Y15069" s="127"/>
    </row>
    <row r="15070" spans="3:25" ht="19" hidden="1">
      <c r="C15070" s="933"/>
      <c r="D15070" s="933"/>
      <c r="E15070" s="19"/>
      <c r="I15070" s="100"/>
      <c r="M15070" s="100"/>
      <c r="Q15070" s="99"/>
      <c r="R15070" s="340"/>
      <c r="S15070" s="119"/>
      <c r="T15070" s="123"/>
      <c r="U15070" s="119"/>
      <c r="V15070" s="99"/>
      <c r="W15070" s="127"/>
      <c r="X15070" s="99"/>
      <c r="Y15070" s="127"/>
    </row>
    <row r="15071" spans="3:25" ht="19" hidden="1">
      <c r="C15071" s="933"/>
      <c r="D15071" s="933"/>
      <c r="E15071" s="19"/>
      <c r="I15071" s="100"/>
      <c r="M15071" s="100"/>
      <c r="Q15071" s="99"/>
      <c r="R15071" s="340"/>
      <c r="S15071" s="119"/>
      <c r="T15071" s="123"/>
      <c r="U15071" s="119"/>
      <c r="V15071" s="99"/>
      <c r="W15071" s="127"/>
      <c r="X15071" s="99"/>
      <c r="Y15071" s="127"/>
    </row>
    <row r="15072" spans="3:25" ht="19" hidden="1">
      <c r="C15072" s="933"/>
      <c r="D15072" s="933"/>
      <c r="E15072" s="19"/>
      <c r="I15072" s="100"/>
      <c r="M15072" s="100"/>
      <c r="Q15072" s="99"/>
      <c r="R15072" s="340"/>
      <c r="S15072" s="119"/>
      <c r="T15072" s="123"/>
      <c r="U15072" s="119"/>
      <c r="V15072" s="99"/>
      <c r="W15072" s="127"/>
      <c r="X15072" s="99"/>
      <c r="Y15072" s="127"/>
    </row>
    <row r="15073" spans="3:25" ht="19" hidden="1">
      <c r="C15073" s="933"/>
      <c r="D15073" s="933"/>
      <c r="E15073" s="19"/>
      <c r="I15073" s="100"/>
      <c r="M15073" s="100"/>
      <c r="Q15073" s="99"/>
      <c r="R15073" s="340"/>
      <c r="S15073" s="119"/>
      <c r="T15073" s="123"/>
      <c r="U15073" s="119"/>
      <c r="V15073" s="99"/>
      <c r="W15073" s="127"/>
      <c r="X15073" s="99"/>
      <c r="Y15073" s="127"/>
    </row>
    <row r="15074" spans="3:25" ht="19" hidden="1">
      <c r="C15074" s="933"/>
      <c r="D15074" s="933"/>
      <c r="E15074" s="19"/>
      <c r="I15074" s="100"/>
      <c r="M15074" s="100"/>
      <c r="Q15074" s="99"/>
      <c r="R15074" s="340"/>
      <c r="S15074" s="119"/>
      <c r="T15074" s="123"/>
      <c r="U15074" s="119"/>
      <c r="V15074" s="99"/>
      <c r="W15074" s="127"/>
      <c r="X15074" s="99"/>
      <c r="Y15074" s="127"/>
    </row>
    <row r="15075" spans="3:25" ht="19" hidden="1">
      <c r="C15075" s="933"/>
      <c r="D15075" s="933"/>
      <c r="E15075" s="19"/>
      <c r="I15075" s="100"/>
      <c r="M15075" s="100"/>
      <c r="Q15075" s="99"/>
      <c r="R15075" s="340"/>
      <c r="S15075" s="119"/>
      <c r="T15075" s="123"/>
      <c r="U15075" s="119"/>
      <c r="V15075" s="99"/>
      <c r="W15075" s="127"/>
      <c r="X15075" s="99"/>
      <c r="Y15075" s="127"/>
    </row>
    <row r="15076" spans="3:25" ht="19" hidden="1">
      <c r="C15076" s="933"/>
      <c r="D15076" s="933"/>
      <c r="E15076" s="19"/>
      <c r="I15076" s="100"/>
      <c r="M15076" s="100"/>
      <c r="Q15076" s="99"/>
      <c r="R15076" s="340"/>
      <c r="S15076" s="119"/>
      <c r="T15076" s="123"/>
      <c r="U15076" s="119"/>
      <c r="V15076" s="99"/>
      <c r="W15076" s="127"/>
      <c r="X15076" s="99"/>
      <c r="Y15076" s="127"/>
    </row>
    <row r="15077" spans="3:25" ht="19" hidden="1">
      <c r="C15077" s="933"/>
      <c r="D15077" s="933"/>
      <c r="E15077" s="19"/>
      <c r="I15077" s="100"/>
      <c r="M15077" s="100"/>
      <c r="Q15077" s="99"/>
      <c r="R15077" s="340"/>
      <c r="S15077" s="119"/>
      <c r="T15077" s="123"/>
      <c r="U15077" s="119"/>
      <c r="V15077" s="99"/>
      <c r="W15077" s="127"/>
      <c r="X15077" s="99"/>
      <c r="Y15077" s="127"/>
    </row>
    <row r="15078" spans="3:25" ht="19" hidden="1">
      <c r="C15078" s="933"/>
      <c r="D15078" s="933"/>
      <c r="E15078" s="19"/>
      <c r="I15078" s="100"/>
      <c r="M15078" s="100"/>
      <c r="Q15078" s="99"/>
      <c r="R15078" s="340"/>
      <c r="S15078" s="119"/>
      <c r="T15078" s="123"/>
      <c r="U15078" s="119"/>
      <c r="V15078" s="99"/>
      <c r="W15078" s="127"/>
      <c r="X15078" s="99"/>
      <c r="Y15078" s="127"/>
    </row>
    <row r="15079" spans="3:25" ht="19" hidden="1">
      <c r="C15079" s="933"/>
      <c r="D15079" s="933"/>
      <c r="E15079" s="19"/>
      <c r="I15079" s="100"/>
      <c r="M15079" s="100"/>
      <c r="Q15079" s="99"/>
      <c r="R15079" s="340"/>
      <c r="S15079" s="119"/>
      <c r="T15079" s="123"/>
      <c r="U15079" s="119"/>
      <c r="V15079" s="99"/>
      <c r="W15079" s="127"/>
      <c r="X15079" s="99"/>
      <c r="Y15079" s="127"/>
    </row>
    <row r="15080" spans="3:25" ht="19" hidden="1">
      <c r="C15080" s="933"/>
      <c r="D15080" s="933"/>
      <c r="E15080" s="19"/>
      <c r="I15080" s="100"/>
      <c r="M15080" s="100"/>
      <c r="Q15080" s="99"/>
      <c r="R15080" s="340"/>
      <c r="S15080" s="119"/>
      <c r="T15080" s="123"/>
      <c r="U15080" s="119"/>
      <c r="V15080" s="99"/>
      <c r="W15080" s="127"/>
      <c r="X15080" s="99"/>
      <c r="Y15080" s="127"/>
    </row>
    <row r="15081" spans="3:25" ht="19" hidden="1">
      <c r="C15081" s="933"/>
      <c r="D15081" s="933"/>
      <c r="E15081" s="19"/>
      <c r="I15081" s="100"/>
      <c r="M15081" s="100"/>
      <c r="Q15081" s="99"/>
      <c r="R15081" s="340"/>
      <c r="S15081" s="119"/>
      <c r="T15081" s="123"/>
      <c r="U15081" s="119"/>
      <c r="V15081" s="99"/>
      <c r="W15081" s="127"/>
      <c r="X15081" s="99"/>
      <c r="Y15081" s="127"/>
    </row>
    <row r="15082" spans="3:25" ht="19" hidden="1">
      <c r="C15082" s="933"/>
      <c r="D15082" s="933"/>
      <c r="E15082" s="19"/>
      <c r="I15082" s="100"/>
      <c r="M15082" s="100"/>
      <c r="Q15082" s="99"/>
      <c r="R15082" s="340"/>
      <c r="S15082" s="119"/>
      <c r="T15082" s="123"/>
      <c r="U15082" s="119"/>
      <c r="V15082" s="99"/>
      <c r="W15082" s="127"/>
      <c r="X15082" s="99"/>
      <c r="Y15082" s="127"/>
    </row>
    <row r="15083" spans="3:25" ht="19" hidden="1">
      <c r="C15083" s="933"/>
      <c r="D15083" s="933"/>
      <c r="E15083" s="19"/>
      <c r="I15083" s="100"/>
      <c r="M15083" s="100"/>
      <c r="Q15083" s="99"/>
      <c r="R15083" s="340"/>
      <c r="S15083" s="119"/>
      <c r="T15083" s="123"/>
      <c r="U15083" s="119"/>
      <c r="V15083" s="99"/>
      <c r="W15083" s="127"/>
      <c r="X15083" s="99"/>
      <c r="Y15083" s="127"/>
    </row>
    <row r="15084" spans="3:25" ht="19" hidden="1">
      <c r="C15084" s="933"/>
      <c r="D15084" s="933"/>
      <c r="E15084" s="19"/>
      <c r="I15084" s="100"/>
      <c r="M15084" s="100"/>
      <c r="Q15084" s="99"/>
      <c r="R15084" s="340"/>
      <c r="S15084" s="119"/>
      <c r="T15084" s="123"/>
      <c r="U15084" s="119"/>
      <c r="V15084" s="99"/>
      <c r="W15084" s="127"/>
      <c r="X15084" s="99"/>
      <c r="Y15084" s="127"/>
    </row>
    <row r="15085" spans="3:25" ht="19" hidden="1">
      <c r="C15085" s="933"/>
      <c r="D15085" s="933"/>
      <c r="E15085" s="19"/>
      <c r="I15085" s="100"/>
      <c r="M15085" s="100"/>
      <c r="Q15085" s="99"/>
      <c r="R15085" s="340"/>
      <c r="S15085" s="119"/>
      <c r="T15085" s="123"/>
      <c r="U15085" s="119"/>
      <c r="V15085" s="99"/>
      <c r="W15085" s="127"/>
      <c r="X15085" s="99"/>
      <c r="Y15085" s="127"/>
    </row>
    <row r="15086" spans="3:25" ht="19" hidden="1">
      <c r="C15086" s="933"/>
      <c r="D15086" s="933"/>
      <c r="E15086" s="19"/>
      <c r="I15086" s="100"/>
      <c r="M15086" s="100"/>
      <c r="Q15086" s="99"/>
      <c r="R15086" s="340"/>
      <c r="S15086" s="119"/>
      <c r="T15086" s="123"/>
      <c r="U15086" s="119"/>
      <c r="V15086" s="99"/>
      <c r="W15086" s="127"/>
      <c r="X15086" s="99"/>
      <c r="Y15086" s="127"/>
    </row>
    <row r="15087" spans="3:25" ht="19" hidden="1">
      <c r="C15087" s="933"/>
      <c r="D15087" s="933"/>
      <c r="E15087" s="19"/>
      <c r="I15087" s="100"/>
      <c r="M15087" s="100"/>
      <c r="Q15087" s="99"/>
      <c r="R15087" s="340"/>
      <c r="S15087" s="119"/>
      <c r="T15087" s="123"/>
      <c r="U15087" s="119"/>
      <c r="V15087" s="99"/>
      <c r="W15087" s="127"/>
      <c r="X15087" s="99"/>
      <c r="Y15087" s="127"/>
    </row>
    <row r="15088" spans="3:25" ht="19" hidden="1">
      <c r="C15088" s="933"/>
      <c r="D15088" s="933"/>
      <c r="E15088" s="19"/>
      <c r="I15088" s="100"/>
      <c r="M15088" s="100"/>
      <c r="Q15088" s="99"/>
      <c r="R15088" s="340"/>
      <c r="S15088" s="119"/>
      <c r="T15088" s="123"/>
      <c r="U15088" s="119"/>
      <c r="V15088" s="99"/>
      <c r="W15088" s="127"/>
      <c r="X15088" s="99"/>
      <c r="Y15088" s="127"/>
    </row>
    <row r="15089" spans="3:25" ht="19" hidden="1">
      <c r="C15089" s="933"/>
      <c r="D15089" s="933"/>
      <c r="E15089" s="19"/>
      <c r="I15089" s="100"/>
      <c r="M15089" s="100"/>
      <c r="Q15089" s="99"/>
      <c r="R15089" s="340"/>
      <c r="S15089" s="119"/>
      <c r="T15089" s="123"/>
      <c r="U15089" s="119"/>
      <c r="V15089" s="99"/>
      <c r="W15089" s="127"/>
      <c r="X15089" s="99"/>
      <c r="Y15089" s="127"/>
    </row>
    <row r="15090" spans="3:25" ht="19" hidden="1">
      <c r="C15090" s="933"/>
      <c r="D15090" s="933"/>
      <c r="E15090" s="19"/>
      <c r="I15090" s="100"/>
      <c r="M15090" s="100"/>
      <c r="Q15090" s="99"/>
      <c r="R15090" s="340"/>
      <c r="S15090" s="119"/>
      <c r="T15090" s="123"/>
      <c r="U15090" s="119"/>
      <c r="V15090" s="99"/>
      <c r="W15090" s="127"/>
      <c r="X15090" s="99"/>
      <c r="Y15090" s="127"/>
    </row>
    <row r="15091" spans="3:25" ht="19" hidden="1">
      <c r="C15091" s="933"/>
      <c r="D15091" s="933"/>
      <c r="E15091" s="19"/>
      <c r="I15091" s="100"/>
      <c r="M15091" s="100"/>
      <c r="Q15091" s="99"/>
      <c r="R15091" s="340"/>
      <c r="S15091" s="119"/>
      <c r="T15091" s="123"/>
      <c r="U15091" s="119"/>
      <c r="V15091" s="99"/>
      <c r="W15091" s="127"/>
      <c r="X15091" s="99"/>
      <c r="Y15091" s="127"/>
    </row>
    <row r="15092" spans="3:25" ht="19" hidden="1">
      <c r="C15092" s="933"/>
      <c r="D15092" s="933"/>
      <c r="E15092" s="19"/>
      <c r="I15092" s="100"/>
      <c r="M15092" s="100"/>
      <c r="Q15092" s="99"/>
      <c r="R15092" s="340"/>
      <c r="S15092" s="119"/>
      <c r="T15092" s="123"/>
      <c r="U15092" s="119"/>
      <c r="V15092" s="99"/>
      <c r="W15092" s="127"/>
      <c r="X15092" s="99"/>
      <c r="Y15092" s="127"/>
    </row>
    <row r="15093" spans="3:25" ht="19" hidden="1">
      <c r="C15093" s="933"/>
      <c r="D15093" s="933"/>
      <c r="E15093" s="19"/>
      <c r="I15093" s="100"/>
      <c r="M15093" s="100"/>
      <c r="Q15093" s="99"/>
      <c r="R15093" s="340"/>
      <c r="S15093" s="119"/>
      <c r="T15093" s="123"/>
      <c r="U15093" s="119"/>
      <c r="V15093" s="99"/>
      <c r="W15093" s="127"/>
      <c r="X15093" s="99"/>
      <c r="Y15093" s="127"/>
    </row>
    <row r="15094" spans="3:25" ht="19" hidden="1">
      <c r="C15094" s="933"/>
      <c r="D15094" s="933"/>
      <c r="E15094" s="19"/>
      <c r="I15094" s="100"/>
      <c r="M15094" s="100"/>
      <c r="Q15094" s="99"/>
      <c r="R15094" s="340"/>
      <c r="S15094" s="119"/>
      <c r="T15094" s="123"/>
      <c r="U15094" s="119"/>
      <c r="V15094" s="99"/>
      <c r="W15094" s="127"/>
      <c r="X15094" s="99"/>
      <c r="Y15094" s="127"/>
    </row>
    <row r="15095" spans="3:25" ht="19" hidden="1">
      <c r="C15095" s="933"/>
      <c r="D15095" s="933"/>
      <c r="E15095" s="19"/>
      <c r="I15095" s="100"/>
      <c r="M15095" s="100"/>
      <c r="Q15095" s="99"/>
      <c r="R15095" s="340"/>
      <c r="S15095" s="119"/>
      <c r="T15095" s="123"/>
      <c r="U15095" s="119"/>
      <c r="V15095" s="99"/>
      <c r="W15095" s="127"/>
      <c r="X15095" s="99"/>
      <c r="Y15095" s="127"/>
    </row>
    <row r="15096" spans="3:25" ht="19" hidden="1">
      <c r="C15096" s="933"/>
      <c r="D15096" s="933"/>
      <c r="E15096" s="19"/>
      <c r="I15096" s="100"/>
      <c r="M15096" s="100"/>
      <c r="Q15096" s="99"/>
      <c r="R15096" s="340"/>
      <c r="S15096" s="119"/>
      <c r="T15096" s="123"/>
      <c r="U15096" s="119"/>
      <c r="V15096" s="99"/>
      <c r="W15096" s="127"/>
      <c r="X15096" s="99"/>
      <c r="Y15096" s="127"/>
    </row>
    <row r="15097" spans="3:25" ht="19" hidden="1">
      <c r="C15097" s="933"/>
      <c r="D15097" s="933"/>
      <c r="E15097" s="19"/>
      <c r="I15097" s="100"/>
      <c r="M15097" s="100"/>
      <c r="Q15097" s="99"/>
      <c r="R15097" s="340"/>
      <c r="S15097" s="119"/>
      <c r="T15097" s="123"/>
      <c r="U15097" s="119"/>
      <c r="V15097" s="99"/>
      <c r="W15097" s="127"/>
      <c r="X15097" s="99"/>
      <c r="Y15097" s="127"/>
    </row>
    <row r="15098" spans="3:25" ht="19" hidden="1">
      <c r="C15098" s="933"/>
      <c r="D15098" s="933"/>
      <c r="E15098" s="19"/>
      <c r="I15098" s="100"/>
      <c r="M15098" s="100"/>
      <c r="Q15098" s="99"/>
      <c r="R15098" s="340"/>
      <c r="S15098" s="119"/>
      <c r="T15098" s="123"/>
      <c r="U15098" s="119"/>
      <c r="V15098" s="99"/>
      <c r="W15098" s="127"/>
      <c r="X15098" s="99"/>
      <c r="Y15098" s="127"/>
    </row>
    <row r="15099" spans="3:25" ht="19" hidden="1">
      <c r="C15099" s="933"/>
      <c r="D15099" s="933"/>
      <c r="E15099" s="19"/>
      <c r="I15099" s="100"/>
      <c r="M15099" s="100"/>
      <c r="Q15099" s="99"/>
      <c r="R15099" s="340"/>
      <c r="S15099" s="119"/>
      <c r="T15099" s="123"/>
      <c r="U15099" s="119"/>
      <c r="V15099" s="99"/>
      <c r="W15099" s="127"/>
      <c r="X15099" s="99"/>
      <c r="Y15099" s="127"/>
    </row>
    <row r="15100" spans="3:25" ht="19" hidden="1">
      <c r="C15100" s="933"/>
      <c r="D15100" s="933"/>
      <c r="E15100" s="19"/>
      <c r="I15100" s="100"/>
      <c r="M15100" s="100"/>
      <c r="Q15100" s="99"/>
      <c r="R15100" s="340"/>
      <c r="S15100" s="119"/>
      <c r="T15100" s="123"/>
      <c r="U15100" s="119"/>
      <c r="V15100" s="99"/>
      <c r="W15100" s="127"/>
      <c r="X15100" s="99"/>
      <c r="Y15100" s="127"/>
    </row>
    <row r="15101" spans="3:25" ht="19" hidden="1">
      <c r="C15101" s="933"/>
      <c r="D15101" s="933"/>
      <c r="E15101" s="19"/>
      <c r="I15101" s="100"/>
      <c r="M15101" s="100"/>
      <c r="Q15101" s="99"/>
      <c r="R15101" s="340"/>
      <c r="S15101" s="119"/>
      <c r="T15101" s="123"/>
      <c r="U15101" s="119"/>
      <c r="V15101" s="99"/>
      <c r="W15101" s="127"/>
      <c r="X15101" s="99"/>
      <c r="Y15101" s="127"/>
    </row>
    <row r="15102" spans="3:25" ht="19" hidden="1">
      <c r="C15102" s="933"/>
      <c r="D15102" s="933"/>
      <c r="E15102" s="19"/>
      <c r="I15102" s="100"/>
      <c r="M15102" s="100"/>
      <c r="Q15102" s="99"/>
      <c r="R15102" s="340"/>
      <c r="S15102" s="119"/>
      <c r="T15102" s="123"/>
      <c r="U15102" s="119"/>
      <c r="V15102" s="99"/>
      <c r="W15102" s="127"/>
      <c r="X15102" s="99"/>
      <c r="Y15102" s="127"/>
    </row>
    <row r="15103" spans="3:25" ht="19" hidden="1">
      <c r="C15103" s="933"/>
      <c r="D15103" s="933"/>
      <c r="E15103" s="19"/>
      <c r="I15103" s="100"/>
      <c r="M15103" s="100"/>
      <c r="Q15103" s="99"/>
      <c r="R15103" s="340"/>
      <c r="S15103" s="119"/>
      <c r="T15103" s="123"/>
      <c r="U15103" s="119"/>
      <c r="V15103" s="99"/>
      <c r="W15103" s="127"/>
      <c r="X15103" s="99"/>
      <c r="Y15103" s="127"/>
    </row>
    <row r="15104" spans="3:25" ht="19" hidden="1">
      <c r="C15104" s="933"/>
      <c r="D15104" s="933"/>
      <c r="E15104" s="19"/>
      <c r="I15104" s="100"/>
      <c r="M15104" s="100"/>
      <c r="Q15104" s="99"/>
      <c r="R15104" s="340"/>
      <c r="S15104" s="119"/>
      <c r="T15104" s="123"/>
      <c r="U15104" s="119"/>
      <c r="V15104" s="99"/>
      <c r="W15104" s="127"/>
      <c r="X15104" s="99"/>
      <c r="Y15104" s="127"/>
    </row>
    <row r="15105" spans="3:25" ht="19" hidden="1">
      <c r="C15105" s="933"/>
      <c r="D15105" s="933"/>
      <c r="E15105" s="19"/>
      <c r="I15105" s="100"/>
      <c r="M15105" s="100"/>
      <c r="Q15105" s="99"/>
      <c r="R15105" s="340"/>
      <c r="S15105" s="119"/>
      <c r="T15105" s="123"/>
      <c r="U15105" s="119"/>
      <c r="V15105" s="99"/>
      <c r="W15105" s="127"/>
      <c r="X15105" s="99"/>
      <c r="Y15105" s="127"/>
    </row>
    <row r="15106" spans="3:25" ht="19" hidden="1">
      <c r="C15106" s="933"/>
      <c r="D15106" s="933"/>
      <c r="E15106" s="19"/>
      <c r="I15106" s="100"/>
      <c r="M15106" s="100"/>
      <c r="Q15106" s="99"/>
      <c r="R15106" s="340"/>
      <c r="S15106" s="119"/>
      <c r="T15106" s="123"/>
      <c r="U15106" s="119"/>
      <c r="V15106" s="99"/>
      <c r="W15106" s="127"/>
      <c r="X15106" s="99"/>
      <c r="Y15106" s="127"/>
    </row>
    <row r="15107" spans="3:25" ht="19" hidden="1">
      <c r="C15107" s="933"/>
      <c r="D15107" s="933"/>
      <c r="E15107" s="19"/>
      <c r="I15107" s="100"/>
      <c r="M15107" s="100"/>
      <c r="Q15107" s="99"/>
      <c r="R15107" s="340"/>
      <c r="S15107" s="119"/>
      <c r="T15107" s="123"/>
      <c r="U15107" s="119"/>
      <c r="V15107" s="99"/>
      <c r="W15107" s="127"/>
      <c r="X15107" s="99"/>
      <c r="Y15107" s="127"/>
    </row>
    <row r="15108" spans="3:25" ht="19" hidden="1">
      <c r="C15108" s="933"/>
      <c r="D15108" s="933"/>
      <c r="E15108" s="19"/>
      <c r="I15108" s="100"/>
      <c r="M15108" s="100"/>
      <c r="Q15108" s="99"/>
      <c r="R15108" s="340"/>
      <c r="S15108" s="119"/>
      <c r="T15108" s="123"/>
      <c r="U15108" s="119"/>
      <c r="V15108" s="99"/>
      <c r="W15108" s="127"/>
      <c r="X15108" s="99"/>
      <c r="Y15108" s="127"/>
    </row>
    <row r="15109" spans="3:25" ht="19" hidden="1">
      <c r="C15109" s="933"/>
      <c r="D15109" s="933"/>
      <c r="E15109" s="19"/>
      <c r="I15109" s="100"/>
      <c r="M15109" s="100"/>
      <c r="Q15109" s="99"/>
      <c r="R15109" s="340"/>
      <c r="S15109" s="119"/>
      <c r="T15109" s="123"/>
      <c r="U15109" s="119"/>
      <c r="V15109" s="99"/>
      <c r="W15109" s="127"/>
      <c r="X15109" s="99"/>
      <c r="Y15109" s="127"/>
    </row>
    <row r="15110" spans="3:25" ht="19" hidden="1">
      <c r="C15110" s="933"/>
      <c r="D15110" s="933"/>
      <c r="E15110" s="19"/>
      <c r="I15110" s="100"/>
      <c r="M15110" s="100"/>
      <c r="Q15110" s="99"/>
      <c r="R15110" s="340"/>
      <c r="S15110" s="119"/>
      <c r="T15110" s="123"/>
      <c r="U15110" s="119"/>
      <c r="V15110" s="99"/>
      <c r="W15110" s="127"/>
      <c r="X15110" s="99"/>
      <c r="Y15110" s="127"/>
    </row>
    <row r="15111" spans="3:25" ht="19" hidden="1">
      <c r="C15111" s="933"/>
      <c r="D15111" s="933"/>
      <c r="E15111" s="19"/>
      <c r="I15111" s="100"/>
      <c r="M15111" s="100"/>
      <c r="Q15111" s="99"/>
      <c r="R15111" s="340"/>
      <c r="S15111" s="119"/>
      <c r="T15111" s="123"/>
      <c r="U15111" s="119"/>
      <c r="V15111" s="99"/>
      <c r="W15111" s="127"/>
      <c r="X15111" s="99"/>
      <c r="Y15111" s="127"/>
    </row>
    <row r="15112" spans="3:25" ht="19" hidden="1">
      <c r="C15112" s="933"/>
      <c r="D15112" s="933"/>
      <c r="E15112" s="19"/>
      <c r="I15112" s="100"/>
      <c r="M15112" s="100"/>
      <c r="Q15112" s="99"/>
      <c r="R15112" s="340"/>
      <c r="S15112" s="119"/>
      <c r="T15112" s="123"/>
      <c r="U15112" s="119"/>
      <c r="V15112" s="99"/>
      <c r="W15112" s="127"/>
      <c r="X15112" s="99"/>
      <c r="Y15112" s="127"/>
    </row>
    <row r="15113" spans="3:25" ht="19" hidden="1">
      <c r="C15113" s="933"/>
      <c r="D15113" s="933"/>
      <c r="E15113" s="19"/>
      <c r="I15113" s="100"/>
      <c r="M15113" s="100"/>
      <c r="Q15113" s="99"/>
      <c r="R15113" s="340"/>
      <c r="S15113" s="119"/>
      <c r="T15113" s="123"/>
      <c r="U15113" s="119"/>
      <c r="V15113" s="99"/>
      <c r="W15113" s="127"/>
      <c r="X15113" s="99"/>
      <c r="Y15113" s="127"/>
    </row>
    <row r="15114" spans="3:25" ht="19" hidden="1">
      <c r="C15114" s="933"/>
      <c r="D15114" s="933"/>
      <c r="E15114" s="19"/>
      <c r="I15114" s="100"/>
      <c r="M15114" s="100"/>
      <c r="Q15114" s="99"/>
      <c r="R15114" s="340"/>
      <c r="S15114" s="119"/>
      <c r="T15114" s="123"/>
      <c r="U15114" s="119"/>
      <c r="V15114" s="99"/>
      <c r="W15114" s="127"/>
      <c r="X15114" s="99"/>
      <c r="Y15114" s="127"/>
    </row>
    <row r="15115" spans="3:25" ht="19" hidden="1">
      <c r="C15115" s="933"/>
      <c r="D15115" s="933"/>
      <c r="E15115" s="19"/>
      <c r="I15115" s="100"/>
      <c r="M15115" s="100"/>
      <c r="Q15115" s="99"/>
      <c r="R15115" s="340"/>
      <c r="S15115" s="119"/>
      <c r="T15115" s="123"/>
      <c r="U15115" s="119"/>
      <c r="V15115" s="99"/>
      <c r="W15115" s="127"/>
      <c r="X15115" s="99"/>
      <c r="Y15115" s="127"/>
    </row>
    <row r="15116" spans="3:25" ht="19" hidden="1">
      <c r="C15116" s="933"/>
      <c r="D15116" s="933"/>
      <c r="E15116" s="19"/>
      <c r="I15116" s="100"/>
      <c r="M15116" s="100"/>
      <c r="Q15116" s="99"/>
      <c r="R15116" s="340"/>
      <c r="S15116" s="119"/>
      <c r="T15116" s="123"/>
      <c r="U15116" s="119"/>
      <c r="V15116" s="99"/>
      <c r="W15116" s="127"/>
      <c r="X15116" s="99"/>
      <c r="Y15116" s="127"/>
    </row>
    <row r="15117" spans="3:25" ht="19" hidden="1">
      <c r="C15117" s="933"/>
      <c r="D15117" s="933"/>
      <c r="E15117" s="19"/>
      <c r="I15117" s="100"/>
      <c r="M15117" s="100"/>
      <c r="Q15117" s="99"/>
      <c r="R15117" s="340"/>
      <c r="S15117" s="119"/>
      <c r="T15117" s="123"/>
      <c r="U15117" s="119"/>
      <c r="V15117" s="99"/>
      <c r="W15117" s="127"/>
      <c r="X15117" s="99"/>
      <c r="Y15117" s="127"/>
    </row>
    <row r="15118" spans="3:25" ht="19" hidden="1">
      <c r="C15118" s="933"/>
      <c r="D15118" s="933"/>
      <c r="E15118" s="19"/>
      <c r="I15118" s="100"/>
      <c r="M15118" s="100"/>
      <c r="Q15118" s="99"/>
      <c r="R15118" s="340"/>
      <c r="S15118" s="119"/>
      <c r="T15118" s="123"/>
      <c r="U15118" s="119"/>
      <c r="V15118" s="99"/>
      <c r="W15118" s="127"/>
      <c r="X15118" s="99"/>
      <c r="Y15118" s="127"/>
    </row>
    <row r="15119" spans="3:25" ht="19" hidden="1">
      <c r="C15119" s="933"/>
      <c r="D15119" s="933"/>
      <c r="E15119" s="19"/>
      <c r="I15119" s="100"/>
      <c r="M15119" s="100"/>
      <c r="Q15119" s="99"/>
      <c r="R15119" s="340"/>
      <c r="S15119" s="119"/>
      <c r="T15119" s="123"/>
      <c r="U15119" s="119"/>
      <c r="V15119" s="99"/>
      <c r="W15119" s="127"/>
      <c r="X15119" s="99"/>
      <c r="Y15119" s="127"/>
    </row>
    <row r="15120" spans="3:25" ht="19" hidden="1">
      <c r="C15120" s="933"/>
      <c r="D15120" s="933"/>
      <c r="E15120" s="19"/>
      <c r="I15120" s="100"/>
      <c r="M15120" s="100"/>
      <c r="Q15120" s="99"/>
      <c r="R15120" s="340"/>
      <c r="S15120" s="119"/>
      <c r="T15120" s="123"/>
      <c r="U15120" s="119"/>
      <c r="V15120" s="99"/>
      <c r="W15120" s="127"/>
      <c r="X15120" s="99"/>
      <c r="Y15120" s="127"/>
    </row>
    <row r="15121" spans="3:25" ht="19" hidden="1">
      <c r="C15121" s="933"/>
      <c r="D15121" s="933"/>
      <c r="E15121" s="19"/>
      <c r="I15121" s="100"/>
      <c r="M15121" s="100"/>
      <c r="Q15121" s="99"/>
      <c r="R15121" s="340"/>
      <c r="S15121" s="119"/>
      <c r="T15121" s="123"/>
      <c r="U15121" s="119"/>
      <c r="V15121" s="99"/>
      <c r="W15121" s="127"/>
      <c r="X15121" s="99"/>
      <c r="Y15121" s="127"/>
    </row>
    <row r="15122" spans="3:25" ht="19" hidden="1">
      <c r="C15122" s="933"/>
      <c r="D15122" s="933"/>
      <c r="E15122" s="19"/>
      <c r="I15122" s="100"/>
      <c r="M15122" s="100"/>
      <c r="Q15122" s="99"/>
      <c r="R15122" s="340"/>
      <c r="S15122" s="119"/>
      <c r="T15122" s="123"/>
      <c r="U15122" s="119"/>
      <c r="V15122" s="99"/>
      <c r="W15122" s="127"/>
      <c r="X15122" s="99"/>
      <c r="Y15122" s="127"/>
    </row>
    <row r="15123" spans="3:25" ht="19" hidden="1">
      <c r="C15123" s="933"/>
      <c r="D15123" s="933"/>
      <c r="E15123" s="19"/>
      <c r="I15123" s="100"/>
      <c r="M15123" s="100"/>
      <c r="Q15123" s="99"/>
      <c r="R15123" s="340"/>
      <c r="S15123" s="119"/>
      <c r="T15123" s="123"/>
      <c r="U15123" s="119"/>
      <c r="V15123" s="99"/>
      <c r="W15123" s="127"/>
      <c r="X15123" s="99"/>
      <c r="Y15123" s="127"/>
    </row>
    <row r="15124" spans="3:25" ht="19" hidden="1">
      <c r="C15124" s="933"/>
      <c r="D15124" s="933"/>
      <c r="E15124" s="19"/>
      <c r="I15124" s="100"/>
      <c r="M15124" s="100"/>
      <c r="Q15124" s="99"/>
      <c r="R15124" s="340"/>
      <c r="S15124" s="119"/>
      <c r="T15124" s="123"/>
      <c r="U15124" s="119"/>
      <c r="V15124" s="99"/>
      <c r="W15124" s="127"/>
      <c r="X15124" s="99"/>
      <c r="Y15124" s="127"/>
    </row>
    <row r="15125" spans="3:25" ht="19" hidden="1">
      <c r="C15125" s="933"/>
      <c r="D15125" s="933"/>
      <c r="E15125" s="19"/>
      <c r="I15125" s="100"/>
      <c r="M15125" s="100"/>
      <c r="Q15125" s="99"/>
      <c r="R15125" s="340"/>
      <c r="S15125" s="119"/>
      <c r="T15125" s="123"/>
      <c r="U15125" s="119"/>
      <c r="V15125" s="99"/>
      <c r="W15125" s="127"/>
      <c r="X15125" s="99"/>
      <c r="Y15125" s="127"/>
    </row>
    <row r="15126" spans="3:25" ht="19" hidden="1">
      <c r="C15126" s="933"/>
      <c r="D15126" s="933"/>
      <c r="E15126" s="19"/>
      <c r="I15126" s="100"/>
      <c r="M15126" s="100"/>
      <c r="Q15126" s="99"/>
      <c r="R15126" s="340"/>
      <c r="S15126" s="119"/>
      <c r="T15126" s="123"/>
      <c r="U15126" s="119"/>
      <c r="V15126" s="99"/>
      <c r="W15126" s="127"/>
      <c r="X15126" s="99"/>
      <c r="Y15126" s="127"/>
    </row>
    <row r="15127" spans="3:25" ht="19" hidden="1">
      <c r="C15127" s="933"/>
      <c r="D15127" s="933"/>
      <c r="E15127" s="19"/>
      <c r="I15127" s="100"/>
      <c r="M15127" s="100"/>
      <c r="Q15127" s="99"/>
      <c r="R15127" s="340"/>
      <c r="S15127" s="119"/>
      <c r="T15127" s="123"/>
      <c r="U15127" s="119"/>
      <c r="V15127" s="99"/>
      <c r="W15127" s="127"/>
      <c r="X15127" s="99"/>
      <c r="Y15127" s="127"/>
    </row>
    <row r="15128" spans="3:25" ht="19" hidden="1">
      <c r="C15128" s="933"/>
      <c r="D15128" s="933"/>
      <c r="E15128" s="19"/>
      <c r="I15128" s="100"/>
      <c r="M15128" s="100"/>
      <c r="Q15128" s="99"/>
      <c r="R15128" s="340"/>
      <c r="S15128" s="119"/>
      <c r="T15128" s="123"/>
      <c r="U15128" s="119"/>
      <c r="V15128" s="99"/>
      <c r="W15128" s="127"/>
      <c r="X15128" s="99"/>
      <c r="Y15128" s="127"/>
    </row>
    <row r="15129" spans="3:25" ht="19" hidden="1">
      <c r="C15129" s="933"/>
      <c r="D15129" s="933"/>
      <c r="E15129" s="19"/>
      <c r="I15129" s="100"/>
      <c r="M15129" s="100"/>
      <c r="Q15129" s="99"/>
      <c r="R15129" s="340"/>
      <c r="S15129" s="119"/>
      <c r="T15129" s="123"/>
      <c r="U15129" s="119"/>
      <c r="V15129" s="99"/>
      <c r="W15129" s="127"/>
      <c r="X15129" s="99"/>
      <c r="Y15129" s="127"/>
    </row>
    <row r="15130" spans="3:25" ht="19" hidden="1">
      <c r="C15130" s="933"/>
      <c r="D15130" s="933"/>
      <c r="E15130" s="19"/>
      <c r="I15130" s="100"/>
      <c r="M15130" s="100"/>
      <c r="Q15130" s="99"/>
      <c r="R15130" s="340"/>
      <c r="S15130" s="119"/>
      <c r="T15130" s="123"/>
      <c r="U15130" s="119"/>
      <c r="V15130" s="99"/>
      <c r="W15130" s="127"/>
      <c r="X15130" s="99"/>
      <c r="Y15130" s="127"/>
    </row>
    <row r="15131" spans="3:25" ht="19" hidden="1">
      <c r="C15131" s="933"/>
      <c r="D15131" s="933"/>
      <c r="E15131" s="19"/>
      <c r="I15131" s="100"/>
      <c r="M15131" s="100"/>
      <c r="Q15131" s="99"/>
      <c r="R15131" s="340"/>
      <c r="S15131" s="119"/>
      <c r="T15131" s="123"/>
      <c r="U15131" s="119"/>
      <c r="V15131" s="99"/>
      <c r="W15131" s="127"/>
      <c r="X15131" s="99"/>
      <c r="Y15131" s="127"/>
    </row>
    <row r="15132" spans="3:25" ht="19" hidden="1">
      <c r="C15132" s="933"/>
      <c r="D15132" s="933"/>
      <c r="E15132" s="19"/>
      <c r="I15132" s="100"/>
      <c r="M15132" s="100"/>
      <c r="Q15132" s="99"/>
      <c r="R15132" s="340"/>
      <c r="S15132" s="119"/>
      <c r="T15132" s="123"/>
      <c r="U15132" s="119"/>
      <c r="V15132" s="99"/>
      <c r="W15132" s="127"/>
      <c r="X15132" s="99"/>
      <c r="Y15132" s="127"/>
    </row>
    <row r="15133" spans="3:25" ht="19" hidden="1">
      <c r="C15133" s="933"/>
      <c r="D15133" s="933"/>
      <c r="E15133" s="19"/>
      <c r="I15133" s="100"/>
      <c r="M15133" s="100"/>
      <c r="Q15133" s="99"/>
      <c r="R15133" s="340"/>
      <c r="S15133" s="119"/>
      <c r="T15133" s="123"/>
      <c r="U15133" s="119"/>
      <c r="V15133" s="99"/>
      <c r="W15133" s="127"/>
      <c r="X15133" s="99"/>
      <c r="Y15133" s="127"/>
    </row>
    <row r="15134" spans="3:25" ht="19" hidden="1">
      <c r="C15134" s="933"/>
      <c r="D15134" s="933"/>
      <c r="E15134" s="19"/>
      <c r="I15134" s="100"/>
      <c r="M15134" s="100"/>
      <c r="Q15134" s="99"/>
      <c r="R15134" s="340"/>
      <c r="S15134" s="119"/>
      <c r="T15134" s="123"/>
      <c r="U15134" s="119"/>
      <c r="V15134" s="99"/>
      <c r="W15134" s="127"/>
      <c r="X15134" s="99"/>
      <c r="Y15134" s="127"/>
    </row>
    <row r="15135" spans="3:25" ht="19" hidden="1">
      <c r="C15135" s="933"/>
      <c r="D15135" s="933"/>
      <c r="E15135" s="19"/>
      <c r="I15135" s="100"/>
      <c r="M15135" s="100"/>
      <c r="Q15135" s="99"/>
      <c r="R15135" s="340"/>
      <c r="S15135" s="119"/>
      <c r="T15135" s="123"/>
      <c r="U15135" s="119"/>
      <c r="V15135" s="99"/>
      <c r="W15135" s="127"/>
      <c r="X15135" s="99"/>
      <c r="Y15135" s="127"/>
    </row>
    <row r="15136" spans="3:25" ht="19" hidden="1">
      <c r="C15136" s="933"/>
      <c r="D15136" s="933"/>
      <c r="E15136" s="19"/>
      <c r="I15136" s="100"/>
      <c r="M15136" s="100"/>
      <c r="Q15136" s="99"/>
      <c r="R15136" s="340"/>
      <c r="S15136" s="119"/>
      <c r="T15136" s="123"/>
      <c r="U15136" s="119"/>
      <c r="V15136" s="99"/>
      <c r="W15136" s="127"/>
      <c r="X15136" s="99"/>
      <c r="Y15136" s="127"/>
    </row>
    <row r="15137" spans="3:25" ht="19" hidden="1">
      <c r="C15137" s="933"/>
      <c r="D15137" s="933"/>
      <c r="E15137" s="19"/>
      <c r="I15137" s="100"/>
      <c r="M15137" s="100"/>
      <c r="Q15137" s="99"/>
      <c r="R15137" s="340"/>
      <c r="S15137" s="119"/>
      <c r="T15137" s="123"/>
      <c r="U15137" s="119"/>
      <c r="V15137" s="99"/>
      <c r="W15137" s="127"/>
      <c r="X15137" s="99"/>
      <c r="Y15137" s="127"/>
    </row>
    <row r="15138" spans="3:25" ht="19" hidden="1">
      <c r="C15138" s="933"/>
      <c r="D15138" s="933"/>
      <c r="E15138" s="19"/>
      <c r="I15138" s="100"/>
      <c r="M15138" s="100"/>
      <c r="Q15138" s="99"/>
      <c r="R15138" s="340"/>
      <c r="S15138" s="119"/>
      <c r="T15138" s="123"/>
      <c r="U15138" s="119"/>
      <c r="V15138" s="99"/>
      <c r="W15138" s="127"/>
      <c r="X15138" s="99"/>
      <c r="Y15138" s="127"/>
    </row>
    <row r="15139" spans="3:25" ht="19" hidden="1">
      <c r="C15139" s="933"/>
      <c r="D15139" s="933"/>
      <c r="E15139" s="19"/>
      <c r="I15139" s="100"/>
      <c r="M15139" s="100"/>
      <c r="Q15139" s="99"/>
      <c r="R15139" s="340"/>
      <c r="S15139" s="119"/>
      <c r="T15139" s="123"/>
      <c r="U15139" s="119"/>
      <c r="V15139" s="99"/>
      <c r="W15139" s="127"/>
      <c r="X15139" s="99"/>
      <c r="Y15139" s="127"/>
    </row>
    <row r="15140" spans="3:25" ht="19" hidden="1">
      <c r="C15140" s="933"/>
      <c r="D15140" s="933"/>
      <c r="E15140" s="19"/>
      <c r="I15140" s="100"/>
      <c r="M15140" s="100"/>
      <c r="Q15140" s="99"/>
      <c r="R15140" s="340"/>
      <c r="S15140" s="119"/>
      <c r="T15140" s="123"/>
      <c r="U15140" s="119"/>
      <c r="V15140" s="99"/>
      <c r="W15140" s="127"/>
      <c r="X15140" s="99"/>
      <c r="Y15140" s="127"/>
    </row>
    <row r="15141" spans="3:25" ht="19" hidden="1">
      <c r="C15141" s="933"/>
      <c r="D15141" s="933"/>
      <c r="E15141" s="19"/>
      <c r="I15141" s="100"/>
      <c r="M15141" s="100"/>
      <c r="Q15141" s="99"/>
      <c r="R15141" s="340"/>
      <c r="S15141" s="119"/>
      <c r="T15141" s="123"/>
      <c r="U15141" s="119"/>
      <c r="V15141" s="99"/>
      <c r="W15141" s="127"/>
      <c r="X15141" s="99"/>
      <c r="Y15141" s="127"/>
    </row>
    <row r="15142" spans="3:25" ht="19" hidden="1">
      <c r="C15142" s="933"/>
      <c r="D15142" s="933"/>
      <c r="E15142" s="19"/>
      <c r="I15142" s="100"/>
      <c r="M15142" s="100"/>
      <c r="Q15142" s="99"/>
      <c r="R15142" s="340"/>
      <c r="S15142" s="119"/>
      <c r="T15142" s="123"/>
      <c r="U15142" s="119"/>
      <c r="V15142" s="99"/>
      <c r="W15142" s="127"/>
      <c r="X15142" s="99"/>
      <c r="Y15142" s="127"/>
    </row>
    <row r="15143" spans="3:25" ht="19" hidden="1">
      <c r="C15143" s="933"/>
      <c r="D15143" s="933"/>
      <c r="E15143" s="19"/>
      <c r="I15143" s="100"/>
      <c r="M15143" s="100"/>
      <c r="Q15143" s="99"/>
      <c r="R15143" s="340"/>
      <c r="S15143" s="119"/>
      <c r="T15143" s="123"/>
      <c r="U15143" s="119"/>
      <c r="V15143" s="99"/>
      <c r="W15143" s="127"/>
      <c r="X15143" s="99"/>
      <c r="Y15143" s="127"/>
    </row>
    <row r="15144" spans="3:25" ht="19" hidden="1">
      <c r="C15144" s="933"/>
      <c r="D15144" s="933"/>
      <c r="E15144" s="19"/>
      <c r="I15144" s="100"/>
      <c r="M15144" s="100"/>
      <c r="Q15144" s="99"/>
      <c r="R15144" s="340"/>
      <c r="S15144" s="119"/>
      <c r="T15144" s="123"/>
      <c r="U15144" s="119"/>
      <c r="V15144" s="99"/>
      <c r="W15144" s="127"/>
      <c r="X15144" s="99"/>
      <c r="Y15144" s="127"/>
    </row>
    <row r="15145" spans="3:25" ht="19" hidden="1">
      <c r="C15145" s="933"/>
      <c r="D15145" s="933"/>
      <c r="E15145" s="19"/>
      <c r="I15145" s="100"/>
      <c r="M15145" s="100"/>
      <c r="Q15145" s="99"/>
      <c r="R15145" s="340"/>
      <c r="S15145" s="119"/>
      <c r="T15145" s="123"/>
      <c r="U15145" s="119"/>
      <c r="V15145" s="99"/>
      <c r="W15145" s="127"/>
      <c r="X15145" s="99"/>
      <c r="Y15145" s="127"/>
    </row>
    <row r="15146" spans="3:25" ht="19" hidden="1">
      <c r="C15146" s="933"/>
      <c r="D15146" s="933"/>
      <c r="E15146" s="19"/>
      <c r="I15146" s="100"/>
      <c r="M15146" s="100"/>
      <c r="Q15146" s="99"/>
      <c r="R15146" s="340"/>
      <c r="S15146" s="119"/>
      <c r="T15146" s="123"/>
      <c r="U15146" s="119"/>
      <c r="V15146" s="99"/>
      <c r="W15146" s="127"/>
      <c r="X15146" s="99"/>
      <c r="Y15146" s="127"/>
    </row>
    <row r="15147" spans="3:25" ht="19" hidden="1">
      <c r="C15147" s="933"/>
      <c r="D15147" s="933"/>
      <c r="E15147" s="19"/>
      <c r="I15147" s="100"/>
      <c r="M15147" s="100"/>
      <c r="Q15147" s="99"/>
      <c r="R15147" s="340"/>
      <c r="S15147" s="119"/>
      <c r="T15147" s="123"/>
      <c r="U15147" s="119"/>
      <c r="V15147" s="99"/>
      <c r="W15147" s="127"/>
      <c r="X15147" s="99"/>
      <c r="Y15147" s="127"/>
    </row>
    <row r="15148" spans="3:25" ht="19" hidden="1">
      <c r="C15148" s="933"/>
      <c r="D15148" s="933"/>
      <c r="E15148" s="19"/>
      <c r="I15148" s="100"/>
      <c r="M15148" s="100"/>
      <c r="Q15148" s="99"/>
      <c r="R15148" s="340"/>
      <c r="S15148" s="119"/>
      <c r="T15148" s="123"/>
      <c r="U15148" s="119"/>
      <c r="V15148" s="99"/>
      <c r="W15148" s="127"/>
      <c r="X15148" s="99"/>
      <c r="Y15148" s="127"/>
    </row>
    <row r="15149" spans="3:25" ht="19" hidden="1">
      <c r="C15149" s="933"/>
      <c r="D15149" s="933"/>
      <c r="E15149" s="19"/>
      <c r="I15149" s="100"/>
      <c r="M15149" s="100"/>
      <c r="Q15149" s="99"/>
      <c r="R15149" s="340"/>
      <c r="S15149" s="119"/>
      <c r="T15149" s="123"/>
      <c r="U15149" s="119"/>
      <c r="V15149" s="99"/>
      <c r="W15149" s="127"/>
      <c r="X15149" s="99"/>
      <c r="Y15149" s="127"/>
    </row>
    <row r="15150" spans="3:25" ht="19" hidden="1">
      <c r="C15150" s="933"/>
      <c r="D15150" s="933"/>
      <c r="E15150" s="19"/>
      <c r="I15150" s="100"/>
      <c r="M15150" s="100"/>
      <c r="Q15150" s="99"/>
      <c r="R15150" s="340"/>
      <c r="S15150" s="119"/>
      <c r="T15150" s="123"/>
      <c r="U15150" s="119"/>
      <c r="V15150" s="99"/>
      <c r="W15150" s="127"/>
      <c r="X15150" s="99"/>
      <c r="Y15150" s="127"/>
    </row>
    <row r="15151" spans="3:25" ht="19" hidden="1">
      <c r="C15151" s="933"/>
      <c r="D15151" s="933"/>
      <c r="E15151" s="19"/>
      <c r="I15151" s="100"/>
      <c r="M15151" s="100"/>
      <c r="Q15151" s="99"/>
      <c r="R15151" s="340"/>
      <c r="S15151" s="119"/>
      <c r="T15151" s="123"/>
      <c r="U15151" s="119"/>
      <c r="V15151" s="99"/>
      <c r="W15151" s="127"/>
      <c r="X15151" s="99"/>
      <c r="Y15151" s="127"/>
    </row>
    <row r="15152" spans="3:25" ht="19" hidden="1">
      <c r="C15152" s="933"/>
      <c r="D15152" s="933"/>
      <c r="E15152" s="19"/>
      <c r="I15152" s="100"/>
      <c r="M15152" s="100"/>
      <c r="Q15152" s="99"/>
      <c r="R15152" s="340"/>
      <c r="S15152" s="119"/>
      <c r="T15152" s="123"/>
      <c r="U15152" s="119"/>
      <c r="V15152" s="99"/>
      <c r="W15152" s="127"/>
      <c r="X15152" s="99"/>
      <c r="Y15152" s="127"/>
    </row>
    <row r="15153" spans="3:25" ht="19" hidden="1">
      <c r="C15153" s="933"/>
      <c r="D15153" s="933"/>
      <c r="E15153" s="19"/>
      <c r="I15153" s="100"/>
      <c r="M15153" s="100"/>
      <c r="Q15153" s="99"/>
      <c r="R15153" s="340"/>
      <c r="S15153" s="119"/>
      <c r="T15153" s="123"/>
      <c r="U15153" s="119"/>
      <c r="V15153" s="99"/>
      <c r="W15153" s="127"/>
      <c r="X15153" s="99"/>
      <c r="Y15153" s="127"/>
    </row>
    <row r="15154" spans="3:25" ht="19" hidden="1">
      <c r="C15154" s="933"/>
      <c r="D15154" s="933"/>
      <c r="E15154" s="19"/>
      <c r="I15154" s="100"/>
      <c r="M15154" s="100"/>
      <c r="Q15154" s="99"/>
      <c r="R15154" s="340"/>
      <c r="S15154" s="119"/>
      <c r="T15154" s="123"/>
      <c r="U15154" s="119"/>
      <c r="V15154" s="99"/>
      <c r="W15154" s="127"/>
      <c r="X15154" s="99"/>
      <c r="Y15154" s="127"/>
    </row>
    <row r="15155" spans="3:25" ht="19" hidden="1">
      <c r="C15155" s="933"/>
      <c r="D15155" s="933"/>
      <c r="E15155" s="19"/>
      <c r="I15155" s="100"/>
      <c r="M15155" s="100"/>
      <c r="Q15155" s="99"/>
      <c r="R15155" s="340"/>
      <c r="S15155" s="119"/>
      <c r="T15155" s="123"/>
      <c r="U15155" s="119"/>
      <c r="V15155" s="99"/>
      <c r="W15155" s="127"/>
      <c r="X15155" s="99"/>
      <c r="Y15155" s="127"/>
    </row>
    <row r="15156" spans="3:25" ht="19" hidden="1">
      <c r="C15156" s="933"/>
      <c r="D15156" s="933"/>
      <c r="E15156" s="19"/>
      <c r="I15156" s="100"/>
      <c r="M15156" s="100"/>
      <c r="Q15156" s="99"/>
      <c r="R15156" s="340"/>
      <c r="S15156" s="119"/>
      <c r="T15156" s="123"/>
      <c r="U15156" s="119"/>
      <c r="V15156" s="99"/>
      <c r="W15156" s="127"/>
      <c r="X15156" s="99"/>
      <c r="Y15156" s="127"/>
    </row>
    <row r="15157" spans="3:25" ht="19" hidden="1">
      <c r="C15157" s="933"/>
      <c r="D15157" s="933"/>
      <c r="E15157" s="19"/>
      <c r="I15157" s="100"/>
      <c r="M15157" s="100"/>
      <c r="Q15157" s="99"/>
      <c r="R15157" s="340"/>
      <c r="S15157" s="119"/>
      <c r="T15157" s="123"/>
      <c r="U15157" s="119"/>
      <c r="V15157" s="99"/>
      <c r="W15157" s="127"/>
      <c r="X15157" s="99"/>
      <c r="Y15157" s="127"/>
    </row>
    <row r="15158" spans="3:25" ht="19" hidden="1">
      <c r="C15158" s="933"/>
      <c r="D15158" s="933"/>
      <c r="E15158" s="19"/>
      <c r="I15158" s="100"/>
      <c r="M15158" s="100"/>
      <c r="Q15158" s="99"/>
      <c r="R15158" s="340"/>
      <c r="S15158" s="119"/>
      <c r="T15158" s="123"/>
      <c r="U15158" s="119"/>
      <c r="V15158" s="99"/>
      <c r="W15158" s="127"/>
      <c r="X15158" s="99"/>
      <c r="Y15158" s="127"/>
    </row>
    <row r="15159" spans="3:25" ht="19" hidden="1">
      <c r="C15159" s="933"/>
      <c r="D15159" s="933"/>
      <c r="E15159" s="19"/>
      <c r="I15159" s="100"/>
      <c r="M15159" s="100"/>
      <c r="Q15159" s="99"/>
      <c r="R15159" s="340"/>
      <c r="S15159" s="119"/>
      <c r="T15159" s="123"/>
      <c r="U15159" s="119"/>
      <c r="V15159" s="99"/>
      <c r="W15159" s="127"/>
      <c r="X15159" s="99"/>
      <c r="Y15159" s="127"/>
    </row>
    <row r="15160" spans="3:25" ht="19" hidden="1">
      <c r="C15160" s="933"/>
      <c r="D15160" s="933"/>
      <c r="E15160" s="19"/>
      <c r="I15160" s="100"/>
      <c r="M15160" s="100"/>
      <c r="Q15160" s="99"/>
      <c r="R15160" s="340"/>
      <c r="S15160" s="119"/>
      <c r="T15160" s="123"/>
      <c r="U15160" s="119"/>
      <c r="V15160" s="99"/>
      <c r="W15160" s="127"/>
      <c r="X15160" s="99"/>
      <c r="Y15160" s="127"/>
    </row>
    <row r="15161" spans="3:25" ht="19" hidden="1">
      <c r="C15161" s="933"/>
      <c r="D15161" s="933"/>
      <c r="E15161" s="19"/>
      <c r="I15161" s="100"/>
      <c r="M15161" s="100"/>
      <c r="Q15161" s="99"/>
      <c r="R15161" s="340"/>
      <c r="S15161" s="119"/>
      <c r="T15161" s="123"/>
      <c r="U15161" s="119"/>
      <c r="V15161" s="99"/>
      <c r="W15161" s="127"/>
      <c r="X15161" s="99"/>
      <c r="Y15161" s="127"/>
    </row>
    <row r="15162" spans="3:25" ht="19" hidden="1">
      <c r="C15162" s="933"/>
      <c r="D15162" s="933"/>
      <c r="E15162" s="19"/>
      <c r="I15162" s="100"/>
      <c r="M15162" s="100"/>
      <c r="Q15162" s="99"/>
      <c r="R15162" s="340"/>
      <c r="S15162" s="119"/>
      <c r="T15162" s="123"/>
      <c r="U15162" s="119"/>
      <c r="V15162" s="99"/>
      <c r="W15162" s="127"/>
      <c r="X15162" s="99"/>
      <c r="Y15162" s="127"/>
    </row>
    <row r="15163" spans="3:25" ht="19" hidden="1">
      <c r="C15163" s="933"/>
      <c r="D15163" s="933"/>
      <c r="E15163" s="19"/>
      <c r="I15163" s="100"/>
      <c r="M15163" s="100"/>
      <c r="Q15163" s="99"/>
      <c r="R15163" s="340"/>
      <c r="S15163" s="119"/>
      <c r="T15163" s="123"/>
      <c r="U15163" s="119"/>
      <c r="V15163" s="99"/>
      <c r="W15163" s="127"/>
      <c r="X15163" s="99"/>
      <c r="Y15163" s="127"/>
    </row>
    <row r="15164" spans="3:25" ht="19" hidden="1">
      <c r="C15164" s="933"/>
      <c r="D15164" s="933"/>
      <c r="E15164" s="19"/>
      <c r="I15164" s="100"/>
      <c r="M15164" s="100"/>
      <c r="Q15164" s="99"/>
      <c r="R15164" s="340"/>
      <c r="S15164" s="119"/>
      <c r="T15164" s="123"/>
      <c r="U15164" s="119"/>
      <c r="V15164" s="99"/>
      <c r="W15164" s="127"/>
      <c r="X15164" s="99"/>
      <c r="Y15164" s="127"/>
    </row>
    <row r="15165" spans="3:25" ht="19" hidden="1">
      <c r="C15165" s="933"/>
      <c r="D15165" s="933"/>
      <c r="E15165" s="19"/>
      <c r="I15165" s="100"/>
      <c r="M15165" s="100"/>
      <c r="Q15165" s="99"/>
      <c r="R15165" s="340"/>
      <c r="S15165" s="119"/>
      <c r="T15165" s="123"/>
      <c r="U15165" s="119"/>
      <c r="V15165" s="99"/>
      <c r="W15165" s="127"/>
      <c r="X15165" s="99"/>
      <c r="Y15165" s="127"/>
    </row>
    <row r="15166" spans="3:25" ht="19" hidden="1">
      <c r="C15166" s="933"/>
      <c r="D15166" s="933"/>
      <c r="E15166" s="19"/>
      <c r="I15166" s="100"/>
      <c r="M15166" s="100"/>
      <c r="Q15166" s="99"/>
      <c r="R15166" s="340"/>
      <c r="S15166" s="119"/>
      <c r="T15166" s="123"/>
      <c r="U15166" s="119"/>
      <c r="V15166" s="99"/>
      <c r="W15166" s="127"/>
      <c r="X15166" s="99"/>
      <c r="Y15166" s="127"/>
    </row>
    <row r="15167" spans="3:25" ht="19" hidden="1">
      <c r="C15167" s="933"/>
      <c r="D15167" s="933"/>
      <c r="E15167" s="19"/>
      <c r="I15167" s="100"/>
      <c r="M15167" s="100"/>
      <c r="Q15167" s="99"/>
      <c r="R15167" s="340"/>
      <c r="S15167" s="119"/>
      <c r="T15167" s="123"/>
      <c r="U15167" s="119"/>
      <c r="V15167" s="99"/>
      <c r="W15167" s="127"/>
      <c r="X15167" s="99"/>
      <c r="Y15167" s="127"/>
    </row>
    <row r="15168" spans="3:25" ht="19" hidden="1">
      <c r="C15168" s="933"/>
      <c r="D15168" s="933"/>
      <c r="E15168" s="19"/>
      <c r="I15168" s="100"/>
      <c r="M15168" s="100"/>
      <c r="Q15168" s="99"/>
      <c r="R15168" s="340"/>
      <c r="S15168" s="119"/>
      <c r="T15168" s="123"/>
      <c r="U15168" s="119"/>
      <c r="V15168" s="99"/>
      <c r="W15168" s="127"/>
      <c r="X15168" s="99"/>
      <c r="Y15168" s="127"/>
    </row>
    <row r="15169" spans="3:25" ht="19" hidden="1">
      <c r="C15169" s="933"/>
      <c r="D15169" s="933"/>
      <c r="E15169" s="19"/>
      <c r="I15169" s="100"/>
      <c r="M15169" s="100"/>
      <c r="Q15169" s="99"/>
      <c r="R15169" s="340"/>
      <c r="S15169" s="119"/>
      <c r="T15169" s="123"/>
      <c r="U15169" s="119"/>
      <c r="V15169" s="99"/>
      <c r="W15169" s="127"/>
      <c r="X15169" s="99"/>
      <c r="Y15169" s="127"/>
    </row>
    <row r="15170" spans="3:25" ht="19" hidden="1">
      <c r="C15170" s="933"/>
      <c r="D15170" s="933"/>
      <c r="E15170" s="19"/>
      <c r="I15170" s="100"/>
      <c r="M15170" s="100"/>
      <c r="Q15170" s="99"/>
      <c r="R15170" s="340"/>
      <c r="S15170" s="119"/>
      <c r="T15170" s="123"/>
      <c r="U15170" s="119"/>
      <c r="V15170" s="99"/>
      <c r="W15170" s="127"/>
      <c r="X15170" s="99"/>
      <c r="Y15170" s="127"/>
    </row>
    <row r="15171" spans="3:25" ht="19" hidden="1">
      <c r="C15171" s="933"/>
      <c r="D15171" s="933"/>
      <c r="E15171" s="19"/>
      <c r="I15171" s="100"/>
      <c r="M15171" s="100"/>
      <c r="Q15171" s="99"/>
      <c r="R15171" s="340"/>
      <c r="S15171" s="119"/>
      <c r="T15171" s="123"/>
      <c r="U15171" s="119"/>
      <c r="V15171" s="99"/>
      <c r="W15171" s="127"/>
      <c r="X15171" s="99"/>
      <c r="Y15171" s="127"/>
    </row>
    <row r="15172" spans="3:25" ht="19" hidden="1">
      <c r="C15172" s="933"/>
      <c r="D15172" s="933"/>
      <c r="E15172" s="19"/>
      <c r="I15172" s="100"/>
      <c r="M15172" s="100"/>
      <c r="Q15172" s="99"/>
      <c r="R15172" s="340"/>
      <c r="S15172" s="119"/>
      <c r="T15172" s="123"/>
      <c r="U15172" s="119"/>
      <c r="V15172" s="99"/>
      <c r="W15172" s="127"/>
      <c r="X15172" s="99"/>
      <c r="Y15172" s="127"/>
    </row>
    <row r="15173" spans="3:25" ht="19" hidden="1">
      <c r="C15173" s="933"/>
      <c r="D15173" s="933"/>
      <c r="E15173" s="19"/>
      <c r="I15173" s="100"/>
      <c r="M15173" s="100"/>
      <c r="Q15173" s="99"/>
      <c r="R15173" s="340"/>
      <c r="S15173" s="119"/>
      <c r="T15173" s="123"/>
      <c r="U15173" s="119"/>
      <c r="V15173" s="99"/>
      <c r="W15173" s="127"/>
      <c r="X15173" s="99"/>
      <c r="Y15173" s="127"/>
    </row>
    <row r="15174" spans="3:25" ht="19" hidden="1">
      <c r="C15174" s="933"/>
      <c r="D15174" s="933"/>
      <c r="E15174" s="19"/>
      <c r="I15174" s="100"/>
      <c r="M15174" s="100"/>
      <c r="Q15174" s="99"/>
      <c r="R15174" s="340"/>
      <c r="S15174" s="119"/>
      <c r="T15174" s="123"/>
      <c r="U15174" s="119"/>
      <c r="V15174" s="99"/>
      <c r="W15174" s="127"/>
      <c r="X15174" s="99"/>
      <c r="Y15174" s="127"/>
    </row>
    <row r="15175" spans="3:25" ht="19" hidden="1">
      <c r="C15175" s="933"/>
      <c r="D15175" s="933"/>
      <c r="E15175" s="19"/>
      <c r="I15175" s="100"/>
      <c r="M15175" s="100"/>
      <c r="Q15175" s="99"/>
      <c r="R15175" s="340"/>
      <c r="S15175" s="119"/>
      <c r="T15175" s="123"/>
      <c r="U15175" s="119"/>
      <c r="V15175" s="99"/>
      <c r="W15175" s="127"/>
      <c r="X15175" s="99"/>
      <c r="Y15175" s="127"/>
    </row>
    <row r="15176" spans="3:25" ht="19" hidden="1">
      <c r="C15176" s="933"/>
      <c r="D15176" s="933"/>
      <c r="E15176" s="19"/>
      <c r="I15176" s="100"/>
      <c r="M15176" s="100"/>
      <c r="Q15176" s="99"/>
      <c r="R15176" s="340"/>
      <c r="S15176" s="119"/>
      <c r="T15176" s="123"/>
      <c r="U15176" s="119"/>
      <c r="V15176" s="99"/>
      <c r="W15176" s="127"/>
      <c r="X15176" s="99"/>
      <c r="Y15176" s="127"/>
    </row>
    <row r="15177" spans="3:25" ht="19" hidden="1">
      <c r="C15177" s="933"/>
      <c r="D15177" s="933"/>
      <c r="E15177" s="19"/>
      <c r="I15177" s="100"/>
      <c r="M15177" s="100"/>
      <c r="Q15177" s="99"/>
      <c r="R15177" s="340"/>
      <c r="S15177" s="119"/>
      <c r="T15177" s="123"/>
      <c r="U15177" s="119"/>
      <c r="V15177" s="99"/>
      <c r="W15177" s="127"/>
      <c r="X15177" s="99"/>
      <c r="Y15177" s="127"/>
    </row>
    <row r="15178" spans="3:25" ht="19" hidden="1">
      <c r="C15178" s="933"/>
      <c r="D15178" s="933"/>
      <c r="E15178" s="19"/>
      <c r="I15178" s="100"/>
      <c r="M15178" s="100"/>
      <c r="Q15178" s="99"/>
      <c r="R15178" s="340"/>
      <c r="S15178" s="119"/>
      <c r="T15178" s="123"/>
      <c r="U15178" s="119"/>
      <c r="V15178" s="99"/>
      <c r="W15178" s="127"/>
      <c r="X15178" s="99"/>
      <c r="Y15178" s="127"/>
    </row>
    <row r="15179" spans="3:25" ht="19" hidden="1">
      <c r="C15179" s="933"/>
      <c r="D15179" s="933"/>
      <c r="E15179" s="19"/>
      <c r="I15179" s="100"/>
      <c r="M15179" s="100"/>
      <c r="Q15179" s="99"/>
      <c r="R15179" s="340"/>
      <c r="S15179" s="119"/>
      <c r="T15179" s="123"/>
      <c r="U15179" s="119"/>
      <c r="V15179" s="99"/>
      <c r="W15179" s="127"/>
      <c r="X15179" s="99"/>
      <c r="Y15179" s="127"/>
    </row>
    <row r="15180" spans="3:25" ht="19" hidden="1">
      <c r="C15180" s="933"/>
      <c r="D15180" s="933"/>
      <c r="E15180" s="19"/>
      <c r="I15180" s="100"/>
      <c r="M15180" s="100"/>
      <c r="Q15180" s="99"/>
      <c r="R15180" s="340"/>
      <c r="S15180" s="119"/>
      <c r="T15180" s="123"/>
      <c r="U15180" s="119"/>
      <c r="V15180" s="99"/>
      <c r="W15180" s="127"/>
      <c r="X15180" s="99"/>
      <c r="Y15180" s="127"/>
    </row>
    <row r="15181" spans="3:25" ht="19" hidden="1">
      <c r="C15181" s="933"/>
      <c r="D15181" s="933"/>
      <c r="E15181" s="19"/>
      <c r="I15181" s="100"/>
      <c r="M15181" s="100"/>
      <c r="Q15181" s="99"/>
      <c r="R15181" s="340"/>
      <c r="S15181" s="119"/>
      <c r="T15181" s="123"/>
      <c r="U15181" s="119"/>
      <c r="V15181" s="99"/>
      <c r="W15181" s="127"/>
      <c r="X15181" s="99"/>
      <c r="Y15181" s="127"/>
    </row>
    <row r="15182" spans="3:25" ht="19" hidden="1">
      <c r="C15182" s="933"/>
      <c r="D15182" s="933"/>
      <c r="E15182" s="19"/>
      <c r="I15182" s="100"/>
      <c r="M15182" s="100"/>
      <c r="Q15182" s="99"/>
      <c r="R15182" s="340"/>
      <c r="S15182" s="119"/>
      <c r="T15182" s="123"/>
      <c r="U15182" s="119"/>
      <c r="V15182" s="99"/>
      <c r="W15182" s="127"/>
      <c r="X15182" s="99"/>
      <c r="Y15182" s="127"/>
    </row>
    <row r="15183" spans="3:25" ht="19" hidden="1">
      <c r="C15183" s="933"/>
      <c r="D15183" s="933"/>
      <c r="E15183" s="19"/>
      <c r="I15183" s="100"/>
      <c r="M15183" s="100"/>
      <c r="Q15183" s="99"/>
      <c r="R15183" s="340"/>
      <c r="S15183" s="119"/>
      <c r="T15183" s="123"/>
      <c r="U15183" s="119"/>
      <c r="V15183" s="99"/>
      <c r="W15183" s="127"/>
      <c r="X15183" s="99"/>
      <c r="Y15183" s="127"/>
    </row>
    <row r="15184" spans="3:25" ht="19" hidden="1">
      <c r="C15184" s="933"/>
      <c r="D15184" s="933"/>
      <c r="E15184" s="19"/>
      <c r="I15184" s="100"/>
      <c r="M15184" s="100"/>
      <c r="Q15184" s="99"/>
      <c r="R15184" s="340"/>
      <c r="S15184" s="119"/>
      <c r="T15184" s="123"/>
      <c r="U15184" s="119"/>
      <c r="V15184" s="99"/>
      <c r="W15184" s="127"/>
      <c r="X15184" s="99"/>
      <c r="Y15184" s="127"/>
    </row>
    <row r="15185" spans="3:25" ht="19" hidden="1">
      <c r="C15185" s="933"/>
      <c r="D15185" s="933"/>
      <c r="E15185" s="19"/>
      <c r="I15185" s="100"/>
      <c r="M15185" s="100"/>
      <c r="Q15185" s="99"/>
      <c r="R15185" s="340"/>
      <c r="S15185" s="119"/>
      <c r="T15185" s="123"/>
      <c r="U15185" s="119"/>
      <c r="V15185" s="99"/>
      <c r="W15185" s="127"/>
      <c r="X15185" s="99"/>
      <c r="Y15185" s="127"/>
    </row>
    <row r="15186" spans="3:25" ht="19" hidden="1">
      <c r="C15186" s="933"/>
      <c r="D15186" s="933"/>
      <c r="E15186" s="19"/>
      <c r="I15186" s="100"/>
      <c r="M15186" s="100"/>
      <c r="Q15186" s="99"/>
      <c r="R15186" s="340"/>
      <c r="S15186" s="119"/>
      <c r="T15186" s="123"/>
      <c r="U15186" s="119"/>
      <c r="V15186" s="99"/>
      <c r="W15186" s="127"/>
      <c r="X15186" s="99"/>
      <c r="Y15186" s="127"/>
    </row>
    <row r="15187" spans="3:25" ht="19" hidden="1">
      <c r="C15187" s="933"/>
      <c r="D15187" s="933"/>
      <c r="E15187" s="19"/>
      <c r="I15187" s="100"/>
      <c r="M15187" s="100"/>
      <c r="Q15187" s="99"/>
      <c r="R15187" s="340"/>
      <c r="S15187" s="119"/>
      <c r="T15187" s="123"/>
      <c r="U15187" s="119"/>
      <c r="V15187" s="99"/>
      <c r="W15187" s="127"/>
      <c r="X15187" s="99"/>
      <c r="Y15187" s="127"/>
    </row>
    <row r="15188" spans="3:25" ht="19" hidden="1">
      <c r="C15188" s="933"/>
      <c r="D15188" s="933"/>
      <c r="E15188" s="19"/>
      <c r="I15188" s="100"/>
      <c r="M15188" s="100"/>
      <c r="Q15188" s="99"/>
      <c r="R15188" s="340"/>
      <c r="S15188" s="119"/>
      <c r="T15188" s="123"/>
      <c r="U15188" s="119"/>
      <c r="V15188" s="99"/>
      <c r="W15188" s="127"/>
      <c r="X15188" s="99"/>
      <c r="Y15188" s="127"/>
    </row>
    <row r="15189" spans="3:25" ht="19" hidden="1">
      <c r="C15189" s="933"/>
      <c r="D15189" s="933"/>
      <c r="E15189" s="19"/>
      <c r="I15189" s="100"/>
      <c r="M15189" s="100"/>
      <c r="Q15189" s="99"/>
      <c r="R15189" s="340"/>
      <c r="S15189" s="119"/>
      <c r="T15189" s="123"/>
      <c r="U15189" s="119"/>
      <c r="V15189" s="99"/>
      <c r="W15189" s="127"/>
      <c r="X15189" s="99"/>
      <c r="Y15189" s="127"/>
    </row>
    <row r="15190" spans="3:25" ht="19" hidden="1">
      <c r="C15190" s="933"/>
      <c r="D15190" s="933"/>
      <c r="E15190" s="19"/>
      <c r="I15190" s="100"/>
      <c r="M15190" s="100"/>
      <c r="Q15190" s="99"/>
      <c r="R15190" s="340"/>
      <c r="S15190" s="119"/>
      <c r="T15190" s="123"/>
      <c r="U15190" s="119"/>
      <c r="V15190" s="99"/>
      <c r="W15190" s="127"/>
      <c r="X15190" s="99"/>
      <c r="Y15190" s="127"/>
    </row>
    <row r="15191" spans="3:25" ht="19" hidden="1">
      <c r="C15191" s="933"/>
      <c r="D15191" s="933"/>
      <c r="E15191" s="19"/>
      <c r="I15191" s="100"/>
      <c r="M15191" s="100"/>
      <c r="Q15191" s="99"/>
      <c r="R15191" s="340"/>
      <c r="S15191" s="119"/>
      <c r="T15191" s="123"/>
      <c r="U15191" s="119"/>
      <c r="V15191" s="99"/>
      <c r="W15191" s="127"/>
      <c r="X15191" s="99"/>
      <c r="Y15191" s="127"/>
    </row>
    <row r="15192" spans="3:25" ht="19" hidden="1">
      <c r="C15192" s="933"/>
      <c r="D15192" s="933"/>
      <c r="E15192" s="19"/>
      <c r="I15192" s="100"/>
      <c r="M15192" s="100"/>
      <c r="Q15192" s="99"/>
      <c r="R15192" s="340"/>
      <c r="S15192" s="119"/>
      <c r="T15192" s="123"/>
      <c r="U15192" s="119"/>
      <c r="V15192" s="99"/>
      <c r="W15192" s="127"/>
      <c r="X15192" s="99"/>
      <c r="Y15192" s="127"/>
    </row>
    <row r="15193" spans="3:25" ht="19" hidden="1">
      <c r="C15193" s="933"/>
      <c r="D15193" s="933"/>
      <c r="E15193" s="19"/>
      <c r="I15193" s="100"/>
      <c r="M15193" s="100"/>
      <c r="Q15193" s="99"/>
      <c r="R15193" s="340"/>
      <c r="S15193" s="119"/>
      <c r="T15193" s="123"/>
      <c r="U15193" s="119"/>
      <c r="V15193" s="99"/>
      <c r="W15193" s="127"/>
      <c r="X15193" s="99"/>
      <c r="Y15193" s="127"/>
    </row>
    <row r="15194" spans="3:25" ht="19" hidden="1">
      <c r="C15194" s="933"/>
      <c r="D15194" s="933"/>
      <c r="E15194" s="19"/>
      <c r="I15194" s="100"/>
      <c r="M15194" s="100"/>
      <c r="Q15194" s="99"/>
      <c r="R15194" s="340"/>
      <c r="S15194" s="119"/>
      <c r="T15194" s="123"/>
      <c r="U15194" s="119"/>
      <c r="V15194" s="99"/>
      <c r="W15194" s="127"/>
      <c r="X15194" s="99"/>
      <c r="Y15194" s="127"/>
    </row>
    <row r="15195" spans="3:25" ht="19" hidden="1">
      <c r="C15195" s="933"/>
      <c r="D15195" s="933"/>
      <c r="E15195" s="19"/>
      <c r="I15195" s="100"/>
      <c r="M15195" s="100"/>
      <c r="Q15195" s="99"/>
      <c r="R15195" s="340"/>
      <c r="S15195" s="119"/>
      <c r="T15195" s="123"/>
      <c r="U15195" s="119"/>
      <c r="V15195" s="99"/>
      <c r="W15195" s="127"/>
      <c r="X15195" s="99"/>
      <c r="Y15195" s="127"/>
    </row>
    <row r="15196" spans="3:25" ht="19" hidden="1">
      <c r="C15196" s="933"/>
      <c r="D15196" s="933"/>
      <c r="E15196" s="19"/>
      <c r="I15196" s="100"/>
      <c r="M15196" s="100"/>
      <c r="Q15196" s="99"/>
      <c r="R15196" s="340"/>
      <c r="S15196" s="119"/>
      <c r="T15196" s="123"/>
      <c r="U15196" s="119"/>
      <c r="V15196" s="99"/>
      <c r="W15196" s="127"/>
      <c r="X15196" s="99"/>
      <c r="Y15196" s="127"/>
    </row>
    <row r="15197" spans="3:25" ht="19" hidden="1">
      <c r="C15197" s="933"/>
      <c r="D15197" s="933"/>
      <c r="E15197" s="19"/>
      <c r="I15197" s="100"/>
      <c r="M15197" s="100"/>
      <c r="Q15197" s="99"/>
      <c r="R15197" s="340"/>
      <c r="S15197" s="119"/>
      <c r="T15197" s="123"/>
      <c r="U15197" s="119"/>
      <c r="V15197" s="99"/>
      <c r="W15197" s="127"/>
      <c r="X15197" s="99"/>
      <c r="Y15197" s="127"/>
    </row>
    <row r="15198" spans="3:25" ht="19" hidden="1">
      <c r="C15198" s="933"/>
      <c r="D15198" s="933"/>
      <c r="E15198" s="19"/>
      <c r="I15198" s="100"/>
      <c r="M15198" s="100"/>
      <c r="Q15198" s="99"/>
      <c r="R15198" s="340"/>
      <c r="S15198" s="119"/>
      <c r="T15198" s="123"/>
      <c r="U15198" s="119"/>
      <c r="V15198" s="99"/>
      <c r="W15198" s="127"/>
      <c r="X15198" s="99"/>
      <c r="Y15198" s="127"/>
    </row>
    <row r="15199" spans="3:25" ht="19" hidden="1">
      <c r="C15199" s="933"/>
      <c r="D15199" s="933"/>
      <c r="E15199" s="19"/>
      <c r="I15199" s="100"/>
      <c r="M15199" s="100"/>
      <c r="Q15199" s="99"/>
      <c r="R15199" s="340"/>
      <c r="S15199" s="119"/>
      <c r="T15199" s="123"/>
      <c r="U15199" s="119"/>
      <c r="V15199" s="99"/>
      <c r="W15199" s="127"/>
      <c r="X15199" s="99"/>
      <c r="Y15199" s="127"/>
    </row>
    <row r="15200" spans="3:25" ht="19" hidden="1">
      <c r="C15200" s="933"/>
      <c r="D15200" s="933"/>
      <c r="E15200" s="19"/>
      <c r="I15200" s="100"/>
      <c r="M15200" s="100"/>
      <c r="Q15200" s="99"/>
      <c r="R15200" s="340"/>
      <c r="S15200" s="119"/>
      <c r="T15200" s="123"/>
      <c r="U15200" s="119"/>
      <c r="V15200" s="99"/>
      <c r="W15200" s="127"/>
      <c r="X15200" s="99"/>
      <c r="Y15200" s="127"/>
    </row>
    <row r="15201" spans="3:25" ht="19" hidden="1">
      <c r="C15201" s="933"/>
      <c r="D15201" s="933"/>
      <c r="E15201" s="19"/>
      <c r="I15201" s="100"/>
      <c r="M15201" s="100"/>
      <c r="Q15201" s="99"/>
      <c r="R15201" s="340"/>
      <c r="S15201" s="119"/>
      <c r="T15201" s="123"/>
      <c r="U15201" s="119"/>
      <c r="V15201" s="99"/>
      <c r="W15201" s="127"/>
      <c r="X15201" s="99"/>
      <c r="Y15201" s="127"/>
    </row>
    <row r="15202" spans="3:25" ht="19" hidden="1">
      <c r="C15202" s="933"/>
      <c r="D15202" s="933"/>
      <c r="E15202" s="19"/>
      <c r="I15202" s="100"/>
      <c r="M15202" s="100"/>
      <c r="Q15202" s="99"/>
      <c r="R15202" s="340"/>
      <c r="S15202" s="119"/>
      <c r="T15202" s="123"/>
      <c r="U15202" s="119"/>
      <c r="V15202" s="99"/>
      <c r="W15202" s="127"/>
      <c r="X15202" s="99"/>
      <c r="Y15202" s="127"/>
    </row>
    <row r="15203" spans="3:25" ht="19" hidden="1">
      <c r="C15203" s="933"/>
      <c r="D15203" s="933"/>
      <c r="E15203" s="19"/>
      <c r="I15203" s="100"/>
      <c r="M15203" s="100"/>
      <c r="Q15203" s="99"/>
      <c r="R15203" s="340"/>
      <c r="S15203" s="119"/>
      <c r="T15203" s="123"/>
      <c r="U15203" s="119"/>
      <c r="V15203" s="99"/>
      <c r="W15203" s="127"/>
      <c r="X15203" s="99"/>
      <c r="Y15203" s="127"/>
    </row>
    <row r="15204" spans="3:25" ht="19" hidden="1">
      <c r="C15204" s="933"/>
      <c r="D15204" s="933"/>
      <c r="E15204" s="19"/>
      <c r="I15204" s="100"/>
      <c r="M15204" s="100"/>
      <c r="Q15204" s="99"/>
      <c r="R15204" s="340"/>
      <c r="S15204" s="119"/>
      <c r="T15204" s="123"/>
      <c r="U15204" s="119"/>
      <c r="V15204" s="99"/>
      <c r="W15204" s="127"/>
      <c r="X15204" s="99"/>
      <c r="Y15204" s="127"/>
    </row>
    <row r="15205" spans="3:25" ht="19" hidden="1">
      <c r="C15205" s="933"/>
      <c r="D15205" s="933"/>
      <c r="E15205" s="19"/>
      <c r="I15205" s="100"/>
      <c r="M15205" s="100"/>
      <c r="Q15205" s="99"/>
      <c r="R15205" s="340"/>
      <c r="S15205" s="119"/>
      <c r="T15205" s="123"/>
      <c r="U15205" s="119"/>
      <c r="V15205" s="99"/>
      <c r="W15205" s="127"/>
      <c r="X15205" s="99"/>
      <c r="Y15205" s="127"/>
    </row>
    <row r="15206" spans="3:25" ht="19" hidden="1">
      <c r="C15206" s="933"/>
      <c r="D15206" s="933"/>
      <c r="E15206" s="19"/>
      <c r="I15206" s="100"/>
      <c r="M15206" s="100"/>
      <c r="Q15206" s="99"/>
      <c r="R15206" s="340"/>
      <c r="S15206" s="119"/>
      <c r="T15206" s="123"/>
      <c r="U15206" s="119"/>
      <c r="V15206" s="99"/>
      <c r="W15206" s="127"/>
      <c r="X15206" s="99"/>
      <c r="Y15206" s="127"/>
    </row>
    <row r="15207" spans="3:25" ht="19" hidden="1">
      <c r="C15207" s="933"/>
      <c r="D15207" s="933"/>
      <c r="E15207" s="19"/>
      <c r="I15207" s="100"/>
      <c r="M15207" s="100"/>
      <c r="Q15207" s="99"/>
      <c r="R15207" s="340"/>
      <c r="S15207" s="119"/>
      <c r="T15207" s="123"/>
      <c r="U15207" s="119"/>
      <c r="V15207" s="99"/>
      <c r="W15207" s="127"/>
      <c r="X15207" s="99"/>
      <c r="Y15207" s="127"/>
    </row>
    <row r="15208" spans="3:25" ht="19" hidden="1">
      <c r="C15208" s="933"/>
      <c r="D15208" s="933"/>
      <c r="E15208" s="19"/>
      <c r="I15208" s="100"/>
      <c r="M15208" s="100"/>
      <c r="Q15208" s="99"/>
      <c r="R15208" s="340"/>
      <c r="S15208" s="119"/>
      <c r="T15208" s="123"/>
      <c r="U15208" s="119"/>
      <c r="V15208" s="99"/>
      <c r="W15208" s="127"/>
      <c r="X15208" s="99"/>
      <c r="Y15208" s="127"/>
    </row>
    <row r="15209" spans="3:25" ht="19" hidden="1">
      <c r="C15209" s="933"/>
      <c r="D15209" s="933"/>
      <c r="E15209" s="19"/>
      <c r="I15209" s="100"/>
      <c r="M15209" s="100"/>
      <c r="Q15209" s="99"/>
      <c r="R15209" s="340"/>
      <c r="S15209" s="119"/>
      <c r="T15209" s="123"/>
      <c r="U15209" s="119"/>
      <c r="V15209" s="99"/>
      <c r="W15209" s="127"/>
      <c r="X15209" s="99"/>
      <c r="Y15209" s="127"/>
    </row>
    <row r="15210" spans="3:25" ht="19" hidden="1">
      <c r="C15210" s="933"/>
      <c r="D15210" s="933"/>
      <c r="E15210" s="19"/>
      <c r="I15210" s="100"/>
      <c r="M15210" s="100"/>
      <c r="Q15210" s="99"/>
      <c r="R15210" s="340"/>
      <c r="S15210" s="119"/>
      <c r="T15210" s="123"/>
      <c r="U15210" s="119"/>
      <c r="V15210" s="99"/>
      <c r="W15210" s="127"/>
      <c r="X15210" s="99"/>
      <c r="Y15210" s="127"/>
    </row>
    <row r="15211" spans="3:25" ht="19" hidden="1">
      <c r="C15211" s="933"/>
      <c r="D15211" s="933"/>
      <c r="E15211" s="19"/>
      <c r="I15211" s="100"/>
      <c r="M15211" s="100"/>
      <c r="Q15211" s="99"/>
      <c r="R15211" s="340"/>
      <c r="S15211" s="119"/>
      <c r="T15211" s="123"/>
      <c r="U15211" s="119"/>
      <c r="V15211" s="99"/>
      <c r="W15211" s="127"/>
      <c r="X15211" s="99"/>
      <c r="Y15211" s="127"/>
    </row>
    <row r="15212" spans="3:25" ht="19" hidden="1">
      <c r="C15212" s="933"/>
      <c r="D15212" s="933"/>
      <c r="E15212" s="19"/>
      <c r="I15212" s="100"/>
      <c r="M15212" s="100"/>
      <c r="Q15212" s="99"/>
      <c r="R15212" s="340"/>
      <c r="S15212" s="119"/>
      <c r="T15212" s="123"/>
      <c r="U15212" s="119"/>
      <c r="V15212" s="99"/>
      <c r="W15212" s="127"/>
      <c r="X15212" s="99"/>
      <c r="Y15212" s="127"/>
    </row>
    <row r="15213" spans="3:25" ht="19" hidden="1">
      <c r="C15213" s="933"/>
      <c r="D15213" s="933"/>
      <c r="E15213" s="19"/>
      <c r="I15213" s="100"/>
      <c r="M15213" s="100"/>
      <c r="Q15213" s="99"/>
      <c r="R15213" s="340"/>
      <c r="S15213" s="119"/>
      <c r="T15213" s="123"/>
      <c r="U15213" s="119"/>
      <c r="V15213" s="99"/>
      <c r="W15213" s="127"/>
      <c r="X15213" s="99"/>
      <c r="Y15213" s="127"/>
    </row>
    <row r="15214" spans="3:25" ht="19" hidden="1">
      <c r="C15214" s="933"/>
      <c r="D15214" s="933"/>
      <c r="E15214" s="19"/>
      <c r="I15214" s="100"/>
      <c r="M15214" s="100"/>
      <c r="Q15214" s="99"/>
      <c r="R15214" s="340"/>
      <c r="S15214" s="119"/>
      <c r="T15214" s="123"/>
      <c r="U15214" s="119"/>
      <c r="V15214" s="99"/>
      <c r="W15214" s="127"/>
      <c r="X15214" s="99"/>
      <c r="Y15214" s="127"/>
    </row>
    <row r="15215" spans="3:25" ht="19" hidden="1">
      <c r="C15215" s="933"/>
      <c r="D15215" s="933"/>
      <c r="E15215" s="19"/>
      <c r="I15215" s="100"/>
      <c r="M15215" s="100"/>
      <c r="Q15215" s="99"/>
      <c r="R15215" s="340"/>
      <c r="S15215" s="119"/>
      <c r="T15215" s="123"/>
      <c r="U15215" s="119"/>
      <c r="V15215" s="99"/>
      <c r="W15215" s="127"/>
      <c r="X15215" s="99"/>
      <c r="Y15215" s="127"/>
    </row>
    <row r="15216" spans="3:25" ht="19" hidden="1">
      <c r="C15216" s="933"/>
      <c r="D15216" s="933"/>
      <c r="E15216" s="19"/>
      <c r="I15216" s="100"/>
      <c r="M15216" s="100"/>
      <c r="Q15216" s="99"/>
      <c r="R15216" s="340"/>
      <c r="S15216" s="119"/>
      <c r="T15216" s="123"/>
      <c r="U15216" s="119"/>
      <c r="V15216" s="99"/>
      <c r="W15216" s="127"/>
      <c r="X15216" s="99"/>
      <c r="Y15216" s="127"/>
    </row>
    <row r="15217" spans="3:25" ht="19" hidden="1">
      <c r="C15217" s="933"/>
      <c r="D15217" s="933"/>
      <c r="E15217" s="19"/>
      <c r="I15217" s="100"/>
      <c r="M15217" s="100"/>
      <c r="Q15217" s="99"/>
      <c r="R15217" s="340"/>
      <c r="S15217" s="119"/>
      <c r="T15217" s="123"/>
      <c r="U15217" s="119"/>
      <c r="V15217" s="99"/>
      <c r="W15217" s="127"/>
      <c r="X15217" s="99"/>
      <c r="Y15217" s="127"/>
    </row>
    <row r="15218" spans="3:25" ht="19" hidden="1">
      <c r="C15218" s="933"/>
      <c r="D15218" s="933"/>
      <c r="E15218" s="19"/>
      <c r="I15218" s="100"/>
      <c r="M15218" s="100"/>
      <c r="Q15218" s="99"/>
      <c r="R15218" s="340"/>
      <c r="S15218" s="119"/>
      <c r="T15218" s="123"/>
      <c r="U15218" s="119"/>
      <c r="V15218" s="99"/>
      <c r="W15218" s="127"/>
      <c r="X15218" s="99"/>
      <c r="Y15218" s="127"/>
    </row>
    <row r="15219" spans="3:25" ht="19" hidden="1">
      <c r="C15219" s="933"/>
      <c r="D15219" s="933"/>
      <c r="E15219" s="19"/>
      <c r="I15219" s="100"/>
      <c r="M15219" s="100"/>
      <c r="Q15219" s="99"/>
      <c r="R15219" s="340"/>
      <c r="S15219" s="119"/>
      <c r="T15219" s="123"/>
      <c r="U15219" s="119"/>
      <c r="V15219" s="99"/>
      <c r="W15219" s="127"/>
      <c r="X15219" s="99"/>
      <c r="Y15219" s="127"/>
    </row>
    <row r="15220" spans="3:25" ht="19" hidden="1">
      <c r="C15220" s="933"/>
      <c r="D15220" s="933"/>
      <c r="E15220" s="19"/>
      <c r="I15220" s="100"/>
      <c r="M15220" s="100"/>
      <c r="Q15220" s="99"/>
      <c r="R15220" s="340"/>
      <c r="S15220" s="119"/>
      <c r="T15220" s="123"/>
      <c r="U15220" s="119"/>
      <c r="V15220" s="99"/>
      <c r="W15220" s="127"/>
      <c r="X15220" s="99"/>
      <c r="Y15220" s="127"/>
    </row>
    <row r="15221" spans="3:25" ht="19" hidden="1">
      <c r="C15221" s="933"/>
      <c r="D15221" s="933"/>
      <c r="E15221" s="19"/>
      <c r="I15221" s="100"/>
      <c r="M15221" s="100"/>
      <c r="Q15221" s="99"/>
      <c r="R15221" s="340"/>
      <c r="S15221" s="119"/>
      <c r="T15221" s="123"/>
      <c r="U15221" s="119"/>
      <c r="V15221" s="99"/>
      <c r="W15221" s="127"/>
      <c r="X15221" s="99"/>
      <c r="Y15221" s="127"/>
    </row>
    <row r="15222" spans="3:25" ht="19" hidden="1">
      <c r="C15222" s="933"/>
      <c r="D15222" s="933"/>
      <c r="E15222" s="19"/>
      <c r="I15222" s="100"/>
      <c r="M15222" s="100"/>
      <c r="Q15222" s="99"/>
      <c r="R15222" s="340"/>
      <c r="S15222" s="119"/>
      <c r="T15222" s="123"/>
      <c r="U15222" s="119"/>
      <c r="V15222" s="99"/>
      <c r="W15222" s="127"/>
      <c r="X15222" s="99"/>
      <c r="Y15222" s="127"/>
    </row>
    <row r="15223" spans="3:25" ht="19" hidden="1">
      <c r="C15223" s="933"/>
      <c r="D15223" s="933"/>
      <c r="E15223" s="19"/>
      <c r="I15223" s="100"/>
      <c r="M15223" s="100"/>
      <c r="Q15223" s="99"/>
      <c r="R15223" s="340"/>
      <c r="S15223" s="119"/>
      <c r="T15223" s="123"/>
      <c r="U15223" s="119"/>
      <c r="V15223" s="99"/>
      <c r="W15223" s="127"/>
      <c r="X15223" s="99"/>
      <c r="Y15223" s="127"/>
    </row>
    <row r="15224" spans="3:25" ht="19" hidden="1">
      <c r="C15224" s="933"/>
      <c r="D15224" s="933"/>
      <c r="E15224" s="19"/>
      <c r="I15224" s="100"/>
      <c r="M15224" s="100"/>
      <c r="Q15224" s="99"/>
      <c r="R15224" s="340"/>
      <c r="S15224" s="119"/>
      <c r="T15224" s="123"/>
      <c r="U15224" s="119"/>
      <c r="V15224" s="99"/>
      <c r="W15224" s="127"/>
      <c r="X15224" s="99"/>
      <c r="Y15224" s="127"/>
    </row>
    <row r="15225" spans="3:25" ht="19" hidden="1">
      <c r="C15225" s="933"/>
      <c r="D15225" s="933"/>
      <c r="E15225" s="19"/>
      <c r="I15225" s="100"/>
      <c r="M15225" s="100"/>
      <c r="Q15225" s="99"/>
      <c r="R15225" s="340"/>
      <c r="S15225" s="119"/>
      <c r="T15225" s="123"/>
      <c r="U15225" s="119"/>
      <c r="V15225" s="99"/>
      <c r="W15225" s="127"/>
      <c r="X15225" s="99"/>
      <c r="Y15225" s="127"/>
    </row>
    <row r="15226" spans="3:25" ht="19" hidden="1">
      <c r="C15226" s="933"/>
      <c r="D15226" s="933"/>
      <c r="E15226" s="19"/>
      <c r="I15226" s="100"/>
      <c r="M15226" s="100"/>
      <c r="Q15226" s="99"/>
      <c r="R15226" s="340"/>
      <c r="S15226" s="119"/>
      <c r="T15226" s="123"/>
      <c r="U15226" s="119"/>
      <c r="V15226" s="99"/>
      <c r="W15226" s="127"/>
      <c r="X15226" s="99"/>
      <c r="Y15226" s="127"/>
    </row>
    <row r="15227" spans="3:25" ht="19" hidden="1">
      <c r="C15227" s="933"/>
      <c r="D15227" s="933"/>
      <c r="E15227" s="19"/>
      <c r="I15227" s="100"/>
      <c r="M15227" s="100"/>
      <c r="Q15227" s="99"/>
      <c r="R15227" s="340"/>
      <c r="S15227" s="119"/>
      <c r="T15227" s="123"/>
      <c r="U15227" s="119"/>
      <c r="V15227" s="99"/>
      <c r="W15227" s="127"/>
      <c r="X15227" s="99"/>
      <c r="Y15227" s="127"/>
    </row>
    <row r="15228" spans="3:25" ht="19" hidden="1">
      <c r="C15228" s="933"/>
      <c r="D15228" s="933"/>
      <c r="E15228" s="19"/>
      <c r="I15228" s="100"/>
      <c r="M15228" s="100"/>
      <c r="Q15228" s="99"/>
      <c r="R15228" s="340"/>
      <c r="S15228" s="119"/>
      <c r="T15228" s="123"/>
      <c r="U15228" s="119"/>
      <c r="V15228" s="99"/>
      <c r="W15228" s="127"/>
      <c r="X15228" s="99"/>
      <c r="Y15228" s="127"/>
    </row>
    <row r="15229" spans="3:25" ht="19" hidden="1">
      <c r="C15229" s="933"/>
      <c r="D15229" s="933"/>
      <c r="E15229" s="19"/>
      <c r="I15229" s="100"/>
      <c r="M15229" s="100"/>
      <c r="Q15229" s="99"/>
      <c r="R15229" s="340"/>
      <c r="S15229" s="119"/>
      <c r="T15229" s="123"/>
      <c r="U15229" s="119"/>
      <c r="V15229" s="99"/>
      <c r="W15229" s="127"/>
      <c r="X15229" s="99"/>
      <c r="Y15229" s="127"/>
    </row>
    <row r="15230" spans="3:25" ht="19" hidden="1">
      <c r="C15230" s="933"/>
      <c r="D15230" s="933"/>
      <c r="E15230" s="19"/>
      <c r="I15230" s="100"/>
      <c r="M15230" s="100"/>
      <c r="Q15230" s="99"/>
      <c r="R15230" s="340"/>
      <c r="S15230" s="119"/>
      <c r="T15230" s="123"/>
      <c r="U15230" s="119"/>
      <c r="V15230" s="99"/>
      <c r="W15230" s="127"/>
      <c r="X15230" s="99"/>
      <c r="Y15230" s="127"/>
    </row>
    <row r="15231" spans="3:25" ht="19" hidden="1">
      <c r="C15231" s="933"/>
      <c r="D15231" s="933"/>
      <c r="E15231" s="19"/>
      <c r="I15231" s="100"/>
      <c r="M15231" s="100"/>
      <c r="Q15231" s="99"/>
      <c r="R15231" s="340"/>
      <c r="S15231" s="119"/>
      <c r="T15231" s="123"/>
      <c r="U15231" s="119"/>
      <c r="V15231" s="99"/>
      <c r="W15231" s="127"/>
      <c r="X15231" s="99"/>
      <c r="Y15231" s="127"/>
    </row>
    <row r="15232" spans="3:25" ht="19" hidden="1">
      <c r="C15232" s="933"/>
      <c r="D15232" s="933"/>
      <c r="E15232" s="19"/>
      <c r="I15232" s="100"/>
      <c r="M15232" s="100"/>
      <c r="Q15232" s="99"/>
      <c r="R15232" s="340"/>
      <c r="S15232" s="119"/>
      <c r="T15232" s="123"/>
      <c r="U15232" s="119"/>
      <c r="V15232" s="99"/>
      <c r="W15232" s="127"/>
      <c r="X15232" s="99"/>
      <c r="Y15232" s="127"/>
    </row>
    <row r="15233" spans="3:25" ht="19" hidden="1">
      <c r="C15233" s="933"/>
      <c r="D15233" s="933"/>
      <c r="E15233" s="19"/>
      <c r="I15233" s="100"/>
      <c r="M15233" s="100"/>
      <c r="Q15233" s="99"/>
      <c r="R15233" s="340"/>
      <c r="S15233" s="119"/>
      <c r="T15233" s="123"/>
      <c r="U15233" s="119"/>
      <c r="V15233" s="99"/>
      <c r="W15233" s="127"/>
      <c r="X15233" s="99"/>
      <c r="Y15233" s="127"/>
    </row>
    <row r="15234" spans="3:25" ht="19" hidden="1">
      <c r="C15234" s="933"/>
      <c r="D15234" s="933"/>
      <c r="E15234" s="19"/>
      <c r="I15234" s="100"/>
      <c r="M15234" s="100"/>
      <c r="Q15234" s="99"/>
      <c r="R15234" s="340"/>
      <c r="S15234" s="119"/>
      <c r="T15234" s="123"/>
      <c r="U15234" s="119"/>
      <c r="V15234" s="99"/>
      <c r="W15234" s="127"/>
      <c r="X15234" s="99"/>
      <c r="Y15234" s="127"/>
    </row>
    <row r="15235" spans="3:25" ht="19" hidden="1">
      <c r="C15235" s="933"/>
      <c r="D15235" s="933"/>
      <c r="E15235" s="19"/>
      <c r="I15235" s="100"/>
      <c r="M15235" s="100"/>
      <c r="Q15235" s="99"/>
      <c r="R15235" s="340"/>
      <c r="S15235" s="119"/>
      <c r="T15235" s="123"/>
      <c r="U15235" s="119"/>
      <c r="V15235" s="99"/>
      <c r="W15235" s="127"/>
      <c r="X15235" s="99"/>
      <c r="Y15235" s="127"/>
    </row>
    <row r="15236" spans="3:25" ht="19" hidden="1">
      <c r="C15236" s="933"/>
      <c r="D15236" s="933"/>
      <c r="E15236" s="19"/>
      <c r="I15236" s="100"/>
      <c r="M15236" s="100"/>
      <c r="Q15236" s="99"/>
      <c r="R15236" s="340"/>
      <c r="S15236" s="119"/>
      <c r="T15236" s="123"/>
      <c r="U15236" s="119"/>
      <c r="V15236" s="99"/>
      <c r="W15236" s="127"/>
      <c r="X15236" s="99"/>
      <c r="Y15236" s="127"/>
    </row>
    <row r="15237" spans="3:25" ht="19" hidden="1">
      <c r="C15237" s="933"/>
      <c r="D15237" s="933"/>
      <c r="E15237" s="19"/>
      <c r="I15237" s="100"/>
      <c r="M15237" s="100"/>
      <c r="Q15237" s="99"/>
      <c r="R15237" s="340"/>
      <c r="S15237" s="119"/>
      <c r="T15237" s="123"/>
      <c r="U15237" s="119"/>
      <c r="V15237" s="99"/>
      <c r="W15237" s="127"/>
      <c r="X15237" s="99"/>
      <c r="Y15237" s="127"/>
    </row>
    <row r="15238" spans="3:25" ht="19" hidden="1">
      <c r="C15238" s="933"/>
      <c r="D15238" s="933"/>
      <c r="E15238" s="19"/>
      <c r="I15238" s="100"/>
      <c r="M15238" s="100"/>
      <c r="Q15238" s="99"/>
      <c r="R15238" s="340"/>
      <c r="S15238" s="119"/>
      <c r="T15238" s="123"/>
      <c r="U15238" s="119"/>
      <c r="V15238" s="99"/>
      <c r="W15238" s="127"/>
      <c r="X15238" s="99"/>
      <c r="Y15238" s="127"/>
    </row>
    <row r="15239" spans="3:25" ht="19" hidden="1">
      <c r="C15239" s="933"/>
      <c r="D15239" s="933"/>
      <c r="E15239" s="19"/>
      <c r="I15239" s="100"/>
      <c r="M15239" s="100"/>
      <c r="Q15239" s="99"/>
      <c r="R15239" s="340"/>
      <c r="S15239" s="119"/>
      <c r="T15239" s="123"/>
      <c r="U15239" s="119"/>
      <c r="V15239" s="99"/>
      <c r="W15239" s="127"/>
      <c r="X15239" s="99"/>
      <c r="Y15239" s="127"/>
    </row>
    <row r="15240" spans="3:25" ht="19" hidden="1">
      <c r="C15240" s="933"/>
      <c r="D15240" s="933"/>
      <c r="E15240" s="19"/>
      <c r="I15240" s="100"/>
      <c r="M15240" s="100"/>
      <c r="Q15240" s="99"/>
      <c r="R15240" s="340"/>
      <c r="S15240" s="119"/>
      <c r="T15240" s="123"/>
      <c r="U15240" s="119"/>
      <c r="V15240" s="99"/>
      <c r="W15240" s="127"/>
      <c r="X15240" s="99"/>
      <c r="Y15240" s="127"/>
    </row>
    <row r="15241" spans="3:25" ht="19" hidden="1">
      <c r="C15241" s="933"/>
      <c r="D15241" s="933"/>
      <c r="E15241" s="19"/>
      <c r="I15241" s="100"/>
      <c r="M15241" s="100"/>
      <c r="Q15241" s="99"/>
      <c r="R15241" s="340"/>
      <c r="S15241" s="119"/>
      <c r="T15241" s="123"/>
      <c r="U15241" s="119"/>
      <c r="V15241" s="99"/>
      <c r="W15241" s="127"/>
      <c r="X15241" s="99"/>
      <c r="Y15241" s="127"/>
    </row>
    <row r="15242" spans="3:25" ht="19" hidden="1">
      <c r="C15242" s="933"/>
      <c r="D15242" s="933"/>
      <c r="E15242" s="19"/>
      <c r="I15242" s="100"/>
      <c r="M15242" s="100"/>
      <c r="Q15242" s="99"/>
      <c r="R15242" s="340"/>
      <c r="S15242" s="119"/>
      <c r="T15242" s="123"/>
      <c r="U15242" s="119"/>
      <c r="V15242" s="99"/>
      <c r="W15242" s="127"/>
      <c r="X15242" s="99"/>
      <c r="Y15242" s="127"/>
    </row>
    <row r="15243" spans="3:25" ht="19" hidden="1">
      <c r="C15243" s="933"/>
      <c r="D15243" s="933"/>
      <c r="E15243" s="19"/>
      <c r="I15243" s="100"/>
      <c r="M15243" s="100"/>
      <c r="Q15243" s="99"/>
      <c r="R15243" s="340"/>
      <c r="S15243" s="119"/>
      <c r="T15243" s="123"/>
      <c r="U15243" s="119"/>
      <c r="V15243" s="99"/>
      <c r="W15243" s="127"/>
      <c r="X15243" s="99"/>
      <c r="Y15243" s="127"/>
    </row>
    <row r="15244" spans="3:25" ht="19" hidden="1">
      <c r="C15244" s="933"/>
      <c r="D15244" s="933"/>
      <c r="E15244" s="19"/>
      <c r="I15244" s="100"/>
      <c r="M15244" s="100"/>
      <c r="Q15244" s="99"/>
      <c r="R15244" s="340"/>
      <c r="S15244" s="119"/>
      <c r="T15244" s="123"/>
      <c r="U15244" s="119"/>
      <c r="V15244" s="99"/>
      <c r="W15244" s="127"/>
      <c r="X15244" s="99"/>
      <c r="Y15244" s="127"/>
    </row>
    <row r="15245" spans="3:25" ht="19" hidden="1">
      <c r="C15245" s="933"/>
      <c r="D15245" s="933"/>
      <c r="E15245" s="19"/>
      <c r="I15245" s="100"/>
      <c r="M15245" s="100"/>
      <c r="Q15245" s="99"/>
      <c r="R15245" s="340"/>
      <c r="S15245" s="119"/>
      <c r="T15245" s="123"/>
      <c r="U15245" s="119"/>
      <c r="V15245" s="99"/>
      <c r="W15245" s="127"/>
      <c r="X15245" s="99"/>
      <c r="Y15245" s="127"/>
    </row>
    <row r="15246" spans="3:25" ht="19" hidden="1">
      <c r="C15246" s="933"/>
      <c r="D15246" s="933"/>
      <c r="E15246" s="19"/>
      <c r="I15246" s="100"/>
      <c r="M15246" s="100"/>
      <c r="Q15246" s="99"/>
      <c r="R15246" s="340"/>
      <c r="S15246" s="119"/>
      <c r="T15246" s="123"/>
      <c r="U15246" s="119"/>
      <c r="V15246" s="99"/>
      <c r="W15246" s="127"/>
      <c r="X15246" s="99"/>
      <c r="Y15246" s="127"/>
    </row>
    <row r="15247" spans="3:25" ht="19" hidden="1">
      <c r="C15247" s="933"/>
      <c r="D15247" s="933"/>
      <c r="E15247" s="19"/>
      <c r="I15247" s="100"/>
      <c r="M15247" s="100"/>
      <c r="Q15247" s="99"/>
      <c r="R15247" s="340"/>
      <c r="S15247" s="119"/>
      <c r="T15247" s="123"/>
      <c r="U15247" s="119"/>
      <c r="V15247" s="99"/>
      <c r="W15247" s="127"/>
      <c r="X15247" s="99"/>
      <c r="Y15247" s="127"/>
    </row>
    <row r="15248" spans="3:25" ht="19" hidden="1">
      <c r="C15248" s="933"/>
      <c r="D15248" s="933"/>
      <c r="E15248" s="19"/>
      <c r="I15248" s="100"/>
      <c r="M15248" s="100"/>
      <c r="Q15248" s="99"/>
      <c r="R15248" s="340"/>
      <c r="S15248" s="119"/>
      <c r="T15248" s="123"/>
      <c r="U15248" s="119"/>
      <c r="V15248" s="99"/>
      <c r="W15248" s="127"/>
      <c r="X15248" s="99"/>
      <c r="Y15248" s="127"/>
    </row>
    <row r="15249" spans="3:25" ht="19" hidden="1">
      <c r="C15249" s="933"/>
      <c r="D15249" s="933"/>
      <c r="E15249" s="19"/>
      <c r="I15249" s="100"/>
      <c r="M15249" s="100"/>
      <c r="Q15249" s="99"/>
      <c r="R15249" s="340"/>
      <c r="S15249" s="119"/>
      <c r="T15249" s="123"/>
      <c r="U15249" s="119"/>
      <c r="V15249" s="99"/>
      <c r="W15249" s="127"/>
      <c r="X15249" s="99"/>
      <c r="Y15249" s="127"/>
    </row>
    <row r="15250" spans="3:25" ht="19" hidden="1">
      <c r="C15250" s="933"/>
      <c r="D15250" s="933"/>
      <c r="E15250" s="19"/>
      <c r="I15250" s="100"/>
      <c r="M15250" s="100"/>
      <c r="Q15250" s="99"/>
      <c r="R15250" s="340"/>
      <c r="S15250" s="119"/>
      <c r="T15250" s="123"/>
      <c r="U15250" s="119"/>
      <c r="V15250" s="99"/>
      <c r="W15250" s="127"/>
      <c r="X15250" s="99"/>
      <c r="Y15250" s="127"/>
    </row>
    <row r="15251" spans="3:25" ht="19" hidden="1">
      <c r="C15251" s="933"/>
      <c r="D15251" s="933"/>
      <c r="E15251" s="19"/>
      <c r="I15251" s="100"/>
      <c r="M15251" s="100"/>
      <c r="Q15251" s="99"/>
      <c r="R15251" s="340"/>
      <c r="S15251" s="119"/>
      <c r="T15251" s="123"/>
      <c r="U15251" s="119"/>
      <c r="V15251" s="99"/>
      <c r="W15251" s="127"/>
      <c r="X15251" s="99"/>
      <c r="Y15251" s="127"/>
    </row>
    <row r="15252" spans="3:25" ht="19" hidden="1">
      <c r="C15252" s="933"/>
      <c r="D15252" s="933"/>
      <c r="E15252" s="19"/>
      <c r="I15252" s="100"/>
      <c r="M15252" s="100"/>
      <c r="Q15252" s="99"/>
      <c r="R15252" s="340"/>
      <c r="S15252" s="119"/>
      <c r="T15252" s="123"/>
      <c r="U15252" s="119"/>
      <c r="V15252" s="99"/>
      <c r="W15252" s="127"/>
      <c r="X15252" s="99"/>
      <c r="Y15252" s="127"/>
    </row>
    <row r="15253" spans="3:25" ht="19" hidden="1">
      <c r="C15253" s="933"/>
      <c r="D15253" s="933"/>
      <c r="E15253" s="19"/>
      <c r="I15253" s="100"/>
      <c r="M15253" s="100"/>
      <c r="Q15253" s="99"/>
      <c r="R15253" s="340"/>
      <c r="S15253" s="119"/>
      <c r="T15253" s="123"/>
      <c r="U15253" s="119"/>
      <c r="V15253" s="99"/>
      <c r="W15253" s="127"/>
      <c r="X15253" s="99"/>
      <c r="Y15253" s="127"/>
    </row>
    <row r="15254" spans="3:25" ht="19" hidden="1">
      <c r="C15254" s="933"/>
      <c r="D15254" s="933"/>
      <c r="E15254" s="19"/>
      <c r="I15254" s="100"/>
      <c r="M15254" s="100"/>
      <c r="Q15254" s="99"/>
      <c r="R15254" s="340"/>
      <c r="S15254" s="119"/>
      <c r="T15254" s="123"/>
      <c r="U15254" s="119"/>
      <c r="V15254" s="99"/>
      <c r="W15254" s="127"/>
      <c r="X15254" s="99"/>
      <c r="Y15254" s="127"/>
    </row>
    <row r="15255" spans="3:25" ht="19" hidden="1">
      <c r="C15255" s="933"/>
      <c r="D15255" s="933"/>
      <c r="E15255" s="19"/>
      <c r="I15255" s="100"/>
      <c r="M15255" s="100"/>
      <c r="Q15255" s="99"/>
      <c r="R15255" s="340"/>
      <c r="S15255" s="119"/>
      <c r="T15255" s="123"/>
      <c r="U15255" s="119"/>
      <c r="V15255" s="99"/>
      <c r="W15255" s="127"/>
      <c r="X15255" s="99"/>
      <c r="Y15255" s="127"/>
    </row>
    <row r="15256" spans="3:25" ht="19" hidden="1">
      <c r="C15256" s="933"/>
      <c r="D15256" s="933"/>
      <c r="E15256" s="19"/>
      <c r="I15256" s="100"/>
      <c r="M15256" s="100"/>
      <c r="Q15256" s="99"/>
      <c r="R15256" s="340"/>
      <c r="S15256" s="119"/>
      <c r="T15256" s="123"/>
      <c r="U15256" s="119"/>
      <c r="V15256" s="99"/>
      <c r="W15256" s="127"/>
      <c r="X15256" s="99"/>
      <c r="Y15256" s="127"/>
    </row>
    <row r="15257" spans="3:25" ht="19" hidden="1">
      <c r="C15257" s="933"/>
      <c r="D15257" s="933"/>
      <c r="E15257" s="19"/>
      <c r="I15257" s="100"/>
      <c r="M15257" s="100"/>
      <c r="Q15257" s="99"/>
      <c r="R15257" s="340"/>
      <c r="S15257" s="119"/>
      <c r="T15257" s="123"/>
      <c r="U15257" s="119"/>
      <c r="V15257" s="99"/>
      <c r="W15257" s="127"/>
      <c r="X15257" s="99"/>
      <c r="Y15257" s="127"/>
    </row>
    <row r="15258" spans="3:25" ht="19" hidden="1">
      <c r="C15258" s="933"/>
      <c r="D15258" s="933"/>
      <c r="E15258" s="19"/>
      <c r="I15258" s="100"/>
      <c r="M15258" s="100"/>
      <c r="Q15258" s="99"/>
      <c r="R15258" s="340"/>
      <c r="S15258" s="119"/>
      <c r="T15258" s="123"/>
      <c r="U15258" s="119"/>
      <c r="V15258" s="99"/>
      <c r="W15258" s="127"/>
      <c r="X15258" s="99"/>
      <c r="Y15258" s="127"/>
    </row>
    <row r="15259" spans="3:25" ht="19" hidden="1">
      <c r="C15259" s="933"/>
      <c r="D15259" s="933"/>
      <c r="E15259" s="19"/>
      <c r="I15259" s="100"/>
      <c r="M15259" s="100"/>
      <c r="Q15259" s="99"/>
      <c r="R15259" s="340"/>
      <c r="S15259" s="119"/>
      <c r="T15259" s="123"/>
      <c r="U15259" s="119"/>
      <c r="V15259" s="99"/>
      <c r="W15259" s="127"/>
      <c r="X15259" s="99"/>
      <c r="Y15259" s="127"/>
    </row>
    <row r="15260" spans="3:25" ht="19" hidden="1">
      <c r="C15260" s="933"/>
      <c r="D15260" s="933"/>
      <c r="E15260" s="19"/>
      <c r="I15260" s="100"/>
      <c r="M15260" s="100"/>
      <c r="Q15260" s="99"/>
      <c r="R15260" s="340"/>
      <c r="S15260" s="119"/>
      <c r="T15260" s="123"/>
      <c r="U15260" s="119"/>
      <c r="V15260" s="99"/>
      <c r="W15260" s="127"/>
      <c r="X15260" s="99"/>
      <c r="Y15260" s="127"/>
    </row>
    <row r="15261" spans="3:25" ht="19" hidden="1">
      <c r="C15261" s="933"/>
      <c r="D15261" s="933"/>
      <c r="E15261" s="19"/>
      <c r="I15261" s="100"/>
      <c r="M15261" s="100"/>
      <c r="Q15261" s="99"/>
      <c r="R15261" s="340"/>
      <c r="S15261" s="119"/>
      <c r="T15261" s="123"/>
      <c r="U15261" s="119"/>
      <c r="V15261" s="99"/>
      <c r="W15261" s="127"/>
      <c r="X15261" s="99"/>
      <c r="Y15261" s="127"/>
    </row>
    <row r="15262" spans="3:25" ht="19" hidden="1">
      <c r="C15262" s="933"/>
      <c r="D15262" s="933"/>
      <c r="E15262" s="19"/>
      <c r="I15262" s="100"/>
      <c r="M15262" s="100"/>
      <c r="Q15262" s="99"/>
      <c r="R15262" s="340"/>
      <c r="S15262" s="119"/>
      <c r="T15262" s="123"/>
      <c r="U15262" s="119"/>
      <c r="V15262" s="99"/>
      <c r="W15262" s="127"/>
      <c r="X15262" s="99"/>
      <c r="Y15262" s="127"/>
    </row>
    <row r="15263" spans="3:25" ht="19" hidden="1">
      <c r="C15263" s="933"/>
      <c r="D15263" s="933"/>
      <c r="E15263" s="19"/>
      <c r="I15263" s="100"/>
      <c r="M15263" s="100"/>
      <c r="Q15263" s="99"/>
      <c r="R15263" s="340"/>
      <c r="S15263" s="119"/>
      <c r="T15263" s="123"/>
      <c r="U15263" s="119"/>
      <c r="V15263" s="99"/>
      <c r="W15263" s="127"/>
      <c r="X15263" s="99"/>
      <c r="Y15263" s="127"/>
    </row>
    <row r="15264" spans="3:25" ht="19" hidden="1">
      <c r="C15264" s="933"/>
      <c r="D15264" s="933"/>
      <c r="E15264" s="19"/>
      <c r="I15264" s="100"/>
      <c r="M15264" s="100"/>
      <c r="Q15264" s="99"/>
      <c r="R15264" s="340"/>
      <c r="S15264" s="119"/>
      <c r="T15264" s="123"/>
      <c r="U15264" s="119"/>
      <c r="V15264" s="99"/>
      <c r="W15264" s="127"/>
      <c r="X15264" s="99"/>
      <c r="Y15264" s="127"/>
    </row>
    <row r="15265" spans="3:25" ht="19" hidden="1">
      <c r="C15265" s="933"/>
      <c r="D15265" s="933"/>
      <c r="E15265" s="19"/>
      <c r="I15265" s="100"/>
      <c r="M15265" s="100"/>
      <c r="Q15265" s="99"/>
      <c r="R15265" s="340"/>
      <c r="S15265" s="119"/>
      <c r="T15265" s="123"/>
      <c r="U15265" s="119"/>
      <c r="V15265" s="99"/>
      <c r="W15265" s="127"/>
      <c r="X15265" s="99"/>
      <c r="Y15265" s="127"/>
    </row>
    <row r="15266" spans="3:25" ht="19" hidden="1">
      <c r="C15266" s="933"/>
      <c r="D15266" s="933"/>
      <c r="E15266" s="19"/>
      <c r="I15266" s="100"/>
      <c r="M15266" s="100"/>
      <c r="Q15266" s="99"/>
      <c r="R15266" s="340"/>
      <c r="S15266" s="119"/>
      <c r="T15266" s="123"/>
      <c r="U15266" s="119"/>
      <c r="V15266" s="99"/>
      <c r="W15266" s="127"/>
      <c r="X15266" s="99"/>
      <c r="Y15266" s="127"/>
    </row>
    <row r="15267" spans="3:25" ht="19" hidden="1">
      <c r="C15267" s="933"/>
      <c r="D15267" s="933"/>
      <c r="E15267" s="19"/>
      <c r="I15267" s="100"/>
      <c r="M15267" s="100"/>
      <c r="Q15267" s="99"/>
      <c r="R15267" s="340"/>
      <c r="S15267" s="119"/>
      <c r="T15267" s="123"/>
      <c r="U15267" s="119"/>
      <c r="V15267" s="99"/>
      <c r="W15267" s="127"/>
      <c r="X15267" s="99"/>
      <c r="Y15267" s="127"/>
    </row>
    <row r="15268" spans="3:25" ht="19" hidden="1">
      <c r="C15268" s="933"/>
      <c r="D15268" s="933"/>
      <c r="E15268" s="19"/>
      <c r="I15268" s="100"/>
      <c r="M15268" s="100"/>
      <c r="Q15268" s="99"/>
      <c r="R15268" s="340"/>
      <c r="S15268" s="119"/>
      <c r="T15268" s="123"/>
      <c r="U15268" s="119"/>
      <c r="V15268" s="99"/>
      <c r="W15268" s="127"/>
      <c r="X15268" s="99"/>
      <c r="Y15268" s="127"/>
    </row>
    <row r="15269" spans="3:25" ht="19" hidden="1">
      <c r="C15269" s="933"/>
      <c r="D15269" s="933"/>
      <c r="E15269" s="19"/>
      <c r="I15269" s="100"/>
      <c r="M15269" s="100"/>
      <c r="Q15269" s="99"/>
      <c r="R15269" s="340"/>
      <c r="S15269" s="119"/>
      <c r="T15269" s="123"/>
      <c r="U15269" s="119"/>
      <c r="V15269" s="99"/>
      <c r="W15269" s="127"/>
      <c r="X15269" s="99"/>
      <c r="Y15269" s="127"/>
    </row>
    <row r="15270" spans="3:25" ht="19" hidden="1">
      <c r="C15270" s="933"/>
      <c r="D15270" s="933"/>
      <c r="E15270" s="19"/>
      <c r="I15270" s="100"/>
      <c r="M15270" s="100"/>
      <c r="Q15270" s="99"/>
      <c r="R15270" s="340"/>
      <c r="S15270" s="119"/>
      <c r="T15270" s="123"/>
      <c r="U15270" s="119"/>
      <c r="V15270" s="99"/>
      <c r="W15270" s="127"/>
      <c r="X15270" s="99"/>
      <c r="Y15270" s="127"/>
    </row>
    <row r="15271" spans="3:25" ht="19" hidden="1">
      <c r="C15271" s="933"/>
      <c r="D15271" s="933"/>
      <c r="E15271" s="19"/>
      <c r="I15271" s="100"/>
      <c r="M15271" s="100"/>
      <c r="Q15271" s="99"/>
      <c r="R15271" s="340"/>
      <c r="S15271" s="119"/>
      <c r="T15271" s="123"/>
      <c r="U15271" s="119"/>
      <c r="V15271" s="99"/>
      <c r="W15271" s="127"/>
      <c r="X15271" s="99"/>
      <c r="Y15271" s="127"/>
    </row>
    <row r="15272" spans="3:25" ht="19" hidden="1">
      <c r="C15272" s="933"/>
      <c r="D15272" s="933"/>
      <c r="E15272" s="19"/>
      <c r="I15272" s="100"/>
      <c r="M15272" s="100"/>
      <c r="Q15272" s="99"/>
      <c r="R15272" s="340"/>
      <c r="S15272" s="119"/>
      <c r="T15272" s="123"/>
      <c r="U15272" s="119"/>
      <c r="V15272" s="99"/>
      <c r="W15272" s="127"/>
      <c r="X15272" s="99"/>
      <c r="Y15272" s="127"/>
    </row>
    <row r="15273" spans="3:25" ht="19" hidden="1">
      <c r="C15273" s="933"/>
      <c r="D15273" s="933"/>
      <c r="E15273" s="19"/>
      <c r="I15273" s="100"/>
      <c r="M15273" s="100"/>
      <c r="Q15273" s="99"/>
      <c r="R15273" s="340"/>
      <c r="S15273" s="119"/>
      <c r="T15273" s="123"/>
      <c r="U15273" s="119"/>
      <c r="V15273" s="99"/>
      <c r="W15273" s="127"/>
      <c r="X15273" s="99"/>
      <c r="Y15273" s="127"/>
    </row>
    <row r="15274" spans="3:25" ht="19" hidden="1">
      <c r="C15274" s="933"/>
      <c r="D15274" s="933"/>
      <c r="E15274" s="19"/>
      <c r="I15274" s="100"/>
      <c r="M15274" s="100"/>
      <c r="Q15274" s="99"/>
      <c r="R15274" s="340"/>
      <c r="S15274" s="119"/>
      <c r="T15274" s="123"/>
      <c r="U15274" s="119"/>
      <c r="V15274" s="99"/>
      <c r="W15274" s="127"/>
      <c r="X15274" s="99"/>
      <c r="Y15274" s="127"/>
    </row>
    <row r="15275" spans="3:25" ht="19" hidden="1">
      <c r="C15275" s="933"/>
      <c r="D15275" s="933"/>
      <c r="E15275" s="19"/>
      <c r="I15275" s="100"/>
      <c r="M15275" s="100"/>
      <c r="Q15275" s="99"/>
      <c r="R15275" s="340"/>
      <c r="S15275" s="119"/>
      <c r="T15275" s="123"/>
      <c r="U15275" s="119"/>
      <c r="V15275" s="99"/>
      <c r="W15275" s="127"/>
      <c r="X15275" s="99"/>
      <c r="Y15275" s="127"/>
    </row>
    <row r="15276" spans="3:25" ht="19" hidden="1">
      <c r="C15276" s="933"/>
      <c r="D15276" s="933"/>
      <c r="E15276" s="19"/>
      <c r="I15276" s="100"/>
      <c r="M15276" s="100"/>
      <c r="Q15276" s="99"/>
      <c r="R15276" s="340"/>
      <c r="S15276" s="119"/>
      <c r="T15276" s="123"/>
      <c r="U15276" s="119"/>
      <c r="V15276" s="99"/>
      <c r="W15276" s="127"/>
      <c r="X15276" s="99"/>
      <c r="Y15276" s="127"/>
    </row>
    <row r="15277" spans="3:25" ht="19" hidden="1">
      <c r="C15277" s="933"/>
      <c r="D15277" s="933"/>
      <c r="E15277" s="19"/>
      <c r="I15277" s="100"/>
      <c r="M15277" s="100"/>
      <c r="Q15277" s="99"/>
      <c r="R15277" s="340"/>
      <c r="S15277" s="119"/>
      <c r="T15277" s="123"/>
      <c r="U15277" s="119"/>
      <c r="V15277" s="99"/>
      <c r="W15277" s="127"/>
      <c r="X15277" s="99"/>
      <c r="Y15277" s="127"/>
    </row>
    <row r="15278" spans="3:25" ht="19" hidden="1">
      <c r="C15278" s="933"/>
      <c r="D15278" s="933"/>
      <c r="E15278" s="19"/>
      <c r="I15278" s="100"/>
      <c r="M15278" s="100"/>
      <c r="Q15278" s="99"/>
      <c r="R15278" s="340"/>
      <c r="S15278" s="119"/>
      <c r="T15278" s="123"/>
      <c r="U15278" s="119"/>
      <c r="V15278" s="99"/>
      <c r="W15278" s="127"/>
      <c r="X15278" s="99"/>
      <c r="Y15278" s="127"/>
    </row>
    <row r="15279" spans="3:25" ht="19" hidden="1">
      <c r="C15279" s="933"/>
      <c r="D15279" s="933"/>
      <c r="E15279" s="19"/>
      <c r="I15279" s="100"/>
      <c r="M15279" s="100"/>
      <c r="Q15279" s="99"/>
      <c r="R15279" s="340"/>
      <c r="S15279" s="119"/>
      <c r="T15279" s="123"/>
      <c r="U15279" s="119"/>
      <c r="V15279" s="99"/>
      <c r="W15279" s="127"/>
      <c r="X15279" s="99"/>
      <c r="Y15279" s="127"/>
    </row>
    <row r="15280" spans="3:25" ht="19" hidden="1">
      <c r="C15280" s="933"/>
      <c r="D15280" s="933"/>
      <c r="E15280" s="19"/>
      <c r="I15280" s="100"/>
      <c r="M15280" s="100"/>
      <c r="Q15280" s="99"/>
      <c r="R15280" s="340"/>
      <c r="S15280" s="119"/>
      <c r="T15280" s="123"/>
      <c r="U15280" s="119"/>
      <c r="V15280" s="99"/>
      <c r="W15280" s="127"/>
      <c r="X15280" s="99"/>
      <c r="Y15280" s="127"/>
    </row>
    <row r="15281" spans="3:25" ht="19" hidden="1">
      <c r="C15281" s="933"/>
      <c r="D15281" s="933"/>
      <c r="E15281" s="19"/>
      <c r="I15281" s="100"/>
      <c r="M15281" s="100"/>
      <c r="Q15281" s="99"/>
      <c r="R15281" s="340"/>
      <c r="S15281" s="119"/>
      <c r="T15281" s="123"/>
      <c r="U15281" s="119"/>
      <c r="V15281" s="99"/>
      <c r="W15281" s="127"/>
      <c r="X15281" s="99"/>
      <c r="Y15281" s="127"/>
    </row>
    <row r="15282" spans="3:25" ht="19" hidden="1">
      <c r="C15282" s="933"/>
      <c r="D15282" s="933"/>
      <c r="E15282" s="19"/>
      <c r="I15282" s="100"/>
      <c r="M15282" s="100"/>
      <c r="Q15282" s="99"/>
      <c r="R15282" s="340"/>
      <c r="S15282" s="119"/>
      <c r="T15282" s="123"/>
      <c r="U15282" s="119"/>
      <c r="V15282" s="99"/>
      <c r="W15282" s="127"/>
      <c r="X15282" s="99"/>
      <c r="Y15282" s="127"/>
    </row>
    <row r="15283" spans="3:25" ht="19" hidden="1">
      <c r="C15283" s="933"/>
      <c r="D15283" s="933"/>
      <c r="E15283" s="19"/>
      <c r="I15283" s="100"/>
      <c r="M15283" s="100"/>
      <c r="Q15283" s="99"/>
      <c r="R15283" s="340"/>
      <c r="S15283" s="119"/>
      <c r="T15283" s="123"/>
      <c r="U15283" s="119"/>
      <c r="V15283" s="99"/>
      <c r="W15283" s="127"/>
      <c r="X15283" s="99"/>
      <c r="Y15283" s="127"/>
    </row>
    <row r="15284" spans="3:25" ht="19" hidden="1">
      <c r="C15284" s="933"/>
      <c r="D15284" s="933"/>
      <c r="E15284" s="19"/>
      <c r="I15284" s="100"/>
      <c r="M15284" s="100"/>
      <c r="Q15284" s="99"/>
      <c r="R15284" s="340"/>
      <c r="S15284" s="119"/>
      <c r="T15284" s="123"/>
      <c r="U15284" s="119"/>
      <c r="V15284" s="99"/>
      <c r="W15284" s="127"/>
      <c r="X15284" s="99"/>
      <c r="Y15284" s="127"/>
    </row>
    <row r="15285" spans="3:25" ht="19" hidden="1">
      <c r="C15285" s="933"/>
      <c r="D15285" s="933"/>
      <c r="E15285" s="19"/>
      <c r="I15285" s="100"/>
      <c r="M15285" s="100"/>
      <c r="Q15285" s="99"/>
      <c r="R15285" s="340"/>
      <c r="S15285" s="119"/>
      <c r="T15285" s="123"/>
      <c r="U15285" s="119"/>
      <c r="V15285" s="99"/>
      <c r="W15285" s="127"/>
      <c r="X15285" s="99"/>
      <c r="Y15285" s="127"/>
    </row>
    <row r="15286" spans="3:25" ht="19" hidden="1">
      <c r="C15286" s="933"/>
      <c r="D15286" s="933"/>
      <c r="E15286" s="19"/>
      <c r="I15286" s="100"/>
      <c r="M15286" s="100"/>
      <c r="Q15286" s="99"/>
      <c r="R15286" s="340"/>
      <c r="S15286" s="119"/>
      <c r="T15286" s="123"/>
      <c r="U15286" s="119"/>
      <c r="V15286" s="99"/>
      <c r="W15286" s="127"/>
      <c r="X15286" s="99"/>
      <c r="Y15286" s="127"/>
    </row>
    <row r="15287" spans="3:25" ht="19" hidden="1">
      <c r="C15287" s="933"/>
      <c r="D15287" s="933"/>
      <c r="E15287" s="19"/>
      <c r="I15287" s="100"/>
      <c r="M15287" s="100"/>
      <c r="Q15287" s="99"/>
      <c r="R15287" s="340"/>
      <c r="S15287" s="119"/>
      <c r="T15287" s="123"/>
      <c r="U15287" s="119"/>
      <c r="V15287" s="99"/>
      <c r="W15287" s="127"/>
      <c r="X15287" s="99"/>
      <c r="Y15287" s="127"/>
    </row>
    <row r="15288" spans="3:25" ht="19" hidden="1">
      <c r="C15288" s="933"/>
      <c r="D15288" s="933"/>
      <c r="E15288" s="19"/>
      <c r="I15288" s="100"/>
      <c r="M15288" s="100"/>
      <c r="Q15288" s="99"/>
      <c r="R15288" s="340"/>
      <c r="S15288" s="119"/>
      <c r="T15288" s="123"/>
      <c r="U15288" s="119"/>
      <c r="V15288" s="99"/>
      <c r="W15288" s="127"/>
      <c r="X15288" s="99"/>
      <c r="Y15288" s="127"/>
    </row>
    <row r="15289" spans="3:25" ht="19" hidden="1">
      <c r="C15289" s="933"/>
      <c r="D15289" s="933"/>
      <c r="E15289" s="19"/>
      <c r="I15289" s="100"/>
      <c r="M15289" s="100"/>
      <c r="Q15289" s="99"/>
      <c r="R15289" s="340"/>
      <c r="S15289" s="119"/>
      <c r="T15289" s="123"/>
      <c r="U15289" s="119"/>
      <c r="V15289" s="99"/>
      <c r="W15289" s="127"/>
      <c r="X15289" s="99"/>
      <c r="Y15289" s="127"/>
    </row>
    <row r="15290" spans="3:25" ht="19" hidden="1">
      <c r="C15290" s="933"/>
      <c r="D15290" s="933"/>
      <c r="E15290" s="19"/>
      <c r="I15290" s="100"/>
      <c r="M15290" s="100"/>
      <c r="Q15290" s="99"/>
      <c r="R15290" s="340"/>
      <c r="S15290" s="119"/>
      <c r="T15290" s="123"/>
      <c r="U15290" s="119"/>
      <c r="V15290" s="99"/>
      <c r="W15290" s="127"/>
      <c r="X15290" s="99"/>
      <c r="Y15290" s="127"/>
    </row>
    <row r="15291" spans="3:25" ht="19" hidden="1">
      <c r="C15291" s="933"/>
      <c r="D15291" s="933"/>
      <c r="E15291" s="19"/>
      <c r="I15291" s="100"/>
      <c r="M15291" s="100"/>
      <c r="Q15291" s="99"/>
      <c r="R15291" s="340"/>
      <c r="S15291" s="119"/>
      <c r="T15291" s="123"/>
      <c r="U15291" s="119"/>
      <c r="V15291" s="99"/>
      <c r="W15291" s="127"/>
      <c r="X15291" s="99"/>
      <c r="Y15291" s="127"/>
    </row>
    <row r="15292" spans="3:25" ht="19" hidden="1">
      <c r="C15292" s="933"/>
      <c r="D15292" s="933"/>
      <c r="E15292" s="19"/>
      <c r="I15292" s="100"/>
      <c r="M15292" s="100"/>
      <c r="Q15292" s="99"/>
      <c r="R15292" s="340"/>
      <c r="S15292" s="119"/>
      <c r="T15292" s="123"/>
      <c r="U15292" s="119"/>
      <c r="V15292" s="99"/>
      <c r="W15292" s="127"/>
      <c r="X15292" s="99"/>
      <c r="Y15292" s="127"/>
    </row>
    <row r="15293" spans="3:25" ht="19" hidden="1">
      <c r="C15293" s="933"/>
      <c r="D15293" s="933"/>
      <c r="E15293" s="19"/>
      <c r="I15293" s="100"/>
      <c r="M15293" s="100"/>
      <c r="Q15293" s="99"/>
      <c r="R15293" s="340"/>
      <c r="S15293" s="119"/>
      <c r="T15293" s="123"/>
      <c r="U15293" s="119"/>
      <c r="V15293" s="99"/>
      <c r="W15293" s="127"/>
      <c r="X15293" s="99"/>
      <c r="Y15293" s="127"/>
    </row>
    <row r="15294" spans="3:25" ht="19" hidden="1">
      <c r="C15294" s="933"/>
      <c r="D15294" s="933"/>
      <c r="E15294" s="19"/>
      <c r="I15294" s="100"/>
      <c r="M15294" s="100"/>
      <c r="Q15294" s="99"/>
      <c r="R15294" s="340"/>
      <c r="S15294" s="119"/>
      <c r="T15294" s="123"/>
      <c r="U15294" s="119"/>
      <c r="V15294" s="99"/>
      <c r="W15294" s="127"/>
      <c r="X15294" s="99"/>
      <c r="Y15294" s="127"/>
    </row>
    <row r="15295" spans="3:25" ht="19" hidden="1">
      <c r="C15295" s="933"/>
      <c r="D15295" s="933"/>
      <c r="E15295" s="19"/>
      <c r="I15295" s="100"/>
      <c r="M15295" s="100"/>
      <c r="Q15295" s="99"/>
      <c r="R15295" s="340"/>
      <c r="S15295" s="119"/>
      <c r="T15295" s="123"/>
      <c r="U15295" s="119"/>
      <c r="V15295" s="99"/>
      <c r="W15295" s="127"/>
      <c r="X15295" s="99"/>
      <c r="Y15295" s="127"/>
    </row>
    <row r="15296" spans="3:25" ht="19" hidden="1">
      <c r="C15296" s="933"/>
      <c r="D15296" s="933"/>
      <c r="E15296" s="19"/>
      <c r="I15296" s="100"/>
      <c r="M15296" s="100"/>
      <c r="Q15296" s="99"/>
      <c r="R15296" s="340"/>
      <c r="S15296" s="119"/>
      <c r="T15296" s="123"/>
      <c r="U15296" s="119"/>
      <c r="V15296" s="99"/>
      <c r="W15296" s="127"/>
      <c r="X15296" s="99"/>
      <c r="Y15296" s="127"/>
    </row>
    <row r="15297" spans="3:25" ht="19" hidden="1">
      <c r="C15297" s="933"/>
      <c r="D15297" s="933"/>
      <c r="E15297" s="19"/>
      <c r="I15297" s="100"/>
      <c r="M15297" s="100"/>
      <c r="Q15297" s="99"/>
      <c r="R15297" s="340"/>
      <c r="S15297" s="119"/>
      <c r="T15297" s="123"/>
      <c r="U15297" s="119"/>
      <c r="V15297" s="99"/>
      <c r="W15297" s="127"/>
      <c r="X15297" s="99"/>
      <c r="Y15297" s="127"/>
    </row>
    <row r="15298" spans="3:25" ht="19" hidden="1">
      <c r="C15298" s="933"/>
      <c r="D15298" s="933"/>
      <c r="E15298" s="19"/>
      <c r="I15298" s="100"/>
      <c r="M15298" s="100"/>
      <c r="Q15298" s="99"/>
      <c r="R15298" s="340"/>
      <c r="S15298" s="119"/>
      <c r="T15298" s="123"/>
      <c r="U15298" s="119"/>
      <c r="V15298" s="99"/>
      <c r="W15298" s="127"/>
      <c r="X15298" s="99"/>
      <c r="Y15298" s="127"/>
    </row>
    <row r="15299" spans="3:25" ht="19" hidden="1">
      <c r="C15299" s="933"/>
      <c r="D15299" s="933"/>
      <c r="E15299" s="19"/>
      <c r="I15299" s="100"/>
      <c r="M15299" s="100"/>
      <c r="Q15299" s="99"/>
      <c r="R15299" s="340"/>
      <c r="S15299" s="119"/>
      <c r="T15299" s="123"/>
      <c r="U15299" s="119"/>
      <c r="V15299" s="99"/>
      <c r="W15299" s="127"/>
      <c r="X15299" s="99"/>
      <c r="Y15299" s="127"/>
    </row>
    <row r="15300" spans="3:25" ht="19" hidden="1">
      <c r="C15300" s="933"/>
      <c r="D15300" s="933"/>
      <c r="E15300" s="19"/>
      <c r="I15300" s="100"/>
      <c r="M15300" s="100"/>
      <c r="Q15300" s="99"/>
      <c r="R15300" s="340"/>
      <c r="S15300" s="119"/>
      <c r="T15300" s="123"/>
      <c r="U15300" s="119"/>
      <c r="V15300" s="99"/>
      <c r="W15300" s="127"/>
      <c r="X15300" s="99"/>
      <c r="Y15300" s="127"/>
    </row>
    <row r="15301" spans="3:25" ht="19" hidden="1">
      <c r="C15301" s="933"/>
      <c r="D15301" s="933"/>
      <c r="E15301" s="19"/>
      <c r="I15301" s="100"/>
      <c r="M15301" s="100"/>
      <c r="Q15301" s="99"/>
      <c r="R15301" s="340"/>
      <c r="S15301" s="119"/>
      <c r="T15301" s="123"/>
      <c r="U15301" s="119"/>
      <c r="V15301" s="99"/>
      <c r="W15301" s="127"/>
      <c r="X15301" s="99"/>
      <c r="Y15301" s="127"/>
    </row>
    <row r="15302" spans="3:25" ht="19" hidden="1">
      <c r="C15302" s="933"/>
      <c r="D15302" s="933"/>
      <c r="E15302" s="19"/>
      <c r="I15302" s="100"/>
      <c r="M15302" s="100"/>
      <c r="Q15302" s="99"/>
      <c r="R15302" s="340"/>
      <c r="S15302" s="119"/>
      <c r="T15302" s="123"/>
      <c r="U15302" s="119"/>
      <c r="V15302" s="99"/>
      <c r="W15302" s="127"/>
      <c r="X15302" s="99"/>
      <c r="Y15302" s="127"/>
    </row>
    <row r="15303" spans="3:25" ht="19" hidden="1">
      <c r="C15303" s="933"/>
      <c r="D15303" s="933"/>
      <c r="E15303" s="19"/>
      <c r="I15303" s="100"/>
      <c r="M15303" s="100"/>
      <c r="Q15303" s="99"/>
      <c r="R15303" s="340"/>
      <c r="S15303" s="119"/>
      <c r="T15303" s="123"/>
      <c r="U15303" s="119"/>
      <c r="V15303" s="99"/>
      <c r="W15303" s="127"/>
      <c r="X15303" s="99"/>
      <c r="Y15303" s="127"/>
    </row>
    <row r="15304" spans="3:25" ht="19" hidden="1">
      <c r="C15304" s="933"/>
      <c r="D15304" s="933"/>
      <c r="E15304" s="19"/>
      <c r="I15304" s="100"/>
      <c r="M15304" s="100"/>
      <c r="Q15304" s="99"/>
      <c r="R15304" s="340"/>
      <c r="S15304" s="119"/>
      <c r="T15304" s="123"/>
      <c r="U15304" s="119"/>
      <c r="V15304" s="99"/>
      <c r="W15304" s="127"/>
      <c r="X15304" s="99"/>
      <c r="Y15304" s="127"/>
    </row>
    <row r="15305" spans="3:25" ht="19" hidden="1">
      <c r="C15305" s="933"/>
      <c r="D15305" s="933"/>
      <c r="E15305" s="19"/>
      <c r="I15305" s="100"/>
      <c r="M15305" s="100"/>
      <c r="Q15305" s="99"/>
      <c r="R15305" s="340"/>
      <c r="S15305" s="119"/>
      <c r="T15305" s="123"/>
      <c r="U15305" s="119"/>
      <c r="V15305" s="99"/>
      <c r="W15305" s="127"/>
      <c r="X15305" s="99"/>
      <c r="Y15305" s="127"/>
    </row>
    <row r="15306" spans="3:25" ht="19" hidden="1">
      <c r="C15306" s="933"/>
      <c r="D15306" s="933"/>
      <c r="E15306" s="19"/>
      <c r="I15306" s="100"/>
      <c r="M15306" s="100"/>
      <c r="Q15306" s="99"/>
      <c r="R15306" s="340"/>
      <c r="S15306" s="119"/>
      <c r="T15306" s="123"/>
      <c r="U15306" s="119"/>
      <c r="V15306" s="99"/>
      <c r="W15306" s="127"/>
      <c r="X15306" s="99"/>
      <c r="Y15306" s="127"/>
    </row>
    <row r="15307" spans="3:25" ht="19" hidden="1">
      <c r="C15307" s="933"/>
      <c r="D15307" s="933"/>
      <c r="E15307" s="19"/>
      <c r="I15307" s="100"/>
      <c r="M15307" s="100"/>
      <c r="Q15307" s="99"/>
      <c r="R15307" s="340"/>
      <c r="S15307" s="119"/>
      <c r="T15307" s="123"/>
      <c r="U15307" s="119"/>
      <c r="V15307" s="99"/>
      <c r="W15307" s="127"/>
      <c r="X15307" s="99"/>
      <c r="Y15307" s="127"/>
    </row>
    <row r="15308" spans="3:25" ht="19" hidden="1">
      <c r="C15308" s="933"/>
      <c r="D15308" s="933"/>
      <c r="E15308" s="19"/>
      <c r="I15308" s="100"/>
      <c r="M15308" s="100"/>
      <c r="Q15308" s="99"/>
      <c r="R15308" s="340"/>
      <c r="S15308" s="119"/>
      <c r="T15308" s="123"/>
      <c r="U15308" s="119"/>
      <c r="V15308" s="99"/>
      <c r="W15308" s="127"/>
      <c r="X15308" s="99"/>
      <c r="Y15308" s="127"/>
    </row>
    <row r="15309" spans="3:25" ht="19" hidden="1">
      <c r="C15309" s="933"/>
      <c r="D15309" s="933"/>
      <c r="E15309" s="19"/>
      <c r="I15309" s="100"/>
      <c r="M15309" s="100"/>
      <c r="Q15309" s="99"/>
      <c r="R15309" s="340"/>
      <c r="S15309" s="119"/>
      <c r="T15309" s="123"/>
      <c r="U15309" s="119"/>
      <c r="V15309" s="99"/>
      <c r="W15309" s="127"/>
      <c r="X15309" s="99"/>
      <c r="Y15309" s="127"/>
    </row>
    <row r="15310" spans="3:25" ht="19" hidden="1">
      <c r="C15310" s="933"/>
      <c r="D15310" s="933"/>
      <c r="E15310" s="19"/>
      <c r="I15310" s="100"/>
      <c r="M15310" s="100"/>
      <c r="Q15310" s="99"/>
      <c r="R15310" s="340"/>
      <c r="S15310" s="119"/>
      <c r="T15310" s="123"/>
      <c r="U15310" s="119"/>
      <c r="V15310" s="99"/>
      <c r="W15310" s="127"/>
      <c r="X15310" s="99"/>
      <c r="Y15310" s="127"/>
    </row>
    <row r="15311" spans="3:25" ht="19" hidden="1">
      <c r="C15311" s="933"/>
      <c r="D15311" s="933"/>
      <c r="E15311" s="19"/>
      <c r="I15311" s="100"/>
      <c r="M15311" s="100"/>
      <c r="Q15311" s="99"/>
      <c r="R15311" s="340"/>
      <c r="S15311" s="119"/>
      <c r="T15311" s="123"/>
      <c r="U15311" s="119"/>
      <c r="V15311" s="99"/>
      <c r="W15311" s="127"/>
      <c r="X15311" s="99"/>
      <c r="Y15311" s="127"/>
    </row>
    <row r="15312" spans="3:25" ht="19" hidden="1">
      <c r="C15312" s="933"/>
      <c r="D15312" s="933"/>
      <c r="E15312" s="19"/>
      <c r="I15312" s="100"/>
      <c r="M15312" s="100"/>
      <c r="Q15312" s="99"/>
      <c r="R15312" s="340"/>
      <c r="S15312" s="119"/>
      <c r="T15312" s="123"/>
      <c r="U15312" s="119"/>
      <c r="V15312" s="99"/>
      <c r="W15312" s="127"/>
      <c r="X15312" s="99"/>
      <c r="Y15312" s="127"/>
    </row>
    <row r="15313" spans="3:25" ht="19" hidden="1">
      <c r="C15313" s="933"/>
      <c r="D15313" s="933"/>
      <c r="E15313" s="19"/>
      <c r="I15313" s="100"/>
      <c r="M15313" s="100"/>
      <c r="Q15313" s="99"/>
      <c r="R15313" s="340"/>
      <c r="S15313" s="119"/>
      <c r="T15313" s="123"/>
      <c r="U15313" s="119"/>
      <c r="V15313" s="99"/>
      <c r="W15313" s="127"/>
      <c r="X15313" s="99"/>
      <c r="Y15313" s="127"/>
    </row>
    <row r="15314" spans="3:25" ht="19" hidden="1">
      <c r="C15314" s="933"/>
      <c r="D15314" s="933"/>
      <c r="E15314" s="19"/>
      <c r="I15314" s="100"/>
      <c r="M15314" s="100"/>
      <c r="Q15314" s="99"/>
      <c r="R15314" s="340"/>
      <c r="S15314" s="119"/>
      <c r="T15314" s="123"/>
      <c r="U15314" s="119"/>
      <c r="V15314" s="99"/>
      <c r="W15314" s="127"/>
      <c r="X15314" s="99"/>
      <c r="Y15314" s="127"/>
    </row>
    <row r="15315" spans="3:25" ht="19" hidden="1">
      <c r="C15315" s="933"/>
      <c r="D15315" s="933"/>
      <c r="E15315" s="19"/>
      <c r="I15315" s="100"/>
      <c r="M15315" s="100"/>
      <c r="Q15315" s="99"/>
      <c r="R15315" s="340"/>
      <c r="S15315" s="119"/>
      <c r="T15315" s="123"/>
      <c r="U15315" s="119"/>
      <c r="V15315" s="99"/>
      <c r="W15315" s="127"/>
      <c r="X15315" s="99"/>
      <c r="Y15315" s="127"/>
    </row>
    <row r="15316" spans="3:25" ht="19" hidden="1">
      <c r="C15316" s="933"/>
      <c r="D15316" s="933"/>
      <c r="E15316" s="19"/>
      <c r="I15316" s="100"/>
      <c r="M15316" s="100"/>
      <c r="Q15316" s="99"/>
      <c r="R15316" s="340"/>
      <c r="S15316" s="119"/>
      <c r="T15316" s="123"/>
      <c r="U15316" s="119"/>
      <c r="V15316" s="99"/>
      <c r="W15316" s="127"/>
      <c r="X15316" s="99"/>
      <c r="Y15316" s="127"/>
    </row>
    <row r="15317" spans="3:25" ht="19" hidden="1">
      <c r="C15317" s="933"/>
      <c r="D15317" s="933"/>
      <c r="E15317" s="19"/>
      <c r="I15317" s="100"/>
      <c r="M15317" s="100"/>
      <c r="Q15317" s="99"/>
      <c r="R15317" s="340"/>
      <c r="S15317" s="119"/>
      <c r="T15317" s="123"/>
      <c r="U15317" s="119"/>
      <c r="V15317" s="99"/>
      <c r="W15317" s="127"/>
      <c r="X15317" s="99"/>
      <c r="Y15317" s="127"/>
    </row>
    <row r="15318" spans="3:25" ht="19" hidden="1">
      <c r="C15318" s="933"/>
      <c r="D15318" s="933"/>
      <c r="E15318" s="19"/>
      <c r="I15318" s="100"/>
      <c r="M15318" s="100"/>
      <c r="Q15318" s="99"/>
      <c r="R15318" s="340"/>
      <c r="S15318" s="119"/>
      <c r="T15318" s="123"/>
      <c r="U15318" s="119"/>
      <c r="V15318" s="99"/>
      <c r="W15318" s="127"/>
      <c r="X15318" s="99"/>
      <c r="Y15318" s="127"/>
    </row>
    <row r="15319" spans="3:25" ht="19" hidden="1">
      <c r="C15319" s="933"/>
      <c r="D15319" s="933"/>
      <c r="E15319" s="19"/>
      <c r="I15319" s="100"/>
      <c r="M15319" s="100"/>
      <c r="Q15319" s="99"/>
      <c r="R15319" s="340"/>
      <c r="S15319" s="119"/>
      <c r="T15319" s="123"/>
      <c r="U15319" s="119"/>
      <c r="V15319" s="99"/>
      <c r="W15319" s="127"/>
      <c r="X15319" s="99"/>
      <c r="Y15319" s="127"/>
    </row>
    <row r="15320" spans="3:25" ht="19" hidden="1">
      <c r="C15320" s="933"/>
      <c r="D15320" s="933"/>
      <c r="E15320" s="19"/>
      <c r="I15320" s="100"/>
      <c r="M15320" s="100"/>
      <c r="Q15320" s="99"/>
      <c r="R15320" s="340"/>
      <c r="S15320" s="119"/>
      <c r="T15320" s="123"/>
      <c r="U15320" s="119"/>
      <c r="V15320" s="99"/>
      <c r="W15320" s="127"/>
      <c r="X15320" s="99"/>
      <c r="Y15320" s="127"/>
    </row>
    <row r="15321" spans="3:25" ht="19" hidden="1">
      <c r="C15321" s="933"/>
      <c r="D15321" s="933"/>
      <c r="E15321" s="19"/>
      <c r="I15321" s="100"/>
      <c r="M15321" s="100"/>
      <c r="Q15321" s="99"/>
      <c r="R15321" s="340"/>
      <c r="S15321" s="119"/>
      <c r="T15321" s="123"/>
      <c r="U15321" s="119"/>
      <c r="V15321" s="99"/>
      <c r="W15321" s="127"/>
      <c r="X15321" s="99"/>
      <c r="Y15321" s="127"/>
    </row>
    <row r="15322" spans="3:25" ht="19" hidden="1">
      <c r="C15322" s="933"/>
      <c r="D15322" s="933"/>
      <c r="E15322" s="19"/>
      <c r="I15322" s="100"/>
      <c r="M15322" s="100"/>
      <c r="Q15322" s="99"/>
      <c r="R15322" s="340"/>
      <c r="S15322" s="119"/>
      <c r="T15322" s="123"/>
      <c r="U15322" s="119"/>
      <c r="V15322" s="99"/>
      <c r="W15322" s="127"/>
      <c r="X15322" s="99"/>
      <c r="Y15322" s="127"/>
    </row>
    <row r="15323" spans="3:25" ht="19" hidden="1">
      <c r="C15323" s="933"/>
      <c r="D15323" s="933"/>
      <c r="E15323" s="19"/>
      <c r="I15323" s="100"/>
      <c r="M15323" s="100"/>
      <c r="Q15323" s="99"/>
      <c r="R15323" s="340"/>
      <c r="S15323" s="119"/>
      <c r="T15323" s="123"/>
      <c r="U15323" s="119"/>
      <c r="V15323" s="99"/>
      <c r="W15323" s="127"/>
      <c r="X15323" s="99"/>
      <c r="Y15323" s="127"/>
    </row>
    <row r="15324" spans="3:25" ht="19" hidden="1">
      <c r="C15324" s="933"/>
      <c r="D15324" s="933"/>
      <c r="E15324" s="19"/>
      <c r="I15324" s="100"/>
      <c r="M15324" s="100"/>
      <c r="Q15324" s="99"/>
      <c r="R15324" s="340"/>
      <c r="S15324" s="119"/>
      <c r="T15324" s="123"/>
      <c r="U15324" s="119"/>
      <c r="V15324" s="99"/>
      <c r="W15324" s="127"/>
      <c r="X15324" s="99"/>
      <c r="Y15324" s="127"/>
    </row>
    <row r="15325" spans="3:25" ht="19" hidden="1">
      <c r="C15325" s="933"/>
      <c r="D15325" s="933"/>
      <c r="E15325" s="19"/>
      <c r="I15325" s="100"/>
      <c r="M15325" s="100"/>
      <c r="Q15325" s="99"/>
      <c r="R15325" s="340"/>
      <c r="S15325" s="119"/>
      <c r="T15325" s="123"/>
      <c r="U15325" s="119"/>
      <c r="V15325" s="99"/>
      <c r="W15325" s="127"/>
      <c r="X15325" s="99"/>
      <c r="Y15325" s="127"/>
    </row>
    <row r="15326" spans="3:25" ht="19" hidden="1">
      <c r="C15326" s="933"/>
      <c r="D15326" s="933"/>
      <c r="E15326" s="19"/>
      <c r="I15326" s="100"/>
      <c r="M15326" s="100"/>
      <c r="Q15326" s="99"/>
      <c r="R15326" s="340"/>
      <c r="S15326" s="119"/>
      <c r="T15326" s="123"/>
      <c r="U15326" s="119"/>
      <c r="V15326" s="99"/>
      <c r="W15326" s="127"/>
      <c r="X15326" s="99"/>
      <c r="Y15326" s="127"/>
    </row>
    <row r="15327" spans="3:25" ht="19" hidden="1">
      <c r="C15327" s="933"/>
      <c r="D15327" s="933"/>
      <c r="E15327" s="19"/>
      <c r="I15327" s="100"/>
      <c r="M15327" s="100"/>
      <c r="Q15327" s="99"/>
      <c r="R15327" s="340"/>
      <c r="S15327" s="119"/>
      <c r="T15327" s="123"/>
      <c r="U15327" s="119"/>
      <c r="V15327" s="99"/>
      <c r="W15327" s="127"/>
      <c r="X15327" s="99"/>
      <c r="Y15327" s="127"/>
    </row>
    <row r="15328" spans="3:25" ht="19" hidden="1">
      <c r="C15328" s="933"/>
      <c r="D15328" s="933"/>
      <c r="E15328" s="19"/>
      <c r="I15328" s="100"/>
      <c r="M15328" s="100"/>
      <c r="Q15328" s="99"/>
      <c r="R15328" s="340"/>
      <c r="S15328" s="119"/>
      <c r="T15328" s="123"/>
      <c r="U15328" s="119"/>
      <c r="V15328" s="99"/>
      <c r="W15328" s="127"/>
      <c r="X15328" s="99"/>
      <c r="Y15328" s="127"/>
    </row>
    <row r="15329" spans="3:25" ht="19" hidden="1">
      <c r="C15329" s="933"/>
      <c r="D15329" s="933"/>
      <c r="E15329" s="19"/>
      <c r="I15329" s="100"/>
      <c r="M15329" s="100"/>
      <c r="Q15329" s="99"/>
      <c r="R15329" s="340"/>
      <c r="S15329" s="119"/>
      <c r="T15329" s="123"/>
      <c r="U15329" s="119"/>
      <c r="V15329" s="99"/>
      <c r="W15329" s="127"/>
      <c r="X15329" s="99"/>
      <c r="Y15329" s="127"/>
    </row>
    <row r="15330" spans="3:25" ht="19" hidden="1">
      <c r="C15330" s="933"/>
      <c r="D15330" s="933"/>
      <c r="E15330" s="19"/>
      <c r="I15330" s="100"/>
      <c r="M15330" s="100"/>
      <c r="Q15330" s="99"/>
      <c r="R15330" s="340"/>
      <c r="S15330" s="119"/>
      <c r="T15330" s="123"/>
      <c r="U15330" s="119"/>
      <c r="V15330" s="99"/>
      <c r="W15330" s="127"/>
      <c r="X15330" s="99"/>
      <c r="Y15330" s="127"/>
    </row>
    <row r="15331" spans="3:25" ht="19" hidden="1">
      <c r="C15331" s="933"/>
      <c r="D15331" s="933"/>
      <c r="E15331" s="19"/>
      <c r="I15331" s="100"/>
      <c r="M15331" s="100"/>
      <c r="Q15331" s="99"/>
      <c r="R15331" s="340"/>
      <c r="S15331" s="119"/>
      <c r="T15331" s="123"/>
      <c r="U15331" s="119"/>
      <c r="V15331" s="99"/>
      <c r="W15331" s="127"/>
      <c r="X15331" s="99"/>
      <c r="Y15331" s="127"/>
    </row>
    <row r="15332" spans="3:25" ht="19" hidden="1">
      <c r="C15332" s="933"/>
      <c r="D15332" s="933"/>
      <c r="E15332" s="19"/>
      <c r="I15332" s="100"/>
      <c r="M15332" s="100"/>
      <c r="Q15332" s="99"/>
      <c r="R15332" s="340"/>
      <c r="S15332" s="119"/>
      <c r="T15332" s="123"/>
      <c r="U15332" s="119"/>
      <c r="V15332" s="99"/>
      <c r="W15332" s="127"/>
      <c r="X15332" s="99"/>
      <c r="Y15332" s="127"/>
    </row>
    <row r="15333" spans="3:25" ht="19" hidden="1">
      <c r="C15333" s="933"/>
      <c r="D15333" s="933"/>
      <c r="E15333" s="19"/>
      <c r="I15333" s="100"/>
      <c r="M15333" s="100"/>
      <c r="Q15333" s="99"/>
      <c r="R15333" s="340"/>
      <c r="S15333" s="119"/>
      <c r="T15333" s="123"/>
      <c r="U15333" s="119"/>
      <c r="V15333" s="99"/>
      <c r="W15333" s="127"/>
      <c r="X15333" s="99"/>
      <c r="Y15333" s="127"/>
    </row>
    <row r="15334" spans="3:25" ht="19" hidden="1">
      <c r="C15334" s="933"/>
      <c r="D15334" s="933"/>
      <c r="E15334" s="19"/>
      <c r="I15334" s="100"/>
      <c r="M15334" s="100"/>
      <c r="Q15334" s="99"/>
      <c r="R15334" s="340"/>
      <c r="S15334" s="119"/>
      <c r="T15334" s="123"/>
      <c r="U15334" s="119"/>
      <c r="V15334" s="99"/>
      <c r="W15334" s="127"/>
      <c r="X15334" s="99"/>
      <c r="Y15334" s="127"/>
    </row>
    <row r="15335" spans="3:25" ht="19" hidden="1">
      <c r="C15335" s="933"/>
      <c r="D15335" s="933"/>
      <c r="E15335" s="19"/>
      <c r="I15335" s="100"/>
      <c r="M15335" s="100"/>
      <c r="Q15335" s="99"/>
      <c r="R15335" s="340"/>
      <c r="S15335" s="119"/>
      <c r="T15335" s="123"/>
      <c r="U15335" s="119"/>
      <c r="V15335" s="99"/>
      <c r="W15335" s="127"/>
      <c r="X15335" s="99"/>
      <c r="Y15335" s="127"/>
    </row>
    <row r="15336" spans="3:25" ht="19" hidden="1">
      <c r="C15336" s="933"/>
      <c r="D15336" s="933"/>
      <c r="E15336" s="19"/>
      <c r="I15336" s="100"/>
      <c r="M15336" s="100"/>
      <c r="Q15336" s="99"/>
      <c r="R15336" s="340"/>
      <c r="S15336" s="119"/>
      <c r="T15336" s="123"/>
      <c r="U15336" s="119"/>
      <c r="V15336" s="99"/>
      <c r="W15336" s="127"/>
      <c r="X15336" s="99"/>
      <c r="Y15336" s="127"/>
    </row>
    <row r="15337" spans="3:25" ht="19" hidden="1">
      <c r="C15337" s="933"/>
      <c r="D15337" s="933"/>
      <c r="E15337" s="19"/>
      <c r="I15337" s="100"/>
      <c r="M15337" s="100"/>
      <c r="Q15337" s="99"/>
      <c r="R15337" s="340"/>
      <c r="S15337" s="119"/>
      <c r="T15337" s="123"/>
      <c r="U15337" s="119"/>
      <c r="V15337" s="99"/>
      <c r="W15337" s="127"/>
      <c r="X15337" s="99"/>
      <c r="Y15337" s="127"/>
    </row>
    <row r="15338" spans="3:25" ht="19" hidden="1">
      <c r="C15338" s="933"/>
      <c r="D15338" s="933"/>
      <c r="E15338" s="19"/>
      <c r="I15338" s="100"/>
      <c r="M15338" s="100"/>
      <c r="Q15338" s="99"/>
      <c r="R15338" s="340"/>
      <c r="S15338" s="119"/>
      <c r="T15338" s="123"/>
      <c r="U15338" s="119"/>
      <c r="V15338" s="99"/>
      <c r="W15338" s="127"/>
      <c r="X15338" s="99"/>
      <c r="Y15338" s="127"/>
    </row>
    <row r="15339" spans="3:25" ht="19" hidden="1">
      <c r="C15339" s="933"/>
      <c r="D15339" s="933"/>
      <c r="E15339" s="19"/>
      <c r="I15339" s="100"/>
      <c r="M15339" s="100"/>
      <c r="Q15339" s="99"/>
      <c r="R15339" s="340"/>
      <c r="S15339" s="119"/>
      <c r="T15339" s="123"/>
      <c r="U15339" s="119"/>
      <c r="V15339" s="99"/>
      <c r="W15339" s="127"/>
      <c r="X15339" s="99"/>
      <c r="Y15339" s="127"/>
    </row>
    <row r="15340" spans="3:25" ht="19" hidden="1">
      <c r="C15340" s="933"/>
      <c r="D15340" s="933"/>
      <c r="E15340" s="19"/>
      <c r="I15340" s="100"/>
      <c r="M15340" s="100"/>
      <c r="Q15340" s="99"/>
      <c r="R15340" s="340"/>
      <c r="S15340" s="119"/>
      <c r="T15340" s="123"/>
      <c r="U15340" s="119"/>
      <c r="V15340" s="99"/>
      <c r="W15340" s="127"/>
      <c r="X15340" s="99"/>
      <c r="Y15340" s="127"/>
    </row>
    <row r="15341" spans="3:25" ht="19" hidden="1">
      <c r="C15341" s="933"/>
      <c r="D15341" s="933"/>
      <c r="E15341" s="19"/>
      <c r="I15341" s="100"/>
      <c r="M15341" s="100"/>
      <c r="Q15341" s="99"/>
      <c r="R15341" s="340"/>
      <c r="S15341" s="119"/>
      <c r="T15341" s="123"/>
      <c r="U15341" s="119"/>
      <c r="V15341" s="99"/>
      <c r="W15341" s="127"/>
      <c r="X15341" s="99"/>
      <c r="Y15341" s="127"/>
    </row>
    <row r="15342" spans="3:25" ht="19" hidden="1">
      <c r="C15342" s="933"/>
      <c r="D15342" s="933"/>
      <c r="E15342" s="19"/>
      <c r="I15342" s="100"/>
      <c r="M15342" s="100"/>
      <c r="Q15342" s="99"/>
      <c r="R15342" s="340"/>
      <c r="S15342" s="119"/>
      <c r="T15342" s="123"/>
      <c r="U15342" s="119"/>
      <c r="V15342" s="99"/>
      <c r="W15342" s="127"/>
      <c r="X15342" s="99"/>
      <c r="Y15342" s="127"/>
    </row>
    <row r="15343" spans="3:25" ht="19" hidden="1">
      <c r="C15343" s="933"/>
      <c r="D15343" s="933"/>
      <c r="E15343" s="19"/>
      <c r="I15343" s="100"/>
      <c r="M15343" s="100"/>
      <c r="Q15343" s="99"/>
      <c r="R15343" s="340"/>
      <c r="S15343" s="119"/>
      <c r="T15343" s="123"/>
      <c r="U15343" s="119"/>
      <c r="V15343" s="99"/>
      <c r="W15343" s="127"/>
      <c r="X15343" s="99"/>
      <c r="Y15343" s="127"/>
    </row>
    <row r="15344" spans="3:25" ht="19" hidden="1">
      <c r="C15344" s="933"/>
      <c r="D15344" s="933"/>
      <c r="E15344" s="19"/>
      <c r="I15344" s="100"/>
      <c r="M15344" s="100"/>
      <c r="Q15344" s="99"/>
      <c r="R15344" s="340"/>
      <c r="S15344" s="119"/>
      <c r="T15344" s="123"/>
      <c r="U15344" s="119"/>
      <c r="V15344" s="99"/>
      <c r="W15344" s="127"/>
      <c r="X15344" s="99"/>
      <c r="Y15344" s="127"/>
    </row>
    <row r="15345" spans="3:25" ht="19" hidden="1">
      <c r="C15345" s="933"/>
      <c r="D15345" s="933"/>
      <c r="E15345" s="19"/>
      <c r="I15345" s="100"/>
      <c r="M15345" s="100"/>
      <c r="Q15345" s="99"/>
      <c r="R15345" s="340"/>
      <c r="S15345" s="119"/>
      <c r="T15345" s="123"/>
      <c r="U15345" s="119"/>
      <c r="V15345" s="99"/>
      <c r="W15345" s="127"/>
      <c r="X15345" s="99"/>
      <c r="Y15345" s="127"/>
    </row>
    <row r="15346" spans="3:25" ht="19" hidden="1">
      <c r="C15346" s="933"/>
      <c r="D15346" s="933"/>
      <c r="E15346" s="19"/>
      <c r="I15346" s="100"/>
      <c r="M15346" s="100"/>
      <c r="Q15346" s="99"/>
      <c r="R15346" s="340"/>
      <c r="S15346" s="119"/>
      <c r="T15346" s="123"/>
      <c r="U15346" s="119"/>
      <c r="V15346" s="99"/>
      <c r="W15346" s="127"/>
      <c r="X15346" s="99"/>
      <c r="Y15346" s="127"/>
    </row>
    <row r="15347" spans="3:25" ht="19" hidden="1">
      <c r="C15347" s="933"/>
      <c r="D15347" s="933"/>
      <c r="E15347" s="19"/>
      <c r="I15347" s="100"/>
      <c r="M15347" s="100"/>
      <c r="Q15347" s="99"/>
      <c r="R15347" s="340"/>
      <c r="S15347" s="119"/>
      <c r="T15347" s="123"/>
      <c r="U15347" s="119"/>
      <c r="V15347" s="99"/>
      <c r="W15347" s="127"/>
      <c r="X15347" s="99"/>
      <c r="Y15347" s="127"/>
    </row>
    <row r="15348" spans="3:25" ht="19" hidden="1">
      <c r="C15348" s="933"/>
      <c r="D15348" s="933"/>
      <c r="E15348" s="19"/>
      <c r="I15348" s="100"/>
      <c r="M15348" s="100"/>
      <c r="Q15348" s="99"/>
      <c r="R15348" s="340"/>
      <c r="S15348" s="119"/>
      <c r="T15348" s="123"/>
      <c r="U15348" s="119"/>
      <c r="V15348" s="99"/>
      <c r="W15348" s="127"/>
      <c r="X15348" s="99"/>
      <c r="Y15348" s="127"/>
    </row>
    <row r="15349" spans="3:25" ht="19" hidden="1">
      <c r="C15349" s="933"/>
      <c r="D15349" s="933"/>
      <c r="E15349" s="19"/>
      <c r="I15349" s="100"/>
      <c r="M15349" s="100"/>
      <c r="Q15349" s="99"/>
      <c r="R15349" s="340"/>
      <c r="S15349" s="119"/>
      <c r="T15349" s="123"/>
      <c r="U15349" s="119"/>
      <c r="V15349" s="99"/>
      <c r="W15349" s="127"/>
      <c r="X15349" s="99"/>
      <c r="Y15349" s="127"/>
    </row>
    <row r="15350" spans="3:25" ht="19" hidden="1">
      <c r="C15350" s="933"/>
      <c r="D15350" s="933"/>
      <c r="E15350" s="19"/>
      <c r="I15350" s="100"/>
      <c r="M15350" s="100"/>
      <c r="Q15350" s="99"/>
      <c r="R15350" s="340"/>
      <c r="S15350" s="119"/>
      <c r="T15350" s="123"/>
      <c r="U15350" s="119"/>
      <c r="V15350" s="99"/>
      <c r="W15350" s="127"/>
      <c r="X15350" s="99"/>
      <c r="Y15350" s="127"/>
    </row>
    <row r="15351" spans="3:25" ht="19" hidden="1">
      <c r="C15351" s="933"/>
      <c r="D15351" s="933"/>
      <c r="E15351" s="19"/>
      <c r="I15351" s="100"/>
      <c r="M15351" s="100"/>
      <c r="Q15351" s="99"/>
      <c r="R15351" s="340"/>
      <c r="S15351" s="119"/>
      <c r="T15351" s="123"/>
      <c r="U15351" s="119"/>
      <c r="V15351" s="99"/>
      <c r="W15351" s="127"/>
      <c r="X15351" s="99"/>
      <c r="Y15351" s="127"/>
    </row>
    <row r="15352" spans="3:25" ht="19" hidden="1">
      <c r="C15352" s="933"/>
      <c r="D15352" s="933"/>
      <c r="E15352" s="19"/>
      <c r="I15352" s="100"/>
      <c r="M15352" s="100"/>
      <c r="Q15352" s="99"/>
      <c r="R15352" s="340"/>
      <c r="S15352" s="119"/>
      <c r="T15352" s="123"/>
      <c r="U15352" s="119"/>
      <c r="V15352" s="99"/>
      <c r="W15352" s="127"/>
      <c r="X15352" s="99"/>
      <c r="Y15352" s="127"/>
    </row>
    <row r="15353" spans="3:25" ht="19" hidden="1">
      <c r="C15353" s="933"/>
      <c r="D15353" s="933"/>
      <c r="E15353" s="19"/>
      <c r="I15353" s="100"/>
      <c r="M15353" s="100"/>
      <c r="Q15353" s="99"/>
      <c r="R15353" s="340"/>
      <c r="S15353" s="119"/>
      <c r="T15353" s="123"/>
      <c r="U15353" s="119"/>
      <c r="V15353" s="99"/>
      <c r="W15353" s="127"/>
      <c r="X15353" s="99"/>
      <c r="Y15353" s="127"/>
    </row>
    <row r="15354" spans="3:25" ht="19" hidden="1">
      <c r="C15354" s="933"/>
      <c r="D15354" s="933"/>
      <c r="E15354" s="19"/>
      <c r="I15354" s="100"/>
      <c r="M15354" s="100"/>
      <c r="Q15354" s="99"/>
      <c r="R15354" s="340"/>
      <c r="S15354" s="119"/>
      <c r="T15354" s="123"/>
      <c r="U15354" s="119"/>
      <c r="V15354" s="99"/>
      <c r="W15354" s="127"/>
      <c r="X15354" s="99"/>
      <c r="Y15354" s="127"/>
    </row>
    <row r="15355" spans="3:25" ht="19" hidden="1">
      <c r="C15355" s="933"/>
      <c r="D15355" s="933"/>
      <c r="E15355" s="19"/>
      <c r="I15355" s="100"/>
      <c r="M15355" s="100"/>
      <c r="Q15355" s="99"/>
      <c r="R15355" s="340"/>
      <c r="S15355" s="119"/>
      <c r="T15355" s="123"/>
      <c r="U15355" s="119"/>
      <c r="V15355" s="99"/>
      <c r="W15355" s="127"/>
      <c r="X15355" s="99"/>
      <c r="Y15355" s="127"/>
    </row>
    <row r="15356" spans="3:25" ht="19" hidden="1">
      <c r="C15356" s="933"/>
      <c r="D15356" s="933"/>
      <c r="E15356" s="19"/>
      <c r="I15356" s="100"/>
      <c r="M15356" s="100"/>
      <c r="Q15356" s="99"/>
      <c r="R15356" s="340"/>
      <c r="S15356" s="119"/>
      <c r="T15356" s="123"/>
      <c r="U15356" s="119"/>
      <c r="V15356" s="99"/>
      <c r="W15356" s="127"/>
      <c r="X15356" s="99"/>
      <c r="Y15356" s="127"/>
    </row>
    <row r="15357" spans="3:25" ht="19" hidden="1">
      <c r="C15357" s="933"/>
      <c r="D15357" s="933"/>
      <c r="E15357" s="19"/>
      <c r="I15357" s="100"/>
      <c r="M15357" s="100"/>
      <c r="Q15357" s="99"/>
      <c r="R15357" s="340"/>
      <c r="S15357" s="119"/>
      <c r="T15357" s="123"/>
      <c r="U15357" s="119"/>
      <c r="V15357" s="99"/>
      <c r="W15357" s="127"/>
      <c r="X15357" s="99"/>
      <c r="Y15357" s="127"/>
    </row>
    <row r="15358" spans="3:25" ht="19" hidden="1">
      <c r="C15358" s="933"/>
      <c r="D15358" s="933"/>
      <c r="E15358" s="19"/>
      <c r="I15358" s="100"/>
      <c r="M15358" s="100"/>
      <c r="Q15358" s="99"/>
      <c r="R15358" s="340"/>
      <c r="S15358" s="119"/>
      <c r="T15358" s="123"/>
      <c r="U15358" s="119"/>
      <c r="V15358" s="99"/>
      <c r="W15358" s="127"/>
      <c r="X15358" s="99"/>
      <c r="Y15358" s="127"/>
    </row>
    <row r="15359" spans="3:25" ht="19" hidden="1">
      <c r="C15359" s="933"/>
      <c r="D15359" s="933"/>
      <c r="E15359" s="19"/>
      <c r="I15359" s="100"/>
      <c r="M15359" s="100"/>
      <c r="Q15359" s="99"/>
      <c r="R15359" s="340"/>
      <c r="S15359" s="119"/>
      <c r="T15359" s="123"/>
      <c r="U15359" s="119"/>
      <c r="V15359" s="99"/>
      <c r="W15359" s="127"/>
      <c r="X15359" s="99"/>
      <c r="Y15359" s="127"/>
    </row>
    <row r="15360" spans="3:25" ht="19" hidden="1">
      <c r="C15360" s="933"/>
      <c r="D15360" s="933"/>
      <c r="E15360" s="19"/>
      <c r="I15360" s="100"/>
      <c r="M15360" s="100"/>
      <c r="Q15360" s="99"/>
      <c r="R15360" s="340"/>
      <c r="S15360" s="119"/>
      <c r="T15360" s="123"/>
      <c r="U15360" s="119"/>
      <c r="V15360" s="99"/>
      <c r="W15360" s="127"/>
      <c r="X15360" s="99"/>
      <c r="Y15360" s="127"/>
    </row>
    <row r="15361" spans="3:25" ht="19" hidden="1">
      <c r="C15361" s="933"/>
      <c r="D15361" s="933"/>
      <c r="E15361" s="19"/>
      <c r="I15361" s="100"/>
      <c r="M15361" s="100"/>
      <c r="Q15361" s="99"/>
      <c r="R15361" s="340"/>
      <c r="S15361" s="119"/>
      <c r="T15361" s="123"/>
      <c r="U15361" s="119"/>
      <c r="V15361" s="99"/>
      <c r="W15361" s="127"/>
      <c r="X15361" s="99"/>
      <c r="Y15361" s="127"/>
    </row>
    <row r="15362" spans="3:25" ht="19" hidden="1">
      <c r="C15362" s="933"/>
      <c r="D15362" s="933"/>
      <c r="E15362" s="19"/>
      <c r="I15362" s="100"/>
      <c r="M15362" s="100"/>
      <c r="Q15362" s="99"/>
      <c r="R15362" s="340"/>
      <c r="S15362" s="119"/>
      <c r="T15362" s="123"/>
      <c r="U15362" s="119"/>
      <c r="V15362" s="99"/>
      <c r="W15362" s="127"/>
      <c r="X15362" s="99"/>
      <c r="Y15362" s="127"/>
    </row>
    <row r="15363" spans="3:25" ht="19" hidden="1">
      <c r="C15363" s="933"/>
      <c r="D15363" s="933"/>
      <c r="E15363" s="19"/>
      <c r="I15363" s="100"/>
      <c r="M15363" s="100"/>
      <c r="Q15363" s="99"/>
      <c r="R15363" s="340"/>
      <c r="S15363" s="119"/>
      <c r="T15363" s="123"/>
      <c r="U15363" s="119"/>
      <c r="V15363" s="99"/>
      <c r="W15363" s="127"/>
      <c r="X15363" s="99"/>
      <c r="Y15363" s="127"/>
    </row>
    <row r="15364" spans="3:25" ht="19" hidden="1">
      <c r="C15364" s="933"/>
      <c r="D15364" s="933"/>
      <c r="E15364" s="19"/>
      <c r="I15364" s="100"/>
      <c r="M15364" s="100"/>
      <c r="Q15364" s="99"/>
      <c r="R15364" s="340"/>
      <c r="S15364" s="119"/>
      <c r="T15364" s="123"/>
      <c r="U15364" s="119"/>
      <c r="V15364" s="99"/>
      <c r="W15364" s="127"/>
      <c r="X15364" s="99"/>
      <c r="Y15364" s="127"/>
    </row>
    <row r="15365" spans="3:25" ht="19" hidden="1">
      <c r="C15365" s="933"/>
      <c r="D15365" s="933"/>
      <c r="E15365" s="19"/>
      <c r="I15365" s="100"/>
      <c r="M15365" s="100"/>
      <c r="Q15365" s="99"/>
      <c r="R15365" s="340"/>
      <c r="S15365" s="119"/>
      <c r="T15365" s="123"/>
      <c r="U15365" s="119"/>
      <c r="V15365" s="99"/>
      <c r="W15365" s="127"/>
      <c r="X15365" s="99"/>
      <c r="Y15365" s="127"/>
    </row>
    <row r="15366" spans="3:25" ht="19" hidden="1">
      <c r="C15366" s="933"/>
      <c r="D15366" s="933"/>
      <c r="E15366" s="19"/>
      <c r="I15366" s="100"/>
      <c r="M15366" s="100"/>
      <c r="Q15366" s="99"/>
      <c r="R15366" s="340"/>
      <c r="S15366" s="119"/>
      <c r="T15366" s="123"/>
      <c r="U15366" s="119"/>
      <c r="V15366" s="99"/>
      <c r="W15366" s="127"/>
      <c r="X15366" s="99"/>
      <c r="Y15366" s="127"/>
    </row>
    <row r="15367" spans="3:25" ht="19" hidden="1">
      <c r="C15367" s="933"/>
      <c r="D15367" s="933"/>
      <c r="E15367" s="19"/>
      <c r="I15367" s="100"/>
      <c r="M15367" s="100"/>
      <c r="Q15367" s="99"/>
      <c r="R15367" s="340"/>
      <c r="S15367" s="119"/>
      <c r="T15367" s="123"/>
      <c r="U15367" s="119"/>
      <c r="V15367" s="99"/>
      <c r="W15367" s="127"/>
      <c r="X15367" s="99"/>
      <c r="Y15367" s="127"/>
    </row>
    <row r="15368" spans="3:25" ht="19" hidden="1">
      <c r="C15368" s="933"/>
      <c r="D15368" s="933"/>
      <c r="E15368" s="19"/>
      <c r="I15368" s="100"/>
      <c r="M15368" s="100"/>
      <c r="Q15368" s="99"/>
      <c r="R15368" s="340"/>
      <c r="S15368" s="119"/>
      <c r="T15368" s="123"/>
      <c r="U15368" s="119"/>
      <c r="V15368" s="99"/>
      <c r="W15368" s="127"/>
      <c r="X15368" s="99"/>
      <c r="Y15368" s="127"/>
    </row>
    <row r="15369" spans="3:25" ht="19" hidden="1">
      <c r="C15369" s="933"/>
      <c r="D15369" s="933"/>
      <c r="E15369" s="19"/>
      <c r="I15369" s="100"/>
      <c r="M15369" s="100"/>
      <c r="Q15369" s="99"/>
      <c r="R15369" s="340"/>
      <c r="S15369" s="119"/>
      <c r="T15369" s="123"/>
      <c r="U15369" s="119"/>
      <c r="V15369" s="99"/>
      <c r="W15369" s="127"/>
      <c r="X15369" s="99"/>
      <c r="Y15369" s="127"/>
    </row>
    <row r="15370" spans="3:25" ht="19" hidden="1">
      <c r="C15370" s="933"/>
      <c r="D15370" s="933"/>
      <c r="E15370" s="19"/>
      <c r="I15370" s="100"/>
      <c r="M15370" s="100"/>
      <c r="Q15370" s="99"/>
      <c r="R15370" s="340"/>
      <c r="S15370" s="119"/>
      <c r="T15370" s="123"/>
      <c r="U15370" s="119"/>
      <c r="V15370" s="99"/>
      <c r="W15370" s="127"/>
      <c r="X15370" s="99"/>
      <c r="Y15370" s="127"/>
    </row>
    <row r="15371" spans="3:25" ht="19" hidden="1">
      <c r="C15371" s="933"/>
      <c r="D15371" s="933"/>
      <c r="E15371" s="19"/>
      <c r="I15371" s="100"/>
      <c r="M15371" s="100"/>
      <c r="Q15371" s="99"/>
      <c r="R15371" s="340"/>
      <c r="S15371" s="119"/>
      <c r="T15371" s="123"/>
      <c r="U15371" s="119"/>
      <c r="V15371" s="99"/>
      <c r="W15371" s="127"/>
      <c r="X15371" s="99"/>
      <c r="Y15371" s="127"/>
    </row>
    <row r="15372" spans="3:25" ht="19" hidden="1">
      <c r="C15372" s="933"/>
      <c r="D15372" s="933"/>
      <c r="E15372" s="19"/>
      <c r="I15372" s="100"/>
      <c r="M15372" s="100"/>
      <c r="Q15372" s="99"/>
      <c r="R15372" s="340"/>
      <c r="S15372" s="119"/>
      <c r="T15372" s="123"/>
      <c r="U15372" s="119"/>
      <c r="V15372" s="99"/>
      <c r="W15372" s="127"/>
      <c r="X15372" s="99"/>
      <c r="Y15372" s="127"/>
    </row>
    <row r="15373" spans="3:25" ht="19" hidden="1">
      <c r="C15373" s="933"/>
      <c r="D15373" s="933"/>
      <c r="E15373" s="19"/>
      <c r="I15373" s="100"/>
      <c r="M15373" s="100"/>
      <c r="Q15373" s="99"/>
      <c r="R15373" s="340"/>
      <c r="S15373" s="119"/>
      <c r="T15373" s="123"/>
      <c r="U15373" s="119"/>
      <c r="V15373" s="99"/>
      <c r="W15373" s="127"/>
      <c r="X15373" s="99"/>
      <c r="Y15373" s="127"/>
    </row>
    <row r="15374" spans="3:25" ht="19" hidden="1">
      <c r="C15374" s="933"/>
      <c r="D15374" s="933"/>
      <c r="E15374" s="19"/>
      <c r="I15374" s="100"/>
      <c r="M15374" s="100"/>
      <c r="Q15374" s="99"/>
      <c r="R15374" s="340"/>
      <c r="S15374" s="119"/>
      <c r="T15374" s="123"/>
      <c r="U15374" s="119"/>
      <c r="V15374" s="99"/>
      <c r="W15374" s="127"/>
      <c r="X15374" s="99"/>
      <c r="Y15374" s="127"/>
    </row>
    <row r="15375" spans="3:25" ht="19" hidden="1">
      <c r="C15375" s="933"/>
      <c r="D15375" s="933"/>
      <c r="E15375" s="19"/>
      <c r="I15375" s="100"/>
      <c r="M15375" s="100"/>
      <c r="Q15375" s="99"/>
      <c r="R15375" s="340"/>
      <c r="S15375" s="119"/>
      <c r="T15375" s="123"/>
      <c r="U15375" s="119"/>
      <c r="V15375" s="99"/>
      <c r="W15375" s="127"/>
      <c r="X15375" s="99"/>
      <c r="Y15375" s="127"/>
    </row>
    <row r="15376" spans="3:25" ht="19" hidden="1">
      <c r="C15376" s="933"/>
      <c r="D15376" s="933"/>
      <c r="E15376" s="19"/>
      <c r="I15376" s="100"/>
      <c r="M15376" s="100"/>
      <c r="Q15376" s="99"/>
      <c r="R15376" s="340"/>
      <c r="S15376" s="119"/>
      <c r="T15376" s="123"/>
      <c r="U15376" s="119"/>
      <c r="V15376" s="99"/>
      <c r="W15376" s="127"/>
      <c r="X15376" s="99"/>
      <c r="Y15376" s="127"/>
    </row>
    <row r="15377" spans="3:25" ht="19" hidden="1">
      <c r="C15377" s="933"/>
      <c r="D15377" s="933"/>
      <c r="E15377" s="19"/>
      <c r="I15377" s="100"/>
      <c r="M15377" s="100"/>
      <c r="Q15377" s="99"/>
      <c r="R15377" s="340"/>
      <c r="S15377" s="119"/>
      <c r="T15377" s="123"/>
      <c r="U15377" s="119"/>
      <c r="V15377" s="99"/>
      <c r="W15377" s="127"/>
      <c r="X15377" s="99"/>
      <c r="Y15377" s="127"/>
    </row>
    <row r="15378" spans="3:25" ht="19" hidden="1">
      <c r="C15378" s="933"/>
      <c r="D15378" s="933"/>
      <c r="E15378" s="19"/>
      <c r="I15378" s="100"/>
      <c r="M15378" s="100"/>
      <c r="Q15378" s="99"/>
      <c r="R15378" s="340"/>
      <c r="S15378" s="119"/>
      <c r="T15378" s="123"/>
      <c r="U15378" s="119"/>
      <c r="V15378" s="99"/>
      <c r="W15378" s="127"/>
      <c r="X15378" s="99"/>
      <c r="Y15378" s="127"/>
    </row>
    <row r="15379" spans="3:25" ht="19" hidden="1">
      <c r="C15379" s="933"/>
      <c r="D15379" s="933"/>
      <c r="E15379" s="19"/>
      <c r="I15379" s="100"/>
      <c r="M15379" s="100"/>
      <c r="Q15379" s="99"/>
      <c r="R15379" s="340"/>
      <c r="S15379" s="119"/>
      <c r="T15379" s="123"/>
      <c r="U15379" s="119"/>
      <c r="V15379" s="99"/>
      <c r="W15379" s="127"/>
      <c r="X15379" s="99"/>
      <c r="Y15379" s="127"/>
    </row>
    <row r="15380" spans="3:25" ht="19" hidden="1">
      <c r="C15380" s="933"/>
      <c r="D15380" s="933"/>
      <c r="E15380" s="19"/>
      <c r="I15380" s="100"/>
      <c r="M15380" s="100"/>
      <c r="Q15380" s="99"/>
      <c r="R15380" s="340"/>
      <c r="S15380" s="119"/>
      <c r="T15380" s="123"/>
      <c r="U15380" s="119"/>
      <c r="V15380" s="99"/>
      <c r="W15380" s="127"/>
      <c r="X15380" s="99"/>
      <c r="Y15380" s="127"/>
    </row>
    <row r="15381" spans="3:25" ht="19" hidden="1">
      <c r="C15381" s="933"/>
      <c r="D15381" s="933"/>
      <c r="E15381" s="19"/>
      <c r="I15381" s="100"/>
      <c r="M15381" s="100"/>
      <c r="Q15381" s="99"/>
      <c r="R15381" s="340"/>
      <c r="S15381" s="119"/>
      <c r="T15381" s="123"/>
      <c r="U15381" s="119"/>
      <c r="V15381" s="99"/>
      <c r="W15381" s="127"/>
      <c r="X15381" s="99"/>
      <c r="Y15381" s="127"/>
    </row>
    <row r="15382" spans="3:25" ht="19" hidden="1">
      <c r="C15382" s="933"/>
      <c r="D15382" s="933"/>
      <c r="E15382" s="19"/>
      <c r="I15382" s="100"/>
      <c r="M15382" s="100"/>
      <c r="Q15382" s="99"/>
      <c r="R15382" s="340"/>
      <c r="S15382" s="119"/>
      <c r="T15382" s="123"/>
      <c r="U15382" s="119"/>
      <c r="V15382" s="99"/>
      <c r="W15382" s="127"/>
      <c r="X15382" s="99"/>
      <c r="Y15382" s="127"/>
    </row>
    <row r="15383" spans="3:25" ht="19" hidden="1">
      <c r="C15383" s="933"/>
      <c r="D15383" s="933"/>
      <c r="E15383" s="19"/>
      <c r="I15383" s="100"/>
      <c r="M15383" s="100"/>
      <c r="Q15383" s="99"/>
      <c r="R15383" s="340"/>
      <c r="S15383" s="119"/>
      <c r="T15383" s="123"/>
      <c r="U15383" s="119"/>
      <c r="V15383" s="99"/>
      <c r="W15383" s="127"/>
      <c r="X15383" s="99"/>
      <c r="Y15383" s="127"/>
    </row>
    <row r="15384" spans="3:25" ht="19" hidden="1">
      <c r="C15384" s="933"/>
      <c r="D15384" s="933"/>
      <c r="E15384" s="19"/>
      <c r="I15384" s="100"/>
      <c r="M15384" s="100"/>
      <c r="Q15384" s="99"/>
      <c r="R15384" s="340"/>
      <c r="S15384" s="119"/>
      <c r="T15384" s="123"/>
      <c r="U15384" s="119"/>
      <c r="V15384" s="99"/>
      <c r="W15384" s="127"/>
      <c r="X15384" s="99"/>
      <c r="Y15384" s="127"/>
    </row>
    <row r="15385" spans="3:25" ht="19" hidden="1">
      <c r="C15385" s="933"/>
      <c r="D15385" s="933"/>
      <c r="E15385" s="19"/>
      <c r="I15385" s="100"/>
      <c r="M15385" s="100"/>
      <c r="Q15385" s="99"/>
      <c r="R15385" s="340"/>
      <c r="S15385" s="119"/>
      <c r="T15385" s="123"/>
      <c r="U15385" s="119"/>
      <c r="V15385" s="99"/>
      <c r="W15385" s="127"/>
      <c r="X15385" s="99"/>
      <c r="Y15385" s="127"/>
    </row>
    <row r="15386" spans="3:25" ht="19" hidden="1">
      <c r="C15386" s="933"/>
      <c r="D15386" s="933"/>
      <c r="E15386" s="19"/>
      <c r="I15386" s="100"/>
      <c r="M15386" s="100"/>
      <c r="Q15386" s="99"/>
      <c r="R15386" s="340"/>
      <c r="S15386" s="119"/>
      <c r="T15386" s="123"/>
      <c r="U15386" s="119"/>
      <c r="V15386" s="99"/>
      <c r="W15386" s="127"/>
      <c r="X15386" s="99"/>
      <c r="Y15386" s="127"/>
    </row>
    <row r="15387" spans="3:25" ht="19" hidden="1">
      <c r="C15387" s="933"/>
      <c r="D15387" s="933"/>
      <c r="E15387" s="19"/>
      <c r="I15387" s="100"/>
      <c r="M15387" s="100"/>
      <c r="Q15387" s="99"/>
      <c r="R15387" s="340"/>
      <c r="S15387" s="119"/>
      <c r="T15387" s="123"/>
      <c r="U15387" s="119"/>
      <c r="V15387" s="99"/>
      <c r="W15387" s="127"/>
      <c r="X15387" s="99"/>
      <c r="Y15387" s="127"/>
    </row>
    <row r="15388" spans="3:25" ht="19" hidden="1">
      <c r="C15388" s="933"/>
      <c r="D15388" s="933"/>
      <c r="E15388" s="19"/>
      <c r="I15388" s="100"/>
      <c r="M15388" s="100"/>
      <c r="Q15388" s="99"/>
      <c r="R15388" s="340"/>
      <c r="S15388" s="119"/>
      <c r="T15388" s="123"/>
      <c r="U15388" s="119"/>
      <c r="V15388" s="99"/>
      <c r="W15388" s="127"/>
      <c r="X15388" s="99"/>
      <c r="Y15388" s="127"/>
    </row>
    <row r="15389" spans="3:25" ht="19" hidden="1">
      <c r="C15389" s="933"/>
      <c r="D15389" s="933"/>
      <c r="E15389" s="19"/>
      <c r="I15389" s="100"/>
      <c r="M15389" s="100"/>
      <c r="Q15389" s="99"/>
      <c r="R15389" s="340"/>
      <c r="S15389" s="119"/>
      <c r="T15389" s="123"/>
      <c r="U15389" s="119"/>
      <c r="V15389" s="99"/>
      <c r="W15389" s="127"/>
      <c r="X15389" s="99"/>
      <c r="Y15389" s="127"/>
    </row>
    <row r="15390" spans="3:25" ht="19" hidden="1">
      <c r="C15390" s="933"/>
      <c r="D15390" s="933"/>
      <c r="E15390" s="19"/>
      <c r="I15390" s="100"/>
      <c r="M15390" s="100"/>
      <c r="Q15390" s="99"/>
      <c r="R15390" s="340"/>
      <c r="S15390" s="119"/>
      <c r="T15390" s="123"/>
      <c r="U15390" s="119"/>
      <c r="V15390" s="99"/>
      <c r="W15390" s="127"/>
      <c r="X15390" s="99"/>
      <c r="Y15390" s="127"/>
    </row>
    <row r="15391" spans="3:25" ht="19" hidden="1">
      <c r="C15391" s="933"/>
      <c r="D15391" s="933"/>
      <c r="E15391" s="19"/>
      <c r="I15391" s="100"/>
      <c r="M15391" s="100"/>
      <c r="Q15391" s="99"/>
      <c r="R15391" s="340"/>
      <c r="S15391" s="119"/>
      <c r="T15391" s="123"/>
      <c r="U15391" s="119"/>
      <c r="V15391" s="99"/>
      <c r="W15391" s="127"/>
      <c r="X15391" s="99"/>
      <c r="Y15391" s="127"/>
    </row>
    <row r="15392" spans="3:25" ht="19" hidden="1">
      <c r="C15392" s="933"/>
      <c r="D15392" s="933"/>
      <c r="E15392" s="19"/>
      <c r="I15392" s="100"/>
      <c r="M15392" s="100"/>
      <c r="Q15392" s="99"/>
      <c r="R15392" s="340"/>
      <c r="S15392" s="119"/>
      <c r="T15392" s="123"/>
      <c r="U15392" s="119"/>
      <c r="V15392" s="99"/>
      <c r="W15392" s="127"/>
      <c r="X15392" s="99"/>
      <c r="Y15392" s="127"/>
    </row>
    <row r="15393" spans="3:25" ht="19" hidden="1">
      <c r="C15393" s="933"/>
      <c r="D15393" s="933"/>
      <c r="E15393" s="19"/>
      <c r="I15393" s="100"/>
      <c r="M15393" s="100"/>
      <c r="Q15393" s="99"/>
      <c r="R15393" s="340"/>
      <c r="S15393" s="119"/>
      <c r="T15393" s="123"/>
      <c r="U15393" s="119"/>
      <c r="V15393" s="99"/>
      <c r="W15393" s="127"/>
      <c r="X15393" s="99"/>
      <c r="Y15393" s="127"/>
    </row>
    <row r="15394" spans="3:25" ht="19" hidden="1">
      <c r="C15394" s="933"/>
      <c r="D15394" s="933"/>
      <c r="E15394" s="19"/>
      <c r="I15394" s="100"/>
      <c r="M15394" s="100"/>
      <c r="Q15394" s="99"/>
      <c r="R15394" s="340"/>
      <c r="S15394" s="119"/>
      <c r="T15394" s="123"/>
      <c r="U15394" s="119"/>
      <c r="V15394" s="99"/>
      <c r="W15394" s="127"/>
      <c r="X15394" s="99"/>
      <c r="Y15394" s="127"/>
    </row>
    <row r="15395" spans="3:25" ht="19" hidden="1">
      <c r="C15395" s="933"/>
      <c r="D15395" s="933"/>
      <c r="E15395" s="19"/>
      <c r="I15395" s="100"/>
      <c r="M15395" s="100"/>
      <c r="Q15395" s="99"/>
      <c r="R15395" s="340"/>
      <c r="S15395" s="119"/>
      <c r="T15395" s="123"/>
      <c r="U15395" s="119"/>
      <c r="V15395" s="99"/>
      <c r="W15395" s="127"/>
      <c r="X15395" s="99"/>
      <c r="Y15395" s="127"/>
    </row>
    <row r="15396" spans="3:25" ht="19" hidden="1">
      <c r="C15396" s="933"/>
      <c r="D15396" s="933"/>
      <c r="E15396" s="19"/>
      <c r="I15396" s="100"/>
      <c r="M15396" s="100"/>
      <c r="Q15396" s="99"/>
      <c r="R15396" s="340"/>
      <c r="S15396" s="119"/>
      <c r="T15396" s="123"/>
      <c r="U15396" s="119"/>
      <c r="V15396" s="99"/>
      <c r="W15396" s="127"/>
      <c r="X15396" s="99"/>
      <c r="Y15396" s="127"/>
    </row>
    <row r="15397" spans="3:25" ht="19" hidden="1">
      <c r="C15397" s="933"/>
      <c r="D15397" s="933"/>
      <c r="E15397" s="19"/>
      <c r="I15397" s="100"/>
      <c r="M15397" s="100"/>
      <c r="Q15397" s="99"/>
      <c r="R15397" s="340"/>
      <c r="S15397" s="119"/>
      <c r="T15397" s="123"/>
      <c r="U15397" s="119"/>
      <c r="V15397" s="99"/>
      <c r="W15397" s="127"/>
      <c r="X15397" s="99"/>
      <c r="Y15397" s="127"/>
    </row>
    <row r="15398" spans="3:25" ht="19" hidden="1">
      <c r="C15398" s="933"/>
      <c r="D15398" s="933"/>
      <c r="E15398" s="19"/>
      <c r="I15398" s="100"/>
      <c r="M15398" s="100"/>
      <c r="Q15398" s="99"/>
      <c r="R15398" s="340"/>
      <c r="S15398" s="119"/>
      <c r="T15398" s="123"/>
      <c r="U15398" s="119"/>
      <c r="V15398" s="99"/>
      <c r="W15398" s="127"/>
      <c r="X15398" s="99"/>
      <c r="Y15398" s="127"/>
    </row>
    <row r="15399" spans="3:25" ht="19" hidden="1">
      <c r="C15399" s="933"/>
      <c r="D15399" s="933"/>
      <c r="E15399" s="19"/>
      <c r="I15399" s="100"/>
      <c r="M15399" s="100"/>
      <c r="Q15399" s="99"/>
      <c r="R15399" s="340"/>
      <c r="S15399" s="119"/>
      <c r="T15399" s="123"/>
      <c r="U15399" s="119"/>
      <c r="V15399" s="99"/>
      <c r="W15399" s="127"/>
      <c r="X15399" s="99"/>
      <c r="Y15399" s="127"/>
    </row>
    <row r="15400" spans="3:25" ht="19" hidden="1">
      <c r="C15400" s="933"/>
      <c r="D15400" s="933"/>
      <c r="E15400" s="19"/>
      <c r="I15400" s="100"/>
      <c r="M15400" s="100"/>
      <c r="Q15400" s="99"/>
      <c r="R15400" s="340"/>
      <c r="S15400" s="119"/>
      <c r="T15400" s="123"/>
      <c r="U15400" s="119"/>
      <c r="V15400" s="99"/>
      <c r="W15400" s="127"/>
      <c r="X15400" s="99"/>
      <c r="Y15400" s="127"/>
    </row>
    <row r="15401" spans="3:25" ht="19" hidden="1">
      <c r="C15401" s="933"/>
      <c r="D15401" s="933"/>
      <c r="E15401" s="19"/>
      <c r="I15401" s="100"/>
      <c r="M15401" s="100"/>
      <c r="Q15401" s="99"/>
      <c r="R15401" s="340"/>
      <c r="S15401" s="119"/>
      <c r="T15401" s="123"/>
      <c r="U15401" s="119"/>
      <c r="V15401" s="99"/>
      <c r="W15401" s="127"/>
      <c r="X15401" s="99"/>
      <c r="Y15401" s="127"/>
    </row>
    <row r="15402" spans="3:25" ht="19" hidden="1">
      <c r="C15402" s="933"/>
      <c r="D15402" s="933"/>
      <c r="E15402" s="19"/>
      <c r="I15402" s="100"/>
      <c r="M15402" s="100"/>
      <c r="Q15402" s="99"/>
      <c r="R15402" s="340"/>
      <c r="S15402" s="119"/>
      <c r="T15402" s="123"/>
      <c r="U15402" s="119"/>
      <c r="V15402" s="99"/>
      <c r="W15402" s="127"/>
      <c r="X15402" s="99"/>
      <c r="Y15402" s="127"/>
    </row>
    <row r="15403" spans="3:25" ht="19" hidden="1">
      <c r="C15403" s="933"/>
      <c r="D15403" s="933"/>
      <c r="E15403" s="19"/>
      <c r="I15403" s="100"/>
      <c r="M15403" s="100"/>
      <c r="Q15403" s="99"/>
      <c r="R15403" s="340"/>
      <c r="S15403" s="119"/>
      <c r="T15403" s="123"/>
      <c r="U15403" s="119"/>
      <c r="V15403" s="99"/>
      <c r="W15403" s="127"/>
      <c r="X15403" s="99"/>
      <c r="Y15403" s="127"/>
    </row>
    <row r="15404" spans="3:25" ht="19" hidden="1">
      <c r="C15404" s="933"/>
      <c r="D15404" s="933"/>
      <c r="E15404" s="19"/>
      <c r="I15404" s="100"/>
      <c r="M15404" s="100"/>
      <c r="Q15404" s="99"/>
      <c r="R15404" s="340"/>
      <c r="S15404" s="119"/>
      <c r="T15404" s="123"/>
      <c r="U15404" s="119"/>
      <c r="V15404" s="99"/>
      <c r="W15404" s="127"/>
      <c r="X15404" s="99"/>
      <c r="Y15404" s="127"/>
    </row>
    <row r="15405" spans="3:25" ht="19" hidden="1">
      <c r="C15405" s="933"/>
      <c r="D15405" s="933"/>
      <c r="E15405" s="19"/>
      <c r="I15405" s="100"/>
      <c r="M15405" s="100"/>
      <c r="Q15405" s="99"/>
      <c r="R15405" s="340"/>
      <c r="S15405" s="119"/>
      <c r="T15405" s="123"/>
      <c r="U15405" s="119"/>
      <c r="V15405" s="99"/>
      <c r="W15405" s="127"/>
      <c r="X15405" s="99"/>
      <c r="Y15405" s="127"/>
    </row>
    <row r="15406" spans="3:25" ht="19" hidden="1">
      <c r="C15406" s="933"/>
      <c r="D15406" s="933"/>
      <c r="E15406" s="19"/>
      <c r="I15406" s="100"/>
      <c r="M15406" s="100"/>
      <c r="Q15406" s="99"/>
      <c r="R15406" s="340"/>
      <c r="S15406" s="119"/>
      <c r="T15406" s="123"/>
      <c r="U15406" s="119"/>
      <c r="V15406" s="99"/>
      <c r="W15406" s="127"/>
      <c r="X15406" s="99"/>
      <c r="Y15406" s="127"/>
    </row>
    <row r="15407" spans="3:25" ht="19" hidden="1">
      <c r="C15407" s="933"/>
      <c r="D15407" s="933"/>
      <c r="E15407" s="19"/>
      <c r="I15407" s="100"/>
      <c r="M15407" s="100"/>
      <c r="Q15407" s="99"/>
      <c r="R15407" s="340"/>
      <c r="S15407" s="119"/>
      <c r="T15407" s="123"/>
      <c r="U15407" s="119"/>
      <c r="V15407" s="99"/>
      <c r="W15407" s="127"/>
      <c r="X15407" s="99"/>
      <c r="Y15407" s="127"/>
    </row>
    <row r="15408" spans="3:25" ht="19" hidden="1">
      <c r="C15408" s="933"/>
      <c r="D15408" s="933"/>
      <c r="E15408" s="19"/>
      <c r="I15408" s="100"/>
      <c r="M15408" s="100"/>
      <c r="Q15408" s="99"/>
      <c r="R15408" s="340"/>
      <c r="S15408" s="119"/>
      <c r="T15408" s="123"/>
      <c r="U15408" s="119"/>
      <c r="V15408" s="99"/>
      <c r="W15408" s="127"/>
      <c r="X15408" s="99"/>
      <c r="Y15408" s="127"/>
    </row>
    <row r="15409" spans="3:25" ht="19" hidden="1">
      <c r="C15409" s="933"/>
      <c r="D15409" s="933"/>
      <c r="E15409" s="19"/>
      <c r="I15409" s="100"/>
      <c r="M15409" s="100"/>
      <c r="Q15409" s="99"/>
      <c r="R15409" s="340"/>
      <c r="S15409" s="119"/>
      <c r="T15409" s="123"/>
      <c r="U15409" s="119"/>
      <c r="V15409" s="99"/>
      <c r="W15409" s="127"/>
      <c r="X15409" s="99"/>
      <c r="Y15409" s="127"/>
    </row>
    <row r="15410" spans="3:25" ht="19" hidden="1">
      <c r="C15410" s="933"/>
      <c r="D15410" s="933"/>
      <c r="E15410" s="19"/>
      <c r="I15410" s="100"/>
      <c r="M15410" s="100"/>
      <c r="Q15410" s="99"/>
      <c r="R15410" s="340"/>
      <c r="S15410" s="119"/>
      <c r="T15410" s="123"/>
      <c r="U15410" s="119"/>
      <c r="V15410" s="99"/>
      <c r="W15410" s="127"/>
      <c r="X15410" s="99"/>
      <c r="Y15410" s="127"/>
    </row>
    <row r="15411" spans="3:25" ht="19" hidden="1">
      <c r="C15411" s="933"/>
      <c r="D15411" s="933"/>
      <c r="E15411" s="19"/>
      <c r="I15411" s="100"/>
      <c r="M15411" s="100"/>
      <c r="Q15411" s="99"/>
      <c r="R15411" s="340"/>
      <c r="S15411" s="119"/>
      <c r="T15411" s="123"/>
      <c r="U15411" s="119"/>
      <c r="V15411" s="99"/>
      <c r="W15411" s="127"/>
      <c r="X15411" s="99"/>
      <c r="Y15411" s="127"/>
    </row>
    <row r="15412" spans="3:25" ht="19" hidden="1">
      <c r="C15412" s="933"/>
      <c r="D15412" s="933"/>
      <c r="E15412" s="19"/>
      <c r="I15412" s="100"/>
      <c r="M15412" s="100"/>
      <c r="Q15412" s="99"/>
      <c r="R15412" s="340"/>
      <c r="S15412" s="119"/>
      <c r="T15412" s="123"/>
      <c r="U15412" s="119"/>
      <c r="V15412" s="99"/>
      <c r="W15412" s="127"/>
      <c r="X15412" s="99"/>
      <c r="Y15412" s="127"/>
    </row>
    <row r="15413" spans="3:25" ht="19" hidden="1">
      <c r="C15413" s="933"/>
      <c r="D15413" s="933"/>
      <c r="E15413" s="19"/>
      <c r="I15413" s="100"/>
      <c r="M15413" s="100"/>
      <c r="Q15413" s="99"/>
      <c r="R15413" s="340"/>
      <c r="S15413" s="119"/>
      <c r="T15413" s="123"/>
      <c r="U15413" s="119"/>
      <c r="V15413" s="99"/>
      <c r="W15413" s="127"/>
      <c r="X15413" s="99"/>
      <c r="Y15413" s="127"/>
    </row>
    <row r="15414" spans="3:25" ht="19" hidden="1">
      <c r="C15414" s="933"/>
      <c r="D15414" s="933"/>
      <c r="E15414" s="19"/>
      <c r="I15414" s="100"/>
      <c r="M15414" s="100"/>
      <c r="Q15414" s="99"/>
      <c r="R15414" s="340"/>
      <c r="S15414" s="119"/>
      <c r="T15414" s="123"/>
      <c r="U15414" s="119"/>
      <c r="V15414" s="99"/>
      <c r="W15414" s="127"/>
      <c r="X15414" s="99"/>
      <c r="Y15414" s="127"/>
    </row>
    <row r="15415" spans="3:25" ht="19" hidden="1">
      <c r="C15415" s="933"/>
      <c r="D15415" s="933"/>
      <c r="E15415" s="19"/>
      <c r="I15415" s="100"/>
      <c r="M15415" s="100"/>
      <c r="Q15415" s="99"/>
      <c r="R15415" s="340"/>
      <c r="S15415" s="119"/>
      <c r="T15415" s="123"/>
      <c r="U15415" s="119"/>
      <c r="V15415" s="99"/>
      <c r="W15415" s="127"/>
      <c r="X15415" s="99"/>
      <c r="Y15415" s="127"/>
    </row>
    <row r="15416" spans="3:25" ht="19" hidden="1">
      <c r="C15416" s="933"/>
      <c r="D15416" s="933"/>
      <c r="E15416" s="19"/>
      <c r="I15416" s="100"/>
      <c r="M15416" s="100"/>
      <c r="Q15416" s="99"/>
      <c r="R15416" s="340"/>
      <c r="S15416" s="119"/>
      <c r="T15416" s="123"/>
      <c r="U15416" s="119"/>
      <c r="V15416" s="99"/>
      <c r="W15416" s="127"/>
      <c r="X15416" s="99"/>
      <c r="Y15416" s="127"/>
    </row>
    <row r="15417" spans="3:25" ht="19" hidden="1">
      <c r="C15417" s="933"/>
      <c r="D15417" s="933"/>
      <c r="E15417" s="19"/>
      <c r="I15417" s="100"/>
      <c r="M15417" s="100"/>
      <c r="Q15417" s="99"/>
      <c r="R15417" s="340"/>
      <c r="S15417" s="119"/>
      <c r="T15417" s="123"/>
      <c r="U15417" s="119"/>
      <c r="V15417" s="99"/>
      <c r="W15417" s="127"/>
      <c r="X15417" s="99"/>
      <c r="Y15417" s="127"/>
    </row>
    <row r="15418" spans="3:25" ht="19" hidden="1">
      <c r="C15418" s="933"/>
      <c r="D15418" s="933"/>
      <c r="E15418" s="19"/>
      <c r="I15418" s="100"/>
      <c r="M15418" s="100"/>
      <c r="Q15418" s="99"/>
      <c r="R15418" s="340"/>
      <c r="S15418" s="119"/>
      <c r="T15418" s="123"/>
      <c r="U15418" s="119"/>
      <c r="V15418" s="99"/>
      <c r="W15418" s="127"/>
      <c r="X15418" s="99"/>
      <c r="Y15418" s="127"/>
    </row>
    <row r="15419" spans="3:25" ht="19" hidden="1">
      <c r="C15419" s="933"/>
      <c r="D15419" s="933"/>
      <c r="E15419" s="19"/>
      <c r="I15419" s="100"/>
      <c r="M15419" s="100"/>
      <c r="Q15419" s="99"/>
      <c r="R15419" s="340"/>
      <c r="S15419" s="119"/>
      <c r="T15419" s="123"/>
      <c r="U15419" s="119"/>
      <c r="V15419" s="99"/>
      <c r="W15419" s="127"/>
      <c r="X15419" s="99"/>
      <c r="Y15419" s="127"/>
    </row>
    <row r="15420" spans="3:25" ht="19" hidden="1">
      <c r="C15420" s="933"/>
      <c r="D15420" s="933"/>
      <c r="E15420" s="19"/>
      <c r="I15420" s="100"/>
      <c r="M15420" s="100"/>
      <c r="Q15420" s="99"/>
      <c r="R15420" s="340"/>
      <c r="S15420" s="119"/>
      <c r="T15420" s="123"/>
      <c r="U15420" s="119"/>
      <c r="V15420" s="99"/>
      <c r="W15420" s="127"/>
      <c r="X15420" s="99"/>
      <c r="Y15420" s="127"/>
    </row>
    <row r="15421" spans="3:25" ht="19" hidden="1">
      <c r="C15421" s="933"/>
      <c r="D15421" s="933"/>
      <c r="E15421" s="19"/>
      <c r="I15421" s="100"/>
      <c r="M15421" s="100"/>
      <c r="Q15421" s="99"/>
      <c r="R15421" s="340"/>
      <c r="S15421" s="119"/>
      <c r="T15421" s="123"/>
      <c r="U15421" s="119"/>
      <c r="V15421" s="99"/>
      <c r="W15421" s="127"/>
      <c r="X15421" s="99"/>
      <c r="Y15421" s="127"/>
    </row>
    <row r="15422" spans="3:25" ht="19" hidden="1">
      <c r="C15422" s="933"/>
      <c r="D15422" s="933"/>
      <c r="E15422" s="19"/>
      <c r="I15422" s="100"/>
      <c r="M15422" s="100"/>
      <c r="Q15422" s="99"/>
      <c r="R15422" s="340"/>
      <c r="S15422" s="119"/>
      <c r="T15422" s="123"/>
      <c r="U15422" s="119"/>
      <c r="V15422" s="99"/>
      <c r="W15422" s="127"/>
      <c r="X15422" s="99"/>
      <c r="Y15422" s="127"/>
    </row>
    <row r="15423" spans="3:25" ht="19" hidden="1">
      <c r="C15423" s="933"/>
      <c r="D15423" s="933"/>
      <c r="E15423" s="19"/>
      <c r="I15423" s="100"/>
      <c r="M15423" s="100"/>
      <c r="Q15423" s="99"/>
      <c r="R15423" s="340"/>
      <c r="S15423" s="119"/>
      <c r="T15423" s="123"/>
      <c r="U15423" s="119"/>
      <c r="V15423" s="99"/>
      <c r="W15423" s="127"/>
      <c r="X15423" s="99"/>
      <c r="Y15423" s="127"/>
    </row>
    <row r="15424" spans="3:25" ht="19" hidden="1">
      <c r="C15424" s="933"/>
      <c r="D15424" s="933"/>
      <c r="E15424" s="19"/>
      <c r="I15424" s="100"/>
      <c r="M15424" s="100"/>
      <c r="Q15424" s="99"/>
      <c r="R15424" s="340"/>
      <c r="S15424" s="119"/>
      <c r="T15424" s="123"/>
      <c r="U15424" s="119"/>
      <c r="V15424" s="99"/>
      <c r="W15424" s="127"/>
      <c r="X15424" s="99"/>
      <c r="Y15424" s="127"/>
    </row>
    <row r="15425" spans="3:25" ht="19" hidden="1">
      <c r="C15425" s="933"/>
      <c r="D15425" s="933"/>
      <c r="E15425" s="19"/>
      <c r="I15425" s="100"/>
      <c r="M15425" s="100"/>
      <c r="Q15425" s="99"/>
      <c r="R15425" s="340"/>
      <c r="S15425" s="119"/>
      <c r="T15425" s="123"/>
      <c r="U15425" s="119"/>
      <c r="V15425" s="99"/>
      <c r="W15425" s="127"/>
      <c r="X15425" s="99"/>
      <c r="Y15425" s="127"/>
    </row>
    <row r="15426" spans="3:25" ht="19" hidden="1">
      <c r="C15426" s="933"/>
      <c r="D15426" s="933"/>
      <c r="E15426" s="19"/>
      <c r="I15426" s="100"/>
      <c r="M15426" s="100"/>
      <c r="Q15426" s="99"/>
      <c r="R15426" s="340"/>
      <c r="S15426" s="119"/>
      <c r="T15426" s="123"/>
      <c r="U15426" s="119"/>
      <c r="V15426" s="99"/>
      <c r="W15426" s="127"/>
      <c r="X15426" s="99"/>
      <c r="Y15426" s="127"/>
    </row>
    <row r="15427" spans="3:25" ht="19" hidden="1">
      <c r="C15427" s="933"/>
      <c r="D15427" s="933"/>
      <c r="E15427" s="19"/>
      <c r="I15427" s="100"/>
      <c r="M15427" s="100"/>
      <c r="Q15427" s="99"/>
      <c r="R15427" s="340"/>
      <c r="S15427" s="119"/>
      <c r="T15427" s="123"/>
      <c r="U15427" s="119"/>
      <c r="V15427" s="99"/>
      <c r="W15427" s="127"/>
      <c r="X15427" s="99"/>
      <c r="Y15427" s="127"/>
    </row>
    <row r="15428" spans="3:25" ht="19" hidden="1">
      <c r="C15428" s="933"/>
      <c r="D15428" s="933"/>
      <c r="E15428" s="19"/>
      <c r="I15428" s="100"/>
      <c r="M15428" s="100"/>
      <c r="Q15428" s="99"/>
      <c r="R15428" s="340"/>
      <c r="S15428" s="119"/>
      <c r="T15428" s="123"/>
      <c r="U15428" s="119"/>
      <c r="V15428" s="99"/>
      <c r="W15428" s="127"/>
      <c r="X15428" s="99"/>
      <c r="Y15428" s="127"/>
    </row>
    <row r="15429" spans="3:25" ht="19" hidden="1">
      <c r="C15429" s="933"/>
      <c r="D15429" s="933"/>
      <c r="E15429" s="19"/>
      <c r="I15429" s="100"/>
      <c r="M15429" s="100"/>
      <c r="Q15429" s="99"/>
      <c r="R15429" s="340"/>
      <c r="S15429" s="119"/>
      <c r="T15429" s="123"/>
      <c r="U15429" s="119"/>
      <c r="V15429" s="99"/>
      <c r="W15429" s="127"/>
      <c r="X15429" s="99"/>
      <c r="Y15429" s="127"/>
    </row>
    <row r="15430" spans="3:25" ht="19" hidden="1">
      <c r="C15430" s="933"/>
      <c r="D15430" s="933"/>
      <c r="E15430" s="19"/>
      <c r="I15430" s="100"/>
      <c r="M15430" s="100"/>
      <c r="Q15430" s="99"/>
      <c r="R15430" s="340"/>
      <c r="S15430" s="119"/>
      <c r="T15430" s="123"/>
      <c r="U15430" s="119"/>
      <c r="V15430" s="99"/>
      <c r="W15430" s="127"/>
      <c r="X15430" s="99"/>
      <c r="Y15430" s="127"/>
    </row>
    <row r="15431" spans="3:25" ht="19" hidden="1">
      <c r="C15431" s="933"/>
      <c r="D15431" s="933"/>
      <c r="E15431" s="19"/>
      <c r="I15431" s="100"/>
      <c r="M15431" s="100"/>
      <c r="Q15431" s="99"/>
      <c r="R15431" s="340"/>
      <c r="S15431" s="119"/>
      <c r="T15431" s="123"/>
      <c r="U15431" s="119"/>
      <c r="V15431" s="99"/>
      <c r="W15431" s="127"/>
      <c r="X15431" s="99"/>
      <c r="Y15431" s="127"/>
    </row>
    <row r="15432" spans="3:25" ht="19" hidden="1">
      <c r="C15432" s="933"/>
      <c r="D15432" s="933"/>
      <c r="E15432" s="19"/>
      <c r="I15432" s="100"/>
      <c r="M15432" s="100"/>
      <c r="Q15432" s="99"/>
      <c r="R15432" s="340"/>
      <c r="S15432" s="119"/>
      <c r="T15432" s="123"/>
      <c r="U15432" s="119"/>
      <c r="V15432" s="99"/>
      <c r="W15432" s="127"/>
      <c r="X15432" s="99"/>
      <c r="Y15432" s="127"/>
    </row>
    <row r="15433" spans="3:25" ht="19" hidden="1">
      <c r="C15433" s="933"/>
      <c r="D15433" s="933"/>
      <c r="E15433" s="19"/>
      <c r="I15433" s="100"/>
      <c r="M15433" s="100"/>
      <c r="Q15433" s="99"/>
      <c r="R15433" s="340"/>
      <c r="S15433" s="119"/>
      <c r="T15433" s="123"/>
      <c r="U15433" s="119"/>
      <c r="V15433" s="99"/>
      <c r="W15433" s="127"/>
      <c r="X15433" s="99"/>
      <c r="Y15433" s="127"/>
    </row>
    <row r="15434" spans="3:25" ht="19" hidden="1">
      <c r="C15434" s="933"/>
      <c r="D15434" s="933"/>
      <c r="E15434" s="19"/>
      <c r="I15434" s="100"/>
      <c r="M15434" s="100"/>
      <c r="Q15434" s="99"/>
      <c r="R15434" s="340"/>
      <c r="S15434" s="119"/>
      <c r="T15434" s="123"/>
      <c r="U15434" s="119"/>
      <c r="V15434" s="99"/>
      <c r="W15434" s="127"/>
      <c r="X15434" s="99"/>
      <c r="Y15434" s="127"/>
    </row>
    <row r="15435" spans="3:25" ht="19" hidden="1">
      <c r="C15435" s="933"/>
      <c r="D15435" s="933"/>
      <c r="E15435" s="19"/>
      <c r="I15435" s="100"/>
      <c r="M15435" s="100"/>
      <c r="Q15435" s="99"/>
      <c r="R15435" s="340"/>
      <c r="S15435" s="119"/>
      <c r="T15435" s="123"/>
      <c r="U15435" s="119"/>
      <c r="V15435" s="99"/>
      <c r="W15435" s="127"/>
      <c r="X15435" s="99"/>
      <c r="Y15435" s="127"/>
    </row>
    <row r="15436" spans="3:25" ht="19" hidden="1">
      <c r="C15436" s="933"/>
      <c r="D15436" s="933"/>
      <c r="E15436" s="19"/>
      <c r="I15436" s="100"/>
      <c r="M15436" s="100"/>
      <c r="Q15436" s="99"/>
      <c r="R15436" s="340"/>
      <c r="S15436" s="119"/>
      <c r="T15436" s="123"/>
      <c r="U15436" s="119"/>
      <c r="V15436" s="99"/>
      <c r="W15436" s="127"/>
      <c r="X15436" s="99"/>
      <c r="Y15436" s="127"/>
    </row>
    <row r="15437" spans="3:25" ht="19" hidden="1">
      <c r="C15437" s="933"/>
      <c r="D15437" s="933"/>
      <c r="E15437" s="19"/>
      <c r="I15437" s="100"/>
      <c r="M15437" s="100"/>
      <c r="Q15437" s="99"/>
      <c r="R15437" s="340"/>
      <c r="S15437" s="119"/>
      <c r="T15437" s="123"/>
      <c r="U15437" s="119"/>
      <c r="V15437" s="99"/>
      <c r="W15437" s="127"/>
      <c r="X15437" s="99"/>
      <c r="Y15437" s="127"/>
    </row>
    <row r="15438" spans="3:25" ht="19" hidden="1">
      <c r="C15438" s="933"/>
      <c r="D15438" s="933"/>
      <c r="E15438" s="19"/>
      <c r="I15438" s="100"/>
      <c r="M15438" s="100"/>
      <c r="Q15438" s="99"/>
      <c r="R15438" s="340"/>
      <c r="S15438" s="119"/>
      <c r="T15438" s="123"/>
      <c r="U15438" s="119"/>
      <c r="V15438" s="99"/>
      <c r="W15438" s="127"/>
      <c r="X15438" s="99"/>
      <c r="Y15438" s="127"/>
    </row>
    <row r="15439" spans="3:25" ht="19" hidden="1">
      <c r="C15439" s="933"/>
      <c r="D15439" s="933"/>
      <c r="E15439" s="19"/>
      <c r="I15439" s="100"/>
      <c r="M15439" s="100"/>
      <c r="Q15439" s="99"/>
      <c r="R15439" s="340"/>
      <c r="S15439" s="119"/>
      <c r="T15439" s="123"/>
      <c r="U15439" s="119"/>
      <c r="V15439" s="99"/>
      <c r="W15439" s="127"/>
      <c r="X15439" s="99"/>
      <c r="Y15439" s="127"/>
    </row>
    <row r="15440" spans="3:25" ht="19" hidden="1">
      <c r="C15440" s="933"/>
      <c r="D15440" s="933"/>
      <c r="E15440" s="19"/>
      <c r="I15440" s="100"/>
      <c r="M15440" s="100"/>
      <c r="Q15440" s="99"/>
      <c r="R15440" s="340"/>
      <c r="S15440" s="119"/>
      <c r="T15440" s="123"/>
      <c r="U15440" s="119"/>
      <c r="V15440" s="99"/>
      <c r="W15440" s="127"/>
      <c r="X15440" s="99"/>
      <c r="Y15440" s="127"/>
    </row>
    <row r="15441" spans="3:25" ht="19" hidden="1">
      <c r="C15441" s="933"/>
      <c r="D15441" s="933"/>
      <c r="E15441" s="19"/>
      <c r="I15441" s="100"/>
      <c r="M15441" s="100"/>
      <c r="Q15441" s="99"/>
      <c r="R15441" s="340"/>
      <c r="S15441" s="119"/>
      <c r="T15441" s="123"/>
      <c r="U15441" s="119"/>
      <c r="V15441" s="99"/>
      <c r="W15441" s="127"/>
      <c r="X15441" s="99"/>
      <c r="Y15441" s="127"/>
    </row>
    <row r="15442" spans="3:25" ht="19" hidden="1">
      <c r="C15442" s="933"/>
      <c r="D15442" s="933"/>
      <c r="E15442" s="19"/>
      <c r="I15442" s="100"/>
      <c r="M15442" s="100"/>
      <c r="Q15442" s="99"/>
      <c r="R15442" s="340"/>
      <c r="S15442" s="119"/>
      <c r="T15442" s="123"/>
      <c r="U15442" s="119"/>
      <c r="V15442" s="99"/>
      <c r="W15442" s="127"/>
      <c r="X15442" s="99"/>
      <c r="Y15442" s="127"/>
    </row>
    <row r="15443" spans="3:25" ht="19" hidden="1">
      <c r="C15443" s="933"/>
      <c r="D15443" s="933"/>
      <c r="E15443" s="19"/>
      <c r="I15443" s="100"/>
      <c r="M15443" s="100"/>
      <c r="Q15443" s="99"/>
      <c r="R15443" s="340"/>
      <c r="S15443" s="119"/>
      <c r="T15443" s="123"/>
      <c r="U15443" s="119"/>
      <c r="V15443" s="99"/>
      <c r="W15443" s="127"/>
      <c r="X15443" s="99"/>
      <c r="Y15443" s="127"/>
    </row>
    <row r="15444" spans="3:25" ht="19" hidden="1">
      <c r="C15444" s="933"/>
      <c r="D15444" s="933"/>
      <c r="E15444" s="19"/>
      <c r="I15444" s="100"/>
      <c r="M15444" s="100"/>
      <c r="Q15444" s="99"/>
      <c r="R15444" s="340"/>
      <c r="S15444" s="119"/>
      <c r="T15444" s="123"/>
      <c r="U15444" s="119"/>
      <c r="V15444" s="99"/>
      <c r="W15444" s="127"/>
      <c r="X15444" s="99"/>
      <c r="Y15444" s="127"/>
    </row>
    <row r="15445" spans="3:25" ht="19" hidden="1">
      <c r="C15445" s="933"/>
      <c r="D15445" s="933"/>
      <c r="E15445" s="19"/>
      <c r="I15445" s="100"/>
      <c r="M15445" s="100"/>
      <c r="Q15445" s="99"/>
      <c r="R15445" s="340"/>
      <c r="S15445" s="119"/>
      <c r="T15445" s="123"/>
      <c r="U15445" s="119"/>
      <c r="V15445" s="99"/>
      <c r="W15445" s="127"/>
      <c r="X15445" s="99"/>
      <c r="Y15445" s="127"/>
    </row>
    <row r="15446" spans="3:25" ht="19" hidden="1">
      <c r="C15446" s="933"/>
      <c r="D15446" s="933"/>
      <c r="E15446" s="19"/>
      <c r="I15446" s="100"/>
      <c r="M15446" s="100"/>
      <c r="Q15446" s="99"/>
      <c r="R15446" s="340"/>
      <c r="S15446" s="119"/>
      <c r="T15446" s="123"/>
      <c r="U15446" s="119"/>
      <c r="V15446" s="99"/>
      <c r="W15446" s="127"/>
      <c r="X15446" s="99"/>
      <c r="Y15446" s="127"/>
    </row>
    <row r="15447" spans="3:25" ht="19" hidden="1">
      <c r="C15447" s="933"/>
      <c r="D15447" s="933"/>
      <c r="E15447" s="19"/>
      <c r="I15447" s="100"/>
      <c r="M15447" s="100"/>
      <c r="Q15447" s="99"/>
      <c r="R15447" s="340"/>
      <c r="S15447" s="119"/>
      <c r="T15447" s="123"/>
      <c r="U15447" s="119"/>
      <c r="V15447" s="99"/>
      <c r="W15447" s="127"/>
      <c r="X15447" s="99"/>
      <c r="Y15447" s="127"/>
    </row>
    <row r="15448" spans="3:25" ht="19" hidden="1">
      <c r="C15448" s="933"/>
      <c r="D15448" s="933"/>
      <c r="E15448" s="19"/>
      <c r="I15448" s="100"/>
      <c r="M15448" s="100"/>
      <c r="Q15448" s="99"/>
      <c r="R15448" s="340"/>
      <c r="S15448" s="119"/>
      <c r="T15448" s="123"/>
      <c r="U15448" s="119"/>
      <c r="V15448" s="99"/>
      <c r="W15448" s="127"/>
      <c r="X15448" s="99"/>
      <c r="Y15448" s="127"/>
    </row>
    <row r="15449" spans="3:25" ht="19" hidden="1">
      <c r="C15449" s="933"/>
      <c r="D15449" s="933"/>
      <c r="E15449" s="19"/>
      <c r="I15449" s="100"/>
      <c r="M15449" s="100"/>
      <c r="Q15449" s="99"/>
      <c r="R15449" s="340"/>
      <c r="S15449" s="119"/>
      <c r="T15449" s="123"/>
      <c r="U15449" s="119"/>
      <c r="V15449" s="99"/>
      <c r="W15449" s="127"/>
      <c r="X15449" s="99"/>
      <c r="Y15449" s="127"/>
    </row>
    <row r="15450" spans="3:25" ht="19" hidden="1">
      <c r="C15450" s="933"/>
      <c r="D15450" s="933"/>
      <c r="E15450" s="19"/>
      <c r="I15450" s="100"/>
      <c r="M15450" s="100"/>
      <c r="Q15450" s="99"/>
      <c r="R15450" s="340"/>
      <c r="S15450" s="119"/>
      <c r="T15450" s="123"/>
      <c r="U15450" s="119"/>
      <c r="V15450" s="99"/>
      <c r="W15450" s="127"/>
      <c r="X15450" s="99"/>
      <c r="Y15450" s="127"/>
    </row>
    <row r="15451" spans="3:25" ht="19" hidden="1">
      <c r="C15451" s="933"/>
      <c r="D15451" s="933"/>
      <c r="E15451" s="19"/>
      <c r="I15451" s="100"/>
      <c r="M15451" s="100"/>
      <c r="Q15451" s="99"/>
      <c r="R15451" s="340"/>
      <c r="S15451" s="119"/>
      <c r="T15451" s="123"/>
      <c r="U15451" s="119"/>
      <c r="V15451" s="99"/>
      <c r="W15451" s="127"/>
      <c r="X15451" s="99"/>
      <c r="Y15451" s="127"/>
    </row>
    <row r="15452" spans="3:25" ht="19" hidden="1">
      <c r="C15452" s="933"/>
      <c r="D15452" s="933"/>
      <c r="E15452" s="19"/>
      <c r="I15452" s="100"/>
      <c r="M15452" s="100"/>
      <c r="Q15452" s="99"/>
      <c r="R15452" s="340"/>
      <c r="S15452" s="119"/>
      <c r="T15452" s="123"/>
      <c r="U15452" s="119"/>
      <c r="V15452" s="99"/>
      <c r="W15452" s="127"/>
      <c r="X15452" s="99"/>
      <c r="Y15452" s="127"/>
    </row>
    <row r="15453" spans="3:25" ht="19" hidden="1">
      <c r="C15453" s="933"/>
      <c r="D15453" s="933"/>
      <c r="E15453" s="19"/>
      <c r="I15453" s="100"/>
      <c r="M15453" s="100"/>
      <c r="Q15453" s="99"/>
      <c r="R15453" s="340"/>
      <c r="S15453" s="119"/>
      <c r="T15453" s="123"/>
      <c r="U15453" s="119"/>
      <c r="V15453" s="99"/>
      <c r="W15453" s="127"/>
      <c r="X15453" s="99"/>
      <c r="Y15453" s="127"/>
    </row>
    <row r="15454" spans="3:25" ht="19" hidden="1">
      <c r="C15454" s="933"/>
      <c r="D15454" s="933"/>
      <c r="E15454" s="19"/>
      <c r="I15454" s="100"/>
      <c r="M15454" s="100"/>
      <c r="Q15454" s="99"/>
      <c r="R15454" s="340"/>
      <c r="S15454" s="119"/>
      <c r="T15454" s="123"/>
      <c r="U15454" s="119"/>
      <c r="V15454" s="99"/>
      <c r="W15454" s="127"/>
      <c r="X15454" s="99"/>
      <c r="Y15454" s="127"/>
    </row>
    <row r="15455" spans="3:25" ht="19" hidden="1">
      <c r="C15455" s="933"/>
      <c r="D15455" s="933"/>
      <c r="E15455" s="19"/>
      <c r="I15455" s="100"/>
      <c r="M15455" s="100"/>
      <c r="Q15455" s="99"/>
      <c r="R15455" s="340"/>
      <c r="S15455" s="119"/>
      <c r="T15455" s="123"/>
      <c r="U15455" s="119"/>
      <c r="V15455" s="99"/>
      <c r="W15455" s="127"/>
      <c r="X15455" s="99"/>
      <c r="Y15455" s="127"/>
    </row>
    <row r="15456" spans="3:25" ht="19" hidden="1">
      <c r="C15456" s="933"/>
      <c r="D15456" s="933"/>
      <c r="E15456" s="19"/>
      <c r="I15456" s="100"/>
      <c r="M15456" s="100"/>
      <c r="Q15456" s="99"/>
      <c r="R15456" s="340"/>
      <c r="S15456" s="119"/>
      <c r="T15456" s="123"/>
      <c r="U15456" s="119"/>
      <c r="V15456" s="99"/>
      <c r="W15456" s="127"/>
      <c r="X15456" s="99"/>
      <c r="Y15456" s="127"/>
    </row>
    <row r="15457" spans="3:25" ht="19" hidden="1">
      <c r="C15457" s="933"/>
      <c r="D15457" s="933"/>
      <c r="E15457" s="19"/>
      <c r="I15457" s="100"/>
      <c r="M15457" s="100"/>
      <c r="Q15457" s="99"/>
      <c r="R15457" s="340"/>
      <c r="S15457" s="119"/>
      <c r="T15457" s="123"/>
      <c r="U15457" s="119"/>
      <c r="V15457" s="99"/>
      <c r="W15457" s="127"/>
      <c r="X15457" s="99"/>
      <c r="Y15457" s="127"/>
    </row>
    <row r="15458" spans="3:25" ht="19" hidden="1">
      <c r="C15458" s="933"/>
      <c r="D15458" s="933"/>
      <c r="E15458" s="19"/>
      <c r="I15458" s="100"/>
      <c r="M15458" s="100"/>
      <c r="Q15458" s="99"/>
      <c r="R15458" s="340"/>
      <c r="S15458" s="119"/>
      <c r="T15458" s="123"/>
      <c r="U15458" s="119"/>
      <c r="V15458" s="99"/>
      <c r="W15458" s="127"/>
      <c r="X15458" s="99"/>
      <c r="Y15458" s="127"/>
    </row>
    <row r="15459" spans="3:25" ht="19" hidden="1">
      <c r="C15459" s="933"/>
      <c r="D15459" s="933"/>
      <c r="E15459" s="19"/>
      <c r="I15459" s="100"/>
      <c r="M15459" s="100"/>
      <c r="Q15459" s="99"/>
      <c r="R15459" s="340"/>
      <c r="S15459" s="119"/>
      <c r="T15459" s="123"/>
      <c r="U15459" s="119"/>
      <c r="V15459" s="99"/>
      <c r="W15459" s="127"/>
      <c r="X15459" s="99"/>
      <c r="Y15459" s="127"/>
    </row>
    <row r="15460" spans="3:25" ht="19" hidden="1">
      <c r="C15460" s="933"/>
      <c r="D15460" s="933"/>
      <c r="E15460" s="19"/>
      <c r="I15460" s="100"/>
      <c r="M15460" s="100"/>
      <c r="Q15460" s="99"/>
      <c r="R15460" s="340"/>
      <c r="S15460" s="119"/>
      <c r="T15460" s="123"/>
      <c r="U15460" s="119"/>
      <c r="V15460" s="99"/>
      <c r="W15460" s="127"/>
      <c r="X15460" s="99"/>
      <c r="Y15460" s="127"/>
    </row>
    <row r="15461" spans="3:25" ht="19" hidden="1">
      <c r="C15461" s="933"/>
      <c r="D15461" s="933"/>
      <c r="E15461" s="19"/>
      <c r="I15461" s="100"/>
      <c r="M15461" s="100"/>
      <c r="Q15461" s="99"/>
      <c r="R15461" s="340"/>
      <c r="S15461" s="119"/>
      <c r="T15461" s="123"/>
      <c r="U15461" s="119"/>
      <c r="V15461" s="99"/>
      <c r="W15461" s="127"/>
      <c r="X15461" s="99"/>
      <c r="Y15461" s="127"/>
    </row>
    <row r="15462" spans="3:25" ht="19" hidden="1">
      <c r="C15462" s="933"/>
      <c r="D15462" s="933"/>
      <c r="E15462" s="19"/>
      <c r="I15462" s="100"/>
      <c r="M15462" s="100"/>
      <c r="Q15462" s="99"/>
      <c r="R15462" s="340"/>
      <c r="S15462" s="119"/>
      <c r="T15462" s="123"/>
      <c r="U15462" s="119"/>
      <c r="V15462" s="99"/>
      <c r="W15462" s="127"/>
      <c r="X15462" s="99"/>
      <c r="Y15462" s="127"/>
    </row>
    <row r="15463" spans="3:25" ht="19" hidden="1">
      <c r="C15463" s="933"/>
      <c r="D15463" s="933"/>
      <c r="E15463" s="19"/>
      <c r="I15463" s="100"/>
      <c r="M15463" s="100"/>
      <c r="Q15463" s="99"/>
      <c r="R15463" s="340"/>
      <c r="S15463" s="119"/>
      <c r="T15463" s="123"/>
      <c r="U15463" s="119"/>
      <c r="V15463" s="99"/>
      <c r="W15463" s="127"/>
      <c r="X15463" s="99"/>
      <c r="Y15463" s="127"/>
    </row>
    <row r="15464" spans="3:25" ht="19" hidden="1">
      <c r="C15464" s="933"/>
      <c r="D15464" s="933"/>
      <c r="E15464" s="19"/>
      <c r="I15464" s="100"/>
      <c r="M15464" s="100"/>
      <c r="Q15464" s="99"/>
      <c r="R15464" s="340"/>
      <c r="S15464" s="119"/>
      <c r="T15464" s="123"/>
      <c r="U15464" s="119"/>
      <c r="V15464" s="99"/>
      <c r="W15464" s="127"/>
      <c r="X15464" s="99"/>
      <c r="Y15464" s="127"/>
    </row>
    <row r="15465" spans="3:25" ht="19" hidden="1">
      <c r="C15465" s="933"/>
      <c r="D15465" s="933"/>
      <c r="E15465" s="19"/>
      <c r="I15465" s="100"/>
      <c r="M15465" s="100"/>
      <c r="Q15465" s="99"/>
      <c r="R15465" s="340"/>
      <c r="S15465" s="119"/>
      <c r="T15465" s="123"/>
      <c r="U15465" s="119"/>
      <c r="V15465" s="99"/>
      <c r="W15465" s="127"/>
      <c r="X15465" s="99"/>
      <c r="Y15465" s="127"/>
    </row>
    <row r="15466" spans="3:25" ht="19" hidden="1">
      <c r="C15466" s="933"/>
      <c r="D15466" s="933"/>
      <c r="E15466" s="19"/>
      <c r="I15466" s="100"/>
      <c r="M15466" s="100"/>
      <c r="Q15466" s="99"/>
      <c r="R15466" s="340"/>
      <c r="S15466" s="119"/>
      <c r="T15466" s="123"/>
      <c r="U15466" s="119"/>
      <c r="V15466" s="99"/>
      <c r="W15466" s="127"/>
      <c r="X15466" s="99"/>
      <c r="Y15466" s="127"/>
    </row>
    <row r="15467" spans="3:25" ht="19" hidden="1">
      <c r="C15467" s="933"/>
      <c r="D15467" s="933"/>
      <c r="E15467" s="19"/>
      <c r="I15467" s="100"/>
      <c r="M15467" s="100"/>
      <c r="Q15467" s="99"/>
      <c r="R15467" s="340"/>
      <c r="S15467" s="119"/>
      <c r="T15467" s="123"/>
      <c r="U15467" s="119"/>
      <c r="V15467" s="99"/>
      <c r="W15467" s="127"/>
      <c r="X15467" s="99"/>
      <c r="Y15467" s="127"/>
    </row>
    <row r="15468" spans="3:25" ht="19" hidden="1">
      <c r="C15468" s="933"/>
      <c r="D15468" s="933"/>
      <c r="E15468" s="19"/>
      <c r="I15468" s="100"/>
      <c r="M15468" s="100"/>
      <c r="Q15468" s="99"/>
      <c r="R15468" s="340"/>
      <c r="S15468" s="119"/>
      <c r="T15468" s="123"/>
      <c r="U15468" s="119"/>
      <c r="V15468" s="99"/>
      <c r="W15468" s="127"/>
      <c r="X15468" s="99"/>
      <c r="Y15468" s="127"/>
    </row>
    <row r="15469" spans="3:25" ht="19" hidden="1">
      <c r="C15469" s="933"/>
      <c r="D15469" s="933"/>
      <c r="E15469" s="19"/>
      <c r="I15469" s="100"/>
      <c r="M15469" s="100"/>
      <c r="Q15469" s="99"/>
      <c r="R15469" s="340"/>
      <c r="S15469" s="119"/>
      <c r="T15469" s="123"/>
      <c r="U15469" s="119"/>
      <c r="V15469" s="99"/>
      <c r="W15469" s="127"/>
      <c r="X15469" s="99"/>
      <c r="Y15469" s="127"/>
    </row>
    <row r="15470" spans="3:25" ht="19" hidden="1">
      <c r="C15470" s="933"/>
      <c r="D15470" s="933"/>
      <c r="E15470" s="19"/>
      <c r="I15470" s="100"/>
      <c r="M15470" s="100"/>
      <c r="Q15470" s="99"/>
      <c r="R15470" s="340"/>
      <c r="S15470" s="119"/>
      <c r="T15470" s="123"/>
      <c r="U15470" s="119"/>
      <c r="V15470" s="99"/>
      <c r="W15470" s="127"/>
      <c r="X15470" s="99"/>
      <c r="Y15470" s="127"/>
    </row>
    <row r="15471" spans="3:25" ht="19" hidden="1">
      <c r="C15471" s="933"/>
      <c r="D15471" s="933"/>
      <c r="E15471" s="19"/>
      <c r="I15471" s="100"/>
      <c r="M15471" s="100"/>
      <c r="Q15471" s="99"/>
      <c r="R15471" s="340"/>
      <c r="S15471" s="119"/>
      <c r="T15471" s="123"/>
      <c r="U15471" s="119"/>
      <c r="V15471" s="99"/>
      <c r="W15471" s="127"/>
      <c r="X15471" s="99"/>
      <c r="Y15471" s="127"/>
    </row>
    <row r="15472" spans="3:25" ht="19" hidden="1">
      <c r="C15472" s="933"/>
      <c r="D15472" s="933"/>
      <c r="E15472" s="19"/>
      <c r="I15472" s="100"/>
      <c r="M15472" s="100"/>
      <c r="Q15472" s="99"/>
      <c r="R15472" s="340"/>
      <c r="S15472" s="119"/>
      <c r="T15472" s="123"/>
      <c r="U15472" s="119"/>
      <c r="V15472" s="99"/>
      <c r="W15472" s="127"/>
      <c r="X15472" s="99"/>
      <c r="Y15472" s="127"/>
    </row>
    <row r="15473" spans="3:25" ht="19" hidden="1">
      <c r="C15473" s="933"/>
      <c r="D15473" s="933"/>
      <c r="E15473" s="19"/>
      <c r="I15473" s="100"/>
      <c r="M15473" s="100"/>
      <c r="Q15473" s="99"/>
      <c r="R15473" s="340"/>
      <c r="S15473" s="119"/>
      <c r="T15473" s="123"/>
      <c r="U15473" s="119"/>
      <c r="V15473" s="99"/>
      <c r="W15473" s="127"/>
      <c r="X15473" s="99"/>
      <c r="Y15473" s="127"/>
    </row>
    <row r="15474" spans="3:25" ht="19" hidden="1">
      <c r="C15474" s="933"/>
      <c r="D15474" s="933"/>
      <c r="E15474" s="19"/>
      <c r="I15474" s="100"/>
      <c r="M15474" s="100"/>
      <c r="Q15474" s="99"/>
      <c r="R15474" s="340"/>
      <c r="S15474" s="119"/>
      <c r="T15474" s="123"/>
      <c r="U15474" s="119"/>
      <c r="V15474" s="99"/>
      <c r="W15474" s="127"/>
      <c r="X15474" s="99"/>
      <c r="Y15474" s="127"/>
    </row>
    <row r="15475" spans="3:25" ht="19" hidden="1">
      <c r="C15475" s="933"/>
      <c r="D15475" s="933"/>
      <c r="E15475" s="19"/>
      <c r="I15475" s="100"/>
      <c r="M15475" s="100"/>
      <c r="Q15475" s="99"/>
      <c r="R15475" s="340"/>
      <c r="S15475" s="119"/>
      <c r="T15475" s="123"/>
      <c r="U15475" s="119"/>
      <c r="V15475" s="99"/>
      <c r="W15475" s="127"/>
      <c r="X15475" s="99"/>
      <c r="Y15475" s="127"/>
    </row>
    <row r="15476" spans="3:25" ht="19" hidden="1">
      <c r="C15476" s="933"/>
      <c r="D15476" s="933"/>
      <c r="E15476" s="19"/>
      <c r="I15476" s="100"/>
      <c r="M15476" s="100"/>
      <c r="Q15476" s="99"/>
      <c r="R15476" s="340"/>
      <c r="S15476" s="119"/>
      <c r="T15476" s="123"/>
      <c r="U15476" s="119"/>
      <c r="V15476" s="99"/>
      <c r="W15476" s="127"/>
      <c r="X15476" s="99"/>
      <c r="Y15476" s="127"/>
    </row>
    <row r="15477" spans="3:25" ht="19" hidden="1">
      <c r="C15477" s="933"/>
      <c r="D15477" s="933"/>
      <c r="E15477" s="19"/>
      <c r="I15477" s="100"/>
      <c r="M15477" s="100"/>
      <c r="Q15477" s="99"/>
      <c r="R15477" s="340"/>
      <c r="S15477" s="119"/>
      <c r="T15477" s="123"/>
      <c r="U15477" s="119"/>
      <c r="V15477" s="99"/>
      <c r="W15477" s="127"/>
      <c r="X15477" s="99"/>
      <c r="Y15477" s="127"/>
    </row>
    <row r="15478" spans="3:25" ht="19" hidden="1">
      <c r="C15478" s="933"/>
      <c r="D15478" s="933"/>
      <c r="E15478" s="19"/>
      <c r="I15478" s="100"/>
      <c r="M15478" s="100"/>
      <c r="Q15478" s="99"/>
      <c r="R15478" s="340"/>
      <c r="S15478" s="119"/>
      <c r="T15478" s="123"/>
      <c r="U15478" s="119"/>
      <c r="V15478" s="99"/>
      <c r="W15478" s="127"/>
      <c r="X15478" s="99"/>
      <c r="Y15478" s="127"/>
    </row>
    <row r="15479" spans="3:25" ht="19" hidden="1">
      <c r="C15479" s="933"/>
      <c r="D15479" s="933"/>
      <c r="E15479" s="19"/>
      <c r="I15479" s="100"/>
      <c r="M15479" s="100"/>
      <c r="Q15479" s="99"/>
      <c r="R15479" s="340"/>
      <c r="S15479" s="119"/>
      <c r="T15479" s="123"/>
      <c r="U15479" s="119"/>
      <c r="V15479" s="99"/>
      <c r="W15479" s="127"/>
      <c r="X15479" s="99"/>
      <c r="Y15479" s="127"/>
    </row>
    <row r="15480" spans="3:25" ht="19" hidden="1">
      <c r="C15480" s="933"/>
      <c r="D15480" s="933"/>
      <c r="E15480" s="19"/>
      <c r="I15480" s="100"/>
      <c r="M15480" s="100"/>
      <c r="Q15480" s="99"/>
      <c r="R15480" s="340"/>
      <c r="S15480" s="119"/>
      <c r="T15480" s="123"/>
      <c r="U15480" s="119"/>
      <c r="V15480" s="99"/>
      <c r="W15480" s="127"/>
      <c r="X15480" s="99"/>
      <c r="Y15480" s="127"/>
    </row>
    <row r="15481" spans="3:25" ht="19" hidden="1">
      <c r="C15481" s="933"/>
      <c r="D15481" s="933"/>
      <c r="E15481" s="19"/>
      <c r="I15481" s="100"/>
      <c r="M15481" s="100"/>
      <c r="Q15481" s="99"/>
      <c r="R15481" s="340"/>
      <c r="S15481" s="119"/>
      <c r="T15481" s="123"/>
      <c r="U15481" s="119"/>
      <c r="V15481" s="99"/>
      <c r="W15481" s="127"/>
      <c r="X15481" s="99"/>
      <c r="Y15481" s="127"/>
    </row>
    <row r="15482" spans="3:25" ht="19" hidden="1">
      <c r="C15482" s="933"/>
      <c r="D15482" s="933"/>
      <c r="E15482" s="19"/>
      <c r="I15482" s="100"/>
      <c r="M15482" s="100"/>
      <c r="Q15482" s="99"/>
      <c r="R15482" s="340"/>
      <c r="S15482" s="119"/>
      <c r="T15482" s="123"/>
      <c r="U15482" s="119"/>
      <c r="V15482" s="99"/>
      <c r="W15482" s="127"/>
      <c r="X15482" s="99"/>
      <c r="Y15482" s="127"/>
    </row>
    <row r="15483" spans="3:25" ht="19" hidden="1">
      <c r="C15483" s="933"/>
      <c r="D15483" s="933"/>
      <c r="E15483" s="19"/>
      <c r="I15483" s="100"/>
      <c r="M15483" s="100"/>
      <c r="Q15483" s="99"/>
      <c r="R15483" s="340"/>
      <c r="S15483" s="119"/>
      <c r="T15483" s="123"/>
      <c r="U15483" s="119"/>
      <c r="V15483" s="99"/>
      <c r="W15483" s="127"/>
      <c r="X15483" s="99"/>
      <c r="Y15483" s="127"/>
    </row>
    <row r="15484" spans="3:25" ht="19" hidden="1">
      <c r="C15484" s="933"/>
      <c r="D15484" s="933"/>
      <c r="E15484" s="19"/>
      <c r="I15484" s="100"/>
      <c r="M15484" s="100"/>
      <c r="Q15484" s="99"/>
      <c r="R15484" s="340"/>
      <c r="S15484" s="119"/>
      <c r="T15484" s="123"/>
      <c r="U15484" s="119"/>
      <c r="V15484" s="99"/>
      <c r="W15484" s="127"/>
      <c r="X15484" s="99"/>
      <c r="Y15484" s="127"/>
    </row>
    <row r="15485" spans="3:25" ht="19" hidden="1">
      <c r="C15485" s="933"/>
      <c r="D15485" s="933"/>
      <c r="E15485" s="19"/>
      <c r="I15485" s="100"/>
      <c r="M15485" s="100"/>
      <c r="Q15485" s="99"/>
      <c r="R15485" s="340"/>
      <c r="S15485" s="119"/>
      <c r="T15485" s="123"/>
      <c r="U15485" s="119"/>
      <c r="V15485" s="99"/>
      <c r="W15485" s="127"/>
      <c r="X15485" s="99"/>
      <c r="Y15485" s="127"/>
    </row>
    <row r="15486" spans="3:25" ht="19" hidden="1">
      <c r="C15486" s="933"/>
      <c r="D15486" s="933"/>
      <c r="E15486" s="19"/>
      <c r="I15486" s="100"/>
      <c r="M15486" s="100"/>
      <c r="Q15486" s="99"/>
      <c r="R15486" s="340"/>
      <c r="S15486" s="119"/>
      <c r="T15486" s="123"/>
      <c r="U15486" s="119"/>
      <c r="V15486" s="99"/>
      <c r="W15486" s="127"/>
      <c r="X15486" s="99"/>
      <c r="Y15486" s="127"/>
    </row>
    <row r="15487" spans="3:25" ht="19" hidden="1">
      <c r="C15487" s="933"/>
      <c r="D15487" s="933"/>
      <c r="E15487" s="19"/>
      <c r="I15487" s="100"/>
      <c r="M15487" s="100"/>
      <c r="Q15487" s="99"/>
      <c r="R15487" s="340"/>
      <c r="S15487" s="119"/>
      <c r="T15487" s="123"/>
      <c r="U15487" s="119"/>
      <c r="V15487" s="99"/>
      <c r="W15487" s="127"/>
      <c r="X15487" s="99"/>
      <c r="Y15487" s="127"/>
    </row>
    <row r="15488" spans="3:25" ht="19" hidden="1">
      <c r="C15488" s="933"/>
      <c r="D15488" s="933"/>
      <c r="E15488" s="19"/>
      <c r="I15488" s="100"/>
      <c r="M15488" s="100"/>
      <c r="Q15488" s="99"/>
      <c r="R15488" s="340"/>
      <c r="S15488" s="119"/>
      <c r="T15488" s="123"/>
      <c r="U15488" s="119"/>
      <c r="V15488" s="99"/>
      <c r="W15488" s="127"/>
      <c r="X15488" s="99"/>
      <c r="Y15488" s="127"/>
    </row>
    <row r="15489" spans="3:25" ht="19" hidden="1">
      <c r="C15489" s="933"/>
      <c r="D15489" s="933"/>
      <c r="E15489" s="19"/>
      <c r="I15489" s="100"/>
      <c r="M15489" s="100"/>
      <c r="Q15489" s="99"/>
      <c r="R15489" s="340"/>
      <c r="S15489" s="119"/>
      <c r="T15489" s="123"/>
      <c r="U15489" s="119"/>
      <c r="V15489" s="99"/>
      <c r="W15489" s="127"/>
      <c r="X15489" s="99"/>
      <c r="Y15489" s="127"/>
    </row>
    <row r="15490" spans="3:25" ht="19" hidden="1">
      <c r="C15490" s="933"/>
      <c r="D15490" s="933"/>
      <c r="E15490" s="19"/>
      <c r="I15490" s="100"/>
      <c r="M15490" s="100"/>
      <c r="Q15490" s="99"/>
      <c r="R15490" s="340"/>
      <c r="S15490" s="119"/>
      <c r="T15490" s="123"/>
      <c r="U15490" s="119"/>
      <c r="V15490" s="99"/>
      <c r="W15490" s="127"/>
      <c r="X15490" s="99"/>
      <c r="Y15490" s="127"/>
    </row>
    <row r="15491" spans="3:25" ht="19" hidden="1">
      <c r="C15491" s="933"/>
      <c r="D15491" s="933"/>
      <c r="E15491" s="19"/>
      <c r="I15491" s="100"/>
      <c r="M15491" s="100"/>
      <c r="Q15491" s="99"/>
      <c r="R15491" s="340"/>
      <c r="S15491" s="119"/>
      <c r="T15491" s="123"/>
      <c r="U15491" s="119"/>
      <c r="V15491" s="99"/>
      <c r="W15491" s="127"/>
      <c r="X15491" s="99"/>
      <c r="Y15491" s="127"/>
    </row>
    <row r="15492" spans="3:25" ht="19" hidden="1">
      <c r="C15492" s="933"/>
      <c r="D15492" s="933"/>
      <c r="E15492" s="19"/>
      <c r="I15492" s="100"/>
      <c r="M15492" s="100"/>
      <c r="Q15492" s="99"/>
      <c r="R15492" s="340"/>
      <c r="S15492" s="119"/>
      <c r="T15492" s="123"/>
      <c r="U15492" s="119"/>
      <c r="V15492" s="99"/>
      <c r="W15492" s="127"/>
      <c r="X15492" s="99"/>
      <c r="Y15492" s="127"/>
    </row>
    <row r="15493" spans="3:25" ht="19" hidden="1">
      <c r="C15493" s="933"/>
      <c r="D15493" s="933"/>
      <c r="E15493" s="19"/>
      <c r="I15493" s="100"/>
      <c r="M15493" s="100"/>
      <c r="Q15493" s="99"/>
      <c r="R15493" s="340"/>
      <c r="S15493" s="119"/>
      <c r="T15493" s="123"/>
      <c r="U15493" s="119"/>
      <c r="V15493" s="99"/>
      <c r="W15493" s="127"/>
      <c r="X15493" s="99"/>
      <c r="Y15493" s="127"/>
    </row>
    <row r="15494" spans="3:25" ht="19" hidden="1">
      <c r="C15494" s="933"/>
      <c r="D15494" s="933"/>
      <c r="E15494" s="19"/>
      <c r="I15494" s="100"/>
      <c r="M15494" s="100"/>
      <c r="Q15494" s="99"/>
      <c r="R15494" s="340"/>
      <c r="S15494" s="119"/>
      <c r="T15494" s="123"/>
      <c r="U15494" s="119"/>
      <c r="V15494" s="99"/>
      <c r="W15494" s="127"/>
      <c r="X15494" s="99"/>
      <c r="Y15494" s="127"/>
    </row>
    <row r="15495" spans="3:25" ht="19" hidden="1">
      <c r="C15495" s="933"/>
      <c r="D15495" s="933"/>
      <c r="E15495" s="19"/>
      <c r="I15495" s="100"/>
      <c r="M15495" s="100"/>
      <c r="Q15495" s="99"/>
      <c r="R15495" s="340"/>
      <c r="S15495" s="119"/>
      <c r="T15495" s="123"/>
      <c r="U15495" s="119"/>
      <c r="V15495" s="99"/>
      <c r="W15495" s="127"/>
      <c r="X15495" s="99"/>
      <c r="Y15495" s="127"/>
    </row>
    <row r="15496" spans="3:25" ht="19" hidden="1">
      <c r="C15496" s="933"/>
      <c r="D15496" s="933"/>
      <c r="E15496" s="19"/>
      <c r="I15496" s="100"/>
      <c r="M15496" s="100"/>
      <c r="Q15496" s="99"/>
      <c r="R15496" s="340"/>
      <c r="S15496" s="119"/>
      <c r="T15496" s="123"/>
      <c r="U15496" s="119"/>
      <c r="V15496" s="99"/>
      <c r="W15496" s="127"/>
      <c r="X15496" s="99"/>
      <c r="Y15496" s="127"/>
    </row>
    <row r="15497" spans="3:25" ht="19" hidden="1">
      <c r="C15497" s="933"/>
      <c r="D15497" s="933"/>
      <c r="E15497" s="19"/>
      <c r="I15497" s="100"/>
      <c r="M15497" s="100"/>
      <c r="Q15497" s="99"/>
      <c r="R15497" s="340"/>
      <c r="S15497" s="119"/>
      <c r="T15497" s="123"/>
      <c r="U15497" s="119"/>
      <c r="V15497" s="99"/>
      <c r="W15497" s="127"/>
      <c r="X15497" s="99"/>
      <c r="Y15497" s="127"/>
    </row>
    <row r="15498" spans="3:25" ht="19" hidden="1">
      <c r="C15498" s="933"/>
      <c r="D15498" s="933"/>
      <c r="E15498" s="19"/>
      <c r="I15498" s="100"/>
      <c r="M15498" s="100"/>
      <c r="Q15498" s="99"/>
      <c r="R15498" s="340"/>
      <c r="S15498" s="119"/>
      <c r="T15498" s="123"/>
      <c r="U15498" s="119"/>
      <c r="V15498" s="99"/>
      <c r="W15498" s="127"/>
      <c r="X15498" s="99"/>
      <c r="Y15498" s="127"/>
    </row>
    <row r="15499" spans="3:25" ht="19" hidden="1">
      <c r="C15499" s="933"/>
      <c r="D15499" s="933"/>
      <c r="E15499" s="19"/>
      <c r="I15499" s="100"/>
      <c r="M15499" s="100"/>
      <c r="Q15499" s="99"/>
      <c r="R15499" s="340"/>
      <c r="S15499" s="119"/>
      <c r="T15499" s="123"/>
      <c r="U15499" s="119"/>
      <c r="V15499" s="99"/>
      <c r="W15499" s="127"/>
      <c r="X15499" s="99"/>
      <c r="Y15499" s="127"/>
    </row>
    <row r="15500" spans="3:25" ht="19" hidden="1">
      <c r="C15500" s="933"/>
      <c r="D15500" s="933"/>
      <c r="E15500" s="19"/>
      <c r="I15500" s="100"/>
      <c r="M15500" s="100"/>
      <c r="Q15500" s="99"/>
      <c r="R15500" s="340"/>
      <c r="S15500" s="119"/>
      <c r="T15500" s="123"/>
      <c r="U15500" s="119"/>
      <c r="V15500" s="99"/>
      <c r="W15500" s="127"/>
      <c r="X15500" s="99"/>
      <c r="Y15500" s="127"/>
    </row>
    <row r="15501" spans="3:25" ht="19" hidden="1">
      <c r="C15501" s="933"/>
      <c r="D15501" s="933"/>
      <c r="E15501" s="19"/>
      <c r="I15501" s="100"/>
      <c r="M15501" s="100"/>
      <c r="Q15501" s="99"/>
      <c r="R15501" s="340"/>
      <c r="S15501" s="119"/>
      <c r="T15501" s="123"/>
      <c r="U15501" s="119"/>
      <c r="V15501" s="99"/>
      <c r="W15501" s="127"/>
      <c r="X15501" s="99"/>
      <c r="Y15501" s="127"/>
    </row>
    <row r="15502" spans="3:25" ht="19" hidden="1">
      <c r="C15502" s="933"/>
      <c r="D15502" s="933"/>
      <c r="E15502" s="19"/>
      <c r="I15502" s="100"/>
      <c r="M15502" s="100"/>
      <c r="Q15502" s="99"/>
      <c r="R15502" s="340"/>
      <c r="S15502" s="119"/>
      <c r="T15502" s="123"/>
      <c r="U15502" s="119"/>
      <c r="V15502" s="99"/>
      <c r="W15502" s="127"/>
      <c r="X15502" s="99"/>
      <c r="Y15502" s="127"/>
    </row>
    <row r="15503" spans="3:25" ht="19" hidden="1">
      <c r="C15503" s="933"/>
      <c r="D15503" s="933"/>
      <c r="E15503" s="19"/>
      <c r="I15503" s="100"/>
      <c r="M15503" s="100"/>
      <c r="Q15503" s="99"/>
      <c r="R15503" s="340"/>
      <c r="S15503" s="119"/>
      <c r="T15503" s="123"/>
      <c r="U15503" s="119"/>
      <c r="V15503" s="99"/>
      <c r="W15503" s="127"/>
      <c r="X15503" s="99"/>
      <c r="Y15503" s="127"/>
    </row>
    <row r="15504" spans="3:25" ht="19" hidden="1">
      <c r="C15504" s="933"/>
      <c r="D15504" s="933"/>
      <c r="E15504" s="19"/>
      <c r="I15504" s="100"/>
      <c r="M15504" s="100"/>
      <c r="Q15504" s="99"/>
      <c r="R15504" s="340"/>
      <c r="S15504" s="119"/>
      <c r="T15504" s="123"/>
      <c r="U15504" s="119"/>
      <c r="V15504" s="99"/>
      <c r="W15504" s="127"/>
      <c r="X15504" s="99"/>
      <c r="Y15504" s="127"/>
    </row>
    <row r="15505" spans="3:25" ht="19" hidden="1">
      <c r="C15505" s="933"/>
      <c r="D15505" s="933"/>
      <c r="E15505" s="19"/>
      <c r="I15505" s="100"/>
      <c r="M15505" s="100"/>
      <c r="Q15505" s="99"/>
      <c r="R15505" s="340"/>
      <c r="S15505" s="119"/>
      <c r="T15505" s="123"/>
      <c r="U15505" s="119"/>
      <c r="V15505" s="99"/>
      <c r="W15505" s="127"/>
      <c r="X15505" s="99"/>
      <c r="Y15505" s="127"/>
    </row>
    <row r="15506" spans="3:25" ht="19" hidden="1">
      <c r="C15506" s="933"/>
      <c r="D15506" s="933"/>
      <c r="E15506" s="19"/>
      <c r="I15506" s="100"/>
      <c r="M15506" s="100"/>
      <c r="Q15506" s="99"/>
      <c r="R15506" s="340"/>
      <c r="S15506" s="119"/>
      <c r="T15506" s="123"/>
      <c r="U15506" s="119"/>
      <c r="V15506" s="99"/>
      <c r="W15506" s="127"/>
      <c r="X15506" s="99"/>
      <c r="Y15506" s="127"/>
    </row>
    <row r="15507" spans="3:25" ht="19" hidden="1">
      <c r="C15507" s="933"/>
      <c r="D15507" s="933"/>
      <c r="E15507" s="19"/>
      <c r="I15507" s="100"/>
      <c r="M15507" s="100"/>
      <c r="Q15507" s="99"/>
      <c r="R15507" s="340"/>
      <c r="S15507" s="119"/>
      <c r="T15507" s="123"/>
      <c r="U15507" s="119"/>
      <c r="V15507" s="99"/>
      <c r="W15507" s="127"/>
      <c r="X15507" s="99"/>
      <c r="Y15507" s="127"/>
    </row>
    <row r="15508" spans="3:25" ht="19" hidden="1">
      <c r="C15508" s="933"/>
      <c r="D15508" s="933"/>
      <c r="E15508" s="19"/>
      <c r="I15508" s="100"/>
      <c r="M15508" s="100"/>
      <c r="Q15508" s="99"/>
      <c r="R15508" s="340"/>
      <c r="S15508" s="119"/>
      <c r="T15508" s="123"/>
      <c r="U15508" s="119"/>
      <c r="V15508" s="99"/>
      <c r="W15508" s="127"/>
      <c r="X15508" s="99"/>
      <c r="Y15508" s="127"/>
    </row>
    <row r="15509" spans="3:25" ht="19" hidden="1">
      <c r="C15509" s="933"/>
      <c r="D15509" s="933"/>
      <c r="E15509" s="19"/>
      <c r="I15509" s="100"/>
      <c r="M15509" s="100"/>
      <c r="Q15509" s="99"/>
      <c r="R15509" s="340"/>
      <c r="S15509" s="119"/>
      <c r="T15509" s="123"/>
      <c r="U15509" s="119"/>
      <c r="V15509" s="99"/>
      <c r="W15509" s="127"/>
      <c r="X15509" s="99"/>
      <c r="Y15509" s="127"/>
    </row>
    <row r="15510" spans="3:25" ht="19" hidden="1">
      <c r="C15510" s="933"/>
      <c r="D15510" s="933"/>
      <c r="E15510" s="19"/>
      <c r="I15510" s="100"/>
      <c r="M15510" s="100"/>
      <c r="Q15510" s="99"/>
      <c r="R15510" s="340"/>
      <c r="S15510" s="119"/>
      <c r="T15510" s="123"/>
      <c r="U15510" s="119"/>
      <c r="V15510" s="99"/>
      <c r="W15510" s="127"/>
      <c r="X15510" s="99"/>
      <c r="Y15510" s="127"/>
    </row>
    <row r="15511" spans="3:25" ht="19" hidden="1">
      <c r="C15511" s="933"/>
      <c r="D15511" s="933"/>
      <c r="E15511" s="19"/>
      <c r="I15511" s="100"/>
      <c r="M15511" s="100"/>
      <c r="Q15511" s="99"/>
      <c r="R15511" s="340"/>
      <c r="S15511" s="119"/>
      <c r="T15511" s="123"/>
      <c r="U15511" s="119"/>
      <c r="V15511" s="99"/>
      <c r="W15511" s="127"/>
      <c r="X15511" s="99"/>
      <c r="Y15511" s="127"/>
    </row>
    <row r="15512" spans="3:25" ht="19" hidden="1">
      <c r="C15512" s="933"/>
      <c r="D15512" s="933"/>
      <c r="E15512" s="19"/>
      <c r="I15512" s="100"/>
      <c r="M15512" s="100"/>
      <c r="Q15512" s="99"/>
      <c r="R15512" s="340"/>
      <c r="S15512" s="119"/>
      <c r="T15512" s="123"/>
      <c r="U15512" s="119"/>
      <c r="V15512" s="99"/>
      <c r="W15512" s="127"/>
      <c r="X15512" s="99"/>
      <c r="Y15512" s="127"/>
    </row>
    <row r="15513" spans="3:25" ht="19" hidden="1">
      <c r="C15513" s="933"/>
      <c r="D15513" s="933"/>
      <c r="E15513" s="19"/>
      <c r="I15513" s="100"/>
      <c r="M15513" s="100"/>
      <c r="Q15513" s="99"/>
      <c r="R15513" s="340"/>
      <c r="S15513" s="119"/>
      <c r="T15513" s="123"/>
      <c r="U15513" s="119"/>
      <c r="V15513" s="99"/>
      <c r="W15513" s="127"/>
      <c r="X15513" s="99"/>
      <c r="Y15513" s="127"/>
    </row>
    <row r="15514" spans="3:25" ht="19" hidden="1">
      <c r="C15514" s="933"/>
      <c r="D15514" s="933"/>
      <c r="E15514" s="19"/>
      <c r="I15514" s="100"/>
      <c r="M15514" s="100"/>
      <c r="Q15514" s="99"/>
      <c r="R15514" s="340"/>
      <c r="S15514" s="119"/>
      <c r="T15514" s="123"/>
      <c r="U15514" s="119"/>
      <c r="V15514" s="99"/>
      <c r="W15514" s="127"/>
      <c r="X15514" s="99"/>
      <c r="Y15514" s="127"/>
    </row>
    <row r="15515" spans="3:25" ht="19" hidden="1">
      <c r="C15515" s="933"/>
      <c r="D15515" s="933"/>
      <c r="E15515" s="19"/>
      <c r="I15515" s="100"/>
      <c r="M15515" s="100"/>
      <c r="Q15515" s="99"/>
      <c r="R15515" s="340"/>
      <c r="S15515" s="119"/>
      <c r="T15515" s="123"/>
      <c r="U15515" s="119"/>
      <c r="V15515" s="99"/>
      <c r="W15515" s="127"/>
      <c r="X15515" s="99"/>
      <c r="Y15515" s="127"/>
    </row>
    <row r="15516" spans="3:25" ht="19" hidden="1">
      <c r="C15516" s="933"/>
      <c r="D15516" s="933"/>
      <c r="E15516" s="19"/>
      <c r="I15516" s="100"/>
      <c r="M15516" s="100"/>
      <c r="Q15516" s="99"/>
      <c r="R15516" s="340"/>
      <c r="S15516" s="119"/>
      <c r="T15516" s="123"/>
      <c r="U15516" s="119"/>
      <c r="V15516" s="99"/>
      <c r="W15516" s="127"/>
      <c r="X15516" s="99"/>
      <c r="Y15516" s="127"/>
    </row>
    <row r="15517" spans="3:25" ht="19" hidden="1">
      <c r="C15517" s="933"/>
      <c r="D15517" s="933"/>
      <c r="E15517" s="19"/>
      <c r="I15517" s="100"/>
      <c r="M15517" s="100"/>
      <c r="Q15517" s="99"/>
      <c r="R15517" s="340"/>
      <c r="S15517" s="119"/>
      <c r="T15517" s="123"/>
      <c r="U15517" s="119"/>
      <c r="V15517" s="99"/>
      <c r="W15517" s="127"/>
      <c r="X15517" s="99"/>
      <c r="Y15517" s="127"/>
    </row>
    <row r="15518" spans="3:25" ht="19" hidden="1">
      <c r="C15518" s="933"/>
      <c r="D15518" s="933"/>
      <c r="E15518" s="19"/>
      <c r="I15518" s="100"/>
      <c r="M15518" s="100"/>
      <c r="Q15518" s="99"/>
      <c r="R15518" s="340"/>
      <c r="S15518" s="119"/>
      <c r="T15518" s="123"/>
      <c r="U15518" s="119"/>
      <c r="V15518" s="99"/>
      <c r="W15518" s="127"/>
      <c r="X15518" s="99"/>
      <c r="Y15518" s="127"/>
    </row>
    <row r="15519" spans="3:25" ht="19" hidden="1">
      <c r="C15519" s="933"/>
      <c r="D15519" s="933"/>
      <c r="E15519" s="19"/>
      <c r="I15519" s="100"/>
      <c r="M15519" s="100"/>
      <c r="Q15519" s="99"/>
      <c r="R15519" s="340"/>
      <c r="S15519" s="119"/>
      <c r="T15519" s="123"/>
      <c r="U15519" s="119"/>
      <c r="V15519" s="99"/>
      <c r="W15519" s="127"/>
      <c r="X15519" s="99"/>
      <c r="Y15519" s="127"/>
    </row>
    <row r="15520" spans="3:25" ht="19" hidden="1">
      <c r="C15520" s="933"/>
      <c r="D15520" s="933"/>
      <c r="E15520" s="19"/>
      <c r="I15520" s="100"/>
      <c r="M15520" s="100"/>
      <c r="Q15520" s="99"/>
      <c r="R15520" s="340"/>
      <c r="S15520" s="119"/>
      <c r="T15520" s="123"/>
      <c r="U15520" s="119"/>
      <c r="V15520" s="99"/>
      <c r="W15520" s="127"/>
      <c r="X15520" s="99"/>
      <c r="Y15520" s="127"/>
    </row>
    <row r="15521" spans="3:25" ht="19" hidden="1">
      <c r="C15521" s="933"/>
      <c r="D15521" s="933"/>
      <c r="E15521" s="19"/>
      <c r="I15521" s="100"/>
      <c r="M15521" s="100"/>
      <c r="Q15521" s="99"/>
      <c r="R15521" s="340"/>
      <c r="S15521" s="119"/>
      <c r="T15521" s="123"/>
      <c r="U15521" s="119"/>
      <c r="V15521" s="99"/>
      <c r="W15521" s="127"/>
      <c r="X15521" s="99"/>
      <c r="Y15521" s="127"/>
    </row>
    <row r="15522" spans="3:25" ht="19" hidden="1">
      <c r="C15522" s="933"/>
      <c r="D15522" s="933"/>
      <c r="E15522" s="19"/>
      <c r="I15522" s="100"/>
      <c r="M15522" s="100"/>
      <c r="Q15522" s="99"/>
      <c r="R15522" s="340"/>
      <c r="S15522" s="119"/>
      <c r="T15522" s="123"/>
      <c r="U15522" s="119"/>
      <c r="V15522" s="99"/>
      <c r="W15522" s="127"/>
      <c r="X15522" s="99"/>
      <c r="Y15522" s="127"/>
    </row>
    <row r="15523" spans="3:25" ht="19" hidden="1">
      <c r="C15523" s="933"/>
      <c r="D15523" s="933"/>
      <c r="E15523" s="19"/>
      <c r="I15523" s="100"/>
      <c r="M15523" s="100"/>
      <c r="Q15523" s="99"/>
      <c r="R15523" s="340"/>
      <c r="S15523" s="119"/>
      <c r="T15523" s="123"/>
      <c r="U15523" s="119"/>
      <c r="V15523" s="99"/>
      <c r="W15523" s="127"/>
      <c r="X15523" s="99"/>
      <c r="Y15523" s="127"/>
    </row>
    <row r="15524" spans="3:25" ht="19" hidden="1">
      <c r="C15524" s="933"/>
      <c r="D15524" s="933"/>
      <c r="E15524" s="19"/>
      <c r="I15524" s="100"/>
      <c r="M15524" s="100"/>
      <c r="Q15524" s="99"/>
      <c r="R15524" s="340"/>
      <c r="S15524" s="119"/>
      <c r="T15524" s="123"/>
      <c r="U15524" s="119"/>
      <c r="V15524" s="99"/>
      <c r="W15524" s="127"/>
      <c r="X15524" s="99"/>
      <c r="Y15524" s="127"/>
    </row>
    <row r="15525" spans="3:25" ht="19" hidden="1">
      <c r="C15525" s="933"/>
      <c r="D15525" s="933"/>
      <c r="E15525" s="19"/>
      <c r="I15525" s="100"/>
      <c r="M15525" s="100"/>
      <c r="Q15525" s="99"/>
      <c r="R15525" s="340"/>
      <c r="S15525" s="119"/>
      <c r="T15525" s="123"/>
      <c r="U15525" s="119"/>
      <c r="V15525" s="99"/>
      <c r="W15525" s="127"/>
      <c r="X15525" s="99"/>
      <c r="Y15525" s="127"/>
    </row>
    <row r="15526" spans="3:25" ht="19" hidden="1">
      <c r="C15526" s="933"/>
      <c r="D15526" s="933"/>
      <c r="E15526" s="19"/>
      <c r="I15526" s="100"/>
      <c r="M15526" s="100"/>
      <c r="Q15526" s="99"/>
      <c r="R15526" s="340"/>
      <c r="S15526" s="119"/>
      <c r="T15526" s="123"/>
      <c r="U15526" s="119"/>
      <c r="V15526" s="99"/>
      <c r="W15526" s="127"/>
      <c r="X15526" s="99"/>
      <c r="Y15526" s="127"/>
    </row>
    <row r="15527" spans="3:25" ht="19" hidden="1">
      <c r="C15527" s="933"/>
      <c r="D15527" s="933"/>
      <c r="E15527" s="19"/>
      <c r="I15527" s="100"/>
      <c r="M15527" s="100"/>
      <c r="Q15527" s="99"/>
      <c r="R15527" s="340"/>
      <c r="S15527" s="119"/>
      <c r="T15527" s="123"/>
      <c r="U15527" s="119"/>
      <c r="V15527" s="99"/>
      <c r="W15527" s="127"/>
      <c r="X15527" s="99"/>
      <c r="Y15527" s="127"/>
    </row>
    <row r="15528" spans="3:25" ht="19" hidden="1">
      <c r="C15528" s="933"/>
      <c r="D15528" s="933"/>
      <c r="E15528" s="19"/>
      <c r="I15528" s="100"/>
      <c r="M15528" s="100"/>
      <c r="Q15528" s="99"/>
      <c r="R15528" s="340"/>
      <c r="S15528" s="119"/>
      <c r="T15528" s="123"/>
      <c r="U15528" s="119"/>
      <c r="V15528" s="99"/>
      <c r="W15528" s="127"/>
      <c r="X15528" s="99"/>
      <c r="Y15528" s="127"/>
    </row>
    <row r="15529" spans="3:25" ht="19" hidden="1">
      <c r="C15529" s="933"/>
      <c r="D15529" s="933"/>
      <c r="E15529" s="19"/>
      <c r="I15529" s="100"/>
      <c r="M15529" s="100"/>
      <c r="Q15529" s="99"/>
      <c r="R15529" s="340"/>
      <c r="S15529" s="119"/>
      <c r="T15529" s="123"/>
      <c r="U15529" s="119"/>
      <c r="V15529" s="99"/>
      <c r="W15529" s="127"/>
      <c r="X15529" s="99"/>
      <c r="Y15529" s="127"/>
    </row>
    <row r="15530" spans="3:25" ht="19" hidden="1">
      <c r="C15530" s="933"/>
      <c r="D15530" s="933"/>
      <c r="E15530" s="19"/>
      <c r="I15530" s="100"/>
      <c r="M15530" s="100"/>
      <c r="Q15530" s="99"/>
      <c r="R15530" s="340"/>
      <c r="S15530" s="119"/>
      <c r="T15530" s="123"/>
      <c r="U15530" s="119"/>
      <c r="V15530" s="99"/>
      <c r="W15530" s="127"/>
      <c r="X15530" s="99"/>
      <c r="Y15530" s="127"/>
    </row>
    <row r="15531" spans="3:25" ht="19" hidden="1">
      <c r="C15531" s="933"/>
      <c r="D15531" s="933"/>
      <c r="E15531" s="19"/>
      <c r="I15531" s="100"/>
      <c r="M15531" s="100"/>
      <c r="Q15531" s="99"/>
      <c r="R15531" s="340"/>
      <c r="S15531" s="119"/>
      <c r="T15531" s="123"/>
      <c r="U15531" s="119"/>
      <c r="V15531" s="99"/>
      <c r="W15531" s="127"/>
      <c r="X15531" s="99"/>
      <c r="Y15531" s="127"/>
    </row>
    <row r="15532" spans="3:25" ht="19" hidden="1">
      <c r="C15532" s="933"/>
      <c r="D15532" s="933"/>
      <c r="E15532" s="19"/>
      <c r="I15532" s="100"/>
      <c r="M15532" s="100"/>
      <c r="Q15532" s="99"/>
      <c r="R15532" s="340"/>
      <c r="S15532" s="119"/>
      <c r="T15532" s="123"/>
      <c r="U15532" s="119"/>
      <c r="V15532" s="99"/>
      <c r="W15532" s="127"/>
      <c r="X15532" s="99"/>
      <c r="Y15532" s="127"/>
    </row>
    <row r="15533" spans="3:25" ht="19" hidden="1">
      <c r="C15533" s="933"/>
      <c r="D15533" s="933"/>
      <c r="E15533" s="19"/>
      <c r="I15533" s="100"/>
      <c r="M15533" s="100"/>
      <c r="Q15533" s="99"/>
      <c r="R15533" s="340"/>
      <c r="S15533" s="119"/>
      <c r="T15533" s="123"/>
      <c r="U15533" s="119"/>
      <c r="V15533" s="99"/>
      <c r="W15533" s="127"/>
      <c r="X15533" s="99"/>
      <c r="Y15533" s="127"/>
    </row>
    <row r="15534" spans="3:25" ht="19" hidden="1">
      <c r="C15534" s="933"/>
      <c r="D15534" s="933"/>
      <c r="E15534" s="19"/>
      <c r="I15534" s="100"/>
      <c r="M15534" s="100"/>
      <c r="Q15534" s="99"/>
      <c r="R15534" s="340"/>
      <c r="S15534" s="119"/>
      <c r="T15534" s="123"/>
      <c r="U15534" s="119"/>
      <c r="V15534" s="99"/>
      <c r="W15534" s="127"/>
      <c r="X15534" s="99"/>
      <c r="Y15534" s="127"/>
    </row>
    <row r="15535" spans="3:25" ht="19" hidden="1">
      <c r="C15535" s="933"/>
      <c r="D15535" s="933"/>
      <c r="E15535" s="19"/>
      <c r="I15535" s="100"/>
      <c r="M15535" s="100"/>
      <c r="Q15535" s="99"/>
      <c r="R15535" s="340"/>
      <c r="S15535" s="119"/>
      <c r="T15535" s="123"/>
      <c r="U15535" s="119"/>
      <c r="V15535" s="99"/>
      <c r="W15535" s="127"/>
      <c r="X15535" s="99"/>
      <c r="Y15535" s="127"/>
    </row>
    <row r="15536" spans="3:25" ht="19" hidden="1">
      <c r="C15536" s="933"/>
      <c r="D15536" s="933"/>
      <c r="E15536" s="19"/>
      <c r="I15536" s="100"/>
      <c r="M15536" s="100"/>
      <c r="Q15536" s="99"/>
      <c r="R15536" s="340"/>
      <c r="S15536" s="119"/>
      <c r="T15536" s="123"/>
      <c r="U15536" s="119"/>
      <c r="V15536" s="99"/>
      <c r="W15536" s="127"/>
      <c r="X15536" s="99"/>
      <c r="Y15536" s="127"/>
    </row>
    <row r="15537" spans="3:25" ht="19" hidden="1">
      <c r="C15537" s="933"/>
      <c r="D15537" s="933"/>
      <c r="E15537" s="19"/>
      <c r="I15537" s="100"/>
      <c r="M15537" s="100"/>
      <c r="Q15537" s="99"/>
      <c r="R15537" s="340"/>
      <c r="S15537" s="119"/>
      <c r="T15537" s="123"/>
      <c r="U15537" s="119"/>
      <c r="V15537" s="99"/>
      <c r="W15537" s="127"/>
      <c r="X15537" s="99"/>
      <c r="Y15537" s="127"/>
    </row>
    <row r="15538" spans="3:25" ht="19" hidden="1">
      <c r="C15538" s="933"/>
      <c r="D15538" s="933"/>
      <c r="E15538" s="19"/>
      <c r="I15538" s="100"/>
      <c r="M15538" s="100"/>
      <c r="Q15538" s="99"/>
      <c r="R15538" s="340"/>
      <c r="S15538" s="119"/>
      <c r="T15538" s="123"/>
      <c r="U15538" s="119"/>
      <c r="V15538" s="99"/>
      <c r="W15538" s="127"/>
      <c r="X15538" s="99"/>
      <c r="Y15538" s="127"/>
    </row>
    <row r="15539" spans="3:25" ht="19" hidden="1">
      <c r="C15539" s="933"/>
      <c r="D15539" s="933"/>
      <c r="E15539" s="19"/>
      <c r="I15539" s="100"/>
      <c r="M15539" s="100"/>
      <c r="Q15539" s="99"/>
      <c r="R15539" s="340"/>
      <c r="S15539" s="119"/>
      <c r="T15539" s="123"/>
      <c r="U15539" s="119"/>
      <c r="V15539" s="99"/>
      <c r="W15539" s="127"/>
      <c r="X15539" s="99"/>
      <c r="Y15539" s="127"/>
    </row>
    <row r="15540" spans="3:25" ht="19" hidden="1">
      <c r="C15540" s="933"/>
      <c r="D15540" s="933"/>
      <c r="E15540" s="19"/>
      <c r="I15540" s="100"/>
      <c r="M15540" s="100"/>
      <c r="Q15540" s="99"/>
      <c r="R15540" s="340"/>
      <c r="S15540" s="119"/>
      <c r="T15540" s="123"/>
      <c r="U15540" s="119"/>
      <c r="V15540" s="99"/>
      <c r="W15540" s="127"/>
      <c r="X15540" s="99"/>
      <c r="Y15540" s="127"/>
    </row>
    <row r="15541" spans="3:25" ht="19" hidden="1">
      <c r="C15541" s="933"/>
      <c r="D15541" s="933"/>
      <c r="E15541" s="19"/>
      <c r="I15541" s="100"/>
      <c r="M15541" s="100"/>
      <c r="Q15541" s="99"/>
      <c r="R15541" s="340"/>
      <c r="S15541" s="119"/>
      <c r="T15541" s="123"/>
      <c r="U15541" s="119"/>
      <c r="V15541" s="99"/>
      <c r="W15541" s="127"/>
      <c r="X15541" s="99"/>
      <c r="Y15541" s="127"/>
    </row>
    <row r="15542" spans="3:25" ht="19" hidden="1">
      <c r="C15542" s="933"/>
      <c r="D15542" s="933"/>
      <c r="E15542" s="19"/>
      <c r="I15542" s="100"/>
      <c r="M15542" s="100"/>
      <c r="Q15542" s="99"/>
      <c r="R15542" s="340"/>
      <c r="S15542" s="119"/>
      <c r="T15542" s="123"/>
      <c r="U15542" s="119"/>
      <c r="V15542" s="99"/>
      <c r="W15542" s="127"/>
      <c r="X15542" s="99"/>
      <c r="Y15542" s="127"/>
    </row>
    <row r="15543" spans="3:25" ht="19" hidden="1">
      <c r="C15543" s="933"/>
      <c r="D15543" s="933"/>
      <c r="E15543" s="19"/>
      <c r="I15543" s="100"/>
      <c r="M15543" s="100"/>
      <c r="Q15543" s="99"/>
      <c r="R15543" s="340"/>
      <c r="S15543" s="119"/>
      <c r="T15543" s="123"/>
      <c r="U15543" s="119"/>
      <c r="V15543" s="99"/>
      <c r="W15543" s="127"/>
      <c r="X15543" s="99"/>
      <c r="Y15543" s="127"/>
    </row>
    <row r="15544" spans="3:25" ht="19" hidden="1">
      <c r="C15544" s="933"/>
      <c r="D15544" s="933"/>
      <c r="E15544" s="19"/>
      <c r="I15544" s="100"/>
      <c r="M15544" s="100"/>
      <c r="Q15544" s="99"/>
      <c r="R15544" s="340"/>
      <c r="S15544" s="119"/>
      <c r="T15544" s="123"/>
      <c r="U15544" s="119"/>
      <c r="V15544" s="99"/>
      <c r="W15544" s="127"/>
      <c r="X15544" s="99"/>
      <c r="Y15544" s="127"/>
    </row>
    <row r="15545" spans="3:25" ht="19" hidden="1">
      <c r="C15545" s="933"/>
      <c r="D15545" s="933"/>
      <c r="E15545" s="19"/>
      <c r="I15545" s="100"/>
      <c r="M15545" s="100"/>
      <c r="Q15545" s="99"/>
      <c r="R15545" s="340"/>
      <c r="S15545" s="119"/>
      <c r="T15545" s="123"/>
      <c r="U15545" s="119"/>
      <c r="V15545" s="99"/>
      <c r="W15545" s="127"/>
      <c r="X15545" s="99"/>
      <c r="Y15545" s="127"/>
    </row>
    <row r="15546" spans="3:25" ht="19" hidden="1">
      <c r="C15546" s="933"/>
      <c r="D15546" s="933"/>
      <c r="E15546" s="19"/>
      <c r="I15546" s="100"/>
      <c r="M15546" s="100"/>
      <c r="Q15546" s="99"/>
      <c r="R15546" s="340"/>
      <c r="S15546" s="119"/>
      <c r="T15546" s="123"/>
      <c r="U15546" s="119"/>
      <c r="V15546" s="99"/>
      <c r="W15546" s="127"/>
      <c r="X15546" s="99"/>
      <c r="Y15546" s="127"/>
    </row>
    <row r="15547" spans="3:25" ht="19" hidden="1">
      <c r="C15547" s="933"/>
      <c r="D15547" s="933"/>
      <c r="E15547" s="19"/>
      <c r="I15547" s="100"/>
      <c r="M15547" s="100"/>
      <c r="Q15547" s="99"/>
      <c r="R15547" s="340"/>
      <c r="S15547" s="119"/>
      <c r="T15547" s="123"/>
      <c r="U15547" s="119"/>
      <c r="V15547" s="99"/>
      <c r="W15547" s="127"/>
      <c r="X15547" s="99"/>
      <c r="Y15547" s="127"/>
    </row>
    <row r="15548" spans="3:25" ht="19" hidden="1">
      <c r="C15548" s="933"/>
      <c r="D15548" s="933"/>
      <c r="E15548" s="19"/>
      <c r="I15548" s="100"/>
      <c r="M15548" s="100"/>
      <c r="Q15548" s="99"/>
      <c r="R15548" s="340"/>
      <c r="S15548" s="119"/>
      <c r="T15548" s="123"/>
      <c r="U15548" s="119"/>
      <c r="V15548" s="99"/>
      <c r="W15548" s="127"/>
      <c r="X15548" s="99"/>
      <c r="Y15548" s="127"/>
    </row>
    <row r="15549" spans="3:25" ht="19" hidden="1">
      <c r="C15549" s="933"/>
      <c r="D15549" s="933"/>
      <c r="E15549" s="19"/>
      <c r="I15549" s="100"/>
      <c r="M15549" s="100"/>
      <c r="Q15549" s="99"/>
      <c r="R15549" s="340"/>
      <c r="S15549" s="119"/>
      <c r="T15549" s="123"/>
      <c r="U15549" s="119"/>
      <c r="V15549" s="99"/>
      <c r="W15549" s="127"/>
      <c r="X15549" s="99"/>
      <c r="Y15549" s="127"/>
    </row>
    <row r="15550" spans="3:25" ht="19" hidden="1">
      <c r="C15550" s="933"/>
      <c r="D15550" s="933"/>
      <c r="E15550" s="19"/>
      <c r="I15550" s="100"/>
      <c r="M15550" s="100"/>
      <c r="Q15550" s="99"/>
      <c r="R15550" s="340"/>
      <c r="S15550" s="119"/>
      <c r="T15550" s="123"/>
      <c r="U15550" s="119"/>
      <c r="V15550" s="99"/>
      <c r="W15550" s="127"/>
      <c r="X15550" s="99"/>
      <c r="Y15550" s="127"/>
    </row>
    <row r="15551" spans="3:25" ht="19" hidden="1">
      <c r="C15551" s="933"/>
      <c r="D15551" s="933"/>
      <c r="E15551" s="19"/>
      <c r="I15551" s="100"/>
      <c r="M15551" s="100"/>
      <c r="Q15551" s="99"/>
      <c r="R15551" s="340"/>
      <c r="S15551" s="119"/>
      <c r="T15551" s="123"/>
      <c r="U15551" s="119"/>
      <c r="V15551" s="99"/>
      <c r="W15551" s="127"/>
      <c r="X15551" s="99"/>
      <c r="Y15551" s="127"/>
    </row>
    <row r="15552" spans="3:25" ht="19" hidden="1">
      <c r="C15552" s="933"/>
      <c r="D15552" s="933"/>
      <c r="E15552" s="19"/>
      <c r="I15552" s="100"/>
      <c r="M15552" s="100"/>
      <c r="Q15552" s="99"/>
      <c r="R15552" s="340"/>
      <c r="S15552" s="119"/>
      <c r="T15552" s="123"/>
      <c r="U15552" s="119"/>
      <c r="V15552" s="99"/>
      <c r="W15552" s="127"/>
      <c r="X15552" s="99"/>
      <c r="Y15552" s="127"/>
    </row>
    <row r="15553" spans="3:25" ht="19" hidden="1">
      <c r="C15553" s="933"/>
      <c r="D15553" s="933"/>
      <c r="E15553" s="19"/>
      <c r="I15553" s="100"/>
      <c r="M15553" s="100"/>
      <c r="Q15553" s="99"/>
      <c r="R15553" s="340"/>
      <c r="S15553" s="119"/>
      <c r="T15553" s="123"/>
      <c r="U15553" s="119"/>
      <c r="V15553" s="99"/>
      <c r="W15553" s="127"/>
      <c r="X15553" s="99"/>
      <c r="Y15553" s="127"/>
    </row>
    <row r="15554" spans="3:25" ht="19" hidden="1">
      <c r="C15554" s="933"/>
      <c r="D15554" s="933"/>
      <c r="E15554" s="19"/>
      <c r="I15554" s="100"/>
      <c r="M15554" s="100"/>
      <c r="Q15554" s="99"/>
      <c r="R15554" s="340"/>
      <c r="S15554" s="119"/>
      <c r="T15554" s="123"/>
      <c r="U15554" s="119"/>
      <c r="V15554" s="99"/>
      <c r="W15554" s="127"/>
      <c r="X15554" s="99"/>
      <c r="Y15554" s="127"/>
    </row>
    <row r="15555" spans="3:25" ht="19" hidden="1">
      <c r="C15555" s="933"/>
      <c r="D15555" s="933"/>
      <c r="E15555" s="19"/>
      <c r="I15555" s="100"/>
      <c r="M15555" s="100"/>
      <c r="Q15555" s="99"/>
      <c r="R15555" s="340"/>
      <c r="S15555" s="119"/>
      <c r="T15555" s="123"/>
      <c r="U15555" s="119"/>
      <c r="V15555" s="99"/>
      <c r="W15555" s="127"/>
      <c r="X15555" s="99"/>
      <c r="Y15555" s="127"/>
    </row>
    <row r="15556" spans="3:25" ht="19" hidden="1">
      <c r="C15556" s="933"/>
      <c r="D15556" s="933"/>
      <c r="E15556" s="19"/>
      <c r="I15556" s="100"/>
      <c r="M15556" s="100"/>
      <c r="Q15556" s="99"/>
      <c r="R15556" s="340"/>
      <c r="S15556" s="119"/>
      <c r="T15556" s="123"/>
      <c r="U15556" s="119"/>
      <c r="V15556" s="99"/>
      <c r="W15556" s="127"/>
      <c r="X15556" s="99"/>
      <c r="Y15556" s="127"/>
    </row>
    <row r="15557" spans="3:25" ht="19" hidden="1">
      <c r="C15557" s="933"/>
      <c r="D15557" s="933"/>
      <c r="E15557" s="19"/>
      <c r="I15557" s="100"/>
      <c r="M15557" s="100"/>
      <c r="Q15557" s="99"/>
      <c r="R15557" s="340"/>
      <c r="S15557" s="119"/>
      <c r="T15557" s="123"/>
      <c r="U15557" s="119"/>
      <c r="V15557" s="99"/>
      <c r="W15557" s="127"/>
      <c r="X15557" s="99"/>
      <c r="Y15557" s="127"/>
    </row>
    <row r="15558" spans="3:25" ht="19" hidden="1">
      <c r="C15558" s="933"/>
      <c r="D15558" s="933"/>
      <c r="E15558" s="19"/>
      <c r="I15558" s="100"/>
      <c r="M15558" s="100"/>
      <c r="Q15558" s="99"/>
      <c r="R15558" s="340"/>
      <c r="S15558" s="119"/>
      <c r="T15558" s="123"/>
      <c r="U15558" s="119"/>
      <c r="V15558" s="99"/>
      <c r="W15558" s="127"/>
      <c r="X15558" s="99"/>
      <c r="Y15558" s="127"/>
    </row>
    <row r="15559" spans="3:25" ht="19" hidden="1">
      <c r="C15559" s="933"/>
      <c r="D15559" s="933"/>
      <c r="E15559" s="19"/>
      <c r="I15559" s="100"/>
      <c r="M15559" s="100"/>
      <c r="Q15559" s="99"/>
      <c r="R15559" s="340"/>
      <c r="S15559" s="119"/>
      <c r="T15559" s="123"/>
      <c r="U15559" s="119"/>
      <c r="V15559" s="99"/>
      <c r="W15559" s="127"/>
      <c r="X15559" s="99"/>
      <c r="Y15559" s="127"/>
    </row>
    <row r="15560" spans="3:25" ht="19" hidden="1">
      <c r="C15560" s="933"/>
      <c r="D15560" s="933"/>
      <c r="E15560" s="19"/>
      <c r="I15560" s="100"/>
      <c r="M15560" s="100"/>
      <c r="Q15560" s="99"/>
      <c r="R15560" s="340"/>
      <c r="S15560" s="119"/>
      <c r="T15560" s="123"/>
      <c r="U15560" s="119"/>
      <c r="V15560" s="99"/>
      <c r="W15560" s="127"/>
      <c r="X15560" s="99"/>
      <c r="Y15560" s="127"/>
    </row>
    <row r="15561" spans="3:25" ht="19" hidden="1">
      <c r="C15561" s="933"/>
      <c r="D15561" s="933"/>
      <c r="E15561" s="19"/>
      <c r="I15561" s="100"/>
      <c r="M15561" s="100"/>
      <c r="Q15561" s="99"/>
      <c r="R15561" s="340"/>
      <c r="S15561" s="119"/>
      <c r="T15561" s="123"/>
      <c r="U15561" s="119"/>
      <c r="V15561" s="99"/>
      <c r="W15561" s="127"/>
      <c r="X15561" s="99"/>
      <c r="Y15561" s="127"/>
    </row>
    <row r="15562" spans="3:25" ht="19" hidden="1">
      <c r="C15562" s="933"/>
      <c r="D15562" s="933"/>
      <c r="E15562" s="19"/>
      <c r="I15562" s="100"/>
      <c r="M15562" s="100"/>
      <c r="Q15562" s="99"/>
      <c r="R15562" s="340"/>
      <c r="S15562" s="119"/>
      <c r="T15562" s="123"/>
      <c r="U15562" s="119"/>
      <c r="V15562" s="99"/>
      <c r="W15562" s="127"/>
      <c r="X15562" s="99"/>
      <c r="Y15562" s="127"/>
    </row>
    <row r="15563" spans="3:25" ht="19" hidden="1">
      <c r="C15563" s="933"/>
      <c r="D15563" s="933"/>
      <c r="E15563" s="19"/>
      <c r="I15563" s="100"/>
      <c r="M15563" s="100"/>
      <c r="Q15563" s="99"/>
      <c r="R15563" s="340"/>
      <c r="S15563" s="119"/>
      <c r="T15563" s="123"/>
      <c r="U15563" s="119"/>
      <c r="V15563" s="99"/>
      <c r="W15563" s="127"/>
      <c r="X15563" s="99"/>
      <c r="Y15563" s="127"/>
    </row>
    <row r="15564" spans="3:25" ht="19" hidden="1">
      <c r="C15564" s="933"/>
      <c r="D15564" s="933"/>
      <c r="E15564" s="19"/>
      <c r="I15564" s="100"/>
      <c r="M15564" s="100"/>
      <c r="Q15564" s="99"/>
      <c r="R15564" s="340"/>
      <c r="S15564" s="119"/>
      <c r="T15564" s="123"/>
      <c r="U15564" s="119"/>
      <c r="V15564" s="99"/>
      <c r="W15564" s="127"/>
      <c r="X15564" s="99"/>
      <c r="Y15564" s="127"/>
    </row>
    <row r="15565" spans="3:25" ht="19" hidden="1">
      <c r="C15565" s="933"/>
      <c r="D15565" s="933"/>
      <c r="E15565" s="19"/>
      <c r="I15565" s="100"/>
      <c r="M15565" s="100"/>
      <c r="Q15565" s="99"/>
      <c r="R15565" s="340"/>
      <c r="S15565" s="119"/>
      <c r="T15565" s="123"/>
      <c r="U15565" s="119"/>
      <c r="V15565" s="99"/>
      <c r="W15565" s="127"/>
      <c r="X15565" s="99"/>
      <c r="Y15565" s="127"/>
    </row>
    <row r="15566" spans="3:25" ht="19" hidden="1">
      <c r="C15566" s="933"/>
      <c r="D15566" s="933"/>
      <c r="E15566" s="19"/>
      <c r="I15566" s="100"/>
      <c r="M15566" s="100"/>
      <c r="Q15566" s="99"/>
      <c r="R15566" s="340"/>
      <c r="S15566" s="119"/>
      <c r="T15566" s="123"/>
      <c r="U15566" s="119"/>
      <c r="V15566" s="99"/>
      <c r="W15566" s="127"/>
      <c r="X15566" s="99"/>
      <c r="Y15566" s="127"/>
    </row>
    <row r="15567" spans="3:25" ht="19" hidden="1">
      <c r="C15567" s="933"/>
      <c r="D15567" s="933"/>
      <c r="E15567" s="19"/>
      <c r="I15567" s="100"/>
      <c r="M15567" s="100"/>
      <c r="Q15567" s="99"/>
      <c r="R15567" s="340"/>
      <c r="S15567" s="119"/>
      <c r="T15567" s="123"/>
      <c r="U15567" s="119"/>
      <c r="V15567" s="99"/>
      <c r="W15567" s="127"/>
      <c r="X15567" s="99"/>
      <c r="Y15567" s="127"/>
    </row>
    <row r="15568" spans="3:25" ht="19" hidden="1">
      <c r="C15568" s="933"/>
      <c r="D15568" s="933"/>
      <c r="E15568" s="19"/>
      <c r="I15568" s="100"/>
      <c r="M15568" s="100"/>
      <c r="Q15568" s="99"/>
      <c r="R15568" s="340"/>
      <c r="S15568" s="119"/>
      <c r="T15568" s="123"/>
      <c r="U15568" s="119"/>
      <c r="V15568" s="99"/>
      <c r="W15568" s="127"/>
      <c r="X15568" s="99"/>
      <c r="Y15568" s="127"/>
    </row>
    <row r="15569" spans="3:25" ht="19" hidden="1">
      <c r="C15569" s="933"/>
      <c r="D15569" s="933"/>
      <c r="E15569" s="19"/>
      <c r="I15569" s="100"/>
      <c r="M15569" s="100"/>
      <c r="Q15569" s="99"/>
      <c r="R15569" s="340"/>
      <c r="S15569" s="119"/>
      <c r="T15569" s="123"/>
      <c r="U15569" s="119"/>
      <c r="V15569" s="99"/>
      <c r="W15569" s="127"/>
      <c r="X15569" s="99"/>
      <c r="Y15569" s="127"/>
    </row>
    <row r="15570" spans="3:25" ht="19" hidden="1">
      <c r="C15570" s="933"/>
      <c r="D15570" s="933"/>
      <c r="E15570" s="19"/>
      <c r="I15570" s="100"/>
      <c r="M15570" s="100"/>
      <c r="Q15570" s="99"/>
      <c r="R15570" s="340"/>
      <c r="S15570" s="119"/>
      <c r="T15570" s="123"/>
      <c r="U15570" s="119"/>
      <c r="V15570" s="99"/>
      <c r="W15570" s="127"/>
      <c r="X15570" s="99"/>
      <c r="Y15570" s="127"/>
    </row>
    <row r="15571" spans="3:25" ht="19" hidden="1">
      <c r="C15571" s="933"/>
      <c r="D15571" s="933"/>
      <c r="E15571" s="19"/>
      <c r="I15571" s="100"/>
      <c r="M15571" s="100"/>
      <c r="Q15571" s="99"/>
      <c r="R15571" s="340"/>
      <c r="S15571" s="119"/>
      <c r="T15571" s="123"/>
      <c r="U15571" s="119"/>
      <c r="V15571" s="99"/>
      <c r="W15571" s="127"/>
      <c r="X15571" s="99"/>
      <c r="Y15571" s="127"/>
    </row>
    <row r="15572" spans="3:25" ht="19" hidden="1">
      <c r="C15572" s="933"/>
      <c r="D15572" s="933"/>
      <c r="E15572" s="19"/>
      <c r="I15572" s="100"/>
      <c r="M15572" s="100"/>
      <c r="Q15572" s="99"/>
      <c r="R15572" s="340"/>
      <c r="S15572" s="119"/>
      <c r="T15572" s="123"/>
      <c r="U15572" s="119"/>
      <c r="V15572" s="99"/>
      <c r="W15572" s="127"/>
      <c r="X15572" s="99"/>
      <c r="Y15572" s="127"/>
    </row>
    <row r="15573" spans="3:25" ht="19" hidden="1">
      <c r="C15573" s="933"/>
      <c r="D15573" s="933"/>
      <c r="E15573" s="19"/>
      <c r="I15573" s="100"/>
      <c r="M15573" s="100"/>
      <c r="Q15573" s="99"/>
      <c r="R15573" s="340"/>
      <c r="S15573" s="119"/>
      <c r="T15573" s="123"/>
      <c r="U15573" s="119"/>
      <c r="V15573" s="99"/>
      <c r="W15573" s="127"/>
      <c r="X15573" s="99"/>
      <c r="Y15573" s="127"/>
    </row>
    <row r="15574" spans="3:25" ht="19" hidden="1">
      <c r="C15574" s="933"/>
      <c r="D15574" s="933"/>
      <c r="E15574" s="19"/>
      <c r="I15574" s="100"/>
      <c r="M15574" s="100"/>
      <c r="Q15574" s="99"/>
      <c r="R15574" s="340"/>
      <c r="S15574" s="119"/>
      <c r="T15574" s="123"/>
      <c r="U15574" s="119"/>
      <c r="V15574" s="99"/>
      <c r="W15574" s="127"/>
      <c r="X15574" s="99"/>
      <c r="Y15574" s="127"/>
    </row>
    <row r="15575" spans="3:25" ht="19" hidden="1">
      <c r="C15575" s="933"/>
      <c r="D15575" s="933"/>
      <c r="E15575" s="19"/>
      <c r="I15575" s="100"/>
      <c r="M15575" s="100"/>
      <c r="Q15575" s="99"/>
      <c r="R15575" s="340"/>
      <c r="S15575" s="119"/>
      <c r="T15575" s="123"/>
      <c r="U15575" s="119"/>
      <c r="V15575" s="99"/>
      <c r="W15575" s="127"/>
      <c r="X15575" s="99"/>
      <c r="Y15575" s="127"/>
    </row>
    <row r="15576" spans="3:25" ht="19" hidden="1">
      <c r="C15576" s="933"/>
      <c r="D15576" s="933"/>
      <c r="E15576" s="19"/>
      <c r="I15576" s="100"/>
      <c r="M15576" s="100"/>
      <c r="Q15576" s="99"/>
      <c r="R15576" s="340"/>
      <c r="S15576" s="119"/>
      <c r="T15576" s="123"/>
      <c r="U15576" s="119"/>
      <c r="V15576" s="99"/>
      <c r="W15576" s="127"/>
      <c r="X15576" s="99"/>
      <c r="Y15576" s="127"/>
    </row>
    <row r="15577" spans="3:25" ht="19" hidden="1">
      <c r="C15577" s="933"/>
      <c r="D15577" s="933"/>
      <c r="E15577" s="19"/>
      <c r="I15577" s="100"/>
      <c r="M15577" s="100"/>
      <c r="Q15577" s="99"/>
      <c r="R15577" s="340"/>
      <c r="S15577" s="119"/>
      <c r="T15577" s="123"/>
      <c r="U15577" s="119"/>
      <c r="V15577" s="99"/>
      <c r="W15577" s="127"/>
      <c r="X15577" s="99"/>
      <c r="Y15577" s="127"/>
    </row>
    <row r="15578" spans="3:25" ht="19" hidden="1">
      <c r="C15578" s="933"/>
      <c r="D15578" s="933"/>
      <c r="E15578" s="19"/>
      <c r="I15578" s="100"/>
      <c r="M15578" s="100"/>
      <c r="Q15578" s="99"/>
      <c r="R15578" s="340"/>
      <c r="S15578" s="119"/>
      <c r="T15578" s="123"/>
      <c r="U15578" s="119"/>
      <c r="V15578" s="99"/>
      <c r="W15578" s="127"/>
      <c r="X15578" s="99"/>
      <c r="Y15578" s="127"/>
    </row>
    <row r="15579" spans="3:25" ht="19" hidden="1">
      <c r="C15579" s="933"/>
      <c r="D15579" s="933"/>
      <c r="E15579" s="19"/>
      <c r="I15579" s="100"/>
      <c r="M15579" s="100"/>
      <c r="Q15579" s="99"/>
      <c r="R15579" s="340"/>
      <c r="S15579" s="119"/>
      <c r="T15579" s="123"/>
      <c r="U15579" s="119"/>
      <c r="V15579" s="99"/>
      <c r="W15579" s="127"/>
      <c r="X15579" s="99"/>
      <c r="Y15579" s="127"/>
    </row>
    <row r="15580" spans="3:25" ht="19" hidden="1">
      <c r="C15580" s="933"/>
      <c r="D15580" s="933"/>
      <c r="E15580" s="19"/>
      <c r="I15580" s="100"/>
      <c r="M15580" s="100"/>
      <c r="Q15580" s="99"/>
      <c r="R15580" s="340"/>
      <c r="S15580" s="119"/>
      <c r="T15580" s="123"/>
      <c r="U15580" s="119"/>
      <c r="V15580" s="99"/>
      <c r="W15580" s="127"/>
      <c r="X15580" s="99"/>
      <c r="Y15580" s="127"/>
    </row>
    <row r="15581" spans="3:25" ht="19" hidden="1">
      <c r="C15581" s="933"/>
      <c r="D15581" s="933"/>
      <c r="E15581" s="19"/>
      <c r="I15581" s="100"/>
      <c r="M15581" s="100"/>
      <c r="Q15581" s="99"/>
      <c r="R15581" s="340"/>
      <c r="S15581" s="119"/>
      <c r="T15581" s="123"/>
      <c r="U15581" s="119"/>
      <c r="V15581" s="99"/>
      <c r="W15581" s="127"/>
      <c r="X15581" s="99"/>
      <c r="Y15581" s="127"/>
    </row>
    <row r="15582" spans="3:25" ht="19" hidden="1">
      <c r="C15582" s="933"/>
      <c r="D15582" s="933"/>
      <c r="E15582" s="19"/>
      <c r="I15582" s="100"/>
      <c r="M15582" s="100"/>
      <c r="Q15582" s="99"/>
      <c r="R15582" s="340"/>
      <c r="S15582" s="119"/>
      <c r="T15582" s="123"/>
      <c r="U15582" s="119"/>
      <c r="V15582" s="99"/>
      <c r="W15582" s="127"/>
      <c r="X15582" s="99"/>
      <c r="Y15582" s="127"/>
    </row>
    <row r="15583" spans="3:25" ht="19" hidden="1">
      <c r="C15583" s="933"/>
      <c r="D15583" s="933"/>
      <c r="E15583" s="19"/>
      <c r="I15583" s="100"/>
      <c r="M15583" s="100"/>
      <c r="Q15583" s="99"/>
      <c r="R15583" s="340"/>
      <c r="S15583" s="119"/>
      <c r="T15583" s="123"/>
      <c r="U15583" s="119"/>
      <c r="V15583" s="99"/>
      <c r="W15583" s="127"/>
      <c r="X15583" s="99"/>
      <c r="Y15583" s="127"/>
    </row>
    <row r="15584" spans="3:25" ht="19" hidden="1">
      <c r="C15584" s="933"/>
      <c r="D15584" s="933"/>
      <c r="E15584" s="19"/>
      <c r="I15584" s="100"/>
      <c r="M15584" s="100"/>
      <c r="Q15584" s="99"/>
      <c r="R15584" s="340"/>
      <c r="S15584" s="119"/>
      <c r="T15584" s="123"/>
      <c r="U15584" s="119"/>
      <c r="V15584" s="99"/>
      <c r="W15584" s="127"/>
      <c r="X15584" s="99"/>
      <c r="Y15584" s="127"/>
    </row>
    <row r="15585" spans="3:25" ht="19" hidden="1">
      <c r="C15585" s="933"/>
      <c r="D15585" s="933"/>
      <c r="E15585" s="19"/>
      <c r="I15585" s="100"/>
      <c r="M15585" s="100"/>
      <c r="Q15585" s="99"/>
      <c r="R15585" s="340"/>
      <c r="S15585" s="119"/>
      <c r="T15585" s="123"/>
      <c r="U15585" s="119"/>
      <c r="V15585" s="99"/>
      <c r="W15585" s="127"/>
      <c r="X15585" s="99"/>
      <c r="Y15585" s="127"/>
    </row>
    <row r="15586" spans="3:25" ht="19" hidden="1">
      <c r="C15586" s="933"/>
      <c r="D15586" s="933"/>
      <c r="E15586" s="19"/>
      <c r="I15586" s="100"/>
      <c r="M15586" s="100"/>
      <c r="Q15586" s="99"/>
      <c r="R15586" s="340"/>
      <c r="S15586" s="119"/>
      <c r="T15586" s="123"/>
      <c r="U15586" s="119"/>
      <c r="V15586" s="99"/>
      <c r="W15586" s="127"/>
      <c r="X15586" s="99"/>
      <c r="Y15586" s="127"/>
    </row>
    <row r="15587" spans="3:25" ht="19" hidden="1">
      <c r="C15587" s="933"/>
      <c r="D15587" s="933"/>
      <c r="E15587" s="19"/>
      <c r="I15587" s="100"/>
      <c r="M15587" s="100"/>
      <c r="Q15587" s="99"/>
      <c r="R15587" s="340"/>
      <c r="S15587" s="119"/>
      <c r="T15587" s="123"/>
      <c r="U15587" s="119"/>
      <c r="V15587" s="99"/>
      <c r="W15587" s="127"/>
      <c r="X15587" s="99"/>
      <c r="Y15587" s="127"/>
    </row>
    <row r="15588" spans="3:25" ht="19" hidden="1">
      <c r="C15588" s="933"/>
      <c r="D15588" s="933"/>
      <c r="E15588" s="19"/>
      <c r="I15588" s="100"/>
      <c r="M15588" s="100"/>
      <c r="Q15588" s="99"/>
      <c r="R15588" s="340"/>
      <c r="S15588" s="119"/>
      <c r="T15588" s="123"/>
      <c r="U15588" s="119"/>
      <c r="V15588" s="99"/>
      <c r="W15588" s="127"/>
      <c r="X15588" s="99"/>
      <c r="Y15588" s="127"/>
    </row>
    <row r="15589" spans="3:25" ht="19" hidden="1">
      <c r="C15589" s="933"/>
      <c r="D15589" s="933"/>
      <c r="E15589" s="19"/>
      <c r="I15589" s="100"/>
      <c r="M15589" s="100"/>
      <c r="Q15589" s="99"/>
      <c r="R15589" s="340"/>
      <c r="S15589" s="119"/>
      <c r="T15589" s="123"/>
      <c r="U15589" s="119"/>
      <c r="V15589" s="99"/>
      <c r="W15589" s="127"/>
      <c r="X15589" s="99"/>
      <c r="Y15589" s="127"/>
    </row>
    <row r="15590" spans="3:25" ht="19" hidden="1">
      <c r="C15590" s="933"/>
      <c r="D15590" s="933"/>
      <c r="E15590" s="19"/>
      <c r="I15590" s="100"/>
      <c r="M15590" s="100"/>
      <c r="Q15590" s="99"/>
      <c r="R15590" s="340"/>
      <c r="S15590" s="119"/>
      <c r="T15590" s="123"/>
      <c r="U15590" s="119"/>
      <c r="V15590" s="99"/>
      <c r="W15590" s="127"/>
      <c r="X15590" s="99"/>
      <c r="Y15590" s="127"/>
    </row>
    <row r="15591" spans="3:25" ht="19" hidden="1">
      <c r="C15591" s="933"/>
      <c r="D15591" s="933"/>
      <c r="E15591" s="19"/>
      <c r="I15591" s="100"/>
      <c r="M15591" s="100"/>
      <c r="Q15591" s="99"/>
      <c r="R15591" s="340"/>
      <c r="S15591" s="119"/>
      <c r="T15591" s="123"/>
      <c r="U15591" s="119"/>
      <c r="V15591" s="99"/>
      <c r="W15591" s="127"/>
      <c r="X15591" s="99"/>
      <c r="Y15591" s="127"/>
    </row>
    <row r="15592" spans="3:25" ht="19" hidden="1">
      <c r="C15592" s="933"/>
      <c r="D15592" s="933"/>
      <c r="E15592" s="19"/>
      <c r="I15592" s="100"/>
      <c r="M15592" s="100"/>
      <c r="Q15592" s="99"/>
      <c r="R15592" s="340"/>
      <c r="S15592" s="119"/>
      <c r="T15592" s="123"/>
      <c r="U15592" s="119"/>
      <c r="V15592" s="99"/>
      <c r="W15592" s="127"/>
      <c r="X15592" s="99"/>
      <c r="Y15592" s="127"/>
    </row>
    <row r="15593" spans="3:25" ht="19" hidden="1">
      <c r="C15593" s="933"/>
      <c r="D15593" s="933"/>
      <c r="E15593" s="19"/>
      <c r="I15593" s="100"/>
      <c r="M15593" s="100"/>
      <c r="Q15593" s="99"/>
      <c r="R15593" s="340"/>
      <c r="S15593" s="119"/>
      <c r="T15593" s="123"/>
      <c r="U15593" s="119"/>
      <c r="V15593" s="99"/>
      <c r="W15593" s="127"/>
      <c r="X15593" s="99"/>
      <c r="Y15593" s="127"/>
    </row>
    <row r="15594" spans="3:25" ht="19" hidden="1">
      <c r="C15594" s="933"/>
      <c r="D15594" s="933"/>
      <c r="E15594" s="19"/>
      <c r="I15594" s="100"/>
      <c r="M15594" s="100"/>
      <c r="Q15594" s="99"/>
      <c r="R15594" s="340"/>
      <c r="S15594" s="119"/>
      <c r="T15594" s="123"/>
      <c r="U15594" s="119"/>
      <c r="V15594" s="99"/>
      <c r="W15594" s="127"/>
      <c r="X15594" s="99"/>
      <c r="Y15594" s="127"/>
    </row>
    <row r="15595" spans="3:25" ht="19" hidden="1">
      <c r="C15595" s="933"/>
      <c r="D15595" s="933"/>
      <c r="E15595" s="19"/>
      <c r="I15595" s="100"/>
      <c r="M15595" s="100"/>
      <c r="Q15595" s="99"/>
      <c r="R15595" s="340"/>
      <c r="S15595" s="119"/>
      <c r="T15595" s="123"/>
      <c r="U15595" s="119"/>
      <c r="V15595" s="99"/>
      <c r="W15595" s="127"/>
      <c r="X15595" s="99"/>
      <c r="Y15595" s="127"/>
    </row>
    <row r="15596" spans="3:25" ht="19" hidden="1">
      <c r="C15596" s="933"/>
      <c r="D15596" s="933"/>
      <c r="E15596" s="19"/>
      <c r="I15596" s="100"/>
      <c r="M15596" s="100"/>
      <c r="Q15596" s="99"/>
      <c r="R15596" s="340"/>
      <c r="S15596" s="119"/>
      <c r="T15596" s="123"/>
      <c r="U15596" s="119"/>
      <c r="V15596" s="99"/>
      <c r="W15596" s="127"/>
      <c r="X15596" s="99"/>
      <c r="Y15596" s="127"/>
    </row>
    <row r="15597" spans="3:25" ht="19" hidden="1">
      <c r="C15597" s="933"/>
      <c r="D15597" s="933"/>
      <c r="E15597" s="19"/>
      <c r="I15597" s="100"/>
      <c r="M15597" s="100"/>
      <c r="Q15597" s="99"/>
      <c r="R15597" s="340"/>
      <c r="S15597" s="119"/>
      <c r="T15597" s="123"/>
      <c r="U15597" s="119"/>
      <c r="V15597" s="99"/>
      <c r="W15597" s="127"/>
      <c r="X15597" s="99"/>
      <c r="Y15597" s="127"/>
    </row>
    <row r="15598" spans="3:25" ht="19" hidden="1">
      <c r="C15598" s="933"/>
      <c r="D15598" s="933"/>
      <c r="E15598" s="19"/>
      <c r="I15598" s="100"/>
      <c r="M15598" s="100"/>
      <c r="Q15598" s="99"/>
      <c r="R15598" s="340"/>
      <c r="S15598" s="119"/>
      <c r="T15598" s="123"/>
      <c r="U15598" s="119"/>
      <c r="V15598" s="99"/>
      <c r="W15598" s="127"/>
      <c r="X15598" s="99"/>
      <c r="Y15598" s="127"/>
    </row>
    <row r="15599" spans="3:25" ht="19" hidden="1">
      <c r="C15599" s="933"/>
      <c r="D15599" s="933"/>
      <c r="E15599" s="19"/>
      <c r="I15599" s="100"/>
      <c r="M15599" s="100"/>
      <c r="Q15599" s="99"/>
      <c r="R15599" s="340"/>
      <c r="S15599" s="119"/>
      <c r="T15599" s="123"/>
      <c r="U15599" s="119"/>
      <c r="V15599" s="99"/>
      <c r="W15599" s="127"/>
      <c r="X15599" s="99"/>
      <c r="Y15599" s="127"/>
    </row>
    <row r="15600" spans="3:25" ht="19" hidden="1">
      <c r="C15600" s="933"/>
      <c r="D15600" s="933"/>
      <c r="E15600" s="19"/>
      <c r="I15600" s="100"/>
      <c r="M15600" s="100"/>
      <c r="Q15600" s="99"/>
      <c r="R15600" s="340"/>
      <c r="S15600" s="119"/>
      <c r="T15600" s="123"/>
      <c r="U15600" s="119"/>
      <c r="V15600" s="99"/>
      <c r="W15600" s="127"/>
      <c r="X15600" s="99"/>
      <c r="Y15600" s="127"/>
    </row>
    <row r="15601" spans="3:25" ht="19" hidden="1">
      <c r="C15601" s="933"/>
      <c r="D15601" s="933"/>
      <c r="E15601" s="19"/>
      <c r="I15601" s="100"/>
      <c r="M15601" s="100"/>
      <c r="Q15601" s="99"/>
      <c r="R15601" s="340"/>
      <c r="S15601" s="119"/>
      <c r="T15601" s="123"/>
      <c r="U15601" s="119"/>
      <c r="V15601" s="99"/>
      <c r="W15601" s="127"/>
      <c r="X15601" s="99"/>
      <c r="Y15601" s="127"/>
    </row>
    <row r="15602" spans="3:25" ht="19" hidden="1">
      <c r="C15602" s="933"/>
      <c r="D15602" s="933"/>
      <c r="E15602" s="19"/>
      <c r="I15602" s="100"/>
      <c r="M15602" s="100"/>
      <c r="Q15602" s="99"/>
      <c r="R15602" s="340"/>
      <c r="S15602" s="119"/>
      <c r="T15602" s="123"/>
      <c r="U15602" s="119"/>
      <c r="V15602" s="99"/>
      <c r="W15602" s="127"/>
      <c r="X15602" s="99"/>
      <c r="Y15602" s="127"/>
    </row>
    <row r="15603" spans="3:25" ht="19" hidden="1">
      <c r="C15603" s="933"/>
      <c r="D15603" s="933"/>
      <c r="E15603" s="19"/>
      <c r="I15603" s="100"/>
      <c r="M15603" s="100"/>
      <c r="Q15603" s="99"/>
      <c r="R15603" s="340"/>
      <c r="S15603" s="119"/>
      <c r="T15603" s="123"/>
      <c r="U15603" s="119"/>
      <c r="V15603" s="99"/>
      <c r="W15603" s="127"/>
      <c r="X15603" s="99"/>
      <c r="Y15603" s="127"/>
    </row>
    <row r="15604" spans="3:25" ht="19" hidden="1">
      <c r="C15604" s="933"/>
      <c r="D15604" s="933"/>
      <c r="E15604" s="19"/>
      <c r="I15604" s="100"/>
      <c r="M15604" s="100"/>
      <c r="Q15604" s="99"/>
      <c r="R15604" s="340"/>
      <c r="S15604" s="119"/>
      <c r="T15604" s="123"/>
      <c r="U15604" s="119"/>
      <c r="V15604" s="99"/>
      <c r="W15604" s="127"/>
      <c r="X15604" s="99"/>
      <c r="Y15604" s="127"/>
    </row>
    <row r="15605" spans="3:25" ht="19" hidden="1">
      <c r="C15605" s="933"/>
      <c r="D15605" s="933"/>
      <c r="E15605" s="19"/>
      <c r="I15605" s="100"/>
      <c r="M15605" s="100"/>
      <c r="Q15605" s="99"/>
      <c r="R15605" s="340"/>
      <c r="S15605" s="119"/>
      <c r="T15605" s="123"/>
      <c r="U15605" s="119"/>
      <c r="V15605" s="99"/>
      <c r="W15605" s="127"/>
      <c r="X15605" s="99"/>
      <c r="Y15605" s="127"/>
    </row>
    <row r="15606" spans="3:25" ht="19" hidden="1">
      <c r="C15606" s="933"/>
      <c r="D15606" s="933"/>
      <c r="E15606" s="19"/>
      <c r="I15606" s="100"/>
      <c r="M15606" s="100"/>
      <c r="Q15606" s="99"/>
      <c r="R15606" s="340"/>
      <c r="S15606" s="119"/>
      <c r="T15606" s="123"/>
      <c r="U15606" s="119"/>
      <c r="V15606" s="99"/>
      <c r="W15606" s="127"/>
      <c r="X15606" s="99"/>
      <c r="Y15606" s="127"/>
    </row>
    <row r="15607" spans="3:25" ht="19" hidden="1">
      <c r="C15607" s="933"/>
      <c r="D15607" s="933"/>
      <c r="E15607" s="19"/>
      <c r="I15607" s="100"/>
      <c r="M15607" s="100"/>
      <c r="Q15607" s="99"/>
      <c r="R15607" s="340"/>
      <c r="S15607" s="119"/>
      <c r="T15607" s="123"/>
      <c r="U15607" s="119"/>
      <c r="V15607" s="99"/>
      <c r="W15607" s="127"/>
      <c r="X15607" s="99"/>
      <c r="Y15607" s="127"/>
    </row>
    <row r="15608" spans="3:25" ht="19" hidden="1">
      <c r="C15608" s="933"/>
      <c r="D15608" s="933"/>
      <c r="E15608" s="19"/>
      <c r="I15608" s="100"/>
      <c r="M15608" s="100"/>
      <c r="Q15608" s="99"/>
      <c r="R15608" s="340"/>
      <c r="S15608" s="119"/>
      <c r="T15608" s="123"/>
      <c r="U15608" s="119"/>
      <c r="V15608" s="99"/>
      <c r="W15608" s="127"/>
      <c r="X15608" s="99"/>
      <c r="Y15608" s="127"/>
    </row>
    <row r="15609" spans="3:25" ht="19" hidden="1">
      <c r="C15609" s="933"/>
      <c r="D15609" s="933"/>
      <c r="E15609" s="19"/>
      <c r="I15609" s="100"/>
      <c r="M15609" s="100"/>
      <c r="Q15609" s="99"/>
      <c r="R15609" s="340"/>
      <c r="S15609" s="119"/>
      <c r="T15609" s="123"/>
      <c r="U15609" s="119"/>
      <c r="V15609" s="99"/>
      <c r="W15609" s="127"/>
      <c r="X15609" s="99"/>
      <c r="Y15609" s="127"/>
    </row>
    <row r="15610" spans="3:25" ht="19" hidden="1">
      <c r="C15610" s="933"/>
      <c r="D15610" s="933"/>
      <c r="E15610" s="19"/>
      <c r="I15610" s="100"/>
      <c r="M15610" s="100"/>
      <c r="Q15610" s="99"/>
      <c r="R15610" s="340"/>
      <c r="S15610" s="119"/>
      <c r="T15610" s="123"/>
      <c r="U15610" s="119"/>
      <c r="V15610" s="99"/>
      <c r="W15610" s="127"/>
      <c r="X15610" s="99"/>
      <c r="Y15610" s="127"/>
    </row>
    <row r="15611" spans="3:25" ht="19" hidden="1">
      <c r="C15611" s="933"/>
      <c r="D15611" s="933"/>
      <c r="E15611" s="19"/>
      <c r="I15611" s="100"/>
      <c r="M15611" s="100"/>
      <c r="Q15611" s="99"/>
      <c r="R15611" s="340"/>
      <c r="S15611" s="119"/>
      <c r="T15611" s="123"/>
      <c r="U15611" s="119"/>
      <c r="V15611" s="99"/>
      <c r="W15611" s="127"/>
      <c r="X15611" s="99"/>
      <c r="Y15611" s="127"/>
    </row>
    <row r="15612" spans="3:25" ht="19" hidden="1">
      <c r="C15612" s="933"/>
      <c r="D15612" s="933"/>
      <c r="E15612" s="19"/>
      <c r="I15612" s="100"/>
      <c r="M15612" s="100"/>
      <c r="Q15612" s="99"/>
      <c r="R15612" s="340"/>
      <c r="S15612" s="119"/>
      <c r="T15612" s="123"/>
      <c r="U15612" s="119"/>
      <c r="V15612" s="99"/>
      <c r="W15612" s="127"/>
      <c r="X15612" s="99"/>
      <c r="Y15612" s="127"/>
    </row>
    <row r="15613" spans="3:25" ht="19" hidden="1">
      <c r="C15613" s="933"/>
      <c r="D15613" s="933"/>
      <c r="E15613" s="19"/>
      <c r="I15613" s="100"/>
      <c r="M15613" s="100"/>
      <c r="Q15613" s="99"/>
      <c r="R15613" s="340"/>
      <c r="S15613" s="119"/>
      <c r="T15613" s="123"/>
      <c r="U15613" s="119"/>
      <c r="V15613" s="99"/>
      <c r="W15613" s="127"/>
      <c r="X15613" s="99"/>
      <c r="Y15613" s="127"/>
    </row>
    <row r="15614" spans="3:25" ht="19" hidden="1">
      <c r="C15614" s="933"/>
      <c r="D15614" s="933"/>
      <c r="E15614" s="19"/>
      <c r="I15614" s="100"/>
      <c r="M15614" s="100"/>
      <c r="Q15614" s="99"/>
      <c r="R15614" s="340"/>
      <c r="S15614" s="119"/>
      <c r="T15614" s="123"/>
      <c r="U15614" s="119"/>
      <c r="V15614" s="99"/>
      <c r="W15614" s="127"/>
      <c r="X15614" s="99"/>
      <c r="Y15614" s="127"/>
    </row>
    <row r="15615" spans="3:25" ht="19" hidden="1">
      <c r="C15615" s="933"/>
      <c r="D15615" s="933"/>
      <c r="E15615" s="19"/>
      <c r="I15615" s="100"/>
      <c r="M15615" s="100"/>
      <c r="Q15615" s="99"/>
      <c r="R15615" s="340"/>
      <c r="S15615" s="119"/>
      <c r="T15615" s="123"/>
      <c r="U15615" s="119"/>
      <c r="V15615" s="99"/>
      <c r="W15615" s="127"/>
      <c r="X15615" s="99"/>
      <c r="Y15615" s="127"/>
    </row>
    <row r="15616" spans="3:25" ht="19" hidden="1">
      <c r="C15616" s="933"/>
      <c r="D15616" s="933"/>
      <c r="E15616" s="19"/>
      <c r="I15616" s="100"/>
      <c r="M15616" s="100"/>
      <c r="Q15616" s="99"/>
      <c r="R15616" s="340"/>
      <c r="S15616" s="119"/>
      <c r="T15616" s="123"/>
      <c r="U15616" s="119"/>
      <c r="V15616" s="99"/>
      <c r="W15616" s="127"/>
      <c r="X15616" s="99"/>
      <c r="Y15616" s="127"/>
    </row>
    <row r="15617" spans="3:25" ht="19" hidden="1">
      <c r="C15617" s="933"/>
      <c r="D15617" s="933"/>
      <c r="E15617" s="19"/>
      <c r="I15617" s="100"/>
      <c r="M15617" s="100"/>
      <c r="Q15617" s="99"/>
      <c r="R15617" s="340"/>
      <c r="S15617" s="119"/>
      <c r="T15617" s="123"/>
      <c r="U15617" s="119"/>
      <c r="V15617" s="99"/>
      <c r="W15617" s="127"/>
      <c r="X15617" s="99"/>
      <c r="Y15617" s="127"/>
    </row>
    <row r="15618" spans="3:25" ht="19" hidden="1">
      <c r="C15618" s="933"/>
      <c r="D15618" s="933"/>
      <c r="E15618" s="19"/>
      <c r="I15618" s="100"/>
      <c r="M15618" s="100"/>
      <c r="Q15618" s="99"/>
      <c r="R15618" s="340"/>
      <c r="S15618" s="119"/>
      <c r="T15618" s="123"/>
      <c r="U15618" s="119"/>
      <c r="V15618" s="99"/>
      <c r="W15618" s="127"/>
      <c r="X15618" s="99"/>
      <c r="Y15618" s="127"/>
    </row>
    <row r="15619" spans="3:25" ht="19" hidden="1">
      <c r="C15619" s="933"/>
      <c r="D15619" s="933"/>
      <c r="E15619" s="19"/>
      <c r="I15619" s="100"/>
      <c r="M15619" s="100"/>
      <c r="Q15619" s="99"/>
      <c r="R15619" s="340"/>
      <c r="S15619" s="119"/>
      <c r="T15619" s="123"/>
      <c r="U15619" s="119"/>
      <c r="V15619" s="99"/>
      <c r="W15619" s="127"/>
      <c r="X15619" s="99"/>
      <c r="Y15619" s="127"/>
    </row>
    <row r="15620" spans="3:25" ht="19" hidden="1">
      <c r="C15620" s="933"/>
      <c r="D15620" s="933"/>
      <c r="E15620" s="19"/>
      <c r="I15620" s="100"/>
      <c r="M15620" s="100"/>
      <c r="Q15620" s="99"/>
      <c r="R15620" s="340"/>
      <c r="S15620" s="119"/>
      <c r="T15620" s="123"/>
      <c r="U15620" s="119"/>
      <c r="V15620" s="99"/>
      <c r="W15620" s="127"/>
      <c r="X15620" s="99"/>
      <c r="Y15620" s="127"/>
    </row>
    <row r="15621" spans="3:25" ht="19" hidden="1">
      <c r="C15621" s="933"/>
      <c r="D15621" s="933"/>
      <c r="E15621" s="19"/>
      <c r="I15621" s="100"/>
      <c r="M15621" s="100"/>
      <c r="Q15621" s="99"/>
      <c r="R15621" s="340"/>
      <c r="S15621" s="119"/>
      <c r="T15621" s="123"/>
      <c r="U15621" s="119"/>
      <c r="V15621" s="99"/>
      <c r="W15621" s="127"/>
      <c r="X15621" s="99"/>
      <c r="Y15621" s="127"/>
    </row>
    <row r="15622" spans="3:25" ht="19" hidden="1">
      <c r="C15622" s="933"/>
      <c r="D15622" s="933"/>
      <c r="E15622" s="19"/>
      <c r="I15622" s="100"/>
      <c r="M15622" s="100"/>
      <c r="Q15622" s="99"/>
      <c r="R15622" s="340"/>
      <c r="S15622" s="119"/>
      <c r="T15622" s="123"/>
      <c r="U15622" s="119"/>
      <c r="V15622" s="99"/>
      <c r="W15622" s="127"/>
      <c r="X15622" s="99"/>
      <c r="Y15622" s="127"/>
    </row>
    <row r="15623" spans="3:25" ht="19" hidden="1">
      <c r="C15623" s="933"/>
      <c r="D15623" s="933"/>
      <c r="E15623" s="19"/>
      <c r="I15623" s="100"/>
      <c r="M15623" s="100"/>
      <c r="Q15623" s="99"/>
      <c r="R15623" s="340"/>
      <c r="S15623" s="119"/>
      <c r="T15623" s="123"/>
      <c r="U15623" s="119"/>
      <c r="V15623" s="99"/>
      <c r="W15623" s="127"/>
      <c r="X15623" s="99"/>
      <c r="Y15623" s="127"/>
    </row>
    <row r="15624" spans="3:25" ht="19" hidden="1">
      <c r="C15624" s="933"/>
      <c r="D15624" s="933"/>
      <c r="E15624" s="19"/>
      <c r="I15624" s="100"/>
      <c r="M15624" s="100"/>
      <c r="Q15624" s="99"/>
      <c r="R15624" s="340"/>
      <c r="S15624" s="119"/>
      <c r="T15624" s="123"/>
      <c r="U15624" s="119"/>
      <c r="V15624" s="99"/>
      <c r="W15624" s="127"/>
      <c r="X15624" s="99"/>
      <c r="Y15624" s="127"/>
    </row>
    <row r="15625" spans="3:25" ht="19" hidden="1">
      <c r="C15625" s="933"/>
      <c r="D15625" s="933"/>
      <c r="E15625" s="19"/>
      <c r="I15625" s="100"/>
      <c r="M15625" s="100"/>
      <c r="Q15625" s="99"/>
      <c r="R15625" s="340"/>
      <c r="S15625" s="119"/>
      <c r="T15625" s="123"/>
      <c r="U15625" s="119"/>
      <c r="V15625" s="99"/>
      <c r="W15625" s="127"/>
      <c r="X15625" s="99"/>
      <c r="Y15625" s="127"/>
    </row>
    <row r="15626" spans="3:25" ht="19" hidden="1">
      <c r="C15626" s="933"/>
      <c r="D15626" s="933"/>
      <c r="E15626" s="19"/>
      <c r="I15626" s="100"/>
      <c r="M15626" s="100"/>
      <c r="Q15626" s="99"/>
      <c r="R15626" s="340"/>
      <c r="S15626" s="119"/>
      <c r="T15626" s="123"/>
      <c r="U15626" s="119"/>
      <c r="V15626" s="99"/>
      <c r="W15626" s="127"/>
      <c r="X15626" s="99"/>
      <c r="Y15626" s="127"/>
    </row>
    <row r="15627" spans="3:25" ht="19" hidden="1">
      <c r="C15627" s="933"/>
      <c r="D15627" s="933"/>
      <c r="E15627" s="19"/>
      <c r="I15627" s="100"/>
      <c r="M15627" s="100"/>
      <c r="Q15627" s="99"/>
      <c r="R15627" s="340"/>
      <c r="S15627" s="119"/>
      <c r="T15627" s="123"/>
      <c r="U15627" s="119"/>
      <c r="V15627" s="99"/>
      <c r="W15627" s="127"/>
      <c r="X15627" s="99"/>
      <c r="Y15627" s="127"/>
    </row>
    <row r="15628" spans="3:25" ht="19" hidden="1">
      <c r="C15628" s="933"/>
      <c r="D15628" s="933"/>
      <c r="E15628" s="19"/>
      <c r="I15628" s="100"/>
      <c r="M15628" s="100"/>
      <c r="Q15628" s="99"/>
      <c r="R15628" s="340"/>
      <c r="S15628" s="119"/>
      <c r="T15628" s="123"/>
      <c r="U15628" s="119"/>
      <c r="V15628" s="99"/>
      <c r="W15628" s="127"/>
      <c r="X15628" s="99"/>
      <c r="Y15628" s="127"/>
    </row>
    <row r="15629" spans="3:25" ht="19" hidden="1">
      <c r="C15629" s="933"/>
      <c r="D15629" s="933"/>
      <c r="E15629" s="19"/>
      <c r="I15629" s="100"/>
      <c r="M15629" s="100"/>
      <c r="Q15629" s="99"/>
      <c r="R15629" s="340"/>
      <c r="S15629" s="119"/>
      <c r="T15629" s="123"/>
      <c r="U15629" s="119"/>
      <c r="V15629" s="99"/>
      <c r="W15629" s="127"/>
      <c r="X15629" s="99"/>
      <c r="Y15629" s="127"/>
    </row>
    <row r="15630" spans="3:25" ht="19" hidden="1">
      <c r="C15630" s="933"/>
      <c r="D15630" s="933"/>
      <c r="E15630" s="19"/>
      <c r="I15630" s="100"/>
      <c r="M15630" s="100"/>
      <c r="Q15630" s="99"/>
      <c r="R15630" s="340"/>
      <c r="S15630" s="119"/>
      <c r="T15630" s="123"/>
      <c r="U15630" s="119"/>
      <c r="V15630" s="99"/>
      <c r="W15630" s="127"/>
      <c r="X15630" s="99"/>
      <c r="Y15630" s="127"/>
    </row>
    <row r="15631" spans="3:25" ht="19" hidden="1">
      <c r="C15631" s="933"/>
      <c r="D15631" s="933"/>
      <c r="E15631" s="19"/>
      <c r="I15631" s="100"/>
      <c r="M15631" s="100"/>
      <c r="Q15631" s="99"/>
      <c r="R15631" s="340"/>
      <c r="S15631" s="119"/>
      <c r="T15631" s="123"/>
      <c r="U15631" s="119"/>
      <c r="V15631" s="99"/>
      <c r="W15631" s="127"/>
      <c r="X15631" s="99"/>
      <c r="Y15631" s="127"/>
    </row>
    <row r="15632" spans="3:25" ht="19" hidden="1">
      <c r="C15632" s="933"/>
      <c r="D15632" s="933"/>
      <c r="E15632" s="19"/>
      <c r="I15632" s="100"/>
      <c r="M15632" s="100"/>
      <c r="Q15632" s="99"/>
      <c r="R15632" s="340"/>
      <c r="S15632" s="119"/>
      <c r="T15632" s="123"/>
      <c r="U15632" s="119"/>
      <c r="V15632" s="99"/>
      <c r="W15632" s="127"/>
      <c r="X15632" s="99"/>
      <c r="Y15632" s="127"/>
    </row>
    <row r="15633" spans="3:25" ht="19" hidden="1">
      <c r="C15633" s="933"/>
      <c r="D15633" s="933"/>
      <c r="E15633" s="19"/>
      <c r="I15633" s="100"/>
      <c r="M15633" s="100"/>
      <c r="Q15633" s="99"/>
      <c r="R15633" s="340"/>
      <c r="S15633" s="119"/>
      <c r="T15633" s="123"/>
      <c r="U15633" s="119"/>
      <c r="V15633" s="99"/>
      <c r="W15633" s="127"/>
      <c r="X15633" s="99"/>
      <c r="Y15633" s="127"/>
    </row>
    <row r="15634" spans="3:25" ht="19" hidden="1">
      <c r="C15634" s="933"/>
      <c r="D15634" s="933"/>
      <c r="E15634" s="19"/>
      <c r="I15634" s="100"/>
      <c r="M15634" s="100"/>
      <c r="Q15634" s="99"/>
      <c r="R15634" s="340"/>
      <c r="S15634" s="119"/>
      <c r="T15634" s="123"/>
      <c r="U15634" s="119"/>
      <c r="V15634" s="99"/>
      <c r="W15634" s="127"/>
      <c r="X15634" s="99"/>
      <c r="Y15634" s="127"/>
    </row>
    <row r="15635" spans="3:25" ht="19" hidden="1">
      <c r="C15635" s="933"/>
      <c r="D15635" s="933"/>
      <c r="E15635" s="19"/>
      <c r="I15635" s="100"/>
      <c r="M15635" s="100"/>
      <c r="Q15635" s="99"/>
      <c r="R15635" s="340"/>
      <c r="S15635" s="119"/>
      <c r="T15635" s="123"/>
      <c r="U15635" s="119"/>
      <c r="V15635" s="99"/>
      <c r="W15635" s="127"/>
      <c r="X15635" s="99"/>
      <c r="Y15635" s="127"/>
    </row>
    <row r="15636" spans="3:25" ht="19" hidden="1">
      <c r="C15636" s="933"/>
      <c r="D15636" s="933"/>
      <c r="E15636" s="19"/>
      <c r="I15636" s="100"/>
      <c r="M15636" s="100"/>
      <c r="Q15636" s="99"/>
      <c r="R15636" s="340"/>
      <c r="S15636" s="119"/>
      <c r="T15636" s="123"/>
      <c r="U15636" s="119"/>
      <c r="V15636" s="99"/>
      <c r="W15636" s="127"/>
      <c r="X15636" s="99"/>
      <c r="Y15636" s="127"/>
    </row>
    <row r="15637" spans="3:25" ht="19" hidden="1">
      <c r="C15637" s="933"/>
      <c r="D15637" s="933"/>
      <c r="E15637" s="19"/>
      <c r="I15637" s="100"/>
      <c r="M15637" s="100"/>
      <c r="Q15637" s="99"/>
      <c r="R15637" s="340"/>
      <c r="S15637" s="119"/>
      <c r="T15637" s="123"/>
      <c r="U15637" s="119"/>
      <c r="V15637" s="99"/>
      <c r="W15637" s="127"/>
      <c r="X15637" s="99"/>
      <c r="Y15637" s="127"/>
    </row>
    <row r="15638" spans="3:25" ht="19" hidden="1">
      <c r="C15638" s="933"/>
      <c r="D15638" s="933"/>
      <c r="E15638" s="19"/>
      <c r="I15638" s="100"/>
      <c r="M15638" s="100"/>
      <c r="Q15638" s="99"/>
      <c r="R15638" s="340"/>
      <c r="S15638" s="119"/>
      <c r="T15638" s="123"/>
      <c r="U15638" s="119"/>
      <c r="V15638" s="99"/>
      <c r="W15638" s="127"/>
      <c r="X15638" s="99"/>
      <c r="Y15638" s="127"/>
    </row>
    <row r="15639" spans="3:25" ht="19" hidden="1">
      <c r="C15639" s="933"/>
      <c r="D15639" s="933"/>
      <c r="E15639" s="19"/>
      <c r="I15639" s="100"/>
      <c r="M15639" s="100"/>
      <c r="Q15639" s="99"/>
      <c r="R15639" s="340"/>
      <c r="S15639" s="119"/>
      <c r="T15639" s="123"/>
      <c r="U15639" s="119"/>
      <c r="V15639" s="99"/>
      <c r="W15639" s="127"/>
      <c r="X15639" s="99"/>
      <c r="Y15639" s="127"/>
    </row>
    <row r="15640" spans="3:25" ht="19" hidden="1">
      <c r="C15640" s="933"/>
      <c r="D15640" s="933"/>
      <c r="E15640" s="19"/>
      <c r="I15640" s="100"/>
      <c r="M15640" s="100"/>
      <c r="Q15640" s="99"/>
      <c r="R15640" s="340"/>
      <c r="S15640" s="119"/>
      <c r="T15640" s="123"/>
      <c r="U15640" s="119"/>
      <c r="V15640" s="99"/>
      <c r="W15640" s="127"/>
      <c r="X15640" s="99"/>
      <c r="Y15640" s="127"/>
    </row>
    <row r="15641" spans="3:25" ht="19" hidden="1">
      <c r="C15641" s="933"/>
      <c r="D15641" s="933"/>
      <c r="E15641" s="19"/>
      <c r="I15641" s="100"/>
      <c r="M15641" s="100"/>
      <c r="Q15641" s="99"/>
      <c r="R15641" s="340"/>
      <c r="S15641" s="119"/>
      <c r="T15641" s="123"/>
      <c r="U15641" s="119"/>
      <c r="V15641" s="99"/>
      <c r="W15641" s="127"/>
      <c r="X15641" s="99"/>
      <c r="Y15641" s="127"/>
    </row>
    <row r="15642" spans="3:25" ht="19" hidden="1">
      <c r="C15642" s="933"/>
      <c r="D15642" s="933"/>
      <c r="E15642" s="19"/>
      <c r="I15642" s="100"/>
      <c r="M15642" s="100"/>
      <c r="Q15642" s="99"/>
      <c r="R15642" s="340"/>
      <c r="S15642" s="119"/>
      <c r="T15642" s="123"/>
      <c r="U15642" s="119"/>
      <c r="V15642" s="99"/>
      <c r="W15642" s="127"/>
      <c r="X15642" s="99"/>
      <c r="Y15642" s="127"/>
    </row>
    <row r="15643" spans="3:25" ht="19" hidden="1">
      <c r="C15643" s="933"/>
      <c r="D15643" s="933"/>
      <c r="E15643" s="19"/>
      <c r="I15643" s="100"/>
      <c r="M15643" s="100"/>
      <c r="Q15643" s="99"/>
      <c r="R15643" s="340"/>
      <c r="S15643" s="119"/>
      <c r="T15643" s="123"/>
      <c r="U15643" s="119"/>
      <c r="V15643" s="99"/>
      <c r="W15643" s="127"/>
      <c r="X15643" s="99"/>
      <c r="Y15643" s="127"/>
    </row>
    <row r="15644" spans="3:25" ht="19" hidden="1">
      <c r="C15644" s="933"/>
      <c r="D15644" s="933"/>
      <c r="E15644" s="19"/>
      <c r="I15644" s="100"/>
      <c r="M15644" s="100"/>
      <c r="Q15644" s="99"/>
      <c r="R15644" s="340"/>
      <c r="S15644" s="119"/>
      <c r="T15644" s="123"/>
      <c r="U15644" s="119"/>
      <c r="V15644" s="99"/>
      <c r="W15644" s="127"/>
      <c r="X15644" s="99"/>
      <c r="Y15644" s="127"/>
    </row>
    <row r="15645" spans="3:25" ht="19" hidden="1">
      <c r="C15645" s="933"/>
      <c r="D15645" s="933"/>
      <c r="E15645" s="19"/>
      <c r="I15645" s="100"/>
      <c r="M15645" s="100"/>
      <c r="Q15645" s="99"/>
      <c r="R15645" s="340"/>
      <c r="S15645" s="119"/>
      <c r="T15645" s="123"/>
      <c r="U15645" s="119"/>
      <c r="V15645" s="99"/>
      <c r="W15645" s="127"/>
      <c r="X15645" s="99"/>
      <c r="Y15645" s="127"/>
    </row>
    <row r="15646" spans="3:25" ht="19" hidden="1">
      <c r="C15646" s="933"/>
      <c r="D15646" s="933"/>
      <c r="E15646" s="19"/>
      <c r="I15646" s="100"/>
      <c r="M15646" s="100"/>
      <c r="Q15646" s="99"/>
      <c r="R15646" s="340"/>
      <c r="S15646" s="119"/>
      <c r="T15646" s="123"/>
      <c r="U15646" s="119"/>
      <c r="V15646" s="99"/>
      <c r="W15646" s="127"/>
      <c r="X15646" s="99"/>
      <c r="Y15646" s="127"/>
    </row>
    <row r="15647" spans="3:25" ht="19" hidden="1">
      <c r="C15647" s="933"/>
      <c r="D15647" s="933"/>
      <c r="E15647" s="19"/>
      <c r="I15647" s="100"/>
      <c r="M15647" s="100"/>
      <c r="Q15647" s="99"/>
      <c r="R15647" s="340"/>
      <c r="S15647" s="119"/>
      <c r="T15647" s="123"/>
      <c r="U15647" s="119"/>
      <c r="V15647" s="99"/>
      <c r="W15647" s="127"/>
      <c r="X15647" s="99"/>
      <c r="Y15647" s="127"/>
    </row>
    <row r="15648" spans="3:25" ht="19" hidden="1">
      <c r="C15648" s="933"/>
      <c r="D15648" s="933"/>
      <c r="E15648" s="19"/>
      <c r="I15648" s="100"/>
      <c r="M15648" s="100"/>
      <c r="Q15648" s="99"/>
      <c r="R15648" s="340"/>
      <c r="S15648" s="119"/>
      <c r="T15648" s="123"/>
      <c r="U15648" s="119"/>
      <c r="V15648" s="99"/>
      <c r="W15648" s="127"/>
      <c r="X15648" s="99"/>
      <c r="Y15648" s="127"/>
    </row>
    <row r="15649" spans="3:25" ht="19" hidden="1">
      <c r="C15649" s="933"/>
      <c r="D15649" s="933"/>
      <c r="E15649" s="19"/>
      <c r="I15649" s="100"/>
      <c r="M15649" s="100"/>
      <c r="Q15649" s="99"/>
      <c r="R15649" s="340"/>
      <c r="S15649" s="119"/>
      <c r="T15649" s="123"/>
      <c r="U15649" s="119"/>
      <c r="V15649" s="99"/>
      <c r="W15649" s="127"/>
      <c r="X15649" s="99"/>
      <c r="Y15649" s="127"/>
    </row>
    <row r="15650" spans="3:25" ht="19" hidden="1">
      <c r="C15650" s="933"/>
      <c r="D15650" s="933"/>
      <c r="E15650" s="19"/>
      <c r="I15650" s="100"/>
      <c r="M15650" s="100"/>
      <c r="Q15650" s="99"/>
      <c r="R15650" s="340"/>
      <c r="S15650" s="119"/>
      <c r="T15650" s="123"/>
      <c r="U15650" s="119"/>
      <c r="V15650" s="99"/>
      <c r="W15650" s="127"/>
      <c r="X15650" s="99"/>
      <c r="Y15650" s="127"/>
    </row>
    <row r="15651" spans="3:25" ht="19" hidden="1">
      <c r="C15651" s="933"/>
      <c r="D15651" s="933"/>
      <c r="E15651" s="19"/>
      <c r="I15651" s="100"/>
      <c r="M15651" s="100"/>
      <c r="Q15651" s="99"/>
      <c r="R15651" s="340"/>
      <c r="S15651" s="119"/>
      <c r="T15651" s="123"/>
      <c r="U15651" s="119"/>
      <c r="V15651" s="99"/>
      <c r="W15651" s="127"/>
      <c r="X15651" s="99"/>
      <c r="Y15651" s="127"/>
    </row>
    <row r="15652" spans="3:25" ht="19" hidden="1">
      <c r="C15652" s="933"/>
      <c r="D15652" s="933"/>
      <c r="E15652" s="19"/>
      <c r="I15652" s="100"/>
      <c r="M15652" s="100"/>
      <c r="Q15652" s="99"/>
      <c r="R15652" s="340"/>
      <c r="S15652" s="119"/>
      <c r="T15652" s="123"/>
      <c r="U15652" s="119"/>
      <c r="V15652" s="99"/>
      <c r="W15652" s="127"/>
      <c r="X15652" s="99"/>
      <c r="Y15652" s="127"/>
    </row>
    <row r="15653" spans="3:25" ht="19" hidden="1">
      <c r="C15653" s="933"/>
      <c r="D15653" s="933"/>
      <c r="E15653" s="19"/>
      <c r="I15653" s="100"/>
      <c r="M15653" s="100"/>
      <c r="Q15653" s="99"/>
      <c r="R15653" s="340"/>
      <c r="S15653" s="119"/>
      <c r="T15653" s="123"/>
      <c r="U15653" s="119"/>
      <c r="V15653" s="99"/>
      <c r="W15653" s="127"/>
      <c r="X15653" s="99"/>
      <c r="Y15653" s="127"/>
    </row>
    <row r="15654" spans="3:25" ht="19" hidden="1">
      <c r="C15654" s="933"/>
      <c r="D15654" s="933"/>
      <c r="E15654" s="19"/>
      <c r="I15654" s="100"/>
      <c r="M15654" s="100"/>
      <c r="Q15654" s="99"/>
      <c r="R15654" s="340"/>
      <c r="S15654" s="119"/>
      <c r="T15654" s="123"/>
      <c r="U15654" s="119"/>
      <c r="V15654" s="99"/>
      <c r="W15654" s="127"/>
      <c r="X15654" s="99"/>
      <c r="Y15654" s="127"/>
    </row>
    <row r="15655" spans="3:25" ht="19" hidden="1">
      <c r="C15655" s="933"/>
      <c r="D15655" s="933"/>
      <c r="E15655" s="19"/>
      <c r="I15655" s="100"/>
      <c r="M15655" s="100"/>
      <c r="Q15655" s="99"/>
      <c r="R15655" s="340"/>
      <c r="S15655" s="119"/>
      <c r="T15655" s="123"/>
      <c r="U15655" s="119"/>
      <c r="V15655" s="99"/>
      <c r="W15655" s="127"/>
      <c r="X15655" s="99"/>
      <c r="Y15655" s="127"/>
    </row>
    <row r="15656" spans="3:25" ht="19" hidden="1">
      <c r="C15656" s="933"/>
      <c r="D15656" s="933"/>
      <c r="E15656" s="19"/>
      <c r="I15656" s="100"/>
      <c r="M15656" s="100"/>
      <c r="Q15656" s="99"/>
      <c r="R15656" s="340"/>
      <c r="S15656" s="119"/>
      <c r="T15656" s="123"/>
      <c r="U15656" s="119"/>
      <c r="V15656" s="99"/>
      <c r="W15656" s="127"/>
      <c r="X15656" s="99"/>
      <c r="Y15656" s="127"/>
    </row>
    <row r="15657" spans="3:25" ht="19" hidden="1">
      <c r="C15657" s="933"/>
      <c r="D15657" s="933"/>
      <c r="E15657" s="19"/>
      <c r="I15657" s="100"/>
      <c r="M15657" s="100"/>
      <c r="Q15657" s="99"/>
      <c r="R15657" s="340"/>
      <c r="S15657" s="119"/>
      <c r="T15657" s="123"/>
      <c r="U15657" s="119"/>
      <c r="V15657" s="99"/>
      <c r="W15657" s="127"/>
      <c r="X15657" s="99"/>
      <c r="Y15657" s="127"/>
    </row>
    <row r="15658" spans="3:25" ht="19" hidden="1">
      <c r="C15658" s="933"/>
      <c r="D15658" s="933"/>
      <c r="E15658" s="19"/>
      <c r="I15658" s="100"/>
      <c r="M15658" s="100"/>
      <c r="Q15658" s="99"/>
      <c r="R15658" s="340"/>
      <c r="S15658" s="119"/>
      <c r="T15658" s="123"/>
      <c r="U15658" s="119"/>
      <c r="V15658" s="99"/>
      <c r="W15658" s="127"/>
      <c r="X15658" s="99"/>
      <c r="Y15658" s="127"/>
    </row>
    <row r="15659" spans="3:25" ht="19" hidden="1">
      <c r="C15659" s="933"/>
      <c r="D15659" s="933"/>
      <c r="E15659" s="19"/>
      <c r="I15659" s="100"/>
      <c r="M15659" s="100"/>
      <c r="Q15659" s="99"/>
      <c r="R15659" s="340"/>
      <c r="S15659" s="119"/>
      <c r="T15659" s="123"/>
      <c r="U15659" s="119"/>
      <c r="V15659" s="99"/>
      <c r="W15659" s="127"/>
      <c r="X15659" s="99"/>
      <c r="Y15659" s="127"/>
    </row>
    <row r="15660" spans="3:25" ht="19" hidden="1">
      <c r="C15660" s="933"/>
      <c r="D15660" s="933"/>
      <c r="E15660" s="19"/>
      <c r="I15660" s="100"/>
      <c r="M15660" s="100"/>
      <c r="Q15660" s="99"/>
      <c r="R15660" s="340"/>
      <c r="S15660" s="119"/>
      <c r="T15660" s="123"/>
      <c r="U15660" s="119"/>
      <c r="V15660" s="99"/>
      <c r="W15660" s="127"/>
      <c r="X15660" s="99"/>
      <c r="Y15660" s="127"/>
    </row>
    <row r="15661" spans="3:25" ht="19" hidden="1">
      <c r="C15661" s="933"/>
      <c r="D15661" s="933"/>
      <c r="E15661" s="19"/>
      <c r="I15661" s="100"/>
      <c r="M15661" s="100"/>
      <c r="Q15661" s="99"/>
      <c r="R15661" s="340"/>
      <c r="S15661" s="119"/>
      <c r="T15661" s="123"/>
      <c r="U15661" s="119"/>
      <c r="V15661" s="99"/>
      <c r="W15661" s="127"/>
      <c r="X15661" s="99"/>
      <c r="Y15661" s="127"/>
    </row>
    <row r="15662" spans="3:25" ht="19" hidden="1">
      <c r="C15662" s="933"/>
      <c r="D15662" s="933"/>
      <c r="E15662" s="19"/>
      <c r="I15662" s="100"/>
      <c r="M15662" s="100"/>
      <c r="Q15662" s="99"/>
      <c r="R15662" s="340"/>
      <c r="S15662" s="119"/>
      <c r="T15662" s="123"/>
      <c r="U15662" s="119"/>
      <c r="V15662" s="99"/>
      <c r="W15662" s="127"/>
      <c r="X15662" s="99"/>
      <c r="Y15662" s="127"/>
    </row>
    <row r="15663" spans="3:25" ht="19" hidden="1">
      <c r="C15663" s="933"/>
      <c r="D15663" s="933"/>
      <c r="E15663" s="19"/>
      <c r="I15663" s="100"/>
      <c r="M15663" s="100"/>
      <c r="Q15663" s="99"/>
      <c r="R15663" s="340"/>
      <c r="S15663" s="119"/>
      <c r="T15663" s="123"/>
      <c r="U15663" s="119"/>
      <c r="V15663" s="99"/>
      <c r="W15663" s="127"/>
      <c r="X15663" s="99"/>
      <c r="Y15663" s="127"/>
    </row>
    <row r="15664" spans="3:25" ht="19" hidden="1">
      <c r="C15664" s="933"/>
      <c r="D15664" s="933"/>
      <c r="E15664" s="19"/>
      <c r="I15664" s="100"/>
      <c r="M15664" s="100"/>
      <c r="Q15664" s="99"/>
      <c r="R15664" s="340"/>
      <c r="S15664" s="119"/>
      <c r="T15664" s="123"/>
      <c r="U15664" s="119"/>
      <c r="V15664" s="99"/>
      <c r="W15664" s="127"/>
      <c r="X15664" s="99"/>
      <c r="Y15664" s="127"/>
    </row>
    <row r="15665" spans="3:25" ht="19" hidden="1">
      <c r="C15665" s="933"/>
      <c r="D15665" s="933"/>
      <c r="E15665" s="19"/>
      <c r="I15665" s="100"/>
      <c r="M15665" s="100"/>
      <c r="Q15665" s="99"/>
      <c r="R15665" s="340"/>
      <c r="S15665" s="119"/>
      <c r="T15665" s="123"/>
      <c r="U15665" s="119"/>
      <c r="V15665" s="99"/>
      <c r="W15665" s="127"/>
      <c r="X15665" s="99"/>
      <c r="Y15665" s="127"/>
    </row>
    <row r="15666" spans="3:25" ht="19" hidden="1">
      <c r="C15666" s="933"/>
      <c r="D15666" s="933"/>
      <c r="E15666" s="19"/>
      <c r="I15666" s="100"/>
      <c r="M15666" s="100"/>
      <c r="Q15666" s="99"/>
      <c r="R15666" s="340"/>
      <c r="S15666" s="119"/>
      <c r="T15666" s="123"/>
      <c r="U15666" s="119"/>
      <c r="V15666" s="99"/>
      <c r="W15666" s="127"/>
      <c r="X15666" s="99"/>
      <c r="Y15666" s="127"/>
    </row>
    <row r="15667" spans="3:25" ht="19" hidden="1">
      <c r="C15667" s="933"/>
      <c r="D15667" s="933"/>
      <c r="E15667" s="19"/>
      <c r="I15667" s="100"/>
      <c r="M15667" s="100"/>
      <c r="Q15667" s="99"/>
      <c r="R15667" s="340"/>
      <c r="S15667" s="119"/>
      <c r="T15667" s="123"/>
      <c r="U15667" s="119"/>
      <c r="V15667" s="99"/>
      <c r="W15667" s="127"/>
      <c r="X15667" s="99"/>
      <c r="Y15667" s="127"/>
    </row>
    <row r="15668" spans="3:25" ht="19" hidden="1">
      <c r="C15668" s="933"/>
      <c r="D15668" s="933"/>
      <c r="E15668" s="19"/>
      <c r="I15668" s="100"/>
      <c r="M15668" s="100"/>
      <c r="Q15668" s="99"/>
      <c r="R15668" s="340"/>
      <c r="S15668" s="119"/>
      <c r="T15668" s="123"/>
      <c r="U15668" s="119"/>
      <c r="V15668" s="99"/>
      <c r="W15668" s="127"/>
      <c r="X15668" s="99"/>
      <c r="Y15668" s="127"/>
    </row>
    <row r="15669" spans="3:25" ht="19" hidden="1">
      <c r="C15669" s="933"/>
      <c r="D15669" s="933"/>
      <c r="E15669" s="19"/>
      <c r="I15669" s="100"/>
      <c r="M15669" s="100"/>
      <c r="Q15669" s="99"/>
      <c r="R15669" s="340"/>
      <c r="S15669" s="119"/>
      <c r="T15669" s="123"/>
      <c r="U15669" s="119"/>
      <c r="V15669" s="99"/>
      <c r="W15669" s="127"/>
      <c r="X15669" s="99"/>
      <c r="Y15669" s="127"/>
    </row>
    <row r="15670" spans="3:25" ht="19" hidden="1">
      <c r="C15670" s="933"/>
      <c r="D15670" s="933"/>
      <c r="E15670" s="19"/>
      <c r="I15670" s="100"/>
      <c r="M15670" s="100"/>
      <c r="Q15670" s="99"/>
      <c r="R15670" s="340"/>
      <c r="S15670" s="119"/>
      <c r="T15670" s="123"/>
      <c r="U15670" s="119"/>
      <c r="V15670" s="99"/>
      <c r="W15670" s="127"/>
      <c r="X15670" s="99"/>
      <c r="Y15670" s="127"/>
    </row>
    <row r="15671" spans="3:25" ht="19" hidden="1">
      <c r="C15671" s="933"/>
      <c r="D15671" s="933"/>
      <c r="E15671" s="19"/>
      <c r="I15671" s="100"/>
      <c r="M15671" s="100"/>
      <c r="Q15671" s="99"/>
      <c r="R15671" s="340"/>
      <c r="S15671" s="119"/>
      <c r="T15671" s="123"/>
      <c r="U15671" s="119"/>
      <c r="V15671" s="99"/>
      <c r="W15671" s="127"/>
      <c r="X15671" s="99"/>
      <c r="Y15671" s="127"/>
    </row>
    <row r="15672" spans="3:25" ht="19" hidden="1">
      <c r="C15672" s="933"/>
      <c r="D15672" s="933"/>
      <c r="E15672" s="19"/>
      <c r="I15672" s="100"/>
      <c r="M15672" s="100"/>
      <c r="Q15672" s="99"/>
      <c r="R15672" s="340"/>
      <c r="S15672" s="119"/>
      <c r="T15672" s="123"/>
      <c r="U15672" s="119"/>
      <c r="V15672" s="99"/>
      <c r="W15672" s="127"/>
      <c r="X15672" s="99"/>
      <c r="Y15672" s="127"/>
    </row>
    <row r="15673" spans="3:25" ht="19" hidden="1">
      <c r="C15673" s="933"/>
      <c r="D15673" s="933"/>
      <c r="E15673" s="19"/>
      <c r="I15673" s="100"/>
      <c r="M15673" s="100"/>
      <c r="Q15673" s="99"/>
      <c r="R15673" s="340"/>
      <c r="S15673" s="119"/>
      <c r="T15673" s="123"/>
      <c r="U15673" s="119"/>
      <c r="V15673" s="99"/>
      <c r="W15673" s="127"/>
      <c r="X15673" s="99"/>
      <c r="Y15673" s="127"/>
    </row>
    <row r="15674" spans="3:25" ht="19" hidden="1">
      <c r="C15674" s="933"/>
      <c r="D15674" s="933"/>
      <c r="E15674" s="19"/>
      <c r="I15674" s="100"/>
      <c r="M15674" s="100"/>
      <c r="Q15674" s="99"/>
      <c r="R15674" s="340"/>
      <c r="S15674" s="119"/>
      <c r="T15674" s="123"/>
      <c r="U15674" s="119"/>
      <c r="V15674" s="99"/>
      <c r="W15674" s="127"/>
      <c r="X15674" s="99"/>
      <c r="Y15674" s="127"/>
    </row>
    <row r="15675" spans="3:25" ht="19" hidden="1">
      <c r="C15675" s="933"/>
      <c r="D15675" s="933"/>
      <c r="E15675" s="19"/>
      <c r="I15675" s="100"/>
      <c r="M15675" s="100"/>
      <c r="Q15675" s="99"/>
      <c r="R15675" s="340"/>
      <c r="S15675" s="119"/>
      <c r="T15675" s="123"/>
      <c r="U15675" s="119"/>
      <c r="V15675" s="99"/>
      <c r="W15675" s="127"/>
      <c r="X15675" s="99"/>
      <c r="Y15675" s="127"/>
    </row>
    <row r="15676" spans="3:25" ht="19" hidden="1">
      <c r="C15676" s="933"/>
      <c r="D15676" s="933"/>
      <c r="E15676" s="19"/>
      <c r="I15676" s="100"/>
      <c r="M15676" s="100"/>
      <c r="Q15676" s="99"/>
      <c r="R15676" s="340"/>
      <c r="S15676" s="119"/>
      <c r="T15676" s="123"/>
      <c r="U15676" s="119"/>
      <c r="V15676" s="99"/>
      <c r="W15676" s="127"/>
      <c r="X15676" s="99"/>
      <c r="Y15676" s="127"/>
    </row>
    <row r="15677" spans="3:25" ht="19" hidden="1">
      <c r="C15677" s="933"/>
      <c r="D15677" s="933"/>
      <c r="E15677" s="19"/>
      <c r="I15677" s="100"/>
      <c r="M15677" s="100"/>
      <c r="Q15677" s="99"/>
      <c r="R15677" s="340"/>
      <c r="S15677" s="119"/>
      <c r="T15677" s="123"/>
      <c r="U15677" s="119"/>
      <c r="V15677" s="99"/>
      <c r="W15677" s="127"/>
      <c r="X15677" s="99"/>
      <c r="Y15677" s="127"/>
    </row>
    <row r="15678" spans="3:25" ht="19" hidden="1">
      <c r="C15678" s="933"/>
      <c r="D15678" s="933"/>
      <c r="E15678" s="19"/>
      <c r="I15678" s="100"/>
      <c r="M15678" s="100"/>
      <c r="Q15678" s="99"/>
      <c r="R15678" s="340"/>
      <c r="S15678" s="119"/>
      <c r="T15678" s="123"/>
      <c r="U15678" s="119"/>
      <c r="V15678" s="99"/>
      <c r="W15678" s="127"/>
      <c r="X15678" s="99"/>
      <c r="Y15678" s="127"/>
    </row>
    <row r="15679" spans="3:25" ht="19" hidden="1">
      <c r="C15679" s="933"/>
      <c r="D15679" s="933"/>
      <c r="E15679" s="19"/>
      <c r="I15679" s="100"/>
      <c r="M15679" s="100"/>
      <c r="Q15679" s="99"/>
      <c r="R15679" s="340"/>
      <c r="S15679" s="119"/>
      <c r="T15679" s="123"/>
      <c r="U15679" s="119"/>
      <c r="V15679" s="99"/>
      <c r="W15679" s="127"/>
      <c r="X15679" s="99"/>
      <c r="Y15679" s="127"/>
    </row>
    <row r="15680" spans="3:25" ht="19" hidden="1">
      <c r="C15680" s="933"/>
      <c r="D15680" s="933"/>
      <c r="E15680" s="19"/>
      <c r="I15680" s="100"/>
      <c r="M15680" s="100"/>
      <c r="Q15680" s="99"/>
      <c r="R15680" s="340"/>
      <c r="S15680" s="119"/>
      <c r="T15680" s="123"/>
      <c r="U15680" s="119"/>
      <c r="V15680" s="99"/>
      <c r="W15680" s="127"/>
      <c r="X15680" s="99"/>
      <c r="Y15680" s="127"/>
    </row>
    <row r="15681" spans="3:25" ht="19" hidden="1">
      <c r="C15681" s="933"/>
      <c r="D15681" s="933"/>
      <c r="E15681" s="19"/>
      <c r="I15681" s="100"/>
      <c r="M15681" s="100"/>
      <c r="Q15681" s="99"/>
      <c r="R15681" s="340"/>
      <c r="S15681" s="119"/>
      <c r="T15681" s="123"/>
      <c r="U15681" s="119"/>
      <c r="V15681" s="99"/>
      <c r="W15681" s="127"/>
      <c r="X15681" s="99"/>
      <c r="Y15681" s="127"/>
    </row>
    <row r="15682" spans="3:25" ht="19" hidden="1">
      <c r="C15682" s="933"/>
      <c r="D15682" s="933"/>
      <c r="E15682" s="19"/>
      <c r="I15682" s="100"/>
      <c r="M15682" s="100"/>
      <c r="Q15682" s="99"/>
      <c r="R15682" s="340"/>
      <c r="S15682" s="119"/>
      <c r="T15682" s="123"/>
      <c r="U15682" s="119"/>
      <c r="V15682" s="99"/>
      <c r="W15682" s="127"/>
      <c r="X15682" s="99"/>
      <c r="Y15682" s="127"/>
    </row>
    <row r="15683" spans="3:25" ht="19" hidden="1">
      <c r="C15683" s="933"/>
      <c r="D15683" s="933"/>
      <c r="E15683" s="19"/>
      <c r="I15683" s="100"/>
      <c r="M15683" s="100"/>
      <c r="Q15683" s="99"/>
      <c r="R15683" s="340"/>
      <c r="S15683" s="119"/>
      <c r="T15683" s="123"/>
      <c r="U15683" s="119"/>
      <c r="V15683" s="99"/>
      <c r="W15683" s="127"/>
      <c r="X15683" s="99"/>
      <c r="Y15683" s="127"/>
    </row>
    <row r="15684" spans="3:25" ht="19" hidden="1">
      <c r="C15684" s="933"/>
      <c r="D15684" s="933"/>
      <c r="E15684" s="19"/>
      <c r="I15684" s="100"/>
      <c r="M15684" s="100"/>
      <c r="Q15684" s="99"/>
      <c r="R15684" s="340"/>
      <c r="S15684" s="119"/>
      <c r="T15684" s="123"/>
      <c r="U15684" s="119"/>
      <c r="V15684" s="99"/>
      <c r="W15684" s="127"/>
      <c r="X15684" s="99"/>
      <c r="Y15684" s="127"/>
    </row>
    <row r="15685" spans="3:25" ht="19" hidden="1">
      <c r="C15685" s="933"/>
      <c r="D15685" s="933"/>
      <c r="E15685" s="19"/>
      <c r="I15685" s="100"/>
      <c r="M15685" s="100"/>
      <c r="Q15685" s="99"/>
      <c r="R15685" s="340"/>
      <c r="S15685" s="119"/>
      <c r="T15685" s="123"/>
      <c r="U15685" s="119"/>
      <c r="V15685" s="99"/>
      <c r="W15685" s="127"/>
      <c r="X15685" s="99"/>
      <c r="Y15685" s="127"/>
    </row>
    <row r="15686" spans="3:25" ht="19" hidden="1">
      <c r="C15686" s="933"/>
      <c r="D15686" s="933"/>
      <c r="E15686" s="19"/>
      <c r="I15686" s="100"/>
      <c r="M15686" s="100"/>
      <c r="Q15686" s="99"/>
      <c r="R15686" s="340"/>
      <c r="S15686" s="119"/>
      <c r="T15686" s="123"/>
      <c r="U15686" s="119"/>
      <c r="V15686" s="99"/>
      <c r="W15686" s="127"/>
      <c r="X15686" s="99"/>
      <c r="Y15686" s="127"/>
    </row>
    <row r="15687" spans="3:25" ht="19" hidden="1">
      <c r="C15687" s="933"/>
      <c r="D15687" s="933"/>
      <c r="E15687" s="19"/>
      <c r="I15687" s="100"/>
      <c r="M15687" s="100"/>
      <c r="Q15687" s="99"/>
      <c r="R15687" s="340"/>
      <c r="S15687" s="119"/>
      <c r="T15687" s="123"/>
      <c r="U15687" s="119"/>
      <c r="V15687" s="99"/>
      <c r="W15687" s="127"/>
      <c r="X15687" s="99"/>
      <c r="Y15687" s="127"/>
    </row>
    <row r="15688" spans="3:25" ht="19" hidden="1">
      <c r="C15688" s="933"/>
      <c r="D15688" s="933"/>
      <c r="E15688" s="19"/>
      <c r="I15688" s="100"/>
      <c r="M15688" s="100"/>
      <c r="Q15688" s="99"/>
      <c r="R15688" s="340"/>
      <c r="S15688" s="119"/>
      <c r="T15688" s="123"/>
      <c r="U15688" s="119"/>
      <c r="V15688" s="99"/>
      <c r="W15688" s="127"/>
      <c r="X15688" s="99"/>
      <c r="Y15688" s="127"/>
    </row>
    <row r="15689" spans="3:25" ht="19" hidden="1">
      <c r="C15689" s="933"/>
      <c r="D15689" s="933"/>
      <c r="E15689" s="19"/>
      <c r="I15689" s="100"/>
      <c r="M15689" s="100"/>
      <c r="Q15689" s="99"/>
      <c r="R15689" s="340"/>
      <c r="S15689" s="119"/>
      <c r="T15689" s="123"/>
      <c r="U15689" s="119"/>
      <c r="V15689" s="99"/>
      <c r="W15689" s="127"/>
      <c r="X15689" s="99"/>
      <c r="Y15689" s="127"/>
    </row>
    <row r="15690" spans="3:25" ht="19" hidden="1">
      <c r="C15690" s="933"/>
      <c r="D15690" s="933"/>
      <c r="E15690" s="19"/>
      <c r="I15690" s="100"/>
      <c r="M15690" s="100"/>
      <c r="Q15690" s="99"/>
      <c r="R15690" s="340"/>
      <c r="S15690" s="119"/>
      <c r="T15690" s="123"/>
      <c r="U15690" s="119"/>
      <c r="V15690" s="99"/>
      <c r="W15690" s="127"/>
      <c r="X15690" s="99"/>
      <c r="Y15690" s="127"/>
    </row>
    <row r="15691" spans="3:25" ht="19" hidden="1">
      <c r="C15691" s="933"/>
      <c r="D15691" s="933"/>
      <c r="E15691" s="19"/>
      <c r="I15691" s="100"/>
      <c r="M15691" s="100"/>
      <c r="Q15691" s="99"/>
      <c r="R15691" s="340"/>
      <c r="S15691" s="119"/>
      <c r="T15691" s="123"/>
      <c r="U15691" s="119"/>
      <c r="V15691" s="99"/>
      <c r="W15691" s="127"/>
      <c r="X15691" s="99"/>
      <c r="Y15691" s="127"/>
    </row>
    <row r="15692" spans="3:25" ht="19" hidden="1">
      <c r="C15692" s="933"/>
      <c r="D15692" s="933"/>
      <c r="E15692" s="19"/>
      <c r="I15692" s="100"/>
      <c r="M15692" s="100"/>
      <c r="Q15692" s="99"/>
      <c r="R15692" s="340"/>
      <c r="S15692" s="119"/>
      <c r="T15692" s="123"/>
      <c r="U15692" s="119"/>
      <c r="V15692" s="99"/>
      <c r="W15692" s="127"/>
      <c r="X15692" s="99"/>
      <c r="Y15692" s="127"/>
    </row>
    <row r="15693" spans="3:25" ht="19" hidden="1">
      <c r="C15693" s="933"/>
      <c r="D15693" s="933"/>
      <c r="E15693" s="19"/>
      <c r="I15693" s="100"/>
      <c r="M15693" s="100"/>
      <c r="Q15693" s="99"/>
      <c r="R15693" s="340"/>
      <c r="S15693" s="119"/>
      <c r="T15693" s="123"/>
      <c r="U15693" s="119"/>
      <c r="V15693" s="99"/>
      <c r="W15693" s="127"/>
      <c r="X15693" s="99"/>
      <c r="Y15693" s="127"/>
    </row>
    <row r="15694" spans="3:25" ht="19" hidden="1">
      <c r="C15694" s="933"/>
      <c r="D15694" s="933"/>
      <c r="E15694" s="19"/>
      <c r="I15694" s="100"/>
      <c r="M15694" s="100"/>
      <c r="Q15694" s="99"/>
      <c r="R15694" s="340"/>
      <c r="S15694" s="119"/>
      <c r="T15694" s="123"/>
      <c r="U15694" s="119"/>
      <c r="V15694" s="99"/>
      <c r="W15694" s="127"/>
      <c r="X15694" s="99"/>
      <c r="Y15694" s="127"/>
    </row>
    <row r="15695" spans="3:25" ht="19" hidden="1">
      <c r="C15695" s="933"/>
      <c r="D15695" s="933"/>
      <c r="E15695" s="19"/>
      <c r="I15695" s="100"/>
      <c r="M15695" s="100"/>
      <c r="Q15695" s="99"/>
      <c r="R15695" s="340"/>
      <c r="S15695" s="119"/>
      <c r="T15695" s="123"/>
      <c r="U15695" s="119"/>
      <c r="V15695" s="99"/>
      <c r="W15695" s="127"/>
      <c r="X15695" s="99"/>
      <c r="Y15695" s="127"/>
    </row>
    <row r="15696" spans="3:25" ht="19" hidden="1">
      <c r="C15696" s="933"/>
      <c r="D15696" s="933"/>
      <c r="E15696" s="19"/>
      <c r="I15696" s="100"/>
      <c r="M15696" s="100"/>
      <c r="Q15696" s="99"/>
      <c r="R15696" s="340"/>
      <c r="S15696" s="119"/>
      <c r="T15696" s="123"/>
      <c r="U15696" s="119"/>
      <c r="V15696" s="99"/>
      <c r="W15696" s="127"/>
      <c r="X15696" s="99"/>
      <c r="Y15696" s="127"/>
    </row>
    <row r="15697" spans="3:25" ht="19" hidden="1">
      <c r="C15697" s="933"/>
      <c r="D15697" s="933"/>
      <c r="E15697" s="19"/>
      <c r="I15697" s="100"/>
      <c r="M15697" s="100"/>
      <c r="Q15697" s="99"/>
      <c r="R15697" s="340"/>
      <c r="S15697" s="119"/>
      <c r="T15697" s="123"/>
      <c r="U15697" s="119"/>
      <c r="V15697" s="99"/>
      <c r="W15697" s="127"/>
      <c r="X15697" s="99"/>
      <c r="Y15697" s="127"/>
    </row>
    <row r="15698" spans="3:25" ht="19" hidden="1">
      <c r="C15698" s="933"/>
      <c r="D15698" s="933"/>
      <c r="E15698" s="19"/>
      <c r="I15698" s="100"/>
      <c r="M15698" s="100"/>
      <c r="Q15698" s="99"/>
      <c r="R15698" s="340"/>
      <c r="S15698" s="119"/>
      <c r="T15698" s="123"/>
      <c r="U15698" s="119"/>
      <c r="V15698" s="99"/>
      <c r="W15698" s="127"/>
      <c r="X15698" s="99"/>
      <c r="Y15698" s="127"/>
    </row>
    <row r="15699" spans="3:25" ht="19" hidden="1">
      <c r="C15699" s="933"/>
      <c r="D15699" s="933"/>
      <c r="E15699" s="19"/>
      <c r="I15699" s="100"/>
      <c r="M15699" s="100"/>
      <c r="Q15699" s="99"/>
      <c r="R15699" s="340"/>
      <c r="S15699" s="119"/>
      <c r="T15699" s="123"/>
      <c r="U15699" s="119"/>
      <c r="V15699" s="99"/>
      <c r="W15699" s="127"/>
      <c r="X15699" s="99"/>
      <c r="Y15699" s="127"/>
    </row>
    <row r="15700" spans="3:25" ht="19" hidden="1">
      <c r="C15700" s="933"/>
      <c r="D15700" s="933"/>
      <c r="E15700" s="19"/>
      <c r="I15700" s="100"/>
      <c r="M15700" s="100"/>
      <c r="Q15700" s="99"/>
      <c r="R15700" s="340"/>
      <c r="S15700" s="119"/>
      <c r="T15700" s="123"/>
      <c r="U15700" s="119"/>
      <c r="V15700" s="99"/>
      <c r="W15700" s="127"/>
      <c r="X15700" s="99"/>
      <c r="Y15700" s="127"/>
    </row>
    <row r="15701" spans="3:25" ht="19" hidden="1">
      <c r="C15701" s="933"/>
      <c r="D15701" s="933"/>
      <c r="E15701" s="19"/>
      <c r="I15701" s="100"/>
      <c r="M15701" s="100"/>
      <c r="Q15701" s="99"/>
      <c r="R15701" s="340"/>
      <c r="S15701" s="119"/>
      <c r="T15701" s="123"/>
      <c r="U15701" s="119"/>
      <c r="V15701" s="99"/>
      <c r="W15701" s="127"/>
      <c r="X15701" s="99"/>
      <c r="Y15701" s="127"/>
    </row>
    <row r="15702" spans="3:25" ht="19" hidden="1">
      <c r="C15702" s="933"/>
      <c r="D15702" s="933"/>
      <c r="E15702" s="19"/>
      <c r="I15702" s="100"/>
      <c r="M15702" s="100"/>
      <c r="Q15702" s="99"/>
      <c r="R15702" s="340"/>
      <c r="S15702" s="119"/>
      <c r="T15702" s="123"/>
      <c r="U15702" s="119"/>
      <c r="V15702" s="99"/>
      <c r="W15702" s="127"/>
      <c r="X15702" s="99"/>
      <c r="Y15702" s="127"/>
    </row>
    <row r="15703" spans="3:25" ht="19" hidden="1">
      <c r="C15703" s="933"/>
      <c r="D15703" s="933"/>
      <c r="E15703" s="19"/>
      <c r="I15703" s="100"/>
      <c r="M15703" s="100"/>
      <c r="Q15703" s="99"/>
      <c r="R15703" s="340"/>
      <c r="S15703" s="119"/>
      <c r="T15703" s="123"/>
      <c r="U15703" s="119"/>
      <c r="V15703" s="99"/>
      <c r="W15703" s="127"/>
      <c r="X15703" s="99"/>
      <c r="Y15703" s="127"/>
    </row>
    <row r="15704" spans="3:25" ht="19" hidden="1">
      <c r="C15704" s="933"/>
      <c r="D15704" s="933"/>
      <c r="E15704" s="19"/>
      <c r="I15704" s="100"/>
      <c r="M15704" s="100"/>
      <c r="Q15704" s="99"/>
      <c r="R15704" s="340"/>
      <c r="S15704" s="119"/>
      <c r="T15704" s="123"/>
      <c r="U15704" s="119"/>
      <c r="V15704" s="99"/>
      <c r="W15704" s="127"/>
      <c r="X15704" s="99"/>
      <c r="Y15704" s="127"/>
    </row>
    <row r="15705" spans="3:25" ht="19" hidden="1">
      <c r="C15705" s="933"/>
      <c r="D15705" s="933"/>
      <c r="E15705" s="19"/>
      <c r="I15705" s="100"/>
      <c r="M15705" s="100"/>
      <c r="Q15705" s="99"/>
      <c r="R15705" s="340"/>
      <c r="S15705" s="119"/>
      <c r="T15705" s="123"/>
      <c r="U15705" s="119"/>
      <c r="V15705" s="99"/>
      <c r="W15705" s="127"/>
      <c r="X15705" s="99"/>
      <c r="Y15705" s="127"/>
    </row>
    <row r="15706" spans="3:25" ht="19" hidden="1">
      <c r="C15706" s="933"/>
      <c r="D15706" s="933"/>
      <c r="E15706" s="19"/>
      <c r="I15706" s="100"/>
      <c r="M15706" s="100"/>
      <c r="Q15706" s="99"/>
      <c r="R15706" s="340"/>
      <c r="S15706" s="119"/>
      <c r="T15706" s="123"/>
      <c r="U15706" s="119"/>
      <c r="V15706" s="99"/>
      <c r="W15706" s="127"/>
      <c r="X15706" s="99"/>
      <c r="Y15706" s="127"/>
    </row>
    <row r="15707" spans="3:25" ht="19" hidden="1">
      <c r="C15707" s="933"/>
      <c r="D15707" s="933"/>
      <c r="E15707" s="19"/>
      <c r="I15707" s="100"/>
      <c r="M15707" s="100"/>
      <c r="Q15707" s="99"/>
      <c r="R15707" s="340"/>
      <c r="S15707" s="119"/>
      <c r="T15707" s="123"/>
      <c r="U15707" s="119"/>
      <c r="V15707" s="99"/>
      <c r="W15707" s="127"/>
      <c r="X15707" s="99"/>
      <c r="Y15707" s="127"/>
    </row>
    <row r="15708" spans="3:25" ht="19" hidden="1">
      <c r="C15708" s="933"/>
      <c r="D15708" s="933"/>
      <c r="E15708" s="19"/>
      <c r="I15708" s="100"/>
      <c r="M15708" s="100"/>
      <c r="Q15708" s="99"/>
      <c r="R15708" s="340"/>
      <c r="S15708" s="119"/>
      <c r="T15708" s="123"/>
      <c r="U15708" s="119"/>
      <c r="V15708" s="99"/>
      <c r="W15708" s="127"/>
      <c r="X15708" s="99"/>
      <c r="Y15708" s="127"/>
    </row>
    <row r="15709" spans="3:25" ht="19" hidden="1">
      <c r="C15709" s="933"/>
      <c r="D15709" s="933"/>
      <c r="E15709" s="19"/>
      <c r="I15709" s="100"/>
      <c r="M15709" s="100"/>
      <c r="Q15709" s="99"/>
      <c r="R15709" s="340"/>
      <c r="S15709" s="119"/>
      <c r="T15709" s="123"/>
      <c r="U15709" s="119"/>
      <c r="V15709" s="99"/>
      <c r="W15709" s="127"/>
      <c r="X15709" s="99"/>
      <c r="Y15709" s="127"/>
    </row>
    <row r="15710" spans="3:25" ht="19" hidden="1">
      <c r="C15710" s="933"/>
      <c r="D15710" s="933"/>
      <c r="E15710" s="19"/>
      <c r="I15710" s="100"/>
      <c r="M15710" s="100"/>
      <c r="Q15710" s="99"/>
      <c r="R15710" s="340"/>
      <c r="S15710" s="119"/>
      <c r="T15710" s="123"/>
      <c r="U15710" s="119"/>
      <c r="V15710" s="99"/>
      <c r="W15710" s="127"/>
      <c r="X15710" s="99"/>
      <c r="Y15710" s="127"/>
    </row>
    <row r="15711" spans="3:25" ht="19" hidden="1">
      <c r="C15711" s="933"/>
      <c r="D15711" s="933"/>
      <c r="E15711" s="19"/>
      <c r="I15711" s="100"/>
      <c r="M15711" s="100"/>
      <c r="Q15711" s="99"/>
      <c r="R15711" s="340"/>
      <c r="S15711" s="119"/>
      <c r="T15711" s="123"/>
      <c r="U15711" s="119"/>
      <c r="V15711" s="99"/>
      <c r="W15711" s="127"/>
      <c r="X15711" s="99"/>
      <c r="Y15711" s="127"/>
    </row>
    <row r="15712" spans="3:25" ht="19" hidden="1">
      <c r="C15712" s="933"/>
      <c r="D15712" s="933"/>
      <c r="E15712" s="19"/>
      <c r="I15712" s="100"/>
      <c r="M15712" s="100"/>
      <c r="Q15712" s="99"/>
      <c r="R15712" s="340"/>
      <c r="S15712" s="119"/>
      <c r="T15712" s="123"/>
      <c r="U15712" s="119"/>
      <c r="V15712" s="99"/>
      <c r="W15712" s="127"/>
      <c r="X15712" s="99"/>
      <c r="Y15712" s="127"/>
    </row>
    <row r="15713" spans="3:25" ht="19" hidden="1">
      <c r="C15713" s="933"/>
      <c r="D15713" s="933"/>
      <c r="E15713" s="19"/>
      <c r="I15713" s="100"/>
      <c r="M15713" s="100"/>
      <c r="Q15713" s="99"/>
      <c r="R15713" s="340"/>
      <c r="S15713" s="119"/>
      <c r="T15713" s="123"/>
      <c r="U15713" s="119"/>
      <c r="V15713" s="99"/>
      <c r="W15713" s="127"/>
      <c r="X15713" s="99"/>
      <c r="Y15713" s="127"/>
    </row>
    <row r="15714" spans="3:25" ht="19" hidden="1">
      <c r="C15714" s="933"/>
      <c r="D15714" s="933"/>
      <c r="E15714" s="19"/>
      <c r="I15714" s="100"/>
      <c r="M15714" s="100"/>
      <c r="Q15714" s="99"/>
      <c r="R15714" s="340"/>
      <c r="S15714" s="119"/>
      <c r="T15714" s="123"/>
      <c r="U15714" s="119"/>
      <c r="V15714" s="99"/>
      <c r="W15714" s="127"/>
      <c r="X15714" s="99"/>
      <c r="Y15714" s="127"/>
    </row>
    <row r="15715" spans="3:25" ht="19" hidden="1">
      <c r="C15715" s="933"/>
      <c r="D15715" s="933"/>
      <c r="E15715" s="19"/>
      <c r="I15715" s="100"/>
      <c r="M15715" s="100"/>
      <c r="Q15715" s="99"/>
      <c r="R15715" s="340"/>
      <c r="S15715" s="119"/>
      <c r="T15715" s="123"/>
      <c r="U15715" s="119"/>
      <c r="V15715" s="99"/>
      <c r="W15715" s="127"/>
      <c r="X15715" s="99"/>
      <c r="Y15715" s="127"/>
    </row>
    <row r="15716" spans="3:25" ht="19" hidden="1">
      <c r="C15716" s="933"/>
      <c r="D15716" s="933"/>
      <c r="E15716" s="19"/>
      <c r="I15716" s="100"/>
      <c r="M15716" s="100"/>
      <c r="Q15716" s="99"/>
      <c r="R15716" s="340"/>
      <c r="S15716" s="119"/>
      <c r="T15716" s="123"/>
      <c r="U15716" s="119"/>
      <c r="V15716" s="99"/>
      <c r="W15716" s="127"/>
      <c r="X15716" s="99"/>
      <c r="Y15716" s="127"/>
    </row>
    <row r="15717" spans="3:25" ht="19" hidden="1">
      <c r="C15717" s="933"/>
      <c r="D15717" s="933"/>
      <c r="E15717" s="19"/>
      <c r="I15717" s="100"/>
      <c r="M15717" s="100"/>
      <c r="Q15717" s="99"/>
      <c r="R15717" s="340"/>
      <c r="S15717" s="119"/>
      <c r="T15717" s="123"/>
      <c r="U15717" s="119"/>
      <c r="V15717" s="99"/>
      <c r="W15717" s="127"/>
      <c r="X15717" s="99"/>
      <c r="Y15717" s="127"/>
    </row>
    <row r="15718" spans="3:25" ht="19" hidden="1">
      <c r="C15718" s="933"/>
      <c r="D15718" s="933"/>
      <c r="E15718" s="19"/>
      <c r="I15718" s="100"/>
      <c r="M15718" s="100"/>
      <c r="Q15718" s="99"/>
      <c r="R15718" s="340"/>
      <c r="S15718" s="119"/>
      <c r="T15718" s="123"/>
      <c r="U15718" s="119"/>
      <c r="V15718" s="99"/>
      <c r="W15718" s="127"/>
      <c r="X15718" s="99"/>
      <c r="Y15718" s="127"/>
    </row>
    <row r="15719" spans="3:25" ht="19" hidden="1">
      <c r="C15719" s="933"/>
      <c r="D15719" s="933"/>
      <c r="E15719" s="19"/>
      <c r="I15719" s="100"/>
      <c r="M15719" s="100"/>
      <c r="Q15719" s="99"/>
      <c r="R15719" s="340"/>
      <c r="S15719" s="119"/>
      <c r="T15719" s="123"/>
      <c r="U15719" s="119"/>
      <c r="V15719" s="99"/>
      <c r="W15719" s="127"/>
      <c r="X15719" s="99"/>
      <c r="Y15719" s="127"/>
    </row>
    <row r="15720" spans="3:25" ht="19" hidden="1">
      <c r="C15720" s="933"/>
      <c r="D15720" s="933"/>
      <c r="E15720" s="19"/>
      <c r="I15720" s="100"/>
      <c r="M15720" s="100"/>
      <c r="Q15720" s="99"/>
      <c r="R15720" s="340"/>
      <c r="S15720" s="119"/>
      <c r="T15720" s="123"/>
      <c r="U15720" s="119"/>
      <c r="V15720" s="99"/>
      <c r="W15720" s="127"/>
      <c r="X15720" s="99"/>
      <c r="Y15720" s="127"/>
    </row>
    <row r="15721" spans="3:25" ht="19" hidden="1">
      <c r="C15721" s="933"/>
      <c r="D15721" s="933"/>
      <c r="E15721" s="19"/>
      <c r="I15721" s="100"/>
      <c r="M15721" s="100"/>
      <c r="Q15721" s="99"/>
      <c r="R15721" s="340"/>
      <c r="S15721" s="119"/>
      <c r="T15721" s="123"/>
      <c r="U15721" s="119"/>
      <c r="V15721" s="99"/>
      <c r="W15721" s="127"/>
      <c r="X15721" s="99"/>
      <c r="Y15721" s="127"/>
    </row>
    <row r="15722" spans="3:25" ht="19" hidden="1">
      <c r="C15722" s="933"/>
      <c r="D15722" s="933"/>
      <c r="E15722" s="19"/>
      <c r="I15722" s="100"/>
      <c r="M15722" s="100"/>
      <c r="Q15722" s="99"/>
      <c r="R15722" s="340"/>
      <c r="S15722" s="119"/>
      <c r="T15722" s="123"/>
      <c r="U15722" s="119"/>
      <c r="V15722" s="99"/>
      <c r="W15722" s="127"/>
      <c r="X15722" s="99"/>
      <c r="Y15722" s="127"/>
    </row>
    <row r="15723" spans="3:25" ht="19" hidden="1">
      <c r="C15723" s="933"/>
      <c r="D15723" s="933"/>
      <c r="E15723" s="19"/>
      <c r="I15723" s="100"/>
      <c r="M15723" s="100"/>
      <c r="Q15723" s="99"/>
      <c r="R15723" s="340"/>
      <c r="S15723" s="119"/>
      <c r="T15723" s="123"/>
      <c r="U15723" s="119"/>
      <c r="V15723" s="99"/>
      <c r="W15723" s="127"/>
      <c r="X15723" s="99"/>
      <c r="Y15723" s="127"/>
    </row>
    <row r="15724" spans="3:25" ht="19" hidden="1">
      <c r="C15724" s="933"/>
      <c r="D15724" s="933"/>
      <c r="E15724" s="19"/>
      <c r="I15724" s="100"/>
      <c r="M15724" s="100"/>
      <c r="Q15724" s="99"/>
      <c r="R15724" s="340"/>
      <c r="S15724" s="119"/>
      <c r="T15724" s="123"/>
      <c r="U15724" s="119"/>
      <c r="V15724" s="99"/>
      <c r="W15724" s="127"/>
      <c r="X15724" s="99"/>
      <c r="Y15724" s="127"/>
    </row>
    <row r="15725" spans="3:25" ht="19" hidden="1">
      <c r="C15725" s="933"/>
      <c r="D15725" s="933"/>
      <c r="E15725" s="19"/>
      <c r="I15725" s="100"/>
      <c r="M15725" s="100"/>
      <c r="Q15725" s="99"/>
      <c r="R15725" s="340"/>
      <c r="S15725" s="119"/>
      <c r="T15725" s="123"/>
      <c r="U15725" s="119"/>
      <c r="V15725" s="99"/>
      <c r="W15725" s="127"/>
      <c r="X15725" s="99"/>
      <c r="Y15725" s="127"/>
    </row>
    <row r="15726" spans="3:25" ht="19" hidden="1">
      <c r="C15726" s="933"/>
      <c r="D15726" s="933"/>
      <c r="E15726" s="19"/>
      <c r="I15726" s="100"/>
      <c r="M15726" s="100"/>
      <c r="Q15726" s="99"/>
      <c r="R15726" s="340"/>
      <c r="S15726" s="119"/>
      <c r="T15726" s="123"/>
      <c r="U15726" s="119"/>
      <c r="V15726" s="99"/>
      <c r="W15726" s="127"/>
      <c r="X15726" s="99"/>
      <c r="Y15726" s="127"/>
    </row>
    <row r="15727" spans="3:25" ht="19" hidden="1">
      <c r="C15727" s="933"/>
      <c r="D15727" s="933"/>
      <c r="E15727" s="19"/>
      <c r="I15727" s="100"/>
      <c r="M15727" s="100"/>
      <c r="Q15727" s="99"/>
      <c r="R15727" s="340"/>
      <c r="S15727" s="119"/>
      <c r="T15727" s="123"/>
      <c r="U15727" s="119"/>
      <c r="V15727" s="99"/>
      <c r="W15727" s="127"/>
      <c r="X15727" s="99"/>
      <c r="Y15727" s="127"/>
    </row>
    <row r="15728" spans="3:25" ht="19" hidden="1">
      <c r="C15728" s="933"/>
      <c r="D15728" s="933"/>
      <c r="E15728" s="19"/>
      <c r="I15728" s="100"/>
      <c r="M15728" s="100"/>
      <c r="Q15728" s="99"/>
      <c r="R15728" s="340"/>
      <c r="S15728" s="119"/>
      <c r="T15728" s="123"/>
      <c r="U15728" s="119"/>
      <c r="V15728" s="99"/>
      <c r="W15728" s="127"/>
      <c r="X15728" s="99"/>
      <c r="Y15728" s="127"/>
    </row>
    <row r="15729" spans="3:25" ht="19" hidden="1">
      <c r="C15729" s="933"/>
      <c r="D15729" s="933"/>
      <c r="E15729" s="19"/>
      <c r="I15729" s="100"/>
      <c r="M15729" s="100"/>
      <c r="Q15729" s="99"/>
      <c r="R15729" s="340"/>
      <c r="S15729" s="119"/>
      <c r="T15729" s="123"/>
      <c r="U15729" s="119"/>
      <c r="V15729" s="99"/>
      <c r="W15729" s="127"/>
      <c r="X15729" s="99"/>
      <c r="Y15729" s="127"/>
    </row>
    <row r="15730" spans="3:25" ht="19" hidden="1">
      <c r="C15730" s="933"/>
      <c r="D15730" s="933"/>
      <c r="E15730" s="19"/>
      <c r="I15730" s="100"/>
      <c r="M15730" s="100"/>
      <c r="Q15730" s="99"/>
      <c r="R15730" s="340"/>
      <c r="S15730" s="119"/>
      <c r="T15730" s="123"/>
      <c r="U15730" s="119"/>
      <c r="V15730" s="99"/>
      <c r="W15730" s="127"/>
      <c r="X15730" s="99"/>
      <c r="Y15730" s="127"/>
    </row>
    <row r="15731" spans="3:25" ht="19" hidden="1">
      <c r="C15731" s="933"/>
      <c r="D15731" s="933"/>
      <c r="E15731" s="19"/>
      <c r="I15731" s="100"/>
      <c r="M15731" s="100"/>
      <c r="Q15731" s="99"/>
      <c r="R15731" s="340"/>
      <c r="S15731" s="119"/>
      <c r="T15731" s="123"/>
      <c r="U15731" s="119"/>
      <c r="V15731" s="99"/>
      <c r="W15731" s="127"/>
      <c r="X15731" s="99"/>
      <c r="Y15731" s="127"/>
    </row>
    <row r="15732" spans="3:25" ht="19" hidden="1">
      <c r="C15732" s="933"/>
      <c r="D15732" s="933"/>
      <c r="E15732" s="19"/>
      <c r="I15732" s="100"/>
      <c r="M15732" s="100"/>
      <c r="Q15732" s="99"/>
      <c r="R15732" s="340"/>
      <c r="S15732" s="119"/>
      <c r="T15732" s="123"/>
      <c r="U15732" s="119"/>
      <c r="V15732" s="99"/>
      <c r="W15732" s="127"/>
      <c r="X15732" s="99"/>
      <c r="Y15732" s="127"/>
    </row>
    <row r="15733" spans="3:25" ht="19" hidden="1">
      <c r="C15733" s="933"/>
      <c r="D15733" s="933"/>
      <c r="E15733" s="19"/>
      <c r="I15733" s="100"/>
      <c r="M15733" s="100"/>
      <c r="Q15733" s="99"/>
      <c r="R15733" s="340"/>
      <c r="S15733" s="119"/>
      <c r="T15733" s="123"/>
      <c r="U15733" s="119"/>
      <c r="V15733" s="99"/>
      <c r="W15733" s="127"/>
      <c r="X15733" s="99"/>
      <c r="Y15733" s="127"/>
    </row>
    <row r="15734" spans="3:25" ht="19" hidden="1">
      <c r="C15734" s="933"/>
      <c r="D15734" s="933"/>
      <c r="E15734" s="19"/>
      <c r="I15734" s="100"/>
      <c r="M15734" s="100"/>
      <c r="Q15734" s="99"/>
      <c r="R15734" s="340"/>
      <c r="S15734" s="119"/>
      <c r="T15734" s="123"/>
      <c r="U15734" s="119"/>
      <c r="V15734" s="99"/>
      <c r="W15734" s="127"/>
      <c r="X15734" s="99"/>
      <c r="Y15734" s="127"/>
    </row>
    <row r="15735" spans="3:25" ht="19" hidden="1">
      <c r="C15735" s="933"/>
      <c r="D15735" s="933"/>
      <c r="E15735" s="19"/>
      <c r="I15735" s="100"/>
      <c r="M15735" s="100"/>
      <c r="Q15735" s="99"/>
      <c r="R15735" s="340"/>
      <c r="S15735" s="119"/>
      <c r="T15735" s="123"/>
      <c r="U15735" s="119"/>
      <c r="V15735" s="99"/>
      <c r="W15735" s="127"/>
      <c r="X15735" s="99"/>
      <c r="Y15735" s="127"/>
    </row>
    <row r="15736" spans="3:25" ht="19" hidden="1">
      <c r="C15736" s="933"/>
      <c r="D15736" s="933"/>
      <c r="E15736" s="19"/>
      <c r="I15736" s="100"/>
      <c r="M15736" s="100"/>
      <c r="Q15736" s="99"/>
      <c r="R15736" s="340"/>
      <c r="S15736" s="119"/>
      <c r="T15736" s="123"/>
      <c r="U15736" s="119"/>
      <c r="V15736" s="99"/>
      <c r="W15736" s="127"/>
      <c r="X15736" s="99"/>
      <c r="Y15736" s="127"/>
    </row>
    <row r="15737" spans="3:25" ht="19" hidden="1">
      <c r="C15737" s="933"/>
      <c r="D15737" s="933"/>
      <c r="E15737" s="19"/>
      <c r="I15737" s="100"/>
      <c r="M15737" s="100"/>
      <c r="Q15737" s="99"/>
      <c r="R15737" s="340"/>
      <c r="S15737" s="119"/>
      <c r="T15737" s="123"/>
      <c r="U15737" s="119"/>
      <c r="V15737" s="99"/>
      <c r="W15737" s="127"/>
      <c r="X15737" s="99"/>
      <c r="Y15737" s="127"/>
    </row>
    <row r="15738" spans="3:25" ht="19" hidden="1">
      <c r="C15738" s="933"/>
      <c r="D15738" s="933"/>
      <c r="E15738" s="19"/>
      <c r="I15738" s="100"/>
      <c r="M15738" s="100"/>
      <c r="Q15738" s="99"/>
      <c r="R15738" s="340"/>
      <c r="S15738" s="119"/>
      <c r="T15738" s="123"/>
      <c r="U15738" s="119"/>
      <c r="V15738" s="99"/>
      <c r="W15738" s="127"/>
      <c r="X15738" s="99"/>
      <c r="Y15738" s="127"/>
    </row>
    <row r="15739" spans="3:25" ht="19" hidden="1">
      <c r="C15739" s="933"/>
      <c r="D15739" s="933"/>
      <c r="E15739" s="19"/>
      <c r="I15739" s="100"/>
      <c r="M15739" s="100"/>
      <c r="Q15739" s="99"/>
      <c r="R15739" s="340"/>
      <c r="S15739" s="119"/>
      <c r="T15739" s="123"/>
      <c r="U15739" s="119"/>
      <c r="V15739" s="99"/>
      <c r="W15739" s="127"/>
      <c r="X15739" s="99"/>
      <c r="Y15739" s="127"/>
    </row>
    <row r="15740" spans="3:25" ht="19" hidden="1">
      <c r="C15740" s="933"/>
      <c r="D15740" s="933"/>
      <c r="E15740" s="19"/>
      <c r="I15740" s="100"/>
      <c r="M15740" s="100"/>
      <c r="Q15740" s="99"/>
      <c r="R15740" s="340"/>
      <c r="S15740" s="119"/>
      <c r="T15740" s="123"/>
      <c r="U15740" s="119"/>
      <c r="V15740" s="99"/>
      <c r="W15740" s="127"/>
      <c r="X15740" s="99"/>
      <c r="Y15740" s="127"/>
    </row>
    <row r="15741" spans="3:25" ht="19" hidden="1">
      <c r="C15741" s="933"/>
      <c r="D15741" s="933"/>
      <c r="E15741" s="19"/>
      <c r="I15741" s="100"/>
      <c r="M15741" s="100"/>
      <c r="Q15741" s="99"/>
      <c r="R15741" s="340"/>
      <c r="S15741" s="119"/>
      <c r="T15741" s="123"/>
      <c r="U15741" s="119"/>
      <c r="V15741" s="99"/>
      <c r="W15741" s="127"/>
      <c r="X15741" s="99"/>
      <c r="Y15741" s="127"/>
    </row>
    <row r="15742" spans="3:25" ht="19" hidden="1">
      <c r="C15742" s="933"/>
      <c r="D15742" s="933"/>
      <c r="E15742" s="19"/>
      <c r="I15742" s="100"/>
      <c r="M15742" s="100"/>
      <c r="Q15742" s="99"/>
      <c r="R15742" s="340"/>
      <c r="S15742" s="119"/>
      <c r="T15742" s="123"/>
      <c r="U15742" s="119"/>
      <c r="V15742" s="99"/>
      <c r="W15742" s="127"/>
      <c r="X15742" s="99"/>
      <c r="Y15742" s="127"/>
    </row>
    <row r="15743" spans="3:25" ht="19" hidden="1">
      <c r="C15743" s="933"/>
      <c r="D15743" s="933"/>
      <c r="E15743" s="19"/>
      <c r="I15743" s="100"/>
      <c r="M15743" s="100"/>
      <c r="Q15743" s="99"/>
      <c r="R15743" s="340"/>
      <c r="S15743" s="119"/>
      <c r="T15743" s="123"/>
      <c r="U15743" s="119"/>
      <c r="V15743" s="99"/>
      <c r="W15743" s="127"/>
      <c r="X15743" s="99"/>
      <c r="Y15743" s="127"/>
    </row>
    <row r="15744" spans="3:25" ht="19" hidden="1">
      <c r="C15744" s="933"/>
      <c r="D15744" s="933"/>
      <c r="E15744" s="19"/>
      <c r="I15744" s="100"/>
      <c r="M15744" s="100"/>
      <c r="Q15744" s="99"/>
      <c r="R15744" s="340"/>
      <c r="S15744" s="119"/>
      <c r="T15744" s="123"/>
      <c r="U15744" s="119"/>
      <c r="V15744" s="99"/>
      <c r="W15744" s="127"/>
      <c r="X15744" s="99"/>
      <c r="Y15744" s="127"/>
    </row>
    <row r="15745" spans="3:25" ht="19" hidden="1">
      <c r="C15745" s="933"/>
      <c r="D15745" s="933"/>
      <c r="E15745" s="19"/>
      <c r="I15745" s="100"/>
      <c r="M15745" s="100"/>
      <c r="Q15745" s="99"/>
      <c r="R15745" s="340"/>
      <c r="S15745" s="119"/>
      <c r="T15745" s="123"/>
      <c r="U15745" s="119"/>
      <c r="V15745" s="99"/>
      <c r="W15745" s="127"/>
      <c r="X15745" s="99"/>
      <c r="Y15745" s="127"/>
    </row>
    <row r="15746" spans="3:25" ht="19" hidden="1">
      <c r="C15746" s="933"/>
      <c r="D15746" s="933"/>
      <c r="E15746" s="19"/>
      <c r="I15746" s="100"/>
      <c r="M15746" s="100"/>
      <c r="Q15746" s="99"/>
      <c r="R15746" s="340"/>
      <c r="S15746" s="119"/>
      <c r="T15746" s="123"/>
      <c r="U15746" s="119"/>
      <c r="V15746" s="99"/>
      <c r="W15746" s="127"/>
      <c r="X15746" s="99"/>
      <c r="Y15746" s="127"/>
    </row>
    <row r="15747" spans="3:25" ht="19" hidden="1">
      <c r="C15747" s="933"/>
      <c r="D15747" s="933"/>
      <c r="E15747" s="19"/>
      <c r="I15747" s="100"/>
      <c r="M15747" s="100"/>
      <c r="Q15747" s="99"/>
      <c r="R15747" s="340"/>
      <c r="S15747" s="119"/>
      <c r="T15747" s="123"/>
      <c r="U15747" s="119"/>
      <c r="V15747" s="99"/>
      <c r="W15747" s="127"/>
      <c r="X15747" s="99"/>
      <c r="Y15747" s="127"/>
    </row>
    <row r="15748" spans="3:25" ht="19" hidden="1">
      <c r="C15748" s="933"/>
      <c r="D15748" s="933"/>
      <c r="E15748" s="19"/>
      <c r="I15748" s="100"/>
      <c r="M15748" s="100"/>
      <c r="Q15748" s="99"/>
      <c r="R15748" s="340"/>
      <c r="S15748" s="119"/>
      <c r="T15748" s="123"/>
      <c r="U15748" s="119"/>
      <c r="V15748" s="99"/>
      <c r="W15748" s="127"/>
      <c r="X15748" s="99"/>
      <c r="Y15748" s="127"/>
    </row>
    <row r="15749" spans="3:25" ht="19" hidden="1">
      <c r="C15749" s="933"/>
      <c r="D15749" s="933"/>
      <c r="E15749" s="19"/>
      <c r="I15749" s="100"/>
      <c r="M15749" s="100"/>
      <c r="Q15749" s="99"/>
      <c r="R15749" s="340"/>
      <c r="S15749" s="119"/>
      <c r="T15749" s="123"/>
      <c r="U15749" s="119"/>
      <c r="V15749" s="99"/>
      <c r="W15749" s="127"/>
      <c r="X15749" s="99"/>
      <c r="Y15749" s="127"/>
    </row>
    <row r="15750" spans="3:25" ht="19" hidden="1">
      <c r="C15750" s="933"/>
      <c r="D15750" s="933"/>
      <c r="E15750" s="19"/>
      <c r="I15750" s="100"/>
      <c r="M15750" s="100"/>
      <c r="Q15750" s="99"/>
      <c r="R15750" s="340"/>
      <c r="S15750" s="119"/>
      <c r="T15750" s="123"/>
      <c r="U15750" s="119"/>
      <c r="V15750" s="99"/>
      <c r="W15750" s="127"/>
      <c r="X15750" s="99"/>
      <c r="Y15750" s="127"/>
    </row>
    <row r="15751" spans="3:25" ht="19" hidden="1">
      <c r="C15751" s="933"/>
      <c r="D15751" s="933"/>
      <c r="E15751" s="19"/>
      <c r="I15751" s="100"/>
      <c r="M15751" s="100"/>
      <c r="Q15751" s="99"/>
      <c r="R15751" s="340"/>
      <c r="S15751" s="119"/>
      <c r="T15751" s="123"/>
      <c r="U15751" s="119"/>
      <c r="V15751" s="99"/>
      <c r="W15751" s="127"/>
      <c r="X15751" s="99"/>
      <c r="Y15751" s="127"/>
    </row>
    <row r="15752" spans="3:25" ht="19" hidden="1">
      <c r="C15752" s="933"/>
      <c r="D15752" s="933"/>
      <c r="E15752" s="19"/>
      <c r="I15752" s="100"/>
      <c r="M15752" s="100"/>
      <c r="Q15752" s="99"/>
      <c r="R15752" s="340"/>
      <c r="S15752" s="119"/>
      <c r="T15752" s="123"/>
      <c r="U15752" s="119"/>
      <c r="V15752" s="99"/>
      <c r="W15752" s="127"/>
      <c r="X15752" s="99"/>
      <c r="Y15752" s="127"/>
    </row>
    <row r="15753" spans="3:25" ht="19" hidden="1">
      <c r="C15753" s="933"/>
      <c r="D15753" s="933"/>
      <c r="E15753" s="19"/>
      <c r="I15753" s="100"/>
      <c r="M15753" s="100"/>
      <c r="Q15753" s="99"/>
      <c r="R15753" s="340"/>
      <c r="S15753" s="119"/>
      <c r="T15753" s="123"/>
      <c r="U15753" s="119"/>
      <c r="V15753" s="99"/>
      <c r="W15753" s="127"/>
      <c r="X15753" s="99"/>
      <c r="Y15753" s="127"/>
    </row>
    <row r="15754" spans="3:25" ht="19" hidden="1">
      <c r="C15754" s="933"/>
      <c r="D15754" s="933"/>
      <c r="E15754" s="19"/>
      <c r="I15754" s="100"/>
      <c r="M15754" s="100"/>
      <c r="Q15754" s="99"/>
      <c r="R15754" s="340"/>
      <c r="S15754" s="119"/>
      <c r="T15754" s="123"/>
      <c r="U15754" s="119"/>
      <c r="V15754" s="99"/>
      <c r="W15754" s="127"/>
      <c r="X15754" s="99"/>
      <c r="Y15754" s="127"/>
    </row>
    <row r="15755" spans="3:25" ht="19" hidden="1">
      <c r="C15755" s="933"/>
      <c r="D15755" s="933"/>
      <c r="E15755" s="19"/>
      <c r="I15755" s="100"/>
      <c r="M15755" s="100"/>
      <c r="Q15755" s="99"/>
      <c r="R15755" s="340"/>
      <c r="S15755" s="119"/>
      <c r="T15755" s="123"/>
      <c r="U15755" s="119"/>
      <c r="V15755" s="99"/>
      <c r="W15755" s="127"/>
      <c r="X15755" s="99"/>
      <c r="Y15755" s="127"/>
    </row>
    <row r="15756" spans="3:25" ht="19" hidden="1">
      <c r="C15756" s="933"/>
      <c r="D15756" s="933"/>
      <c r="E15756" s="19"/>
      <c r="I15756" s="100"/>
      <c r="M15756" s="100"/>
      <c r="Q15756" s="99"/>
      <c r="R15756" s="340"/>
      <c r="S15756" s="119"/>
      <c r="T15756" s="123"/>
      <c r="U15756" s="119"/>
      <c r="V15756" s="99"/>
      <c r="W15756" s="127"/>
      <c r="X15756" s="99"/>
      <c r="Y15756" s="127"/>
    </row>
    <row r="15757" spans="3:25" ht="19" hidden="1">
      <c r="C15757" s="933"/>
      <c r="D15757" s="933"/>
      <c r="E15757" s="19"/>
      <c r="I15757" s="100"/>
      <c r="M15757" s="100"/>
      <c r="Q15757" s="99"/>
      <c r="R15757" s="340"/>
      <c r="S15757" s="119"/>
      <c r="T15757" s="123"/>
      <c r="U15757" s="119"/>
      <c r="V15757" s="99"/>
      <c r="W15757" s="127"/>
      <c r="X15757" s="99"/>
      <c r="Y15757" s="127"/>
    </row>
    <row r="15758" spans="3:25" ht="19" hidden="1">
      <c r="C15758" s="933"/>
      <c r="D15758" s="933"/>
      <c r="E15758" s="19"/>
      <c r="I15758" s="100"/>
      <c r="M15758" s="100"/>
      <c r="Q15758" s="99"/>
      <c r="R15758" s="340"/>
      <c r="S15758" s="119"/>
      <c r="T15758" s="123"/>
      <c r="U15758" s="119"/>
      <c r="V15758" s="99"/>
      <c r="W15758" s="127"/>
      <c r="X15758" s="99"/>
      <c r="Y15758" s="127"/>
    </row>
    <row r="15759" spans="3:25" ht="19" hidden="1">
      <c r="C15759" s="933"/>
      <c r="D15759" s="933"/>
      <c r="E15759" s="19"/>
      <c r="I15759" s="100"/>
      <c r="M15759" s="100"/>
      <c r="Q15759" s="99"/>
      <c r="R15759" s="340"/>
      <c r="S15759" s="119"/>
      <c r="T15759" s="123"/>
      <c r="U15759" s="119"/>
      <c r="V15759" s="99"/>
      <c r="W15759" s="127"/>
      <c r="X15759" s="99"/>
      <c r="Y15759" s="127"/>
    </row>
    <row r="15760" spans="3:25" ht="19" hidden="1">
      <c r="C15760" s="933"/>
      <c r="D15760" s="933"/>
      <c r="E15760" s="19"/>
      <c r="I15760" s="100"/>
      <c r="M15760" s="100"/>
      <c r="Q15760" s="99"/>
      <c r="R15760" s="340"/>
      <c r="S15760" s="119"/>
      <c r="T15760" s="123"/>
      <c r="U15760" s="119"/>
      <c r="V15760" s="99"/>
      <c r="W15760" s="127"/>
      <c r="X15760" s="99"/>
      <c r="Y15760" s="127"/>
    </row>
    <row r="15761" spans="3:25" ht="19" hidden="1">
      <c r="C15761" s="933"/>
      <c r="D15761" s="933"/>
      <c r="E15761" s="19"/>
      <c r="I15761" s="100"/>
      <c r="M15761" s="100"/>
      <c r="Q15761" s="99"/>
      <c r="R15761" s="340"/>
      <c r="S15761" s="119"/>
      <c r="T15761" s="123"/>
      <c r="U15761" s="119"/>
      <c r="V15761" s="99"/>
      <c r="W15761" s="127"/>
      <c r="X15761" s="99"/>
      <c r="Y15761" s="127"/>
    </row>
    <row r="15762" spans="3:25" ht="19" hidden="1">
      <c r="C15762" s="933"/>
      <c r="D15762" s="933"/>
      <c r="E15762" s="19"/>
      <c r="I15762" s="100"/>
      <c r="M15762" s="100"/>
      <c r="Q15762" s="99"/>
      <c r="R15762" s="340"/>
      <c r="S15762" s="119"/>
      <c r="T15762" s="123"/>
      <c r="U15762" s="119"/>
      <c r="V15762" s="99"/>
      <c r="W15762" s="127"/>
      <c r="X15762" s="99"/>
      <c r="Y15762" s="127"/>
    </row>
    <row r="15763" spans="3:25" ht="19" hidden="1">
      <c r="C15763" s="933"/>
      <c r="D15763" s="933"/>
      <c r="E15763" s="19"/>
      <c r="I15763" s="100"/>
      <c r="M15763" s="100"/>
      <c r="Q15763" s="99"/>
      <c r="R15763" s="340"/>
      <c r="S15763" s="119"/>
      <c r="T15763" s="123"/>
      <c r="U15763" s="119"/>
      <c r="V15763" s="99"/>
      <c r="W15763" s="127"/>
      <c r="X15763" s="99"/>
      <c r="Y15763" s="127"/>
    </row>
    <row r="15764" spans="3:25" ht="19" hidden="1">
      <c r="C15764" s="933"/>
      <c r="D15764" s="933"/>
      <c r="E15764" s="19"/>
      <c r="I15764" s="100"/>
      <c r="M15764" s="100"/>
      <c r="Q15764" s="99"/>
      <c r="R15764" s="340"/>
      <c r="S15764" s="119"/>
      <c r="T15764" s="123"/>
      <c r="U15764" s="119"/>
      <c r="V15764" s="99"/>
      <c r="W15764" s="127"/>
      <c r="X15764" s="99"/>
      <c r="Y15764" s="127"/>
    </row>
    <row r="15765" spans="3:25" ht="19" hidden="1">
      <c r="C15765" s="933"/>
      <c r="D15765" s="933"/>
      <c r="E15765" s="19"/>
      <c r="I15765" s="100"/>
      <c r="M15765" s="100"/>
      <c r="Q15765" s="99"/>
      <c r="R15765" s="340"/>
      <c r="S15765" s="119"/>
      <c r="T15765" s="123"/>
      <c r="U15765" s="119"/>
      <c r="V15765" s="99"/>
      <c r="W15765" s="127"/>
      <c r="X15765" s="99"/>
      <c r="Y15765" s="127"/>
    </row>
    <row r="15766" spans="3:25" ht="19" hidden="1">
      <c r="C15766" s="933"/>
      <c r="D15766" s="933"/>
      <c r="E15766" s="19"/>
      <c r="I15766" s="100"/>
      <c r="M15766" s="100"/>
      <c r="Q15766" s="99"/>
      <c r="R15766" s="340"/>
      <c r="S15766" s="119"/>
      <c r="T15766" s="123"/>
      <c r="U15766" s="119"/>
      <c r="V15766" s="99"/>
      <c r="W15766" s="127"/>
      <c r="X15766" s="99"/>
      <c r="Y15766" s="127"/>
    </row>
    <row r="15767" spans="3:25" ht="19" hidden="1">
      <c r="C15767" s="933"/>
      <c r="D15767" s="933"/>
      <c r="E15767" s="19"/>
      <c r="I15767" s="100"/>
      <c r="M15767" s="100"/>
      <c r="Q15767" s="99"/>
      <c r="R15767" s="340"/>
      <c r="S15767" s="119"/>
      <c r="T15767" s="123"/>
      <c r="U15767" s="119"/>
      <c r="V15767" s="99"/>
      <c r="W15767" s="127"/>
      <c r="X15767" s="99"/>
      <c r="Y15767" s="127"/>
    </row>
    <row r="15768" spans="3:25" ht="19" hidden="1">
      <c r="C15768" s="933"/>
      <c r="D15768" s="933"/>
      <c r="E15768" s="19"/>
      <c r="I15768" s="100"/>
      <c r="M15768" s="100"/>
      <c r="Q15768" s="99"/>
      <c r="R15768" s="340"/>
      <c r="S15768" s="119"/>
      <c r="T15768" s="123"/>
      <c r="U15768" s="119"/>
      <c r="V15768" s="99"/>
      <c r="W15768" s="127"/>
      <c r="X15768" s="99"/>
      <c r="Y15768" s="127"/>
    </row>
    <row r="15769" spans="3:25" ht="19" hidden="1">
      <c r="C15769" s="933"/>
      <c r="D15769" s="933"/>
      <c r="E15769" s="19"/>
      <c r="I15769" s="100"/>
      <c r="M15769" s="100"/>
      <c r="Q15769" s="99"/>
      <c r="R15769" s="340"/>
      <c r="S15769" s="119"/>
      <c r="T15769" s="123"/>
      <c r="U15769" s="119"/>
      <c r="V15769" s="99"/>
      <c r="W15769" s="127"/>
      <c r="X15769" s="99"/>
      <c r="Y15769" s="127"/>
    </row>
    <row r="15770" spans="3:25" ht="19" hidden="1">
      <c r="C15770" s="933"/>
      <c r="D15770" s="933"/>
      <c r="E15770" s="19"/>
      <c r="I15770" s="100"/>
      <c r="M15770" s="100"/>
      <c r="Q15770" s="99"/>
      <c r="R15770" s="340"/>
      <c r="S15770" s="119"/>
      <c r="T15770" s="123"/>
      <c r="U15770" s="119"/>
      <c r="V15770" s="99"/>
      <c r="W15770" s="127"/>
      <c r="X15770" s="99"/>
      <c r="Y15770" s="127"/>
    </row>
    <row r="15771" spans="3:25" ht="19" hidden="1">
      <c r="C15771" s="933"/>
      <c r="D15771" s="933"/>
      <c r="E15771" s="19"/>
      <c r="I15771" s="100"/>
      <c r="M15771" s="100"/>
      <c r="Q15771" s="99"/>
      <c r="R15771" s="340"/>
      <c r="S15771" s="119"/>
      <c r="T15771" s="123"/>
      <c r="U15771" s="119"/>
      <c r="V15771" s="99"/>
      <c r="W15771" s="127"/>
      <c r="X15771" s="99"/>
      <c r="Y15771" s="127"/>
    </row>
    <row r="15772" spans="3:25" ht="19" hidden="1">
      <c r="C15772" s="933"/>
      <c r="D15772" s="933"/>
      <c r="E15772" s="19"/>
      <c r="I15772" s="100"/>
      <c r="M15772" s="100"/>
      <c r="Q15772" s="99"/>
      <c r="R15772" s="340"/>
      <c r="S15772" s="119"/>
      <c r="T15772" s="123"/>
      <c r="U15772" s="119"/>
      <c r="V15772" s="99"/>
      <c r="W15772" s="127"/>
      <c r="X15772" s="99"/>
      <c r="Y15772" s="127"/>
    </row>
    <row r="15773" spans="3:25" ht="19" hidden="1">
      <c r="C15773" s="933"/>
      <c r="D15773" s="933"/>
      <c r="E15773" s="19"/>
      <c r="I15773" s="100"/>
      <c r="M15773" s="100"/>
      <c r="Q15773" s="99"/>
      <c r="R15773" s="340"/>
      <c r="S15773" s="119"/>
      <c r="T15773" s="123"/>
      <c r="U15773" s="119"/>
      <c r="V15773" s="99"/>
      <c r="W15773" s="127"/>
      <c r="X15773" s="99"/>
      <c r="Y15773" s="127"/>
    </row>
    <row r="15774" spans="3:25" ht="19" hidden="1">
      <c r="C15774" s="933"/>
      <c r="D15774" s="933"/>
      <c r="E15774" s="19"/>
      <c r="I15774" s="100"/>
      <c r="M15774" s="100"/>
      <c r="Q15774" s="99"/>
      <c r="R15774" s="340"/>
      <c r="S15774" s="119"/>
      <c r="T15774" s="123"/>
      <c r="U15774" s="119"/>
      <c r="V15774" s="99"/>
      <c r="W15774" s="127"/>
      <c r="X15774" s="99"/>
      <c r="Y15774" s="127"/>
    </row>
    <row r="15775" spans="3:25" ht="19" hidden="1">
      <c r="C15775" s="933"/>
      <c r="D15775" s="933"/>
      <c r="E15775" s="19"/>
      <c r="I15775" s="100"/>
      <c r="M15775" s="100"/>
      <c r="Q15775" s="99"/>
      <c r="R15775" s="340"/>
      <c r="S15775" s="119"/>
      <c r="T15775" s="123"/>
      <c r="U15775" s="119"/>
      <c r="V15775" s="99"/>
      <c r="W15775" s="127"/>
      <c r="X15775" s="99"/>
      <c r="Y15775" s="127"/>
    </row>
    <row r="15776" spans="3:25" ht="19" hidden="1">
      <c r="C15776" s="933"/>
      <c r="D15776" s="933"/>
      <c r="E15776" s="19"/>
      <c r="I15776" s="100"/>
      <c r="M15776" s="100"/>
      <c r="Q15776" s="99"/>
      <c r="R15776" s="340"/>
      <c r="S15776" s="119"/>
      <c r="T15776" s="123"/>
      <c r="U15776" s="119"/>
      <c r="V15776" s="99"/>
      <c r="W15776" s="127"/>
      <c r="X15776" s="99"/>
      <c r="Y15776" s="127"/>
    </row>
    <row r="15777" spans="3:25" ht="19" hidden="1">
      <c r="C15777" s="933"/>
      <c r="D15777" s="933"/>
      <c r="E15777" s="19"/>
      <c r="I15777" s="100"/>
      <c r="M15777" s="100"/>
      <c r="Q15777" s="99"/>
      <c r="R15777" s="340"/>
      <c r="S15777" s="119"/>
      <c r="T15777" s="123"/>
      <c r="U15777" s="119"/>
      <c r="V15777" s="99"/>
      <c r="W15777" s="127"/>
      <c r="X15777" s="99"/>
      <c r="Y15777" s="127"/>
    </row>
    <row r="15778" spans="3:25" ht="19" hidden="1">
      <c r="C15778" s="933"/>
      <c r="D15778" s="933"/>
      <c r="E15778" s="19"/>
      <c r="I15778" s="100"/>
      <c r="M15778" s="100"/>
      <c r="Q15778" s="99"/>
      <c r="R15778" s="340"/>
      <c r="S15778" s="119"/>
      <c r="T15778" s="123"/>
      <c r="U15778" s="119"/>
      <c r="V15778" s="99"/>
      <c r="W15778" s="127"/>
      <c r="X15778" s="99"/>
      <c r="Y15778" s="127"/>
    </row>
    <row r="15779" spans="3:25" ht="19" hidden="1">
      <c r="C15779" s="933"/>
      <c r="D15779" s="933"/>
      <c r="E15779" s="19"/>
      <c r="I15779" s="100"/>
      <c r="M15779" s="100"/>
      <c r="Q15779" s="99"/>
      <c r="R15779" s="340"/>
      <c r="S15779" s="119"/>
      <c r="T15779" s="123"/>
      <c r="U15779" s="119"/>
      <c r="V15779" s="99"/>
      <c r="W15779" s="127"/>
      <c r="X15779" s="99"/>
      <c r="Y15779" s="127"/>
    </row>
    <row r="15780" spans="3:25" ht="19" hidden="1">
      <c r="C15780" s="933"/>
      <c r="D15780" s="933"/>
      <c r="E15780" s="19"/>
      <c r="I15780" s="100"/>
      <c r="M15780" s="100"/>
      <c r="Q15780" s="99"/>
      <c r="R15780" s="340"/>
      <c r="S15780" s="119"/>
      <c r="T15780" s="123"/>
      <c r="U15780" s="119"/>
      <c r="V15780" s="99"/>
      <c r="W15780" s="127"/>
      <c r="X15780" s="99"/>
      <c r="Y15780" s="127"/>
    </row>
    <row r="15781" spans="3:25" ht="19" hidden="1">
      <c r="C15781" s="933"/>
      <c r="D15781" s="933"/>
      <c r="E15781" s="19"/>
      <c r="I15781" s="100"/>
      <c r="M15781" s="100"/>
      <c r="Q15781" s="99"/>
      <c r="R15781" s="340"/>
      <c r="S15781" s="119"/>
      <c r="T15781" s="123"/>
      <c r="U15781" s="119"/>
      <c r="V15781" s="99"/>
      <c r="W15781" s="127"/>
      <c r="X15781" s="99"/>
      <c r="Y15781" s="127"/>
    </row>
    <row r="15782" spans="3:25" ht="19" hidden="1">
      <c r="C15782" s="933"/>
      <c r="D15782" s="933"/>
      <c r="E15782" s="19"/>
      <c r="I15782" s="100"/>
      <c r="M15782" s="100"/>
      <c r="Q15782" s="99"/>
      <c r="R15782" s="340"/>
      <c r="S15782" s="119"/>
      <c r="T15782" s="123"/>
      <c r="U15782" s="119"/>
      <c r="V15782" s="99"/>
      <c r="W15782" s="127"/>
      <c r="X15782" s="99"/>
      <c r="Y15782" s="127"/>
    </row>
    <row r="15783" spans="3:25" ht="19" hidden="1">
      <c r="C15783" s="933"/>
      <c r="D15783" s="933"/>
      <c r="E15783" s="19"/>
      <c r="I15783" s="100"/>
      <c r="M15783" s="100"/>
      <c r="Q15783" s="99"/>
      <c r="R15783" s="340"/>
      <c r="S15783" s="119"/>
      <c r="T15783" s="123"/>
      <c r="U15783" s="119"/>
      <c r="V15783" s="99"/>
      <c r="W15783" s="127"/>
      <c r="X15783" s="99"/>
      <c r="Y15783" s="127"/>
    </row>
    <row r="15784" spans="3:25" ht="19" hidden="1">
      <c r="C15784" s="933"/>
      <c r="D15784" s="933"/>
      <c r="E15784" s="19"/>
      <c r="I15784" s="100"/>
      <c r="M15784" s="100"/>
      <c r="Q15784" s="99"/>
      <c r="R15784" s="340"/>
      <c r="S15784" s="119"/>
      <c r="T15784" s="123"/>
      <c r="U15784" s="119"/>
      <c r="V15784" s="99"/>
      <c r="W15784" s="127"/>
      <c r="X15784" s="99"/>
      <c r="Y15784" s="127"/>
    </row>
    <row r="15785" spans="3:25" ht="19" hidden="1">
      <c r="C15785" s="933"/>
      <c r="D15785" s="933"/>
      <c r="E15785" s="19"/>
      <c r="I15785" s="100"/>
      <c r="M15785" s="100"/>
      <c r="Q15785" s="99"/>
      <c r="R15785" s="340"/>
      <c r="S15785" s="119"/>
      <c r="T15785" s="123"/>
      <c r="U15785" s="119"/>
      <c r="V15785" s="99"/>
      <c r="W15785" s="127"/>
      <c r="X15785" s="99"/>
      <c r="Y15785" s="127"/>
    </row>
    <row r="15786" spans="3:25" ht="19" hidden="1">
      <c r="C15786" s="933"/>
      <c r="D15786" s="933"/>
      <c r="E15786" s="19"/>
      <c r="I15786" s="100"/>
      <c r="M15786" s="100"/>
      <c r="Q15786" s="99"/>
      <c r="R15786" s="340"/>
      <c r="S15786" s="119"/>
      <c r="T15786" s="123"/>
      <c r="U15786" s="119"/>
      <c r="V15786" s="99"/>
      <c r="W15786" s="127"/>
      <c r="X15786" s="99"/>
      <c r="Y15786" s="127"/>
    </row>
    <row r="15787" spans="3:25" ht="19" hidden="1">
      <c r="C15787" s="933"/>
      <c r="D15787" s="933"/>
      <c r="E15787" s="19"/>
      <c r="I15787" s="100"/>
      <c r="M15787" s="100"/>
      <c r="Q15787" s="99"/>
      <c r="R15787" s="340"/>
      <c r="S15787" s="119"/>
      <c r="T15787" s="123"/>
      <c r="U15787" s="119"/>
      <c r="V15787" s="99"/>
      <c r="W15787" s="127"/>
      <c r="X15787" s="99"/>
      <c r="Y15787" s="127"/>
    </row>
    <row r="15788" spans="3:25" ht="19" hidden="1">
      <c r="C15788" s="933"/>
      <c r="D15788" s="933"/>
      <c r="E15788" s="19"/>
      <c r="I15788" s="100"/>
      <c r="M15788" s="100"/>
      <c r="Q15788" s="99"/>
      <c r="R15788" s="340"/>
      <c r="S15788" s="119"/>
      <c r="T15788" s="123"/>
      <c r="U15788" s="119"/>
      <c r="V15788" s="99"/>
      <c r="W15788" s="127"/>
      <c r="X15788" s="99"/>
      <c r="Y15788" s="127"/>
    </row>
    <row r="15789" spans="3:25" ht="19" hidden="1">
      <c r="C15789" s="933"/>
      <c r="D15789" s="933"/>
      <c r="E15789" s="19"/>
      <c r="I15789" s="100"/>
      <c r="M15789" s="100"/>
      <c r="Q15789" s="99"/>
      <c r="R15789" s="340"/>
      <c r="S15789" s="119"/>
      <c r="T15789" s="123"/>
      <c r="U15789" s="119"/>
      <c r="V15789" s="99"/>
      <c r="W15789" s="127"/>
      <c r="X15789" s="99"/>
      <c r="Y15789" s="127"/>
    </row>
    <row r="15790" spans="3:25" ht="19" hidden="1">
      <c r="C15790" s="933"/>
      <c r="D15790" s="933"/>
      <c r="E15790" s="19"/>
      <c r="I15790" s="100"/>
      <c r="M15790" s="100"/>
      <c r="Q15790" s="99"/>
      <c r="R15790" s="340"/>
      <c r="S15790" s="119"/>
      <c r="T15790" s="123"/>
      <c r="U15790" s="119"/>
      <c r="V15790" s="99"/>
      <c r="W15790" s="127"/>
      <c r="X15790" s="99"/>
      <c r="Y15790" s="127"/>
    </row>
    <row r="15791" spans="3:25" ht="19" hidden="1">
      <c r="C15791" s="933"/>
      <c r="D15791" s="933"/>
      <c r="E15791" s="19"/>
      <c r="I15791" s="100"/>
      <c r="M15791" s="100"/>
      <c r="Q15791" s="99"/>
      <c r="R15791" s="340"/>
      <c r="S15791" s="119"/>
      <c r="T15791" s="123"/>
      <c r="U15791" s="119"/>
      <c r="V15791" s="99"/>
      <c r="W15791" s="127"/>
      <c r="X15791" s="99"/>
      <c r="Y15791" s="127"/>
    </row>
    <row r="15792" spans="3:25" ht="19" hidden="1">
      <c r="C15792" s="933"/>
      <c r="D15792" s="933"/>
      <c r="E15792" s="19"/>
      <c r="I15792" s="100"/>
      <c r="M15792" s="100"/>
      <c r="Q15792" s="99"/>
      <c r="R15792" s="340"/>
      <c r="S15792" s="119"/>
      <c r="T15792" s="123"/>
      <c r="U15792" s="119"/>
      <c r="V15792" s="99"/>
      <c r="W15792" s="127"/>
      <c r="X15792" s="99"/>
      <c r="Y15792" s="127"/>
    </row>
    <row r="15793" spans="3:25" ht="19" hidden="1">
      <c r="C15793" s="933"/>
      <c r="D15793" s="933"/>
      <c r="E15793" s="19"/>
      <c r="I15793" s="100"/>
      <c r="M15793" s="100"/>
      <c r="Q15793" s="99"/>
      <c r="R15793" s="340"/>
      <c r="S15793" s="119"/>
      <c r="T15793" s="123"/>
      <c r="U15793" s="119"/>
      <c r="V15793" s="99"/>
      <c r="W15793" s="127"/>
      <c r="X15793" s="99"/>
      <c r="Y15793" s="127"/>
    </row>
    <row r="15794" spans="3:25" ht="19" hidden="1">
      <c r="C15794" s="933"/>
      <c r="D15794" s="933"/>
      <c r="E15794" s="19"/>
      <c r="I15794" s="100"/>
      <c r="M15794" s="100"/>
      <c r="Q15794" s="99"/>
      <c r="R15794" s="340"/>
      <c r="S15794" s="119"/>
      <c r="T15794" s="123"/>
      <c r="U15794" s="119"/>
      <c r="V15794" s="99"/>
      <c r="W15794" s="127"/>
      <c r="X15794" s="99"/>
      <c r="Y15794" s="127"/>
    </row>
    <row r="15795" spans="3:25" ht="19" hidden="1">
      <c r="C15795" s="933"/>
      <c r="D15795" s="933"/>
      <c r="E15795" s="19"/>
      <c r="I15795" s="100"/>
      <c r="M15795" s="100"/>
      <c r="Q15795" s="99"/>
      <c r="R15795" s="340"/>
      <c r="S15795" s="119"/>
      <c r="T15795" s="123"/>
      <c r="U15795" s="119"/>
      <c r="V15795" s="99"/>
      <c r="W15795" s="127"/>
      <c r="X15795" s="99"/>
      <c r="Y15795" s="127"/>
    </row>
    <row r="15796" spans="3:25" ht="19" hidden="1">
      <c r="C15796" s="933"/>
      <c r="D15796" s="933"/>
      <c r="E15796" s="19"/>
      <c r="I15796" s="100"/>
      <c r="M15796" s="100"/>
      <c r="Q15796" s="99"/>
      <c r="R15796" s="340"/>
      <c r="S15796" s="119"/>
      <c r="T15796" s="123"/>
      <c r="U15796" s="119"/>
      <c r="V15796" s="99"/>
      <c r="W15796" s="127"/>
      <c r="X15796" s="99"/>
      <c r="Y15796" s="127"/>
    </row>
    <row r="15797" spans="3:25" ht="19" hidden="1">
      <c r="C15797" s="933"/>
      <c r="D15797" s="933"/>
      <c r="E15797" s="19"/>
      <c r="I15797" s="100"/>
      <c r="M15797" s="100"/>
      <c r="Q15797" s="99"/>
      <c r="R15797" s="340"/>
      <c r="S15797" s="119"/>
      <c r="T15797" s="123"/>
      <c r="U15797" s="119"/>
      <c r="V15797" s="99"/>
      <c r="W15797" s="127"/>
      <c r="X15797" s="99"/>
      <c r="Y15797" s="127"/>
    </row>
    <row r="15798" spans="3:25" ht="19" hidden="1">
      <c r="C15798" s="933"/>
      <c r="D15798" s="933"/>
      <c r="E15798" s="19"/>
      <c r="I15798" s="100"/>
      <c r="M15798" s="100"/>
      <c r="Q15798" s="99"/>
      <c r="R15798" s="340"/>
      <c r="S15798" s="119"/>
      <c r="T15798" s="123"/>
      <c r="U15798" s="119"/>
      <c r="V15798" s="99"/>
      <c r="W15798" s="127"/>
      <c r="X15798" s="99"/>
      <c r="Y15798" s="127"/>
    </row>
    <row r="15799" spans="3:25" ht="19" hidden="1">
      <c r="C15799" s="933"/>
      <c r="D15799" s="933"/>
      <c r="E15799" s="19"/>
      <c r="I15799" s="100"/>
      <c r="M15799" s="100"/>
      <c r="Q15799" s="99"/>
      <c r="R15799" s="340"/>
      <c r="S15799" s="119"/>
      <c r="T15799" s="123"/>
      <c r="U15799" s="119"/>
      <c r="V15799" s="99"/>
      <c r="W15799" s="127"/>
      <c r="X15799" s="99"/>
      <c r="Y15799" s="127"/>
    </row>
    <row r="15800" spans="3:25" ht="19" hidden="1">
      <c r="C15800" s="933"/>
      <c r="D15800" s="933"/>
      <c r="E15800" s="19"/>
      <c r="I15800" s="100"/>
      <c r="M15800" s="100"/>
      <c r="Q15800" s="99"/>
      <c r="R15800" s="340"/>
      <c r="S15800" s="119"/>
      <c r="T15800" s="123"/>
      <c r="U15800" s="119"/>
      <c r="V15800" s="99"/>
      <c r="W15800" s="127"/>
      <c r="X15800" s="99"/>
      <c r="Y15800" s="127"/>
    </row>
    <row r="15801" spans="3:25" ht="19" hidden="1">
      <c r="C15801" s="933"/>
      <c r="D15801" s="933"/>
      <c r="E15801" s="19"/>
      <c r="I15801" s="100"/>
      <c r="M15801" s="100"/>
      <c r="Q15801" s="99"/>
      <c r="R15801" s="340"/>
      <c r="S15801" s="119"/>
      <c r="T15801" s="123"/>
      <c r="U15801" s="119"/>
      <c r="V15801" s="99"/>
      <c r="W15801" s="127"/>
      <c r="X15801" s="99"/>
      <c r="Y15801" s="127"/>
    </row>
    <row r="15802" spans="3:25" ht="19" hidden="1">
      <c r="C15802" s="933"/>
      <c r="D15802" s="933"/>
      <c r="E15802" s="19"/>
      <c r="I15802" s="100"/>
      <c r="M15802" s="100"/>
      <c r="Q15802" s="99"/>
      <c r="R15802" s="340"/>
      <c r="S15802" s="119"/>
      <c r="T15802" s="123"/>
      <c r="U15802" s="119"/>
      <c r="V15802" s="99"/>
      <c r="W15802" s="127"/>
      <c r="X15802" s="99"/>
      <c r="Y15802" s="127"/>
    </row>
    <row r="15803" spans="3:25" ht="19" hidden="1">
      <c r="C15803" s="933"/>
      <c r="D15803" s="933"/>
      <c r="E15803" s="19"/>
      <c r="I15803" s="100"/>
      <c r="M15803" s="100"/>
      <c r="Q15803" s="99"/>
      <c r="R15803" s="340"/>
      <c r="S15803" s="119"/>
      <c r="T15803" s="123"/>
      <c r="U15803" s="119"/>
      <c r="V15803" s="99"/>
      <c r="W15803" s="127"/>
      <c r="X15803" s="99"/>
      <c r="Y15803" s="127"/>
    </row>
    <row r="15804" spans="3:25" ht="19" hidden="1">
      <c r="C15804" s="933"/>
      <c r="D15804" s="933"/>
      <c r="E15804" s="19"/>
      <c r="I15804" s="100"/>
      <c r="M15804" s="100"/>
      <c r="Q15804" s="99"/>
      <c r="R15804" s="340"/>
      <c r="S15804" s="119"/>
      <c r="T15804" s="123"/>
      <c r="U15804" s="119"/>
      <c r="V15804" s="99"/>
      <c r="W15804" s="127"/>
      <c r="X15804" s="99"/>
      <c r="Y15804" s="127"/>
    </row>
    <row r="15805" spans="3:25" ht="19" hidden="1">
      <c r="C15805" s="933"/>
      <c r="D15805" s="933"/>
      <c r="E15805" s="19"/>
      <c r="I15805" s="100"/>
      <c r="M15805" s="100"/>
      <c r="Q15805" s="99"/>
      <c r="R15805" s="340"/>
      <c r="S15805" s="119"/>
      <c r="T15805" s="123"/>
      <c r="U15805" s="119"/>
      <c r="V15805" s="99"/>
      <c r="W15805" s="127"/>
      <c r="X15805" s="99"/>
      <c r="Y15805" s="127"/>
    </row>
    <row r="15806" spans="3:25" ht="19" hidden="1">
      <c r="C15806" s="933"/>
      <c r="D15806" s="933"/>
      <c r="E15806" s="19"/>
      <c r="I15806" s="100"/>
      <c r="M15806" s="100"/>
      <c r="Q15806" s="99"/>
      <c r="R15806" s="340"/>
      <c r="S15806" s="119"/>
      <c r="T15806" s="123"/>
      <c r="U15806" s="119"/>
      <c r="V15806" s="99"/>
      <c r="W15806" s="127"/>
      <c r="X15806" s="99"/>
      <c r="Y15806" s="127"/>
    </row>
    <row r="15807" spans="3:25" ht="19" hidden="1">
      <c r="C15807" s="933"/>
      <c r="D15807" s="933"/>
      <c r="E15807" s="19"/>
      <c r="I15807" s="100"/>
      <c r="M15807" s="100"/>
      <c r="Q15807" s="99"/>
      <c r="R15807" s="340"/>
      <c r="S15807" s="119"/>
      <c r="T15807" s="123"/>
      <c r="U15807" s="119"/>
      <c r="V15807" s="99"/>
      <c r="W15807" s="127"/>
      <c r="X15807" s="99"/>
      <c r="Y15807" s="127"/>
    </row>
    <row r="15808" spans="3:25" ht="19" hidden="1">
      <c r="C15808" s="933"/>
      <c r="D15808" s="933"/>
      <c r="E15808" s="19"/>
      <c r="I15808" s="100"/>
      <c r="M15808" s="100"/>
      <c r="Q15808" s="99"/>
      <c r="R15808" s="340"/>
      <c r="S15808" s="119"/>
      <c r="T15808" s="123"/>
      <c r="U15808" s="119"/>
      <c r="V15808" s="99"/>
      <c r="W15808" s="127"/>
      <c r="X15808" s="99"/>
      <c r="Y15808" s="127"/>
    </row>
    <row r="15809" spans="3:25" ht="19" hidden="1">
      <c r="C15809" s="933"/>
      <c r="D15809" s="933"/>
      <c r="E15809" s="19"/>
      <c r="I15809" s="100"/>
      <c r="M15809" s="100"/>
      <c r="Q15809" s="99"/>
      <c r="R15809" s="340"/>
      <c r="S15809" s="119"/>
      <c r="T15809" s="123"/>
      <c r="U15809" s="119"/>
      <c r="V15809" s="99"/>
      <c r="W15809" s="127"/>
      <c r="X15809" s="99"/>
      <c r="Y15809" s="127"/>
    </row>
    <row r="15810" spans="3:25" ht="19" hidden="1">
      <c r="C15810" s="933"/>
      <c r="D15810" s="933"/>
      <c r="E15810" s="19"/>
      <c r="I15810" s="100"/>
      <c r="M15810" s="100"/>
      <c r="Q15810" s="99"/>
      <c r="R15810" s="340"/>
      <c r="S15810" s="119"/>
      <c r="T15810" s="123"/>
      <c r="U15810" s="119"/>
      <c r="V15810" s="99"/>
      <c r="W15810" s="127"/>
      <c r="X15810" s="99"/>
      <c r="Y15810" s="127"/>
    </row>
    <row r="15811" spans="3:25" ht="19" hidden="1">
      <c r="C15811" s="933"/>
      <c r="D15811" s="933"/>
      <c r="E15811" s="19"/>
      <c r="I15811" s="100"/>
      <c r="M15811" s="100"/>
      <c r="Q15811" s="99"/>
      <c r="R15811" s="340"/>
      <c r="S15811" s="119"/>
      <c r="T15811" s="123"/>
      <c r="U15811" s="119"/>
      <c r="V15811" s="99"/>
      <c r="W15811" s="127"/>
      <c r="X15811" s="99"/>
      <c r="Y15811" s="127"/>
    </row>
    <row r="15812" spans="3:25" ht="19" hidden="1">
      <c r="C15812" s="933"/>
      <c r="D15812" s="933"/>
      <c r="E15812" s="19"/>
      <c r="I15812" s="100"/>
      <c r="M15812" s="100"/>
      <c r="Q15812" s="99"/>
      <c r="R15812" s="340"/>
      <c r="S15812" s="119"/>
      <c r="T15812" s="123"/>
      <c r="U15812" s="119"/>
      <c r="V15812" s="99"/>
      <c r="W15812" s="127"/>
      <c r="X15812" s="99"/>
      <c r="Y15812" s="127"/>
    </row>
    <row r="15813" spans="3:25" ht="19" hidden="1">
      <c r="C15813" s="933"/>
      <c r="D15813" s="933"/>
      <c r="E15813" s="19"/>
      <c r="I15813" s="100"/>
      <c r="M15813" s="100"/>
      <c r="Q15813" s="99"/>
      <c r="R15813" s="340"/>
      <c r="S15813" s="119"/>
      <c r="T15813" s="123"/>
      <c r="U15813" s="119"/>
      <c r="V15813" s="99"/>
      <c r="W15813" s="127"/>
      <c r="X15813" s="99"/>
      <c r="Y15813" s="127"/>
    </row>
    <row r="15814" spans="3:25" ht="19" hidden="1">
      <c r="C15814" s="933"/>
      <c r="D15814" s="933"/>
      <c r="E15814" s="19"/>
      <c r="I15814" s="100"/>
      <c r="M15814" s="100"/>
      <c r="Q15814" s="99"/>
      <c r="R15814" s="340"/>
      <c r="S15814" s="119"/>
      <c r="T15814" s="123"/>
      <c r="U15814" s="119"/>
      <c r="V15814" s="99"/>
      <c r="W15814" s="127"/>
      <c r="X15814" s="99"/>
      <c r="Y15814" s="127"/>
    </row>
    <row r="15815" spans="3:25" ht="19" hidden="1">
      <c r="C15815" s="933"/>
      <c r="D15815" s="933"/>
      <c r="E15815" s="19"/>
      <c r="I15815" s="100"/>
      <c r="M15815" s="100"/>
      <c r="Q15815" s="99"/>
      <c r="R15815" s="340"/>
      <c r="S15815" s="119"/>
      <c r="T15815" s="123"/>
      <c r="U15815" s="119"/>
      <c r="V15815" s="99"/>
      <c r="W15815" s="127"/>
      <c r="X15815" s="99"/>
      <c r="Y15815" s="127"/>
    </row>
    <row r="15816" spans="3:25" ht="19" hidden="1">
      <c r="C15816" s="933"/>
      <c r="D15816" s="933"/>
      <c r="E15816" s="19"/>
      <c r="I15816" s="100"/>
      <c r="M15816" s="100"/>
      <c r="Q15816" s="99"/>
      <c r="R15816" s="340"/>
      <c r="S15816" s="119"/>
      <c r="T15816" s="123"/>
      <c r="U15816" s="119"/>
      <c r="V15816" s="99"/>
      <c r="W15816" s="127"/>
      <c r="X15816" s="99"/>
      <c r="Y15816" s="127"/>
    </row>
    <row r="15817" spans="3:25" ht="19" hidden="1">
      <c r="C15817" s="933"/>
      <c r="D15817" s="933"/>
      <c r="E15817" s="19"/>
      <c r="I15817" s="100"/>
      <c r="M15817" s="100"/>
      <c r="Q15817" s="99"/>
      <c r="R15817" s="340"/>
      <c r="S15817" s="119"/>
      <c r="T15817" s="123"/>
      <c r="U15817" s="119"/>
      <c r="V15817" s="99"/>
      <c r="W15817" s="127"/>
      <c r="X15817" s="99"/>
      <c r="Y15817" s="127"/>
    </row>
    <row r="15818" spans="3:25" ht="19" hidden="1">
      <c r="C15818" s="933"/>
      <c r="D15818" s="933"/>
      <c r="E15818" s="19"/>
      <c r="I15818" s="100"/>
      <c r="M15818" s="100"/>
      <c r="Q15818" s="99"/>
      <c r="R15818" s="340"/>
      <c r="S15818" s="119"/>
      <c r="T15818" s="123"/>
      <c r="U15818" s="119"/>
      <c r="V15818" s="99"/>
      <c r="W15818" s="127"/>
      <c r="X15818" s="99"/>
      <c r="Y15818" s="127"/>
    </row>
    <row r="15819" spans="3:25" ht="19" hidden="1">
      <c r="C15819" s="933"/>
      <c r="D15819" s="933"/>
      <c r="E15819" s="19"/>
      <c r="I15819" s="100"/>
      <c r="M15819" s="100"/>
      <c r="Q15819" s="99"/>
      <c r="R15819" s="340"/>
      <c r="S15819" s="119"/>
      <c r="T15819" s="123"/>
      <c r="U15819" s="119"/>
      <c r="V15819" s="99"/>
      <c r="W15819" s="127"/>
      <c r="X15819" s="99"/>
      <c r="Y15819" s="127"/>
    </row>
    <row r="15820" spans="3:25" ht="19" hidden="1">
      <c r="C15820" s="933"/>
      <c r="D15820" s="933"/>
      <c r="E15820" s="19"/>
      <c r="I15820" s="100"/>
      <c r="M15820" s="100"/>
      <c r="Q15820" s="99"/>
      <c r="R15820" s="340"/>
      <c r="S15820" s="119"/>
      <c r="T15820" s="123"/>
      <c r="U15820" s="119"/>
      <c r="V15820" s="99"/>
      <c r="W15820" s="127"/>
      <c r="X15820" s="99"/>
      <c r="Y15820" s="127"/>
    </row>
    <row r="15821" spans="3:25" ht="19" hidden="1">
      <c r="C15821" s="933"/>
      <c r="D15821" s="933"/>
      <c r="E15821" s="19"/>
      <c r="I15821" s="100"/>
      <c r="M15821" s="100"/>
      <c r="Q15821" s="99"/>
      <c r="R15821" s="340"/>
      <c r="S15821" s="119"/>
      <c r="T15821" s="123"/>
      <c r="U15821" s="119"/>
      <c r="V15821" s="99"/>
      <c r="W15821" s="127"/>
      <c r="X15821" s="99"/>
      <c r="Y15821" s="127"/>
    </row>
    <row r="15822" spans="3:25" ht="19" hidden="1">
      <c r="C15822" s="933"/>
      <c r="D15822" s="933"/>
      <c r="E15822" s="19"/>
      <c r="I15822" s="100"/>
      <c r="M15822" s="100"/>
      <c r="Q15822" s="99"/>
      <c r="R15822" s="340"/>
      <c r="S15822" s="119"/>
      <c r="T15822" s="123"/>
      <c r="U15822" s="119"/>
      <c r="V15822" s="99"/>
      <c r="W15822" s="127"/>
      <c r="X15822" s="99"/>
      <c r="Y15822" s="127"/>
    </row>
    <row r="15823" spans="3:25" ht="19" hidden="1">
      <c r="C15823" s="933"/>
      <c r="D15823" s="933"/>
      <c r="E15823" s="19"/>
      <c r="I15823" s="100"/>
      <c r="M15823" s="100"/>
      <c r="Q15823" s="99"/>
      <c r="R15823" s="340"/>
      <c r="S15823" s="119"/>
      <c r="T15823" s="123"/>
      <c r="U15823" s="119"/>
      <c r="V15823" s="99"/>
      <c r="W15823" s="127"/>
      <c r="X15823" s="99"/>
      <c r="Y15823" s="127"/>
    </row>
    <row r="15824" spans="3:25" ht="19" hidden="1">
      <c r="C15824" s="933"/>
      <c r="D15824" s="933"/>
      <c r="E15824" s="19"/>
      <c r="I15824" s="100"/>
      <c r="M15824" s="100"/>
      <c r="Q15824" s="99"/>
      <c r="R15824" s="340"/>
      <c r="S15824" s="119"/>
      <c r="T15824" s="123"/>
      <c r="U15824" s="119"/>
      <c r="V15824" s="99"/>
      <c r="W15824" s="127"/>
      <c r="X15824" s="99"/>
      <c r="Y15824" s="127"/>
    </row>
    <row r="15825" spans="3:25" ht="19" hidden="1">
      <c r="C15825" s="933"/>
      <c r="D15825" s="933"/>
      <c r="E15825" s="19"/>
      <c r="I15825" s="100"/>
      <c r="M15825" s="100"/>
      <c r="Q15825" s="99"/>
      <c r="R15825" s="340"/>
      <c r="S15825" s="119"/>
      <c r="T15825" s="123"/>
      <c r="U15825" s="119"/>
      <c r="V15825" s="99"/>
      <c r="W15825" s="127"/>
      <c r="X15825" s="99"/>
      <c r="Y15825" s="127"/>
    </row>
    <row r="15826" spans="3:25" ht="19" hidden="1">
      <c r="C15826" s="933"/>
      <c r="D15826" s="933"/>
      <c r="E15826" s="19"/>
      <c r="I15826" s="100"/>
      <c r="M15826" s="100"/>
      <c r="Q15826" s="99"/>
      <c r="R15826" s="340"/>
      <c r="S15826" s="119"/>
      <c r="T15826" s="123"/>
      <c r="U15826" s="119"/>
      <c r="V15826" s="99"/>
      <c r="W15826" s="127"/>
      <c r="X15826" s="99"/>
      <c r="Y15826" s="127"/>
    </row>
    <row r="15827" spans="3:25" ht="19" hidden="1">
      <c r="C15827" s="933"/>
      <c r="D15827" s="933"/>
      <c r="E15827" s="19"/>
      <c r="I15827" s="100"/>
      <c r="M15827" s="100"/>
      <c r="Q15827" s="99"/>
      <c r="R15827" s="340"/>
      <c r="S15827" s="119"/>
      <c r="T15827" s="123"/>
      <c r="U15827" s="119"/>
      <c r="V15827" s="99"/>
      <c r="W15827" s="127"/>
      <c r="X15827" s="99"/>
      <c r="Y15827" s="127"/>
    </row>
    <row r="15828" spans="3:25" ht="19" hidden="1">
      <c r="C15828" s="933"/>
      <c r="D15828" s="933"/>
      <c r="E15828" s="19"/>
      <c r="I15828" s="100"/>
      <c r="M15828" s="100"/>
      <c r="Q15828" s="99"/>
      <c r="R15828" s="340"/>
      <c r="S15828" s="119"/>
      <c r="T15828" s="123"/>
      <c r="U15828" s="119"/>
      <c r="V15828" s="99"/>
      <c r="W15828" s="127"/>
      <c r="X15828" s="99"/>
      <c r="Y15828" s="127"/>
    </row>
    <row r="15829" spans="3:25" ht="19" hidden="1">
      <c r="C15829" s="933"/>
      <c r="D15829" s="933"/>
      <c r="E15829" s="19"/>
      <c r="I15829" s="100"/>
      <c r="M15829" s="100"/>
      <c r="Q15829" s="99"/>
      <c r="R15829" s="340"/>
      <c r="S15829" s="119"/>
      <c r="T15829" s="123"/>
      <c r="U15829" s="119"/>
      <c r="V15829" s="99"/>
      <c r="W15829" s="127"/>
      <c r="X15829" s="99"/>
      <c r="Y15829" s="127"/>
    </row>
    <row r="15830" spans="3:25" ht="19" hidden="1">
      <c r="C15830" s="933"/>
      <c r="D15830" s="933"/>
      <c r="E15830" s="19"/>
      <c r="I15830" s="100"/>
      <c r="M15830" s="100"/>
      <c r="Q15830" s="99"/>
      <c r="R15830" s="340"/>
      <c r="S15830" s="119"/>
      <c r="T15830" s="123"/>
      <c r="U15830" s="119"/>
      <c r="V15830" s="99"/>
      <c r="W15830" s="127"/>
      <c r="X15830" s="99"/>
      <c r="Y15830" s="127"/>
    </row>
    <row r="15831" spans="3:25" ht="19" hidden="1">
      <c r="C15831" s="933"/>
      <c r="D15831" s="933"/>
      <c r="E15831" s="19"/>
      <c r="I15831" s="100"/>
      <c r="M15831" s="100"/>
      <c r="Q15831" s="99"/>
      <c r="R15831" s="340"/>
      <c r="S15831" s="119"/>
      <c r="T15831" s="123"/>
      <c r="U15831" s="119"/>
      <c r="V15831" s="99"/>
      <c r="W15831" s="127"/>
      <c r="X15831" s="99"/>
      <c r="Y15831" s="127"/>
    </row>
    <row r="15832" spans="3:25" ht="19" hidden="1">
      <c r="C15832" s="933"/>
      <c r="D15832" s="933"/>
      <c r="E15832" s="19"/>
      <c r="I15832" s="100"/>
      <c r="M15832" s="100"/>
      <c r="Q15832" s="99"/>
      <c r="R15832" s="340"/>
      <c r="S15832" s="119"/>
      <c r="T15832" s="123"/>
      <c r="U15832" s="119"/>
      <c r="V15832" s="99"/>
      <c r="W15832" s="127"/>
      <c r="X15832" s="99"/>
      <c r="Y15832" s="127"/>
    </row>
    <row r="15833" spans="3:25" ht="19" hidden="1">
      <c r="C15833" s="933"/>
      <c r="D15833" s="933"/>
      <c r="E15833" s="19"/>
      <c r="I15833" s="100"/>
      <c r="M15833" s="100"/>
      <c r="Q15833" s="99"/>
      <c r="R15833" s="340"/>
      <c r="S15833" s="119"/>
      <c r="T15833" s="123"/>
      <c r="U15833" s="119"/>
      <c r="V15833" s="99"/>
      <c r="W15833" s="127"/>
      <c r="X15833" s="99"/>
      <c r="Y15833" s="127"/>
    </row>
    <row r="15834" spans="3:25" ht="19" hidden="1">
      <c r="C15834" s="933"/>
      <c r="D15834" s="933"/>
      <c r="E15834" s="19"/>
      <c r="I15834" s="100"/>
      <c r="M15834" s="100"/>
      <c r="Q15834" s="99"/>
      <c r="R15834" s="340"/>
      <c r="S15834" s="119"/>
      <c r="T15834" s="123"/>
      <c r="U15834" s="119"/>
      <c r="V15834" s="99"/>
      <c r="W15834" s="127"/>
      <c r="X15834" s="99"/>
      <c r="Y15834" s="127"/>
    </row>
    <row r="15835" spans="3:25" ht="19" hidden="1">
      <c r="C15835" s="933"/>
      <c r="D15835" s="933"/>
      <c r="E15835" s="19"/>
      <c r="I15835" s="100"/>
      <c r="M15835" s="100"/>
      <c r="Q15835" s="99"/>
      <c r="R15835" s="340"/>
      <c r="S15835" s="119"/>
      <c r="T15835" s="123"/>
      <c r="U15835" s="119"/>
      <c r="V15835" s="99"/>
      <c r="W15835" s="127"/>
      <c r="X15835" s="99"/>
      <c r="Y15835" s="127"/>
    </row>
    <row r="15836" spans="3:25" ht="19" hidden="1">
      <c r="C15836" s="933"/>
      <c r="D15836" s="933"/>
      <c r="E15836" s="19"/>
      <c r="I15836" s="100"/>
      <c r="M15836" s="100"/>
      <c r="Q15836" s="99"/>
      <c r="R15836" s="340"/>
      <c r="S15836" s="119"/>
      <c r="T15836" s="123"/>
      <c r="U15836" s="119"/>
      <c r="V15836" s="99"/>
      <c r="W15836" s="127"/>
      <c r="X15836" s="99"/>
      <c r="Y15836" s="127"/>
    </row>
    <row r="15837" spans="3:25" ht="19" hidden="1">
      <c r="C15837" s="933"/>
      <c r="D15837" s="933"/>
      <c r="E15837" s="19"/>
      <c r="I15837" s="100"/>
      <c r="M15837" s="100"/>
      <c r="Q15837" s="99"/>
      <c r="R15837" s="340"/>
      <c r="S15837" s="119"/>
      <c r="T15837" s="123"/>
      <c r="U15837" s="119"/>
      <c r="V15837" s="99"/>
      <c r="W15837" s="127"/>
      <c r="X15837" s="99"/>
      <c r="Y15837" s="127"/>
    </row>
    <row r="15838" spans="3:25" ht="19" hidden="1">
      <c r="C15838" s="933"/>
      <c r="D15838" s="933"/>
      <c r="E15838" s="19"/>
      <c r="I15838" s="100"/>
      <c r="M15838" s="100"/>
      <c r="Q15838" s="99"/>
      <c r="R15838" s="340"/>
      <c r="S15838" s="119"/>
      <c r="T15838" s="123"/>
      <c r="U15838" s="119"/>
      <c r="V15838" s="99"/>
      <c r="W15838" s="127"/>
      <c r="X15838" s="99"/>
      <c r="Y15838" s="127"/>
    </row>
    <row r="15839" spans="3:25" ht="19" hidden="1">
      <c r="C15839" s="933"/>
      <c r="D15839" s="933"/>
      <c r="E15839" s="19"/>
      <c r="I15839" s="100"/>
      <c r="M15839" s="100"/>
      <c r="Q15839" s="99"/>
      <c r="R15839" s="340"/>
      <c r="S15839" s="119"/>
      <c r="T15839" s="123"/>
      <c r="U15839" s="119"/>
      <c r="V15839" s="99"/>
      <c r="W15839" s="127"/>
      <c r="X15839" s="99"/>
      <c r="Y15839" s="127"/>
    </row>
    <row r="15840" spans="3:25" ht="19" hidden="1">
      <c r="C15840" s="933"/>
      <c r="D15840" s="933"/>
      <c r="E15840" s="19"/>
      <c r="I15840" s="100"/>
      <c r="M15840" s="100"/>
      <c r="Q15840" s="99"/>
      <c r="R15840" s="340"/>
      <c r="S15840" s="119"/>
      <c r="T15840" s="123"/>
      <c r="U15840" s="119"/>
      <c r="V15840" s="99"/>
      <c r="W15840" s="127"/>
      <c r="X15840" s="99"/>
      <c r="Y15840" s="127"/>
    </row>
    <row r="15841" spans="3:25" ht="19" hidden="1">
      <c r="C15841" s="933"/>
      <c r="D15841" s="933"/>
      <c r="E15841" s="19"/>
      <c r="I15841" s="100"/>
      <c r="M15841" s="100"/>
      <c r="Q15841" s="99"/>
      <c r="R15841" s="340"/>
      <c r="S15841" s="119"/>
      <c r="T15841" s="123"/>
      <c r="U15841" s="119"/>
      <c r="V15841" s="99"/>
      <c r="W15841" s="127"/>
      <c r="X15841" s="99"/>
      <c r="Y15841" s="127"/>
    </row>
    <row r="15842" spans="3:25" ht="19" hidden="1">
      <c r="C15842" s="933"/>
      <c r="D15842" s="933"/>
      <c r="E15842" s="19"/>
      <c r="I15842" s="100"/>
      <c r="M15842" s="100"/>
      <c r="Q15842" s="99"/>
      <c r="R15842" s="340"/>
      <c r="S15842" s="119"/>
      <c r="T15842" s="123"/>
      <c r="U15842" s="119"/>
      <c r="V15842" s="99"/>
      <c r="W15842" s="127"/>
      <c r="X15842" s="99"/>
      <c r="Y15842" s="127"/>
    </row>
    <row r="15843" spans="3:25" ht="19" hidden="1">
      <c r="C15843" s="933"/>
      <c r="D15843" s="933"/>
      <c r="E15843" s="19"/>
      <c r="I15843" s="100"/>
      <c r="M15843" s="100"/>
      <c r="Q15843" s="99"/>
      <c r="R15843" s="340"/>
      <c r="S15843" s="119"/>
      <c r="T15843" s="123"/>
      <c r="U15843" s="119"/>
      <c r="V15843" s="99"/>
      <c r="W15843" s="127"/>
      <c r="X15843" s="99"/>
      <c r="Y15843" s="127"/>
    </row>
    <row r="15844" spans="3:25" ht="19" hidden="1">
      <c r="C15844" s="933"/>
      <c r="D15844" s="933"/>
      <c r="E15844" s="19"/>
      <c r="I15844" s="100"/>
      <c r="M15844" s="100"/>
      <c r="Q15844" s="99"/>
      <c r="R15844" s="340"/>
      <c r="S15844" s="119"/>
      <c r="T15844" s="123"/>
      <c r="U15844" s="119"/>
      <c r="V15844" s="99"/>
      <c r="W15844" s="127"/>
      <c r="X15844" s="99"/>
      <c r="Y15844" s="127"/>
    </row>
    <row r="15845" spans="3:25" ht="19" hidden="1">
      <c r="C15845" s="933"/>
      <c r="D15845" s="933"/>
      <c r="E15845" s="19"/>
      <c r="I15845" s="100"/>
      <c r="M15845" s="100"/>
      <c r="Q15845" s="99"/>
      <c r="R15845" s="340"/>
      <c r="S15845" s="119"/>
      <c r="T15845" s="123"/>
      <c r="U15845" s="119"/>
      <c r="V15845" s="99"/>
      <c r="W15845" s="127"/>
      <c r="X15845" s="99"/>
      <c r="Y15845" s="127"/>
    </row>
    <row r="15846" spans="3:25" ht="19" hidden="1">
      <c r="C15846" s="933"/>
      <c r="D15846" s="933"/>
      <c r="E15846" s="19"/>
      <c r="I15846" s="100"/>
      <c r="M15846" s="100"/>
      <c r="Q15846" s="99"/>
      <c r="R15846" s="340"/>
      <c r="S15846" s="119"/>
      <c r="T15846" s="123"/>
      <c r="U15846" s="119"/>
      <c r="V15846" s="99"/>
      <c r="W15846" s="127"/>
      <c r="X15846" s="99"/>
      <c r="Y15846" s="127"/>
    </row>
    <row r="15847" spans="3:25" ht="19" hidden="1">
      <c r="C15847" s="933"/>
      <c r="D15847" s="933"/>
      <c r="E15847" s="19"/>
      <c r="I15847" s="100"/>
      <c r="M15847" s="100"/>
      <c r="Q15847" s="99"/>
      <c r="R15847" s="340"/>
      <c r="S15847" s="119"/>
      <c r="T15847" s="123"/>
      <c r="U15847" s="119"/>
      <c r="V15847" s="99"/>
      <c r="W15847" s="127"/>
      <c r="X15847" s="99"/>
      <c r="Y15847" s="127"/>
    </row>
    <row r="15848" spans="3:25" ht="19" hidden="1">
      <c r="C15848" s="933"/>
      <c r="D15848" s="933"/>
      <c r="E15848" s="19"/>
      <c r="I15848" s="100"/>
      <c r="M15848" s="100"/>
      <c r="Q15848" s="99"/>
      <c r="R15848" s="340"/>
      <c r="S15848" s="119"/>
      <c r="T15848" s="123"/>
      <c r="U15848" s="119"/>
      <c r="V15848" s="99"/>
      <c r="W15848" s="127"/>
      <c r="X15848" s="99"/>
      <c r="Y15848" s="127"/>
    </row>
    <row r="15849" spans="3:25" ht="19" hidden="1">
      <c r="C15849" s="933"/>
      <c r="D15849" s="933"/>
      <c r="E15849" s="19"/>
      <c r="I15849" s="100"/>
      <c r="M15849" s="100"/>
      <c r="Q15849" s="99"/>
      <c r="R15849" s="340"/>
      <c r="S15849" s="119"/>
      <c r="T15849" s="123"/>
      <c r="U15849" s="119"/>
      <c r="V15849" s="99"/>
      <c r="W15849" s="127"/>
      <c r="X15849" s="99"/>
      <c r="Y15849" s="127"/>
    </row>
    <row r="15850" spans="3:25" ht="19" hidden="1">
      <c r="C15850" s="933"/>
      <c r="D15850" s="933"/>
      <c r="E15850" s="19"/>
      <c r="I15850" s="100"/>
      <c r="M15850" s="100"/>
      <c r="Q15850" s="99"/>
      <c r="R15850" s="340"/>
      <c r="S15850" s="119"/>
      <c r="T15850" s="123"/>
      <c r="U15850" s="119"/>
      <c r="V15850" s="99"/>
      <c r="W15850" s="127"/>
      <c r="X15850" s="99"/>
      <c r="Y15850" s="127"/>
    </row>
    <row r="15851" spans="3:25" ht="19" hidden="1">
      <c r="C15851" s="933"/>
      <c r="D15851" s="933"/>
      <c r="E15851" s="19"/>
      <c r="I15851" s="100"/>
      <c r="M15851" s="100"/>
      <c r="Q15851" s="99"/>
      <c r="R15851" s="340"/>
      <c r="S15851" s="119"/>
      <c r="T15851" s="123"/>
      <c r="U15851" s="119"/>
      <c r="V15851" s="99"/>
      <c r="W15851" s="127"/>
      <c r="X15851" s="99"/>
      <c r="Y15851" s="127"/>
    </row>
    <row r="15852" spans="3:25" ht="19" hidden="1">
      <c r="C15852" s="933"/>
      <c r="D15852" s="933"/>
      <c r="E15852" s="19"/>
      <c r="I15852" s="100"/>
      <c r="M15852" s="100"/>
      <c r="Q15852" s="99"/>
      <c r="R15852" s="340"/>
      <c r="S15852" s="119"/>
      <c r="T15852" s="123"/>
      <c r="U15852" s="119"/>
      <c r="V15852" s="99"/>
      <c r="W15852" s="127"/>
      <c r="X15852" s="99"/>
      <c r="Y15852" s="127"/>
    </row>
    <row r="15853" spans="3:25" ht="19" hidden="1">
      <c r="C15853" s="933"/>
      <c r="D15853" s="933"/>
      <c r="E15853" s="19"/>
      <c r="I15853" s="100"/>
      <c r="M15853" s="100"/>
      <c r="Q15853" s="99"/>
      <c r="R15853" s="340"/>
      <c r="S15853" s="119"/>
      <c r="T15853" s="123"/>
      <c r="U15853" s="119"/>
      <c r="V15853" s="99"/>
      <c r="W15853" s="127"/>
      <c r="X15853" s="99"/>
      <c r="Y15853" s="127"/>
    </row>
    <row r="15854" spans="3:25" ht="19" hidden="1">
      <c r="C15854" s="933"/>
      <c r="D15854" s="933"/>
      <c r="E15854" s="19"/>
      <c r="I15854" s="100"/>
      <c r="M15854" s="100"/>
      <c r="Q15854" s="99"/>
      <c r="R15854" s="340"/>
      <c r="S15854" s="119"/>
      <c r="T15854" s="123"/>
      <c r="U15854" s="119"/>
      <c r="V15854" s="99"/>
      <c r="W15854" s="127"/>
      <c r="X15854" s="99"/>
      <c r="Y15854" s="127"/>
    </row>
    <row r="15855" spans="3:25" ht="19" hidden="1">
      <c r="C15855" s="933"/>
      <c r="D15855" s="933"/>
      <c r="E15855" s="19"/>
      <c r="I15855" s="100"/>
      <c r="M15855" s="100"/>
      <c r="Q15855" s="99"/>
      <c r="R15855" s="340"/>
      <c r="S15855" s="119"/>
      <c r="T15855" s="123"/>
      <c r="U15855" s="119"/>
      <c r="V15855" s="99"/>
      <c r="W15855" s="127"/>
      <c r="X15855" s="99"/>
      <c r="Y15855" s="127"/>
    </row>
    <row r="15856" spans="3:25" ht="19" hidden="1">
      <c r="C15856" s="933"/>
      <c r="D15856" s="933"/>
      <c r="E15856" s="19"/>
      <c r="I15856" s="100"/>
      <c r="M15856" s="100"/>
      <c r="Q15856" s="99"/>
      <c r="R15856" s="340"/>
      <c r="S15856" s="119"/>
      <c r="T15856" s="123"/>
      <c r="U15856" s="119"/>
      <c r="V15856" s="99"/>
      <c r="W15856" s="127"/>
      <c r="X15856" s="99"/>
      <c r="Y15856" s="127"/>
    </row>
    <row r="15857" spans="3:25" ht="19" hidden="1">
      <c r="C15857" s="933"/>
      <c r="D15857" s="933"/>
      <c r="E15857" s="19"/>
      <c r="I15857" s="100"/>
      <c r="M15857" s="100"/>
      <c r="Q15857" s="99"/>
      <c r="R15857" s="340"/>
      <c r="S15857" s="119"/>
      <c r="T15857" s="123"/>
      <c r="U15857" s="119"/>
      <c r="V15857" s="99"/>
      <c r="W15857" s="127"/>
      <c r="X15857" s="99"/>
      <c r="Y15857" s="127"/>
    </row>
    <row r="15858" spans="3:25" ht="19" hidden="1">
      <c r="C15858" s="933"/>
      <c r="D15858" s="933"/>
      <c r="E15858" s="19"/>
      <c r="I15858" s="100"/>
      <c r="M15858" s="100"/>
      <c r="Q15858" s="99"/>
      <c r="R15858" s="340"/>
      <c r="S15858" s="119"/>
      <c r="T15858" s="123"/>
      <c r="U15858" s="119"/>
      <c r="V15858" s="99"/>
      <c r="W15858" s="127"/>
      <c r="X15858" s="99"/>
      <c r="Y15858" s="127"/>
    </row>
    <row r="15859" spans="3:25" ht="19" hidden="1">
      <c r="C15859" s="933"/>
      <c r="D15859" s="933"/>
      <c r="E15859" s="19"/>
      <c r="I15859" s="100"/>
      <c r="M15859" s="100"/>
      <c r="Q15859" s="99"/>
      <c r="R15859" s="340"/>
      <c r="S15859" s="119"/>
      <c r="T15859" s="123"/>
      <c r="U15859" s="119"/>
      <c r="V15859" s="99"/>
      <c r="W15859" s="127"/>
      <c r="X15859" s="99"/>
      <c r="Y15859" s="127"/>
    </row>
    <row r="15860" spans="3:25" ht="19" hidden="1">
      <c r="C15860" s="933"/>
      <c r="D15860" s="933"/>
      <c r="E15860" s="19"/>
      <c r="I15860" s="100"/>
      <c r="M15860" s="100"/>
      <c r="Q15860" s="99"/>
      <c r="R15860" s="340"/>
      <c r="S15860" s="119"/>
      <c r="T15860" s="123"/>
      <c r="U15860" s="119"/>
      <c r="V15860" s="99"/>
      <c r="W15860" s="127"/>
      <c r="X15860" s="99"/>
      <c r="Y15860" s="127"/>
    </row>
    <row r="15861" spans="3:25" ht="19" hidden="1">
      <c r="C15861" s="933"/>
      <c r="D15861" s="933"/>
      <c r="E15861" s="19"/>
      <c r="I15861" s="100"/>
      <c r="M15861" s="100"/>
      <c r="Q15861" s="99"/>
      <c r="R15861" s="340"/>
      <c r="S15861" s="119"/>
      <c r="T15861" s="123"/>
      <c r="U15861" s="119"/>
      <c r="V15861" s="99"/>
      <c r="W15861" s="127"/>
      <c r="X15861" s="99"/>
      <c r="Y15861" s="127"/>
    </row>
    <row r="15862" spans="3:25" ht="19" hidden="1">
      <c r="C15862" s="933"/>
      <c r="D15862" s="933"/>
      <c r="E15862" s="19"/>
      <c r="I15862" s="100"/>
      <c r="M15862" s="100"/>
      <c r="Q15862" s="99"/>
      <c r="R15862" s="340"/>
      <c r="S15862" s="119"/>
      <c r="T15862" s="123"/>
      <c r="U15862" s="119"/>
      <c r="V15862" s="99"/>
      <c r="W15862" s="127"/>
      <c r="X15862" s="99"/>
      <c r="Y15862" s="127"/>
    </row>
    <row r="15863" spans="3:25" ht="19" hidden="1">
      <c r="C15863" s="933"/>
      <c r="D15863" s="933"/>
      <c r="E15863" s="19"/>
      <c r="I15863" s="100"/>
      <c r="M15863" s="100"/>
      <c r="Q15863" s="99"/>
      <c r="R15863" s="340"/>
      <c r="S15863" s="119"/>
      <c r="T15863" s="123"/>
      <c r="U15863" s="119"/>
      <c r="V15863" s="99"/>
      <c r="W15863" s="127"/>
      <c r="X15863" s="99"/>
      <c r="Y15863" s="127"/>
    </row>
    <row r="15864" spans="3:25" ht="19" hidden="1">
      <c r="C15864" s="933"/>
      <c r="D15864" s="933"/>
      <c r="E15864" s="19"/>
      <c r="I15864" s="100"/>
      <c r="M15864" s="100"/>
      <c r="Q15864" s="99"/>
      <c r="R15864" s="340"/>
      <c r="S15864" s="119"/>
      <c r="T15864" s="123"/>
      <c r="U15864" s="119"/>
      <c r="V15864" s="99"/>
      <c r="W15864" s="127"/>
      <c r="X15864" s="99"/>
      <c r="Y15864" s="127"/>
    </row>
    <row r="15865" spans="3:25" ht="19" hidden="1">
      <c r="C15865" s="933"/>
      <c r="D15865" s="933"/>
      <c r="E15865" s="19"/>
      <c r="I15865" s="100"/>
      <c r="M15865" s="100"/>
      <c r="Q15865" s="99"/>
      <c r="R15865" s="340"/>
      <c r="S15865" s="119"/>
      <c r="T15865" s="123"/>
      <c r="U15865" s="119"/>
      <c r="V15865" s="99"/>
      <c r="W15865" s="127"/>
      <c r="X15865" s="99"/>
      <c r="Y15865" s="127"/>
    </row>
    <row r="15866" spans="3:25" ht="19" hidden="1">
      <c r="C15866" s="933"/>
      <c r="D15866" s="933"/>
      <c r="E15866" s="19"/>
      <c r="I15866" s="100"/>
      <c r="M15866" s="100"/>
      <c r="Q15866" s="99"/>
      <c r="R15866" s="340"/>
      <c r="S15866" s="119"/>
      <c r="T15866" s="123"/>
      <c r="U15866" s="119"/>
      <c r="V15866" s="99"/>
      <c r="W15866" s="127"/>
      <c r="X15866" s="99"/>
      <c r="Y15866" s="127"/>
    </row>
    <row r="15867" spans="3:25" ht="19" hidden="1">
      <c r="C15867" s="933"/>
      <c r="D15867" s="933"/>
      <c r="E15867" s="19"/>
      <c r="I15867" s="100"/>
      <c r="M15867" s="100"/>
      <c r="Q15867" s="99"/>
      <c r="R15867" s="340"/>
      <c r="S15867" s="119"/>
      <c r="T15867" s="123"/>
      <c r="U15867" s="119"/>
      <c r="V15867" s="99"/>
      <c r="W15867" s="127"/>
      <c r="X15867" s="99"/>
      <c r="Y15867" s="127"/>
    </row>
    <row r="15868" spans="3:25" ht="19" hidden="1">
      <c r="C15868" s="933"/>
      <c r="D15868" s="933"/>
      <c r="E15868" s="19"/>
      <c r="I15868" s="100"/>
      <c r="M15868" s="100"/>
      <c r="Q15868" s="99"/>
      <c r="R15868" s="340"/>
      <c r="S15868" s="119"/>
      <c r="T15868" s="123"/>
      <c r="U15868" s="119"/>
      <c r="V15868" s="99"/>
      <c r="W15868" s="127"/>
      <c r="X15868" s="99"/>
      <c r="Y15868" s="127"/>
    </row>
    <row r="15869" spans="3:25" ht="19" hidden="1">
      <c r="C15869" s="933"/>
      <c r="D15869" s="933"/>
      <c r="E15869" s="19"/>
      <c r="I15869" s="100"/>
      <c r="M15869" s="100"/>
      <c r="Q15869" s="99"/>
      <c r="R15869" s="340"/>
      <c r="S15869" s="119"/>
      <c r="T15869" s="123"/>
      <c r="U15869" s="119"/>
      <c r="V15869" s="99"/>
      <c r="W15869" s="127"/>
      <c r="X15869" s="99"/>
      <c r="Y15869" s="127"/>
    </row>
    <row r="15870" spans="3:25" ht="19" hidden="1">
      <c r="C15870" s="933"/>
      <c r="D15870" s="933"/>
      <c r="E15870" s="19"/>
      <c r="I15870" s="100"/>
      <c r="M15870" s="100"/>
      <c r="Q15870" s="99"/>
      <c r="R15870" s="340"/>
      <c r="S15870" s="119"/>
      <c r="T15870" s="123"/>
      <c r="U15870" s="119"/>
      <c r="V15870" s="99"/>
      <c r="W15870" s="127"/>
      <c r="X15870" s="99"/>
      <c r="Y15870" s="127"/>
    </row>
    <row r="15871" spans="3:25" ht="19" hidden="1">
      <c r="C15871" s="933"/>
      <c r="D15871" s="933"/>
      <c r="E15871" s="19"/>
      <c r="I15871" s="100"/>
      <c r="M15871" s="100"/>
      <c r="Q15871" s="99"/>
      <c r="R15871" s="340"/>
      <c r="S15871" s="119"/>
      <c r="T15871" s="123"/>
      <c r="U15871" s="119"/>
      <c r="V15871" s="99"/>
      <c r="W15871" s="127"/>
      <c r="X15871" s="99"/>
      <c r="Y15871" s="127"/>
    </row>
    <row r="15872" spans="3:25" ht="19" hidden="1">
      <c r="C15872" s="933"/>
      <c r="D15872" s="933"/>
      <c r="E15872" s="19"/>
      <c r="I15872" s="100"/>
      <c r="M15872" s="100"/>
      <c r="Q15872" s="99"/>
      <c r="R15872" s="340"/>
      <c r="S15872" s="119"/>
      <c r="T15872" s="123"/>
      <c r="U15872" s="119"/>
      <c r="V15872" s="99"/>
      <c r="W15872" s="127"/>
      <c r="X15872" s="99"/>
      <c r="Y15872" s="127"/>
    </row>
    <row r="15873" spans="3:25" ht="19" hidden="1">
      <c r="C15873" s="933"/>
      <c r="D15873" s="933"/>
      <c r="E15873" s="19"/>
      <c r="I15873" s="100"/>
      <c r="M15873" s="100"/>
      <c r="Q15873" s="99"/>
      <c r="R15873" s="340"/>
      <c r="S15873" s="119"/>
      <c r="T15873" s="123"/>
      <c r="U15873" s="119"/>
      <c r="V15873" s="99"/>
      <c r="W15873" s="127"/>
      <c r="X15873" s="99"/>
      <c r="Y15873" s="127"/>
    </row>
    <row r="15874" spans="3:25" ht="19" hidden="1">
      <c r="C15874" s="933"/>
      <c r="D15874" s="933"/>
      <c r="E15874" s="19"/>
      <c r="I15874" s="100"/>
      <c r="M15874" s="100"/>
      <c r="Q15874" s="99"/>
      <c r="R15874" s="340"/>
      <c r="S15874" s="119"/>
      <c r="T15874" s="123"/>
      <c r="U15874" s="119"/>
      <c r="V15874" s="99"/>
      <c r="W15874" s="127"/>
      <c r="X15874" s="99"/>
      <c r="Y15874" s="127"/>
    </row>
    <row r="15875" spans="3:25" ht="19" hidden="1">
      <c r="C15875" s="933"/>
      <c r="D15875" s="933"/>
      <c r="E15875" s="19"/>
      <c r="I15875" s="100"/>
      <c r="M15875" s="100"/>
      <c r="Q15875" s="99"/>
      <c r="R15875" s="340"/>
      <c r="S15875" s="119"/>
      <c r="T15875" s="123"/>
      <c r="U15875" s="119"/>
      <c r="V15875" s="99"/>
      <c r="W15875" s="127"/>
      <c r="X15875" s="99"/>
      <c r="Y15875" s="127"/>
    </row>
    <row r="15876" spans="3:25" ht="19" hidden="1">
      <c r="C15876" s="933"/>
      <c r="D15876" s="933"/>
      <c r="E15876" s="19"/>
      <c r="I15876" s="100"/>
      <c r="M15876" s="100"/>
      <c r="Q15876" s="99"/>
      <c r="R15876" s="340"/>
      <c r="S15876" s="119"/>
      <c r="T15876" s="123"/>
      <c r="U15876" s="119"/>
      <c r="V15876" s="99"/>
      <c r="W15876" s="127"/>
      <c r="X15876" s="99"/>
      <c r="Y15876" s="127"/>
    </row>
    <row r="15877" spans="3:25" ht="19" hidden="1">
      <c r="C15877" s="933"/>
      <c r="D15877" s="933"/>
      <c r="E15877" s="19"/>
      <c r="I15877" s="100"/>
      <c r="M15877" s="100"/>
      <c r="Q15877" s="99"/>
      <c r="R15877" s="340"/>
      <c r="S15877" s="119"/>
      <c r="T15877" s="123"/>
      <c r="U15877" s="119"/>
      <c r="V15877" s="99"/>
      <c r="W15877" s="127"/>
      <c r="X15877" s="99"/>
      <c r="Y15877" s="127"/>
    </row>
    <row r="15878" spans="3:25" ht="19" hidden="1">
      <c r="C15878" s="933"/>
      <c r="D15878" s="933"/>
      <c r="E15878" s="19"/>
      <c r="I15878" s="100"/>
      <c r="M15878" s="100"/>
      <c r="Q15878" s="99"/>
      <c r="R15878" s="340"/>
      <c r="S15878" s="119"/>
      <c r="T15878" s="123"/>
      <c r="U15878" s="119"/>
      <c r="V15878" s="99"/>
      <c r="W15878" s="127"/>
      <c r="X15878" s="99"/>
      <c r="Y15878" s="127"/>
    </row>
    <row r="15879" spans="3:25" ht="19" hidden="1">
      <c r="C15879" s="933"/>
      <c r="D15879" s="933"/>
      <c r="E15879" s="19"/>
      <c r="I15879" s="100"/>
      <c r="M15879" s="100"/>
      <c r="Q15879" s="99"/>
      <c r="R15879" s="340"/>
      <c r="S15879" s="119"/>
      <c r="T15879" s="123"/>
      <c r="U15879" s="119"/>
      <c r="V15879" s="99"/>
      <c r="W15879" s="127"/>
      <c r="X15879" s="99"/>
      <c r="Y15879" s="127"/>
    </row>
    <row r="15880" spans="3:25" ht="19" hidden="1">
      <c r="C15880" s="933"/>
      <c r="D15880" s="933"/>
      <c r="E15880" s="19"/>
      <c r="I15880" s="100"/>
      <c r="M15880" s="100"/>
      <c r="Q15880" s="99"/>
      <c r="R15880" s="340"/>
      <c r="S15880" s="119"/>
      <c r="T15880" s="123"/>
      <c r="U15880" s="119"/>
      <c r="V15880" s="99"/>
      <c r="W15880" s="127"/>
      <c r="X15880" s="99"/>
      <c r="Y15880" s="127"/>
    </row>
    <row r="15881" spans="3:25" ht="19" hidden="1">
      <c r="C15881" s="933"/>
      <c r="D15881" s="933"/>
      <c r="E15881" s="19"/>
      <c r="I15881" s="100"/>
      <c r="M15881" s="100"/>
      <c r="Q15881" s="99"/>
      <c r="R15881" s="340"/>
      <c r="S15881" s="119"/>
      <c r="T15881" s="123"/>
      <c r="U15881" s="119"/>
      <c r="V15881" s="99"/>
      <c r="W15881" s="127"/>
      <c r="X15881" s="99"/>
      <c r="Y15881" s="127"/>
    </row>
    <row r="15882" spans="3:25" ht="19" hidden="1">
      <c r="C15882" s="933"/>
      <c r="D15882" s="933"/>
      <c r="E15882" s="19"/>
      <c r="I15882" s="100"/>
      <c r="M15882" s="100"/>
      <c r="Q15882" s="99"/>
      <c r="R15882" s="340"/>
      <c r="S15882" s="119"/>
      <c r="T15882" s="123"/>
      <c r="U15882" s="119"/>
      <c r="V15882" s="99"/>
      <c r="W15882" s="127"/>
      <c r="X15882" s="99"/>
      <c r="Y15882" s="127"/>
    </row>
    <row r="15883" spans="3:25" ht="19" hidden="1">
      <c r="C15883" s="933"/>
      <c r="D15883" s="933"/>
      <c r="E15883" s="19"/>
      <c r="I15883" s="100"/>
      <c r="M15883" s="100"/>
      <c r="Q15883" s="99"/>
      <c r="R15883" s="340"/>
      <c r="S15883" s="119"/>
      <c r="T15883" s="123"/>
      <c r="U15883" s="119"/>
      <c r="V15883" s="99"/>
      <c r="W15883" s="127"/>
      <c r="X15883" s="99"/>
      <c r="Y15883" s="127"/>
    </row>
    <row r="15884" spans="3:25" ht="19" hidden="1">
      <c r="C15884" s="933"/>
      <c r="D15884" s="933"/>
      <c r="E15884" s="19"/>
      <c r="I15884" s="100"/>
      <c r="M15884" s="100"/>
      <c r="Q15884" s="99"/>
      <c r="R15884" s="340"/>
      <c r="S15884" s="119"/>
      <c r="T15884" s="123"/>
      <c r="U15884" s="119"/>
      <c r="V15884" s="99"/>
      <c r="W15884" s="127"/>
      <c r="X15884" s="99"/>
      <c r="Y15884" s="127"/>
    </row>
    <row r="15885" spans="3:25" ht="19" hidden="1">
      <c r="C15885" s="933"/>
      <c r="D15885" s="933"/>
      <c r="E15885" s="19"/>
      <c r="I15885" s="100"/>
      <c r="M15885" s="100"/>
      <c r="Q15885" s="99"/>
      <c r="R15885" s="340"/>
      <c r="S15885" s="119"/>
      <c r="T15885" s="123"/>
      <c r="U15885" s="119"/>
      <c r="V15885" s="99"/>
      <c r="W15885" s="127"/>
      <c r="X15885" s="99"/>
      <c r="Y15885" s="127"/>
    </row>
    <row r="15886" spans="3:25" ht="19" hidden="1">
      <c r="C15886" s="933"/>
      <c r="D15886" s="933"/>
      <c r="E15886" s="19"/>
      <c r="I15886" s="100"/>
      <c r="M15886" s="100"/>
      <c r="Q15886" s="99"/>
      <c r="R15886" s="340"/>
      <c r="S15886" s="119"/>
      <c r="T15886" s="123"/>
      <c r="U15886" s="119"/>
      <c r="V15886" s="99"/>
      <c r="W15886" s="127"/>
      <c r="X15886" s="99"/>
      <c r="Y15886" s="127"/>
    </row>
    <row r="15887" spans="3:25" ht="19" hidden="1">
      <c r="C15887" s="933"/>
      <c r="D15887" s="933"/>
      <c r="E15887" s="19"/>
      <c r="I15887" s="100"/>
      <c r="M15887" s="100"/>
      <c r="Q15887" s="99"/>
      <c r="R15887" s="340"/>
      <c r="S15887" s="119"/>
      <c r="T15887" s="123"/>
      <c r="U15887" s="119"/>
      <c r="V15887" s="99"/>
      <c r="W15887" s="127"/>
      <c r="X15887" s="99"/>
      <c r="Y15887" s="127"/>
    </row>
    <row r="15888" spans="3:25" ht="19" hidden="1">
      <c r="C15888" s="933"/>
      <c r="D15888" s="933"/>
      <c r="E15888" s="19"/>
      <c r="I15888" s="100"/>
      <c r="M15888" s="100"/>
      <c r="Q15888" s="99"/>
      <c r="R15888" s="340"/>
      <c r="S15888" s="119"/>
      <c r="T15888" s="123"/>
      <c r="U15888" s="119"/>
      <c r="V15888" s="99"/>
      <c r="W15888" s="127"/>
      <c r="X15888" s="99"/>
      <c r="Y15888" s="127"/>
    </row>
    <row r="15889" spans="3:25" ht="19" hidden="1">
      <c r="C15889" s="933"/>
      <c r="D15889" s="933"/>
      <c r="E15889" s="19"/>
      <c r="I15889" s="100"/>
      <c r="M15889" s="100"/>
      <c r="Q15889" s="99"/>
      <c r="R15889" s="340"/>
      <c r="S15889" s="119"/>
      <c r="T15889" s="123"/>
      <c r="U15889" s="119"/>
      <c r="V15889" s="99"/>
      <c r="W15889" s="127"/>
      <c r="X15889" s="99"/>
      <c r="Y15889" s="127"/>
    </row>
    <row r="15890" spans="3:25" ht="19" hidden="1">
      <c r="C15890" s="933"/>
      <c r="D15890" s="933"/>
      <c r="E15890" s="19"/>
      <c r="I15890" s="100"/>
      <c r="M15890" s="100"/>
      <c r="Q15890" s="99"/>
      <c r="R15890" s="340"/>
      <c r="S15890" s="119"/>
      <c r="T15890" s="123"/>
      <c r="U15890" s="119"/>
      <c r="V15890" s="99"/>
      <c r="W15890" s="127"/>
      <c r="X15890" s="99"/>
      <c r="Y15890" s="127"/>
    </row>
    <row r="15891" spans="3:25" ht="19" hidden="1">
      <c r="C15891" s="933"/>
      <c r="D15891" s="933"/>
      <c r="E15891" s="19"/>
      <c r="I15891" s="100"/>
      <c r="M15891" s="100"/>
      <c r="Q15891" s="99"/>
      <c r="R15891" s="340"/>
      <c r="S15891" s="119"/>
      <c r="T15891" s="123"/>
      <c r="U15891" s="119"/>
      <c r="V15891" s="99"/>
      <c r="W15891" s="127"/>
      <c r="X15891" s="99"/>
      <c r="Y15891" s="127"/>
    </row>
    <row r="15892" spans="3:25" ht="19" hidden="1">
      <c r="C15892" s="933"/>
      <c r="D15892" s="933"/>
      <c r="E15892" s="19"/>
      <c r="I15892" s="100"/>
      <c r="M15892" s="100"/>
      <c r="Q15892" s="99"/>
      <c r="R15892" s="340"/>
      <c r="S15892" s="119"/>
      <c r="T15892" s="123"/>
      <c r="U15892" s="119"/>
      <c r="V15892" s="99"/>
      <c r="W15892" s="127"/>
      <c r="X15892" s="99"/>
      <c r="Y15892" s="127"/>
    </row>
    <row r="15893" spans="3:25" ht="19" hidden="1">
      <c r="C15893" s="933"/>
      <c r="D15893" s="933"/>
      <c r="E15893" s="19"/>
      <c r="I15893" s="100"/>
      <c r="M15893" s="100"/>
      <c r="Q15893" s="99"/>
      <c r="R15893" s="340"/>
      <c r="S15893" s="119"/>
      <c r="T15893" s="123"/>
      <c r="U15893" s="119"/>
      <c r="V15893" s="99"/>
      <c r="W15893" s="127"/>
      <c r="X15893" s="99"/>
      <c r="Y15893" s="127"/>
    </row>
    <row r="15894" spans="3:25" ht="19" hidden="1">
      <c r="C15894" s="933"/>
      <c r="D15894" s="933"/>
      <c r="E15894" s="19"/>
      <c r="I15894" s="100"/>
      <c r="M15894" s="100"/>
      <c r="Q15894" s="99"/>
      <c r="R15894" s="340"/>
      <c r="S15894" s="119"/>
      <c r="T15894" s="123"/>
      <c r="U15894" s="119"/>
      <c r="V15894" s="99"/>
      <c r="W15894" s="127"/>
      <c r="X15894" s="99"/>
      <c r="Y15894" s="127"/>
    </row>
    <row r="15895" spans="3:25" ht="19" hidden="1">
      <c r="C15895" s="933"/>
      <c r="D15895" s="933"/>
      <c r="E15895" s="19"/>
      <c r="I15895" s="100"/>
      <c r="M15895" s="100"/>
      <c r="Q15895" s="99"/>
      <c r="R15895" s="340"/>
      <c r="S15895" s="119"/>
      <c r="T15895" s="123"/>
      <c r="U15895" s="119"/>
      <c r="V15895" s="99"/>
      <c r="W15895" s="127"/>
      <c r="X15895" s="99"/>
      <c r="Y15895" s="127"/>
    </row>
    <row r="15896" spans="3:25" ht="19" hidden="1">
      <c r="C15896" s="933"/>
      <c r="D15896" s="933"/>
      <c r="E15896" s="19"/>
      <c r="I15896" s="100"/>
      <c r="M15896" s="100"/>
      <c r="Q15896" s="99"/>
      <c r="R15896" s="340"/>
      <c r="S15896" s="119"/>
      <c r="T15896" s="123"/>
      <c r="U15896" s="119"/>
      <c r="V15896" s="99"/>
      <c r="W15896" s="127"/>
      <c r="X15896" s="99"/>
      <c r="Y15896" s="127"/>
    </row>
    <row r="15897" spans="3:25" ht="19" hidden="1">
      <c r="C15897" s="933"/>
      <c r="D15897" s="933"/>
      <c r="E15897" s="19"/>
      <c r="I15897" s="100"/>
      <c r="M15897" s="100"/>
      <c r="Q15897" s="99"/>
      <c r="R15897" s="340"/>
      <c r="S15897" s="119"/>
      <c r="T15897" s="123"/>
      <c r="U15897" s="119"/>
      <c r="V15897" s="99"/>
      <c r="W15897" s="127"/>
      <c r="X15897" s="99"/>
      <c r="Y15897" s="127"/>
    </row>
    <row r="15898" spans="3:25" ht="19" hidden="1">
      <c r="C15898" s="933"/>
      <c r="D15898" s="933"/>
      <c r="E15898" s="19"/>
      <c r="I15898" s="100"/>
      <c r="M15898" s="100"/>
      <c r="Q15898" s="99"/>
      <c r="R15898" s="340"/>
      <c r="S15898" s="119"/>
      <c r="T15898" s="123"/>
      <c r="U15898" s="119"/>
      <c r="V15898" s="99"/>
      <c r="W15898" s="127"/>
      <c r="X15898" s="99"/>
      <c r="Y15898" s="127"/>
    </row>
    <row r="15899" spans="3:25" ht="19" hidden="1">
      <c r="C15899" s="933"/>
      <c r="D15899" s="933"/>
      <c r="E15899" s="19"/>
      <c r="I15899" s="100"/>
      <c r="M15899" s="100"/>
      <c r="Q15899" s="99"/>
      <c r="R15899" s="340"/>
      <c r="S15899" s="119"/>
      <c r="T15899" s="123"/>
      <c r="U15899" s="119"/>
      <c r="V15899" s="99"/>
      <c r="W15899" s="127"/>
      <c r="X15899" s="99"/>
      <c r="Y15899" s="127"/>
    </row>
    <row r="15900" spans="3:25" ht="19" hidden="1">
      <c r="C15900" s="933"/>
      <c r="D15900" s="933"/>
      <c r="E15900" s="19"/>
      <c r="I15900" s="100"/>
      <c r="M15900" s="100"/>
      <c r="Q15900" s="99"/>
      <c r="R15900" s="340"/>
      <c r="S15900" s="119"/>
      <c r="T15900" s="123"/>
      <c r="U15900" s="119"/>
      <c r="V15900" s="99"/>
      <c r="W15900" s="127"/>
      <c r="X15900" s="99"/>
      <c r="Y15900" s="127"/>
    </row>
    <row r="15901" spans="3:25" ht="19" hidden="1">
      <c r="C15901" s="933"/>
      <c r="D15901" s="933"/>
      <c r="E15901" s="19"/>
      <c r="I15901" s="100"/>
      <c r="M15901" s="100"/>
      <c r="Q15901" s="99"/>
      <c r="R15901" s="340"/>
      <c r="S15901" s="119"/>
      <c r="T15901" s="123"/>
      <c r="U15901" s="119"/>
      <c r="V15901" s="99"/>
      <c r="W15901" s="127"/>
      <c r="X15901" s="99"/>
      <c r="Y15901" s="127"/>
    </row>
    <row r="15902" spans="3:25" ht="19" hidden="1">
      <c r="C15902" s="933"/>
      <c r="D15902" s="933"/>
      <c r="E15902" s="19"/>
      <c r="I15902" s="100"/>
      <c r="M15902" s="100"/>
      <c r="Q15902" s="99"/>
      <c r="R15902" s="340"/>
      <c r="S15902" s="119"/>
      <c r="T15902" s="123"/>
      <c r="U15902" s="119"/>
      <c r="V15902" s="99"/>
      <c r="W15902" s="127"/>
      <c r="X15902" s="99"/>
      <c r="Y15902" s="127"/>
    </row>
    <row r="15903" spans="3:25" ht="19" hidden="1">
      <c r="C15903" s="933"/>
      <c r="D15903" s="933"/>
      <c r="E15903" s="19"/>
      <c r="I15903" s="100"/>
      <c r="M15903" s="100"/>
      <c r="Q15903" s="99"/>
      <c r="R15903" s="340"/>
      <c r="S15903" s="119"/>
      <c r="T15903" s="123"/>
      <c r="U15903" s="119"/>
      <c r="V15903" s="99"/>
      <c r="W15903" s="127"/>
      <c r="X15903" s="99"/>
      <c r="Y15903" s="127"/>
    </row>
    <row r="15904" spans="3:25" ht="19" hidden="1">
      <c r="C15904" s="933"/>
      <c r="D15904" s="933"/>
      <c r="E15904" s="19"/>
      <c r="I15904" s="100"/>
      <c r="M15904" s="100"/>
      <c r="Q15904" s="99"/>
      <c r="R15904" s="340"/>
      <c r="S15904" s="119"/>
      <c r="T15904" s="123"/>
      <c r="U15904" s="119"/>
      <c r="V15904" s="99"/>
      <c r="W15904" s="127"/>
      <c r="X15904" s="99"/>
      <c r="Y15904" s="127"/>
    </row>
    <row r="15905" spans="3:25" ht="19" hidden="1">
      <c r="C15905" s="933"/>
      <c r="D15905" s="933"/>
      <c r="E15905" s="19"/>
      <c r="I15905" s="100"/>
      <c r="M15905" s="100"/>
      <c r="Q15905" s="99"/>
      <c r="R15905" s="340"/>
      <c r="S15905" s="119"/>
      <c r="T15905" s="123"/>
      <c r="U15905" s="119"/>
      <c r="V15905" s="99"/>
      <c r="W15905" s="127"/>
      <c r="X15905" s="99"/>
      <c r="Y15905" s="127"/>
    </row>
    <row r="15906" spans="3:25" ht="19" hidden="1">
      <c r="C15906" s="933"/>
      <c r="D15906" s="933"/>
      <c r="E15906" s="19"/>
      <c r="I15906" s="100"/>
      <c r="M15906" s="100"/>
      <c r="Q15906" s="99"/>
      <c r="R15906" s="340"/>
      <c r="S15906" s="119"/>
      <c r="T15906" s="123"/>
      <c r="U15906" s="119"/>
      <c r="V15906" s="99"/>
      <c r="W15906" s="127"/>
      <c r="X15906" s="99"/>
      <c r="Y15906" s="127"/>
    </row>
    <row r="15907" spans="3:25" ht="19" hidden="1">
      <c r="C15907" s="933"/>
      <c r="D15907" s="933"/>
      <c r="E15907" s="19"/>
      <c r="I15907" s="100"/>
      <c r="M15907" s="100"/>
      <c r="Q15907" s="99"/>
      <c r="R15907" s="340"/>
      <c r="S15907" s="119"/>
      <c r="T15907" s="123"/>
      <c r="U15907" s="119"/>
      <c r="V15907" s="99"/>
      <c r="W15907" s="127"/>
      <c r="X15907" s="99"/>
      <c r="Y15907" s="127"/>
    </row>
    <row r="15908" spans="3:25" ht="19" hidden="1">
      <c r="C15908" s="933"/>
      <c r="D15908" s="933"/>
      <c r="E15908" s="19"/>
      <c r="I15908" s="100"/>
      <c r="M15908" s="100"/>
      <c r="Q15908" s="99"/>
      <c r="R15908" s="340"/>
      <c r="S15908" s="119"/>
      <c r="T15908" s="123"/>
      <c r="U15908" s="119"/>
      <c r="V15908" s="99"/>
      <c r="W15908" s="127"/>
      <c r="X15908" s="99"/>
      <c r="Y15908" s="127"/>
    </row>
    <row r="15909" spans="3:25" ht="19" hidden="1">
      <c r="C15909" s="933"/>
      <c r="D15909" s="933"/>
      <c r="E15909" s="19"/>
      <c r="I15909" s="100"/>
      <c r="M15909" s="100"/>
      <c r="Q15909" s="99"/>
      <c r="R15909" s="340"/>
      <c r="S15909" s="119"/>
      <c r="T15909" s="123"/>
      <c r="U15909" s="119"/>
      <c r="V15909" s="99"/>
      <c r="W15909" s="127"/>
      <c r="X15909" s="99"/>
      <c r="Y15909" s="127"/>
    </row>
    <row r="15910" spans="3:25" ht="19" hidden="1">
      <c r="C15910" s="933"/>
      <c r="D15910" s="933"/>
      <c r="E15910" s="19"/>
      <c r="I15910" s="100"/>
      <c r="M15910" s="100"/>
      <c r="Q15910" s="99"/>
      <c r="R15910" s="340"/>
      <c r="S15910" s="119"/>
      <c r="T15910" s="123"/>
      <c r="U15910" s="119"/>
      <c r="V15910" s="99"/>
      <c r="W15910" s="127"/>
      <c r="X15910" s="99"/>
      <c r="Y15910" s="127"/>
    </row>
    <row r="15911" spans="3:25" ht="19" hidden="1">
      <c r="C15911" s="933"/>
      <c r="D15911" s="933"/>
      <c r="E15911" s="19"/>
      <c r="I15911" s="100"/>
      <c r="M15911" s="100"/>
      <c r="Q15911" s="99"/>
      <c r="R15911" s="340"/>
      <c r="S15911" s="119"/>
      <c r="T15911" s="123"/>
      <c r="U15911" s="119"/>
      <c r="V15911" s="99"/>
      <c r="W15911" s="127"/>
      <c r="X15911" s="99"/>
      <c r="Y15911" s="127"/>
    </row>
    <row r="15912" spans="3:25" ht="19" hidden="1">
      <c r="C15912" s="933"/>
      <c r="D15912" s="933"/>
      <c r="E15912" s="19"/>
      <c r="I15912" s="100"/>
      <c r="M15912" s="100"/>
      <c r="Q15912" s="99"/>
      <c r="R15912" s="340"/>
      <c r="S15912" s="119"/>
      <c r="T15912" s="123"/>
      <c r="U15912" s="119"/>
      <c r="V15912" s="99"/>
      <c r="W15912" s="127"/>
      <c r="X15912" s="99"/>
      <c r="Y15912" s="127"/>
    </row>
    <row r="15913" spans="3:25" ht="19" hidden="1">
      <c r="C15913" s="933"/>
      <c r="D15913" s="933"/>
      <c r="E15913" s="19"/>
      <c r="I15913" s="100"/>
      <c r="M15913" s="100"/>
      <c r="Q15913" s="99"/>
      <c r="R15913" s="340"/>
      <c r="S15913" s="119"/>
      <c r="T15913" s="123"/>
      <c r="U15913" s="119"/>
      <c r="V15913" s="99"/>
      <c r="W15913" s="127"/>
      <c r="X15913" s="99"/>
      <c r="Y15913" s="127"/>
    </row>
    <row r="15914" spans="3:25" ht="19" hidden="1">
      <c r="C15914" s="933"/>
      <c r="D15914" s="933"/>
      <c r="E15914" s="19"/>
      <c r="I15914" s="100"/>
      <c r="M15914" s="100"/>
      <c r="Q15914" s="99"/>
      <c r="R15914" s="340"/>
      <c r="S15914" s="119"/>
      <c r="T15914" s="123"/>
      <c r="U15914" s="119"/>
      <c r="V15914" s="99"/>
      <c r="W15914" s="127"/>
      <c r="X15914" s="99"/>
      <c r="Y15914" s="127"/>
    </row>
    <row r="15915" spans="3:25" ht="19" hidden="1">
      <c r="C15915" s="933"/>
      <c r="D15915" s="933"/>
      <c r="E15915" s="19"/>
      <c r="I15915" s="100"/>
      <c r="M15915" s="100"/>
      <c r="Q15915" s="99"/>
      <c r="R15915" s="340"/>
      <c r="S15915" s="119"/>
      <c r="T15915" s="123"/>
      <c r="U15915" s="119"/>
      <c r="V15915" s="99"/>
      <c r="W15915" s="127"/>
      <c r="X15915" s="99"/>
      <c r="Y15915" s="127"/>
    </row>
    <row r="15916" spans="3:25" ht="19" hidden="1">
      <c r="C15916" s="933"/>
      <c r="D15916" s="933"/>
      <c r="E15916" s="19"/>
      <c r="I15916" s="100"/>
      <c r="M15916" s="100"/>
      <c r="Q15916" s="99"/>
      <c r="R15916" s="340"/>
      <c r="S15916" s="119"/>
      <c r="T15916" s="123"/>
      <c r="U15916" s="119"/>
      <c r="V15916" s="99"/>
      <c r="W15916" s="127"/>
      <c r="X15916" s="99"/>
      <c r="Y15916" s="127"/>
    </row>
    <row r="15917" spans="3:25" ht="19" hidden="1">
      <c r="C15917" s="933"/>
      <c r="D15917" s="933"/>
      <c r="E15917" s="19"/>
      <c r="I15917" s="100"/>
      <c r="M15917" s="100"/>
      <c r="Q15917" s="99"/>
      <c r="R15917" s="340"/>
      <c r="S15917" s="119"/>
      <c r="T15917" s="123"/>
      <c r="U15917" s="119"/>
      <c r="V15917" s="99"/>
      <c r="W15917" s="127"/>
      <c r="X15917" s="99"/>
      <c r="Y15917" s="127"/>
    </row>
    <row r="15918" spans="3:25" ht="19" hidden="1">
      <c r="C15918" s="933"/>
      <c r="D15918" s="933"/>
      <c r="E15918" s="19"/>
      <c r="I15918" s="100"/>
      <c r="M15918" s="100"/>
      <c r="Q15918" s="99"/>
      <c r="R15918" s="340"/>
      <c r="S15918" s="119"/>
      <c r="T15918" s="123"/>
      <c r="U15918" s="119"/>
      <c r="V15918" s="99"/>
      <c r="W15918" s="127"/>
      <c r="X15918" s="99"/>
      <c r="Y15918" s="127"/>
    </row>
    <row r="15919" spans="3:25" ht="19" hidden="1">
      <c r="C15919" s="933"/>
      <c r="D15919" s="933"/>
      <c r="E15919" s="19"/>
      <c r="I15919" s="100"/>
      <c r="M15919" s="100"/>
      <c r="Q15919" s="99"/>
      <c r="R15919" s="340"/>
      <c r="S15919" s="119"/>
      <c r="T15919" s="123"/>
      <c r="U15919" s="119"/>
      <c r="V15919" s="99"/>
      <c r="W15919" s="127"/>
      <c r="X15919" s="99"/>
      <c r="Y15919" s="127"/>
    </row>
    <row r="15920" spans="3:25" ht="19" hidden="1">
      <c r="C15920" s="933"/>
      <c r="D15920" s="933"/>
      <c r="E15920" s="19"/>
      <c r="I15920" s="100"/>
      <c r="M15920" s="100"/>
      <c r="Q15920" s="99"/>
      <c r="R15920" s="340"/>
      <c r="S15920" s="119"/>
      <c r="T15920" s="123"/>
      <c r="U15920" s="119"/>
      <c r="V15920" s="99"/>
      <c r="W15920" s="127"/>
      <c r="X15920" s="99"/>
      <c r="Y15920" s="127"/>
    </row>
    <row r="15921" spans="3:25" ht="19" hidden="1">
      <c r="C15921" s="933"/>
      <c r="D15921" s="933"/>
      <c r="E15921" s="19"/>
      <c r="I15921" s="100"/>
      <c r="M15921" s="100"/>
      <c r="Q15921" s="99"/>
      <c r="R15921" s="340"/>
      <c r="S15921" s="119"/>
      <c r="T15921" s="123"/>
      <c r="U15921" s="119"/>
      <c r="V15921" s="99"/>
      <c r="W15921" s="127"/>
      <c r="X15921" s="99"/>
      <c r="Y15921" s="127"/>
    </row>
    <row r="15922" spans="3:25" ht="19" hidden="1">
      <c r="C15922" s="933"/>
      <c r="D15922" s="933"/>
      <c r="E15922" s="19"/>
      <c r="I15922" s="100"/>
      <c r="M15922" s="100"/>
      <c r="Q15922" s="99"/>
      <c r="R15922" s="340"/>
      <c r="S15922" s="119"/>
      <c r="T15922" s="123"/>
      <c r="U15922" s="119"/>
      <c r="V15922" s="99"/>
      <c r="W15922" s="127"/>
      <c r="X15922" s="99"/>
      <c r="Y15922" s="127"/>
    </row>
    <row r="15923" spans="3:25" ht="19" hidden="1">
      <c r="C15923" s="933"/>
      <c r="D15923" s="933"/>
      <c r="E15923" s="19"/>
      <c r="I15923" s="100"/>
      <c r="M15923" s="100"/>
      <c r="Q15923" s="99"/>
      <c r="R15923" s="340"/>
      <c r="S15923" s="119"/>
      <c r="T15923" s="123"/>
      <c r="U15923" s="119"/>
      <c r="V15923" s="99"/>
      <c r="W15923" s="127"/>
      <c r="X15923" s="99"/>
      <c r="Y15923" s="127"/>
    </row>
    <row r="15924" spans="3:25" ht="19" hidden="1">
      <c r="C15924" s="933"/>
      <c r="D15924" s="933"/>
      <c r="E15924" s="19"/>
      <c r="I15924" s="100"/>
      <c r="M15924" s="100"/>
      <c r="Q15924" s="99"/>
      <c r="R15924" s="340"/>
      <c r="S15924" s="119"/>
      <c r="T15924" s="123"/>
      <c r="U15924" s="119"/>
      <c r="V15924" s="99"/>
      <c r="W15924" s="127"/>
      <c r="X15924" s="99"/>
      <c r="Y15924" s="127"/>
    </row>
    <row r="15925" spans="3:25" ht="19" hidden="1">
      <c r="C15925" s="933"/>
      <c r="D15925" s="933"/>
      <c r="E15925" s="19"/>
      <c r="I15925" s="100"/>
      <c r="M15925" s="100"/>
      <c r="Q15925" s="99"/>
      <c r="R15925" s="340"/>
      <c r="S15925" s="119"/>
      <c r="T15925" s="123"/>
      <c r="U15925" s="119"/>
      <c r="V15925" s="99"/>
      <c r="W15925" s="127"/>
      <c r="X15925" s="99"/>
      <c r="Y15925" s="127"/>
    </row>
    <row r="15926" spans="3:25" ht="19" hidden="1">
      <c r="C15926" s="933"/>
      <c r="D15926" s="933"/>
      <c r="E15926" s="19"/>
      <c r="I15926" s="100"/>
      <c r="M15926" s="100"/>
      <c r="Q15926" s="99"/>
      <c r="R15926" s="340"/>
      <c r="S15926" s="119"/>
      <c r="T15926" s="123"/>
      <c r="U15926" s="119"/>
      <c r="V15926" s="99"/>
      <c r="W15926" s="127"/>
      <c r="X15926" s="99"/>
      <c r="Y15926" s="127"/>
    </row>
    <row r="15927" spans="3:25" ht="19" hidden="1">
      <c r="C15927" s="933"/>
      <c r="D15927" s="933"/>
      <c r="E15927" s="19"/>
      <c r="I15927" s="100"/>
      <c r="M15927" s="100"/>
      <c r="Q15927" s="99"/>
      <c r="R15927" s="340"/>
      <c r="S15927" s="119"/>
      <c r="T15927" s="123"/>
      <c r="U15927" s="119"/>
      <c r="V15927" s="99"/>
      <c r="W15927" s="127"/>
      <c r="X15927" s="99"/>
      <c r="Y15927" s="127"/>
    </row>
    <row r="15928" spans="3:25" ht="19" hidden="1">
      <c r="C15928" s="933"/>
      <c r="D15928" s="933"/>
      <c r="E15928" s="19"/>
      <c r="I15928" s="100"/>
      <c r="M15928" s="100"/>
      <c r="Q15928" s="99"/>
      <c r="R15928" s="340"/>
      <c r="S15928" s="119"/>
      <c r="T15928" s="123"/>
      <c r="U15928" s="119"/>
      <c r="V15928" s="99"/>
      <c r="W15928" s="127"/>
      <c r="X15928" s="99"/>
      <c r="Y15928" s="127"/>
    </row>
    <row r="15929" spans="3:25" ht="19" hidden="1">
      <c r="C15929" s="933"/>
      <c r="D15929" s="933"/>
      <c r="E15929" s="19"/>
      <c r="I15929" s="100"/>
      <c r="M15929" s="100"/>
      <c r="Q15929" s="99"/>
      <c r="R15929" s="340"/>
      <c r="S15929" s="119"/>
      <c r="T15929" s="123"/>
      <c r="U15929" s="119"/>
      <c r="V15929" s="99"/>
      <c r="W15929" s="127"/>
      <c r="X15929" s="99"/>
      <c r="Y15929" s="127"/>
    </row>
    <row r="15930" spans="3:25" ht="19" hidden="1">
      <c r="C15930" s="933"/>
      <c r="D15930" s="933"/>
      <c r="E15930" s="19"/>
      <c r="I15930" s="100"/>
      <c r="M15930" s="100"/>
      <c r="Q15930" s="99"/>
      <c r="R15930" s="340"/>
      <c r="S15930" s="119"/>
      <c r="T15930" s="123"/>
      <c r="U15930" s="119"/>
      <c r="V15930" s="99"/>
      <c r="W15930" s="127"/>
      <c r="X15930" s="99"/>
      <c r="Y15930" s="127"/>
    </row>
    <row r="15931" spans="3:25" ht="19" hidden="1">
      <c r="C15931" s="933"/>
      <c r="D15931" s="933"/>
      <c r="E15931" s="19"/>
      <c r="I15931" s="100"/>
      <c r="M15931" s="100"/>
      <c r="Q15931" s="99"/>
      <c r="R15931" s="340"/>
      <c r="S15931" s="119"/>
      <c r="T15931" s="123"/>
      <c r="U15931" s="119"/>
      <c r="V15931" s="99"/>
      <c r="W15931" s="127"/>
      <c r="X15931" s="99"/>
      <c r="Y15931" s="127"/>
    </row>
    <row r="15932" spans="3:25" ht="19" hidden="1">
      <c r="C15932" s="933"/>
      <c r="D15932" s="933"/>
      <c r="E15932" s="19"/>
      <c r="I15932" s="100"/>
      <c r="M15932" s="100"/>
      <c r="Q15932" s="99"/>
      <c r="R15932" s="340"/>
      <c r="S15932" s="119"/>
      <c r="T15932" s="123"/>
      <c r="U15932" s="119"/>
      <c r="V15932" s="99"/>
      <c r="W15932" s="127"/>
      <c r="X15932" s="99"/>
      <c r="Y15932" s="127"/>
    </row>
    <row r="15933" spans="3:25" ht="19" hidden="1">
      <c r="C15933" s="933"/>
      <c r="D15933" s="933"/>
      <c r="E15933" s="19"/>
      <c r="I15933" s="100"/>
      <c r="M15933" s="100"/>
      <c r="Q15933" s="99"/>
      <c r="R15933" s="340"/>
      <c r="S15933" s="119"/>
      <c r="T15933" s="123"/>
      <c r="U15933" s="119"/>
      <c r="V15933" s="99"/>
      <c r="W15933" s="127"/>
      <c r="X15933" s="99"/>
      <c r="Y15933" s="127"/>
    </row>
    <row r="15934" spans="3:25" ht="19" hidden="1">
      <c r="C15934" s="933"/>
      <c r="D15934" s="933"/>
      <c r="E15934" s="19"/>
      <c r="I15934" s="100"/>
      <c r="M15934" s="100"/>
      <c r="Q15934" s="99"/>
      <c r="R15934" s="340"/>
      <c r="S15934" s="119"/>
      <c r="T15934" s="123"/>
      <c r="U15934" s="119"/>
      <c r="V15934" s="99"/>
      <c r="W15934" s="127"/>
      <c r="X15934" s="99"/>
      <c r="Y15934" s="127"/>
    </row>
    <row r="15935" spans="3:25" ht="19" hidden="1">
      <c r="C15935" s="933"/>
      <c r="D15935" s="933"/>
      <c r="E15935" s="19"/>
      <c r="I15935" s="100"/>
      <c r="M15935" s="100"/>
      <c r="Q15935" s="99"/>
      <c r="R15935" s="340"/>
      <c r="S15935" s="119"/>
      <c r="T15935" s="123"/>
      <c r="U15935" s="119"/>
      <c r="V15935" s="99"/>
      <c r="W15935" s="127"/>
      <c r="X15935" s="99"/>
      <c r="Y15935" s="127"/>
    </row>
    <row r="15936" spans="3:25" ht="19" hidden="1">
      <c r="C15936" s="933"/>
      <c r="D15936" s="933"/>
      <c r="E15936" s="19"/>
      <c r="I15936" s="100"/>
      <c r="M15936" s="100"/>
      <c r="Q15936" s="99"/>
      <c r="R15936" s="340"/>
      <c r="S15936" s="119"/>
      <c r="T15936" s="123"/>
      <c r="U15936" s="119"/>
      <c r="V15936" s="99"/>
      <c r="W15936" s="127"/>
      <c r="X15936" s="99"/>
      <c r="Y15936" s="127"/>
    </row>
    <row r="15937" spans="3:25" ht="19" hidden="1">
      <c r="C15937" s="933"/>
      <c r="D15937" s="933"/>
      <c r="E15937" s="19"/>
      <c r="I15937" s="100"/>
      <c r="M15937" s="100"/>
      <c r="Q15937" s="99"/>
      <c r="R15937" s="340"/>
      <c r="S15937" s="119"/>
      <c r="T15937" s="123"/>
      <c r="U15937" s="119"/>
      <c r="V15937" s="99"/>
      <c r="W15937" s="127"/>
      <c r="X15937" s="99"/>
      <c r="Y15937" s="127"/>
    </row>
    <row r="15938" spans="3:25" ht="19" hidden="1">
      <c r="C15938" s="933"/>
      <c r="D15938" s="933"/>
      <c r="E15938" s="19"/>
      <c r="I15938" s="100"/>
      <c r="M15938" s="100"/>
      <c r="Q15938" s="99"/>
      <c r="R15938" s="340"/>
      <c r="S15938" s="119"/>
      <c r="T15938" s="123"/>
      <c r="U15938" s="119"/>
      <c r="V15938" s="99"/>
      <c r="W15938" s="127"/>
      <c r="X15938" s="99"/>
      <c r="Y15938" s="127"/>
    </row>
    <row r="15939" spans="3:25" ht="19" hidden="1">
      <c r="C15939" s="933"/>
      <c r="D15939" s="933"/>
      <c r="E15939" s="19"/>
      <c r="I15939" s="100"/>
      <c r="M15939" s="100"/>
      <c r="Q15939" s="99"/>
      <c r="R15939" s="340"/>
      <c r="S15939" s="119"/>
      <c r="T15939" s="123"/>
      <c r="U15939" s="119"/>
      <c r="V15939" s="99"/>
      <c r="W15939" s="127"/>
      <c r="X15939" s="99"/>
      <c r="Y15939" s="127"/>
    </row>
    <row r="15940" spans="3:25" ht="19" hidden="1">
      <c r="C15940" s="933"/>
      <c r="D15940" s="933"/>
      <c r="E15940" s="19"/>
      <c r="I15940" s="100"/>
      <c r="M15940" s="100"/>
      <c r="Q15940" s="99"/>
      <c r="R15940" s="340"/>
      <c r="S15940" s="119"/>
      <c r="T15940" s="123"/>
      <c r="U15940" s="119"/>
      <c r="V15940" s="99"/>
      <c r="W15940" s="127"/>
      <c r="X15940" s="99"/>
      <c r="Y15940" s="127"/>
    </row>
    <row r="15941" spans="3:25" ht="19" hidden="1">
      <c r="C15941" s="933"/>
      <c r="D15941" s="933"/>
      <c r="E15941" s="19"/>
      <c r="I15941" s="100"/>
      <c r="M15941" s="100"/>
      <c r="Q15941" s="99"/>
      <c r="R15941" s="340"/>
      <c r="S15941" s="119"/>
      <c r="T15941" s="123"/>
      <c r="U15941" s="119"/>
      <c r="V15941" s="99"/>
      <c r="W15941" s="127"/>
      <c r="X15941" s="99"/>
      <c r="Y15941" s="127"/>
    </row>
    <row r="15942" spans="3:25" ht="19" hidden="1">
      <c r="C15942" s="933"/>
      <c r="D15942" s="933"/>
      <c r="E15942" s="19"/>
      <c r="I15942" s="100"/>
      <c r="M15942" s="100"/>
      <c r="Q15942" s="99"/>
      <c r="R15942" s="340"/>
      <c r="S15942" s="119"/>
      <c r="T15942" s="123"/>
      <c r="U15942" s="119"/>
      <c r="V15942" s="99"/>
      <c r="W15942" s="127"/>
      <c r="X15942" s="99"/>
      <c r="Y15942" s="127"/>
    </row>
    <row r="15943" spans="3:25" ht="19" hidden="1">
      <c r="C15943" s="933"/>
      <c r="D15943" s="933"/>
      <c r="E15943" s="19"/>
      <c r="I15943" s="100"/>
      <c r="M15943" s="100"/>
      <c r="Q15943" s="99"/>
      <c r="R15943" s="340"/>
      <c r="S15943" s="119"/>
      <c r="T15943" s="123"/>
      <c r="U15943" s="119"/>
      <c r="V15943" s="99"/>
      <c r="W15943" s="127"/>
      <c r="X15943" s="99"/>
      <c r="Y15943" s="127"/>
    </row>
    <row r="15944" spans="3:25" ht="19" hidden="1">
      <c r="C15944" s="933"/>
      <c r="D15944" s="933"/>
      <c r="E15944" s="19"/>
      <c r="I15944" s="100"/>
      <c r="M15944" s="100"/>
      <c r="Q15944" s="99"/>
      <c r="R15944" s="340"/>
      <c r="S15944" s="119"/>
      <c r="T15944" s="123"/>
      <c r="U15944" s="119"/>
      <c r="V15944" s="99"/>
      <c r="W15944" s="127"/>
      <c r="X15944" s="99"/>
      <c r="Y15944" s="127"/>
    </row>
    <row r="15945" spans="3:25" ht="19" hidden="1">
      <c r="C15945" s="933"/>
      <c r="D15945" s="933"/>
      <c r="E15945" s="19"/>
      <c r="I15945" s="100"/>
      <c r="M15945" s="100"/>
      <c r="Q15945" s="99"/>
      <c r="R15945" s="340"/>
      <c r="S15945" s="119"/>
      <c r="T15945" s="123"/>
      <c r="U15945" s="119"/>
      <c r="V15945" s="99"/>
      <c r="W15945" s="127"/>
      <c r="X15945" s="99"/>
      <c r="Y15945" s="127"/>
    </row>
    <row r="15946" spans="3:25" ht="19" hidden="1">
      <c r="C15946" s="933"/>
      <c r="D15946" s="933"/>
      <c r="E15946" s="19"/>
      <c r="I15946" s="100"/>
      <c r="M15946" s="100"/>
      <c r="Q15946" s="99"/>
      <c r="R15946" s="340"/>
      <c r="S15946" s="119"/>
      <c r="T15946" s="123"/>
      <c r="U15946" s="119"/>
      <c r="V15946" s="99"/>
      <c r="W15946" s="127"/>
      <c r="X15946" s="99"/>
      <c r="Y15946" s="127"/>
    </row>
    <row r="15947" spans="3:25" ht="19" hidden="1">
      <c r="C15947" s="933"/>
      <c r="D15947" s="933"/>
      <c r="E15947" s="19"/>
      <c r="I15947" s="100"/>
      <c r="M15947" s="100"/>
      <c r="Q15947" s="99"/>
      <c r="R15947" s="340"/>
      <c r="S15947" s="119"/>
      <c r="T15947" s="123"/>
      <c r="U15947" s="119"/>
      <c r="V15947" s="99"/>
      <c r="W15947" s="127"/>
      <c r="X15947" s="99"/>
      <c r="Y15947" s="127"/>
    </row>
    <row r="15948" spans="3:25" ht="19" hidden="1">
      <c r="C15948" s="933"/>
      <c r="D15948" s="933"/>
      <c r="E15948" s="19"/>
      <c r="I15948" s="100"/>
      <c r="M15948" s="100"/>
      <c r="Q15948" s="99"/>
      <c r="R15948" s="340"/>
      <c r="S15948" s="119"/>
      <c r="T15948" s="123"/>
      <c r="U15948" s="119"/>
      <c r="V15948" s="99"/>
      <c r="W15948" s="127"/>
      <c r="X15948" s="99"/>
      <c r="Y15948" s="127"/>
    </row>
    <row r="15949" spans="3:25" ht="19" hidden="1">
      <c r="C15949" s="933"/>
      <c r="D15949" s="933"/>
      <c r="E15949" s="19"/>
      <c r="I15949" s="100"/>
      <c r="M15949" s="100"/>
      <c r="Q15949" s="99"/>
      <c r="R15949" s="340"/>
      <c r="S15949" s="119"/>
      <c r="T15949" s="123"/>
      <c r="U15949" s="119"/>
      <c r="V15949" s="99"/>
      <c r="W15949" s="127"/>
      <c r="X15949" s="99"/>
      <c r="Y15949" s="127"/>
    </row>
    <row r="15950" spans="3:25" ht="19" hidden="1">
      <c r="C15950" s="933"/>
      <c r="D15950" s="933"/>
      <c r="E15950" s="19"/>
      <c r="I15950" s="100"/>
      <c r="M15950" s="100"/>
      <c r="Q15950" s="99"/>
      <c r="R15950" s="340"/>
      <c r="S15950" s="119"/>
      <c r="T15950" s="123"/>
      <c r="U15950" s="119"/>
      <c r="V15950" s="99"/>
      <c r="W15950" s="127"/>
      <c r="X15950" s="99"/>
      <c r="Y15950" s="127"/>
    </row>
    <row r="15951" spans="3:25" ht="19" hidden="1">
      <c r="C15951" s="933"/>
      <c r="D15951" s="933"/>
      <c r="E15951" s="19"/>
      <c r="I15951" s="100"/>
      <c r="M15951" s="100"/>
      <c r="Q15951" s="99"/>
      <c r="R15951" s="340"/>
      <c r="S15951" s="119"/>
      <c r="T15951" s="123"/>
      <c r="U15951" s="119"/>
      <c r="V15951" s="99"/>
      <c r="W15951" s="127"/>
      <c r="X15951" s="99"/>
      <c r="Y15951" s="127"/>
    </row>
    <row r="15952" spans="3:25" ht="19" hidden="1">
      <c r="C15952" s="933"/>
      <c r="D15952" s="933"/>
      <c r="E15952" s="19"/>
      <c r="I15952" s="100"/>
      <c r="M15952" s="100"/>
      <c r="Q15952" s="99"/>
      <c r="R15952" s="340"/>
      <c r="S15952" s="119"/>
      <c r="T15952" s="123"/>
      <c r="U15952" s="119"/>
      <c r="V15952" s="99"/>
      <c r="W15952" s="127"/>
      <c r="X15952" s="99"/>
      <c r="Y15952" s="127"/>
    </row>
    <row r="15953" spans="3:25" ht="19" hidden="1">
      <c r="C15953" s="933"/>
      <c r="D15953" s="933"/>
      <c r="E15953" s="19"/>
      <c r="I15953" s="100"/>
      <c r="M15953" s="100"/>
      <c r="Q15953" s="99"/>
      <c r="R15953" s="340"/>
      <c r="S15953" s="119"/>
      <c r="T15953" s="123"/>
      <c r="U15953" s="119"/>
      <c r="V15953" s="99"/>
      <c r="W15953" s="127"/>
      <c r="X15953" s="99"/>
      <c r="Y15953" s="127"/>
    </row>
    <row r="15954" spans="3:25" ht="19" hidden="1">
      <c r="C15954" s="933"/>
      <c r="D15954" s="933"/>
      <c r="E15954" s="19"/>
      <c r="I15954" s="100"/>
      <c r="M15954" s="100"/>
      <c r="Q15954" s="99"/>
      <c r="R15954" s="340"/>
      <c r="S15954" s="119"/>
      <c r="T15954" s="123"/>
      <c r="U15954" s="119"/>
      <c r="V15954" s="99"/>
      <c r="W15954" s="127"/>
      <c r="X15954" s="99"/>
      <c r="Y15954" s="127"/>
    </row>
    <row r="15955" spans="3:25" ht="19" hidden="1">
      <c r="C15955" s="933"/>
      <c r="D15955" s="933"/>
      <c r="E15955" s="19"/>
      <c r="I15955" s="100"/>
      <c r="M15955" s="100"/>
      <c r="Q15955" s="99"/>
      <c r="R15955" s="340"/>
      <c r="S15955" s="119"/>
      <c r="T15955" s="123"/>
      <c r="U15955" s="119"/>
      <c r="V15955" s="99"/>
      <c r="W15955" s="127"/>
      <c r="X15955" s="99"/>
      <c r="Y15955" s="127"/>
    </row>
    <row r="15956" spans="3:25" ht="19" hidden="1">
      <c r="C15956" s="933"/>
      <c r="D15956" s="933"/>
      <c r="E15956" s="19"/>
      <c r="I15956" s="100"/>
      <c r="M15956" s="100"/>
      <c r="Q15956" s="99"/>
      <c r="R15956" s="340"/>
      <c r="S15956" s="119"/>
      <c r="T15956" s="123"/>
      <c r="U15956" s="119"/>
      <c r="V15956" s="99"/>
      <c r="W15956" s="127"/>
      <c r="X15956" s="99"/>
      <c r="Y15956" s="127"/>
    </row>
    <row r="15957" spans="3:25" ht="19" hidden="1">
      <c r="C15957" s="933"/>
      <c r="D15957" s="933"/>
      <c r="E15957" s="19"/>
      <c r="I15957" s="100"/>
      <c r="M15957" s="100"/>
      <c r="Q15957" s="99"/>
      <c r="R15957" s="340"/>
      <c r="S15957" s="119"/>
      <c r="T15957" s="123"/>
      <c r="U15957" s="119"/>
      <c r="V15957" s="99"/>
      <c r="W15957" s="127"/>
      <c r="X15957" s="99"/>
      <c r="Y15957" s="127"/>
    </row>
    <row r="15958" spans="3:25" ht="19" hidden="1">
      <c r="C15958" s="933"/>
      <c r="D15958" s="933"/>
      <c r="E15958" s="19"/>
      <c r="I15958" s="100"/>
      <c r="M15958" s="100"/>
      <c r="Q15958" s="99"/>
      <c r="R15958" s="340"/>
      <c r="S15958" s="119"/>
      <c r="T15958" s="123"/>
      <c r="U15958" s="119"/>
      <c r="V15958" s="99"/>
      <c r="W15958" s="127"/>
      <c r="X15958" s="99"/>
      <c r="Y15958" s="127"/>
    </row>
    <row r="15959" spans="3:25" ht="19" hidden="1">
      <c r="C15959" s="933"/>
      <c r="D15959" s="933"/>
      <c r="E15959" s="19"/>
      <c r="I15959" s="100"/>
      <c r="M15959" s="100"/>
      <c r="Q15959" s="99"/>
      <c r="R15959" s="340"/>
      <c r="S15959" s="119"/>
      <c r="T15959" s="123"/>
      <c r="U15959" s="119"/>
      <c r="V15959" s="99"/>
      <c r="W15959" s="127"/>
      <c r="X15959" s="99"/>
      <c r="Y15959" s="127"/>
    </row>
    <row r="15960" spans="3:25" ht="19" hidden="1">
      <c r="C15960" s="933"/>
      <c r="D15960" s="933"/>
      <c r="E15960" s="19"/>
      <c r="I15960" s="100"/>
      <c r="M15960" s="100"/>
      <c r="Q15960" s="99"/>
      <c r="R15960" s="340"/>
      <c r="S15960" s="119"/>
      <c r="T15960" s="123"/>
      <c r="U15960" s="119"/>
      <c r="V15960" s="99"/>
      <c r="W15960" s="127"/>
      <c r="X15960" s="99"/>
      <c r="Y15960" s="127"/>
    </row>
    <row r="15961" spans="3:25" ht="19" hidden="1">
      <c r="C15961" s="933"/>
      <c r="D15961" s="933"/>
      <c r="E15961" s="19"/>
      <c r="I15961" s="100"/>
      <c r="M15961" s="100"/>
      <c r="Q15961" s="99"/>
      <c r="R15961" s="340"/>
      <c r="S15961" s="119"/>
      <c r="T15961" s="123"/>
      <c r="U15961" s="119"/>
      <c r="V15961" s="99"/>
      <c r="W15961" s="127"/>
      <c r="X15961" s="99"/>
      <c r="Y15961" s="127"/>
    </row>
    <row r="15962" spans="3:25" ht="19" hidden="1">
      <c r="C15962" s="933"/>
      <c r="D15962" s="933"/>
      <c r="E15962" s="19"/>
      <c r="I15962" s="100"/>
      <c r="M15962" s="100"/>
      <c r="Q15962" s="99"/>
      <c r="R15962" s="340"/>
      <c r="S15962" s="119"/>
      <c r="T15962" s="123"/>
      <c r="U15962" s="119"/>
      <c r="V15962" s="99"/>
      <c r="W15962" s="127"/>
      <c r="X15962" s="99"/>
      <c r="Y15962" s="127"/>
    </row>
    <row r="15963" spans="3:25" ht="19" hidden="1">
      <c r="C15963" s="933"/>
      <c r="D15963" s="933"/>
      <c r="E15963" s="19"/>
      <c r="I15963" s="100"/>
      <c r="M15963" s="100"/>
      <c r="Q15963" s="99"/>
      <c r="R15963" s="340"/>
      <c r="S15963" s="119"/>
      <c r="T15963" s="123"/>
      <c r="U15963" s="119"/>
      <c r="V15963" s="99"/>
      <c r="W15963" s="127"/>
      <c r="X15963" s="99"/>
      <c r="Y15963" s="127"/>
    </row>
    <row r="15964" spans="3:25" ht="19" hidden="1">
      <c r="C15964" s="933"/>
      <c r="D15964" s="933"/>
      <c r="E15964" s="19"/>
      <c r="I15964" s="100"/>
      <c r="M15964" s="100"/>
      <c r="Q15964" s="99"/>
      <c r="R15964" s="340"/>
      <c r="S15964" s="119"/>
      <c r="T15964" s="123"/>
      <c r="U15964" s="119"/>
      <c r="V15964" s="99"/>
      <c r="W15964" s="127"/>
      <c r="X15964" s="99"/>
      <c r="Y15964" s="127"/>
    </row>
    <row r="15965" spans="3:25" ht="19" hidden="1">
      <c r="C15965" s="933"/>
      <c r="D15965" s="933"/>
      <c r="E15965" s="19"/>
      <c r="I15965" s="100"/>
      <c r="M15965" s="100"/>
      <c r="Q15965" s="99"/>
      <c r="R15965" s="340"/>
      <c r="S15965" s="119"/>
      <c r="T15965" s="123"/>
      <c r="U15965" s="119"/>
      <c r="V15965" s="99"/>
      <c r="W15965" s="127"/>
      <c r="X15965" s="99"/>
      <c r="Y15965" s="127"/>
    </row>
    <row r="15966" spans="3:25" ht="19" hidden="1">
      <c r="C15966" s="933"/>
      <c r="D15966" s="933"/>
      <c r="E15966" s="19"/>
      <c r="I15966" s="100"/>
      <c r="M15966" s="100"/>
      <c r="Q15966" s="99"/>
      <c r="R15966" s="340"/>
      <c r="S15966" s="119"/>
      <c r="T15966" s="123"/>
      <c r="U15966" s="119"/>
      <c r="V15966" s="99"/>
      <c r="W15966" s="127"/>
      <c r="X15966" s="99"/>
      <c r="Y15966" s="127"/>
    </row>
    <row r="15967" spans="3:25" ht="19" hidden="1">
      <c r="C15967" s="933"/>
      <c r="D15967" s="933"/>
      <c r="E15967" s="19"/>
      <c r="I15967" s="100"/>
      <c r="M15967" s="100"/>
      <c r="Q15967" s="99"/>
      <c r="R15967" s="340"/>
      <c r="S15967" s="119"/>
      <c r="T15967" s="123"/>
      <c r="U15967" s="119"/>
      <c r="V15967" s="99"/>
      <c r="W15967" s="127"/>
      <c r="X15967" s="99"/>
      <c r="Y15967" s="127"/>
    </row>
    <row r="15968" spans="3:25" ht="19" hidden="1">
      <c r="C15968" s="933"/>
      <c r="D15968" s="933"/>
      <c r="E15968" s="19"/>
      <c r="I15968" s="100"/>
      <c r="M15968" s="100"/>
      <c r="Q15968" s="99"/>
      <c r="R15968" s="340"/>
      <c r="S15968" s="119"/>
      <c r="T15968" s="123"/>
      <c r="U15968" s="119"/>
      <c r="V15968" s="99"/>
      <c r="W15968" s="127"/>
      <c r="X15968" s="99"/>
      <c r="Y15968" s="127"/>
    </row>
    <row r="15969" spans="3:25" ht="19" hidden="1">
      <c r="C15969" s="933"/>
      <c r="D15969" s="933"/>
      <c r="E15969" s="19"/>
      <c r="I15969" s="100"/>
      <c r="M15969" s="100"/>
      <c r="Q15969" s="99"/>
      <c r="R15969" s="340"/>
      <c r="S15969" s="119"/>
      <c r="T15969" s="123"/>
      <c r="U15969" s="119"/>
      <c r="V15969" s="99"/>
      <c r="W15969" s="127"/>
      <c r="X15969" s="99"/>
      <c r="Y15969" s="127"/>
    </row>
    <row r="15970" spans="3:25" ht="19" hidden="1">
      <c r="C15970" s="933"/>
      <c r="D15970" s="933"/>
      <c r="E15970" s="19"/>
      <c r="I15970" s="100"/>
      <c r="M15970" s="100"/>
      <c r="Q15970" s="99"/>
      <c r="R15970" s="340"/>
      <c r="S15970" s="119"/>
      <c r="T15970" s="123"/>
      <c r="U15970" s="119"/>
      <c r="V15970" s="99"/>
      <c r="W15970" s="127"/>
      <c r="X15970" s="99"/>
      <c r="Y15970" s="127"/>
    </row>
    <row r="15971" spans="3:25" ht="19" hidden="1">
      <c r="C15971" s="933"/>
      <c r="D15971" s="933"/>
      <c r="E15971" s="19"/>
      <c r="I15971" s="100"/>
      <c r="M15971" s="100"/>
      <c r="Q15971" s="99"/>
      <c r="R15971" s="340"/>
      <c r="S15971" s="119"/>
      <c r="T15971" s="123"/>
      <c r="U15971" s="119"/>
      <c r="V15971" s="99"/>
      <c r="W15971" s="127"/>
      <c r="X15971" s="99"/>
      <c r="Y15971" s="127"/>
    </row>
    <row r="15972" spans="3:25" ht="19" hidden="1">
      <c r="C15972" s="933"/>
      <c r="D15972" s="933"/>
      <c r="E15972" s="19"/>
      <c r="I15972" s="100"/>
      <c r="M15972" s="100"/>
      <c r="Q15972" s="99"/>
      <c r="R15972" s="340"/>
      <c r="S15972" s="119"/>
      <c r="T15972" s="123"/>
      <c r="U15972" s="119"/>
      <c r="V15972" s="99"/>
      <c r="W15972" s="127"/>
      <c r="X15972" s="99"/>
      <c r="Y15972" s="127"/>
    </row>
    <row r="15973" spans="3:25" ht="19" hidden="1">
      <c r="C15973" s="933"/>
      <c r="D15973" s="933"/>
      <c r="E15973" s="19"/>
      <c r="I15973" s="100"/>
      <c r="M15973" s="100"/>
      <c r="Q15973" s="99"/>
      <c r="R15973" s="340"/>
      <c r="S15973" s="119"/>
      <c r="T15973" s="123"/>
      <c r="U15973" s="119"/>
      <c r="V15973" s="99"/>
      <c r="W15973" s="127"/>
      <c r="X15973" s="99"/>
      <c r="Y15973" s="127"/>
    </row>
    <row r="15974" spans="3:25" ht="19" hidden="1">
      <c r="C15974" s="933"/>
      <c r="D15974" s="933"/>
      <c r="E15974" s="19"/>
      <c r="I15974" s="100"/>
      <c r="M15974" s="100"/>
      <c r="Q15974" s="99"/>
      <c r="R15974" s="340"/>
      <c r="S15974" s="119"/>
      <c r="T15974" s="123"/>
      <c r="U15974" s="119"/>
      <c r="V15974" s="99"/>
      <c r="W15974" s="127"/>
      <c r="X15974" s="99"/>
      <c r="Y15974" s="127"/>
    </row>
    <row r="15975" spans="3:25" ht="19" hidden="1">
      <c r="C15975" s="933"/>
      <c r="D15975" s="933"/>
      <c r="E15975" s="19"/>
      <c r="I15975" s="100"/>
      <c r="M15975" s="100"/>
      <c r="Q15975" s="99"/>
      <c r="R15975" s="340"/>
      <c r="S15975" s="119"/>
      <c r="T15975" s="123"/>
      <c r="U15975" s="119"/>
      <c r="V15975" s="99"/>
      <c r="W15975" s="127"/>
      <c r="X15975" s="99"/>
      <c r="Y15975" s="127"/>
    </row>
    <row r="15976" spans="3:25" ht="19" hidden="1">
      <c r="C15976" s="933"/>
      <c r="D15976" s="933"/>
      <c r="E15976" s="19"/>
      <c r="I15976" s="100"/>
      <c r="M15976" s="100"/>
      <c r="Q15976" s="99"/>
      <c r="R15976" s="340"/>
      <c r="S15976" s="119"/>
      <c r="T15976" s="123"/>
      <c r="U15976" s="119"/>
      <c r="V15976" s="99"/>
      <c r="W15976" s="127"/>
      <c r="X15976" s="99"/>
      <c r="Y15976" s="127"/>
    </row>
    <row r="15977" spans="3:25" ht="19" hidden="1">
      <c r="C15977" s="933"/>
      <c r="D15977" s="933"/>
      <c r="E15977" s="19"/>
      <c r="I15977" s="100"/>
      <c r="M15977" s="100"/>
      <c r="Q15977" s="99"/>
      <c r="R15977" s="340"/>
      <c r="S15977" s="119"/>
      <c r="T15977" s="123"/>
      <c r="U15977" s="119"/>
      <c r="V15977" s="99"/>
      <c r="W15977" s="127"/>
      <c r="X15977" s="99"/>
      <c r="Y15977" s="127"/>
    </row>
    <row r="15978" spans="3:25" ht="19" hidden="1">
      <c r="C15978" s="933"/>
      <c r="D15978" s="933"/>
      <c r="E15978" s="19"/>
      <c r="I15978" s="100"/>
      <c r="M15978" s="100"/>
      <c r="Q15978" s="99"/>
      <c r="R15978" s="340"/>
      <c r="S15978" s="119"/>
      <c r="T15978" s="123"/>
      <c r="U15978" s="119"/>
      <c r="V15978" s="99"/>
      <c r="W15978" s="127"/>
      <c r="X15978" s="99"/>
      <c r="Y15978" s="127"/>
    </row>
    <row r="15979" spans="3:25" ht="19" hidden="1">
      <c r="C15979" s="933"/>
      <c r="D15979" s="933"/>
      <c r="E15979" s="19"/>
      <c r="I15979" s="100"/>
      <c r="M15979" s="100"/>
      <c r="Q15979" s="99"/>
      <c r="R15979" s="340"/>
      <c r="S15979" s="119"/>
      <c r="T15979" s="123"/>
      <c r="U15979" s="119"/>
      <c r="V15979" s="99"/>
      <c r="W15979" s="127"/>
      <c r="X15979" s="99"/>
      <c r="Y15979" s="127"/>
    </row>
    <row r="15980" spans="3:25" ht="19" hidden="1">
      <c r="C15980" s="933"/>
      <c r="D15980" s="933"/>
      <c r="E15980" s="19"/>
      <c r="I15980" s="100"/>
      <c r="M15980" s="100"/>
      <c r="Q15980" s="99"/>
      <c r="R15980" s="340"/>
      <c r="S15980" s="119"/>
      <c r="T15980" s="123"/>
      <c r="U15980" s="119"/>
      <c r="V15980" s="99"/>
      <c r="W15980" s="127"/>
      <c r="X15980" s="99"/>
      <c r="Y15980" s="127"/>
    </row>
    <row r="15981" spans="3:25" ht="19" hidden="1">
      <c r="C15981" s="933"/>
      <c r="D15981" s="933"/>
      <c r="E15981" s="19"/>
      <c r="I15981" s="100"/>
      <c r="M15981" s="100"/>
      <c r="Q15981" s="99"/>
      <c r="R15981" s="340"/>
      <c r="S15981" s="119"/>
      <c r="T15981" s="123"/>
      <c r="U15981" s="119"/>
      <c r="V15981" s="99"/>
      <c r="W15981" s="127"/>
      <c r="X15981" s="99"/>
      <c r="Y15981" s="127"/>
    </row>
    <row r="15982" spans="3:25" ht="19" hidden="1">
      <c r="C15982" s="933"/>
      <c r="D15982" s="933"/>
      <c r="E15982" s="19"/>
      <c r="I15982" s="100"/>
      <c r="M15982" s="100"/>
      <c r="Q15982" s="99"/>
      <c r="R15982" s="340"/>
      <c r="S15982" s="119"/>
      <c r="T15982" s="123"/>
      <c r="U15982" s="119"/>
      <c r="V15982" s="99"/>
      <c r="W15982" s="127"/>
      <c r="X15982" s="99"/>
      <c r="Y15982" s="127"/>
    </row>
    <row r="15983" spans="3:25" ht="19" hidden="1">
      <c r="C15983" s="933"/>
      <c r="D15983" s="933"/>
      <c r="E15983" s="19"/>
      <c r="I15983" s="100"/>
      <c r="M15983" s="100"/>
      <c r="Q15983" s="99"/>
      <c r="R15983" s="340"/>
      <c r="S15983" s="119"/>
      <c r="T15983" s="123"/>
      <c r="U15983" s="119"/>
      <c r="V15983" s="99"/>
      <c r="W15983" s="127"/>
      <c r="X15983" s="99"/>
      <c r="Y15983" s="127"/>
    </row>
    <row r="15984" spans="3:25" ht="19" hidden="1">
      <c r="C15984" s="933"/>
      <c r="D15984" s="933"/>
      <c r="E15984" s="19"/>
      <c r="I15984" s="100"/>
      <c r="M15984" s="100"/>
      <c r="Q15984" s="99"/>
      <c r="R15984" s="340"/>
      <c r="S15984" s="119"/>
      <c r="T15984" s="123"/>
      <c r="U15984" s="119"/>
      <c r="V15984" s="99"/>
      <c r="W15984" s="127"/>
      <c r="X15984" s="99"/>
      <c r="Y15984" s="127"/>
    </row>
    <row r="15985" spans="3:25" ht="19" hidden="1">
      <c r="C15985" s="933"/>
      <c r="D15985" s="933"/>
      <c r="E15985" s="19"/>
      <c r="I15985" s="100"/>
      <c r="M15985" s="100"/>
      <c r="Q15985" s="99"/>
      <c r="R15985" s="340"/>
      <c r="S15985" s="119"/>
      <c r="T15985" s="123"/>
      <c r="U15985" s="119"/>
      <c r="V15985" s="99"/>
      <c r="W15985" s="127"/>
      <c r="X15985" s="99"/>
      <c r="Y15985" s="127"/>
    </row>
    <row r="15986" spans="3:25" ht="19" hidden="1">
      <c r="C15986" s="933"/>
      <c r="D15986" s="933"/>
      <c r="E15986" s="19"/>
      <c r="I15986" s="100"/>
      <c r="M15986" s="100"/>
      <c r="Q15986" s="99"/>
      <c r="R15986" s="340"/>
      <c r="S15986" s="119"/>
      <c r="T15986" s="123"/>
      <c r="U15986" s="119"/>
      <c r="V15986" s="99"/>
      <c r="W15986" s="127"/>
      <c r="X15986" s="99"/>
      <c r="Y15986" s="127"/>
    </row>
    <row r="15987" spans="3:25" ht="19" hidden="1">
      <c r="C15987" s="933"/>
      <c r="D15987" s="933"/>
      <c r="E15987" s="19"/>
      <c r="I15987" s="100"/>
      <c r="M15987" s="100"/>
      <c r="Q15987" s="99"/>
      <c r="R15987" s="340"/>
      <c r="S15987" s="119"/>
      <c r="T15987" s="123"/>
      <c r="U15987" s="119"/>
      <c r="V15987" s="99"/>
      <c r="W15987" s="127"/>
      <c r="X15987" s="99"/>
      <c r="Y15987" s="127"/>
    </row>
    <row r="15988" spans="3:25" ht="19" hidden="1">
      <c r="C15988" s="933"/>
      <c r="D15988" s="933"/>
      <c r="E15988" s="19"/>
      <c r="I15988" s="100"/>
      <c r="M15988" s="100"/>
      <c r="Q15988" s="99"/>
      <c r="R15988" s="340"/>
      <c r="S15988" s="119"/>
      <c r="T15988" s="123"/>
      <c r="U15988" s="119"/>
      <c r="V15988" s="99"/>
      <c r="W15988" s="127"/>
      <c r="X15988" s="99"/>
      <c r="Y15988" s="127"/>
    </row>
    <row r="15989" spans="3:25" ht="19" hidden="1">
      <c r="C15989" s="933"/>
      <c r="D15989" s="933"/>
      <c r="E15989" s="19"/>
      <c r="I15989" s="100"/>
      <c r="M15989" s="100"/>
      <c r="Q15989" s="99"/>
      <c r="R15989" s="340"/>
      <c r="S15989" s="119"/>
      <c r="T15989" s="123"/>
      <c r="U15989" s="119"/>
      <c r="V15989" s="99"/>
      <c r="W15989" s="127"/>
      <c r="X15989" s="99"/>
      <c r="Y15989" s="127"/>
    </row>
    <row r="15990" spans="3:25" ht="19" hidden="1">
      <c r="C15990" s="933"/>
      <c r="D15990" s="933"/>
      <c r="E15990" s="19"/>
      <c r="I15990" s="100"/>
      <c r="M15990" s="100"/>
      <c r="Q15990" s="99"/>
      <c r="R15990" s="340"/>
      <c r="S15990" s="119"/>
      <c r="T15990" s="123"/>
      <c r="U15990" s="119"/>
      <c r="V15990" s="99"/>
      <c r="W15990" s="127"/>
      <c r="X15990" s="99"/>
      <c r="Y15990" s="127"/>
    </row>
    <row r="15991" spans="3:25" ht="19" hidden="1">
      <c r="C15991" s="933"/>
      <c r="D15991" s="933"/>
      <c r="E15991" s="19"/>
      <c r="I15991" s="100"/>
      <c r="M15991" s="100"/>
      <c r="Q15991" s="99"/>
      <c r="R15991" s="340"/>
      <c r="S15991" s="119"/>
      <c r="T15991" s="123"/>
      <c r="U15991" s="119"/>
      <c r="V15991" s="99"/>
      <c r="W15991" s="127"/>
      <c r="X15991" s="99"/>
      <c r="Y15991" s="127"/>
    </row>
    <row r="15992" spans="3:25" ht="19" hidden="1">
      <c r="C15992" s="933"/>
      <c r="D15992" s="933"/>
      <c r="E15992" s="19"/>
      <c r="I15992" s="100"/>
      <c r="M15992" s="100"/>
      <c r="Q15992" s="99"/>
      <c r="R15992" s="340"/>
      <c r="S15992" s="119"/>
      <c r="T15992" s="123"/>
      <c r="U15992" s="119"/>
      <c r="V15992" s="99"/>
      <c r="W15992" s="127"/>
      <c r="X15992" s="99"/>
      <c r="Y15992" s="127"/>
    </row>
    <row r="15993" spans="3:25" ht="19" hidden="1">
      <c r="C15993" s="933"/>
      <c r="D15993" s="933"/>
      <c r="E15993" s="19"/>
      <c r="I15993" s="100"/>
      <c r="M15993" s="100"/>
      <c r="Q15993" s="99"/>
      <c r="R15993" s="340"/>
      <c r="S15993" s="119"/>
      <c r="T15993" s="123"/>
      <c r="U15993" s="119"/>
      <c r="V15993" s="99"/>
      <c r="W15993" s="127"/>
      <c r="X15993" s="99"/>
      <c r="Y15993" s="127"/>
    </row>
    <row r="15994" spans="3:25" ht="19" hidden="1">
      <c r="C15994" s="933"/>
      <c r="D15994" s="933"/>
      <c r="E15994" s="19"/>
      <c r="I15994" s="100"/>
      <c r="M15994" s="100"/>
      <c r="Q15994" s="99"/>
      <c r="R15994" s="340"/>
      <c r="S15994" s="119"/>
      <c r="T15994" s="123"/>
      <c r="U15994" s="119"/>
      <c r="V15994" s="99"/>
      <c r="W15994" s="127"/>
      <c r="X15994" s="99"/>
      <c r="Y15994" s="127"/>
    </row>
    <row r="15995" spans="3:25" ht="19" hidden="1">
      <c r="C15995" s="933"/>
      <c r="D15995" s="933"/>
      <c r="E15995" s="19"/>
      <c r="I15995" s="100"/>
      <c r="M15995" s="100"/>
      <c r="Q15995" s="99"/>
      <c r="R15995" s="340"/>
      <c r="S15995" s="119"/>
      <c r="T15995" s="123"/>
      <c r="U15995" s="119"/>
      <c r="V15995" s="99"/>
      <c r="W15995" s="127"/>
      <c r="X15995" s="99"/>
      <c r="Y15995" s="127"/>
    </row>
    <row r="15996" spans="3:25" ht="19" hidden="1">
      <c r="C15996" s="933"/>
      <c r="D15996" s="933"/>
      <c r="E15996" s="19"/>
      <c r="I15996" s="100"/>
      <c r="M15996" s="100"/>
      <c r="Q15996" s="99"/>
      <c r="R15996" s="340"/>
      <c r="S15996" s="119"/>
      <c r="T15996" s="123"/>
      <c r="U15996" s="119"/>
      <c r="V15996" s="99"/>
      <c r="W15996" s="127"/>
      <c r="X15996" s="99"/>
      <c r="Y15996" s="127"/>
    </row>
    <row r="15997" spans="3:25" ht="19" hidden="1">
      <c r="C15997" s="933"/>
      <c r="D15997" s="933"/>
      <c r="E15997" s="19"/>
      <c r="I15997" s="100"/>
      <c r="M15997" s="100"/>
      <c r="Q15997" s="99"/>
      <c r="R15997" s="340"/>
      <c r="S15997" s="119"/>
      <c r="T15997" s="123"/>
      <c r="U15997" s="119"/>
      <c r="V15997" s="99"/>
      <c r="W15997" s="127"/>
      <c r="X15997" s="99"/>
      <c r="Y15997" s="127"/>
    </row>
    <row r="15998" spans="3:25" ht="19" hidden="1">
      <c r="C15998" s="933"/>
      <c r="D15998" s="933"/>
      <c r="E15998" s="19"/>
      <c r="I15998" s="100"/>
      <c r="M15998" s="100"/>
      <c r="Q15998" s="99"/>
      <c r="R15998" s="340"/>
      <c r="S15998" s="119"/>
      <c r="T15998" s="123"/>
      <c r="U15998" s="119"/>
      <c r="V15998" s="99"/>
      <c r="W15998" s="127"/>
      <c r="X15998" s="99"/>
      <c r="Y15998" s="127"/>
    </row>
    <row r="15999" spans="3:25" ht="19" hidden="1">
      <c r="C15999" s="933"/>
      <c r="D15999" s="933"/>
      <c r="E15999" s="19"/>
      <c r="I15999" s="100"/>
      <c r="M15999" s="100"/>
      <c r="Q15999" s="99"/>
      <c r="R15999" s="340"/>
      <c r="S15999" s="119"/>
      <c r="T15999" s="123"/>
      <c r="U15999" s="119"/>
      <c r="V15999" s="99"/>
      <c r="W15999" s="127"/>
      <c r="X15999" s="99"/>
      <c r="Y15999" s="127"/>
    </row>
    <row r="16000" spans="3:25" ht="19" hidden="1">
      <c r="C16000" s="933"/>
      <c r="D16000" s="933"/>
      <c r="E16000" s="19"/>
      <c r="I16000" s="100"/>
      <c r="M16000" s="100"/>
      <c r="Q16000" s="99"/>
      <c r="R16000" s="340"/>
      <c r="S16000" s="119"/>
      <c r="T16000" s="123"/>
      <c r="U16000" s="119"/>
      <c r="V16000" s="99"/>
      <c r="W16000" s="127"/>
      <c r="X16000" s="99"/>
      <c r="Y16000" s="127"/>
    </row>
    <row r="16001" spans="3:25" ht="19" hidden="1">
      <c r="C16001" s="933"/>
      <c r="D16001" s="933"/>
      <c r="E16001" s="19"/>
      <c r="I16001" s="100"/>
      <c r="M16001" s="100"/>
      <c r="Q16001" s="99"/>
      <c r="R16001" s="340"/>
      <c r="S16001" s="119"/>
      <c r="T16001" s="123"/>
      <c r="U16001" s="119"/>
      <c r="V16001" s="99"/>
      <c r="W16001" s="127"/>
      <c r="X16001" s="99"/>
      <c r="Y16001" s="127"/>
    </row>
    <row r="16002" spans="3:25" ht="19" hidden="1">
      <c r="C16002" s="933"/>
      <c r="D16002" s="933"/>
      <c r="E16002" s="19"/>
      <c r="I16002" s="100"/>
      <c r="M16002" s="100"/>
      <c r="Q16002" s="99"/>
      <c r="R16002" s="340"/>
      <c r="S16002" s="119"/>
      <c r="T16002" s="123"/>
      <c r="U16002" s="119"/>
      <c r="V16002" s="99"/>
      <c r="W16002" s="127"/>
      <c r="X16002" s="99"/>
      <c r="Y16002" s="127"/>
    </row>
    <row r="16003" spans="3:25" ht="19" hidden="1">
      <c r="C16003" s="933"/>
      <c r="D16003" s="933"/>
      <c r="E16003" s="19"/>
      <c r="I16003" s="100"/>
      <c r="M16003" s="100"/>
      <c r="Q16003" s="99"/>
      <c r="R16003" s="340"/>
      <c r="S16003" s="119"/>
      <c r="T16003" s="123"/>
      <c r="U16003" s="119"/>
      <c r="V16003" s="99"/>
      <c r="W16003" s="127"/>
      <c r="X16003" s="99"/>
      <c r="Y16003" s="127"/>
    </row>
    <row r="16004" spans="3:25" ht="19" hidden="1">
      <c r="C16004" s="933"/>
      <c r="D16004" s="933"/>
      <c r="E16004" s="19"/>
      <c r="I16004" s="100"/>
      <c r="M16004" s="100"/>
      <c r="Q16004" s="99"/>
      <c r="R16004" s="340"/>
      <c r="S16004" s="119"/>
      <c r="T16004" s="123"/>
      <c r="U16004" s="119"/>
      <c r="V16004" s="99"/>
      <c r="W16004" s="127"/>
      <c r="X16004" s="99"/>
      <c r="Y16004" s="127"/>
    </row>
    <row r="16005" spans="3:25" ht="19" hidden="1">
      <c r="C16005" s="933"/>
      <c r="D16005" s="933"/>
      <c r="E16005" s="19"/>
      <c r="I16005" s="100"/>
      <c r="M16005" s="100"/>
      <c r="Q16005" s="99"/>
      <c r="R16005" s="340"/>
      <c r="S16005" s="119"/>
      <c r="T16005" s="123"/>
      <c r="U16005" s="119"/>
      <c r="V16005" s="99"/>
      <c r="W16005" s="127"/>
      <c r="X16005" s="99"/>
      <c r="Y16005" s="127"/>
    </row>
    <row r="16006" spans="3:25" ht="19" hidden="1">
      <c r="C16006" s="933"/>
      <c r="D16006" s="933"/>
      <c r="E16006" s="19"/>
      <c r="I16006" s="100"/>
      <c r="M16006" s="100"/>
      <c r="Q16006" s="99"/>
      <c r="R16006" s="340"/>
      <c r="S16006" s="119"/>
      <c r="T16006" s="123"/>
      <c r="U16006" s="119"/>
      <c r="V16006" s="99"/>
      <c r="W16006" s="127"/>
      <c r="X16006" s="99"/>
      <c r="Y16006" s="127"/>
    </row>
    <row r="16007" spans="3:25" ht="19" hidden="1">
      <c r="C16007" s="933"/>
      <c r="D16007" s="933"/>
      <c r="E16007" s="19"/>
      <c r="I16007" s="100"/>
      <c r="M16007" s="100"/>
      <c r="Q16007" s="99"/>
      <c r="R16007" s="340"/>
      <c r="S16007" s="119"/>
      <c r="T16007" s="123"/>
      <c r="U16007" s="119"/>
      <c r="V16007" s="99"/>
      <c r="W16007" s="127"/>
      <c r="X16007" s="99"/>
      <c r="Y16007" s="127"/>
    </row>
    <row r="16008" spans="3:25" ht="19" hidden="1">
      <c r="C16008" s="933"/>
      <c r="D16008" s="933"/>
      <c r="E16008" s="19"/>
      <c r="I16008" s="100"/>
      <c r="M16008" s="100"/>
      <c r="Q16008" s="99"/>
      <c r="R16008" s="340"/>
      <c r="S16008" s="119"/>
      <c r="T16008" s="123"/>
      <c r="U16008" s="119"/>
      <c r="V16008" s="99"/>
      <c r="W16008" s="127"/>
      <c r="X16008" s="99"/>
      <c r="Y16008" s="127"/>
    </row>
    <row r="16009" spans="3:25" ht="19" hidden="1">
      <c r="C16009" s="933"/>
      <c r="D16009" s="933"/>
      <c r="E16009" s="19"/>
      <c r="I16009" s="100"/>
      <c r="M16009" s="100"/>
      <c r="Q16009" s="99"/>
      <c r="R16009" s="340"/>
      <c r="S16009" s="119"/>
      <c r="T16009" s="123"/>
      <c r="U16009" s="119"/>
      <c r="V16009" s="99"/>
      <c r="W16009" s="127"/>
      <c r="X16009" s="99"/>
      <c r="Y16009" s="127"/>
    </row>
    <row r="16010" spans="3:25" ht="19" hidden="1">
      <c r="C16010" s="933"/>
      <c r="D16010" s="933"/>
      <c r="E16010" s="19"/>
      <c r="I16010" s="100"/>
      <c r="M16010" s="100"/>
      <c r="Q16010" s="99"/>
      <c r="R16010" s="340"/>
      <c r="S16010" s="119"/>
      <c r="T16010" s="123"/>
      <c r="U16010" s="119"/>
      <c r="V16010" s="99"/>
      <c r="W16010" s="127"/>
      <c r="X16010" s="99"/>
      <c r="Y16010" s="127"/>
    </row>
    <row r="16011" spans="3:25" ht="19" hidden="1">
      <c r="C16011" s="933"/>
      <c r="D16011" s="933"/>
      <c r="E16011" s="19"/>
      <c r="I16011" s="100"/>
      <c r="M16011" s="100"/>
      <c r="Q16011" s="99"/>
      <c r="R16011" s="340"/>
      <c r="S16011" s="119"/>
      <c r="T16011" s="123"/>
      <c r="U16011" s="119"/>
      <c r="V16011" s="99"/>
      <c r="W16011" s="127"/>
      <c r="X16011" s="99"/>
      <c r="Y16011" s="127"/>
    </row>
    <row r="16012" spans="3:25" ht="19" hidden="1">
      <c r="C16012" s="933"/>
      <c r="D16012" s="933"/>
      <c r="E16012" s="19"/>
      <c r="I16012" s="100"/>
      <c r="M16012" s="100"/>
      <c r="Q16012" s="99"/>
      <c r="R16012" s="340"/>
      <c r="S16012" s="119"/>
      <c r="T16012" s="123"/>
      <c r="U16012" s="119"/>
      <c r="V16012" s="99"/>
      <c r="W16012" s="127"/>
      <c r="X16012" s="99"/>
      <c r="Y16012" s="127"/>
    </row>
    <row r="16013" spans="3:25" ht="19" hidden="1">
      <c r="C16013" s="933"/>
      <c r="D16013" s="933"/>
      <c r="E16013" s="19"/>
      <c r="I16013" s="100"/>
      <c r="M16013" s="100"/>
      <c r="Q16013" s="99"/>
      <c r="R16013" s="340"/>
      <c r="S16013" s="119"/>
      <c r="T16013" s="123"/>
      <c r="U16013" s="119"/>
      <c r="V16013" s="99"/>
      <c r="W16013" s="127"/>
      <c r="X16013" s="99"/>
      <c r="Y16013" s="127"/>
    </row>
    <row r="16014" spans="3:25" ht="19" hidden="1">
      <c r="C16014" s="933"/>
      <c r="D16014" s="933"/>
      <c r="E16014" s="19"/>
      <c r="I16014" s="100"/>
      <c r="M16014" s="100"/>
      <c r="Q16014" s="99"/>
      <c r="R16014" s="340"/>
      <c r="S16014" s="119"/>
      <c r="T16014" s="123"/>
      <c r="U16014" s="119"/>
      <c r="V16014" s="99"/>
      <c r="W16014" s="127"/>
      <c r="X16014" s="99"/>
      <c r="Y16014" s="127"/>
    </row>
    <row r="16015" spans="3:25" ht="19" hidden="1">
      <c r="C16015" s="933"/>
      <c r="D16015" s="933"/>
      <c r="E16015" s="19"/>
      <c r="I16015" s="100"/>
      <c r="M16015" s="100"/>
      <c r="Q16015" s="99"/>
      <c r="R16015" s="340"/>
      <c r="S16015" s="119"/>
      <c r="T16015" s="123"/>
      <c r="U16015" s="119"/>
      <c r="V16015" s="99"/>
      <c r="W16015" s="127"/>
      <c r="X16015" s="99"/>
      <c r="Y16015" s="127"/>
    </row>
    <row r="16016" spans="3:25" ht="19" hidden="1">
      <c r="C16016" s="933"/>
      <c r="D16016" s="933"/>
      <c r="E16016" s="19"/>
      <c r="I16016" s="100"/>
      <c r="M16016" s="100"/>
      <c r="Q16016" s="99"/>
      <c r="R16016" s="340"/>
      <c r="S16016" s="119"/>
      <c r="T16016" s="123"/>
      <c r="U16016" s="119"/>
      <c r="V16016" s="99"/>
      <c r="W16016" s="127"/>
      <c r="X16016" s="99"/>
      <c r="Y16016" s="127"/>
    </row>
    <row r="16017" spans="3:25" ht="19" hidden="1">
      <c r="C16017" s="933"/>
      <c r="D16017" s="933"/>
      <c r="E16017" s="19"/>
      <c r="I16017" s="100"/>
      <c r="M16017" s="100"/>
      <c r="Q16017" s="99"/>
      <c r="R16017" s="340"/>
      <c r="S16017" s="119"/>
      <c r="T16017" s="123"/>
      <c r="U16017" s="119"/>
      <c r="V16017" s="99"/>
      <c r="W16017" s="127"/>
      <c r="X16017" s="99"/>
      <c r="Y16017" s="127"/>
    </row>
    <row r="16018" spans="3:25" ht="19" hidden="1">
      <c r="C16018" s="933"/>
      <c r="D16018" s="933"/>
      <c r="E16018" s="19"/>
      <c r="I16018" s="100"/>
      <c r="M16018" s="100"/>
      <c r="Q16018" s="99"/>
      <c r="R16018" s="340"/>
      <c r="S16018" s="119"/>
      <c r="T16018" s="123"/>
      <c r="U16018" s="119"/>
      <c r="V16018" s="99"/>
      <c r="W16018" s="127"/>
      <c r="X16018" s="99"/>
      <c r="Y16018" s="127"/>
    </row>
    <row r="16019" spans="3:25" ht="19" hidden="1">
      <c r="C16019" s="933"/>
      <c r="D16019" s="933"/>
      <c r="E16019" s="19"/>
      <c r="I16019" s="100"/>
      <c r="M16019" s="100"/>
      <c r="Q16019" s="99"/>
      <c r="R16019" s="340"/>
      <c r="S16019" s="119"/>
      <c r="T16019" s="123"/>
      <c r="U16019" s="119"/>
      <c r="V16019" s="99"/>
      <c r="W16019" s="127"/>
      <c r="X16019" s="99"/>
      <c r="Y16019" s="127"/>
    </row>
    <row r="16020" spans="3:25" ht="19" hidden="1">
      <c r="C16020" s="933"/>
      <c r="D16020" s="933"/>
      <c r="E16020" s="19"/>
      <c r="I16020" s="100"/>
      <c r="M16020" s="100"/>
      <c r="Q16020" s="99"/>
      <c r="R16020" s="340"/>
      <c r="S16020" s="119"/>
      <c r="T16020" s="123"/>
      <c r="U16020" s="119"/>
      <c r="V16020" s="99"/>
      <c r="W16020" s="127"/>
      <c r="X16020" s="99"/>
      <c r="Y16020" s="127"/>
    </row>
    <row r="16021" spans="3:25" ht="19" hidden="1">
      <c r="C16021" s="933"/>
      <c r="D16021" s="933"/>
      <c r="E16021" s="19"/>
      <c r="I16021" s="100"/>
      <c r="M16021" s="100"/>
      <c r="Q16021" s="99"/>
      <c r="R16021" s="340"/>
      <c r="S16021" s="119"/>
      <c r="T16021" s="123"/>
      <c r="U16021" s="119"/>
      <c r="V16021" s="99"/>
      <c r="W16021" s="127"/>
      <c r="X16021" s="99"/>
      <c r="Y16021" s="127"/>
    </row>
    <row r="16022" spans="3:25" ht="19" hidden="1">
      <c r="C16022" s="933"/>
      <c r="D16022" s="933"/>
      <c r="E16022" s="19"/>
      <c r="I16022" s="100"/>
      <c r="M16022" s="100"/>
      <c r="Q16022" s="99"/>
      <c r="R16022" s="340"/>
      <c r="S16022" s="119"/>
      <c r="T16022" s="123"/>
      <c r="U16022" s="119"/>
      <c r="V16022" s="99"/>
      <c r="W16022" s="127"/>
      <c r="X16022" s="99"/>
      <c r="Y16022" s="127"/>
    </row>
    <row r="16023" spans="3:25" ht="19" hidden="1">
      <c r="C16023" s="933"/>
      <c r="D16023" s="933"/>
      <c r="E16023" s="19"/>
      <c r="I16023" s="100"/>
      <c r="M16023" s="100"/>
      <c r="Q16023" s="99"/>
      <c r="R16023" s="340"/>
      <c r="S16023" s="119"/>
      <c r="T16023" s="123"/>
      <c r="U16023" s="119"/>
      <c r="V16023" s="99"/>
      <c r="W16023" s="127"/>
      <c r="X16023" s="99"/>
      <c r="Y16023" s="127"/>
    </row>
    <row r="16024" spans="3:25" ht="19" hidden="1">
      <c r="C16024" s="933"/>
      <c r="D16024" s="933"/>
      <c r="E16024" s="19"/>
      <c r="I16024" s="100"/>
      <c r="M16024" s="100"/>
      <c r="Q16024" s="99"/>
      <c r="R16024" s="340"/>
      <c r="S16024" s="119"/>
      <c r="T16024" s="123"/>
      <c r="U16024" s="119"/>
      <c r="V16024" s="99"/>
      <c r="W16024" s="127"/>
      <c r="X16024" s="99"/>
      <c r="Y16024" s="127"/>
    </row>
    <row r="16025" spans="3:25" ht="19" hidden="1">
      <c r="C16025" s="933"/>
      <c r="D16025" s="933"/>
      <c r="E16025" s="19"/>
      <c r="I16025" s="100"/>
      <c r="M16025" s="100"/>
      <c r="Q16025" s="99"/>
      <c r="R16025" s="340"/>
      <c r="S16025" s="119"/>
      <c r="T16025" s="123"/>
      <c r="U16025" s="119"/>
      <c r="V16025" s="99"/>
      <c r="W16025" s="127"/>
      <c r="X16025" s="99"/>
      <c r="Y16025" s="127"/>
    </row>
    <row r="16026" spans="3:25" ht="19" hidden="1">
      <c r="C16026" s="933"/>
      <c r="D16026" s="933"/>
      <c r="E16026" s="19"/>
      <c r="I16026" s="100"/>
      <c r="M16026" s="100"/>
      <c r="Q16026" s="99"/>
      <c r="R16026" s="340"/>
      <c r="S16026" s="119"/>
      <c r="T16026" s="123"/>
      <c r="U16026" s="119"/>
      <c r="V16026" s="99"/>
      <c r="W16026" s="127"/>
      <c r="X16026" s="99"/>
      <c r="Y16026" s="127"/>
    </row>
    <row r="16027" spans="3:25" ht="19" hidden="1">
      <c r="C16027" s="933"/>
      <c r="D16027" s="933"/>
      <c r="E16027" s="19"/>
      <c r="I16027" s="100"/>
      <c r="M16027" s="100"/>
      <c r="Q16027" s="99"/>
      <c r="R16027" s="340"/>
      <c r="S16027" s="119"/>
      <c r="T16027" s="123"/>
      <c r="U16027" s="119"/>
      <c r="V16027" s="99"/>
      <c r="W16027" s="127"/>
      <c r="X16027" s="99"/>
      <c r="Y16027" s="127"/>
    </row>
    <row r="16028" spans="3:25" ht="19" hidden="1">
      <c r="C16028" s="933"/>
      <c r="D16028" s="933"/>
      <c r="E16028" s="19"/>
      <c r="I16028" s="100"/>
      <c r="M16028" s="100"/>
      <c r="Q16028" s="99"/>
      <c r="R16028" s="340"/>
      <c r="S16028" s="119"/>
      <c r="T16028" s="123"/>
      <c r="U16028" s="119"/>
      <c r="V16028" s="99"/>
      <c r="W16028" s="127"/>
      <c r="X16028" s="99"/>
      <c r="Y16028" s="127"/>
    </row>
    <row r="16029" spans="3:25" ht="19" hidden="1">
      <c r="C16029" s="933"/>
      <c r="D16029" s="933"/>
      <c r="E16029" s="19"/>
      <c r="I16029" s="100"/>
      <c r="M16029" s="100"/>
      <c r="Q16029" s="99"/>
      <c r="R16029" s="340"/>
      <c r="S16029" s="119"/>
      <c r="T16029" s="123"/>
      <c r="U16029" s="119"/>
      <c r="V16029" s="99"/>
      <c r="W16029" s="127"/>
      <c r="X16029" s="99"/>
      <c r="Y16029" s="127"/>
    </row>
    <row r="16030" spans="3:25" ht="19" hidden="1">
      <c r="C16030" s="933"/>
      <c r="D16030" s="933"/>
      <c r="E16030" s="19"/>
      <c r="I16030" s="100"/>
      <c r="M16030" s="100"/>
      <c r="Q16030" s="99"/>
      <c r="R16030" s="340"/>
      <c r="S16030" s="119"/>
      <c r="T16030" s="123"/>
      <c r="U16030" s="119"/>
      <c r="V16030" s="99"/>
      <c r="W16030" s="127"/>
      <c r="X16030" s="99"/>
      <c r="Y16030" s="127"/>
    </row>
    <row r="16031" spans="3:25" ht="19" hidden="1">
      <c r="C16031" s="933"/>
      <c r="D16031" s="933"/>
      <c r="E16031" s="19"/>
      <c r="I16031" s="100"/>
      <c r="M16031" s="100"/>
      <c r="Q16031" s="99"/>
      <c r="R16031" s="340"/>
      <c r="S16031" s="119"/>
      <c r="T16031" s="123"/>
      <c r="U16031" s="119"/>
      <c r="V16031" s="99"/>
      <c r="W16031" s="127"/>
      <c r="X16031" s="99"/>
      <c r="Y16031" s="127"/>
    </row>
    <row r="16032" spans="3:25" ht="19" hidden="1">
      <c r="C16032" s="933"/>
      <c r="D16032" s="933"/>
      <c r="E16032" s="19"/>
      <c r="I16032" s="100"/>
      <c r="M16032" s="100"/>
      <c r="Q16032" s="99"/>
      <c r="R16032" s="340"/>
      <c r="S16032" s="119"/>
      <c r="T16032" s="123"/>
      <c r="U16032" s="119"/>
      <c r="V16032" s="99"/>
      <c r="W16032" s="127"/>
      <c r="X16032" s="99"/>
      <c r="Y16032" s="127"/>
    </row>
    <row r="16033" spans="3:25" ht="19" hidden="1">
      <c r="C16033" s="933"/>
      <c r="D16033" s="933"/>
      <c r="E16033" s="19"/>
      <c r="I16033" s="100"/>
      <c r="M16033" s="100"/>
      <c r="Q16033" s="99"/>
      <c r="R16033" s="340"/>
      <c r="S16033" s="119"/>
      <c r="T16033" s="123"/>
      <c r="U16033" s="119"/>
      <c r="V16033" s="99"/>
      <c r="W16033" s="127"/>
      <c r="X16033" s="99"/>
      <c r="Y16033" s="127"/>
    </row>
    <row r="16034" spans="3:25" ht="19" hidden="1">
      <c r="C16034" s="933"/>
      <c r="D16034" s="933"/>
      <c r="E16034" s="19"/>
      <c r="I16034" s="100"/>
      <c r="M16034" s="100"/>
      <c r="Q16034" s="99"/>
      <c r="R16034" s="340"/>
      <c r="S16034" s="119"/>
      <c r="T16034" s="123"/>
      <c r="U16034" s="119"/>
      <c r="V16034" s="99"/>
      <c r="W16034" s="127"/>
      <c r="X16034" s="99"/>
      <c r="Y16034" s="127"/>
    </row>
    <row r="16035" spans="3:25" ht="19" hidden="1">
      <c r="C16035" s="933"/>
      <c r="D16035" s="933"/>
      <c r="E16035" s="19"/>
      <c r="I16035" s="100"/>
      <c r="M16035" s="100"/>
      <c r="Q16035" s="99"/>
      <c r="R16035" s="340"/>
      <c r="S16035" s="119"/>
      <c r="T16035" s="123"/>
      <c r="U16035" s="119"/>
      <c r="V16035" s="99"/>
      <c r="W16035" s="127"/>
      <c r="X16035" s="99"/>
      <c r="Y16035" s="127"/>
    </row>
    <row r="16036" spans="3:25" ht="19" hidden="1">
      <c r="C16036" s="933"/>
      <c r="D16036" s="933"/>
      <c r="E16036" s="19"/>
      <c r="I16036" s="100"/>
      <c r="M16036" s="100"/>
      <c r="Q16036" s="99"/>
      <c r="R16036" s="340"/>
      <c r="S16036" s="119"/>
      <c r="T16036" s="123"/>
      <c r="U16036" s="119"/>
      <c r="V16036" s="99"/>
      <c r="W16036" s="127"/>
      <c r="X16036" s="99"/>
      <c r="Y16036" s="127"/>
    </row>
    <row r="16037" spans="3:25" ht="19" hidden="1">
      <c r="C16037" s="933"/>
      <c r="D16037" s="933"/>
      <c r="E16037" s="19"/>
      <c r="I16037" s="100"/>
      <c r="M16037" s="100"/>
      <c r="Q16037" s="99"/>
      <c r="R16037" s="340"/>
      <c r="S16037" s="119"/>
      <c r="T16037" s="123"/>
      <c r="U16037" s="119"/>
      <c r="V16037" s="99"/>
      <c r="W16037" s="127"/>
      <c r="X16037" s="99"/>
      <c r="Y16037" s="127"/>
    </row>
    <row r="16038" spans="3:25" ht="19" hidden="1">
      <c r="C16038" s="933"/>
      <c r="D16038" s="933"/>
      <c r="E16038" s="19"/>
      <c r="I16038" s="100"/>
      <c r="M16038" s="100"/>
      <c r="Q16038" s="99"/>
      <c r="R16038" s="340"/>
      <c r="S16038" s="119"/>
      <c r="T16038" s="123"/>
      <c r="U16038" s="119"/>
      <c r="V16038" s="99"/>
      <c r="W16038" s="127"/>
      <c r="X16038" s="99"/>
      <c r="Y16038" s="127"/>
    </row>
    <row r="16039" spans="3:25" ht="19" hidden="1">
      <c r="C16039" s="933"/>
      <c r="D16039" s="933"/>
      <c r="E16039" s="19"/>
      <c r="I16039" s="100"/>
      <c r="M16039" s="100"/>
      <c r="Q16039" s="99"/>
      <c r="R16039" s="340"/>
      <c r="S16039" s="119"/>
      <c r="T16039" s="123"/>
      <c r="U16039" s="119"/>
      <c r="V16039" s="99"/>
      <c r="W16039" s="127"/>
      <c r="X16039" s="99"/>
      <c r="Y16039" s="127"/>
    </row>
    <row r="16040" spans="3:25" ht="19" hidden="1">
      <c r="C16040" s="933"/>
      <c r="D16040" s="933"/>
      <c r="E16040" s="19"/>
      <c r="I16040" s="100"/>
      <c r="M16040" s="100"/>
      <c r="Q16040" s="99"/>
      <c r="R16040" s="340"/>
      <c r="S16040" s="119"/>
      <c r="T16040" s="123"/>
      <c r="U16040" s="119"/>
      <c r="V16040" s="99"/>
      <c r="W16040" s="127"/>
      <c r="X16040" s="99"/>
      <c r="Y16040" s="127"/>
    </row>
    <row r="16041" spans="3:25" ht="19" hidden="1">
      <c r="C16041" s="933"/>
      <c r="D16041" s="933"/>
      <c r="E16041" s="19"/>
      <c r="I16041" s="100"/>
      <c r="M16041" s="100"/>
      <c r="Q16041" s="99"/>
      <c r="R16041" s="340"/>
      <c r="S16041" s="119"/>
      <c r="T16041" s="123"/>
      <c r="U16041" s="119"/>
      <c r="V16041" s="99"/>
      <c r="W16041" s="127"/>
      <c r="X16041" s="99"/>
      <c r="Y16041" s="127"/>
    </row>
    <row r="16042" spans="3:25" ht="19" hidden="1">
      <c r="C16042" s="933"/>
      <c r="D16042" s="933"/>
      <c r="E16042" s="19"/>
      <c r="I16042" s="100"/>
      <c r="M16042" s="100"/>
      <c r="Q16042" s="99"/>
      <c r="R16042" s="340"/>
      <c r="S16042" s="119"/>
      <c r="T16042" s="123"/>
      <c r="U16042" s="119"/>
      <c r="V16042" s="99"/>
      <c r="W16042" s="127"/>
      <c r="X16042" s="99"/>
      <c r="Y16042" s="127"/>
    </row>
    <row r="16043" spans="3:25" ht="19" hidden="1">
      <c r="C16043" s="933"/>
      <c r="D16043" s="933"/>
      <c r="E16043" s="19"/>
      <c r="I16043" s="100"/>
      <c r="M16043" s="100"/>
      <c r="Q16043" s="99"/>
      <c r="R16043" s="340"/>
      <c r="S16043" s="119"/>
      <c r="T16043" s="123"/>
      <c r="U16043" s="119"/>
      <c r="V16043" s="99"/>
      <c r="W16043" s="127"/>
      <c r="X16043" s="99"/>
      <c r="Y16043" s="127"/>
    </row>
    <row r="16044" spans="3:25" ht="19" hidden="1">
      <c r="C16044" s="933"/>
      <c r="D16044" s="933"/>
      <c r="E16044" s="19"/>
      <c r="I16044" s="100"/>
      <c r="M16044" s="100"/>
      <c r="Q16044" s="99"/>
      <c r="R16044" s="340"/>
      <c r="S16044" s="119"/>
      <c r="T16044" s="123"/>
      <c r="U16044" s="119"/>
      <c r="V16044" s="99"/>
      <c r="W16044" s="127"/>
      <c r="X16044" s="99"/>
      <c r="Y16044" s="127"/>
    </row>
    <row r="16045" spans="3:25" ht="19" hidden="1">
      <c r="C16045" s="933"/>
      <c r="D16045" s="933"/>
      <c r="E16045" s="19"/>
      <c r="I16045" s="100"/>
      <c r="M16045" s="100"/>
      <c r="Q16045" s="99"/>
      <c r="R16045" s="340"/>
      <c r="S16045" s="119"/>
      <c r="T16045" s="123"/>
      <c r="U16045" s="119"/>
      <c r="V16045" s="99"/>
      <c r="W16045" s="127"/>
      <c r="X16045" s="99"/>
      <c r="Y16045" s="127"/>
    </row>
    <row r="16046" spans="3:25" ht="19" hidden="1">
      <c r="C16046" s="933"/>
      <c r="D16046" s="933"/>
      <c r="E16046" s="19"/>
      <c r="I16046" s="100"/>
      <c r="M16046" s="100"/>
      <c r="Q16046" s="99"/>
      <c r="R16046" s="340"/>
      <c r="S16046" s="119"/>
      <c r="T16046" s="123"/>
      <c r="U16046" s="119"/>
      <c r="V16046" s="99"/>
      <c r="W16046" s="127"/>
      <c r="X16046" s="99"/>
      <c r="Y16046" s="127"/>
    </row>
    <row r="16047" spans="3:25" ht="19" hidden="1">
      <c r="C16047" s="933"/>
      <c r="D16047" s="933"/>
      <c r="E16047" s="19"/>
      <c r="I16047" s="100"/>
      <c r="M16047" s="100"/>
      <c r="Q16047" s="99"/>
      <c r="R16047" s="340"/>
      <c r="S16047" s="119"/>
      <c r="T16047" s="123"/>
      <c r="U16047" s="119"/>
      <c r="V16047" s="99"/>
      <c r="W16047" s="127"/>
      <c r="X16047" s="99"/>
      <c r="Y16047" s="127"/>
    </row>
    <row r="16048" spans="3:25" ht="19" hidden="1">
      <c r="C16048" s="933"/>
      <c r="D16048" s="933"/>
      <c r="E16048" s="19"/>
      <c r="I16048" s="100"/>
      <c r="M16048" s="100"/>
      <c r="Q16048" s="99"/>
      <c r="R16048" s="340"/>
      <c r="S16048" s="119"/>
      <c r="T16048" s="123"/>
      <c r="U16048" s="119"/>
      <c r="V16048" s="99"/>
      <c r="W16048" s="127"/>
      <c r="X16048" s="99"/>
      <c r="Y16048" s="127"/>
    </row>
    <row r="16049" spans="3:25" ht="19" hidden="1">
      <c r="C16049" s="933"/>
      <c r="D16049" s="933"/>
      <c r="E16049" s="19"/>
      <c r="I16049" s="100"/>
      <c r="M16049" s="100"/>
      <c r="Q16049" s="99"/>
      <c r="R16049" s="340"/>
      <c r="S16049" s="119"/>
      <c r="T16049" s="123"/>
      <c r="U16049" s="119"/>
      <c r="V16049" s="99"/>
      <c r="W16049" s="127"/>
      <c r="X16049" s="99"/>
      <c r="Y16049" s="127"/>
    </row>
    <row r="16050" spans="3:25" ht="19" hidden="1">
      <c r="C16050" s="933"/>
      <c r="D16050" s="933"/>
      <c r="E16050" s="19"/>
      <c r="I16050" s="100"/>
      <c r="M16050" s="100"/>
      <c r="Q16050" s="99"/>
      <c r="R16050" s="340"/>
      <c r="S16050" s="119"/>
      <c r="T16050" s="123"/>
      <c r="U16050" s="119"/>
      <c r="V16050" s="99"/>
      <c r="W16050" s="127"/>
      <c r="X16050" s="99"/>
      <c r="Y16050" s="127"/>
    </row>
    <row r="16051" spans="3:25" ht="19" hidden="1">
      <c r="C16051" s="933"/>
      <c r="D16051" s="933"/>
      <c r="E16051" s="19"/>
      <c r="I16051" s="100"/>
      <c r="M16051" s="100"/>
      <c r="Q16051" s="99"/>
      <c r="R16051" s="340"/>
      <c r="S16051" s="119"/>
      <c r="T16051" s="123"/>
      <c r="U16051" s="119"/>
      <c r="V16051" s="99"/>
      <c r="W16051" s="127"/>
      <c r="X16051" s="99"/>
      <c r="Y16051" s="127"/>
    </row>
    <row r="16052" spans="3:25" ht="19" hidden="1">
      <c r="C16052" s="933"/>
      <c r="D16052" s="933"/>
      <c r="E16052" s="19"/>
      <c r="I16052" s="100"/>
      <c r="M16052" s="100"/>
      <c r="Q16052" s="99"/>
      <c r="R16052" s="340"/>
      <c r="S16052" s="119"/>
      <c r="T16052" s="123"/>
      <c r="U16052" s="119"/>
      <c r="V16052" s="99"/>
      <c r="W16052" s="127"/>
      <c r="X16052" s="99"/>
      <c r="Y16052" s="127"/>
    </row>
    <row r="16053" spans="3:25" ht="19" hidden="1">
      <c r="C16053" s="933"/>
      <c r="D16053" s="933"/>
      <c r="E16053" s="19"/>
      <c r="I16053" s="100"/>
      <c r="M16053" s="100"/>
      <c r="Q16053" s="99"/>
      <c r="R16053" s="340"/>
      <c r="S16053" s="119"/>
      <c r="T16053" s="123"/>
      <c r="U16053" s="119"/>
      <c r="V16053" s="99"/>
      <c r="W16053" s="127"/>
      <c r="X16053" s="99"/>
      <c r="Y16053" s="127"/>
    </row>
    <row r="16054" spans="3:25" ht="19" hidden="1">
      <c r="C16054" s="933"/>
      <c r="D16054" s="933"/>
      <c r="E16054" s="19"/>
      <c r="I16054" s="100"/>
      <c r="M16054" s="100"/>
      <c r="Q16054" s="99"/>
      <c r="R16054" s="340"/>
      <c r="S16054" s="119"/>
      <c r="T16054" s="123"/>
      <c r="U16054" s="119"/>
      <c r="V16054" s="99"/>
      <c r="W16054" s="127"/>
      <c r="X16054" s="99"/>
      <c r="Y16054" s="127"/>
    </row>
    <row r="16055" spans="3:25" ht="19" hidden="1">
      <c r="C16055" s="933"/>
      <c r="D16055" s="933"/>
      <c r="E16055" s="19"/>
      <c r="I16055" s="100"/>
      <c r="M16055" s="100"/>
      <c r="Q16055" s="99"/>
      <c r="R16055" s="340"/>
      <c r="S16055" s="119"/>
      <c r="T16055" s="123"/>
      <c r="U16055" s="119"/>
      <c r="V16055" s="99"/>
      <c r="W16055" s="127"/>
      <c r="X16055" s="99"/>
      <c r="Y16055" s="127"/>
    </row>
    <row r="16056" spans="3:25" ht="19" hidden="1">
      <c r="C16056" s="933"/>
      <c r="D16056" s="933"/>
      <c r="E16056" s="19"/>
      <c r="I16056" s="100"/>
      <c r="M16056" s="100"/>
      <c r="Q16056" s="99"/>
      <c r="R16056" s="340"/>
      <c r="S16056" s="119"/>
      <c r="T16056" s="123"/>
      <c r="U16056" s="119"/>
      <c r="V16056" s="99"/>
      <c r="W16056" s="127"/>
      <c r="X16056" s="99"/>
      <c r="Y16056" s="127"/>
    </row>
    <row r="16057" spans="3:25" ht="19" hidden="1">
      <c r="C16057" s="933"/>
      <c r="D16057" s="933"/>
      <c r="E16057" s="19"/>
      <c r="I16057" s="100"/>
      <c r="M16057" s="100"/>
      <c r="Q16057" s="99"/>
      <c r="R16057" s="340"/>
      <c r="S16057" s="119"/>
      <c r="T16057" s="123"/>
      <c r="U16057" s="119"/>
      <c r="V16057" s="99"/>
      <c r="W16057" s="127"/>
      <c r="X16057" s="99"/>
      <c r="Y16057" s="127"/>
    </row>
    <row r="16058" spans="3:25" ht="19" hidden="1">
      <c r="C16058" s="933"/>
      <c r="D16058" s="933"/>
      <c r="E16058" s="19"/>
      <c r="I16058" s="100"/>
      <c r="M16058" s="100"/>
      <c r="Q16058" s="99"/>
      <c r="R16058" s="340"/>
      <c r="S16058" s="119"/>
      <c r="T16058" s="123"/>
      <c r="U16058" s="119"/>
      <c r="V16058" s="99"/>
      <c r="W16058" s="127"/>
      <c r="X16058" s="99"/>
      <c r="Y16058" s="127"/>
    </row>
    <row r="16059" spans="3:25" ht="19" hidden="1">
      <c r="C16059" s="933"/>
      <c r="D16059" s="933"/>
      <c r="E16059" s="19"/>
      <c r="I16059" s="100"/>
      <c r="M16059" s="100"/>
      <c r="Q16059" s="99"/>
      <c r="R16059" s="340"/>
      <c r="S16059" s="119"/>
      <c r="T16059" s="123"/>
      <c r="U16059" s="119"/>
      <c r="V16059" s="99"/>
      <c r="W16059" s="127"/>
      <c r="X16059" s="99"/>
      <c r="Y16059" s="127"/>
    </row>
    <row r="16060" spans="3:25" ht="19" hidden="1">
      <c r="C16060" s="933"/>
      <c r="D16060" s="933"/>
      <c r="E16060" s="19"/>
      <c r="I16060" s="100"/>
      <c r="M16060" s="100"/>
      <c r="Q16060" s="99"/>
      <c r="R16060" s="340"/>
      <c r="S16060" s="119"/>
      <c r="T16060" s="123"/>
      <c r="U16060" s="119"/>
      <c r="V16060" s="99"/>
      <c r="W16060" s="127"/>
      <c r="X16060" s="99"/>
      <c r="Y16060" s="127"/>
    </row>
    <row r="16061" spans="3:25" ht="19" hidden="1">
      <c r="C16061" s="933"/>
      <c r="D16061" s="933"/>
      <c r="E16061" s="19"/>
      <c r="I16061" s="100"/>
      <c r="M16061" s="100"/>
      <c r="Q16061" s="99"/>
      <c r="R16061" s="340"/>
      <c r="S16061" s="119"/>
      <c r="T16061" s="123"/>
      <c r="U16061" s="119"/>
      <c r="V16061" s="99"/>
      <c r="W16061" s="127"/>
      <c r="X16061" s="99"/>
      <c r="Y16061" s="127"/>
    </row>
    <row r="16062" spans="3:25" ht="19" hidden="1">
      <c r="C16062" s="933"/>
      <c r="D16062" s="933"/>
      <c r="E16062" s="19"/>
      <c r="I16062" s="100"/>
      <c r="M16062" s="100"/>
      <c r="Q16062" s="99"/>
      <c r="R16062" s="340"/>
      <c r="S16062" s="119"/>
      <c r="T16062" s="123"/>
      <c r="U16062" s="119"/>
      <c r="V16062" s="99"/>
      <c r="W16062" s="127"/>
      <c r="X16062" s="99"/>
      <c r="Y16062" s="127"/>
    </row>
    <row r="16063" spans="3:25" ht="19" hidden="1">
      <c r="C16063" s="933"/>
      <c r="D16063" s="933"/>
      <c r="E16063" s="19"/>
      <c r="I16063" s="100"/>
      <c r="M16063" s="100"/>
      <c r="Q16063" s="99"/>
      <c r="R16063" s="340"/>
      <c r="S16063" s="119"/>
      <c r="T16063" s="123"/>
      <c r="U16063" s="119"/>
      <c r="V16063" s="99"/>
      <c r="W16063" s="127"/>
      <c r="X16063" s="99"/>
      <c r="Y16063" s="127"/>
    </row>
    <row r="16064" spans="3:25" ht="19" hidden="1">
      <c r="C16064" s="933"/>
      <c r="D16064" s="933"/>
      <c r="E16064" s="19"/>
      <c r="I16064" s="100"/>
      <c r="M16064" s="100"/>
      <c r="Q16064" s="99"/>
      <c r="R16064" s="340"/>
      <c r="S16064" s="119"/>
      <c r="T16064" s="123"/>
      <c r="U16064" s="119"/>
      <c r="V16064" s="99"/>
      <c r="W16064" s="127"/>
      <c r="X16064" s="99"/>
      <c r="Y16064" s="127"/>
    </row>
    <row r="16065" spans="3:25" ht="19" hidden="1">
      <c r="C16065" s="933"/>
      <c r="D16065" s="933"/>
      <c r="E16065" s="19"/>
      <c r="I16065" s="100"/>
      <c r="M16065" s="100"/>
      <c r="Q16065" s="99"/>
      <c r="R16065" s="340"/>
      <c r="S16065" s="119"/>
      <c r="T16065" s="123"/>
      <c r="U16065" s="119"/>
      <c r="V16065" s="99"/>
      <c r="W16065" s="127"/>
      <c r="X16065" s="99"/>
      <c r="Y16065" s="127"/>
    </row>
    <row r="16066" spans="3:25" ht="19" hidden="1">
      <c r="C16066" s="933"/>
      <c r="D16066" s="933"/>
      <c r="E16066" s="19"/>
      <c r="I16066" s="100"/>
      <c r="M16066" s="100"/>
      <c r="Q16066" s="99"/>
      <c r="R16066" s="340"/>
      <c r="S16066" s="119"/>
      <c r="T16066" s="123"/>
      <c r="U16066" s="119"/>
      <c r="V16066" s="99"/>
      <c r="W16066" s="127"/>
      <c r="X16066" s="99"/>
      <c r="Y16066" s="127"/>
    </row>
    <row r="16067" spans="3:25" ht="19" hidden="1">
      <c r="C16067" s="933"/>
      <c r="D16067" s="933"/>
      <c r="E16067" s="19"/>
      <c r="I16067" s="100"/>
      <c r="M16067" s="100"/>
      <c r="Q16067" s="99"/>
      <c r="R16067" s="340"/>
      <c r="S16067" s="119"/>
      <c r="T16067" s="123"/>
      <c r="U16067" s="119"/>
      <c r="V16067" s="99"/>
      <c r="W16067" s="127"/>
      <c r="X16067" s="99"/>
      <c r="Y16067" s="127"/>
    </row>
    <row r="16068" spans="3:25" ht="19" hidden="1">
      <c r="C16068" s="933"/>
      <c r="D16068" s="933"/>
      <c r="E16068" s="19"/>
      <c r="I16068" s="100"/>
      <c r="M16068" s="100"/>
      <c r="Q16068" s="99"/>
      <c r="R16068" s="340"/>
      <c r="S16068" s="119"/>
      <c r="T16068" s="123"/>
      <c r="U16068" s="119"/>
      <c r="V16068" s="99"/>
      <c r="W16068" s="127"/>
      <c r="X16068" s="99"/>
      <c r="Y16068" s="127"/>
    </row>
    <row r="16069" spans="3:25" ht="19" hidden="1">
      <c r="C16069" s="933"/>
      <c r="D16069" s="933"/>
      <c r="E16069" s="19"/>
      <c r="I16069" s="100"/>
      <c r="M16069" s="100"/>
      <c r="Q16069" s="99"/>
      <c r="R16069" s="340"/>
      <c r="S16069" s="119"/>
      <c r="T16069" s="123"/>
      <c r="U16069" s="119"/>
      <c r="V16069" s="99"/>
      <c r="W16069" s="127"/>
      <c r="X16069" s="99"/>
      <c r="Y16069" s="127"/>
    </row>
    <row r="16070" spans="3:25" ht="19" hidden="1">
      <c r="C16070" s="933"/>
      <c r="D16070" s="933"/>
      <c r="E16070" s="19"/>
      <c r="I16070" s="100"/>
      <c r="M16070" s="100"/>
      <c r="Q16070" s="99"/>
      <c r="R16070" s="340"/>
      <c r="S16070" s="119"/>
      <c r="T16070" s="123"/>
      <c r="U16070" s="119"/>
      <c r="V16070" s="99"/>
      <c r="W16070" s="127"/>
      <c r="X16070" s="99"/>
      <c r="Y16070" s="127"/>
    </row>
    <row r="16071" spans="3:25" ht="19" hidden="1">
      <c r="C16071" s="933"/>
      <c r="D16071" s="933"/>
      <c r="E16071" s="19"/>
      <c r="I16071" s="100"/>
      <c r="M16071" s="100"/>
      <c r="Q16071" s="99"/>
      <c r="R16071" s="340"/>
      <c r="S16071" s="119"/>
      <c r="T16071" s="123"/>
      <c r="U16071" s="119"/>
      <c r="V16071" s="99"/>
      <c r="W16071" s="127"/>
      <c r="X16071" s="99"/>
      <c r="Y16071" s="127"/>
    </row>
    <row r="16072" spans="3:25" ht="19" hidden="1">
      <c r="C16072" s="933"/>
      <c r="D16072" s="933"/>
      <c r="E16072" s="19"/>
      <c r="I16072" s="100"/>
      <c r="M16072" s="100"/>
      <c r="Q16072" s="99"/>
      <c r="R16072" s="340"/>
      <c r="S16072" s="119"/>
      <c r="T16072" s="123"/>
      <c r="U16072" s="119"/>
      <c r="V16072" s="99"/>
      <c r="W16072" s="127"/>
      <c r="X16072" s="99"/>
      <c r="Y16072" s="127"/>
    </row>
    <row r="16073" spans="3:25" ht="19" hidden="1">
      <c r="C16073" s="933"/>
      <c r="D16073" s="933"/>
      <c r="E16073" s="19"/>
      <c r="I16073" s="100"/>
      <c r="M16073" s="100"/>
      <c r="Q16073" s="99"/>
      <c r="R16073" s="340"/>
      <c r="S16073" s="119"/>
      <c r="T16073" s="123"/>
      <c r="U16073" s="119"/>
      <c r="V16073" s="99"/>
      <c r="W16073" s="127"/>
      <c r="X16073" s="99"/>
      <c r="Y16073" s="127"/>
    </row>
    <row r="16074" spans="3:25" ht="19" hidden="1">
      <c r="C16074" s="933"/>
      <c r="D16074" s="933"/>
      <c r="E16074" s="19"/>
      <c r="I16074" s="100"/>
      <c r="M16074" s="100"/>
      <c r="Q16074" s="99"/>
      <c r="R16074" s="340"/>
      <c r="S16074" s="119"/>
      <c r="T16074" s="123"/>
      <c r="U16074" s="119"/>
      <c r="V16074" s="99"/>
      <c r="W16074" s="127"/>
      <c r="X16074" s="99"/>
      <c r="Y16074" s="127"/>
    </row>
    <row r="16075" spans="3:25" ht="19" hidden="1">
      <c r="C16075" s="933"/>
      <c r="D16075" s="933"/>
      <c r="E16075" s="19"/>
      <c r="I16075" s="100"/>
      <c r="M16075" s="100"/>
      <c r="Q16075" s="99"/>
      <c r="R16075" s="340"/>
      <c r="S16075" s="119"/>
      <c r="T16075" s="123"/>
      <c r="U16075" s="119"/>
      <c r="V16075" s="99"/>
      <c r="W16075" s="127"/>
      <c r="X16075" s="99"/>
      <c r="Y16075" s="127"/>
    </row>
    <row r="16076" spans="3:25" ht="19" hidden="1">
      <c r="C16076" s="933"/>
      <c r="D16076" s="933"/>
      <c r="E16076" s="19"/>
      <c r="I16076" s="100"/>
      <c r="M16076" s="100"/>
      <c r="Q16076" s="99"/>
      <c r="R16076" s="340"/>
      <c r="S16076" s="119"/>
      <c r="T16076" s="123"/>
      <c r="U16076" s="119"/>
      <c r="V16076" s="99"/>
      <c r="W16076" s="127"/>
      <c r="X16076" s="99"/>
      <c r="Y16076" s="127"/>
    </row>
    <row r="16077" spans="3:25" ht="19" hidden="1">
      <c r="C16077" s="933"/>
      <c r="D16077" s="933"/>
      <c r="E16077" s="19"/>
      <c r="I16077" s="100"/>
      <c r="M16077" s="100"/>
      <c r="Q16077" s="99"/>
      <c r="R16077" s="340"/>
      <c r="S16077" s="119"/>
      <c r="T16077" s="123"/>
      <c r="U16077" s="119"/>
      <c r="V16077" s="99"/>
      <c r="W16077" s="127"/>
      <c r="X16077" s="99"/>
      <c r="Y16077" s="127"/>
    </row>
    <row r="16078" spans="3:25" ht="19" hidden="1">
      <c r="C16078" s="933"/>
      <c r="D16078" s="933"/>
      <c r="E16078" s="19"/>
      <c r="I16078" s="100"/>
      <c r="M16078" s="100"/>
      <c r="Q16078" s="99"/>
      <c r="R16078" s="340"/>
      <c r="S16078" s="119"/>
      <c r="T16078" s="123"/>
      <c r="U16078" s="119"/>
      <c r="V16078" s="99"/>
      <c r="W16078" s="127"/>
      <c r="X16078" s="99"/>
      <c r="Y16078" s="127"/>
    </row>
    <row r="16079" spans="3:25" ht="19" hidden="1">
      <c r="C16079" s="933"/>
      <c r="D16079" s="933"/>
      <c r="E16079" s="19"/>
      <c r="I16079" s="100"/>
      <c r="M16079" s="100"/>
      <c r="Q16079" s="99"/>
      <c r="R16079" s="340"/>
      <c r="S16079" s="119"/>
      <c r="T16079" s="123"/>
      <c r="U16079" s="119"/>
      <c r="V16079" s="99"/>
      <c r="W16079" s="127"/>
      <c r="X16079" s="99"/>
      <c r="Y16079" s="127"/>
    </row>
    <row r="16080" spans="3:25" ht="19" hidden="1">
      <c r="C16080" s="933"/>
      <c r="D16080" s="933"/>
      <c r="E16080" s="19"/>
      <c r="I16080" s="100"/>
      <c r="M16080" s="100"/>
      <c r="Q16080" s="99"/>
      <c r="R16080" s="340"/>
      <c r="S16080" s="119"/>
      <c r="T16080" s="123"/>
      <c r="U16080" s="119"/>
      <c r="V16080" s="99"/>
      <c r="W16080" s="127"/>
      <c r="X16080" s="99"/>
      <c r="Y16080" s="127"/>
    </row>
    <row r="16081" spans="3:25" ht="19" hidden="1">
      <c r="C16081" s="933"/>
      <c r="D16081" s="933"/>
      <c r="E16081" s="19"/>
      <c r="I16081" s="100"/>
      <c r="M16081" s="100"/>
      <c r="Q16081" s="99"/>
      <c r="R16081" s="340"/>
      <c r="S16081" s="119"/>
      <c r="T16081" s="123"/>
      <c r="U16081" s="119"/>
      <c r="V16081" s="99"/>
      <c r="W16081" s="127"/>
      <c r="X16081" s="99"/>
      <c r="Y16081" s="127"/>
    </row>
    <row r="16082" spans="3:25" ht="19" hidden="1">
      <c r="C16082" s="933"/>
      <c r="D16082" s="933"/>
      <c r="E16082" s="19"/>
      <c r="I16082" s="100"/>
      <c r="M16082" s="100"/>
      <c r="Q16082" s="99"/>
      <c r="R16082" s="340"/>
      <c r="S16082" s="119"/>
      <c r="T16082" s="123"/>
      <c r="U16082" s="119"/>
      <c r="V16082" s="99"/>
      <c r="W16082" s="127"/>
      <c r="X16082" s="99"/>
      <c r="Y16082" s="127"/>
    </row>
    <row r="16083" spans="3:25" ht="19" hidden="1">
      <c r="C16083" s="933"/>
      <c r="D16083" s="933"/>
      <c r="E16083" s="19"/>
      <c r="I16083" s="100"/>
      <c r="M16083" s="100"/>
      <c r="Q16083" s="99"/>
      <c r="R16083" s="340"/>
      <c r="S16083" s="119"/>
      <c r="T16083" s="123"/>
      <c r="U16083" s="119"/>
      <c r="V16083" s="99"/>
      <c r="W16083" s="127"/>
      <c r="X16083" s="99"/>
      <c r="Y16083" s="127"/>
    </row>
    <row r="16084" spans="3:25" ht="19" hidden="1">
      <c r="C16084" s="933"/>
      <c r="D16084" s="933"/>
      <c r="E16084" s="19"/>
      <c r="I16084" s="100"/>
      <c r="M16084" s="100"/>
      <c r="Q16084" s="99"/>
      <c r="R16084" s="340"/>
      <c r="S16084" s="119"/>
      <c r="T16084" s="123"/>
      <c r="U16084" s="119"/>
      <c r="V16084" s="99"/>
      <c r="W16084" s="127"/>
      <c r="X16084" s="99"/>
      <c r="Y16084" s="127"/>
    </row>
    <row r="16085" spans="3:25" ht="19" hidden="1">
      <c r="C16085" s="933"/>
      <c r="D16085" s="933"/>
      <c r="E16085" s="19"/>
      <c r="I16085" s="100"/>
      <c r="M16085" s="100"/>
      <c r="Q16085" s="99"/>
      <c r="R16085" s="340"/>
      <c r="S16085" s="119"/>
      <c r="T16085" s="123"/>
      <c r="U16085" s="119"/>
      <c r="V16085" s="99"/>
      <c r="W16085" s="127"/>
      <c r="X16085" s="99"/>
      <c r="Y16085" s="127"/>
    </row>
    <row r="16086" spans="3:25" ht="19" hidden="1">
      <c r="C16086" s="933"/>
      <c r="D16086" s="933"/>
      <c r="E16086" s="19"/>
      <c r="I16086" s="100"/>
      <c r="M16086" s="100"/>
      <c r="Q16086" s="99"/>
      <c r="R16086" s="340"/>
      <c r="S16086" s="119"/>
      <c r="T16086" s="123"/>
      <c r="U16086" s="119"/>
      <c r="V16086" s="99"/>
      <c r="W16086" s="127"/>
      <c r="X16086" s="99"/>
      <c r="Y16086" s="127"/>
    </row>
    <row r="16087" spans="3:25" ht="19" hidden="1">
      <c r="C16087" s="933"/>
      <c r="D16087" s="933"/>
      <c r="E16087" s="19"/>
      <c r="I16087" s="100"/>
      <c r="M16087" s="100"/>
      <c r="Q16087" s="99"/>
      <c r="R16087" s="340"/>
      <c r="S16087" s="119"/>
      <c r="T16087" s="123"/>
      <c r="U16087" s="119"/>
      <c r="V16087" s="99"/>
      <c r="W16087" s="127"/>
      <c r="X16087" s="99"/>
      <c r="Y16087" s="127"/>
    </row>
    <row r="16088" spans="3:25" ht="19" hidden="1">
      <c r="C16088" s="933"/>
      <c r="D16088" s="933"/>
      <c r="E16088" s="19"/>
      <c r="I16088" s="100"/>
      <c r="M16088" s="100"/>
      <c r="Q16088" s="99"/>
      <c r="R16088" s="340"/>
      <c r="S16088" s="119"/>
      <c r="T16088" s="123"/>
      <c r="U16088" s="119"/>
      <c r="V16088" s="99"/>
      <c r="W16088" s="127"/>
      <c r="X16088" s="99"/>
      <c r="Y16088" s="127"/>
    </row>
    <row r="16089" spans="3:25" ht="19" hidden="1">
      <c r="C16089" s="933"/>
      <c r="D16089" s="933"/>
      <c r="E16089" s="19"/>
      <c r="I16089" s="100"/>
      <c r="M16089" s="100"/>
      <c r="Q16089" s="99"/>
      <c r="R16089" s="340"/>
      <c r="S16089" s="119"/>
      <c r="T16089" s="123"/>
      <c r="U16089" s="119"/>
      <c r="V16089" s="99"/>
      <c r="W16089" s="127"/>
      <c r="X16089" s="99"/>
      <c r="Y16089" s="127"/>
    </row>
    <row r="16090" spans="3:25" ht="19" hidden="1">
      <c r="C16090" s="933"/>
      <c r="D16090" s="933"/>
      <c r="E16090" s="19"/>
      <c r="I16090" s="100"/>
      <c r="M16090" s="100"/>
      <c r="Q16090" s="99"/>
      <c r="R16090" s="340"/>
      <c r="S16090" s="119"/>
      <c r="T16090" s="123"/>
      <c r="U16090" s="119"/>
      <c r="V16090" s="99"/>
      <c r="W16090" s="127"/>
      <c r="X16090" s="99"/>
      <c r="Y16090" s="127"/>
    </row>
    <row r="16091" spans="3:25" ht="19" hidden="1">
      <c r="C16091" s="933"/>
      <c r="D16091" s="933"/>
      <c r="E16091" s="19"/>
      <c r="I16091" s="100"/>
      <c r="M16091" s="100"/>
      <c r="Q16091" s="99"/>
      <c r="R16091" s="340"/>
      <c r="S16091" s="119"/>
      <c r="T16091" s="123"/>
      <c r="U16091" s="119"/>
      <c r="V16091" s="99"/>
      <c r="W16091" s="127"/>
      <c r="X16091" s="99"/>
      <c r="Y16091" s="127"/>
    </row>
    <row r="16092" spans="3:25" ht="19" hidden="1">
      <c r="C16092" s="933"/>
      <c r="D16092" s="933"/>
      <c r="E16092" s="19"/>
      <c r="I16092" s="100"/>
      <c r="M16092" s="100"/>
      <c r="Q16092" s="99"/>
      <c r="R16092" s="340"/>
      <c r="S16092" s="119"/>
      <c r="T16092" s="123"/>
      <c r="U16092" s="119"/>
      <c r="V16092" s="99"/>
      <c r="W16092" s="127"/>
      <c r="X16092" s="99"/>
      <c r="Y16092" s="127"/>
    </row>
    <row r="16093" spans="3:25" ht="19" hidden="1">
      <c r="C16093" s="933"/>
      <c r="D16093" s="933"/>
      <c r="E16093" s="19"/>
      <c r="I16093" s="100"/>
      <c r="M16093" s="100"/>
      <c r="Q16093" s="99"/>
      <c r="R16093" s="340"/>
      <c r="S16093" s="119"/>
      <c r="T16093" s="123"/>
      <c r="U16093" s="119"/>
      <c r="V16093" s="99"/>
      <c r="W16093" s="127"/>
      <c r="X16093" s="99"/>
      <c r="Y16093" s="127"/>
    </row>
    <row r="16094" spans="3:25" ht="19" hidden="1">
      <c r="C16094" s="933"/>
      <c r="D16094" s="933"/>
      <c r="E16094" s="19"/>
      <c r="I16094" s="100"/>
      <c r="M16094" s="100"/>
      <c r="Q16094" s="99"/>
      <c r="R16094" s="340"/>
      <c r="S16094" s="119"/>
      <c r="T16094" s="123"/>
      <c r="U16094" s="119"/>
      <c r="V16094" s="99"/>
      <c r="W16094" s="127"/>
      <c r="X16094" s="99"/>
      <c r="Y16094" s="127"/>
    </row>
    <row r="16095" spans="3:25" ht="19" hidden="1">
      <c r="C16095" s="933"/>
      <c r="D16095" s="933"/>
      <c r="E16095" s="19"/>
      <c r="I16095" s="100"/>
      <c r="M16095" s="100"/>
      <c r="Q16095" s="99"/>
      <c r="R16095" s="340"/>
      <c r="S16095" s="119"/>
      <c r="T16095" s="123"/>
      <c r="U16095" s="119"/>
      <c r="V16095" s="99"/>
      <c r="W16095" s="127"/>
      <c r="X16095" s="99"/>
      <c r="Y16095" s="127"/>
    </row>
    <row r="16096" spans="3:25" ht="19" hidden="1">
      <c r="C16096" s="933"/>
      <c r="D16096" s="933"/>
      <c r="E16096" s="19"/>
      <c r="I16096" s="100"/>
      <c r="M16096" s="100"/>
      <c r="Q16096" s="99"/>
      <c r="R16096" s="340"/>
      <c r="S16096" s="119"/>
      <c r="T16096" s="123"/>
      <c r="U16096" s="119"/>
      <c r="V16096" s="99"/>
      <c r="W16096" s="127"/>
      <c r="X16096" s="99"/>
      <c r="Y16096" s="127"/>
    </row>
    <row r="16097" spans="3:25" ht="19" hidden="1">
      <c r="C16097" s="933"/>
      <c r="D16097" s="933"/>
      <c r="E16097" s="19"/>
      <c r="I16097" s="100"/>
      <c r="M16097" s="100"/>
      <c r="Q16097" s="99"/>
      <c r="R16097" s="340"/>
      <c r="S16097" s="119"/>
      <c r="T16097" s="123"/>
      <c r="U16097" s="119"/>
      <c r="V16097" s="99"/>
      <c r="W16097" s="127"/>
      <c r="X16097" s="99"/>
      <c r="Y16097" s="127"/>
    </row>
    <row r="16098" spans="3:25" ht="19" hidden="1">
      <c r="C16098" s="933"/>
      <c r="D16098" s="933"/>
      <c r="E16098" s="19"/>
      <c r="I16098" s="100"/>
      <c r="M16098" s="100"/>
      <c r="Q16098" s="99"/>
      <c r="R16098" s="340"/>
      <c r="S16098" s="119"/>
      <c r="T16098" s="123"/>
      <c r="U16098" s="119"/>
      <c r="V16098" s="99"/>
      <c r="W16098" s="127"/>
      <c r="X16098" s="99"/>
      <c r="Y16098" s="127"/>
    </row>
    <row r="16099" spans="3:25" ht="19" hidden="1">
      <c r="C16099" s="933"/>
      <c r="D16099" s="933"/>
      <c r="E16099" s="19"/>
      <c r="I16099" s="100"/>
      <c r="M16099" s="100"/>
      <c r="Q16099" s="99"/>
      <c r="R16099" s="340"/>
      <c r="S16099" s="119"/>
      <c r="T16099" s="123"/>
      <c r="U16099" s="119"/>
      <c r="V16099" s="99"/>
      <c r="W16099" s="127"/>
      <c r="X16099" s="99"/>
      <c r="Y16099" s="127"/>
    </row>
    <row r="16100" spans="3:25" ht="19" hidden="1">
      <c r="C16100" s="933"/>
      <c r="D16100" s="933"/>
      <c r="E16100" s="19"/>
      <c r="I16100" s="100"/>
      <c r="M16100" s="100"/>
      <c r="Q16100" s="99"/>
      <c r="R16100" s="340"/>
      <c r="S16100" s="119"/>
      <c r="T16100" s="123"/>
      <c r="U16100" s="119"/>
      <c r="V16100" s="99"/>
      <c r="W16100" s="127"/>
      <c r="X16100" s="99"/>
      <c r="Y16100" s="127"/>
    </row>
    <row r="16101" spans="3:25" ht="19" hidden="1">
      <c r="C16101" s="933"/>
      <c r="D16101" s="933"/>
      <c r="E16101" s="19"/>
      <c r="I16101" s="100"/>
      <c r="M16101" s="100"/>
      <c r="Q16101" s="99"/>
      <c r="R16101" s="340"/>
      <c r="S16101" s="119"/>
      <c r="T16101" s="123"/>
      <c r="U16101" s="119"/>
      <c r="V16101" s="99"/>
      <c r="W16101" s="127"/>
      <c r="X16101" s="99"/>
      <c r="Y16101" s="127"/>
    </row>
    <row r="16102" spans="3:25" ht="19" hidden="1">
      <c r="C16102" s="933"/>
      <c r="D16102" s="933"/>
      <c r="E16102" s="19"/>
      <c r="I16102" s="100"/>
      <c r="M16102" s="100"/>
      <c r="Q16102" s="99"/>
      <c r="R16102" s="340"/>
      <c r="S16102" s="119"/>
      <c r="T16102" s="123"/>
      <c r="U16102" s="119"/>
      <c r="V16102" s="99"/>
      <c r="W16102" s="127"/>
      <c r="X16102" s="99"/>
      <c r="Y16102" s="127"/>
    </row>
    <row r="16103" spans="3:25" ht="19" hidden="1">
      <c r="C16103" s="933"/>
      <c r="D16103" s="933"/>
      <c r="E16103" s="19"/>
      <c r="I16103" s="100"/>
      <c r="M16103" s="100"/>
      <c r="Q16103" s="99"/>
      <c r="R16103" s="340"/>
      <c r="S16103" s="119"/>
      <c r="T16103" s="123"/>
      <c r="U16103" s="119"/>
      <c r="V16103" s="99"/>
      <c r="W16103" s="127"/>
      <c r="X16103" s="99"/>
      <c r="Y16103" s="127"/>
    </row>
    <row r="16104" spans="3:25" ht="19" hidden="1">
      <c r="C16104" s="933"/>
      <c r="D16104" s="933"/>
      <c r="E16104" s="19"/>
      <c r="I16104" s="100"/>
      <c r="M16104" s="100"/>
      <c r="Q16104" s="99"/>
      <c r="R16104" s="340"/>
      <c r="S16104" s="119"/>
      <c r="T16104" s="123"/>
      <c r="U16104" s="119"/>
      <c r="V16104" s="99"/>
      <c r="W16104" s="127"/>
      <c r="X16104" s="99"/>
      <c r="Y16104" s="127"/>
    </row>
    <row r="16105" spans="3:25" ht="19" hidden="1">
      <c r="C16105" s="933"/>
      <c r="D16105" s="933"/>
      <c r="E16105" s="19"/>
      <c r="I16105" s="100"/>
      <c r="M16105" s="100"/>
      <c r="Q16105" s="99"/>
      <c r="R16105" s="340"/>
      <c r="S16105" s="119"/>
      <c r="T16105" s="123"/>
      <c r="U16105" s="119"/>
      <c r="V16105" s="99"/>
      <c r="W16105" s="127"/>
      <c r="X16105" s="99"/>
      <c r="Y16105" s="127"/>
    </row>
    <row r="16106" spans="3:25" ht="19" hidden="1">
      <c r="C16106" s="933"/>
      <c r="D16106" s="933"/>
      <c r="E16106" s="19"/>
      <c r="I16106" s="100"/>
      <c r="M16106" s="100"/>
      <c r="Q16106" s="99"/>
      <c r="R16106" s="340"/>
      <c r="S16106" s="119"/>
      <c r="T16106" s="123"/>
      <c r="U16106" s="119"/>
      <c r="V16106" s="99"/>
      <c r="W16106" s="127"/>
      <c r="X16106" s="99"/>
      <c r="Y16106" s="127"/>
    </row>
    <row r="16107" spans="3:25" ht="19" hidden="1">
      <c r="C16107" s="933"/>
      <c r="D16107" s="933"/>
      <c r="E16107" s="19"/>
      <c r="I16107" s="100"/>
      <c r="M16107" s="100"/>
      <c r="Q16107" s="99"/>
      <c r="R16107" s="340"/>
      <c r="S16107" s="119"/>
      <c r="T16107" s="123"/>
      <c r="U16107" s="119"/>
      <c r="V16107" s="99"/>
      <c r="W16107" s="127"/>
      <c r="X16107" s="99"/>
      <c r="Y16107" s="127"/>
    </row>
    <row r="16108" spans="3:25" ht="19" hidden="1">
      <c r="C16108" s="933"/>
      <c r="D16108" s="933"/>
      <c r="E16108" s="19"/>
      <c r="I16108" s="100"/>
      <c r="M16108" s="100"/>
      <c r="Q16108" s="99"/>
      <c r="R16108" s="340"/>
      <c r="S16108" s="119"/>
      <c r="T16108" s="123"/>
      <c r="U16108" s="119"/>
      <c r="V16108" s="99"/>
      <c r="W16108" s="127"/>
      <c r="X16108" s="99"/>
      <c r="Y16108" s="127"/>
    </row>
    <row r="16109" spans="3:25" ht="19" hidden="1">
      <c r="C16109" s="933"/>
      <c r="D16109" s="933"/>
      <c r="E16109" s="19"/>
      <c r="I16109" s="100"/>
      <c r="M16109" s="100"/>
      <c r="Q16109" s="99"/>
      <c r="R16109" s="340"/>
      <c r="S16109" s="119"/>
      <c r="T16109" s="123"/>
      <c r="U16109" s="119"/>
      <c r="V16109" s="99"/>
      <c r="W16109" s="127"/>
      <c r="X16109" s="99"/>
      <c r="Y16109" s="127"/>
    </row>
    <row r="16110" spans="3:25" ht="19" hidden="1">
      <c r="C16110" s="933"/>
      <c r="D16110" s="933"/>
      <c r="E16110" s="19"/>
      <c r="I16110" s="100"/>
      <c r="M16110" s="100"/>
      <c r="Q16110" s="99"/>
      <c r="R16110" s="340"/>
      <c r="S16110" s="119"/>
      <c r="T16110" s="123"/>
      <c r="U16110" s="119"/>
      <c r="V16110" s="99"/>
      <c r="W16110" s="127"/>
      <c r="X16110" s="99"/>
      <c r="Y16110" s="127"/>
    </row>
    <row r="16111" spans="3:25" ht="19" hidden="1">
      <c r="C16111" s="933"/>
      <c r="D16111" s="933"/>
      <c r="E16111" s="19"/>
      <c r="I16111" s="100"/>
      <c r="M16111" s="100"/>
      <c r="Q16111" s="99"/>
      <c r="R16111" s="340"/>
      <c r="S16111" s="119"/>
      <c r="T16111" s="123"/>
      <c r="U16111" s="119"/>
      <c r="V16111" s="99"/>
      <c r="W16111" s="127"/>
      <c r="X16111" s="99"/>
      <c r="Y16111" s="127"/>
    </row>
    <row r="16112" spans="3:25" ht="19" hidden="1">
      <c r="C16112" s="933"/>
      <c r="D16112" s="933"/>
      <c r="E16112" s="19"/>
      <c r="I16112" s="100"/>
      <c r="M16112" s="100"/>
      <c r="Q16112" s="99"/>
      <c r="R16112" s="340"/>
      <c r="S16112" s="119"/>
      <c r="T16112" s="123"/>
      <c r="U16112" s="119"/>
      <c r="V16112" s="99"/>
      <c r="W16112" s="127"/>
      <c r="X16112" s="99"/>
      <c r="Y16112" s="127"/>
    </row>
    <row r="16113" spans="3:25" ht="19" hidden="1">
      <c r="C16113" s="933"/>
      <c r="D16113" s="933"/>
      <c r="E16113" s="19"/>
      <c r="I16113" s="100"/>
      <c r="M16113" s="100"/>
      <c r="Q16113" s="99"/>
      <c r="R16113" s="340"/>
      <c r="S16113" s="119"/>
      <c r="T16113" s="123"/>
      <c r="U16113" s="119"/>
      <c r="V16113" s="99"/>
      <c r="W16113" s="127"/>
      <c r="X16113" s="99"/>
      <c r="Y16113" s="127"/>
    </row>
    <row r="16114" spans="3:25" ht="19" hidden="1">
      <c r="C16114" s="933"/>
      <c r="D16114" s="933"/>
      <c r="E16114" s="19"/>
      <c r="I16114" s="100"/>
      <c r="M16114" s="100"/>
      <c r="Q16114" s="99"/>
      <c r="R16114" s="340"/>
      <c r="S16114" s="119"/>
      <c r="T16114" s="123"/>
      <c r="U16114" s="119"/>
      <c r="V16114" s="99"/>
      <c r="W16114" s="127"/>
      <c r="X16114" s="99"/>
      <c r="Y16114" s="127"/>
    </row>
    <row r="16115" spans="3:25" ht="19" hidden="1">
      <c r="C16115" s="933"/>
      <c r="D16115" s="933"/>
      <c r="E16115" s="19"/>
      <c r="I16115" s="100"/>
      <c r="M16115" s="100"/>
      <c r="Q16115" s="99"/>
      <c r="R16115" s="340"/>
      <c r="S16115" s="119"/>
      <c r="T16115" s="123"/>
      <c r="U16115" s="119"/>
      <c r="V16115" s="99"/>
      <c r="W16115" s="127"/>
      <c r="X16115" s="99"/>
      <c r="Y16115" s="127"/>
    </row>
    <row r="16116" spans="3:25" ht="19" hidden="1">
      <c r="C16116" s="933"/>
      <c r="D16116" s="933"/>
      <c r="E16116" s="19"/>
      <c r="I16116" s="100"/>
      <c r="M16116" s="100"/>
      <c r="Q16116" s="99"/>
      <c r="R16116" s="340"/>
      <c r="S16116" s="119"/>
      <c r="T16116" s="123"/>
      <c r="U16116" s="119"/>
      <c r="V16116" s="99"/>
      <c r="W16116" s="127"/>
      <c r="X16116" s="99"/>
      <c r="Y16116" s="127"/>
    </row>
    <row r="16117" spans="3:25" ht="19" hidden="1">
      <c r="C16117" s="933"/>
      <c r="D16117" s="933"/>
      <c r="E16117" s="19"/>
      <c r="I16117" s="100"/>
      <c r="M16117" s="100"/>
      <c r="Q16117" s="99"/>
      <c r="R16117" s="340"/>
      <c r="S16117" s="119"/>
      <c r="T16117" s="123"/>
      <c r="U16117" s="119"/>
      <c r="V16117" s="99"/>
      <c r="W16117" s="127"/>
      <c r="X16117" s="99"/>
      <c r="Y16117" s="127"/>
    </row>
    <row r="16118" spans="3:25" ht="19" hidden="1">
      <c r="C16118" s="933"/>
      <c r="D16118" s="933"/>
      <c r="E16118" s="19"/>
      <c r="I16118" s="100"/>
      <c r="M16118" s="100"/>
      <c r="Q16118" s="99"/>
      <c r="R16118" s="340"/>
      <c r="S16118" s="119"/>
      <c r="T16118" s="123"/>
      <c r="U16118" s="119"/>
      <c r="V16118" s="99"/>
      <c r="W16118" s="127"/>
      <c r="X16118" s="99"/>
      <c r="Y16118" s="127"/>
    </row>
    <row r="16119" spans="3:25" ht="19" hidden="1">
      <c r="C16119" s="933"/>
      <c r="D16119" s="933"/>
      <c r="E16119" s="19"/>
      <c r="I16119" s="100"/>
      <c r="M16119" s="100"/>
      <c r="Q16119" s="99"/>
      <c r="R16119" s="340"/>
      <c r="S16119" s="119"/>
      <c r="T16119" s="123"/>
      <c r="U16119" s="119"/>
      <c r="V16119" s="99"/>
      <c r="W16119" s="127"/>
      <c r="X16119" s="99"/>
      <c r="Y16119" s="127"/>
    </row>
    <row r="16120" spans="3:25" ht="19" hidden="1">
      <c r="C16120" s="933"/>
      <c r="D16120" s="933"/>
      <c r="E16120" s="19"/>
      <c r="I16120" s="100"/>
      <c r="M16120" s="100"/>
      <c r="Q16120" s="99"/>
      <c r="R16120" s="340"/>
      <c r="S16120" s="119"/>
      <c r="T16120" s="123"/>
      <c r="U16120" s="119"/>
      <c r="V16120" s="99"/>
      <c r="W16120" s="127"/>
      <c r="X16120" s="99"/>
      <c r="Y16120" s="127"/>
    </row>
    <row r="16121" spans="3:25" ht="19" hidden="1">
      <c r="C16121" s="933"/>
      <c r="D16121" s="933"/>
      <c r="E16121" s="19"/>
      <c r="I16121" s="100"/>
      <c r="M16121" s="100"/>
      <c r="Q16121" s="99"/>
      <c r="R16121" s="340"/>
      <c r="S16121" s="119"/>
      <c r="T16121" s="123"/>
      <c r="U16121" s="119"/>
      <c r="V16121" s="99"/>
      <c r="W16121" s="127"/>
      <c r="X16121" s="99"/>
      <c r="Y16121" s="127"/>
    </row>
    <row r="16122" spans="3:25" ht="19" hidden="1">
      <c r="C16122" s="933"/>
      <c r="D16122" s="933"/>
      <c r="E16122" s="19"/>
      <c r="I16122" s="100"/>
      <c r="M16122" s="100"/>
      <c r="Q16122" s="99"/>
      <c r="R16122" s="340"/>
      <c r="S16122" s="119"/>
      <c r="T16122" s="123"/>
      <c r="U16122" s="119"/>
      <c r="V16122" s="99"/>
      <c r="W16122" s="127"/>
      <c r="X16122" s="99"/>
      <c r="Y16122" s="127"/>
    </row>
    <row r="16123" spans="3:25" ht="19" hidden="1">
      <c r="C16123" s="933"/>
      <c r="D16123" s="933"/>
      <c r="E16123" s="19"/>
      <c r="I16123" s="100"/>
      <c r="M16123" s="100"/>
      <c r="Q16123" s="99"/>
      <c r="R16123" s="340"/>
      <c r="S16123" s="119"/>
      <c r="T16123" s="123"/>
      <c r="U16123" s="119"/>
      <c r="V16123" s="99"/>
      <c r="W16123" s="127"/>
      <c r="X16123" s="99"/>
      <c r="Y16123" s="127"/>
    </row>
    <row r="16124" spans="3:25" ht="19" hidden="1">
      <c r="C16124" s="933"/>
      <c r="D16124" s="933"/>
      <c r="E16124" s="19"/>
      <c r="I16124" s="100"/>
      <c r="M16124" s="100"/>
      <c r="Q16124" s="99"/>
      <c r="R16124" s="340"/>
      <c r="S16124" s="119"/>
      <c r="T16124" s="123"/>
      <c r="U16124" s="119"/>
      <c r="V16124" s="99"/>
      <c r="W16124" s="127"/>
      <c r="X16124" s="99"/>
      <c r="Y16124" s="127"/>
    </row>
    <row r="16125" spans="3:25" ht="19" hidden="1">
      <c r="C16125" s="933"/>
      <c r="D16125" s="933"/>
      <c r="E16125" s="19"/>
      <c r="I16125" s="100"/>
      <c r="M16125" s="100"/>
      <c r="Q16125" s="99"/>
      <c r="R16125" s="340"/>
      <c r="S16125" s="119"/>
      <c r="T16125" s="123"/>
      <c r="U16125" s="119"/>
      <c r="V16125" s="99"/>
      <c r="W16125" s="127"/>
      <c r="X16125" s="99"/>
      <c r="Y16125" s="127"/>
    </row>
    <row r="16126" spans="3:25" ht="19" hidden="1">
      <c r="C16126" s="933"/>
      <c r="D16126" s="933"/>
      <c r="E16126" s="19"/>
      <c r="I16126" s="100"/>
      <c r="M16126" s="100"/>
      <c r="Q16126" s="99"/>
      <c r="R16126" s="340"/>
      <c r="S16126" s="119"/>
      <c r="T16126" s="123"/>
      <c r="U16126" s="119"/>
      <c r="V16126" s="99"/>
      <c r="W16126" s="127"/>
      <c r="X16126" s="99"/>
      <c r="Y16126" s="127"/>
    </row>
    <row r="16127" spans="3:25" ht="19" hidden="1">
      <c r="C16127" s="933"/>
      <c r="D16127" s="933"/>
      <c r="E16127" s="19"/>
      <c r="I16127" s="100"/>
      <c r="M16127" s="100"/>
      <c r="Q16127" s="99"/>
      <c r="R16127" s="340"/>
      <c r="S16127" s="119"/>
      <c r="T16127" s="123"/>
      <c r="U16127" s="119"/>
      <c r="V16127" s="99"/>
      <c r="W16127" s="127"/>
      <c r="X16127" s="99"/>
      <c r="Y16127" s="127"/>
    </row>
    <row r="16128" spans="3:25" ht="19" hidden="1">
      <c r="C16128" s="933"/>
      <c r="D16128" s="933"/>
      <c r="E16128" s="19"/>
      <c r="I16128" s="100"/>
      <c r="M16128" s="100"/>
      <c r="Q16128" s="99"/>
      <c r="R16128" s="340"/>
      <c r="S16128" s="119"/>
      <c r="T16128" s="123"/>
      <c r="U16128" s="119"/>
      <c r="V16128" s="99"/>
      <c r="W16128" s="127"/>
      <c r="X16128" s="99"/>
      <c r="Y16128" s="127"/>
    </row>
    <row r="16129" spans="3:25" ht="19" hidden="1">
      <c r="C16129" s="933"/>
      <c r="D16129" s="933"/>
      <c r="E16129" s="19"/>
      <c r="I16129" s="100"/>
      <c r="M16129" s="100"/>
      <c r="Q16129" s="99"/>
      <c r="R16129" s="340"/>
      <c r="S16129" s="119"/>
      <c r="T16129" s="123"/>
      <c r="U16129" s="119"/>
      <c r="V16129" s="99"/>
      <c r="W16129" s="127"/>
      <c r="X16129" s="99"/>
      <c r="Y16129" s="127"/>
    </row>
    <row r="16130" spans="3:25" ht="19" hidden="1">
      <c r="C16130" s="933"/>
      <c r="D16130" s="933"/>
      <c r="E16130" s="19"/>
      <c r="I16130" s="100"/>
      <c r="M16130" s="100"/>
      <c r="Q16130" s="99"/>
      <c r="R16130" s="340"/>
      <c r="S16130" s="119"/>
      <c r="T16130" s="123"/>
      <c r="U16130" s="119"/>
      <c r="V16130" s="99"/>
      <c r="W16130" s="127"/>
      <c r="X16130" s="99"/>
      <c r="Y16130" s="127"/>
    </row>
    <row r="16131" spans="3:25" ht="19" hidden="1">
      <c r="C16131" s="933"/>
      <c r="D16131" s="933"/>
      <c r="E16131" s="19"/>
      <c r="I16131" s="100"/>
      <c r="M16131" s="100"/>
      <c r="Q16131" s="99"/>
      <c r="R16131" s="340"/>
      <c r="S16131" s="119"/>
      <c r="T16131" s="123"/>
      <c r="U16131" s="119"/>
      <c r="V16131" s="99"/>
      <c r="W16131" s="127"/>
      <c r="X16131" s="99"/>
      <c r="Y16131" s="127"/>
    </row>
    <row r="16132" spans="3:25" ht="19" hidden="1">
      <c r="C16132" s="933"/>
      <c r="D16132" s="933"/>
      <c r="E16132" s="19"/>
      <c r="I16132" s="100"/>
      <c r="M16132" s="100"/>
      <c r="Q16132" s="99"/>
      <c r="R16132" s="340"/>
      <c r="S16132" s="119"/>
      <c r="T16132" s="123"/>
      <c r="U16132" s="119"/>
      <c r="V16132" s="99"/>
      <c r="W16132" s="127"/>
      <c r="X16132" s="99"/>
      <c r="Y16132" s="127"/>
    </row>
    <row r="16133" spans="3:25" ht="19" hidden="1">
      <c r="C16133" s="933"/>
      <c r="D16133" s="933"/>
      <c r="E16133" s="19"/>
      <c r="I16133" s="100"/>
      <c r="M16133" s="100"/>
      <c r="Q16133" s="99"/>
      <c r="R16133" s="340"/>
      <c r="S16133" s="119"/>
      <c r="T16133" s="123"/>
      <c r="U16133" s="119"/>
      <c r="V16133" s="99"/>
      <c r="W16133" s="127"/>
      <c r="X16133" s="99"/>
      <c r="Y16133" s="127"/>
    </row>
    <row r="16134" spans="3:25" ht="19" hidden="1">
      <c r="C16134" s="933"/>
      <c r="D16134" s="933"/>
      <c r="E16134" s="19"/>
      <c r="I16134" s="100"/>
      <c r="M16134" s="100"/>
      <c r="Q16134" s="99"/>
      <c r="R16134" s="340"/>
      <c r="S16134" s="119"/>
      <c r="T16134" s="123"/>
      <c r="U16134" s="119"/>
      <c r="V16134" s="99"/>
      <c r="W16134" s="127"/>
      <c r="X16134" s="99"/>
      <c r="Y16134" s="127"/>
    </row>
    <row r="16135" spans="3:25" ht="19" hidden="1">
      <c r="C16135" s="933"/>
      <c r="D16135" s="933"/>
      <c r="E16135" s="19"/>
      <c r="I16135" s="100"/>
      <c r="M16135" s="100"/>
      <c r="Q16135" s="99"/>
      <c r="R16135" s="340"/>
      <c r="S16135" s="119"/>
      <c r="T16135" s="123"/>
      <c r="U16135" s="119"/>
      <c r="V16135" s="99"/>
      <c r="W16135" s="127"/>
      <c r="X16135" s="99"/>
      <c r="Y16135" s="127"/>
    </row>
    <row r="16136" spans="3:25" ht="19" hidden="1">
      <c r="C16136" s="933"/>
      <c r="D16136" s="933"/>
      <c r="E16136" s="19"/>
      <c r="I16136" s="100"/>
      <c r="M16136" s="100"/>
      <c r="Q16136" s="99"/>
      <c r="R16136" s="340"/>
      <c r="S16136" s="119"/>
      <c r="T16136" s="123"/>
      <c r="U16136" s="119"/>
      <c r="V16136" s="99"/>
      <c r="W16136" s="127"/>
      <c r="X16136" s="99"/>
      <c r="Y16136" s="127"/>
    </row>
    <row r="16137" spans="3:25" ht="19" hidden="1">
      <c r="C16137" s="933"/>
      <c r="D16137" s="933"/>
      <c r="E16137" s="19"/>
      <c r="I16137" s="100"/>
      <c r="M16137" s="100"/>
      <c r="Q16137" s="99"/>
      <c r="R16137" s="340"/>
      <c r="S16137" s="119"/>
      <c r="T16137" s="123"/>
      <c r="U16137" s="119"/>
      <c r="V16137" s="99"/>
      <c r="W16137" s="127"/>
      <c r="X16137" s="99"/>
      <c r="Y16137" s="127"/>
    </row>
    <row r="16138" spans="3:25" ht="19" hidden="1">
      <c r="C16138" s="933"/>
      <c r="D16138" s="933"/>
      <c r="E16138" s="19"/>
      <c r="I16138" s="100"/>
      <c r="M16138" s="100"/>
      <c r="Q16138" s="99"/>
      <c r="R16138" s="340"/>
      <c r="S16138" s="119"/>
      <c r="T16138" s="123"/>
      <c r="U16138" s="119"/>
      <c r="V16138" s="99"/>
      <c r="W16138" s="127"/>
      <c r="X16138" s="99"/>
      <c r="Y16138" s="127"/>
    </row>
    <row r="16139" spans="3:25" ht="19" hidden="1">
      <c r="C16139" s="933"/>
      <c r="D16139" s="933"/>
      <c r="E16139" s="19"/>
      <c r="I16139" s="100"/>
      <c r="M16139" s="100"/>
      <c r="Q16139" s="99"/>
      <c r="R16139" s="340"/>
      <c r="S16139" s="119"/>
      <c r="T16139" s="123"/>
      <c r="U16139" s="119"/>
      <c r="V16139" s="99"/>
      <c r="W16139" s="127"/>
      <c r="X16139" s="99"/>
      <c r="Y16139" s="127"/>
    </row>
    <row r="16140" spans="3:25" ht="19" hidden="1">
      <c r="C16140" s="933"/>
      <c r="D16140" s="933"/>
      <c r="E16140" s="19"/>
      <c r="I16140" s="100"/>
      <c r="M16140" s="100"/>
      <c r="Q16140" s="99"/>
      <c r="R16140" s="340"/>
      <c r="S16140" s="119"/>
      <c r="T16140" s="123"/>
      <c r="U16140" s="119"/>
      <c r="V16140" s="99"/>
      <c r="W16140" s="127"/>
      <c r="X16140" s="99"/>
      <c r="Y16140" s="127"/>
    </row>
    <row r="16141" spans="3:25" ht="19" hidden="1">
      <c r="C16141" s="933"/>
      <c r="D16141" s="933"/>
      <c r="E16141" s="19"/>
      <c r="I16141" s="100"/>
      <c r="M16141" s="100"/>
      <c r="Q16141" s="99"/>
      <c r="R16141" s="340"/>
      <c r="S16141" s="119"/>
      <c r="T16141" s="123"/>
      <c r="U16141" s="119"/>
      <c r="V16141" s="99"/>
      <c r="W16141" s="127"/>
      <c r="X16141" s="99"/>
      <c r="Y16141" s="127"/>
    </row>
    <row r="16142" spans="3:25" ht="19" hidden="1">
      <c r="C16142" s="933"/>
      <c r="D16142" s="933"/>
      <c r="E16142" s="19"/>
      <c r="I16142" s="100"/>
      <c r="M16142" s="100"/>
      <c r="Q16142" s="99"/>
      <c r="R16142" s="340"/>
      <c r="S16142" s="119"/>
      <c r="T16142" s="123"/>
      <c r="U16142" s="119"/>
      <c r="V16142" s="99"/>
      <c r="W16142" s="127"/>
      <c r="X16142" s="99"/>
      <c r="Y16142" s="127"/>
    </row>
    <row r="16143" spans="3:25" ht="19" hidden="1">
      <c r="C16143" s="933"/>
      <c r="D16143" s="933"/>
      <c r="E16143" s="19"/>
      <c r="I16143" s="100"/>
      <c r="M16143" s="100"/>
      <c r="Q16143" s="99"/>
      <c r="R16143" s="340"/>
      <c r="S16143" s="119"/>
      <c r="T16143" s="123"/>
      <c r="U16143" s="119"/>
      <c r="V16143" s="99"/>
      <c r="W16143" s="127"/>
      <c r="X16143" s="99"/>
      <c r="Y16143" s="127"/>
    </row>
    <row r="16144" spans="3:25" ht="19" hidden="1">
      <c r="C16144" s="933"/>
      <c r="D16144" s="933"/>
      <c r="E16144" s="19"/>
      <c r="I16144" s="100"/>
      <c r="M16144" s="100"/>
      <c r="Q16144" s="99"/>
      <c r="R16144" s="340"/>
      <c r="S16144" s="119"/>
      <c r="T16144" s="123"/>
      <c r="U16144" s="119"/>
      <c r="V16144" s="99"/>
      <c r="W16144" s="127"/>
      <c r="X16144" s="99"/>
      <c r="Y16144" s="127"/>
    </row>
    <row r="16145" spans="3:25" ht="19" hidden="1">
      <c r="C16145" s="933"/>
      <c r="D16145" s="933"/>
      <c r="E16145" s="19"/>
      <c r="I16145" s="100"/>
      <c r="M16145" s="100"/>
      <c r="Q16145" s="99"/>
      <c r="R16145" s="340"/>
      <c r="S16145" s="119"/>
      <c r="T16145" s="123"/>
      <c r="U16145" s="119"/>
      <c r="V16145" s="99"/>
      <c r="W16145" s="127"/>
      <c r="X16145" s="99"/>
      <c r="Y16145" s="127"/>
    </row>
    <row r="16146" spans="3:25" ht="19" hidden="1">
      <c r="C16146" s="933"/>
      <c r="D16146" s="933"/>
      <c r="E16146" s="19"/>
      <c r="I16146" s="100"/>
      <c r="M16146" s="100"/>
      <c r="Q16146" s="99"/>
      <c r="R16146" s="340"/>
      <c r="S16146" s="119"/>
      <c r="T16146" s="123"/>
      <c r="U16146" s="119"/>
      <c r="V16146" s="99"/>
      <c r="W16146" s="127"/>
      <c r="X16146" s="99"/>
      <c r="Y16146" s="127"/>
    </row>
    <row r="16147" spans="3:25" ht="19" hidden="1">
      <c r="C16147" s="933"/>
      <c r="D16147" s="933"/>
      <c r="E16147" s="19"/>
      <c r="I16147" s="100"/>
      <c r="M16147" s="100"/>
      <c r="Q16147" s="99"/>
      <c r="R16147" s="340"/>
      <c r="S16147" s="119"/>
      <c r="T16147" s="123"/>
      <c r="U16147" s="119"/>
      <c r="V16147" s="99"/>
      <c r="W16147" s="127"/>
      <c r="X16147" s="99"/>
      <c r="Y16147" s="127"/>
    </row>
    <row r="16148" spans="3:25" ht="19" hidden="1">
      <c r="C16148" s="933"/>
      <c r="D16148" s="933"/>
      <c r="E16148" s="19"/>
      <c r="I16148" s="100"/>
      <c r="M16148" s="100"/>
      <c r="Q16148" s="99"/>
      <c r="R16148" s="340"/>
      <c r="S16148" s="119"/>
      <c r="T16148" s="123"/>
      <c r="U16148" s="119"/>
      <c r="V16148" s="99"/>
      <c r="W16148" s="127"/>
      <c r="X16148" s="99"/>
      <c r="Y16148" s="127"/>
    </row>
    <row r="16149" spans="3:25" ht="19" hidden="1">
      <c r="C16149" s="933"/>
      <c r="D16149" s="933"/>
      <c r="E16149" s="19"/>
      <c r="I16149" s="100"/>
      <c r="M16149" s="100"/>
      <c r="Q16149" s="99"/>
      <c r="R16149" s="340"/>
      <c r="S16149" s="119"/>
      <c r="T16149" s="123"/>
      <c r="U16149" s="119"/>
      <c r="V16149" s="99"/>
      <c r="W16149" s="127"/>
      <c r="X16149" s="99"/>
      <c r="Y16149" s="127"/>
    </row>
    <row r="16150" spans="3:25" ht="19" hidden="1">
      <c r="C16150" s="933"/>
      <c r="D16150" s="933"/>
      <c r="E16150" s="19"/>
      <c r="I16150" s="100"/>
      <c r="M16150" s="100"/>
      <c r="Q16150" s="99"/>
      <c r="R16150" s="340"/>
      <c r="S16150" s="119"/>
      <c r="T16150" s="123"/>
      <c r="U16150" s="119"/>
      <c r="V16150" s="99"/>
      <c r="W16150" s="127"/>
      <c r="X16150" s="99"/>
      <c r="Y16150" s="127"/>
    </row>
    <row r="16151" spans="3:25" ht="19" hidden="1">
      <c r="C16151" s="933"/>
      <c r="D16151" s="933"/>
      <c r="E16151" s="19"/>
      <c r="I16151" s="100"/>
      <c r="M16151" s="100"/>
      <c r="Q16151" s="99"/>
      <c r="R16151" s="340"/>
      <c r="S16151" s="119"/>
      <c r="T16151" s="123"/>
      <c r="U16151" s="119"/>
      <c r="V16151" s="99"/>
      <c r="W16151" s="127"/>
      <c r="X16151" s="99"/>
      <c r="Y16151" s="127"/>
    </row>
    <row r="16152" spans="3:25" ht="19" hidden="1">
      <c r="C16152" s="933"/>
      <c r="D16152" s="933"/>
      <c r="E16152" s="19"/>
      <c r="I16152" s="100"/>
      <c r="M16152" s="100"/>
      <c r="Q16152" s="99"/>
      <c r="R16152" s="340"/>
      <c r="S16152" s="119"/>
      <c r="T16152" s="123"/>
      <c r="U16152" s="119"/>
      <c r="V16152" s="99"/>
      <c r="W16152" s="127"/>
      <c r="X16152" s="99"/>
      <c r="Y16152" s="127"/>
    </row>
    <row r="16153" spans="3:25" ht="19" hidden="1">
      <c r="C16153" s="933"/>
      <c r="D16153" s="933"/>
      <c r="E16153" s="19"/>
      <c r="I16153" s="100"/>
      <c r="M16153" s="100"/>
      <c r="Q16153" s="99"/>
      <c r="R16153" s="340"/>
      <c r="S16153" s="119"/>
      <c r="T16153" s="123"/>
      <c r="U16153" s="119"/>
      <c r="V16153" s="99"/>
      <c r="W16153" s="127"/>
      <c r="X16153" s="99"/>
      <c r="Y16153" s="127"/>
    </row>
    <row r="16154" spans="3:25" ht="19" hidden="1">
      <c r="C16154" s="933"/>
      <c r="D16154" s="933"/>
      <c r="E16154" s="19"/>
      <c r="I16154" s="100"/>
      <c r="M16154" s="100"/>
      <c r="Q16154" s="99"/>
      <c r="R16154" s="340"/>
      <c r="S16154" s="119"/>
      <c r="T16154" s="123"/>
      <c r="U16154" s="119"/>
      <c r="V16154" s="99"/>
      <c r="W16154" s="127"/>
      <c r="X16154" s="99"/>
      <c r="Y16154" s="127"/>
    </row>
    <row r="16155" spans="3:25" ht="19" hidden="1">
      <c r="C16155" s="933"/>
      <c r="D16155" s="933"/>
      <c r="E16155" s="19"/>
      <c r="I16155" s="100"/>
      <c r="M16155" s="100"/>
      <c r="Q16155" s="99"/>
      <c r="R16155" s="340"/>
      <c r="S16155" s="119"/>
      <c r="T16155" s="123"/>
      <c r="U16155" s="119"/>
      <c r="V16155" s="99"/>
      <c r="W16155" s="127"/>
      <c r="X16155" s="99"/>
      <c r="Y16155" s="127"/>
    </row>
    <row r="16156" spans="3:25" ht="19" hidden="1">
      <c r="C16156" s="933"/>
      <c r="D16156" s="933"/>
      <c r="E16156" s="19"/>
      <c r="I16156" s="100"/>
      <c r="M16156" s="100"/>
      <c r="Q16156" s="99"/>
      <c r="R16156" s="340"/>
      <c r="S16156" s="119"/>
      <c r="T16156" s="123"/>
      <c r="U16156" s="119"/>
      <c r="V16156" s="99"/>
      <c r="W16156" s="127"/>
      <c r="X16156" s="99"/>
      <c r="Y16156" s="127"/>
    </row>
    <row r="16157" spans="3:25" ht="19" hidden="1">
      <c r="C16157" s="933"/>
      <c r="D16157" s="933"/>
      <c r="E16157" s="19"/>
      <c r="I16157" s="100"/>
      <c r="M16157" s="100"/>
      <c r="Q16157" s="99"/>
      <c r="R16157" s="340"/>
      <c r="S16157" s="119"/>
      <c r="T16157" s="123"/>
      <c r="U16157" s="119"/>
      <c r="V16157" s="99"/>
      <c r="W16157" s="127"/>
      <c r="X16157" s="99"/>
      <c r="Y16157" s="127"/>
    </row>
    <row r="16158" spans="3:25" ht="19" hidden="1">
      <c r="C16158" s="933"/>
      <c r="D16158" s="933"/>
      <c r="E16158" s="19"/>
      <c r="I16158" s="100"/>
      <c r="M16158" s="100"/>
      <c r="Q16158" s="99"/>
      <c r="R16158" s="340"/>
      <c r="S16158" s="119"/>
      <c r="T16158" s="123"/>
      <c r="U16158" s="119"/>
      <c r="V16158" s="99"/>
      <c r="W16158" s="127"/>
      <c r="X16158" s="99"/>
      <c r="Y16158" s="127"/>
    </row>
    <row r="16159" spans="3:25" ht="19" hidden="1">
      <c r="C16159" s="933"/>
      <c r="D16159" s="933"/>
      <c r="E16159" s="19"/>
      <c r="I16159" s="100"/>
      <c r="M16159" s="100"/>
      <c r="Q16159" s="99"/>
      <c r="R16159" s="340"/>
      <c r="S16159" s="119"/>
      <c r="T16159" s="123"/>
      <c r="U16159" s="119"/>
      <c r="V16159" s="99"/>
      <c r="W16159" s="127"/>
      <c r="X16159" s="99"/>
      <c r="Y16159" s="127"/>
    </row>
    <row r="16160" spans="3:25" ht="19" hidden="1">
      <c r="C16160" s="933"/>
      <c r="D16160" s="933"/>
      <c r="E16160" s="19"/>
      <c r="I16160" s="100"/>
      <c r="M16160" s="100"/>
      <c r="Q16160" s="99"/>
      <c r="R16160" s="340"/>
      <c r="S16160" s="119"/>
      <c r="T16160" s="123"/>
      <c r="U16160" s="119"/>
      <c r="V16160" s="99"/>
      <c r="W16160" s="127"/>
      <c r="X16160" s="99"/>
      <c r="Y16160" s="127"/>
    </row>
    <row r="16161" spans="3:25" ht="19" hidden="1">
      <c r="C16161" s="933"/>
      <c r="D16161" s="933"/>
      <c r="E16161" s="19"/>
      <c r="I16161" s="100"/>
      <c r="M16161" s="100"/>
      <c r="Q16161" s="99"/>
      <c r="R16161" s="340"/>
      <c r="S16161" s="119"/>
      <c r="T16161" s="123"/>
      <c r="U16161" s="119"/>
      <c r="V16161" s="99"/>
      <c r="W16161" s="127"/>
      <c r="X16161" s="99"/>
      <c r="Y16161" s="127"/>
    </row>
    <row r="16162" spans="3:25" ht="19" hidden="1">
      <c r="C16162" s="933"/>
      <c r="D16162" s="933"/>
      <c r="E16162" s="19"/>
      <c r="I16162" s="100"/>
      <c r="M16162" s="100"/>
      <c r="Q16162" s="99"/>
      <c r="R16162" s="340"/>
      <c r="S16162" s="119"/>
      <c r="T16162" s="123"/>
      <c r="U16162" s="119"/>
      <c r="V16162" s="99"/>
      <c r="W16162" s="127"/>
      <c r="X16162" s="99"/>
      <c r="Y16162" s="127"/>
    </row>
    <row r="16163" spans="3:25" ht="19" hidden="1">
      <c r="C16163" s="933"/>
      <c r="D16163" s="933"/>
      <c r="E16163" s="19"/>
      <c r="I16163" s="100"/>
      <c r="M16163" s="100"/>
      <c r="Q16163" s="99"/>
      <c r="R16163" s="340"/>
      <c r="S16163" s="119"/>
      <c r="T16163" s="123"/>
      <c r="U16163" s="119"/>
      <c r="V16163" s="99"/>
      <c r="W16163" s="127"/>
      <c r="X16163" s="99"/>
      <c r="Y16163" s="127"/>
    </row>
    <row r="16164" spans="3:25" ht="19" hidden="1">
      <c r="C16164" s="933"/>
      <c r="D16164" s="933"/>
      <c r="E16164" s="19"/>
      <c r="I16164" s="100"/>
      <c r="M16164" s="100"/>
      <c r="Q16164" s="99"/>
      <c r="R16164" s="340"/>
      <c r="S16164" s="119"/>
      <c r="T16164" s="123"/>
      <c r="U16164" s="119"/>
      <c r="V16164" s="99"/>
      <c r="W16164" s="127"/>
      <c r="X16164" s="99"/>
      <c r="Y16164" s="127"/>
    </row>
    <row r="16165" spans="3:25" ht="19" hidden="1">
      <c r="C16165" s="933"/>
      <c r="D16165" s="933"/>
      <c r="E16165" s="19"/>
      <c r="I16165" s="100"/>
      <c r="M16165" s="100"/>
      <c r="Q16165" s="99"/>
      <c r="R16165" s="340"/>
      <c r="S16165" s="119"/>
      <c r="T16165" s="123"/>
      <c r="U16165" s="119"/>
      <c r="V16165" s="99"/>
      <c r="W16165" s="127"/>
      <c r="X16165" s="99"/>
      <c r="Y16165" s="127"/>
    </row>
    <row r="16166" spans="3:25" ht="19" hidden="1">
      <c r="C16166" s="933"/>
      <c r="D16166" s="933"/>
      <c r="E16166" s="19"/>
      <c r="I16166" s="100"/>
      <c r="M16166" s="100"/>
      <c r="Q16166" s="99"/>
      <c r="R16166" s="340"/>
      <c r="S16166" s="119"/>
      <c r="T16166" s="123"/>
      <c r="U16166" s="119"/>
      <c r="V16166" s="99"/>
      <c r="W16166" s="127"/>
      <c r="X16166" s="99"/>
      <c r="Y16166" s="127"/>
    </row>
    <row r="16167" spans="3:25" ht="19" hidden="1">
      <c r="C16167" s="933"/>
      <c r="D16167" s="933"/>
      <c r="E16167" s="19"/>
      <c r="I16167" s="100"/>
      <c r="M16167" s="100"/>
      <c r="Q16167" s="99"/>
      <c r="R16167" s="340"/>
      <c r="S16167" s="119"/>
      <c r="T16167" s="123"/>
      <c r="U16167" s="119"/>
      <c r="V16167" s="99"/>
      <c r="W16167" s="127"/>
      <c r="X16167" s="99"/>
      <c r="Y16167" s="127"/>
    </row>
    <row r="16168" spans="3:25" ht="19" hidden="1">
      <c r="C16168" s="933"/>
      <c r="D16168" s="933"/>
      <c r="E16168" s="19"/>
      <c r="I16168" s="100"/>
      <c r="M16168" s="100"/>
      <c r="Q16168" s="99"/>
      <c r="R16168" s="340"/>
      <c r="S16168" s="119"/>
      <c r="T16168" s="123"/>
      <c r="U16168" s="119"/>
      <c r="V16168" s="99"/>
      <c r="W16168" s="127"/>
      <c r="X16168" s="99"/>
      <c r="Y16168" s="127"/>
    </row>
    <row r="16169" spans="3:25" ht="19" hidden="1">
      <c r="C16169" s="933"/>
      <c r="D16169" s="933"/>
      <c r="E16169" s="19"/>
      <c r="I16169" s="100"/>
      <c r="M16169" s="100"/>
      <c r="Q16169" s="99"/>
      <c r="R16169" s="340"/>
      <c r="S16169" s="119"/>
      <c r="T16169" s="123"/>
      <c r="U16169" s="119"/>
      <c r="V16169" s="99"/>
      <c r="W16169" s="127"/>
      <c r="X16169" s="99"/>
      <c r="Y16169" s="127"/>
    </row>
    <row r="16170" spans="3:25" ht="19" hidden="1">
      <c r="C16170" s="933"/>
      <c r="D16170" s="933"/>
      <c r="E16170" s="19"/>
      <c r="I16170" s="100"/>
      <c r="M16170" s="100"/>
      <c r="Q16170" s="99"/>
      <c r="R16170" s="340"/>
      <c r="S16170" s="119"/>
      <c r="T16170" s="123"/>
      <c r="U16170" s="119"/>
      <c r="V16170" s="99"/>
      <c r="W16170" s="127"/>
      <c r="X16170" s="99"/>
      <c r="Y16170" s="127"/>
    </row>
    <row r="16171" spans="3:25" ht="19" hidden="1">
      <c r="C16171" s="933"/>
      <c r="D16171" s="933"/>
      <c r="E16171" s="19"/>
      <c r="I16171" s="100"/>
      <c r="M16171" s="100"/>
      <c r="Q16171" s="99"/>
      <c r="R16171" s="340"/>
      <c r="S16171" s="119"/>
      <c r="T16171" s="123"/>
      <c r="U16171" s="119"/>
      <c r="V16171" s="99"/>
      <c r="W16171" s="127"/>
      <c r="X16171" s="99"/>
      <c r="Y16171" s="127"/>
    </row>
    <row r="16172" spans="3:25" ht="19" hidden="1">
      <c r="C16172" s="933"/>
      <c r="D16172" s="933"/>
      <c r="E16172" s="19"/>
      <c r="I16172" s="100"/>
      <c r="M16172" s="100"/>
      <c r="Q16172" s="99"/>
      <c r="R16172" s="340"/>
      <c r="S16172" s="119"/>
      <c r="T16172" s="123"/>
      <c r="U16172" s="119"/>
      <c r="V16172" s="99"/>
      <c r="W16172" s="127"/>
      <c r="X16172" s="99"/>
      <c r="Y16172" s="127"/>
    </row>
    <row r="16173" spans="3:25" ht="19" hidden="1">
      <c r="C16173" s="933"/>
      <c r="D16173" s="933"/>
      <c r="E16173" s="19"/>
      <c r="I16173" s="100"/>
      <c r="M16173" s="100"/>
      <c r="Q16173" s="99"/>
      <c r="R16173" s="340"/>
      <c r="S16173" s="119"/>
      <c r="T16173" s="123"/>
      <c r="U16173" s="119"/>
      <c r="V16173" s="99"/>
      <c r="W16173" s="127"/>
      <c r="X16173" s="99"/>
      <c r="Y16173" s="127"/>
    </row>
    <row r="16174" spans="3:25" ht="19" hidden="1">
      <c r="C16174" s="933"/>
      <c r="D16174" s="933"/>
      <c r="E16174" s="19"/>
      <c r="I16174" s="100"/>
      <c r="M16174" s="100"/>
      <c r="Q16174" s="99"/>
      <c r="R16174" s="340"/>
      <c r="S16174" s="119"/>
      <c r="T16174" s="123"/>
      <c r="U16174" s="119"/>
      <c r="V16174" s="99"/>
      <c r="W16174" s="127"/>
      <c r="X16174" s="99"/>
      <c r="Y16174" s="127"/>
    </row>
    <row r="16175" spans="3:25" ht="19" hidden="1">
      <c r="C16175" s="933"/>
      <c r="D16175" s="933"/>
      <c r="E16175" s="19"/>
      <c r="I16175" s="100"/>
      <c r="M16175" s="100"/>
      <c r="Q16175" s="99"/>
      <c r="R16175" s="340"/>
      <c r="S16175" s="119"/>
      <c r="T16175" s="123"/>
      <c r="U16175" s="119"/>
      <c r="V16175" s="99"/>
      <c r="W16175" s="127"/>
      <c r="X16175" s="99"/>
      <c r="Y16175" s="127"/>
    </row>
    <row r="16176" spans="3:25" ht="19" hidden="1">
      <c r="C16176" s="933"/>
      <c r="D16176" s="933"/>
      <c r="E16176" s="19"/>
      <c r="I16176" s="100"/>
      <c r="M16176" s="100"/>
      <c r="Q16176" s="99"/>
      <c r="R16176" s="340"/>
      <c r="S16176" s="119"/>
      <c r="T16176" s="123"/>
      <c r="U16176" s="119"/>
      <c r="V16176" s="99"/>
      <c r="W16176" s="127"/>
      <c r="X16176" s="99"/>
      <c r="Y16176" s="127"/>
    </row>
    <row r="16177" spans="3:25" ht="19" hidden="1">
      <c r="C16177" s="933"/>
      <c r="D16177" s="933"/>
      <c r="E16177" s="19"/>
      <c r="I16177" s="100"/>
      <c r="M16177" s="100"/>
      <c r="Q16177" s="99"/>
      <c r="R16177" s="340"/>
      <c r="S16177" s="119"/>
      <c r="T16177" s="123"/>
      <c r="U16177" s="119"/>
      <c r="V16177" s="99"/>
      <c r="W16177" s="127"/>
      <c r="X16177" s="99"/>
      <c r="Y16177" s="127"/>
    </row>
    <row r="16178" spans="3:25" ht="19" hidden="1">
      <c r="C16178" s="933"/>
      <c r="D16178" s="933"/>
      <c r="E16178" s="19"/>
      <c r="I16178" s="100"/>
      <c r="M16178" s="100"/>
      <c r="Q16178" s="99"/>
      <c r="R16178" s="340"/>
      <c r="S16178" s="119"/>
      <c r="T16178" s="123"/>
      <c r="U16178" s="119"/>
      <c r="V16178" s="99"/>
      <c r="W16178" s="127"/>
      <c r="X16178" s="99"/>
      <c r="Y16178" s="127"/>
    </row>
    <row r="16179" spans="3:25" ht="19" hidden="1">
      <c r="C16179" s="933"/>
      <c r="D16179" s="933"/>
      <c r="E16179" s="19"/>
      <c r="I16179" s="100"/>
      <c r="M16179" s="100"/>
      <c r="Q16179" s="99"/>
      <c r="R16179" s="340"/>
      <c r="S16179" s="119"/>
      <c r="T16179" s="123"/>
      <c r="U16179" s="119"/>
      <c r="V16179" s="99"/>
      <c r="W16179" s="127"/>
      <c r="X16179" s="99"/>
      <c r="Y16179" s="127"/>
    </row>
    <row r="16180" spans="3:25" ht="19" hidden="1">
      <c r="C16180" s="933"/>
      <c r="D16180" s="933"/>
      <c r="E16180" s="19"/>
      <c r="I16180" s="100"/>
      <c r="M16180" s="100"/>
      <c r="Q16180" s="99"/>
      <c r="R16180" s="340"/>
      <c r="S16180" s="119"/>
      <c r="T16180" s="123"/>
      <c r="U16180" s="119"/>
      <c r="V16180" s="99"/>
      <c r="W16180" s="127"/>
      <c r="X16180" s="99"/>
      <c r="Y16180" s="127"/>
    </row>
    <row r="16181" spans="3:25" ht="19" hidden="1">
      <c r="C16181" s="933"/>
      <c r="D16181" s="933"/>
      <c r="E16181" s="19"/>
      <c r="I16181" s="100"/>
      <c r="M16181" s="100"/>
      <c r="Q16181" s="99"/>
      <c r="R16181" s="340"/>
      <c r="S16181" s="119"/>
      <c r="T16181" s="123"/>
      <c r="U16181" s="119"/>
      <c r="V16181" s="99"/>
      <c r="W16181" s="127"/>
      <c r="X16181" s="99"/>
      <c r="Y16181" s="127"/>
    </row>
    <row r="16182" spans="3:25" ht="19" hidden="1">
      <c r="C16182" s="933"/>
      <c r="D16182" s="933"/>
      <c r="E16182" s="19"/>
      <c r="I16182" s="100"/>
      <c r="M16182" s="100"/>
      <c r="Q16182" s="99"/>
      <c r="R16182" s="340"/>
      <c r="S16182" s="119"/>
      <c r="T16182" s="123"/>
      <c r="U16182" s="119"/>
      <c r="V16182" s="99"/>
      <c r="W16182" s="127"/>
      <c r="X16182" s="99"/>
      <c r="Y16182" s="127"/>
    </row>
    <row r="16183" spans="3:25" ht="19" hidden="1">
      <c r="C16183" s="933"/>
      <c r="D16183" s="933"/>
      <c r="E16183" s="19"/>
      <c r="I16183" s="100"/>
      <c r="M16183" s="100"/>
      <c r="Q16183" s="99"/>
      <c r="R16183" s="340"/>
      <c r="S16183" s="119"/>
      <c r="T16183" s="123"/>
      <c r="U16183" s="119"/>
      <c r="V16183" s="99"/>
      <c r="W16183" s="127"/>
      <c r="X16183" s="99"/>
      <c r="Y16183" s="127"/>
    </row>
    <row r="16184" spans="3:25" ht="19" hidden="1">
      <c r="C16184" s="933"/>
      <c r="D16184" s="933"/>
      <c r="E16184" s="19"/>
      <c r="I16184" s="100"/>
      <c r="M16184" s="100"/>
      <c r="Q16184" s="99"/>
      <c r="R16184" s="340"/>
      <c r="S16184" s="119"/>
      <c r="T16184" s="123"/>
      <c r="U16184" s="119"/>
      <c r="V16184" s="99"/>
      <c r="W16184" s="127"/>
      <c r="X16184" s="99"/>
      <c r="Y16184" s="127"/>
    </row>
    <row r="16185" spans="3:25" ht="19" hidden="1">
      <c r="C16185" s="933"/>
      <c r="D16185" s="933"/>
      <c r="E16185" s="19"/>
      <c r="I16185" s="100"/>
      <c r="M16185" s="100"/>
      <c r="Q16185" s="99"/>
      <c r="R16185" s="340"/>
      <c r="S16185" s="119"/>
      <c r="T16185" s="123"/>
      <c r="U16185" s="119"/>
      <c r="V16185" s="99"/>
      <c r="W16185" s="127"/>
      <c r="X16185" s="99"/>
      <c r="Y16185" s="127"/>
    </row>
    <row r="16186" spans="3:25" ht="19" hidden="1">
      <c r="C16186" s="933"/>
      <c r="D16186" s="933"/>
      <c r="E16186" s="19"/>
      <c r="I16186" s="100"/>
      <c r="M16186" s="100"/>
      <c r="Q16186" s="99"/>
      <c r="R16186" s="340"/>
      <c r="S16186" s="119"/>
      <c r="T16186" s="123"/>
      <c r="U16186" s="119"/>
      <c r="V16186" s="99"/>
      <c r="W16186" s="127"/>
      <c r="X16186" s="99"/>
      <c r="Y16186" s="127"/>
    </row>
    <row r="16187" spans="3:25" ht="19" hidden="1">
      <c r="C16187" s="933"/>
      <c r="D16187" s="933"/>
      <c r="E16187" s="19"/>
      <c r="I16187" s="100"/>
      <c r="M16187" s="100"/>
      <c r="Q16187" s="99"/>
      <c r="R16187" s="340"/>
      <c r="S16187" s="119"/>
      <c r="T16187" s="123"/>
      <c r="U16187" s="119"/>
      <c r="V16187" s="99"/>
      <c r="W16187" s="127"/>
      <c r="X16187" s="99"/>
      <c r="Y16187" s="127"/>
    </row>
    <row r="16188" spans="3:25" ht="19" hidden="1">
      <c r="C16188" s="933"/>
      <c r="D16188" s="933"/>
      <c r="E16188" s="19"/>
      <c r="I16188" s="100"/>
      <c r="M16188" s="100"/>
      <c r="Q16188" s="99"/>
      <c r="R16188" s="340"/>
      <c r="S16188" s="119"/>
      <c r="T16188" s="123"/>
      <c r="U16188" s="119"/>
      <c r="V16188" s="99"/>
      <c r="W16188" s="127"/>
      <c r="X16188" s="99"/>
      <c r="Y16188" s="127"/>
    </row>
    <row r="16189" spans="3:25" ht="19" hidden="1">
      <c r="C16189" s="933"/>
      <c r="D16189" s="933"/>
      <c r="E16189" s="19"/>
      <c r="I16189" s="100"/>
      <c r="M16189" s="100"/>
      <c r="Q16189" s="99"/>
      <c r="R16189" s="340"/>
      <c r="S16189" s="119"/>
      <c r="T16189" s="123"/>
      <c r="U16189" s="119"/>
      <c r="V16189" s="99"/>
      <c r="W16189" s="127"/>
      <c r="X16189" s="99"/>
      <c r="Y16189" s="127"/>
    </row>
    <row r="16190" spans="3:25" ht="19" hidden="1">
      <c r="C16190" s="933"/>
      <c r="D16190" s="933"/>
      <c r="E16190" s="19"/>
      <c r="I16190" s="100"/>
      <c r="M16190" s="100"/>
      <c r="Q16190" s="99"/>
      <c r="R16190" s="340"/>
      <c r="S16190" s="119"/>
      <c r="T16190" s="123"/>
      <c r="U16190" s="119"/>
      <c r="V16190" s="99"/>
      <c r="W16190" s="127"/>
      <c r="X16190" s="99"/>
      <c r="Y16190" s="127"/>
    </row>
    <row r="16191" spans="3:25" ht="19" hidden="1">
      <c r="C16191" s="933"/>
      <c r="D16191" s="933"/>
      <c r="E16191" s="19"/>
      <c r="I16191" s="100"/>
      <c r="M16191" s="100"/>
      <c r="Q16191" s="99"/>
      <c r="R16191" s="340"/>
      <c r="S16191" s="119"/>
      <c r="T16191" s="123"/>
      <c r="U16191" s="119"/>
      <c r="V16191" s="99"/>
      <c r="W16191" s="127"/>
      <c r="X16191" s="99"/>
      <c r="Y16191" s="127"/>
    </row>
    <row r="16192" spans="3:25" ht="19" hidden="1">
      <c r="C16192" s="933"/>
      <c r="D16192" s="933"/>
      <c r="E16192" s="19"/>
      <c r="I16192" s="100"/>
      <c r="M16192" s="100"/>
      <c r="Q16192" s="99"/>
      <c r="R16192" s="340"/>
      <c r="S16192" s="119"/>
      <c r="T16192" s="123"/>
      <c r="U16192" s="119"/>
      <c r="V16192" s="99"/>
      <c r="W16192" s="127"/>
      <c r="X16192" s="99"/>
      <c r="Y16192" s="127"/>
    </row>
    <row r="16193" spans="3:25" ht="19" hidden="1">
      <c r="C16193" s="933"/>
      <c r="D16193" s="933"/>
      <c r="E16193" s="19"/>
      <c r="I16193" s="100"/>
      <c r="M16193" s="100"/>
      <c r="Q16193" s="99"/>
      <c r="R16193" s="340"/>
      <c r="S16193" s="119"/>
      <c r="T16193" s="123"/>
      <c r="U16193" s="119"/>
      <c r="V16193" s="99"/>
      <c r="W16193" s="127"/>
      <c r="X16193" s="99"/>
      <c r="Y16193" s="127"/>
    </row>
    <row r="16194" spans="3:25" ht="19" hidden="1">
      <c r="C16194" s="933"/>
      <c r="D16194" s="933"/>
      <c r="E16194" s="19"/>
      <c r="I16194" s="100"/>
      <c r="M16194" s="100"/>
      <c r="Q16194" s="99"/>
      <c r="R16194" s="340"/>
      <c r="S16194" s="119"/>
      <c r="T16194" s="123"/>
      <c r="U16194" s="119"/>
      <c r="V16194" s="99"/>
      <c r="W16194" s="127"/>
      <c r="X16194" s="99"/>
      <c r="Y16194" s="127"/>
    </row>
    <row r="16195" spans="3:25" ht="19" hidden="1">
      <c r="C16195" s="933"/>
      <c r="D16195" s="933"/>
      <c r="E16195" s="19"/>
      <c r="I16195" s="100"/>
      <c r="M16195" s="100"/>
      <c r="Q16195" s="99"/>
      <c r="R16195" s="340"/>
      <c r="S16195" s="119"/>
      <c r="T16195" s="123"/>
      <c r="U16195" s="119"/>
      <c r="V16195" s="99"/>
      <c r="W16195" s="127"/>
      <c r="X16195" s="99"/>
      <c r="Y16195" s="127"/>
    </row>
    <row r="16196" spans="3:25" ht="19" hidden="1">
      <c r="C16196" s="933"/>
      <c r="D16196" s="933"/>
      <c r="E16196" s="19"/>
      <c r="I16196" s="100"/>
      <c r="M16196" s="100"/>
      <c r="Q16196" s="99"/>
      <c r="R16196" s="340"/>
      <c r="S16196" s="119"/>
      <c r="T16196" s="123"/>
      <c r="U16196" s="119"/>
      <c r="V16196" s="99"/>
      <c r="W16196" s="127"/>
      <c r="X16196" s="99"/>
      <c r="Y16196" s="127"/>
    </row>
    <row r="16197" spans="3:25" ht="19" hidden="1">
      <c r="C16197" s="933"/>
      <c r="D16197" s="933"/>
      <c r="E16197" s="19"/>
      <c r="I16197" s="100"/>
      <c r="M16197" s="100"/>
      <c r="Q16197" s="99"/>
      <c r="R16197" s="340"/>
      <c r="S16197" s="119"/>
      <c r="T16197" s="123"/>
      <c r="U16197" s="119"/>
      <c r="V16197" s="99"/>
      <c r="W16197" s="127"/>
      <c r="X16197" s="99"/>
      <c r="Y16197" s="127"/>
    </row>
    <row r="16198" spans="3:25" ht="19" hidden="1">
      <c r="C16198" s="933"/>
      <c r="D16198" s="933"/>
      <c r="E16198" s="19"/>
      <c r="I16198" s="100"/>
      <c r="M16198" s="100"/>
      <c r="Q16198" s="99"/>
      <c r="R16198" s="340"/>
      <c r="S16198" s="119"/>
      <c r="T16198" s="123"/>
      <c r="U16198" s="119"/>
      <c r="V16198" s="99"/>
      <c r="W16198" s="127"/>
      <c r="X16198" s="99"/>
      <c r="Y16198" s="127"/>
    </row>
    <row r="16199" spans="3:25" ht="19" hidden="1">
      <c r="C16199" s="933"/>
      <c r="D16199" s="933"/>
      <c r="E16199" s="19"/>
      <c r="I16199" s="100"/>
      <c r="M16199" s="100"/>
      <c r="Q16199" s="99"/>
      <c r="R16199" s="340"/>
      <c r="S16199" s="119"/>
      <c r="T16199" s="123"/>
      <c r="U16199" s="119"/>
      <c r="V16199" s="99"/>
      <c r="W16199" s="127"/>
      <c r="X16199" s="99"/>
      <c r="Y16199" s="127"/>
    </row>
    <row r="16200" spans="3:25" ht="19" hidden="1">
      <c r="C16200" s="933"/>
      <c r="D16200" s="933"/>
      <c r="E16200" s="19"/>
      <c r="I16200" s="100"/>
      <c r="M16200" s="100"/>
      <c r="Q16200" s="99"/>
      <c r="R16200" s="340"/>
      <c r="S16200" s="119"/>
      <c r="T16200" s="123"/>
      <c r="U16200" s="119"/>
      <c r="V16200" s="99"/>
      <c r="W16200" s="127"/>
      <c r="X16200" s="99"/>
      <c r="Y16200" s="127"/>
    </row>
    <row r="16201" spans="3:25" ht="19" hidden="1">
      <c r="C16201" s="933"/>
      <c r="D16201" s="933"/>
      <c r="E16201" s="19"/>
      <c r="I16201" s="100"/>
      <c r="M16201" s="100"/>
      <c r="Q16201" s="99"/>
      <c r="R16201" s="340"/>
      <c r="S16201" s="119"/>
      <c r="T16201" s="123"/>
      <c r="U16201" s="119"/>
      <c r="V16201" s="99"/>
      <c r="W16201" s="127"/>
      <c r="X16201" s="99"/>
      <c r="Y16201" s="127"/>
    </row>
    <row r="16202" spans="3:25" ht="19" hidden="1">
      <c r="C16202" s="933"/>
      <c r="D16202" s="933"/>
      <c r="E16202" s="19"/>
      <c r="I16202" s="100"/>
      <c r="M16202" s="100"/>
      <c r="Q16202" s="99"/>
      <c r="R16202" s="340"/>
      <c r="S16202" s="119"/>
      <c r="T16202" s="123"/>
      <c r="U16202" s="119"/>
      <c r="V16202" s="99"/>
      <c r="W16202" s="127"/>
      <c r="X16202" s="99"/>
      <c r="Y16202" s="127"/>
    </row>
    <row r="16203" spans="3:25" ht="19" hidden="1">
      <c r="C16203" s="933"/>
      <c r="D16203" s="933"/>
      <c r="E16203" s="19"/>
      <c r="I16203" s="100"/>
      <c r="M16203" s="100"/>
      <c r="Q16203" s="99"/>
      <c r="R16203" s="340"/>
      <c r="S16203" s="119"/>
      <c r="T16203" s="123"/>
      <c r="U16203" s="119"/>
      <c r="V16203" s="99"/>
      <c r="W16203" s="127"/>
      <c r="X16203" s="99"/>
      <c r="Y16203" s="127"/>
    </row>
    <row r="16204" spans="3:25" ht="19" hidden="1">
      <c r="C16204" s="933"/>
      <c r="D16204" s="933"/>
      <c r="E16204" s="19"/>
      <c r="I16204" s="100"/>
      <c r="M16204" s="100"/>
      <c r="Q16204" s="99"/>
      <c r="R16204" s="340"/>
      <c r="S16204" s="119"/>
      <c r="T16204" s="123"/>
      <c r="U16204" s="119"/>
      <c r="V16204" s="99"/>
      <c r="W16204" s="127"/>
      <c r="X16204" s="99"/>
      <c r="Y16204" s="127"/>
    </row>
    <row r="16205" spans="3:25" ht="19" hidden="1">
      <c r="C16205" s="933"/>
      <c r="D16205" s="933"/>
      <c r="E16205" s="19"/>
      <c r="I16205" s="100"/>
      <c r="M16205" s="100"/>
      <c r="Q16205" s="99"/>
      <c r="R16205" s="340"/>
      <c r="S16205" s="119"/>
      <c r="T16205" s="123"/>
      <c r="U16205" s="119"/>
      <c r="V16205" s="99"/>
      <c r="W16205" s="127"/>
      <c r="X16205" s="99"/>
      <c r="Y16205" s="127"/>
    </row>
    <row r="16206" spans="3:25" ht="19" hidden="1">
      <c r="C16206" s="933"/>
      <c r="D16206" s="933"/>
      <c r="E16206" s="19"/>
      <c r="I16206" s="100"/>
      <c r="M16206" s="100"/>
      <c r="Q16206" s="99"/>
      <c r="R16206" s="340"/>
      <c r="S16206" s="119"/>
      <c r="T16206" s="123"/>
      <c r="U16206" s="119"/>
      <c r="V16206" s="99"/>
      <c r="W16206" s="127"/>
      <c r="X16206" s="99"/>
      <c r="Y16206" s="127"/>
    </row>
    <row r="16207" spans="3:25" ht="19" hidden="1">
      <c r="C16207" s="933"/>
      <c r="D16207" s="933"/>
      <c r="E16207" s="19"/>
      <c r="I16207" s="100"/>
      <c r="M16207" s="100"/>
      <c r="Q16207" s="99"/>
      <c r="R16207" s="340"/>
      <c r="S16207" s="119"/>
      <c r="T16207" s="123"/>
      <c r="U16207" s="119"/>
      <c r="V16207" s="99"/>
      <c r="W16207" s="127"/>
      <c r="X16207" s="99"/>
      <c r="Y16207" s="127"/>
    </row>
    <row r="16208" spans="3:25" ht="19" hidden="1">
      <c r="C16208" s="933"/>
      <c r="D16208" s="933"/>
      <c r="E16208" s="19"/>
      <c r="I16208" s="100"/>
      <c r="M16208" s="100"/>
      <c r="Q16208" s="99"/>
      <c r="R16208" s="340"/>
      <c r="S16208" s="119"/>
      <c r="T16208" s="123"/>
      <c r="U16208" s="119"/>
      <c r="V16208" s="99"/>
      <c r="W16208" s="127"/>
      <c r="X16208" s="99"/>
      <c r="Y16208" s="127"/>
    </row>
    <row r="16209" spans="3:25" ht="19" hidden="1">
      <c r="C16209" s="933"/>
      <c r="D16209" s="933"/>
      <c r="E16209" s="19"/>
      <c r="I16209" s="100"/>
      <c r="M16209" s="100"/>
      <c r="Q16209" s="99"/>
      <c r="R16209" s="340"/>
      <c r="S16209" s="119"/>
      <c r="T16209" s="123"/>
      <c r="U16209" s="119"/>
      <c r="V16209" s="99"/>
      <c r="W16209" s="127"/>
      <c r="X16209" s="99"/>
      <c r="Y16209" s="127"/>
    </row>
    <row r="16210" spans="3:25" ht="19" hidden="1">
      <c r="C16210" s="933"/>
      <c r="D16210" s="933"/>
      <c r="E16210" s="19"/>
      <c r="I16210" s="100"/>
      <c r="M16210" s="100"/>
      <c r="Q16210" s="99"/>
      <c r="R16210" s="340"/>
      <c r="S16210" s="119"/>
      <c r="T16210" s="123"/>
      <c r="U16210" s="119"/>
      <c r="V16210" s="99"/>
      <c r="W16210" s="127"/>
      <c r="X16210" s="99"/>
      <c r="Y16210" s="127"/>
    </row>
    <row r="16211" spans="3:25" ht="19" hidden="1">
      <c r="C16211" s="933"/>
      <c r="D16211" s="933"/>
      <c r="E16211" s="19"/>
      <c r="I16211" s="100"/>
      <c r="M16211" s="100"/>
      <c r="Q16211" s="99"/>
      <c r="R16211" s="340"/>
      <c r="S16211" s="119"/>
      <c r="T16211" s="123"/>
      <c r="U16211" s="119"/>
      <c r="V16211" s="99"/>
      <c r="W16211" s="127"/>
      <c r="X16211" s="99"/>
      <c r="Y16211" s="127"/>
    </row>
    <row r="16212" spans="3:25" ht="19" hidden="1">
      <c r="C16212" s="933"/>
      <c r="D16212" s="933"/>
      <c r="E16212" s="19"/>
      <c r="I16212" s="100"/>
      <c r="M16212" s="100"/>
      <c r="Q16212" s="99"/>
      <c r="R16212" s="340"/>
      <c r="S16212" s="119"/>
      <c r="T16212" s="123"/>
      <c r="U16212" s="119"/>
      <c r="V16212" s="99"/>
      <c r="W16212" s="127"/>
      <c r="X16212" s="99"/>
      <c r="Y16212" s="127"/>
    </row>
    <row r="16213" spans="3:25" ht="19" hidden="1">
      <c r="C16213" s="933"/>
      <c r="D16213" s="933"/>
      <c r="E16213" s="19"/>
      <c r="I16213" s="100"/>
      <c r="M16213" s="100"/>
      <c r="Q16213" s="99"/>
      <c r="R16213" s="340"/>
      <c r="S16213" s="119"/>
      <c r="T16213" s="123"/>
      <c r="U16213" s="119"/>
      <c r="V16213" s="99"/>
      <c r="W16213" s="127"/>
      <c r="X16213" s="99"/>
      <c r="Y16213" s="127"/>
    </row>
    <row r="16214" spans="3:25" ht="19" hidden="1">
      <c r="C16214" s="933"/>
      <c r="D16214" s="933"/>
      <c r="E16214" s="19"/>
      <c r="I16214" s="100"/>
      <c r="M16214" s="100"/>
      <c r="Q16214" s="99"/>
      <c r="R16214" s="340"/>
      <c r="S16214" s="119"/>
      <c r="T16214" s="123"/>
      <c r="U16214" s="119"/>
      <c r="V16214" s="99"/>
      <c r="W16214" s="127"/>
      <c r="X16214" s="99"/>
      <c r="Y16214" s="127"/>
    </row>
    <row r="16215" spans="3:25" ht="19" hidden="1">
      <c r="C16215" s="933"/>
      <c r="D16215" s="933"/>
      <c r="E16215" s="19"/>
      <c r="I16215" s="100"/>
      <c r="M16215" s="100"/>
      <c r="Q16215" s="99"/>
      <c r="R16215" s="340"/>
      <c r="S16215" s="119"/>
      <c r="T16215" s="123"/>
      <c r="U16215" s="119"/>
      <c r="V16215" s="99"/>
      <c r="W16215" s="127"/>
      <c r="X16215" s="99"/>
      <c r="Y16215" s="127"/>
    </row>
    <row r="16216" spans="3:25" ht="19" hidden="1">
      <c r="C16216" s="933"/>
      <c r="D16216" s="933"/>
      <c r="E16216" s="19"/>
      <c r="I16216" s="100"/>
      <c r="M16216" s="100"/>
      <c r="Q16216" s="99"/>
      <c r="R16216" s="340"/>
      <c r="S16216" s="119"/>
      <c r="T16216" s="123"/>
      <c r="U16216" s="119"/>
      <c r="V16216" s="99"/>
      <c r="W16216" s="127"/>
      <c r="X16216" s="99"/>
      <c r="Y16216" s="127"/>
    </row>
    <row r="16217" spans="3:25" ht="19" hidden="1">
      <c r="C16217" s="933"/>
      <c r="D16217" s="933"/>
      <c r="E16217" s="19"/>
      <c r="I16217" s="100"/>
      <c r="M16217" s="100"/>
      <c r="Q16217" s="99"/>
      <c r="R16217" s="340"/>
      <c r="S16217" s="119"/>
      <c r="T16217" s="123"/>
      <c r="U16217" s="119"/>
      <c r="V16217" s="99"/>
      <c r="W16217" s="127"/>
      <c r="X16217" s="99"/>
      <c r="Y16217" s="127"/>
    </row>
    <row r="16218" spans="3:25" ht="19" hidden="1">
      <c r="C16218" s="933"/>
      <c r="D16218" s="933"/>
      <c r="E16218" s="19"/>
      <c r="I16218" s="100"/>
      <c r="M16218" s="100"/>
      <c r="Q16218" s="99"/>
      <c r="R16218" s="340"/>
      <c r="S16218" s="119"/>
      <c r="T16218" s="123"/>
      <c r="U16218" s="119"/>
      <c r="V16218" s="99"/>
      <c r="W16218" s="127"/>
      <c r="X16218" s="99"/>
      <c r="Y16218" s="127"/>
    </row>
    <row r="16219" spans="3:25" ht="19" hidden="1">
      <c r="C16219" s="933"/>
      <c r="D16219" s="933"/>
      <c r="E16219" s="19"/>
      <c r="I16219" s="100"/>
      <c r="M16219" s="100"/>
      <c r="Q16219" s="99"/>
      <c r="R16219" s="340"/>
      <c r="S16219" s="119"/>
      <c r="T16219" s="123"/>
      <c r="U16219" s="119"/>
      <c r="V16219" s="99"/>
      <c r="W16219" s="127"/>
      <c r="X16219" s="99"/>
      <c r="Y16219" s="127"/>
    </row>
    <row r="16220" spans="3:25" ht="19" hidden="1">
      <c r="C16220" s="933"/>
      <c r="D16220" s="933"/>
      <c r="E16220" s="19"/>
      <c r="I16220" s="100"/>
      <c r="M16220" s="100"/>
      <c r="Q16220" s="99"/>
      <c r="R16220" s="340"/>
      <c r="S16220" s="119"/>
      <c r="T16220" s="123"/>
      <c r="U16220" s="119"/>
      <c r="V16220" s="99"/>
      <c r="W16220" s="127"/>
      <c r="X16220" s="99"/>
      <c r="Y16220" s="127"/>
    </row>
    <row r="16221" spans="3:25" ht="19" hidden="1">
      <c r="C16221" s="933"/>
      <c r="D16221" s="933"/>
      <c r="E16221" s="19"/>
      <c r="I16221" s="100"/>
      <c r="M16221" s="100"/>
      <c r="Q16221" s="99"/>
      <c r="R16221" s="340"/>
      <c r="S16221" s="119"/>
      <c r="T16221" s="123"/>
      <c r="U16221" s="119"/>
      <c r="V16221" s="99"/>
      <c r="W16221" s="127"/>
      <c r="X16221" s="99"/>
      <c r="Y16221" s="127"/>
    </row>
    <row r="16222" spans="3:25" ht="19" hidden="1">
      <c r="C16222" s="933"/>
      <c r="D16222" s="933"/>
      <c r="E16222" s="19"/>
      <c r="I16222" s="100"/>
      <c r="M16222" s="100"/>
      <c r="Q16222" s="99"/>
      <c r="R16222" s="340"/>
      <c r="S16222" s="119"/>
      <c r="T16222" s="123"/>
      <c r="U16222" s="119"/>
      <c r="V16222" s="99"/>
      <c r="W16222" s="127"/>
      <c r="X16222" s="99"/>
      <c r="Y16222" s="127"/>
    </row>
    <row r="16223" spans="3:25" ht="19" hidden="1">
      <c r="C16223" s="933"/>
      <c r="D16223" s="933"/>
      <c r="E16223" s="19"/>
      <c r="I16223" s="100"/>
      <c r="M16223" s="100"/>
      <c r="Q16223" s="99"/>
      <c r="R16223" s="340"/>
      <c r="S16223" s="119"/>
      <c r="T16223" s="123"/>
      <c r="U16223" s="119"/>
      <c r="V16223" s="99"/>
      <c r="W16223" s="127"/>
      <c r="X16223" s="99"/>
      <c r="Y16223" s="127"/>
    </row>
    <row r="16224" spans="3:25" ht="19" hidden="1">
      <c r="C16224" s="933"/>
      <c r="D16224" s="933"/>
      <c r="E16224" s="19"/>
      <c r="I16224" s="100"/>
      <c r="M16224" s="100"/>
      <c r="Q16224" s="99"/>
      <c r="R16224" s="340"/>
      <c r="S16224" s="119"/>
      <c r="T16224" s="123"/>
      <c r="U16224" s="119"/>
      <c r="V16224" s="99"/>
      <c r="W16224" s="127"/>
      <c r="X16224" s="99"/>
      <c r="Y16224" s="127"/>
    </row>
    <row r="16225" spans="3:25" ht="19" hidden="1">
      <c r="C16225" s="933"/>
      <c r="D16225" s="933"/>
      <c r="E16225" s="19"/>
      <c r="I16225" s="100"/>
      <c r="M16225" s="100"/>
      <c r="Q16225" s="99"/>
      <c r="R16225" s="340"/>
      <c r="S16225" s="119"/>
      <c r="T16225" s="123"/>
      <c r="U16225" s="119"/>
      <c r="V16225" s="99"/>
      <c r="W16225" s="127"/>
      <c r="X16225" s="99"/>
      <c r="Y16225" s="127"/>
    </row>
    <row r="16226" spans="3:25" ht="19" hidden="1">
      <c r="C16226" s="933"/>
      <c r="D16226" s="933"/>
      <c r="E16226" s="19"/>
      <c r="I16226" s="100"/>
      <c r="M16226" s="100"/>
      <c r="Q16226" s="99"/>
      <c r="R16226" s="340"/>
      <c r="S16226" s="119"/>
      <c r="T16226" s="123"/>
      <c r="U16226" s="119"/>
      <c r="V16226" s="99"/>
      <c r="W16226" s="127"/>
      <c r="X16226" s="99"/>
      <c r="Y16226" s="127"/>
    </row>
    <row r="16227" spans="3:25" ht="19" hidden="1">
      <c r="C16227" s="933"/>
      <c r="D16227" s="933"/>
      <c r="E16227" s="19"/>
      <c r="I16227" s="100"/>
      <c r="M16227" s="100"/>
      <c r="Q16227" s="99"/>
      <c r="R16227" s="340"/>
      <c r="S16227" s="119"/>
      <c r="T16227" s="123"/>
      <c r="U16227" s="119"/>
      <c r="V16227" s="99"/>
      <c r="W16227" s="127"/>
      <c r="X16227" s="99"/>
      <c r="Y16227" s="127"/>
    </row>
    <row r="16228" spans="3:25" ht="19" hidden="1">
      <c r="C16228" s="933"/>
      <c r="D16228" s="933"/>
      <c r="E16228" s="19"/>
      <c r="I16228" s="100"/>
      <c r="M16228" s="100"/>
      <c r="Q16228" s="99"/>
      <c r="R16228" s="340"/>
      <c r="S16228" s="119"/>
      <c r="T16228" s="123"/>
      <c r="U16228" s="119"/>
      <c r="V16228" s="99"/>
      <c r="W16228" s="127"/>
      <c r="X16228" s="99"/>
      <c r="Y16228" s="127"/>
    </row>
    <row r="16229" spans="3:25" ht="19" hidden="1">
      <c r="C16229" s="933"/>
      <c r="D16229" s="933"/>
      <c r="E16229" s="19"/>
      <c r="I16229" s="100"/>
      <c r="M16229" s="100"/>
      <c r="Q16229" s="99"/>
      <c r="R16229" s="340"/>
      <c r="S16229" s="119"/>
      <c r="T16229" s="123"/>
      <c r="U16229" s="119"/>
      <c r="V16229" s="99"/>
      <c r="W16229" s="127"/>
      <c r="X16229" s="99"/>
      <c r="Y16229" s="127"/>
    </row>
    <row r="16230" spans="3:25" ht="19" hidden="1">
      <c r="C16230" s="933"/>
      <c r="D16230" s="933"/>
      <c r="E16230" s="19"/>
      <c r="I16230" s="100"/>
      <c r="M16230" s="100"/>
      <c r="Q16230" s="99"/>
      <c r="R16230" s="340"/>
      <c r="S16230" s="119"/>
      <c r="T16230" s="123"/>
      <c r="U16230" s="119"/>
      <c r="V16230" s="99"/>
      <c r="W16230" s="127"/>
      <c r="X16230" s="99"/>
      <c r="Y16230" s="127"/>
    </row>
    <row r="16231" spans="3:25" ht="19" hidden="1">
      <c r="C16231" s="933"/>
      <c r="D16231" s="933"/>
      <c r="E16231" s="19"/>
      <c r="I16231" s="100"/>
      <c r="M16231" s="100"/>
      <c r="Q16231" s="99"/>
      <c r="R16231" s="340"/>
      <c r="S16231" s="119"/>
      <c r="T16231" s="123"/>
      <c r="U16231" s="119"/>
      <c r="V16231" s="99"/>
      <c r="W16231" s="127"/>
      <c r="X16231" s="99"/>
      <c r="Y16231" s="127"/>
    </row>
    <row r="16232" spans="3:25" ht="19" hidden="1">
      <c r="C16232" s="933"/>
      <c r="D16232" s="933"/>
      <c r="E16232" s="19"/>
      <c r="I16232" s="100"/>
      <c r="M16232" s="100"/>
      <c r="Q16232" s="99"/>
      <c r="R16232" s="340"/>
      <c r="S16232" s="119"/>
      <c r="T16232" s="123"/>
      <c r="U16232" s="119"/>
      <c r="V16232" s="99"/>
      <c r="W16232" s="127"/>
      <c r="X16232" s="99"/>
      <c r="Y16232" s="127"/>
    </row>
    <row r="16233" spans="3:25" ht="19" hidden="1">
      <c r="C16233" s="933"/>
      <c r="D16233" s="933"/>
      <c r="E16233" s="19"/>
      <c r="I16233" s="100"/>
      <c r="M16233" s="100"/>
      <c r="Q16233" s="99"/>
      <c r="R16233" s="340"/>
      <c r="S16233" s="119"/>
      <c r="T16233" s="123"/>
      <c r="U16233" s="119"/>
      <c r="V16233" s="99"/>
      <c r="W16233" s="127"/>
      <c r="X16233" s="99"/>
      <c r="Y16233" s="127"/>
    </row>
    <row r="16234" spans="3:25" ht="19" hidden="1">
      <c r="C16234" s="933"/>
      <c r="D16234" s="933"/>
      <c r="E16234" s="19"/>
      <c r="I16234" s="100"/>
      <c r="M16234" s="100"/>
      <c r="Q16234" s="99"/>
      <c r="R16234" s="340"/>
      <c r="S16234" s="119"/>
      <c r="T16234" s="123"/>
      <c r="U16234" s="119"/>
      <c r="V16234" s="99"/>
      <c r="W16234" s="127"/>
      <c r="X16234" s="99"/>
      <c r="Y16234" s="127"/>
    </row>
    <row r="16235" spans="3:25" ht="19" hidden="1">
      <c r="C16235" s="933"/>
      <c r="D16235" s="933"/>
      <c r="E16235" s="19"/>
      <c r="I16235" s="100"/>
      <c r="M16235" s="100"/>
      <c r="Q16235" s="99"/>
      <c r="R16235" s="340"/>
      <c r="S16235" s="119"/>
      <c r="T16235" s="123"/>
      <c r="U16235" s="119"/>
      <c r="V16235" s="99"/>
      <c r="W16235" s="127"/>
      <c r="X16235" s="99"/>
      <c r="Y16235" s="127"/>
    </row>
    <row r="16236" spans="3:25" ht="19" hidden="1">
      <c r="C16236" s="933"/>
      <c r="D16236" s="933"/>
      <c r="E16236" s="19"/>
      <c r="I16236" s="100"/>
      <c r="M16236" s="100"/>
      <c r="Q16236" s="99"/>
      <c r="R16236" s="340"/>
      <c r="S16236" s="119"/>
      <c r="T16236" s="123"/>
      <c r="U16236" s="119"/>
      <c r="V16236" s="99"/>
      <c r="W16236" s="127"/>
      <c r="X16236" s="99"/>
      <c r="Y16236" s="127"/>
    </row>
    <row r="16237" spans="3:25" ht="19" hidden="1">
      <c r="C16237" s="933"/>
      <c r="D16237" s="933"/>
      <c r="E16237" s="19"/>
      <c r="I16237" s="100"/>
      <c r="M16237" s="100"/>
      <c r="Q16237" s="99"/>
      <c r="R16237" s="340"/>
      <c r="S16237" s="119"/>
      <c r="T16237" s="123"/>
      <c r="U16237" s="119"/>
      <c r="V16237" s="99"/>
      <c r="W16237" s="127"/>
      <c r="X16237" s="99"/>
      <c r="Y16237" s="127"/>
    </row>
    <row r="16238" spans="3:25" ht="19" hidden="1">
      <c r="C16238" s="933"/>
      <c r="D16238" s="933"/>
      <c r="E16238" s="19"/>
      <c r="I16238" s="100"/>
      <c r="M16238" s="100"/>
      <c r="Q16238" s="99"/>
      <c r="R16238" s="340"/>
      <c r="S16238" s="119"/>
      <c r="T16238" s="123"/>
      <c r="U16238" s="119"/>
      <c r="V16238" s="99"/>
      <c r="W16238" s="127"/>
      <c r="X16238" s="99"/>
      <c r="Y16238" s="127"/>
    </row>
    <row r="16239" spans="3:25" ht="19" hidden="1">
      <c r="C16239" s="933"/>
      <c r="D16239" s="933"/>
      <c r="E16239" s="19"/>
      <c r="I16239" s="100"/>
      <c r="M16239" s="100"/>
      <c r="Q16239" s="99"/>
      <c r="R16239" s="340"/>
      <c r="S16239" s="119"/>
      <c r="T16239" s="123"/>
      <c r="U16239" s="119"/>
      <c r="V16239" s="99"/>
      <c r="W16239" s="127"/>
      <c r="X16239" s="99"/>
      <c r="Y16239" s="127"/>
    </row>
    <row r="16240" spans="3:25" ht="19" hidden="1">
      <c r="C16240" s="933"/>
      <c r="D16240" s="933"/>
      <c r="E16240" s="19"/>
      <c r="I16240" s="100"/>
      <c r="M16240" s="100"/>
      <c r="Q16240" s="99"/>
      <c r="R16240" s="340"/>
      <c r="S16240" s="119"/>
      <c r="T16240" s="123"/>
      <c r="U16240" s="119"/>
      <c r="V16240" s="99"/>
      <c r="W16240" s="127"/>
      <c r="X16240" s="99"/>
      <c r="Y16240" s="127"/>
    </row>
    <row r="16241" spans="3:25" ht="19" hidden="1">
      <c r="C16241" s="933"/>
      <c r="D16241" s="933"/>
      <c r="E16241" s="19"/>
      <c r="I16241" s="100"/>
      <c r="M16241" s="100"/>
      <c r="Q16241" s="99"/>
      <c r="R16241" s="340"/>
      <c r="S16241" s="119"/>
      <c r="T16241" s="123"/>
      <c r="U16241" s="119"/>
      <c r="V16241" s="99"/>
      <c r="W16241" s="127"/>
      <c r="X16241" s="99"/>
      <c r="Y16241" s="127"/>
    </row>
    <row r="16242" spans="3:25" ht="19" hidden="1">
      <c r="C16242" s="933"/>
      <c r="D16242" s="933"/>
      <c r="E16242" s="19"/>
      <c r="I16242" s="100"/>
      <c r="M16242" s="100"/>
      <c r="Q16242" s="99"/>
      <c r="R16242" s="340"/>
      <c r="S16242" s="119"/>
      <c r="T16242" s="123"/>
      <c r="U16242" s="119"/>
      <c r="V16242" s="99"/>
      <c r="W16242" s="127"/>
      <c r="X16242" s="99"/>
      <c r="Y16242" s="127"/>
    </row>
    <row r="16243" spans="3:25" ht="19" hidden="1">
      <c r="C16243" s="933"/>
      <c r="D16243" s="933"/>
      <c r="E16243" s="19"/>
      <c r="I16243" s="100"/>
      <c r="M16243" s="100"/>
      <c r="Q16243" s="99"/>
      <c r="R16243" s="340"/>
      <c r="S16243" s="119"/>
      <c r="T16243" s="123"/>
      <c r="U16243" s="119"/>
      <c r="V16243" s="99"/>
      <c r="W16243" s="127"/>
      <c r="X16243" s="99"/>
      <c r="Y16243" s="127"/>
    </row>
    <row r="16244" spans="3:25" ht="19" hidden="1">
      <c r="C16244" s="933"/>
      <c r="D16244" s="933"/>
      <c r="E16244" s="19"/>
      <c r="I16244" s="100"/>
      <c r="M16244" s="100"/>
      <c r="Q16244" s="99"/>
      <c r="R16244" s="340"/>
      <c r="S16244" s="119"/>
      <c r="T16244" s="123"/>
      <c r="U16244" s="119"/>
      <c r="V16244" s="99"/>
      <c r="W16244" s="127"/>
      <c r="X16244" s="99"/>
      <c r="Y16244" s="127"/>
    </row>
    <row r="16245" spans="3:25" ht="19" hidden="1">
      <c r="C16245" s="933"/>
      <c r="D16245" s="933"/>
      <c r="E16245" s="19"/>
      <c r="I16245" s="100"/>
      <c r="M16245" s="100"/>
      <c r="Q16245" s="99"/>
      <c r="R16245" s="340"/>
      <c r="S16245" s="119"/>
      <c r="T16245" s="123"/>
      <c r="U16245" s="119"/>
      <c r="V16245" s="99"/>
      <c r="W16245" s="127"/>
      <c r="X16245" s="99"/>
      <c r="Y16245" s="127"/>
    </row>
    <row r="16246" spans="3:25" ht="19" hidden="1">
      <c r="C16246" s="933"/>
      <c r="D16246" s="933"/>
      <c r="E16246" s="19"/>
      <c r="I16246" s="100"/>
      <c r="M16246" s="100"/>
      <c r="Q16246" s="99"/>
      <c r="R16246" s="340"/>
      <c r="S16246" s="119"/>
      <c r="T16246" s="123"/>
      <c r="U16246" s="119"/>
      <c r="V16246" s="99"/>
      <c r="W16246" s="127"/>
      <c r="X16246" s="99"/>
      <c r="Y16246" s="127"/>
    </row>
    <row r="16247" spans="3:25" ht="19" hidden="1">
      <c r="C16247" s="933"/>
      <c r="D16247" s="933"/>
      <c r="E16247" s="19"/>
      <c r="I16247" s="100"/>
      <c r="M16247" s="100"/>
      <c r="Q16247" s="99"/>
      <c r="R16247" s="340"/>
      <c r="S16247" s="119"/>
      <c r="T16247" s="123"/>
      <c r="U16247" s="119"/>
      <c r="V16247" s="99"/>
      <c r="W16247" s="127"/>
      <c r="X16247" s="99"/>
      <c r="Y16247" s="127"/>
    </row>
    <row r="16248" spans="3:25" ht="19" hidden="1">
      <c r="C16248" s="933"/>
      <c r="D16248" s="933"/>
      <c r="E16248" s="19"/>
      <c r="I16248" s="100"/>
      <c r="M16248" s="100"/>
      <c r="Q16248" s="99"/>
      <c r="R16248" s="340"/>
      <c r="S16248" s="119"/>
      <c r="T16248" s="123"/>
      <c r="U16248" s="119"/>
      <c r="V16248" s="99"/>
      <c r="W16248" s="127"/>
      <c r="X16248" s="99"/>
      <c r="Y16248" s="127"/>
    </row>
    <row r="16249" spans="3:25" ht="19" hidden="1">
      <c r="C16249" s="933"/>
      <c r="D16249" s="933"/>
      <c r="E16249" s="19"/>
      <c r="I16249" s="100"/>
      <c r="M16249" s="100"/>
      <c r="Q16249" s="99"/>
      <c r="R16249" s="340"/>
      <c r="S16249" s="119"/>
      <c r="T16249" s="123"/>
      <c r="U16249" s="119"/>
      <c r="V16249" s="99"/>
      <c r="W16249" s="127"/>
      <c r="X16249" s="99"/>
      <c r="Y16249" s="127"/>
    </row>
    <row r="16250" spans="3:25" ht="19" hidden="1">
      <c r="C16250" s="933"/>
      <c r="D16250" s="933"/>
      <c r="E16250" s="19"/>
      <c r="I16250" s="100"/>
      <c r="M16250" s="100"/>
      <c r="Q16250" s="99"/>
      <c r="R16250" s="340"/>
      <c r="S16250" s="119"/>
      <c r="T16250" s="123"/>
      <c r="U16250" s="119"/>
      <c r="V16250" s="99"/>
      <c r="W16250" s="127"/>
      <c r="X16250" s="99"/>
      <c r="Y16250" s="127"/>
    </row>
    <row r="16251" spans="3:25" ht="19" hidden="1">
      <c r="C16251" s="933"/>
      <c r="D16251" s="933"/>
      <c r="E16251" s="19"/>
      <c r="I16251" s="100"/>
      <c r="M16251" s="100"/>
      <c r="Q16251" s="99"/>
      <c r="R16251" s="340"/>
      <c r="S16251" s="119"/>
      <c r="T16251" s="123"/>
      <c r="U16251" s="119"/>
      <c r="V16251" s="99"/>
      <c r="W16251" s="127"/>
      <c r="X16251" s="99"/>
      <c r="Y16251" s="127"/>
    </row>
    <row r="16252" spans="3:25" ht="19" hidden="1">
      <c r="C16252" s="933"/>
      <c r="D16252" s="933"/>
      <c r="E16252" s="19"/>
      <c r="I16252" s="100"/>
      <c r="M16252" s="100"/>
      <c r="Q16252" s="99"/>
      <c r="R16252" s="340"/>
      <c r="S16252" s="119"/>
      <c r="T16252" s="123"/>
      <c r="U16252" s="119"/>
      <c r="V16252" s="99"/>
      <c r="W16252" s="127"/>
      <c r="X16252" s="99"/>
      <c r="Y16252" s="127"/>
    </row>
    <row r="16253" spans="3:25" ht="19" hidden="1">
      <c r="C16253" s="933"/>
      <c r="D16253" s="933"/>
      <c r="E16253" s="19"/>
      <c r="I16253" s="100"/>
      <c r="M16253" s="100"/>
      <c r="Q16253" s="99"/>
      <c r="R16253" s="340"/>
      <c r="S16253" s="119"/>
      <c r="T16253" s="123"/>
      <c r="U16253" s="119"/>
      <c r="V16253" s="99"/>
      <c r="W16253" s="127"/>
      <c r="X16253" s="99"/>
      <c r="Y16253" s="127"/>
    </row>
    <row r="16254" spans="3:25" ht="19" hidden="1">
      <c r="C16254" s="933"/>
      <c r="D16254" s="933"/>
      <c r="E16254" s="19"/>
      <c r="I16254" s="100"/>
      <c r="M16254" s="100"/>
      <c r="Q16254" s="99"/>
      <c r="R16254" s="340"/>
      <c r="S16254" s="119"/>
      <c r="T16254" s="123"/>
      <c r="U16254" s="119"/>
      <c r="V16254" s="99"/>
      <c r="W16254" s="127"/>
      <c r="X16254" s="99"/>
      <c r="Y16254" s="127"/>
    </row>
    <row r="16255" spans="3:25" ht="19" hidden="1">
      <c r="C16255" s="933"/>
      <c r="D16255" s="933"/>
      <c r="E16255" s="19"/>
      <c r="I16255" s="100"/>
      <c r="M16255" s="100"/>
      <c r="Q16255" s="99"/>
      <c r="R16255" s="340"/>
      <c r="S16255" s="119"/>
      <c r="T16255" s="123"/>
      <c r="U16255" s="119"/>
      <c r="V16255" s="99"/>
      <c r="W16255" s="127"/>
      <c r="X16255" s="99"/>
      <c r="Y16255" s="127"/>
    </row>
    <row r="16256" spans="3:25" ht="19" hidden="1">
      <c r="C16256" s="933"/>
      <c r="D16256" s="933"/>
      <c r="E16256" s="19"/>
      <c r="I16256" s="100"/>
      <c r="M16256" s="100"/>
      <c r="Q16256" s="99"/>
      <c r="R16256" s="340"/>
      <c r="S16256" s="119"/>
      <c r="T16256" s="123"/>
      <c r="U16256" s="119"/>
      <c r="V16256" s="99"/>
      <c r="W16256" s="127"/>
      <c r="X16256" s="99"/>
      <c r="Y16256" s="127"/>
    </row>
    <row r="16257" spans="3:25" ht="19" hidden="1">
      <c r="C16257" s="933"/>
      <c r="D16257" s="933"/>
      <c r="E16257" s="19"/>
      <c r="I16257" s="100"/>
      <c r="M16257" s="100"/>
      <c r="Q16257" s="99"/>
      <c r="R16257" s="340"/>
      <c r="S16257" s="119"/>
      <c r="T16257" s="123"/>
      <c r="U16257" s="119"/>
      <c r="V16257" s="99"/>
      <c r="W16257" s="127"/>
      <c r="X16257" s="99"/>
      <c r="Y16257" s="127"/>
    </row>
    <row r="16258" spans="3:25" ht="19" hidden="1">
      <c r="C16258" s="933"/>
      <c r="D16258" s="933"/>
      <c r="E16258" s="19"/>
      <c r="I16258" s="100"/>
      <c r="M16258" s="100"/>
      <c r="Q16258" s="99"/>
      <c r="R16258" s="340"/>
      <c r="S16258" s="119"/>
      <c r="T16258" s="123"/>
      <c r="U16258" s="119"/>
      <c r="V16258" s="99"/>
      <c r="W16258" s="127"/>
      <c r="X16258" s="99"/>
      <c r="Y16258" s="127"/>
    </row>
    <row r="16259" spans="3:25" ht="19" hidden="1">
      <c r="C16259" s="933"/>
      <c r="D16259" s="933"/>
      <c r="E16259" s="19"/>
      <c r="I16259" s="100"/>
      <c r="M16259" s="100"/>
      <c r="Q16259" s="99"/>
      <c r="R16259" s="340"/>
      <c r="S16259" s="119"/>
      <c r="T16259" s="123"/>
      <c r="U16259" s="119"/>
      <c r="V16259" s="99"/>
      <c r="W16259" s="127"/>
      <c r="X16259" s="99"/>
      <c r="Y16259" s="127"/>
    </row>
    <row r="16260" spans="3:25" ht="19" hidden="1">
      <c r="C16260" s="933"/>
      <c r="D16260" s="933"/>
      <c r="E16260" s="19"/>
      <c r="I16260" s="100"/>
      <c r="M16260" s="100"/>
      <c r="Q16260" s="99"/>
      <c r="R16260" s="340"/>
      <c r="S16260" s="119"/>
      <c r="T16260" s="123"/>
      <c r="U16260" s="119"/>
      <c r="V16260" s="99"/>
      <c r="W16260" s="127"/>
      <c r="X16260" s="99"/>
      <c r="Y16260" s="127"/>
    </row>
    <row r="16261" spans="3:25" ht="19" hidden="1">
      <c r="C16261" s="933"/>
      <c r="D16261" s="933"/>
      <c r="E16261" s="19"/>
      <c r="I16261" s="100"/>
      <c r="M16261" s="100"/>
      <c r="Q16261" s="99"/>
      <c r="R16261" s="340"/>
      <c r="S16261" s="119"/>
      <c r="T16261" s="123"/>
      <c r="U16261" s="119"/>
      <c r="V16261" s="99"/>
      <c r="W16261" s="127"/>
      <c r="X16261" s="99"/>
      <c r="Y16261" s="127"/>
    </row>
    <row r="16262" spans="3:25" ht="19" hidden="1">
      <c r="C16262" s="933"/>
      <c r="D16262" s="933"/>
      <c r="E16262" s="19"/>
      <c r="I16262" s="100"/>
      <c r="M16262" s="100"/>
      <c r="Q16262" s="99"/>
      <c r="R16262" s="340"/>
      <c r="S16262" s="119"/>
      <c r="T16262" s="123"/>
      <c r="U16262" s="119"/>
      <c r="V16262" s="99"/>
      <c r="W16262" s="127"/>
      <c r="X16262" s="99"/>
      <c r="Y16262" s="127"/>
    </row>
    <row r="16263" spans="3:25" ht="19" hidden="1">
      <c r="C16263" s="933"/>
      <c r="D16263" s="933"/>
      <c r="E16263" s="19"/>
      <c r="I16263" s="100"/>
      <c r="M16263" s="100"/>
      <c r="Q16263" s="99"/>
      <c r="R16263" s="340"/>
      <c r="S16263" s="119"/>
      <c r="T16263" s="123"/>
      <c r="U16263" s="119"/>
      <c r="V16263" s="99"/>
      <c r="W16263" s="127"/>
      <c r="X16263" s="99"/>
      <c r="Y16263" s="127"/>
    </row>
    <row r="16264" spans="3:25" ht="19" hidden="1">
      <c r="C16264" s="933"/>
      <c r="D16264" s="933"/>
      <c r="E16264" s="19"/>
      <c r="I16264" s="100"/>
      <c r="M16264" s="100"/>
      <c r="Q16264" s="99"/>
      <c r="R16264" s="340"/>
      <c r="S16264" s="119"/>
      <c r="T16264" s="123"/>
      <c r="U16264" s="119"/>
      <c r="V16264" s="99"/>
      <c r="W16264" s="127"/>
      <c r="X16264" s="99"/>
      <c r="Y16264" s="127"/>
    </row>
    <row r="16265" spans="3:25" ht="19" hidden="1">
      <c r="C16265" s="933"/>
      <c r="D16265" s="933"/>
      <c r="E16265" s="19"/>
      <c r="I16265" s="100"/>
      <c r="M16265" s="100"/>
      <c r="Q16265" s="99"/>
      <c r="R16265" s="340"/>
      <c r="S16265" s="119"/>
      <c r="T16265" s="123"/>
      <c r="U16265" s="119"/>
      <c r="V16265" s="99"/>
      <c r="W16265" s="127"/>
      <c r="X16265" s="99"/>
      <c r="Y16265" s="127"/>
    </row>
    <row r="16266" spans="3:25" ht="19" hidden="1">
      <c r="C16266" s="933"/>
      <c r="D16266" s="933"/>
      <c r="E16266" s="19"/>
      <c r="I16266" s="100"/>
      <c r="M16266" s="100"/>
      <c r="Q16266" s="99"/>
      <c r="R16266" s="340"/>
      <c r="S16266" s="119"/>
      <c r="T16266" s="123"/>
      <c r="U16266" s="119"/>
      <c r="V16266" s="99"/>
      <c r="W16266" s="127"/>
      <c r="X16266" s="99"/>
      <c r="Y16266" s="127"/>
    </row>
    <row r="16267" spans="3:25" ht="19" hidden="1">
      <c r="C16267" s="933"/>
      <c r="D16267" s="933"/>
      <c r="E16267" s="19"/>
      <c r="I16267" s="100"/>
      <c r="M16267" s="100"/>
      <c r="Q16267" s="99"/>
      <c r="R16267" s="340"/>
      <c r="S16267" s="119"/>
      <c r="T16267" s="123"/>
      <c r="U16267" s="119"/>
      <c r="V16267" s="99"/>
      <c r="W16267" s="127"/>
      <c r="X16267" s="99"/>
      <c r="Y16267" s="127"/>
    </row>
    <row r="16268" spans="3:25" ht="19" hidden="1">
      <c r="C16268" s="933"/>
      <c r="D16268" s="933"/>
      <c r="E16268" s="19"/>
      <c r="I16268" s="100"/>
      <c r="M16268" s="100"/>
      <c r="Q16268" s="99"/>
      <c r="R16268" s="340"/>
      <c r="S16268" s="119"/>
      <c r="T16268" s="123"/>
      <c r="U16268" s="119"/>
      <c r="V16268" s="99"/>
      <c r="W16268" s="127"/>
      <c r="X16268" s="99"/>
      <c r="Y16268" s="127"/>
    </row>
    <row r="16269" spans="3:25" ht="19" hidden="1">
      <c r="C16269" s="933"/>
      <c r="D16269" s="933"/>
      <c r="E16269" s="19"/>
      <c r="I16269" s="100"/>
      <c r="M16269" s="100"/>
      <c r="Q16269" s="99"/>
      <c r="R16269" s="340"/>
      <c r="S16269" s="119"/>
      <c r="T16269" s="123"/>
      <c r="U16269" s="119"/>
      <c r="V16269" s="99"/>
      <c r="W16269" s="127"/>
      <c r="X16269" s="99"/>
      <c r="Y16269" s="127"/>
    </row>
    <row r="16270" spans="3:25" ht="19" hidden="1">
      <c r="C16270" s="933"/>
      <c r="D16270" s="933"/>
      <c r="E16270" s="19"/>
      <c r="I16270" s="100"/>
      <c r="M16270" s="100"/>
      <c r="Q16270" s="99"/>
      <c r="R16270" s="340"/>
      <c r="S16270" s="119"/>
      <c r="T16270" s="123"/>
      <c r="U16270" s="119"/>
      <c r="V16270" s="99"/>
      <c r="W16270" s="127"/>
      <c r="X16270" s="99"/>
      <c r="Y16270" s="127"/>
    </row>
    <row r="16271" spans="3:25" ht="19" hidden="1">
      <c r="C16271" s="933"/>
      <c r="D16271" s="933"/>
      <c r="E16271" s="19"/>
      <c r="I16271" s="100"/>
      <c r="M16271" s="100"/>
      <c r="Q16271" s="99"/>
      <c r="R16271" s="340"/>
      <c r="S16271" s="119"/>
      <c r="T16271" s="123"/>
      <c r="U16271" s="119"/>
      <c r="V16271" s="99"/>
      <c r="W16271" s="127"/>
      <c r="X16271" s="99"/>
      <c r="Y16271" s="127"/>
    </row>
    <row r="16272" spans="3:25" ht="19" hidden="1">
      <c r="C16272" s="933"/>
      <c r="D16272" s="933"/>
      <c r="E16272" s="19"/>
      <c r="I16272" s="100"/>
      <c r="M16272" s="100"/>
      <c r="Q16272" s="99"/>
      <c r="R16272" s="340"/>
      <c r="S16272" s="119"/>
      <c r="T16272" s="123"/>
      <c r="U16272" s="119"/>
      <c r="V16272" s="99"/>
      <c r="W16272" s="127"/>
      <c r="X16272" s="99"/>
      <c r="Y16272" s="127"/>
    </row>
    <row r="16273" spans="3:25" ht="19" hidden="1">
      <c r="C16273" s="933"/>
      <c r="D16273" s="933"/>
      <c r="E16273" s="19"/>
      <c r="I16273" s="100"/>
      <c r="M16273" s="100"/>
      <c r="Q16273" s="99"/>
      <c r="R16273" s="340"/>
      <c r="S16273" s="119"/>
      <c r="T16273" s="123"/>
      <c r="U16273" s="119"/>
      <c r="V16273" s="99"/>
      <c r="W16273" s="127"/>
      <c r="X16273" s="99"/>
      <c r="Y16273" s="127"/>
    </row>
    <row r="16274" spans="3:25" ht="19" hidden="1">
      <c r="C16274" s="933"/>
      <c r="D16274" s="933"/>
      <c r="E16274" s="19"/>
      <c r="I16274" s="100"/>
      <c r="M16274" s="100"/>
      <c r="Q16274" s="99"/>
      <c r="R16274" s="340"/>
      <c r="S16274" s="119"/>
      <c r="T16274" s="123"/>
      <c r="U16274" s="119"/>
      <c r="V16274" s="99"/>
      <c r="W16274" s="127"/>
      <c r="X16274" s="99"/>
      <c r="Y16274" s="127"/>
    </row>
    <row r="16275" spans="3:25" ht="19" hidden="1">
      <c r="C16275" s="933"/>
      <c r="D16275" s="933"/>
      <c r="E16275" s="19"/>
      <c r="I16275" s="100"/>
      <c r="M16275" s="100"/>
      <c r="Q16275" s="99"/>
      <c r="R16275" s="340"/>
      <c r="S16275" s="119"/>
      <c r="T16275" s="123"/>
      <c r="U16275" s="119"/>
      <c r="V16275" s="99"/>
      <c r="W16275" s="127"/>
      <c r="X16275" s="99"/>
      <c r="Y16275" s="127"/>
    </row>
    <row r="16276" spans="3:25" ht="19" hidden="1">
      <c r="C16276" s="933"/>
      <c r="D16276" s="933"/>
      <c r="E16276" s="19"/>
      <c r="I16276" s="100"/>
      <c r="M16276" s="100"/>
      <c r="Q16276" s="99"/>
      <c r="R16276" s="340"/>
      <c r="S16276" s="119"/>
      <c r="T16276" s="123"/>
      <c r="U16276" s="119"/>
      <c r="V16276" s="99"/>
      <c r="W16276" s="127"/>
      <c r="X16276" s="99"/>
      <c r="Y16276" s="127"/>
    </row>
    <row r="16277" spans="3:25" ht="19" hidden="1">
      <c r="C16277" s="933"/>
      <c r="D16277" s="933"/>
      <c r="E16277" s="19"/>
      <c r="I16277" s="100"/>
      <c r="M16277" s="100"/>
      <c r="Q16277" s="99"/>
      <c r="R16277" s="340"/>
      <c r="S16277" s="119"/>
      <c r="T16277" s="123"/>
      <c r="U16277" s="119"/>
      <c r="V16277" s="99"/>
      <c r="W16277" s="127"/>
      <c r="X16277" s="99"/>
      <c r="Y16277" s="127"/>
    </row>
    <row r="16278" spans="3:25" ht="19" hidden="1">
      <c r="C16278" s="933"/>
      <c r="D16278" s="933"/>
      <c r="E16278" s="19"/>
      <c r="I16278" s="100"/>
      <c r="M16278" s="100"/>
      <c r="Q16278" s="99"/>
      <c r="R16278" s="340"/>
      <c r="S16278" s="119"/>
      <c r="T16278" s="123"/>
      <c r="U16278" s="119"/>
      <c r="V16278" s="99"/>
      <c r="W16278" s="127"/>
      <c r="X16278" s="99"/>
      <c r="Y16278" s="127"/>
    </row>
    <row r="16279" spans="3:25" ht="19" hidden="1">
      <c r="C16279" s="933"/>
      <c r="D16279" s="933"/>
      <c r="E16279" s="19"/>
      <c r="I16279" s="100"/>
      <c r="M16279" s="100"/>
      <c r="Q16279" s="99"/>
      <c r="R16279" s="340"/>
      <c r="S16279" s="119"/>
      <c r="T16279" s="123"/>
      <c r="U16279" s="119"/>
      <c r="V16279" s="99"/>
      <c r="W16279" s="127"/>
      <c r="X16279" s="99"/>
      <c r="Y16279" s="127"/>
    </row>
    <row r="16280" spans="3:25" ht="19" hidden="1">
      <c r="C16280" s="933"/>
      <c r="D16280" s="933"/>
      <c r="E16280" s="19"/>
      <c r="I16280" s="100"/>
      <c r="M16280" s="100"/>
      <c r="Q16280" s="99"/>
      <c r="R16280" s="340"/>
      <c r="S16280" s="119"/>
      <c r="T16280" s="123"/>
      <c r="U16280" s="119"/>
      <c r="V16280" s="99"/>
      <c r="W16280" s="127"/>
      <c r="X16280" s="99"/>
      <c r="Y16280" s="127"/>
    </row>
    <row r="16281" spans="3:25" ht="19" hidden="1">
      <c r="C16281" s="933"/>
      <c r="D16281" s="933"/>
      <c r="E16281" s="19"/>
      <c r="I16281" s="100"/>
      <c r="M16281" s="100"/>
      <c r="Q16281" s="99"/>
      <c r="R16281" s="340"/>
      <c r="S16281" s="119"/>
      <c r="T16281" s="123"/>
      <c r="U16281" s="119"/>
      <c r="V16281" s="99"/>
      <c r="W16281" s="127"/>
      <c r="X16281" s="99"/>
      <c r="Y16281" s="127"/>
    </row>
    <row r="16282" spans="3:25" ht="19" hidden="1">
      <c r="C16282" s="933"/>
      <c r="D16282" s="933"/>
      <c r="E16282" s="19"/>
      <c r="I16282" s="100"/>
      <c r="M16282" s="100"/>
      <c r="Q16282" s="99"/>
      <c r="R16282" s="340"/>
      <c r="S16282" s="119"/>
      <c r="T16282" s="123"/>
      <c r="U16282" s="119"/>
      <c r="V16282" s="99"/>
      <c r="W16282" s="127"/>
      <c r="X16282" s="99"/>
      <c r="Y16282" s="127"/>
    </row>
    <row r="16283" spans="3:25" ht="19" hidden="1">
      <c r="C16283" s="933"/>
      <c r="D16283" s="933"/>
      <c r="E16283" s="19"/>
      <c r="I16283" s="100"/>
      <c r="M16283" s="100"/>
      <c r="Q16283" s="99"/>
      <c r="R16283" s="340"/>
      <c r="S16283" s="119"/>
      <c r="T16283" s="123"/>
      <c r="U16283" s="119"/>
      <c r="V16283" s="99"/>
      <c r="W16283" s="127"/>
      <c r="X16283" s="99"/>
      <c r="Y16283" s="127"/>
    </row>
    <row r="16284" spans="3:25" ht="19" hidden="1">
      <c r="C16284" s="933"/>
      <c r="D16284" s="933"/>
      <c r="E16284" s="19"/>
      <c r="I16284" s="100"/>
      <c r="M16284" s="100"/>
      <c r="Q16284" s="99"/>
      <c r="R16284" s="340"/>
      <c r="S16284" s="119"/>
      <c r="T16284" s="123"/>
      <c r="U16284" s="119"/>
      <c r="V16284" s="99"/>
      <c r="W16284" s="127"/>
      <c r="X16284" s="99"/>
      <c r="Y16284" s="127"/>
    </row>
    <row r="16285" spans="3:25" ht="19" hidden="1">
      <c r="C16285" s="933"/>
      <c r="D16285" s="933"/>
      <c r="E16285" s="19"/>
      <c r="I16285" s="100"/>
      <c r="M16285" s="100"/>
      <c r="Q16285" s="99"/>
      <c r="R16285" s="340"/>
      <c r="S16285" s="119"/>
      <c r="T16285" s="123"/>
      <c r="U16285" s="119"/>
      <c r="V16285" s="99"/>
      <c r="W16285" s="127"/>
      <c r="X16285" s="99"/>
      <c r="Y16285" s="127"/>
    </row>
    <row r="16286" spans="3:25" ht="19" hidden="1">
      <c r="C16286" s="933"/>
      <c r="D16286" s="933"/>
      <c r="E16286" s="19"/>
      <c r="I16286" s="100"/>
      <c r="M16286" s="100"/>
      <c r="Q16286" s="99"/>
      <c r="R16286" s="340"/>
      <c r="S16286" s="119"/>
      <c r="T16286" s="123"/>
      <c r="U16286" s="119"/>
      <c r="V16286" s="99"/>
      <c r="W16286" s="127"/>
      <c r="X16286" s="99"/>
      <c r="Y16286" s="127"/>
    </row>
    <row r="16287" spans="3:25" ht="19" hidden="1">
      <c r="C16287" s="933"/>
      <c r="D16287" s="933"/>
      <c r="E16287" s="19"/>
      <c r="I16287" s="100"/>
      <c r="M16287" s="100"/>
      <c r="Q16287" s="99"/>
      <c r="R16287" s="340"/>
      <c r="S16287" s="119"/>
      <c r="T16287" s="123"/>
      <c r="U16287" s="119"/>
      <c r="V16287" s="99"/>
      <c r="W16287" s="127"/>
      <c r="X16287" s="99"/>
      <c r="Y16287" s="127"/>
    </row>
    <row r="16288" spans="3:25" ht="19" hidden="1">
      <c r="C16288" s="933"/>
      <c r="D16288" s="933"/>
      <c r="E16288" s="19"/>
      <c r="I16288" s="100"/>
      <c r="M16288" s="100"/>
      <c r="Q16288" s="99"/>
      <c r="R16288" s="340"/>
      <c r="S16288" s="119"/>
      <c r="T16288" s="123"/>
      <c r="U16288" s="119"/>
      <c r="V16288" s="99"/>
      <c r="W16288" s="127"/>
      <c r="X16288" s="99"/>
      <c r="Y16288" s="127"/>
    </row>
    <row r="16289" spans="3:25" ht="19" hidden="1">
      <c r="C16289" s="933"/>
      <c r="D16289" s="933"/>
      <c r="E16289" s="19"/>
      <c r="I16289" s="100"/>
      <c r="M16289" s="100"/>
      <c r="Q16289" s="99"/>
      <c r="R16289" s="340"/>
      <c r="S16289" s="119"/>
      <c r="T16289" s="123"/>
      <c r="U16289" s="119"/>
      <c r="V16289" s="99"/>
      <c r="W16289" s="127"/>
      <c r="X16289" s="99"/>
      <c r="Y16289" s="127"/>
    </row>
    <row r="16290" spans="3:25" ht="19" hidden="1">
      <c r="C16290" s="933"/>
      <c r="D16290" s="933"/>
      <c r="E16290" s="19"/>
      <c r="I16290" s="100"/>
      <c r="M16290" s="100"/>
      <c r="Q16290" s="99"/>
      <c r="R16290" s="340"/>
      <c r="S16290" s="119"/>
      <c r="T16290" s="123"/>
      <c r="U16290" s="119"/>
      <c r="V16290" s="99"/>
      <c r="W16290" s="127"/>
      <c r="X16290" s="99"/>
      <c r="Y16290" s="127"/>
    </row>
    <row r="16291" spans="3:25" ht="19" hidden="1">
      <c r="C16291" s="933"/>
      <c r="D16291" s="933"/>
      <c r="E16291" s="19"/>
      <c r="I16291" s="100"/>
      <c r="M16291" s="100"/>
      <c r="Q16291" s="99"/>
      <c r="R16291" s="340"/>
      <c r="S16291" s="119"/>
      <c r="T16291" s="123"/>
      <c r="U16291" s="119"/>
      <c r="V16291" s="99"/>
      <c r="W16291" s="127"/>
      <c r="X16291" s="99"/>
      <c r="Y16291" s="127"/>
    </row>
    <row r="16292" spans="3:25" ht="19" hidden="1">
      <c r="C16292" s="933"/>
      <c r="D16292" s="933"/>
      <c r="E16292" s="19"/>
      <c r="I16292" s="100"/>
      <c r="M16292" s="100"/>
      <c r="Q16292" s="99"/>
      <c r="R16292" s="340"/>
      <c r="S16292" s="119"/>
      <c r="T16292" s="123"/>
      <c r="U16292" s="119"/>
      <c r="V16292" s="99"/>
      <c r="W16292" s="127"/>
      <c r="X16292" s="99"/>
      <c r="Y16292" s="127"/>
    </row>
    <row r="16293" spans="3:25" ht="19" hidden="1">
      <c r="C16293" s="933"/>
      <c r="D16293" s="933"/>
      <c r="E16293" s="19"/>
      <c r="I16293" s="100"/>
      <c r="M16293" s="100"/>
      <c r="Q16293" s="99"/>
      <c r="R16293" s="340"/>
      <c r="S16293" s="119"/>
      <c r="T16293" s="123"/>
      <c r="U16293" s="119"/>
      <c r="V16293" s="99"/>
      <c r="W16293" s="127"/>
      <c r="X16293" s="99"/>
      <c r="Y16293" s="127"/>
    </row>
    <row r="16294" spans="3:25" ht="19" hidden="1">
      <c r="C16294" s="933"/>
      <c r="D16294" s="933"/>
      <c r="E16294" s="19"/>
      <c r="I16294" s="100"/>
      <c r="M16294" s="100"/>
      <c r="Q16294" s="99"/>
      <c r="R16294" s="340"/>
      <c r="S16294" s="119"/>
      <c r="T16294" s="123"/>
      <c r="U16294" s="119"/>
      <c r="V16294" s="99"/>
      <c r="W16294" s="127"/>
      <c r="X16294" s="99"/>
      <c r="Y16294" s="127"/>
    </row>
    <row r="16295" spans="3:25" ht="19" hidden="1">
      <c r="C16295" s="933"/>
      <c r="D16295" s="933"/>
      <c r="E16295" s="19"/>
      <c r="I16295" s="100"/>
      <c r="M16295" s="100"/>
      <c r="Q16295" s="99"/>
      <c r="R16295" s="340"/>
      <c r="S16295" s="119"/>
      <c r="T16295" s="123"/>
      <c r="U16295" s="119"/>
      <c r="V16295" s="99"/>
      <c r="W16295" s="127"/>
      <c r="X16295" s="99"/>
      <c r="Y16295" s="127"/>
    </row>
    <row r="16296" spans="3:25" ht="19" hidden="1">
      <c r="C16296" s="933"/>
      <c r="D16296" s="933"/>
      <c r="E16296" s="19"/>
      <c r="I16296" s="100"/>
      <c r="M16296" s="100"/>
      <c r="Q16296" s="99"/>
      <c r="R16296" s="340"/>
      <c r="S16296" s="119"/>
      <c r="T16296" s="123"/>
      <c r="U16296" s="119"/>
      <c r="V16296" s="99"/>
      <c r="W16296" s="127"/>
      <c r="X16296" s="99"/>
      <c r="Y16296" s="127"/>
    </row>
    <row r="16297" spans="3:25" ht="19" hidden="1">
      <c r="C16297" s="933"/>
      <c r="D16297" s="933"/>
      <c r="E16297" s="19"/>
      <c r="I16297" s="100"/>
      <c r="M16297" s="100"/>
      <c r="Q16297" s="99"/>
      <c r="R16297" s="340"/>
      <c r="S16297" s="119"/>
      <c r="T16297" s="123"/>
      <c r="U16297" s="119"/>
      <c r="V16297" s="99"/>
      <c r="W16297" s="127"/>
      <c r="X16297" s="99"/>
      <c r="Y16297" s="127"/>
    </row>
    <row r="16298" spans="3:25" ht="19" hidden="1">
      <c r="C16298" s="933"/>
      <c r="D16298" s="933"/>
      <c r="E16298" s="19"/>
      <c r="I16298" s="100"/>
      <c r="M16298" s="100"/>
      <c r="Q16298" s="99"/>
      <c r="R16298" s="340"/>
      <c r="S16298" s="119"/>
      <c r="T16298" s="123"/>
      <c r="U16298" s="119"/>
      <c r="V16298" s="99"/>
      <c r="W16298" s="127"/>
      <c r="X16298" s="99"/>
      <c r="Y16298" s="127"/>
    </row>
    <row r="16299" spans="3:25" ht="19" hidden="1">
      <c r="C16299" s="933"/>
      <c r="D16299" s="933"/>
      <c r="E16299" s="19"/>
      <c r="I16299" s="100"/>
      <c r="M16299" s="100"/>
      <c r="Q16299" s="99"/>
      <c r="R16299" s="340"/>
      <c r="S16299" s="119"/>
      <c r="T16299" s="123"/>
      <c r="U16299" s="119"/>
      <c r="V16299" s="99"/>
      <c r="W16299" s="127"/>
      <c r="X16299" s="99"/>
      <c r="Y16299" s="127"/>
    </row>
    <row r="16300" spans="3:25" ht="19" hidden="1">
      <c r="C16300" s="933"/>
      <c r="D16300" s="933"/>
      <c r="E16300" s="19"/>
      <c r="I16300" s="100"/>
      <c r="M16300" s="100"/>
      <c r="Q16300" s="99"/>
      <c r="R16300" s="340"/>
      <c r="S16300" s="119"/>
      <c r="T16300" s="123"/>
      <c r="U16300" s="119"/>
      <c r="V16300" s="99"/>
      <c r="W16300" s="127"/>
      <c r="X16300" s="99"/>
      <c r="Y16300" s="127"/>
    </row>
    <row r="16301" spans="3:25" ht="19" hidden="1">
      <c r="C16301" s="933"/>
      <c r="D16301" s="933"/>
      <c r="E16301" s="19"/>
      <c r="I16301" s="100"/>
      <c r="M16301" s="100"/>
      <c r="Q16301" s="99"/>
      <c r="R16301" s="340"/>
      <c r="S16301" s="119"/>
      <c r="T16301" s="123"/>
      <c r="U16301" s="119"/>
      <c r="V16301" s="99"/>
      <c r="W16301" s="127"/>
      <c r="X16301" s="99"/>
      <c r="Y16301" s="127"/>
    </row>
    <row r="16302" spans="3:25" ht="19" hidden="1">
      <c r="C16302" s="933"/>
      <c r="D16302" s="933"/>
      <c r="E16302" s="19"/>
      <c r="I16302" s="100"/>
      <c r="M16302" s="100"/>
      <c r="Q16302" s="99"/>
      <c r="R16302" s="340"/>
      <c r="S16302" s="119"/>
      <c r="T16302" s="123"/>
      <c r="U16302" s="119"/>
      <c r="V16302" s="99"/>
      <c r="W16302" s="127"/>
      <c r="X16302" s="99"/>
      <c r="Y16302" s="127"/>
    </row>
    <row r="16303" spans="3:25" ht="19" hidden="1">
      <c r="C16303" s="933"/>
      <c r="D16303" s="933"/>
      <c r="E16303" s="19"/>
      <c r="I16303" s="100"/>
      <c r="M16303" s="100"/>
      <c r="Q16303" s="99"/>
      <c r="R16303" s="340"/>
      <c r="S16303" s="119"/>
      <c r="T16303" s="123"/>
      <c r="U16303" s="119"/>
      <c r="V16303" s="99"/>
      <c r="W16303" s="127"/>
      <c r="X16303" s="99"/>
      <c r="Y16303" s="127"/>
    </row>
    <row r="16304" spans="3:25" ht="19" hidden="1">
      <c r="C16304" s="933"/>
      <c r="D16304" s="933"/>
      <c r="E16304" s="19"/>
      <c r="I16304" s="100"/>
      <c r="M16304" s="100"/>
      <c r="Q16304" s="99"/>
      <c r="R16304" s="340"/>
      <c r="S16304" s="119"/>
      <c r="T16304" s="123"/>
      <c r="U16304" s="119"/>
      <c r="V16304" s="99"/>
      <c r="W16304" s="127"/>
      <c r="X16304" s="99"/>
      <c r="Y16304" s="127"/>
    </row>
    <row r="16305" spans="3:25" ht="19" hidden="1">
      <c r="C16305" s="933"/>
      <c r="D16305" s="933"/>
      <c r="E16305" s="19"/>
      <c r="I16305" s="100"/>
      <c r="M16305" s="100"/>
      <c r="Q16305" s="99"/>
      <c r="R16305" s="340"/>
      <c r="S16305" s="119"/>
      <c r="T16305" s="123"/>
      <c r="U16305" s="119"/>
      <c r="V16305" s="99"/>
      <c r="W16305" s="127"/>
      <c r="X16305" s="99"/>
      <c r="Y16305" s="127"/>
    </row>
    <row r="16306" spans="3:25" ht="19" hidden="1">
      <c r="C16306" s="933"/>
      <c r="D16306" s="933"/>
      <c r="E16306" s="19"/>
      <c r="I16306" s="100"/>
      <c r="M16306" s="100"/>
      <c r="Q16306" s="99"/>
      <c r="R16306" s="340"/>
      <c r="S16306" s="119"/>
      <c r="T16306" s="123"/>
      <c r="U16306" s="119"/>
      <c r="V16306" s="99"/>
      <c r="W16306" s="127"/>
      <c r="X16306" s="99"/>
      <c r="Y16306" s="127"/>
    </row>
    <row r="16307" spans="3:25" ht="19" hidden="1">
      <c r="C16307" s="933"/>
      <c r="D16307" s="933"/>
      <c r="E16307" s="19"/>
      <c r="I16307" s="100"/>
      <c r="M16307" s="100"/>
      <c r="Q16307" s="99"/>
      <c r="R16307" s="340"/>
      <c r="S16307" s="119"/>
      <c r="T16307" s="123"/>
      <c r="U16307" s="119"/>
      <c r="V16307" s="99"/>
      <c r="W16307" s="127"/>
      <c r="X16307" s="99"/>
      <c r="Y16307" s="127"/>
    </row>
    <row r="16308" spans="3:25" ht="19" hidden="1">
      <c r="C16308" s="933"/>
      <c r="D16308" s="933"/>
      <c r="E16308" s="19"/>
      <c r="I16308" s="100"/>
      <c r="M16308" s="100"/>
      <c r="Q16308" s="99"/>
      <c r="R16308" s="340"/>
      <c r="S16308" s="119"/>
      <c r="T16308" s="123"/>
      <c r="U16308" s="119"/>
      <c r="V16308" s="99"/>
      <c r="W16308" s="127"/>
      <c r="X16308" s="99"/>
      <c r="Y16308" s="127"/>
    </row>
    <row r="16309" spans="3:25" ht="19" hidden="1">
      <c r="C16309" s="933"/>
      <c r="D16309" s="933"/>
      <c r="E16309" s="19"/>
      <c r="I16309" s="100"/>
      <c r="M16309" s="100"/>
      <c r="Q16309" s="99"/>
      <c r="R16309" s="340"/>
      <c r="S16309" s="119"/>
      <c r="T16309" s="123"/>
      <c r="U16309" s="119"/>
      <c r="V16309" s="99"/>
      <c r="W16309" s="127"/>
      <c r="X16309" s="99"/>
      <c r="Y16309" s="127"/>
    </row>
    <row r="16310" spans="3:25" ht="19" hidden="1">
      <c r="C16310" s="933"/>
      <c r="D16310" s="933"/>
      <c r="E16310" s="19"/>
      <c r="I16310" s="100"/>
      <c r="M16310" s="100"/>
      <c r="Q16310" s="99"/>
      <c r="R16310" s="340"/>
      <c r="S16310" s="119"/>
      <c r="T16310" s="123"/>
      <c r="U16310" s="119"/>
      <c r="V16310" s="99"/>
      <c r="W16310" s="127"/>
      <c r="X16310" s="99"/>
      <c r="Y16310" s="127"/>
    </row>
    <row r="16311" spans="3:25" ht="19" hidden="1">
      <c r="C16311" s="933"/>
      <c r="D16311" s="933"/>
      <c r="E16311" s="19"/>
      <c r="I16311" s="100"/>
      <c r="M16311" s="100"/>
      <c r="Q16311" s="99"/>
      <c r="R16311" s="340"/>
      <c r="S16311" s="119"/>
      <c r="T16311" s="123"/>
      <c r="U16311" s="119"/>
      <c r="V16311" s="99"/>
      <c r="W16311" s="127"/>
      <c r="X16311" s="99"/>
      <c r="Y16311" s="127"/>
    </row>
    <row r="16312" spans="3:25" ht="19" hidden="1">
      <c r="C16312" s="933"/>
      <c r="D16312" s="933"/>
      <c r="E16312" s="19"/>
      <c r="I16312" s="100"/>
      <c r="M16312" s="100"/>
      <c r="Q16312" s="99"/>
      <c r="R16312" s="340"/>
      <c r="S16312" s="119"/>
      <c r="T16312" s="123"/>
      <c r="U16312" s="119"/>
      <c r="V16312" s="99"/>
      <c r="W16312" s="127"/>
      <c r="X16312" s="99"/>
      <c r="Y16312" s="127"/>
    </row>
    <row r="16313" spans="3:25" ht="19" hidden="1">
      <c r="C16313" s="933"/>
      <c r="D16313" s="933"/>
      <c r="E16313" s="19"/>
      <c r="I16313" s="100"/>
      <c r="M16313" s="100"/>
      <c r="Q16313" s="99"/>
      <c r="R16313" s="340"/>
      <c r="S16313" s="119"/>
      <c r="T16313" s="123"/>
      <c r="U16313" s="119"/>
      <c r="V16313" s="99"/>
      <c r="W16313" s="127"/>
      <c r="X16313" s="99"/>
      <c r="Y16313" s="127"/>
    </row>
    <row r="16314" spans="3:25" ht="19" hidden="1">
      <c r="C16314" s="933"/>
      <c r="D16314" s="933"/>
      <c r="E16314" s="19"/>
      <c r="I16314" s="100"/>
      <c r="M16314" s="100"/>
      <c r="Q16314" s="99"/>
      <c r="R16314" s="340"/>
      <c r="S16314" s="119"/>
      <c r="T16314" s="123"/>
      <c r="U16314" s="119"/>
      <c r="V16314" s="99"/>
      <c r="W16314" s="127"/>
      <c r="X16314" s="99"/>
      <c r="Y16314" s="127"/>
    </row>
    <row r="16315" spans="3:25" ht="19" hidden="1">
      <c r="C16315" s="933"/>
      <c r="D16315" s="933"/>
      <c r="E16315" s="19"/>
      <c r="I16315" s="100"/>
      <c r="M16315" s="100"/>
      <c r="Q16315" s="99"/>
      <c r="R16315" s="340"/>
      <c r="S16315" s="119"/>
      <c r="T16315" s="123"/>
      <c r="U16315" s="119"/>
      <c r="V16315" s="99"/>
      <c r="W16315" s="127"/>
      <c r="X16315" s="99"/>
      <c r="Y16315" s="127"/>
    </row>
    <row r="16316" spans="3:25" ht="19" hidden="1">
      <c r="C16316" s="933"/>
      <c r="D16316" s="933"/>
      <c r="E16316" s="19"/>
      <c r="I16316" s="100"/>
      <c r="M16316" s="100"/>
      <c r="Q16316" s="99"/>
      <c r="R16316" s="340"/>
      <c r="S16316" s="119"/>
      <c r="T16316" s="123"/>
      <c r="U16316" s="119"/>
      <c r="V16316" s="99"/>
      <c r="W16316" s="127"/>
      <c r="X16316" s="99"/>
      <c r="Y16316" s="127"/>
    </row>
    <row r="16317" spans="3:25" ht="19" hidden="1">
      <c r="C16317" s="933"/>
      <c r="D16317" s="933"/>
      <c r="E16317" s="19"/>
      <c r="I16317" s="100"/>
      <c r="M16317" s="100"/>
      <c r="Q16317" s="99"/>
      <c r="R16317" s="340"/>
      <c r="S16317" s="119"/>
      <c r="T16317" s="123"/>
      <c r="U16317" s="119"/>
      <c r="V16317" s="99"/>
      <c r="W16317" s="127"/>
      <c r="X16317" s="99"/>
      <c r="Y16317" s="127"/>
    </row>
    <row r="16318" spans="3:25" ht="19" hidden="1">
      <c r="C16318" s="933"/>
      <c r="D16318" s="933"/>
      <c r="E16318" s="19"/>
      <c r="I16318" s="100"/>
      <c r="M16318" s="100"/>
      <c r="Q16318" s="99"/>
      <c r="R16318" s="340"/>
      <c r="S16318" s="119"/>
      <c r="T16318" s="123"/>
      <c r="U16318" s="119"/>
      <c r="V16318" s="99"/>
      <c r="W16318" s="127"/>
      <c r="X16318" s="99"/>
      <c r="Y16318" s="127"/>
    </row>
    <row r="16319" spans="3:25" ht="19" hidden="1">
      <c r="C16319" s="933"/>
      <c r="D16319" s="933"/>
      <c r="E16319" s="19"/>
      <c r="I16319" s="100"/>
      <c r="M16319" s="100"/>
      <c r="Q16319" s="99"/>
      <c r="R16319" s="340"/>
      <c r="S16319" s="119"/>
      <c r="T16319" s="123"/>
      <c r="U16319" s="119"/>
      <c r="V16319" s="99"/>
      <c r="W16319" s="127"/>
      <c r="X16319" s="99"/>
      <c r="Y16319" s="127"/>
    </row>
    <row r="16320" spans="3:25" ht="19" hidden="1">
      <c r="C16320" s="933"/>
      <c r="D16320" s="933"/>
      <c r="E16320" s="19"/>
      <c r="I16320" s="100"/>
      <c r="M16320" s="100"/>
      <c r="Q16320" s="99"/>
      <c r="R16320" s="340"/>
      <c r="S16320" s="119"/>
      <c r="T16320" s="123"/>
      <c r="U16320" s="119"/>
      <c r="V16320" s="99"/>
      <c r="W16320" s="127"/>
      <c r="X16320" s="99"/>
      <c r="Y16320" s="127"/>
    </row>
    <row r="16321" spans="3:25" ht="19" hidden="1">
      <c r="C16321" s="933"/>
      <c r="D16321" s="933"/>
      <c r="E16321" s="19"/>
      <c r="I16321" s="100"/>
      <c r="M16321" s="100"/>
      <c r="Q16321" s="99"/>
      <c r="R16321" s="340"/>
      <c r="S16321" s="119"/>
      <c r="T16321" s="123"/>
      <c r="U16321" s="119"/>
      <c r="V16321" s="99"/>
      <c r="W16321" s="127"/>
      <c r="X16321" s="99"/>
      <c r="Y16321" s="127"/>
    </row>
    <row r="16322" spans="3:25" ht="19" hidden="1">
      <c r="C16322" s="933"/>
      <c r="D16322" s="933"/>
      <c r="E16322" s="19"/>
      <c r="I16322" s="100"/>
      <c r="M16322" s="100"/>
      <c r="Q16322" s="99"/>
      <c r="R16322" s="340"/>
      <c r="S16322" s="119"/>
      <c r="T16322" s="123"/>
      <c r="U16322" s="119"/>
      <c r="V16322" s="99"/>
      <c r="W16322" s="127"/>
      <c r="X16322" s="99"/>
      <c r="Y16322" s="127"/>
    </row>
    <row r="16323" spans="3:25" ht="19" hidden="1">
      <c r="C16323" s="933"/>
      <c r="D16323" s="933"/>
      <c r="E16323" s="19"/>
      <c r="I16323" s="100"/>
      <c r="M16323" s="100"/>
      <c r="Q16323" s="99"/>
      <c r="R16323" s="340"/>
      <c r="S16323" s="119"/>
      <c r="T16323" s="123"/>
      <c r="U16323" s="119"/>
      <c r="V16323" s="99"/>
      <c r="W16323" s="127"/>
      <c r="X16323" s="99"/>
      <c r="Y16323" s="127"/>
    </row>
    <row r="16324" spans="3:25" ht="19" hidden="1">
      <c r="C16324" s="933"/>
      <c r="D16324" s="933"/>
      <c r="E16324" s="19"/>
      <c r="I16324" s="100"/>
      <c r="M16324" s="100"/>
      <c r="Q16324" s="99"/>
      <c r="R16324" s="340"/>
      <c r="S16324" s="119"/>
      <c r="T16324" s="123"/>
      <c r="U16324" s="119"/>
      <c r="V16324" s="99"/>
      <c r="W16324" s="127"/>
      <c r="X16324" s="99"/>
      <c r="Y16324" s="127"/>
    </row>
    <row r="16325" spans="3:25" ht="19" hidden="1">
      <c r="C16325" s="933"/>
      <c r="D16325" s="933"/>
      <c r="E16325" s="19"/>
      <c r="I16325" s="100"/>
      <c r="M16325" s="100"/>
      <c r="Q16325" s="99"/>
      <c r="R16325" s="340"/>
      <c r="S16325" s="119"/>
      <c r="T16325" s="123"/>
      <c r="U16325" s="119"/>
      <c r="V16325" s="99"/>
      <c r="W16325" s="127"/>
      <c r="X16325" s="99"/>
      <c r="Y16325" s="127"/>
    </row>
    <row r="16326" spans="3:25" ht="19" hidden="1">
      <c r="C16326" s="933"/>
      <c r="D16326" s="933"/>
      <c r="E16326" s="19"/>
      <c r="I16326" s="100"/>
      <c r="M16326" s="100"/>
      <c r="Q16326" s="99"/>
      <c r="R16326" s="340"/>
      <c r="S16326" s="119"/>
      <c r="T16326" s="123"/>
      <c r="U16326" s="119"/>
      <c r="V16326" s="99"/>
      <c r="W16326" s="127"/>
      <c r="X16326" s="99"/>
      <c r="Y16326" s="127"/>
    </row>
    <row r="16327" spans="3:25" ht="19" hidden="1">
      <c r="C16327" s="933"/>
      <c r="D16327" s="933"/>
      <c r="E16327" s="19"/>
      <c r="I16327" s="100"/>
      <c r="M16327" s="100"/>
      <c r="Q16327" s="99"/>
      <c r="R16327" s="340"/>
      <c r="S16327" s="119"/>
      <c r="T16327" s="123"/>
      <c r="U16327" s="119"/>
      <c r="V16327" s="99"/>
      <c r="W16327" s="127"/>
      <c r="X16327" s="99"/>
      <c r="Y16327" s="127"/>
    </row>
    <row r="16328" spans="3:25" ht="19" hidden="1">
      <c r="C16328" s="933"/>
      <c r="D16328" s="933"/>
      <c r="E16328" s="19"/>
      <c r="I16328" s="100"/>
      <c r="M16328" s="100"/>
      <c r="Q16328" s="99"/>
      <c r="R16328" s="340"/>
      <c r="S16328" s="119"/>
      <c r="T16328" s="123"/>
      <c r="U16328" s="119"/>
      <c r="V16328" s="99"/>
      <c r="W16328" s="127"/>
      <c r="X16328" s="99"/>
      <c r="Y16328" s="127"/>
    </row>
    <row r="16329" spans="3:25" ht="19" hidden="1">
      <c r="C16329" s="933"/>
      <c r="D16329" s="933"/>
      <c r="E16329" s="19"/>
      <c r="I16329" s="100"/>
      <c r="M16329" s="100"/>
      <c r="Q16329" s="99"/>
      <c r="R16329" s="340"/>
      <c r="S16329" s="119"/>
      <c r="T16329" s="123"/>
      <c r="U16329" s="119"/>
      <c r="V16329" s="99"/>
      <c r="W16329" s="127"/>
      <c r="X16329" s="99"/>
      <c r="Y16329" s="127"/>
    </row>
    <row r="16330" spans="3:25" ht="19" hidden="1">
      <c r="C16330" s="933"/>
      <c r="D16330" s="933"/>
      <c r="E16330" s="19"/>
      <c r="I16330" s="100"/>
      <c r="M16330" s="100"/>
      <c r="Q16330" s="99"/>
      <c r="R16330" s="340"/>
      <c r="S16330" s="119"/>
      <c r="T16330" s="123"/>
      <c r="U16330" s="119"/>
      <c r="V16330" s="99"/>
      <c r="W16330" s="127"/>
      <c r="X16330" s="99"/>
      <c r="Y16330" s="127"/>
    </row>
    <row r="16331" spans="3:25" ht="19" hidden="1">
      <c r="C16331" s="933"/>
      <c r="D16331" s="933"/>
      <c r="E16331" s="19"/>
      <c r="I16331" s="100"/>
      <c r="M16331" s="100"/>
      <c r="Q16331" s="99"/>
      <c r="R16331" s="340"/>
      <c r="S16331" s="119"/>
      <c r="T16331" s="123"/>
      <c r="U16331" s="119"/>
      <c r="V16331" s="99"/>
      <c r="W16331" s="127"/>
      <c r="X16331" s="99"/>
      <c r="Y16331" s="127"/>
    </row>
    <row r="16332" spans="3:25" ht="19" hidden="1">
      <c r="C16332" s="933"/>
      <c r="D16332" s="933"/>
      <c r="E16332" s="19"/>
      <c r="I16332" s="100"/>
      <c r="M16332" s="100"/>
      <c r="Q16332" s="99"/>
      <c r="R16332" s="340"/>
      <c r="S16332" s="119"/>
      <c r="T16332" s="123"/>
      <c r="U16332" s="119"/>
      <c r="V16332" s="99"/>
      <c r="W16332" s="127"/>
      <c r="X16332" s="99"/>
      <c r="Y16332" s="127"/>
    </row>
    <row r="16333" spans="3:25" ht="19" hidden="1">
      <c r="C16333" s="933"/>
      <c r="D16333" s="933"/>
      <c r="E16333" s="19"/>
      <c r="I16333" s="100"/>
      <c r="M16333" s="100"/>
      <c r="Q16333" s="99"/>
      <c r="R16333" s="340"/>
      <c r="S16333" s="119"/>
      <c r="T16333" s="123"/>
      <c r="U16333" s="119"/>
      <c r="V16333" s="99"/>
      <c r="W16333" s="127"/>
      <c r="X16333" s="99"/>
      <c r="Y16333" s="127"/>
    </row>
    <row r="16334" spans="3:25" ht="19" hidden="1">
      <c r="C16334" s="933"/>
      <c r="D16334" s="933"/>
      <c r="E16334" s="19"/>
      <c r="I16334" s="100"/>
      <c r="M16334" s="100"/>
      <c r="Q16334" s="99"/>
      <c r="R16334" s="340"/>
      <c r="S16334" s="119"/>
      <c r="T16334" s="123"/>
      <c r="U16334" s="119"/>
      <c r="V16334" s="99"/>
      <c r="W16334" s="127"/>
      <c r="X16334" s="99"/>
      <c r="Y16334" s="127"/>
    </row>
    <row r="16335" spans="3:25" ht="19" hidden="1">
      <c r="C16335" s="933"/>
      <c r="D16335" s="933"/>
      <c r="E16335" s="19"/>
      <c r="I16335" s="100"/>
      <c r="M16335" s="100"/>
      <c r="Q16335" s="99"/>
      <c r="R16335" s="340"/>
      <c r="S16335" s="119"/>
      <c r="T16335" s="123"/>
      <c r="U16335" s="119"/>
      <c r="V16335" s="99"/>
      <c r="W16335" s="127"/>
      <c r="X16335" s="99"/>
      <c r="Y16335" s="127"/>
    </row>
    <row r="16336" spans="3:25" ht="19" hidden="1">
      <c r="C16336" s="933"/>
      <c r="D16336" s="933"/>
      <c r="E16336" s="19"/>
      <c r="I16336" s="100"/>
      <c r="M16336" s="100"/>
      <c r="Q16336" s="99"/>
      <c r="R16336" s="340"/>
      <c r="S16336" s="119"/>
      <c r="T16336" s="123"/>
      <c r="U16336" s="119"/>
      <c r="V16336" s="99"/>
      <c r="W16336" s="127"/>
      <c r="X16336" s="99"/>
      <c r="Y16336" s="127"/>
    </row>
    <row r="16337" spans="3:25" ht="19" hidden="1">
      <c r="C16337" s="933"/>
      <c r="D16337" s="933"/>
      <c r="E16337" s="19"/>
      <c r="I16337" s="100"/>
      <c r="M16337" s="100"/>
      <c r="Q16337" s="99"/>
      <c r="R16337" s="340"/>
      <c r="S16337" s="119"/>
      <c r="T16337" s="123"/>
      <c r="U16337" s="119"/>
      <c r="V16337" s="99"/>
      <c r="W16337" s="127"/>
      <c r="X16337" s="99"/>
      <c r="Y16337" s="127"/>
    </row>
    <row r="16338" spans="3:25" ht="19" hidden="1">
      <c r="C16338" s="933"/>
      <c r="D16338" s="933"/>
      <c r="E16338" s="19"/>
      <c r="I16338" s="100"/>
      <c r="M16338" s="100"/>
      <c r="Q16338" s="99"/>
      <c r="R16338" s="340"/>
      <c r="S16338" s="119"/>
      <c r="T16338" s="123"/>
      <c r="U16338" s="119"/>
      <c r="V16338" s="99"/>
      <c r="W16338" s="127"/>
      <c r="X16338" s="99"/>
      <c r="Y16338" s="127"/>
    </row>
    <row r="16339" spans="3:25" ht="19" hidden="1">
      <c r="C16339" s="933"/>
      <c r="D16339" s="933"/>
      <c r="E16339" s="19"/>
      <c r="I16339" s="100"/>
      <c r="M16339" s="100"/>
      <c r="Q16339" s="99"/>
      <c r="R16339" s="340"/>
      <c r="S16339" s="119"/>
      <c r="T16339" s="123"/>
      <c r="U16339" s="119"/>
      <c r="V16339" s="99"/>
      <c r="W16339" s="127"/>
      <c r="X16339" s="99"/>
      <c r="Y16339" s="127"/>
    </row>
    <row r="16340" spans="3:25" ht="19" hidden="1">
      <c r="C16340" s="933"/>
      <c r="D16340" s="933"/>
      <c r="E16340" s="19"/>
      <c r="I16340" s="100"/>
      <c r="M16340" s="100"/>
      <c r="Q16340" s="99"/>
      <c r="R16340" s="340"/>
      <c r="S16340" s="119"/>
      <c r="T16340" s="123"/>
      <c r="U16340" s="119"/>
      <c r="V16340" s="99"/>
      <c r="W16340" s="127"/>
      <c r="X16340" s="99"/>
      <c r="Y16340" s="127"/>
    </row>
    <row r="16341" spans="3:25" ht="19" hidden="1">
      <c r="C16341" s="933"/>
      <c r="D16341" s="933"/>
      <c r="E16341" s="19"/>
      <c r="I16341" s="100"/>
      <c r="M16341" s="100"/>
      <c r="Q16341" s="99"/>
      <c r="R16341" s="340"/>
      <c r="S16341" s="119"/>
      <c r="T16341" s="123"/>
      <c r="U16341" s="119"/>
      <c r="V16341" s="99"/>
      <c r="W16341" s="127"/>
      <c r="X16341" s="99"/>
      <c r="Y16341" s="127"/>
    </row>
    <row r="16342" spans="3:25" ht="19" hidden="1">
      <c r="C16342" s="933"/>
      <c r="D16342" s="933"/>
      <c r="E16342" s="19"/>
      <c r="I16342" s="100"/>
      <c r="M16342" s="100"/>
      <c r="Q16342" s="99"/>
      <c r="R16342" s="340"/>
      <c r="S16342" s="119"/>
      <c r="T16342" s="123"/>
      <c r="U16342" s="119"/>
      <c r="V16342" s="99"/>
      <c r="W16342" s="127"/>
      <c r="X16342" s="99"/>
      <c r="Y16342" s="127"/>
    </row>
    <row r="16343" spans="3:25" ht="19" hidden="1">
      <c r="C16343" s="933"/>
      <c r="D16343" s="933"/>
      <c r="E16343" s="19"/>
      <c r="I16343" s="100"/>
      <c r="M16343" s="100"/>
      <c r="Q16343" s="99"/>
      <c r="R16343" s="340"/>
      <c r="S16343" s="119"/>
      <c r="T16343" s="123"/>
      <c r="U16343" s="119"/>
      <c r="V16343" s="99"/>
      <c r="W16343" s="127"/>
      <c r="X16343" s="99"/>
      <c r="Y16343" s="127"/>
    </row>
    <row r="16344" spans="3:25" ht="19" hidden="1">
      <c r="C16344" s="933"/>
      <c r="D16344" s="933"/>
      <c r="E16344" s="19"/>
      <c r="I16344" s="100"/>
      <c r="M16344" s="100"/>
      <c r="Q16344" s="99"/>
      <c r="R16344" s="340"/>
      <c r="S16344" s="119"/>
      <c r="T16344" s="123"/>
      <c r="U16344" s="119"/>
      <c r="V16344" s="99"/>
      <c r="W16344" s="127"/>
      <c r="X16344" s="99"/>
      <c r="Y16344" s="127"/>
    </row>
    <row r="16345" spans="3:25" ht="19" hidden="1">
      <c r="C16345" s="933"/>
      <c r="D16345" s="933"/>
      <c r="E16345" s="19"/>
      <c r="I16345" s="100"/>
      <c r="M16345" s="100"/>
      <c r="Q16345" s="99"/>
      <c r="R16345" s="340"/>
      <c r="S16345" s="119"/>
      <c r="T16345" s="123"/>
      <c r="U16345" s="119"/>
      <c r="V16345" s="99"/>
      <c r="W16345" s="127"/>
      <c r="X16345" s="99"/>
      <c r="Y16345" s="127"/>
    </row>
    <row r="16346" spans="3:25" ht="19" hidden="1">
      <c r="C16346" s="933"/>
      <c r="D16346" s="933"/>
      <c r="E16346" s="19"/>
      <c r="I16346" s="100"/>
      <c r="M16346" s="100"/>
      <c r="Q16346" s="99"/>
      <c r="R16346" s="340"/>
      <c r="S16346" s="119"/>
      <c r="T16346" s="123"/>
      <c r="U16346" s="119"/>
      <c r="V16346" s="99"/>
      <c r="W16346" s="127"/>
      <c r="X16346" s="99"/>
      <c r="Y16346" s="127"/>
    </row>
    <row r="16347" spans="3:25" ht="19" hidden="1">
      <c r="C16347" s="933"/>
      <c r="D16347" s="933"/>
      <c r="E16347" s="19"/>
      <c r="I16347" s="100"/>
      <c r="M16347" s="100"/>
      <c r="Q16347" s="99"/>
      <c r="R16347" s="340"/>
      <c r="S16347" s="119"/>
      <c r="T16347" s="123"/>
      <c r="U16347" s="119"/>
      <c r="V16347" s="99"/>
      <c r="W16347" s="127"/>
      <c r="X16347" s="99"/>
      <c r="Y16347" s="127"/>
    </row>
    <row r="16348" spans="3:25" ht="19" hidden="1">
      <c r="C16348" s="933"/>
      <c r="D16348" s="933"/>
      <c r="E16348" s="19"/>
      <c r="I16348" s="100"/>
      <c r="M16348" s="100"/>
      <c r="Q16348" s="99"/>
      <c r="R16348" s="340"/>
      <c r="S16348" s="119"/>
      <c r="T16348" s="123"/>
      <c r="U16348" s="119"/>
      <c r="V16348" s="99"/>
      <c r="W16348" s="127"/>
      <c r="X16348" s="99"/>
      <c r="Y16348" s="127"/>
    </row>
    <row r="16349" spans="3:25" ht="19" hidden="1">
      <c r="C16349" s="933"/>
      <c r="D16349" s="933"/>
      <c r="E16349" s="19"/>
      <c r="I16349" s="100"/>
      <c r="M16349" s="100"/>
      <c r="Q16349" s="99"/>
      <c r="R16349" s="340"/>
      <c r="S16349" s="119"/>
      <c r="T16349" s="123"/>
      <c r="U16349" s="119"/>
      <c r="V16349" s="99"/>
      <c r="W16349" s="127"/>
      <c r="X16349" s="99"/>
      <c r="Y16349" s="127"/>
    </row>
    <row r="16350" spans="3:25" ht="19" hidden="1">
      <c r="C16350" s="933"/>
      <c r="D16350" s="933"/>
      <c r="E16350" s="19"/>
      <c r="I16350" s="100"/>
      <c r="M16350" s="100"/>
      <c r="Q16350" s="99"/>
      <c r="R16350" s="340"/>
      <c r="S16350" s="119"/>
      <c r="T16350" s="123"/>
      <c r="U16350" s="119"/>
      <c r="V16350" s="99"/>
      <c r="W16350" s="127"/>
      <c r="X16350" s="99"/>
      <c r="Y16350" s="127"/>
    </row>
    <row r="16351" spans="3:25" ht="19" hidden="1">
      <c r="C16351" s="933"/>
      <c r="D16351" s="933"/>
      <c r="E16351" s="19"/>
      <c r="I16351" s="100"/>
      <c r="M16351" s="100"/>
      <c r="Q16351" s="99"/>
      <c r="R16351" s="340"/>
      <c r="S16351" s="119"/>
      <c r="T16351" s="123"/>
      <c r="U16351" s="119"/>
      <c r="V16351" s="99"/>
      <c r="W16351" s="127"/>
      <c r="X16351" s="99"/>
      <c r="Y16351" s="127"/>
    </row>
    <row r="16352" spans="3:25" ht="19" hidden="1">
      <c r="C16352" s="933"/>
      <c r="D16352" s="933"/>
      <c r="E16352" s="19"/>
      <c r="I16352" s="100"/>
      <c r="M16352" s="100"/>
      <c r="Q16352" s="99"/>
      <c r="R16352" s="340"/>
      <c r="S16352" s="119"/>
      <c r="T16352" s="123"/>
      <c r="U16352" s="119"/>
      <c r="V16352" s="99"/>
      <c r="W16352" s="127"/>
      <c r="X16352" s="99"/>
      <c r="Y16352" s="127"/>
    </row>
    <row r="16353" spans="3:25" ht="19" hidden="1">
      <c r="C16353" s="933"/>
      <c r="D16353" s="933"/>
      <c r="E16353" s="19"/>
      <c r="I16353" s="100"/>
      <c r="M16353" s="100"/>
      <c r="Q16353" s="99"/>
      <c r="R16353" s="340"/>
      <c r="S16353" s="119"/>
      <c r="T16353" s="123"/>
      <c r="U16353" s="119"/>
      <c r="V16353" s="99"/>
      <c r="W16353" s="127"/>
      <c r="X16353" s="99"/>
      <c r="Y16353" s="127"/>
    </row>
    <row r="16354" spans="3:25" ht="19" hidden="1">
      <c r="C16354" s="933"/>
      <c r="D16354" s="933"/>
      <c r="E16354" s="19"/>
      <c r="I16354" s="100"/>
      <c r="M16354" s="100"/>
      <c r="Q16354" s="99"/>
      <c r="R16354" s="340"/>
      <c r="S16354" s="119"/>
      <c r="T16354" s="123"/>
      <c r="U16354" s="119"/>
      <c r="V16354" s="99"/>
      <c r="W16354" s="127"/>
      <c r="X16354" s="99"/>
      <c r="Y16354" s="127"/>
    </row>
    <row r="16355" spans="3:25" ht="19" hidden="1">
      <c r="C16355" s="933"/>
      <c r="D16355" s="933"/>
      <c r="E16355" s="19"/>
      <c r="I16355" s="100"/>
      <c r="M16355" s="100"/>
      <c r="Q16355" s="99"/>
      <c r="R16355" s="340"/>
      <c r="S16355" s="119"/>
      <c r="T16355" s="123"/>
      <c r="U16355" s="119"/>
      <c r="V16355" s="99"/>
      <c r="W16355" s="127"/>
      <c r="X16355" s="99"/>
      <c r="Y16355" s="127"/>
    </row>
    <row r="16356" spans="3:25" ht="19" hidden="1">
      <c r="C16356" s="933"/>
      <c r="D16356" s="933"/>
      <c r="E16356" s="19"/>
      <c r="I16356" s="100"/>
      <c r="M16356" s="100"/>
      <c r="Q16356" s="99"/>
      <c r="R16356" s="340"/>
      <c r="S16356" s="119"/>
      <c r="T16356" s="123"/>
      <c r="U16356" s="119"/>
      <c r="V16356" s="99"/>
      <c r="W16356" s="127"/>
      <c r="X16356" s="99"/>
      <c r="Y16356" s="127"/>
    </row>
    <row r="16357" spans="3:25" ht="19" hidden="1">
      <c r="C16357" s="933"/>
      <c r="D16357" s="933"/>
      <c r="E16357" s="19"/>
      <c r="I16357" s="100"/>
      <c r="M16357" s="100"/>
      <c r="Q16357" s="99"/>
      <c r="R16357" s="340"/>
      <c r="S16357" s="119"/>
      <c r="T16357" s="123"/>
      <c r="U16357" s="119"/>
      <c r="V16357" s="99"/>
      <c r="W16357" s="127"/>
      <c r="X16357" s="99"/>
      <c r="Y16357" s="127"/>
    </row>
    <row r="16358" spans="3:25" ht="19" hidden="1">
      <c r="C16358" s="933"/>
      <c r="D16358" s="933"/>
      <c r="E16358" s="19"/>
      <c r="I16358" s="100"/>
      <c r="M16358" s="100"/>
      <c r="Q16358" s="99"/>
      <c r="R16358" s="340"/>
      <c r="S16358" s="119"/>
      <c r="T16358" s="123"/>
      <c r="U16358" s="119"/>
      <c r="V16358" s="99"/>
      <c r="W16358" s="127"/>
      <c r="X16358" s="99"/>
      <c r="Y16358" s="127"/>
    </row>
    <row r="16359" spans="3:25" ht="19" hidden="1">
      <c r="C16359" s="933"/>
      <c r="D16359" s="933"/>
      <c r="E16359" s="19"/>
      <c r="I16359" s="100"/>
      <c r="M16359" s="100"/>
      <c r="Q16359" s="99"/>
      <c r="R16359" s="340"/>
      <c r="S16359" s="119"/>
      <c r="T16359" s="123"/>
      <c r="U16359" s="119"/>
      <c r="V16359" s="99"/>
      <c r="W16359" s="127"/>
      <c r="X16359" s="99"/>
      <c r="Y16359" s="127"/>
    </row>
    <row r="16360" spans="3:25" ht="19" hidden="1">
      <c r="C16360" s="933"/>
      <c r="D16360" s="933"/>
      <c r="E16360" s="19"/>
      <c r="I16360" s="100"/>
      <c r="M16360" s="100"/>
      <c r="Q16360" s="99"/>
      <c r="R16360" s="340"/>
      <c r="S16360" s="119"/>
      <c r="T16360" s="123"/>
      <c r="U16360" s="119"/>
      <c r="V16360" s="99"/>
      <c r="W16360" s="127"/>
      <c r="X16360" s="99"/>
      <c r="Y16360" s="127"/>
    </row>
    <row r="16361" spans="3:25" ht="19" hidden="1">
      <c r="C16361" s="933"/>
      <c r="D16361" s="933"/>
      <c r="E16361" s="19"/>
      <c r="I16361" s="100"/>
      <c r="M16361" s="100"/>
      <c r="Q16361" s="99"/>
      <c r="R16361" s="340"/>
      <c r="S16361" s="119"/>
      <c r="T16361" s="123"/>
      <c r="U16361" s="119"/>
      <c r="V16361" s="99"/>
      <c r="W16361" s="127"/>
      <c r="X16361" s="99"/>
      <c r="Y16361" s="127"/>
    </row>
    <row r="16362" spans="3:25" ht="19" hidden="1">
      <c r="C16362" s="933"/>
      <c r="D16362" s="933"/>
      <c r="E16362" s="19"/>
      <c r="I16362" s="100"/>
      <c r="M16362" s="100"/>
      <c r="Q16362" s="99"/>
      <c r="R16362" s="340"/>
      <c r="S16362" s="119"/>
      <c r="T16362" s="123"/>
      <c r="U16362" s="119"/>
      <c r="V16362" s="99"/>
      <c r="W16362" s="127"/>
      <c r="X16362" s="99"/>
      <c r="Y16362" s="127"/>
    </row>
    <row r="16363" spans="3:25" ht="19" hidden="1">
      <c r="C16363" s="933"/>
      <c r="D16363" s="933"/>
      <c r="E16363" s="19"/>
      <c r="I16363" s="100"/>
      <c r="M16363" s="100"/>
      <c r="Q16363" s="99"/>
      <c r="R16363" s="340"/>
      <c r="S16363" s="119"/>
      <c r="T16363" s="123"/>
      <c r="U16363" s="119"/>
      <c r="V16363" s="99"/>
      <c r="W16363" s="127"/>
      <c r="X16363" s="99"/>
      <c r="Y16363" s="127"/>
    </row>
    <row r="16364" spans="3:25" ht="19" hidden="1">
      <c r="C16364" s="933"/>
      <c r="D16364" s="933"/>
      <c r="E16364" s="19"/>
      <c r="I16364" s="100"/>
      <c r="M16364" s="100"/>
      <c r="Q16364" s="99"/>
      <c r="R16364" s="340"/>
      <c r="S16364" s="119"/>
      <c r="T16364" s="123"/>
      <c r="U16364" s="119"/>
      <c r="V16364" s="99"/>
      <c r="W16364" s="127"/>
      <c r="X16364" s="99"/>
      <c r="Y16364" s="127"/>
    </row>
    <row r="16365" spans="3:25" ht="19" hidden="1">
      <c r="C16365" s="933"/>
      <c r="D16365" s="933"/>
      <c r="E16365" s="19"/>
      <c r="I16365" s="100"/>
      <c r="M16365" s="100"/>
      <c r="Q16365" s="99"/>
      <c r="R16365" s="340"/>
      <c r="S16365" s="119"/>
      <c r="T16365" s="123"/>
      <c r="U16365" s="119"/>
      <c r="V16365" s="99"/>
      <c r="W16365" s="127"/>
      <c r="X16365" s="99"/>
      <c r="Y16365" s="127"/>
    </row>
    <row r="16366" spans="3:25"/>
    <row r="16367" spans="3:25"/>
    <row r="16368" spans="3:25"/>
  </sheetData>
  <sheetProtection algorithmName="SHA-512" hashValue="g+zv+668o4OC/ZxwD/SlYoH67Vgm4ouauTo8pSt8mnokR/yn9Z9zCNdjoogNwxL+VdDaW+r5h9s1RQSnTXsu+w==" saltValue="tx1+PZntOL1c84so3yLQBA==" spinCount="100000" sheet="1" formatCells="0" formatColumns="0" formatRows="0" sort="0"/>
  <mergeCells count="28">
    <mergeCell ref="C372:T372"/>
    <mergeCell ref="C373:T373"/>
    <mergeCell ref="C356:T356"/>
    <mergeCell ref="C357:T357"/>
    <mergeCell ref="C358:T358"/>
    <mergeCell ref="C359:T359"/>
    <mergeCell ref="C360:T360"/>
    <mergeCell ref="C363:T363"/>
    <mergeCell ref="C364:T364"/>
    <mergeCell ref="C365:T365"/>
    <mergeCell ref="C366:T366"/>
    <mergeCell ref="C367:T367"/>
    <mergeCell ref="C368:T368"/>
    <mergeCell ref="C369:T369"/>
    <mergeCell ref="C370:T370"/>
    <mergeCell ref="C371:T371"/>
    <mergeCell ref="C361:T361"/>
    <mergeCell ref="C362:T362"/>
    <mergeCell ref="C346:T346"/>
    <mergeCell ref="C347:T347"/>
    <mergeCell ref="C348:T348"/>
    <mergeCell ref="C349:T349"/>
    <mergeCell ref="C350:T350"/>
    <mergeCell ref="C351:T351"/>
    <mergeCell ref="C352:T352"/>
    <mergeCell ref="C353:T353"/>
    <mergeCell ref="C354:T354"/>
    <mergeCell ref="C355:T355"/>
  </mergeCells>
  <conditionalFormatting sqref="A373">
    <cfRule type="containsErrors" dxfId="70" priority="3">
      <formula>ISERROR(A373)</formula>
    </cfRule>
  </conditionalFormatting>
  <conditionalFormatting sqref="A329:C371">
    <cfRule type="containsErrors" dxfId="69" priority="2">
      <formula>ISERROR(A329)</formula>
    </cfRule>
  </conditionalFormatting>
  <conditionalFormatting sqref="A346:C346">
    <cfRule type="colorScale" priority="44">
      <colorScale>
        <cfvo type="min"/>
        <cfvo type="max"/>
        <color rgb="FFFCFCFF"/>
        <color rgb="FF7030A0"/>
      </colorScale>
    </cfRule>
  </conditionalFormatting>
  <conditionalFormatting sqref="A359:C359">
    <cfRule type="colorScale" priority="46">
      <colorScale>
        <cfvo type="min"/>
        <cfvo type="max"/>
        <color rgb="FFFCFCFF"/>
        <color rgb="FFF8696B"/>
      </colorScale>
    </cfRule>
  </conditionalFormatting>
  <conditionalFormatting sqref="A361:C361">
    <cfRule type="colorScale" priority="45">
      <colorScale>
        <cfvo type="min"/>
        <cfvo type="max"/>
        <color rgb="FFFCFCFF"/>
        <color rgb="FF63BE7B"/>
      </colorScale>
    </cfRule>
  </conditionalFormatting>
  <conditionalFormatting sqref="A371:C371">
    <cfRule type="colorScale" priority="43">
      <colorScale>
        <cfvo type="min"/>
        <cfvo type="max"/>
        <color rgb="FFFCFCFF"/>
        <color theme="1"/>
      </colorScale>
    </cfRule>
  </conditionalFormatting>
  <conditionalFormatting sqref="A372:C372">
    <cfRule type="colorScale" priority="40">
      <colorScale>
        <cfvo type="min"/>
        <cfvo type="percent" val="60"/>
        <color rgb="FFFCFCFF"/>
        <color rgb="FF7030A0"/>
      </colorScale>
    </cfRule>
    <cfRule type="containsErrors" dxfId="68" priority="39">
      <formula>ISERROR(A372)</formula>
    </cfRule>
  </conditionalFormatting>
  <conditionalFormatting sqref="A8:D8">
    <cfRule type="containsErrors" dxfId="67" priority="7">
      <formula>ISERROR(A8)</formula>
    </cfRule>
  </conditionalFormatting>
  <conditionalFormatting sqref="A9:D14 A20:D57">
    <cfRule type="containsErrors" dxfId="66" priority="12">
      <formula>ISERROR(A9)</formula>
    </cfRule>
  </conditionalFormatting>
  <conditionalFormatting sqref="A103:AC103 A115:D123 A124:AC125 A174:C174 A176:C180 E123:AC123 E174:AC174 E176:AC180 A2:B5">
    <cfRule type="containsErrors" dxfId="65" priority="54">
      <formula>ISERROR(A2)</formula>
    </cfRule>
  </conditionalFormatting>
  <conditionalFormatting sqref="B1:D1 D374:D16365">
    <cfRule type="containsErrors" dxfId="64" priority="9">
      <formula>ISERROR(B1)</formula>
    </cfRule>
  </conditionalFormatting>
  <conditionalFormatting sqref="C275">
    <cfRule type="colorScale" priority="6">
      <colorScale>
        <cfvo type="min"/>
        <cfvo type="max"/>
        <color rgb="FFFCFCFF"/>
        <color theme="1"/>
      </colorScale>
    </cfRule>
  </conditionalFormatting>
  <conditionalFormatting sqref="C295:C301 C276:C278 C1:C3 C5 C7 C9 C11:C14 C16:C18 C20:C34 C36:C37 C39:C45 C47:C49 C51:C52 C54 C56:C57 C59:C64 C66:C86 C88:C98 C105:C111 C113 C116:C121 C123:C125 C100:C103 C127:C132 C134:C149 C151 C153:C163 C165:C167 C169 C171 C176:C180 C173:C174 C182 C184:C195 C197:C202 C204:C215 C217:C225 C227:C235 C237:C247 C249:C252 C254:C256 C258:C269 C271:C273 C280:C282 C284:C287 C303:C316 C324:C327 C318:C322 C329:C344 C289:C293">
    <cfRule type="colorScale" priority="17">
      <colorScale>
        <cfvo type="min"/>
        <cfvo type="max"/>
        <color rgb="FFFCFCFF"/>
        <color theme="1"/>
      </colorScale>
    </cfRule>
  </conditionalFormatting>
  <conditionalFormatting sqref="C374:C16365 C345">
    <cfRule type="colorScale" priority="35">
      <colorScale>
        <cfvo type="min"/>
        <cfvo type="max"/>
        <color rgb="FFFCFCFF"/>
        <color theme="1"/>
      </colorScale>
    </cfRule>
  </conditionalFormatting>
  <conditionalFormatting sqref="D2:D345 A6:D6">
    <cfRule type="containsErrors" dxfId="63" priority="8">
      <formula>ISERROR(A2)</formula>
    </cfRule>
  </conditionalFormatting>
  <conditionalFormatting sqref="D275:D278 D1:D273 D280:D282 D284:D287 D289:D293 D295:D301 D303:D316 D318:D322 D324:D327 D329:D344">
    <cfRule type="colorScale" priority="16">
      <colorScale>
        <cfvo type="min"/>
        <cfvo type="percent" val="60"/>
        <color rgb="FFFCFCFF"/>
        <color rgb="FF7030A0"/>
      </colorScale>
    </cfRule>
  </conditionalFormatting>
  <conditionalFormatting sqref="D374:D16365 D345">
    <cfRule type="colorScale" priority="30">
      <colorScale>
        <cfvo type="min"/>
        <cfvo type="percent" val="60"/>
        <color rgb="FFFCFCFF"/>
        <color rgb="FF7030A0"/>
      </colorScale>
    </cfRule>
  </conditionalFormatting>
  <conditionalFormatting sqref="E47:E49 E182 E1:E2 E7 E9 E11:E14 E16:E18 E20:E34 E36:E37 E39:E42 E44:E45 E51:E52 E54 E56:E57 E59:E62 E64 E66:E69 E88:E98 E105:E111 E113 E116:E121 E123:E125 E100:E103 E127:E132 E135:E136 E151 E153:E155 E165:E167 E169 E171 E176:E180 E173:E174 E185:E186 E197:E202 E205:E207 E217:E224 E227:E232 E237:E247 E249:E252 E254:E255 E258:E269 E271:E273 E275:E278 E280:E282 E284:E286 E289:E293 E295:E297 E303:E316 E318:E322 E324:E327 E329:E344 E71:E73 E75:E81 E83:E86 E234:E235 E138:E142 E147:E149 E157:E163 E144:E145 E188:E195 E209:E214 E299:E301 E5">
    <cfRule type="colorScale" priority="13">
      <colorScale>
        <cfvo type="min"/>
        <cfvo type="max"/>
        <color rgb="FFFCFCFF"/>
        <color theme="4" tint="-0.249977111117893"/>
      </colorScale>
    </cfRule>
  </conditionalFormatting>
  <conditionalFormatting sqref="E374:E16365 E345">
    <cfRule type="colorScale" priority="36">
      <colorScale>
        <cfvo type="min"/>
        <cfvo type="max"/>
        <color rgb="FFFCFCFF"/>
        <color rgb="FF7030A0"/>
      </colorScale>
    </cfRule>
  </conditionalFormatting>
  <conditionalFormatting sqref="E1:AC2 E5:AC5 E7:AC7 E9:AC9 E11:AC14 E16:AC18 E20:AC34 E36:AC37 E39:AC42 E44:AC45 E47:AC49 E51:AC52 E54:AC54 E56:AC57 E59:AC62 E64:AC64 E66:AC69 E71:AC73 E75:AC81 E83:AC86 E88:AC98 E100:AC103 E105:AC111 E113:AC113 E116:AC121 E127:AC132 E135:AC136 E138:AC142 E144:AC145 E147:AC149 E151:AC151 E153:AC155 E157:AC163 E165:AC167 E169:AC169 E171:AC171 E182:AC182 E185:AC186 E188:AC195 E197:AC202 E205:AC207 E209:AC214 E217:AC224 E227:AC232 E234:AC235 E237:AC247 E249:AC252 E254:AC255 E258:AC269 E271:AC273 E280:AC282 E284:AC286 E289:AC293 E295:AC297 E299:AC301 E303:AC316 E324:AC327 E329:AC345 U346:AC373 E374:AC16365 A275:C278 E275:AC278 E318:AC322 E173:AC174 C1:C5 D2:D5 A7:C7 C9 C11:C14 A16:C18 C20:C34 C36:C37 C44:C45 C47:C49 C51:C52 C54 C56:C57 A59:D64 A66:D86 A88:C98 A100:C103 A105:D113 A127:C132 A134:D149 A151:C151 A153:D163 A165:D169 A171:C171 A173:C174 A182:C182 A184:D195 A197:C202 A204:D215 A217:D225 A227:D235 A237:C247 A249:D256 A258:C269 A271:C273 A280:C282 A284:D287 A289:C293 A295:D301 A303:C316 A318:C322 A324:C327 C374:C16365">
    <cfRule type="containsErrors" dxfId="62" priority="11">
      <formula>ISERROR(A1)</formula>
    </cfRule>
  </conditionalFormatting>
  <conditionalFormatting sqref="R47:R49 R182 R1:R2 R5 R7 R9 R11:R14 R16:R18 R20:R34 R36:R37 R39:R42 R44:R45 R51:R52 R54 R56:R57 R59:R62 R64 R66:R69 R71:R73 R75:R81 R83:R86 R88:R98 R105:R111 R113 R116:R121 R123:R125 R100:R103 R127:R132 R135:R136 R151 R153:R155 R165:R167 R169 R171 R176:R180 R173:R174 R185:R186 R197:R202 R205:R207 R217:R224 R227:R232 R234:R235 R237:R247 R249:R252 R254:R255 R258:R269 R271:R273 R275:R278 R280:R282 R284:R286 R289:R293 R295:R297 R303:R316 R318:R322 R324:R327 R329:R344 R138:R142 R147:R149 R157:R163 R144:R145 R188:R195 R209:R214 R299:R301">
    <cfRule type="colorScale" priority="14">
      <colorScale>
        <cfvo type="min"/>
        <cfvo type="max"/>
        <color rgb="FFFCFCFF"/>
        <color rgb="FFF8696B"/>
      </colorScale>
    </cfRule>
  </conditionalFormatting>
  <conditionalFormatting sqref="R374:R16365 R345">
    <cfRule type="colorScale" priority="38">
      <colorScale>
        <cfvo type="min"/>
        <cfvo type="max"/>
        <color rgb="FFFCFCFF"/>
        <color rgb="FFF8696B"/>
      </colorScale>
    </cfRule>
  </conditionalFormatting>
  <conditionalFormatting sqref="T47:T49 T182 T1:T2 T5 T7 T9 T11:T14 T16:T18 T20:T34 T36:T37 T39:T42 T44:T45 T51:T52 T54 T56:T57 T59:T62 T64 T66:T69 T88:T98 T105:T111 T113 T116:T121 T123:T125 T100:T103 T127:T132 T135:T136 T151 T153:T155 T165:T167 T169 T171 T176:T180 T173:T174 T185:T186 T197:T202 T205:T207 T217:T224 T227:T232 T237:T247 T249:T252 T254:T255 T258:T269 T271:T273 T275:T278 T280:T282 T284:T286 T289:T293 T295:T297 T303:T316 T318:T322 T324:T327 T329:T344 T71:T73 T75:T81 T83:T86 T234:T235 T138:T142 T147:T149 T157:T163 T144:T145 T188:T195 T209:T214 T299:T301">
    <cfRule type="colorScale" priority="15">
      <colorScale>
        <cfvo type="min"/>
        <cfvo type="max"/>
        <color rgb="FFFCFCFF"/>
        <color rgb="FF63BE7B"/>
      </colorScale>
    </cfRule>
  </conditionalFormatting>
  <conditionalFormatting sqref="T374:T16365 T345">
    <cfRule type="colorScale" priority="37">
      <colorScale>
        <cfvo type="min"/>
        <cfvo type="max"/>
        <color rgb="FFFCFCFF"/>
        <color rgb="FF63BE7B"/>
      </colorScale>
    </cfRule>
  </conditionalFormatting>
  <conditionalFormatting sqref="Z1:AC2 Z5:AC5 Z7:AC7 Z9:AC9 Z11:AC14 Z16:AC18 Z20:AC34 Z36:AC37 Z39:AC42 Z44:AC45 Z47:AC49 Z51:AC52 Z54:AC54 Z56:AC57 Z59:AC62 Z64:AC64 Z66:AC69 Z71:AC73 Z75:AC81 Z83:AC86 Z88:AC98 Z100:AC103 Z105:AC111 Z113:AC113 Z116:AC121 Z123:AC125 Z127:AC132 Z135:AC136 Z138:AC142 Z144:AC145 Z147:AC149 Z151:AC151 Z153:AC155 Z157:AC163 Z165:AC167 Z169:AC169 Z171:AC171 Z182:AC182 Z185:AC186 Z188:AC195 Z197:AC202 Z205:AC207 Z209:AC214 Z217:AC224 Z227:AC232 Z234:AC235 Z237:AC247 Z249:AC252 Z254:AC255 Z258:AC269 Z271:AC273 Z280:AC282 Z284:AC286 Z289:AC293 Z295:AC297 Z299:AC301 Z303:AC316 Z324:AC327 Z329:AC16365">
    <cfRule type="cellIs" dxfId="61" priority="10" operator="lessThan">
      <formula>0.8</formula>
    </cfRule>
  </conditionalFormatting>
  <conditionalFormatting sqref="Z173:AC174 Z176:AC180 A367:C370">
    <cfRule type="cellIs" dxfId="60" priority="1" operator="lessThan">
      <formula>0.8</formula>
    </cfRule>
  </conditionalFormatting>
  <conditionalFormatting sqref="Z275:AC278">
    <cfRule type="cellIs" dxfId="59" priority="5" operator="lessThan">
      <formula>0.8</formula>
    </cfRule>
  </conditionalFormatting>
  <conditionalFormatting sqref="Z318:AC322">
    <cfRule type="cellIs" dxfId="58" priority="4" operator="lessThan">
      <formula>0.8</formula>
    </cfRule>
  </conditionalFormatting>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795F-B3C9-EA4A-B6EB-B97E8CC0347E}">
  <sheetPr>
    <pageSetUpPr fitToPage="1"/>
  </sheetPr>
  <dimension ref="A1:K18"/>
  <sheetViews>
    <sheetView showGridLines="0" view="pageLayout" topLeftCell="A2" zoomScale="249" zoomScaleNormal="150" zoomScalePageLayoutView="249" workbookViewId="0">
      <selection activeCell="E2" sqref="E1:I1048576"/>
    </sheetView>
  </sheetViews>
  <sheetFormatPr baseColWidth="10" defaultColWidth="0" defaultRowHeight="12" customHeight="1" zeroHeight="1" outlineLevelRow="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s="1068" customFormat="1" ht="26" customHeight="1">
      <c r="A3" s="1061"/>
      <c r="B3" s="1060" t="s">
        <v>1812</v>
      </c>
      <c r="C3" s="1064" t="s">
        <v>1813</v>
      </c>
      <c r="D3" s="1310"/>
      <c r="E3" s="1312"/>
      <c r="F3" s="1137" t="s">
        <v>1814</v>
      </c>
      <c r="G3" s="1137" t="s">
        <v>1815</v>
      </c>
      <c r="H3" s="1137" t="s">
        <v>1816</v>
      </c>
      <c r="I3" s="1138" t="s">
        <v>1817</v>
      </c>
      <c r="J3" s="1139" t="s">
        <v>1817</v>
      </c>
      <c r="K3" s="1140" t="s">
        <v>1818</v>
      </c>
    </row>
    <row r="4" spans="1:11" s="1024" customFormat="1" ht="18" customHeight="1">
      <c r="A4" s="1015" t="s">
        <v>777</v>
      </c>
      <c r="B4" s="1016" t="s">
        <v>1825</v>
      </c>
      <c r="C4" s="1017" t="s">
        <v>1964</v>
      </c>
      <c r="D4" s="1141" t="s">
        <v>1821</v>
      </c>
      <c r="E4" s="1142" t="s">
        <v>1965</v>
      </c>
      <c r="F4" s="1127">
        <v>1</v>
      </c>
      <c r="G4" s="1127">
        <v>0.62</v>
      </c>
      <c r="H4" s="1127">
        <v>0.21</v>
      </c>
      <c r="I4" s="1021">
        <v>0.13</v>
      </c>
      <c r="J4" s="1022">
        <v>0.52</v>
      </c>
      <c r="K4" s="1023" t="s">
        <v>1966</v>
      </c>
    </row>
    <row r="5" spans="1:11" ht="18" customHeight="1">
      <c r="A5" s="1025" t="s">
        <v>2275</v>
      </c>
      <c r="B5" s="1008"/>
      <c r="C5" s="1007" t="s">
        <v>1967</v>
      </c>
      <c r="D5" s="1045" t="s">
        <v>1800</v>
      </c>
      <c r="E5" s="1044" t="s">
        <v>1803</v>
      </c>
      <c r="F5" s="1046">
        <v>0.17</v>
      </c>
      <c r="G5" s="1046" t="s">
        <v>25</v>
      </c>
      <c r="H5" s="1046" t="s">
        <v>25</v>
      </c>
      <c r="I5" s="1030" t="s">
        <v>25</v>
      </c>
      <c r="J5" s="1031">
        <v>0.16</v>
      </c>
      <c r="K5" s="1032" t="s">
        <v>25</v>
      </c>
    </row>
    <row r="6" spans="1:11" ht="18" customHeight="1">
      <c r="A6" s="1025" t="s">
        <v>1348</v>
      </c>
      <c r="B6" s="1008" t="s">
        <v>25</v>
      </c>
      <c r="C6" s="1007" t="s">
        <v>1968</v>
      </c>
      <c r="D6" s="1043" t="s">
        <v>1798</v>
      </c>
      <c r="E6" s="1077">
        <v>3</v>
      </c>
      <c r="F6" s="1046">
        <v>0.66666666666666663</v>
      </c>
      <c r="G6" s="1046">
        <v>0.38</v>
      </c>
      <c r="H6" s="1046" t="s">
        <v>25</v>
      </c>
      <c r="I6" s="1030">
        <v>0.22</v>
      </c>
      <c r="J6" s="1031">
        <v>0.23</v>
      </c>
      <c r="K6" s="1032" t="s">
        <v>1969</v>
      </c>
    </row>
    <row r="7" spans="1:11" ht="18" customHeight="1" outlineLevel="1">
      <c r="A7" s="1053" t="s">
        <v>2276</v>
      </c>
      <c r="B7" s="1008" t="s">
        <v>25</v>
      </c>
      <c r="C7" s="1007" t="s">
        <v>1967</v>
      </c>
      <c r="D7" s="1045" t="s">
        <v>1800</v>
      </c>
      <c r="E7" s="1044" t="s">
        <v>1803</v>
      </c>
      <c r="F7" s="1046">
        <v>0.16666666666666666</v>
      </c>
      <c r="G7" s="1046" t="s">
        <v>25</v>
      </c>
      <c r="H7" s="1046" t="s">
        <v>25</v>
      </c>
      <c r="I7" s="1030">
        <v>1.9E-2</v>
      </c>
      <c r="J7" s="1031" t="s">
        <v>25</v>
      </c>
      <c r="K7" s="1032" t="s">
        <v>25</v>
      </c>
    </row>
    <row r="8" spans="1:11" ht="18" customHeight="1" outlineLevel="1">
      <c r="A8" s="1053" t="s">
        <v>2277</v>
      </c>
      <c r="B8" s="1008" t="s">
        <v>25</v>
      </c>
      <c r="C8" s="1007" t="s">
        <v>1970</v>
      </c>
      <c r="D8" s="1055" t="s">
        <v>1799</v>
      </c>
      <c r="E8" s="1044" t="s">
        <v>1803</v>
      </c>
      <c r="F8" s="1046">
        <v>0.33333333333333331</v>
      </c>
      <c r="G8" s="1046" t="s">
        <v>25</v>
      </c>
      <c r="H8" s="1046" t="s">
        <v>25</v>
      </c>
      <c r="I8" s="1030">
        <v>6.5000000000000002E-2</v>
      </c>
      <c r="J8" s="1031">
        <v>0.41</v>
      </c>
      <c r="K8" s="1032" t="s">
        <v>25</v>
      </c>
    </row>
    <row r="9" spans="1:11" ht="18" customHeight="1" outlineLevel="1">
      <c r="A9" s="1053" t="s">
        <v>1971</v>
      </c>
      <c r="B9" s="1008" t="s">
        <v>1844</v>
      </c>
      <c r="C9" s="1007" t="s">
        <v>1972</v>
      </c>
      <c r="D9" s="1054" t="s">
        <v>1914</v>
      </c>
      <c r="E9" s="1044" t="s">
        <v>1803</v>
      </c>
      <c r="F9" s="1046" t="s">
        <v>25</v>
      </c>
      <c r="G9" s="1046" t="s">
        <v>25</v>
      </c>
      <c r="H9" s="1046" t="s">
        <v>25</v>
      </c>
      <c r="I9" s="1030" t="s">
        <v>25</v>
      </c>
      <c r="J9" s="1031" t="s">
        <v>25</v>
      </c>
      <c r="K9" s="1032" t="s">
        <v>25</v>
      </c>
    </row>
    <row r="10" spans="1:11" ht="18" customHeight="1" outlineLevel="1">
      <c r="A10" s="1053" t="s">
        <v>2278</v>
      </c>
      <c r="B10" s="1008" t="s">
        <v>1844</v>
      </c>
      <c r="C10" s="1007" t="s">
        <v>1973</v>
      </c>
      <c r="D10" s="1054" t="s">
        <v>617</v>
      </c>
      <c r="E10" s="1044" t="s">
        <v>1890</v>
      </c>
      <c r="F10" s="1046" t="s">
        <v>25</v>
      </c>
      <c r="G10" s="1046" t="s">
        <v>25</v>
      </c>
      <c r="H10" s="1046" t="s">
        <v>25</v>
      </c>
      <c r="I10" s="1030" t="s">
        <v>25</v>
      </c>
      <c r="J10" s="1031" t="s">
        <v>25</v>
      </c>
      <c r="K10" s="1032" t="s">
        <v>25</v>
      </c>
    </row>
    <row r="11" spans="1:11" ht="18" customHeight="1">
      <c r="A11" s="1025" t="s">
        <v>1974</v>
      </c>
      <c r="B11" s="1008" t="s">
        <v>1844</v>
      </c>
      <c r="C11" s="1007" t="s">
        <v>1967</v>
      </c>
      <c r="D11" s="1080" t="s">
        <v>1800</v>
      </c>
      <c r="E11" s="1044" t="s">
        <v>1803</v>
      </c>
      <c r="F11" s="1130">
        <v>0.17</v>
      </c>
      <c r="G11" s="1130" t="s">
        <v>25</v>
      </c>
      <c r="H11" s="1130" t="s">
        <v>25</v>
      </c>
      <c r="I11" s="1030" t="s">
        <v>25</v>
      </c>
      <c r="J11" s="1031">
        <v>0.05</v>
      </c>
      <c r="K11" s="1032" t="s">
        <v>25</v>
      </c>
    </row>
    <row r="12" spans="1:11" s="1042" customFormat="1" ht="18" customHeight="1">
      <c r="A12" s="1033" t="s">
        <v>1354</v>
      </c>
      <c r="B12" s="1034"/>
      <c r="C12" s="1035"/>
      <c r="D12" s="1143"/>
      <c r="E12" s="1144"/>
      <c r="F12" s="1101">
        <v>1</v>
      </c>
      <c r="G12" s="1101">
        <v>0.38</v>
      </c>
      <c r="H12" s="1101">
        <v>0.21</v>
      </c>
      <c r="I12" s="1039"/>
      <c r="J12" s="1040"/>
      <c r="K12" s="1041"/>
    </row>
    <row r="13" spans="1:11" ht="18" customHeight="1">
      <c r="A13" s="1025" t="s">
        <v>2279</v>
      </c>
      <c r="B13" s="1008" t="s">
        <v>1825</v>
      </c>
      <c r="C13" s="1007" t="s">
        <v>1975</v>
      </c>
      <c r="D13" s="1057" t="s">
        <v>1821</v>
      </c>
      <c r="E13" s="1077">
        <v>3</v>
      </c>
      <c r="F13" s="1046">
        <v>1</v>
      </c>
      <c r="G13" s="1046">
        <v>0.38</v>
      </c>
      <c r="H13" s="1046">
        <v>0.26</v>
      </c>
      <c r="I13" s="1030">
        <v>5.1333333333333335E-2</v>
      </c>
      <c r="J13" s="1031">
        <v>0.28999999999999998</v>
      </c>
      <c r="K13" s="1032" t="s">
        <v>1976</v>
      </c>
    </row>
    <row r="14" spans="1:11" ht="18" customHeight="1" outlineLevel="1">
      <c r="A14" s="1053" t="s">
        <v>1355</v>
      </c>
      <c r="B14" s="1008" t="s">
        <v>1825</v>
      </c>
      <c r="C14" s="1007" t="s">
        <v>1977</v>
      </c>
      <c r="D14" s="1043" t="s">
        <v>1798</v>
      </c>
      <c r="E14" s="1077">
        <v>3</v>
      </c>
      <c r="F14" s="1046">
        <v>0.5</v>
      </c>
      <c r="G14" s="1046">
        <v>0.31</v>
      </c>
      <c r="H14" s="1046" t="s">
        <v>25</v>
      </c>
      <c r="I14" s="1030">
        <v>7.0000000000000007E-2</v>
      </c>
      <c r="J14" s="1031">
        <v>0.2</v>
      </c>
      <c r="K14" s="1032" t="s">
        <v>1978</v>
      </c>
    </row>
    <row r="15" spans="1:11" ht="18" customHeight="1" outlineLevel="1">
      <c r="A15" s="1053" t="s">
        <v>1356</v>
      </c>
      <c r="B15" s="1008" t="s">
        <v>1825</v>
      </c>
      <c r="C15" s="1007" t="s">
        <v>1979</v>
      </c>
      <c r="D15" s="1045" t="s">
        <v>1800</v>
      </c>
      <c r="E15" s="1044" t="s">
        <v>1803</v>
      </c>
      <c r="F15" s="1046">
        <v>0.17</v>
      </c>
      <c r="G15" s="1046" t="s">
        <v>25</v>
      </c>
      <c r="H15" s="1046" t="s">
        <v>25</v>
      </c>
      <c r="I15" s="1030" t="s">
        <v>25</v>
      </c>
      <c r="J15" s="1031">
        <v>0.14000000000000001</v>
      </c>
      <c r="K15" s="1032" t="s">
        <v>25</v>
      </c>
    </row>
    <row r="16" spans="1:11" s="1154" customFormat="1" ht="18" customHeight="1">
      <c r="A16" s="1145" t="s">
        <v>778</v>
      </c>
      <c r="B16" s="1146" t="s">
        <v>1825</v>
      </c>
      <c r="C16" s="1147" t="s">
        <v>1980</v>
      </c>
      <c r="D16" s="1148" t="s">
        <v>1821</v>
      </c>
      <c r="E16" s="1149">
        <v>4</v>
      </c>
      <c r="F16" s="1150">
        <v>1</v>
      </c>
      <c r="G16" s="1150">
        <v>0.23</v>
      </c>
      <c r="H16" s="1150">
        <v>0.11</v>
      </c>
      <c r="I16" s="1151">
        <v>7.8666666666666676E-2</v>
      </c>
      <c r="J16" s="1152">
        <v>0.26</v>
      </c>
      <c r="K16" s="1153" t="s">
        <v>1981</v>
      </c>
    </row>
    <row r="17" spans="1:11" s="1069" customFormat="1" ht="61" customHeight="1">
      <c r="A17" s="1307" t="s">
        <v>2240</v>
      </c>
      <c r="B17" s="1307"/>
      <c r="C17" s="1307"/>
      <c r="D17" s="1307"/>
      <c r="E17" s="1307"/>
      <c r="F17" s="1307"/>
      <c r="G17" s="1307"/>
      <c r="H17" s="1307"/>
      <c r="I17" s="1307"/>
      <c r="J17" s="1307"/>
      <c r="K17" s="1307"/>
    </row>
    <row r="18" spans="1:11" customFormat="1" ht="12" customHeight="1"/>
  </sheetData>
  <sheetProtection algorithmName="SHA-512" hashValue="0nm9P4Fs7LBvPmh22FoWQsyy56C5UNn2iUEGzzsRGaD4N/t9wAVnJPcetRn1GDCSIGreu5FEK4z9GWrG7GovZg==" saltValue="24CCHGJi8Vsrsg/1ukz2pg==" spinCount="100000" sheet="1" objects="1" scenarios="1" formatCells="0" formatColumns="0" formatRows="0"/>
  <mergeCells count="7">
    <mergeCell ref="A17:K17"/>
    <mergeCell ref="B1:C1"/>
    <mergeCell ref="D1:H1"/>
    <mergeCell ref="I1:K1"/>
    <mergeCell ref="D2:D3"/>
    <mergeCell ref="E2:E3"/>
    <mergeCell ref="J2:K2"/>
  </mergeCells>
  <conditionalFormatting sqref="I19:J1048576 I1:I16">
    <cfRule type="colorScale" priority="2">
      <colorScale>
        <cfvo type="min"/>
        <cfvo type="num" val="1"/>
        <color rgb="FFFCFCFF"/>
        <color rgb="FFF8696B"/>
      </colorScale>
    </cfRule>
  </conditionalFormatting>
  <conditionalFormatting sqref="J19:J1048576 J1:J16">
    <cfRule type="colorScale" priority="1">
      <colorScale>
        <cfvo type="min"/>
        <cfvo type="num" val="1"/>
        <color rgb="FFFCFCFF"/>
        <color rgb="FF00B0F0"/>
      </colorScale>
    </cfRule>
  </conditionalFormatting>
  <pageMargins left="0.25" right="0.25" top="0.75" bottom="0.75" header="0.3" footer="0.3"/>
  <pageSetup scale="80" orientation="landscape" horizontalDpi="0" verticalDpi="0"/>
  <headerFooter>
    <oddHeader>&amp;C&amp;"Calibri-Light,Bold"SLEEP DOMAIN (SYMPTOMS)</oddHeader>
    <oddFooter xml:space="preserve">&amp;CSYNTHESIS OF FINDINGS TABLES - SOFT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6D392-4E6A-2341-8157-FD65BD15EA13}">
  <sheetPr>
    <pageSetUpPr fitToPage="1"/>
  </sheetPr>
  <dimension ref="A1:K12"/>
  <sheetViews>
    <sheetView showGridLines="0" view="pageLayout" zoomScale="222" zoomScaleNormal="150" zoomScalePageLayoutView="222" workbookViewId="0">
      <selection activeCell="A7" sqref="A7"/>
    </sheetView>
  </sheetViews>
  <sheetFormatPr baseColWidth="10" defaultColWidth="0" defaultRowHeight="12" customHeight="1" zeroHeight="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155" t="s">
        <v>779</v>
      </c>
      <c r="B4" s="1016" t="s">
        <v>25</v>
      </c>
      <c r="C4" s="1017" t="s">
        <v>1828</v>
      </c>
      <c r="D4" s="1141" t="s">
        <v>1821</v>
      </c>
      <c r="E4" s="1156">
        <v>4</v>
      </c>
      <c r="F4" s="1127">
        <v>1</v>
      </c>
      <c r="G4" s="1127">
        <v>0.23</v>
      </c>
      <c r="H4" s="1127">
        <v>0.11</v>
      </c>
      <c r="I4" s="1021">
        <v>0.14000000000000001</v>
      </c>
      <c r="J4" s="1022">
        <v>0.45</v>
      </c>
      <c r="K4" s="1023" t="s">
        <v>1841</v>
      </c>
    </row>
    <row r="5" spans="1:11" ht="18" customHeight="1">
      <c r="A5" s="1025" t="s">
        <v>2280</v>
      </c>
      <c r="B5" s="1008" t="s">
        <v>1825</v>
      </c>
      <c r="C5" s="1007" t="s">
        <v>1982</v>
      </c>
      <c r="D5" s="1055" t="s">
        <v>1961</v>
      </c>
      <c r="E5" s="1027">
        <v>4</v>
      </c>
      <c r="F5" s="1046">
        <v>0.33</v>
      </c>
      <c r="G5" s="1046" t="s">
        <v>25</v>
      </c>
      <c r="H5" s="1046">
        <v>0.05</v>
      </c>
      <c r="I5" s="1030">
        <v>0.06</v>
      </c>
      <c r="J5" s="1031">
        <v>0.28999999999999998</v>
      </c>
      <c r="K5" s="1032" t="s">
        <v>1983</v>
      </c>
    </row>
    <row r="6" spans="1:11" ht="18" customHeight="1">
      <c r="A6" s="1025" t="s">
        <v>2281</v>
      </c>
      <c r="B6" s="1008" t="s">
        <v>1825</v>
      </c>
      <c r="C6" s="1007" t="s">
        <v>1984</v>
      </c>
      <c r="D6" s="1045" t="s">
        <v>1800</v>
      </c>
      <c r="E6" s="1044" t="s">
        <v>1803</v>
      </c>
      <c r="F6" s="1046">
        <v>0.17</v>
      </c>
      <c r="G6" s="1046" t="s">
        <v>25</v>
      </c>
      <c r="H6" s="1046" t="s">
        <v>25</v>
      </c>
      <c r="I6" s="1030" t="s">
        <v>25</v>
      </c>
      <c r="J6" s="1031">
        <v>0.05</v>
      </c>
      <c r="K6" s="1032" t="s">
        <v>25</v>
      </c>
    </row>
    <row r="7" spans="1:11" s="1042" customFormat="1" ht="18" customHeight="1">
      <c r="A7" s="1157" t="s">
        <v>780</v>
      </c>
      <c r="B7" s="1034" t="s">
        <v>25</v>
      </c>
      <c r="C7" s="1035" t="s">
        <v>1828</v>
      </c>
      <c r="D7" s="1047" t="s">
        <v>1798</v>
      </c>
      <c r="E7" s="1158" t="s">
        <v>1803</v>
      </c>
      <c r="F7" s="1101">
        <v>0.67</v>
      </c>
      <c r="G7" s="1101" t="s">
        <v>25</v>
      </c>
      <c r="H7" s="1101" t="s">
        <v>25</v>
      </c>
      <c r="I7" s="1039">
        <v>0.02</v>
      </c>
      <c r="J7" s="1040" t="s">
        <v>25</v>
      </c>
      <c r="K7" s="1041" t="s">
        <v>25</v>
      </c>
    </row>
    <row r="8" spans="1:11" ht="18" customHeight="1">
      <c r="A8" s="1025" t="s">
        <v>2282</v>
      </c>
      <c r="B8" s="1008" t="s">
        <v>1844</v>
      </c>
      <c r="C8" s="1007" t="s">
        <v>1872</v>
      </c>
      <c r="D8" s="1054" t="s">
        <v>617</v>
      </c>
      <c r="E8" s="1027">
        <v>4</v>
      </c>
      <c r="F8" s="1046" t="s">
        <v>25</v>
      </c>
      <c r="G8" s="1046" t="s">
        <v>25</v>
      </c>
      <c r="H8" s="1046">
        <v>0.05</v>
      </c>
      <c r="I8" s="1030" t="s">
        <v>25</v>
      </c>
      <c r="J8" s="1031" t="s">
        <v>25</v>
      </c>
      <c r="K8" s="1032" t="s">
        <v>25</v>
      </c>
    </row>
    <row r="9" spans="1:11" ht="18" customHeight="1">
      <c r="A9" s="1025" t="s">
        <v>1985</v>
      </c>
      <c r="B9" s="1008" t="s">
        <v>1844</v>
      </c>
      <c r="C9" s="1007" t="s">
        <v>1872</v>
      </c>
      <c r="D9" s="1080" t="s">
        <v>1800</v>
      </c>
      <c r="E9" s="1044" t="s">
        <v>1803</v>
      </c>
      <c r="F9" s="1130">
        <v>0.17</v>
      </c>
      <c r="G9" s="1130" t="s">
        <v>25</v>
      </c>
      <c r="H9" s="1130" t="s">
        <v>25</v>
      </c>
      <c r="I9" s="1030">
        <v>0.06</v>
      </c>
      <c r="J9" s="1031">
        <v>0.31</v>
      </c>
      <c r="K9" s="1032" t="s">
        <v>1986</v>
      </c>
    </row>
    <row r="10" spans="1:11" ht="18" customHeight="1">
      <c r="A10" s="1025" t="s">
        <v>1987</v>
      </c>
      <c r="B10" s="1008" t="s">
        <v>25</v>
      </c>
      <c r="C10" s="1007" t="s">
        <v>1879</v>
      </c>
      <c r="D10" s="1083" t="s">
        <v>1798</v>
      </c>
      <c r="E10" s="1044" t="s">
        <v>1803</v>
      </c>
      <c r="F10" s="1130">
        <v>0.5</v>
      </c>
      <c r="G10" s="1130" t="s">
        <v>25</v>
      </c>
      <c r="H10" s="1130" t="s">
        <v>25</v>
      </c>
      <c r="I10" s="1030">
        <v>5.7000000000000002E-2</v>
      </c>
      <c r="J10" s="1031">
        <v>0.66</v>
      </c>
      <c r="K10" s="1032" t="s">
        <v>1988</v>
      </c>
    </row>
    <row r="11" spans="1:11" s="1068" customFormat="1" ht="18" customHeight="1">
      <c r="A11" s="1059" t="s">
        <v>2283</v>
      </c>
      <c r="B11" s="1060" t="s">
        <v>25</v>
      </c>
      <c r="C11" s="1061" t="s">
        <v>1989</v>
      </c>
      <c r="D11" s="1062" t="s">
        <v>1798</v>
      </c>
      <c r="E11" s="1092" t="s">
        <v>1803</v>
      </c>
      <c r="F11" s="1159">
        <v>0.5</v>
      </c>
      <c r="G11" s="1159" t="s">
        <v>25</v>
      </c>
      <c r="H11" s="1159" t="s">
        <v>25</v>
      </c>
      <c r="I11" s="1065">
        <v>0.06</v>
      </c>
      <c r="J11" s="1066">
        <v>0.32</v>
      </c>
      <c r="K11" s="1067" t="s">
        <v>1990</v>
      </c>
    </row>
    <row r="12" spans="1:11" s="1069" customFormat="1" ht="58" customHeight="1">
      <c r="A12" s="1307" t="s">
        <v>2240</v>
      </c>
      <c r="B12" s="1307"/>
      <c r="C12" s="1307"/>
      <c r="D12" s="1307"/>
      <c r="E12" s="1307"/>
      <c r="F12" s="1307"/>
      <c r="G12" s="1307"/>
      <c r="H12" s="1307"/>
      <c r="I12" s="1307"/>
      <c r="J12" s="1307"/>
      <c r="K12" s="1307"/>
    </row>
  </sheetData>
  <sheetProtection algorithmName="SHA-512" hashValue="OQAaWkSbmMgNqewFvHmum73d1fiLa/YErSPxiJDfC8PDZL/Wgqqgs81bKA+ony0IjtN/NwWpzutOb1wOfPNd/A==" saltValue="61kxnbIUvMqtuUmE1N3kjQ==" spinCount="100000" sheet="1" objects="1" scenarios="1" formatCells="0" formatColumns="0" formatRows="0"/>
  <mergeCells count="7">
    <mergeCell ref="A12:K12"/>
    <mergeCell ref="B1:C1"/>
    <mergeCell ref="D1:H1"/>
    <mergeCell ref="I1:K1"/>
    <mergeCell ref="D2:D3"/>
    <mergeCell ref="E2:E3"/>
    <mergeCell ref="J2:K2"/>
  </mergeCells>
  <conditionalFormatting sqref="I13:J1048576 I1:I11">
    <cfRule type="colorScale" priority="2">
      <colorScale>
        <cfvo type="min"/>
        <cfvo type="num" val="1"/>
        <color rgb="FFFCFCFF"/>
        <color rgb="FFF8696B"/>
      </colorScale>
    </cfRule>
  </conditionalFormatting>
  <conditionalFormatting sqref="J1:J11 J13:J1048576">
    <cfRule type="colorScale" priority="1">
      <colorScale>
        <cfvo type="min"/>
        <cfvo type="num" val="1"/>
        <color rgb="FFFCFCFF"/>
        <color rgb="FF00B0F0"/>
      </colorScale>
    </cfRule>
  </conditionalFormatting>
  <pageMargins left="0.25" right="0.25" top="0.75" bottom="0.75" header="0.3" footer="0.3"/>
  <pageSetup scale="80" orientation="landscape" horizontalDpi="0" verticalDpi="0"/>
  <headerFooter>
    <oddHeader>&amp;C&amp;"Calibri-Light,Bold"SPEECH DOMAIN (SYMPTOMS)</oddHeader>
    <oddFooter xml:space="preserve">&amp;CSYNTHESIS OF FINDINGS TABLES - SOFT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9BF47-6E74-5F43-8DCD-3AE27E3815D9}">
  <sheetPr>
    <pageSetUpPr fitToPage="1"/>
  </sheetPr>
  <dimension ref="A1:K34"/>
  <sheetViews>
    <sheetView showGridLines="0" view="pageLayout" topLeftCell="A20" zoomScale="223" zoomScaleNormal="150" zoomScalePageLayoutView="223" workbookViewId="0">
      <selection activeCell="E20" sqref="E1:I1048576"/>
    </sheetView>
  </sheetViews>
  <sheetFormatPr baseColWidth="10" defaultColWidth="0" defaultRowHeight="12" customHeight="1" zeroHeight="1" outlineLevelRow="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155" t="s">
        <v>1991</v>
      </c>
      <c r="B4" s="1016"/>
      <c r="C4" s="1017" t="s">
        <v>1857</v>
      </c>
      <c r="D4" s="1018"/>
      <c r="E4" s="1019"/>
      <c r="F4" s="1127"/>
      <c r="G4" s="1127"/>
      <c r="H4" s="1127"/>
      <c r="I4" s="1021"/>
      <c r="J4" s="1022"/>
      <c r="K4" s="1023"/>
    </row>
    <row r="5" spans="1:11" ht="18" customHeight="1">
      <c r="A5" s="1025" t="s">
        <v>1992</v>
      </c>
      <c r="B5" s="1008"/>
      <c r="C5" s="1007" t="s">
        <v>1993</v>
      </c>
      <c r="D5" s="1089"/>
      <c r="E5" s="1160"/>
      <c r="F5" s="1046"/>
      <c r="G5" s="1046"/>
      <c r="H5" s="1046"/>
      <c r="I5" s="1030"/>
      <c r="J5" s="1031"/>
    </row>
    <row r="6" spans="1:11" ht="18" customHeight="1" outlineLevel="1">
      <c r="A6" s="1053" t="s">
        <v>1994</v>
      </c>
      <c r="B6" s="1008" t="s">
        <v>1825</v>
      </c>
      <c r="C6" s="1007" t="s">
        <v>1995</v>
      </c>
      <c r="D6" s="1083" t="s">
        <v>1863</v>
      </c>
      <c r="E6" s="1056">
        <v>2</v>
      </c>
      <c r="F6" s="1130">
        <v>0.67</v>
      </c>
      <c r="G6" s="1130">
        <v>0.62</v>
      </c>
      <c r="H6" s="1130" t="s">
        <v>25</v>
      </c>
      <c r="I6" s="1030" t="s">
        <v>25</v>
      </c>
      <c r="J6" s="1031">
        <v>0.3</v>
      </c>
      <c r="K6" s="1032" t="s">
        <v>1996</v>
      </c>
    </row>
    <row r="7" spans="1:11" ht="18" customHeight="1" outlineLevel="1">
      <c r="A7" s="1053" t="s">
        <v>879</v>
      </c>
      <c r="B7" s="1008" t="s">
        <v>1844</v>
      </c>
      <c r="C7" s="1007" t="s">
        <v>1995</v>
      </c>
      <c r="D7" s="1131" t="s">
        <v>1997</v>
      </c>
      <c r="E7" s="1044" t="s">
        <v>1803</v>
      </c>
      <c r="F7" s="1130">
        <v>0.33</v>
      </c>
      <c r="G7" s="1130" t="s">
        <v>25</v>
      </c>
      <c r="H7" s="1130" t="s">
        <v>25</v>
      </c>
      <c r="I7" s="1030" t="s">
        <v>25</v>
      </c>
      <c r="J7" s="1031">
        <v>0.03</v>
      </c>
      <c r="K7" s="1032" t="s">
        <v>25</v>
      </c>
    </row>
    <row r="8" spans="1:11" ht="18" customHeight="1">
      <c r="A8" s="1025" t="s">
        <v>1998</v>
      </c>
      <c r="B8" s="1008" t="s">
        <v>1825</v>
      </c>
      <c r="C8" s="1007" t="s">
        <v>1999</v>
      </c>
      <c r="D8" s="1026" t="s">
        <v>1821</v>
      </c>
      <c r="E8" s="1056">
        <v>2</v>
      </c>
      <c r="F8" s="1130">
        <v>1</v>
      </c>
      <c r="G8" s="1130">
        <v>0.54</v>
      </c>
      <c r="H8" s="1130" t="s">
        <v>25</v>
      </c>
      <c r="I8" s="1030" t="s">
        <v>25</v>
      </c>
      <c r="J8" s="1031" t="s">
        <v>25</v>
      </c>
      <c r="K8" s="1032" t="s">
        <v>25</v>
      </c>
    </row>
    <row r="9" spans="1:11" ht="18" customHeight="1" outlineLevel="1">
      <c r="A9" s="1053" t="s">
        <v>2000</v>
      </c>
      <c r="B9" s="1008" t="s">
        <v>1844</v>
      </c>
      <c r="C9" s="1007" t="s">
        <v>1879</v>
      </c>
      <c r="D9" s="1080" t="s">
        <v>1800</v>
      </c>
      <c r="E9" s="1027">
        <v>4</v>
      </c>
      <c r="F9" s="1130">
        <v>0.17</v>
      </c>
      <c r="G9" s="1130">
        <v>0.08</v>
      </c>
      <c r="H9" s="1130" t="s">
        <v>25</v>
      </c>
      <c r="I9" s="1030">
        <v>0.05</v>
      </c>
      <c r="J9" s="1031">
        <v>0.22</v>
      </c>
      <c r="K9" s="1032" t="s">
        <v>2001</v>
      </c>
    </row>
    <row r="10" spans="1:11" ht="18" customHeight="1" outlineLevel="1">
      <c r="A10" s="1053" t="s">
        <v>2284</v>
      </c>
      <c r="B10" s="1008" t="s">
        <v>1844</v>
      </c>
      <c r="C10" s="1007" t="s">
        <v>2002</v>
      </c>
      <c r="D10" s="1054" t="s">
        <v>617</v>
      </c>
      <c r="E10" s="1027">
        <v>4</v>
      </c>
      <c r="F10" s="1046" t="s">
        <v>25</v>
      </c>
      <c r="G10" s="1046">
        <v>0.08</v>
      </c>
      <c r="H10" s="1046" t="s">
        <v>25</v>
      </c>
      <c r="I10" s="1030" t="s">
        <v>25</v>
      </c>
      <c r="J10" s="1031">
        <v>0.17</v>
      </c>
      <c r="K10" s="1032" t="s">
        <v>25</v>
      </c>
    </row>
    <row r="11" spans="1:11" ht="18" customHeight="1" outlineLevel="1">
      <c r="A11" s="1053" t="s">
        <v>2003</v>
      </c>
      <c r="B11" s="1008" t="s">
        <v>1825</v>
      </c>
      <c r="C11" s="1007" t="s">
        <v>2004</v>
      </c>
      <c r="D11" s="1054" t="s">
        <v>617</v>
      </c>
      <c r="E11" s="1077">
        <v>3</v>
      </c>
      <c r="F11" s="1046" t="s">
        <v>25</v>
      </c>
      <c r="G11" s="1046">
        <v>0.38</v>
      </c>
      <c r="H11" s="1046" t="s">
        <v>25</v>
      </c>
      <c r="I11" s="1030" t="s">
        <v>25</v>
      </c>
      <c r="J11" s="1031">
        <v>0.15</v>
      </c>
      <c r="K11" s="1032" t="s">
        <v>2005</v>
      </c>
    </row>
    <row r="12" spans="1:11" ht="18" customHeight="1" outlineLevel="1">
      <c r="A12" s="1053" t="s">
        <v>2006</v>
      </c>
      <c r="B12" s="1008" t="s">
        <v>1825</v>
      </c>
      <c r="C12" s="1007" t="s">
        <v>2007</v>
      </c>
      <c r="D12" s="1057" t="s">
        <v>1821</v>
      </c>
      <c r="E12" s="1077">
        <v>3</v>
      </c>
      <c r="F12" s="1130">
        <v>1</v>
      </c>
      <c r="G12" s="1130">
        <v>0.38</v>
      </c>
      <c r="H12" s="1130" t="s">
        <v>25</v>
      </c>
      <c r="I12" s="1030" t="s">
        <v>25</v>
      </c>
      <c r="J12" s="1031">
        <v>0.22</v>
      </c>
      <c r="K12" s="1032" t="s">
        <v>2008</v>
      </c>
    </row>
    <row r="13" spans="1:11" ht="18" customHeight="1" outlineLevel="1">
      <c r="A13" s="1053" t="s">
        <v>2009</v>
      </c>
      <c r="B13" s="1008" t="s">
        <v>1825</v>
      </c>
      <c r="C13" s="1007" t="s">
        <v>2010</v>
      </c>
      <c r="D13" s="1080" t="s">
        <v>2011</v>
      </c>
      <c r="E13" s="1027">
        <v>4</v>
      </c>
      <c r="F13" s="1130">
        <v>0.17</v>
      </c>
      <c r="G13" s="1130">
        <v>0.23</v>
      </c>
      <c r="H13" s="1130" t="s">
        <v>25</v>
      </c>
      <c r="I13" s="1030">
        <v>0.09</v>
      </c>
      <c r="J13" s="1031">
        <v>0.19</v>
      </c>
      <c r="K13" s="1032" t="s">
        <v>2012</v>
      </c>
    </row>
    <row r="14" spans="1:11" ht="18" customHeight="1" outlineLevel="1">
      <c r="A14" s="1053" t="s">
        <v>2013</v>
      </c>
      <c r="B14" s="1008" t="s">
        <v>1844</v>
      </c>
      <c r="C14" s="1007" t="s">
        <v>1872</v>
      </c>
      <c r="D14" s="1045" t="s">
        <v>1800</v>
      </c>
      <c r="E14" s="1027">
        <v>4</v>
      </c>
      <c r="F14" s="1130">
        <v>0.17</v>
      </c>
      <c r="G14" s="1130">
        <v>0.08</v>
      </c>
      <c r="H14" s="1130" t="s">
        <v>25</v>
      </c>
      <c r="I14" s="1030">
        <v>0.01</v>
      </c>
      <c r="J14" s="1031">
        <v>0.06</v>
      </c>
      <c r="K14" s="1032" t="s">
        <v>25</v>
      </c>
    </row>
    <row r="15" spans="1:11" ht="18" customHeight="1" outlineLevel="1">
      <c r="A15" s="1053" t="s">
        <v>2285</v>
      </c>
      <c r="B15" s="1008" t="s">
        <v>1844</v>
      </c>
      <c r="C15" s="1007" t="s">
        <v>2014</v>
      </c>
      <c r="D15" s="1054" t="s">
        <v>617</v>
      </c>
      <c r="E15" s="1044" t="s">
        <v>1803</v>
      </c>
      <c r="F15" s="1046" t="s">
        <v>25</v>
      </c>
      <c r="G15" s="1046" t="s">
        <v>25</v>
      </c>
      <c r="H15" s="1046" t="s">
        <v>25</v>
      </c>
      <c r="I15" s="1030" t="s">
        <v>25</v>
      </c>
      <c r="J15" s="1031" t="s">
        <v>25</v>
      </c>
      <c r="K15" s="1032" t="s">
        <v>25</v>
      </c>
    </row>
    <row r="16" spans="1:11" ht="18" customHeight="1">
      <c r="A16" s="1025" t="s">
        <v>2015</v>
      </c>
      <c r="B16" s="1008" t="s">
        <v>1867</v>
      </c>
      <c r="C16" s="1007" t="s">
        <v>2016</v>
      </c>
      <c r="D16" s="1054" t="s">
        <v>617</v>
      </c>
      <c r="E16" s="1044" t="s">
        <v>1803</v>
      </c>
      <c r="F16" s="1130" t="s">
        <v>25</v>
      </c>
      <c r="G16" s="1130" t="s">
        <v>25</v>
      </c>
      <c r="H16" s="1130" t="s">
        <v>25</v>
      </c>
      <c r="I16" s="1030" t="s">
        <v>25</v>
      </c>
      <c r="J16" s="1031" t="s">
        <v>25</v>
      </c>
      <c r="K16" s="1032" t="s">
        <v>25</v>
      </c>
    </row>
    <row r="17" spans="1:11" s="1042" customFormat="1" ht="18" customHeight="1">
      <c r="A17" s="1157" t="s">
        <v>2017</v>
      </c>
      <c r="B17" s="1034"/>
      <c r="C17" s="1035" t="s">
        <v>1857</v>
      </c>
      <c r="D17" s="1036"/>
      <c r="E17" s="1037"/>
      <c r="F17" s="1101"/>
      <c r="G17" s="1101"/>
      <c r="H17" s="1101"/>
      <c r="I17" s="1039"/>
      <c r="J17" s="1040"/>
      <c r="K17" s="1041"/>
    </row>
    <row r="18" spans="1:11" ht="18" customHeight="1">
      <c r="A18" s="1025" t="s">
        <v>2018</v>
      </c>
      <c r="B18" s="1008" t="s">
        <v>1844</v>
      </c>
      <c r="C18" s="1007" t="s">
        <v>1872</v>
      </c>
      <c r="D18" s="1045" t="s">
        <v>617</v>
      </c>
      <c r="E18" s="1027">
        <v>4</v>
      </c>
      <c r="F18" s="1046" t="s">
        <v>25</v>
      </c>
      <c r="G18" s="1046">
        <v>7.6923076923076927E-2</v>
      </c>
      <c r="H18" s="1046" t="s">
        <v>25</v>
      </c>
      <c r="I18" s="1030" t="s">
        <v>25</v>
      </c>
      <c r="J18" s="1031">
        <v>7.0000000000000007E-2</v>
      </c>
      <c r="K18" s="1032" t="s">
        <v>25</v>
      </c>
    </row>
    <row r="19" spans="1:11" ht="18" customHeight="1">
      <c r="A19" s="1025" t="s">
        <v>2019</v>
      </c>
      <c r="B19" s="1008" t="s">
        <v>1867</v>
      </c>
      <c r="C19" s="1007" t="s">
        <v>2020</v>
      </c>
      <c r="D19" s="1080" t="s">
        <v>617</v>
      </c>
      <c r="E19" s="1077">
        <v>3</v>
      </c>
      <c r="F19" s="1130" t="s">
        <v>25</v>
      </c>
      <c r="G19" s="1130">
        <v>0.30769230769230771</v>
      </c>
      <c r="H19" s="1130" t="s">
        <v>25</v>
      </c>
      <c r="I19" s="1030" t="s">
        <v>25</v>
      </c>
      <c r="J19" s="1031">
        <v>0.15</v>
      </c>
      <c r="K19" s="1032" t="s">
        <v>2021</v>
      </c>
    </row>
    <row r="20" spans="1:11" ht="18" customHeight="1">
      <c r="A20" s="1025" t="s">
        <v>2286</v>
      </c>
      <c r="B20" s="1008" t="s">
        <v>1844</v>
      </c>
      <c r="C20" s="1007" t="s">
        <v>1872</v>
      </c>
      <c r="D20" s="1080" t="s">
        <v>1800</v>
      </c>
      <c r="E20" s="1027">
        <v>4</v>
      </c>
      <c r="F20" s="1130">
        <v>0.16666666666666666</v>
      </c>
      <c r="G20" s="1130">
        <v>7.6923076923076927E-2</v>
      </c>
      <c r="H20" s="1130" t="s">
        <v>25</v>
      </c>
      <c r="I20" s="1030">
        <v>5.0000000000000001E-3</v>
      </c>
      <c r="J20" s="1031">
        <v>0.09</v>
      </c>
      <c r="K20" s="1032" t="s">
        <v>25</v>
      </c>
    </row>
    <row r="21" spans="1:11" ht="18" customHeight="1">
      <c r="A21" s="1025" t="s">
        <v>2022</v>
      </c>
      <c r="B21" s="1008" t="s">
        <v>1867</v>
      </c>
      <c r="C21" s="1007" t="s">
        <v>2023</v>
      </c>
      <c r="D21" s="1055" t="s">
        <v>1997</v>
      </c>
      <c r="E21" s="1027">
        <v>4</v>
      </c>
      <c r="F21" s="1130">
        <v>0.33333333333333331</v>
      </c>
      <c r="G21" s="1130">
        <v>0.23076923076923078</v>
      </c>
      <c r="H21" s="1130" t="s">
        <v>25</v>
      </c>
      <c r="I21" s="1030">
        <v>0.01</v>
      </c>
      <c r="J21" s="1031">
        <v>0.05</v>
      </c>
      <c r="K21" s="1032" t="s">
        <v>2024</v>
      </c>
    </row>
    <row r="22" spans="1:11" ht="18" customHeight="1">
      <c r="A22" s="1025" t="s">
        <v>2025</v>
      </c>
      <c r="B22" s="1008" t="s">
        <v>1844</v>
      </c>
      <c r="C22" s="1007" t="s">
        <v>1872</v>
      </c>
      <c r="D22" s="1045" t="s">
        <v>1800</v>
      </c>
      <c r="E22" s="1027">
        <v>4</v>
      </c>
      <c r="F22" s="1046">
        <v>0.16666666666666666</v>
      </c>
      <c r="G22" s="1046">
        <v>7.6923076923076927E-2</v>
      </c>
      <c r="H22" s="1046" t="s">
        <v>25</v>
      </c>
      <c r="I22" s="1030">
        <v>8.0000000000000002E-3</v>
      </c>
      <c r="J22" s="1031">
        <v>0.15</v>
      </c>
      <c r="K22" s="1032" t="s">
        <v>25</v>
      </c>
    </row>
    <row r="23" spans="1:11" ht="18" customHeight="1">
      <c r="A23" s="1025" t="s">
        <v>887</v>
      </c>
      <c r="B23" s="1008" t="s">
        <v>1867</v>
      </c>
      <c r="C23" s="1007" t="s">
        <v>2026</v>
      </c>
      <c r="D23" s="1045" t="s">
        <v>2011</v>
      </c>
      <c r="E23" s="1027">
        <v>4</v>
      </c>
      <c r="F23" s="1130">
        <v>0.16666666666666666</v>
      </c>
      <c r="G23" s="1130">
        <v>7.6923076923076927E-2</v>
      </c>
      <c r="H23" s="1130" t="s">
        <v>25</v>
      </c>
      <c r="I23" s="1030" t="s">
        <v>25</v>
      </c>
      <c r="J23" s="1031">
        <v>0.1</v>
      </c>
      <c r="K23" s="1032" t="s">
        <v>2027</v>
      </c>
    </row>
    <row r="24" spans="1:11" s="1042" customFormat="1" ht="18" customHeight="1">
      <c r="A24" s="1157" t="s">
        <v>2028</v>
      </c>
      <c r="B24" s="1034"/>
      <c r="C24" s="1035" t="s">
        <v>1857</v>
      </c>
      <c r="D24" s="1036"/>
      <c r="E24" s="1037"/>
      <c r="F24" s="1101"/>
      <c r="G24" s="1101"/>
      <c r="H24" s="1101"/>
      <c r="I24" s="1039"/>
      <c r="J24" s="1040"/>
      <c r="K24" s="1041"/>
    </row>
    <row r="25" spans="1:11" ht="18" customHeight="1">
      <c r="A25" s="1025" t="s">
        <v>2029</v>
      </c>
      <c r="B25" s="1008" t="s">
        <v>25</v>
      </c>
      <c r="C25" s="1007" t="s">
        <v>1935</v>
      </c>
      <c r="D25" s="1057" t="s">
        <v>1821</v>
      </c>
      <c r="E25" s="1161">
        <v>1</v>
      </c>
      <c r="F25" s="1046">
        <v>1</v>
      </c>
      <c r="G25" s="1046">
        <v>0.84615384615384615</v>
      </c>
      <c r="H25" s="1046">
        <v>0.11</v>
      </c>
      <c r="I25" s="1030">
        <v>7.2199999999999986E-2</v>
      </c>
      <c r="J25" s="1031">
        <v>0.28999999999999998</v>
      </c>
      <c r="K25" s="1032" t="s">
        <v>2030</v>
      </c>
    </row>
    <row r="26" spans="1:11" ht="18" customHeight="1" outlineLevel="1">
      <c r="A26" s="1053" t="s">
        <v>2031</v>
      </c>
      <c r="B26" s="1008" t="s">
        <v>25</v>
      </c>
      <c r="C26" s="1007" t="s">
        <v>2032</v>
      </c>
      <c r="D26" s="1054" t="s">
        <v>617</v>
      </c>
      <c r="E26" s="1027">
        <v>4</v>
      </c>
      <c r="F26" s="1130" t="s">
        <v>25</v>
      </c>
      <c r="G26" s="1130">
        <v>7.6923076923076927E-2</v>
      </c>
      <c r="H26" s="1130" t="s">
        <v>25</v>
      </c>
      <c r="I26" s="1030" t="s">
        <v>25</v>
      </c>
      <c r="J26" s="1031">
        <v>0.2</v>
      </c>
      <c r="K26" s="1032" t="s">
        <v>25</v>
      </c>
    </row>
    <row r="27" spans="1:11" ht="18" customHeight="1" outlineLevel="1">
      <c r="A27" s="1053" t="s">
        <v>2033</v>
      </c>
      <c r="B27" s="1008" t="s">
        <v>1825</v>
      </c>
      <c r="C27" s="1007" t="s">
        <v>2034</v>
      </c>
      <c r="D27" s="1054" t="s">
        <v>617</v>
      </c>
      <c r="E27" s="1077">
        <v>3</v>
      </c>
      <c r="F27" s="1130" t="s">
        <v>25</v>
      </c>
      <c r="G27" s="1130">
        <v>0.30769230769230771</v>
      </c>
      <c r="H27" s="1130" t="s">
        <v>25</v>
      </c>
      <c r="I27" s="1030" t="s">
        <v>25</v>
      </c>
      <c r="J27" s="1031">
        <v>0.42</v>
      </c>
      <c r="K27" s="1032" t="s">
        <v>2035</v>
      </c>
    </row>
    <row r="28" spans="1:11" ht="18" customHeight="1">
      <c r="A28" s="1025" t="s">
        <v>2036</v>
      </c>
      <c r="B28" s="1162"/>
      <c r="C28" s="1007" t="s">
        <v>1993</v>
      </c>
      <c r="D28" s="1080" t="s">
        <v>1800</v>
      </c>
      <c r="E28" s="1027">
        <v>4</v>
      </c>
      <c r="F28" s="1130">
        <v>0.17</v>
      </c>
      <c r="G28" s="1130">
        <v>0.23</v>
      </c>
      <c r="H28" s="1130" t="s">
        <v>25</v>
      </c>
      <c r="I28" s="1030"/>
      <c r="J28" s="1031">
        <v>0.13</v>
      </c>
      <c r="K28" s="1032" t="s">
        <v>2037</v>
      </c>
    </row>
    <row r="29" spans="1:11" ht="18" customHeight="1" outlineLevel="1">
      <c r="A29" s="1053" t="s">
        <v>2038</v>
      </c>
      <c r="B29" s="1008" t="s">
        <v>1825</v>
      </c>
      <c r="C29" s="1007" t="s">
        <v>1995</v>
      </c>
      <c r="D29" s="1054" t="s">
        <v>2039</v>
      </c>
      <c r="E29" s="1044" t="s">
        <v>1803</v>
      </c>
      <c r="F29" s="1130" t="s">
        <v>25</v>
      </c>
      <c r="G29" s="1130" t="s">
        <v>25</v>
      </c>
      <c r="H29" s="1130" t="s">
        <v>25</v>
      </c>
      <c r="I29" s="1030" t="s">
        <v>25</v>
      </c>
      <c r="J29" s="1031" t="s">
        <v>25</v>
      </c>
      <c r="K29" s="1032" t="s">
        <v>25</v>
      </c>
    </row>
    <row r="30" spans="1:11" ht="18" customHeight="1" outlineLevel="1">
      <c r="A30" s="1053" t="s">
        <v>2040</v>
      </c>
      <c r="B30" s="1008" t="s">
        <v>1867</v>
      </c>
      <c r="C30" s="1007" t="s">
        <v>2041</v>
      </c>
      <c r="D30" s="1054" t="s">
        <v>2039</v>
      </c>
      <c r="E30" s="1077" t="s">
        <v>1894</v>
      </c>
      <c r="F30" s="1130" t="s">
        <v>25</v>
      </c>
      <c r="G30" s="1130">
        <v>0.31</v>
      </c>
      <c r="H30" s="1130" t="s">
        <v>25</v>
      </c>
      <c r="I30" s="1030" t="s">
        <v>25</v>
      </c>
      <c r="J30" s="1031">
        <v>0.05</v>
      </c>
      <c r="K30" s="1032" t="s">
        <v>2042</v>
      </c>
    </row>
    <row r="31" spans="1:11" ht="18" customHeight="1" outlineLevel="1">
      <c r="A31" s="1053" t="s">
        <v>2287</v>
      </c>
      <c r="B31" s="1008" t="s">
        <v>1844</v>
      </c>
      <c r="C31" s="1007" t="s">
        <v>2032</v>
      </c>
      <c r="D31" s="1054" t="s">
        <v>617</v>
      </c>
      <c r="E31" s="1027">
        <v>4</v>
      </c>
      <c r="F31" s="1046" t="s">
        <v>25</v>
      </c>
      <c r="G31" s="1046">
        <v>0.08</v>
      </c>
      <c r="H31" s="1046" t="s">
        <v>25</v>
      </c>
      <c r="I31" s="1030" t="s">
        <v>25</v>
      </c>
      <c r="J31" s="1031">
        <v>0.11</v>
      </c>
      <c r="K31" s="1032" t="s">
        <v>25</v>
      </c>
    </row>
    <row r="32" spans="1:11" s="1117" customFormat="1" ht="18" customHeight="1">
      <c r="A32" s="1163" t="s">
        <v>2043</v>
      </c>
      <c r="B32" s="1109" t="s">
        <v>25</v>
      </c>
      <c r="C32" s="1110" t="s">
        <v>1872</v>
      </c>
      <c r="D32" s="1164" t="s">
        <v>617</v>
      </c>
      <c r="E32" s="1112">
        <v>4</v>
      </c>
      <c r="F32" s="1113" t="s">
        <v>25</v>
      </c>
      <c r="G32" s="1113">
        <v>0.08</v>
      </c>
      <c r="H32" s="1113" t="s">
        <v>25</v>
      </c>
      <c r="I32" s="1114" t="s">
        <v>25</v>
      </c>
      <c r="J32" s="1115">
        <v>0.04</v>
      </c>
      <c r="K32" s="1116" t="s">
        <v>25</v>
      </c>
    </row>
    <row r="33" spans="1:11" s="1165" customFormat="1" ht="19" customHeight="1">
      <c r="A33" s="1165" t="s">
        <v>2044</v>
      </c>
      <c r="B33" s="1166" t="s">
        <v>1867</v>
      </c>
      <c r="C33" s="1165" t="s">
        <v>2045</v>
      </c>
      <c r="D33" s="1167" t="s">
        <v>617</v>
      </c>
      <c r="E33" s="1168">
        <v>4</v>
      </c>
      <c r="F33" s="1169" t="s">
        <v>25</v>
      </c>
      <c r="G33" s="1170">
        <v>0.23</v>
      </c>
      <c r="H33" s="1169" t="s">
        <v>25</v>
      </c>
      <c r="I33" s="1171" t="s">
        <v>25</v>
      </c>
      <c r="J33" s="1172">
        <v>0.57999999999999996</v>
      </c>
      <c r="K33" s="1173" t="s">
        <v>2046</v>
      </c>
    </row>
    <row r="34" spans="1:11" s="1069" customFormat="1" ht="54" customHeight="1">
      <c r="A34" s="1307" t="s">
        <v>2240</v>
      </c>
      <c r="B34" s="1307"/>
      <c r="C34" s="1307"/>
      <c r="D34" s="1307"/>
      <c r="E34" s="1307"/>
      <c r="F34" s="1307"/>
      <c r="G34" s="1307"/>
      <c r="H34" s="1307"/>
      <c r="I34" s="1307"/>
      <c r="J34" s="1307"/>
      <c r="K34" s="1307"/>
    </row>
  </sheetData>
  <sheetProtection algorithmName="SHA-512" hashValue="DbEGYMtwljbLQYVNzQObNjslacn6aipiX9JZNU8xu2QEuZhD0SwHpWnZM90rjYYQ9FaeA7L0GQT0GKzxYcrxMA==" saltValue="EMokW+eQtLpqX8zGgYGaHA==" spinCount="100000" sheet="1" objects="1" scenarios="1" formatCells="0" formatColumns="0" formatRows="0"/>
  <mergeCells count="7">
    <mergeCell ref="A34:K34"/>
    <mergeCell ref="B1:C1"/>
    <mergeCell ref="D1:H1"/>
    <mergeCell ref="I1:K1"/>
    <mergeCell ref="D2:D3"/>
    <mergeCell ref="E2:E3"/>
    <mergeCell ref="J2:K2"/>
  </mergeCells>
  <conditionalFormatting sqref="I33:J33 I1:I32 I35:J1048576">
    <cfRule type="colorScale" priority="2">
      <colorScale>
        <cfvo type="min"/>
        <cfvo type="num" val="1"/>
        <color rgb="FFFCFCFF"/>
        <color rgb="FFF8696B"/>
      </colorScale>
    </cfRule>
  </conditionalFormatting>
  <conditionalFormatting sqref="J35:J1048576 J1:J33">
    <cfRule type="colorScale" priority="1">
      <colorScale>
        <cfvo type="min"/>
        <cfvo type="num" val="1"/>
        <color rgb="FFFCFCFF"/>
        <color rgb="FF00B0F0"/>
      </colorScale>
    </cfRule>
  </conditionalFormatting>
  <pageMargins left="0.25" right="0.25" top="0.75" bottom="0.75" header="0.3" footer="0.3"/>
  <pageSetup scale="80" fitToHeight="2" orientation="landscape" horizontalDpi="0" verticalDpi="0"/>
  <headerFooter>
    <oddHeader>&amp;C&amp;"Calibri-Light,Bold"DIGESTIVE DOMAIN (SYMPTOMS)</oddHeader>
    <oddFooter>&amp;CSYNTHESIS OF FINDINGS TABLES - SOFT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31560-C6A9-D64A-A2E8-FFDB1714774E}">
  <sheetPr>
    <pageSetUpPr fitToPage="1"/>
  </sheetPr>
  <dimension ref="A1:K12"/>
  <sheetViews>
    <sheetView showGridLines="0" view="pageLayout" zoomScale="231" zoomScaleNormal="150" zoomScalePageLayoutView="231" workbookViewId="0">
      <selection activeCell="E2" sqref="E1:I1048576"/>
    </sheetView>
  </sheetViews>
  <sheetFormatPr baseColWidth="10" defaultColWidth="0" defaultRowHeight="12" customHeight="1" zeroHeight="1"/>
  <cols>
    <col min="1" max="1" width="24.5" style="1012" customWidth="1"/>
    <col min="2" max="2" width="7.33203125" style="1070" customWidth="1"/>
    <col min="3" max="3" width="54.33203125"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155" t="s">
        <v>784</v>
      </c>
      <c r="B4" s="1016" t="s">
        <v>1825</v>
      </c>
      <c r="C4" s="1017" t="s">
        <v>2047</v>
      </c>
      <c r="D4" s="1141" t="s">
        <v>1821</v>
      </c>
      <c r="E4" s="1174">
        <v>3</v>
      </c>
      <c r="F4" s="1127">
        <v>1</v>
      </c>
      <c r="G4" s="1127">
        <v>0.46153846153846156</v>
      </c>
      <c r="H4" s="1127" t="s">
        <v>25</v>
      </c>
      <c r="I4" s="1021">
        <v>4.9599999999999998E-2</v>
      </c>
      <c r="J4" s="1022">
        <v>0.4</v>
      </c>
      <c r="K4" s="1023" t="s">
        <v>2048</v>
      </c>
    </row>
    <row r="5" spans="1:11" ht="18" customHeight="1">
      <c r="A5" s="1025" t="s">
        <v>2049</v>
      </c>
      <c r="B5" s="1008" t="s">
        <v>1825</v>
      </c>
      <c r="C5" s="1007" t="s">
        <v>2050</v>
      </c>
      <c r="D5" s="1045" t="s">
        <v>1800</v>
      </c>
      <c r="E5" s="1027">
        <v>4</v>
      </c>
      <c r="F5" s="1046">
        <v>0.16666666666666666</v>
      </c>
      <c r="G5" s="1046">
        <v>0.23076923076923078</v>
      </c>
      <c r="H5" s="1046" t="s">
        <v>25</v>
      </c>
      <c r="I5" s="1030">
        <v>0.13</v>
      </c>
      <c r="J5" s="1031">
        <v>0.56000000000000005</v>
      </c>
      <c r="K5" s="1032" t="s">
        <v>2051</v>
      </c>
    </row>
    <row r="6" spans="1:11" ht="18" customHeight="1">
      <c r="A6" s="1025" t="s">
        <v>2052</v>
      </c>
      <c r="B6" s="1008" t="s">
        <v>25</v>
      </c>
      <c r="C6" s="1007" t="s">
        <v>1872</v>
      </c>
      <c r="D6" s="1045" t="s">
        <v>1800</v>
      </c>
      <c r="E6" s="1027">
        <v>4</v>
      </c>
      <c r="F6" s="1046">
        <v>0.16666666666666666</v>
      </c>
      <c r="G6" s="1046">
        <v>0.46153846153846156</v>
      </c>
      <c r="H6" s="1046" t="s">
        <v>25</v>
      </c>
      <c r="I6" s="1030">
        <v>1.6E-2</v>
      </c>
      <c r="J6" s="1031">
        <v>0.23</v>
      </c>
      <c r="K6" s="1032" t="s">
        <v>2053</v>
      </c>
    </row>
    <row r="7" spans="1:11" ht="18" customHeight="1">
      <c r="A7" s="1025" t="s">
        <v>2054</v>
      </c>
      <c r="B7" s="1008" t="s">
        <v>1825</v>
      </c>
      <c r="C7" s="1007" t="s">
        <v>2055</v>
      </c>
      <c r="D7" s="1055" t="s">
        <v>1799</v>
      </c>
      <c r="E7" s="1077" t="s">
        <v>1894</v>
      </c>
      <c r="F7" s="1046">
        <v>0.33333333333333331</v>
      </c>
      <c r="G7" s="1046">
        <v>0.46153846153846156</v>
      </c>
      <c r="H7" s="1046" t="s">
        <v>25</v>
      </c>
      <c r="I7" s="1030">
        <v>0.14400000000000002</v>
      </c>
      <c r="J7" s="1031">
        <v>0.47</v>
      </c>
      <c r="K7" s="1032" t="s">
        <v>2056</v>
      </c>
    </row>
    <row r="8" spans="1:11" ht="18" customHeight="1">
      <c r="A8" s="1025" t="s">
        <v>2057</v>
      </c>
      <c r="B8" s="1008" t="s">
        <v>1844</v>
      </c>
      <c r="C8" s="1007" t="s">
        <v>2058</v>
      </c>
      <c r="D8" s="1054" t="s">
        <v>617</v>
      </c>
      <c r="E8" s="1044" t="s">
        <v>1803</v>
      </c>
      <c r="F8" s="1046" t="s">
        <v>25</v>
      </c>
      <c r="G8" s="1046">
        <v>0.23076923076923078</v>
      </c>
      <c r="H8" s="1046" t="s">
        <v>25</v>
      </c>
      <c r="I8" s="1030" t="s">
        <v>25</v>
      </c>
      <c r="J8" s="1031">
        <v>0.32</v>
      </c>
      <c r="K8" s="1032" t="s">
        <v>2059</v>
      </c>
    </row>
    <row r="9" spans="1:11" ht="18" customHeight="1">
      <c r="A9" s="1025" t="s">
        <v>2060</v>
      </c>
      <c r="B9" s="1008" t="s">
        <v>25</v>
      </c>
      <c r="C9" s="1007" t="s">
        <v>1872</v>
      </c>
      <c r="D9" s="1055" t="s">
        <v>1799</v>
      </c>
      <c r="E9" s="1027">
        <v>4</v>
      </c>
      <c r="F9" s="1046">
        <v>0.33333333333333331</v>
      </c>
      <c r="G9" s="1046">
        <v>0.23076923076923078</v>
      </c>
      <c r="H9" s="1046">
        <v>0.05</v>
      </c>
      <c r="I9" s="1030">
        <v>2.8499999999999998E-2</v>
      </c>
      <c r="J9" s="1031">
        <v>0.23</v>
      </c>
      <c r="K9" s="1032" t="s">
        <v>2061</v>
      </c>
    </row>
    <row r="10" spans="1:11" ht="18" customHeight="1">
      <c r="A10" s="1025" t="s">
        <v>2062</v>
      </c>
      <c r="B10" s="1008" t="s">
        <v>1844</v>
      </c>
      <c r="C10" s="1007" t="s">
        <v>2058</v>
      </c>
      <c r="D10" s="1054" t="s">
        <v>617</v>
      </c>
      <c r="E10" s="1044" t="s">
        <v>1803</v>
      </c>
      <c r="F10" s="1046" t="s">
        <v>25</v>
      </c>
      <c r="G10" s="1046" t="s">
        <v>25</v>
      </c>
      <c r="H10" s="1046" t="s">
        <v>25</v>
      </c>
      <c r="I10" s="1030" t="s">
        <v>25</v>
      </c>
      <c r="J10" s="1031" t="s">
        <v>25</v>
      </c>
      <c r="K10" s="1032" t="s">
        <v>25</v>
      </c>
    </row>
    <row r="11" spans="1:11" s="1068" customFormat="1" ht="18" customHeight="1">
      <c r="A11" s="1059" t="s">
        <v>2063</v>
      </c>
      <c r="B11" s="1060" t="s">
        <v>1844</v>
      </c>
      <c r="C11" s="1061" t="s">
        <v>1872</v>
      </c>
      <c r="D11" s="1091" t="s">
        <v>617</v>
      </c>
      <c r="E11" s="1133">
        <v>4</v>
      </c>
      <c r="F11" s="1125" t="s">
        <v>25</v>
      </c>
      <c r="G11" s="1125">
        <v>0.15384615384615385</v>
      </c>
      <c r="H11" s="1125" t="s">
        <v>25</v>
      </c>
      <c r="I11" s="1065" t="s">
        <v>25</v>
      </c>
      <c r="J11" s="1066">
        <v>0.4</v>
      </c>
      <c r="K11" s="1067" t="s">
        <v>2064</v>
      </c>
    </row>
    <row r="12" spans="1:11" s="1069" customFormat="1" ht="53" customHeight="1">
      <c r="A12" s="1307" t="s">
        <v>2240</v>
      </c>
      <c r="B12" s="1307"/>
      <c r="C12" s="1307"/>
      <c r="D12" s="1307"/>
      <c r="E12" s="1307"/>
      <c r="F12" s="1307"/>
      <c r="G12" s="1307"/>
      <c r="H12" s="1307"/>
      <c r="I12" s="1307"/>
      <c r="J12" s="1307"/>
      <c r="K12" s="1307"/>
    </row>
  </sheetData>
  <sheetProtection algorithmName="SHA-512" hashValue="4cJGB9qmuy35XS5LycimQvkAOwp9ch9hHY5+s/lUV9W2s03rYnXriB5pCOrAwdB2i58MIYKZP66gmyoT7JPC9A==" saltValue="9A3yZFmGEGUffVeLSXn3UQ==" spinCount="100000" sheet="1" objects="1" scenarios="1" formatCells="0" formatColumns="0" formatRows="0"/>
  <mergeCells count="7">
    <mergeCell ref="A12:K12"/>
    <mergeCell ref="B1:C1"/>
    <mergeCell ref="D1:H1"/>
    <mergeCell ref="I1:K1"/>
    <mergeCell ref="D2:D3"/>
    <mergeCell ref="E2:E3"/>
    <mergeCell ref="J2:K2"/>
  </mergeCells>
  <conditionalFormatting sqref="I13:J1048576 I1:I11">
    <cfRule type="colorScale" priority="2">
      <colorScale>
        <cfvo type="min"/>
        <cfvo type="num" val="1"/>
        <color rgb="FFFCFCFF"/>
        <color rgb="FFF8696B"/>
      </colorScale>
    </cfRule>
  </conditionalFormatting>
  <conditionalFormatting sqref="J1:J11 J13:J1048576">
    <cfRule type="colorScale" priority="1">
      <colorScale>
        <cfvo type="min"/>
        <cfvo type="num" val="1"/>
        <color rgb="FFFCFCFF"/>
        <color rgb="FF00B0F0"/>
      </colorScale>
    </cfRule>
  </conditionalFormatting>
  <pageMargins left="0.25" right="0.25" top="0.75" bottom="0.75" header="0.3" footer="0.3"/>
  <pageSetup scale="79" orientation="landscape" horizontalDpi="0" verticalDpi="0"/>
  <headerFooter>
    <oddHeader>&amp;C&amp;"Calibri-Light,Bold"URINARY DOMAIN (SYMPTOMS)</oddHeader>
    <oddFooter xml:space="preserve">&amp;CSYNTHESIS OF FINDINGS TABLES - SOFT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B60F9-0087-6641-AEA6-AAD9573C1074}">
  <sheetPr>
    <pageSetUpPr fitToPage="1"/>
  </sheetPr>
  <dimension ref="A1:K11"/>
  <sheetViews>
    <sheetView showGridLines="0" view="pageLayout" zoomScale="231" zoomScaleNormal="150" zoomScalePageLayoutView="231" workbookViewId="0">
      <selection activeCell="E2" sqref="E1:I1048576"/>
    </sheetView>
  </sheetViews>
  <sheetFormatPr baseColWidth="10" defaultColWidth="0" defaultRowHeight="12" customHeight="1" zeroHeight="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155" t="s">
        <v>785</v>
      </c>
      <c r="B4" s="1016" t="s">
        <v>1825</v>
      </c>
      <c r="C4" s="1017" t="s">
        <v>2065</v>
      </c>
      <c r="D4" s="1141" t="s">
        <v>1797</v>
      </c>
      <c r="E4" s="1142">
        <v>2</v>
      </c>
      <c r="F4" s="1127">
        <v>0.83333333333333337</v>
      </c>
      <c r="G4" s="1127">
        <v>0.53846153846153844</v>
      </c>
      <c r="H4" s="1127" t="s">
        <v>25</v>
      </c>
      <c r="I4" s="1021">
        <v>2.1333333333333333E-2</v>
      </c>
      <c r="J4" s="1022">
        <v>0.18</v>
      </c>
      <c r="K4" s="1023" t="s">
        <v>2066</v>
      </c>
    </row>
    <row r="5" spans="1:11" ht="18" customHeight="1">
      <c r="A5" s="1025" t="s">
        <v>2067</v>
      </c>
      <c r="B5" s="1008" t="s">
        <v>25</v>
      </c>
      <c r="C5" s="1007" t="s">
        <v>1872</v>
      </c>
      <c r="D5" s="1054" t="s">
        <v>617</v>
      </c>
      <c r="E5" s="1027">
        <v>4</v>
      </c>
      <c r="F5" s="1046" t="s">
        <v>25</v>
      </c>
      <c r="G5" s="1046">
        <v>0.23076923076923078</v>
      </c>
      <c r="H5" s="1046" t="s">
        <v>25</v>
      </c>
      <c r="I5" s="1030" t="s">
        <v>25</v>
      </c>
      <c r="J5" s="1031">
        <v>0.35</v>
      </c>
      <c r="K5" s="1032" t="s">
        <v>2068</v>
      </c>
    </row>
    <row r="6" spans="1:11" ht="18" customHeight="1">
      <c r="A6" s="1025" t="s">
        <v>2069</v>
      </c>
      <c r="B6" s="1008" t="s">
        <v>25</v>
      </c>
      <c r="C6" s="1007" t="s">
        <v>1872</v>
      </c>
      <c r="D6" s="1054" t="s">
        <v>617</v>
      </c>
      <c r="E6" s="1027">
        <v>4</v>
      </c>
      <c r="F6" s="1046" t="s">
        <v>25</v>
      </c>
      <c r="G6" s="1046">
        <v>0.23076923076923078</v>
      </c>
      <c r="H6" s="1046" t="s">
        <v>25</v>
      </c>
      <c r="I6" s="1030" t="s">
        <v>25</v>
      </c>
      <c r="J6" s="1031">
        <v>0.32</v>
      </c>
      <c r="K6" s="1032" t="s">
        <v>2070</v>
      </c>
    </row>
    <row r="7" spans="1:11" ht="18" customHeight="1">
      <c r="A7" s="1025" t="s">
        <v>2071</v>
      </c>
      <c r="B7" s="1008" t="s">
        <v>25</v>
      </c>
      <c r="C7" s="1007" t="s">
        <v>1872</v>
      </c>
      <c r="D7" s="1045" t="s">
        <v>1800</v>
      </c>
      <c r="E7" s="1027">
        <v>4</v>
      </c>
      <c r="F7" s="1046">
        <v>0.16666666666666666</v>
      </c>
      <c r="G7" s="1046">
        <v>0.23076923076923078</v>
      </c>
      <c r="H7" s="1046" t="s">
        <v>25</v>
      </c>
      <c r="I7" s="1030">
        <v>8.0000000000000002E-3</v>
      </c>
      <c r="J7" s="1031">
        <v>0.43</v>
      </c>
      <c r="K7" s="1032" t="s">
        <v>2072</v>
      </c>
    </row>
    <row r="8" spans="1:11" ht="18" customHeight="1">
      <c r="A8" s="1025" t="s">
        <v>2073</v>
      </c>
      <c r="B8" s="1008" t="s">
        <v>25</v>
      </c>
      <c r="C8" s="1007" t="s">
        <v>2074</v>
      </c>
      <c r="D8" s="1054" t="s">
        <v>617</v>
      </c>
      <c r="E8" s="1027" t="s">
        <v>1869</v>
      </c>
      <c r="F8" s="1046" t="s">
        <v>25</v>
      </c>
      <c r="G8" s="1046">
        <v>0.15384615384615385</v>
      </c>
      <c r="H8" s="1046" t="s">
        <v>25</v>
      </c>
      <c r="I8" s="1030" t="s">
        <v>25</v>
      </c>
      <c r="J8" s="1031">
        <v>0.05</v>
      </c>
      <c r="K8" s="1032" t="s">
        <v>2075</v>
      </c>
    </row>
    <row r="9" spans="1:11" ht="18" customHeight="1">
      <c r="A9" s="1025" t="s">
        <v>2076</v>
      </c>
      <c r="B9" s="1008" t="s">
        <v>25</v>
      </c>
      <c r="C9" s="1007" t="s">
        <v>1872</v>
      </c>
      <c r="D9" s="1054" t="s">
        <v>617</v>
      </c>
      <c r="E9" s="1027">
        <v>4</v>
      </c>
      <c r="F9" s="1046" t="s">
        <v>25</v>
      </c>
      <c r="G9" s="1046">
        <v>0.23076923076923078</v>
      </c>
      <c r="H9" s="1046" t="s">
        <v>25</v>
      </c>
      <c r="I9" s="1030" t="s">
        <v>25</v>
      </c>
      <c r="J9" s="1031">
        <v>0.28999999999999998</v>
      </c>
      <c r="K9" s="1032" t="s">
        <v>2077</v>
      </c>
    </row>
    <row r="10" spans="1:11" s="1069" customFormat="1" ht="50" customHeight="1">
      <c r="A10" s="1307" t="s">
        <v>2240</v>
      </c>
      <c r="B10" s="1307"/>
      <c r="C10" s="1307"/>
      <c r="D10" s="1307"/>
      <c r="E10" s="1307"/>
      <c r="F10" s="1307"/>
      <c r="G10" s="1307"/>
      <c r="H10" s="1307"/>
      <c r="I10" s="1307"/>
      <c r="J10" s="1307"/>
      <c r="K10" s="1307"/>
    </row>
    <row r="11" spans="1:11" ht="18" hidden="1" customHeight="1">
      <c r="A11" s="1025"/>
      <c r="B11" s="1008"/>
      <c r="C11" s="1007"/>
      <c r="D11" s="1089"/>
      <c r="E11" s="1160"/>
      <c r="F11" s="1046"/>
      <c r="G11" s="1046"/>
      <c r="H11" s="1046"/>
      <c r="I11" s="1030"/>
      <c r="J11" s="1031"/>
    </row>
  </sheetData>
  <sheetProtection algorithmName="SHA-512" hashValue="OKUzmpX7UJkIsRmzied6BU8Q1D2fyo8GeIDxAcNltjkgD2mvkoibf+iFkG1iOHUwP8Y5k/YOqRzWy5FLrnN/8g==" saltValue="dgIN/7EEdPT4hDlZBDk7gg==" spinCount="100000" sheet="1" objects="1" scenarios="1" formatCells="0" formatColumns="0" formatRows="0"/>
  <mergeCells count="7">
    <mergeCell ref="A10:K10"/>
    <mergeCell ref="B1:C1"/>
    <mergeCell ref="D1:H1"/>
    <mergeCell ref="I1:K1"/>
    <mergeCell ref="D2:D3"/>
    <mergeCell ref="E2:E3"/>
    <mergeCell ref="J2:K2"/>
  </mergeCells>
  <conditionalFormatting sqref="I12:J1048576 I1:I9 I11">
    <cfRule type="colorScale" priority="2">
      <colorScale>
        <cfvo type="min"/>
        <cfvo type="num" val="1"/>
        <color rgb="FFFCFCFF"/>
        <color rgb="FFF8696B"/>
      </colorScale>
    </cfRule>
  </conditionalFormatting>
  <conditionalFormatting sqref="J11:J1048576 J1:J9">
    <cfRule type="colorScale" priority="1">
      <colorScale>
        <cfvo type="min"/>
        <cfvo type="num" val="1"/>
        <color rgb="FFFCFCFF"/>
        <color rgb="FF00B0F0"/>
      </colorScale>
    </cfRule>
  </conditionalFormatting>
  <pageMargins left="0.25" right="0.25" top="0.75" bottom="0.75" header="0.3" footer="0.3"/>
  <pageSetup scale="80" orientation="landscape" horizontalDpi="0" verticalDpi="0"/>
  <headerFooter>
    <oddHeader>&amp;C&amp;"Calibri-Light,Bold"SEXUAL DOMAIN (SYMPTOMS)</oddHeader>
    <oddFooter xml:space="preserve">&amp;CSYNTHESIS OF FINDINGS TABLES - SOFT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0C24E-CAB4-5741-93BE-56B9F82C8699}">
  <sheetPr>
    <pageSetUpPr fitToPage="1"/>
  </sheetPr>
  <dimension ref="A1:K21"/>
  <sheetViews>
    <sheetView showGridLines="0" view="pageLayout" topLeftCell="A5" zoomScale="268" zoomScaleNormal="118" zoomScalePageLayoutView="268" workbookViewId="0">
      <selection activeCell="C19" sqref="C19"/>
    </sheetView>
  </sheetViews>
  <sheetFormatPr baseColWidth="10" defaultColWidth="0" defaultRowHeight="12" customHeight="1" zeroHeight="1" outlineLevelRow="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155" t="s">
        <v>980</v>
      </c>
      <c r="B4" s="1016"/>
      <c r="C4" s="1017" t="s">
        <v>1857</v>
      </c>
      <c r="D4" s="1175" t="s">
        <v>617</v>
      </c>
      <c r="E4" s="1156">
        <v>4</v>
      </c>
      <c r="F4" s="1127" t="s">
        <v>25</v>
      </c>
      <c r="G4" s="1127">
        <v>0.15</v>
      </c>
      <c r="H4" s="1127" t="s">
        <v>25</v>
      </c>
      <c r="I4" s="1021" t="s">
        <v>25</v>
      </c>
      <c r="J4" s="1022">
        <v>0.28000000000000003</v>
      </c>
      <c r="K4" s="1023" t="s">
        <v>25</v>
      </c>
    </row>
    <row r="5" spans="1:11" ht="18" customHeight="1">
      <c r="A5" s="1025" t="s">
        <v>2078</v>
      </c>
      <c r="B5" s="1008" t="s">
        <v>1844</v>
      </c>
      <c r="C5" s="1007" t="s">
        <v>2079</v>
      </c>
      <c r="D5" s="1045" t="s">
        <v>1800</v>
      </c>
      <c r="E5" s="1044" t="s">
        <v>1803</v>
      </c>
      <c r="F5" s="1046">
        <v>0.17</v>
      </c>
      <c r="G5" s="1046" t="s">
        <v>25</v>
      </c>
      <c r="H5" s="1046" t="s">
        <v>25</v>
      </c>
      <c r="I5" s="1030" t="s">
        <v>25</v>
      </c>
      <c r="J5" s="1031">
        <v>0.05</v>
      </c>
      <c r="K5" s="1032" t="s">
        <v>25</v>
      </c>
    </row>
    <row r="6" spans="1:11" ht="18" customHeight="1">
      <c r="A6" s="1053" t="s">
        <v>2080</v>
      </c>
      <c r="B6" s="1008" t="s">
        <v>1825</v>
      </c>
      <c r="C6" s="1007" t="s">
        <v>2081</v>
      </c>
      <c r="D6" s="1045" t="s">
        <v>1800</v>
      </c>
      <c r="E6" s="1027">
        <v>4</v>
      </c>
      <c r="F6" s="1046">
        <v>0.17</v>
      </c>
      <c r="G6" s="1046" t="s">
        <v>25</v>
      </c>
      <c r="H6" s="1046">
        <v>0.05</v>
      </c>
      <c r="I6" s="1030"/>
      <c r="J6" s="1031"/>
    </row>
    <row r="7" spans="1:11" ht="18" customHeight="1" outlineLevel="1">
      <c r="A7" s="1176" t="s">
        <v>2082</v>
      </c>
      <c r="B7" s="1008" t="s">
        <v>1825</v>
      </c>
      <c r="C7" s="1007" t="s">
        <v>2083</v>
      </c>
      <c r="D7" s="1045" t="s">
        <v>1800</v>
      </c>
      <c r="E7" s="1027">
        <v>4</v>
      </c>
      <c r="F7" s="1046">
        <v>0.17</v>
      </c>
      <c r="G7" s="1046" t="s">
        <v>25</v>
      </c>
      <c r="H7" s="1046">
        <v>0.05</v>
      </c>
      <c r="I7" s="1030" t="s">
        <v>25</v>
      </c>
      <c r="J7" s="1031" t="s">
        <v>25</v>
      </c>
      <c r="K7" s="1032" t="s">
        <v>25</v>
      </c>
    </row>
    <row r="8" spans="1:11" ht="18" customHeight="1" outlineLevel="1">
      <c r="A8" s="1176" t="s">
        <v>2084</v>
      </c>
      <c r="B8" s="1008" t="s">
        <v>1825</v>
      </c>
      <c r="C8" s="1007" t="s">
        <v>2085</v>
      </c>
      <c r="D8" s="1054" t="s">
        <v>617</v>
      </c>
      <c r="E8" s="1027">
        <v>4</v>
      </c>
      <c r="F8" s="1046" t="s">
        <v>25</v>
      </c>
      <c r="G8" s="1046">
        <v>0.23</v>
      </c>
      <c r="H8" s="1046" t="s">
        <v>25</v>
      </c>
      <c r="I8" s="1030" t="s">
        <v>25</v>
      </c>
      <c r="J8" s="1031">
        <v>0.18</v>
      </c>
      <c r="K8" s="1032" t="s">
        <v>2086</v>
      </c>
    </row>
    <row r="9" spans="1:11" ht="18" customHeight="1">
      <c r="A9" s="1053" t="s">
        <v>2087</v>
      </c>
      <c r="B9" s="1008" t="s">
        <v>1825</v>
      </c>
      <c r="C9" s="1007" t="s">
        <v>2088</v>
      </c>
      <c r="D9" s="1054" t="s">
        <v>617</v>
      </c>
      <c r="E9" s="1044" t="s">
        <v>1803</v>
      </c>
      <c r="F9" s="1046" t="s">
        <v>25</v>
      </c>
      <c r="G9" s="1046" t="s">
        <v>25</v>
      </c>
      <c r="H9" s="1046" t="s">
        <v>25</v>
      </c>
      <c r="I9" s="1030" t="s">
        <v>25</v>
      </c>
      <c r="J9" s="1031" t="s">
        <v>25</v>
      </c>
      <c r="K9" s="1032" t="s">
        <v>25</v>
      </c>
    </row>
    <row r="10" spans="1:11" ht="18" customHeight="1" outlineLevel="1">
      <c r="A10" s="1176" t="s">
        <v>2089</v>
      </c>
      <c r="B10" s="1008" t="s">
        <v>1844</v>
      </c>
      <c r="C10" s="1007" t="s">
        <v>2090</v>
      </c>
      <c r="D10" s="1054" t="s">
        <v>617</v>
      </c>
      <c r="E10" s="1044" t="s">
        <v>1803</v>
      </c>
      <c r="F10" s="1046" t="s">
        <v>25</v>
      </c>
      <c r="G10" s="1046" t="s">
        <v>25</v>
      </c>
      <c r="H10" s="1046" t="s">
        <v>25</v>
      </c>
      <c r="I10" s="1030" t="s">
        <v>25</v>
      </c>
      <c r="J10" s="1031" t="s">
        <v>25</v>
      </c>
      <c r="K10" s="1032" t="s">
        <v>25</v>
      </c>
    </row>
    <row r="11" spans="1:11" ht="18" customHeight="1" outlineLevel="1">
      <c r="A11" s="1176" t="s">
        <v>2091</v>
      </c>
      <c r="B11" s="1008" t="s">
        <v>1844</v>
      </c>
      <c r="C11" s="1007" t="s">
        <v>2090</v>
      </c>
      <c r="D11" s="1054" t="s">
        <v>617</v>
      </c>
      <c r="E11" s="1044" t="s">
        <v>1803</v>
      </c>
      <c r="F11" s="1046" t="s">
        <v>25</v>
      </c>
      <c r="G11" s="1046" t="s">
        <v>25</v>
      </c>
      <c r="H11" s="1046" t="s">
        <v>25</v>
      </c>
      <c r="I11" s="1030" t="s">
        <v>25</v>
      </c>
      <c r="J11" s="1031" t="s">
        <v>25</v>
      </c>
      <c r="K11" s="1032" t="s">
        <v>25</v>
      </c>
    </row>
    <row r="12" spans="1:11" ht="18" customHeight="1" outlineLevel="1">
      <c r="A12" s="1176" t="s">
        <v>2092</v>
      </c>
      <c r="B12" s="1008" t="s">
        <v>1844</v>
      </c>
      <c r="C12" s="1007" t="s">
        <v>2090</v>
      </c>
      <c r="D12" s="1054" t="s">
        <v>617</v>
      </c>
      <c r="E12" s="1044" t="s">
        <v>1803</v>
      </c>
      <c r="F12" s="1130" t="s">
        <v>25</v>
      </c>
      <c r="G12" s="1130" t="s">
        <v>25</v>
      </c>
      <c r="H12" s="1130" t="s">
        <v>25</v>
      </c>
      <c r="I12" s="1030" t="s">
        <v>25</v>
      </c>
      <c r="J12" s="1031" t="s">
        <v>25</v>
      </c>
      <c r="K12" s="1032" t="s">
        <v>25</v>
      </c>
    </row>
    <row r="13" spans="1:11" ht="18" customHeight="1">
      <c r="A13" s="1025" t="s">
        <v>2093</v>
      </c>
      <c r="B13" s="1008" t="s">
        <v>1825</v>
      </c>
      <c r="C13" s="1007" t="s">
        <v>2094</v>
      </c>
      <c r="D13" s="1045" t="s">
        <v>1877</v>
      </c>
      <c r="E13" s="1027">
        <v>4</v>
      </c>
      <c r="F13" s="1130">
        <v>0.17</v>
      </c>
      <c r="G13" s="1130">
        <v>0.23</v>
      </c>
      <c r="H13" s="1130" t="s">
        <v>25</v>
      </c>
      <c r="I13" s="1030" t="s">
        <v>25</v>
      </c>
      <c r="J13" s="1031">
        <v>0.12</v>
      </c>
      <c r="K13" s="1032" t="s">
        <v>2095</v>
      </c>
    </row>
    <row r="14" spans="1:11" s="1042" customFormat="1" ht="18" customHeight="1">
      <c r="A14" s="1157" t="s">
        <v>981</v>
      </c>
      <c r="B14" s="1034"/>
      <c r="C14" s="1035" t="s">
        <v>1857</v>
      </c>
      <c r="D14" s="1036"/>
      <c r="E14" s="1037"/>
      <c r="F14" s="1177"/>
      <c r="G14" s="1177"/>
      <c r="H14" s="1177"/>
      <c r="I14" s="1051"/>
      <c r="J14" s="1052"/>
      <c r="K14" s="1041"/>
    </row>
    <row r="15" spans="1:11" ht="18" customHeight="1">
      <c r="A15" s="1025" t="s">
        <v>995</v>
      </c>
      <c r="B15" s="1008" t="s">
        <v>1825</v>
      </c>
      <c r="C15" s="1007" t="s">
        <v>2096</v>
      </c>
      <c r="D15" s="1083" t="s">
        <v>1798</v>
      </c>
      <c r="E15" s="1027">
        <v>4</v>
      </c>
      <c r="F15" s="1130">
        <v>0.67</v>
      </c>
      <c r="G15" s="1130">
        <v>0.23</v>
      </c>
      <c r="H15" s="1130" t="s">
        <v>25</v>
      </c>
      <c r="I15" s="1030">
        <v>0.03</v>
      </c>
      <c r="J15" s="1031">
        <v>0.16</v>
      </c>
      <c r="K15" s="1032" t="s">
        <v>2097</v>
      </c>
    </row>
    <row r="16" spans="1:11" ht="18" customHeight="1">
      <c r="A16" s="1025" t="s">
        <v>996</v>
      </c>
      <c r="B16" s="1008" t="s">
        <v>1825</v>
      </c>
      <c r="C16" s="1007" t="s">
        <v>2098</v>
      </c>
      <c r="D16" s="1026" t="s">
        <v>2099</v>
      </c>
      <c r="E16" s="1077">
        <v>3</v>
      </c>
      <c r="F16" s="1130">
        <v>1</v>
      </c>
      <c r="G16" s="1130">
        <v>0.38</v>
      </c>
      <c r="H16" s="1130" t="s">
        <v>25</v>
      </c>
      <c r="I16" s="1030">
        <v>0.03</v>
      </c>
      <c r="J16" s="1031">
        <v>0.2</v>
      </c>
      <c r="K16" s="1032" t="s">
        <v>2100</v>
      </c>
    </row>
    <row r="17" spans="1:11" ht="18" customHeight="1">
      <c r="A17" s="1025" t="s">
        <v>2101</v>
      </c>
      <c r="B17" s="1008" t="s">
        <v>1844</v>
      </c>
      <c r="C17" s="1007" t="s">
        <v>2102</v>
      </c>
      <c r="D17" s="1054" t="s">
        <v>617</v>
      </c>
      <c r="E17" s="1027">
        <v>4</v>
      </c>
      <c r="F17" s="1130" t="s">
        <v>25</v>
      </c>
      <c r="G17" s="1130">
        <v>0.15</v>
      </c>
      <c r="H17" s="1130" t="s">
        <v>25</v>
      </c>
      <c r="I17" s="1030" t="s">
        <v>25</v>
      </c>
      <c r="J17" s="1031">
        <v>0.14000000000000001</v>
      </c>
      <c r="K17" s="1032" t="s">
        <v>2103</v>
      </c>
    </row>
    <row r="18" spans="1:11" ht="18" customHeight="1">
      <c r="A18" s="1025" t="s">
        <v>2104</v>
      </c>
      <c r="B18" s="1008" t="s">
        <v>1844</v>
      </c>
      <c r="C18" s="1007" t="s">
        <v>2079</v>
      </c>
      <c r="D18" s="1080" t="s">
        <v>1800</v>
      </c>
      <c r="E18" s="1027">
        <v>4</v>
      </c>
      <c r="F18" s="1130">
        <v>0.17</v>
      </c>
      <c r="G18" s="1130">
        <v>0.23</v>
      </c>
      <c r="H18" s="1130" t="s">
        <v>25</v>
      </c>
      <c r="I18" s="1030" t="s">
        <v>25</v>
      </c>
      <c r="J18" s="1031">
        <v>0.02</v>
      </c>
      <c r="K18" s="1032" t="s">
        <v>2105</v>
      </c>
    </row>
    <row r="19" spans="1:11" s="1187" customFormat="1" ht="18" customHeight="1">
      <c r="A19" s="1178" t="s">
        <v>2106</v>
      </c>
      <c r="B19" s="1179" t="s">
        <v>1825</v>
      </c>
      <c r="C19" s="1180" t="s">
        <v>1995</v>
      </c>
      <c r="D19" s="1181" t="s">
        <v>1877</v>
      </c>
      <c r="E19" s="1182">
        <v>3</v>
      </c>
      <c r="F19" s="1183">
        <v>0.17</v>
      </c>
      <c r="G19" s="1183">
        <v>0.46</v>
      </c>
      <c r="H19" s="1183" t="s">
        <v>25</v>
      </c>
      <c r="I19" s="1184">
        <v>0.01</v>
      </c>
      <c r="J19" s="1185">
        <v>0.13</v>
      </c>
      <c r="K19" s="1186" t="s">
        <v>2107</v>
      </c>
    </row>
    <row r="20" spans="1:11" ht="18" customHeight="1">
      <c r="A20" s="1188" t="s">
        <v>2108</v>
      </c>
      <c r="B20" s="1008" t="s">
        <v>1867</v>
      </c>
      <c r="C20" s="1007" t="s">
        <v>2109</v>
      </c>
      <c r="D20" s="1054" t="s">
        <v>617</v>
      </c>
      <c r="E20" s="1027">
        <v>4</v>
      </c>
      <c r="F20" s="1189" t="s">
        <v>25</v>
      </c>
      <c r="G20" s="1189">
        <v>0.08</v>
      </c>
      <c r="H20" s="1189">
        <v>0.11</v>
      </c>
      <c r="I20" s="1190" t="s">
        <v>25</v>
      </c>
      <c r="J20" s="1191">
        <v>0.71</v>
      </c>
      <c r="K20" s="1032" t="s">
        <v>25</v>
      </c>
    </row>
    <row r="21" spans="1:11" s="1069" customFormat="1" ht="55" customHeight="1">
      <c r="A21" s="1307" t="s">
        <v>2240</v>
      </c>
      <c r="B21" s="1307"/>
      <c r="C21" s="1307"/>
      <c r="D21" s="1307"/>
      <c r="E21" s="1307"/>
      <c r="F21" s="1307"/>
      <c r="G21" s="1307"/>
      <c r="H21" s="1307"/>
      <c r="I21" s="1307"/>
      <c r="J21" s="1307"/>
      <c r="K21" s="1307"/>
    </row>
  </sheetData>
  <sheetProtection algorithmName="SHA-512" hashValue="g5pRGT+pOXYSElQwlUMeFp4H1I1A1Je4VRvZTDAdf5EddMnUBwljg4ZhPWsS+k2kNHalHkx4xLBEqSAHPeEEzQ==" saltValue="tu05Fbt49cnlAFLQrC/Nug==" spinCount="100000" sheet="1" formatCells="0" formatColumns="0" formatRows="0"/>
  <mergeCells count="7">
    <mergeCell ref="A21:K21"/>
    <mergeCell ref="B1:C1"/>
    <mergeCell ref="D1:H1"/>
    <mergeCell ref="I1:K1"/>
    <mergeCell ref="D2:D3"/>
    <mergeCell ref="E2:E3"/>
    <mergeCell ref="J2:K2"/>
  </mergeCells>
  <conditionalFormatting sqref="I22:J1048576 I1:I20">
    <cfRule type="colorScale" priority="2">
      <colorScale>
        <cfvo type="min"/>
        <cfvo type="num" val="1"/>
        <color rgb="FFFCFCFF"/>
        <color rgb="FFF8696B"/>
      </colorScale>
    </cfRule>
  </conditionalFormatting>
  <conditionalFormatting sqref="J22:J1048576 J1:J20">
    <cfRule type="colorScale" priority="1">
      <colorScale>
        <cfvo type="min"/>
        <cfvo type="num" val="1"/>
        <color rgb="FFFCFCFF"/>
        <color rgb="FF00B0F0"/>
      </colorScale>
    </cfRule>
  </conditionalFormatting>
  <pageMargins left="0.25" right="0.25" top="0.75" bottom="0.75" header="0.3" footer="0.3"/>
  <pageSetup scale="80" orientation="landscape" horizontalDpi="0" verticalDpi="0"/>
  <headerFooter>
    <oddHeader>&amp;C&amp;"Calibri-Light,Bold"AUTONOMIC NERVOUS SYSTEM DOMAIN (SYMPTOMS)</oddHeader>
    <oddFooter xml:space="preserve">&amp;CSYNTHESIS OF FINDINGS TABLES - SOFT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C59EB-D7A8-A14F-8B7C-9E4F09BC659C}">
  <sheetPr>
    <pageSetUpPr fitToPage="1"/>
  </sheetPr>
  <dimension ref="A1:XFC31"/>
  <sheetViews>
    <sheetView showGridLines="0" view="pageLayout" topLeftCell="A2" zoomScale="256" zoomScaleNormal="150" zoomScalePageLayoutView="256" workbookViewId="0">
      <selection activeCell="E2" sqref="E1:I1048576"/>
    </sheetView>
  </sheetViews>
  <sheetFormatPr baseColWidth="10" defaultColWidth="0" defaultRowHeight="12" customHeight="1" zeroHeight="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12" customWidth="1"/>
    <col min="11" max="11" width="9.33203125" style="1032" customWidth="1"/>
    <col min="12" max="16384" width="10.83203125" style="1012" hidden="1"/>
  </cols>
  <sheetData>
    <row r="1" spans="1:16383" s="1006" customFormat="1" ht="22" customHeight="1">
      <c r="A1" s="1005" t="s">
        <v>1804</v>
      </c>
      <c r="B1" s="1308" t="s">
        <v>1805</v>
      </c>
      <c r="C1" s="1308"/>
      <c r="D1" s="1308" t="s">
        <v>1806</v>
      </c>
      <c r="E1" s="1308"/>
      <c r="F1" s="1308"/>
      <c r="G1" s="1308"/>
      <c r="H1" s="1308"/>
      <c r="I1" s="1308" t="s">
        <v>1807</v>
      </c>
      <c r="J1" s="1308"/>
      <c r="K1" s="1308"/>
    </row>
    <row r="2" spans="1:16383" ht="15" customHeight="1">
      <c r="A2" s="1007"/>
      <c r="B2" s="1008"/>
      <c r="C2" s="1007"/>
      <c r="D2" s="1309" t="s">
        <v>1808</v>
      </c>
      <c r="E2" s="1311" t="s">
        <v>1809</v>
      </c>
      <c r="F2" s="1095" t="s">
        <v>40</v>
      </c>
      <c r="G2" s="1095" t="s">
        <v>86</v>
      </c>
      <c r="H2" s="1095" t="s">
        <v>299</v>
      </c>
      <c r="I2" s="1010" t="s">
        <v>1810</v>
      </c>
      <c r="J2" s="1313" t="s">
        <v>1811</v>
      </c>
      <c r="K2" s="1313"/>
    </row>
    <row r="3" spans="1:16383" ht="26" customHeight="1">
      <c r="A3" s="1007"/>
      <c r="B3" s="1008" t="s">
        <v>1812</v>
      </c>
      <c r="C3" s="1013" t="s">
        <v>1813</v>
      </c>
      <c r="D3" s="1310"/>
      <c r="E3" s="1312"/>
      <c r="F3" s="1095" t="s">
        <v>1814</v>
      </c>
      <c r="G3" s="1095" t="s">
        <v>1815</v>
      </c>
      <c r="H3" s="1095" t="s">
        <v>1816</v>
      </c>
      <c r="I3" s="1010" t="s">
        <v>1817</v>
      </c>
      <c r="J3" s="1011" t="s">
        <v>1817</v>
      </c>
      <c r="K3" s="1011" t="s">
        <v>1818</v>
      </c>
    </row>
    <row r="4" spans="1:16383" s="1024" customFormat="1" ht="18" customHeight="1">
      <c r="A4" s="1155" t="s">
        <v>788</v>
      </c>
      <c r="B4" s="1016"/>
      <c r="C4" s="1017" t="s">
        <v>1857</v>
      </c>
      <c r="D4" s="1141" t="s">
        <v>1797</v>
      </c>
      <c r="E4" s="1156">
        <v>4</v>
      </c>
      <c r="F4" s="1127">
        <v>0.83</v>
      </c>
      <c r="G4" s="1127">
        <v>7.6923076923076927E-2</v>
      </c>
      <c r="H4" s="1127">
        <v>5.2631578947368418E-2</v>
      </c>
      <c r="I4" s="1021">
        <v>0.308</v>
      </c>
      <c r="J4" s="1022">
        <v>0.7</v>
      </c>
      <c r="K4" s="1023" t="s">
        <v>2110</v>
      </c>
    </row>
    <row r="5" spans="1:16383" ht="18" customHeight="1">
      <c r="A5" s="1025" t="s">
        <v>999</v>
      </c>
      <c r="B5" s="1008" t="s">
        <v>25</v>
      </c>
      <c r="C5" s="1007" t="s">
        <v>1970</v>
      </c>
      <c r="D5" s="1057" t="s">
        <v>1797</v>
      </c>
      <c r="E5" s="1027">
        <v>4</v>
      </c>
      <c r="F5" s="1046">
        <v>0.83333333333333337</v>
      </c>
      <c r="G5" s="1046">
        <v>7.6923076923076927E-2</v>
      </c>
      <c r="H5" s="1046" t="s">
        <v>25</v>
      </c>
      <c r="I5" s="1030">
        <v>3.2000000000000001E-2</v>
      </c>
      <c r="J5" s="1129">
        <v>0.21</v>
      </c>
      <c r="K5" s="1032" t="s">
        <v>2111</v>
      </c>
    </row>
    <row r="6" spans="1:16383" ht="18" customHeight="1">
      <c r="A6" s="1025" t="s">
        <v>1000</v>
      </c>
      <c r="B6" s="1008" t="s">
        <v>1825</v>
      </c>
      <c r="C6" s="1007" t="s">
        <v>1982</v>
      </c>
      <c r="D6" s="1055" t="s">
        <v>1961</v>
      </c>
      <c r="E6" s="1027">
        <v>4</v>
      </c>
      <c r="F6" s="1046">
        <v>0.33333333333333331</v>
      </c>
      <c r="G6" s="1046">
        <v>7.6923076923076927E-2</v>
      </c>
      <c r="H6" s="1046">
        <v>5.2631578947368418E-2</v>
      </c>
      <c r="I6" s="1030" t="s">
        <v>25</v>
      </c>
      <c r="J6" s="1129">
        <v>0.28000000000000003</v>
      </c>
      <c r="K6" s="1032" t="s">
        <v>2112</v>
      </c>
    </row>
    <row r="7" spans="1:16383" ht="18" customHeight="1">
      <c r="A7" s="1025" t="s">
        <v>1001</v>
      </c>
      <c r="B7" s="1008" t="s">
        <v>1825</v>
      </c>
      <c r="C7" s="1007" t="s">
        <v>2113</v>
      </c>
      <c r="D7" s="1043" t="s">
        <v>1798</v>
      </c>
      <c r="E7" s="1044" t="s">
        <v>1803</v>
      </c>
      <c r="F7" s="1046">
        <v>0.5</v>
      </c>
      <c r="G7" s="1046" t="s">
        <v>25</v>
      </c>
      <c r="H7" s="1046" t="s">
        <v>25</v>
      </c>
      <c r="I7" s="1030">
        <v>2.4E-2</v>
      </c>
      <c r="J7" s="1129">
        <v>0.21</v>
      </c>
      <c r="K7" s="1032" t="s">
        <v>2114</v>
      </c>
    </row>
    <row r="8" spans="1:16383" ht="18" customHeight="1">
      <c r="A8" s="1025" t="s">
        <v>1002</v>
      </c>
      <c r="B8" s="1008" t="s">
        <v>1825</v>
      </c>
      <c r="C8" s="1007" t="s">
        <v>2115</v>
      </c>
      <c r="D8" s="1045" t="s">
        <v>1800</v>
      </c>
      <c r="E8" s="1044" t="s">
        <v>1803</v>
      </c>
      <c r="F8" s="1046">
        <v>0.16666666666666666</v>
      </c>
      <c r="G8" s="1046" t="s">
        <v>25</v>
      </c>
      <c r="H8" s="1046" t="s">
        <v>25</v>
      </c>
      <c r="I8" s="1030" t="s">
        <v>25</v>
      </c>
      <c r="J8" s="1129">
        <v>0.03</v>
      </c>
      <c r="K8" s="1032" t="s">
        <v>25</v>
      </c>
    </row>
    <row r="9" spans="1:16383" ht="18" customHeight="1">
      <c r="A9" s="1025" t="s">
        <v>2288</v>
      </c>
      <c r="B9" s="1008" t="s">
        <v>25</v>
      </c>
      <c r="C9" s="1007" t="s">
        <v>1970</v>
      </c>
      <c r="D9" s="1083" t="s">
        <v>1798</v>
      </c>
      <c r="E9" s="1044" t="s">
        <v>1803</v>
      </c>
      <c r="F9" s="1130">
        <v>0.66666666666666663</v>
      </c>
      <c r="G9" s="1130" t="s">
        <v>25</v>
      </c>
      <c r="H9" s="1130" t="s">
        <v>25</v>
      </c>
      <c r="I9" s="1030">
        <v>0.01</v>
      </c>
      <c r="J9" s="1129">
        <v>0.17</v>
      </c>
      <c r="K9" s="1032" t="s">
        <v>2116</v>
      </c>
    </row>
    <row r="10" spans="1:16383" s="1042" customFormat="1" ht="18" customHeight="1">
      <c r="A10" s="1096" t="s">
        <v>1004</v>
      </c>
      <c r="B10" s="1008" t="s">
        <v>1825</v>
      </c>
      <c r="C10" s="1007" t="s">
        <v>2117</v>
      </c>
      <c r="D10" s="1043" t="s">
        <v>1798</v>
      </c>
      <c r="E10" s="1044" t="s">
        <v>1803</v>
      </c>
      <c r="F10" s="1046">
        <v>0.66666666666666663</v>
      </c>
      <c r="G10" s="1046" t="s">
        <v>25</v>
      </c>
      <c r="H10" s="1046" t="s">
        <v>25</v>
      </c>
      <c r="I10" s="1030">
        <v>0.01</v>
      </c>
      <c r="J10" s="1160">
        <v>23</v>
      </c>
      <c r="K10" s="1032" t="s">
        <v>2118</v>
      </c>
      <c r="L10" s="1012"/>
      <c r="M10" s="1012"/>
      <c r="N10" s="1012"/>
      <c r="O10" s="1012"/>
      <c r="P10" s="1012"/>
      <c r="Q10" s="1012"/>
      <c r="R10" s="1012"/>
      <c r="S10" s="1012"/>
      <c r="T10" s="101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c r="AP10" s="1012"/>
      <c r="AQ10" s="1012"/>
      <c r="AR10" s="1012"/>
      <c r="AS10" s="1012"/>
      <c r="AT10" s="1012"/>
      <c r="AU10" s="1012"/>
      <c r="AV10" s="1012"/>
      <c r="AW10" s="1012"/>
      <c r="AX10" s="1012"/>
      <c r="AY10" s="1012"/>
      <c r="AZ10" s="1012"/>
      <c r="BA10" s="1012"/>
      <c r="BB10" s="1012"/>
      <c r="BC10" s="1012"/>
      <c r="BD10" s="1012"/>
      <c r="BE10" s="1012"/>
      <c r="BF10" s="1012"/>
      <c r="BG10" s="1012"/>
      <c r="BH10" s="1012"/>
      <c r="BI10" s="1012"/>
      <c r="BJ10" s="1012"/>
      <c r="BK10" s="1012"/>
      <c r="BL10" s="1012"/>
      <c r="BM10" s="1012"/>
      <c r="BN10" s="1012"/>
      <c r="BO10" s="1012"/>
      <c r="BP10" s="1012"/>
      <c r="BQ10" s="1012"/>
      <c r="BR10" s="1012"/>
      <c r="BS10" s="1012"/>
      <c r="BT10" s="1012"/>
      <c r="BU10" s="1012"/>
      <c r="BV10" s="1012"/>
      <c r="BW10" s="1012"/>
      <c r="BX10" s="1012"/>
      <c r="BY10" s="1012"/>
      <c r="BZ10" s="1012"/>
      <c r="CA10" s="1012"/>
      <c r="CB10" s="1012"/>
      <c r="CC10" s="1012"/>
      <c r="CD10" s="1012"/>
      <c r="CE10" s="1012"/>
      <c r="CF10" s="1012"/>
      <c r="CG10" s="1012"/>
      <c r="CH10" s="1012"/>
      <c r="CI10" s="1012"/>
      <c r="CJ10" s="1012"/>
      <c r="CK10" s="1012"/>
      <c r="CL10" s="1012"/>
      <c r="CM10" s="1012"/>
      <c r="CN10" s="1012"/>
      <c r="CO10" s="1012"/>
      <c r="CP10" s="1012"/>
      <c r="CQ10" s="1012"/>
      <c r="CR10" s="1012"/>
      <c r="CS10" s="1012"/>
      <c r="CT10" s="1012"/>
      <c r="CU10" s="1012"/>
      <c r="CV10" s="1012"/>
      <c r="CW10" s="1012"/>
      <c r="CX10" s="1012"/>
      <c r="CY10" s="1012"/>
      <c r="CZ10" s="1012"/>
      <c r="DA10" s="1012"/>
      <c r="DB10" s="1012"/>
      <c r="DC10" s="1012"/>
      <c r="DD10" s="1012"/>
      <c r="DE10" s="1012"/>
      <c r="DF10" s="1012"/>
      <c r="DG10" s="1012"/>
      <c r="DH10" s="1012"/>
      <c r="DI10" s="1012"/>
      <c r="DJ10" s="1012"/>
      <c r="DK10" s="1012"/>
      <c r="DL10" s="1012"/>
      <c r="DM10" s="1012"/>
      <c r="DN10" s="1012"/>
      <c r="DO10" s="1012"/>
      <c r="DP10" s="1012"/>
      <c r="DQ10" s="1012"/>
      <c r="DR10" s="1012"/>
      <c r="DS10" s="1012"/>
      <c r="DT10" s="1012"/>
      <c r="DU10" s="1012"/>
      <c r="DV10" s="1012"/>
      <c r="DW10" s="1012"/>
      <c r="DX10" s="1012"/>
      <c r="DY10" s="1012"/>
      <c r="DZ10" s="1012"/>
      <c r="EA10" s="1012"/>
      <c r="EB10" s="1012"/>
      <c r="EC10" s="1012"/>
      <c r="ED10" s="1012"/>
      <c r="EE10" s="1012"/>
      <c r="EF10" s="1012"/>
      <c r="EG10" s="1012"/>
      <c r="EH10" s="1012"/>
      <c r="EI10" s="1012"/>
      <c r="EJ10" s="1012"/>
      <c r="EK10" s="1012"/>
      <c r="EL10" s="1012"/>
      <c r="EM10" s="1012"/>
      <c r="EN10" s="1012"/>
      <c r="EO10" s="1012"/>
      <c r="EP10" s="1012"/>
      <c r="EQ10" s="1012"/>
      <c r="ER10" s="1012"/>
      <c r="ES10" s="1012"/>
      <c r="ET10" s="1012"/>
      <c r="EU10" s="1012"/>
      <c r="EV10" s="1012"/>
      <c r="EW10" s="1012"/>
      <c r="EX10" s="1012"/>
      <c r="EY10" s="1012"/>
      <c r="EZ10" s="1012"/>
      <c r="FA10" s="1012"/>
      <c r="FB10" s="1012"/>
      <c r="FC10" s="1012"/>
      <c r="FD10" s="1012"/>
      <c r="FE10" s="1012"/>
      <c r="FF10" s="1012"/>
      <c r="FG10" s="1012"/>
      <c r="FH10" s="1012"/>
      <c r="FI10" s="1012"/>
      <c r="FJ10" s="1012"/>
      <c r="FK10" s="1012"/>
      <c r="FL10" s="1012"/>
      <c r="FM10" s="1012"/>
      <c r="FN10" s="1012"/>
      <c r="FO10" s="1012"/>
      <c r="FP10" s="1012"/>
      <c r="FQ10" s="1012"/>
      <c r="FR10" s="1012"/>
      <c r="FS10" s="1012"/>
      <c r="FT10" s="1012"/>
      <c r="FU10" s="1012"/>
      <c r="FV10" s="1012"/>
      <c r="FW10" s="1012"/>
      <c r="FX10" s="1012"/>
      <c r="FY10" s="1012"/>
      <c r="FZ10" s="1012"/>
      <c r="GA10" s="1012"/>
      <c r="GB10" s="1012"/>
      <c r="GC10" s="1012"/>
      <c r="GD10" s="1012"/>
      <c r="GE10" s="1012"/>
      <c r="GF10" s="1012"/>
      <c r="GG10" s="1012"/>
      <c r="GH10" s="1012"/>
      <c r="GI10" s="1012"/>
      <c r="GJ10" s="1012"/>
      <c r="GK10" s="1012"/>
      <c r="GL10" s="1012"/>
      <c r="GM10" s="1012"/>
      <c r="GN10" s="1012"/>
      <c r="GO10" s="1012"/>
      <c r="GP10" s="1012"/>
      <c r="GQ10" s="1012"/>
      <c r="GR10" s="1012"/>
      <c r="GS10" s="1012"/>
      <c r="GT10" s="1012"/>
      <c r="GU10" s="1012"/>
      <c r="GV10" s="1012"/>
      <c r="GW10" s="1012"/>
      <c r="GX10" s="1012"/>
      <c r="GY10" s="1012"/>
      <c r="GZ10" s="1012"/>
      <c r="HA10" s="1012"/>
      <c r="HB10" s="1012"/>
      <c r="HC10" s="1012"/>
      <c r="HD10" s="1012"/>
      <c r="HE10" s="1012"/>
      <c r="HF10" s="1012"/>
      <c r="HG10" s="1012"/>
      <c r="HH10" s="1012"/>
      <c r="HI10" s="1012"/>
      <c r="HJ10" s="1012"/>
      <c r="HK10" s="1012"/>
      <c r="HL10" s="1012"/>
      <c r="HM10" s="1012"/>
      <c r="HN10" s="1012"/>
      <c r="HO10" s="1012"/>
      <c r="HP10" s="1012"/>
      <c r="HQ10" s="1012"/>
      <c r="HR10" s="1012"/>
      <c r="HS10" s="1012"/>
      <c r="HT10" s="1012"/>
      <c r="HU10" s="1012"/>
      <c r="HV10" s="1012"/>
      <c r="HW10" s="1012"/>
      <c r="HX10" s="1012"/>
      <c r="HY10" s="1012"/>
      <c r="HZ10" s="1012"/>
      <c r="IA10" s="1012"/>
      <c r="IB10" s="1012"/>
      <c r="IC10" s="1012"/>
      <c r="ID10" s="1012"/>
      <c r="IE10" s="1012"/>
      <c r="IF10" s="1012"/>
      <c r="IG10" s="1012"/>
      <c r="IH10" s="1012"/>
      <c r="II10" s="1012"/>
      <c r="IJ10" s="1012"/>
      <c r="IK10" s="1012"/>
      <c r="IL10" s="1012"/>
      <c r="IM10" s="1012"/>
      <c r="IN10" s="1012"/>
      <c r="IO10" s="1012"/>
      <c r="IP10" s="1012"/>
      <c r="IQ10" s="1012"/>
      <c r="IR10" s="1012"/>
      <c r="IS10" s="1012"/>
      <c r="IT10" s="1012"/>
      <c r="IU10" s="1012"/>
      <c r="IV10" s="1012"/>
      <c r="IW10" s="1012"/>
      <c r="IX10" s="1012"/>
      <c r="IY10" s="1012"/>
      <c r="IZ10" s="1012"/>
      <c r="JA10" s="1012"/>
      <c r="JB10" s="1012"/>
      <c r="JC10" s="1012"/>
      <c r="JD10" s="1012"/>
      <c r="JE10" s="1012"/>
      <c r="JF10" s="1012"/>
      <c r="JG10" s="1012"/>
      <c r="JH10" s="1012"/>
      <c r="JI10" s="1012"/>
      <c r="JJ10" s="1012"/>
      <c r="JK10" s="1012"/>
      <c r="JL10" s="1012"/>
      <c r="JM10" s="1012"/>
      <c r="JN10" s="1012"/>
      <c r="JO10" s="1012"/>
      <c r="JP10" s="1012"/>
      <c r="JQ10" s="1012"/>
      <c r="JR10" s="1012"/>
      <c r="JS10" s="1012"/>
      <c r="JT10" s="1012"/>
      <c r="JU10" s="1012"/>
      <c r="JV10" s="1012"/>
      <c r="JW10" s="1012"/>
      <c r="JX10" s="1012"/>
      <c r="JY10" s="1012"/>
      <c r="JZ10" s="1012"/>
      <c r="KA10" s="1012"/>
      <c r="KB10" s="1012"/>
      <c r="KC10" s="1012"/>
      <c r="KD10" s="1012"/>
      <c r="KE10" s="1012"/>
      <c r="KF10" s="1012"/>
      <c r="KG10" s="1012"/>
      <c r="KH10" s="1012"/>
      <c r="KI10" s="1012"/>
      <c r="KJ10" s="1012"/>
      <c r="KK10" s="1012"/>
      <c r="KL10" s="1012"/>
      <c r="KM10" s="1012"/>
      <c r="KN10" s="1012"/>
      <c r="KO10" s="1012"/>
      <c r="KP10" s="1012"/>
      <c r="KQ10" s="1012"/>
      <c r="KR10" s="1012"/>
      <c r="KS10" s="1012"/>
      <c r="KT10" s="1012"/>
      <c r="KU10" s="1012"/>
      <c r="KV10" s="1012"/>
      <c r="KW10" s="1012"/>
      <c r="KX10" s="1012"/>
      <c r="KY10" s="1012"/>
      <c r="KZ10" s="1012"/>
      <c r="LA10" s="1012"/>
      <c r="LB10" s="1012"/>
      <c r="LC10" s="1012"/>
      <c r="LD10" s="1012"/>
      <c r="LE10" s="1012"/>
      <c r="LF10" s="1012"/>
      <c r="LG10" s="1012"/>
      <c r="LH10" s="1012"/>
      <c r="LI10" s="1012"/>
      <c r="LJ10" s="1012"/>
      <c r="LK10" s="1012"/>
      <c r="LL10" s="1012"/>
      <c r="LM10" s="1012"/>
      <c r="LN10" s="1012"/>
      <c r="LO10" s="1012"/>
      <c r="LP10" s="1012"/>
      <c r="LQ10" s="1012"/>
      <c r="LR10" s="1012"/>
      <c r="LS10" s="1012"/>
      <c r="LT10" s="1012"/>
      <c r="LU10" s="1012"/>
      <c r="LV10" s="1012"/>
      <c r="LW10" s="1012"/>
      <c r="LX10" s="1012"/>
      <c r="LY10" s="1012"/>
      <c r="LZ10" s="1012"/>
      <c r="MA10" s="1012"/>
      <c r="MB10" s="1012"/>
      <c r="MC10" s="1012"/>
      <c r="MD10" s="1012"/>
      <c r="ME10" s="1012"/>
      <c r="MF10" s="1012"/>
      <c r="MG10" s="1012"/>
      <c r="MH10" s="1012"/>
      <c r="MI10" s="1012"/>
      <c r="MJ10" s="1012"/>
      <c r="MK10" s="1012"/>
      <c r="ML10" s="1012"/>
      <c r="MM10" s="1012"/>
      <c r="MN10" s="1012"/>
      <c r="MO10" s="1012"/>
      <c r="MP10" s="1012"/>
      <c r="MQ10" s="1012"/>
      <c r="MR10" s="1012"/>
      <c r="MS10" s="1012"/>
      <c r="MT10" s="1012"/>
      <c r="MU10" s="1012"/>
      <c r="MV10" s="1012"/>
      <c r="MW10" s="1012"/>
      <c r="MX10" s="1012"/>
      <c r="MY10" s="1012"/>
      <c r="MZ10" s="1012"/>
      <c r="NA10" s="1012"/>
      <c r="NB10" s="1012"/>
      <c r="NC10" s="1012"/>
      <c r="ND10" s="1012"/>
      <c r="NE10" s="1012"/>
      <c r="NF10" s="1012"/>
      <c r="NG10" s="1012"/>
      <c r="NH10" s="1012"/>
      <c r="NI10" s="1012"/>
      <c r="NJ10" s="1012"/>
      <c r="NK10" s="1012"/>
      <c r="NL10" s="1012"/>
      <c r="NM10" s="1012"/>
      <c r="NN10" s="1012"/>
      <c r="NO10" s="1012"/>
      <c r="NP10" s="1012"/>
      <c r="NQ10" s="1012"/>
      <c r="NR10" s="1012"/>
      <c r="NS10" s="1012"/>
      <c r="NT10" s="1012"/>
      <c r="NU10" s="1012"/>
      <c r="NV10" s="1012"/>
      <c r="NW10" s="1012"/>
      <c r="NX10" s="1012"/>
      <c r="NY10" s="1012"/>
      <c r="NZ10" s="1012"/>
      <c r="OA10" s="1012"/>
      <c r="OB10" s="1012"/>
      <c r="OC10" s="1012"/>
      <c r="OD10" s="1012"/>
      <c r="OE10" s="1012"/>
      <c r="OF10" s="1012"/>
      <c r="OG10" s="1012"/>
      <c r="OH10" s="1012"/>
      <c r="OI10" s="1012"/>
      <c r="OJ10" s="1012"/>
      <c r="OK10" s="1012"/>
      <c r="OL10" s="1012"/>
      <c r="OM10" s="1012"/>
      <c r="ON10" s="1012"/>
      <c r="OO10" s="1012"/>
      <c r="OP10" s="1012"/>
      <c r="OQ10" s="1012"/>
      <c r="OR10" s="1012"/>
      <c r="OS10" s="1012"/>
      <c r="OT10" s="1012"/>
      <c r="OU10" s="1012"/>
      <c r="OV10" s="1012"/>
      <c r="OW10" s="1012"/>
      <c r="OX10" s="1012"/>
      <c r="OY10" s="1012"/>
      <c r="OZ10" s="1012"/>
      <c r="PA10" s="1012"/>
      <c r="PB10" s="1012"/>
      <c r="PC10" s="1012"/>
      <c r="PD10" s="1012"/>
      <c r="PE10" s="1012"/>
      <c r="PF10" s="1012"/>
      <c r="PG10" s="1012"/>
      <c r="PH10" s="1012"/>
      <c r="PI10" s="1012"/>
      <c r="PJ10" s="1012"/>
      <c r="PK10" s="1012"/>
      <c r="PL10" s="1012"/>
      <c r="PM10" s="1012"/>
      <c r="PN10" s="1012"/>
      <c r="PO10" s="1012"/>
      <c r="PP10" s="1012"/>
      <c r="PQ10" s="1012"/>
      <c r="PR10" s="1012"/>
      <c r="PS10" s="1012"/>
      <c r="PT10" s="1012"/>
      <c r="PU10" s="1012"/>
      <c r="PV10" s="1012"/>
      <c r="PW10" s="1012"/>
      <c r="PX10" s="1012"/>
      <c r="PY10" s="1012"/>
      <c r="PZ10" s="1012"/>
      <c r="QA10" s="1012"/>
      <c r="QB10" s="1012"/>
      <c r="QC10" s="1012"/>
      <c r="QD10" s="1012"/>
      <c r="QE10" s="1012"/>
      <c r="QF10" s="1012"/>
      <c r="QG10" s="1012"/>
      <c r="QH10" s="1012"/>
      <c r="QI10" s="1012"/>
      <c r="QJ10" s="1012"/>
      <c r="QK10" s="1012"/>
      <c r="QL10" s="1012"/>
      <c r="QM10" s="1012"/>
      <c r="QN10" s="1012"/>
      <c r="QO10" s="1012"/>
      <c r="QP10" s="1012"/>
      <c r="QQ10" s="1012"/>
      <c r="QR10" s="1012"/>
      <c r="QS10" s="1012"/>
      <c r="QT10" s="1012"/>
      <c r="QU10" s="1012"/>
      <c r="QV10" s="1012"/>
      <c r="QW10" s="1012"/>
      <c r="QX10" s="1012"/>
      <c r="QY10" s="1012"/>
      <c r="QZ10" s="1012"/>
      <c r="RA10" s="1012"/>
      <c r="RB10" s="1012"/>
      <c r="RC10" s="1012"/>
      <c r="RD10" s="1012"/>
      <c r="RE10" s="1012"/>
      <c r="RF10" s="1012"/>
      <c r="RG10" s="1012"/>
      <c r="RH10" s="1012"/>
      <c r="RI10" s="1012"/>
      <c r="RJ10" s="1012"/>
      <c r="RK10" s="1012"/>
      <c r="RL10" s="1012"/>
      <c r="RM10" s="1012"/>
      <c r="RN10" s="1012"/>
      <c r="RO10" s="1012"/>
      <c r="RP10" s="1012"/>
      <c r="RQ10" s="1012"/>
      <c r="RR10" s="1012"/>
      <c r="RS10" s="1012"/>
      <c r="RT10" s="1012"/>
      <c r="RU10" s="1012"/>
      <c r="RV10" s="1012"/>
      <c r="RW10" s="1012"/>
      <c r="RX10" s="1012"/>
      <c r="RY10" s="1012"/>
      <c r="RZ10" s="1012"/>
      <c r="SA10" s="1012"/>
      <c r="SB10" s="1012"/>
      <c r="SC10" s="1012"/>
      <c r="SD10" s="1012"/>
      <c r="SE10" s="1012"/>
      <c r="SF10" s="1012"/>
      <c r="SG10" s="1012"/>
      <c r="SH10" s="1012"/>
      <c r="SI10" s="1012"/>
      <c r="SJ10" s="1012"/>
      <c r="SK10" s="1012"/>
      <c r="SL10" s="1012"/>
      <c r="SM10" s="1012"/>
      <c r="SN10" s="1012"/>
      <c r="SO10" s="1012"/>
      <c r="SP10" s="1012"/>
      <c r="SQ10" s="1012"/>
      <c r="SR10" s="1012"/>
      <c r="SS10" s="1012"/>
      <c r="ST10" s="1012"/>
      <c r="SU10" s="1012"/>
      <c r="SV10" s="1012"/>
      <c r="SW10" s="1012"/>
      <c r="SX10" s="1012"/>
      <c r="SY10" s="1012"/>
      <c r="SZ10" s="1012"/>
      <c r="TA10" s="1012"/>
      <c r="TB10" s="1012"/>
      <c r="TC10" s="1012"/>
      <c r="TD10" s="1012"/>
      <c r="TE10" s="1012"/>
      <c r="TF10" s="1012"/>
      <c r="TG10" s="1012"/>
      <c r="TH10" s="1012"/>
      <c r="TI10" s="1012"/>
      <c r="TJ10" s="1012"/>
      <c r="TK10" s="1012"/>
      <c r="TL10" s="1012"/>
      <c r="TM10" s="1012"/>
      <c r="TN10" s="1012"/>
      <c r="TO10" s="1012"/>
      <c r="TP10" s="1012"/>
      <c r="TQ10" s="1012"/>
      <c r="TR10" s="1012"/>
      <c r="TS10" s="1012"/>
      <c r="TT10" s="1012"/>
      <c r="TU10" s="1012"/>
      <c r="TV10" s="1012"/>
      <c r="TW10" s="1012"/>
      <c r="TX10" s="1012"/>
      <c r="TY10" s="1012"/>
      <c r="TZ10" s="1012"/>
      <c r="UA10" s="1012"/>
      <c r="UB10" s="1012"/>
      <c r="UC10" s="1012"/>
      <c r="UD10" s="1012"/>
      <c r="UE10" s="1012"/>
      <c r="UF10" s="1012"/>
      <c r="UG10" s="1012"/>
      <c r="UH10" s="1012"/>
      <c r="UI10" s="1012"/>
      <c r="UJ10" s="1012"/>
      <c r="UK10" s="1012"/>
      <c r="UL10" s="1012"/>
      <c r="UM10" s="1012"/>
      <c r="UN10" s="1012"/>
      <c r="UO10" s="1012"/>
      <c r="UP10" s="1012"/>
      <c r="UQ10" s="1012"/>
      <c r="UR10" s="1012"/>
      <c r="US10" s="1012"/>
      <c r="UT10" s="1012"/>
      <c r="UU10" s="1012"/>
      <c r="UV10" s="1012"/>
      <c r="UW10" s="1012"/>
      <c r="UX10" s="1012"/>
      <c r="UY10" s="1012"/>
      <c r="UZ10" s="1012"/>
      <c r="VA10" s="1012"/>
      <c r="VB10" s="1012"/>
      <c r="VC10" s="1012"/>
      <c r="VD10" s="1012"/>
      <c r="VE10" s="1012"/>
      <c r="VF10" s="1012"/>
      <c r="VG10" s="1012"/>
      <c r="VH10" s="1012"/>
      <c r="VI10" s="1012"/>
      <c r="VJ10" s="1012"/>
      <c r="VK10" s="1012"/>
      <c r="VL10" s="1012"/>
      <c r="VM10" s="1012"/>
      <c r="VN10" s="1012"/>
      <c r="VO10" s="1012"/>
      <c r="VP10" s="1012"/>
      <c r="VQ10" s="1012"/>
      <c r="VR10" s="1012"/>
      <c r="VS10" s="1012"/>
      <c r="VT10" s="1012"/>
      <c r="VU10" s="1012"/>
      <c r="VV10" s="1012"/>
      <c r="VW10" s="1012"/>
      <c r="VX10" s="1012"/>
      <c r="VY10" s="1012"/>
      <c r="VZ10" s="1012"/>
      <c r="WA10" s="1012"/>
      <c r="WB10" s="1012"/>
      <c r="WC10" s="1012"/>
      <c r="WD10" s="1012"/>
      <c r="WE10" s="1012"/>
      <c r="WF10" s="1012"/>
      <c r="WG10" s="1012"/>
      <c r="WH10" s="1012"/>
      <c r="WI10" s="1012"/>
      <c r="WJ10" s="1012"/>
      <c r="WK10" s="1012"/>
      <c r="WL10" s="1012"/>
      <c r="WM10" s="1012"/>
      <c r="WN10" s="1012"/>
      <c r="WO10" s="1012"/>
      <c r="WP10" s="1012"/>
      <c r="WQ10" s="1012"/>
      <c r="WR10" s="1012"/>
      <c r="WS10" s="1012"/>
      <c r="WT10" s="1012"/>
      <c r="WU10" s="1012"/>
      <c r="WV10" s="1012"/>
      <c r="WW10" s="1012"/>
      <c r="WX10" s="1012"/>
      <c r="WY10" s="1012"/>
      <c r="WZ10" s="1012"/>
      <c r="XA10" s="1012"/>
      <c r="XB10" s="1012"/>
      <c r="XC10" s="1012"/>
      <c r="XD10" s="1012"/>
      <c r="XE10" s="1012"/>
      <c r="XF10" s="1012"/>
      <c r="XG10" s="1012"/>
      <c r="XH10" s="1012"/>
      <c r="XI10" s="1012"/>
      <c r="XJ10" s="1012"/>
      <c r="XK10" s="1012"/>
      <c r="XL10" s="1012"/>
      <c r="XM10" s="1012"/>
      <c r="XN10" s="1012"/>
      <c r="XO10" s="1012"/>
      <c r="XP10" s="1012"/>
      <c r="XQ10" s="1012"/>
      <c r="XR10" s="1012"/>
      <c r="XS10" s="1012"/>
      <c r="XT10" s="1012"/>
      <c r="XU10" s="1012"/>
      <c r="XV10" s="1012"/>
      <c r="XW10" s="1012"/>
      <c r="XX10" s="1012"/>
      <c r="XY10" s="1012"/>
      <c r="XZ10" s="1012"/>
      <c r="YA10" s="1012"/>
      <c r="YB10" s="1012"/>
      <c r="YC10" s="1012"/>
      <c r="YD10" s="1012"/>
      <c r="YE10" s="1012"/>
      <c r="YF10" s="1012"/>
      <c r="YG10" s="1012"/>
      <c r="YH10" s="1012"/>
      <c r="YI10" s="1012"/>
      <c r="YJ10" s="1012"/>
      <c r="YK10" s="1012"/>
      <c r="YL10" s="1012"/>
      <c r="YM10" s="1012"/>
      <c r="YN10" s="1012"/>
      <c r="YO10" s="1012"/>
      <c r="YP10" s="1012"/>
      <c r="YQ10" s="1012"/>
      <c r="YR10" s="1012"/>
      <c r="YS10" s="1012"/>
      <c r="YT10" s="1012"/>
      <c r="YU10" s="1012"/>
      <c r="YV10" s="1012"/>
      <c r="YW10" s="1012"/>
      <c r="YX10" s="1012"/>
      <c r="YY10" s="1012"/>
      <c r="YZ10" s="1012"/>
      <c r="ZA10" s="1012"/>
      <c r="ZB10" s="1012"/>
      <c r="ZC10" s="1012"/>
      <c r="ZD10" s="1012"/>
      <c r="ZE10" s="1012"/>
      <c r="ZF10" s="1012"/>
      <c r="ZG10" s="1012"/>
      <c r="ZH10" s="1012"/>
      <c r="ZI10" s="1012"/>
      <c r="ZJ10" s="1012"/>
      <c r="ZK10" s="1012"/>
      <c r="ZL10" s="1012"/>
      <c r="ZM10" s="1012"/>
      <c r="ZN10" s="1012"/>
      <c r="ZO10" s="1012"/>
      <c r="ZP10" s="1012"/>
      <c r="ZQ10" s="1012"/>
      <c r="ZR10" s="1012"/>
      <c r="ZS10" s="1012"/>
      <c r="ZT10" s="1012"/>
      <c r="ZU10" s="1012"/>
      <c r="ZV10" s="1012"/>
      <c r="ZW10" s="1012"/>
      <c r="ZX10" s="1012"/>
      <c r="ZY10" s="1012"/>
      <c r="ZZ10" s="1012"/>
      <c r="AAA10" s="1012"/>
      <c r="AAB10" s="1012"/>
      <c r="AAC10" s="1012"/>
      <c r="AAD10" s="1012"/>
      <c r="AAE10" s="1012"/>
      <c r="AAF10" s="1012"/>
      <c r="AAG10" s="1012"/>
      <c r="AAH10" s="1012"/>
      <c r="AAI10" s="1012"/>
      <c r="AAJ10" s="1012"/>
      <c r="AAK10" s="1012"/>
      <c r="AAL10" s="1012"/>
      <c r="AAM10" s="1012"/>
      <c r="AAN10" s="1012"/>
      <c r="AAO10" s="1012"/>
      <c r="AAP10" s="1012"/>
      <c r="AAQ10" s="1012"/>
      <c r="AAR10" s="1012"/>
      <c r="AAS10" s="1012"/>
      <c r="AAT10" s="1012"/>
      <c r="AAU10" s="1012"/>
      <c r="AAV10" s="1012"/>
      <c r="AAW10" s="1012"/>
      <c r="AAX10" s="1012"/>
      <c r="AAY10" s="1012"/>
      <c r="AAZ10" s="1012"/>
      <c r="ABA10" s="1012"/>
      <c r="ABB10" s="1012"/>
      <c r="ABC10" s="1012"/>
      <c r="ABD10" s="1012"/>
      <c r="ABE10" s="1012"/>
      <c r="ABF10" s="1012"/>
      <c r="ABG10" s="1012"/>
      <c r="ABH10" s="1012"/>
      <c r="ABI10" s="1012"/>
      <c r="ABJ10" s="1012"/>
      <c r="ABK10" s="1012"/>
      <c r="ABL10" s="1012"/>
      <c r="ABM10" s="1012"/>
      <c r="ABN10" s="1012"/>
      <c r="ABO10" s="1012"/>
      <c r="ABP10" s="1012"/>
      <c r="ABQ10" s="1012"/>
      <c r="ABR10" s="1012"/>
      <c r="ABS10" s="1012"/>
      <c r="ABT10" s="1012"/>
      <c r="ABU10" s="1012"/>
      <c r="ABV10" s="1012"/>
      <c r="ABW10" s="1012"/>
      <c r="ABX10" s="1012"/>
      <c r="ABY10" s="1012"/>
      <c r="ABZ10" s="1012"/>
      <c r="ACA10" s="1012"/>
      <c r="ACB10" s="1012"/>
      <c r="ACC10" s="1012"/>
      <c r="ACD10" s="1012"/>
      <c r="ACE10" s="1012"/>
      <c r="ACF10" s="1012"/>
      <c r="ACG10" s="1012"/>
      <c r="ACH10" s="1012"/>
      <c r="ACI10" s="1012"/>
      <c r="ACJ10" s="1012"/>
      <c r="ACK10" s="1012"/>
      <c r="ACL10" s="1012"/>
      <c r="ACM10" s="1012"/>
      <c r="ACN10" s="1012"/>
      <c r="ACO10" s="1012"/>
      <c r="ACP10" s="1012"/>
      <c r="ACQ10" s="1012"/>
      <c r="ACR10" s="1012"/>
      <c r="ACS10" s="1012"/>
      <c r="ACT10" s="1012"/>
      <c r="ACU10" s="1012"/>
      <c r="ACV10" s="1012"/>
      <c r="ACW10" s="1012"/>
      <c r="ACX10" s="1012"/>
      <c r="ACY10" s="1012"/>
      <c r="ACZ10" s="1012"/>
      <c r="ADA10" s="1012"/>
      <c r="ADB10" s="1012"/>
      <c r="ADC10" s="1012"/>
      <c r="ADD10" s="1012"/>
      <c r="ADE10" s="1012"/>
      <c r="ADF10" s="1012"/>
      <c r="ADG10" s="1012"/>
      <c r="ADH10" s="1012"/>
      <c r="ADI10" s="1012"/>
      <c r="ADJ10" s="1012"/>
      <c r="ADK10" s="1012"/>
      <c r="ADL10" s="1012"/>
      <c r="ADM10" s="1012"/>
      <c r="ADN10" s="1012"/>
      <c r="ADO10" s="1012"/>
      <c r="ADP10" s="1012"/>
      <c r="ADQ10" s="1012"/>
      <c r="ADR10" s="1012"/>
      <c r="ADS10" s="1012"/>
      <c r="ADT10" s="1012"/>
      <c r="ADU10" s="1012"/>
      <c r="ADV10" s="1012"/>
      <c r="ADW10" s="1012"/>
      <c r="ADX10" s="1012"/>
      <c r="ADY10" s="1012"/>
      <c r="ADZ10" s="1012"/>
      <c r="AEA10" s="1012"/>
      <c r="AEB10" s="1012"/>
      <c r="AEC10" s="1012"/>
      <c r="AED10" s="1012"/>
      <c r="AEE10" s="1012"/>
      <c r="AEF10" s="1012"/>
      <c r="AEG10" s="1012"/>
      <c r="AEH10" s="1012"/>
      <c r="AEI10" s="1012"/>
      <c r="AEJ10" s="1012"/>
      <c r="AEK10" s="1012"/>
      <c r="AEL10" s="1012"/>
      <c r="AEM10" s="1012"/>
      <c r="AEN10" s="1012"/>
      <c r="AEO10" s="1012"/>
      <c r="AEP10" s="1012"/>
      <c r="AEQ10" s="1012"/>
      <c r="AER10" s="1012"/>
      <c r="AES10" s="1012"/>
      <c r="AET10" s="1012"/>
      <c r="AEU10" s="1012"/>
      <c r="AEV10" s="1012"/>
      <c r="AEW10" s="1012"/>
      <c r="AEX10" s="1012"/>
      <c r="AEY10" s="1012"/>
      <c r="AEZ10" s="1012"/>
      <c r="AFA10" s="1012"/>
      <c r="AFB10" s="1012"/>
      <c r="AFC10" s="1012"/>
      <c r="AFD10" s="1012"/>
      <c r="AFE10" s="1012"/>
      <c r="AFF10" s="1012"/>
      <c r="AFG10" s="1012"/>
      <c r="AFH10" s="1012"/>
      <c r="AFI10" s="1012"/>
      <c r="AFJ10" s="1012"/>
      <c r="AFK10" s="1012"/>
      <c r="AFL10" s="1012"/>
      <c r="AFM10" s="1012"/>
      <c r="AFN10" s="1012"/>
      <c r="AFO10" s="1012"/>
      <c r="AFP10" s="1012"/>
      <c r="AFQ10" s="1012"/>
      <c r="AFR10" s="1012"/>
      <c r="AFS10" s="1012"/>
      <c r="AFT10" s="1012"/>
      <c r="AFU10" s="1012"/>
      <c r="AFV10" s="1012"/>
      <c r="AFW10" s="1012"/>
      <c r="AFX10" s="1012"/>
      <c r="AFY10" s="1012"/>
      <c r="AFZ10" s="1012"/>
      <c r="AGA10" s="1012"/>
      <c r="AGB10" s="1012"/>
      <c r="AGC10" s="1012"/>
      <c r="AGD10" s="1012"/>
      <c r="AGE10" s="1012"/>
      <c r="AGF10" s="1012"/>
      <c r="AGG10" s="1012"/>
      <c r="AGH10" s="1012"/>
      <c r="AGI10" s="1012"/>
      <c r="AGJ10" s="1012"/>
      <c r="AGK10" s="1012"/>
      <c r="AGL10" s="1012"/>
      <c r="AGM10" s="1012"/>
      <c r="AGN10" s="1012"/>
      <c r="AGO10" s="1012"/>
      <c r="AGP10" s="1012"/>
      <c r="AGQ10" s="1012"/>
      <c r="AGR10" s="1012"/>
      <c r="AGS10" s="1012"/>
      <c r="AGT10" s="1012"/>
      <c r="AGU10" s="1012"/>
      <c r="AGV10" s="1012"/>
      <c r="AGW10" s="1012"/>
      <c r="AGX10" s="1012"/>
      <c r="AGY10" s="1012"/>
      <c r="AGZ10" s="1012"/>
      <c r="AHA10" s="1012"/>
      <c r="AHB10" s="1012"/>
      <c r="AHC10" s="1012"/>
      <c r="AHD10" s="1012"/>
      <c r="AHE10" s="1012"/>
      <c r="AHF10" s="1012"/>
      <c r="AHG10" s="1012"/>
      <c r="AHH10" s="1012"/>
      <c r="AHI10" s="1012"/>
      <c r="AHJ10" s="1012"/>
      <c r="AHK10" s="1012"/>
      <c r="AHL10" s="1012"/>
      <c r="AHM10" s="1012"/>
      <c r="AHN10" s="1012"/>
      <c r="AHO10" s="1012"/>
      <c r="AHP10" s="1012"/>
      <c r="AHQ10" s="1012"/>
      <c r="AHR10" s="1012"/>
      <c r="AHS10" s="1012"/>
      <c r="AHT10" s="1012"/>
      <c r="AHU10" s="1012"/>
      <c r="AHV10" s="1012"/>
      <c r="AHW10" s="1012"/>
      <c r="AHX10" s="1012"/>
      <c r="AHY10" s="1012"/>
      <c r="AHZ10" s="1012"/>
      <c r="AIA10" s="1012"/>
      <c r="AIB10" s="1012"/>
      <c r="AIC10" s="1012"/>
      <c r="AID10" s="1012"/>
      <c r="AIE10" s="1012"/>
      <c r="AIF10" s="1012"/>
      <c r="AIG10" s="1012"/>
      <c r="AIH10" s="1012"/>
      <c r="AII10" s="1012"/>
      <c r="AIJ10" s="1012"/>
      <c r="AIK10" s="1012"/>
      <c r="AIL10" s="1012"/>
      <c r="AIM10" s="1012"/>
      <c r="AIN10" s="1012"/>
      <c r="AIO10" s="1012"/>
      <c r="AIP10" s="1012"/>
      <c r="AIQ10" s="1012"/>
      <c r="AIR10" s="1012"/>
      <c r="AIS10" s="1012"/>
      <c r="AIT10" s="1012"/>
      <c r="AIU10" s="1012"/>
      <c r="AIV10" s="1012"/>
      <c r="AIW10" s="1012"/>
      <c r="AIX10" s="1012"/>
      <c r="AIY10" s="1012"/>
      <c r="AIZ10" s="1012"/>
      <c r="AJA10" s="1012"/>
      <c r="AJB10" s="1012"/>
      <c r="AJC10" s="1012"/>
      <c r="AJD10" s="1012"/>
      <c r="AJE10" s="1012"/>
      <c r="AJF10" s="1012"/>
      <c r="AJG10" s="1012"/>
      <c r="AJH10" s="1012"/>
      <c r="AJI10" s="1012"/>
      <c r="AJJ10" s="1012"/>
      <c r="AJK10" s="1012"/>
      <c r="AJL10" s="1012"/>
      <c r="AJM10" s="1012"/>
      <c r="AJN10" s="1012"/>
      <c r="AJO10" s="1012"/>
      <c r="AJP10" s="1012"/>
      <c r="AJQ10" s="1012"/>
      <c r="AJR10" s="1012"/>
      <c r="AJS10" s="1012"/>
      <c r="AJT10" s="1012"/>
      <c r="AJU10" s="1012"/>
      <c r="AJV10" s="1012"/>
      <c r="AJW10" s="1012"/>
      <c r="AJX10" s="1012"/>
      <c r="AJY10" s="1012"/>
      <c r="AJZ10" s="1012"/>
      <c r="AKA10" s="1012"/>
      <c r="AKB10" s="1012"/>
      <c r="AKC10" s="1012"/>
      <c r="AKD10" s="1012"/>
      <c r="AKE10" s="1012"/>
      <c r="AKF10" s="1012"/>
      <c r="AKG10" s="1012"/>
      <c r="AKH10" s="1012"/>
      <c r="AKI10" s="1012"/>
      <c r="AKJ10" s="1012"/>
      <c r="AKK10" s="1012"/>
      <c r="AKL10" s="1012"/>
      <c r="AKM10" s="1012"/>
      <c r="AKN10" s="1012"/>
      <c r="AKO10" s="1012"/>
      <c r="AKP10" s="1012"/>
      <c r="AKQ10" s="1012"/>
      <c r="AKR10" s="1012"/>
      <c r="AKS10" s="1012"/>
      <c r="AKT10" s="1012"/>
      <c r="AKU10" s="1012"/>
      <c r="AKV10" s="1012"/>
      <c r="AKW10" s="1012"/>
      <c r="AKX10" s="1012"/>
      <c r="AKY10" s="1012"/>
      <c r="AKZ10" s="1012"/>
      <c r="ALA10" s="1012"/>
      <c r="ALB10" s="1012"/>
      <c r="ALC10" s="1012"/>
      <c r="ALD10" s="1012"/>
      <c r="ALE10" s="1012"/>
      <c r="ALF10" s="1012"/>
      <c r="ALG10" s="1012"/>
      <c r="ALH10" s="1012"/>
      <c r="ALI10" s="1012"/>
      <c r="ALJ10" s="1012"/>
      <c r="ALK10" s="1012"/>
      <c r="ALL10" s="1012"/>
      <c r="ALM10" s="1012"/>
      <c r="ALN10" s="1012"/>
      <c r="ALO10" s="1012"/>
      <c r="ALP10" s="1012"/>
      <c r="ALQ10" s="1012"/>
      <c r="ALR10" s="1012"/>
      <c r="ALS10" s="1012"/>
      <c r="ALT10" s="1012"/>
      <c r="ALU10" s="1012"/>
      <c r="ALV10" s="1012"/>
      <c r="ALW10" s="1012"/>
      <c r="ALX10" s="1012"/>
      <c r="ALY10" s="1012"/>
      <c r="ALZ10" s="1012"/>
      <c r="AMA10" s="1012"/>
      <c r="AMB10" s="1012"/>
      <c r="AMC10" s="1012"/>
      <c r="AMD10" s="1012"/>
      <c r="AME10" s="1012"/>
      <c r="AMF10" s="1012"/>
      <c r="AMG10" s="1012"/>
      <c r="AMH10" s="1012"/>
      <c r="AMI10" s="1012"/>
      <c r="AMJ10" s="1012"/>
      <c r="AMK10" s="1012"/>
      <c r="AML10" s="1012"/>
      <c r="AMM10" s="1012"/>
      <c r="AMN10" s="1012"/>
      <c r="AMO10" s="1012"/>
      <c r="AMP10" s="1012"/>
      <c r="AMQ10" s="1012"/>
      <c r="AMR10" s="1012"/>
      <c r="AMS10" s="1012"/>
      <c r="AMT10" s="1012"/>
      <c r="AMU10" s="1012"/>
      <c r="AMV10" s="1012"/>
      <c r="AMW10" s="1012"/>
      <c r="AMX10" s="1012"/>
      <c r="AMY10" s="1012"/>
      <c r="AMZ10" s="1012"/>
      <c r="ANA10" s="1012"/>
      <c r="ANB10" s="1012"/>
      <c r="ANC10" s="1012"/>
      <c r="AND10" s="1012"/>
      <c r="ANE10" s="1012"/>
      <c r="ANF10" s="1012"/>
      <c r="ANG10" s="1012"/>
      <c r="ANH10" s="1012"/>
      <c r="ANI10" s="1012"/>
      <c r="ANJ10" s="1012"/>
      <c r="ANK10" s="1012"/>
      <c r="ANL10" s="1012"/>
      <c r="ANM10" s="1012"/>
      <c r="ANN10" s="1012"/>
      <c r="ANO10" s="1012"/>
      <c r="ANP10" s="1012"/>
      <c r="ANQ10" s="1012"/>
      <c r="ANR10" s="1012"/>
      <c r="ANS10" s="1012"/>
      <c r="ANT10" s="1012"/>
      <c r="ANU10" s="1012"/>
      <c r="ANV10" s="1012"/>
      <c r="ANW10" s="1012"/>
      <c r="ANX10" s="1012"/>
      <c r="ANY10" s="1012"/>
      <c r="ANZ10" s="1012"/>
      <c r="AOA10" s="1012"/>
      <c r="AOB10" s="1012"/>
      <c r="AOC10" s="1012"/>
      <c r="AOD10" s="1012"/>
      <c r="AOE10" s="1012"/>
      <c r="AOF10" s="1012"/>
      <c r="AOG10" s="1012"/>
      <c r="AOH10" s="1012"/>
      <c r="AOI10" s="1012"/>
      <c r="AOJ10" s="1012"/>
      <c r="AOK10" s="1012"/>
      <c r="AOL10" s="1012"/>
      <c r="AOM10" s="1012"/>
      <c r="AON10" s="1012"/>
      <c r="AOO10" s="1012"/>
      <c r="AOP10" s="1012"/>
      <c r="AOQ10" s="1012"/>
      <c r="AOR10" s="1012"/>
      <c r="AOS10" s="1012"/>
      <c r="AOT10" s="1012"/>
      <c r="AOU10" s="1012"/>
      <c r="AOV10" s="1012"/>
      <c r="AOW10" s="1012"/>
      <c r="AOX10" s="1012"/>
      <c r="AOY10" s="1012"/>
      <c r="AOZ10" s="1012"/>
      <c r="APA10" s="1012"/>
      <c r="APB10" s="1012"/>
      <c r="APC10" s="1012"/>
      <c r="APD10" s="1012"/>
      <c r="APE10" s="1012"/>
      <c r="APF10" s="1012"/>
      <c r="APG10" s="1012"/>
      <c r="APH10" s="1012"/>
      <c r="API10" s="1012"/>
      <c r="APJ10" s="1012"/>
      <c r="APK10" s="1012"/>
      <c r="APL10" s="1012"/>
      <c r="APM10" s="1012"/>
      <c r="APN10" s="1012"/>
      <c r="APO10" s="1012"/>
      <c r="APP10" s="1012"/>
      <c r="APQ10" s="1012"/>
      <c r="APR10" s="1012"/>
      <c r="APS10" s="1012"/>
      <c r="APT10" s="1012"/>
      <c r="APU10" s="1012"/>
      <c r="APV10" s="1012"/>
      <c r="APW10" s="1012"/>
      <c r="APX10" s="1012"/>
      <c r="APY10" s="1012"/>
      <c r="APZ10" s="1012"/>
      <c r="AQA10" s="1012"/>
      <c r="AQB10" s="1012"/>
      <c r="AQC10" s="1012"/>
      <c r="AQD10" s="1012"/>
      <c r="AQE10" s="1012"/>
      <c r="AQF10" s="1012"/>
      <c r="AQG10" s="1012"/>
      <c r="AQH10" s="1012"/>
      <c r="AQI10" s="1012"/>
      <c r="AQJ10" s="1012"/>
      <c r="AQK10" s="1012"/>
      <c r="AQL10" s="1012"/>
      <c r="AQM10" s="1012"/>
      <c r="AQN10" s="1012"/>
      <c r="AQO10" s="1012"/>
      <c r="AQP10" s="1012"/>
      <c r="AQQ10" s="1012"/>
      <c r="AQR10" s="1012"/>
      <c r="AQS10" s="1012"/>
      <c r="AQT10" s="1012"/>
      <c r="AQU10" s="1012"/>
      <c r="AQV10" s="1012"/>
      <c r="AQW10" s="1012"/>
      <c r="AQX10" s="1012"/>
      <c r="AQY10" s="1012"/>
      <c r="AQZ10" s="1012"/>
      <c r="ARA10" s="1012"/>
      <c r="ARB10" s="1012"/>
      <c r="ARC10" s="1012"/>
      <c r="ARD10" s="1012"/>
      <c r="ARE10" s="1012"/>
      <c r="ARF10" s="1012"/>
      <c r="ARG10" s="1012"/>
      <c r="ARH10" s="1012"/>
      <c r="ARI10" s="1012"/>
      <c r="ARJ10" s="1012"/>
      <c r="ARK10" s="1012"/>
      <c r="ARL10" s="1012"/>
      <c r="ARM10" s="1012"/>
      <c r="ARN10" s="1012"/>
      <c r="ARO10" s="1012"/>
      <c r="ARP10" s="1012"/>
      <c r="ARQ10" s="1012"/>
      <c r="ARR10" s="1012"/>
      <c r="ARS10" s="1012"/>
      <c r="ART10" s="1012"/>
      <c r="ARU10" s="1012"/>
      <c r="ARV10" s="1012"/>
      <c r="ARW10" s="1012"/>
      <c r="ARX10" s="1012"/>
      <c r="ARY10" s="1012"/>
      <c r="ARZ10" s="1012"/>
      <c r="ASA10" s="1012"/>
      <c r="ASB10" s="1012"/>
      <c r="ASC10" s="1012"/>
      <c r="ASD10" s="1012"/>
      <c r="ASE10" s="1012"/>
      <c r="ASF10" s="1012"/>
      <c r="ASG10" s="1012"/>
      <c r="ASH10" s="1012"/>
      <c r="ASI10" s="1012"/>
      <c r="ASJ10" s="1012"/>
      <c r="ASK10" s="1012"/>
      <c r="ASL10" s="1012"/>
      <c r="ASM10" s="1012"/>
      <c r="ASN10" s="1012"/>
      <c r="ASO10" s="1012"/>
      <c r="ASP10" s="1012"/>
      <c r="ASQ10" s="1012"/>
      <c r="ASR10" s="1012"/>
      <c r="ASS10" s="1012"/>
      <c r="AST10" s="1012"/>
      <c r="ASU10" s="1012"/>
      <c r="ASV10" s="1012"/>
      <c r="ASW10" s="1012"/>
      <c r="ASX10" s="1012"/>
      <c r="ASY10" s="1012"/>
      <c r="ASZ10" s="1012"/>
      <c r="ATA10" s="1012"/>
      <c r="ATB10" s="1012"/>
      <c r="ATC10" s="1012"/>
      <c r="ATD10" s="1012"/>
      <c r="ATE10" s="1012"/>
      <c r="ATF10" s="1012"/>
      <c r="ATG10" s="1012"/>
      <c r="ATH10" s="1012"/>
      <c r="ATI10" s="1012"/>
      <c r="ATJ10" s="1012"/>
      <c r="ATK10" s="1012"/>
      <c r="ATL10" s="1012"/>
      <c r="ATM10" s="1012"/>
      <c r="ATN10" s="1012"/>
      <c r="ATO10" s="1012"/>
      <c r="ATP10" s="1012"/>
      <c r="ATQ10" s="1012"/>
      <c r="ATR10" s="1012"/>
      <c r="ATS10" s="1012"/>
      <c r="ATT10" s="1012"/>
      <c r="ATU10" s="1012"/>
      <c r="ATV10" s="1012"/>
      <c r="ATW10" s="1012"/>
      <c r="ATX10" s="1012"/>
      <c r="ATY10" s="1012"/>
      <c r="ATZ10" s="1012"/>
      <c r="AUA10" s="1012"/>
      <c r="AUB10" s="1012"/>
      <c r="AUC10" s="1012"/>
      <c r="AUD10" s="1012"/>
      <c r="AUE10" s="1012"/>
      <c r="AUF10" s="1012"/>
      <c r="AUG10" s="1012"/>
      <c r="AUH10" s="1012"/>
      <c r="AUI10" s="1012"/>
      <c r="AUJ10" s="1012"/>
      <c r="AUK10" s="1012"/>
      <c r="AUL10" s="1012"/>
      <c r="AUM10" s="1012"/>
      <c r="AUN10" s="1012"/>
      <c r="AUO10" s="1012"/>
      <c r="AUP10" s="1012"/>
      <c r="AUQ10" s="1012"/>
      <c r="AUR10" s="1012"/>
      <c r="AUS10" s="1012"/>
      <c r="AUT10" s="1012"/>
      <c r="AUU10" s="1012"/>
      <c r="AUV10" s="1012"/>
      <c r="AUW10" s="1012"/>
      <c r="AUX10" s="1012"/>
      <c r="AUY10" s="1012"/>
      <c r="AUZ10" s="1012"/>
      <c r="AVA10" s="1012"/>
      <c r="AVB10" s="1012"/>
      <c r="AVC10" s="1012"/>
      <c r="AVD10" s="1012"/>
      <c r="AVE10" s="1012"/>
      <c r="AVF10" s="1012"/>
      <c r="AVG10" s="1012"/>
      <c r="AVH10" s="1012"/>
      <c r="AVI10" s="1012"/>
      <c r="AVJ10" s="1012"/>
      <c r="AVK10" s="1012"/>
      <c r="AVL10" s="1012"/>
      <c r="AVM10" s="1012"/>
      <c r="AVN10" s="1012"/>
      <c r="AVO10" s="1012"/>
      <c r="AVP10" s="1012"/>
      <c r="AVQ10" s="1012"/>
      <c r="AVR10" s="1012"/>
      <c r="AVS10" s="1012"/>
      <c r="AVT10" s="1012"/>
      <c r="AVU10" s="1012"/>
      <c r="AVV10" s="1012"/>
      <c r="AVW10" s="1012"/>
      <c r="AVX10" s="1012"/>
      <c r="AVY10" s="1012"/>
      <c r="AVZ10" s="1012"/>
      <c r="AWA10" s="1012"/>
      <c r="AWB10" s="1012"/>
      <c r="AWC10" s="1012"/>
      <c r="AWD10" s="1012"/>
      <c r="AWE10" s="1012"/>
      <c r="AWF10" s="1012"/>
      <c r="AWG10" s="1012"/>
      <c r="AWH10" s="1012"/>
      <c r="AWI10" s="1012"/>
      <c r="AWJ10" s="1012"/>
      <c r="AWK10" s="1012"/>
      <c r="AWL10" s="1012"/>
      <c r="AWM10" s="1012"/>
      <c r="AWN10" s="1012"/>
      <c r="AWO10" s="1012"/>
      <c r="AWP10" s="1012"/>
      <c r="AWQ10" s="1012"/>
      <c r="AWR10" s="1012"/>
      <c r="AWS10" s="1012"/>
      <c r="AWT10" s="1012"/>
      <c r="AWU10" s="1012"/>
      <c r="AWV10" s="1012"/>
      <c r="AWW10" s="1012"/>
      <c r="AWX10" s="1012"/>
      <c r="AWY10" s="1012"/>
      <c r="AWZ10" s="1012"/>
      <c r="AXA10" s="1012"/>
      <c r="AXB10" s="1012"/>
      <c r="AXC10" s="1012"/>
      <c r="AXD10" s="1012"/>
      <c r="AXE10" s="1012"/>
      <c r="AXF10" s="1012"/>
      <c r="AXG10" s="1012"/>
      <c r="AXH10" s="1012"/>
      <c r="AXI10" s="1012"/>
      <c r="AXJ10" s="1012"/>
      <c r="AXK10" s="1012"/>
      <c r="AXL10" s="1012"/>
      <c r="AXM10" s="1012"/>
      <c r="AXN10" s="1012"/>
      <c r="AXO10" s="1012"/>
      <c r="AXP10" s="1012"/>
      <c r="AXQ10" s="1012"/>
      <c r="AXR10" s="1012"/>
      <c r="AXS10" s="1012"/>
      <c r="AXT10" s="1012"/>
      <c r="AXU10" s="1012"/>
      <c r="AXV10" s="1012"/>
      <c r="AXW10" s="1012"/>
      <c r="AXX10" s="1012"/>
      <c r="AXY10" s="1012"/>
      <c r="AXZ10" s="1012"/>
      <c r="AYA10" s="1012"/>
      <c r="AYB10" s="1012"/>
      <c r="AYC10" s="1012"/>
      <c r="AYD10" s="1012"/>
      <c r="AYE10" s="1012"/>
      <c r="AYF10" s="1012"/>
      <c r="AYG10" s="1012"/>
      <c r="AYH10" s="1012"/>
      <c r="AYI10" s="1012"/>
      <c r="AYJ10" s="1012"/>
      <c r="AYK10" s="1012"/>
      <c r="AYL10" s="1012"/>
      <c r="AYM10" s="1012"/>
      <c r="AYN10" s="1012"/>
      <c r="AYO10" s="1012"/>
      <c r="AYP10" s="1012"/>
      <c r="AYQ10" s="1012"/>
      <c r="AYR10" s="1012"/>
      <c r="AYS10" s="1012"/>
      <c r="AYT10" s="1012"/>
      <c r="AYU10" s="1012"/>
      <c r="AYV10" s="1012"/>
      <c r="AYW10" s="1012"/>
      <c r="AYX10" s="1012"/>
      <c r="AYY10" s="1012"/>
      <c r="AYZ10" s="1012"/>
      <c r="AZA10" s="1012"/>
      <c r="AZB10" s="1012"/>
      <c r="AZC10" s="1012"/>
      <c r="AZD10" s="1012"/>
      <c r="AZE10" s="1012"/>
      <c r="AZF10" s="1012"/>
      <c r="AZG10" s="1012"/>
      <c r="AZH10" s="1012"/>
      <c r="AZI10" s="1012"/>
      <c r="AZJ10" s="1012"/>
      <c r="AZK10" s="1012"/>
      <c r="AZL10" s="1012"/>
      <c r="AZM10" s="1012"/>
      <c r="AZN10" s="1012"/>
      <c r="AZO10" s="1012"/>
      <c r="AZP10" s="1012"/>
      <c r="AZQ10" s="1012"/>
      <c r="AZR10" s="1012"/>
      <c r="AZS10" s="1012"/>
      <c r="AZT10" s="1012"/>
      <c r="AZU10" s="1012"/>
      <c r="AZV10" s="1012"/>
      <c r="AZW10" s="1012"/>
      <c r="AZX10" s="1012"/>
      <c r="AZY10" s="1012"/>
      <c r="AZZ10" s="1012"/>
      <c r="BAA10" s="1012"/>
      <c r="BAB10" s="1012"/>
      <c r="BAC10" s="1012"/>
      <c r="BAD10" s="1012"/>
      <c r="BAE10" s="1012"/>
      <c r="BAF10" s="1012"/>
      <c r="BAG10" s="1012"/>
      <c r="BAH10" s="1012"/>
      <c r="BAI10" s="1012"/>
      <c r="BAJ10" s="1012"/>
      <c r="BAK10" s="1012"/>
      <c r="BAL10" s="1012"/>
      <c r="BAM10" s="1012"/>
      <c r="BAN10" s="1012"/>
      <c r="BAO10" s="1012"/>
      <c r="BAP10" s="1012"/>
      <c r="BAQ10" s="1012"/>
      <c r="BAR10" s="1012"/>
      <c r="BAS10" s="1012"/>
      <c r="BAT10" s="1012"/>
      <c r="BAU10" s="1012"/>
      <c r="BAV10" s="1012"/>
      <c r="BAW10" s="1012"/>
      <c r="BAX10" s="1012"/>
      <c r="BAY10" s="1012"/>
      <c r="BAZ10" s="1012"/>
      <c r="BBA10" s="1012"/>
      <c r="BBB10" s="1012"/>
      <c r="BBC10" s="1012"/>
      <c r="BBD10" s="1012"/>
      <c r="BBE10" s="1012"/>
      <c r="BBF10" s="1012"/>
      <c r="BBG10" s="1012"/>
      <c r="BBH10" s="1012"/>
      <c r="BBI10" s="1012"/>
      <c r="BBJ10" s="1012"/>
      <c r="BBK10" s="1012"/>
      <c r="BBL10" s="1012"/>
      <c r="BBM10" s="1012"/>
      <c r="BBN10" s="1012"/>
      <c r="BBO10" s="1012"/>
      <c r="BBP10" s="1012"/>
      <c r="BBQ10" s="1012"/>
      <c r="BBR10" s="1012"/>
      <c r="BBS10" s="1012"/>
      <c r="BBT10" s="1012"/>
      <c r="BBU10" s="1012"/>
      <c r="BBV10" s="1012"/>
      <c r="BBW10" s="1012"/>
      <c r="BBX10" s="1012"/>
      <c r="BBY10" s="1012"/>
      <c r="BBZ10" s="1012"/>
      <c r="BCA10" s="1012"/>
      <c r="BCB10" s="1012"/>
      <c r="BCC10" s="1012"/>
      <c r="BCD10" s="1012"/>
      <c r="BCE10" s="1012"/>
      <c r="BCF10" s="1012"/>
      <c r="BCG10" s="1012"/>
      <c r="BCH10" s="1012"/>
      <c r="BCI10" s="1012"/>
      <c r="BCJ10" s="1012"/>
      <c r="BCK10" s="1012"/>
      <c r="BCL10" s="1012"/>
      <c r="BCM10" s="1012"/>
      <c r="BCN10" s="1012"/>
      <c r="BCO10" s="1012"/>
      <c r="BCP10" s="1012"/>
      <c r="BCQ10" s="1012"/>
      <c r="BCR10" s="1012"/>
      <c r="BCS10" s="1012"/>
      <c r="BCT10" s="1012"/>
      <c r="BCU10" s="1012"/>
      <c r="BCV10" s="1012"/>
      <c r="BCW10" s="1012"/>
      <c r="BCX10" s="1012"/>
      <c r="BCY10" s="1012"/>
      <c r="BCZ10" s="1012"/>
      <c r="BDA10" s="1012"/>
      <c r="BDB10" s="1012"/>
      <c r="BDC10" s="1012"/>
      <c r="BDD10" s="1012"/>
      <c r="BDE10" s="1012"/>
      <c r="BDF10" s="1012"/>
      <c r="BDG10" s="1012"/>
      <c r="BDH10" s="1012"/>
      <c r="BDI10" s="1012"/>
      <c r="BDJ10" s="1012"/>
      <c r="BDK10" s="1012"/>
      <c r="BDL10" s="1012"/>
      <c r="BDM10" s="1012"/>
      <c r="BDN10" s="1012"/>
      <c r="BDO10" s="1012"/>
      <c r="BDP10" s="1012"/>
      <c r="BDQ10" s="1012"/>
      <c r="BDR10" s="1012"/>
      <c r="BDS10" s="1012"/>
      <c r="BDT10" s="1012"/>
      <c r="BDU10" s="1012"/>
      <c r="BDV10" s="1012"/>
      <c r="BDW10" s="1012"/>
      <c r="BDX10" s="1012"/>
      <c r="BDY10" s="1012"/>
      <c r="BDZ10" s="1012"/>
      <c r="BEA10" s="1012"/>
      <c r="BEB10" s="1012"/>
      <c r="BEC10" s="1012"/>
      <c r="BED10" s="1012"/>
      <c r="BEE10" s="1012"/>
      <c r="BEF10" s="1012"/>
      <c r="BEG10" s="1012"/>
      <c r="BEH10" s="1012"/>
      <c r="BEI10" s="1012"/>
      <c r="BEJ10" s="1012"/>
      <c r="BEK10" s="1012"/>
      <c r="BEL10" s="1012"/>
      <c r="BEM10" s="1012"/>
      <c r="BEN10" s="1012"/>
      <c r="BEO10" s="1012"/>
      <c r="BEP10" s="1012"/>
      <c r="BEQ10" s="1012"/>
      <c r="BER10" s="1012"/>
      <c r="BES10" s="1012"/>
      <c r="BET10" s="1012"/>
      <c r="BEU10" s="1012"/>
      <c r="BEV10" s="1012"/>
      <c r="BEW10" s="1012"/>
      <c r="BEX10" s="1012"/>
      <c r="BEY10" s="1012"/>
      <c r="BEZ10" s="1012"/>
      <c r="BFA10" s="1012"/>
      <c r="BFB10" s="1012"/>
      <c r="BFC10" s="1012"/>
      <c r="BFD10" s="1012"/>
      <c r="BFE10" s="1012"/>
      <c r="BFF10" s="1012"/>
      <c r="BFG10" s="1012"/>
      <c r="BFH10" s="1012"/>
      <c r="BFI10" s="1012"/>
      <c r="BFJ10" s="1012"/>
      <c r="BFK10" s="1012"/>
      <c r="BFL10" s="1012"/>
      <c r="BFM10" s="1012"/>
      <c r="BFN10" s="1012"/>
      <c r="BFO10" s="1012"/>
      <c r="BFP10" s="1012"/>
      <c r="BFQ10" s="1012"/>
      <c r="BFR10" s="1012"/>
      <c r="BFS10" s="1012"/>
      <c r="BFT10" s="1012"/>
      <c r="BFU10" s="1012"/>
      <c r="BFV10" s="1012"/>
      <c r="BFW10" s="1012"/>
      <c r="BFX10" s="1012"/>
      <c r="BFY10" s="1012"/>
      <c r="BFZ10" s="1012"/>
      <c r="BGA10" s="1012"/>
      <c r="BGB10" s="1012"/>
      <c r="BGC10" s="1012"/>
      <c r="BGD10" s="1012"/>
      <c r="BGE10" s="1012"/>
      <c r="BGF10" s="1012"/>
      <c r="BGG10" s="1012"/>
      <c r="BGH10" s="1012"/>
      <c r="BGI10" s="1012"/>
      <c r="BGJ10" s="1012"/>
      <c r="BGK10" s="1012"/>
      <c r="BGL10" s="1012"/>
      <c r="BGM10" s="1012"/>
      <c r="BGN10" s="1012"/>
      <c r="BGO10" s="1012"/>
      <c r="BGP10" s="1012"/>
      <c r="BGQ10" s="1012"/>
      <c r="BGR10" s="1012"/>
      <c r="BGS10" s="1012"/>
      <c r="BGT10" s="1012"/>
      <c r="BGU10" s="1012"/>
      <c r="BGV10" s="1012"/>
      <c r="BGW10" s="1012"/>
      <c r="BGX10" s="1012"/>
      <c r="BGY10" s="1012"/>
      <c r="BGZ10" s="1012"/>
      <c r="BHA10" s="1012"/>
      <c r="BHB10" s="1012"/>
      <c r="BHC10" s="1012"/>
      <c r="BHD10" s="1012"/>
      <c r="BHE10" s="1012"/>
      <c r="BHF10" s="1012"/>
      <c r="BHG10" s="1012"/>
      <c r="BHH10" s="1012"/>
      <c r="BHI10" s="1012"/>
      <c r="BHJ10" s="1012"/>
      <c r="BHK10" s="1012"/>
      <c r="BHL10" s="1012"/>
      <c r="BHM10" s="1012"/>
      <c r="BHN10" s="1012"/>
      <c r="BHO10" s="1012"/>
      <c r="BHP10" s="1012"/>
      <c r="BHQ10" s="1012"/>
      <c r="BHR10" s="1012"/>
      <c r="BHS10" s="1012"/>
      <c r="BHT10" s="1012"/>
      <c r="BHU10" s="1012"/>
      <c r="BHV10" s="1012"/>
      <c r="BHW10" s="1012"/>
      <c r="BHX10" s="1012"/>
      <c r="BHY10" s="1012"/>
      <c r="BHZ10" s="1012"/>
      <c r="BIA10" s="1012"/>
      <c r="BIB10" s="1012"/>
      <c r="BIC10" s="1012"/>
      <c r="BID10" s="1012"/>
      <c r="BIE10" s="1012"/>
      <c r="BIF10" s="1012"/>
      <c r="BIG10" s="1012"/>
      <c r="BIH10" s="1012"/>
      <c r="BII10" s="1012"/>
      <c r="BIJ10" s="1012"/>
      <c r="BIK10" s="1012"/>
      <c r="BIL10" s="1012"/>
      <c r="BIM10" s="1012"/>
      <c r="BIN10" s="1012"/>
      <c r="BIO10" s="1012"/>
      <c r="BIP10" s="1012"/>
      <c r="BIQ10" s="1012"/>
      <c r="BIR10" s="1012"/>
      <c r="BIS10" s="1012"/>
      <c r="BIT10" s="1012"/>
      <c r="BIU10" s="1012"/>
      <c r="BIV10" s="1012"/>
      <c r="BIW10" s="1012"/>
      <c r="BIX10" s="1012"/>
      <c r="BIY10" s="1012"/>
      <c r="BIZ10" s="1012"/>
      <c r="BJA10" s="1012"/>
      <c r="BJB10" s="1012"/>
      <c r="BJC10" s="1012"/>
      <c r="BJD10" s="1012"/>
      <c r="BJE10" s="1012"/>
      <c r="BJF10" s="1012"/>
      <c r="BJG10" s="1012"/>
      <c r="BJH10" s="1012"/>
      <c r="BJI10" s="1012"/>
      <c r="BJJ10" s="1012"/>
      <c r="BJK10" s="1012"/>
      <c r="BJL10" s="1012"/>
      <c r="BJM10" s="1012"/>
      <c r="BJN10" s="1012"/>
      <c r="BJO10" s="1012"/>
      <c r="BJP10" s="1012"/>
      <c r="BJQ10" s="1012"/>
      <c r="BJR10" s="1012"/>
      <c r="BJS10" s="1012"/>
      <c r="BJT10" s="1012"/>
      <c r="BJU10" s="1012"/>
      <c r="BJV10" s="1012"/>
      <c r="BJW10" s="1012"/>
      <c r="BJX10" s="1012"/>
      <c r="BJY10" s="1012"/>
      <c r="BJZ10" s="1012"/>
      <c r="BKA10" s="1012"/>
      <c r="BKB10" s="1012"/>
      <c r="BKC10" s="1012"/>
      <c r="BKD10" s="1012"/>
      <c r="BKE10" s="1012"/>
      <c r="BKF10" s="1012"/>
      <c r="BKG10" s="1012"/>
      <c r="BKH10" s="1012"/>
      <c r="BKI10" s="1012"/>
      <c r="BKJ10" s="1012"/>
      <c r="BKK10" s="1012"/>
      <c r="BKL10" s="1012"/>
      <c r="BKM10" s="1012"/>
      <c r="BKN10" s="1012"/>
      <c r="BKO10" s="1012"/>
      <c r="BKP10" s="1012"/>
      <c r="BKQ10" s="1012"/>
      <c r="BKR10" s="1012"/>
      <c r="BKS10" s="1012"/>
      <c r="BKT10" s="1012"/>
      <c r="BKU10" s="1012"/>
      <c r="BKV10" s="1012"/>
      <c r="BKW10" s="1012"/>
      <c r="BKX10" s="1012"/>
      <c r="BKY10" s="1012"/>
      <c r="BKZ10" s="1012"/>
      <c r="BLA10" s="1012"/>
      <c r="BLB10" s="1012"/>
      <c r="BLC10" s="1012"/>
      <c r="BLD10" s="1012"/>
      <c r="BLE10" s="1012"/>
      <c r="BLF10" s="1012"/>
      <c r="BLG10" s="1012"/>
      <c r="BLH10" s="1012"/>
      <c r="BLI10" s="1012"/>
      <c r="BLJ10" s="1012"/>
      <c r="BLK10" s="1012"/>
      <c r="BLL10" s="1012"/>
      <c r="BLM10" s="1012"/>
      <c r="BLN10" s="1012"/>
      <c r="BLO10" s="1012"/>
      <c r="BLP10" s="1012"/>
      <c r="BLQ10" s="1012"/>
      <c r="BLR10" s="1012"/>
      <c r="BLS10" s="1012"/>
      <c r="BLT10" s="1012"/>
      <c r="BLU10" s="1012"/>
      <c r="BLV10" s="1012"/>
      <c r="BLW10" s="1012"/>
      <c r="BLX10" s="1012"/>
      <c r="BLY10" s="1012"/>
      <c r="BLZ10" s="1012"/>
      <c r="BMA10" s="1012"/>
      <c r="BMB10" s="1012"/>
      <c r="BMC10" s="1012"/>
      <c r="BMD10" s="1012"/>
      <c r="BME10" s="1012"/>
      <c r="BMF10" s="1012"/>
      <c r="BMG10" s="1012"/>
      <c r="BMH10" s="1012"/>
      <c r="BMI10" s="1012"/>
      <c r="BMJ10" s="1012"/>
      <c r="BMK10" s="1012"/>
      <c r="BML10" s="1012"/>
      <c r="BMM10" s="1012"/>
      <c r="BMN10" s="1012"/>
      <c r="BMO10" s="1012"/>
      <c r="BMP10" s="1012"/>
      <c r="BMQ10" s="1012"/>
      <c r="BMR10" s="1012"/>
      <c r="BMS10" s="1012"/>
      <c r="BMT10" s="1012"/>
      <c r="BMU10" s="1012"/>
      <c r="BMV10" s="1012"/>
      <c r="BMW10" s="1012"/>
      <c r="BMX10" s="1012"/>
      <c r="BMY10" s="1012"/>
      <c r="BMZ10" s="1012"/>
      <c r="BNA10" s="1012"/>
      <c r="BNB10" s="1012"/>
      <c r="BNC10" s="1012"/>
      <c r="BND10" s="1012"/>
      <c r="BNE10" s="1012"/>
      <c r="BNF10" s="1012"/>
      <c r="BNG10" s="1012"/>
      <c r="BNH10" s="1012"/>
      <c r="BNI10" s="1012"/>
      <c r="BNJ10" s="1012"/>
      <c r="BNK10" s="1012"/>
      <c r="BNL10" s="1012"/>
      <c r="BNM10" s="1012"/>
      <c r="BNN10" s="1012"/>
      <c r="BNO10" s="1012"/>
      <c r="BNP10" s="1012"/>
      <c r="BNQ10" s="1012"/>
      <c r="BNR10" s="1012"/>
      <c r="BNS10" s="1012"/>
      <c r="BNT10" s="1012"/>
      <c r="BNU10" s="1012"/>
      <c r="BNV10" s="1012"/>
      <c r="BNW10" s="1012"/>
      <c r="BNX10" s="1012"/>
      <c r="BNY10" s="1012"/>
      <c r="BNZ10" s="1012"/>
      <c r="BOA10" s="1012"/>
      <c r="BOB10" s="1012"/>
      <c r="BOC10" s="1012"/>
      <c r="BOD10" s="1012"/>
      <c r="BOE10" s="1012"/>
      <c r="BOF10" s="1012"/>
      <c r="BOG10" s="1012"/>
      <c r="BOH10" s="1012"/>
      <c r="BOI10" s="1012"/>
      <c r="BOJ10" s="1012"/>
      <c r="BOK10" s="1012"/>
      <c r="BOL10" s="1012"/>
      <c r="BOM10" s="1012"/>
      <c r="BON10" s="1012"/>
      <c r="BOO10" s="1012"/>
      <c r="BOP10" s="1012"/>
      <c r="BOQ10" s="1012"/>
      <c r="BOR10" s="1012"/>
      <c r="BOS10" s="1012"/>
      <c r="BOT10" s="1012"/>
      <c r="BOU10" s="1012"/>
      <c r="BOV10" s="1012"/>
      <c r="BOW10" s="1012"/>
      <c r="BOX10" s="1012"/>
      <c r="BOY10" s="1012"/>
      <c r="BOZ10" s="1012"/>
      <c r="BPA10" s="1012"/>
      <c r="BPB10" s="1012"/>
      <c r="BPC10" s="1012"/>
      <c r="BPD10" s="1012"/>
      <c r="BPE10" s="1012"/>
      <c r="BPF10" s="1012"/>
      <c r="BPG10" s="1012"/>
      <c r="BPH10" s="1012"/>
      <c r="BPI10" s="1012"/>
      <c r="BPJ10" s="1012"/>
      <c r="BPK10" s="1012"/>
      <c r="BPL10" s="1012"/>
      <c r="BPM10" s="1012"/>
      <c r="BPN10" s="1012"/>
      <c r="BPO10" s="1012"/>
      <c r="BPP10" s="1012"/>
      <c r="BPQ10" s="1012"/>
      <c r="BPR10" s="1012"/>
      <c r="BPS10" s="1012"/>
      <c r="BPT10" s="1012"/>
      <c r="BPU10" s="1012"/>
      <c r="BPV10" s="1012"/>
      <c r="BPW10" s="1012"/>
      <c r="BPX10" s="1012"/>
      <c r="BPY10" s="1012"/>
      <c r="BPZ10" s="1012"/>
      <c r="BQA10" s="1012"/>
      <c r="BQB10" s="1012"/>
      <c r="BQC10" s="1012"/>
      <c r="BQD10" s="1012"/>
      <c r="BQE10" s="1012"/>
      <c r="BQF10" s="1012"/>
      <c r="BQG10" s="1012"/>
      <c r="BQH10" s="1012"/>
      <c r="BQI10" s="1012"/>
      <c r="BQJ10" s="1012"/>
      <c r="BQK10" s="1012"/>
      <c r="BQL10" s="1012"/>
      <c r="BQM10" s="1012"/>
      <c r="BQN10" s="1012"/>
      <c r="BQO10" s="1012"/>
      <c r="BQP10" s="1012"/>
      <c r="BQQ10" s="1012"/>
      <c r="BQR10" s="1012"/>
      <c r="BQS10" s="1012"/>
      <c r="BQT10" s="1012"/>
      <c r="BQU10" s="1012"/>
      <c r="BQV10" s="1012"/>
      <c r="BQW10" s="1012"/>
      <c r="BQX10" s="1012"/>
      <c r="BQY10" s="1012"/>
      <c r="BQZ10" s="1012"/>
      <c r="BRA10" s="1012"/>
      <c r="BRB10" s="1012"/>
      <c r="BRC10" s="1012"/>
      <c r="BRD10" s="1012"/>
      <c r="BRE10" s="1012"/>
      <c r="BRF10" s="1012"/>
      <c r="BRG10" s="1012"/>
      <c r="BRH10" s="1012"/>
      <c r="BRI10" s="1012"/>
      <c r="BRJ10" s="1012"/>
      <c r="BRK10" s="1012"/>
      <c r="BRL10" s="1012"/>
      <c r="BRM10" s="1012"/>
      <c r="BRN10" s="1012"/>
      <c r="BRO10" s="1012"/>
      <c r="BRP10" s="1012"/>
      <c r="BRQ10" s="1012"/>
      <c r="BRR10" s="1012"/>
      <c r="BRS10" s="1012"/>
      <c r="BRT10" s="1012"/>
      <c r="BRU10" s="1012"/>
      <c r="BRV10" s="1012"/>
      <c r="BRW10" s="1012"/>
      <c r="BRX10" s="1012"/>
      <c r="BRY10" s="1012"/>
      <c r="BRZ10" s="1012"/>
      <c r="BSA10" s="1012"/>
      <c r="BSB10" s="1012"/>
      <c r="BSC10" s="1012"/>
      <c r="BSD10" s="1012"/>
      <c r="BSE10" s="1012"/>
      <c r="BSF10" s="1012"/>
      <c r="BSG10" s="1012"/>
      <c r="BSH10" s="1012"/>
      <c r="BSI10" s="1012"/>
      <c r="BSJ10" s="1012"/>
      <c r="BSK10" s="1012"/>
      <c r="BSL10" s="1012"/>
      <c r="BSM10" s="1012"/>
      <c r="BSN10" s="1012"/>
      <c r="BSO10" s="1012"/>
      <c r="BSP10" s="1012"/>
      <c r="BSQ10" s="1012"/>
      <c r="BSR10" s="1012"/>
      <c r="BSS10" s="1012"/>
      <c r="BST10" s="1012"/>
      <c r="BSU10" s="1012"/>
      <c r="BSV10" s="1012"/>
      <c r="BSW10" s="1012"/>
      <c r="BSX10" s="1012"/>
      <c r="BSY10" s="1012"/>
      <c r="BSZ10" s="1012"/>
      <c r="BTA10" s="1012"/>
      <c r="BTB10" s="1012"/>
      <c r="BTC10" s="1012"/>
      <c r="BTD10" s="1012"/>
      <c r="BTE10" s="1012"/>
      <c r="BTF10" s="1012"/>
      <c r="BTG10" s="1012"/>
      <c r="BTH10" s="1012"/>
      <c r="BTI10" s="1012"/>
      <c r="BTJ10" s="1012"/>
      <c r="BTK10" s="1012"/>
      <c r="BTL10" s="1012"/>
      <c r="BTM10" s="1012"/>
      <c r="BTN10" s="1012"/>
      <c r="BTO10" s="1012"/>
      <c r="BTP10" s="1012"/>
      <c r="BTQ10" s="1012"/>
      <c r="BTR10" s="1012"/>
      <c r="BTS10" s="1012"/>
      <c r="BTT10" s="1012"/>
      <c r="BTU10" s="1012"/>
      <c r="BTV10" s="1012"/>
      <c r="BTW10" s="1012"/>
      <c r="BTX10" s="1012"/>
      <c r="BTY10" s="1012"/>
      <c r="BTZ10" s="1012"/>
      <c r="BUA10" s="1012"/>
      <c r="BUB10" s="1012"/>
      <c r="BUC10" s="1012"/>
      <c r="BUD10" s="1012"/>
      <c r="BUE10" s="1012"/>
      <c r="BUF10" s="1012"/>
      <c r="BUG10" s="1012"/>
      <c r="BUH10" s="1012"/>
      <c r="BUI10" s="1012"/>
      <c r="BUJ10" s="1012"/>
      <c r="BUK10" s="1012"/>
      <c r="BUL10" s="1012"/>
      <c r="BUM10" s="1012"/>
      <c r="BUN10" s="1012"/>
      <c r="BUO10" s="1012"/>
      <c r="BUP10" s="1012"/>
      <c r="BUQ10" s="1012"/>
      <c r="BUR10" s="1012"/>
      <c r="BUS10" s="1012"/>
      <c r="BUT10" s="1012"/>
      <c r="BUU10" s="1012"/>
      <c r="BUV10" s="1012"/>
      <c r="BUW10" s="1012"/>
      <c r="BUX10" s="1012"/>
      <c r="BUY10" s="1012"/>
      <c r="BUZ10" s="1012"/>
      <c r="BVA10" s="1012"/>
      <c r="BVB10" s="1012"/>
      <c r="BVC10" s="1012"/>
      <c r="BVD10" s="1012"/>
      <c r="BVE10" s="1012"/>
      <c r="BVF10" s="1012"/>
      <c r="BVG10" s="1012"/>
      <c r="BVH10" s="1012"/>
      <c r="BVI10" s="1012"/>
      <c r="BVJ10" s="1012"/>
      <c r="BVK10" s="1012"/>
      <c r="BVL10" s="1012"/>
      <c r="BVM10" s="1012"/>
      <c r="BVN10" s="1012"/>
      <c r="BVO10" s="1012"/>
      <c r="BVP10" s="1012"/>
      <c r="BVQ10" s="1012"/>
      <c r="BVR10" s="1012"/>
      <c r="BVS10" s="1012"/>
      <c r="BVT10" s="1012"/>
      <c r="BVU10" s="1012"/>
      <c r="BVV10" s="1012"/>
      <c r="BVW10" s="1012"/>
      <c r="BVX10" s="1012"/>
      <c r="BVY10" s="1012"/>
      <c r="BVZ10" s="1012"/>
      <c r="BWA10" s="1012"/>
      <c r="BWB10" s="1012"/>
      <c r="BWC10" s="1012"/>
      <c r="BWD10" s="1012"/>
      <c r="BWE10" s="1012"/>
      <c r="BWF10" s="1012"/>
      <c r="BWG10" s="1012"/>
      <c r="BWH10" s="1012"/>
      <c r="BWI10" s="1012"/>
      <c r="BWJ10" s="1012"/>
      <c r="BWK10" s="1012"/>
      <c r="BWL10" s="1012"/>
      <c r="BWM10" s="1012"/>
      <c r="BWN10" s="1012"/>
      <c r="BWO10" s="1012"/>
      <c r="BWP10" s="1012"/>
      <c r="BWQ10" s="1012"/>
      <c r="BWR10" s="1012"/>
      <c r="BWS10" s="1012"/>
      <c r="BWT10" s="1012"/>
      <c r="BWU10" s="1012"/>
      <c r="BWV10" s="1012"/>
      <c r="BWW10" s="1012"/>
      <c r="BWX10" s="1012"/>
      <c r="BWY10" s="1012"/>
      <c r="BWZ10" s="1012"/>
      <c r="BXA10" s="1012"/>
      <c r="BXB10" s="1012"/>
      <c r="BXC10" s="1012"/>
      <c r="BXD10" s="1012"/>
      <c r="BXE10" s="1012"/>
      <c r="BXF10" s="1012"/>
      <c r="BXG10" s="1012"/>
      <c r="BXH10" s="1012"/>
      <c r="BXI10" s="1012"/>
      <c r="BXJ10" s="1012"/>
      <c r="BXK10" s="1012"/>
      <c r="BXL10" s="1012"/>
      <c r="BXM10" s="1012"/>
      <c r="BXN10" s="1012"/>
      <c r="BXO10" s="1012"/>
      <c r="BXP10" s="1012"/>
      <c r="BXQ10" s="1012"/>
      <c r="BXR10" s="1012"/>
      <c r="BXS10" s="1012"/>
      <c r="BXT10" s="1012"/>
      <c r="BXU10" s="1012"/>
      <c r="BXV10" s="1012"/>
      <c r="BXW10" s="1012"/>
      <c r="BXX10" s="1012"/>
      <c r="BXY10" s="1012"/>
      <c r="BXZ10" s="1012"/>
      <c r="BYA10" s="1012"/>
      <c r="BYB10" s="1012"/>
      <c r="BYC10" s="1012"/>
      <c r="BYD10" s="1012"/>
      <c r="BYE10" s="1012"/>
      <c r="BYF10" s="1012"/>
      <c r="BYG10" s="1012"/>
      <c r="BYH10" s="1012"/>
      <c r="BYI10" s="1012"/>
      <c r="BYJ10" s="1012"/>
      <c r="BYK10" s="1012"/>
      <c r="BYL10" s="1012"/>
      <c r="BYM10" s="1012"/>
      <c r="BYN10" s="1012"/>
      <c r="BYO10" s="1012"/>
      <c r="BYP10" s="1012"/>
      <c r="BYQ10" s="1012"/>
      <c r="BYR10" s="1012"/>
      <c r="BYS10" s="1012"/>
      <c r="BYT10" s="1012"/>
      <c r="BYU10" s="1012"/>
      <c r="BYV10" s="1012"/>
      <c r="BYW10" s="1012"/>
      <c r="BYX10" s="1012"/>
      <c r="BYY10" s="1012"/>
      <c r="BYZ10" s="1012"/>
      <c r="BZA10" s="1012"/>
      <c r="BZB10" s="1012"/>
      <c r="BZC10" s="1012"/>
      <c r="BZD10" s="1012"/>
      <c r="BZE10" s="1012"/>
      <c r="BZF10" s="1012"/>
      <c r="BZG10" s="1012"/>
      <c r="BZH10" s="1012"/>
      <c r="BZI10" s="1012"/>
      <c r="BZJ10" s="1012"/>
      <c r="BZK10" s="1012"/>
      <c r="BZL10" s="1012"/>
      <c r="BZM10" s="1012"/>
      <c r="BZN10" s="1012"/>
      <c r="BZO10" s="1012"/>
      <c r="BZP10" s="1012"/>
      <c r="BZQ10" s="1012"/>
      <c r="BZR10" s="1012"/>
      <c r="BZS10" s="1012"/>
      <c r="BZT10" s="1012"/>
      <c r="BZU10" s="1012"/>
      <c r="BZV10" s="1012"/>
      <c r="BZW10" s="1012"/>
      <c r="BZX10" s="1012"/>
      <c r="BZY10" s="1012"/>
      <c r="BZZ10" s="1012"/>
      <c r="CAA10" s="1012"/>
      <c r="CAB10" s="1012"/>
      <c r="CAC10" s="1012"/>
      <c r="CAD10" s="1012"/>
      <c r="CAE10" s="1012"/>
      <c r="CAF10" s="1012"/>
      <c r="CAG10" s="1012"/>
      <c r="CAH10" s="1012"/>
      <c r="CAI10" s="1012"/>
      <c r="CAJ10" s="1012"/>
      <c r="CAK10" s="1012"/>
      <c r="CAL10" s="1012"/>
      <c r="CAM10" s="1012"/>
      <c r="CAN10" s="1012"/>
      <c r="CAO10" s="1012"/>
      <c r="CAP10" s="1012"/>
      <c r="CAQ10" s="1012"/>
      <c r="CAR10" s="1012"/>
      <c r="CAS10" s="1012"/>
      <c r="CAT10" s="1012"/>
      <c r="CAU10" s="1012"/>
      <c r="CAV10" s="1012"/>
      <c r="CAW10" s="1012"/>
      <c r="CAX10" s="1012"/>
      <c r="CAY10" s="1012"/>
      <c r="CAZ10" s="1012"/>
      <c r="CBA10" s="1012"/>
      <c r="CBB10" s="1012"/>
      <c r="CBC10" s="1012"/>
      <c r="CBD10" s="1012"/>
      <c r="CBE10" s="1012"/>
      <c r="CBF10" s="1012"/>
      <c r="CBG10" s="1012"/>
      <c r="CBH10" s="1012"/>
      <c r="CBI10" s="1012"/>
      <c r="CBJ10" s="1012"/>
      <c r="CBK10" s="1012"/>
      <c r="CBL10" s="1012"/>
      <c r="CBM10" s="1012"/>
      <c r="CBN10" s="1012"/>
      <c r="CBO10" s="1012"/>
      <c r="CBP10" s="1012"/>
      <c r="CBQ10" s="1012"/>
      <c r="CBR10" s="1012"/>
      <c r="CBS10" s="1012"/>
      <c r="CBT10" s="1012"/>
      <c r="CBU10" s="1012"/>
      <c r="CBV10" s="1012"/>
      <c r="CBW10" s="1012"/>
      <c r="CBX10" s="1012"/>
      <c r="CBY10" s="1012"/>
      <c r="CBZ10" s="1012"/>
      <c r="CCA10" s="1012"/>
      <c r="CCB10" s="1012"/>
      <c r="CCC10" s="1012"/>
      <c r="CCD10" s="1012"/>
      <c r="CCE10" s="1012"/>
      <c r="CCF10" s="1012"/>
      <c r="CCG10" s="1012"/>
      <c r="CCH10" s="1012"/>
      <c r="CCI10" s="1012"/>
      <c r="CCJ10" s="1012"/>
      <c r="CCK10" s="1012"/>
      <c r="CCL10" s="1012"/>
      <c r="CCM10" s="1012"/>
      <c r="CCN10" s="1012"/>
      <c r="CCO10" s="1012"/>
      <c r="CCP10" s="1012"/>
      <c r="CCQ10" s="1012"/>
      <c r="CCR10" s="1012"/>
      <c r="CCS10" s="1012"/>
      <c r="CCT10" s="1012"/>
      <c r="CCU10" s="1012"/>
      <c r="CCV10" s="1012"/>
      <c r="CCW10" s="1012"/>
      <c r="CCX10" s="1012"/>
      <c r="CCY10" s="1012"/>
      <c r="CCZ10" s="1012"/>
      <c r="CDA10" s="1012"/>
      <c r="CDB10" s="1012"/>
      <c r="CDC10" s="1012"/>
      <c r="CDD10" s="1012"/>
      <c r="CDE10" s="1012"/>
      <c r="CDF10" s="1012"/>
      <c r="CDG10" s="1012"/>
      <c r="CDH10" s="1012"/>
      <c r="CDI10" s="1012"/>
      <c r="CDJ10" s="1012"/>
      <c r="CDK10" s="1012"/>
      <c r="CDL10" s="1012"/>
      <c r="CDM10" s="1012"/>
      <c r="CDN10" s="1012"/>
      <c r="CDO10" s="1012"/>
      <c r="CDP10" s="1012"/>
      <c r="CDQ10" s="1012"/>
      <c r="CDR10" s="1012"/>
      <c r="CDS10" s="1012"/>
      <c r="CDT10" s="1012"/>
      <c r="CDU10" s="1012"/>
      <c r="CDV10" s="1012"/>
      <c r="CDW10" s="1012"/>
      <c r="CDX10" s="1012"/>
      <c r="CDY10" s="1012"/>
      <c r="CDZ10" s="1012"/>
      <c r="CEA10" s="1012"/>
      <c r="CEB10" s="1012"/>
      <c r="CEC10" s="1012"/>
      <c r="CED10" s="1012"/>
      <c r="CEE10" s="1012"/>
      <c r="CEF10" s="1012"/>
      <c r="CEG10" s="1012"/>
      <c r="CEH10" s="1012"/>
      <c r="CEI10" s="1012"/>
      <c r="CEJ10" s="1012"/>
      <c r="CEK10" s="1012"/>
      <c r="CEL10" s="1012"/>
      <c r="CEM10" s="1012"/>
      <c r="CEN10" s="1012"/>
      <c r="CEO10" s="1012"/>
      <c r="CEP10" s="1012"/>
      <c r="CEQ10" s="1012"/>
      <c r="CER10" s="1012"/>
      <c r="CES10" s="1012"/>
      <c r="CET10" s="1012"/>
      <c r="CEU10" s="1012"/>
      <c r="CEV10" s="1012"/>
      <c r="CEW10" s="1012"/>
      <c r="CEX10" s="1012"/>
      <c r="CEY10" s="1012"/>
      <c r="CEZ10" s="1012"/>
      <c r="CFA10" s="1012"/>
      <c r="CFB10" s="1012"/>
      <c r="CFC10" s="1012"/>
      <c r="CFD10" s="1012"/>
      <c r="CFE10" s="1012"/>
      <c r="CFF10" s="1012"/>
      <c r="CFG10" s="1012"/>
      <c r="CFH10" s="1012"/>
      <c r="CFI10" s="1012"/>
      <c r="CFJ10" s="1012"/>
      <c r="CFK10" s="1012"/>
      <c r="CFL10" s="1012"/>
      <c r="CFM10" s="1012"/>
      <c r="CFN10" s="1012"/>
      <c r="CFO10" s="1012"/>
      <c r="CFP10" s="1012"/>
      <c r="CFQ10" s="1012"/>
      <c r="CFR10" s="1012"/>
      <c r="CFS10" s="1012"/>
      <c r="CFT10" s="1012"/>
      <c r="CFU10" s="1012"/>
      <c r="CFV10" s="1012"/>
      <c r="CFW10" s="1012"/>
      <c r="CFX10" s="1012"/>
      <c r="CFY10" s="1012"/>
      <c r="CFZ10" s="1012"/>
      <c r="CGA10" s="1012"/>
      <c r="CGB10" s="1012"/>
      <c r="CGC10" s="1012"/>
      <c r="CGD10" s="1012"/>
      <c r="CGE10" s="1012"/>
      <c r="CGF10" s="1012"/>
      <c r="CGG10" s="1012"/>
      <c r="CGH10" s="1012"/>
      <c r="CGI10" s="1012"/>
      <c r="CGJ10" s="1012"/>
      <c r="CGK10" s="1012"/>
      <c r="CGL10" s="1012"/>
      <c r="CGM10" s="1012"/>
      <c r="CGN10" s="1012"/>
      <c r="CGO10" s="1012"/>
      <c r="CGP10" s="1012"/>
      <c r="CGQ10" s="1012"/>
      <c r="CGR10" s="1012"/>
      <c r="CGS10" s="1012"/>
      <c r="CGT10" s="1012"/>
      <c r="CGU10" s="1012"/>
      <c r="CGV10" s="1012"/>
      <c r="CGW10" s="1012"/>
      <c r="CGX10" s="1012"/>
      <c r="CGY10" s="1012"/>
      <c r="CGZ10" s="1012"/>
      <c r="CHA10" s="1012"/>
      <c r="CHB10" s="1012"/>
      <c r="CHC10" s="1012"/>
      <c r="CHD10" s="1012"/>
      <c r="CHE10" s="1012"/>
      <c r="CHF10" s="1012"/>
      <c r="CHG10" s="1012"/>
      <c r="CHH10" s="1012"/>
      <c r="CHI10" s="1012"/>
      <c r="CHJ10" s="1012"/>
      <c r="CHK10" s="1012"/>
      <c r="CHL10" s="1012"/>
      <c r="CHM10" s="1012"/>
      <c r="CHN10" s="1012"/>
      <c r="CHO10" s="1012"/>
      <c r="CHP10" s="1012"/>
      <c r="CHQ10" s="1012"/>
      <c r="CHR10" s="1012"/>
      <c r="CHS10" s="1012"/>
      <c r="CHT10" s="1012"/>
      <c r="CHU10" s="1012"/>
      <c r="CHV10" s="1012"/>
      <c r="CHW10" s="1012"/>
      <c r="CHX10" s="1012"/>
      <c r="CHY10" s="1012"/>
      <c r="CHZ10" s="1012"/>
      <c r="CIA10" s="1012"/>
      <c r="CIB10" s="1012"/>
      <c r="CIC10" s="1012"/>
      <c r="CID10" s="1012"/>
      <c r="CIE10" s="1012"/>
      <c r="CIF10" s="1012"/>
      <c r="CIG10" s="1012"/>
      <c r="CIH10" s="1012"/>
      <c r="CII10" s="1012"/>
      <c r="CIJ10" s="1012"/>
      <c r="CIK10" s="1012"/>
      <c r="CIL10" s="1012"/>
      <c r="CIM10" s="1012"/>
      <c r="CIN10" s="1012"/>
      <c r="CIO10" s="1012"/>
      <c r="CIP10" s="1012"/>
      <c r="CIQ10" s="1012"/>
      <c r="CIR10" s="1012"/>
      <c r="CIS10" s="1012"/>
      <c r="CIT10" s="1012"/>
      <c r="CIU10" s="1012"/>
      <c r="CIV10" s="1012"/>
      <c r="CIW10" s="1012"/>
      <c r="CIX10" s="1012"/>
      <c r="CIY10" s="1012"/>
      <c r="CIZ10" s="1012"/>
      <c r="CJA10" s="1012"/>
      <c r="CJB10" s="1012"/>
      <c r="CJC10" s="1012"/>
      <c r="CJD10" s="1012"/>
      <c r="CJE10" s="1012"/>
      <c r="CJF10" s="1012"/>
      <c r="CJG10" s="1012"/>
      <c r="CJH10" s="1012"/>
      <c r="CJI10" s="1012"/>
      <c r="CJJ10" s="1012"/>
      <c r="CJK10" s="1012"/>
      <c r="CJL10" s="1012"/>
      <c r="CJM10" s="1012"/>
      <c r="CJN10" s="1012"/>
      <c r="CJO10" s="1012"/>
      <c r="CJP10" s="1012"/>
      <c r="CJQ10" s="1012"/>
      <c r="CJR10" s="1012"/>
      <c r="CJS10" s="1012"/>
      <c r="CJT10" s="1012"/>
      <c r="CJU10" s="1012"/>
      <c r="CJV10" s="1012"/>
      <c r="CJW10" s="1012"/>
      <c r="CJX10" s="1012"/>
      <c r="CJY10" s="1012"/>
      <c r="CJZ10" s="1012"/>
      <c r="CKA10" s="1012"/>
      <c r="CKB10" s="1012"/>
      <c r="CKC10" s="1012"/>
      <c r="CKD10" s="1012"/>
      <c r="CKE10" s="1012"/>
      <c r="CKF10" s="1012"/>
      <c r="CKG10" s="1012"/>
      <c r="CKH10" s="1012"/>
      <c r="CKI10" s="1012"/>
      <c r="CKJ10" s="1012"/>
      <c r="CKK10" s="1012"/>
      <c r="CKL10" s="1012"/>
      <c r="CKM10" s="1012"/>
      <c r="CKN10" s="1012"/>
      <c r="CKO10" s="1012"/>
      <c r="CKP10" s="1012"/>
      <c r="CKQ10" s="1012"/>
      <c r="CKR10" s="1012"/>
      <c r="CKS10" s="1012"/>
      <c r="CKT10" s="1012"/>
      <c r="CKU10" s="1012"/>
      <c r="CKV10" s="1012"/>
      <c r="CKW10" s="1012"/>
      <c r="CKX10" s="1012"/>
      <c r="CKY10" s="1012"/>
      <c r="CKZ10" s="1012"/>
      <c r="CLA10" s="1012"/>
      <c r="CLB10" s="1012"/>
      <c r="CLC10" s="1012"/>
      <c r="CLD10" s="1012"/>
      <c r="CLE10" s="1012"/>
      <c r="CLF10" s="1012"/>
      <c r="CLG10" s="1012"/>
      <c r="CLH10" s="1012"/>
      <c r="CLI10" s="1012"/>
      <c r="CLJ10" s="1012"/>
      <c r="CLK10" s="1012"/>
      <c r="CLL10" s="1012"/>
      <c r="CLM10" s="1012"/>
      <c r="CLN10" s="1012"/>
      <c r="CLO10" s="1012"/>
      <c r="CLP10" s="1012"/>
      <c r="CLQ10" s="1012"/>
      <c r="CLR10" s="1012"/>
      <c r="CLS10" s="1012"/>
      <c r="CLT10" s="1012"/>
      <c r="CLU10" s="1012"/>
      <c r="CLV10" s="1012"/>
      <c r="CLW10" s="1012"/>
      <c r="CLX10" s="1012"/>
      <c r="CLY10" s="1012"/>
      <c r="CLZ10" s="1012"/>
      <c r="CMA10" s="1012"/>
      <c r="CMB10" s="1012"/>
      <c r="CMC10" s="1012"/>
      <c r="CMD10" s="1012"/>
      <c r="CME10" s="1012"/>
      <c r="CMF10" s="1012"/>
      <c r="CMG10" s="1012"/>
      <c r="CMH10" s="1012"/>
      <c r="CMI10" s="1012"/>
      <c r="CMJ10" s="1012"/>
      <c r="CMK10" s="1012"/>
      <c r="CML10" s="1012"/>
      <c r="CMM10" s="1012"/>
      <c r="CMN10" s="1012"/>
      <c r="CMO10" s="1012"/>
      <c r="CMP10" s="1012"/>
      <c r="CMQ10" s="1012"/>
      <c r="CMR10" s="1012"/>
      <c r="CMS10" s="1012"/>
      <c r="CMT10" s="1012"/>
      <c r="CMU10" s="1012"/>
      <c r="CMV10" s="1012"/>
      <c r="CMW10" s="1012"/>
      <c r="CMX10" s="1012"/>
      <c r="CMY10" s="1012"/>
      <c r="CMZ10" s="1012"/>
      <c r="CNA10" s="1012"/>
      <c r="CNB10" s="1012"/>
      <c r="CNC10" s="1012"/>
      <c r="CND10" s="1012"/>
      <c r="CNE10" s="1012"/>
      <c r="CNF10" s="1012"/>
      <c r="CNG10" s="1012"/>
      <c r="CNH10" s="1012"/>
      <c r="CNI10" s="1012"/>
      <c r="CNJ10" s="1012"/>
      <c r="CNK10" s="1012"/>
      <c r="CNL10" s="1012"/>
      <c r="CNM10" s="1012"/>
      <c r="CNN10" s="1012"/>
      <c r="CNO10" s="1012"/>
      <c r="CNP10" s="1012"/>
      <c r="CNQ10" s="1012"/>
      <c r="CNR10" s="1012"/>
      <c r="CNS10" s="1012"/>
      <c r="CNT10" s="1012"/>
      <c r="CNU10" s="1012"/>
      <c r="CNV10" s="1012"/>
      <c r="CNW10" s="1012"/>
      <c r="CNX10" s="1012"/>
      <c r="CNY10" s="1012"/>
      <c r="CNZ10" s="1012"/>
      <c r="COA10" s="1012"/>
      <c r="COB10" s="1012"/>
      <c r="COC10" s="1012"/>
      <c r="COD10" s="1012"/>
      <c r="COE10" s="1012"/>
      <c r="COF10" s="1012"/>
      <c r="COG10" s="1012"/>
      <c r="COH10" s="1012"/>
      <c r="COI10" s="1012"/>
      <c r="COJ10" s="1012"/>
      <c r="COK10" s="1012"/>
      <c r="COL10" s="1012"/>
      <c r="COM10" s="1012"/>
      <c r="CON10" s="1012"/>
      <c r="COO10" s="1012"/>
      <c r="COP10" s="1012"/>
      <c r="COQ10" s="1012"/>
      <c r="COR10" s="1012"/>
      <c r="COS10" s="1012"/>
      <c r="COT10" s="1012"/>
      <c r="COU10" s="1012"/>
      <c r="COV10" s="1012"/>
      <c r="COW10" s="1012"/>
      <c r="COX10" s="1012"/>
      <c r="COY10" s="1012"/>
      <c r="COZ10" s="1012"/>
      <c r="CPA10" s="1012"/>
      <c r="CPB10" s="1012"/>
      <c r="CPC10" s="1012"/>
      <c r="CPD10" s="1012"/>
      <c r="CPE10" s="1012"/>
      <c r="CPF10" s="1012"/>
      <c r="CPG10" s="1012"/>
      <c r="CPH10" s="1012"/>
      <c r="CPI10" s="1012"/>
      <c r="CPJ10" s="1012"/>
      <c r="CPK10" s="1012"/>
      <c r="CPL10" s="1012"/>
      <c r="CPM10" s="1012"/>
      <c r="CPN10" s="1012"/>
      <c r="CPO10" s="1012"/>
      <c r="CPP10" s="1012"/>
      <c r="CPQ10" s="1012"/>
      <c r="CPR10" s="1012"/>
      <c r="CPS10" s="1012"/>
      <c r="CPT10" s="1012"/>
      <c r="CPU10" s="1012"/>
      <c r="CPV10" s="1012"/>
      <c r="CPW10" s="1012"/>
      <c r="CPX10" s="1012"/>
      <c r="CPY10" s="1012"/>
      <c r="CPZ10" s="1012"/>
      <c r="CQA10" s="1012"/>
      <c r="CQB10" s="1012"/>
      <c r="CQC10" s="1012"/>
      <c r="CQD10" s="1012"/>
      <c r="CQE10" s="1012"/>
      <c r="CQF10" s="1012"/>
      <c r="CQG10" s="1012"/>
      <c r="CQH10" s="1012"/>
      <c r="CQI10" s="1012"/>
      <c r="CQJ10" s="1012"/>
      <c r="CQK10" s="1012"/>
      <c r="CQL10" s="1012"/>
      <c r="CQM10" s="1012"/>
      <c r="CQN10" s="1012"/>
      <c r="CQO10" s="1012"/>
      <c r="CQP10" s="1012"/>
      <c r="CQQ10" s="1012"/>
      <c r="CQR10" s="1012"/>
      <c r="CQS10" s="1012"/>
      <c r="CQT10" s="1012"/>
      <c r="CQU10" s="1012"/>
      <c r="CQV10" s="1012"/>
      <c r="CQW10" s="1012"/>
      <c r="CQX10" s="1012"/>
      <c r="CQY10" s="1012"/>
      <c r="CQZ10" s="1012"/>
      <c r="CRA10" s="1012"/>
      <c r="CRB10" s="1012"/>
      <c r="CRC10" s="1012"/>
      <c r="CRD10" s="1012"/>
      <c r="CRE10" s="1012"/>
      <c r="CRF10" s="1012"/>
      <c r="CRG10" s="1012"/>
      <c r="CRH10" s="1012"/>
      <c r="CRI10" s="1012"/>
      <c r="CRJ10" s="1012"/>
      <c r="CRK10" s="1012"/>
      <c r="CRL10" s="1012"/>
      <c r="CRM10" s="1012"/>
      <c r="CRN10" s="1012"/>
      <c r="CRO10" s="1012"/>
      <c r="CRP10" s="1012"/>
      <c r="CRQ10" s="1012"/>
      <c r="CRR10" s="1012"/>
      <c r="CRS10" s="1012"/>
      <c r="CRT10" s="1012"/>
      <c r="CRU10" s="1012"/>
      <c r="CRV10" s="1012"/>
      <c r="CRW10" s="1012"/>
      <c r="CRX10" s="1012"/>
      <c r="CRY10" s="1012"/>
      <c r="CRZ10" s="1012"/>
      <c r="CSA10" s="1012"/>
      <c r="CSB10" s="1012"/>
      <c r="CSC10" s="1012"/>
      <c r="CSD10" s="1012"/>
      <c r="CSE10" s="1012"/>
      <c r="CSF10" s="1012"/>
      <c r="CSG10" s="1012"/>
      <c r="CSH10" s="1012"/>
      <c r="CSI10" s="1012"/>
      <c r="CSJ10" s="1012"/>
      <c r="CSK10" s="1012"/>
      <c r="CSL10" s="1012"/>
      <c r="CSM10" s="1012"/>
      <c r="CSN10" s="1012"/>
      <c r="CSO10" s="1012"/>
      <c r="CSP10" s="1012"/>
      <c r="CSQ10" s="1012"/>
      <c r="CSR10" s="1012"/>
      <c r="CSS10" s="1012"/>
      <c r="CST10" s="1012"/>
      <c r="CSU10" s="1012"/>
      <c r="CSV10" s="1012"/>
      <c r="CSW10" s="1012"/>
      <c r="CSX10" s="1012"/>
      <c r="CSY10" s="1012"/>
      <c r="CSZ10" s="1012"/>
      <c r="CTA10" s="1012"/>
      <c r="CTB10" s="1012"/>
      <c r="CTC10" s="1012"/>
      <c r="CTD10" s="1012"/>
      <c r="CTE10" s="1012"/>
      <c r="CTF10" s="1012"/>
      <c r="CTG10" s="1012"/>
      <c r="CTH10" s="1012"/>
      <c r="CTI10" s="1012"/>
      <c r="CTJ10" s="1012"/>
      <c r="CTK10" s="1012"/>
      <c r="CTL10" s="1012"/>
      <c r="CTM10" s="1012"/>
      <c r="CTN10" s="1012"/>
      <c r="CTO10" s="1012"/>
      <c r="CTP10" s="1012"/>
      <c r="CTQ10" s="1012"/>
      <c r="CTR10" s="1012"/>
      <c r="CTS10" s="1012"/>
      <c r="CTT10" s="1012"/>
      <c r="CTU10" s="1012"/>
      <c r="CTV10" s="1012"/>
      <c r="CTW10" s="1012"/>
      <c r="CTX10" s="1012"/>
      <c r="CTY10" s="1012"/>
      <c r="CTZ10" s="1012"/>
      <c r="CUA10" s="1012"/>
      <c r="CUB10" s="1012"/>
      <c r="CUC10" s="1012"/>
      <c r="CUD10" s="1012"/>
      <c r="CUE10" s="1012"/>
      <c r="CUF10" s="1012"/>
      <c r="CUG10" s="1012"/>
      <c r="CUH10" s="1012"/>
      <c r="CUI10" s="1012"/>
      <c r="CUJ10" s="1012"/>
      <c r="CUK10" s="1012"/>
      <c r="CUL10" s="1012"/>
      <c r="CUM10" s="1012"/>
      <c r="CUN10" s="1012"/>
      <c r="CUO10" s="1012"/>
      <c r="CUP10" s="1012"/>
      <c r="CUQ10" s="1012"/>
      <c r="CUR10" s="1012"/>
      <c r="CUS10" s="1012"/>
      <c r="CUT10" s="1012"/>
      <c r="CUU10" s="1012"/>
      <c r="CUV10" s="1012"/>
      <c r="CUW10" s="1012"/>
      <c r="CUX10" s="1012"/>
      <c r="CUY10" s="1012"/>
      <c r="CUZ10" s="1012"/>
      <c r="CVA10" s="1012"/>
      <c r="CVB10" s="1012"/>
      <c r="CVC10" s="1012"/>
      <c r="CVD10" s="1012"/>
      <c r="CVE10" s="1012"/>
      <c r="CVF10" s="1012"/>
      <c r="CVG10" s="1012"/>
      <c r="CVH10" s="1012"/>
      <c r="CVI10" s="1012"/>
      <c r="CVJ10" s="1012"/>
      <c r="CVK10" s="1012"/>
      <c r="CVL10" s="1012"/>
      <c r="CVM10" s="1012"/>
      <c r="CVN10" s="1012"/>
      <c r="CVO10" s="1012"/>
      <c r="CVP10" s="1012"/>
      <c r="CVQ10" s="1012"/>
      <c r="CVR10" s="1012"/>
      <c r="CVS10" s="1012"/>
      <c r="CVT10" s="1012"/>
      <c r="CVU10" s="1012"/>
      <c r="CVV10" s="1012"/>
      <c r="CVW10" s="1012"/>
      <c r="CVX10" s="1012"/>
      <c r="CVY10" s="1012"/>
      <c r="CVZ10" s="1012"/>
      <c r="CWA10" s="1012"/>
      <c r="CWB10" s="1012"/>
      <c r="CWC10" s="1012"/>
      <c r="CWD10" s="1012"/>
      <c r="CWE10" s="1012"/>
      <c r="CWF10" s="1012"/>
      <c r="CWG10" s="1012"/>
      <c r="CWH10" s="1012"/>
      <c r="CWI10" s="1012"/>
      <c r="CWJ10" s="1012"/>
      <c r="CWK10" s="1012"/>
      <c r="CWL10" s="1012"/>
      <c r="CWM10" s="1012"/>
      <c r="CWN10" s="1012"/>
      <c r="CWO10" s="1012"/>
      <c r="CWP10" s="1012"/>
      <c r="CWQ10" s="1012"/>
      <c r="CWR10" s="1012"/>
      <c r="CWS10" s="1012"/>
      <c r="CWT10" s="1012"/>
      <c r="CWU10" s="1012"/>
      <c r="CWV10" s="1012"/>
      <c r="CWW10" s="1012"/>
      <c r="CWX10" s="1012"/>
      <c r="CWY10" s="1012"/>
      <c r="CWZ10" s="1012"/>
      <c r="CXA10" s="1012"/>
      <c r="CXB10" s="1012"/>
      <c r="CXC10" s="1012"/>
      <c r="CXD10" s="1012"/>
      <c r="CXE10" s="1012"/>
      <c r="CXF10" s="1012"/>
      <c r="CXG10" s="1012"/>
      <c r="CXH10" s="1012"/>
      <c r="CXI10" s="1012"/>
      <c r="CXJ10" s="1012"/>
      <c r="CXK10" s="1012"/>
      <c r="CXL10" s="1012"/>
      <c r="CXM10" s="1012"/>
      <c r="CXN10" s="1012"/>
      <c r="CXO10" s="1012"/>
      <c r="CXP10" s="1012"/>
      <c r="CXQ10" s="1012"/>
      <c r="CXR10" s="1012"/>
      <c r="CXS10" s="1012"/>
      <c r="CXT10" s="1012"/>
      <c r="CXU10" s="1012"/>
      <c r="CXV10" s="1012"/>
      <c r="CXW10" s="1012"/>
      <c r="CXX10" s="1012"/>
      <c r="CXY10" s="1012"/>
      <c r="CXZ10" s="1012"/>
      <c r="CYA10" s="1012"/>
      <c r="CYB10" s="1012"/>
      <c r="CYC10" s="1012"/>
      <c r="CYD10" s="1012"/>
      <c r="CYE10" s="1012"/>
      <c r="CYF10" s="1012"/>
      <c r="CYG10" s="1012"/>
      <c r="CYH10" s="1012"/>
      <c r="CYI10" s="1012"/>
      <c r="CYJ10" s="1012"/>
      <c r="CYK10" s="1012"/>
      <c r="CYL10" s="1012"/>
      <c r="CYM10" s="1012"/>
      <c r="CYN10" s="1012"/>
      <c r="CYO10" s="1012"/>
      <c r="CYP10" s="1012"/>
      <c r="CYQ10" s="1012"/>
      <c r="CYR10" s="1012"/>
      <c r="CYS10" s="1012"/>
      <c r="CYT10" s="1012"/>
      <c r="CYU10" s="1012"/>
      <c r="CYV10" s="1012"/>
      <c r="CYW10" s="1012"/>
      <c r="CYX10" s="1012"/>
      <c r="CYY10" s="1012"/>
      <c r="CYZ10" s="1012"/>
      <c r="CZA10" s="1012"/>
      <c r="CZB10" s="1012"/>
      <c r="CZC10" s="1012"/>
      <c r="CZD10" s="1012"/>
      <c r="CZE10" s="1012"/>
      <c r="CZF10" s="1012"/>
      <c r="CZG10" s="1012"/>
      <c r="CZH10" s="1012"/>
      <c r="CZI10" s="1012"/>
      <c r="CZJ10" s="1012"/>
      <c r="CZK10" s="1012"/>
      <c r="CZL10" s="1012"/>
      <c r="CZM10" s="1012"/>
      <c r="CZN10" s="1012"/>
      <c r="CZO10" s="1012"/>
      <c r="CZP10" s="1012"/>
      <c r="CZQ10" s="1012"/>
      <c r="CZR10" s="1012"/>
      <c r="CZS10" s="1012"/>
      <c r="CZT10" s="1012"/>
      <c r="CZU10" s="1012"/>
      <c r="CZV10" s="1012"/>
      <c r="CZW10" s="1012"/>
      <c r="CZX10" s="1012"/>
      <c r="CZY10" s="1012"/>
      <c r="CZZ10" s="1012"/>
      <c r="DAA10" s="1012"/>
      <c r="DAB10" s="1012"/>
      <c r="DAC10" s="1012"/>
      <c r="DAD10" s="1012"/>
      <c r="DAE10" s="1012"/>
      <c r="DAF10" s="1012"/>
      <c r="DAG10" s="1012"/>
      <c r="DAH10" s="1012"/>
      <c r="DAI10" s="1012"/>
      <c r="DAJ10" s="1012"/>
      <c r="DAK10" s="1012"/>
      <c r="DAL10" s="1012"/>
      <c r="DAM10" s="1012"/>
      <c r="DAN10" s="1012"/>
      <c r="DAO10" s="1012"/>
      <c r="DAP10" s="1012"/>
      <c r="DAQ10" s="1012"/>
      <c r="DAR10" s="1012"/>
      <c r="DAS10" s="1012"/>
      <c r="DAT10" s="1012"/>
      <c r="DAU10" s="1012"/>
      <c r="DAV10" s="1012"/>
      <c r="DAW10" s="1012"/>
      <c r="DAX10" s="1012"/>
      <c r="DAY10" s="1012"/>
      <c r="DAZ10" s="1012"/>
      <c r="DBA10" s="1012"/>
      <c r="DBB10" s="1012"/>
      <c r="DBC10" s="1012"/>
      <c r="DBD10" s="1012"/>
      <c r="DBE10" s="1012"/>
      <c r="DBF10" s="1012"/>
      <c r="DBG10" s="1012"/>
      <c r="DBH10" s="1012"/>
      <c r="DBI10" s="1012"/>
      <c r="DBJ10" s="1012"/>
      <c r="DBK10" s="1012"/>
      <c r="DBL10" s="1012"/>
      <c r="DBM10" s="1012"/>
      <c r="DBN10" s="1012"/>
      <c r="DBO10" s="1012"/>
      <c r="DBP10" s="1012"/>
      <c r="DBQ10" s="1012"/>
      <c r="DBR10" s="1012"/>
      <c r="DBS10" s="1012"/>
      <c r="DBT10" s="1012"/>
      <c r="DBU10" s="1012"/>
      <c r="DBV10" s="1012"/>
      <c r="DBW10" s="1012"/>
      <c r="DBX10" s="1012"/>
      <c r="DBY10" s="1012"/>
      <c r="DBZ10" s="1012"/>
      <c r="DCA10" s="1012"/>
      <c r="DCB10" s="1012"/>
      <c r="DCC10" s="1012"/>
      <c r="DCD10" s="1012"/>
      <c r="DCE10" s="1012"/>
      <c r="DCF10" s="1012"/>
      <c r="DCG10" s="1012"/>
      <c r="DCH10" s="1012"/>
      <c r="DCI10" s="1012"/>
      <c r="DCJ10" s="1012"/>
      <c r="DCK10" s="1012"/>
      <c r="DCL10" s="1012"/>
      <c r="DCM10" s="1012"/>
      <c r="DCN10" s="1012"/>
      <c r="DCO10" s="1012"/>
      <c r="DCP10" s="1012"/>
      <c r="DCQ10" s="1012"/>
      <c r="DCR10" s="1012"/>
      <c r="DCS10" s="1012"/>
      <c r="DCT10" s="1012"/>
      <c r="DCU10" s="1012"/>
      <c r="DCV10" s="1012"/>
      <c r="DCW10" s="1012"/>
      <c r="DCX10" s="1012"/>
      <c r="DCY10" s="1012"/>
      <c r="DCZ10" s="1012"/>
      <c r="DDA10" s="1012"/>
      <c r="DDB10" s="1012"/>
      <c r="DDC10" s="1012"/>
      <c r="DDD10" s="1012"/>
      <c r="DDE10" s="1012"/>
      <c r="DDF10" s="1012"/>
      <c r="DDG10" s="1012"/>
      <c r="DDH10" s="1012"/>
      <c r="DDI10" s="1012"/>
      <c r="DDJ10" s="1012"/>
      <c r="DDK10" s="1012"/>
      <c r="DDL10" s="1012"/>
      <c r="DDM10" s="1012"/>
      <c r="DDN10" s="1012"/>
      <c r="DDO10" s="1012"/>
      <c r="DDP10" s="1012"/>
      <c r="DDQ10" s="1012"/>
      <c r="DDR10" s="1012"/>
      <c r="DDS10" s="1012"/>
      <c r="DDT10" s="1012"/>
      <c r="DDU10" s="1012"/>
      <c r="DDV10" s="1012"/>
      <c r="DDW10" s="1012"/>
      <c r="DDX10" s="1012"/>
      <c r="DDY10" s="1012"/>
      <c r="DDZ10" s="1012"/>
      <c r="DEA10" s="1012"/>
      <c r="DEB10" s="1012"/>
      <c r="DEC10" s="1012"/>
      <c r="DED10" s="1012"/>
      <c r="DEE10" s="1012"/>
      <c r="DEF10" s="1012"/>
      <c r="DEG10" s="1012"/>
      <c r="DEH10" s="1012"/>
      <c r="DEI10" s="1012"/>
      <c r="DEJ10" s="1012"/>
      <c r="DEK10" s="1012"/>
      <c r="DEL10" s="1012"/>
      <c r="DEM10" s="1012"/>
      <c r="DEN10" s="1012"/>
      <c r="DEO10" s="1012"/>
      <c r="DEP10" s="1012"/>
      <c r="DEQ10" s="1012"/>
      <c r="DER10" s="1012"/>
      <c r="DES10" s="1012"/>
      <c r="DET10" s="1012"/>
      <c r="DEU10" s="1012"/>
      <c r="DEV10" s="1012"/>
      <c r="DEW10" s="1012"/>
      <c r="DEX10" s="1012"/>
      <c r="DEY10" s="1012"/>
      <c r="DEZ10" s="1012"/>
      <c r="DFA10" s="1012"/>
      <c r="DFB10" s="1012"/>
      <c r="DFC10" s="1012"/>
      <c r="DFD10" s="1012"/>
      <c r="DFE10" s="1012"/>
      <c r="DFF10" s="1012"/>
      <c r="DFG10" s="1012"/>
      <c r="DFH10" s="1012"/>
      <c r="DFI10" s="1012"/>
      <c r="DFJ10" s="1012"/>
      <c r="DFK10" s="1012"/>
      <c r="DFL10" s="1012"/>
      <c r="DFM10" s="1012"/>
      <c r="DFN10" s="1012"/>
      <c r="DFO10" s="1012"/>
      <c r="DFP10" s="1012"/>
      <c r="DFQ10" s="1012"/>
      <c r="DFR10" s="1012"/>
      <c r="DFS10" s="1012"/>
      <c r="DFT10" s="1012"/>
      <c r="DFU10" s="1012"/>
      <c r="DFV10" s="1012"/>
      <c r="DFW10" s="1012"/>
      <c r="DFX10" s="1012"/>
      <c r="DFY10" s="1012"/>
      <c r="DFZ10" s="1012"/>
      <c r="DGA10" s="1012"/>
      <c r="DGB10" s="1012"/>
      <c r="DGC10" s="1012"/>
      <c r="DGD10" s="1012"/>
      <c r="DGE10" s="1012"/>
      <c r="DGF10" s="1012"/>
      <c r="DGG10" s="1012"/>
      <c r="DGH10" s="1012"/>
      <c r="DGI10" s="1012"/>
      <c r="DGJ10" s="1012"/>
      <c r="DGK10" s="1012"/>
      <c r="DGL10" s="1012"/>
      <c r="DGM10" s="1012"/>
      <c r="DGN10" s="1012"/>
      <c r="DGO10" s="1012"/>
      <c r="DGP10" s="1012"/>
      <c r="DGQ10" s="1012"/>
      <c r="DGR10" s="1012"/>
      <c r="DGS10" s="1012"/>
      <c r="DGT10" s="1012"/>
      <c r="DGU10" s="1012"/>
      <c r="DGV10" s="1012"/>
      <c r="DGW10" s="1012"/>
      <c r="DGX10" s="1012"/>
      <c r="DGY10" s="1012"/>
      <c r="DGZ10" s="1012"/>
      <c r="DHA10" s="1012"/>
      <c r="DHB10" s="1012"/>
      <c r="DHC10" s="1012"/>
      <c r="DHD10" s="1012"/>
      <c r="DHE10" s="1012"/>
      <c r="DHF10" s="1012"/>
      <c r="DHG10" s="1012"/>
      <c r="DHH10" s="1012"/>
      <c r="DHI10" s="1012"/>
      <c r="DHJ10" s="1012"/>
      <c r="DHK10" s="1012"/>
      <c r="DHL10" s="1012"/>
      <c r="DHM10" s="1012"/>
      <c r="DHN10" s="1012"/>
      <c r="DHO10" s="1012"/>
      <c r="DHP10" s="1012"/>
      <c r="DHQ10" s="1012"/>
      <c r="DHR10" s="1012"/>
      <c r="DHS10" s="1012"/>
      <c r="DHT10" s="1012"/>
      <c r="DHU10" s="1012"/>
      <c r="DHV10" s="1012"/>
      <c r="DHW10" s="1012"/>
      <c r="DHX10" s="1012"/>
      <c r="DHY10" s="1012"/>
      <c r="DHZ10" s="1012"/>
      <c r="DIA10" s="1012"/>
      <c r="DIB10" s="1012"/>
      <c r="DIC10" s="1012"/>
      <c r="DID10" s="1012"/>
      <c r="DIE10" s="1012"/>
      <c r="DIF10" s="1012"/>
      <c r="DIG10" s="1012"/>
      <c r="DIH10" s="1012"/>
      <c r="DII10" s="1012"/>
      <c r="DIJ10" s="1012"/>
      <c r="DIK10" s="1012"/>
      <c r="DIL10" s="1012"/>
      <c r="DIM10" s="1012"/>
      <c r="DIN10" s="1012"/>
      <c r="DIO10" s="1012"/>
      <c r="DIP10" s="1012"/>
      <c r="DIQ10" s="1012"/>
      <c r="DIR10" s="1012"/>
      <c r="DIS10" s="1012"/>
      <c r="DIT10" s="1012"/>
      <c r="DIU10" s="1012"/>
      <c r="DIV10" s="1012"/>
      <c r="DIW10" s="1012"/>
      <c r="DIX10" s="1012"/>
      <c r="DIY10" s="1012"/>
      <c r="DIZ10" s="1012"/>
      <c r="DJA10" s="1012"/>
      <c r="DJB10" s="1012"/>
      <c r="DJC10" s="1012"/>
      <c r="DJD10" s="1012"/>
      <c r="DJE10" s="1012"/>
      <c r="DJF10" s="1012"/>
      <c r="DJG10" s="1012"/>
      <c r="DJH10" s="1012"/>
      <c r="DJI10" s="1012"/>
      <c r="DJJ10" s="1012"/>
      <c r="DJK10" s="1012"/>
      <c r="DJL10" s="1012"/>
      <c r="DJM10" s="1012"/>
      <c r="DJN10" s="1012"/>
      <c r="DJO10" s="1012"/>
      <c r="DJP10" s="1012"/>
      <c r="DJQ10" s="1012"/>
      <c r="DJR10" s="1012"/>
      <c r="DJS10" s="1012"/>
      <c r="DJT10" s="1012"/>
      <c r="DJU10" s="1012"/>
      <c r="DJV10" s="1012"/>
      <c r="DJW10" s="1012"/>
      <c r="DJX10" s="1012"/>
      <c r="DJY10" s="1012"/>
      <c r="DJZ10" s="1012"/>
      <c r="DKA10" s="1012"/>
      <c r="DKB10" s="1012"/>
      <c r="DKC10" s="1012"/>
      <c r="DKD10" s="1012"/>
      <c r="DKE10" s="1012"/>
      <c r="DKF10" s="1012"/>
      <c r="DKG10" s="1012"/>
      <c r="DKH10" s="1012"/>
      <c r="DKI10" s="1012"/>
      <c r="DKJ10" s="1012"/>
      <c r="DKK10" s="1012"/>
      <c r="DKL10" s="1012"/>
      <c r="DKM10" s="1012"/>
      <c r="DKN10" s="1012"/>
      <c r="DKO10" s="1012"/>
      <c r="DKP10" s="1012"/>
      <c r="DKQ10" s="1012"/>
      <c r="DKR10" s="1012"/>
      <c r="DKS10" s="1012"/>
      <c r="DKT10" s="1012"/>
      <c r="DKU10" s="1012"/>
      <c r="DKV10" s="1012"/>
      <c r="DKW10" s="1012"/>
      <c r="DKX10" s="1012"/>
      <c r="DKY10" s="1012"/>
      <c r="DKZ10" s="1012"/>
      <c r="DLA10" s="1012"/>
      <c r="DLB10" s="1012"/>
      <c r="DLC10" s="1012"/>
      <c r="DLD10" s="1012"/>
      <c r="DLE10" s="1012"/>
      <c r="DLF10" s="1012"/>
      <c r="DLG10" s="1012"/>
      <c r="DLH10" s="1012"/>
      <c r="DLI10" s="1012"/>
      <c r="DLJ10" s="1012"/>
      <c r="DLK10" s="1012"/>
      <c r="DLL10" s="1012"/>
      <c r="DLM10" s="1012"/>
      <c r="DLN10" s="1012"/>
      <c r="DLO10" s="1012"/>
      <c r="DLP10" s="1012"/>
      <c r="DLQ10" s="1012"/>
      <c r="DLR10" s="1012"/>
      <c r="DLS10" s="1012"/>
      <c r="DLT10" s="1012"/>
      <c r="DLU10" s="1012"/>
      <c r="DLV10" s="1012"/>
      <c r="DLW10" s="1012"/>
      <c r="DLX10" s="1012"/>
      <c r="DLY10" s="1012"/>
      <c r="DLZ10" s="1012"/>
      <c r="DMA10" s="1012"/>
      <c r="DMB10" s="1012"/>
      <c r="DMC10" s="1012"/>
      <c r="DMD10" s="1012"/>
      <c r="DME10" s="1012"/>
      <c r="DMF10" s="1012"/>
      <c r="DMG10" s="1012"/>
      <c r="DMH10" s="1012"/>
      <c r="DMI10" s="1012"/>
      <c r="DMJ10" s="1012"/>
      <c r="DMK10" s="1012"/>
      <c r="DML10" s="1012"/>
      <c r="DMM10" s="1012"/>
      <c r="DMN10" s="1012"/>
      <c r="DMO10" s="1012"/>
      <c r="DMP10" s="1012"/>
      <c r="DMQ10" s="1012"/>
      <c r="DMR10" s="1012"/>
      <c r="DMS10" s="1012"/>
      <c r="DMT10" s="1012"/>
      <c r="DMU10" s="1012"/>
      <c r="DMV10" s="1012"/>
      <c r="DMW10" s="1012"/>
      <c r="DMX10" s="1012"/>
      <c r="DMY10" s="1012"/>
      <c r="DMZ10" s="1012"/>
      <c r="DNA10" s="1012"/>
      <c r="DNB10" s="1012"/>
      <c r="DNC10" s="1012"/>
      <c r="DND10" s="1012"/>
      <c r="DNE10" s="1012"/>
      <c r="DNF10" s="1012"/>
      <c r="DNG10" s="1012"/>
      <c r="DNH10" s="1012"/>
      <c r="DNI10" s="1012"/>
      <c r="DNJ10" s="1012"/>
      <c r="DNK10" s="1012"/>
      <c r="DNL10" s="1012"/>
      <c r="DNM10" s="1012"/>
      <c r="DNN10" s="1012"/>
      <c r="DNO10" s="1012"/>
      <c r="DNP10" s="1012"/>
      <c r="DNQ10" s="1012"/>
      <c r="DNR10" s="1012"/>
      <c r="DNS10" s="1012"/>
      <c r="DNT10" s="1012"/>
      <c r="DNU10" s="1012"/>
      <c r="DNV10" s="1012"/>
      <c r="DNW10" s="1012"/>
      <c r="DNX10" s="1012"/>
      <c r="DNY10" s="1012"/>
      <c r="DNZ10" s="1012"/>
      <c r="DOA10" s="1012"/>
      <c r="DOB10" s="1012"/>
      <c r="DOC10" s="1012"/>
      <c r="DOD10" s="1012"/>
      <c r="DOE10" s="1012"/>
      <c r="DOF10" s="1012"/>
      <c r="DOG10" s="1012"/>
      <c r="DOH10" s="1012"/>
      <c r="DOI10" s="1012"/>
      <c r="DOJ10" s="1012"/>
      <c r="DOK10" s="1012"/>
      <c r="DOL10" s="1012"/>
      <c r="DOM10" s="1012"/>
      <c r="DON10" s="1012"/>
      <c r="DOO10" s="1012"/>
      <c r="DOP10" s="1012"/>
      <c r="DOQ10" s="1012"/>
      <c r="DOR10" s="1012"/>
      <c r="DOS10" s="1012"/>
      <c r="DOT10" s="1012"/>
      <c r="DOU10" s="1012"/>
      <c r="DOV10" s="1012"/>
      <c r="DOW10" s="1012"/>
      <c r="DOX10" s="1012"/>
      <c r="DOY10" s="1012"/>
      <c r="DOZ10" s="1012"/>
      <c r="DPA10" s="1012"/>
      <c r="DPB10" s="1012"/>
      <c r="DPC10" s="1012"/>
      <c r="DPD10" s="1012"/>
      <c r="DPE10" s="1012"/>
      <c r="DPF10" s="1012"/>
      <c r="DPG10" s="1012"/>
      <c r="DPH10" s="1012"/>
      <c r="DPI10" s="1012"/>
      <c r="DPJ10" s="1012"/>
      <c r="DPK10" s="1012"/>
      <c r="DPL10" s="1012"/>
      <c r="DPM10" s="1012"/>
      <c r="DPN10" s="1012"/>
      <c r="DPO10" s="1012"/>
      <c r="DPP10" s="1012"/>
      <c r="DPQ10" s="1012"/>
      <c r="DPR10" s="1012"/>
      <c r="DPS10" s="1012"/>
      <c r="DPT10" s="1012"/>
      <c r="DPU10" s="1012"/>
      <c r="DPV10" s="1012"/>
      <c r="DPW10" s="1012"/>
      <c r="DPX10" s="1012"/>
      <c r="DPY10" s="1012"/>
      <c r="DPZ10" s="1012"/>
      <c r="DQA10" s="1012"/>
      <c r="DQB10" s="1012"/>
      <c r="DQC10" s="1012"/>
      <c r="DQD10" s="1012"/>
      <c r="DQE10" s="1012"/>
      <c r="DQF10" s="1012"/>
      <c r="DQG10" s="1012"/>
      <c r="DQH10" s="1012"/>
      <c r="DQI10" s="1012"/>
      <c r="DQJ10" s="1012"/>
      <c r="DQK10" s="1012"/>
      <c r="DQL10" s="1012"/>
      <c r="DQM10" s="1012"/>
      <c r="DQN10" s="1012"/>
      <c r="DQO10" s="1012"/>
      <c r="DQP10" s="1012"/>
      <c r="DQQ10" s="1012"/>
      <c r="DQR10" s="1012"/>
      <c r="DQS10" s="1012"/>
      <c r="DQT10" s="1012"/>
      <c r="DQU10" s="1012"/>
      <c r="DQV10" s="1012"/>
      <c r="DQW10" s="1012"/>
      <c r="DQX10" s="1012"/>
      <c r="DQY10" s="1012"/>
      <c r="DQZ10" s="1012"/>
      <c r="DRA10" s="1012"/>
      <c r="DRB10" s="1012"/>
      <c r="DRC10" s="1012"/>
      <c r="DRD10" s="1012"/>
      <c r="DRE10" s="1012"/>
      <c r="DRF10" s="1012"/>
      <c r="DRG10" s="1012"/>
      <c r="DRH10" s="1012"/>
      <c r="DRI10" s="1012"/>
      <c r="DRJ10" s="1012"/>
      <c r="DRK10" s="1012"/>
      <c r="DRL10" s="1012"/>
      <c r="DRM10" s="1012"/>
      <c r="DRN10" s="1012"/>
      <c r="DRO10" s="1012"/>
      <c r="DRP10" s="1012"/>
      <c r="DRQ10" s="1012"/>
      <c r="DRR10" s="1012"/>
      <c r="DRS10" s="1012"/>
      <c r="DRT10" s="1012"/>
      <c r="DRU10" s="1012"/>
      <c r="DRV10" s="1012"/>
      <c r="DRW10" s="1012"/>
      <c r="DRX10" s="1012"/>
      <c r="DRY10" s="1012"/>
      <c r="DRZ10" s="1012"/>
      <c r="DSA10" s="1012"/>
      <c r="DSB10" s="1012"/>
      <c r="DSC10" s="1012"/>
      <c r="DSD10" s="1012"/>
      <c r="DSE10" s="1012"/>
      <c r="DSF10" s="1012"/>
      <c r="DSG10" s="1012"/>
      <c r="DSH10" s="1012"/>
      <c r="DSI10" s="1012"/>
      <c r="DSJ10" s="1012"/>
      <c r="DSK10" s="1012"/>
      <c r="DSL10" s="1012"/>
      <c r="DSM10" s="1012"/>
      <c r="DSN10" s="1012"/>
      <c r="DSO10" s="1012"/>
      <c r="DSP10" s="1012"/>
      <c r="DSQ10" s="1012"/>
      <c r="DSR10" s="1012"/>
      <c r="DSS10" s="1012"/>
      <c r="DST10" s="1012"/>
      <c r="DSU10" s="1012"/>
      <c r="DSV10" s="1012"/>
      <c r="DSW10" s="1012"/>
      <c r="DSX10" s="1012"/>
      <c r="DSY10" s="1012"/>
      <c r="DSZ10" s="1012"/>
      <c r="DTA10" s="1012"/>
      <c r="DTB10" s="1012"/>
      <c r="DTC10" s="1012"/>
      <c r="DTD10" s="1012"/>
      <c r="DTE10" s="1012"/>
      <c r="DTF10" s="1012"/>
      <c r="DTG10" s="1012"/>
      <c r="DTH10" s="1012"/>
      <c r="DTI10" s="1012"/>
      <c r="DTJ10" s="1012"/>
      <c r="DTK10" s="1012"/>
      <c r="DTL10" s="1012"/>
      <c r="DTM10" s="1012"/>
      <c r="DTN10" s="1012"/>
      <c r="DTO10" s="1012"/>
      <c r="DTP10" s="1012"/>
      <c r="DTQ10" s="1012"/>
      <c r="DTR10" s="1012"/>
      <c r="DTS10" s="1012"/>
      <c r="DTT10" s="1012"/>
      <c r="DTU10" s="1012"/>
      <c r="DTV10" s="1012"/>
      <c r="DTW10" s="1012"/>
      <c r="DTX10" s="1012"/>
      <c r="DTY10" s="1012"/>
      <c r="DTZ10" s="1012"/>
      <c r="DUA10" s="1012"/>
      <c r="DUB10" s="1012"/>
      <c r="DUC10" s="1012"/>
      <c r="DUD10" s="1012"/>
      <c r="DUE10" s="1012"/>
      <c r="DUF10" s="1012"/>
      <c r="DUG10" s="1012"/>
      <c r="DUH10" s="1012"/>
      <c r="DUI10" s="1012"/>
      <c r="DUJ10" s="1012"/>
      <c r="DUK10" s="1012"/>
      <c r="DUL10" s="1012"/>
      <c r="DUM10" s="1012"/>
      <c r="DUN10" s="1012"/>
      <c r="DUO10" s="1012"/>
      <c r="DUP10" s="1012"/>
      <c r="DUQ10" s="1012"/>
      <c r="DUR10" s="1012"/>
      <c r="DUS10" s="1012"/>
      <c r="DUT10" s="1012"/>
      <c r="DUU10" s="1012"/>
      <c r="DUV10" s="1012"/>
      <c r="DUW10" s="1012"/>
      <c r="DUX10" s="1012"/>
      <c r="DUY10" s="1012"/>
      <c r="DUZ10" s="1012"/>
      <c r="DVA10" s="1012"/>
      <c r="DVB10" s="1012"/>
      <c r="DVC10" s="1012"/>
      <c r="DVD10" s="1012"/>
      <c r="DVE10" s="1012"/>
      <c r="DVF10" s="1012"/>
      <c r="DVG10" s="1012"/>
      <c r="DVH10" s="1012"/>
      <c r="DVI10" s="1012"/>
      <c r="DVJ10" s="1012"/>
      <c r="DVK10" s="1012"/>
      <c r="DVL10" s="1012"/>
      <c r="DVM10" s="1012"/>
      <c r="DVN10" s="1012"/>
      <c r="DVO10" s="1012"/>
      <c r="DVP10" s="1012"/>
      <c r="DVQ10" s="1012"/>
      <c r="DVR10" s="1012"/>
      <c r="DVS10" s="1012"/>
      <c r="DVT10" s="1012"/>
      <c r="DVU10" s="1012"/>
      <c r="DVV10" s="1012"/>
      <c r="DVW10" s="1012"/>
      <c r="DVX10" s="1012"/>
      <c r="DVY10" s="1012"/>
      <c r="DVZ10" s="1012"/>
      <c r="DWA10" s="1012"/>
      <c r="DWB10" s="1012"/>
      <c r="DWC10" s="1012"/>
      <c r="DWD10" s="1012"/>
      <c r="DWE10" s="1012"/>
      <c r="DWF10" s="1012"/>
      <c r="DWG10" s="1012"/>
      <c r="DWH10" s="1012"/>
      <c r="DWI10" s="1012"/>
      <c r="DWJ10" s="1012"/>
      <c r="DWK10" s="1012"/>
      <c r="DWL10" s="1012"/>
      <c r="DWM10" s="1012"/>
      <c r="DWN10" s="1012"/>
      <c r="DWO10" s="1012"/>
      <c r="DWP10" s="1012"/>
      <c r="DWQ10" s="1012"/>
      <c r="DWR10" s="1012"/>
      <c r="DWS10" s="1012"/>
      <c r="DWT10" s="1012"/>
      <c r="DWU10" s="1012"/>
      <c r="DWV10" s="1012"/>
      <c r="DWW10" s="1012"/>
      <c r="DWX10" s="1012"/>
      <c r="DWY10" s="1012"/>
      <c r="DWZ10" s="1012"/>
      <c r="DXA10" s="1012"/>
      <c r="DXB10" s="1012"/>
      <c r="DXC10" s="1012"/>
      <c r="DXD10" s="1012"/>
      <c r="DXE10" s="1012"/>
      <c r="DXF10" s="1012"/>
      <c r="DXG10" s="1012"/>
      <c r="DXH10" s="1012"/>
      <c r="DXI10" s="1012"/>
      <c r="DXJ10" s="1012"/>
      <c r="DXK10" s="1012"/>
      <c r="DXL10" s="1012"/>
      <c r="DXM10" s="1012"/>
      <c r="DXN10" s="1012"/>
      <c r="DXO10" s="1012"/>
      <c r="DXP10" s="1012"/>
      <c r="DXQ10" s="1012"/>
      <c r="DXR10" s="1012"/>
      <c r="DXS10" s="1012"/>
      <c r="DXT10" s="1012"/>
      <c r="DXU10" s="1012"/>
      <c r="DXV10" s="1012"/>
      <c r="DXW10" s="1012"/>
      <c r="DXX10" s="1012"/>
      <c r="DXY10" s="1012"/>
      <c r="DXZ10" s="1012"/>
      <c r="DYA10" s="1012"/>
      <c r="DYB10" s="1012"/>
      <c r="DYC10" s="1012"/>
      <c r="DYD10" s="1012"/>
      <c r="DYE10" s="1012"/>
      <c r="DYF10" s="1012"/>
      <c r="DYG10" s="1012"/>
      <c r="DYH10" s="1012"/>
      <c r="DYI10" s="1012"/>
      <c r="DYJ10" s="1012"/>
      <c r="DYK10" s="1012"/>
      <c r="DYL10" s="1012"/>
      <c r="DYM10" s="1012"/>
      <c r="DYN10" s="1012"/>
      <c r="DYO10" s="1012"/>
      <c r="DYP10" s="1012"/>
      <c r="DYQ10" s="1012"/>
      <c r="DYR10" s="1012"/>
      <c r="DYS10" s="1012"/>
      <c r="DYT10" s="1012"/>
      <c r="DYU10" s="1012"/>
      <c r="DYV10" s="1012"/>
      <c r="DYW10" s="1012"/>
      <c r="DYX10" s="1012"/>
      <c r="DYY10" s="1012"/>
      <c r="DYZ10" s="1012"/>
      <c r="DZA10" s="1012"/>
      <c r="DZB10" s="1012"/>
      <c r="DZC10" s="1012"/>
      <c r="DZD10" s="1012"/>
      <c r="DZE10" s="1012"/>
      <c r="DZF10" s="1012"/>
      <c r="DZG10" s="1012"/>
      <c r="DZH10" s="1012"/>
      <c r="DZI10" s="1012"/>
      <c r="DZJ10" s="1012"/>
      <c r="DZK10" s="1012"/>
      <c r="DZL10" s="1012"/>
      <c r="DZM10" s="1012"/>
      <c r="DZN10" s="1012"/>
      <c r="DZO10" s="1012"/>
      <c r="DZP10" s="1012"/>
      <c r="DZQ10" s="1012"/>
      <c r="DZR10" s="1012"/>
      <c r="DZS10" s="1012"/>
      <c r="DZT10" s="1012"/>
      <c r="DZU10" s="1012"/>
      <c r="DZV10" s="1012"/>
      <c r="DZW10" s="1012"/>
      <c r="DZX10" s="1012"/>
      <c r="DZY10" s="1012"/>
      <c r="DZZ10" s="1012"/>
      <c r="EAA10" s="1012"/>
      <c r="EAB10" s="1012"/>
      <c r="EAC10" s="1012"/>
      <c r="EAD10" s="1012"/>
      <c r="EAE10" s="1012"/>
      <c r="EAF10" s="1012"/>
      <c r="EAG10" s="1012"/>
      <c r="EAH10" s="1012"/>
      <c r="EAI10" s="1012"/>
      <c r="EAJ10" s="1012"/>
      <c r="EAK10" s="1012"/>
      <c r="EAL10" s="1012"/>
      <c r="EAM10" s="1012"/>
      <c r="EAN10" s="1012"/>
      <c r="EAO10" s="1012"/>
      <c r="EAP10" s="1012"/>
      <c r="EAQ10" s="1012"/>
      <c r="EAR10" s="1012"/>
      <c r="EAS10" s="1012"/>
      <c r="EAT10" s="1012"/>
      <c r="EAU10" s="1012"/>
      <c r="EAV10" s="1012"/>
      <c r="EAW10" s="1012"/>
      <c r="EAX10" s="1012"/>
      <c r="EAY10" s="1012"/>
      <c r="EAZ10" s="1012"/>
      <c r="EBA10" s="1012"/>
      <c r="EBB10" s="1012"/>
      <c r="EBC10" s="1012"/>
      <c r="EBD10" s="1012"/>
      <c r="EBE10" s="1012"/>
      <c r="EBF10" s="1012"/>
      <c r="EBG10" s="1012"/>
      <c r="EBH10" s="1012"/>
      <c r="EBI10" s="1012"/>
      <c r="EBJ10" s="1012"/>
      <c r="EBK10" s="1012"/>
      <c r="EBL10" s="1012"/>
      <c r="EBM10" s="1012"/>
      <c r="EBN10" s="1012"/>
      <c r="EBO10" s="1012"/>
      <c r="EBP10" s="1012"/>
      <c r="EBQ10" s="1012"/>
      <c r="EBR10" s="1012"/>
      <c r="EBS10" s="1012"/>
      <c r="EBT10" s="1012"/>
      <c r="EBU10" s="1012"/>
      <c r="EBV10" s="1012"/>
      <c r="EBW10" s="1012"/>
      <c r="EBX10" s="1012"/>
      <c r="EBY10" s="1012"/>
      <c r="EBZ10" s="1012"/>
      <c r="ECA10" s="1012"/>
      <c r="ECB10" s="1012"/>
      <c r="ECC10" s="1012"/>
      <c r="ECD10" s="1012"/>
      <c r="ECE10" s="1012"/>
      <c r="ECF10" s="1012"/>
      <c r="ECG10" s="1012"/>
      <c r="ECH10" s="1012"/>
      <c r="ECI10" s="1012"/>
      <c r="ECJ10" s="1012"/>
      <c r="ECK10" s="1012"/>
      <c r="ECL10" s="1012"/>
      <c r="ECM10" s="1012"/>
      <c r="ECN10" s="1012"/>
      <c r="ECO10" s="1012"/>
      <c r="ECP10" s="1012"/>
      <c r="ECQ10" s="1012"/>
      <c r="ECR10" s="1012"/>
      <c r="ECS10" s="1012"/>
      <c r="ECT10" s="1012"/>
      <c r="ECU10" s="1012"/>
      <c r="ECV10" s="1012"/>
      <c r="ECW10" s="1012"/>
      <c r="ECX10" s="1012"/>
      <c r="ECY10" s="1012"/>
      <c r="ECZ10" s="1012"/>
      <c r="EDA10" s="1012"/>
      <c r="EDB10" s="1012"/>
      <c r="EDC10" s="1012"/>
      <c r="EDD10" s="1012"/>
      <c r="EDE10" s="1012"/>
      <c r="EDF10" s="1012"/>
      <c r="EDG10" s="1012"/>
      <c r="EDH10" s="1012"/>
      <c r="EDI10" s="1012"/>
      <c r="EDJ10" s="1012"/>
      <c r="EDK10" s="1012"/>
      <c r="EDL10" s="1012"/>
      <c r="EDM10" s="1012"/>
      <c r="EDN10" s="1012"/>
      <c r="EDO10" s="1012"/>
      <c r="EDP10" s="1012"/>
      <c r="EDQ10" s="1012"/>
      <c r="EDR10" s="1012"/>
      <c r="EDS10" s="1012"/>
      <c r="EDT10" s="1012"/>
      <c r="EDU10" s="1012"/>
      <c r="EDV10" s="1012"/>
      <c r="EDW10" s="1012"/>
      <c r="EDX10" s="1012"/>
      <c r="EDY10" s="1012"/>
      <c r="EDZ10" s="1012"/>
      <c r="EEA10" s="1012"/>
      <c r="EEB10" s="1012"/>
      <c r="EEC10" s="1012"/>
      <c r="EED10" s="1012"/>
      <c r="EEE10" s="1012"/>
      <c r="EEF10" s="1012"/>
      <c r="EEG10" s="1012"/>
      <c r="EEH10" s="1012"/>
      <c r="EEI10" s="1012"/>
      <c r="EEJ10" s="1012"/>
      <c r="EEK10" s="1012"/>
      <c r="EEL10" s="1012"/>
      <c r="EEM10" s="1012"/>
      <c r="EEN10" s="1012"/>
      <c r="EEO10" s="1012"/>
      <c r="EEP10" s="1012"/>
      <c r="EEQ10" s="1012"/>
      <c r="EER10" s="1012"/>
      <c r="EES10" s="1012"/>
      <c r="EET10" s="1012"/>
      <c r="EEU10" s="1012"/>
      <c r="EEV10" s="1012"/>
      <c r="EEW10" s="1012"/>
      <c r="EEX10" s="1012"/>
      <c r="EEY10" s="1012"/>
      <c r="EEZ10" s="1012"/>
      <c r="EFA10" s="1012"/>
      <c r="EFB10" s="1012"/>
      <c r="EFC10" s="1012"/>
      <c r="EFD10" s="1012"/>
      <c r="EFE10" s="1012"/>
      <c r="EFF10" s="1012"/>
      <c r="EFG10" s="1012"/>
      <c r="EFH10" s="1012"/>
      <c r="EFI10" s="1012"/>
      <c r="EFJ10" s="1012"/>
      <c r="EFK10" s="1012"/>
      <c r="EFL10" s="1012"/>
      <c r="EFM10" s="1012"/>
      <c r="EFN10" s="1012"/>
      <c r="EFO10" s="1012"/>
      <c r="EFP10" s="1012"/>
      <c r="EFQ10" s="1012"/>
      <c r="EFR10" s="1012"/>
      <c r="EFS10" s="1012"/>
      <c r="EFT10" s="1012"/>
      <c r="EFU10" s="1012"/>
      <c r="EFV10" s="1012"/>
      <c r="EFW10" s="1012"/>
      <c r="EFX10" s="1012"/>
      <c r="EFY10" s="1012"/>
      <c r="EFZ10" s="1012"/>
      <c r="EGA10" s="1012"/>
      <c r="EGB10" s="1012"/>
      <c r="EGC10" s="1012"/>
      <c r="EGD10" s="1012"/>
      <c r="EGE10" s="1012"/>
      <c r="EGF10" s="1012"/>
      <c r="EGG10" s="1012"/>
      <c r="EGH10" s="1012"/>
      <c r="EGI10" s="1012"/>
      <c r="EGJ10" s="1012"/>
      <c r="EGK10" s="1012"/>
      <c r="EGL10" s="1012"/>
      <c r="EGM10" s="1012"/>
      <c r="EGN10" s="1012"/>
      <c r="EGO10" s="1012"/>
      <c r="EGP10" s="1012"/>
      <c r="EGQ10" s="1012"/>
      <c r="EGR10" s="1012"/>
      <c r="EGS10" s="1012"/>
      <c r="EGT10" s="1012"/>
      <c r="EGU10" s="1012"/>
      <c r="EGV10" s="1012"/>
      <c r="EGW10" s="1012"/>
      <c r="EGX10" s="1012"/>
      <c r="EGY10" s="1012"/>
      <c r="EGZ10" s="1012"/>
      <c r="EHA10" s="1012"/>
      <c r="EHB10" s="1012"/>
      <c r="EHC10" s="1012"/>
      <c r="EHD10" s="1012"/>
      <c r="EHE10" s="1012"/>
      <c r="EHF10" s="1012"/>
      <c r="EHG10" s="1012"/>
      <c r="EHH10" s="1012"/>
      <c r="EHI10" s="1012"/>
      <c r="EHJ10" s="1012"/>
      <c r="EHK10" s="1012"/>
      <c r="EHL10" s="1012"/>
      <c r="EHM10" s="1012"/>
      <c r="EHN10" s="1012"/>
      <c r="EHO10" s="1012"/>
      <c r="EHP10" s="1012"/>
      <c r="EHQ10" s="1012"/>
      <c r="EHR10" s="1012"/>
      <c r="EHS10" s="1012"/>
      <c r="EHT10" s="1012"/>
      <c r="EHU10" s="1012"/>
      <c r="EHV10" s="1012"/>
      <c r="EHW10" s="1012"/>
      <c r="EHX10" s="1012"/>
      <c r="EHY10" s="1012"/>
      <c r="EHZ10" s="1012"/>
      <c r="EIA10" s="1012"/>
      <c r="EIB10" s="1012"/>
      <c r="EIC10" s="1012"/>
      <c r="EID10" s="1012"/>
      <c r="EIE10" s="1012"/>
      <c r="EIF10" s="1012"/>
      <c r="EIG10" s="1012"/>
      <c r="EIH10" s="1012"/>
      <c r="EII10" s="1012"/>
      <c r="EIJ10" s="1012"/>
      <c r="EIK10" s="1012"/>
      <c r="EIL10" s="1012"/>
      <c r="EIM10" s="1012"/>
      <c r="EIN10" s="1012"/>
      <c r="EIO10" s="1012"/>
      <c r="EIP10" s="1012"/>
      <c r="EIQ10" s="1012"/>
      <c r="EIR10" s="1012"/>
      <c r="EIS10" s="1012"/>
      <c r="EIT10" s="1012"/>
      <c r="EIU10" s="1012"/>
      <c r="EIV10" s="1012"/>
      <c r="EIW10" s="1012"/>
      <c r="EIX10" s="1012"/>
      <c r="EIY10" s="1012"/>
      <c r="EIZ10" s="1012"/>
      <c r="EJA10" s="1012"/>
      <c r="EJB10" s="1012"/>
      <c r="EJC10" s="1012"/>
      <c r="EJD10" s="1012"/>
      <c r="EJE10" s="1012"/>
      <c r="EJF10" s="1012"/>
      <c r="EJG10" s="1012"/>
      <c r="EJH10" s="1012"/>
      <c r="EJI10" s="1012"/>
      <c r="EJJ10" s="1012"/>
      <c r="EJK10" s="1012"/>
      <c r="EJL10" s="1012"/>
      <c r="EJM10" s="1012"/>
      <c r="EJN10" s="1012"/>
      <c r="EJO10" s="1012"/>
      <c r="EJP10" s="1012"/>
      <c r="EJQ10" s="1012"/>
      <c r="EJR10" s="1012"/>
      <c r="EJS10" s="1012"/>
      <c r="EJT10" s="1012"/>
      <c r="EJU10" s="1012"/>
      <c r="EJV10" s="1012"/>
      <c r="EJW10" s="1012"/>
      <c r="EJX10" s="1012"/>
      <c r="EJY10" s="1012"/>
      <c r="EJZ10" s="1012"/>
      <c r="EKA10" s="1012"/>
      <c r="EKB10" s="1012"/>
      <c r="EKC10" s="1012"/>
      <c r="EKD10" s="1012"/>
      <c r="EKE10" s="1012"/>
      <c r="EKF10" s="1012"/>
      <c r="EKG10" s="1012"/>
      <c r="EKH10" s="1012"/>
      <c r="EKI10" s="1012"/>
      <c r="EKJ10" s="1012"/>
      <c r="EKK10" s="1012"/>
      <c r="EKL10" s="1012"/>
      <c r="EKM10" s="1012"/>
      <c r="EKN10" s="1012"/>
      <c r="EKO10" s="1012"/>
      <c r="EKP10" s="1012"/>
      <c r="EKQ10" s="1012"/>
      <c r="EKR10" s="1012"/>
      <c r="EKS10" s="1012"/>
      <c r="EKT10" s="1012"/>
      <c r="EKU10" s="1012"/>
      <c r="EKV10" s="1012"/>
      <c r="EKW10" s="1012"/>
      <c r="EKX10" s="1012"/>
      <c r="EKY10" s="1012"/>
      <c r="EKZ10" s="1012"/>
      <c r="ELA10" s="1012"/>
      <c r="ELB10" s="1012"/>
      <c r="ELC10" s="1012"/>
      <c r="ELD10" s="1012"/>
      <c r="ELE10" s="1012"/>
      <c r="ELF10" s="1012"/>
      <c r="ELG10" s="1012"/>
      <c r="ELH10" s="1012"/>
      <c r="ELI10" s="1012"/>
      <c r="ELJ10" s="1012"/>
      <c r="ELK10" s="1012"/>
      <c r="ELL10" s="1012"/>
      <c r="ELM10" s="1012"/>
      <c r="ELN10" s="1012"/>
      <c r="ELO10" s="1012"/>
      <c r="ELP10" s="1012"/>
      <c r="ELQ10" s="1012"/>
      <c r="ELR10" s="1012"/>
      <c r="ELS10" s="1012"/>
      <c r="ELT10" s="1012"/>
      <c r="ELU10" s="1012"/>
      <c r="ELV10" s="1012"/>
      <c r="ELW10" s="1012"/>
      <c r="ELX10" s="1012"/>
      <c r="ELY10" s="1012"/>
      <c r="ELZ10" s="1012"/>
      <c r="EMA10" s="1012"/>
      <c r="EMB10" s="1012"/>
      <c r="EMC10" s="1012"/>
      <c r="EMD10" s="1012"/>
      <c r="EME10" s="1012"/>
      <c r="EMF10" s="1012"/>
      <c r="EMG10" s="1012"/>
      <c r="EMH10" s="1012"/>
      <c r="EMI10" s="1012"/>
      <c r="EMJ10" s="1012"/>
      <c r="EMK10" s="1012"/>
      <c r="EML10" s="1012"/>
      <c r="EMM10" s="1012"/>
      <c r="EMN10" s="1012"/>
      <c r="EMO10" s="1012"/>
      <c r="EMP10" s="1012"/>
      <c r="EMQ10" s="1012"/>
      <c r="EMR10" s="1012"/>
      <c r="EMS10" s="1012"/>
      <c r="EMT10" s="1012"/>
      <c r="EMU10" s="1012"/>
      <c r="EMV10" s="1012"/>
      <c r="EMW10" s="1012"/>
      <c r="EMX10" s="1012"/>
      <c r="EMY10" s="1012"/>
      <c r="EMZ10" s="1012"/>
      <c r="ENA10" s="1012"/>
      <c r="ENB10" s="1012"/>
      <c r="ENC10" s="1012"/>
      <c r="END10" s="1012"/>
      <c r="ENE10" s="1012"/>
      <c r="ENF10" s="1012"/>
      <c r="ENG10" s="1012"/>
      <c r="ENH10" s="1012"/>
      <c r="ENI10" s="1012"/>
      <c r="ENJ10" s="1012"/>
      <c r="ENK10" s="1012"/>
      <c r="ENL10" s="1012"/>
      <c r="ENM10" s="1012"/>
      <c r="ENN10" s="1012"/>
      <c r="ENO10" s="1012"/>
      <c r="ENP10" s="1012"/>
      <c r="ENQ10" s="1012"/>
      <c r="ENR10" s="1012"/>
      <c r="ENS10" s="1012"/>
      <c r="ENT10" s="1012"/>
      <c r="ENU10" s="1012"/>
      <c r="ENV10" s="1012"/>
      <c r="ENW10" s="1012"/>
      <c r="ENX10" s="1012"/>
      <c r="ENY10" s="1012"/>
      <c r="ENZ10" s="1012"/>
      <c r="EOA10" s="1012"/>
      <c r="EOB10" s="1012"/>
      <c r="EOC10" s="1012"/>
      <c r="EOD10" s="1012"/>
      <c r="EOE10" s="1012"/>
      <c r="EOF10" s="1012"/>
      <c r="EOG10" s="1012"/>
      <c r="EOH10" s="1012"/>
      <c r="EOI10" s="1012"/>
      <c r="EOJ10" s="1012"/>
      <c r="EOK10" s="1012"/>
      <c r="EOL10" s="1012"/>
      <c r="EOM10" s="1012"/>
      <c r="EON10" s="1012"/>
      <c r="EOO10" s="1012"/>
      <c r="EOP10" s="1012"/>
      <c r="EOQ10" s="1012"/>
      <c r="EOR10" s="1012"/>
      <c r="EOS10" s="1012"/>
      <c r="EOT10" s="1012"/>
      <c r="EOU10" s="1012"/>
      <c r="EOV10" s="1012"/>
      <c r="EOW10" s="1012"/>
      <c r="EOX10" s="1012"/>
      <c r="EOY10" s="1012"/>
      <c r="EOZ10" s="1012"/>
      <c r="EPA10" s="1012"/>
      <c r="EPB10" s="1012"/>
      <c r="EPC10" s="1012"/>
      <c r="EPD10" s="1012"/>
      <c r="EPE10" s="1012"/>
      <c r="EPF10" s="1012"/>
      <c r="EPG10" s="1012"/>
      <c r="EPH10" s="1012"/>
      <c r="EPI10" s="1012"/>
      <c r="EPJ10" s="1012"/>
      <c r="EPK10" s="1012"/>
      <c r="EPL10" s="1012"/>
      <c r="EPM10" s="1012"/>
      <c r="EPN10" s="1012"/>
      <c r="EPO10" s="1012"/>
      <c r="EPP10" s="1012"/>
      <c r="EPQ10" s="1012"/>
      <c r="EPR10" s="1012"/>
      <c r="EPS10" s="1012"/>
      <c r="EPT10" s="1012"/>
      <c r="EPU10" s="1012"/>
      <c r="EPV10" s="1012"/>
      <c r="EPW10" s="1012"/>
      <c r="EPX10" s="1012"/>
      <c r="EPY10" s="1012"/>
      <c r="EPZ10" s="1012"/>
      <c r="EQA10" s="1012"/>
      <c r="EQB10" s="1012"/>
      <c r="EQC10" s="1012"/>
      <c r="EQD10" s="1012"/>
      <c r="EQE10" s="1012"/>
      <c r="EQF10" s="1012"/>
      <c r="EQG10" s="1012"/>
      <c r="EQH10" s="1012"/>
      <c r="EQI10" s="1012"/>
      <c r="EQJ10" s="1012"/>
      <c r="EQK10" s="1012"/>
      <c r="EQL10" s="1012"/>
      <c r="EQM10" s="1012"/>
      <c r="EQN10" s="1012"/>
      <c r="EQO10" s="1012"/>
      <c r="EQP10" s="1012"/>
      <c r="EQQ10" s="1012"/>
      <c r="EQR10" s="1012"/>
      <c r="EQS10" s="1012"/>
      <c r="EQT10" s="1012"/>
      <c r="EQU10" s="1012"/>
      <c r="EQV10" s="1012"/>
      <c r="EQW10" s="1012"/>
      <c r="EQX10" s="1012"/>
      <c r="EQY10" s="1012"/>
      <c r="EQZ10" s="1012"/>
      <c r="ERA10" s="1012"/>
      <c r="ERB10" s="1012"/>
      <c r="ERC10" s="1012"/>
      <c r="ERD10" s="1012"/>
      <c r="ERE10" s="1012"/>
      <c r="ERF10" s="1012"/>
      <c r="ERG10" s="1012"/>
      <c r="ERH10" s="1012"/>
      <c r="ERI10" s="1012"/>
      <c r="ERJ10" s="1012"/>
      <c r="ERK10" s="1012"/>
      <c r="ERL10" s="1012"/>
      <c r="ERM10" s="1012"/>
      <c r="ERN10" s="1012"/>
      <c r="ERO10" s="1012"/>
      <c r="ERP10" s="1012"/>
      <c r="ERQ10" s="1012"/>
      <c r="ERR10" s="1012"/>
      <c r="ERS10" s="1012"/>
      <c r="ERT10" s="1012"/>
      <c r="ERU10" s="1012"/>
      <c r="ERV10" s="1012"/>
      <c r="ERW10" s="1012"/>
      <c r="ERX10" s="1012"/>
      <c r="ERY10" s="1012"/>
      <c r="ERZ10" s="1012"/>
      <c r="ESA10" s="1012"/>
      <c r="ESB10" s="1012"/>
      <c r="ESC10" s="1012"/>
      <c r="ESD10" s="1012"/>
      <c r="ESE10" s="1012"/>
      <c r="ESF10" s="1012"/>
      <c r="ESG10" s="1012"/>
      <c r="ESH10" s="1012"/>
      <c r="ESI10" s="1012"/>
      <c r="ESJ10" s="1012"/>
      <c r="ESK10" s="1012"/>
      <c r="ESL10" s="1012"/>
      <c r="ESM10" s="1012"/>
      <c r="ESN10" s="1012"/>
      <c r="ESO10" s="1012"/>
      <c r="ESP10" s="1012"/>
      <c r="ESQ10" s="1012"/>
      <c r="ESR10" s="1012"/>
      <c r="ESS10" s="1012"/>
      <c r="EST10" s="1012"/>
      <c r="ESU10" s="1012"/>
      <c r="ESV10" s="1012"/>
      <c r="ESW10" s="1012"/>
      <c r="ESX10" s="1012"/>
      <c r="ESY10" s="1012"/>
      <c r="ESZ10" s="1012"/>
      <c r="ETA10" s="1012"/>
      <c r="ETB10" s="1012"/>
      <c r="ETC10" s="1012"/>
      <c r="ETD10" s="1012"/>
      <c r="ETE10" s="1012"/>
      <c r="ETF10" s="1012"/>
      <c r="ETG10" s="1012"/>
      <c r="ETH10" s="1012"/>
      <c r="ETI10" s="1012"/>
      <c r="ETJ10" s="1012"/>
      <c r="ETK10" s="1012"/>
      <c r="ETL10" s="1012"/>
      <c r="ETM10" s="1012"/>
      <c r="ETN10" s="1012"/>
      <c r="ETO10" s="1012"/>
      <c r="ETP10" s="1012"/>
      <c r="ETQ10" s="1012"/>
      <c r="ETR10" s="1012"/>
      <c r="ETS10" s="1012"/>
      <c r="ETT10" s="1012"/>
      <c r="ETU10" s="1012"/>
      <c r="ETV10" s="1012"/>
      <c r="ETW10" s="1012"/>
      <c r="ETX10" s="1012"/>
      <c r="ETY10" s="1012"/>
      <c r="ETZ10" s="1012"/>
      <c r="EUA10" s="1012"/>
      <c r="EUB10" s="1012"/>
      <c r="EUC10" s="1012"/>
      <c r="EUD10" s="1012"/>
      <c r="EUE10" s="1012"/>
      <c r="EUF10" s="1012"/>
      <c r="EUG10" s="1012"/>
      <c r="EUH10" s="1012"/>
      <c r="EUI10" s="1012"/>
      <c r="EUJ10" s="1012"/>
      <c r="EUK10" s="1012"/>
      <c r="EUL10" s="1012"/>
      <c r="EUM10" s="1012"/>
      <c r="EUN10" s="1012"/>
      <c r="EUO10" s="1012"/>
      <c r="EUP10" s="1012"/>
      <c r="EUQ10" s="1012"/>
      <c r="EUR10" s="1012"/>
      <c r="EUS10" s="1012"/>
      <c r="EUT10" s="1012"/>
      <c r="EUU10" s="1012"/>
      <c r="EUV10" s="1012"/>
      <c r="EUW10" s="1012"/>
      <c r="EUX10" s="1012"/>
      <c r="EUY10" s="1012"/>
      <c r="EUZ10" s="1012"/>
      <c r="EVA10" s="1012"/>
      <c r="EVB10" s="1012"/>
      <c r="EVC10" s="1012"/>
      <c r="EVD10" s="1012"/>
      <c r="EVE10" s="1012"/>
      <c r="EVF10" s="1012"/>
      <c r="EVG10" s="1012"/>
      <c r="EVH10" s="1012"/>
      <c r="EVI10" s="1012"/>
      <c r="EVJ10" s="1012"/>
      <c r="EVK10" s="1012"/>
      <c r="EVL10" s="1012"/>
      <c r="EVM10" s="1012"/>
      <c r="EVN10" s="1012"/>
      <c r="EVO10" s="1012"/>
      <c r="EVP10" s="1012"/>
      <c r="EVQ10" s="1012"/>
      <c r="EVR10" s="1012"/>
      <c r="EVS10" s="1012"/>
      <c r="EVT10" s="1012"/>
      <c r="EVU10" s="1012"/>
      <c r="EVV10" s="1012"/>
      <c r="EVW10" s="1012"/>
      <c r="EVX10" s="1012"/>
      <c r="EVY10" s="1012"/>
      <c r="EVZ10" s="1012"/>
      <c r="EWA10" s="1012"/>
      <c r="EWB10" s="1012"/>
      <c r="EWC10" s="1012"/>
      <c r="EWD10" s="1012"/>
      <c r="EWE10" s="1012"/>
      <c r="EWF10" s="1012"/>
      <c r="EWG10" s="1012"/>
      <c r="EWH10" s="1012"/>
      <c r="EWI10" s="1012"/>
      <c r="EWJ10" s="1012"/>
      <c r="EWK10" s="1012"/>
      <c r="EWL10" s="1012"/>
      <c r="EWM10" s="1012"/>
      <c r="EWN10" s="1012"/>
      <c r="EWO10" s="1012"/>
      <c r="EWP10" s="1012"/>
      <c r="EWQ10" s="1012"/>
      <c r="EWR10" s="1012"/>
      <c r="EWS10" s="1012"/>
      <c r="EWT10" s="1012"/>
      <c r="EWU10" s="1012"/>
      <c r="EWV10" s="1012"/>
      <c r="EWW10" s="1012"/>
      <c r="EWX10" s="1012"/>
      <c r="EWY10" s="1012"/>
      <c r="EWZ10" s="1012"/>
      <c r="EXA10" s="1012"/>
      <c r="EXB10" s="1012"/>
      <c r="EXC10" s="1012"/>
      <c r="EXD10" s="1012"/>
      <c r="EXE10" s="1012"/>
      <c r="EXF10" s="1012"/>
      <c r="EXG10" s="1012"/>
      <c r="EXH10" s="1012"/>
      <c r="EXI10" s="1012"/>
      <c r="EXJ10" s="1012"/>
      <c r="EXK10" s="1012"/>
      <c r="EXL10" s="1012"/>
      <c r="EXM10" s="1012"/>
      <c r="EXN10" s="1012"/>
      <c r="EXO10" s="1012"/>
      <c r="EXP10" s="1012"/>
      <c r="EXQ10" s="1012"/>
      <c r="EXR10" s="1012"/>
      <c r="EXS10" s="1012"/>
      <c r="EXT10" s="1012"/>
      <c r="EXU10" s="1012"/>
      <c r="EXV10" s="1012"/>
      <c r="EXW10" s="1012"/>
      <c r="EXX10" s="1012"/>
      <c r="EXY10" s="1012"/>
      <c r="EXZ10" s="1012"/>
      <c r="EYA10" s="1012"/>
      <c r="EYB10" s="1012"/>
      <c r="EYC10" s="1012"/>
      <c r="EYD10" s="1012"/>
      <c r="EYE10" s="1012"/>
      <c r="EYF10" s="1012"/>
      <c r="EYG10" s="1012"/>
      <c r="EYH10" s="1012"/>
      <c r="EYI10" s="1012"/>
      <c r="EYJ10" s="1012"/>
      <c r="EYK10" s="1012"/>
      <c r="EYL10" s="1012"/>
      <c r="EYM10" s="1012"/>
      <c r="EYN10" s="1012"/>
      <c r="EYO10" s="1012"/>
      <c r="EYP10" s="1012"/>
      <c r="EYQ10" s="1012"/>
      <c r="EYR10" s="1012"/>
      <c r="EYS10" s="1012"/>
      <c r="EYT10" s="1012"/>
      <c r="EYU10" s="1012"/>
      <c r="EYV10" s="1012"/>
      <c r="EYW10" s="1012"/>
      <c r="EYX10" s="1012"/>
      <c r="EYY10" s="1012"/>
      <c r="EYZ10" s="1012"/>
      <c r="EZA10" s="1012"/>
      <c r="EZB10" s="1012"/>
      <c r="EZC10" s="1012"/>
      <c r="EZD10" s="1012"/>
      <c r="EZE10" s="1012"/>
      <c r="EZF10" s="1012"/>
      <c r="EZG10" s="1012"/>
      <c r="EZH10" s="1012"/>
      <c r="EZI10" s="1012"/>
      <c r="EZJ10" s="1012"/>
      <c r="EZK10" s="1012"/>
      <c r="EZL10" s="1012"/>
      <c r="EZM10" s="1012"/>
      <c r="EZN10" s="1012"/>
      <c r="EZO10" s="1012"/>
      <c r="EZP10" s="1012"/>
      <c r="EZQ10" s="1012"/>
      <c r="EZR10" s="1012"/>
      <c r="EZS10" s="1012"/>
      <c r="EZT10" s="1012"/>
      <c r="EZU10" s="1012"/>
      <c r="EZV10" s="1012"/>
      <c r="EZW10" s="1012"/>
      <c r="EZX10" s="1012"/>
      <c r="EZY10" s="1012"/>
      <c r="EZZ10" s="1012"/>
      <c r="FAA10" s="1012"/>
      <c r="FAB10" s="1012"/>
      <c r="FAC10" s="1012"/>
      <c r="FAD10" s="1012"/>
      <c r="FAE10" s="1012"/>
      <c r="FAF10" s="1012"/>
      <c r="FAG10" s="1012"/>
      <c r="FAH10" s="1012"/>
      <c r="FAI10" s="1012"/>
      <c r="FAJ10" s="1012"/>
      <c r="FAK10" s="1012"/>
      <c r="FAL10" s="1012"/>
      <c r="FAM10" s="1012"/>
      <c r="FAN10" s="1012"/>
      <c r="FAO10" s="1012"/>
      <c r="FAP10" s="1012"/>
      <c r="FAQ10" s="1012"/>
      <c r="FAR10" s="1012"/>
      <c r="FAS10" s="1012"/>
      <c r="FAT10" s="1012"/>
      <c r="FAU10" s="1012"/>
      <c r="FAV10" s="1012"/>
      <c r="FAW10" s="1012"/>
      <c r="FAX10" s="1012"/>
      <c r="FAY10" s="1012"/>
      <c r="FAZ10" s="1012"/>
      <c r="FBA10" s="1012"/>
      <c r="FBB10" s="1012"/>
      <c r="FBC10" s="1012"/>
      <c r="FBD10" s="1012"/>
      <c r="FBE10" s="1012"/>
      <c r="FBF10" s="1012"/>
      <c r="FBG10" s="1012"/>
      <c r="FBH10" s="1012"/>
      <c r="FBI10" s="1012"/>
      <c r="FBJ10" s="1012"/>
      <c r="FBK10" s="1012"/>
      <c r="FBL10" s="1012"/>
      <c r="FBM10" s="1012"/>
      <c r="FBN10" s="1012"/>
      <c r="FBO10" s="1012"/>
      <c r="FBP10" s="1012"/>
      <c r="FBQ10" s="1012"/>
      <c r="FBR10" s="1012"/>
      <c r="FBS10" s="1012"/>
      <c r="FBT10" s="1012"/>
      <c r="FBU10" s="1012"/>
      <c r="FBV10" s="1012"/>
      <c r="FBW10" s="1012"/>
      <c r="FBX10" s="1012"/>
      <c r="FBY10" s="1012"/>
      <c r="FBZ10" s="1012"/>
      <c r="FCA10" s="1012"/>
      <c r="FCB10" s="1012"/>
      <c r="FCC10" s="1012"/>
      <c r="FCD10" s="1012"/>
      <c r="FCE10" s="1012"/>
      <c r="FCF10" s="1012"/>
      <c r="FCG10" s="1012"/>
      <c r="FCH10" s="1012"/>
      <c r="FCI10" s="1012"/>
      <c r="FCJ10" s="1012"/>
      <c r="FCK10" s="1012"/>
      <c r="FCL10" s="1012"/>
      <c r="FCM10" s="1012"/>
      <c r="FCN10" s="1012"/>
      <c r="FCO10" s="1012"/>
      <c r="FCP10" s="1012"/>
      <c r="FCQ10" s="1012"/>
      <c r="FCR10" s="1012"/>
      <c r="FCS10" s="1012"/>
      <c r="FCT10" s="1012"/>
      <c r="FCU10" s="1012"/>
      <c r="FCV10" s="1012"/>
      <c r="FCW10" s="1012"/>
      <c r="FCX10" s="1012"/>
      <c r="FCY10" s="1012"/>
      <c r="FCZ10" s="1012"/>
      <c r="FDA10" s="1012"/>
      <c r="FDB10" s="1012"/>
      <c r="FDC10" s="1012"/>
      <c r="FDD10" s="1012"/>
      <c r="FDE10" s="1012"/>
      <c r="FDF10" s="1012"/>
      <c r="FDG10" s="1012"/>
      <c r="FDH10" s="1012"/>
      <c r="FDI10" s="1012"/>
      <c r="FDJ10" s="1012"/>
      <c r="FDK10" s="1012"/>
      <c r="FDL10" s="1012"/>
      <c r="FDM10" s="1012"/>
      <c r="FDN10" s="1012"/>
      <c r="FDO10" s="1012"/>
      <c r="FDP10" s="1012"/>
      <c r="FDQ10" s="1012"/>
      <c r="FDR10" s="1012"/>
      <c r="FDS10" s="1012"/>
      <c r="FDT10" s="1012"/>
      <c r="FDU10" s="1012"/>
      <c r="FDV10" s="1012"/>
      <c r="FDW10" s="1012"/>
      <c r="FDX10" s="1012"/>
      <c r="FDY10" s="1012"/>
      <c r="FDZ10" s="1012"/>
      <c r="FEA10" s="1012"/>
      <c r="FEB10" s="1012"/>
      <c r="FEC10" s="1012"/>
      <c r="FED10" s="1012"/>
      <c r="FEE10" s="1012"/>
      <c r="FEF10" s="1012"/>
      <c r="FEG10" s="1012"/>
      <c r="FEH10" s="1012"/>
      <c r="FEI10" s="1012"/>
      <c r="FEJ10" s="1012"/>
      <c r="FEK10" s="1012"/>
      <c r="FEL10" s="1012"/>
      <c r="FEM10" s="1012"/>
      <c r="FEN10" s="1012"/>
      <c r="FEO10" s="1012"/>
      <c r="FEP10" s="1012"/>
      <c r="FEQ10" s="1012"/>
      <c r="FER10" s="1012"/>
      <c r="FES10" s="1012"/>
      <c r="FET10" s="1012"/>
      <c r="FEU10" s="1012"/>
      <c r="FEV10" s="1012"/>
      <c r="FEW10" s="1012"/>
      <c r="FEX10" s="1012"/>
      <c r="FEY10" s="1012"/>
      <c r="FEZ10" s="1012"/>
      <c r="FFA10" s="1012"/>
      <c r="FFB10" s="1012"/>
      <c r="FFC10" s="1012"/>
      <c r="FFD10" s="1012"/>
      <c r="FFE10" s="1012"/>
      <c r="FFF10" s="1012"/>
      <c r="FFG10" s="1012"/>
      <c r="FFH10" s="1012"/>
      <c r="FFI10" s="1012"/>
      <c r="FFJ10" s="1012"/>
      <c r="FFK10" s="1012"/>
      <c r="FFL10" s="1012"/>
      <c r="FFM10" s="1012"/>
      <c r="FFN10" s="1012"/>
      <c r="FFO10" s="1012"/>
      <c r="FFP10" s="1012"/>
      <c r="FFQ10" s="1012"/>
      <c r="FFR10" s="1012"/>
      <c r="FFS10" s="1012"/>
      <c r="FFT10" s="1012"/>
      <c r="FFU10" s="1012"/>
      <c r="FFV10" s="1012"/>
      <c r="FFW10" s="1012"/>
      <c r="FFX10" s="1012"/>
      <c r="FFY10" s="1012"/>
      <c r="FFZ10" s="1012"/>
      <c r="FGA10" s="1012"/>
      <c r="FGB10" s="1012"/>
      <c r="FGC10" s="1012"/>
      <c r="FGD10" s="1012"/>
      <c r="FGE10" s="1012"/>
      <c r="FGF10" s="1012"/>
      <c r="FGG10" s="1012"/>
      <c r="FGH10" s="1012"/>
      <c r="FGI10" s="1012"/>
      <c r="FGJ10" s="1012"/>
      <c r="FGK10" s="1012"/>
      <c r="FGL10" s="1012"/>
      <c r="FGM10" s="1012"/>
      <c r="FGN10" s="1012"/>
      <c r="FGO10" s="1012"/>
      <c r="FGP10" s="1012"/>
      <c r="FGQ10" s="1012"/>
      <c r="FGR10" s="1012"/>
      <c r="FGS10" s="1012"/>
      <c r="FGT10" s="1012"/>
      <c r="FGU10" s="1012"/>
      <c r="FGV10" s="1012"/>
      <c r="FGW10" s="1012"/>
      <c r="FGX10" s="1012"/>
      <c r="FGY10" s="1012"/>
      <c r="FGZ10" s="1012"/>
      <c r="FHA10" s="1012"/>
      <c r="FHB10" s="1012"/>
      <c r="FHC10" s="1012"/>
      <c r="FHD10" s="1012"/>
      <c r="FHE10" s="1012"/>
      <c r="FHF10" s="1012"/>
      <c r="FHG10" s="1012"/>
      <c r="FHH10" s="1012"/>
      <c r="FHI10" s="1012"/>
      <c r="FHJ10" s="1012"/>
      <c r="FHK10" s="1012"/>
      <c r="FHL10" s="1012"/>
      <c r="FHM10" s="1012"/>
      <c r="FHN10" s="1012"/>
      <c r="FHO10" s="1012"/>
      <c r="FHP10" s="1012"/>
      <c r="FHQ10" s="1012"/>
      <c r="FHR10" s="1012"/>
      <c r="FHS10" s="1012"/>
      <c r="FHT10" s="1012"/>
      <c r="FHU10" s="1012"/>
      <c r="FHV10" s="1012"/>
      <c r="FHW10" s="1012"/>
      <c r="FHX10" s="1012"/>
      <c r="FHY10" s="1012"/>
      <c r="FHZ10" s="1012"/>
      <c r="FIA10" s="1012"/>
      <c r="FIB10" s="1012"/>
      <c r="FIC10" s="1012"/>
      <c r="FID10" s="1012"/>
      <c r="FIE10" s="1012"/>
      <c r="FIF10" s="1012"/>
      <c r="FIG10" s="1012"/>
      <c r="FIH10" s="1012"/>
      <c r="FII10" s="1012"/>
      <c r="FIJ10" s="1012"/>
      <c r="FIK10" s="1012"/>
      <c r="FIL10" s="1012"/>
      <c r="FIM10" s="1012"/>
      <c r="FIN10" s="1012"/>
      <c r="FIO10" s="1012"/>
      <c r="FIP10" s="1012"/>
      <c r="FIQ10" s="1012"/>
      <c r="FIR10" s="1012"/>
      <c r="FIS10" s="1012"/>
      <c r="FIT10" s="1012"/>
      <c r="FIU10" s="1012"/>
      <c r="FIV10" s="1012"/>
      <c r="FIW10" s="1012"/>
      <c r="FIX10" s="1012"/>
      <c r="FIY10" s="1012"/>
      <c r="FIZ10" s="1012"/>
      <c r="FJA10" s="1012"/>
      <c r="FJB10" s="1012"/>
      <c r="FJC10" s="1012"/>
      <c r="FJD10" s="1012"/>
      <c r="FJE10" s="1012"/>
      <c r="FJF10" s="1012"/>
      <c r="FJG10" s="1012"/>
      <c r="FJH10" s="1012"/>
      <c r="FJI10" s="1012"/>
      <c r="FJJ10" s="1012"/>
      <c r="FJK10" s="1012"/>
      <c r="FJL10" s="1012"/>
      <c r="FJM10" s="1012"/>
      <c r="FJN10" s="1012"/>
      <c r="FJO10" s="1012"/>
      <c r="FJP10" s="1012"/>
      <c r="FJQ10" s="1012"/>
      <c r="FJR10" s="1012"/>
      <c r="FJS10" s="1012"/>
      <c r="FJT10" s="1012"/>
      <c r="FJU10" s="1012"/>
      <c r="FJV10" s="1012"/>
      <c r="FJW10" s="1012"/>
      <c r="FJX10" s="1012"/>
      <c r="FJY10" s="1012"/>
      <c r="FJZ10" s="1012"/>
      <c r="FKA10" s="1012"/>
      <c r="FKB10" s="1012"/>
      <c r="FKC10" s="1012"/>
      <c r="FKD10" s="1012"/>
      <c r="FKE10" s="1012"/>
      <c r="FKF10" s="1012"/>
      <c r="FKG10" s="1012"/>
      <c r="FKH10" s="1012"/>
      <c r="FKI10" s="1012"/>
      <c r="FKJ10" s="1012"/>
      <c r="FKK10" s="1012"/>
      <c r="FKL10" s="1012"/>
      <c r="FKM10" s="1012"/>
      <c r="FKN10" s="1012"/>
      <c r="FKO10" s="1012"/>
      <c r="FKP10" s="1012"/>
      <c r="FKQ10" s="1012"/>
      <c r="FKR10" s="1012"/>
      <c r="FKS10" s="1012"/>
      <c r="FKT10" s="1012"/>
      <c r="FKU10" s="1012"/>
      <c r="FKV10" s="1012"/>
      <c r="FKW10" s="1012"/>
      <c r="FKX10" s="1012"/>
      <c r="FKY10" s="1012"/>
      <c r="FKZ10" s="1012"/>
      <c r="FLA10" s="1012"/>
      <c r="FLB10" s="1012"/>
      <c r="FLC10" s="1012"/>
      <c r="FLD10" s="1012"/>
      <c r="FLE10" s="1012"/>
      <c r="FLF10" s="1012"/>
      <c r="FLG10" s="1012"/>
      <c r="FLH10" s="1012"/>
      <c r="FLI10" s="1012"/>
      <c r="FLJ10" s="1012"/>
      <c r="FLK10" s="1012"/>
      <c r="FLL10" s="1012"/>
      <c r="FLM10" s="1012"/>
      <c r="FLN10" s="1012"/>
      <c r="FLO10" s="1012"/>
      <c r="FLP10" s="1012"/>
      <c r="FLQ10" s="1012"/>
      <c r="FLR10" s="1012"/>
      <c r="FLS10" s="1012"/>
      <c r="FLT10" s="1012"/>
      <c r="FLU10" s="1012"/>
      <c r="FLV10" s="1012"/>
      <c r="FLW10" s="1012"/>
      <c r="FLX10" s="1012"/>
      <c r="FLY10" s="1012"/>
      <c r="FLZ10" s="1012"/>
      <c r="FMA10" s="1012"/>
      <c r="FMB10" s="1012"/>
      <c r="FMC10" s="1012"/>
      <c r="FMD10" s="1012"/>
      <c r="FME10" s="1012"/>
      <c r="FMF10" s="1012"/>
      <c r="FMG10" s="1012"/>
      <c r="FMH10" s="1012"/>
      <c r="FMI10" s="1012"/>
      <c r="FMJ10" s="1012"/>
      <c r="FMK10" s="1012"/>
      <c r="FML10" s="1012"/>
      <c r="FMM10" s="1012"/>
      <c r="FMN10" s="1012"/>
      <c r="FMO10" s="1012"/>
      <c r="FMP10" s="1012"/>
      <c r="FMQ10" s="1012"/>
      <c r="FMR10" s="1012"/>
      <c r="FMS10" s="1012"/>
      <c r="FMT10" s="1012"/>
      <c r="FMU10" s="1012"/>
      <c r="FMV10" s="1012"/>
      <c r="FMW10" s="1012"/>
      <c r="FMX10" s="1012"/>
      <c r="FMY10" s="1012"/>
      <c r="FMZ10" s="1012"/>
      <c r="FNA10" s="1012"/>
      <c r="FNB10" s="1012"/>
      <c r="FNC10" s="1012"/>
      <c r="FND10" s="1012"/>
      <c r="FNE10" s="1012"/>
      <c r="FNF10" s="1012"/>
      <c r="FNG10" s="1012"/>
      <c r="FNH10" s="1012"/>
      <c r="FNI10" s="1012"/>
      <c r="FNJ10" s="1012"/>
      <c r="FNK10" s="1012"/>
      <c r="FNL10" s="1012"/>
      <c r="FNM10" s="1012"/>
      <c r="FNN10" s="1012"/>
      <c r="FNO10" s="1012"/>
      <c r="FNP10" s="1012"/>
      <c r="FNQ10" s="1012"/>
      <c r="FNR10" s="1012"/>
      <c r="FNS10" s="1012"/>
      <c r="FNT10" s="1012"/>
      <c r="FNU10" s="1012"/>
      <c r="FNV10" s="1012"/>
      <c r="FNW10" s="1012"/>
      <c r="FNX10" s="1012"/>
      <c r="FNY10" s="1012"/>
      <c r="FNZ10" s="1012"/>
      <c r="FOA10" s="1012"/>
      <c r="FOB10" s="1012"/>
      <c r="FOC10" s="1012"/>
      <c r="FOD10" s="1012"/>
      <c r="FOE10" s="1012"/>
      <c r="FOF10" s="1012"/>
      <c r="FOG10" s="1012"/>
      <c r="FOH10" s="1012"/>
      <c r="FOI10" s="1012"/>
      <c r="FOJ10" s="1012"/>
      <c r="FOK10" s="1012"/>
      <c r="FOL10" s="1012"/>
      <c r="FOM10" s="1012"/>
      <c r="FON10" s="1012"/>
      <c r="FOO10" s="1012"/>
      <c r="FOP10" s="1012"/>
      <c r="FOQ10" s="1012"/>
      <c r="FOR10" s="1012"/>
      <c r="FOS10" s="1012"/>
      <c r="FOT10" s="1012"/>
      <c r="FOU10" s="1012"/>
      <c r="FOV10" s="1012"/>
      <c r="FOW10" s="1012"/>
      <c r="FOX10" s="1012"/>
      <c r="FOY10" s="1012"/>
      <c r="FOZ10" s="1012"/>
      <c r="FPA10" s="1012"/>
      <c r="FPB10" s="1012"/>
      <c r="FPC10" s="1012"/>
      <c r="FPD10" s="1012"/>
      <c r="FPE10" s="1012"/>
      <c r="FPF10" s="1012"/>
      <c r="FPG10" s="1012"/>
      <c r="FPH10" s="1012"/>
      <c r="FPI10" s="1012"/>
      <c r="FPJ10" s="1012"/>
      <c r="FPK10" s="1012"/>
      <c r="FPL10" s="1012"/>
      <c r="FPM10" s="1012"/>
      <c r="FPN10" s="1012"/>
      <c r="FPO10" s="1012"/>
      <c r="FPP10" s="1012"/>
      <c r="FPQ10" s="1012"/>
      <c r="FPR10" s="1012"/>
      <c r="FPS10" s="1012"/>
      <c r="FPT10" s="1012"/>
      <c r="FPU10" s="1012"/>
      <c r="FPV10" s="1012"/>
      <c r="FPW10" s="1012"/>
      <c r="FPX10" s="1012"/>
      <c r="FPY10" s="1012"/>
      <c r="FPZ10" s="1012"/>
      <c r="FQA10" s="1012"/>
      <c r="FQB10" s="1012"/>
      <c r="FQC10" s="1012"/>
      <c r="FQD10" s="1012"/>
      <c r="FQE10" s="1012"/>
      <c r="FQF10" s="1012"/>
      <c r="FQG10" s="1012"/>
      <c r="FQH10" s="1012"/>
      <c r="FQI10" s="1012"/>
      <c r="FQJ10" s="1012"/>
      <c r="FQK10" s="1012"/>
      <c r="FQL10" s="1012"/>
      <c r="FQM10" s="1012"/>
      <c r="FQN10" s="1012"/>
      <c r="FQO10" s="1012"/>
      <c r="FQP10" s="1012"/>
      <c r="FQQ10" s="1012"/>
      <c r="FQR10" s="1012"/>
      <c r="FQS10" s="1012"/>
      <c r="FQT10" s="1012"/>
      <c r="FQU10" s="1012"/>
      <c r="FQV10" s="1012"/>
      <c r="FQW10" s="1012"/>
      <c r="FQX10" s="1012"/>
      <c r="FQY10" s="1012"/>
      <c r="FQZ10" s="1012"/>
      <c r="FRA10" s="1012"/>
      <c r="FRB10" s="1012"/>
      <c r="FRC10" s="1012"/>
      <c r="FRD10" s="1012"/>
      <c r="FRE10" s="1012"/>
      <c r="FRF10" s="1012"/>
      <c r="FRG10" s="1012"/>
      <c r="FRH10" s="1012"/>
      <c r="FRI10" s="1012"/>
      <c r="FRJ10" s="1012"/>
      <c r="FRK10" s="1012"/>
      <c r="FRL10" s="1012"/>
      <c r="FRM10" s="1012"/>
      <c r="FRN10" s="1012"/>
      <c r="FRO10" s="1012"/>
      <c r="FRP10" s="1012"/>
      <c r="FRQ10" s="1012"/>
      <c r="FRR10" s="1012"/>
      <c r="FRS10" s="1012"/>
      <c r="FRT10" s="1012"/>
      <c r="FRU10" s="1012"/>
      <c r="FRV10" s="1012"/>
      <c r="FRW10" s="1012"/>
      <c r="FRX10" s="1012"/>
      <c r="FRY10" s="1012"/>
      <c r="FRZ10" s="1012"/>
      <c r="FSA10" s="1012"/>
      <c r="FSB10" s="1012"/>
      <c r="FSC10" s="1012"/>
      <c r="FSD10" s="1012"/>
      <c r="FSE10" s="1012"/>
      <c r="FSF10" s="1012"/>
      <c r="FSG10" s="1012"/>
      <c r="FSH10" s="1012"/>
      <c r="FSI10" s="1012"/>
      <c r="FSJ10" s="1012"/>
      <c r="FSK10" s="1012"/>
      <c r="FSL10" s="1012"/>
      <c r="FSM10" s="1012"/>
      <c r="FSN10" s="1012"/>
      <c r="FSO10" s="1012"/>
      <c r="FSP10" s="1012"/>
      <c r="FSQ10" s="1012"/>
      <c r="FSR10" s="1012"/>
      <c r="FSS10" s="1012"/>
      <c r="FST10" s="1012"/>
      <c r="FSU10" s="1012"/>
      <c r="FSV10" s="1012"/>
      <c r="FSW10" s="1012"/>
      <c r="FSX10" s="1012"/>
      <c r="FSY10" s="1012"/>
      <c r="FSZ10" s="1012"/>
      <c r="FTA10" s="1012"/>
      <c r="FTB10" s="1012"/>
      <c r="FTC10" s="1012"/>
      <c r="FTD10" s="1012"/>
      <c r="FTE10" s="1012"/>
      <c r="FTF10" s="1012"/>
      <c r="FTG10" s="1012"/>
      <c r="FTH10" s="1012"/>
      <c r="FTI10" s="1012"/>
      <c r="FTJ10" s="1012"/>
      <c r="FTK10" s="1012"/>
      <c r="FTL10" s="1012"/>
      <c r="FTM10" s="1012"/>
      <c r="FTN10" s="1012"/>
      <c r="FTO10" s="1012"/>
      <c r="FTP10" s="1012"/>
      <c r="FTQ10" s="1012"/>
      <c r="FTR10" s="1012"/>
      <c r="FTS10" s="1012"/>
      <c r="FTT10" s="1012"/>
      <c r="FTU10" s="1012"/>
      <c r="FTV10" s="1012"/>
      <c r="FTW10" s="1012"/>
      <c r="FTX10" s="1012"/>
      <c r="FTY10" s="1012"/>
      <c r="FTZ10" s="1012"/>
      <c r="FUA10" s="1012"/>
      <c r="FUB10" s="1012"/>
      <c r="FUC10" s="1012"/>
      <c r="FUD10" s="1012"/>
      <c r="FUE10" s="1012"/>
      <c r="FUF10" s="1012"/>
      <c r="FUG10" s="1012"/>
      <c r="FUH10" s="1012"/>
      <c r="FUI10" s="1012"/>
      <c r="FUJ10" s="1012"/>
      <c r="FUK10" s="1012"/>
      <c r="FUL10" s="1012"/>
      <c r="FUM10" s="1012"/>
      <c r="FUN10" s="1012"/>
      <c r="FUO10" s="1012"/>
      <c r="FUP10" s="1012"/>
      <c r="FUQ10" s="1012"/>
      <c r="FUR10" s="1012"/>
      <c r="FUS10" s="1012"/>
      <c r="FUT10" s="1012"/>
      <c r="FUU10" s="1012"/>
      <c r="FUV10" s="1012"/>
      <c r="FUW10" s="1012"/>
      <c r="FUX10" s="1012"/>
      <c r="FUY10" s="1012"/>
      <c r="FUZ10" s="1012"/>
      <c r="FVA10" s="1012"/>
      <c r="FVB10" s="1012"/>
      <c r="FVC10" s="1012"/>
      <c r="FVD10" s="1012"/>
      <c r="FVE10" s="1012"/>
      <c r="FVF10" s="1012"/>
      <c r="FVG10" s="1012"/>
      <c r="FVH10" s="1012"/>
      <c r="FVI10" s="1012"/>
      <c r="FVJ10" s="1012"/>
      <c r="FVK10" s="1012"/>
      <c r="FVL10" s="1012"/>
      <c r="FVM10" s="1012"/>
      <c r="FVN10" s="1012"/>
      <c r="FVO10" s="1012"/>
      <c r="FVP10" s="1012"/>
      <c r="FVQ10" s="1012"/>
      <c r="FVR10" s="1012"/>
      <c r="FVS10" s="1012"/>
      <c r="FVT10" s="1012"/>
      <c r="FVU10" s="1012"/>
      <c r="FVV10" s="1012"/>
      <c r="FVW10" s="1012"/>
      <c r="FVX10" s="1012"/>
      <c r="FVY10" s="1012"/>
      <c r="FVZ10" s="1012"/>
      <c r="FWA10" s="1012"/>
      <c r="FWB10" s="1012"/>
      <c r="FWC10" s="1012"/>
      <c r="FWD10" s="1012"/>
      <c r="FWE10" s="1012"/>
      <c r="FWF10" s="1012"/>
      <c r="FWG10" s="1012"/>
      <c r="FWH10" s="1012"/>
      <c r="FWI10" s="1012"/>
      <c r="FWJ10" s="1012"/>
      <c r="FWK10" s="1012"/>
      <c r="FWL10" s="1012"/>
      <c r="FWM10" s="1012"/>
      <c r="FWN10" s="1012"/>
      <c r="FWO10" s="1012"/>
      <c r="FWP10" s="1012"/>
      <c r="FWQ10" s="1012"/>
      <c r="FWR10" s="1012"/>
      <c r="FWS10" s="1012"/>
      <c r="FWT10" s="1012"/>
      <c r="FWU10" s="1012"/>
      <c r="FWV10" s="1012"/>
      <c r="FWW10" s="1012"/>
      <c r="FWX10" s="1012"/>
      <c r="FWY10" s="1012"/>
      <c r="FWZ10" s="1012"/>
      <c r="FXA10" s="1012"/>
      <c r="FXB10" s="1012"/>
      <c r="FXC10" s="1012"/>
      <c r="FXD10" s="1012"/>
      <c r="FXE10" s="1012"/>
      <c r="FXF10" s="1012"/>
      <c r="FXG10" s="1012"/>
      <c r="FXH10" s="1012"/>
      <c r="FXI10" s="1012"/>
      <c r="FXJ10" s="1012"/>
      <c r="FXK10" s="1012"/>
      <c r="FXL10" s="1012"/>
      <c r="FXM10" s="1012"/>
      <c r="FXN10" s="1012"/>
      <c r="FXO10" s="1012"/>
      <c r="FXP10" s="1012"/>
      <c r="FXQ10" s="1012"/>
      <c r="FXR10" s="1012"/>
      <c r="FXS10" s="1012"/>
      <c r="FXT10" s="1012"/>
      <c r="FXU10" s="1012"/>
      <c r="FXV10" s="1012"/>
      <c r="FXW10" s="1012"/>
      <c r="FXX10" s="1012"/>
      <c r="FXY10" s="1012"/>
      <c r="FXZ10" s="1012"/>
      <c r="FYA10" s="1012"/>
      <c r="FYB10" s="1012"/>
      <c r="FYC10" s="1012"/>
      <c r="FYD10" s="1012"/>
      <c r="FYE10" s="1012"/>
      <c r="FYF10" s="1012"/>
      <c r="FYG10" s="1012"/>
      <c r="FYH10" s="1012"/>
      <c r="FYI10" s="1012"/>
      <c r="FYJ10" s="1012"/>
      <c r="FYK10" s="1012"/>
      <c r="FYL10" s="1012"/>
      <c r="FYM10" s="1012"/>
      <c r="FYN10" s="1012"/>
      <c r="FYO10" s="1012"/>
      <c r="FYP10" s="1012"/>
      <c r="FYQ10" s="1012"/>
      <c r="FYR10" s="1012"/>
      <c r="FYS10" s="1012"/>
      <c r="FYT10" s="1012"/>
      <c r="FYU10" s="1012"/>
      <c r="FYV10" s="1012"/>
      <c r="FYW10" s="1012"/>
      <c r="FYX10" s="1012"/>
      <c r="FYY10" s="1012"/>
      <c r="FYZ10" s="1012"/>
      <c r="FZA10" s="1012"/>
      <c r="FZB10" s="1012"/>
      <c r="FZC10" s="1012"/>
      <c r="FZD10" s="1012"/>
      <c r="FZE10" s="1012"/>
      <c r="FZF10" s="1012"/>
      <c r="FZG10" s="1012"/>
      <c r="FZH10" s="1012"/>
      <c r="FZI10" s="1012"/>
      <c r="FZJ10" s="1012"/>
      <c r="FZK10" s="1012"/>
      <c r="FZL10" s="1012"/>
      <c r="FZM10" s="1012"/>
      <c r="FZN10" s="1012"/>
      <c r="FZO10" s="1012"/>
      <c r="FZP10" s="1012"/>
      <c r="FZQ10" s="1012"/>
      <c r="FZR10" s="1012"/>
      <c r="FZS10" s="1012"/>
      <c r="FZT10" s="1012"/>
      <c r="FZU10" s="1012"/>
      <c r="FZV10" s="1012"/>
      <c r="FZW10" s="1012"/>
      <c r="FZX10" s="1012"/>
      <c r="FZY10" s="1012"/>
      <c r="FZZ10" s="1012"/>
      <c r="GAA10" s="1012"/>
      <c r="GAB10" s="1012"/>
      <c r="GAC10" s="1012"/>
      <c r="GAD10" s="1012"/>
      <c r="GAE10" s="1012"/>
      <c r="GAF10" s="1012"/>
      <c r="GAG10" s="1012"/>
      <c r="GAH10" s="1012"/>
      <c r="GAI10" s="1012"/>
      <c r="GAJ10" s="1012"/>
      <c r="GAK10" s="1012"/>
      <c r="GAL10" s="1012"/>
      <c r="GAM10" s="1012"/>
      <c r="GAN10" s="1012"/>
      <c r="GAO10" s="1012"/>
      <c r="GAP10" s="1012"/>
      <c r="GAQ10" s="1012"/>
      <c r="GAR10" s="1012"/>
      <c r="GAS10" s="1012"/>
      <c r="GAT10" s="1012"/>
      <c r="GAU10" s="1012"/>
      <c r="GAV10" s="1012"/>
      <c r="GAW10" s="1012"/>
      <c r="GAX10" s="1012"/>
      <c r="GAY10" s="1012"/>
      <c r="GAZ10" s="1012"/>
      <c r="GBA10" s="1012"/>
      <c r="GBB10" s="1012"/>
      <c r="GBC10" s="1012"/>
      <c r="GBD10" s="1012"/>
      <c r="GBE10" s="1012"/>
      <c r="GBF10" s="1012"/>
      <c r="GBG10" s="1012"/>
      <c r="GBH10" s="1012"/>
      <c r="GBI10" s="1012"/>
      <c r="GBJ10" s="1012"/>
      <c r="GBK10" s="1012"/>
      <c r="GBL10" s="1012"/>
      <c r="GBM10" s="1012"/>
      <c r="GBN10" s="1012"/>
      <c r="GBO10" s="1012"/>
      <c r="GBP10" s="1012"/>
      <c r="GBQ10" s="1012"/>
      <c r="GBR10" s="1012"/>
      <c r="GBS10" s="1012"/>
      <c r="GBT10" s="1012"/>
      <c r="GBU10" s="1012"/>
      <c r="GBV10" s="1012"/>
      <c r="GBW10" s="1012"/>
      <c r="GBX10" s="1012"/>
      <c r="GBY10" s="1012"/>
      <c r="GBZ10" s="1012"/>
      <c r="GCA10" s="1012"/>
      <c r="GCB10" s="1012"/>
      <c r="GCC10" s="1012"/>
      <c r="GCD10" s="1012"/>
      <c r="GCE10" s="1012"/>
      <c r="GCF10" s="1012"/>
      <c r="GCG10" s="1012"/>
      <c r="GCH10" s="1012"/>
      <c r="GCI10" s="1012"/>
      <c r="GCJ10" s="1012"/>
      <c r="GCK10" s="1012"/>
      <c r="GCL10" s="1012"/>
      <c r="GCM10" s="1012"/>
      <c r="GCN10" s="1012"/>
      <c r="GCO10" s="1012"/>
      <c r="GCP10" s="1012"/>
      <c r="GCQ10" s="1012"/>
      <c r="GCR10" s="1012"/>
      <c r="GCS10" s="1012"/>
      <c r="GCT10" s="1012"/>
      <c r="GCU10" s="1012"/>
      <c r="GCV10" s="1012"/>
      <c r="GCW10" s="1012"/>
      <c r="GCX10" s="1012"/>
      <c r="GCY10" s="1012"/>
      <c r="GCZ10" s="1012"/>
      <c r="GDA10" s="1012"/>
      <c r="GDB10" s="1012"/>
      <c r="GDC10" s="1012"/>
      <c r="GDD10" s="1012"/>
      <c r="GDE10" s="1012"/>
      <c r="GDF10" s="1012"/>
      <c r="GDG10" s="1012"/>
      <c r="GDH10" s="1012"/>
      <c r="GDI10" s="1012"/>
      <c r="GDJ10" s="1012"/>
      <c r="GDK10" s="1012"/>
      <c r="GDL10" s="1012"/>
      <c r="GDM10" s="1012"/>
      <c r="GDN10" s="1012"/>
      <c r="GDO10" s="1012"/>
      <c r="GDP10" s="1012"/>
      <c r="GDQ10" s="1012"/>
      <c r="GDR10" s="1012"/>
      <c r="GDS10" s="1012"/>
      <c r="GDT10" s="1012"/>
      <c r="GDU10" s="1012"/>
      <c r="GDV10" s="1012"/>
      <c r="GDW10" s="1012"/>
      <c r="GDX10" s="1012"/>
      <c r="GDY10" s="1012"/>
      <c r="GDZ10" s="1012"/>
      <c r="GEA10" s="1012"/>
      <c r="GEB10" s="1012"/>
      <c r="GEC10" s="1012"/>
      <c r="GED10" s="1012"/>
      <c r="GEE10" s="1012"/>
      <c r="GEF10" s="1012"/>
      <c r="GEG10" s="1012"/>
      <c r="GEH10" s="1012"/>
      <c r="GEI10" s="1012"/>
      <c r="GEJ10" s="1012"/>
      <c r="GEK10" s="1012"/>
      <c r="GEL10" s="1012"/>
      <c r="GEM10" s="1012"/>
      <c r="GEN10" s="1012"/>
      <c r="GEO10" s="1012"/>
      <c r="GEP10" s="1012"/>
      <c r="GEQ10" s="1012"/>
      <c r="GER10" s="1012"/>
      <c r="GES10" s="1012"/>
      <c r="GET10" s="1012"/>
      <c r="GEU10" s="1012"/>
      <c r="GEV10" s="1012"/>
      <c r="GEW10" s="1012"/>
      <c r="GEX10" s="1012"/>
      <c r="GEY10" s="1012"/>
      <c r="GEZ10" s="1012"/>
      <c r="GFA10" s="1012"/>
      <c r="GFB10" s="1012"/>
      <c r="GFC10" s="1012"/>
      <c r="GFD10" s="1012"/>
      <c r="GFE10" s="1012"/>
      <c r="GFF10" s="1012"/>
      <c r="GFG10" s="1012"/>
      <c r="GFH10" s="1012"/>
      <c r="GFI10" s="1012"/>
      <c r="GFJ10" s="1012"/>
      <c r="GFK10" s="1012"/>
      <c r="GFL10" s="1012"/>
      <c r="GFM10" s="1012"/>
      <c r="GFN10" s="1012"/>
      <c r="GFO10" s="1012"/>
      <c r="GFP10" s="1012"/>
      <c r="GFQ10" s="1012"/>
      <c r="GFR10" s="1012"/>
      <c r="GFS10" s="1012"/>
      <c r="GFT10" s="1012"/>
      <c r="GFU10" s="1012"/>
      <c r="GFV10" s="1012"/>
      <c r="GFW10" s="1012"/>
      <c r="GFX10" s="1012"/>
      <c r="GFY10" s="1012"/>
      <c r="GFZ10" s="1012"/>
      <c r="GGA10" s="1012"/>
      <c r="GGB10" s="1012"/>
      <c r="GGC10" s="1012"/>
      <c r="GGD10" s="1012"/>
      <c r="GGE10" s="1012"/>
      <c r="GGF10" s="1012"/>
      <c r="GGG10" s="1012"/>
      <c r="GGH10" s="1012"/>
      <c r="GGI10" s="1012"/>
      <c r="GGJ10" s="1012"/>
      <c r="GGK10" s="1012"/>
      <c r="GGL10" s="1012"/>
      <c r="GGM10" s="1012"/>
      <c r="GGN10" s="1012"/>
      <c r="GGO10" s="1012"/>
      <c r="GGP10" s="1012"/>
      <c r="GGQ10" s="1012"/>
      <c r="GGR10" s="1012"/>
      <c r="GGS10" s="1012"/>
      <c r="GGT10" s="1012"/>
      <c r="GGU10" s="1012"/>
      <c r="GGV10" s="1012"/>
      <c r="GGW10" s="1012"/>
      <c r="GGX10" s="1012"/>
      <c r="GGY10" s="1012"/>
      <c r="GGZ10" s="1012"/>
      <c r="GHA10" s="1012"/>
      <c r="GHB10" s="1012"/>
      <c r="GHC10" s="1012"/>
      <c r="GHD10" s="1012"/>
      <c r="GHE10" s="1012"/>
      <c r="GHF10" s="1012"/>
      <c r="GHG10" s="1012"/>
      <c r="GHH10" s="1012"/>
      <c r="GHI10" s="1012"/>
      <c r="GHJ10" s="1012"/>
      <c r="GHK10" s="1012"/>
      <c r="GHL10" s="1012"/>
      <c r="GHM10" s="1012"/>
      <c r="GHN10" s="1012"/>
      <c r="GHO10" s="1012"/>
      <c r="GHP10" s="1012"/>
      <c r="GHQ10" s="1012"/>
      <c r="GHR10" s="1012"/>
      <c r="GHS10" s="1012"/>
      <c r="GHT10" s="1012"/>
      <c r="GHU10" s="1012"/>
      <c r="GHV10" s="1012"/>
      <c r="GHW10" s="1012"/>
      <c r="GHX10" s="1012"/>
      <c r="GHY10" s="1012"/>
      <c r="GHZ10" s="1012"/>
      <c r="GIA10" s="1012"/>
      <c r="GIB10" s="1012"/>
      <c r="GIC10" s="1012"/>
      <c r="GID10" s="1012"/>
      <c r="GIE10" s="1012"/>
      <c r="GIF10" s="1012"/>
      <c r="GIG10" s="1012"/>
      <c r="GIH10" s="1012"/>
      <c r="GII10" s="1012"/>
      <c r="GIJ10" s="1012"/>
      <c r="GIK10" s="1012"/>
      <c r="GIL10" s="1012"/>
      <c r="GIM10" s="1012"/>
      <c r="GIN10" s="1012"/>
      <c r="GIO10" s="1012"/>
      <c r="GIP10" s="1012"/>
      <c r="GIQ10" s="1012"/>
      <c r="GIR10" s="1012"/>
      <c r="GIS10" s="1012"/>
      <c r="GIT10" s="1012"/>
      <c r="GIU10" s="1012"/>
      <c r="GIV10" s="1012"/>
      <c r="GIW10" s="1012"/>
      <c r="GIX10" s="1012"/>
      <c r="GIY10" s="1012"/>
      <c r="GIZ10" s="1012"/>
      <c r="GJA10" s="1012"/>
      <c r="GJB10" s="1012"/>
      <c r="GJC10" s="1012"/>
      <c r="GJD10" s="1012"/>
      <c r="GJE10" s="1012"/>
      <c r="GJF10" s="1012"/>
      <c r="GJG10" s="1012"/>
      <c r="GJH10" s="1012"/>
      <c r="GJI10" s="1012"/>
      <c r="GJJ10" s="1012"/>
      <c r="GJK10" s="1012"/>
      <c r="GJL10" s="1012"/>
      <c r="GJM10" s="1012"/>
      <c r="GJN10" s="1012"/>
      <c r="GJO10" s="1012"/>
      <c r="GJP10" s="1012"/>
      <c r="GJQ10" s="1012"/>
      <c r="GJR10" s="1012"/>
      <c r="GJS10" s="1012"/>
      <c r="GJT10" s="1012"/>
      <c r="GJU10" s="1012"/>
      <c r="GJV10" s="1012"/>
      <c r="GJW10" s="1012"/>
      <c r="GJX10" s="1012"/>
      <c r="GJY10" s="1012"/>
      <c r="GJZ10" s="1012"/>
      <c r="GKA10" s="1012"/>
      <c r="GKB10" s="1012"/>
      <c r="GKC10" s="1012"/>
      <c r="GKD10" s="1012"/>
      <c r="GKE10" s="1012"/>
      <c r="GKF10" s="1012"/>
      <c r="GKG10" s="1012"/>
      <c r="GKH10" s="1012"/>
      <c r="GKI10" s="1012"/>
      <c r="GKJ10" s="1012"/>
      <c r="GKK10" s="1012"/>
      <c r="GKL10" s="1012"/>
      <c r="GKM10" s="1012"/>
      <c r="GKN10" s="1012"/>
      <c r="GKO10" s="1012"/>
      <c r="GKP10" s="1012"/>
      <c r="GKQ10" s="1012"/>
      <c r="GKR10" s="1012"/>
      <c r="GKS10" s="1012"/>
      <c r="GKT10" s="1012"/>
      <c r="GKU10" s="1012"/>
      <c r="GKV10" s="1012"/>
      <c r="GKW10" s="1012"/>
      <c r="GKX10" s="1012"/>
      <c r="GKY10" s="1012"/>
      <c r="GKZ10" s="1012"/>
      <c r="GLA10" s="1012"/>
      <c r="GLB10" s="1012"/>
      <c r="GLC10" s="1012"/>
      <c r="GLD10" s="1012"/>
      <c r="GLE10" s="1012"/>
      <c r="GLF10" s="1012"/>
      <c r="GLG10" s="1012"/>
      <c r="GLH10" s="1012"/>
      <c r="GLI10" s="1012"/>
      <c r="GLJ10" s="1012"/>
      <c r="GLK10" s="1012"/>
      <c r="GLL10" s="1012"/>
      <c r="GLM10" s="1012"/>
      <c r="GLN10" s="1012"/>
      <c r="GLO10" s="1012"/>
      <c r="GLP10" s="1012"/>
      <c r="GLQ10" s="1012"/>
      <c r="GLR10" s="1012"/>
      <c r="GLS10" s="1012"/>
      <c r="GLT10" s="1012"/>
      <c r="GLU10" s="1012"/>
      <c r="GLV10" s="1012"/>
      <c r="GLW10" s="1012"/>
      <c r="GLX10" s="1012"/>
      <c r="GLY10" s="1012"/>
      <c r="GLZ10" s="1012"/>
      <c r="GMA10" s="1012"/>
      <c r="GMB10" s="1012"/>
      <c r="GMC10" s="1012"/>
      <c r="GMD10" s="1012"/>
      <c r="GME10" s="1012"/>
      <c r="GMF10" s="1012"/>
      <c r="GMG10" s="1012"/>
      <c r="GMH10" s="1012"/>
      <c r="GMI10" s="1012"/>
      <c r="GMJ10" s="1012"/>
      <c r="GMK10" s="1012"/>
      <c r="GML10" s="1012"/>
      <c r="GMM10" s="1012"/>
      <c r="GMN10" s="1012"/>
      <c r="GMO10" s="1012"/>
      <c r="GMP10" s="1012"/>
      <c r="GMQ10" s="1012"/>
      <c r="GMR10" s="1012"/>
      <c r="GMS10" s="1012"/>
      <c r="GMT10" s="1012"/>
      <c r="GMU10" s="1012"/>
      <c r="GMV10" s="1012"/>
      <c r="GMW10" s="1012"/>
      <c r="GMX10" s="1012"/>
      <c r="GMY10" s="1012"/>
      <c r="GMZ10" s="1012"/>
      <c r="GNA10" s="1012"/>
      <c r="GNB10" s="1012"/>
      <c r="GNC10" s="1012"/>
      <c r="GND10" s="1012"/>
      <c r="GNE10" s="1012"/>
      <c r="GNF10" s="1012"/>
      <c r="GNG10" s="1012"/>
      <c r="GNH10" s="1012"/>
      <c r="GNI10" s="1012"/>
      <c r="GNJ10" s="1012"/>
      <c r="GNK10" s="1012"/>
      <c r="GNL10" s="1012"/>
      <c r="GNM10" s="1012"/>
      <c r="GNN10" s="1012"/>
      <c r="GNO10" s="1012"/>
      <c r="GNP10" s="1012"/>
      <c r="GNQ10" s="1012"/>
      <c r="GNR10" s="1012"/>
      <c r="GNS10" s="1012"/>
      <c r="GNT10" s="1012"/>
      <c r="GNU10" s="1012"/>
      <c r="GNV10" s="1012"/>
      <c r="GNW10" s="1012"/>
      <c r="GNX10" s="1012"/>
      <c r="GNY10" s="1012"/>
      <c r="GNZ10" s="1012"/>
      <c r="GOA10" s="1012"/>
      <c r="GOB10" s="1012"/>
      <c r="GOC10" s="1012"/>
      <c r="GOD10" s="1012"/>
      <c r="GOE10" s="1012"/>
      <c r="GOF10" s="1012"/>
      <c r="GOG10" s="1012"/>
      <c r="GOH10" s="1012"/>
      <c r="GOI10" s="1012"/>
      <c r="GOJ10" s="1012"/>
      <c r="GOK10" s="1012"/>
      <c r="GOL10" s="1012"/>
      <c r="GOM10" s="1012"/>
      <c r="GON10" s="1012"/>
      <c r="GOO10" s="1012"/>
      <c r="GOP10" s="1012"/>
      <c r="GOQ10" s="1012"/>
      <c r="GOR10" s="1012"/>
      <c r="GOS10" s="1012"/>
      <c r="GOT10" s="1012"/>
      <c r="GOU10" s="1012"/>
      <c r="GOV10" s="1012"/>
      <c r="GOW10" s="1012"/>
      <c r="GOX10" s="1012"/>
      <c r="GOY10" s="1012"/>
      <c r="GOZ10" s="1012"/>
      <c r="GPA10" s="1012"/>
      <c r="GPB10" s="1012"/>
      <c r="GPC10" s="1012"/>
      <c r="GPD10" s="1012"/>
      <c r="GPE10" s="1012"/>
      <c r="GPF10" s="1012"/>
      <c r="GPG10" s="1012"/>
      <c r="GPH10" s="1012"/>
      <c r="GPI10" s="1012"/>
      <c r="GPJ10" s="1012"/>
      <c r="GPK10" s="1012"/>
      <c r="GPL10" s="1012"/>
      <c r="GPM10" s="1012"/>
      <c r="GPN10" s="1012"/>
      <c r="GPO10" s="1012"/>
      <c r="GPP10" s="1012"/>
      <c r="GPQ10" s="1012"/>
      <c r="GPR10" s="1012"/>
      <c r="GPS10" s="1012"/>
      <c r="GPT10" s="1012"/>
      <c r="GPU10" s="1012"/>
      <c r="GPV10" s="1012"/>
      <c r="GPW10" s="1012"/>
      <c r="GPX10" s="1012"/>
      <c r="GPY10" s="1012"/>
      <c r="GPZ10" s="1012"/>
      <c r="GQA10" s="1012"/>
      <c r="GQB10" s="1012"/>
      <c r="GQC10" s="1012"/>
      <c r="GQD10" s="1012"/>
      <c r="GQE10" s="1012"/>
      <c r="GQF10" s="1012"/>
      <c r="GQG10" s="1012"/>
      <c r="GQH10" s="1012"/>
      <c r="GQI10" s="1012"/>
      <c r="GQJ10" s="1012"/>
      <c r="GQK10" s="1012"/>
      <c r="GQL10" s="1012"/>
      <c r="GQM10" s="1012"/>
      <c r="GQN10" s="1012"/>
      <c r="GQO10" s="1012"/>
      <c r="GQP10" s="1012"/>
      <c r="GQQ10" s="1012"/>
      <c r="GQR10" s="1012"/>
      <c r="GQS10" s="1012"/>
      <c r="GQT10" s="1012"/>
      <c r="GQU10" s="1012"/>
      <c r="GQV10" s="1012"/>
      <c r="GQW10" s="1012"/>
      <c r="GQX10" s="1012"/>
      <c r="GQY10" s="1012"/>
      <c r="GQZ10" s="1012"/>
      <c r="GRA10" s="1012"/>
      <c r="GRB10" s="1012"/>
      <c r="GRC10" s="1012"/>
      <c r="GRD10" s="1012"/>
      <c r="GRE10" s="1012"/>
      <c r="GRF10" s="1012"/>
      <c r="GRG10" s="1012"/>
      <c r="GRH10" s="1012"/>
      <c r="GRI10" s="1012"/>
      <c r="GRJ10" s="1012"/>
      <c r="GRK10" s="1012"/>
      <c r="GRL10" s="1012"/>
      <c r="GRM10" s="1012"/>
      <c r="GRN10" s="1012"/>
      <c r="GRO10" s="1012"/>
      <c r="GRP10" s="1012"/>
      <c r="GRQ10" s="1012"/>
      <c r="GRR10" s="1012"/>
      <c r="GRS10" s="1012"/>
      <c r="GRT10" s="1012"/>
      <c r="GRU10" s="1012"/>
      <c r="GRV10" s="1012"/>
      <c r="GRW10" s="1012"/>
      <c r="GRX10" s="1012"/>
      <c r="GRY10" s="1012"/>
      <c r="GRZ10" s="1012"/>
      <c r="GSA10" s="1012"/>
      <c r="GSB10" s="1012"/>
      <c r="GSC10" s="1012"/>
      <c r="GSD10" s="1012"/>
      <c r="GSE10" s="1012"/>
      <c r="GSF10" s="1012"/>
      <c r="GSG10" s="1012"/>
      <c r="GSH10" s="1012"/>
      <c r="GSI10" s="1012"/>
      <c r="GSJ10" s="1012"/>
      <c r="GSK10" s="1012"/>
      <c r="GSL10" s="1012"/>
      <c r="GSM10" s="1012"/>
      <c r="GSN10" s="1012"/>
      <c r="GSO10" s="1012"/>
      <c r="GSP10" s="1012"/>
      <c r="GSQ10" s="1012"/>
      <c r="GSR10" s="1012"/>
      <c r="GSS10" s="1012"/>
      <c r="GST10" s="1012"/>
      <c r="GSU10" s="1012"/>
      <c r="GSV10" s="1012"/>
      <c r="GSW10" s="1012"/>
      <c r="GSX10" s="1012"/>
      <c r="GSY10" s="1012"/>
      <c r="GSZ10" s="1012"/>
      <c r="GTA10" s="1012"/>
      <c r="GTB10" s="1012"/>
      <c r="GTC10" s="1012"/>
      <c r="GTD10" s="1012"/>
      <c r="GTE10" s="1012"/>
      <c r="GTF10" s="1012"/>
      <c r="GTG10" s="1012"/>
      <c r="GTH10" s="1012"/>
      <c r="GTI10" s="1012"/>
      <c r="GTJ10" s="1012"/>
      <c r="GTK10" s="1012"/>
      <c r="GTL10" s="1012"/>
      <c r="GTM10" s="1012"/>
      <c r="GTN10" s="1012"/>
      <c r="GTO10" s="1012"/>
      <c r="GTP10" s="1012"/>
      <c r="GTQ10" s="1012"/>
      <c r="GTR10" s="1012"/>
      <c r="GTS10" s="1012"/>
      <c r="GTT10" s="1012"/>
      <c r="GTU10" s="1012"/>
      <c r="GTV10" s="1012"/>
      <c r="GTW10" s="1012"/>
      <c r="GTX10" s="1012"/>
      <c r="GTY10" s="1012"/>
      <c r="GTZ10" s="1012"/>
      <c r="GUA10" s="1012"/>
      <c r="GUB10" s="1012"/>
      <c r="GUC10" s="1012"/>
      <c r="GUD10" s="1012"/>
      <c r="GUE10" s="1012"/>
      <c r="GUF10" s="1012"/>
      <c r="GUG10" s="1012"/>
      <c r="GUH10" s="1012"/>
      <c r="GUI10" s="1012"/>
      <c r="GUJ10" s="1012"/>
      <c r="GUK10" s="1012"/>
      <c r="GUL10" s="1012"/>
      <c r="GUM10" s="1012"/>
      <c r="GUN10" s="1012"/>
      <c r="GUO10" s="1012"/>
      <c r="GUP10" s="1012"/>
      <c r="GUQ10" s="1012"/>
      <c r="GUR10" s="1012"/>
      <c r="GUS10" s="1012"/>
      <c r="GUT10" s="1012"/>
      <c r="GUU10" s="1012"/>
      <c r="GUV10" s="1012"/>
      <c r="GUW10" s="1012"/>
      <c r="GUX10" s="1012"/>
      <c r="GUY10" s="1012"/>
      <c r="GUZ10" s="1012"/>
      <c r="GVA10" s="1012"/>
      <c r="GVB10" s="1012"/>
      <c r="GVC10" s="1012"/>
      <c r="GVD10" s="1012"/>
      <c r="GVE10" s="1012"/>
      <c r="GVF10" s="1012"/>
      <c r="GVG10" s="1012"/>
      <c r="GVH10" s="1012"/>
      <c r="GVI10" s="1012"/>
      <c r="GVJ10" s="1012"/>
      <c r="GVK10" s="1012"/>
      <c r="GVL10" s="1012"/>
      <c r="GVM10" s="1012"/>
      <c r="GVN10" s="1012"/>
      <c r="GVO10" s="1012"/>
      <c r="GVP10" s="1012"/>
      <c r="GVQ10" s="1012"/>
      <c r="GVR10" s="1012"/>
      <c r="GVS10" s="1012"/>
      <c r="GVT10" s="1012"/>
      <c r="GVU10" s="1012"/>
      <c r="GVV10" s="1012"/>
      <c r="GVW10" s="1012"/>
      <c r="GVX10" s="1012"/>
      <c r="GVY10" s="1012"/>
      <c r="GVZ10" s="1012"/>
      <c r="GWA10" s="1012"/>
      <c r="GWB10" s="1012"/>
      <c r="GWC10" s="1012"/>
      <c r="GWD10" s="1012"/>
      <c r="GWE10" s="1012"/>
      <c r="GWF10" s="1012"/>
      <c r="GWG10" s="1012"/>
      <c r="GWH10" s="1012"/>
      <c r="GWI10" s="1012"/>
      <c r="GWJ10" s="1012"/>
      <c r="GWK10" s="1012"/>
      <c r="GWL10" s="1012"/>
      <c r="GWM10" s="1012"/>
      <c r="GWN10" s="1012"/>
      <c r="GWO10" s="1012"/>
      <c r="GWP10" s="1012"/>
      <c r="GWQ10" s="1012"/>
      <c r="GWR10" s="1012"/>
      <c r="GWS10" s="1012"/>
      <c r="GWT10" s="1012"/>
      <c r="GWU10" s="1012"/>
      <c r="GWV10" s="1012"/>
      <c r="GWW10" s="1012"/>
      <c r="GWX10" s="1012"/>
      <c r="GWY10" s="1012"/>
      <c r="GWZ10" s="1012"/>
      <c r="GXA10" s="1012"/>
      <c r="GXB10" s="1012"/>
      <c r="GXC10" s="1012"/>
      <c r="GXD10" s="1012"/>
      <c r="GXE10" s="1012"/>
      <c r="GXF10" s="1012"/>
      <c r="GXG10" s="1012"/>
      <c r="GXH10" s="1012"/>
      <c r="GXI10" s="1012"/>
      <c r="GXJ10" s="1012"/>
      <c r="GXK10" s="1012"/>
      <c r="GXL10" s="1012"/>
      <c r="GXM10" s="1012"/>
      <c r="GXN10" s="1012"/>
      <c r="GXO10" s="1012"/>
      <c r="GXP10" s="1012"/>
      <c r="GXQ10" s="1012"/>
      <c r="GXR10" s="1012"/>
      <c r="GXS10" s="1012"/>
      <c r="GXT10" s="1012"/>
      <c r="GXU10" s="1012"/>
      <c r="GXV10" s="1012"/>
      <c r="GXW10" s="1012"/>
      <c r="GXX10" s="1012"/>
      <c r="GXY10" s="1012"/>
      <c r="GXZ10" s="1012"/>
      <c r="GYA10" s="1012"/>
      <c r="GYB10" s="1012"/>
      <c r="GYC10" s="1012"/>
      <c r="GYD10" s="1012"/>
      <c r="GYE10" s="1012"/>
      <c r="GYF10" s="1012"/>
      <c r="GYG10" s="1012"/>
      <c r="GYH10" s="1012"/>
      <c r="GYI10" s="1012"/>
      <c r="GYJ10" s="1012"/>
      <c r="GYK10" s="1012"/>
      <c r="GYL10" s="1012"/>
      <c r="GYM10" s="1012"/>
      <c r="GYN10" s="1012"/>
      <c r="GYO10" s="1012"/>
      <c r="GYP10" s="1012"/>
      <c r="GYQ10" s="1012"/>
      <c r="GYR10" s="1012"/>
      <c r="GYS10" s="1012"/>
      <c r="GYT10" s="1012"/>
      <c r="GYU10" s="1012"/>
      <c r="GYV10" s="1012"/>
      <c r="GYW10" s="1012"/>
      <c r="GYX10" s="1012"/>
      <c r="GYY10" s="1012"/>
      <c r="GYZ10" s="1012"/>
      <c r="GZA10" s="1012"/>
      <c r="GZB10" s="1012"/>
      <c r="GZC10" s="1012"/>
      <c r="GZD10" s="1012"/>
      <c r="GZE10" s="1012"/>
      <c r="GZF10" s="1012"/>
      <c r="GZG10" s="1012"/>
      <c r="GZH10" s="1012"/>
      <c r="GZI10" s="1012"/>
      <c r="GZJ10" s="1012"/>
      <c r="GZK10" s="1012"/>
      <c r="GZL10" s="1012"/>
      <c r="GZM10" s="1012"/>
      <c r="GZN10" s="1012"/>
      <c r="GZO10" s="1012"/>
      <c r="GZP10" s="1012"/>
      <c r="GZQ10" s="1012"/>
      <c r="GZR10" s="1012"/>
      <c r="GZS10" s="1012"/>
      <c r="GZT10" s="1012"/>
      <c r="GZU10" s="1012"/>
      <c r="GZV10" s="1012"/>
      <c r="GZW10" s="1012"/>
      <c r="GZX10" s="1012"/>
      <c r="GZY10" s="1012"/>
      <c r="GZZ10" s="1012"/>
      <c r="HAA10" s="1012"/>
      <c r="HAB10" s="1012"/>
      <c r="HAC10" s="1012"/>
      <c r="HAD10" s="1012"/>
      <c r="HAE10" s="1012"/>
      <c r="HAF10" s="1012"/>
      <c r="HAG10" s="1012"/>
      <c r="HAH10" s="1012"/>
      <c r="HAI10" s="1012"/>
      <c r="HAJ10" s="1012"/>
      <c r="HAK10" s="1012"/>
      <c r="HAL10" s="1012"/>
      <c r="HAM10" s="1012"/>
      <c r="HAN10" s="1012"/>
      <c r="HAO10" s="1012"/>
      <c r="HAP10" s="1012"/>
      <c r="HAQ10" s="1012"/>
      <c r="HAR10" s="1012"/>
      <c r="HAS10" s="1012"/>
      <c r="HAT10" s="1012"/>
      <c r="HAU10" s="1012"/>
      <c r="HAV10" s="1012"/>
      <c r="HAW10" s="1012"/>
      <c r="HAX10" s="1012"/>
      <c r="HAY10" s="1012"/>
      <c r="HAZ10" s="1012"/>
      <c r="HBA10" s="1012"/>
      <c r="HBB10" s="1012"/>
      <c r="HBC10" s="1012"/>
      <c r="HBD10" s="1012"/>
      <c r="HBE10" s="1012"/>
      <c r="HBF10" s="1012"/>
      <c r="HBG10" s="1012"/>
      <c r="HBH10" s="1012"/>
      <c r="HBI10" s="1012"/>
      <c r="HBJ10" s="1012"/>
      <c r="HBK10" s="1012"/>
      <c r="HBL10" s="1012"/>
      <c r="HBM10" s="1012"/>
      <c r="HBN10" s="1012"/>
      <c r="HBO10" s="1012"/>
      <c r="HBP10" s="1012"/>
      <c r="HBQ10" s="1012"/>
      <c r="HBR10" s="1012"/>
      <c r="HBS10" s="1012"/>
      <c r="HBT10" s="1012"/>
      <c r="HBU10" s="1012"/>
      <c r="HBV10" s="1012"/>
      <c r="HBW10" s="1012"/>
      <c r="HBX10" s="1012"/>
      <c r="HBY10" s="1012"/>
      <c r="HBZ10" s="1012"/>
      <c r="HCA10" s="1012"/>
      <c r="HCB10" s="1012"/>
      <c r="HCC10" s="1012"/>
      <c r="HCD10" s="1012"/>
      <c r="HCE10" s="1012"/>
      <c r="HCF10" s="1012"/>
      <c r="HCG10" s="1012"/>
      <c r="HCH10" s="1012"/>
      <c r="HCI10" s="1012"/>
      <c r="HCJ10" s="1012"/>
      <c r="HCK10" s="1012"/>
      <c r="HCL10" s="1012"/>
      <c r="HCM10" s="1012"/>
      <c r="HCN10" s="1012"/>
      <c r="HCO10" s="1012"/>
      <c r="HCP10" s="1012"/>
      <c r="HCQ10" s="1012"/>
      <c r="HCR10" s="1012"/>
      <c r="HCS10" s="1012"/>
      <c r="HCT10" s="1012"/>
      <c r="HCU10" s="1012"/>
      <c r="HCV10" s="1012"/>
      <c r="HCW10" s="1012"/>
      <c r="HCX10" s="1012"/>
      <c r="HCY10" s="1012"/>
      <c r="HCZ10" s="1012"/>
      <c r="HDA10" s="1012"/>
      <c r="HDB10" s="1012"/>
      <c r="HDC10" s="1012"/>
      <c r="HDD10" s="1012"/>
      <c r="HDE10" s="1012"/>
      <c r="HDF10" s="1012"/>
      <c r="HDG10" s="1012"/>
      <c r="HDH10" s="1012"/>
      <c r="HDI10" s="1012"/>
      <c r="HDJ10" s="1012"/>
      <c r="HDK10" s="1012"/>
      <c r="HDL10" s="1012"/>
      <c r="HDM10" s="1012"/>
      <c r="HDN10" s="1012"/>
      <c r="HDO10" s="1012"/>
      <c r="HDP10" s="1012"/>
      <c r="HDQ10" s="1012"/>
      <c r="HDR10" s="1012"/>
      <c r="HDS10" s="1012"/>
      <c r="HDT10" s="1012"/>
      <c r="HDU10" s="1012"/>
      <c r="HDV10" s="1012"/>
      <c r="HDW10" s="1012"/>
      <c r="HDX10" s="1012"/>
      <c r="HDY10" s="1012"/>
      <c r="HDZ10" s="1012"/>
      <c r="HEA10" s="1012"/>
      <c r="HEB10" s="1012"/>
      <c r="HEC10" s="1012"/>
      <c r="HED10" s="1012"/>
      <c r="HEE10" s="1012"/>
      <c r="HEF10" s="1012"/>
      <c r="HEG10" s="1012"/>
      <c r="HEH10" s="1012"/>
      <c r="HEI10" s="1012"/>
      <c r="HEJ10" s="1012"/>
      <c r="HEK10" s="1012"/>
      <c r="HEL10" s="1012"/>
      <c r="HEM10" s="1012"/>
      <c r="HEN10" s="1012"/>
      <c r="HEO10" s="1012"/>
      <c r="HEP10" s="1012"/>
      <c r="HEQ10" s="1012"/>
      <c r="HER10" s="1012"/>
      <c r="HES10" s="1012"/>
      <c r="HET10" s="1012"/>
      <c r="HEU10" s="1012"/>
      <c r="HEV10" s="1012"/>
      <c r="HEW10" s="1012"/>
      <c r="HEX10" s="1012"/>
      <c r="HEY10" s="1012"/>
      <c r="HEZ10" s="1012"/>
      <c r="HFA10" s="1012"/>
      <c r="HFB10" s="1012"/>
      <c r="HFC10" s="1012"/>
      <c r="HFD10" s="1012"/>
      <c r="HFE10" s="1012"/>
      <c r="HFF10" s="1012"/>
      <c r="HFG10" s="1012"/>
      <c r="HFH10" s="1012"/>
      <c r="HFI10" s="1012"/>
      <c r="HFJ10" s="1012"/>
      <c r="HFK10" s="1012"/>
      <c r="HFL10" s="1012"/>
      <c r="HFM10" s="1012"/>
      <c r="HFN10" s="1012"/>
      <c r="HFO10" s="1012"/>
      <c r="HFP10" s="1012"/>
      <c r="HFQ10" s="1012"/>
      <c r="HFR10" s="1012"/>
      <c r="HFS10" s="1012"/>
      <c r="HFT10" s="1012"/>
      <c r="HFU10" s="1012"/>
      <c r="HFV10" s="1012"/>
      <c r="HFW10" s="1012"/>
      <c r="HFX10" s="1012"/>
      <c r="HFY10" s="1012"/>
      <c r="HFZ10" s="1012"/>
      <c r="HGA10" s="1012"/>
      <c r="HGB10" s="1012"/>
      <c r="HGC10" s="1012"/>
      <c r="HGD10" s="1012"/>
      <c r="HGE10" s="1012"/>
      <c r="HGF10" s="1012"/>
      <c r="HGG10" s="1012"/>
      <c r="HGH10" s="1012"/>
      <c r="HGI10" s="1012"/>
      <c r="HGJ10" s="1012"/>
      <c r="HGK10" s="1012"/>
      <c r="HGL10" s="1012"/>
      <c r="HGM10" s="1012"/>
      <c r="HGN10" s="1012"/>
      <c r="HGO10" s="1012"/>
      <c r="HGP10" s="1012"/>
      <c r="HGQ10" s="1012"/>
      <c r="HGR10" s="1012"/>
      <c r="HGS10" s="1012"/>
      <c r="HGT10" s="1012"/>
      <c r="HGU10" s="1012"/>
      <c r="HGV10" s="1012"/>
      <c r="HGW10" s="1012"/>
      <c r="HGX10" s="1012"/>
      <c r="HGY10" s="1012"/>
      <c r="HGZ10" s="1012"/>
      <c r="HHA10" s="1012"/>
      <c r="HHB10" s="1012"/>
      <c r="HHC10" s="1012"/>
      <c r="HHD10" s="1012"/>
      <c r="HHE10" s="1012"/>
      <c r="HHF10" s="1012"/>
      <c r="HHG10" s="1012"/>
      <c r="HHH10" s="1012"/>
      <c r="HHI10" s="1012"/>
      <c r="HHJ10" s="1012"/>
      <c r="HHK10" s="1012"/>
      <c r="HHL10" s="1012"/>
      <c r="HHM10" s="1012"/>
      <c r="HHN10" s="1012"/>
      <c r="HHO10" s="1012"/>
      <c r="HHP10" s="1012"/>
      <c r="HHQ10" s="1012"/>
      <c r="HHR10" s="1012"/>
      <c r="HHS10" s="1012"/>
      <c r="HHT10" s="1012"/>
      <c r="HHU10" s="1012"/>
      <c r="HHV10" s="1012"/>
      <c r="HHW10" s="1012"/>
      <c r="HHX10" s="1012"/>
      <c r="HHY10" s="1012"/>
      <c r="HHZ10" s="1012"/>
      <c r="HIA10" s="1012"/>
      <c r="HIB10" s="1012"/>
      <c r="HIC10" s="1012"/>
      <c r="HID10" s="1012"/>
      <c r="HIE10" s="1012"/>
      <c r="HIF10" s="1012"/>
      <c r="HIG10" s="1012"/>
      <c r="HIH10" s="1012"/>
      <c r="HII10" s="1012"/>
      <c r="HIJ10" s="1012"/>
      <c r="HIK10" s="1012"/>
      <c r="HIL10" s="1012"/>
      <c r="HIM10" s="1012"/>
      <c r="HIN10" s="1012"/>
      <c r="HIO10" s="1012"/>
      <c r="HIP10" s="1012"/>
      <c r="HIQ10" s="1012"/>
      <c r="HIR10" s="1012"/>
      <c r="HIS10" s="1012"/>
      <c r="HIT10" s="1012"/>
      <c r="HIU10" s="1012"/>
      <c r="HIV10" s="1012"/>
      <c r="HIW10" s="1012"/>
      <c r="HIX10" s="1012"/>
      <c r="HIY10" s="1012"/>
      <c r="HIZ10" s="1012"/>
      <c r="HJA10" s="1012"/>
      <c r="HJB10" s="1012"/>
      <c r="HJC10" s="1012"/>
      <c r="HJD10" s="1012"/>
      <c r="HJE10" s="1012"/>
      <c r="HJF10" s="1012"/>
      <c r="HJG10" s="1012"/>
      <c r="HJH10" s="1012"/>
      <c r="HJI10" s="1012"/>
      <c r="HJJ10" s="1012"/>
      <c r="HJK10" s="1012"/>
      <c r="HJL10" s="1012"/>
      <c r="HJM10" s="1012"/>
      <c r="HJN10" s="1012"/>
      <c r="HJO10" s="1012"/>
      <c r="HJP10" s="1012"/>
      <c r="HJQ10" s="1012"/>
      <c r="HJR10" s="1012"/>
      <c r="HJS10" s="1012"/>
      <c r="HJT10" s="1012"/>
      <c r="HJU10" s="1012"/>
      <c r="HJV10" s="1012"/>
      <c r="HJW10" s="1012"/>
      <c r="HJX10" s="1012"/>
      <c r="HJY10" s="1012"/>
      <c r="HJZ10" s="1012"/>
      <c r="HKA10" s="1012"/>
      <c r="HKB10" s="1012"/>
      <c r="HKC10" s="1012"/>
      <c r="HKD10" s="1012"/>
      <c r="HKE10" s="1012"/>
      <c r="HKF10" s="1012"/>
      <c r="HKG10" s="1012"/>
      <c r="HKH10" s="1012"/>
      <c r="HKI10" s="1012"/>
      <c r="HKJ10" s="1012"/>
      <c r="HKK10" s="1012"/>
      <c r="HKL10" s="1012"/>
      <c r="HKM10" s="1012"/>
      <c r="HKN10" s="1012"/>
      <c r="HKO10" s="1012"/>
      <c r="HKP10" s="1012"/>
      <c r="HKQ10" s="1012"/>
      <c r="HKR10" s="1012"/>
      <c r="HKS10" s="1012"/>
      <c r="HKT10" s="1012"/>
      <c r="HKU10" s="1012"/>
      <c r="HKV10" s="1012"/>
      <c r="HKW10" s="1012"/>
      <c r="HKX10" s="1012"/>
      <c r="HKY10" s="1012"/>
      <c r="HKZ10" s="1012"/>
      <c r="HLA10" s="1012"/>
      <c r="HLB10" s="1012"/>
      <c r="HLC10" s="1012"/>
      <c r="HLD10" s="1012"/>
      <c r="HLE10" s="1012"/>
      <c r="HLF10" s="1012"/>
      <c r="HLG10" s="1012"/>
      <c r="HLH10" s="1012"/>
      <c r="HLI10" s="1012"/>
      <c r="HLJ10" s="1012"/>
      <c r="HLK10" s="1012"/>
      <c r="HLL10" s="1012"/>
      <c r="HLM10" s="1012"/>
      <c r="HLN10" s="1012"/>
      <c r="HLO10" s="1012"/>
      <c r="HLP10" s="1012"/>
      <c r="HLQ10" s="1012"/>
      <c r="HLR10" s="1012"/>
      <c r="HLS10" s="1012"/>
      <c r="HLT10" s="1012"/>
      <c r="HLU10" s="1012"/>
      <c r="HLV10" s="1012"/>
      <c r="HLW10" s="1012"/>
      <c r="HLX10" s="1012"/>
      <c r="HLY10" s="1012"/>
      <c r="HLZ10" s="1012"/>
      <c r="HMA10" s="1012"/>
      <c r="HMB10" s="1012"/>
      <c r="HMC10" s="1012"/>
      <c r="HMD10" s="1012"/>
      <c r="HME10" s="1012"/>
      <c r="HMF10" s="1012"/>
      <c r="HMG10" s="1012"/>
      <c r="HMH10" s="1012"/>
      <c r="HMI10" s="1012"/>
      <c r="HMJ10" s="1012"/>
      <c r="HMK10" s="1012"/>
      <c r="HML10" s="1012"/>
      <c r="HMM10" s="1012"/>
      <c r="HMN10" s="1012"/>
      <c r="HMO10" s="1012"/>
      <c r="HMP10" s="1012"/>
      <c r="HMQ10" s="1012"/>
      <c r="HMR10" s="1012"/>
      <c r="HMS10" s="1012"/>
      <c r="HMT10" s="1012"/>
      <c r="HMU10" s="1012"/>
      <c r="HMV10" s="1012"/>
      <c r="HMW10" s="1012"/>
      <c r="HMX10" s="1012"/>
      <c r="HMY10" s="1012"/>
      <c r="HMZ10" s="1012"/>
      <c r="HNA10" s="1012"/>
      <c r="HNB10" s="1012"/>
      <c r="HNC10" s="1012"/>
      <c r="HND10" s="1012"/>
      <c r="HNE10" s="1012"/>
      <c r="HNF10" s="1012"/>
      <c r="HNG10" s="1012"/>
      <c r="HNH10" s="1012"/>
      <c r="HNI10" s="1012"/>
      <c r="HNJ10" s="1012"/>
      <c r="HNK10" s="1012"/>
      <c r="HNL10" s="1012"/>
      <c r="HNM10" s="1012"/>
      <c r="HNN10" s="1012"/>
      <c r="HNO10" s="1012"/>
      <c r="HNP10" s="1012"/>
      <c r="HNQ10" s="1012"/>
      <c r="HNR10" s="1012"/>
      <c r="HNS10" s="1012"/>
      <c r="HNT10" s="1012"/>
      <c r="HNU10" s="1012"/>
      <c r="HNV10" s="1012"/>
      <c r="HNW10" s="1012"/>
      <c r="HNX10" s="1012"/>
      <c r="HNY10" s="1012"/>
      <c r="HNZ10" s="1012"/>
      <c r="HOA10" s="1012"/>
      <c r="HOB10" s="1012"/>
      <c r="HOC10" s="1012"/>
      <c r="HOD10" s="1012"/>
      <c r="HOE10" s="1012"/>
      <c r="HOF10" s="1012"/>
      <c r="HOG10" s="1012"/>
      <c r="HOH10" s="1012"/>
      <c r="HOI10" s="1012"/>
      <c r="HOJ10" s="1012"/>
      <c r="HOK10" s="1012"/>
      <c r="HOL10" s="1012"/>
      <c r="HOM10" s="1012"/>
      <c r="HON10" s="1012"/>
      <c r="HOO10" s="1012"/>
      <c r="HOP10" s="1012"/>
      <c r="HOQ10" s="1012"/>
      <c r="HOR10" s="1012"/>
      <c r="HOS10" s="1012"/>
      <c r="HOT10" s="1012"/>
      <c r="HOU10" s="1012"/>
      <c r="HOV10" s="1012"/>
      <c r="HOW10" s="1012"/>
      <c r="HOX10" s="1012"/>
      <c r="HOY10" s="1012"/>
      <c r="HOZ10" s="1012"/>
      <c r="HPA10" s="1012"/>
      <c r="HPB10" s="1012"/>
      <c r="HPC10" s="1012"/>
      <c r="HPD10" s="1012"/>
      <c r="HPE10" s="1012"/>
      <c r="HPF10" s="1012"/>
      <c r="HPG10" s="1012"/>
      <c r="HPH10" s="1012"/>
      <c r="HPI10" s="1012"/>
      <c r="HPJ10" s="1012"/>
      <c r="HPK10" s="1012"/>
      <c r="HPL10" s="1012"/>
      <c r="HPM10" s="1012"/>
      <c r="HPN10" s="1012"/>
      <c r="HPO10" s="1012"/>
      <c r="HPP10" s="1012"/>
      <c r="HPQ10" s="1012"/>
      <c r="HPR10" s="1012"/>
      <c r="HPS10" s="1012"/>
      <c r="HPT10" s="1012"/>
      <c r="HPU10" s="1012"/>
      <c r="HPV10" s="1012"/>
      <c r="HPW10" s="1012"/>
      <c r="HPX10" s="1012"/>
      <c r="HPY10" s="1012"/>
      <c r="HPZ10" s="1012"/>
      <c r="HQA10" s="1012"/>
      <c r="HQB10" s="1012"/>
      <c r="HQC10" s="1012"/>
      <c r="HQD10" s="1012"/>
      <c r="HQE10" s="1012"/>
      <c r="HQF10" s="1012"/>
      <c r="HQG10" s="1012"/>
      <c r="HQH10" s="1012"/>
      <c r="HQI10" s="1012"/>
      <c r="HQJ10" s="1012"/>
      <c r="HQK10" s="1012"/>
      <c r="HQL10" s="1012"/>
      <c r="HQM10" s="1012"/>
      <c r="HQN10" s="1012"/>
      <c r="HQO10" s="1012"/>
      <c r="HQP10" s="1012"/>
      <c r="HQQ10" s="1012"/>
      <c r="HQR10" s="1012"/>
      <c r="HQS10" s="1012"/>
      <c r="HQT10" s="1012"/>
      <c r="HQU10" s="1012"/>
      <c r="HQV10" s="1012"/>
      <c r="HQW10" s="1012"/>
      <c r="HQX10" s="1012"/>
      <c r="HQY10" s="1012"/>
      <c r="HQZ10" s="1012"/>
      <c r="HRA10" s="1012"/>
      <c r="HRB10" s="1012"/>
      <c r="HRC10" s="1012"/>
      <c r="HRD10" s="1012"/>
      <c r="HRE10" s="1012"/>
      <c r="HRF10" s="1012"/>
      <c r="HRG10" s="1012"/>
      <c r="HRH10" s="1012"/>
      <c r="HRI10" s="1012"/>
      <c r="HRJ10" s="1012"/>
      <c r="HRK10" s="1012"/>
      <c r="HRL10" s="1012"/>
      <c r="HRM10" s="1012"/>
      <c r="HRN10" s="1012"/>
      <c r="HRO10" s="1012"/>
      <c r="HRP10" s="1012"/>
      <c r="HRQ10" s="1012"/>
      <c r="HRR10" s="1012"/>
      <c r="HRS10" s="1012"/>
      <c r="HRT10" s="1012"/>
      <c r="HRU10" s="1012"/>
      <c r="HRV10" s="1012"/>
      <c r="HRW10" s="1012"/>
      <c r="HRX10" s="1012"/>
      <c r="HRY10" s="1012"/>
      <c r="HRZ10" s="1012"/>
      <c r="HSA10" s="1012"/>
      <c r="HSB10" s="1012"/>
      <c r="HSC10" s="1012"/>
      <c r="HSD10" s="1012"/>
      <c r="HSE10" s="1012"/>
      <c r="HSF10" s="1012"/>
      <c r="HSG10" s="1012"/>
      <c r="HSH10" s="1012"/>
      <c r="HSI10" s="1012"/>
      <c r="HSJ10" s="1012"/>
      <c r="HSK10" s="1012"/>
      <c r="HSL10" s="1012"/>
      <c r="HSM10" s="1012"/>
      <c r="HSN10" s="1012"/>
      <c r="HSO10" s="1012"/>
      <c r="HSP10" s="1012"/>
      <c r="HSQ10" s="1012"/>
      <c r="HSR10" s="1012"/>
      <c r="HSS10" s="1012"/>
      <c r="HST10" s="1012"/>
      <c r="HSU10" s="1012"/>
      <c r="HSV10" s="1012"/>
      <c r="HSW10" s="1012"/>
      <c r="HSX10" s="1012"/>
      <c r="HSY10" s="1012"/>
      <c r="HSZ10" s="1012"/>
      <c r="HTA10" s="1012"/>
      <c r="HTB10" s="1012"/>
      <c r="HTC10" s="1012"/>
      <c r="HTD10" s="1012"/>
      <c r="HTE10" s="1012"/>
      <c r="HTF10" s="1012"/>
      <c r="HTG10" s="1012"/>
      <c r="HTH10" s="1012"/>
      <c r="HTI10" s="1012"/>
      <c r="HTJ10" s="1012"/>
      <c r="HTK10" s="1012"/>
      <c r="HTL10" s="1012"/>
      <c r="HTM10" s="1012"/>
      <c r="HTN10" s="1012"/>
      <c r="HTO10" s="1012"/>
      <c r="HTP10" s="1012"/>
      <c r="HTQ10" s="1012"/>
      <c r="HTR10" s="1012"/>
      <c r="HTS10" s="1012"/>
      <c r="HTT10" s="1012"/>
      <c r="HTU10" s="1012"/>
      <c r="HTV10" s="1012"/>
      <c r="HTW10" s="1012"/>
      <c r="HTX10" s="1012"/>
      <c r="HTY10" s="1012"/>
      <c r="HTZ10" s="1012"/>
      <c r="HUA10" s="1012"/>
      <c r="HUB10" s="1012"/>
      <c r="HUC10" s="1012"/>
      <c r="HUD10" s="1012"/>
      <c r="HUE10" s="1012"/>
      <c r="HUF10" s="1012"/>
      <c r="HUG10" s="1012"/>
      <c r="HUH10" s="1012"/>
      <c r="HUI10" s="1012"/>
      <c r="HUJ10" s="1012"/>
      <c r="HUK10" s="1012"/>
      <c r="HUL10" s="1012"/>
      <c r="HUM10" s="1012"/>
      <c r="HUN10" s="1012"/>
      <c r="HUO10" s="1012"/>
      <c r="HUP10" s="1012"/>
      <c r="HUQ10" s="1012"/>
      <c r="HUR10" s="1012"/>
      <c r="HUS10" s="1012"/>
      <c r="HUT10" s="1012"/>
      <c r="HUU10" s="1012"/>
      <c r="HUV10" s="1012"/>
      <c r="HUW10" s="1012"/>
      <c r="HUX10" s="1012"/>
      <c r="HUY10" s="1012"/>
      <c r="HUZ10" s="1012"/>
      <c r="HVA10" s="1012"/>
      <c r="HVB10" s="1012"/>
      <c r="HVC10" s="1012"/>
      <c r="HVD10" s="1012"/>
      <c r="HVE10" s="1012"/>
      <c r="HVF10" s="1012"/>
      <c r="HVG10" s="1012"/>
      <c r="HVH10" s="1012"/>
      <c r="HVI10" s="1012"/>
      <c r="HVJ10" s="1012"/>
      <c r="HVK10" s="1012"/>
      <c r="HVL10" s="1012"/>
      <c r="HVM10" s="1012"/>
      <c r="HVN10" s="1012"/>
      <c r="HVO10" s="1012"/>
      <c r="HVP10" s="1012"/>
      <c r="HVQ10" s="1012"/>
      <c r="HVR10" s="1012"/>
      <c r="HVS10" s="1012"/>
      <c r="HVT10" s="1012"/>
      <c r="HVU10" s="1012"/>
      <c r="HVV10" s="1012"/>
      <c r="HVW10" s="1012"/>
      <c r="HVX10" s="1012"/>
      <c r="HVY10" s="1012"/>
      <c r="HVZ10" s="1012"/>
      <c r="HWA10" s="1012"/>
      <c r="HWB10" s="1012"/>
      <c r="HWC10" s="1012"/>
      <c r="HWD10" s="1012"/>
      <c r="HWE10" s="1012"/>
      <c r="HWF10" s="1012"/>
      <c r="HWG10" s="1012"/>
      <c r="HWH10" s="1012"/>
      <c r="HWI10" s="1012"/>
      <c r="HWJ10" s="1012"/>
      <c r="HWK10" s="1012"/>
      <c r="HWL10" s="1012"/>
      <c r="HWM10" s="1012"/>
      <c r="HWN10" s="1012"/>
      <c r="HWO10" s="1012"/>
      <c r="HWP10" s="1012"/>
      <c r="HWQ10" s="1012"/>
      <c r="HWR10" s="1012"/>
      <c r="HWS10" s="1012"/>
      <c r="HWT10" s="1012"/>
      <c r="HWU10" s="1012"/>
      <c r="HWV10" s="1012"/>
      <c r="HWW10" s="1012"/>
      <c r="HWX10" s="1012"/>
      <c r="HWY10" s="1012"/>
      <c r="HWZ10" s="1012"/>
      <c r="HXA10" s="1012"/>
      <c r="HXB10" s="1012"/>
      <c r="HXC10" s="1012"/>
      <c r="HXD10" s="1012"/>
      <c r="HXE10" s="1012"/>
      <c r="HXF10" s="1012"/>
      <c r="HXG10" s="1012"/>
      <c r="HXH10" s="1012"/>
      <c r="HXI10" s="1012"/>
      <c r="HXJ10" s="1012"/>
      <c r="HXK10" s="1012"/>
      <c r="HXL10" s="1012"/>
      <c r="HXM10" s="1012"/>
      <c r="HXN10" s="1012"/>
      <c r="HXO10" s="1012"/>
      <c r="HXP10" s="1012"/>
      <c r="HXQ10" s="1012"/>
      <c r="HXR10" s="1012"/>
      <c r="HXS10" s="1012"/>
      <c r="HXT10" s="1012"/>
      <c r="HXU10" s="1012"/>
      <c r="HXV10" s="1012"/>
      <c r="HXW10" s="1012"/>
      <c r="HXX10" s="1012"/>
      <c r="HXY10" s="1012"/>
      <c r="HXZ10" s="1012"/>
      <c r="HYA10" s="1012"/>
      <c r="HYB10" s="1012"/>
      <c r="HYC10" s="1012"/>
      <c r="HYD10" s="1012"/>
      <c r="HYE10" s="1012"/>
      <c r="HYF10" s="1012"/>
      <c r="HYG10" s="1012"/>
      <c r="HYH10" s="1012"/>
      <c r="HYI10" s="1012"/>
      <c r="HYJ10" s="1012"/>
      <c r="HYK10" s="1012"/>
      <c r="HYL10" s="1012"/>
      <c r="HYM10" s="1012"/>
      <c r="HYN10" s="1012"/>
      <c r="HYO10" s="1012"/>
      <c r="HYP10" s="1012"/>
      <c r="HYQ10" s="1012"/>
      <c r="HYR10" s="1012"/>
      <c r="HYS10" s="1012"/>
      <c r="HYT10" s="1012"/>
      <c r="HYU10" s="1012"/>
      <c r="HYV10" s="1012"/>
      <c r="HYW10" s="1012"/>
      <c r="HYX10" s="1012"/>
      <c r="HYY10" s="1012"/>
      <c r="HYZ10" s="1012"/>
      <c r="HZA10" s="1012"/>
      <c r="HZB10" s="1012"/>
      <c r="HZC10" s="1012"/>
      <c r="HZD10" s="1012"/>
      <c r="HZE10" s="1012"/>
      <c r="HZF10" s="1012"/>
      <c r="HZG10" s="1012"/>
      <c r="HZH10" s="1012"/>
      <c r="HZI10" s="1012"/>
      <c r="HZJ10" s="1012"/>
      <c r="HZK10" s="1012"/>
      <c r="HZL10" s="1012"/>
      <c r="HZM10" s="1012"/>
      <c r="HZN10" s="1012"/>
      <c r="HZO10" s="1012"/>
      <c r="HZP10" s="1012"/>
      <c r="HZQ10" s="1012"/>
      <c r="HZR10" s="1012"/>
      <c r="HZS10" s="1012"/>
      <c r="HZT10" s="1012"/>
      <c r="HZU10" s="1012"/>
      <c r="HZV10" s="1012"/>
      <c r="HZW10" s="1012"/>
      <c r="HZX10" s="1012"/>
      <c r="HZY10" s="1012"/>
      <c r="HZZ10" s="1012"/>
      <c r="IAA10" s="1012"/>
      <c r="IAB10" s="1012"/>
      <c r="IAC10" s="1012"/>
      <c r="IAD10" s="1012"/>
      <c r="IAE10" s="1012"/>
      <c r="IAF10" s="1012"/>
      <c r="IAG10" s="1012"/>
      <c r="IAH10" s="1012"/>
      <c r="IAI10" s="1012"/>
      <c r="IAJ10" s="1012"/>
      <c r="IAK10" s="1012"/>
      <c r="IAL10" s="1012"/>
      <c r="IAM10" s="1012"/>
      <c r="IAN10" s="1012"/>
      <c r="IAO10" s="1012"/>
      <c r="IAP10" s="1012"/>
      <c r="IAQ10" s="1012"/>
      <c r="IAR10" s="1012"/>
      <c r="IAS10" s="1012"/>
      <c r="IAT10" s="1012"/>
      <c r="IAU10" s="1012"/>
      <c r="IAV10" s="1012"/>
      <c r="IAW10" s="1012"/>
      <c r="IAX10" s="1012"/>
      <c r="IAY10" s="1012"/>
      <c r="IAZ10" s="1012"/>
      <c r="IBA10" s="1012"/>
      <c r="IBB10" s="1012"/>
      <c r="IBC10" s="1012"/>
      <c r="IBD10" s="1012"/>
      <c r="IBE10" s="1012"/>
      <c r="IBF10" s="1012"/>
      <c r="IBG10" s="1012"/>
      <c r="IBH10" s="1012"/>
      <c r="IBI10" s="1012"/>
      <c r="IBJ10" s="1012"/>
      <c r="IBK10" s="1012"/>
      <c r="IBL10" s="1012"/>
      <c r="IBM10" s="1012"/>
      <c r="IBN10" s="1012"/>
      <c r="IBO10" s="1012"/>
      <c r="IBP10" s="1012"/>
      <c r="IBQ10" s="1012"/>
      <c r="IBR10" s="1012"/>
      <c r="IBS10" s="1012"/>
      <c r="IBT10" s="1012"/>
      <c r="IBU10" s="1012"/>
      <c r="IBV10" s="1012"/>
      <c r="IBW10" s="1012"/>
      <c r="IBX10" s="1012"/>
      <c r="IBY10" s="1012"/>
      <c r="IBZ10" s="1012"/>
      <c r="ICA10" s="1012"/>
      <c r="ICB10" s="1012"/>
      <c r="ICC10" s="1012"/>
      <c r="ICD10" s="1012"/>
      <c r="ICE10" s="1012"/>
      <c r="ICF10" s="1012"/>
      <c r="ICG10" s="1012"/>
      <c r="ICH10" s="1012"/>
      <c r="ICI10" s="1012"/>
      <c r="ICJ10" s="1012"/>
      <c r="ICK10" s="1012"/>
      <c r="ICL10" s="1012"/>
      <c r="ICM10" s="1012"/>
      <c r="ICN10" s="1012"/>
      <c r="ICO10" s="1012"/>
      <c r="ICP10" s="1012"/>
      <c r="ICQ10" s="1012"/>
      <c r="ICR10" s="1012"/>
      <c r="ICS10" s="1012"/>
      <c r="ICT10" s="1012"/>
      <c r="ICU10" s="1012"/>
      <c r="ICV10" s="1012"/>
      <c r="ICW10" s="1012"/>
      <c r="ICX10" s="1012"/>
      <c r="ICY10" s="1012"/>
      <c r="ICZ10" s="1012"/>
      <c r="IDA10" s="1012"/>
      <c r="IDB10" s="1012"/>
      <c r="IDC10" s="1012"/>
      <c r="IDD10" s="1012"/>
      <c r="IDE10" s="1012"/>
      <c r="IDF10" s="1012"/>
      <c r="IDG10" s="1012"/>
      <c r="IDH10" s="1012"/>
      <c r="IDI10" s="1012"/>
      <c r="IDJ10" s="1012"/>
      <c r="IDK10" s="1012"/>
      <c r="IDL10" s="1012"/>
      <c r="IDM10" s="1012"/>
      <c r="IDN10" s="1012"/>
      <c r="IDO10" s="1012"/>
      <c r="IDP10" s="1012"/>
      <c r="IDQ10" s="1012"/>
      <c r="IDR10" s="1012"/>
      <c r="IDS10" s="1012"/>
      <c r="IDT10" s="1012"/>
      <c r="IDU10" s="1012"/>
      <c r="IDV10" s="1012"/>
      <c r="IDW10" s="1012"/>
      <c r="IDX10" s="1012"/>
      <c r="IDY10" s="1012"/>
      <c r="IDZ10" s="1012"/>
      <c r="IEA10" s="1012"/>
      <c r="IEB10" s="1012"/>
      <c r="IEC10" s="1012"/>
      <c r="IED10" s="1012"/>
      <c r="IEE10" s="1012"/>
      <c r="IEF10" s="1012"/>
      <c r="IEG10" s="1012"/>
      <c r="IEH10" s="1012"/>
      <c r="IEI10" s="1012"/>
      <c r="IEJ10" s="1012"/>
      <c r="IEK10" s="1012"/>
      <c r="IEL10" s="1012"/>
      <c r="IEM10" s="1012"/>
      <c r="IEN10" s="1012"/>
      <c r="IEO10" s="1012"/>
      <c r="IEP10" s="1012"/>
      <c r="IEQ10" s="1012"/>
      <c r="IER10" s="1012"/>
      <c r="IES10" s="1012"/>
      <c r="IET10" s="1012"/>
      <c r="IEU10" s="1012"/>
      <c r="IEV10" s="1012"/>
      <c r="IEW10" s="1012"/>
      <c r="IEX10" s="1012"/>
      <c r="IEY10" s="1012"/>
      <c r="IEZ10" s="1012"/>
      <c r="IFA10" s="1012"/>
      <c r="IFB10" s="1012"/>
      <c r="IFC10" s="1012"/>
      <c r="IFD10" s="1012"/>
      <c r="IFE10" s="1012"/>
      <c r="IFF10" s="1012"/>
      <c r="IFG10" s="1012"/>
      <c r="IFH10" s="1012"/>
      <c r="IFI10" s="1012"/>
      <c r="IFJ10" s="1012"/>
      <c r="IFK10" s="1012"/>
      <c r="IFL10" s="1012"/>
      <c r="IFM10" s="1012"/>
      <c r="IFN10" s="1012"/>
      <c r="IFO10" s="1012"/>
      <c r="IFP10" s="1012"/>
      <c r="IFQ10" s="1012"/>
      <c r="IFR10" s="1012"/>
      <c r="IFS10" s="1012"/>
      <c r="IFT10" s="1012"/>
      <c r="IFU10" s="1012"/>
      <c r="IFV10" s="1012"/>
      <c r="IFW10" s="1012"/>
      <c r="IFX10" s="1012"/>
      <c r="IFY10" s="1012"/>
      <c r="IFZ10" s="1012"/>
      <c r="IGA10" s="1012"/>
      <c r="IGB10" s="1012"/>
      <c r="IGC10" s="1012"/>
      <c r="IGD10" s="1012"/>
      <c r="IGE10" s="1012"/>
      <c r="IGF10" s="1012"/>
      <c r="IGG10" s="1012"/>
      <c r="IGH10" s="1012"/>
      <c r="IGI10" s="1012"/>
      <c r="IGJ10" s="1012"/>
      <c r="IGK10" s="1012"/>
      <c r="IGL10" s="1012"/>
      <c r="IGM10" s="1012"/>
      <c r="IGN10" s="1012"/>
      <c r="IGO10" s="1012"/>
      <c r="IGP10" s="1012"/>
      <c r="IGQ10" s="1012"/>
      <c r="IGR10" s="1012"/>
      <c r="IGS10" s="1012"/>
      <c r="IGT10" s="1012"/>
      <c r="IGU10" s="1012"/>
      <c r="IGV10" s="1012"/>
      <c r="IGW10" s="1012"/>
      <c r="IGX10" s="1012"/>
      <c r="IGY10" s="1012"/>
      <c r="IGZ10" s="1012"/>
      <c r="IHA10" s="1012"/>
      <c r="IHB10" s="1012"/>
      <c r="IHC10" s="1012"/>
      <c r="IHD10" s="1012"/>
      <c r="IHE10" s="1012"/>
      <c r="IHF10" s="1012"/>
      <c r="IHG10" s="1012"/>
      <c r="IHH10" s="1012"/>
      <c r="IHI10" s="1012"/>
      <c r="IHJ10" s="1012"/>
      <c r="IHK10" s="1012"/>
      <c r="IHL10" s="1012"/>
      <c r="IHM10" s="1012"/>
      <c r="IHN10" s="1012"/>
      <c r="IHO10" s="1012"/>
      <c r="IHP10" s="1012"/>
      <c r="IHQ10" s="1012"/>
      <c r="IHR10" s="1012"/>
      <c r="IHS10" s="1012"/>
      <c r="IHT10" s="1012"/>
      <c r="IHU10" s="1012"/>
      <c r="IHV10" s="1012"/>
      <c r="IHW10" s="1012"/>
      <c r="IHX10" s="1012"/>
      <c r="IHY10" s="1012"/>
      <c r="IHZ10" s="1012"/>
      <c r="IIA10" s="1012"/>
      <c r="IIB10" s="1012"/>
      <c r="IIC10" s="1012"/>
      <c r="IID10" s="1012"/>
      <c r="IIE10" s="1012"/>
      <c r="IIF10" s="1012"/>
      <c r="IIG10" s="1012"/>
      <c r="IIH10" s="1012"/>
      <c r="III10" s="1012"/>
      <c r="IIJ10" s="1012"/>
      <c r="IIK10" s="1012"/>
      <c r="IIL10" s="1012"/>
      <c r="IIM10" s="1012"/>
      <c r="IIN10" s="1012"/>
      <c r="IIO10" s="1012"/>
      <c r="IIP10" s="1012"/>
      <c r="IIQ10" s="1012"/>
      <c r="IIR10" s="1012"/>
      <c r="IIS10" s="1012"/>
      <c r="IIT10" s="1012"/>
      <c r="IIU10" s="1012"/>
      <c r="IIV10" s="1012"/>
      <c r="IIW10" s="1012"/>
      <c r="IIX10" s="1012"/>
      <c r="IIY10" s="1012"/>
      <c r="IIZ10" s="1012"/>
      <c r="IJA10" s="1012"/>
      <c r="IJB10" s="1012"/>
      <c r="IJC10" s="1012"/>
      <c r="IJD10" s="1012"/>
      <c r="IJE10" s="1012"/>
      <c r="IJF10" s="1012"/>
      <c r="IJG10" s="1012"/>
      <c r="IJH10" s="1012"/>
      <c r="IJI10" s="1012"/>
      <c r="IJJ10" s="1012"/>
      <c r="IJK10" s="1012"/>
      <c r="IJL10" s="1012"/>
      <c r="IJM10" s="1012"/>
      <c r="IJN10" s="1012"/>
      <c r="IJO10" s="1012"/>
      <c r="IJP10" s="1012"/>
      <c r="IJQ10" s="1012"/>
      <c r="IJR10" s="1012"/>
      <c r="IJS10" s="1012"/>
      <c r="IJT10" s="1012"/>
      <c r="IJU10" s="1012"/>
      <c r="IJV10" s="1012"/>
      <c r="IJW10" s="1012"/>
      <c r="IJX10" s="1012"/>
      <c r="IJY10" s="1012"/>
      <c r="IJZ10" s="1012"/>
      <c r="IKA10" s="1012"/>
      <c r="IKB10" s="1012"/>
      <c r="IKC10" s="1012"/>
      <c r="IKD10" s="1012"/>
      <c r="IKE10" s="1012"/>
      <c r="IKF10" s="1012"/>
      <c r="IKG10" s="1012"/>
      <c r="IKH10" s="1012"/>
      <c r="IKI10" s="1012"/>
      <c r="IKJ10" s="1012"/>
      <c r="IKK10" s="1012"/>
      <c r="IKL10" s="1012"/>
      <c r="IKM10" s="1012"/>
      <c r="IKN10" s="1012"/>
      <c r="IKO10" s="1012"/>
      <c r="IKP10" s="1012"/>
      <c r="IKQ10" s="1012"/>
      <c r="IKR10" s="1012"/>
      <c r="IKS10" s="1012"/>
      <c r="IKT10" s="1012"/>
      <c r="IKU10" s="1012"/>
      <c r="IKV10" s="1012"/>
      <c r="IKW10" s="1012"/>
      <c r="IKX10" s="1012"/>
      <c r="IKY10" s="1012"/>
      <c r="IKZ10" s="1012"/>
      <c r="ILA10" s="1012"/>
      <c r="ILB10" s="1012"/>
      <c r="ILC10" s="1012"/>
      <c r="ILD10" s="1012"/>
      <c r="ILE10" s="1012"/>
      <c r="ILF10" s="1012"/>
      <c r="ILG10" s="1012"/>
      <c r="ILH10" s="1012"/>
      <c r="ILI10" s="1012"/>
      <c r="ILJ10" s="1012"/>
      <c r="ILK10" s="1012"/>
      <c r="ILL10" s="1012"/>
      <c r="ILM10" s="1012"/>
      <c r="ILN10" s="1012"/>
      <c r="ILO10" s="1012"/>
      <c r="ILP10" s="1012"/>
      <c r="ILQ10" s="1012"/>
      <c r="ILR10" s="1012"/>
      <c r="ILS10" s="1012"/>
      <c r="ILT10" s="1012"/>
      <c r="ILU10" s="1012"/>
      <c r="ILV10" s="1012"/>
      <c r="ILW10" s="1012"/>
      <c r="ILX10" s="1012"/>
      <c r="ILY10" s="1012"/>
      <c r="ILZ10" s="1012"/>
      <c r="IMA10" s="1012"/>
      <c r="IMB10" s="1012"/>
      <c r="IMC10" s="1012"/>
      <c r="IMD10" s="1012"/>
      <c r="IME10" s="1012"/>
      <c r="IMF10" s="1012"/>
      <c r="IMG10" s="1012"/>
      <c r="IMH10" s="1012"/>
      <c r="IMI10" s="1012"/>
      <c r="IMJ10" s="1012"/>
      <c r="IMK10" s="1012"/>
      <c r="IML10" s="1012"/>
      <c r="IMM10" s="1012"/>
      <c r="IMN10" s="1012"/>
      <c r="IMO10" s="1012"/>
      <c r="IMP10" s="1012"/>
      <c r="IMQ10" s="1012"/>
      <c r="IMR10" s="1012"/>
      <c r="IMS10" s="1012"/>
      <c r="IMT10" s="1012"/>
      <c r="IMU10" s="1012"/>
      <c r="IMV10" s="1012"/>
      <c r="IMW10" s="1012"/>
      <c r="IMX10" s="1012"/>
      <c r="IMY10" s="1012"/>
      <c r="IMZ10" s="1012"/>
      <c r="INA10" s="1012"/>
      <c r="INB10" s="1012"/>
      <c r="INC10" s="1012"/>
      <c r="IND10" s="1012"/>
      <c r="INE10" s="1012"/>
      <c r="INF10" s="1012"/>
      <c r="ING10" s="1012"/>
      <c r="INH10" s="1012"/>
      <c r="INI10" s="1012"/>
      <c r="INJ10" s="1012"/>
      <c r="INK10" s="1012"/>
      <c r="INL10" s="1012"/>
      <c r="INM10" s="1012"/>
      <c r="INN10" s="1012"/>
      <c r="INO10" s="1012"/>
      <c r="INP10" s="1012"/>
      <c r="INQ10" s="1012"/>
      <c r="INR10" s="1012"/>
      <c r="INS10" s="1012"/>
      <c r="INT10" s="1012"/>
      <c r="INU10" s="1012"/>
      <c r="INV10" s="1012"/>
      <c r="INW10" s="1012"/>
      <c r="INX10" s="1012"/>
      <c r="INY10" s="1012"/>
      <c r="INZ10" s="1012"/>
      <c r="IOA10" s="1012"/>
      <c r="IOB10" s="1012"/>
      <c r="IOC10" s="1012"/>
      <c r="IOD10" s="1012"/>
      <c r="IOE10" s="1012"/>
      <c r="IOF10" s="1012"/>
      <c r="IOG10" s="1012"/>
      <c r="IOH10" s="1012"/>
      <c r="IOI10" s="1012"/>
      <c r="IOJ10" s="1012"/>
      <c r="IOK10" s="1012"/>
      <c r="IOL10" s="1012"/>
      <c r="IOM10" s="1012"/>
      <c r="ION10" s="1012"/>
      <c r="IOO10" s="1012"/>
      <c r="IOP10" s="1012"/>
      <c r="IOQ10" s="1012"/>
      <c r="IOR10" s="1012"/>
      <c r="IOS10" s="1012"/>
      <c r="IOT10" s="1012"/>
      <c r="IOU10" s="1012"/>
      <c r="IOV10" s="1012"/>
      <c r="IOW10" s="1012"/>
      <c r="IOX10" s="1012"/>
      <c r="IOY10" s="1012"/>
      <c r="IOZ10" s="1012"/>
      <c r="IPA10" s="1012"/>
      <c r="IPB10" s="1012"/>
      <c r="IPC10" s="1012"/>
      <c r="IPD10" s="1012"/>
      <c r="IPE10" s="1012"/>
      <c r="IPF10" s="1012"/>
      <c r="IPG10" s="1012"/>
      <c r="IPH10" s="1012"/>
      <c r="IPI10" s="1012"/>
      <c r="IPJ10" s="1012"/>
      <c r="IPK10" s="1012"/>
      <c r="IPL10" s="1012"/>
      <c r="IPM10" s="1012"/>
      <c r="IPN10" s="1012"/>
      <c r="IPO10" s="1012"/>
      <c r="IPP10" s="1012"/>
      <c r="IPQ10" s="1012"/>
      <c r="IPR10" s="1012"/>
      <c r="IPS10" s="1012"/>
      <c r="IPT10" s="1012"/>
      <c r="IPU10" s="1012"/>
      <c r="IPV10" s="1012"/>
      <c r="IPW10" s="1012"/>
      <c r="IPX10" s="1012"/>
      <c r="IPY10" s="1012"/>
      <c r="IPZ10" s="1012"/>
      <c r="IQA10" s="1012"/>
      <c r="IQB10" s="1012"/>
      <c r="IQC10" s="1012"/>
      <c r="IQD10" s="1012"/>
      <c r="IQE10" s="1012"/>
      <c r="IQF10" s="1012"/>
      <c r="IQG10" s="1012"/>
      <c r="IQH10" s="1012"/>
      <c r="IQI10" s="1012"/>
      <c r="IQJ10" s="1012"/>
      <c r="IQK10" s="1012"/>
      <c r="IQL10" s="1012"/>
      <c r="IQM10" s="1012"/>
      <c r="IQN10" s="1012"/>
      <c r="IQO10" s="1012"/>
      <c r="IQP10" s="1012"/>
      <c r="IQQ10" s="1012"/>
      <c r="IQR10" s="1012"/>
      <c r="IQS10" s="1012"/>
      <c r="IQT10" s="1012"/>
      <c r="IQU10" s="1012"/>
      <c r="IQV10" s="1012"/>
      <c r="IQW10" s="1012"/>
      <c r="IQX10" s="1012"/>
      <c r="IQY10" s="1012"/>
      <c r="IQZ10" s="1012"/>
      <c r="IRA10" s="1012"/>
      <c r="IRB10" s="1012"/>
      <c r="IRC10" s="1012"/>
      <c r="IRD10" s="1012"/>
      <c r="IRE10" s="1012"/>
      <c r="IRF10" s="1012"/>
      <c r="IRG10" s="1012"/>
      <c r="IRH10" s="1012"/>
      <c r="IRI10" s="1012"/>
      <c r="IRJ10" s="1012"/>
      <c r="IRK10" s="1012"/>
      <c r="IRL10" s="1012"/>
      <c r="IRM10" s="1012"/>
      <c r="IRN10" s="1012"/>
      <c r="IRO10" s="1012"/>
      <c r="IRP10" s="1012"/>
      <c r="IRQ10" s="1012"/>
      <c r="IRR10" s="1012"/>
      <c r="IRS10" s="1012"/>
      <c r="IRT10" s="1012"/>
      <c r="IRU10" s="1012"/>
      <c r="IRV10" s="1012"/>
      <c r="IRW10" s="1012"/>
      <c r="IRX10" s="1012"/>
      <c r="IRY10" s="1012"/>
      <c r="IRZ10" s="1012"/>
      <c r="ISA10" s="1012"/>
      <c r="ISB10" s="1012"/>
      <c r="ISC10" s="1012"/>
      <c r="ISD10" s="1012"/>
      <c r="ISE10" s="1012"/>
      <c r="ISF10" s="1012"/>
      <c r="ISG10" s="1012"/>
      <c r="ISH10" s="1012"/>
      <c r="ISI10" s="1012"/>
      <c r="ISJ10" s="1012"/>
      <c r="ISK10" s="1012"/>
      <c r="ISL10" s="1012"/>
      <c r="ISM10" s="1012"/>
      <c r="ISN10" s="1012"/>
      <c r="ISO10" s="1012"/>
      <c r="ISP10" s="1012"/>
      <c r="ISQ10" s="1012"/>
      <c r="ISR10" s="1012"/>
      <c r="ISS10" s="1012"/>
      <c r="IST10" s="1012"/>
      <c r="ISU10" s="1012"/>
      <c r="ISV10" s="1012"/>
      <c r="ISW10" s="1012"/>
      <c r="ISX10" s="1012"/>
      <c r="ISY10" s="1012"/>
      <c r="ISZ10" s="1012"/>
      <c r="ITA10" s="1012"/>
      <c r="ITB10" s="1012"/>
      <c r="ITC10" s="1012"/>
      <c r="ITD10" s="1012"/>
      <c r="ITE10" s="1012"/>
      <c r="ITF10" s="1012"/>
      <c r="ITG10" s="1012"/>
      <c r="ITH10" s="1012"/>
      <c r="ITI10" s="1012"/>
      <c r="ITJ10" s="1012"/>
      <c r="ITK10" s="1012"/>
      <c r="ITL10" s="1012"/>
      <c r="ITM10" s="1012"/>
      <c r="ITN10" s="1012"/>
      <c r="ITO10" s="1012"/>
      <c r="ITP10" s="1012"/>
      <c r="ITQ10" s="1012"/>
      <c r="ITR10" s="1012"/>
      <c r="ITS10" s="1012"/>
      <c r="ITT10" s="1012"/>
      <c r="ITU10" s="1012"/>
      <c r="ITV10" s="1012"/>
      <c r="ITW10" s="1012"/>
      <c r="ITX10" s="1012"/>
      <c r="ITY10" s="1012"/>
      <c r="ITZ10" s="1012"/>
      <c r="IUA10" s="1012"/>
      <c r="IUB10" s="1012"/>
      <c r="IUC10" s="1012"/>
      <c r="IUD10" s="1012"/>
      <c r="IUE10" s="1012"/>
      <c r="IUF10" s="1012"/>
      <c r="IUG10" s="1012"/>
      <c r="IUH10" s="1012"/>
      <c r="IUI10" s="1012"/>
      <c r="IUJ10" s="1012"/>
      <c r="IUK10" s="1012"/>
      <c r="IUL10" s="1012"/>
      <c r="IUM10" s="1012"/>
      <c r="IUN10" s="1012"/>
      <c r="IUO10" s="1012"/>
      <c r="IUP10" s="1012"/>
      <c r="IUQ10" s="1012"/>
      <c r="IUR10" s="1012"/>
      <c r="IUS10" s="1012"/>
      <c r="IUT10" s="1012"/>
      <c r="IUU10" s="1012"/>
      <c r="IUV10" s="1012"/>
      <c r="IUW10" s="1012"/>
      <c r="IUX10" s="1012"/>
      <c r="IUY10" s="1012"/>
      <c r="IUZ10" s="1012"/>
      <c r="IVA10" s="1012"/>
      <c r="IVB10" s="1012"/>
      <c r="IVC10" s="1012"/>
      <c r="IVD10" s="1012"/>
      <c r="IVE10" s="1012"/>
      <c r="IVF10" s="1012"/>
      <c r="IVG10" s="1012"/>
      <c r="IVH10" s="1012"/>
      <c r="IVI10" s="1012"/>
      <c r="IVJ10" s="1012"/>
      <c r="IVK10" s="1012"/>
      <c r="IVL10" s="1012"/>
      <c r="IVM10" s="1012"/>
      <c r="IVN10" s="1012"/>
      <c r="IVO10" s="1012"/>
      <c r="IVP10" s="1012"/>
      <c r="IVQ10" s="1012"/>
      <c r="IVR10" s="1012"/>
      <c r="IVS10" s="1012"/>
      <c r="IVT10" s="1012"/>
      <c r="IVU10" s="1012"/>
      <c r="IVV10" s="1012"/>
      <c r="IVW10" s="1012"/>
      <c r="IVX10" s="1012"/>
      <c r="IVY10" s="1012"/>
      <c r="IVZ10" s="1012"/>
      <c r="IWA10" s="1012"/>
      <c r="IWB10" s="1012"/>
      <c r="IWC10" s="1012"/>
      <c r="IWD10" s="1012"/>
      <c r="IWE10" s="1012"/>
      <c r="IWF10" s="1012"/>
      <c r="IWG10" s="1012"/>
      <c r="IWH10" s="1012"/>
      <c r="IWI10" s="1012"/>
      <c r="IWJ10" s="1012"/>
      <c r="IWK10" s="1012"/>
      <c r="IWL10" s="1012"/>
      <c r="IWM10" s="1012"/>
      <c r="IWN10" s="1012"/>
      <c r="IWO10" s="1012"/>
      <c r="IWP10" s="1012"/>
      <c r="IWQ10" s="1012"/>
      <c r="IWR10" s="1012"/>
      <c r="IWS10" s="1012"/>
      <c r="IWT10" s="1012"/>
      <c r="IWU10" s="1012"/>
      <c r="IWV10" s="1012"/>
      <c r="IWW10" s="1012"/>
      <c r="IWX10" s="1012"/>
      <c r="IWY10" s="1012"/>
      <c r="IWZ10" s="1012"/>
      <c r="IXA10" s="1012"/>
      <c r="IXB10" s="1012"/>
      <c r="IXC10" s="1012"/>
      <c r="IXD10" s="1012"/>
      <c r="IXE10" s="1012"/>
      <c r="IXF10" s="1012"/>
      <c r="IXG10" s="1012"/>
      <c r="IXH10" s="1012"/>
      <c r="IXI10" s="1012"/>
      <c r="IXJ10" s="1012"/>
      <c r="IXK10" s="1012"/>
      <c r="IXL10" s="1012"/>
      <c r="IXM10" s="1012"/>
      <c r="IXN10" s="1012"/>
      <c r="IXO10" s="1012"/>
      <c r="IXP10" s="1012"/>
      <c r="IXQ10" s="1012"/>
      <c r="IXR10" s="1012"/>
      <c r="IXS10" s="1012"/>
      <c r="IXT10" s="1012"/>
      <c r="IXU10" s="1012"/>
      <c r="IXV10" s="1012"/>
      <c r="IXW10" s="1012"/>
      <c r="IXX10" s="1012"/>
      <c r="IXY10" s="1012"/>
      <c r="IXZ10" s="1012"/>
      <c r="IYA10" s="1012"/>
      <c r="IYB10" s="1012"/>
      <c r="IYC10" s="1012"/>
      <c r="IYD10" s="1012"/>
      <c r="IYE10" s="1012"/>
      <c r="IYF10" s="1012"/>
      <c r="IYG10" s="1012"/>
      <c r="IYH10" s="1012"/>
      <c r="IYI10" s="1012"/>
      <c r="IYJ10" s="1012"/>
      <c r="IYK10" s="1012"/>
      <c r="IYL10" s="1012"/>
      <c r="IYM10" s="1012"/>
      <c r="IYN10" s="1012"/>
      <c r="IYO10" s="1012"/>
      <c r="IYP10" s="1012"/>
      <c r="IYQ10" s="1012"/>
      <c r="IYR10" s="1012"/>
      <c r="IYS10" s="1012"/>
      <c r="IYT10" s="1012"/>
      <c r="IYU10" s="1012"/>
      <c r="IYV10" s="1012"/>
      <c r="IYW10" s="1012"/>
      <c r="IYX10" s="1012"/>
      <c r="IYY10" s="1012"/>
      <c r="IYZ10" s="1012"/>
      <c r="IZA10" s="1012"/>
      <c r="IZB10" s="1012"/>
      <c r="IZC10" s="1012"/>
      <c r="IZD10" s="1012"/>
      <c r="IZE10" s="1012"/>
      <c r="IZF10" s="1012"/>
      <c r="IZG10" s="1012"/>
      <c r="IZH10" s="1012"/>
      <c r="IZI10" s="1012"/>
      <c r="IZJ10" s="1012"/>
      <c r="IZK10" s="1012"/>
      <c r="IZL10" s="1012"/>
      <c r="IZM10" s="1012"/>
      <c r="IZN10" s="1012"/>
      <c r="IZO10" s="1012"/>
      <c r="IZP10" s="1012"/>
      <c r="IZQ10" s="1012"/>
      <c r="IZR10" s="1012"/>
      <c r="IZS10" s="1012"/>
      <c r="IZT10" s="1012"/>
      <c r="IZU10" s="1012"/>
      <c r="IZV10" s="1012"/>
      <c r="IZW10" s="1012"/>
      <c r="IZX10" s="1012"/>
      <c r="IZY10" s="1012"/>
      <c r="IZZ10" s="1012"/>
      <c r="JAA10" s="1012"/>
      <c r="JAB10" s="1012"/>
      <c r="JAC10" s="1012"/>
      <c r="JAD10" s="1012"/>
      <c r="JAE10" s="1012"/>
      <c r="JAF10" s="1012"/>
      <c r="JAG10" s="1012"/>
      <c r="JAH10" s="1012"/>
      <c r="JAI10" s="1012"/>
      <c r="JAJ10" s="1012"/>
      <c r="JAK10" s="1012"/>
      <c r="JAL10" s="1012"/>
      <c r="JAM10" s="1012"/>
      <c r="JAN10" s="1012"/>
      <c r="JAO10" s="1012"/>
      <c r="JAP10" s="1012"/>
      <c r="JAQ10" s="1012"/>
      <c r="JAR10" s="1012"/>
      <c r="JAS10" s="1012"/>
      <c r="JAT10" s="1012"/>
      <c r="JAU10" s="1012"/>
      <c r="JAV10" s="1012"/>
      <c r="JAW10" s="1012"/>
      <c r="JAX10" s="1012"/>
      <c r="JAY10" s="1012"/>
      <c r="JAZ10" s="1012"/>
      <c r="JBA10" s="1012"/>
      <c r="JBB10" s="1012"/>
      <c r="JBC10" s="1012"/>
      <c r="JBD10" s="1012"/>
      <c r="JBE10" s="1012"/>
      <c r="JBF10" s="1012"/>
      <c r="JBG10" s="1012"/>
      <c r="JBH10" s="1012"/>
      <c r="JBI10" s="1012"/>
      <c r="JBJ10" s="1012"/>
      <c r="JBK10" s="1012"/>
      <c r="JBL10" s="1012"/>
      <c r="JBM10" s="1012"/>
      <c r="JBN10" s="1012"/>
      <c r="JBO10" s="1012"/>
      <c r="JBP10" s="1012"/>
      <c r="JBQ10" s="1012"/>
      <c r="JBR10" s="1012"/>
      <c r="JBS10" s="1012"/>
      <c r="JBT10" s="1012"/>
      <c r="JBU10" s="1012"/>
      <c r="JBV10" s="1012"/>
      <c r="JBW10" s="1012"/>
      <c r="JBX10" s="1012"/>
      <c r="JBY10" s="1012"/>
      <c r="JBZ10" s="1012"/>
      <c r="JCA10" s="1012"/>
      <c r="JCB10" s="1012"/>
      <c r="JCC10" s="1012"/>
      <c r="JCD10" s="1012"/>
      <c r="JCE10" s="1012"/>
      <c r="JCF10" s="1012"/>
      <c r="JCG10" s="1012"/>
      <c r="JCH10" s="1012"/>
      <c r="JCI10" s="1012"/>
      <c r="JCJ10" s="1012"/>
      <c r="JCK10" s="1012"/>
      <c r="JCL10" s="1012"/>
      <c r="JCM10" s="1012"/>
      <c r="JCN10" s="1012"/>
      <c r="JCO10" s="1012"/>
      <c r="JCP10" s="1012"/>
      <c r="JCQ10" s="1012"/>
      <c r="JCR10" s="1012"/>
      <c r="JCS10" s="1012"/>
      <c r="JCT10" s="1012"/>
      <c r="JCU10" s="1012"/>
      <c r="JCV10" s="1012"/>
      <c r="JCW10" s="1012"/>
      <c r="JCX10" s="1012"/>
      <c r="JCY10" s="1012"/>
      <c r="JCZ10" s="1012"/>
      <c r="JDA10" s="1012"/>
      <c r="JDB10" s="1012"/>
      <c r="JDC10" s="1012"/>
      <c r="JDD10" s="1012"/>
      <c r="JDE10" s="1012"/>
      <c r="JDF10" s="1012"/>
      <c r="JDG10" s="1012"/>
      <c r="JDH10" s="1012"/>
      <c r="JDI10" s="1012"/>
      <c r="JDJ10" s="1012"/>
      <c r="JDK10" s="1012"/>
      <c r="JDL10" s="1012"/>
      <c r="JDM10" s="1012"/>
      <c r="JDN10" s="1012"/>
      <c r="JDO10" s="1012"/>
      <c r="JDP10" s="1012"/>
      <c r="JDQ10" s="1012"/>
      <c r="JDR10" s="1012"/>
      <c r="JDS10" s="1012"/>
      <c r="JDT10" s="1012"/>
      <c r="JDU10" s="1012"/>
      <c r="JDV10" s="1012"/>
      <c r="JDW10" s="1012"/>
      <c r="JDX10" s="1012"/>
      <c r="JDY10" s="1012"/>
      <c r="JDZ10" s="1012"/>
      <c r="JEA10" s="1012"/>
      <c r="JEB10" s="1012"/>
      <c r="JEC10" s="1012"/>
      <c r="JED10" s="1012"/>
      <c r="JEE10" s="1012"/>
      <c r="JEF10" s="1012"/>
      <c r="JEG10" s="1012"/>
      <c r="JEH10" s="1012"/>
      <c r="JEI10" s="1012"/>
      <c r="JEJ10" s="1012"/>
      <c r="JEK10" s="1012"/>
      <c r="JEL10" s="1012"/>
      <c r="JEM10" s="1012"/>
      <c r="JEN10" s="1012"/>
      <c r="JEO10" s="1012"/>
      <c r="JEP10" s="1012"/>
      <c r="JEQ10" s="1012"/>
      <c r="JER10" s="1012"/>
      <c r="JES10" s="1012"/>
      <c r="JET10" s="1012"/>
      <c r="JEU10" s="1012"/>
      <c r="JEV10" s="1012"/>
      <c r="JEW10" s="1012"/>
      <c r="JEX10" s="1012"/>
      <c r="JEY10" s="1012"/>
      <c r="JEZ10" s="1012"/>
      <c r="JFA10" s="1012"/>
      <c r="JFB10" s="1012"/>
      <c r="JFC10" s="1012"/>
      <c r="JFD10" s="1012"/>
      <c r="JFE10" s="1012"/>
      <c r="JFF10" s="1012"/>
      <c r="JFG10" s="1012"/>
      <c r="JFH10" s="1012"/>
      <c r="JFI10" s="1012"/>
      <c r="JFJ10" s="1012"/>
      <c r="JFK10" s="1012"/>
      <c r="JFL10" s="1012"/>
      <c r="JFM10" s="1012"/>
      <c r="JFN10" s="1012"/>
      <c r="JFO10" s="1012"/>
      <c r="JFP10" s="1012"/>
      <c r="JFQ10" s="1012"/>
      <c r="JFR10" s="1012"/>
      <c r="JFS10" s="1012"/>
      <c r="JFT10" s="1012"/>
      <c r="JFU10" s="1012"/>
      <c r="JFV10" s="1012"/>
      <c r="JFW10" s="1012"/>
      <c r="JFX10" s="1012"/>
      <c r="JFY10" s="1012"/>
      <c r="JFZ10" s="1012"/>
      <c r="JGA10" s="1012"/>
      <c r="JGB10" s="1012"/>
      <c r="JGC10" s="1012"/>
      <c r="JGD10" s="1012"/>
      <c r="JGE10" s="1012"/>
      <c r="JGF10" s="1012"/>
      <c r="JGG10" s="1012"/>
      <c r="JGH10" s="1012"/>
      <c r="JGI10" s="1012"/>
      <c r="JGJ10" s="1012"/>
      <c r="JGK10" s="1012"/>
      <c r="JGL10" s="1012"/>
      <c r="JGM10" s="1012"/>
      <c r="JGN10" s="1012"/>
      <c r="JGO10" s="1012"/>
      <c r="JGP10" s="1012"/>
      <c r="JGQ10" s="1012"/>
      <c r="JGR10" s="1012"/>
      <c r="JGS10" s="1012"/>
      <c r="JGT10" s="1012"/>
      <c r="JGU10" s="1012"/>
      <c r="JGV10" s="1012"/>
      <c r="JGW10" s="1012"/>
      <c r="JGX10" s="1012"/>
      <c r="JGY10" s="1012"/>
      <c r="JGZ10" s="1012"/>
      <c r="JHA10" s="1012"/>
      <c r="JHB10" s="1012"/>
      <c r="JHC10" s="1012"/>
      <c r="JHD10" s="1012"/>
      <c r="JHE10" s="1012"/>
      <c r="JHF10" s="1012"/>
      <c r="JHG10" s="1012"/>
      <c r="JHH10" s="1012"/>
      <c r="JHI10" s="1012"/>
      <c r="JHJ10" s="1012"/>
      <c r="JHK10" s="1012"/>
      <c r="JHL10" s="1012"/>
      <c r="JHM10" s="1012"/>
      <c r="JHN10" s="1012"/>
      <c r="JHO10" s="1012"/>
      <c r="JHP10" s="1012"/>
      <c r="JHQ10" s="1012"/>
      <c r="JHR10" s="1012"/>
      <c r="JHS10" s="1012"/>
      <c r="JHT10" s="1012"/>
      <c r="JHU10" s="1012"/>
      <c r="JHV10" s="1012"/>
      <c r="JHW10" s="1012"/>
      <c r="JHX10" s="1012"/>
      <c r="JHY10" s="1012"/>
      <c r="JHZ10" s="1012"/>
      <c r="JIA10" s="1012"/>
      <c r="JIB10" s="1012"/>
      <c r="JIC10" s="1012"/>
      <c r="JID10" s="1012"/>
      <c r="JIE10" s="1012"/>
      <c r="JIF10" s="1012"/>
      <c r="JIG10" s="1012"/>
      <c r="JIH10" s="1012"/>
      <c r="JII10" s="1012"/>
      <c r="JIJ10" s="1012"/>
      <c r="JIK10" s="1012"/>
      <c r="JIL10" s="1012"/>
      <c r="JIM10" s="1012"/>
      <c r="JIN10" s="1012"/>
      <c r="JIO10" s="1012"/>
      <c r="JIP10" s="1012"/>
      <c r="JIQ10" s="1012"/>
      <c r="JIR10" s="1012"/>
      <c r="JIS10" s="1012"/>
      <c r="JIT10" s="1012"/>
      <c r="JIU10" s="1012"/>
      <c r="JIV10" s="1012"/>
      <c r="JIW10" s="1012"/>
      <c r="JIX10" s="1012"/>
      <c r="JIY10" s="1012"/>
      <c r="JIZ10" s="1012"/>
      <c r="JJA10" s="1012"/>
      <c r="JJB10" s="1012"/>
      <c r="JJC10" s="1012"/>
      <c r="JJD10" s="1012"/>
      <c r="JJE10" s="1012"/>
      <c r="JJF10" s="1012"/>
      <c r="JJG10" s="1012"/>
      <c r="JJH10" s="1012"/>
      <c r="JJI10" s="1012"/>
      <c r="JJJ10" s="1012"/>
      <c r="JJK10" s="1012"/>
      <c r="JJL10" s="1012"/>
      <c r="JJM10" s="1012"/>
      <c r="JJN10" s="1012"/>
      <c r="JJO10" s="1012"/>
      <c r="JJP10" s="1012"/>
      <c r="JJQ10" s="1012"/>
      <c r="JJR10" s="1012"/>
      <c r="JJS10" s="1012"/>
      <c r="JJT10" s="1012"/>
      <c r="JJU10" s="1012"/>
      <c r="JJV10" s="1012"/>
      <c r="JJW10" s="1012"/>
      <c r="JJX10" s="1012"/>
      <c r="JJY10" s="1012"/>
      <c r="JJZ10" s="1012"/>
      <c r="JKA10" s="1012"/>
      <c r="JKB10" s="1012"/>
      <c r="JKC10" s="1012"/>
      <c r="JKD10" s="1012"/>
      <c r="JKE10" s="1012"/>
      <c r="JKF10" s="1012"/>
      <c r="JKG10" s="1012"/>
      <c r="JKH10" s="1012"/>
      <c r="JKI10" s="1012"/>
      <c r="JKJ10" s="1012"/>
      <c r="JKK10" s="1012"/>
      <c r="JKL10" s="1012"/>
      <c r="JKM10" s="1012"/>
      <c r="JKN10" s="1012"/>
      <c r="JKO10" s="1012"/>
      <c r="JKP10" s="1012"/>
      <c r="JKQ10" s="1012"/>
      <c r="JKR10" s="1012"/>
      <c r="JKS10" s="1012"/>
      <c r="JKT10" s="1012"/>
      <c r="JKU10" s="1012"/>
      <c r="JKV10" s="1012"/>
      <c r="JKW10" s="1012"/>
      <c r="JKX10" s="1012"/>
      <c r="JKY10" s="1012"/>
      <c r="JKZ10" s="1012"/>
      <c r="JLA10" s="1012"/>
      <c r="JLB10" s="1012"/>
      <c r="JLC10" s="1012"/>
      <c r="JLD10" s="1012"/>
      <c r="JLE10" s="1012"/>
      <c r="JLF10" s="1012"/>
      <c r="JLG10" s="1012"/>
      <c r="JLH10" s="1012"/>
      <c r="JLI10" s="1012"/>
      <c r="JLJ10" s="1012"/>
      <c r="JLK10" s="1012"/>
      <c r="JLL10" s="1012"/>
      <c r="JLM10" s="1012"/>
      <c r="JLN10" s="1012"/>
      <c r="JLO10" s="1012"/>
      <c r="JLP10" s="1012"/>
      <c r="JLQ10" s="1012"/>
      <c r="JLR10" s="1012"/>
      <c r="JLS10" s="1012"/>
      <c r="JLT10" s="1012"/>
      <c r="JLU10" s="1012"/>
      <c r="JLV10" s="1012"/>
      <c r="JLW10" s="1012"/>
      <c r="JLX10" s="1012"/>
      <c r="JLY10" s="1012"/>
      <c r="JLZ10" s="1012"/>
      <c r="JMA10" s="1012"/>
      <c r="JMB10" s="1012"/>
      <c r="JMC10" s="1012"/>
      <c r="JMD10" s="1012"/>
      <c r="JME10" s="1012"/>
      <c r="JMF10" s="1012"/>
      <c r="JMG10" s="1012"/>
      <c r="JMH10" s="1012"/>
      <c r="JMI10" s="1012"/>
      <c r="JMJ10" s="1012"/>
      <c r="JMK10" s="1012"/>
      <c r="JML10" s="1012"/>
      <c r="JMM10" s="1012"/>
      <c r="JMN10" s="1012"/>
      <c r="JMO10" s="1012"/>
      <c r="JMP10" s="1012"/>
      <c r="JMQ10" s="1012"/>
      <c r="JMR10" s="1012"/>
      <c r="JMS10" s="1012"/>
      <c r="JMT10" s="1012"/>
      <c r="JMU10" s="1012"/>
      <c r="JMV10" s="1012"/>
      <c r="JMW10" s="1012"/>
      <c r="JMX10" s="1012"/>
      <c r="JMY10" s="1012"/>
      <c r="JMZ10" s="1012"/>
      <c r="JNA10" s="1012"/>
      <c r="JNB10" s="1012"/>
      <c r="JNC10" s="1012"/>
      <c r="JND10" s="1012"/>
      <c r="JNE10" s="1012"/>
      <c r="JNF10" s="1012"/>
      <c r="JNG10" s="1012"/>
      <c r="JNH10" s="1012"/>
      <c r="JNI10" s="1012"/>
      <c r="JNJ10" s="1012"/>
      <c r="JNK10" s="1012"/>
      <c r="JNL10" s="1012"/>
      <c r="JNM10" s="1012"/>
      <c r="JNN10" s="1012"/>
      <c r="JNO10" s="1012"/>
      <c r="JNP10" s="1012"/>
      <c r="JNQ10" s="1012"/>
      <c r="JNR10" s="1012"/>
      <c r="JNS10" s="1012"/>
      <c r="JNT10" s="1012"/>
      <c r="JNU10" s="1012"/>
      <c r="JNV10" s="1012"/>
      <c r="JNW10" s="1012"/>
      <c r="JNX10" s="1012"/>
      <c r="JNY10" s="1012"/>
      <c r="JNZ10" s="1012"/>
      <c r="JOA10" s="1012"/>
      <c r="JOB10" s="1012"/>
      <c r="JOC10" s="1012"/>
      <c r="JOD10" s="1012"/>
      <c r="JOE10" s="1012"/>
      <c r="JOF10" s="1012"/>
      <c r="JOG10" s="1012"/>
      <c r="JOH10" s="1012"/>
      <c r="JOI10" s="1012"/>
      <c r="JOJ10" s="1012"/>
      <c r="JOK10" s="1012"/>
      <c r="JOL10" s="1012"/>
      <c r="JOM10" s="1012"/>
      <c r="JON10" s="1012"/>
      <c r="JOO10" s="1012"/>
      <c r="JOP10" s="1012"/>
      <c r="JOQ10" s="1012"/>
      <c r="JOR10" s="1012"/>
      <c r="JOS10" s="1012"/>
      <c r="JOT10" s="1012"/>
      <c r="JOU10" s="1012"/>
      <c r="JOV10" s="1012"/>
      <c r="JOW10" s="1012"/>
      <c r="JOX10" s="1012"/>
      <c r="JOY10" s="1012"/>
      <c r="JOZ10" s="1012"/>
      <c r="JPA10" s="1012"/>
      <c r="JPB10" s="1012"/>
      <c r="JPC10" s="1012"/>
      <c r="JPD10" s="1012"/>
      <c r="JPE10" s="1012"/>
      <c r="JPF10" s="1012"/>
      <c r="JPG10" s="1012"/>
      <c r="JPH10" s="1012"/>
      <c r="JPI10" s="1012"/>
      <c r="JPJ10" s="1012"/>
      <c r="JPK10" s="1012"/>
      <c r="JPL10" s="1012"/>
      <c r="JPM10" s="1012"/>
      <c r="JPN10" s="1012"/>
      <c r="JPO10" s="1012"/>
      <c r="JPP10" s="1012"/>
      <c r="JPQ10" s="1012"/>
      <c r="JPR10" s="1012"/>
      <c r="JPS10" s="1012"/>
      <c r="JPT10" s="1012"/>
      <c r="JPU10" s="1012"/>
      <c r="JPV10" s="1012"/>
      <c r="JPW10" s="1012"/>
      <c r="JPX10" s="1012"/>
      <c r="JPY10" s="1012"/>
      <c r="JPZ10" s="1012"/>
      <c r="JQA10" s="1012"/>
      <c r="JQB10" s="1012"/>
      <c r="JQC10" s="1012"/>
      <c r="JQD10" s="1012"/>
      <c r="JQE10" s="1012"/>
      <c r="JQF10" s="1012"/>
      <c r="JQG10" s="1012"/>
      <c r="JQH10" s="1012"/>
      <c r="JQI10" s="1012"/>
      <c r="JQJ10" s="1012"/>
      <c r="JQK10" s="1012"/>
      <c r="JQL10" s="1012"/>
      <c r="JQM10" s="1012"/>
      <c r="JQN10" s="1012"/>
      <c r="JQO10" s="1012"/>
      <c r="JQP10" s="1012"/>
      <c r="JQQ10" s="1012"/>
      <c r="JQR10" s="1012"/>
      <c r="JQS10" s="1012"/>
      <c r="JQT10" s="1012"/>
      <c r="JQU10" s="1012"/>
      <c r="JQV10" s="1012"/>
      <c r="JQW10" s="1012"/>
      <c r="JQX10" s="1012"/>
      <c r="JQY10" s="1012"/>
      <c r="JQZ10" s="1012"/>
      <c r="JRA10" s="1012"/>
      <c r="JRB10" s="1012"/>
      <c r="JRC10" s="1012"/>
      <c r="JRD10" s="1012"/>
      <c r="JRE10" s="1012"/>
      <c r="JRF10" s="1012"/>
      <c r="JRG10" s="1012"/>
      <c r="JRH10" s="1012"/>
      <c r="JRI10" s="1012"/>
      <c r="JRJ10" s="1012"/>
      <c r="JRK10" s="1012"/>
      <c r="JRL10" s="1012"/>
      <c r="JRM10" s="1012"/>
      <c r="JRN10" s="1012"/>
      <c r="JRO10" s="1012"/>
      <c r="JRP10" s="1012"/>
      <c r="JRQ10" s="1012"/>
      <c r="JRR10" s="1012"/>
      <c r="JRS10" s="1012"/>
      <c r="JRT10" s="1012"/>
      <c r="JRU10" s="1012"/>
      <c r="JRV10" s="1012"/>
      <c r="JRW10" s="1012"/>
      <c r="JRX10" s="1012"/>
      <c r="JRY10" s="1012"/>
      <c r="JRZ10" s="1012"/>
      <c r="JSA10" s="1012"/>
      <c r="JSB10" s="1012"/>
      <c r="JSC10" s="1012"/>
      <c r="JSD10" s="1012"/>
      <c r="JSE10" s="1012"/>
      <c r="JSF10" s="1012"/>
      <c r="JSG10" s="1012"/>
      <c r="JSH10" s="1012"/>
      <c r="JSI10" s="1012"/>
      <c r="JSJ10" s="1012"/>
      <c r="JSK10" s="1012"/>
      <c r="JSL10" s="1012"/>
      <c r="JSM10" s="1012"/>
      <c r="JSN10" s="1012"/>
      <c r="JSO10" s="1012"/>
      <c r="JSP10" s="1012"/>
      <c r="JSQ10" s="1012"/>
      <c r="JSR10" s="1012"/>
      <c r="JSS10" s="1012"/>
      <c r="JST10" s="1012"/>
      <c r="JSU10" s="1012"/>
      <c r="JSV10" s="1012"/>
      <c r="JSW10" s="1012"/>
      <c r="JSX10" s="1012"/>
      <c r="JSY10" s="1012"/>
      <c r="JSZ10" s="1012"/>
      <c r="JTA10" s="1012"/>
      <c r="JTB10" s="1012"/>
      <c r="JTC10" s="1012"/>
      <c r="JTD10" s="1012"/>
      <c r="JTE10" s="1012"/>
      <c r="JTF10" s="1012"/>
      <c r="JTG10" s="1012"/>
      <c r="JTH10" s="1012"/>
      <c r="JTI10" s="1012"/>
      <c r="JTJ10" s="1012"/>
      <c r="JTK10" s="1012"/>
      <c r="JTL10" s="1012"/>
      <c r="JTM10" s="1012"/>
      <c r="JTN10" s="1012"/>
      <c r="JTO10" s="1012"/>
      <c r="JTP10" s="1012"/>
      <c r="JTQ10" s="1012"/>
      <c r="JTR10" s="1012"/>
      <c r="JTS10" s="1012"/>
      <c r="JTT10" s="1012"/>
      <c r="JTU10" s="1012"/>
      <c r="JTV10" s="1012"/>
      <c r="JTW10" s="1012"/>
      <c r="JTX10" s="1012"/>
      <c r="JTY10" s="1012"/>
      <c r="JTZ10" s="1012"/>
      <c r="JUA10" s="1012"/>
      <c r="JUB10" s="1012"/>
      <c r="JUC10" s="1012"/>
      <c r="JUD10" s="1012"/>
      <c r="JUE10" s="1012"/>
      <c r="JUF10" s="1012"/>
      <c r="JUG10" s="1012"/>
      <c r="JUH10" s="1012"/>
      <c r="JUI10" s="1012"/>
      <c r="JUJ10" s="1012"/>
      <c r="JUK10" s="1012"/>
      <c r="JUL10" s="1012"/>
      <c r="JUM10" s="1012"/>
      <c r="JUN10" s="1012"/>
      <c r="JUO10" s="1012"/>
      <c r="JUP10" s="1012"/>
      <c r="JUQ10" s="1012"/>
      <c r="JUR10" s="1012"/>
      <c r="JUS10" s="1012"/>
      <c r="JUT10" s="1012"/>
      <c r="JUU10" s="1012"/>
      <c r="JUV10" s="1012"/>
      <c r="JUW10" s="1012"/>
      <c r="JUX10" s="1012"/>
      <c r="JUY10" s="1012"/>
      <c r="JUZ10" s="1012"/>
      <c r="JVA10" s="1012"/>
      <c r="JVB10" s="1012"/>
      <c r="JVC10" s="1012"/>
      <c r="JVD10" s="1012"/>
      <c r="JVE10" s="1012"/>
      <c r="JVF10" s="1012"/>
      <c r="JVG10" s="1012"/>
      <c r="JVH10" s="1012"/>
      <c r="JVI10" s="1012"/>
      <c r="JVJ10" s="1012"/>
      <c r="JVK10" s="1012"/>
      <c r="JVL10" s="1012"/>
      <c r="JVM10" s="1012"/>
      <c r="JVN10" s="1012"/>
      <c r="JVO10" s="1012"/>
      <c r="JVP10" s="1012"/>
      <c r="JVQ10" s="1012"/>
      <c r="JVR10" s="1012"/>
      <c r="JVS10" s="1012"/>
      <c r="JVT10" s="1012"/>
      <c r="JVU10" s="1012"/>
      <c r="JVV10" s="1012"/>
      <c r="JVW10" s="1012"/>
      <c r="JVX10" s="1012"/>
      <c r="JVY10" s="1012"/>
      <c r="JVZ10" s="1012"/>
      <c r="JWA10" s="1012"/>
      <c r="JWB10" s="1012"/>
      <c r="JWC10" s="1012"/>
      <c r="JWD10" s="1012"/>
      <c r="JWE10" s="1012"/>
      <c r="JWF10" s="1012"/>
      <c r="JWG10" s="1012"/>
      <c r="JWH10" s="1012"/>
      <c r="JWI10" s="1012"/>
      <c r="JWJ10" s="1012"/>
      <c r="JWK10" s="1012"/>
      <c r="JWL10" s="1012"/>
      <c r="JWM10" s="1012"/>
      <c r="JWN10" s="1012"/>
      <c r="JWO10" s="1012"/>
      <c r="JWP10" s="1012"/>
      <c r="JWQ10" s="1012"/>
      <c r="JWR10" s="1012"/>
      <c r="JWS10" s="1012"/>
      <c r="JWT10" s="1012"/>
      <c r="JWU10" s="1012"/>
      <c r="JWV10" s="1012"/>
      <c r="JWW10" s="1012"/>
      <c r="JWX10" s="1012"/>
      <c r="JWY10" s="1012"/>
      <c r="JWZ10" s="1012"/>
      <c r="JXA10" s="1012"/>
      <c r="JXB10" s="1012"/>
      <c r="JXC10" s="1012"/>
      <c r="JXD10" s="1012"/>
      <c r="JXE10" s="1012"/>
      <c r="JXF10" s="1012"/>
      <c r="JXG10" s="1012"/>
      <c r="JXH10" s="1012"/>
      <c r="JXI10" s="1012"/>
      <c r="JXJ10" s="1012"/>
      <c r="JXK10" s="1012"/>
      <c r="JXL10" s="1012"/>
      <c r="JXM10" s="1012"/>
      <c r="JXN10" s="1012"/>
      <c r="JXO10" s="1012"/>
      <c r="JXP10" s="1012"/>
      <c r="JXQ10" s="1012"/>
      <c r="JXR10" s="1012"/>
      <c r="JXS10" s="1012"/>
      <c r="JXT10" s="1012"/>
      <c r="JXU10" s="1012"/>
      <c r="JXV10" s="1012"/>
      <c r="JXW10" s="1012"/>
      <c r="JXX10" s="1012"/>
      <c r="JXY10" s="1012"/>
      <c r="JXZ10" s="1012"/>
      <c r="JYA10" s="1012"/>
      <c r="JYB10" s="1012"/>
      <c r="JYC10" s="1012"/>
      <c r="JYD10" s="1012"/>
      <c r="JYE10" s="1012"/>
      <c r="JYF10" s="1012"/>
      <c r="JYG10" s="1012"/>
      <c r="JYH10" s="1012"/>
      <c r="JYI10" s="1012"/>
      <c r="JYJ10" s="1012"/>
      <c r="JYK10" s="1012"/>
      <c r="JYL10" s="1012"/>
      <c r="JYM10" s="1012"/>
      <c r="JYN10" s="1012"/>
      <c r="JYO10" s="1012"/>
      <c r="JYP10" s="1012"/>
      <c r="JYQ10" s="1012"/>
      <c r="JYR10" s="1012"/>
      <c r="JYS10" s="1012"/>
      <c r="JYT10" s="1012"/>
      <c r="JYU10" s="1012"/>
      <c r="JYV10" s="1012"/>
      <c r="JYW10" s="1012"/>
      <c r="JYX10" s="1012"/>
      <c r="JYY10" s="1012"/>
      <c r="JYZ10" s="1012"/>
      <c r="JZA10" s="1012"/>
      <c r="JZB10" s="1012"/>
      <c r="JZC10" s="1012"/>
      <c r="JZD10" s="1012"/>
      <c r="JZE10" s="1012"/>
      <c r="JZF10" s="1012"/>
      <c r="JZG10" s="1012"/>
      <c r="JZH10" s="1012"/>
      <c r="JZI10" s="1012"/>
      <c r="JZJ10" s="1012"/>
      <c r="JZK10" s="1012"/>
      <c r="JZL10" s="1012"/>
      <c r="JZM10" s="1012"/>
      <c r="JZN10" s="1012"/>
      <c r="JZO10" s="1012"/>
      <c r="JZP10" s="1012"/>
      <c r="JZQ10" s="1012"/>
      <c r="JZR10" s="1012"/>
      <c r="JZS10" s="1012"/>
      <c r="JZT10" s="1012"/>
      <c r="JZU10" s="1012"/>
      <c r="JZV10" s="1012"/>
      <c r="JZW10" s="1012"/>
      <c r="JZX10" s="1012"/>
      <c r="JZY10" s="1012"/>
      <c r="JZZ10" s="1012"/>
      <c r="KAA10" s="1012"/>
      <c r="KAB10" s="1012"/>
      <c r="KAC10" s="1012"/>
      <c r="KAD10" s="1012"/>
      <c r="KAE10" s="1012"/>
      <c r="KAF10" s="1012"/>
      <c r="KAG10" s="1012"/>
      <c r="KAH10" s="1012"/>
      <c r="KAI10" s="1012"/>
      <c r="KAJ10" s="1012"/>
      <c r="KAK10" s="1012"/>
      <c r="KAL10" s="1012"/>
      <c r="KAM10" s="1012"/>
      <c r="KAN10" s="1012"/>
      <c r="KAO10" s="1012"/>
      <c r="KAP10" s="1012"/>
      <c r="KAQ10" s="1012"/>
      <c r="KAR10" s="1012"/>
      <c r="KAS10" s="1012"/>
      <c r="KAT10" s="1012"/>
      <c r="KAU10" s="1012"/>
      <c r="KAV10" s="1012"/>
      <c r="KAW10" s="1012"/>
      <c r="KAX10" s="1012"/>
      <c r="KAY10" s="1012"/>
      <c r="KAZ10" s="1012"/>
      <c r="KBA10" s="1012"/>
      <c r="KBB10" s="1012"/>
      <c r="KBC10" s="1012"/>
      <c r="KBD10" s="1012"/>
      <c r="KBE10" s="1012"/>
      <c r="KBF10" s="1012"/>
      <c r="KBG10" s="1012"/>
      <c r="KBH10" s="1012"/>
      <c r="KBI10" s="1012"/>
      <c r="KBJ10" s="1012"/>
      <c r="KBK10" s="1012"/>
      <c r="KBL10" s="1012"/>
      <c r="KBM10" s="1012"/>
      <c r="KBN10" s="1012"/>
      <c r="KBO10" s="1012"/>
      <c r="KBP10" s="1012"/>
      <c r="KBQ10" s="1012"/>
      <c r="KBR10" s="1012"/>
      <c r="KBS10" s="1012"/>
      <c r="KBT10" s="1012"/>
      <c r="KBU10" s="1012"/>
      <c r="KBV10" s="1012"/>
      <c r="KBW10" s="1012"/>
      <c r="KBX10" s="1012"/>
      <c r="KBY10" s="1012"/>
      <c r="KBZ10" s="1012"/>
      <c r="KCA10" s="1012"/>
      <c r="KCB10" s="1012"/>
      <c r="KCC10" s="1012"/>
      <c r="KCD10" s="1012"/>
      <c r="KCE10" s="1012"/>
      <c r="KCF10" s="1012"/>
      <c r="KCG10" s="1012"/>
      <c r="KCH10" s="1012"/>
      <c r="KCI10" s="1012"/>
      <c r="KCJ10" s="1012"/>
      <c r="KCK10" s="1012"/>
      <c r="KCL10" s="1012"/>
      <c r="KCM10" s="1012"/>
      <c r="KCN10" s="1012"/>
      <c r="KCO10" s="1012"/>
      <c r="KCP10" s="1012"/>
      <c r="KCQ10" s="1012"/>
      <c r="KCR10" s="1012"/>
      <c r="KCS10" s="1012"/>
      <c r="KCT10" s="1012"/>
      <c r="KCU10" s="1012"/>
      <c r="KCV10" s="1012"/>
      <c r="KCW10" s="1012"/>
      <c r="KCX10" s="1012"/>
      <c r="KCY10" s="1012"/>
      <c r="KCZ10" s="1012"/>
      <c r="KDA10" s="1012"/>
      <c r="KDB10" s="1012"/>
      <c r="KDC10" s="1012"/>
      <c r="KDD10" s="1012"/>
      <c r="KDE10" s="1012"/>
      <c r="KDF10" s="1012"/>
      <c r="KDG10" s="1012"/>
      <c r="KDH10" s="1012"/>
      <c r="KDI10" s="1012"/>
      <c r="KDJ10" s="1012"/>
      <c r="KDK10" s="1012"/>
      <c r="KDL10" s="1012"/>
      <c r="KDM10" s="1012"/>
      <c r="KDN10" s="1012"/>
      <c r="KDO10" s="1012"/>
      <c r="KDP10" s="1012"/>
      <c r="KDQ10" s="1012"/>
      <c r="KDR10" s="1012"/>
      <c r="KDS10" s="1012"/>
      <c r="KDT10" s="1012"/>
      <c r="KDU10" s="1012"/>
      <c r="KDV10" s="1012"/>
      <c r="KDW10" s="1012"/>
      <c r="KDX10" s="1012"/>
      <c r="KDY10" s="1012"/>
      <c r="KDZ10" s="1012"/>
      <c r="KEA10" s="1012"/>
      <c r="KEB10" s="1012"/>
      <c r="KEC10" s="1012"/>
      <c r="KED10" s="1012"/>
      <c r="KEE10" s="1012"/>
      <c r="KEF10" s="1012"/>
      <c r="KEG10" s="1012"/>
      <c r="KEH10" s="1012"/>
      <c r="KEI10" s="1012"/>
      <c r="KEJ10" s="1012"/>
      <c r="KEK10" s="1012"/>
      <c r="KEL10" s="1012"/>
      <c r="KEM10" s="1012"/>
      <c r="KEN10" s="1012"/>
      <c r="KEO10" s="1012"/>
      <c r="KEP10" s="1012"/>
      <c r="KEQ10" s="1012"/>
      <c r="KER10" s="1012"/>
      <c r="KES10" s="1012"/>
      <c r="KET10" s="1012"/>
      <c r="KEU10" s="1012"/>
      <c r="KEV10" s="1012"/>
      <c r="KEW10" s="1012"/>
      <c r="KEX10" s="1012"/>
      <c r="KEY10" s="1012"/>
      <c r="KEZ10" s="1012"/>
      <c r="KFA10" s="1012"/>
      <c r="KFB10" s="1012"/>
      <c r="KFC10" s="1012"/>
      <c r="KFD10" s="1012"/>
      <c r="KFE10" s="1012"/>
      <c r="KFF10" s="1012"/>
      <c r="KFG10" s="1012"/>
      <c r="KFH10" s="1012"/>
      <c r="KFI10" s="1012"/>
      <c r="KFJ10" s="1012"/>
      <c r="KFK10" s="1012"/>
      <c r="KFL10" s="1012"/>
      <c r="KFM10" s="1012"/>
      <c r="KFN10" s="1012"/>
      <c r="KFO10" s="1012"/>
      <c r="KFP10" s="1012"/>
      <c r="KFQ10" s="1012"/>
      <c r="KFR10" s="1012"/>
      <c r="KFS10" s="1012"/>
      <c r="KFT10" s="1012"/>
      <c r="KFU10" s="1012"/>
      <c r="KFV10" s="1012"/>
      <c r="KFW10" s="1012"/>
      <c r="KFX10" s="1012"/>
      <c r="KFY10" s="1012"/>
      <c r="KFZ10" s="1012"/>
      <c r="KGA10" s="1012"/>
      <c r="KGB10" s="1012"/>
      <c r="KGC10" s="1012"/>
      <c r="KGD10" s="1012"/>
      <c r="KGE10" s="1012"/>
      <c r="KGF10" s="1012"/>
      <c r="KGG10" s="1012"/>
      <c r="KGH10" s="1012"/>
      <c r="KGI10" s="1012"/>
      <c r="KGJ10" s="1012"/>
      <c r="KGK10" s="1012"/>
      <c r="KGL10" s="1012"/>
      <c r="KGM10" s="1012"/>
      <c r="KGN10" s="1012"/>
      <c r="KGO10" s="1012"/>
      <c r="KGP10" s="1012"/>
      <c r="KGQ10" s="1012"/>
      <c r="KGR10" s="1012"/>
      <c r="KGS10" s="1012"/>
      <c r="KGT10" s="1012"/>
      <c r="KGU10" s="1012"/>
      <c r="KGV10" s="1012"/>
      <c r="KGW10" s="1012"/>
      <c r="KGX10" s="1012"/>
      <c r="KGY10" s="1012"/>
      <c r="KGZ10" s="1012"/>
      <c r="KHA10" s="1012"/>
      <c r="KHB10" s="1012"/>
      <c r="KHC10" s="1012"/>
      <c r="KHD10" s="1012"/>
      <c r="KHE10" s="1012"/>
      <c r="KHF10" s="1012"/>
      <c r="KHG10" s="1012"/>
      <c r="KHH10" s="1012"/>
      <c r="KHI10" s="1012"/>
      <c r="KHJ10" s="1012"/>
      <c r="KHK10" s="1012"/>
      <c r="KHL10" s="1012"/>
      <c r="KHM10" s="1012"/>
      <c r="KHN10" s="1012"/>
      <c r="KHO10" s="1012"/>
      <c r="KHP10" s="1012"/>
      <c r="KHQ10" s="1012"/>
      <c r="KHR10" s="1012"/>
      <c r="KHS10" s="1012"/>
      <c r="KHT10" s="1012"/>
      <c r="KHU10" s="1012"/>
      <c r="KHV10" s="1012"/>
      <c r="KHW10" s="1012"/>
      <c r="KHX10" s="1012"/>
      <c r="KHY10" s="1012"/>
      <c r="KHZ10" s="1012"/>
      <c r="KIA10" s="1012"/>
      <c r="KIB10" s="1012"/>
      <c r="KIC10" s="1012"/>
      <c r="KID10" s="1012"/>
      <c r="KIE10" s="1012"/>
      <c r="KIF10" s="1012"/>
      <c r="KIG10" s="1012"/>
      <c r="KIH10" s="1012"/>
      <c r="KII10" s="1012"/>
      <c r="KIJ10" s="1012"/>
      <c r="KIK10" s="1012"/>
      <c r="KIL10" s="1012"/>
      <c r="KIM10" s="1012"/>
      <c r="KIN10" s="1012"/>
      <c r="KIO10" s="1012"/>
      <c r="KIP10" s="1012"/>
      <c r="KIQ10" s="1012"/>
      <c r="KIR10" s="1012"/>
      <c r="KIS10" s="1012"/>
      <c r="KIT10" s="1012"/>
      <c r="KIU10" s="1012"/>
      <c r="KIV10" s="1012"/>
      <c r="KIW10" s="1012"/>
      <c r="KIX10" s="1012"/>
      <c r="KIY10" s="1012"/>
      <c r="KIZ10" s="1012"/>
      <c r="KJA10" s="1012"/>
      <c r="KJB10" s="1012"/>
      <c r="KJC10" s="1012"/>
      <c r="KJD10" s="1012"/>
      <c r="KJE10" s="1012"/>
      <c r="KJF10" s="1012"/>
      <c r="KJG10" s="1012"/>
      <c r="KJH10" s="1012"/>
      <c r="KJI10" s="1012"/>
      <c r="KJJ10" s="1012"/>
      <c r="KJK10" s="1012"/>
      <c r="KJL10" s="1012"/>
      <c r="KJM10" s="1012"/>
      <c r="KJN10" s="1012"/>
      <c r="KJO10" s="1012"/>
      <c r="KJP10" s="1012"/>
      <c r="KJQ10" s="1012"/>
      <c r="KJR10" s="1012"/>
      <c r="KJS10" s="1012"/>
      <c r="KJT10" s="1012"/>
      <c r="KJU10" s="1012"/>
      <c r="KJV10" s="1012"/>
      <c r="KJW10" s="1012"/>
      <c r="KJX10" s="1012"/>
      <c r="KJY10" s="1012"/>
      <c r="KJZ10" s="1012"/>
      <c r="KKA10" s="1012"/>
      <c r="KKB10" s="1012"/>
      <c r="KKC10" s="1012"/>
      <c r="KKD10" s="1012"/>
      <c r="KKE10" s="1012"/>
      <c r="KKF10" s="1012"/>
      <c r="KKG10" s="1012"/>
      <c r="KKH10" s="1012"/>
      <c r="KKI10" s="1012"/>
      <c r="KKJ10" s="1012"/>
      <c r="KKK10" s="1012"/>
      <c r="KKL10" s="1012"/>
      <c r="KKM10" s="1012"/>
      <c r="KKN10" s="1012"/>
      <c r="KKO10" s="1012"/>
      <c r="KKP10" s="1012"/>
      <c r="KKQ10" s="1012"/>
      <c r="KKR10" s="1012"/>
      <c r="KKS10" s="1012"/>
      <c r="KKT10" s="1012"/>
      <c r="KKU10" s="1012"/>
      <c r="KKV10" s="1012"/>
      <c r="KKW10" s="1012"/>
      <c r="KKX10" s="1012"/>
      <c r="KKY10" s="1012"/>
      <c r="KKZ10" s="1012"/>
      <c r="KLA10" s="1012"/>
      <c r="KLB10" s="1012"/>
      <c r="KLC10" s="1012"/>
      <c r="KLD10" s="1012"/>
      <c r="KLE10" s="1012"/>
      <c r="KLF10" s="1012"/>
      <c r="KLG10" s="1012"/>
      <c r="KLH10" s="1012"/>
      <c r="KLI10" s="1012"/>
      <c r="KLJ10" s="1012"/>
      <c r="KLK10" s="1012"/>
      <c r="KLL10" s="1012"/>
      <c r="KLM10" s="1012"/>
      <c r="KLN10" s="1012"/>
      <c r="KLO10" s="1012"/>
      <c r="KLP10" s="1012"/>
      <c r="KLQ10" s="1012"/>
      <c r="KLR10" s="1012"/>
      <c r="KLS10" s="1012"/>
      <c r="KLT10" s="1012"/>
      <c r="KLU10" s="1012"/>
      <c r="KLV10" s="1012"/>
      <c r="KLW10" s="1012"/>
      <c r="KLX10" s="1012"/>
      <c r="KLY10" s="1012"/>
      <c r="KLZ10" s="1012"/>
      <c r="KMA10" s="1012"/>
      <c r="KMB10" s="1012"/>
      <c r="KMC10" s="1012"/>
      <c r="KMD10" s="1012"/>
      <c r="KME10" s="1012"/>
      <c r="KMF10" s="1012"/>
      <c r="KMG10" s="1012"/>
      <c r="KMH10" s="1012"/>
      <c r="KMI10" s="1012"/>
      <c r="KMJ10" s="1012"/>
      <c r="KMK10" s="1012"/>
      <c r="KML10" s="1012"/>
      <c r="KMM10" s="1012"/>
      <c r="KMN10" s="1012"/>
      <c r="KMO10" s="1012"/>
      <c r="KMP10" s="1012"/>
      <c r="KMQ10" s="1012"/>
      <c r="KMR10" s="1012"/>
      <c r="KMS10" s="1012"/>
      <c r="KMT10" s="1012"/>
      <c r="KMU10" s="1012"/>
      <c r="KMV10" s="1012"/>
      <c r="KMW10" s="1012"/>
      <c r="KMX10" s="1012"/>
      <c r="KMY10" s="1012"/>
      <c r="KMZ10" s="1012"/>
      <c r="KNA10" s="1012"/>
      <c r="KNB10" s="1012"/>
      <c r="KNC10" s="1012"/>
      <c r="KND10" s="1012"/>
      <c r="KNE10" s="1012"/>
      <c r="KNF10" s="1012"/>
      <c r="KNG10" s="1012"/>
      <c r="KNH10" s="1012"/>
      <c r="KNI10" s="1012"/>
      <c r="KNJ10" s="1012"/>
      <c r="KNK10" s="1012"/>
      <c r="KNL10" s="1012"/>
      <c r="KNM10" s="1012"/>
      <c r="KNN10" s="1012"/>
      <c r="KNO10" s="1012"/>
      <c r="KNP10" s="1012"/>
      <c r="KNQ10" s="1012"/>
      <c r="KNR10" s="1012"/>
      <c r="KNS10" s="1012"/>
      <c r="KNT10" s="1012"/>
      <c r="KNU10" s="1012"/>
      <c r="KNV10" s="1012"/>
      <c r="KNW10" s="1012"/>
      <c r="KNX10" s="1012"/>
      <c r="KNY10" s="1012"/>
      <c r="KNZ10" s="1012"/>
      <c r="KOA10" s="1012"/>
      <c r="KOB10" s="1012"/>
      <c r="KOC10" s="1012"/>
      <c r="KOD10" s="1012"/>
      <c r="KOE10" s="1012"/>
      <c r="KOF10" s="1012"/>
      <c r="KOG10" s="1012"/>
      <c r="KOH10" s="1012"/>
      <c r="KOI10" s="1012"/>
      <c r="KOJ10" s="1012"/>
      <c r="KOK10" s="1012"/>
      <c r="KOL10" s="1012"/>
      <c r="KOM10" s="1012"/>
      <c r="KON10" s="1012"/>
      <c r="KOO10" s="1012"/>
      <c r="KOP10" s="1012"/>
      <c r="KOQ10" s="1012"/>
      <c r="KOR10" s="1012"/>
      <c r="KOS10" s="1012"/>
      <c r="KOT10" s="1012"/>
      <c r="KOU10" s="1012"/>
      <c r="KOV10" s="1012"/>
      <c r="KOW10" s="1012"/>
      <c r="KOX10" s="1012"/>
      <c r="KOY10" s="1012"/>
      <c r="KOZ10" s="1012"/>
      <c r="KPA10" s="1012"/>
      <c r="KPB10" s="1012"/>
      <c r="KPC10" s="1012"/>
      <c r="KPD10" s="1012"/>
      <c r="KPE10" s="1012"/>
      <c r="KPF10" s="1012"/>
      <c r="KPG10" s="1012"/>
      <c r="KPH10" s="1012"/>
      <c r="KPI10" s="1012"/>
      <c r="KPJ10" s="1012"/>
      <c r="KPK10" s="1012"/>
      <c r="KPL10" s="1012"/>
      <c r="KPM10" s="1012"/>
      <c r="KPN10" s="1012"/>
      <c r="KPO10" s="1012"/>
      <c r="KPP10" s="1012"/>
      <c r="KPQ10" s="1012"/>
      <c r="KPR10" s="1012"/>
      <c r="KPS10" s="1012"/>
      <c r="KPT10" s="1012"/>
      <c r="KPU10" s="1012"/>
      <c r="KPV10" s="1012"/>
      <c r="KPW10" s="1012"/>
      <c r="KPX10" s="1012"/>
      <c r="KPY10" s="1012"/>
      <c r="KPZ10" s="1012"/>
      <c r="KQA10" s="1012"/>
      <c r="KQB10" s="1012"/>
      <c r="KQC10" s="1012"/>
      <c r="KQD10" s="1012"/>
      <c r="KQE10" s="1012"/>
      <c r="KQF10" s="1012"/>
      <c r="KQG10" s="1012"/>
      <c r="KQH10" s="1012"/>
      <c r="KQI10" s="1012"/>
      <c r="KQJ10" s="1012"/>
      <c r="KQK10" s="1012"/>
      <c r="KQL10" s="1012"/>
      <c r="KQM10" s="1012"/>
      <c r="KQN10" s="1012"/>
      <c r="KQO10" s="1012"/>
      <c r="KQP10" s="1012"/>
      <c r="KQQ10" s="1012"/>
      <c r="KQR10" s="1012"/>
      <c r="KQS10" s="1012"/>
      <c r="KQT10" s="1012"/>
      <c r="KQU10" s="1012"/>
      <c r="KQV10" s="1012"/>
      <c r="KQW10" s="1012"/>
      <c r="KQX10" s="1012"/>
      <c r="KQY10" s="1012"/>
      <c r="KQZ10" s="1012"/>
      <c r="KRA10" s="1012"/>
      <c r="KRB10" s="1012"/>
      <c r="KRC10" s="1012"/>
      <c r="KRD10" s="1012"/>
      <c r="KRE10" s="1012"/>
      <c r="KRF10" s="1012"/>
      <c r="KRG10" s="1012"/>
      <c r="KRH10" s="1012"/>
      <c r="KRI10" s="1012"/>
      <c r="KRJ10" s="1012"/>
      <c r="KRK10" s="1012"/>
      <c r="KRL10" s="1012"/>
      <c r="KRM10" s="1012"/>
      <c r="KRN10" s="1012"/>
      <c r="KRO10" s="1012"/>
      <c r="KRP10" s="1012"/>
      <c r="KRQ10" s="1012"/>
      <c r="KRR10" s="1012"/>
      <c r="KRS10" s="1012"/>
      <c r="KRT10" s="1012"/>
      <c r="KRU10" s="1012"/>
      <c r="KRV10" s="1012"/>
      <c r="KRW10" s="1012"/>
      <c r="KRX10" s="1012"/>
      <c r="KRY10" s="1012"/>
      <c r="KRZ10" s="1012"/>
      <c r="KSA10" s="1012"/>
      <c r="KSB10" s="1012"/>
      <c r="KSC10" s="1012"/>
      <c r="KSD10" s="1012"/>
      <c r="KSE10" s="1012"/>
      <c r="KSF10" s="1012"/>
      <c r="KSG10" s="1012"/>
      <c r="KSH10" s="1012"/>
      <c r="KSI10" s="1012"/>
      <c r="KSJ10" s="1012"/>
      <c r="KSK10" s="1012"/>
      <c r="KSL10" s="1012"/>
      <c r="KSM10" s="1012"/>
      <c r="KSN10" s="1012"/>
      <c r="KSO10" s="1012"/>
      <c r="KSP10" s="1012"/>
      <c r="KSQ10" s="1012"/>
      <c r="KSR10" s="1012"/>
      <c r="KSS10" s="1012"/>
      <c r="KST10" s="1012"/>
      <c r="KSU10" s="1012"/>
      <c r="KSV10" s="1012"/>
      <c r="KSW10" s="1012"/>
      <c r="KSX10" s="1012"/>
      <c r="KSY10" s="1012"/>
      <c r="KSZ10" s="1012"/>
      <c r="KTA10" s="1012"/>
      <c r="KTB10" s="1012"/>
      <c r="KTC10" s="1012"/>
      <c r="KTD10" s="1012"/>
      <c r="KTE10" s="1012"/>
      <c r="KTF10" s="1012"/>
      <c r="KTG10" s="1012"/>
      <c r="KTH10" s="1012"/>
      <c r="KTI10" s="1012"/>
      <c r="KTJ10" s="1012"/>
      <c r="KTK10" s="1012"/>
      <c r="KTL10" s="1012"/>
      <c r="KTM10" s="1012"/>
      <c r="KTN10" s="1012"/>
      <c r="KTO10" s="1012"/>
      <c r="KTP10" s="1012"/>
      <c r="KTQ10" s="1012"/>
      <c r="KTR10" s="1012"/>
      <c r="KTS10" s="1012"/>
      <c r="KTT10" s="1012"/>
      <c r="KTU10" s="1012"/>
      <c r="KTV10" s="1012"/>
      <c r="KTW10" s="1012"/>
      <c r="KTX10" s="1012"/>
      <c r="KTY10" s="1012"/>
      <c r="KTZ10" s="1012"/>
      <c r="KUA10" s="1012"/>
      <c r="KUB10" s="1012"/>
      <c r="KUC10" s="1012"/>
      <c r="KUD10" s="1012"/>
      <c r="KUE10" s="1012"/>
      <c r="KUF10" s="1012"/>
      <c r="KUG10" s="1012"/>
      <c r="KUH10" s="1012"/>
      <c r="KUI10" s="1012"/>
      <c r="KUJ10" s="1012"/>
      <c r="KUK10" s="1012"/>
      <c r="KUL10" s="1012"/>
      <c r="KUM10" s="1012"/>
      <c r="KUN10" s="1012"/>
      <c r="KUO10" s="1012"/>
      <c r="KUP10" s="1012"/>
      <c r="KUQ10" s="1012"/>
      <c r="KUR10" s="1012"/>
      <c r="KUS10" s="1012"/>
      <c r="KUT10" s="1012"/>
      <c r="KUU10" s="1012"/>
      <c r="KUV10" s="1012"/>
      <c r="KUW10" s="1012"/>
      <c r="KUX10" s="1012"/>
      <c r="KUY10" s="1012"/>
      <c r="KUZ10" s="1012"/>
      <c r="KVA10" s="1012"/>
      <c r="KVB10" s="1012"/>
      <c r="KVC10" s="1012"/>
      <c r="KVD10" s="1012"/>
      <c r="KVE10" s="1012"/>
      <c r="KVF10" s="1012"/>
      <c r="KVG10" s="1012"/>
      <c r="KVH10" s="1012"/>
      <c r="KVI10" s="1012"/>
      <c r="KVJ10" s="1012"/>
      <c r="KVK10" s="1012"/>
      <c r="KVL10" s="1012"/>
      <c r="KVM10" s="1012"/>
      <c r="KVN10" s="1012"/>
      <c r="KVO10" s="1012"/>
      <c r="KVP10" s="1012"/>
      <c r="KVQ10" s="1012"/>
      <c r="KVR10" s="1012"/>
      <c r="KVS10" s="1012"/>
      <c r="KVT10" s="1012"/>
      <c r="KVU10" s="1012"/>
      <c r="KVV10" s="1012"/>
      <c r="KVW10" s="1012"/>
      <c r="KVX10" s="1012"/>
      <c r="KVY10" s="1012"/>
      <c r="KVZ10" s="1012"/>
      <c r="KWA10" s="1012"/>
      <c r="KWB10" s="1012"/>
      <c r="KWC10" s="1012"/>
      <c r="KWD10" s="1012"/>
      <c r="KWE10" s="1012"/>
      <c r="KWF10" s="1012"/>
      <c r="KWG10" s="1012"/>
      <c r="KWH10" s="1012"/>
      <c r="KWI10" s="1012"/>
      <c r="KWJ10" s="1012"/>
      <c r="KWK10" s="1012"/>
      <c r="KWL10" s="1012"/>
      <c r="KWM10" s="1012"/>
      <c r="KWN10" s="1012"/>
      <c r="KWO10" s="1012"/>
      <c r="KWP10" s="1012"/>
      <c r="KWQ10" s="1012"/>
      <c r="KWR10" s="1012"/>
      <c r="KWS10" s="1012"/>
      <c r="KWT10" s="1012"/>
      <c r="KWU10" s="1012"/>
      <c r="KWV10" s="1012"/>
      <c r="KWW10" s="1012"/>
      <c r="KWX10" s="1012"/>
      <c r="KWY10" s="1012"/>
      <c r="KWZ10" s="1012"/>
      <c r="KXA10" s="1012"/>
      <c r="KXB10" s="1012"/>
      <c r="KXC10" s="1012"/>
      <c r="KXD10" s="1012"/>
      <c r="KXE10" s="1012"/>
      <c r="KXF10" s="1012"/>
      <c r="KXG10" s="1012"/>
      <c r="KXH10" s="1012"/>
      <c r="KXI10" s="1012"/>
      <c r="KXJ10" s="1012"/>
      <c r="KXK10" s="1012"/>
      <c r="KXL10" s="1012"/>
      <c r="KXM10" s="1012"/>
      <c r="KXN10" s="1012"/>
      <c r="KXO10" s="1012"/>
      <c r="KXP10" s="1012"/>
      <c r="KXQ10" s="1012"/>
      <c r="KXR10" s="1012"/>
      <c r="KXS10" s="1012"/>
      <c r="KXT10" s="1012"/>
      <c r="KXU10" s="1012"/>
      <c r="KXV10" s="1012"/>
      <c r="KXW10" s="1012"/>
      <c r="KXX10" s="1012"/>
      <c r="KXY10" s="1012"/>
      <c r="KXZ10" s="1012"/>
      <c r="KYA10" s="1012"/>
      <c r="KYB10" s="1012"/>
      <c r="KYC10" s="1012"/>
      <c r="KYD10" s="1012"/>
      <c r="KYE10" s="1012"/>
      <c r="KYF10" s="1012"/>
      <c r="KYG10" s="1012"/>
      <c r="KYH10" s="1012"/>
      <c r="KYI10" s="1012"/>
      <c r="KYJ10" s="1012"/>
      <c r="KYK10" s="1012"/>
      <c r="KYL10" s="1012"/>
      <c r="KYM10" s="1012"/>
      <c r="KYN10" s="1012"/>
      <c r="KYO10" s="1012"/>
      <c r="KYP10" s="1012"/>
      <c r="KYQ10" s="1012"/>
      <c r="KYR10" s="1012"/>
      <c r="KYS10" s="1012"/>
      <c r="KYT10" s="1012"/>
      <c r="KYU10" s="1012"/>
      <c r="KYV10" s="1012"/>
      <c r="KYW10" s="1012"/>
      <c r="KYX10" s="1012"/>
      <c r="KYY10" s="1012"/>
      <c r="KYZ10" s="1012"/>
      <c r="KZA10" s="1012"/>
      <c r="KZB10" s="1012"/>
      <c r="KZC10" s="1012"/>
      <c r="KZD10" s="1012"/>
      <c r="KZE10" s="1012"/>
      <c r="KZF10" s="1012"/>
      <c r="KZG10" s="1012"/>
      <c r="KZH10" s="1012"/>
      <c r="KZI10" s="1012"/>
      <c r="KZJ10" s="1012"/>
      <c r="KZK10" s="1012"/>
      <c r="KZL10" s="1012"/>
      <c r="KZM10" s="1012"/>
      <c r="KZN10" s="1012"/>
      <c r="KZO10" s="1012"/>
      <c r="KZP10" s="1012"/>
      <c r="KZQ10" s="1012"/>
      <c r="KZR10" s="1012"/>
      <c r="KZS10" s="1012"/>
      <c r="KZT10" s="1012"/>
      <c r="KZU10" s="1012"/>
      <c r="KZV10" s="1012"/>
      <c r="KZW10" s="1012"/>
      <c r="KZX10" s="1012"/>
      <c r="KZY10" s="1012"/>
      <c r="KZZ10" s="1012"/>
      <c r="LAA10" s="1012"/>
      <c r="LAB10" s="1012"/>
      <c r="LAC10" s="1012"/>
      <c r="LAD10" s="1012"/>
      <c r="LAE10" s="1012"/>
      <c r="LAF10" s="1012"/>
      <c r="LAG10" s="1012"/>
      <c r="LAH10" s="1012"/>
      <c r="LAI10" s="1012"/>
      <c r="LAJ10" s="1012"/>
      <c r="LAK10" s="1012"/>
      <c r="LAL10" s="1012"/>
      <c r="LAM10" s="1012"/>
      <c r="LAN10" s="1012"/>
      <c r="LAO10" s="1012"/>
      <c r="LAP10" s="1012"/>
      <c r="LAQ10" s="1012"/>
      <c r="LAR10" s="1012"/>
      <c r="LAS10" s="1012"/>
      <c r="LAT10" s="1012"/>
      <c r="LAU10" s="1012"/>
      <c r="LAV10" s="1012"/>
      <c r="LAW10" s="1012"/>
      <c r="LAX10" s="1012"/>
      <c r="LAY10" s="1012"/>
      <c r="LAZ10" s="1012"/>
      <c r="LBA10" s="1012"/>
      <c r="LBB10" s="1012"/>
      <c r="LBC10" s="1012"/>
      <c r="LBD10" s="1012"/>
      <c r="LBE10" s="1012"/>
      <c r="LBF10" s="1012"/>
      <c r="LBG10" s="1012"/>
      <c r="LBH10" s="1012"/>
      <c r="LBI10" s="1012"/>
      <c r="LBJ10" s="1012"/>
      <c r="LBK10" s="1012"/>
      <c r="LBL10" s="1012"/>
      <c r="LBM10" s="1012"/>
      <c r="LBN10" s="1012"/>
      <c r="LBO10" s="1012"/>
      <c r="LBP10" s="1012"/>
      <c r="LBQ10" s="1012"/>
      <c r="LBR10" s="1012"/>
      <c r="LBS10" s="1012"/>
      <c r="LBT10" s="1012"/>
      <c r="LBU10" s="1012"/>
      <c r="LBV10" s="1012"/>
      <c r="LBW10" s="1012"/>
      <c r="LBX10" s="1012"/>
      <c r="LBY10" s="1012"/>
      <c r="LBZ10" s="1012"/>
      <c r="LCA10" s="1012"/>
      <c r="LCB10" s="1012"/>
      <c r="LCC10" s="1012"/>
      <c r="LCD10" s="1012"/>
      <c r="LCE10" s="1012"/>
      <c r="LCF10" s="1012"/>
      <c r="LCG10" s="1012"/>
      <c r="LCH10" s="1012"/>
      <c r="LCI10" s="1012"/>
      <c r="LCJ10" s="1012"/>
      <c r="LCK10" s="1012"/>
      <c r="LCL10" s="1012"/>
      <c r="LCM10" s="1012"/>
      <c r="LCN10" s="1012"/>
      <c r="LCO10" s="1012"/>
      <c r="LCP10" s="1012"/>
      <c r="LCQ10" s="1012"/>
      <c r="LCR10" s="1012"/>
      <c r="LCS10" s="1012"/>
      <c r="LCT10" s="1012"/>
      <c r="LCU10" s="1012"/>
      <c r="LCV10" s="1012"/>
      <c r="LCW10" s="1012"/>
      <c r="LCX10" s="1012"/>
      <c r="LCY10" s="1012"/>
      <c r="LCZ10" s="1012"/>
      <c r="LDA10" s="1012"/>
      <c r="LDB10" s="1012"/>
      <c r="LDC10" s="1012"/>
      <c r="LDD10" s="1012"/>
      <c r="LDE10" s="1012"/>
      <c r="LDF10" s="1012"/>
      <c r="LDG10" s="1012"/>
      <c r="LDH10" s="1012"/>
      <c r="LDI10" s="1012"/>
      <c r="LDJ10" s="1012"/>
      <c r="LDK10" s="1012"/>
      <c r="LDL10" s="1012"/>
      <c r="LDM10" s="1012"/>
      <c r="LDN10" s="1012"/>
      <c r="LDO10" s="1012"/>
      <c r="LDP10" s="1012"/>
      <c r="LDQ10" s="1012"/>
      <c r="LDR10" s="1012"/>
      <c r="LDS10" s="1012"/>
      <c r="LDT10" s="1012"/>
      <c r="LDU10" s="1012"/>
      <c r="LDV10" s="1012"/>
      <c r="LDW10" s="1012"/>
      <c r="LDX10" s="1012"/>
      <c r="LDY10" s="1012"/>
      <c r="LDZ10" s="1012"/>
      <c r="LEA10" s="1012"/>
      <c r="LEB10" s="1012"/>
      <c r="LEC10" s="1012"/>
      <c r="LED10" s="1012"/>
      <c r="LEE10" s="1012"/>
      <c r="LEF10" s="1012"/>
      <c r="LEG10" s="1012"/>
      <c r="LEH10" s="1012"/>
      <c r="LEI10" s="1012"/>
      <c r="LEJ10" s="1012"/>
      <c r="LEK10" s="1012"/>
      <c r="LEL10" s="1012"/>
      <c r="LEM10" s="1012"/>
      <c r="LEN10" s="1012"/>
      <c r="LEO10" s="1012"/>
      <c r="LEP10" s="1012"/>
      <c r="LEQ10" s="1012"/>
      <c r="LER10" s="1012"/>
      <c r="LES10" s="1012"/>
      <c r="LET10" s="1012"/>
      <c r="LEU10" s="1012"/>
      <c r="LEV10" s="1012"/>
      <c r="LEW10" s="1012"/>
      <c r="LEX10" s="1012"/>
      <c r="LEY10" s="1012"/>
      <c r="LEZ10" s="1012"/>
      <c r="LFA10" s="1012"/>
      <c r="LFB10" s="1012"/>
      <c r="LFC10" s="1012"/>
      <c r="LFD10" s="1012"/>
      <c r="LFE10" s="1012"/>
      <c r="LFF10" s="1012"/>
      <c r="LFG10" s="1012"/>
      <c r="LFH10" s="1012"/>
      <c r="LFI10" s="1012"/>
      <c r="LFJ10" s="1012"/>
      <c r="LFK10" s="1012"/>
      <c r="LFL10" s="1012"/>
      <c r="LFM10" s="1012"/>
      <c r="LFN10" s="1012"/>
      <c r="LFO10" s="1012"/>
      <c r="LFP10" s="1012"/>
      <c r="LFQ10" s="1012"/>
      <c r="LFR10" s="1012"/>
      <c r="LFS10" s="1012"/>
      <c r="LFT10" s="1012"/>
      <c r="LFU10" s="1012"/>
      <c r="LFV10" s="1012"/>
      <c r="LFW10" s="1012"/>
      <c r="LFX10" s="1012"/>
      <c r="LFY10" s="1012"/>
      <c r="LFZ10" s="1012"/>
      <c r="LGA10" s="1012"/>
      <c r="LGB10" s="1012"/>
      <c r="LGC10" s="1012"/>
      <c r="LGD10" s="1012"/>
      <c r="LGE10" s="1012"/>
      <c r="LGF10" s="1012"/>
      <c r="LGG10" s="1012"/>
      <c r="LGH10" s="1012"/>
      <c r="LGI10" s="1012"/>
      <c r="LGJ10" s="1012"/>
      <c r="LGK10" s="1012"/>
      <c r="LGL10" s="1012"/>
      <c r="LGM10" s="1012"/>
      <c r="LGN10" s="1012"/>
      <c r="LGO10" s="1012"/>
      <c r="LGP10" s="1012"/>
      <c r="LGQ10" s="1012"/>
      <c r="LGR10" s="1012"/>
      <c r="LGS10" s="1012"/>
      <c r="LGT10" s="1012"/>
      <c r="LGU10" s="1012"/>
      <c r="LGV10" s="1012"/>
      <c r="LGW10" s="1012"/>
      <c r="LGX10" s="1012"/>
      <c r="LGY10" s="1012"/>
      <c r="LGZ10" s="1012"/>
      <c r="LHA10" s="1012"/>
      <c r="LHB10" s="1012"/>
      <c r="LHC10" s="1012"/>
      <c r="LHD10" s="1012"/>
      <c r="LHE10" s="1012"/>
      <c r="LHF10" s="1012"/>
      <c r="LHG10" s="1012"/>
      <c r="LHH10" s="1012"/>
      <c r="LHI10" s="1012"/>
      <c r="LHJ10" s="1012"/>
      <c r="LHK10" s="1012"/>
      <c r="LHL10" s="1012"/>
      <c r="LHM10" s="1012"/>
      <c r="LHN10" s="1012"/>
      <c r="LHO10" s="1012"/>
      <c r="LHP10" s="1012"/>
      <c r="LHQ10" s="1012"/>
      <c r="LHR10" s="1012"/>
      <c r="LHS10" s="1012"/>
      <c r="LHT10" s="1012"/>
      <c r="LHU10" s="1012"/>
      <c r="LHV10" s="1012"/>
      <c r="LHW10" s="1012"/>
      <c r="LHX10" s="1012"/>
      <c r="LHY10" s="1012"/>
      <c r="LHZ10" s="1012"/>
      <c r="LIA10" s="1012"/>
      <c r="LIB10" s="1012"/>
      <c r="LIC10" s="1012"/>
      <c r="LID10" s="1012"/>
      <c r="LIE10" s="1012"/>
      <c r="LIF10" s="1012"/>
      <c r="LIG10" s="1012"/>
      <c r="LIH10" s="1012"/>
      <c r="LII10" s="1012"/>
      <c r="LIJ10" s="1012"/>
      <c r="LIK10" s="1012"/>
      <c r="LIL10" s="1012"/>
      <c r="LIM10" s="1012"/>
      <c r="LIN10" s="1012"/>
      <c r="LIO10" s="1012"/>
      <c r="LIP10" s="1012"/>
      <c r="LIQ10" s="1012"/>
      <c r="LIR10" s="1012"/>
      <c r="LIS10" s="1012"/>
      <c r="LIT10" s="1012"/>
      <c r="LIU10" s="1012"/>
      <c r="LIV10" s="1012"/>
      <c r="LIW10" s="1012"/>
      <c r="LIX10" s="1012"/>
      <c r="LIY10" s="1012"/>
      <c r="LIZ10" s="1012"/>
      <c r="LJA10" s="1012"/>
      <c r="LJB10" s="1012"/>
      <c r="LJC10" s="1012"/>
      <c r="LJD10" s="1012"/>
      <c r="LJE10" s="1012"/>
      <c r="LJF10" s="1012"/>
      <c r="LJG10" s="1012"/>
      <c r="LJH10" s="1012"/>
      <c r="LJI10" s="1012"/>
      <c r="LJJ10" s="1012"/>
      <c r="LJK10" s="1012"/>
      <c r="LJL10" s="1012"/>
      <c r="LJM10" s="1012"/>
      <c r="LJN10" s="1012"/>
      <c r="LJO10" s="1012"/>
      <c r="LJP10" s="1012"/>
      <c r="LJQ10" s="1012"/>
      <c r="LJR10" s="1012"/>
      <c r="LJS10" s="1012"/>
      <c r="LJT10" s="1012"/>
      <c r="LJU10" s="1012"/>
      <c r="LJV10" s="1012"/>
      <c r="LJW10" s="1012"/>
      <c r="LJX10" s="1012"/>
      <c r="LJY10" s="1012"/>
      <c r="LJZ10" s="1012"/>
      <c r="LKA10" s="1012"/>
      <c r="LKB10" s="1012"/>
      <c r="LKC10" s="1012"/>
      <c r="LKD10" s="1012"/>
      <c r="LKE10" s="1012"/>
      <c r="LKF10" s="1012"/>
      <c r="LKG10" s="1012"/>
      <c r="LKH10" s="1012"/>
      <c r="LKI10" s="1012"/>
      <c r="LKJ10" s="1012"/>
      <c r="LKK10" s="1012"/>
      <c r="LKL10" s="1012"/>
      <c r="LKM10" s="1012"/>
      <c r="LKN10" s="1012"/>
      <c r="LKO10" s="1012"/>
      <c r="LKP10" s="1012"/>
      <c r="LKQ10" s="1012"/>
      <c r="LKR10" s="1012"/>
      <c r="LKS10" s="1012"/>
      <c r="LKT10" s="1012"/>
      <c r="LKU10" s="1012"/>
      <c r="LKV10" s="1012"/>
      <c r="LKW10" s="1012"/>
      <c r="LKX10" s="1012"/>
      <c r="LKY10" s="1012"/>
      <c r="LKZ10" s="1012"/>
      <c r="LLA10" s="1012"/>
      <c r="LLB10" s="1012"/>
      <c r="LLC10" s="1012"/>
      <c r="LLD10" s="1012"/>
      <c r="LLE10" s="1012"/>
      <c r="LLF10" s="1012"/>
      <c r="LLG10" s="1012"/>
      <c r="LLH10" s="1012"/>
      <c r="LLI10" s="1012"/>
      <c r="LLJ10" s="1012"/>
      <c r="LLK10" s="1012"/>
      <c r="LLL10" s="1012"/>
      <c r="LLM10" s="1012"/>
      <c r="LLN10" s="1012"/>
      <c r="LLO10" s="1012"/>
      <c r="LLP10" s="1012"/>
      <c r="LLQ10" s="1012"/>
      <c r="LLR10" s="1012"/>
      <c r="LLS10" s="1012"/>
      <c r="LLT10" s="1012"/>
      <c r="LLU10" s="1012"/>
      <c r="LLV10" s="1012"/>
      <c r="LLW10" s="1012"/>
      <c r="LLX10" s="1012"/>
      <c r="LLY10" s="1012"/>
      <c r="LLZ10" s="1012"/>
      <c r="LMA10" s="1012"/>
      <c r="LMB10" s="1012"/>
      <c r="LMC10" s="1012"/>
      <c r="LMD10" s="1012"/>
      <c r="LME10" s="1012"/>
      <c r="LMF10" s="1012"/>
      <c r="LMG10" s="1012"/>
      <c r="LMH10" s="1012"/>
      <c r="LMI10" s="1012"/>
      <c r="LMJ10" s="1012"/>
      <c r="LMK10" s="1012"/>
      <c r="LML10" s="1012"/>
      <c r="LMM10" s="1012"/>
      <c r="LMN10" s="1012"/>
      <c r="LMO10" s="1012"/>
      <c r="LMP10" s="1012"/>
      <c r="LMQ10" s="1012"/>
      <c r="LMR10" s="1012"/>
      <c r="LMS10" s="1012"/>
      <c r="LMT10" s="1012"/>
      <c r="LMU10" s="1012"/>
      <c r="LMV10" s="1012"/>
      <c r="LMW10" s="1012"/>
      <c r="LMX10" s="1012"/>
      <c r="LMY10" s="1012"/>
      <c r="LMZ10" s="1012"/>
      <c r="LNA10" s="1012"/>
      <c r="LNB10" s="1012"/>
      <c r="LNC10" s="1012"/>
      <c r="LND10" s="1012"/>
      <c r="LNE10" s="1012"/>
      <c r="LNF10" s="1012"/>
      <c r="LNG10" s="1012"/>
      <c r="LNH10" s="1012"/>
      <c r="LNI10" s="1012"/>
      <c r="LNJ10" s="1012"/>
      <c r="LNK10" s="1012"/>
      <c r="LNL10" s="1012"/>
      <c r="LNM10" s="1012"/>
      <c r="LNN10" s="1012"/>
      <c r="LNO10" s="1012"/>
      <c r="LNP10" s="1012"/>
      <c r="LNQ10" s="1012"/>
      <c r="LNR10" s="1012"/>
      <c r="LNS10" s="1012"/>
      <c r="LNT10" s="1012"/>
      <c r="LNU10" s="1012"/>
      <c r="LNV10" s="1012"/>
      <c r="LNW10" s="1012"/>
      <c r="LNX10" s="1012"/>
      <c r="LNY10" s="1012"/>
      <c r="LNZ10" s="1012"/>
      <c r="LOA10" s="1012"/>
      <c r="LOB10" s="1012"/>
      <c r="LOC10" s="1012"/>
      <c r="LOD10" s="1012"/>
      <c r="LOE10" s="1012"/>
      <c r="LOF10" s="1012"/>
      <c r="LOG10" s="1012"/>
      <c r="LOH10" s="1012"/>
      <c r="LOI10" s="1012"/>
      <c r="LOJ10" s="1012"/>
      <c r="LOK10" s="1012"/>
      <c r="LOL10" s="1012"/>
      <c r="LOM10" s="1012"/>
      <c r="LON10" s="1012"/>
      <c r="LOO10" s="1012"/>
      <c r="LOP10" s="1012"/>
      <c r="LOQ10" s="1012"/>
      <c r="LOR10" s="1012"/>
      <c r="LOS10" s="1012"/>
      <c r="LOT10" s="1012"/>
      <c r="LOU10" s="1012"/>
      <c r="LOV10" s="1012"/>
      <c r="LOW10" s="1012"/>
      <c r="LOX10" s="1012"/>
      <c r="LOY10" s="1012"/>
      <c r="LOZ10" s="1012"/>
      <c r="LPA10" s="1012"/>
      <c r="LPB10" s="1012"/>
      <c r="LPC10" s="1012"/>
      <c r="LPD10" s="1012"/>
      <c r="LPE10" s="1012"/>
      <c r="LPF10" s="1012"/>
      <c r="LPG10" s="1012"/>
      <c r="LPH10" s="1012"/>
      <c r="LPI10" s="1012"/>
      <c r="LPJ10" s="1012"/>
      <c r="LPK10" s="1012"/>
      <c r="LPL10" s="1012"/>
      <c r="LPM10" s="1012"/>
      <c r="LPN10" s="1012"/>
      <c r="LPO10" s="1012"/>
      <c r="LPP10" s="1012"/>
      <c r="LPQ10" s="1012"/>
      <c r="LPR10" s="1012"/>
      <c r="LPS10" s="1012"/>
      <c r="LPT10" s="1012"/>
      <c r="LPU10" s="1012"/>
      <c r="LPV10" s="1012"/>
      <c r="LPW10" s="1012"/>
      <c r="LPX10" s="1012"/>
      <c r="LPY10" s="1012"/>
      <c r="LPZ10" s="1012"/>
      <c r="LQA10" s="1012"/>
      <c r="LQB10" s="1012"/>
      <c r="LQC10" s="1012"/>
      <c r="LQD10" s="1012"/>
      <c r="LQE10" s="1012"/>
      <c r="LQF10" s="1012"/>
      <c r="LQG10" s="1012"/>
      <c r="LQH10" s="1012"/>
      <c r="LQI10" s="1012"/>
      <c r="LQJ10" s="1012"/>
      <c r="LQK10" s="1012"/>
      <c r="LQL10" s="1012"/>
      <c r="LQM10" s="1012"/>
      <c r="LQN10" s="1012"/>
      <c r="LQO10" s="1012"/>
      <c r="LQP10" s="1012"/>
      <c r="LQQ10" s="1012"/>
      <c r="LQR10" s="1012"/>
      <c r="LQS10" s="1012"/>
      <c r="LQT10" s="1012"/>
      <c r="LQU10" s="1012"/>
      <c r="LQV10" s="1012"/>
      <c r="LQW10" s="1012"/>
      <c r="LQX10" s="1012"/>
      <c r="LQY10" s="1012"/>
      <c r="LQZ10" s="1012"/>
      <c r="LRA10" s="1012"/>
      <c r="LRB10" s="1012"/>
      <c r="LRC10" s="1012"/>
      <c r="LRD10" s="1012"/>
      <c r="LRE10" s="1012"/>
      <c r="LRF10" s="1012"/>
      <c r="LRG10" s="1012"/>
      <c r="LRH10" s="1012"/>
      <c r="LRI10" s="1012"/>
      <c r="LRJ10" s="1012"/>
      <c r="LRK10" s="1012"/>
      <c r="LRL10" s="1012"/>
      <c r="LRM10" s="1012"/>
      <c r="LRN10" s="1012"/>
      <c r="LRO10" s="1012"/>
      <c r="LRP10" s="1012"/>
      <c r="LRQ10" s="1012"/>
      <c r="LRR10" s="1012"/>
      <c r="LRS10" s="1012"/>
      <c r="LRT10" s="1012"/>
      <c r="LRU10" s="1012"/>
      <c r="LRV10" s="1012"/>
      <c r="LRW10" s="1012"/>
      <c r="LRX10" s="1012"/>
      <c r="LRY10" s="1012"/>
      <c r="LRZ10" s="1012"/>
      <c r="LSA10" s="1012"/>
      <c r="LSB10" s="1012"/>
      <c r="LSC10" s="1012"/>
      <c r="LSD10" s="1012"/>
      <c r="LSE10" s="1012"/>
      <c r="LSF10" s="1012"/>
      <c r="LSG10" s="1012"/>
      <c r="LSH10" s="1012"/>
      <c r="LSI10" s="1012"/>
      <c r="LSJ10" s="1012"/>
      <c r="LSK10" s="1012"/>
      <c r="LSL10" s="1012"/>
      <c r="LSM10" s="1012"/>
      <c r="LSN10" s="1012"/>
      <c r="LSO10" s="1012"/>
      <c r="LSP10" s="1012"/>
      <c r="LSQ10" s="1012"/>
      <c r="LSR10" s="1012"/>
      <c r="LSS10" s="1012"/>
      <c r="LST10" s="1012"/>
      <c r="LSU10" s="1012"/>
      <c r="LSV10" s="1012"/>
      <c r="LSW10" s="1012"/>
      <c r="LSX10" s="1012"/>
      <c r="LSY10" s="1012"/>
      <c r="LSZ10" s="1012"/>
      <c r="LTA10" s="1012"/>
      <c r="LTB10" s="1012"/>
      <c r="LTC10" s="1012"/>
      <c r="LTD10" s="1012"/>
      <c r="LTE10" s="1012"/>
      <c r="LTF10" s="1012"/>
      <c r="LTG10" s="1012"/>
      <c r="LTH10" s="1012"/>
      <c r="LTI10" s="1012"/>
      <c r="LTJ10" s="1012"/>
      <c r="LTK10" s="1012"/>
      <c r="LTL10" s="1012"/>
      <c r="LTM10" s="1012"/>
      <c r="LTN10" s="1012"/>
      <c r="LTO10" s="1012"/>
      <c r="LTP10" s="1012"/>
      <c r="LTQ10" s="1012"/>
      <c r="LTR10" s="1012"/>
      <c r="LTS10" s="1012"/>
      <c r="LTT10" s="1012"/>
      <c r="LTU10" s="1012"/>
      <c r="LTV10" s="1012"/>
      <c r="LTW10" s="1012"/>
      <c r="LTX10" s="1012"/>
      <c r="LTY10" s="1012"/>
      <c r="LTZ10" s="1012"/>
      <c r="LUA10" s="1012"/>
      <c r="LUB10" s="1012"/>
      <c r="LUC10" s="1012"/>
      <c r="LUD10" s="1012"/>
      <c r="LUE10" s="1012"/>
      <c r="LUF10" s="1012"/>
      <c r="LUG10" s="1012"/>
      <c r="LUH10" s="1012"/>
      <c r="LUI10" s="1012"/>
      <c r="LUJ10" s="1012"/>
      <c r="LUK10" s="1012"/>
      <c r="LUL10" s="1012"/>
      <c r="LUM10" s="1012"/>
      <c r="LUN10" s="1012"/>
      <c r="LUO10" s="1012"/>
      <c r="LUP10" s="1012"/>
      <c r="LUQ10" s="1012"/>
      <c r="LUR10" s="1012"/>
      <c r="LUS10" s="1012"/>
      <c r="LUT10" s="1012"/>
      <c r="LUU10" s="1012"/>
      <c r="LUV10" s="1012"/>
      <c r="LUW10" s="1012"/>
      <c r="LUX10" s="1012"/>
      <c r="LUY10" s="1012"/>
      <c r="LUZ10" s="1012"/>
      <c r="LVA10" s="1012"/>
      <c r="LVB10" s="1012"/>
      <c r="LVC10" s="1012"/>
      <c r="LVD10" s="1012"/>
      <c r="LVE10" s="1012"/>
      <c r="LVF10" s="1012"/>
      <c r="LVG10" s="1012"/>
      <c r="LVH10" s="1012"/>
      <c r="LVI10" s="1012"/>
      <c r="LVJ10" s="1012"/>
      <c r="LVK10" s="1012"/>
      <c r="LVL10" s="1012"/>
      <c r="LVM10" s="1012"/>
      <c r="LVN10" s="1012"/>
      <c r="LVO10" s="1012"/>
      <c r="LVP10" s="1012"/>
      <c r="LVQ10" s="1012"/>
      <c r="LVR10" s="1012"/>
      <c r="LVS10" s="1012"/>
      <c r="LVT10" s="1012"/>
      <c r="LVU10" s="1012"/>
      <c r="LVV10" s="1012"/>
      <c r="LVW10" s="1012"/>
      <c r="LVX10" s="1012"/>
      <c r="LVY10" s="1012"/>
      <c r="LVZ10" s="1012"/>
      <c r="LWA10" s="1012"/>
      <c r="LWB10" s="1012"/>
      <c r="LWC10" s="1012"/>
      <c r="LWD10" s="1012"/>
      <c r="LWE10" s="1012"/>
      <c r="LWF10" s="1012"/>
      <c r="LWG10" s="1012"/>
      <c r="LWH10" s="1012"/>
      <c r="LWI10" s="1012"/>
      <c r="LWJ10" s="1012"/>
      <c r="LWK10" s="1012"/>
      <c r="LWL10" s="1012"/>
      <c r="LWM10" s="1012"/>
      <c r="LWN10" s="1012"/>
      <c r="LWO10" s="1012"/>
      <c r="LWP10" s="1012"/>
      <c r="LWQ10" s="1012"/>
      <c r="LWR10" s="1012"/>
      <c r="LWS10" s="1012"/>
      <c r="LWT10" s="1012"/>
      <c r="LWU10" s="1012"/>
      <c r="LWV10" s="1012"/>
      <c r="LWW10" s="1012"/>
      <c r="LWX10" s="1012"/>
      <c r="LWY10" s="1012"/>
      <c r="LWZ10" s="1012"/>
      <c r="LXA10" s="1012"/>
      <c r="LXB10" s="1012"/>
      <c r="LXC10" s="1012"/>
      <c r="LXD10" s="1012"/>
      <c r="LXE10" s="1012"/>
      <c r="LXF10" s="1012"/>
      <c r="LXG10" s="1012"/>
      <c r="LXH10" s="1012"/>
      <c r="LXI10" s="1012"/>
      <c r="LXJ10" s="1012"/>
      <c r="LXK10" s="1012"/>
      <c r="LXL10" s="1012"/>
      <c r="LXM10" s="1012"/>
      <c r="LXN10" s="1012"/>
      <c r="LXO10" s="1012"/>
      <c r="LXP10" s="1012"/>
      <c r="LXQ10" s="1012"/>
      <c r="LXR10" s="1012"/>
      <c r="LXS10" s="1012"/>
      <c r="LXT10" s="1012"/>
      <c r="LXU10" s="1012"/>
      <c r="LXV10" s="1012"/>
      <c r="LXW10" s="1012"/>
      <c r="LXX10" s="1012"/>
      <c r="LXY10" s="1012"/>
      <c r="LXZ10" s="1012"/>
      <c r="LYA10" s="1012"/>
      <c r="LYB10" s="1012"/>
      <c r="LYC10" s="1012"/>
      <c r="LYD10" s="1012"/>
      <c r="LYE10" s="1012"/>
      <c r="LYF10" s="1012"/>
      <c r="LYG10" s="1012"/>
      <c r="LYH10" s="1012"/>
      <c r="LYI10" s="1012"/>
      <c r="LYJ10" s="1012"/>
      <c r="LYK10" s="1012"/>
      <c r="LYL10" s="1012"/>
      <c r="LYM10" s="1012"/>
      <c r="LYN10" s="1012"/>
      <c r="LYO10" s="1012"/>
      <c r="LYP10" s="1012"/>
      <c r="LYQ10" s="1012"/>
      <c r="LYR10" s="1012"/>
      <c r="LYS10" s="1012"/>
      <c r="LYT10" s="1012"/>
      <c r="LYU10" s="1012"/>
      <c r="LYV10" s="1012"/>
      <c r="LYW10" s="1012"/>
      <c r="LYX10" s="1012"/>
      <c r="LYY10" s="1012"/>
      <c r="LYZ10" s="1012"/>
      <c r="LZA10" s="1012"/>
      <c r="LZB10" s="1012"/>
      <c r="LZC10" s="1012"/>
      <c r="LZD10" s="1012"/>
      <c r="LZE10" s="1012"/>
      <c r="LZF10" s="1012"/>
      <c r="LZG10" s="1012"/>
      <c r="LZH10" s="1012"/>
      <c r="LZI10" s="1012"/>
      <c r="LZJ10" s="1012"/>
      <c r="LZK10" s="1012"/>
      <c r="LZL10" s="1012"/>
      <c r="LZM10" s="1012"/>
      <c r="LZN10" s="1012"/>
      <c r="LZO10" s="1012"/>
      <c r="LZP10" s="1012"/>
      <c r="LZQ10" s="1012"/>
      <c r="LZR10" s="1012"/>
      <c r="LZS10" s="1012"/>
      <c r="LZT10" s="1012"/>
      <c r="LZU10" s="1012"/>
      <c r="LZV10" s="1012"/>
      <c r="LZW10" s="1012"/>
      <c r="LZX10" s="1012"/>
      <c r="LZY10" s="1012"/>
      <c r="LZZ10" s="1012"/>
      <c r="MAA10" s="1012"/>
      <c r="MAB10" s="1012"/>
      <c r="MAC10" s="1012"/>
      <c r="MAD10" s="1012"/>
      <c r="MAE10" s="1012"/>
      <c r="MAF10" s="1012"/>
      <c r="MAG10" s="1012"/>
      <c r="MAH10" s="1012"/>
      <c r="MAI10" s="1012"/>
      <c r="MAJ10" s="1012"/>
      <c r="MAK10" s="1012"/>
      <c r="MAL10" s="1012"/>
      <c r="MAM10" s="1012"/>
      <c r="MAN10" s="1012"/>
      <c r="MAO10" s="1012"/>
      <c r="MAP10" s="1012"/>
      <c r="MAQ10" s="1012"/>
      <c r="MAR10" s="1012"/>
      <c r="MAS10" s="1012"/>
      <c r="MAT10" s="1012"/>
      <c r="MAU10" s="1012"/>
      <c r="MAV10" s="1012"/>
      <c r="MAW10" s="1012"/>
      <c r="MAX10" s="1012"/>
      <c r="MAY10" s="1012"/>
      <c r="MAZ10" s="1012"/>
      <c r="MBA10" s="1012"/>
      <c r="MBB10" s="1012"/>
      <c r="MBC10" s="1012"/>
      <c r="MBD10" s="1012"/>
      <c r="MBE10" s="1012"/>
      <c r="MBF10" s="1012"/>
      <c r="MBG10" s="1012"/>
      <c r="MBH10" s="1012"/>
      <c r="MBI10" s="1012"/>
      <c r="MBJ10" s="1012"/>
      <c r="MBK10" s="1012"/>
      <c r="MBL10" s="1012"/>
      <c r="MBM10" s="1012"/>
      <c r="MBN10" s="1012"/>
      <c r="MBO10" s="1012"/>
      <c r="MBP10" s="1012"/>
      <c r="MBQ10" s="1012"/>
      <c r="MBR10" s="1012"/>
      <c r="MBS10" s="1012"/>
      <c r="MBT10" s="1012"/>
      <c r="MBU10" s="1012"/>
      <c r="MBV10" s="1012"/>
      <c r="MBW10" s="1012"/>
      <c r="MBX10" s="1012"/>
      <c r="MBY10" s="1012"/>
      <c r="MBZ10" s="1012"/>
      <c r="MCA10" s="1012"/>
      <c r="MCB10" s="1012"/>
      <c r="MCC10" s="1012"/>
      <c r="MCD10" s="1012"/>
      <c r="MCE10" s="1012"/>
      <c r="MCF10" s="1012"/>
      <c r="MCG10" s="1012"/>
      <c r="MCH10" s="1012"/>
      <c r="MCI10" s="1012"/>
      <c r="MCJ10" s="1012"/>
      <c r="MCK10" s="1012"/>
      <c r="MCL10" s="1012"/>
      <c r="MCM10" s="1012"/>
      <c r="MCN10" s="1012"/>
      <c r="MCO10" s="1012"/>
      <c r="MCP10" s="1012"/>
      <c r="MCQ10" s="1012"/>
      <c r="MCR10" s="1012"/>
      <c r="MCS10" s="1012"/>
      <c r="MCT10" s="1012"/>
      <c r="MCU10" s="1012"/>
      <c r="MCV10" s="1012"/>
      <c r="MCW10" s="1012"/>
      <c r="MCX10" s="1012"/>
      <c r="MCY10" s="1012"/>
      <c r="MCZ10" s="1012"/>
      <c r="MDA10" s="1012"/>
      <c r="MDB10" s="1012"/>
      <c r="MDC10" s="1012"/>
      <c r="MDD10" s="1012"/>
      <c r="MDE10" s="1012"/>
      <c r="MDF10" s="1012"/>
      <c r="MDG10" s="1012"/>
      <c r="MDH10" s="1012"/>
      <c r="MDI10" s="1012"/>
      <c r="MDJ10" s="1012"/>
      <c r="MDK10" s="1012"/>
      <c r="MDL10" s="1012"/>
      <c r="MDM10" s="1012"/>
      <c r="MDN10" s="1012"/>
      <c r="MDO10" s="1012"/>
      <c r="MDP10" s="1012"/>
      <c r="MDQ10" s="1012"/>
      <c r="MDR10" s="1012"/>
      <c r="MDS10" s="1012"/>
      <c r="MDT10" s="1012"/>
      <c r="MDU10" s="1012"/>
      <c r="MDV10" s="1012"/>
      <c r="MDW10" s="1012"/>
      <c r="MDX10" s="1012"/>
      <c r="MDY10" s="1012"/>
      <c r="MDZ10" s="1012"/>
      <c r="MEA10" s="1012"/>
      <c r="MEB10" s="1012"/>
      <c r="MEC10" s="1012"/>
      <c r="MED10" s="1012"/>
      <c r="MEE10" s="1012"/>
      <c r="MEF10" s="1012"/>
      <c r="MEG10" s="1012"/>
      <c r="MEH10" s="1012"/>
      <c r="MEI10" s="1012"/>
      <c r="MEJ10" s="1012"/>
      <c r="MEK10" s="1012"/>
      <c r="MEL10" s="1012"/>
      <c r="MEM10" s="1012"/>
      <c r="MEN10" s="1012"/>
      <c r="MEO10" s="1012"/>
      <c r="MEP10" s="1012"/>
      <c r="MEQ10" s="1012"/>
      <c r="MER10" s="1012"/>
      <c r="MES10" s="1012"/>
      <c r="MET10" s="1012"/>
      <c r="MEU10" s="1012"/>
      <c r="MEV10" s="1012"/>
      <c r="MEW10" s="1012"/>
      <c r="MEX10" s="1012"/>
      <c r="MEY10" s="1012"/>
      <c r="MEZ10" s="1012"/>
      <c r="MFA10" s="1012"/>
      <c r="MFB10" s="1012"/>
      <c r="MFC10" s="1012"/>
      <c r="MFD10" s="1012"/>
      <c r="MFE10" s="1012"/>
      <c r="MFF10" s="1012"/>
      <c r="MFG10" s="1012"/>
      <c r="MFH10" s="1012"/>
      <c r="MFI10" s="1012"/>
      <c r="MFJ10" s="1012"/>
      <c r="MFK10" s="1012"/>
      <c r="MFL10" s="1012"/>
      <c r="MFM10" s="1012"/>
      <c r="MFN10" s="1012"/>
      <c r="MFO10" s="1012"/>
      <c r="MFP10" s="1012"/>
      <c r="MFQ10" s="1012"/>
      <c r="MFR10" s="1012"/>
      <c r="MFS10" s="1012"/>
      <c r="MFT10" s="1012"/>
      <c r="MFU10" s="1012"/>
      <c r="MFV10" s="1012"/>
      <c r="MFW10" s="1012"/>
      <c r="MFX10" s="1012"/>
      <c r="MFY10" s="1012"/>
      <c r="MFZ10" s="1012"/>
      <c r="MGA10" s="1012"/>
      <c r="MGB10" s="1012"/>
      <c r="MGC10" s="1012"/>
      <c r="MGD10" s="1012"/>
      <c r="MGE10" s="1012"/>
      <c r="MGF10" s="1012"/>
      <c r="MGG10" s="1012"/>
      <c r="MGH10" s="1012"/>
      <c r="MGI10" s="1012"/>
      <c r="MGJ10" s="1012"/>
      <c r="MGK10" s="1012"/>
      <c r="MGL10" s="1012"/>
      <c r="MGM10" s="1012"/>
      <c r="MGN10" s="1012"/>
      <c r="MGO10" s="1012"/>
      <c r="MGP10" s="1012"/>
      <c r="MGQ10" s="1012"/>
      <c r="MGR10" s="1012"/>
      <c r="MGS10" s="1012"/>
      <c r="MGT10" s="1012"/>
      <c r="MGU10" s="1012"/>
      <c r="MGV10" s="1012"/>
      <c r="MGW10" s="1012"/>
      <c r="MGX10" s="1012"/>
      <c r="MGY10" s="1012"/>
      <c r="MGZ10" s="1012"/>
      <c r="MHA10" s="1012"/>
      <c r="MHB10" s="1012"/>
      <c r="MHC10" s="1012"/>
      <c r="MHD10" s="1012"/>
      <c r="MHE10" s="1012"/>
      <c r="MHF10" s="1012"/>
      <c r="MHG10" s="1012"/>
      <c r="MHH10" s="1012"/>
      <c r="MHI10" s="1012"/>
      <c r="MHJ10" s="1012"/>
      <c r="MHK10" s="1012"/>
      <c r="MHL10" s="1012"/>
      <c r="MHM10" s="1012"/>
      <c r="MHN10" s="1012"/>
      <c r="MHO10" s="1012"/>
      <c r="MHP10" s="1012"/>
      <c r="MHQ10" s="1012"/>
      <c r="MHR10" s="1012"/>
      <c r="MHS10" s="1012"/>
      <c r="MHT10" s="1012"/>
      <c r="MHU10" s="1012"/>
      <c r="MHV10" s="1012"/>
      <c r="MHW10" s="1012"/>
      <c r="MHX10" s="1012"/>
      <c r="MHY10" s="1012"/>
      <c r="MHZ10" s="1012"/>
      <c r="MIA10" s="1012"/>
      <c r="MIB10" s="1012"/>
      <c r="MIC10" s="1012"/>
      <c r="MID10" s="1012"/>
      <c r="MIE10" s="1012"/>
      <c r="MIF10" s="1012"/>
      <c r="MIG10" s="1012"/>
      <c r="MIH10" s="1012"/>
      <c r="MII10" s="1012"/>
      <c r="MIJ10" s="1012"/>
      <c r="MIK10" s="1012"/>
      <c r="MIL10" s="1012"/>
      <c r="MIM10" s="1012"/>
      <c r="MIN10" s="1012"/>
      <c r="MIO10" s="1012"/>
      <c r="MIP10" s="1012"/>
      <c r="MIQ10" s="1012"/>
      <c r="MIR10" s="1012"/>
      <c r="MIS10" s="1012"/>
      <c r="MIT10" s="1012"/>
      <c r="MIU10" s="1012"/>
      <c r="MIV10" s="1012"/>
      <c r="MIW10" s="1012"/>
      <c r="MIX10" s="1012"/>
      <c r="MIY10" s="1012"/>
      <c r="MIZ10" s="1012"/>
      <c r="MJA10" s="1012"/>
      <c r="MJB10" s="1012"/>
      <c r="MJC10" s="1012"/>
      <c r="MJD10" s="1012"/>
      <c r="MJE10" s="1012"/>
      <c r="MJF10" s="1012"/>
      <c r="MJG10" s="1012"/>
      <c r="MJH10" s="1012"/>
      <c r="MJI10" s="1012"/>
      <c r="MJJ10" s="1012"/>
      <c r="MJK10" s="1012"/>
      <c r="MJL10" s="1012"/>
      <c r="MJM10" s="1012"/>
      <c r="MJN10" s="1012"/>
      <c r="MJO10" s="1012"/>
      <c r="MJP10" s="1012"/>
      <c r="MJQ10" s="1012"/>
      <c r="MJR10" s="1012"/>
      <c r="MJS10" s="1012"/>
      <c r="MJT10" s="1012"/>
      <c r="MJU10" s="1012"/>
      <c r="MJV10" s="1012"/>
      <c r="MJW10" s="1012"/>
      <c r="MJX10" s="1012"/>
      <c r="MJY10" s="1012"/>
      <c r="MJZ10" s="1012"/>
      <c r="MKA10" s="1012"/>
      <c r="MKB10" s="1012"/>
      <c r="MKC10" s="1012"/>
      <c r="MKD10" s="1012"/>
      <c r="MKE10" s="1012"/>
      <c r="MKF10" s="1012"/>
      <c r="MKG10" s="1012"/>
      <c r="MKH10" s="1012"/>
      <c r="MKI10" s="1012"/>
      <c r="MKJ10" s="1012"/>
      <c r="MKK10" s="1012"/>
      <c r="MKL10" s="1012"/>
      <c r="MKM10" s="1012"/>
      <c r="MKN10" s="1012"/>
      <c r="MKO10" s="1012"/>
      <c r="MKP10" s="1012"/>
      <c r="MKQ10" s="1012"/>
      <c r="MKR10" s="1012"/>
      <c r="MKS10" s="1012"/>
      <c r="MKT10" s="1012"/>
      <c r="MKU10" s="1012"/>
      <c r="MKV10" s="1012"/>
      <c r="MKW10" s="1012"/>
      <c r="MKX10" s="1012"/>
      <c r="MKY10" s="1012"/>
      <c r="MKZ10" s="1012"/>
      <c r="MLA10" s="1012"/>
      <c r="MLB10" s="1012"/>
      <c r="MLC10" s="1012"/>
      <c r="MLD10" s="1012"/>
      <c r="MLE10" s="1012"/>
      <c r="MLF10" s="1012"/>
      <c r="MLG10" s="1012"/>
      <c r="MLH10" s="1012"/>
      <c r="MLI10" s="1012"/>
      <c r="MLJ10" s="1012"/>
      <c r="MLK10" s="1012"/>
      <c r="MLL10" s="1012"/>
      <c r="MLM10" s="1012"/>
      <c r="MLN10" s="1012"/>
      <c r="MLO10" s="1012"/>
      <c r="MLP10" s="1012"/>
      <c r="MLQ10" s="1012"/>
      <c r="MLR10" s="1012"/>
      <c r="MLS10" s="1012"/>
      <c r="MLT10" s="1012"/>
      <c r="MLU10" s="1012"/>
      <c r="MLV10" s="1012"/>
      <c r="MLW10" s="1012"/>
      <c r="MLX10" s="1012"/>
      <c r="MLY10" s="1012"/>
      <c r="MLZ10" s="1012"/>
      <c r="MMA10" s="1012"/>
      <c r="MMB10" s="1012"/>
      <c r="MMC10" s="1012"/>
      <c r="MMD10" s="1012"/>
      <c r="MME10" s="1012"/>
      <c r="MMF10" s="1012"/>
      <c r="MMG10" s="1012"/>
      <c r="MMH10" s="1012"/>
      <c r="MMI10" s="1012"/>
      <c r="MMJ10" s="1012"/>
      <c r="MMK10" s="1012"/>
      <c r="MML10" s="1012"/>
      <c r="MMM10" s="1012"/>
      <c r="MMN10" s="1012"/>
      <c r="MMO10" s="1012"/>
      <c r="MMP10" s="1012"/>
      <c r="MMQ10" s="1012"/>
      <c r="MMR10" s="1012"/>
      <c r="MMS10" s="1012"/>
      <c r="MMT10" s="1012"/>
      <c r="MMU10" s="1012"/>
      <c r="MMV10" s="1012"/>
      <c r="MMW10" s="1012"/>
      <c r="MMX10" s="1012"/>
      <c r="MMY10" s="1012"/>
      <c r="MMZ10" s="1012"/>
      <c r="MNA10" s="1012"/>
      <c r="MNB10" s="1012"/>
      <c r="MNC10" s="1012"/>
      <c r="MND10" s="1012"/>
      <c r="MNE10" s="1012"/>
      <c r="MNF10" s="1012"/>
      <c r="MNG10" s="1012"/>
      <c r="MNH10" s="1012"/>
      <c r="MNI10" s="1012"/>
      <c r="MNJ10" s="1012"/>
      <c r="MNK10" s="1012"/>
      <c r="MNL10" s="1012"/>
      <c r="MNM10" s="1012"/>
      <c r="MNN10" s="1012"/>
      <c r="MNO10" s="1012"/>
      <c r="MNP10" s="1012"/>
      <c r="MNQ10" s="1012"/>
      <c r="MNR10" s="1012"/>
      <c r="MNS10" s="1012"/>
      <c r="MNT10" s="1012"/>
      <c r="MNU10" s="1012"/>
      <c r="MNV10" s="1012"/>
      <c r="MNW10" s="1012"/>
      <c r="MNX10" s="1012"/>
      <c r="MNY10" s="1012"/>
      <c r="MNZ10" s="1012"/>
      <c r="MOA10" s="1012"/>
      <c r="MOB10" s="1012"/>
      <c r="MOC10" s="1012"/>
      <c r="MOD10" s="1012"/>
      <c r="MOE10" s="1012"/>
      <c r="MOF10" s="1012"/>
      <c r="MOG10" s="1012"/>
      <c r="MOH10" s="1012"/>
      <c r="MOI10" s="1012"/>
      <c r="MOJ10" s="1012"/>
      <c r="MOK10" s="1012"/>
      <c r="MOL10" s="1012"/>
      <c r="MOM10" s="1012"/>
      <c r="MON10" s="1012"/>
      <c r="MOO10" s="1012"/>
      <c r="MOP10" s="1012"/>
      <c r="MOQ10" s="1012"/>
      <c r="MOR10" s="1012"/>
      <c r="MOS10" s="1012"/>
      <c r="MOT10" s="1012"/>
      <c r="MOU10" s="1012"/>
      <c r="MOV10" s="1012"/>
      <c r="MOW10" s="1012"/>
      <c r="MOX10" s="1012"/>
      <c r="MOY10" s="1012"/>
      <c r="MOZ10" s="1012"/>
      <c r="MPA10" s="1012"/>
      <c r="MPB10" s="1012"/>
      <c r="MPC10" s="1012"/>
      <c r="MPD10" s="1012"/>
      <c r="MPE10" s="1012"/>
      <c r="MPF10" s="1012"/>
      <c r="MPG10" s="1012"/>
      <c r="MPH10" s="1012"/>
      <c r="MPI10" s="1012"/>
      <c r="MPJ10" s="1012"/>
      <c r="MPK10" s="1012"/>
      <c r="MPL10" s="1012"/>
      <c r="MPM10" s="1012"/>
      <c r="MPN10" s="1012"/>
      <c r="MPO10" s="1012"/>
      <c r="MPP10" s="1012"/>
      <c r="MPQ10" s="1012"/>
      <c r="MPR10" s="1012"/>
      <c r="MPS10" s="1012"/>
      <c r="MPT10" s="1012"/>
      <c r="MPU10" s="1012"/>
      <c r="MPV10" s="1012"/>
      <c r="MPW10" s="1012"/>
      <c r="MPX10" s="1012"/>
      <c r="MPY10" s="1012"/>
      <c r="MPZ10" s="1012"/>
      <c r="MQA10" s="1012"/>
      <c r="MQB10" s="1012"/>
      <c r="MQC10" s="1012"/>
      <c r="MQD10" s="1012"/>
      <c r="MQE10" s="1012"/>
      <c r="MQF10" s="1012"/>
      <c r="MQG10" s="1012"/>
      <c r="MQH10" s="1012"/>
      <c r="MQI10" s="1012"/>
      <c r="MQJ10" s="1012"/>
      <c r="MQK10" s="1012"/>
      <c r="MQL10" s="1012"/>
      <c r="MQM10" s="1012"/>
      <c r="MQN10" s="1012"/>
      <c r="MQO10" s="1012"/>
      <c r="MQP10" s="1012"/>
      <c r="MQQ10" s="1012"/>
      <c r="MQR10" s="1012"/>
      <c r="MQS10" s="1012"/>
      <c r="MQT10" s="1012"/>
      <c r="MQU10" s="1012"/>
      <c r="MQV10" s="1012"/>
      <c r="MQW10" s="1012"/>
      <c r="MQX10" s="1012"/>
      <c r="MQY10" s="1012"/>
      <c r="MQZ10" s="1012"/>
      <c r="MRA10" s="1012"/>
      <c r="MRB10" s="1012"/>
      <c r="MRC10" s="1012"/>
      <c r="MRD10" s="1012"/>
      <c r="MRE10" s="1012"/>
      <c r="MRF10" s="1012"/>
      <c r="MRG10" s="1012"/>
      <c r="MRH10" s="1012"/>
      <c r="MRI10" s="1012"/>
      <c r="MRJ10" s="1012"/>
      <c r="MRK10" s="1012"/>
      <c r="MRL10" s="1012"/>
      <c r="MRM10" s="1012"/>
      <c r="MRN10" s="1012"/>
      <c r="MRO10" s="1012"/>
      <c r="MRP10" s="1012"/>
      <c r="MRQ10" s="1012"/>
      <c r="MRR10" s="1012"/>
      <c r="MRS10" s="1012"/>
      <c r="MRT10" s="1012"/>
      <c r="MRU10" s="1012"/>
      <c r="MRV10" s="1012"/>
      <c r="MRW10" s="1012"/>
      <c r="MRX10" s="1012"/>
      <c r="MRY10" s="1012"/>
      <c r="MRZ10" s="1012"/>
      <c r="MSA10" s="1012"/>
      <c r="MSB10" s="1012"/>
      <c r="MSC10" s="1012"/>
      <c r="MSD10" s="1012"/>
      <c r="MSE10" s="1012"/>
      <c r="MSF10" s="1012"/>
      <c r="MSG10" s="1012"/>
      <c r="MSH10" s="1012"/>
      <c r="MSI10" s="1012"/>
      <c r="MSJ10" s="1012"/>
      <c r="MSK10" s="1012"/>
      <c r="MSL10" s="1012"/>
      <c r="MSM10" s="1012"/>
      <c r="MSN10" s="1012"/>
      <c r="MSO10" s="1012"/>
      <c r="MSP10" s="1012"/>
      <c r="MSQ10" s="1012"/>
      <c r="MSR10" s="1012"/>
      <c r="MSS10" s="1012"/>
      <c r="MST10" s="1012"/>
      <c r="MSU10" s="1012"/>
      <c r="MSV10" s="1012"/>
      <c r="MSW10" s="1012"/>
      <c r="MSX10" s="1012"/>
      <c r="MSY10" s="1012"/>
      <c r="MSZ10" s="1012"/>
      <c r="MTA10" s="1012"/>
      <c r="MTB10" s="1012"/>
      <c r="MTC10" s="1012"/>
      <c r="MTD10" s="1012"/>
      <c r="MTE10" s="1012"/>
      <c r="MTF10" s="1012"/>
      <c r="MTG10" s="1012"/>
      <c r="MTH10" s="1012"/>
      <c r="MTI10" s="1012"/>
      <c r="MTJ10" s="1012"/>
      <c r="MTK10" s="1012"/>
      <c r="MTL10" s="1012"/>
      <c r="MTM10" s="1012"/>
      <c r="MTN10" s="1012"/>
      <c r="MTO10" s="1012"/>
      <c r="MTP10" s="1012"/>
      <c r="MTQ10" s="1012"/>
      <c r="MTR10" s="1012"/>
      <c r="MTS10" s="1012"/>
      <c r="MTT10" s="1012"/>
      <c r="MTU10" s="1012"/>
      <c r="MTV10" s="1012"/>
      <c r="MTW10" s="1012"/>
      <c r="MTX10" s="1012"/>
      <c r="MTY10" s="1012"/>
      <c r="MTZ10" s="1012"/>
      <c r="MUA10" s="1012"/>
      <c r="MUB10" s="1012"/>
      <c r="MUC10" s="1012"/>
      <c r="MUD10" s="1012"/>
      <c r="MUE10" s="1012"/>
      <c r="MUF10" s="1012"/>
      <c r="MUG10" s="1012"/>
      <c r="MUH10" s="1012"/>
      <c r="MUI10" s="1012"/>
      <c r="MUJ10" s="1012"/>
      <c r="MUK10" s="1012"/>
      <c r="MUL10" s="1012"/>
      <c r="MUM10" s="1012"/>
      <c r="MUN10" s="1012"/>
      <c r="MUO10" s="1012"/>
      <c r="MUP10" s="1012"/>
      <c r="MUQ10" s="1012"/>
      <c r="MUR10" s="1012"/>
      <c r="MUS10" s="1012"/>
      <c r="MUT10" s="1012"/>
      <c r="MUU10" s="1012"/>
      <c r="MUV10" s="1012"/>
      <c r="MUW10" s="1012"/>
      <c r="MUX10" s="1012"/>
      <c r="MUY10" s="1012"/>
      <c r="MUZ10" s="1012"/>
      <c r="MVA10" s="1012"/>
      <c r="MVB10" s="1012"/>
      <c r="MVC10" s="1012"/>
      <c r="MVD10" s="1012"/>
      <c r="MVE10" s="1012"/>
      <c r="MVF10" s="1012"/>
      <c r="MVG10" s="1012"/>
      <c r="MVH10" s="1012"/>
      <c r="MVI10" s="1012"/>
      <c r="MVJ10" s="1012"/>
      <c r="MVK10" s="1012"/>
      <c r="MVL10" s="1012"/>
      <c r="MVM10" s="1012"/>
      <c r="MVN10" s="1012"/>
      <c r="MVO10" s="1012"/>
      <c r="MVP10" s="1012"/>
      <c r="MVQ10" s="1012"/>
      <c r="MVR10" s="1012"/>
      <c r="MVS10" s="1012"/>
      <c r="MVT10" s="1012"/>
      <c r="MVU10" s="1012"/>
      <c r="MVV10" s="1012"/>
      <c r="MVW10" s="1012"/>
      <c r="MVX10" s="1012"/>
      <c r="MVY10" s="1012"/>
      <c r="MVZ10" s="1012"/>
      <c r="MWA10" s="1012"/>
      <c r="MWB10" s="1012"/>
      <c r="MWC10" s="1012"/>
      <c r="MWD10" s="1012"/>
      <c r="MWE10" s="1012"/>
      <c r="MWF10" s="1012"/>
      <c r="MWG10" s="1012"/>
      <c r="MWH10" s="1012"/>
      <c r="MWI10" s="1012"/>
      <c r="MWJ10" s="1012"/>
      <c r="MWK10" s="1012"/>
      <c r="MWL10" s="1012"/>
      <c r="MWM10" s="1012"/>
      <c r="MWN10" s="1012"/>
      <c r="MWO10" s="1012"/>
      <c r="MWP10" s="1012"/>
      <c r="MWQ10" s="1012"/>
      <c r="MWR10" s="1012"/>
      <c r="MWS10" s="1012"/>
      <c r="MWT10" s="1012"/>
      <c r="MWU10" s="1012"/>
      <c r="MWV10" s="1012"/>
      <c r="MWW10" s="1012"/>
      <c r="MWX10" s="1012"/>
      <c r="MWY10" s="1012"/>
      <c r="MWZ10" s="1012"/>
      <c r="MXA10" s="1012"/>
      <c r="MXB10" s="1012"/>
      <c r="MXC10" s="1012"/>
      <c r="MXD10" s="1012"/>
      <c r="MXE10" s="1012"/>
      <c r="MXF10" s="1012"/>
      <c r="MXG10" s="1012"/>
      <c r="MXH10" s="1012"/>
      <c r="MXI10" s="1012"/>
      <c r="MXJ10" s="1012"/>
      <c r="MXK10" s="1012"/>
      <c r="MXL10" s="1012"/>
      <c r="MXM10" s="1012"/>
      <c r="MXN10" s="1012"/>
      <c r="MXO10" s="1012"/>
      <c r="MXP10" s="1012"/>
      <c r="MXQ10" s="1012"/>
      <c r="MXR10" s="1012"/>
      <c r="MXS10" s="1012"/>
      <c r="MXT10" s="1012"/>
      <c r="MXU10" s="1012"/>
      <c r="MXV10" s="1012"/>
      <c r="MXW10" s="1012"/>
      <c r="MXX10" s="1012"/>
      <c r="MXY10" s="1012"/>
      <c r="MXZ10" s="1012"/>
      <c r="MYA10" s="1012"/>
      <c r="MYB10" s="1012"/>
      <c r="MYC10" s="1012"/>
      <c r="MYD10" s="1012"/>
      <c r="MYE10" s="1012"/>
      <c r="MYF10" s="1012"/>
      <c r="MYG10" s="1012"/>
      <c r="MYH10" s="1012"/>
      <c r="MYI10" s="1012"/>
      <c r="MYJ10" s="1012"/>
      <c r="MYK10" s="1012"/>
      <c r="MYL10" s="1012"/>
      <c r="MYM10" s="1012"/>
      <c r="MYN10" s="1012"/>
      <c r="MYO10" s="1012"/>
      <c r="MYP10" s="1012"/>
      <c r="MYQ10" s="1012"/>
      <c r="MYR10" s="1012"/>
      <c r="MYS10" s="1012"/>
      <c r="MYT10" s="1012"/>
      <c r="MYU10" s="1012"/>
      <c r="MYV10" s="1012"/>
      <c r="MYW10" s="1012"/>
      <c r="MYX10" s="1012"/>
      <c r="MYY10" s="1012"/>
      <c r="MYZ10" s="1012"/>
      <c r="MZA10" s="1012"/>
      <c r="MZB10" s="1012"/>
      <c r="MZC10" s="1012"/>
      <c r="MZD10" s="1012"/>
      <c r="MZE10" s="1012"/>
      <c r="MZF10" s="1012"/>
      <c r="MZG10" s="1012"/>
      <c r="MZH10" s="1012"/>
      <c r="MZI10" s="1012"/>
      <c r="MZJ10" s="1012"/>
      <c r="MZK10" s="1012"/>
      <c r="MZL10" s="1012"/>
      <c r="MZM10" s="1012"/>
      <c r="MZN10" s="1012"/>
      <c r="MZO10" s="1012"/>
      <c r="MZP10" s="1012"/>
      <c r="MZQ10" s="1012"/>
      <c r="MZR10" s="1012"/>
      <c r="MZS10" s="1012"/>
      <c r="MZT10" s="1012"/>
      <c r="MZU10" s="1012"/>
      <c r="MZV10" s="1012"/>
      <c r="MZW10" s="1012"/>
      <c r="MZX10" s="1012"/>
      <c r="MZY10" s="1012"/>
      <c r="MZZ10" s="1012"/>
      <c r="NAA10" s="1012"/>
      <c r="NAB10" s="1012"/>
      <c r="NAC10" s="1012"/>
      <c r="NAD10" s="1012"/>
      <c r="NAE10" s="1012"/>
      <c r="NAF10" s="1012"/>
      <c r="NAG10" s="1012"/>
      <c r="NAH10" s="1012"/>
      <c r="NAI10" s="1012"/>
      <c r="NAJ10" s="1012"/>
      <c r="NAK10" s="1012"/>
      <c r="NAL10" s="1012"/>
      <c r="NAM10" s="1012"/>
      <c r="NAN10" s="1012"/>
      <c r="NAO10" s="1012"/>
      <c r="NAP10" s="1012"/>
      <c r="NAQ10" s="1012"/>
      <c r="NAR10" s="1012"/>
      <c r="NAS10" s="1012"/>
      <c r="NAT10" s="1012"/>
      <c r="NAU10" s="1012"/>
      <c r="NAV10" s="1012"/>
      <c r="NAW10" s="1012"/>
      <c r="NAX10" s="1012"/>
      <c r="NAY10" s="1012"/>
      <c r="NAZ10" s="1012"/>
      <c r="NBA10" s="1012"/>
      <c r="NBB10" s="1012"/>
      <c r="NBC10" s="1012"/>
      <c r="NBD10" s="1012"/>
      <c r="NBE10" s="1012"/>
      <c r="NBF10" s="1012"/>
      <c r="NBG10" s="1012"/>
      <c r="NBH10" s="1012"/>
      <c r="NBI10" s="1012"/>
      <c r="NBJ10" s="1012"/>
      <c r="NBK10" s="1012"/>
      <c r="NBL10" s="1012"/>
      <c r="NBM10" s="1012"/>
      <c r="NBN10" s="1012"/>
      <c r="NBO10" s="1012"/>
      <c r="NBP10" s="1012"/>
      <c r="NBQ10" s="1012"/>
      <c r="NBR10" s="1012"/>
      <c r="NBS10" s="1012"/>
      <c r="NBT10" s="1012"/>
      <c r="NBU10" s="1012"/>
      <c r="NBV10" s="1012"/>
      <c r="NBW10" s="1012"/>
      <c r="NBX10" s="1012"/>
      <c r="NBY10" s="1012"/>
      <c r="NBZ10" s="1012"/>
      <c r="NCA10" s="1012"/>
      <c r="NCB10" s="1012"/>
      <c r="NCC10" s="1012"/>
      <c r="NCD10" s="1012"/>
      <c r="NCE10" s="1012"/>
      <c r="NCF10" s="1012"/>
      <c r="NCG10" s="1012"/>
      <c r="NCH10" s="1012"/>
      <c r="NCI10" s="1012"/>
      <c r="NCJ10" s="1012"/>
      <c r="NCK10" s="1012"/>
      <c r="NCL10" s="1012"/>
      <c r="NCM10" s="1012"/>
      <c r="NCN10" s="1012"/>
      <c r="NCO10" s="1012"/>
      <c r="NCP10" s="1012"/>
      <c r="NCQ10" s="1012"/>
      <c r="NCR10" s="1012"/>
      <c r="NCS10" s="1012"/>
      <c r="NCT10" s="1012"/>
      <c r="NCU10" s="1012"/>
      <c r="NCV10" s="1012"/>
      <c r="NCW10" s="1012"/>
      <c r="NCX10" s="1012"/>
      <c r="NCY10" s="1012"/>
      <c r="NCZ10" s="1012"/>
      <c r="NDA10" s="1012"/>
      <c r="NDB10" s="1012"/>
      <c r="NDC10" s="1012"/>
      <c r="NDD10" s="1012"/>
      <c r="NDE10" s="1012"/>
      <c r="NDF10" s="1012"/>
      <c r="NDG10" s="1012"/>
      <c r="NDH10" s="1012"/>
      <c r="NDI10" s="1012"/>
      <c r="NDJ10" s="1012"/>
      <c r="NDK10" s="1012"/>
      <c r="NDL10" s="1012"/>
      <c r="NDM10" s="1012"/>
      <c r="NDN10" s="1012"/>
      <c r="NDO10" s="1012"/>
      <c r="NDP10" s="1012"/>
      <c r="NDQ10" s="1012"/>
      <c r="NDR10" s="1012"/>
      <c r="NDS10" s="1012"/>
      <c r="NDT10" s="1012"/>
      <c r="NDU10" s="1012"/>
      <c r="NDV10" s="1012"/>
      <c r="NDW10" s="1012"/>
      <c r="NDX10" s="1012"/>
      <c r="NDY10" s="1012"/>
      <c r="NDZ10" s="1012"/>
      <c r="NEA10" s="1012"/>
      <c r="NEB10" s="1012"/>
      <c r="NEC10" s="1012"/>
      <c r="NED10" s="1012"/>
      <c r="NEE10" s="1012"/>
      <c r="NEF10" s="1012"/>
      <c r="NEG10" s="1012"/>
      <c r="NEH10" s="1012"/>
      <c r="NEI10" s="1012"/>
      <c r="NEJ10" s="1012"/>
      <c r="NEK10" s="1012"/>
      <c r="NEL10" s="1012"/>
      <c r="NEM10" s="1012"/>
      <c r="NEN10" s="1012"/>
      <c r="NEO10" s="1012"/>
      <c r="NEP10" s="1012"/>
      <c r="NEQ10" s="1012"/>
      <c r="NER10" s="1012"/>
      <c r="NES10" s="1012"/>
      <c r="NET10" s="1012"/>
      <c r="NEU10" s="1012"/>
      <c r="NEV10" s="1012"/>
      <c r="NEW10" s="1012"/>
      <c r="NEX10" s="1012"/>
      <c r="NEY10" s="1012"/>
      <c r="NEZ10" s="1012"/>
      <c r="NFA10" s="1012"/>
      <c r="NFB10" s="1012"/>
      <c r="NFC10" s="1012"/>
      <c r="NFD10" s="1012"/>
      <c r="NFE10" s="1012"/>
      <c r="NFF10" s="1012"/>
      <c r="NFG10" s="1012"/>
      <c r="NFH10" s="1012"/>
      <c r="NFI10" s="1012"/>
      <c r="NFJ10" s="1012"/>
      <c r="NFK10" s="1012"/>
      <c r="NFL10" s="1012"/>
      <c r="NFM10" s="1012"/>
      <c r="NFN10" s="1012"/>
      <c r="NFO10" s="1012"/>
      <c r="NFP10" s="1012"/>
      <c r="NFQ10" s="1012"/>
      <c r="NFR10" s="1012"/>
      <c r="NFS10" s="1012"/>
      <c r="NFT10" s="1012"/>
      <c r="NFU10" s="1012"/>
      <c r="NFV10" s="1012"/>
      <c r="NFW10" s="1012"/>
      <c r="NFX10" s="1012"/>
      <c r="NFY10" s="1012"/>
      <c r="NFZ10" s="1012"/>
      <c r="NGA10" s="1012"/>
      <c r="NGB10" s="1012"/>
      <c r="NGC10" s="1012"/>
      <c r="NGD10" s="1012"/>
      <c r="NGE10" s="1012"/>
      <c r="NGF10" s="1012"/>
      <c r="NGG10" s="1012"/>
      <c r="NGH10" s="1012"/>
      <c r="NGI10" s="1012"/>
      <c r="NGJ10" s="1012"/>
      <c r="NGK10" s="1012"/>
      <c r="NGL10" s="1012"/>
      <c r="NGM10" s="1012"/>
      <c r="NGN10" s="1012"/>
      <c r="NGO10" s="1012"/>
      <c r="NGP10" s="1012"/>
      <c r="NGQ10" s="1012"/>
      <c r="NGR10" s="1012"/>
      <c r="NGS10" s="1012"/>
      <c r="NGT10" s="1012"/>
      <c r="NGU10" s="1012"/>
      <c r="NGV10" s="1012"/>
      <c r="NGW10" s="1012"/>
      <c r="NGX10" s="1012"/>
      <c r="NGY10" s="1012"/>
      <c r="NGZ10" s="1012"/>
      <c r="NHA10" s="1012"/>
      <c r="NHB10" s="1012"/>
      <c r="NHC10" s="1012"/>
      <c r="NHD10" s="1012"/>
      <c r="NHE10" s="1012"/>
      <c r="NHF10" s="1012"/>
      <c r="NHG10" s="1012"/>
      <c r="NHH10" s="1012"/>
      <c r="NHI10" s="1012"/>
      <c r="NHJ10" s="1012"/>
      <c r="NHK10" s="1012"/>
      <c r="NHL10" s="1012"/>
      <c r="NHM10" s="1012"/>
      <c r="NHN10" s="1012"/>
      <c r="NHO10" s="1012"/>
      <c r="NHP10" s="1012"/>
      <c r="NHQ10" s="1012"/>
      <c r="NHR10" s="1012"/>
      <c r="NHS10" s="1012"/>
      <c r="NHT10" s="1012"/>
      <c r="NHU10" s="1012"/>
      <c r="NHV10" s="1012"/>
      <c r="NHW10" s="1012"/>
      <c r="NHX10" s="1012"/>
      <c r="NHY10" s="1012"/>
      <c r="NHZ10" s="1012"/>
      <c r="NIA10" s="1012"/>
      <c r="NIB10" s="1012"/>
      <c r="NIC10" s="1012"/>
      <c r="NID10" s="1012"/>
      <c r="NIE10" s="1012"/>
      <c r="NIF10" s="1012"/>
      <c r="NIG10" s="1012"/>
      <c r="NIH10" s="1012"/>
      <c r="NII10" s="1012"/>
      <c r="NIJ10" s="1012"/>
      <c r="NIK10" s="1012"/>
      <c r="NIL10" s="1012"/>
      <c r="NIM10" s="1012"/>
      <c r="NIN10" s="1012"/>
      <c r="NIO10" s="1012"/>
      <c r="NIP10" s="1012"/>
      <c r="NIQ10" s="1012"/>
      <c r="NIR10" s="1012"/>
      <c r="NIS10" s="1012"/>
      <c r="NIT10" s="1012"/>
      <c r="NIU10" s="1012"/>
      <c r="NIV10" s="1012"/>
      <c r="NIW10" s="1012"/>
      <c r="NIX10" s="1012"/>
      <c r="NIY10" s="1012"/>
      <c r="NIZ10" s="1012"/>
      <c r="NJA10" s="1012"/>
      <c r="NJB10" s="1012"/>
      <c r="NJC10" s="1012"/>
      <c r="NJD10" s="1012"/>
      <c r="NJE10" s="1012"/>
      <c r="NJF10" s="1012"/>
      <c r="NJG10" s="1012"/>
      <c r="NJH10" s="1012"/>
      <c r="NJI10" s="1012"/>
      <c r="NJJ10" s="1012"/>
      <c r="NJK10" s="1012"/>
      <c r="NJL10" s="1012"/>
      <c r="NJM10" s="1012"/>
      <c r="NJN10" s="1012"/>
      <c r="NJO10" s="1012"/>
      <c r="NJP10" s="1012"/>
      <c r="NJQ10" s="1012"/>
      <c r="NJR10" s="1012"/>
      <c r="NJS10" s="1012"/>
      <c r="NJT10" s="1012"/>
      <c r="NJU10" s="1012"/>
      <c r="NJV10" s="1012"/>
      <c r="NJW10" s="1012"/>
      <c r="NJX10" s="1012"/>
      <c r="NJY10" s="1012"/>
      <c r="NJZ10" s="1012"/>
      <c r="NKA10" s="1012"/>
      <c r="NKB10" s="1012"/>
      <c r="NKC10" s="1012"/>
      <c r="NKD10" s="1012"/>
      <c r="NKE10" s="1012"/>
      <c r="NKF10" s="1012"/>
      <c r="NKG10" s="1012"/>
      <c r="NKH10" s="1012"/>
      <c r="NKI10" s="1012"/>
      <c r="NKJ10" s="1012"/>
      <c r="NKK10" s="1012"/>
      <c r="NKL10" s="1012"/>
      <c r="NKM10" s="1012"/>
      <c r="NKN10" s="1012"/>
      <c r="NKO10" s="1012"/>
      <c r="NKP10" s="1012"/>
      <c r="NKQ10" s="1012"/>
      <c r="NKR10" s="1012"/>
      <c r="NKS10" s="1012"/>
      <c r="NKT10" s="1012"/>
      <c r="NKU10" s="1012"/>
      <c r="NKV10" s="1012"/>
      <c r="NKW10" s="1012"/>
      <c r="NKX10" s="1012"/>
      <c r="NKY10" s="1012"/>
      <c r="NKZ10" s="1012"/>
      <c r="NLA10" s="1012"/>
      <c r="NLB10" s="1012"/>
      <c r="NLC10" s="1012"/>
      <c r="NLD10" s="1012"/>
      <c r="NLE10" s="1012"/>
      <c r="NLF10" s="1012"/>
      <c r="NLG10" s="1012"/>
      <c r="NLH10" s="1012"/>
      <c r="NLI10" s="1012"/>
      <c r="NLJ10" s="1012"/>
      <c r="NLK10" s="1012"/>
      <c r="NLL10" s="1012"/>
      <c r="NLM10" s="1012"/>
      <c r="NLN10" s="1012"/>
      <c r="NLO10" s="1012"/>
      <c r="NLP10" s="1012"/>
      <c r="NLQ10" s="1012"/>
      <c r="NLR10" s="1012"/>
      <c r="NLS10" s="1012"/>
      <c r="NLT10" s="1012"/>
      <c r="NLU10" s="1012"/>
      <c r="NLV10" s="1012"/>
      <c r="NLW10" s="1012"/>
      <c r="NLX10" s="1012"/>
      <c r="NLY10" s="1012"/>
      <c r="NLZ10" s="1012"/>
      <c r="NMA10" s="1012"/>
      <c r="NMB10" s="1012"/>
      <c r="NMC10" s="1012"/>
      <c r="NMD10" s="1012"/>
      <c r="NME10" s="1012"/>
      <c r="NMF10" s="1012"/>
      <c r="NMG10" s="1012"/>
      <c r="NMH10" s="1012"/>
      <c r="NMI10" s="1012"/>
      <c r="NMJ10" s="1012"/>
      <c r="NMK10" s="1012"/>
      <c r="NML10" s="1012"/>
      <c r="NMM10" s="1012"/>
      <c r="NMN10" s="1012"/>
      <c r="NMO10" s="1012"/>
      <c r="NMP10" s="1012"/>
      <c r="NMQ10" s="1012"/>
      <c r="NMR10" s="1012"/>
      <c r="NMS10" s="1012"/>
      <c r="NMT10" s="1012"/>
      <c r="NMU10" s="1012"/>
      <c r="NMV10" s="1012"/>
      <c r="NMW10" s="1012"/>
      <c r="NMX10" s="1012"/>
      <c r="NMY10" s="1012"/>
      <c r="NMZ10" s="1012"/>
      <c r="NNA10" s="1012"/>
      <c r="NNB10" s="1012"/>
      <c r="NNC10" s="1012"/>
      <c r="NND10" s="1012"/>
      <c r="NNE10" s="1012"/>
      <c r="NNF10" s="1012"/>
      <c r="NNG10" s="1012"/>
      <c r="NNH10" s="1012"/>
      <c r="NNI10" s="1012"/>
      <c r="NNJ10" s="1012"/>
      <c r="NNK10" s="1012"/>
      <c r="NNL10" s="1012"/>
      <c r="NNM10" s="1012"/>
      <c r="NNN10" s="1012"/>
      <c r="NNO10" s="1012"/>
      <c r="NNP10" s="1012"/>
      <c r="NNQ10" s="1012"/>
      <c r="NNR10" s="1012"/>
      <c r="NNS10" s="1012"/>
      <c r="NNT10" s="1012"/>
      <c r="NNU10" s="1012"/>
      <c r="NNV10" s="1012"/>
      <c r="NNW10" s="1012"/>
      <c r="NNX10" s="1012"/>
      <c r="NNY10" s="1012"/>
      <c r="NNZ10" s="1012"/>
      <c r="NOA10" s="1012"/>
      <c r="NOB10" s="1012"/>
      <c r="NOC10" s="1012"/>
      <c r="NOD10" s="1012"/>
      <c r="NOE10" s="1012"/>
      <c r="NOF10" s="1012"/>
      <c r="NOG10" s="1012"/>
      <c r="NOH10" s="1012"/>
      <c r="NOI10" s="1012"/>
      <c r="NOJ10" s="1012"/>
      <c r="NOK10" s="1012"/>
      <c r="NOL10" s="1012"/>
      <c r="NOM10" s="1012"/>
      <c r="NON10" s="1012"/>
      <c r="NOO10" s="1012"/>
      <c r="NOP10" s="1012"/>
      <c r="NOQ10" s="1012"/>
      <c r="NOR10" s="1012"/>
      <c r="NOS10" s="1012"/>
      <c r="NOT10" s="1012"/>
      <c r="NOU10" s="1012"/>
      <c r="NOV10" s="1012"/>
      <c r="NOW10" s="1012"/>
      <c r="NOX10" s="1012"/>
      <c r="NOY10" s="1012"/>
      <c r="NOZ10" s="1012"/>
      <c r="NPA10" s="1012"/>
      <c r="NPB10" s="1012"/>
      <c r="NPC10" s="1012"/>
      <c r="NPD10" s="1012"/>
      <c r="NPE10" s="1012"/>
      <c r="NPF10" s="1012"/>
      <c r="NPG10" s="1012"/>
      <c r="NPH10" s="1012"/>
      <c r="NPI10" s="1012"/>
      <c r="NPJ10" s="1012"/>
      <c r="NPK10" s="1012"/>
      <c r="NPL10" s="1012"/>
      <c r="NPM10" s="1012"/>
      <c r="NPN10" s="1012"/>
      <c r="NPO10" s="1012"/>
      <c r="NPP10" s="1012"/>
      <c r="NPQ10" s="1012"/>
      <c r="NPR10" s="1012"/>
      <c r="NPS10" s="1012"/>
      <c r="NPT10" s="1012"/>
      <c r="NPU10" s="1012"/>
      <c r="NPV10" s="1012"/>
      <c r="NPW10" s="1012"/>
      <c r="NPX10" s="1012"/>
      <c r="NPY10" s="1012"/>
      <c r="NPZ10" s="1012"/>
      <c r="NQA10" s="1012"/>
      <c r="NQB10" s="1012"/>
      <c r="NQC10" s="1012"/>
      <c r="NQD10" s="1012"/>
      <c r="NQE10" s="1012"/>
      <c r="NQF10" s="1012"/>
      <c r="NQG10" s="1012"/>
      <c r="NQH10" s="1012"/>
      <c r="NQI10" s="1012"/>
      <c r="NQJ10" s="1012"/>
      <c r="NQK10" s="1012"/>
      <c r="NQL10" s="1012"/>
      <c r="NQM10" s="1012"/>
      <c r="NQN10" s="1012"/>
      <c r="NQO10" s="1012"/>
      <c r="NQP10" s="1012"/>
      <c r="NQQ10" s="1012"/>
      <c r="NQR10" s="1012"/>
      <c r="NQS10" s="1012"/>
      <c r="NQT10" s="1012"/>
      <c r="NQU10" s="1012"/>
      <c r="NQV10" s="1012"/>
      <c r="NQW10" s="1012"/>
      <c r="NQX10" s="1012"/>
      <c r="NQY10" s="1012"/>
      <c r="NQZ10" s="1012"/>
      <c r="NRA10" s="1012"/>
      <c r="NRB10" s="1012"/>
      <c r="NRC10" s="1012"/>
      <c r="NRD10" s="1012"/>
      <c r="NRE10" s="1012"/>
      <c r="NRF10" s="1012"/>
      <c r="NRG10" s="1012"/>
      <c r="NRH10" s="1012"/>
      <c r="NRI10" s="1012"/>
      <c r="NRJ10" s="1012"/>
      <c r="NRK10" s="1012"/>
      <c r="NRL10" s="1012"/>
      <c r="NRM10" s="1012"/>
      <c r="NRN10" s="1012"/>
      <c r="NRO10" s="1012"/>
      <c r="NRP10" s="1012"/>
      <c r="NRQ10" s="1012"/>
      <c r="NRR10" s="1012"/>
      <c r="NRS10" s="1012"/>
      <c r="NRT10" s="1012"/>
      <c r="NRU10" s="1012"/>
      <c r="NRV10" s="1012"/>
      <c r="NRW10" s="1012"/>
      <c r="NRX10" s="1012"/>
      <c r="NRY10" s="1012"/>
      <c r="NRZ10" s="1012"/>
      <c r="NSA10" s="1012"/>
      <c r="NSB10" s="1012"/>
      <c r="NSC10" s="1012"/>
      <c r="NSD10" s="1012"/>
      <c r="NSE10" s="1012"/>
      <c r="NSF10" s="1012"/>
      <c r="NSG10" s="1012"/>
      <c r="NSH10" s="1012"/>
      <c r="NSI10" s="1012"/>
      <c r="NSJ10" s="1012"/>
      <c r="NSK10" s="1012"/>
      <c r="NSL10" s="1012"/>
      <c r="NSM10" s="1012"/>
      <c r="NSN10" s="1012"/>
      <c r="NSO10" s="1012"/>
      <c r="NSP10" s="1012"/>
      <c r="NSQ10" s="1012"/>
      <c r="NSR10" s="1012"/>
      <c r="NSS10" s="1012"/>
      <c r="NST10" s="1012"/>
      <c r="NSU10" s="1012"/>
      <c r="NSV10" s="1012"/>
      <c r="NSW10" s="1012"/>
      <c r="NSX10" s="1012"/>
      <c r="NSY10" s="1012"/>
      <c r="NSZ10" s="1012"/>
      <c r="NTA10" s="1012"/>
      <c r="NTB10" s="1012"/>
      <c r="NTC10" s="1012"/>
      <c r="NTD10" s="1012"/>
      <c r="NTE10" s="1012"/>
      <c r="NTF10" s="1012"/>
      <c r="NTG10" s="1012"/>
      <c r="NTH10" s="1012"/>
      <c r="NTI10" s="1012"/>
      <c r="NTJ10" s="1012"/>
      <c r="NTK10" s="1012"/>
      <c r="NTL10" s="1012"/>
      <c r="NTM10" s="1012"/>
      <c r="NTN10" s="1012"/>
      <c r="NTO10" s="1012"/>
      <c r="NTP10" s="1012"/>
      <c r="NTQ10" s="1012"/>
      <c r="NTR10" s="1012"/>
      <c r="NTS10" s="1012"/>
      <c r="NTT10" s="1012"/>
      <c r="NTU10" s="1012"/>
      <c r="NTV10" s="1012"/>
      <c r="NTW10" s="1012"/>
      <c r="NTX10" s="1012"/>
      <c r="NTY10" s="1012"/>
      <c r="NTZ10" s="1012"/>
      <c r="NUA10" s="1012"/>
      <c r="NUB10" s="1012"/>
      <c r="NUC10" s="1012"/>
      <c r="NUD10" s="1012"/>
      <c r="NUE10" s="1012"/>
      <c r="NUF10" s="1012"/>
      <c r="NUG10" s="1012"/>
      <c r="NUH10" s="1012"/>
      <c r="NUI10" s="1012"/>
      <c r="NUJ10" s="1012"/>
      <c r="NUK10" s="1012"/>
      <c r="NUL10" s="1012"/>
      <c r="NUM10" s="1012"/>
      <c r="NUN10" s="1012"/>
      <c r="NUO10" s="1012"/>
      <c r="NUP10" s="1012"/>
      <c r="NUQ10" s="1012"/>
      <c r="NUR10" s="1012"/>
      <c r="NUS10" s="1012"/>
      <c r="NUT10" s="1012"/>
      <c r="NUU10" s="1012"/>
      <c r="NUV10" s="1012"/>
      <c r="NUW10" s="1012"/>
      <c r="NUX10" s="1012"/>
      <c r="NUY10" s="1012"/>
      <c r="NUZ10" s="1012"/>
      <c r="NVA10" s="1012"/>
      <c r="NVB10" s="1012"/>
      <c r="NVC10" s="1012"/>
      <c r="NVD10" s="1012"/>
      <c r="NVE10" s="1012"/>
      <c r="NVF10" s="1012"/>
      <c r="NVG10" s="1012"/>
      <c r="NVH10" s="1012"/>
      <c r="NVI10" s="1012"/>
      <c r="NVJ10" s="1012"/>
      <c r="NVK10" s="1012"/>
      <c r="NVL10" s="1012"/>
      <c r="NVM10" s="1012"/>
      <c r="NVN10" s="1012"/>
      <c r="NVO10" s="1012"/>
      <c r="NVP10" s="1012"/>
      <c r="NVQ10" s="1012"/>
      <c r="NVR10" s="1012"/>
      <c r="NVS10" s="1012"/>
      <c r="NVT10" s="1012"/>
      <c r="NVU10" s="1012"/>
      <c r="NVV10" s="1012"/>
      <c r="NVW10" s="1012"/>
      <c r="NVX10" s="1012"/>
      <c r="NVY10" s="1012"/>
      <c r="NVZ10" s="1012"/>
      <c r="NWA10" s="1012"/>
      <c r="NWB10" s="1012"/>
      <c r="NWC10" s="1012"/>
      <c r="NWD10" s="1012"/>
      <c r="NWE10" s="1012"/>
      <c r="NWF10" s="1012"/>
      <c r="NWG10" s="1012"/>
      <c r="NWH10" s="1012"/>
      <c r="NWI10" s="1012"/>
      <c r="NWJ10" s="1012"/>
      <c r="NWK10" s="1012"/>
      <c r="NWL10" s="1012"/>
      <c r="NWM10" s="1012"/>
      <c r="NWN10" s="1012"/>
      <c r="NWO10" s="1012"/>
      <c r="NWP10" s="1012"/>
      <c r="NWQ10" s="1012"/>
      <c r="NWR10" s="1012"/>
      <c r="NWS10" s="1012"/>
      <c r="NWT10" s="1012"/>
      <c r="NWU10" s="1012"/>
      <c r="NWV10" s="1012"/>
      <c r="NWW10" s="1012"/>
      <c r="NWX10" s="1012"/>
      <c r="NWY10" s="1012"/>
      <c r="NWZ10" s="1012"/>
      <c r="NXA10" s="1012"/>
      <c r="NXB10" s="1012"/>
      <c r="NXC10" s="1012"/>
      <c r="NXD10" s="1012"/>
      <c r="NXE10" s="1012"/>
      <c r="NXF10" s="1012"/>
      <c r="NXG10" s="1012"/>
      <c r="NXH10" s="1012"/>
      <c r="NXI10" s="1012"/>
      <c r="NXJ10" s="1012"/>
      <c r="NXK10" s="1012"/>
      <c r="NXL10" s="1012"/>
      <c r="NXM10" s="1012"/>
      <c r="NXN10" s="1012"/>
      <c r="NXO10" s="1012"/>
      <c r="NXP10" s="1012"/>
      <c r="NXQ10" s="1012"/>
      <c r="NXR10" s="1012"/>
      <c r="NXS10" s="1012"/>
      <c r="NXT10" s="1012"/>
      <c r="NXU10" s="1012"/>
      <c r="NXV10" s="1012"/>
      <c r="NXW10" s="1012"/>
      <c r="NXX10" s="1012"/>
      <c r="NXY10" s="1012"/>
      <c r="NXZ10" s="1012"/>
      <c r="NYA10" s="1012"/>
      <c r="NYB10" s="1012"/>
      <c r="NYC10" s="1012"/>
      <c r="NYD10" s="1012"/>
      <c r="NYE10" s="1012"/>
      <c r="NYF10" s="1012"/>
      <c r="NYG10" s="1012"/>
      <c r="NYH10" s="1012"/>
      <c r="NYI10" s="1012"/>
      <c r="NYJ10" s="1012"/>
      <c r="NYK10" s="1012"/>
      <c r="NYL10" s="1012"/>
      <c r="NYM10" s="1012"/>
      <c r="NYN10" s="1012"/>
      <c r="NYO10" s="1012"/>
      <c r="NYP10" s="1012"/>
      <c r="NYQ10" s="1012"/>
      <c r="NYR10" s="1012"/>
      <c r="NYS10" s="1012"/>
      <c r="NYT10" s="1012"/>
      <c r="NYU10" s="1012"/>
      <c r="NYV10" s="1012"/>
      <c r="NYW10" s="1012"/>
      <c r="NYX10" s="1012"/>
      <c r="NYY10" s="1012"/>
      <c r="NYZ10" s="1012"/>
      <c r="NZA10" s="1012"/>
      <c r="NZB10" s="1012"/>
      <c r="NZC10" s="1012"/>
      <c r="NZD10" s="1012"/>
      <c r="NZE10" s="1012"/>
      <c r="NZF10" s="1012"/>
      <c r="NZG10" s="1012"/>
      <c r="NZH10" s="1012"/>
      <c r="NZI10" s="1012"/>
      <c r="NZJ10" s="1012"/>
      <c r="NZK10" s="1012"/>
      <c r="NZL10" s="1012"/>
      <c r="NZM10" s="1012"/>
      <c r="NZN10" s="1012"/>
      <c r="NZO10" s="1012"/>
      <c r="NZP10" s="1012"/>
      <c r="NZQ10" s="1012"/>
      <c r="NZR10" s="1012"/>
      <c r="NZS10" s="1012"/>
      <c r="NZT10" s="1012"/>
      <c r="NZU10" s="1012"/>
      <c r="NZV10" s="1012"/>
      <c r="NZW10" s="1012"/>
      <c r="NZX10" s="1012"/>
      <c r="NZY10" s="1012"/>
      <c r="NZZ10" s="1012"/>
      <c r="OAA10" s="1012"/>
      <c r="OAB10" s="1012"/>
      <c r="OAC10" s="1012"/>
      <c r="OAD10" s="1012"/>
      <c r="OAE10" s="1012"/>
      <c r="OAF10" s="1012"/>
      <c r="OAG10" s="1012"/>
      <c r="OAH10" s="1012"/>
      <c r="OAI10" s="1012"/>
      <c r="OAJ10" s="1012"/>
      <c r="OAK10" s="1012"/>
      <c r="OAL10" s="1012"/>
      <c r="OAM10" s="1012"/>
      <c r="OAN10" s="1012"/>
      <c r="OAO10" s="1012"/>
      <c r="OAP10" s="1012"/>
      <c r="OAQ10" s="1012"/>
      <c r="OAR10" s="1012"/>
      <c r="OAS10" s="1012"/>
      <c r="OAT10" s="1012"/>
      <c r="OAU10" s="1012"/>
      <c r="OAV10" s="1012"/>
      <c r="OAW10" s="1012"/>
      <c r="OAX10" s="1012"/>
      <c r="OAY10" s="1012"/>
      <c r="OAZ10" s="1012"/>
      <c r="OBA10" s="1012"/>
      <c r="OBB10" s="1012"/>
      <c r="OBC10" s="1012"/>
      <c r="OBD10" s="1012"/>
      <c r="OBE10" s="1012"/>
      <c r="OBF10" s="1012"/>
      <c r="OBG10" s="1012"/>
      <c r="OBH10" s="1012"/>
      <c r="OBI10" s="1012"/>
      <c r="OBJ10" s="1012"/>
      <c r="OBK10" s="1012"/>
      <c r="OBL10" s="1012"/>
      <c r="OBM10" s="1012"/>
      <c r="OBN10" s="1012"/>
      <c r="OBO10" s="1012"/>
      <c r="OBP10" s="1012"/>
      <c r="OBQ10" s="1012"/>
      <c r="OBR10" s="1012"/>
      <c r="OBS10" s="1012"/>
      <c r="OBT10" s="1012"/>
      <c r="OBU10" s="1012"/>
      <c r="OBV10" s="1012"/>
      <c r="OBW10" s="1012"/>
      <c r="OBX10" s="1012"/>
      <c r="OBY10" s="1012"/>
      <c r="OBZ10" s="1012"/>
      <c r="OCA10" s="1012"/>
      <c r="OCB10" s="1012"/>
      <c r="OCC10" s="1012"/>
      <c r="OCD10" s="1012"/>
      <c r="OCE10" s="1012"/>
      <c r="OCF10" s="1012"/>
      <c r="OCG10" s="1012"/>
      <c r="OCH10" s="1012"/>
      <c r="OCI10" s="1012"/>
      <c r="OCJ10" s="1012"/>
      <c r="OCK10" s="1012"/>
      <c r="OCL10" s="1012"/>
      <c r="OCM10" s="1012"/>
      <c r="OCN10" s="1012"/>
      <c r="OCO10" s="1012"/>
      <c r="OCP10" s="1012"/>
      <c r="OCQ10" s="1012"/>
      <c r="OCR10" s="1012"/>
      <c r="OCS10" s="1012"/>
      <c r="OCT10" s="1012"/>
      <c r="OCU10" s="1012"/>
      <c r="OCV10" s="1012"/>
      <c r="OCW10" s="1012"/>
      <c r="OCX10" s="1012"/>
      <c r="OCY10" s="1012"/>
      <c r="OCZ10" s="1012"/>
      <c r="ODA10" s="1012"/>
      <c r="ODB10" s="1012"/>
      <c r="ODC10" s="1012"/>
      <c r="ODD10" s="1012"/>
      <c r="ODE10" s="1012"/>
      <c r="ODF10" s="1012"/>
      <c r="ODG10" s="1012"/>
      <c r="ODH10" s="1012"/>
      <c r="ODI10" s="1012"/>
      <c r="ODJ10" s="1012"/>
      <c r="ODK10" s="1012"/>
      <c r="ODL10" s="1012"/>
      <c r="ODM10" s="1012"/>
      <c r="ODN10" s="1012"/>
      <c r="ODO10" s="1012"/>
      <c r="ODP10" s="1012"/>
      <c r="ODQ10" s="1012"/>
      <c r="ODR10" s="1012"/>
      <c r="ODS10" s="1012"/>
      <c r="ODT10" s="1012"/>
      <c r="ODU10" s="1012"/>
      <c r="ODV10" s="1012"/>
      <c r="ODW10" s="1012"/>
      <c r="ODX10" s="1012"/>
      <c r="ODY10" s="1012"/>
      <c r="ODZ10" s="1012"/>
      <c r="OEA10" s="1012"/>
      <c r="OEB10" s="1012"/>
      <c r="OEC10" s="1012"/>
      <c r="OED10" s="1012"/>
      <c r="OEE10" s="1012"/>
      <c r="OEF10" s="1012"/>
      <c r="OEG10" s="1012"/>
      <c r="OEH10" s="1012"/>
      <c r="OEI10" s="1012"/>
      <c r="OEJ10" s="1012"/>
      <c r="OEK10" s="1012"/>
      <c r="OEL10" s="1012"/>
      <c r="OEM10" s="1012"/>
      <c r="OEN10" s="1012"/>
      <c r="OEO10" s="1012"/>
      <c r="OEP10" s="1012"/>
      <c r="OEQ10" s="1012"/>
      <c r="OER10" s="1012"/>
      <c r="OES10" s="1012"/>
      <c r="OET10" s="1012"/>
      <c r="OEU10" s="1012"/>
      <c r="OEV10" s="1012"/>
      <c r="OEW10" s="1012"/>
      <c r="OEX10" s="1012"/>
      <c r="OEY10" s="1012"/>
      <c r="OEZ10" s="1012"/>
      <c r="OFA10" s="1012"/>
      <c r="OFB10" s="1012"/>
      <c r="OFC10" s="1012"/>
      <c r="OFD10" s="1012"/>
      <c r="OFE10" s="1012"/>
      <c r="OFF10" s="1012"/>
      <c r="OFG10" s="1012"/>
      <c r="OFH10" s="1012"/>
      <c r="OFI10" s="1012"/>
      <c r="OFJ10" s="1012"/>
      <c r="OFK10" s="1012"/>
      <c r="OFL10" s="1012"/>
      <c r="OFM10" s="1012"/>
      <c r="OFN10" s="1012"/>
      <c r="OFO10" s="1012"/>
      <c r="OFP10" s="1012"/>
      <c r="OFQ10" s="1012"/>
      <c r="OFR10" s="1012"/>
      <c r="OFS10" s="1012"/>
      <c r="OFT10" s="1012"/>
      <c r="OFU10" s="1012"/>
      <c r="OFV10" s="1012"/>
      <c r="OFW10" s="1012"/>
      <c r="OFX10" s="1012"/>
      <c r="OFY10" s="1012"/>
      <c r="OFZ10" s="1012"/>
      <c r="OGA10" s="1012"/>
      <c r="OGB10" s="1012"/>
      <c r="OGC10" s="1012"/>
      <c r="OGD10" s="1012"/>
      <c r="OGE10" s="1012"/>
      <c r="OGF10" s="1012"/>
      <c r="OGG10" s="1012"/>
      <c r="OGH10" s="1012"/>
      <c r="OGI10" s="1012"/>
      <c r="OGJ10" s="1012"/>
      <c r="OGK10" s="1012"/>
      <c r="OGL10" s="1012"/>
      <c r="OGM10" s="1012"/>
      <c r="OGN10" s="1012"/>
      <c r="OGO10" s="1012"/>
      <c r="OGP10" s="1012"/>
      <c r="OGQ10" s="1012"/>
      <c r="OGR10" s="1012"/>
      <c r="OGS10" s="1012"/>
      <c r="OGT10" s="1012"/>
      <c r="OGU10" s="1012"/>
      <c r="OGV10" s="1012"/>
      <c r="OGW10" s="1012"/>
      <c r="OGX10" s="1012"/>
      <c r="OGY10" s="1012"/>
      <c r="OGZ10" s="1012"/>
      <c r="OHA10" s="1012"/>
      <c r="OHB10" s="1012"/>
      <c r="OHC10" s="1012"/>
      <c r="OHD10" s="1012"/>
      <c r="OHE10" s="1012"/>
      <c r="OHF10" s="1012"/>
      <c r="OHG10" s="1012"/>
      <c r="OHH10" s="1012"/>
      <c r="OHI10" s="1012"/>
      <c r="OHJ10" s="1012"/>
      <c r="OHK10" s="1012"/>
      <c r="OHL10" s="1012"/>
      <c r="OHM10" s="1012"/>
      <c r="OHN10" s="1012"/>
      <c r="OHO10" s="1012"/>
      <c r="OHP10" s="1012"/>
      <c r="OHQ10" s="1012"/>
      <c r="OHR10" s="1012"/>
      <c r="OHS10" s="1012"/>
      <c r="OHT10" s="1012"/>
      <c r="OHU10" s="1012"/>
      <c r="OHV10" s="1012"/>
      <c r="OHW10" s="1012"/>
      <c r="OHX10" s="1012"/>
      <c r="OHY10" s="1012"/>
      <c r="OHZ10" s="1012"/>
      <c r="OIA10" s="1012"/>
      <c r="OIB10" s="1012"/>
      <c r="OIC10" s="1012"/>
      <c r="OID10" s="1012"/>
      <c r="OIE10" s="1012"/>
      <c r="OIF10" s="1012"/>
      <c r="OIG10" s="1012"/>
      <c r="OIH10" s="1012"/>
      <c r="OII10" s="1012"/>
      <c r="OIJ10" s="1012"/>
      <c r="OIK10" s="1012"/>
      <c r="OIL10" s="1012"/>
      <c r="OIM10" s="1012"/>
      <c r="OIN10" s="1012"/>
      <c r="OIO10" s="1012"/>
      <c r="OIP10" s="1012"/>
      <c r="OIQ10" s="1012"/>
      <c r="OIR10" s="1012"/>
      <c r="OIS10" s="1012"/>
      <c r="OIT10" s="1012"/>
      <c r="OIU10" s="1012"/>
      <c r="OIV10" s="1012"/>
      <c r="OIW10" s="1012"/>
      <c r="OIX10" s="1012"/>
      <c r="OIY10" s="1012"/>
      <c r="OIZ10" s="1012"/>
      <c r="OJA10" s="1012"/>
      <c r="OJB10" s="1012"/>
      <c r="OJC10" s="1012"/>
      <c r="OJD10" s="1012"/>
      <c r="OJE10" s="1012"/>
      <c r="OJF10" s="1012"/>
      <c r="OJG10" s="1012"/>
      <c r="OJH10" s="1012"/>
      <c r="OJI10" s="1012"/>
      <c r="OJJ10" s="1012"/>
      <c r="OJK10" s="1012"/>
      <c r="OJL10" s="1012"/>
      <c r="OJM10" s="1012"/>
      <c r="OJN10" s="1012"/>
      <c r="OJO10" s="1012"/>
      <c r="OJP10" s="1012"/>
      <c r="OJQ10" s="1012"/>
      <c r="OJR10" s="1012"/>
      <c r="OJS10" s="1012"/>
      <c r="OJT10" s="1012"/>
      <c r="OJU10" s="1012"/>
      <c r="OJV10" s="1012"/>
      <c r="OJW10" s="1012"/>
      <c r="OJX10" s="1012"/>
      <c r="OJY10" s="1012"/>
      <c r="OJZ10" s="1012"/>
      <c r="OKA10" s="1012"/>
      <c r="OKB10" s="1012"/>
      <c r="OKC10" s="1012"/>
      <c r="OKD10" s="1012"/>
      <c r="OKE10" s="1012"/>
      <c r="OKF10" s="1012"/>
      <c r="OKG10" s="1012"/>
      <c r="OKH10" s="1012"/>
      <c r="OKI10" s="1012"/>
      <c r="OKJ10" s="1012"/>
      <c r="OKK10" s="1012"/>
      <c r="OKL10" s="1012"/>
      <c r="OKM10" s="1012"/>
      <c r="OKN10" s="1012"/>
      <c r="OKO10" s="1012"/>
      <c r="OKP10" s="1012"/>
      <c r="OKQ10" s="1012"/>
      <c r="OKR10" s="1012"/>
      <c r="OKS10" s="1012"/>
      <c r="OKT10" s="1012"/>
      <c r="OKU10" s="1012"/>
      <c r="OKV10" s="1012"/>
      <c r="OKW10" s="1012"/>
      <c r="OKX10" s="1012"/>
      <c r="OKY10" s="1012"/>
      <c r="OKZ10" s="1012"/>
      <c r="OLA10" s="1012"/>
      <c r="OLB10" s="1012"/>
      <c r="OLC10" s="1012"/>
      <c r="OLD10" s="1012"/>
      <c r="OLE10" s="1012"/>
      <c r="OLF10" s="1012"/>
      <c r="OLG10" s="1012"/>
      <c r="OLH10" s="1012"/>
      <c r="OLI10" s="1012"/>
      <c r="OLJ10" s="1012"/>
      <c r="OLK10" s="1012"/>
      <c r="OLL10" s="1012"/>
      <c r="OLM10" s="1012"/>
      <c r="OLN10" s="1012"/>
      <c r="OLO10" s="1012"/>
      <c r="OLP10" s="1012"/>
      <c r="OLQ10" s="1012"/>
      <c r="OLR10" s="1012"/>
      <c r="OLS10" s="1012"/>
      <c r="OLT10" s="1012"/>
      <c r="OLU10" s="1012"/>
      <c r="OLV10" s="1012"/>
      <c r="OLW10" s="1012"/>
      <c r="OLX10" s="1012"/>
      <c r="OLY10" s="1012"/>
      <c r="OLZ10" s="1012"/>
      <c r="OMA10" s="1012"/>
      <c r="OMB10" s="1012"/>
      <c r="OMC10" s="1012"/>
      <c r="OMD10" s="1012"/>
      <c r="OME10" s="1012"/>
      <c r="OMF10" s="1012"/>
      <c r="OMG10" s="1012"/>
      <c r="OMH10" s="1012"/>
      <c r="OMI10" s="1012"/>
      <c r="OMJ10" s="1012"/>
      <c r="OMK10" s="1012"/>
      <c r="OML10" s="1012"/>
      <c r="OMM10" s="1012"/>
      <c r="OMN10" s="1012"/>
      <c r="OMO10" s="1012"/>
      <c r="OMP10" s="1012"/>
      <c r="OMQ10" s="1012"/>
      <c r="OMR10" s="1012"/>
      <c r="OMS10" s="1012"/>
      <c r="OMT10" s="1012"/>
      <c r="OMU10" s="1012"/>
      <c r="OMV10" s="1012"/>
      <c r="OMW10" s="1012"/>
      <c r="OMX10" s="1012"/>
      <c r="OMY10" s="1012"/>
      <c r="OMZ10" s="1012"/>
      <c r="ONA10" s="1012"/>
      <c r="ONB10" s="1012"/>
      <c r="ONC10" s="1012"/>
      <c r="OND10" s="1012"/>
      <c r="ONE10" s="1012"/>
      <c r="ONF10" s="1012"/>
      <c r="ONG10" s="1012"/>
      <c r="ONH10" s="1012"/>
      <c r="ONI10" s="1012"/>
      <c r="ONJ10" s="1012"/>
      <c r="ONK10" s="1012"/>
      <c r="ONL10" s="1012"/>
      <c r="ONM10" s="1012"/>
      <c r="ONN10" s="1012"/>
      <c r="ONO10" s="1012"/>
      <c r="ONP10" s="1012"/>
      <c r="ONQ10" s="1012"/>
      <c r="ONR10" s="1012"/>
      <c r="ONS10" s="1012"/>
      <c r="ONT10" s="1012"/>
      <c r="ONU10" s="1012"/>
      <c r="ONV10" s="1012"/>
      <c r="ONW10" s="1012"/>
      <c r="ONX10" s="1012"/>
      <c r="ONY10" s="1012"/>
      <c r="ONZ10" s="1012"/>
      <c r="OOA10" s="1012"/>
      <c r="OOB10" s="1012"/>
      <c r="OOC10" s="1012"/>
      <c r="OOD10" s="1012"/>
      <c r="OOE10" s="1012"/>
      <c r="OOF10" s="1012"/>
      <c r="OOG10" s="1012"/>
      <c r="OOH10" s="1012"/>
      <c r="OOI10" s="1012"/>
      <c r="OOJ10" s="1012"/>
      <c r="OOK10" s="1012"/>
      <c r="OOL10" s="1012"/>
      <c r="OOM10" s="1012"/>
      <c r="OON10" s="1012"/>
      <c r="OOO10" s="1012"/>
      <c r="OOP10" s="1012"/>
      <c r="OOQ10" s="1012"/>
      <c r="OOR10" s="1012"/>
      <c r="OOS10" s="1012"/>
      <c r="OOT10" s="1012"/>
      <c r="OOU10" s="1012"/>
      <c r="OOV10" s="1012"/>
      <c r="OOW10" s="1012"/>
      <c r="OOX10" s="1012"/>
      <c r="OOY10" s="1012"/>
      <c r="OOZ10" s="1012"/>
      <c r="OPA10" s="1012"/>
      <c r="OPB10" s="1012"/>
      <c r="OPC10" s="1012"/>
      <c r="OPD10" s="1012"/>
      <c r="OPE10" s="1012"/>
      <c r="OPF10" s="1012"/>
      <c r="OPG10" s="1012"/>
      <c r="OPH10" s="1012"/>
      <c r="OPI10" s="1012"/>
      <c r="OPJ10" s="1012"/>
      <c r="OPK10" s="1012"/>
      <c r="OPL10" s="1012"/>
      <c r="OPM10" s="1012"/>
      <c r="OPN10" s="1012"/>
      <c r="OPO10" s="1012"/>
      <c r="OPP10" s="1012"/>
      <c r="OPQ10" s="1012"/>
      <c r="OPR10" s="1012"/>
      <c r="OPS10" s="1012"/>
      <c r="OPT10" s="1012"/>
      <c r="OPU10" s="1012"/>
      <c r="OPV10" s="1012"/>
      <c r="OPW10" s="1012"/>
      <c r="OPX10" s="1012"/>
      <c r="OPY10" s="1012"/>
      <c r="OPZ10" s="1012"/>
      <c r="OQA10" s="1012"/>
      <c r="OQB10" s="1012"/>
      <c r="OQC10" s="1012"/>
      <c r="OQD10" s="1012"/>
      <c r="OQE10" s="1012"/>
      <c r="OQF10" s="1012"/>
      <c r="OQG10" s="1012"/>
      <c r="OQH10" s="1012"/>
      <c r="OQI10" s="1012"/>
      <c r="OQJ10" s="1012"/>
      <c r="OQK10" s="1012"/>
      <c r="OQL10" s="1012"/>
      <c r="OQM10" s="1012"/>
      <c r="OQN10" s="1012"/>
      <c r="OQO10" s="1012"/>
      <c r="OQP10" s="1012"/>
      <c r="OQQ10" s="1012"/>
      <c r="OQR10" s="1012"/>
      <c r="OQS10" s="1012"/>
      <c r="OQT10" s="1012"/>
      <c r="OQU10" s="1012"/>
      <c r="OQV10" s="1012"/>
      <c r="OQW10" s="1012"/>
      <c r="OQX10" s="1012"/>
      <c r="OQY10" s="1012"/>
      <c r="OQZ10" s="1012"/>
      <c r="ORA10" s="1012"/>
      <c r="ORB10" s="1012"/>
      <c r="ORC10" s="1012"/>
      <c r="ORD10" s="1012"/>
      <c r="ORE10" s="1012"/>
      <c r="ORF10" s="1012"/>
      <c r="ORG10" s="1012"/>
      <c r="ORH10" s="1012"/>
      <c r="ORI10" s="1012"/>
      <c r="ORJ10" s="1012"/>
      <c r="ORK10" s="1012"/>
      <c r="ORL10" s="1012"/>
      <c r="ORM10" s="1012"/>
      <c r="ORN10" s="1012"/>
      <c r="ORO10" s="1012"/>
      <c r="ORP10" s="1012"/>
      <c r="ORQ10" s="1012"/>
      <c r="ORR10" s="1012"/>
      <c r="ORS10" s="1012"/>
      <c r="ORT10" s="1012"/>
      <c r="ORU10" s="1012"/>
      <c r="ORV10" s="1012"/>
      <c r="ORW10" s="1012"/>
      <c r="ORX10" s="1012"/>
      <c r="ORY10" s="1012"/>
      <c r="ORZ10" s="1012"/>
      <c r="OSA10" s="1012"/>
      <c r="OSB10" s="1012"/>
      <c r="OSC10" s="1012"/>
      <c r="OSD10" s="1012"/>
      <c r="OSE10" s="1012"/>
      <c r="OSF10" s="1012"/>
      <c r="OSG10" s="1012"/>
      <c r="OSH10" s="1012"/>
      <c r="OSI10" s="1012"/>
      <c r="OSJ10" s="1012"/>
      <c r="OSK10" s="1012"/>
      <c r="OSL10" s="1012"/>
      <c r="OSM10" s="1012"/>
      <c r="OSN10" s="1012"/>
      <c r="OSO10" s="1012"/>
      <c r="OSP10" s="1012"/>
      <c r="OSQ10" s="1012"/>
      <c r="OSR10" s="1012"/>
      <c r="OSS10" s="1012"/>
      <c r="OST10" s="1012"/>
      <c r="OSU10" s="1012"/>
      <c r="OSV10" s="1012"/>
      <c r="OSW10" s="1012"/>
      <c r="OSX10" s="1012"/>
      <c r="OSY10" s="1012"/>
      <c r="OSZ10" s="1012"/>
      <c r="OTA10" s="1012"/>
      <c r="OTB10" s="1012"/>
      <c r="OTC10" s="1012"/>
      <c r="OTD10" s="1012"/>
      <c r="OTE10" s="1012"/>
      <c r="OTF10" s="1012"/>
      <c r="OTG10" s="1012"/>
      <c r="OTH10" s="1012"/>
      <c r="OTI10" s="1012"/>
      <c r="OTJ10" s="1012"/>
      <c r="OTK10" s="1012"/>
      <c r="OTL10" s="1012"/>
      <c r="OTM10" s="1012"/>
      <c r="OTN10" s="1012"/>
      <c r="OTO10" s="1012"/>
      <c r="OTP10" s="1012"/>
      <c r="OTQ10" s="1012"/>
      <c r="OTR10" s="1012"/>
      <c r="OTS10" s="1012"/>
      <c r="OTT10" s="1012"/>
      <c r="OTU10" s="1012"/>
      <c r="OTV10" s="1012"/>
      <c r="OTW10" s="1012"/>
      <c r="OTX10" s="1012"/>
      <c r="OTY10" s="1012"/>
      <c r="OTZ10" s="1012"/>
      <c r="OUA10" s="1012"/>
      <c r="OUB10" s="1012"/>
      <c r="OUC10" s="1012"/>
      <c r="OUD10" s="1012"/>
      <c r="OUE10" s="1012"/>
      <c r="OUF10" s="1012"/>
      <c r="OUG10" s="1012"/>
      <c r="OUH10" s="1012"/>
      <c r="OUI10" s="1012"/>
      <c r="OUJ10" s="1012"/>
      <c r="OUK10" s="1012"/>
      <c r="OUL10" s="1012"/>
      <c r="OUM10" s="1012"/>
      <c r="OUN10" s="1012"/>
      <c r="OUO10" s="1012"/>
      <c r="OUP10" s="1012"/>
      <c r="OUQ10" s="1012"/>
      <c r="OUR10" s="1012"/>
      <c r="OUS10" s="1012"/>
      <c r="OUT10" s="1012"/>
      <c r="OUU10" s="1012"/>
      <c r="OUV10" s="1012"/>
      <c r="OUW10" s="1012"/>
      <c r="OUX10" s="1012"/>
      <c r="OUY10" s="1012"/>
      <c r="OUZ10" s="1012"/>
      <c r="OVA10" s="1012"/>
      <c r="OVB10" s="1012"/>
      <c r="OVC10" s="1012"/>
      <c r="OVD10" s="1012"/>
      <c r="OVE10" s="1012"/>
      <c r="OVF10" s="1012"/>
      <c r="OVG10" s="1012"/>
      <c r="OVH10" s="1012"/>
      <c r="OVI10" s="1012"/>
      <c r="OVJ10" s="1012"/>
      <c r="OVK10" s="1012"/>
      <c r="OVL10" s="1012"/>
      <c r="OVM10" s="1012"/>
      <c r="OVN10" s="1012"/>
      <c r="OVO10" s="1012"/>
      <c r="OVP10" s="1012"/>
      <c r="OVQ10" s="1012"/>
      <c r="OVR10" s="1012"/>
      <c r="OVS10" s="1012"/>
      <c r="OVT10" s="1012"/>
      <c r="OVU10" s="1012"/>
      <c r="OVV10" s="1012"/>
      <c r="OVW10" s="1012"/>
      <c r="OVX10" s="1012"/>
      <c r="OVY10" s="1012"/>
      <c r="OVZ10" s="1012"/>
      <c r="OWA10" s="1012"/>
      <c r="OWB10" s="1012"/>
      <c r="OWC10" s="1012"/>
      <c r="OWD10" s="1012"/>
      <c r="OWE10" s="1012"/>
      <c r="OWF10" s="1012"/>
      <c r="OWG10" s="1012"/>
      <c r="OWH10" s="1012"/>
      <c r="OWI10" s="1012"/>
      <c r="OWJ10" s="1012"/>
      <c r="OWK10" s="1012"/>
      <c r="OWL10" s="1012"/>
      <c r="OWM10" s="1012"/>
      <c r="OWN10" s="1012"/>
      <c r="OWO10" s="1012"/>
      <c r="OWP10" s="1012"/>
      <c r="OWQ10" s="1012"/>
      <c r="OWR10" s="1012"/>
      <c r="OWS10" s="1012"/>
      <c r="OWT10" s="1012"/>
      <c r="OWU10" s="1012"/>
      <c r="OWV10" s="1012"/>
      <c r="OWW10" s="1012"/>
      <c r="OWX10" s="1012"/>
      <c r="OWY10" s="1012"/>
      <c r="OWZ10" s="1012"/>
      <c r="OXA10" s="1012"/>
      <c r="OXB10" s="1012"/>
      <c r="OXC10" s="1012"/>
      <c r="OXD10" s="1012"/>
      <c r="OXE10" s="1012"/>
      <c r="OXF10" s="1012"/>
      <c r="OXG10" s="1012"/>
      <c r="OXH10" s="1012"/>
      <c r="OXI10" s="1012"/>
      <c r="OXJ10" s="1012"/>
      <c r="OXK10" s="1012"/>
      <c r="OXL10" s="1012"/>
      <c r="OXM10" s="1012"/>
      <c r="OXN10" s="1012"/>
      <c r="OXO10" s="1012"/>
      <c r="OXP10" s="1012"/>
      <c r="OXQ10" s="1012"/>
      <c r="OXR10" s="1012"/>
      <c r="OXS10" s="1012"/>
      <c r="OXT10" s="1012"/>
      <c r="OXU10" s="1012"/>
      <c r="OXV10" s="1012"/>
      <c r="OXW10" s="1012"/>
      <c r="OXX10" s="1012"/>
      <c r="OXY10" s="1012"/>
      <c r="OXZ10" s="1012"/>
      <c r="OYA10" s="1012"/>
      <c r="OYB10" s="1012"/>
      <c r="OYC10" s="1012"/>
      <c r="OYD10" s="1012"/>
      <c r="OYE10" s="1012"/>
      <c r="OYF10" s="1012"/>
      <c r="OYG10" s="1012"/>
      <c r="OYH10" s="1012"/>
      <c r="OYI10" s="1012"/>
      <c r="OYJ10" s="1012"/>
      <c r="OYK10" s="1012"/>
      <c r="OYL10" s="1012"/>
      <c r="OYM10" s="1012"/>
      <c r="OYN10" s="1012"/>
      <c r="OYO10" s="1012"/>
      <c r="OYP10" s="1012"/>
      <c r="OYQ10" s="1012"/>
      <c r="OYR10" s="1012"/>
      <c r="OYS10" s="1012"/>
      <c r="OYT10" s="1012"/>
      <c r="OYU10" s="1012"/>
      <c r="OYV10" s="1012"/>
      <c r="OYW10" s="1012"/>
      <c r="OYX10" s="1012"/>
      <c r="OYY10" s="1012"/>
      <c r="OYZ10" s="1012"/>
      <c r="OZA10" s="1012"/>
      <c r="OZB10" s="1012"/>
      <c r="OZC10" s="1012"/>
      <c r="OZD10" s="1012"/>
      <c r="OZE10" s="1012"/>
      <c r="OZF10" s="1012"/>
      <c r="OZG10" s="1012"/>
      <c r="OZH10" s="1012"/>
      <c r="OZI10" s="1012"/>
      <c r="OZJ10" s="1012"/>
      <c r="OZK10" s="1012"/>
      <c r="OZL10" s="1012"/>
      <c r="OZM10" s="1012"/>
      <c r="OZN10" s="1012"/>
      <c r="OZO10" s="1012"/>
      <c r="OZP10" s="1012"/>
      <c r="OZQ10" s="1012"/>
      <c r="OZR10" s="1012"/>
      <c r="OZS10" s="1012"/>
      <c r="OZT10" s="1012"/>
      <c r="OZU10" s="1012"/>
      <c r="OZV10" s="1012"/>
      <c r="OZW10" s="1012"/>
      <c r="OZX10" s="1012"/>
      <c r="OZY10" s="1012"/>
      <c r="OZZ10" s="1012"/>
      <c r="PAA10" s="1012"/>
      <c r="PAB10" s="1012"/>
      <c r="PAC10" s="1012"/>
      <c r="PAD10" s="1012"/>
      <c r="PAE10" s="1012"/>
      <c r="PAF10" s="1012"/>
      <c r="PAG10" s="1012"/>
      <c r="PAH10" s="1012"/>
      <c r="PAI10" s="1012"/>
      <c r="PAJ10" s="1012"/>
      <c r="PAK10" s="1012"/>
      <c r="PAL10" s="1012"/>
      <c r="PAM10" s="1012"/>
      <c r="PAN10" s="1012"/>
      <c r="PAO10" s="1012"/>
      <c r="PAP10" s="1012"/>
      <c r="PAQ10" s="1012"/>
      <c r="PAR10" s="1012"/>
      <c r="PAS10" s="1012"/>
      <c r="PAT10" s="1012"/>
      <c r="PAU10" s="1012"/>
      <c r="PAV10" s="1012"/>
      <c r="PAW10" s="1012"/>
      <c r="PAX10" s="1012"/>
      <c r="PAY10" s="1012"/>
      <c r="PAZ10" s="1012"/>
      <c r="PBA10" s="1012"/>
      <c r="PBB10" s="1012"/>
      <c r="PBC10" s="1012"/>
      <c r="PBD10" s="1012"/>
      <c r="PBE10" s="1012"/>
      <c r="PBF10" s="1012"/>
      <c r="PBG10" s="1012"/>
      <c r="PBH10" s="1012"/>
      <c r="PBI10" s="1012"/>
      <c r="PBJ10" s="1012"/>
      <c r="PBK10" s="1012"/>
      <c r="PBL10" s="1012"/>
      <c r="PBM10" s="1012"/>
      <c r="PBN10" s="1012"/>
      <c r="PBO10" s="1012"/>
      <c r="PBP10" s="1012"/>
      <c r="PBQ10" s="1012"/>
      <c r="PBR10" s="1012"/>
      <c r="PBS10" s="1012"/>
      <c r="PBT10" s="1012"/>
      <c r="PBU10" s="1012"/>
      <c r="PBV10" s="1012"/>
      <c r="PBW10" s="1012"/>
      <c r="PBX10" s="1012"/>
      <c r="PBY10" s="1012"/>
      <c r="PBZ10" s="1012"/>
      <c r="PCA10" s="1012"/>
      <c r="PCB10" s="1012"/>
      <c r="PCC10" s="1012"/>
      <c r="PCD10" s="1012"/>
      <c r="PCE10" s="1012"/>
      <c r="PCF10" s="1012"/>
      <c r="PCG10" s="1012"/>
      <c r="PCH10" s="1012"/>
      <c r="PCI10" s="1012"/>
      <c r="PCJ10" s="1012"/>
      <c r="PCK10" s="1012"/>
      <c r="PCL10" s="1012"/>
      <c r="PCM10" s="1012"/>
      <c r="PCN10" s="1012"/>
      <c r="PCO10" s="1012"/>
      <c r="PCP10" s="1012"/>
      <c r="PCQ10" s="1012"/>
      <c r="PCR10" s="1012"/>
      <c r="PCS10" s="1012"/>
      <c r="PCT10" s="1012"/>
      <c r="PCU10" s="1012"/>
      <c r="PCV10" s="1012"/>
      <c r="PCW10" s="1012"/>
      <c r="PCX10" s="1012"/>
      <c r="PCY10" s="1012"/>
      <c r="PCZ10" s="1012"/>
      <c r="PDA10" s="1012"/>
      <c r="PDB10" s="1012"/>
      <c r="PDC10" s="1012"/>
      <c r="PDD10" s="1012"/>
      <c r="PDE10" s="1012"/>
      <c r="PDF10" s="1012"/>
      <c r="PDG10" s="1012"/>
      <c r="PDH10" s="1012"/>
      <c r="PDI10" s="1012"/>
      <c r="PDJ10" s="1012"/>
      <c r="PDK10" s="1012"/>
      <c r="PDL10" s="1012"/>
      <c r="PDM10" s="1012"/>
      <c r="PDN10" s="1012"/>
      <c r="PDO10" s="1012"/>
      <c r="PDP10" s="1012"/>
      <c r="PDQ10" s="1012"/>
      <c r="PDR10" s="1012"/>
      <c r="PDS10" s="1012"/>
      <c r="PDT10" s="1012"/>
      <c r="PDU10" s="1012"/>
      <c r="PDV10" s="1012"/>
      <c r="PDW10" s="1012"/>
      <c r="PDX10" s="1012"/>
      <c r="PDY10" s="1012"/>
      <c r="PDZ10" s="1012"/>
      <c r="PEA10" s="1012"/>
      <c r="PEB10" s="1012"/>
      <c r="PEC10" s="1012"/>
      <c r="PED10" s="1012"/>
      <c r="PEE10" s="1012"/>
      <c r="PEF10" s="1012"/>
      <c r="PEG10" s="1012"/>
      <c r="PEH10" s="1012"/>
      <c r="PEI10" s="1012"/>
      <c r="PEJ10" s="1012"/>
      <c r="PEK10" s="1012"/>
      <c r="PEL10" s="1012"/>
      <c r="PEM10" s="1012"/>
      <c r="PEN10" s="1012"/>
      <c r="PEO10" s="1012"/>
      <c r="PEP10" s="1012"/>
      <c r="PEQ10" s="1012"/>
      <c r="PER10" s="1012"/>
      <c r="PES10" s="1012"/>
      <c r="PET10" s="1012"/>
      <c r="PEU10" s="1012"/>
      <c r="PEV10" s="1012"/>
      <c r="PEW10" s="1012"/>
      <c r="PEX10" s="1012"/>
      <c r="PEY10" s="1012"/>
      <c r="PEZ10" s="1012"/>
      <c r="PFA10" s="1012"/>
      <c r="PFB10" s="1012"/>
      <c r="PFC10" s="1012"/>
      <c r="PFD10" s="1012"/>
      <c r="PFE10" s="1012"/>
      <c r="PFF10" s="1012"/>
      <c r="PFG10" s="1012"/>
      <c r="PFH10" s="1012"/>
      <c r="PFI10" s="1012"/>
      <c r="PFJ10" s="1012"/>
      <c r="PFK10" s="1012"/>
      <c r="PFL10" s="1012"/>
      <c r="PFM10" s="1012"/>
      <c r="PFN10" s="1012"/>
      <c r="PFO10" s="1012"/>
      <c r="PFP10" s="1012"/>
      <c r="PFQ10" s="1012"/>
      <c r="PFR10" s="1012"/>
      <c r="PFS10" s="1012"/>
      <c r="PFT10" s="1012"/>
      <c r="PFU10" s="1012"/>
      <c r="PFV10" s="1012"/>
      <c r="PFW10" s="1012"/>
      <c r="PFX10" s="1012"/>
      <c r="PFY10" s="1012"/>
      <c r="PFZ10" s="1012"/>
      <c r="PGA10" s="1012"/>
      <c r="PGB10" s="1012"/>
      <c r="PGC10" s="1012"/>
      <c r="PGD10" s="1012"/>
      <c r="PGE10" s="1012"/>
      <c r="PGF10" s="1012"/>
      <c r="PGG10" s="1012"/>
      <c r="PGH10" s="1012"/>
      <c r="PGI10" s="1012"/>
      <c r="PGJ10" s="1012"/>
      <c r="PGK10" s="1012"/>
      <c r="PGL10" s="1012"/>
      <c r="PGM10" s="1012"/>
      <c r="PGN10" s="1012"/>
      <c r="PGO10" s="1012"/>
      <c r="PGP10" s="1012"/>
      <c r="PGQ10" s="1012"/>
      <c r="PGR10" s="1012"/>
      <c r="PGS10" s="1012"/>
      <c r="PGT10" s="1012"/>
      <c r="PGU10" s="1012"/>
      <c r="PGV10" s="1012"/>
      <c r="PGW10" s="1012"/>
      <c r="PGX10" s="1012"/>
      <c r="PGY10" s="1012"/>
      <c r="PGZ10" s="1012"/>
      <c r="PHA10" s="1012"/>
      <c r="PHB10" s="1012"/>
      <c r="PHC10" s="1012"/>
      <c r="PHD10" s="1012"/>
      <c r="PHE10" s="1012"/>
      <c r="PHF10" s="1012"/>
      <c r="PHG10" s="1012"/>
      <c r="PHH10" s="1012"/>
      <c r="PHI10" s="1012"/>
      <c r="PHJ10" s="1012"/>
      <c r="PHK10" s="1012"/>
      <c r="PHL10" s="1012"/>
      <c r="PHM10" s="1012"/>
      <c r="PHN10" s="1012"/>
      <c r="PHO10" s="1012"/>
      <c r="PHP10" s="1012"/>
      <c r="PHQ10" s="1012"/>
      <c r="PHR10" s="1012"/>
      <c r="PHS10" s="1012"/>
      <c r="PHT10" s="1012"/>
      <c r="PHU10" s="1012"/>
      <c r="PHV10" s="1012"/>
      <c r="PHW10" s="1012"/>
      <c r="PHX10" s="1012"/>
      <c r="PHY10" s="1012"/>
      <c r="PHZ10" s="1012"/>
      <c r="PIA10" s="1012"/>
      <c r="PIB10" s="1012"/>
      <c r="PIC10" s="1012"/>
      <c r="PID10" s="1012"/>
      <c r="PIE10" s="1012"/>
      <c r="PIF10" s="1012"/>
      <c r="PIG10" s="1012"/>
      <c r="PIH10" s="1012"/>
      <c r="PII10" s="1012"/>
      <c r="PIJ10" s="1012"/>
      <c r="PIK10" s="1012"/>
      <c r="PIL10" s="1012"/>
      <c r="PIM10" s="1012"/>
      <c r="PIN10" s="1012"/>
      <c r="PIO10" s="1012"/>
      <c r="PIP10" s="1012"/>
      <c r="PIQ10" s="1012"/>
      <c r="PIR10" s="1012"/>
      <c r="PIS10" s="1012"/>
      <c r="PIT10" s="1012"/>
      <c r="PIU10" s="1012"/>
      <c r="PIV10" s="1012"/>
      <c r="PIW10" s="1012"/>
      <c r="PIX10" s="1012"/>
      <c r="PIY10" s="1012"/>
      <c r="PIZ10" s="1012"/>
      <c r="PJA10" s="1012"/>
      <c r="PJB10" s="1012"/>
      <c r="PJC10" s="1012"/>
      <c r="PJD10" s="1012"/>
      <c r="PJE10" s="1012"/>
      <c r="PJF10" s="1012"/>
      <c r="PJG10" s="1012"/>
      <c r="PJH10" s="1012"/>
      <c r="PJI10" s="1012"/>
      <c r="PJJ10" s="1012"/>
      <c r="PJK10" s="1012"/>
      <c r="PJL10" s="1012"/>
      <c r="PJM10" s="1012"/>
      <c r="PJN10" s="1012"/>
      <c r="PJO10" s="1012"/>
      <c r="PJP10" s="1012"/>
      <c r="PJQ10" s="1012"/>
      <c r="PJR10" s="1012"/>
      <c r="PJS10" s="1012"/>
      <c r="PJT10" s="1012"/>
      <c r="PJU10" s="1012"/>
      <c r="PJV10" s="1012"/>
      <c r="PJW10" s="1012"/>
      <c r="PJX10" s="1012"/>
      <c r="PJY10" s="1012"/>
      <c r="PJZ10" s="1012"/>
      <c r="PKA10" s="1012"/>
      <c r="PKB10" s="1012"/>
      <c r="PKC10" s="1012"/>
      <c r="PKD10" s="1012"/>
      <c r="PKE10" s="1012"/>
      <c r="PKF10" s="1012"/>
      <c r="PKG10" s="1012"/>
      <c r="PKH10" s="1012"/>
      <c r="PKI10" s="1012"/>
      <c r="PKJ10" s="1012"/>
      <c r="PKK10" s="1012"/>
      <c r="PKL10" s="1012"/>
      <c r="PKM10" s="1012"/>
      <c r="PKN10" s="1012"/>
      <c r="PKO10" s="1012"/>
      <c r="PKP10" s="1012"/>
      <c r="PKQ10" s="1012"/>
      <c r="PKR10" s="1012"/>
      <c r="PKS10" s="1012"/>
      <c r="PKT10" s="1012"/>
      <c r="PKU10" s="1012"/>
      <c r="PKV10" s="1012"/>
      <c r="PKW10" s="1012"/>
      <c r="PKX10" s="1012"/>
      <c r="PKY10" s="1012"/>
      <c r="PKZ10" s="1012"/>
      <c r="PLA10" s="1012"/>
      <c r="PLB10" s="1012"/>
      <c r="PLC10" s="1012"/>
      <c r="PLD10" s="1012"/>
      <c r="PLE10" s="1012"/>
      <c r="PLF10" s="1012"/>
      <c r="PLG10" s="1012"/>
      <c r="PLH10" s="1012"/>
      <c r="PLI10" s="1012"/>
      <c r="PLJ10" s="1012"/>
      <c r="PLK10" s="1012"/>
      <c r="PLL10" s="1012"/>
      <c r="PLM10" s="1012"/>
      <c r="PLN10" s="1012"/>
      <c r="PLO10" s="1012"/>
      <c r="PLP10" s="1012"/>
      <c r="PLQ10" s="1012"/>
      <c r="PLR10" s="1012"/>
      <c r="PLS10" s="1012"/>
      <c r="PLT10" s="1012"/>
      <c r="PLU10" s="1012"/>
      <c r="PLV10" s="1012"/>
      <c r="PLW10" s="1012"/>
      <c r="PLX10" s="1012"/>
      <c r="PLY10" s="1012"/>
      <c r="PLZ10" s="1012"/>
      <c r="PMA10" s="1012"/>
      <c r="PMB10" s="1012"/>
      <c r="PMC10" s="1012"/>
      <c r="PMD10" s="1012"/>
      <c r="PME10" s="1012"/>
      <c r="PMF10" s="1012"/>
      <c r="PMG10" s="1012"/>
      <c r="PMH10" s="1012"/>
      <c r="PMI10" s="1012"/>
      <c r="PMJ10" s="1012"/>
      <c r="PMK10" s="1012"/>
      <c r="PML10" s="1012"/>
      <c r="PMM10" s="1012"/>
      <c r="PMN10" s="1012"/>
      <c r="PMO10" s="1012"/>
      <c r="PMP10" s="1012"/>
      <c r="PMQ10" s="1012"/>
      <c r="PMR10" s="1012"/>
      <c r="PMS10" s="1012"/>
      <c r="PMT10" s="1012"/>
      <c r="PMU10" s="1012"/>
      <c r="PMV10" s="1012"/>
      <c r="PMW10" s="1012"/>
      <c r="PMX10" s="1012"/>
      <c r="PMY10" s="1012"/>
      <c r="PMZ10" s="1012"/>
      <c r="PNA10" s="1012"/>
      <c r="PNB10" s="1012"/>
      <c r="PNC10" s="1012"/>
      <c r="PND10" s="1012"/>
      <c r="PNE10" s="1012"/>
      <c r="PNF10" s="1012"/>
      <c r="PNG10" s="1012"/>
      <c r="PNH10" s="1012"/>
      <c r="PNI10" s="1012"/>
      <c r="PNJ10" s="1012"/>
      <c r="PNK10" s="1012"/>
      <c r="PNL10" s="1012"/>
      <c r="PNM10" s="1012"/>
      <c r="PNN10" s="1012"/>
      <c r="PNO10" s="1012"/>
      <c r="PNP10" s="1012"/>
      <c r="PNQ10" s="1012"/>
      <c r="PNR10" s="1012"/>
      <c r="PNS10" s="1012"/>
      <c r="PNT10" s="1012"/>
      <c r="PNU10" s="1012"/>
      <c r="PNV10" s="1012"/>
      <c r="PNW10" s="1012"/>
      <c r="PNX10" s="1012"/>
      <c r="PNY10" s="1012"/>
      <c r="PNZ10" s="1012"/>
      <c r="POA10" s="1012"/>
      <c r="POB10" s="1012"/>
      <c r="POC10" s="1012"/>
      <c r="POD10" s="1012"/>
      <c r="POE10" s="1012"/>
      <c r="POF10" s="1012"/>
      <c r="POG10" s="1012"/>
      <c r="POH10" s="1012"/>
      <c r="POI10" s="1012"/>
      <c r="POJ10" s="1012"/>
      <c r="POK10" s="1012"/>
      <c r="POL10" s="1012"/>
      <c r="POM10" s="1012"/>
      <c r="PON10" s="1012"/>
      <c r="POO10" s="1012"/>
      <c r="POP10" s="1012"/>
      <c r="POQ10" s="1012"/>
      <c r="POR10" s="1012"/>
      <c r="POS10" s="1012"/>
      <c r="POT10" s="1012"/>
      <c r="POU10" s="1012"/>
      <c r="POV10" s="1012"/>
      <c r="POW10" s="1012"/>
      <c r="POX10" s="1012"/>
      <c r="POY10" s="1012"/>
      <c r="POZ10" s="1012"/>
      <c r="PPA10" s="1012"/>
      <c r="PPB10" s="1012"/>
      <c r="PPC10" s="1012"/>
      <c r="PPD10" s="1012"/>
      <c r="PPE10" s="1012"/>
      <c r="PPF10" s="1012"/>
      <c r="PPG10" s="1012"/>
      <c r="PPH10" s="1012"/>
      <c r="PPI10" s="1012"/>
      <c r="PPJ10" s="1012"/>
      <c r="PPK10" s="1012"/>
      <c r="PPL10" s="1012"/>
      <c r="PPM10" s="1012"/>
      <c r="PPN10" s="1012"/>
      <c r="PPO10" s="1012"/>
      <c r="PPP10" s="1012"/>
      <c r="PPQ10" s="1012"/>
      <c r="PPR10" s="1012"/>
      <c r="PPS10" s="1012"/>
      <c r="PPT10" s="1012"/>
      <c r="PPU10" s="1012"/>
      <c r="PPV10" s="1012"/>
      <c r="PPW10" s="1012"/>
      <c r="PPX10" s="1012"/>
      <c r="PPY10" s="1012"/>
      <c r="PPZ10" s="1012"/>
      <c r="PQA10" s="1012"/>
      <c r="PQB10" s="1012"/>
      <c r="PQC10" s="1012"/>
      <c r="PQD10" s="1012"/>
      <c r="PQE10" s="1012"/>
      <c r="PQF10" s="1012"/>
      <c r="PQG10" s="1012"/>
      <c r="PQH10" s="1012"/>
      <c r="PQI10" s="1012"/>
      <c r="PQJ10" s="1012"/>
      <c r="PQK10" s="1012"/>
      <c r="PQL10" s="1012"/>
      <c r="PQM10" s="1012"/>
      <c r="PQN10" s="1012"/>
      <c r="PQO10" s="1012"/>
      <c r="PQP10" s="1012"/>
      <c r="PQQ10" s="1012"/>
      <c r="PQR10" s="1012"/>
      <c r="PQS10" s="1012"/>
      <c r="PQT10" s="1012"/>
      <c r="PQU10" s="1012"/>
      <c r="PQV10" s="1012"/>
      <c r="PQW10" s="1012"/>
      <c r="PQX10" s="1012"/>
      <c r="PQY10" s="1012"/>
      <c r="PQZ10" s="1012"/>
      <c r="PRA10" s="1012"/>
      <c r="PRB10" s="1012"/>
      <c r="PRC10" s="1012"/>
      <c r="PRD10" s="1012"/>
      <c r="PRE10" s="1012"/>
      <c r="PRF10" s="1012"/>
      <c r="PRG10" s="1012"/>
      <c r="PRH10" s="1012"/>
      <c r="PRI10" s="1012"/>
      <c r="PRJ10" s="1012"/>
      <c r="PRK10" s="1012"/>
      <c r="PRL10" s="1012"/>
      <c r="PRM10" s="1012"/>
      <c r="PRN10" s="1012"/>
      <c r="PRO10" s="1012"/>
      <c r="PRP10" s="1012"/>
      <c r="PRQ10" s="1012"/>
      <c r="PRR10" s="1012"/>
      <c r="PRS10" s="1012"/>
      <c r="PRT10" s="1012"/>
      <c r="PRU10" s="1012"/>
      <c r="PRV10" s="1012"/>
      <c r="PRW10" s="1012"/>
      <c r="PRX10" s="1012"/>
      <c r="PRY10" s="1012"/>
      <c r="PRZ10" s="1012"/>
      <c r="PSA10" s="1012"/>
      <c r="PSB10" s="1012"/>
      <c r="PSC10" s="1012"/>
      <c r="PSD10" s="1012"/>
      <c r="PSE10" s="1012"/>
      <c r="PSF10" s="1012"/>
      <c r="PSG10" s="1012"/>
      <c r="PSH10" s="1012"/>
      <c r="PSI10" s="1012"/>
      <c r="PSJ10" s="1012"/>
      <c r="PSK10" s="1012"/>
      <c r="PSL10" s="1012"/>
      <c r="PSM10" s="1012"/>
      <c r="PSN10" s="1012"/>
      <c r="PSO10" s="1012"/>
      <c r="PSP10" s="1012"/>
      <c r="PSQ10" s="1012"/>
      <c r="PSR10" s="1012"/>
      <c r="PSS10" s="1012"/>
      <c r="PST10" s="1012"/>
      <c r="PSU10" s="1012"/>
      <c r="PSV10" s="1012"/>
      <c r="PSW10" s="1012"/>
      <c r="PSX10" s="1012"/>
      <c r="PSY10" s="1012"/>
      <c r="PSZ10" s="1012"/>
      <c r="PTA10" s="1012"/>
      <c r="PTB10" s="1012"/>
      <c r="PTC10" s="1012"/>
      <c r="PTD10" s="1012"/>
      <c r="PTE10" s="1012"/>
      <c r="PTF10" s="1012"/>
      <c r="PTG10" s="1012"/>
      <c r="PTH10" s="1012"/>
      <c r="PTI10" s="1012"/>
      <c r="PTJ10" s="1012"/>
      <c r="PTK10" s="1012"/>
      <c r="PTL10" s="1012"/>
      <c r="PTM10" s="1012"/>
      <c r="PTN10" s="1012"/>
      <c r="PTO10" s="1012"/>
      <c r="PTP10" s="1012"/>
      <c r="PTQ10" s="1012"/>
      <c r="PTR10" s="1012"/>
      <c r="PTS10" s="1012"/>
      <c r="PTT10" s="1012"/>
      <c r="PTU10" s="1012"/>
      <c r="PTV10" s="1012"/>
      <c r="PTW10" s="1012"/>
      <c r="PTX10" s="1012"/>
      <c r="PTY10" s="1012"/>
      <c r="PTZ10" s="1012"/>
      <c r="PUA10" s="1012"/>
      <c r="PUB10" s="1012"/>
      <c r="PUC10" s="1012"/>
      <c r="PUD10" s="1012"/>
      <c r="PUE10" s="1012"/>
      <c r="PUF10" s="1012"/>
      <c r="PUG10" s="1012"/>
      <c r="PUH10" s="1012"/>
      <c r="PUI10" s="1012"/>
      <c r="PUJ10" s="1012"/>
      <c r="PUK10" s="1012"/>
      <c r="PUL10" s="1012"/>
      <c r="PUM10" s="1012"/>
      <c r="PUN10" s="1012"/>
      <c r="PUO10" s="1012"/>
      <c r="PUP10" s="1012"/>
      <c r="PUQ10" s="1012"/>
      <c r="PUR10" s="1012"/>
      <c r="PUS10" s="1012"/>
      <c r="PUT10" s="1012"/>
      <c r="PUU10" s="1012"/>
      <c r="PUV10" s="1012"/>
      <c r="PUW10" s="1012"/>
      <c r="PUX10" s="1012"/>
      <c r="PUY10" s="1012"/>
      <c r="PUZ10" s="1012"/>
      <c r="PVA10" s="1012"/>
      <c r="PVB10" s="1012"/>
      <c r="PVC10" s="1012"/>
      <c r="PVD10" s="1012"/>
      <c r="PVE10" s="1012"/>
      <c r="PVF10" s="1012"/>
      <c r="PVG10" s="1012"/>
      <c r="PVH10" s="1012"/>
      <c r="PVI10" s="1012"/>
      <c r="PVJ10" s="1012"/>
      <c r="PVK10" s="1012"/>
      <c r="PVL10" s="1012"/>
      <c r="PVM10" s="1012"/>
      <c r="PVN10" s="1012"/>
      <c r="PVO10" s="1012"/>
      <c r="PVP10" s="1012"/>
      <c r="PVQ10" s="1012"/>
      <c r="PVR10" s="1012"/>
      <c r="PVS10" s="1012"/>
      <c r="PVT10" s="1012"/>
      <c r="PVU10" s="1012"/>
      <c r="PVV10" s="1012"/>
      <c r="PVW10" s="1012"/>
      <c r="PVX10" s="1012"/>
      <c r="PVY10" s="1012"/>
      <c r="PVZ10" s="1012"/>
      <c r="PWA10" s="1012"/>
      <c r="PWB10" s="1012"/>
      <c r="PWC10" s="1012"/>
      <c r="PWD10" s="1012"/>
      <c r="PWE10" s="1012"/>
      <c r="PWF10" s="1012"/>
      <c r="PWG10" s="1012"/>
      <c r="PWH10" s="1012"/>
      <c r="PWI10" s="1012"/>
      <c r="PWJ10" s="1012"/>
      <c r="PWK10" s="1012"/>
      <c r="PWL10" s="1012"/>
      <c r="PWM10" s="1012"/>
      <c r="PWN10" s="1012"/>
      <c r="PWO10" s="1012"/>
      <c r="PWP10" s="1012"/>
      <c r="PWQ10" s="1012"/>
      <c r="PWR10" s="1012"/>
      <c r="PWS10" s="1012"/>
      <c r="PWT10" s="1012"/>
      <c r="PWU10" s="1012"/>
      <c r="PWV10" s="1012"/>
      <c r="PWW10" s="1012"/>
      <c r="PWX10" s="1012"/>
      <c r="PWY10" s="1012"/>
      <c r="PWZ10" s="1012"/>
      <c r="PXA10" s="1012"/>
      <c r="PXB10" s="1012"/>
      <c r="PXC10" s="1012"/>
      <c r="PXD10" s="1012"/>
      <c r="PXE10" s="1012"/>
      <c r="PXF10" s="1012"/>
      <c r="PXG10" s="1012"/>
      <c r="PXH10" s="1012"/>
      <c r="PXI10" s="1012"/>
      <c r="PXJ10" s="1012"/>
      <c r="PXK10" s="1012"/>
      <c r="PXL10" s="1012"/>
      <c r="PXM10" s="1012"/>
      <c r="PXN10" s="1012"/>
      <c r="PXO10" s="1012"/>
      <c r="PXP10" s="1012"/>
      <c r="PXQ10" s="1012"/>
      <c r="PXR10" s="1012"/>
      <c r="PXS10" s="1012"/>
      <c r="PXT10" s="1012"/>
      <c r="PXU10" s="1012"/>
      <c r="PXV10" s="1012"/>
      <c r="PXW10" s="1012"/>
      <c r="PXX10" s="1012"/>
      <c r="PXY10" s="1012"/>
      <c r="PXZ10" s="1012"/>
      <c r="PYA10" s="1012"/>
      <c r="PYB10" s="1012"/>
      <c r="PYC10" s="1012"/>
      <c r="PYD10" s="1012"/>
      <c r="PYE10" s="1012"/>
      <c r="PYF10" s="1012"/>
      <c r="PYG10" s="1012"/>
      <c r="PYH10" s="1012"/>
      <c r="PYI10" s="1012"/>
      <c r="PYJ10" s="1012"/>
      <c r="PYK10" s="1012"/>
      <c r="PYL10" s="1012"/>
      <c r="PYM10" s="1012"/>
      <c r="PYN10" s="1012"/>
      <c r="PYO10" s="1012"/>
      <c r="PYP10" s="1012"/>
      <c r="PYQ10" s="1012"/>
      <c r="PYR10" s="1012"/>
      <c r="PYS10" s="1012"/>
      <c r="PYT10" s="1012"/>
      <c r="PYU10" s="1012"/>
      <c r="PYV10" s="1012"/>
      <c r="PYW10" s="1012"/>
      <c r="PYX10" s="1012"/>
      <c r="PYY10" s="1012"/>
      <c r="PYZ10" s="1012"/>
      <c r="PZA10" s="1012"/>
      <c r="PZB10" s="1012"/>
      <c r="PZC10" s="1012"/>
      <c r="PZD10" s="1012"/>
      <c r="PZE10" s="1012"/>
      <c r="PZF10" s="1012"/>
      <c r="PZG10" s="1012"/>
      <c r="PZH10" s="1012"/>
      <c r="PZI10" s="1012"/>
      <c r="PZJ10" s="1012"/>
      <c r="PZK10" s="1012"/>
      <c r="PZL10" s="1012"/>
      <c r="PZM10" s="1012"/>
      <c r="PZN10" s="1012"/>
      <c r="PZO10" s="1012"/>
      <c r="PZP10" s="1012"/>
      <c r="PZQ10" s="1012"/>
      <c r="PZR10" s="1012"/>
      <c r="PZS10" s="1012"/>
      <c r="PZT10" s="1012"/>
      <c r="PZU10" s="1012"/>
      <c r="PZV10" s="1012"/>
      <c r="PZW10" s="1012"/>
      <c r="PZX10" s="1012"/>
      <c r="PZY10" s="1012"/>
      <c r="PZZ10" s="1012"/>
      <c r="QAA10" s="1012"/>
      <c r="QAB10" s="1012"/>
      <c r="QAC10" s="1012"/>
      <c r="QAD10" s="1012"/>
      <c r="QAE10" s="1012"/>
      <c r="QAF10" s="1012"/>
      <c r="QAG10" s="1012"/>
      <c r="QAH10" s="1012"/>
      <c r="QAI10" s="1012"/>
      <c r="QAJ10" s="1012"/>
      <c r="QAK10" s="1012"/>
      <c r="QAL10" s="1012"/>
      <c r="QAM10" s="1012"/>
      <c r="QAN10" s="1012"/>
      <c r="QAO10" s="1012"/>
      <c r="QAP10" s="1012"/>
      <c r="QAQ10" s="1012"/>
      <c r="QAR10" s="1012"/>
      <c r="QAS10" s="1012"/>
      <c r="QAT10" s="1012"/>
      <c r="QAU10" s="1012"/>
      <c r="QAV10" s="1012"/>
      <c r="QAW10" s="1012"/>
      <c r="QAX10" s="1012"/>
      <c r="QAY10" s="1012"/>
      <c r="QAZ10" s="1012"/>
      <c r="QBA10" s="1012"/>
      <c r="QBB10" s="1012"/>
      <c r="QBC10" s="1012"/>
      <c r="QBD10" s="1012"/>
      <c r="QBE10" s="1012"/>
      <c r="QBF10" s="1012"/>
      <c r="QBG10" s="1012"/>
      <c r="QBH10" s="1012"/>
      <c r="QBI10" s="1012"/>
      <c r="QBJ10" s="1012"/>
      <c r="QBK10" s="1012"/>
      <c r="QBL10" s="1012"/>
      <c r="QBM10" s="1012"/>
      <c r="QBN10" s="1012"/>
      <c r="QBO10" s="1012"/>
      <c r="QBP10" s="1012"/>
      <c r="QBQ10" s="1012"/>
      <c r="QBR10" s="1012"/>
      <c r="QBS10" s="1012"/>
      <c r="QBT10" s="1012"/>
      <c r="QBU10" s="1012"/>
      <c r="QBV10" s="1012"/>
      <c r="QBW10" s="1012"/>
      <c r="QBX10" s="1012"/>
      <c r="QBY10" s="1012"/>
      <c r="QBZ10" s="1012"/>
      <c r="QCA10" s="1012"/>
      <c r="QCB10" s="1012"/>
      <c r="QCC10" s="1012"/>
      <c r="QCD10" s="1012"/>
      <c r="QCE10" s="1012"/>
      <c r="QCF10" s="1012"/>
      <c r="QCG10" s="1012"/>
      <c r="QCH10" s="1012"/>
      <c r="QCI10" s="1012"/>
      <c r="QCJ10" s="1012"/>
      <c r="QCK10" s="1012"/>
      <c r="QCL10" s="1012"/>
      <c r="QCM10" s="1012"/>
      <c r="QCN10" s="1012"/>
      <c r="QCO10" s="1012"/>
      <c r="QCP10" s="1012"/>
      <c r="QCQ10" s="1012"/>
      <c r="QCR10" s="1012"/>
      <c r="QCS10" s="1012"/>
      <c r="QCT10" s="1012"/>
      <c r="QCU10" s="1012"/>
      <c r="QCV10" s="1012"/>
      <c r="QCW10" s="1012"/>
      <c r="QCX10" s="1012"/>
      <c r="QCY10" s="1012"/>
      <c r="QCZ10" s="1012"/>
      <c r="QDA10" s="1012"/>
      <c r="QDB10" s="1012"/>
      <c r="QDC10" s="1012"/>
      <c r="QDD10" s="1012"/>
      <c r="QDE10" s="1012"/>
      <c r="QDF10" s="1012"/>
      <c r="QDG10" s="1012"/>
      <c r="QDH10" s="1012"/>
      <c r="QDI10" s="1012"/>
      <c r="QDJ10" s="1012"/>
      <c r="QDK10" s="1012"/>
      <c r="QDL10" s="1012"/>
      <c r="QDM10" s="1012"/>
      <c r="QDN10" s="1012"/>
      <c r="QDO10" s="1012"/>
      <c r="QDP10" s="1012"/>
      <c r="QDQ10" s="1012"/>
      <c r="QDR10" s="1012"/>
      <c r="QDS10" s="1012"/>
      <c r="QDT10" s="1012"/>
      <c r="QDU10" s="1012"/>
      <c r="QDV10" s="1012"/>
      <c r="QDW10" s="1012"/>
      <c r="QDX10" s="1012"/>
      <c r="QDY10" s="1012"/>
      <c r="QDZ10" s="1012"/>
      <c r="QEA10" s="1012"/>
      <c r="QEB10" s="1012"/>
      <c r="QEC10" s="1012"/>
      <c r="QED10" s="1012"/>
      <c r="QEE10" s="1012"/>
      <c r="QEF10" s="1012"/>
      <c r="QEG10" s="1012"/>
      <c r="QEH10" s="1012"/>
      <c r="QEI10" s="1012"/>
      <c r="QEJ10" s="1012"/>
      <c r="QEK10" s="1012"/>
      <c r="QEL10" s="1012"/>
      <c r="QEM10" s="1012"/>
      <c r="QEN10" s="1012"/>
      <c r="QEO10" s="1012"/>
      <c r="QEP10" s="1012"/>
      <c r="QEQ10" s="1012"/>
      <c r="QER10" s="1012"/>
      <c r="QES10" s="1012"/>
      <c r="QET10" s="1012"/>
      <c r="QEU10" s="1012"/>
      <c r="QEV10" s="1012"/>
      <c r="QEW10" s="1012"/>
      <c r="QEX10" s="1012"/>
      <c r="QEY10" s="1012"/>
      <c r="QEZ10" s="1012"/>
      <c r="QFA10" s="1012"/>
      <c r="QFB10" s="1012"/>
      <c r="QFC10" s="1012"/>
      <c r="QFD10" s="1012"/>
      <c r="QFE10" s="1012"/>
      <c r="QFF10" s="1012"/>
      <c r="QFG10" s="1012"/>
      <c r="QFH10" s="1012"/>
      <c r="QFI10" s="1012"/>
      <c r="QFJ10" s="1012"/>
      <c r="QFK10" s="1012"/>
      <c r="QFL10" s="1012"/>
      <c r="QFM10" s="1012"/>
      <c r="QFN10" s="1012"/>
      <c r="QFO10" s="1012"/>
      <c r="QFP10" s="1012"/>
      <c r="QFQ10" s="1012"/>
      <c r="QFR10" s="1012"/>
      <c r="QFS10" s="1012"/>
      <c r="QFT10" s="1012"/>
      <c r="QFU10" s="1012"/>
      <c r="QFV10" s="1012"/>
      <c r="QFW10" s="1012"/>
      <c r="QFX10" s="1012"/>
      <c r="QFY10" s="1012"/>
      <c r="QFZ10" s="1012"/>
      <c r="QGA10" s="1012"/>
      <c r="QGB10" s="1012"/>
      <c r="QGC10" s="1012"/>
      <c r="QGD10" s="1012"/>
      <c r="QGE10" s="1012"/>
      <c r="QGF10" s="1012"/>
      <c r="QGG10" s="1012"/>
      <c r="QGH10" s="1012"/>
      <c r="QGI10" s="1012"/>
      <c r="QGJ10" s="1012"/>
      <c r="QGK10" s="1012"/>
      <c r="QGL10" s="1012"/>
      <c r="QGM10" s="1012"/>
      <c r="QGN10" s="1012"/>
      <c r="QGO10" s="1012"/>
      <c r="QGP10" s="1012"/>
      <c r="QGQ10" s="1012"/>
      <c r="QGR10" s="1012"/>
      <c r="QGS10" s="1012"/>
      <c r="QGT10" s="1012"/>
      <c r="QGU10" s="1012"/>
      <c r="QGV10" s="1012"/>
      <c r="QGW10" s="1012"/>
      <c r="QGX10" s="1012"/>
      <c r="QGY10" s="1012"/>
      <c r="QGZ10" s="1012"/>
      <c r="QHA10" s="1012"/>
      <c r="QHB10" s="1012"/>
      <c r="QHC10" s="1012"/>
      <c r="QHD10" s="1012"/>
      <c r="QHE10" s="1012"/>
      <c r="QHF10" s="1012"/>
      <c r="QHG10" s="1012"/>
      <c r="QHH10" s="1012"/>
      <c r="QHI10" s="1012"/>
      <c r="QHJ10" s="1012"/>
      <c r="QHK10" s="1012"/>
      <c r="QHL10" s="1012"/>
      <c r="QHM10" s="1012"/>
      <c r="QHN10" s="1012"/>
      <c r="QHO10" s="1012"/>
      <c r="QHP10" s="1012"/>
      <c r="QHQ10" s="1012"/>
      <c r="QHR10" s="1012"/>
      <c r="QHS10" s="1012"/>
      <c r="QHT10" s="1012"/>
      <c r="QHU10" s="1012"/>
      <c r="QHV10" s="1012"/>
      <c r="QHW10" s="1012"/>
      <c r="QHX10" s="1012"/>
      <c r="QHY10" s="1012"/>
      <c r="QHZ10" s="1012"/>
      <c r="QIA10" s="1012"/>
      <c r="QIB10" s="1012"/>
      <c r="QIC10" s="1012"/>
      <c r="QID10" s="1012"/>
      <c r="QIE10" s="1012"/>
      <c r="QIF10" s="1012"/>
      <c r="QIG10" s="1012"/>
      <c r="QIH10" s="1012"/>
      <c r="QII10" s="1012"/>
      <c r="QIJ10" s="1012"/>
      <c r="QIK10" s="1012"/>
      <c r="QIL10" s="1012"/>
      <c r="QIM10" s="1012"/>
      <c r="QIN10" s="1012"/>
      <c r="QIO10" s="1012"/>
      <c r="QIP10" s="1012"/>
      <c r="QIQ10" s="1012"/>
      <c r="QIR10" s="1012"/>
      <c r="QIS10" s="1012"/>
      <c r="QIT10" s="1012"/>
      <c r="QIU10" s="1012"/>
      <c r="QIV10" s="1012"/>
      <c r="QIW10" s="1012"/>
      <c r="QIX10" s="1012"/>
      <c r="QIY10" s="1012"/>
      <c r="QIZ10" s="1012"/>
      <c r="QJA10" s="1012"/>
      <c r="QJB10" s="1012"/>
      <c r="QJC10" s="1012"/>
      <c r="QJD10" s="1012"/>
      <c r="QJE10" s="1012"/>
      <c r="QJF10" s="1012"/>
      <c r="QJG10" s="1012"/>
      <c r="QJH10" s="1012"/>
      <c r="QJI10" s="1012"/>
      <c r="QJJ10" s="1012"/>
      <c r="QJK10" s="1012"/>
      <c r="QJL10" s="1012"/>
      <c r="QJM10" s="1012"/>
      <c r="QJN10" s="1012"/>
      <c r="QJO10" s="1012"/>
      <c r="QJP10" s="1012"/>
      <c r="QJQ10" s="1012"/>
      <c r="QJR10" s="1012"/>
      <c r="QJS10" s="1012"/>
      <c r="QJT10" s="1012"/>
      <c r="QJU10" s="1012"/>
      <c r="QJV10" s="1012"/>
      <c r="QJW10" s="1012"/>
      <c r="QJX10" s="1012"/>
      <c r="QJY10" s="1012"/>
      <c r="QJZ10" s="1012"/>
      <c r="QKA10" s="1012"/>
      <c r="QKB10" s="1012"/>
      <c r="QKC10" s="1012"/>
      <c r="QKD10" s="1012"/>
      <c r="QKE10" s="1012"/>
      <c r="QKF10" s="1012"/>
      <c r="QKG10" s="1012"/>
      <c r="QKH10" s="1012"/>
      <c r="QKI10" s="1012"/>
      <c r="QKJ10" s="1012"/>
      <c r="QKK10" s="1012"/>
      <c r="QKL10" s="1012"/>
      <c r="QKM10" s="1012"/>
      <c r="QKN10" s="1012"/>
      <c r="QKO10" s="1012"/>
      <c r="QKP10" s="1012"/>
      <c r="QKQ10" s="1012"/>
      <c r="QKR10" s="1012"/>
      <c r="QKS10" s="1012"/>
      <c r="QKT10" s="1012"/>
      <c r="QKU10" s="1012"/>
      <c r="QKV10" s="1012"/>
      <c r="QKW10" s="1012"/>
      <c r="QKX10" s="1012"/>
      <c r="QKY10" s="1012"/>
      <c r="QKZ10" s="1012"/>
      <c r="QLA10" s="1012"/>
      <c r="QLB10" s="1012"/>
      <c r="QLC10" s="1012"/>
      <c r="QLD10" s="1012"/>
      <c r="QLE10" s="1012"/>
      <c r="QLF10" s="1012"/>
      <c r="QLG10" s="1012"/>
      <c r="QLH10" s="1012"/>
      <c r="QLI10" s="1012"/>
      <c r="QLJ10" s="1012"/>
      <c r="QLK10" s="1012"/>
      <c r="QLL10" s="1012"/>
      <c r="QLM10" s="1012"/>
      <c r="QLN10" s="1012"/>
      <c r="QLO10" s="1012"/>
      <c r="QLP10" s="1012"/>
      <c r="QLQ10" s="1012"/>
      <c r="QLR10" s="1012"/>
      <c r="QLS10" s="1012"/>
      <c r="QLT10" s="1012"/>
      <c r="QLU10" s="1012"/>
      <c r="QLV10" s="1012"/>
      <c r="QLW10" s="1012"/>
      <c r="QLX10" s="1012"/>
      <c r="QLY10" s="1012"/>
      <c r="QLZ10" s="1012"/>
      <c r="QMA10" s="1012"/>
      <c r="QMB10" s="1012"/>
      <c r="QMC10" s="1012"/>
      <c r="QMD10" s="1012"/>
      <c r="QME10" s="1012"/>
      <c r="QMF10" s="1012"/>
      <c r="QMG10" s="1012"/>
      <c r="QMH10" s="1012"/>
      <c r="QMI10" s="1012"/>
      <c r="QMJ10" s="1012"/>
      <c r="QMK10" s="1012"/>
      <c r="QML10" s="1012"/>
      <c r="QMM10" s="1012"/>
      <c r="QMN10" s="1012"/>
      <c r="QMO10" s="1012"/>
      <c r="QMP10" s="1012"/>
      <c r="QMQ10" s="1012"/>
      <c r="QMR10" s="1012"/>
      <c r="QMS10" s="1012"/>
      <c r="QMT10" s="1012"/>
      <c r="QMU10" s="1012"/>
      <c r="QMV10" s="1012"/>
      <c r="QMW10" s="1012"/>
      <c r="QMX10" s="1012"/>
      <c r="QMY10" s="1012"/>
      <c r="QMZ10" s="1012"/>
      <c r="QNA10" s="1012"/>
      <c r="QNB10" s="1012"/>
      <c r="QNC10" s="1012"/>
      <c r="QND10" s="1012"/>
      <c r="QNE10" s="1012"/>
      <c r="QNF10" s="1012"/>
      <c r="QNG10" s="1012"/>
      <c r="QNH10" s="1012"/>
      <c r="QNI10" s="1012"/>
      <c r="QNJ10" s="1012"/>
      <c r="QNK10" s="1012"/>
      <c r="QNL10" s="1012"/>
      <c r="QNM10" s="1012"/>
      <c r="QNN10" s="1012"/>
      <c r="QNO10" s="1012"/>
      <c r="QNP10" s="1012"/>
      <c r="QNQ10" s="1012"/>
      <c r="QNR10" s="1012"/>
      <c r="QNS10" s="1012"/>
      <c r="QNT10" s="1012"/>
      <c r="QNU10" s="1012"/>
      <c r="QNV10" s="1012"/>
      <c r="QNW10" s="1012"/>
      <c r="QNX10" s="1012"/>
      <c r="QNY10" s="1012"/>
      <c r="QNZ10" s="1012"/>
      <c r="QOA10" s="1012"/>
      <c r="QOB10" s="1012"/>
      <c r="QOC10" s="1012"/>
      <c r="QOD10" s="1012"/>
      <c r="QOE10" s="1012"/>
      <c r="QOF10" s="1012"/>
      <c r="QOG10" s="1012"/>
      <c r="QOH10" s="1012"/>
      <c r="QOI10" s="1012"/>
      <c r="QOJ10" s="1012"/>
      <c r="QOK10" s="1012"/>
      <c r="QOL10" s="1012"/>
      <c r="QOM10" s="1012"/>
      <c r="QON10" s="1012"/>
      <c r="QOO10" s="1012"/>
      <c r="QOP10" s="1012"/>
      <c r="QOQ10" s="1012"/>
      <c r="QOR10" s="1012"/>
      <c r="QOS10" s="1012"/>
      <c r="QOT10" s="1012"/>
      <c r="QOU10" s="1012"/>
      <c r="QOV10" s="1012"/>
      <c r="QOW10" s="1012"/>
      <c r="QOX10" s="1012"/>
      <c r="QOY10" s="1012"/>
      <c r="QOZ10" s="1012"/>
      <c r="QPA10" s="1012"/>
      <c r="QPB10" s="1012"/>
      <c r="QPC10" s="1012"/>
      <c r="QPD10" s="1012"/>
      <c r="QPE10" s="1012"/>
      <c r="QPF10" s="1012"/>
      <c r="QPG10" s="1012"/>
      <c r="QPH10" s="1012"/>
      <c r="QPI10" s="1012"/>
      <c r="QPJ10" s="1012"/>
      <c r="QPK10" s="1012"/>
      <c r="QPL10" s="1012"/>
      <c r="QPM10" s="1012"/>
      <c r="QPN10" s="1012"/>
      <c r="QPO10" s="1012"/>
      <c r="QPP10" s="1012"/>
      <c r="QPQ10" s="1012"/>
      <c r="QPR10" s="1012"/>
      <c r="QPS10" s="1012"/>
      <c r="QPT10" s="1012"/>
      <c r="QPU10" s="1012"/>
      <c r="QPV10" s="1012"/>
      <c r="QPW10" s="1012"/>
      <c r="QPX10" s="1012"/>
      <c r="QPY10" s="1012"/>
      <c r="QPZ10" s="1012"/>
      <c r="QQA10" s="1012"/>
      <c r="QQB10" s="1012"/>
      <c r="QQC10" s="1012"/>
      <c r="QQD10" s="1012"/>
      <c r="QQE10" s="1012"/>
      <c r="QQF10" s="1012"/>
      <c r="QQG10" s="1012"/>
      <c r="QQH10" s="1012"/>
      <c r="QQI10" s="1012"/>
      <c r="QQJ10" s="1012"/>
      <c r="QQK10" s="1012"/>
      <c r="QQL10" s="1012"/>
      <c r="QQM10" s="1012"/>
      <c r="QQN10" s="1012"/>
      <c r="QQO10" s="1012"/>
      <c r="QQP10" s="1012"/>
      <c r="QQQ10" s="1012"/>
      <c r="QQR10" s="1012"/>
      <c r="QQS10" s="1012"/>
      <c r="QQT10" s="1012"/>
      <c r="QQU10" s="1012"/>
      <c r="QQV10" s="1012"/>
      <c r="QQW10" s="1012"/>
      <c r="QQX10" s="1012"/>
      <c r="QQY10" s="1012"/>
      <c r="QQZ10" s="1012"/>
      <c r="QRA10" s="1012"/>
      <c r="QRB10" s="1012"/>
      <c r="QRC10" s="1012"/>
      <c r="QRD10" s="1012"/>
      <c r="QRE10" s="1012"/>
      <c r="QRF10" s="1012"/>
      <c r="QRG10" s="1012"/>
      <c r="QRH10" s="1012"/>
      <c r="QRI10" s="1012"/>
      <c r="QRJ10" s="1012"/>
      <c r="QRK10" s="1012"/>
      <c r="QRL10" s="1012"/>
      <c r="QRM10" s="1012"/>
      <c r="QRN10" s="1012"/>
      <c r="QRO10" s="1012"/>
      <c r="QRP10" s="1012"/>
      <c r="QRQ10" s="1012"/>
      <c r="QRR10" s="1012"/>
      <c r="QRS10" s="1012"/>
      <c r="QRT10" s="1012"/>
      <c r="QRU10" s="1012"/>
      <c r="QRV10" s="1012"/>
      <c r="QRW10" s="1012"/>
      <c r="QRX10" s="1012"/>
      <c r="QRY10" s="1012"/>
      <c r="QRZ10" s="1012"/>
      <c r="QSA10" s="1012"/>
      <c r="QSB10" s="1012"/>
      <c r="QSC10" s="1012"/>
      <c r="QSD10" s="1012"/>
      <c r="QSE10" s="1012"/>
      <c r="QSF10" s="1012"/>
      <c r="QSG10" s="1012"/>
      <c r="QSH10" s="1012"/>
      <c r="QSI10" s="1012"/>
      <c r="QSJ10" s="1012"/>
      <c r="QSK10" s="1012"/>
      <c r="QSL10" s="1012"/>
      <c r="QSM10" s="1012"/>
      <c r="QSN10" s="1012"/>
      <c r="QSO10" s="1012"/>
      <c r="QSP10" s="1012"/>
      <c r="QSQ10" s="1012"/>
      <c r="QSR10" s="1012"/>
      <c r="QSS10" s="1012"/>
      <c r="QST10" s="1012"/>
      <c r="QSU10" s="1012"/>
      <c r="QSV10" s="1012"/>
      <c r="QSW10" s="1012"/>
      <c r="QSX10" s="1012"/>
      <c r="QSY10" s="1012"/>
      <c r="QSZ10" s="1012"/>
      <c r="QTA10" s="1012"/>
      <c r="QTB10" s="1012"/>
      <c r="QTC10" s="1012"/>
      <c r="QTD10" s="1012"/>
      <c r="QTE10" s="1012"/>
      <c r="QTF10" s="1012"/>
      <c r="QTG10" s="1012"/>
      <c r="QTH10" s="1012"/>
      <c r="QTI10" s="1012"/>
      <c r="QTJ10" s="1012"/>
      <c r="QTK10" s="1012"/>
      <c r="QTL10" s="1012"/>
      <c r="QTM10" s="1012"/>
      <c r="QTN10" s="1012"/>
      <c r="QTO10" s="1012"/>
      <c r="QTP10" s="1012"/>
      <c r="QTQ10" s="1012"/>
      <c r="QTR10" s="1012"/>
      <c r="QTS10" s="1012"/>
      <c r="QTT10" s="1012"/>
      <c r="QTU10" s="1012"/>
      <c r="QTV10" s="1012"/>
      <c r="QTW10" s="1012"/>
      <c r="QTX10" s="1012"/>
      <c r="QTY10" s="1012"/>
      <c r="QTZ10" s="1012"/>
      <c r="QUA10" s="1012"/>
      <c r="QUB10" s="1012"/>
      <c r="QUC10" s="1012"/>
      <c r="QUD10" s="1012"/>
      <c r="QUE10" s="1012"/>
      <c r="QUF10" s="1012"/>
      <c r="QUG10" s="1012"/>
      <c r="QUH10" s="1012"/>
      <c r="QUI10" s="1012"/>
      <c r="QUJ10" s="1012"/>
      <c r="QUK10" s="1012"/>
      <c r="QUL10" s="1012"/>
      <c r="QUM10" s="1012"/>
      <c r="QUN10" s="1012"/>
      <c r="QUO10" s="1012"/>
      <c r="QUP10" s="1012"/>
      <c r="QUQ10" s="1012"/>
      <c r="QUR10" s="1012"/>
      <c r="QUS10" s="1012"/>
      <c r="QUT10" s="1012"/>
      <c r="QUU10" s="1012"/>
      <c r="QUV10" s="1012"/>
      <c r="QUW10" s="1012"/>
      <c r="QUX10" s="1012"/>
      <c r="QUY10" s="1012"/>
      <c r="QUZ10" s="1012"/>
      <c r="QVA10" s="1012"/>
      <c r="QVB10" s="1012"/>
      <c r="QVC10" s="1012"/>
      <c r="QVD10" s="1012"/>
      <c r="QVE10" s="1012"/>
      <c r="QVF10" s="1012"/>
      <c r="QVG10" s="1012"/>
      <c r="QVH10" s="1012"/>
      <c r="QVI10" s="1012"/>
      <c r="QVJ10" s="1012"/>
      <c r="QVK10" s="1012"/>
      <c r="QVL10" s="1012"/>
      <c r="QVM10" s="1012"/>
      <c r="QVN10" s="1012"/>
      <c r="QVO10" s="1012"/>
      <c r="QVP10" s="1012"/>
      <c r="QVQ10" s="1012"/>
      <c r="QVR10" s="1012"/>
      <c r="QVS10" s="1012"/>
      <c r="QVT10" s="1012"/>
      <c r="QVU10" s="1012"/>
      <c r="QVV10" s="1012"/>
      <c r="QVW10" s="1012"/>
      <c r="QVX10" s="1012"/>
      <c r="QVY10" s="1012"/>
      <c r="QVZ10" s="1012"/>
      <c r="QWA10" s="1012"/>
      <c r="QWB10" s="1012"/>
      <c r="QWC10" s="1012"/>
      <c r="QWD10" s="1012"/>
      <c r="QWE10" s="1012"/>
      <c r="QWF10" s="1012"/>
      <c r="QWG10" s="1012"/>
      <c r="QWH10" s="1012"/>
      <c r="QWI10" s="1012"/>
      <c r="QWJ10" s="1012"/>
      <c r="QWK10" s="1012"/>
      <c r="QWL10" s="1012"/>
      <c r="QWM10" s="1012"/>
      <c r="QWN10" s="1012"/>
      <c r="QWO10" s="1012"/>
      <c r="QWP10" s="1012"/>
      <c r="QWQ10" s="1012"/>
      <c r="QWR10" s="1012"/>
      <c r="QWS10" s="1012"/>
      <c r="QWT10" s="1012"/>
      <c r="QWU10" s="1012"/>
      <c r="QWV10" s="1012"/>
      <c r="QWW10" s="1012"/>
      <c r="QWX10" s="1012"/>
      <c r="QWY10" s="1012"/>
      <c r="QWZ10" s="1012"/>
      <c r="QXA10" s="1012"/>
      <c r="QXB10" s="1012"/>
      <c r="QXC10" s="1012"/>
      <c r="QXD10" s="1012"/>
      <c r="QXE10" s="1012"/>
      <c r="QXF10" s="1012"/>
      <c r="QXG10" s="1012"/>
      <c r="QXH10" s="1012"/>
      <c r="QXI10" s="1012"/>
      <c r="QXJ10" s="1012"/>
      <c r="QXK10" s="1012"/>
      <c r="QXL10" s="1012"/>
      <c r="QXM10" s="1012"/>
      <c r="QXN10" s="1012"/>
      <c r="QXO10" s="1012"/>
      <c r="QXP10" s="1012"/>
      <c r="QXQ10" s="1012"/>
      <c r="QXR10" s="1012"/>
      <c r="QXS10" s="1012"/>
      <c r="QXT10" s="1012"/>
      <c r="QXU10" s="1012"/>
      <c r="QXV10" s="1012"/>
      <c r="QXW10" s="1012"/>
      <c r="QXX10" s="1012"/>
      <c r="QXY10" s="1012"/>
      <c r="QXZ10" s="1012"/>
      <c r="QYA10" s="1012"/>
      <c r="QYB10" s="1012"/>
      <c r="QYC10" s="1012"/>
      <c r="QYD10" s="1012"/>
      <c r="QYE10" s="1012"/>
      <c r="QYF10" s="1012"/>
      <c r="QYG10" s="1012"/>
      <c r="QYH10" s="1012"/>
      <c r="QYI10" s="1012"/>
      <c r="QYJ10" s="1012"/>
      <c r="QYK10" s="1012"/>
      <c r="QYL10" s="1012"/>
      <c r="QYM10" s="1012"/>
      <c r="QYN10" s="1012"/>
      <c r="QYO10" s="1012"/>
      <c r="QYP10" s="1012"/>
      <c r="QYQ10" s="1012"/>
      <c r="QYR10" s="1012"/>
      <c r="QYS10" s="1012"/>
      <c r="QYT10" s="1012"/>
      <c r="QYU10" s="1012"/>
      <c r="QYV10" s="1012"/>
      <c r="QYW10" s="1012"/>
      <c r="QYX10" s="1012"/>
      <c r="QYY10" s="1012"/>
      <c r="QYZ10" s="1012"/>
      <c r="QZA10" s="1012"/>
      <c r="QZB10" s="1012"/>
      <c r="QZC10" s="1012"/>
      <c r="QZD10" s="1012"/>
      <c r="QZE10" s="1012"/>
      <c r="QZF10" s="1012"/>
      <c r="QZG10" s="1012"/>
      <c r="QZH10" s="1012"/>
      <c r="QZI10" s="1012"/>
      <c r="QZJ10" s="1012"/>
      <c r="QZK10" s="1012"/>
      <c r="QZL10" s="1012"/>
      <c r="QZM10" s="1012"/>
      <c r="QZN10" s="1012"/>
      <c r="QZO10" s="1012"/>
      <c r="QZP10" s="1012"/>
      <c r="QZQ10" s="1012"/>
      <c r="QZR10" s="1012"/>
      <c r="QZS10" s="1012"/>
      <c r="QZT10" s="1012"/>
      <c r="QZU10" s="1012"/>
      <c r="QZV10" s="1012"/>
      <c r="QZW10" s="1012"/>
      <c r="QZX10" s="1012"/>
      <c r="QZY10" s="1012"/>
      <c r="QZZ10" s="1012"/>
      <c r="RAA10" s="1012"/>
      <c r="RAB10" s="1012"/>
      <c r="RAC10" s="1012"/>
      <c r="RAD10" s="1012"/>
      <c r="RAE10" s="1012"/>
      <c r="RAF10" s="1012"/>
      <c r="RAG10" s="1012"/>
      <c r="RAH10" s="1012"/>
      <c r="RAI10" s="1012"/>
      <c r="RAJ10" s="1012"/>
      <c r="RAK10" s="1012"/>
      <c r="RAL10" s="1012"/>
      <c r="RAM10" s="1012"/>
      <c r="RAN10" s="1012"/>
      <c r="RAO10" s="1012"/>
      <c r="RAP10" s="1012"/>
      <c r="RAQ10" s="1012"/>
      <c r="RAR10" s="1012"/>
      <c r="RAS10" s="1012"/>
      <c r="RAT10" s="1012"/>
      <c r="RAU10" s="1012"/>
      <c r="RAV10" s="1012"/>
      <c r="RAW10" s="1012"/>
      <c r="RAX10" s="1012"/>
      <c r="RAY10" s="1012"/>
      <c r="RAZ10" s="1012"/>
      <c r="RBA10" s="1012"/>
      <c r="RBB10" s="1012"/>
      <c r="RBC10" s="1012"/>
      <c r="RBD10" s="1012"/>
      <c r="RBE10" s="1012"/>
      <c r="RBF10" s="1012"/>
      <c r="RBG10" s="1012"/>
      <c r="RBH10" s="1012"/>
      <c r="RBI10" s="1012"/>
      <c r="RBJ10" s="1012"/>
      <c r="RBK10" s="1012"/>
      <c r="RBL10" s="1012"/>
      <c r="RBM10" s="1012"/>
      <c r="RBN10" s="1012"/>
      <c r="RBO10" s="1012"/>
      <c r="RBP10" s="1012"/>
      <c r="RBQ10" s="1012"/>
      <c r="RBR10" s="1012"/>
      <c r="RBS10" s="1012"/>
      <c r="RBT10" s="1012"/>
      <c r="RBU10" s="1012"/>
      <c r="RBV10" s="1012"/>
      <c r="RBW10" s="1012"/>
      <c r="RBX10" s="1012"/>
      <c r="RBY10" s="1012"/>
      <c r="RBZ10" s="1012"/>
      <c r="RCA10" s="1012"/>
      <c r="RCB10" s="1012"/>
      <c r="RCC10" s="1012"/>
      <c r="RCD10" s="1012"/>
      <c r="RCE10" s="1012"/>
      <c r="RCF10" s="1012"/>
      <c r="RCG10" s="1012"/>
      <c r="RCH10" s="1012"/>
      <c r="RCI10" s="1012"/>
      <c r="RCJ10" s="1012"/>
      <c r="RCK10" s="1012"/>
      <c r="RCL10" s="1012"/>
      <c r="RCM10" s="1012"/>
      <c r="RCN10" s="1012"/>
      <c r="RCO10" s="1012"/>
      <c r="RCP10" s="1012"/>
      <c r="RCQ10" s="1012"/>
      <c r="RCR10" s="1012"/>
      <c r="RCS10" s="1012"/>
      <c r="RCT10" s="1012"/>
      <c r="RCU10" s="1012"/>
      <c r="RCV10" s="1012"/>
      <c r="RCW10" s="1012"/>
      <c r="RCX10" s="1012"/>
      <c r="RCY10" s="1012"/>
      <c r="RCZ10" s="1012"/>
      <c r="RDA10" s="1012"/>
      <c r="RDB10" s="1012"/>
      <c r="RDC10" s="1012"/>
      <c r="RDD10" s="1012"/>
      <c r="RDE10" s="1012"/>
      <c r="RDF10" s="1012"/>
      <c r="RDG10" s="1012"/>
      <c r="RDH10" s="1012"/>
      <c r="RDI10" s="1012"/>
      <c r="RDJ10" s="1012"/>
      <c r="RDK10" s="1012"/>
      <c r="RDL10" s="1012"/>
      <c r="RDM10" s="1012"/>
      <c r="RDN10" s="1012"/>
      <c r="RDO10" s="1012"/>
      <c r="RDP10" s="1012"/>
      <c r="RDQ10" s="1012"/>
      <c r="RDR10" s="1012"/>
      <c r="RDS10" s="1012"/>
      <c r="RDT10" s="1012"/>
      <c r="RDU10" s="1012"/>
      <c r="RDV10" s="1012"/>
      <c r="RDW10" s="1012"/>
      <c r="RDX10" s="1012"/>
      <c r="RDY10" s="1012"/>
      <c r="RDZ10" s="1012"/>
      <c r="REA10" s="1012"/>
      <c r="REB10" s="1012"/>
      <c r="REC10" s="1012"/>
      <c r="RED10" s="1012"/>
      <c r="REE10" s="1012"/>
      <c r="REF10" s="1012"/>
      <c r="REG10" s="1012"/>
      <c r="REH10" s="1012"/>
      <c r="REI10" s="1012"/>
      <c r="REJ10" s="1012"/>
      <c r="REK10" s="1012"/>
      <c r="REL10" s="1012"/>
      <c r="REM10" s="1012"/>
      <c r="REN10" s="1012"/>
      <c r="REO10" s="1012"/>
      <c r="REP10" s="1012"/>
      <c r="REQ10" s="1012"/>
      <c r="RER10" s="1012"/>
      <c r="RES10" s="1012"/>
      <c r="RET10" s="1012"/>
      <c r="REU10" s="1012"/>
      <c r="REV10" s="1012"/>
      <c r="REW10" s="1012"/>
      <c r="REX10" s="1012"/>
      <c r="REY10" s="1012"/>
      <c r="REZ10" s="1012"/>
      <c r="RFA10" s="1012"/>
      <c r="RFB10" s="1012"/>
      <c r="RFC10" s="1012"/>
      <c r="RFD10" s="1012"/>
      <c r="RFE10" s="1012"/>
      <c r="RFF10" s="1012"/>
      <c r="RFG10" s="1012"/>
      <c r="RFH10" s="1012"/>
      <c r="RFI10" s="1012"/>
      <c r="RFJ10" s="1012"/>
      <c r="RFK10" s="1012"/>
      <c r="RFL10" s="1012"/>
      <c r="RFM10" s="1012"/>
      <c r="RFN10" s="1012"/>
      <c r="RFO10" s="1012"/>
      <c r="RFP10" s="1012"/>
      <c r="RFQ10" s="1012"/>
      <c r="RFR10" s="1012"/>
      <c r="RFS10" s="1012"/>
      <c r="RFT10" s="1012"/>
      <c r="RFU10" s="1012"/>
      <c r="RFV10" s="1012"/>
      <c r="RFW10" s="1012"/>
      <c r="RFX10" s="1012"/>
      <c r="RFY10" s="1012"/>
      <c r="RFZ10" s="1012"/>
      <c r="RGA10" s="1012"/>
      <c r="RGB10" s="1012"/>
      <c r="RGC10" s="1012"/>
      <c r="RGD10" s="1012"/>
      <c r="RGE10" s="1012"/>
      <c r="RGF10" s="1012"/>
      <c r="RGG10" s="1012"/>
      <c r="RGH10" s="1012"/>
      <c r="RGI10" s="1012"/>
      <c r="RGJ10" s="1012"/>
      <c r="RGK10" s="1012"/>
      <c r="RGL10" s="1012"/>
      <c r="RGM10" s="1012"/>
      <c r="RGN10" s="1012"/>
      <c r="RGO10" s="1012"/>
      <c r="RGP10" s="1012"/>
      <c r="RGQ10" s="1012"/>
      <c r="RGR10" s="1012"/>
      <c r="RGS10" s="1012"/>
      <c r="RGT10" s="1012"/>
      <c r="RGU10" s="1012"/>
      <c r="RGV10" s="1012"/>
      <c r="RGW10" s="1012"/>
      <c r="RGX10" s="1012"/>
      <c r="RGY10" s="1012"/>
      <c r="RGZ10" s="1012"/>
      <c r="RHA10" s="1012"/>
      <c r="RHB10" s="1012"/>
      <c r="RHC10" s="1012"/>
      <c r="RHD10" s="1012"/>
      <c r="RHE10" s="1012"/>
      <c r="RHF10" s="1012"/>
      <c r="RHG10" s="1012"/>
      <c r="RHH10" s="1012"/>
      <c r="RHI10" s="1012"/>
      <c r="RHJ10" s="1012"/>
      <c r="RHK10" s="1012"/>
      <c r="RHL10" s="1012"/>
      <c r="RHM10" s="1012"/>
      <c r="RHN10" s="1012"/>
      <c r="RHO10" s="1012"/>
      <c r="RHP10" s="1012"/>
      <c r="RHQ10" s="1012"/>
      <c r="RHR10" s="1012"/>
      <c r="RHS10" s="1012"/>
      <c r="RHT10" s="1012"/>
      <c r="RHU10" s="1012"/>
      <c r="RHV10" s="1012"/>
      <c r="RHW10" s="1012"/>
      <c r="RHX10" s="1012"/>
      <c r="RHY10" s="1012"/>
      <c r="RHZ10" s="1012"/>
      <c r="RIA10" s="1012"/>
      <c r="RIB10" s="1012"/>
      <c r="RIC10" s="1012"/>
      <c r="RID10" s="1012"/>
      <c r="RIE10" s="1012"/>
      <c r="RIF10" s="1012"/>
      <c r="RIG10" s="1012"/>
      <c r="RIH10" s="1012"/>
      <c r="RII10" s="1012"/>
      <c r="RIJ10" s="1012"/>
      <c r="RIK10" s="1012"/>
      <c r="RIL10" s="1012"/>
      <c r="RIM10" s="1012"/>
      <c r="RIN10" s="1012"/>
      <c r="RIO10" s="1012"/>
      <c r="RIP10" s="1012"/>
      <c r="RIQ10" s="1012"/>
      <c r="RIR10" s="1012"/>
      <c r="RIS10" s="1012"/>
      <c r="RIT10" s="1012"/>
      <c r="RIU10" s="1012"/>
      <c r="RIV10" s="1012"/>
      <c r="RIW10" s="1012"/>
      <c r="RIX10" s="1012"/>
      <c r="RIY10" s="1012"/>
      <c r="RIZ10" s="1012"/>
      <c r="RJA10" s="1012"/>
      <c r="RJB10" s="1012"/>
      <c r="RJC10" s="1012"/>
      <c r="RJD10" s="1012"/>
      <c r="RJE10" s="1012"/>
      <c r="RJF10" s="1012"/>
      <c r="RJG10" s="1012"/>
      <c r="RJH10" s="1012"/>
      <c r="RJI10" s="1012"/>
      <c r="RJJ10" s="1012"/>
      <c r="RJK10" s="1012"/>
      <c r="RJL10" s="1012"/>
      <c r="RJM10" s="1012"/>
      <c r="RJN10" s="1012"/>
      <c r="RJO10" s="1012"/>
      <c r="RJP10" s="1012"/>
      <c r="RJQ10" s="1012"/>
      <c r="RJR10" s="1012"/>
      <c r="RJS10" s="1012"/>
      <c r="RJT10" s="1012"/>
      <c r="RJU10" s="1012"/>
      <c r="RJV10" s="1012"/>
      <c r="RJW10" s="1012"/>
      <c r="RJX10" s="1012"/>
      <c r="RJY10" s="1012"/>
      <c r="RJZ10" s="1012"/>
      <c r="RKA10" s="1012"/>
      <c r="RKB10" s="1012"/>
      <c r="RKC10" s="1012"/>
      <c r="RKD10" s="1012"/>
      <c r="RKE10" s="1012"/>
      <c r="RKF10" s="1012"/>
      <c r="RKG10" s="1012"/>
      <c r="RKH10" s="1012"/>
      <c r="RKI10" s="1012"/>
      <c r="RKJ10" s="1012"/>
      <c r="RKK10" s="1012"/>
      <c r="RKL10" s="1012"/>
      <c r="RKM10" s="1012"/>
      <c r="RKN10" s="1012"/>
      <c r="RKO10" s="1012"/>
      <c r="RKP10" s="1012"/>
      <c r="RKQ10" s="1012"/>
      <c r="RKR10" s="1012"/>
      <c r="RKS10" s="1012"/>
      <c r="RKT10" s="1012"/>
      <c r="RKU10" s="1012"/>
      <c r="RKV10" s="1012"/>
      <c r="RKW10" s="1012"/>
      <c r="RKX10" s="1012"/>
      <c r="RKY10" s="1012"/>
      <c r="RKZ10" s="1012"/>
      <c r="RLA10" s="1012"/>
      <c r="RLB10" s="1012"/>
      <c r="RLC10" s="1012"/>
      <c r="RLD10" s="1012"/>
      <c r="RLE10" s="1012"/>
      <c r="RLF10" s="1012"/>
      <c r="RLG10" s="1012"/>
      <c r="RLH10" s="1012"/>
      <c r="RLI10" s="1012"/>
      <c r="RLJ10" s="1012"/>
      <c r="RLK10" s="1012"/>
      <c r="RLL10" s="1012"/>
      <c r="RLM10" s="1012"/>
      <c r="RLN10" s="1012"/>
      <c r="RLO10" s="1012"/>
      <c r="RLP10" s="1012"/>
      <c r="RLQ10" s="1012"/>
      <c r="RLR10" s="1012"/>
      <c r="RLS10" s="1012"/>
      <c r="RLT10" s="1012"/>
      <c r="RLU10" s="1012"/>
      <c r="RLV10" s="1012"/>
      <c r="RLW10" s="1012"/>
      <c r="RLX10" s="1012"/>
      <c r="RLY10" s="1012"/>
      <c r="RLZ10" s="1012"/>
      <c r="RMA10" s="1012"/>
      <c r="RMB10" s="1012"/>
      <c r="RMC10" s="1012"/>
      <c r="RMD10" s="1012"/>
      <c r="RME10" s="1012"/>
      <c r="RMF10" s="1012"/>
      <c r="RMG10" s="1012"/>
      <c r="RMH10" s="1012"/>
      <c r="RMI10" s="1012"/>
      <c r="RMJ10" s="1012"/>
      <c r="RMK10" s="1012"/>
      <c r="RML10" s="1012"/>
      <c r="RMM10" s="1012"/>
      <c r="RMN10" s="1012"/>
      <c r="RMO10" s="1012"/>
      <c r="RMP10" s="1012"/>
      <c r="RMQ10" s="1012"/>
      <c r="RMR10" s="1012"/>
      <c r="RMS10" s="1012"/>
      <c r="RMT10" s="1012"/>
      <c r="RMU10" s="1012"/>
      <c r="RMV10" s="1012"/>
      <c r="RMW10" s="1012"/>
      <c r="RMX10" s="1012"/>
      <c r="RMY10" s="1012"/>
      <c r="RMZ10" s="1012"/>
      <c r="RNA10" s="1012"/>
      <c r="RNB10" s="1012"/>
      <c r="RNC10" s="1012"/>
      <c r="RND10" s="1012"/>
      <c r="RNE10" s="1012"/>
      <c r="RNF10" s="1012"/>
      <c r="RNG10" s="1012"/>
      <c r="RNH10" s="1012"/>
      <c r="RNI10" s="1012"/>
      <c r="RNJ10" s="1012"/>
      <c r="RNK10" s="1012"/>
      <c r="RNL10" s="1012"/>
      <c r="RNM10" s="1012"/>
      <c r="RNN10" s="1012"/>
      <c r="RNO10" s="1012"/>
      <c r="RNP10" s="1012"/>
      <c r="RNQ10" s="1012"/>
      <c r="RNR10" s="1012"/>
      <c r="RNS10" s="1012"/>
      <c r="RNT10" s="1012"/>
      <c r="RNU10" s="1012"/>
      <c r="RNV10" s="1012"/>
      <c r="RNW10" s="1012"/>
      <c r="RNX10" s="1012"/>
      <c r="RNY10" s="1012"/>
      <c r="RNZ10" s="1012"/>
      <c r="ROA10" s="1012"/>
      <c r="ROB10" s="1012"/>
      <c r="ROC10" s="1012"/>
      <c r="ROD10" s="1012"/>
      <c r="ROE10" s="1012"/>
      <c r="ROF10" s="1012"/>
      <c r="ROG10" s="1012"/>
      <c r="ROH10" s="1012"/>
      <c r="ROI10" s="1012"/>
      <c r="ROJ10" s="1012"/>
      <c r="ROK10" s="1012"/>
      <c r="ROL10" s="1012"/>
      <c r="ROM10" s="1012"/>
      <c r="RON10" s="1012"/>
      <c r="ROO10" s="1012"/>
      <c r="ROP10" s="1012"/>
      <c r="ROQ10" s="1012"/>
      <c r="ROR10" s="1012"/>
      <c r="ROS10" s="1012"/>
      <c r="ROT10" s="1012"/>
      <c r="ROU10" s="1012"/>
      <c r="ROV10" s="1012"/>
      <c r="ROW10" s="1012"/>
      <c r="ROX10" s="1012"/>
      <c r="ROY10" s="1012"/>
      <c r="ROZ10" s="1012"/>
      <c r="RPA10" s="1012"/>
      <c r="RPB10" s="1012"/>
      <c r="RPC10" s="1012"/>
      <c r="RPD10" s="1012"/>
      <c r="RPE10" s="1012"/>
      <c r="RPF10" s="1012"/>
      <c r="RPG10" s="1012"/>
      <c r="RPH10" s="1012"/>
      <c r="RPI10" s="1012"/>
      <c r="RPJ10" s="1012"/>
      <c r="RPK10" s="1012"/>
      <c r="RPL10" s="1012"/>
      <c r="RPM10" s="1012"/>
      <c r="RPN10" s="1012"/>
      <c r="RPO10" s="1012"/>
      <c r="RPP10" s="1012"/>
      <c r="RPQ10" s="1012"/>
      <c r="RPR10" s="1012"/>
      <c r="RPS10" s="1012"/>
      <c r="RPT10" s="1012"/>
      <c r="RPU10" s="1012"/>
      <c r="RPV10" s="1012"/>
      <c r="RPW10" s="1012"/>
      <c r="RPX10" s="1012"/>
      <c r="RPY10" s="1012"/>
      <c r="RPZ10" s="1012"/>
      <c r="RQA10" s="1012"/>
      <c r="RQB10" s="1012"/>
      <c r="RQC10" s="1012"/>
      <c r="RQD10" s="1012"/>
      <c r="RQE10" s="1012"/>
      <c r="RQF10" s="1012"/>
      <c r="RQG10" s="1012"/>
      <c r="RQH10" s="1012"/>
      <c r="RQI10" s="1012"/>
      <c r="RQJ10" s="1012"/>
      <c r="RQK10" s="1012"/>
      <c r="RQL10" s="1012"/>
      <c r="RQM10" s="1012"/>
      <c r="RQN10" s="1012"/>
      <c r="RQO10" s="1012"/>
      <c r="RQP10" s="1012"/>
      <c r="RQQ10" s="1012"/>
      <c r="RQR10" s="1012"/>
      <c r="RQS10" s="1012"/>
      <c r="RQT10" s="1012"/>
      <c r="RQU10" s="1012"/>
      <c r="RQV10" s="1012"/>
      <c r="RQW10" s="1012"/>
      <c r="RQX10" s="1012"/>
      <c r="RQY10" s="1012"/>
      <c r="RQZ10" s="1012"/>
      <c r="RRA10" s="1012"/>
      <c r="RRB10" s="1012"/>
      <c r="RRC10" s="1012"/>
      <c r="RRD10" s="1012"/>
      <c r="RRE10" s="1012"/>
      <c r="RRF10" s="1012"/>
      <c r="RRG10" s="1012"/>
      <c r="RRH10" s="1012"/>
      <c r="RRI10" s="1012"/>
      <c r="RRJ10" s="1012"/>
      <c r="RRK10" s="1012"/>
      <c r="RRL10" s="1012"/>
      <c r="RRM10" s="1012"/>
      <c r="RRN10" s="1012"/>
      <c r="RRO10" s="1012"/>
      <c r="RRP10" s="1012"/>
      <c r="RRQ10" s="1012"/>
      <c r="RRR10" s="1012"/>
      <c r="RRS10" s="1012"/>
      <c r="RRT10" s="1012"/>
      <c r="RRU10" s="1012"/>
      <c r="RRV10" s="1012"/>
      <c r="RRW10" s="1012"/>
      <c r="RRX10" s="1012"/>
      <c r="RRY10" s="1012"/>
      <c r="RRZ10" s="1012"/>
      <c r="RSA10" s="1012"/>
      <c r="RSB10" s="1012"/>
      <c r="RSC10" s="1012"/>
      <c r="RSD10" s="1012"/>
      <c r="RSE10" s="1012"/>
      <c r="RSF10" s="1012"/>
      <c r="RSG10" s="1012"/>
      <c r="RSH10" s="1012"/>
      <c r="RSI10" s="1012"/>
      <c r="RSJ10" s="1012"/>
      <c r="RSK10" s="1012"/>
      <c r="RSL10" s="1012"/>
      <c r="RSM10" s="1012"/>
      <c r="RSN10" s="1012"/>
      <c r="RSO10" s="1012"/>
      <c r="RSP10" s="1012"/>
      <c r="RSQ10" s="1012"/>
      <c r="RSR10" s="1012"/>
      <c r="RSS10" s="1012"/>
      <c r="RST10" s="1012"/>
      <c r="RSU10" s="1012"/>
      <c r="RSV10" s="1012"/>
      <c r="RSW10" s="1012"/>
      <c r="RSX10" s="1012"/>
      <c r="RSY10" s="1012"/>
      <c r="RSZ10" s="1012"/>
      <c r="RTA10" s="1012"/>
      <c r="RTB10" s="1012"/>
      <c r="RTC10" s="1012"/>
      <c r="RTD10" s="1012"/>
      <c r="RTE10" s="1012"/>
      <c r="RTF10" s="1012"/>
      <c r="RTG10" s="1012"/>
      <c r="RTH10" s="1012"/>
      <c r="RTI10" s="1012"/>
      <c r="RTJ10" s="1012"/>
      <c r="RTK10" s="1012"/>
      <c r="RTL10" s="1012"/>
      <c r="RTM10" s="1012"/>
      <c r="RTN10" s="1012"/>
      <c r="RTO10" s="1012"/>
      <c r="RTP10" s="1012"/>
      <c r="RTQ10" s="1012"/>
      <c r="RTR10" s="1012"/>
      <c r="RTS10" s="1012"/>
      <c r="RTT10" s="1012"/>
      <c r="RTU10" s="1012"/>
      <c r="RTV10" s="1012"/>
      <c r="RTW10" s="1012"/>
      <c r="RTX10" s="1012"/>
      <c r="RTY10" s="1012"/>
      <c r="RTZ10" s="1012"/>
      <c r="RUA10" s="1012"/>
      <c r="RUB10" s="1012"/>
      <c r="RUC10" s="1012"/>
      <c r="RUD10" s="1012"/>
      <c r="RUE10" s="1012"/>
      <c r="RUF10" s="1012"/>
      <c r="RUG10" s="1012"/>
      <c r="RUH10" s="1012"/>
      <c r="RUI10" s="1012"/>
      <c r="RUJ10" s="1012"/>
      <c r="RUK10" s="1012"/>
      <c r="RUL10" s="1012"/>
      <c r="RUM10" s="1012"/>
      <c r="RUN10" s="1012"/>
      <c r="RUO10" s="1012"/>
      <c r="RUP10" s="1012"/>
      <c r="RUQ10" s="1012"/>
      <c r="RUR10" s="1012"/>
      <c r="RUS10" s="1012"/>
      <c r="RUT10" s="1012"/>
      <c r="RUU10" s="1012"/>
      <c r="RUV10" s="1012"/>
      <c r="RUW10" s="1012"/>
      <c r="RUX10" s="1012"/>
      <c r="RUY10" s="1012"/>
      <c r="RUZ10" s="1012"/>
      <c r="RVA10" s="1012"/>
      <c r="RVB10" s="1012"/>
      <c r="RVC10" s="1012"/>
      <c r="RVD10" s="1012"/>
      <c r="RVE10" s="1012"/>
      <c r="RVF10" s="1012"/>
      <c r="RVG10" s="1012"/>
      <c r="RVH10" s="1012"/>
      <c r="RVI10" s="1012"/>
      <c r="RVJ10" s="1012"/>
      <c r="RVK10" s="1012"/>
      <c r="RVL10" s="1012"/>
      <c r="RVM10" s="1012"/>
      <c r="RVN10" s="1012"/>
      <c r="RVO10" s="1012"/>
      <c r="RVP10" s="1012"/>
      <c r="RVQ10" s="1012"/>
      <c r="RVR10" s="1012"/>
      <c r="RVS10" s="1012"/>
      <c r="RVT10" s="1012"/>
      <c r="RVU10" s="1012"/>
      <c r="RVV10" s="1012"/>
      <c r="RVW10" s="1012"/>
      <c r="RVX10" s="1012"/>
      <c r="RVY10" s="1012"/>
      <c r="RVZ10" s="1012"/>
      <c r="RWA10" s="1012"/>
      <c r="RWB10" s="1012"/>
      <c r="RWC10" s="1012"/>
      <c r="RWD10" s="1012"/>
      <c r="RWE10" s="1012"/>
      <c r="RWF10" s="1012"/>
      <c r="RWG10" s="1012"/>
      <c r="RWH10" s="1012"/>
      <c r="RWI10" s="1012"/>
      <c r="RWJ10" s="1012"/>
      <c r="RWK10" s="1012"/>
      <c r="RWL10" s="1012"/>
      <c r="RWM10" s="1012"/>
      <c r="RWN10" s="1012"/>
      <c r="RWO10" s="1012"/>
      <c r="RWP10" s="1012"/>
      <c r="RWQ10" s="1012"/>
      <c r="RWR10" s="1012"/>
      <c r="RWS10" s="1012"/>
      <c r="RWT10" s="1012"/>
      <c r="RWU10" s="1012"/>
      <c r="RWV10" s="1012"/>
      <c r="RWW10" s="1012"/>
      <c r="RWX10" s="1012"/>
      <c r="RWY10" s="1012"/>
      <c r="RWZ10" s="1012"/>
      <c r="RXA10" s="1012"/>
      <c r="RXB10" s="1012"/>
      <c r="RXC10" s="1012"/>
      <c r="RXD10" s="1012"/>
      <c r="RXE10" s="1012"/>
      <c r="RXF10" s="1012"/>
      <c r="RXG10" s="1012"/>
      <c r="RXH10" s="1012"/>
      <c r="RXI10" s="1012"/>
      <c r="RXJ10" s="1012"/>
      <c r="RXK10" s="1012"/>
      <c r="RXL10" s="1012"/>
      <c r="RXM10" s="1012"/>
      <c r="RXN10" s="1012"/>
      <c r="RXO10" s="1012"/>
      <c r="RXP10" s="1012"/>
      <c r="RXQ10" s="1012"/>
      <c r="RXR10" s="1012"/>
      <c r="RXS10" s="1012"/>
      <c r="RXT10" s="1012"/>
      <c r="RXU10" s="1012"/>
      <c r="RXV10" s="1012"/>
      <c r="RXW10" s="1012"/>
      <c r="RXX10" s="1012"/>
      <c r="RXY10" s="1012"/>
      <c r="RXZ10" s="1012"/>
      <c r="RYA10" s="1012"/>
      <c r="RYB10" s="1012"/>
      <c r="RYC10" s="1012"/>
      <c r="RYD10" s="1012"/>
      <c r="RYE10" s="1012"/>
      <c r="RYF10" s="1012"/>
      <c r="RYG10" s="1012"/>
      <c r="RYH10" s="1012"/>
      <c r="RYI10" s="1012"/>
      <c r="RYJ10" s="1012"/>
      <c r="RYK10" s="1012"/>
      <c r="RYL10" s="1012"/>
      <c r="RYM10" s="1012"/>
      <c r="RYN10" s="1012"/>
      <c r="RYO10" s="1012"/>
      <c r="RYP10" s="1012"/>
      <c r="RYQ10" s="1012"/>
      <c r="RYR10" s="1012"/>
      <c r="RYS10" s="1012"/>
      <c r="RYT10" s="1012"/>
      <c r="RYU10" s="1012"/>
      <c r="RYV10" s="1012"/>
      <c r="RYW10" s="1012"/>
      <c r="RYX10" s="1012"/>
      <c r="RYY10" s="1012"/>
      <c r="RYZ10" s="1012"/>
      <c r="RZA10" s="1012"/>
      <c r="RZB10" s="1012"/>
      <c r="RZC10" s="1012"/>
      <c r="RZD10" s="1012"/>
      <c r="RZE10" s="1012"/>
      <c r="RZF10" s="1012"/>
      <c r="RZG10" s="1012"/>
      <c r="RZH10" s="1012"/>
      <c r="RZI10" s="1012"/>
      <c r="RZJ10" s="1012"/>
      <c r="RZK10" s="1012"/>
      <c r="RZL10" s="1012"/>
      <c r="RZM10" s="1012"/>
      <c r="RZN10" s="1012"/>
      <c r="RZO10" s="1012"/>
      <c r="RZP10" s="1012"/>
      <c r="RZQ10" s="1012"/>
      <c r="RZR10" s="1012"/>
      <c r="RZS10" s="1012"/>
      <c r="RZT10" s="1012"/>
      <c r="RZU10" s="1012"/>
      <c r="RZV10" s="1012"/>
      <c r="RZW10" s="1012"/>
      <c r="RZX10" s="1012"/>
      <c r="RZY10" s="1012"/>
      <c r="RZZ10" s="1012"/>
      <c r="SAA10" s="1012"/>
      <c r="SAB10" s="1012"/>
      <c r="SAC10" s="1012"/>
      <c r="SAD10" s="1012"/>
      <c r="SAE10" s="1012"/>
      <c r="SAF10" s="1012"/>
      <c r="SAG10" s="1012"/>
      <c r="SAH10" s="1012"/>
      <c r="SAI10" s="1012"/>
      <c r="SAJ10" s="1012"/>
      <c r="SAK10" s="1012"/>
      <c r="SAL10" s="1012"/>
      <c r="SAM10" s="1012"/>
      <c r="SAN10" s="1012"/>
      <c r="SAO10" s="1012"/>
      <c r="SAP10" s="1012"/>
      <c r="SAQ10" s="1012"/>
      <c r="SAR10" s="1012"/>
      <c r="SAS10" s="1012"/>
      <c r="SAT10" s="1012"/>
      <c r="SAU10" s="1012"/>
      <c r="SAV10" s="1012"/>
      <c r="SAW10" s="1012"/>
      <c r="SAX10" s="1012"/>
      <c r="SAY10" s="1012"/>
      <c r="SAZ10" s="1012"/>
      <c r="SBA10" s="1012"/>
      <c r="SBB10" s="1012"/>
      <c r="SBC10" s="1012"/>
      <c r="SBD10" s="1012"/>
      <c r="SBE10" s="1012"/>
      <c r="SBF10" s="1012"/>
      <c r="SBG10" s="1012"/>
      <c r="SBH10" s="1012"/>
      <c r="SBI10" s="1012"/>
      <c r="SBJ10" s="1012"/>
      <c r="SBK10" s="1012"/>
      <c r="SBL10" s="1012"/>
      <c r="SBM10" s="1012"/>
      <c r="SBN10" s="1012"/>
      <c r="SBO10" s="1012"/>
      <c r="SBP10" s="1012"/>
      <c r="SBQ10" s="1012"/>
      <c r="SBR10" s="1012"/>
      <c r="SBS10" s="1012"/>
      <c r="SBT10" s="1012"/>
      <c r="SBU10" s="1012"/>
      <c r="SBV10" s="1012"/>
      <c r="SBW10" s="1012"/>
      <c r="SBX10" s="1012"/>
      <c r="SBY10" s="1012"/>
      <c r="SBZ10" s="1012"/>
      <c r="SCA10" s="1012"/>
      <c r="SCB10" s="1012"/>
      <c r="SCC10" s="1012"/>
      <c r="SCD10" s="1012"/>
      <c r="SCE10" s="1012"/>
      <c r="SCF10" s="1012"/>
      <c r="SCG10" s="1012"/>
      <c r="SCH10" s="1012"/>
      <c r="SCI10" s="1012"/>
      <c r="SCJ10" s="1012"/>
      <c r="SCK10" s="1012"/>
      <c r="SCL10" s="1012"/>
      <c r="SCM10" s="1012"/>
      <c r="SCN10" s="1012"/>
      <c r="SCO10" s="1012"/>
      <c r="SCP10" s="1012"/>
      <c r="SCQ10" s="1012"/>
      <c r="SCR10" s="1012"/>
      <c r="SCS10" s="1012"/>
      <c r="SCT10" s="1012"/>
      <c r="SCU10" s="1012"/>
      <c r="SCV10" s="1012"/>
      <c r="SCW10" s="1012"/>
      <c r="SCX10" s="1012"/>
      <c r="SCY10" s="1012"/>
      <c r="SCZ10" s="1012"/>
      <c r="SDA10" s="1012"/>
      <c r="SDB10" s="1012"/>
      <c r="SDC10" s="1012"/>
      <c r="SDD10" s="1012"/>
      <c r="SDE10" s="1012"/>
      <c r="SDF10" s="1012"/>
      <c r="SDG10" s="1012"/>
      <c r="SDH10" s="1012"/>
      <c r="SDI10" s="1012"/>
      <c r="SDJ10" s="1012"/>
      <c r="SDK10" s="1012"/>
      <c r="SDL10" s="1012"/>
      <c r="SDM10" s="1012"/>
      <c r="SDN10" s="1012"/>
      <c r="SDO10" s="1012"/>
      <c r="SDP10" s="1012"/>
      <c r="SDQ10" s="1012"/>
      <c r="SDR10" s="1012"/>
      <c r="SDS10" s="1012"/>
      <c r="SDT10" s="1012"/>
      <c r="SDU10" s="1012"/>
      <c r="SDV10" s="1012"/>
      <c r="SDW10" s="1012"/>
      <c r="SDX10" s="1012"/>
      <c r="SDY10" s="1012"/>
      <c r="SDZ10" s="1012"/>
      <c r="SEA10" s="1012"/>
      <c r="SEB10" s="1012"/>
      <c r="SEC10" s="1012"/>
      <c r="SED10" s="1012"/>
      <c r="SEE10" s="1012"/>
      <c r="SEF10" s="1012"/>
      <c r="SEG10" s="1012"/>
      <c r="SEH10" s="1012"/>
      <c r="SEI10" s="1012"/>
      <c r="SEJ10" s="1012"/>
      <c r="SEK10" s="1012"/>
      <c r="SEL10" s="1012"/>
      <c r="SEM10" s="1012"/>
      <c r="SEN10" s="1012"/>
      <c r="SEO10" s="1012"/>
      <c r="SEP10" s="1012"/>
      <c r="SEQ10" s="1012"/>
      <c r="SER10" s="1012"/>
      <c r="SES10" s="1012"/>
      <c r="SET10" s="1012"/>
      <c r="SEU10" s="1012"/>
      <c r="SEV10" s="1012"/>
      <c r="SEW10" s="1012"/>
      <c r="SEX10" s="1012"/>
      <c r="SEY10" s="1012"/>
      <c r="SEZ10" s="1012"/>
      <c r="SFA10" s="1012"/>
      <c r="SFB10" s="1012"/>
      <c r="SFC10" s="1012"/>
      <c r="SFD10" s="1012"/>
      <c r="SFE10" s="1012"/>
      <c r="SFF10" s="1012"/>
      <c r="SFG10" s="1012"/>
      <c r="SFH10" s="1012"/>
      <c r="SFI10" s="1012"/>
      <c r="SFJ10" s="1012"/>
      <c r="SFK10" s="1012"/>
      <c r="SFL10" s="1012"/>
      <c r="SFM10" s="1012"/>
      <c r="SFN10" s="1012"/>
      <c r="SFO10" s="1012"/>
      <c r="SFP10" s="1012"/>
      <c r="SFQ10" s="1012"/>
      <c r="SFR10" s="1012"/>
      <c r="SFS10" s="1012"/>
      <c r="SFT10" s="1012"/>
      <c r="SFU10" s="1012"/>
      <c r="SFV10" s="1012"/>
      <c r="SFW10" s="1012"/>
      <c r="SFX10" s="1012"/>
      <c r="SFY10" s="1012"/>
      <c r="SFZ10" s="1012"/>
      <c r="SGA10" s="1012"/>
      <c r="SGB10" s="1012"/>
      <c r="SGC10" s="1012"/>
      <c r="SGD10" s="1012"/>
      <c r="SGE10" s="1012"/>
      <c r="SGF10" s="1012"/>
      <c r="SGG10" s="1012"/>
      <c r="SGH10" s="1012"/>
      <c r="SGI10" s="1012"/>
      <c r="SGJ10" s="1012"/>
      <c r="SGK10" s="1012"/>
      <c r="SGL10" s="1012"/>
      <c r="SGM10" s="1012"/>
      <c r="SGN10" s="1012"/>
      <c r="SGO10" s="1012"/>
      <c r="SGP10" s="1012"/>
      <c r="SGQ10" s="1012"/>
      <c r="SGR10" s="1012"/>
      <c r="SGS10" s="1012"/>
      <c r="SGT10" s="1012"/>
      <c r="SGU10" s="1012"/>
      <c r="SGV10" s="1012"/>
      <c r="SGW10" s="1012"/>
      <c r="SGX10" s="1012"/>
      <c r="SGY10" s="1012"/>
      <c r="SGZ10" s="1012"/>
      <c r="SHA10" s="1012"/>
      <c r="SHB10" s="1012"/>
      <c r="SHC10" s="1012"/>
      <c r="SHD10" s="1012"/>
      <c r="SHE10" s="1012"/>
      <c r="SHF10" s="1012"/>
      <c r="SHG10" s="1012"/>
      <c r="SHH10" s="1012"/>
      <c r="SHI10" s="1012"/>
      <c r="SHJ10" s="1012"/>
      <c r="SHK10" s="1012"/>
      <c r="SHL10" s="1012"/>
      <c r="SHM10" s="1012"/>
      <c r="SHN10" s="1012"/>
      <c r="SHO10" s="1012"/>
      <c r="SHP10" s="1012"/>
      <c r="SHQ10" s="1012"/>
      <c r="SHR10" s="1012"/>
      <c r="SHS10" s="1012"/>
      <c r="SHT10" s="1012"/>
      <c r="SHU10" s="1012"/>
      <c r="SHV10" s="1012"/>
      <c r="SHW10" s="1012"/>
      <c r="SHX10" s="1012"/>
      <c r="SHY10" s="1012"/>
      <c r="SHZ10" s="1012"/>
      <c r="SIA10" s="1012"/>
      <c r="SIB10" s="1012"/>
      <c r="SIC10" s="1012"/>
      <c r="SID10" s="1012"/>
      <c r="SIE10" s="1012"/>
      <c r="SIF10" s="1012"/>
      <c r="SIG10" s="1012"/>
      <c r="SIH10" s="1012"/>
      <c r="SII10" s="1012"/>
      <c r="SIJ10" s="1012"/>
      <c r="SIK10" s="1012"/>
      <c r="SIL10" s="1012"/>
      <c r="SIM10" s="1012"/>
      <c r="SIN10" s="1012"/>
      <c r="SIO10" s="1012"/>
      <c r="SIP10" s="1012"/>
      <c r="SIQ10" s="1012"/>
      <c r="SIR10" s="1012"/>
      <c r="SIS10" s="1012"/>
      <c r="SIT10" s="1012"/>
      <c r="SIU10" s="1012"/>
      <c r="SIV10" s="1012"/>
      <c r="SIW10" s="1012"/>
      <c r="SIX10" s="1012"/>
      <c r="SIY10" s="1012"/>
      <c r="SIZ10" s="1012"/>
      <c r="SJA10" s="1012"/>
      <c r="SJB10" s="1012"/>
      <c r="SJC10" s="1012"/>
      <c r="SJD10" s="1012"/>
      <c r="SJE10" s="1012"/>
      <c r="SJF10" s="1012"/>
      <c r="SJG10" s="1012"/>
      <c r="SJH10" s="1012"/>
      <c r="SJI10" s="1012"/>
      <c r="SJJ10" s="1012"/>
      <c r="SJK10" s="1012"/>
      <c r="SJL10" s="1012"/>
      <c r="SJM10" s="1012"/>
      <c r="SJN10" s="1012"/>
      <c r="SJO10" s="1012"/>
      <c r="SJP10" s="1012"/>
      <c r="SJQ10" s="1012"/>
      <c r="SJR10" s="1012"/>
      <c r="SJS10" s="1012"/>
      <c r="SJT10" s="1012"/>
      <c r="SJU10" s="1012"/>
      <c r="SJV10" s="1012"/>
      <c r="SJW10" s="1012"/>
      <c r="SJX10" s="1012"/>
      <c r="SJY10" s="1012"/>
      <c r="SJZ10" s="1012"/>
      <c r="SKA10" s="1012"/>
      <c r="SKB10" s="1012"/>
      <c r="SKC10" s="1012"/>
      <c r="SKD10" s="1012"/>
      <c r="SKE10" s="1012"/>
      <c r="SKF10" s="1012"/>
      <c r="SKG10" s="1012"/>
      <c r="SKH10" s="1012"/>
      <c r="SKI10" s="1012"/>
      <c r="SKJ10" s="1012"/>
      <c r="SKK10" s="1012"/>
      <c r="SKL10" s="1012"/>
      <c r="SKM10" s="1012"/>
      <c r="SKN10" s="1012"/>
      <c r="SKO10" s="1012"/>
      <c r="SKP10" s="1012"/>
      <c r="SKQ10" s="1012"/>
      <c r="SKR10" s="1012"/>
      <c r="SKS10" s="1012"/>
      <c r="SKT10" s="1012"/>
      <c r="SKU10" s="1012"/>
      <c r="SKV10" s="1012"/>
      <c r="SKW10" s="1012"/>
      <c r="SKX10" s="1012"/>
      <c r="SKY10" s="1012"/>
      <c r="SKZ10" s="1012"/>
      <c r="SLA10" s="1012"/>
      <c r="SLB10" s="1012"/>
      <c r="SLC10" s="1012"/>
      <c r="SLD10" s="1012"/>
      <c r="SLE10" s="1012"/>
      <c r="SLF10" s="1012"/>
      <c r="SLG10" s="1012"/>
      <c r="SLH10" s="1012"/>
      <c r="SLI10" s="1012"/>
      <c r="SLJ10" s="1012"/>
      <c r="SLK10" s="1012"/>
      <c r="SLL10" s="1012"/>
      <c r="SLM10" s="1012"/>
      <c r="SLN10" s="1012"/>
      <c r="SLO10" s="1012"/>
      <c r="SLP10" s="1012"/>
      <c r="SLQ10" s="1012"/>
      <c r="SLR10" s="1012"/>
      <c r="SLS10" s="1012"/>
      <c r="SLT10" s="1012"/>
      <c r="SLU10" s="1012"/>
      <c r="SLV10" s="1012"/>
      <c r="SLW10" s="1012"/>
      <c r="SLX10" s="1012"/>
      <c r="SLY10" s="1012"/>
      <c r="SLZ10" s="1012"/>
      <c r="SMA10" s="1012"/>
      <c r="SMB10" s="1012"/>
      <c r="SMC10" s="1012"/>
      <c r="SMD10" s="1012"/>
      <c r="SME10" s="1012"/>
      <c r="SMF10" s="1012"/>
      <c r="SMG10" s="1012"/>
      <c r="SMH10" s="1012"/>
      <c r="SMI10" s="1012"/>
      <c r="SMJ10" s="1012"/>
      <c r="SMK10" s="1012"/>
      <c r="SML10" s="1012"/>
      <c r="SMM10" s="1012"/>
      <c r="SMN10" s="1012"/>
      <c r="SMO10" s="1012"/>
      <c r="SMP10" s="1012"/>
      <c r="SMQ10" s="1012"/>
      <c r="SMR10" s="1012"/>
      <c r="SMS10" s="1012"/>
      <c r="SMT10" s="1012"/>
      <c r="SMU10" s="1012"/>
      <c r="SMV10" s="1012"/>
      <c r="SMW10" s="1012"/>
      <c r="SMX10" s="1012"/>
      <c r="SMY10" s="1012"/>
      <c r="SMZ10" s="1012"/>
      <c r="SNA10" s="1012"/>
      <c r="SNB10" s="1012"/>
      <c r="SNC10" s="1012"/>
      <c r="SND10" s="1012"/>
      <c r="SNE10" s="1012"/>
      <c r="SNF10" s="1012"/>
      <c r="SNG10" s="1012"/>
      <c r="SNH10" s="1012"/>
      <c r="SNI10" s="1012"/>
      <c r="SNJ10" s="1012"/>
      <c r="SNK10" s="1012"/>
      <c r="SNL10" s="1012"/>
      <c r="SNM10" s="1012"/>
      <c r="SNN10" s="1012"/>
      <c r="SNO10" s="1012"/>
      <c r="SNP10" s="1012"/>
      <c r="SNQ10" s="1012"/>
      <c r="SNR10" s="1012"/>
      <c r="SNS10" s="1012"/>
      <c r="SNT10" s="1012"/>
      <c r="SNU10" s="1012"/>
      <c r="SNV10" s="1012"/>
      <c r="SNW10" s="1012"/>
      <c r="SNX10" s="1012"/>
      <c r="SNY10" s="1012"/>
      <c r="SNZ10" s="1012"/>
      <c r="SOA10" s="1012"/>
      <c r="SOB10" s="1012"/>
      <c r="SOC10" s="1012"/>
      <c r="SOD10" s="1012"/>
      <c r="SOE10" s="1012"/>
      <c r="SOF10" s="1012"/>
      <c r="SOG10" s="1012"/>
      <c r="SOH10" s="1012"/>
      <c r="SOI10" s="1012"/>
      <c r="SOJ10" s="1012"/>
      <c r="SOK10" s="1012"/>
      <c r="SOL10" s="1012"/>
      <c r="SOM10" s="1012"/>
      <c r="SON10" s="1012"/>
      <c r="SOO10" s="1012"/>
      <c r="SOP10" s="1012"/>
      <c r="SOQ10" s="1012"/>
      <c r="SOR10" s="1012"/>
      <c r="SOS10" s="1012"/>
      <c r="SOT10" s="1012"/>
      <c r="SOU10" s="1012"/>
      <c r="SOV10" s="1012"/>
      <c r="SOW10" s="1012"/>
      <c r="SOX10" s="1012"/>
      <c r="SOY10" s="1012"/>
      <c r="SOZ10" s="1012"/>
      <c r="SPA10" s="1012"/>
      <c r="SPB10" s="1012"/>
      <c r="SPC10" s="1012"/>
      <c r="SPD10" s="1012"/>
      <c r="SPE10" s="1012"/>
      <c r="SPF10" s="1012"/>
      <c r="SPG10" s="1012"/>
      <c r="SPH10" s="1012"/>
      <c r="SPI10" s="1012"/>
      <c r="SPJ10" s="1012"/>
      <c r="SPK10" s="1012"/>
      <c r="SPL10" s="1012"/>
      <c r="SPM10" s="1012"/>
      <c r="SPN10" s="1012"/>
      <c r="SPO10" s="1012"/>
      <c r="SPP10" s="1012"/>
      <c r="SPQ10" s="1012"/>
      <c r="SPR10" s="1012"/>
      <c r="SPS10" s="1012"/>
      <c r="SPT10" s="1012"/>
      <c r="SPU10" s="1012"/>
      <c r="SPV10" s="1012"/>
      <c r="SPW10" s="1012"/>
      <c r="SPX10" s="1012"/>
      <c r="SPY10" s="1012"/>
      <c r="SPZ10" s="1012"/>
      <c r="SQA10" s="1012"/>
      <c r="SQB10" s="1012"/>
      <c r="SQC10" s="1012"/>
      <c r="SQD10" s="1012"/>
      <c r="SQE10" s="1012"/>
      <c r="SQF10" s="1012"/>
      <c r="SQG10" s="1012"/>
      <c r="SQH10" s="1012"/>
      <c r="SQI10" s="1012"/>
      <c r="SQJ10" s="1012"/>
      <c r="SQK10" s="1012"/>
      <c r="SQL10" s="1012"/>
      <c r="SQM10" s="1012"/>
      <c r="SQN10" s="1012"/>
      <c r="SQO10" s="1012"/>
      <c r="SQP10" s="1012"/>
      <c r="SQQ10" s="1012"/>
      <c r="SQR10" s="1012"/>
      <c r="SQS10" s="1012"/>
      <c r="SQT10" s="1012"/>
      <c r="SQU10" s="1012"/>
      <c r="SQV10" s="1012"/>
      <c r="SQW10" s="1012"/>
      <c r="SQX10" s="1012"/>
      <c r="SQY10" s="1012"/>
      <c r="SQZ10" s="1012"/>
      <c r="SRA10" s="1012"/>
      <c r="SRB10" s="1012"/>
      <c r="SRC10" s="1012"/>
      <c r="SRD10" s="1012"/>
      <c r="SRE10" s="1012"/>
      <c r="SRF10" s="1012"/>
      <c r="SRG10" s="1012"/>
      <c r="SRH10" s="1012"/>
      <c r="SRI10" s="1012"/>
      <c r="SRJ10" s="1012"/>
      <c r="SRK10" s="1012"/>
      <c r="SRL10" s="1012"/>
      <c r="SRM10" s="1012"/>
      <c r="SRN10" s="1012"/>
      <c r="SRO10" s="1012"/>
      <c r="SRP10" s="1012"/>
      <c r="SRQ10" s="1012"/>
      <c r="SRR10" s="1012"/>
      <c r="SRS10" s="1012"/>
      <c r="SRT10" s="1012"/>
      <c r="SRU10" s="1012"/>
      <c r="SRV10" s="1012"/>
      <c r="SRW10" s="1012"/>
      <c r="SRX10" s="1012"/>
      <c r="SRY10" s="1012"/>
      <c r="SRZ10" s="1012"/>
      <c r="SSA10" s="1012"/>
      <c r="SSB10" s="1012"/>
      <c r="SSC10" s="1012"/>
      <c r="SSD10" s="1012"/>
      <c r="SSE10" s="1012"/>
      <c r="SSF10" s="1012"/>
      <c r="SSG10" s="1012"/>
      <c r="SSH10" s="1012"/>
      <c r="SSI10" s="1012"/>
      <c r="SSJ10" s="1012"/>
      <c r="SSK10" s="1012"/>
      <c r="SSL10" s="1012"/>
      <c r="SSM10" s="1012"/>
      <c r="SSN10" s="1012"/>
      <c r="SSO10" s="1012"/>
      <c r="SSP10" s="1012"/>
      <c r="SSQ10" s="1012"/>
      <c r="SSR10" s="1012"/>
      <c r="SSS10" s="1012"/>
      <c r="SST10" s="1012"/>
      <c r="SSU10" s="1012"/>
      <c r="SSV10" s="1012"/>
      <c r="SSW10" s="1012"/>
      <c r="SSX10" s="1012"/>
      <c r="SSY10" s="1012"/>
      <c r="SSZ10" s="1012"/>
      <c r="STA10" s="1012"/>
      <c r="STB10" s="1012"/>
      <c r="STC10" s="1012"/>
      <c r="STD10" s="1012"/>
      <c r="STE10" s="1012"/>
      <c r="STF10" s="1012"/>
      <c r="STG10" s="1012"/>
      <c r="STH10" s="1012"/>
      <c r="STI10" s="1012"/>
      <c r="STJ10" s="1012"/>
      <c r="STK10" s="1012"/>
      <c r="STL10" s="1012"/>
      <c r="STM10" s="1012"/>
      <c r="STN10" s="1012"/>
      <c r="STO10" s="1012"/>
      <c r="STP10" s="1012"/>
      <c r="STQ10" s="1012"/>
      <c r="STR10" s="1012"/>
      <c r="STS10" s="1012"/>
      <c r="STT10" s="1012"/>
      <c r="STU10" s="1012"/>
      <c r="STV10" s="1012"/>
      <c r="STW10" s="1012"/>
      <c r="STX10" s="1012"/>
      <c r="STY10" s="1012"/>
      <c r="STZ10" s="1012"/>
      <c r="SUA10" s="1012"/>
      <c r="SUB10" s="1012"/>
      <c r="SUC10" s="1012"/>
      <c r="SUD10" s="1012"/>
      <c r="SUE10" s="1012"/>
      <c r="SUF10" s="1012"/>
      <c r="SUG10" s="1012"/>
      <c r="SUH10" s="1012"/>
      <c r="SUI10" s="1012"/>
      <c r="SUJ10" s="1012"/>
      <c r="SUK10" s="1012"/>
      <c r="SUL10" s="1012"/>
      <c r="SUM10" s="1012"/>
      <c r="SUN10" s="1012"/>
      <c r="SUO10" s="1012"/>
      <c r="SUP10" s="1012"/>
      <c r="SUQ10" s="1012"/>
      <c r="SUR10" s="1012"/>
      <c r="SUS10" s="1012"/>
      <c r="SUT10" s="1012"/>
      <c r="SUU10" s="1012"/>
      <c r="SUV10" s="1012"/>
      <c r="SUW10" s="1012"/>
      <c r="SUX10" s="1012"/>
      <c r="SUY10" s="1012"/>
      <c r="SUZ10" s="1012"/>
      <c r="SVA10" s="1012"/>
      <c r="SVB10" s="1012"/>
      <c r="SVC10" s="1012"/>
      <c r="SVD10" s="1012"/>
      <c r="SVE10" s="1012"/>
      <c r="SVF10" s="1012"/>
      <c r="SVG10" s="1012"/>
      <c r="SVH10" s="1012"/>
      <c r="SVI10" s="1012"/>
      <c r="SVJ10" s="1012"/>
      <c r="SVK10" s="1012"/>
      <c r="SVL10" s="1012"/>
      <c r="SVM10" s="1012"/>
      <c r="SVN10" s="1012"/>
      <c r="SVO10" s="1012"/>
      <c r="SVP10" s="1012"/>
      <c r="SVQ10" s="1012"/>
      <c r="SVR10" s="1012"/>
      <c r="SVS10" s="1012"/>
      <c r="SVT10" s="1012"/>
      <c r="SVU10" s="1012"/>
      <c r="SVV10" s="1012"/>
      <c r="SVW10" s="1012"/>
      <c r="SVX10" s="1012"/>
      <c r="SVY10" s="1012"/>
      <c r="SVZ10" s="1012"/>
      <c r="SWA10" s="1012"/>
      <c r="SWB10" s="1012"/>
      <c r="SWC10" s="1012"/>
      <c r="SWD10" s="1012"/>
      <c r="SWE10" s="1012"/>
      <c r="SWF10" s="1012"/>
      <c r="SWG10" s="1012"/>
      <c r="SWH10" s="1012"/>
      <c r="SWI10" s="1012"/>
      <c r="SWJ10" s="1012"/>
      <c r="SWK10" s="1012"/>
      <c r="SWL10" s="1012"/>
      <c r="SWM10" s="1012"/>
      <c r="SWN10" s="1012"/>
      <c r="SWO10" s="1012"/>
      <c r="SWP10" s="1012"/>
      <c r="SWQ10" s="1012"/>
      <c r="SWR10" s="1012"/>
      <c r="SWS10" s="1012"/>
      <c r="SWT10" s="1012"/>
      <c r="SWU10" s="1012"/>
      <c r="SWV10" s="1012"/>
      <c r="SWW10" s="1012"/>
      <c r="SWX10" s="1012"/>
      <c r="SWY10" s="1012"/>
      <c r="SWZ10" s="1012"/>
      <c r="SXA10" s="1012"/>
      <c r="SXB10" s="1012"/>
      <c r="SXC10" s="1012"/>
      <c r="SXD10" s="1012"/>
      <c r="SXE10" s="1012"/>
      <c r="SXF10" s="1012"/>
      <c r="SXG10" s="1012"/>
      <c r="SXH10" s="1012"/>
      <c r="SXI10" s="1012"/>
      <c r="SXJ10" s="1012"/>
      <c r="SXK10" s="1012"/>
      <c r="SXL10" s="1012"/>
      <c r="SXM10" s="1012"/>
      <c r="SXN10" s="1012"/>
      <c r="SXO10" s="1012"/>
      <c r="SXP10" s="1012"/>
      <c r="SXQ10" s="1012"/>
      <c r="SXR10" s="1012"/>
      <c r="SXS10" s="1012"/>
      <c r="SXT10" s="1012"/>
      <c r="SXU10" s="1012"/>
      <c r="SXV10" s="1012"/>
      <c r="SXW10" s="1012"/>
      <c r="SXX10" s="1012"/>
      <c r="SXY10" s="1012"/>
      <c r="SXZ10" s="1012"/>
      <c r="SYA10" s="1012"/>
      <c r="SYB10" s="1012"/>
      <c r="SYC10" s="1012"/>
      <c r="SYD10" s="1012"/>
      <c r="SYE10" s="1012"/>
      <c r="SYF10" s="1012"/>
      <c r="SYG10" s="1012"/>
      <c r="SYH10" s="1012"/>
      <c r="SYI10" s="1012"/>
      <c r="SYJ10" s="1012"/>
      <c r="SYK10" s="1012"/>
      <c r="SYL10" s="1012"/>
      <c r="SYM10" s="1012"/>
      <c r="SYN10" s="1012"/>
      <c r="SYO10" s="1012"/>
      <c r="SYP10" s="1012"/>
      <c r="SYQ10" s="1012"/>
      <c r="SYR10" s="1012"/>
      <c r="SYS10" s="1012"/>
      <c r="SYT10" s="1012"/>
      <c r="SYU10" s="1012"/>
      <c r="SYV10" s="1012"/>
      <c r="SYW10" s="1012"/>
      <c r="SYX10" s="1012"/>
      <c r="SYY10" s="1012"/>
      <c r="SYZ10" s="1012"/>
      <c r="SZA10" s="1012"/>
      <c r="SZB10" s="1012"/>
      <c r="SZC10" s="1012"/>
      <c r="SZD10" s="1012"/>
      <c r="SZE10" s="1012"/>
      <c r="SZF10" s="1012"/>
      <c r="SZG10" s="1012"/>
      <c r="SZH10" s="1012"/>
      <c r="SZI10" s="1012"/>
      <c r="SZJ10" s="1012"/>
      <c r="SZK10" s="1012"/>
      <c r="SZL10" s="1012"/>
      <c r="SZM10" s="1012"/>
      <c r="SZN10" s="1012"/>
      <c r="SZO10" s="1012"/>
      <c r="SZP10" s="1012"/>
      <c r="SZQ10" s="1012"/>
      <c r="SZR10" s="1012"/>
      <c r="SZS10" s="1012"/>
      <c r="SZT10" s="1012"/>
      <c r="SZU10" s="1012"/>
      <c r="SZV10" s="1012"/>
      <c r="SZW10" s="1012"/>
      <c r="SZX10" s="1012"/>
      <c r="SZY10" s="1012"/>
      <c r="SZZ10" s="1012"/>
      <c r="TAA10" s="1012"/>
      <c r="TAB10" s="1012"/>
      <c r="TAC10" s="1012"/>
      <c r="TAD10" s="1012"/>
      <c r="TAE10" s="1012"/>
      <c r="TAF10" s="1012"/>
      <c r="TAG10" s="1012"/>
      <c r="TAH10" s="1012"/>
      <c r="TAI10" s="1012"/>
      <c r="TAJ10" s="1012"/>
      <c r="TAK10" s="1012"/>
      <c r="TAL10" s="1012"/>
      <c r="TAM10" s="1012"/>
      <c r="TAN10" s="1012"/>
      <c r="TAO10" s="1012"/>
      <c r="TAP10" s="1012"/>
      <c r="TAQ10" s="1012"/>
      <c r="TAR10" s="1012"/>
      <c r="TAS10" s="1012"/>
      <c r="TAT10" s="1012"/>
      <c r="TAU10" s="1012"/>
      <c r="TAV10" s="1012"/>
      <c r="TAW10" s="1012"/>
      <c r="TAX10" s="1012"/>
      <c r="TAY10" s="1012"/>
      <c r="TAZ10" s="1012"/>
      <c r="TBA10" s="1012"/>
      <c r="TBB10" s="1012"/>
      <c r="TBC10" s="1012"/>
      <c r="TBD10" s="1012"/>
      <c r="TBE10" s="1012"/>
      <c r="TBF10" s="1012"/>
      <c r="TBG10" s="1012"/>
      <c r="TBH10" s="1012"/>
      <c r="TBI10" s="1012"/>
      <c r="TBJ10" s="1012"/>
      <c r="TBK10" s="1012"/>
      <c r="TBL10" s="1012"/>
      <c r="TBM10" s="1012"/>
      <c r="TBN10" s="1012"/>
      <c r="TBO10" s="1012"/>
      <c r="TBP10" s="1012"/>
      <c r="TBQ10" s="1012"/>
      <c r="TBR10" s="1012"/>
      <c r="TBS10" s="1012"/>
      <c r="TBT10" s="1012"/>
      <c r="TBU10" s="1012"/>
      <c r="TBV10" s="1012"/>
      <c r="TBW10" s="1012"/>
      <c r="TBX10" s="1012"/>
      <c r="TBY10" s="1012"/>
      <c r="TBZ10" s="1012"/>
      <c r="TCA10" s="1012"/>
      <c r="TCB10" s="1012"/>
      <c r="TCC10" s="1012"/>
      <c r="TCD10" s="1012"/>
      <c r="TCE10" s="1012"/>
      <c r="TCF10" s="1012"/>
      <c r="TCG10" s="1012"/>
      <c r="TCH10" s="1012"/>
      <c r="TCI10" s="1012"/>
      <c r="TCJ10" s="1012"/>
      <c r="TCK10" s="1012"/>
      <c r="TCL10" s="1012"/>
      <c r="TCM10" s="1012"/>
      <c r="TCN10" s="1012"/>
      <c r="TCO10" s="1012"/>
      <c r="TCP10" s="1012"/>
      <c r="TCQ10" s="1012"/>
      <c r="TCR10" s="1012"/>
      <c r="TCS10" s="1012"/>
      <c r="TCT10" s="1012"/>
      <c r="TCU10" s="1012"/>
      <c r="TCV10" s="1012"/>
      <c r="TCW10" s="1012"/>
      <c r="TCX10" s="1012"/>
      <c r="TCY10" s="1012"/>
      <c r="TCZ10" s="1012"/>
      <c r="TDA10" s="1012"/>
      <c r="TDB10" s="1012"/>
      <c r="TDC10" s="1012"/>
      <c r="TDD10" s="1012"/>
      <c r="TDE10" s="1012"/>
      <c r="TDF10" s="1012"/>
      <c r="TDG10" s="1012"/>
      <c r="TDH10" s="1012"/>
      <c r="TDI10" s="1012"/>
      <c r="TDJ10" s="1012"/>
      <c r="TDK10" s="1012"/>
      <c r="TDL10" s="1012"/>
      <c r="TDM10" s="1012"/>
      <c r="TDN10" s="1012"/>
      <c r="TDO10" s="1012"/>
      <c r="TDP10" s="1012"/>
      <c r="TDQ10" s="1012"/>
      <c r="TDR10" s="1012"/>
      <c r="TDS10" s="1012"/>
      <c r="TDT10" s="1012"/>
      <c r="TDU10" s="1012"/>
      <c r="TDV10" s="1012"/>
      <c r="TDW10" s="1012"/>
      <c r="TDX10" s="1012"/>
      <c r="TDY10" s="1012"/>
      <c r="TDZ10" s="1012"/>
      <c r="TEA10" s="1012"/>
      <c r="TEB10" s="1012"/>
      <c r="TEC10" s="1012"/>
      <c r="TED10" s="1012"/>
      <c r="TEE10" s="1012"/>
      <c r="TEF10" s="1012"/>
      <c r="TEG10" s="1012"/>
      <c r="TEH10" s="1012"/>
      <c r="TEI10" s="1012"/>
      <c r="TEJ10" s="1012"/>
      <c r="TEK10" s="1012"/>
      <c r="TEL10" s="1012"/>
      <c r="TEM10" s="1012"/>
      <c r="TEN10" s="1012"/>
      <c r="TEO10" s="1012"/>
      <c r="TEP10" s="1012"/>
      <c r="TEQ10" s="1012"/>
      <c r="TER10" s="1012"/>
      <c r="TES10" s="1012"/>
      <c r="TET10" s="1012"/>
      <c r="TEU10" s="1012"/>
      <c r="TEV10" s="1012"/>
      <c r="TEW10" s="1012"/>
      <c r="TEX10" s="1012"/>
      <c r="TEY10" s="1012"/>
      <c r="TEZ10" s="1012"/>
      <c r="TFA10" s="1012"/>
      <c r="TFB10" s="1012"/>
      <c r="TFC10" s="1012"/>
      <c r="TFD10" s="1012"/>
      <c r="TFE10" s="1012"/>
      <c r="TFF10" s="1012"/>
      <c r="TFG10" s="1012"/>
      <c r="TFH10" s="1012"/>
      <c r="TFI10" s="1012"/>
      <c r="TFJ10" s="1012"/>
      <c r="TFK10" s="1012"/>
      <c r="TFL10" s="1012"/>
      <c r="TFM10" s="1012"/>
      <c r="TFN10" s="1012"/>
      <c r="TFO10" s="1012"/>
      <c r="TFP10" s="1012"/>
      <c r="TFQ10" s="1012"/>
      <c r="TFR10" s="1012"/>
      <c r="TFS10" s="1012"/>
      <c r="TFT10" s="1012"/>
      <c r="TFU10" s="1012"/>
      <c r="TFV10" s="1012"/>
      <c r="TFW10" s="1012"/>
      <c r="TFX10" s="1012"/>
      <c r="TFY10" s="1012"/>
      <c r="TFZ10" s="1012"/>
      <c r="TGA10" s="1012"/>
      <c r="TGB10" s="1012"/>
      <c r="TGC10" s="1012"/>
      <c r="TGD10" s="1012"/>
      <c r="TGE10" s="1012"/>
      <c r="TGF10" s="1012"/>
      <c r="TGG10" s="1012"/>
      <c r="TGH10" s="1012"/>
      <c r="TGI10" s="1012"/>
      <c r="TGJ10" s="1012"/>
      <c r="TGK10" s="1012"/>
      <c r="TGL10" s="1012"/>
      <c r="TGM10" s="1012"/>
      <c r="TGN10" s="1012"/>
      <c r="TGO10" s="1012"/>
      <c r="TGP10" s="1012"/>
      <c r="TGQ10" s="1012"/>
      <c r="TGR10" s="1012"/>
      <c r="TGS10" s="1012"/>
      <c r="TGT10" s="1012"/>
      <c r="TGU10" s="1012"/>
      <c r="TGV10" s="1012"/>
      <c r="TGW10" s="1012"/>
      <c r="TGX10" s="1012"/>
      <c r="TGY10" s="1012"/>
      <c r="TGZ10" s="1012"/>
      <c r="THA10" s="1012"/>
      <c r="THB10" s="1012"/>
      <c r="THC10" s="1012"/>
      <c r="THD10" s="1012"/>
      <c r="THE10" s="1012"/>
      <c r="THF10" s="1012"/>
      <c r="THG10" s="1012"/>
      <c r="THH10" s="1012"/>
      <c r="THI10" s="1012"/>
      <c r="THJ10" s="1012"/>
      <c r="THK10" s="1012"/>
      <c r="THL10" s="1012"/>
      <c r="THM10" s="1012"/>
      <c r="THN10" s="1012"/>
      <c r="THO10" s="1012"/>
      <c r="THP10" s="1012"/>
      <c r="THQ10" s="1012"/>
      <c r="THR10" s="1012"/>
      <c r="THS10" s="1012"/>
      <c r="THT10" s="1012"/>
      <c r="THU10" s="1012"/>
      <c r="THV10" s="1012"/>
      <c r="THW10" s="1012"/>
      <c r="THX10" s="1012"/>
      <c r="THY10" s="1012"/>
      <c r="THZ10" s="1012"/>
      <c r="TIA10" s="1012"/>
      <c r="TIB10" s="1012"/>
      <c r="TIC10" s="1012"/>
      <c r="TID10" s="1012"/>
      <c r="TIE10" s="1012"/>
      <c r="TIF10" s="1012"/>
      <c r="TIG10" s="1012"/>
      <c r="TIH10" s="1012"/>
      <c r="TII10" s="1012"/>
      <c r="TIJ10" s="1012"/>
      <c r="TIK10" s="1012"/>
      <c r="TIL10" s="1012"/>
      <c r="TIM10" s="1012"/>
      <c r="TIN10" s="1012"/>
      <c r="TIO10" s="1012"/>
      <c r="TIP10" s="1012"/>
      <c r="TIQ10" s="1012"/>
      <c r="TIR10" s="1012"/>
      <c r="TIS10" s="1012"/>
      <c r="TIT10" s="1012"/>
      <c r="TIU10" s="1012"/>
      <c r="TIV10" s="1012"/>
      <c r="TIW10" s="1012"/>
      <c r="TIX10" s="1012"/>
      <c r="TIY10" s="1012"/>
      <c r="TIZ10" s="1012"/>
      <c r="TJA10" s="1012"/>
      <c r="TJB10" s="1012"/>
      <c r="TJC10" s="1012"/>
      <c r="TJD10" s="1012"/>
      <c r="TJE10" s="1012"/>
      <c r="TJF10" s="1012"/>
      <c r="TJG10" s="1012"/>
      <c r="TJH10" s="1012"/>
      <c r="TJI10" s="1012"/>
      <c r="TJJ10" s="1012"/>
      <c r="TJK10" s="1012"/>
      <c r="TJL10" s="1012"/>
      <c r="TJM10" s="1012"/>
      <c r="TJN10" s="1012"/>
      <c r="TJO10" s="1012"/>
      <c r="TJP10" s="1012"/>
      <c r="TJQ10" s="1012"/>
      <c r="TJR10" s="1012"/>
      <c r="TJS10" s="1012"/>
      <c r="TJT10" s="1012"/>
      <c r="TJU10" s="1012"/>
      <c r="TJV10" s="1012"/>
      <c r="TJW10" s="1012"/>
      <c r="TJX10" s="1012"/>
      <c r="TJY10" s="1012"/>
      <c r="TJZ10" s="1012"/>
      <c r="TKA10" s="1012"/>
      <c r="TKB10" s="1012"/>
      <c r="TKC10" s="1012"/>
      <c r="TKD10" s="1012"/>
      <c r="TKE10" s="1012"/>
      <c r="TKF10" s="1012"/>
      <c r="TKG10" s="1012"/>
      <c r="TKH10" s="1012"/>
      <c r="TKI10" s="1012"/>
      <c r="TKJ10" s="1012"/>
      <c r="TKK10" s="1012"/>
      <c r="TKL10" s="1012"/>
      <c r="TKM10" s="1012"/>
      <c r="TKN10" s="1012"/>
      <c r="TKO10" s="1012"/>
      <c r="TKP10" s="1012"/>
      <c r="TKQ10" s="1012"/>
      <c r="TKR10" s="1012"/>
      <c r="TKS10" s="1012"/>
      <c r="TKT10" s="1012"/>
      <c r="TKU10" s="1012"/>
      <c r="TKV10" s="1012"/>
      <c r="TKW10" s="1012"/>
      <c r="TKX10" s="1012"/>
      <c r="TKY10" s="1012"/>
      <c r="TKZ10" s="1012"/>
      <c r="TLA10" s="1012"/>
      <c r="TLB10" s="1012"/>
      <c r="TLC10" s="1012"/>
      <c r="TLD10" s="1012"/>
      <c r="TLE10" s="1012"/>
      <c r="TLF10" s="1012"/>
      <c r="TLG10" s="1012"/>
      <c r="TLH10" s="1012"/>
      <c r="TLI10" s="1012"/>
      <c r="TLJ10" s="1012"/>
      <c r="TLK10" s="1012"/>
      <c r="TLL10" s="1012"/>
      <c r="TLM10" s="1012"/>
      <c r="TLN10" s="1012"/>
      <c r="TLO10" s="1012"/>
      <c r="TLP10" s="1012"/>
      <c r="TLQ10" s="1012"/>
      <c r="TLR10" s="1012"/>
      <c r="TLS10" s="1012"/>
      <c r="TLT10" s="1012"/>
      <c r="TLU10" s="1012"/>
      <c r="TLV10" s="1012"/>
      <c r="TLW10" s="1012"/>
      <c r="TLX10" s="1012"/>
      <c r="TLY10" s="1012"/>
      <c r="TLZ10" s="1012"/>
      <c r="TMA10" s="1012"/>
      <c r="TMB10" s="1012"/>
      <c r="TMC10" s="1012"/>
      <c r="TMD10" s="1012"/>
      <c r="TME10" s="1012"/>
      <c r="TMF10" s="1012"/>
      <c r="TMG10" s="1012"/>
      <c r="TMH10" s="1012"/>
      <c r="TMI10" s="1012"/>
      <c r="TMJ10" s="1012"/>
      <c r="TMK10" s="1012"/>
      <c r="TML10" s="1012"/>
      <c r="TMM10" s="1012"/>
      <c r="TMN10" s="1012"/>
      <c r="TMO10" s="1012"/>
      <c r="TMP10" s="1012"/>
      <c r="TMQ10" s="1012"/>
      <c r="TMR10" s="1012"/>
      <c r="TMS10" s="1012"/>
      <c r="TMT10" s="1012"/>
      <c r="TMU10" s="1012"/>
      <c r="TMV10" s="1012"/>
      <c r="TMW10" s="1012"/>
      <c r="TMX10" s="1012"/>
      <c r="TMY10" s="1012"/>
      <c r="TMZ10" s="1012"/>
      <c r="TNA10" s="1012"/>
      <c r="TNB10" s="1012"/>
      <c r="TNC10" s="1012"/>
      <c r="TND10" s="1012"/>
      <c r="TNE10" s="1012"/>
      <c r="TNF10" s="1012"/>
      <c r="TNG10" s="1012"/>
      <c r="TNH10" s="1012"/>
      <c r="TNI10" s="1012"/>
      <c r="TNJ10" s="1012"/>
      <c r="TNK10" s="1012"/>
      <c r="TNL10" s="1012"/>
      <c r="TNM10" s="1012"/>
      <c r="TNN10" s="1012"/>
      <c r="TNO10" s="1012"/>
      <c r="TNP10" s="1012"/>
      <c r="TNQ10" s="1012"/>
      <c r="TNR10" s="1012"/>
      <c r="TNS10" s="1012"/>
      <c r="TNT10" s="1012"/>
      <c r="TNU10" s="1012"/>
      <c r="TNV10" s="1012"/>
      <c r="TNW10" s="1012"/>
      <c r="TNX10" s="1012"/>
      <c r="TNY10" s="1012"/>
      <c r="TNZ10" s="1012"/>
      <c r="TOA10" s="1012"/>
      <c r="TOB10" s="1012"/>
      <c r="TOC10" s="1012"/>
      <c r="TOD10" s="1012"/>
      <c r="TOE10" s="1012"/>
      <c r="TOF10" s="1012"/>
      <c r="TOG10" s="1012"/>
      <c r="TOH10" s="1012"/>
      <c r="TOI10" s="1012"/>
      <c r="TOJ10" s="1012"/>
      <c r="TOK10" s="1012"/>
      <c r="TOL10" s="1012"/>
      <c r="TOM10" s="1012"/>
      <c r="TON10" s="1012"/>
      <c r="TOO10" s="1012"/>
      <c r="TOP10" s="1012"/>
      <c r="TOQ10" s="1012"/>
      <c r="TOR10" s="1012"/>
      <c r="TOS10" s="1012"/>
      <c r="TOT10" s="1012"/>
      <c r="TOU10" s="1012"/>
      <c r="TOV10" s="1012"/>
      <c r="TOW10" s="1012"/>
      <c r="TOX10" s="1012"/>
      <c r="TOY10" s="1012"/>
      <c r="TOZ10" s="1012"/>
      <c r="TPA10" s="1012"/>
      <c r="TPB10" s="1012"/>
      <c r="TPC10" s="1012"/>
      <c r="TPD10" s="1012"/>
      <c r="TPE10" s="1012"/>
      <c r="TPF10" s="1012"/>
      <c r="TPG10" s="1012"/>
      <c r="TPH10" s="1012"/>
      <c r="TPI10" s="1012"/>
      <c r="TPJ10" s="1012"/>
      <c r="TPK10" s="1012"/>
      <c r="TPL10" s="1012"/>
      <c r="TPM10" s="1012"/>
      <c r="TPN10" s="1012"/>
      <c r="TPO10" s="1012"/>
      <c r="TPP10" s="1012"/>
      <c r="TPQ10" s="1012"/>
      <c r="TPR10" s="1012"/>
      <c r="TPS10" s="1012"/>
      <c r="TPT10" s="1012"/>
      <c r="TPU10" s="1012"/>
      <c r="TPV10" s="1012"/>
      <c r="TPW10" s="1012"/>
      <c r="TPX10" s="1012"/>
      <c r="TPY10" s="1012"/>
      <c r="TPZ10" s="1012"/>
      <c r="TQA10" s="1012"/>
      <c r="TQB10" s="1012"/>
      <c r="TQC10" s="1012"/>
      <c r="TQD10" s="1012"/>
      <c r="TQE10" s="1012"/>
      <c r="TQF10" s="1012"/>
      <c r="TQG10" s="1012"/>
      <c r="TQH10" s="1012"/>
      <c r="TQI10" s="1012"/>
      <c r="TQJ10" s="1012"/>
      <c r="TQK10" s="1012"/>
      <c r="TQL10" s="1012"/>
      <c r="TQM10" s="1012"/>
      <c r="TQN10" s="1012"/>
      <c r="TQO10" s="1012"/>
      <c r="TQP10" s="1012"/>
      <c r="TQQ10" s="1012"/>
      <c r="TQR10" s="1012"/>
      <c r="TQS10" s="1012"/>
      <c r="TQT10" s="1012"/>
      <c r="TQU10" s="1012"/>
      <c r="TQV10" s="1012"/>
      <c r="TQW10" s="1012"/>
      <c r="TQX10" s="1012"/>
      <c r="TQY10" s="1012"/>
      <c r="TQZ10" s="1012"/>
      <c r="TRA10" s="1012"/>
      <c r="TRB10" s="1012"/>
      <c r="TRC10" s="1012"/>
      <c r="TRD10" s="1012"/>
      <c r="TRE10" s="1012"/>
      <c r="TRF10" s="1012"/>
      <c r="TRG10" s="1012"/>
      <c r="TRH10" s="1012"/>
      <c r="TRI10" s="1012"/>
      <c r="TRJ10" s="1012"/>
      <c r="TRK10" s="1012"/>
      <c r="TRL10" s="1012"/>
      <c r="TRM10" s="1012"/>
      <c r="TRN10" s="1012"/>
      <c r="TRO10" s="1012"/>
      <c r="TRP10" s="1012"/>
      <c r="TRQ10" s="1012"/>
      <c r="TRR10" s="1012"/>
      <c r="TRS10" s="1012"/>
      <c r="TRT10" s="1012"/>
      <c r="TRU10" s="1012"/>
      <c r="TRV10" s="1012"/>
      <c r="TRW10" s="1012"/>
      <c r="TRX10" s="1012"/>
      <c r="TRY10" s="1012"/>
      <c r="TRZ10" s="1012"/>
      <c r="TSA10" s="1012"/>
      <c r="TSB10" s="1012"/>
      <c r="TSC10" s="1012"/>
      <c r="TSD10" s="1012"/>
      <c r="TSE10" s="1012"/>
      <c r="TSF10" s="1012"/>
      <c r="TSG10" s="1012"/>
      <c r="TSH10" s="1012"/>
      <c r="TSI10" s="1012"/>
      <c r="TSJ10" s="1012"/>
      <c r="TSK10" s="1012"/>
      <c r="TSL10" s="1012"/>
      <c r="TSM10" s="1012"/>
      <c r="TSN10" s="1012"/>
      <c r="TSO10" s="1012"/>
      <c r="TSP10" s="1012"/>
      <c r="TSQ10" s="1012"/>
      <c r="TSR10" s="1012"/>
      <c r="TSS10" s="1012"/>
      <c r="TST10" s="1012"/>
      <c r="TSU10" s="1012"/>
      <c r="TSV10" s="1012"/>
      <c r="TSW10" s="1012"/>
      <c r="TSX10" s="1012"/>
      <c r="TSY10" s="1012"/>
      <c r="TSZ10" s="1012"/>
      <c r="TTA10" s="1012"/>
      <c r="TTB10" s="1012"/>
      <c r="TTC10" s="1012"/>
      <c r="TTD10" s="1012"/>
      <c r="TTE10" s="1012"/>
      <c r="TTF10" s="1012"/>
      <c r="TTG10" s="1012"/>
      <c r="TTH10" s="1012"/>
      <c r="TTI10" s="1012"/>
      <c r="TTJ10" s="1012"/>
      <c r="TTK10" s="1012"/>
      <c r="TTL10" s="1012"/>
      <c r="TTM10" s="1012"/>
      <c r="TTN10" s="1012"/>
      <c r="TTO10" s="1012"/>
      <c r="TTP10" s="1012"/>
      <c r="TTQ10" s="1012"/>
      <c r="TTR10" s="1012"/>
      <c r="TTS10" s="1012"/>
      <c r="TTT10" s="1012"/>
      <c r="TTU10" s="1012"/>
      <c r="TTV10" s="1012"/>
      <c r="TTW10" s="1012"/>
      <c r="TTX10" s="1012"/>
      <c r="TTY10" s="1012"/>
      <c r="TTZ10" s="1012"/>
      <c r="TUA10" s="1012"/>
      <c r="TUB10" s="1012"/>
      <c r="TUC10" s="1012"/>
      <c r="TUD10" s="1012"/>
      <c r="TUE10" s="1012"/>
      <c r="TUF10" s="1012"/>
      <c r="TUG10" s="1012"/>
      <c r="TUH10" s="1012"/>
      <c r="TUI10" s="1012"/>
      <c r="TUJ10" s="1012"/>
      <c r="TUK10" s="1012"/>
      <c r="TUL10" s="1012"/>
      <c r="TUM10" s="1012"/>
      <c r="TUN10" s="1012"/>
      <c r="TUO10" s="1012"/>
      <c r="TUP10" s="1012"/>
      <c r="TUQ10" s="1012"/>
      <c r="TUR10" s="1012"/>
      <c r="TUS10" s="1012"/>
      <c r="TUT10" s="1012"/>
      <c r="TUU10" s="1012"/>
      <c r="TUV10" s="1012"/>
      <c r="TUW10" s="1012"/>
      <c r="TUX10" s="1012"/>
      <c r="TUY10" s="1012"/>
      <c r="TUZ10" s="1012"/>
      <c r="TVA10" s="1012"/>
      <c r="TVB10" s="1012"/>
      <c r="TVC10" s="1012"/>
      <c r="TVD10" s="1012"/>
      <c r="TVE10" s="1012"/>
      <c r="TVF10" s="1012"/>
      <c r="TVG10" s="1012"/>
      <c r="TVH10" s="1012"/>
      <c r="TVI10" s="1012"/>
      <c r="TVJ10" s="1012"/>
      <c r="TVK10" s="1012"/>
      <c r="TVL10" s="1012"/>
      <c r="TVM10" s="1012"/>
      <c r="TVN10" s="1012"/>
      <c r="TVO10" s="1012"/>
      <c r="TVP10" s="1012"/>
      <c r="TVQ10" s="1012"/>
      <c r="TVR10" s="1012"/>
      <c r="TVS10" s="1012"/>
      <c r="TVT10" s="1012"/>
      <c r="TVU10" s="1012"/>
      <c r="TVV10" s="1012"/>
      <c r="TVW10" s="1012"/>
      <c r="TVX10" s="1012"/>
      <c r="TVY10" s="1012"/>
      <c r="TVZ10" s="1012"/>
      <c r="TWA10" s="1012"/>
      <c r="TWB10" s="1012"/>
      <c r="TWC10" s="1012"/>
      <c r="TWD10" s="1012"/>
      <c r="TWE10" s="1012"/>
      <c r="TWF10" s="1012"/>
      <c r="TWG10" s="1012"/>
      <c r="TWH10" s="1012"/>
      <c r="TWI10" s="1012"/>
      <c r="TWJ10" s="1012"/>
      <c r="TWK10" s="1012"/>
      <c r="TWL10" s="1012"/>
      <c r="TWM10" s="1012"/>
      <c r="TWN10" s="1012"/>
      <c r="TWO10" s="1012"/>
      <c r="TWP10" s="1012"/>
      <c r="TWQ10" s="1012"/>
      <c r="TWR10" s="1012"/>
      <c r="TWS10" s="1012"/>
      <c r="TWT10" s="1012"/>
      <c r="TWU10" s="1012"/>
      <c r="TWV10" s="1012"/>
      <c r="TWW10" s="1012"/>
      <c r="TWX10" s="1012"/>
      <c r="TWY10" s="1012"/>
      <c r="TWZ10" s="1012"/>
      <c r="TXA10" s="1012"/>
      <c r="TXB10" s="1012"/>
      <c r="TXC10" s="1012"/>
      <c r="TXD10" s="1012"/>
      <c r="TXE10" s="1012"/>
      <c r="TXF10" s="1012"/>
      <c r="TXG10" s="1012"/>
      <c r="TXH10" s="1012"/>
      <c r="TXI10" s="1012"/>
      <c r="TXJ10" s="1012"/>
      <c r="TXK10" s="1012"/>
      <c r="TXL10" s="1012"/>
      <c r="TXM10" s="1012"/>
      <c r="TXN10" s="1012"/>
      <c r="TXO10" s="1012"/>
      <c r="TXP10" s="1012"/>
      <c r="TXQ10" s="1012"/>
      <c r="TXR10" s="1012"/>
      <c r="TXS10" s="1012"/>
      <c r="TXT10" s="1012"/>
      <c r="TXU10" s="1012"/>
      <c r="TXV10" s="1012"/>
      <c r="TXW10" s="1012"/>
      <c r="TXX10" s="1012"/>
      <c r="TXY10" s="1012"/>
      <c r="TXZ10" s="1012"/>
      <c r="TYA10" s="1012"/>
      <c r="TYB10" s="1012"/>
      <c r="TYC10" s="1012"/>
      <c r="TYD10" s="1012"/>
      <c r="TYE10" s="1012"/>
      <c r="TYF10" s="1012"/>
      <c r="TYG10" s="1012"/>
      <c r="TYH10" s="1012"/>
      <c r="TYI10" s="1012"/>
      <c r="TYJ10" s="1012"/>
      <c r="TYK10" s="1012"/>
      <c r="TYL10" s="1012"/>
      <c r="TYM10" s="1012"/>
      <c r="TYN10" s="1012"/>
      <c r="TYO10" s="1012"/>
      <c r="TYP10" s="1012"/>
      <c r="TYQ10" s="1012"/>
      <c r="TYR10" s="1012"/>
      <c r="TYS10" s="1012"/>
      <c r="TYT10" s="1012"/>
      <c r="TYU10" s="1012"/>
      <c r="TYV10" s="1012"/>
      <c r="TYW10" s="1012"/>
      <c r="TYX10" s="1012"/>
      <c r="TYY10" s="1012"/>
      <c r="TYZ10" s="1012"/>
      <c r="TZA10" s="1012"/>
      <c r="TZB10" s="1012"/>
      <c r="TZC10" s="1012"/>
      <c r="TZD10" s="1012"/>
      <c r="TZE10" s="1012"/>
      <c r="TZF10" s="1012"/>
      <c r="TZG10" s="1012"/>
      <c r="TZH10" s="1012"/>
      <c r="TZI10" s="1012"/>
      <c r="TZJ10" s="1012"/>
      <c r="TZK10" s="1012"/>
      <c r="TZL10" s="1012"/>
      <c r="TZM10" s="1012"/>
      <c r="TZN10" s="1012"/>
      <c r="TZO10" s="1012"/>
      <c r="TZP10" s="1012"/>
      <c r="TZQ10" s="1012"/>
      <c r="TZR10" s="1012"/>
      <c r="TZS10" s="1012"/>
      <c r="TZT10" s="1012"/>
      <c r="TZU10" s="1012"/>
      <c r="TZV10" s="1012"/>
      <c r="TZW10" s="1012"/>
      <c r="TZX10" s="1012"/>
      <c r="TZY10" s="1012"/>
      <c r="TZZ10" s="1012"/>
      <c r="UAA10" s="1012"/>
      <c r="UAB10" s="1012"/>
      <c r="UAC10" s="1012"/>
      <c r="UAD10" s="1012"/>
      <c r="UAE10" s="1012"/>
      <c r="UAF10" s="1012"/>
      <c r="UAG10" s="1012"/>
      <c r="UAH10" s="1012"/>
      <c r="UAI10" s="1012"/>
      <c r="UAJ10" s="1012"/>
      <c r="UAK10" s="1012"/>
      <c r="UAL10" s="1012"/>
      <c r="UAM10" s="1012"/>
      <c r="UAN10" s="1012"/>
      <c r="UAO10" s="1012"/>
      <c r="UAP10" s="1012"/>
      <c r="UAQ10" s="1012"/>
      <c r="UAR10" s="1012"/>
      <c r="UAS10" s="1012"/>
      <c r="UAT10" s="1012"/>
      <c r="UAU10" s="1012"/>
      <c r="UAV10" s="1012"/>
      <c r="UAW10" s="1012"/>
      <c r="UAX10" s="1012"/>
      <c r="UAY10" s="1012"/>
      <c r="UAZ10" s="1012"/>
      <c r="UBA10" s="1012"/>
      <c r="UBB10" s="1012"/>
      <c r="UBC10" s="1012"/>
      <c r="UBD10" s="1012"/>
      <c r="UBE10" s="1012"/>
      <c r="UBF10" s="1012"/>
      <c r="UBG10" s="1012"/>
      <c r="UBH10" s="1012"/>
      <c r="UBI10" s="1012"/>
      <c r="UBJ10" s="1012"/>
      <c r="UBK10" s="1012"/>
      <c r="UBL10" s="1012"/>
      <c r="UBM10" s="1012"/>
      <c r="UBN10" s="1012"/>
      <c r="UBO10" s="1012"/>
      <c r="UBP10" s="1012"/>
      <c r="UBQ10" s="1012"/>
      <c r="UBR10" s="1012"/>
      <c r="UBS10" s="1012"/>
      <c r="UBT10" s="1012"/>
      <c r="UBU10" s="1012"/>
      <c r="UBV10" s="1012"/>
      <c r="UBW10" s="1012"/>
      <c r="UBX10" s="1012"/>
      <c r="UBY10" s="1012"/>
      <c r="UBZ10" s="1012"/>
      <c r="UCA10" s="1012"/>
      <c r="UCB10" s="1012"/>
      <c r="UCC10" s="1012"/>
      <c r="UCD10" s="1012"/>
      <c r="UCE10" s="1012"/>
      <c r="UCF10" s="1012"/>
      <c r="UCG10" s="1012"/>
      <c r="UCH10" s="1012"/>
      <c r="UCI10" s="1012"/>
      <c r="UCJ10" s="1012"/>
      <c r="UCK10" s="1012"/>
      <c r="UCL10" s="1012"/>
      <c r="UCM10" s="1012"/>
      <c r="UCN10" s="1012"/>
      <c r="UCO10" s="1012"/>
      <c r="UCP10" s="1012"/>
      <c r="UCQ10" s="1012"/>
      <c r="UCR10" s="1012"/>
      <c r="UCS10" s="1012"/>
      <c r="UCT10" s="1012"/>
      <c r="UCU10" s="1012"/>
      <c r="UCV10" s="1012"/>
      <c r="UCW10" s="1012"/>
      <c r="UCX10" s="1012"/>
      <c r="UCY10" s="1012"/>
      <c r="UCZ10" s="1012"/>
      <c r="UDA10" s="1012"/>
      <c r="UDB10" s="1012"/>
      <c r="UDC10" s="1012"/>
      <c r="UDD10" s="1012"/>
      <c r="UDE10" s="1012"/>
      <c r="UDF10" s="1012"/>
      <c r="UDG10" s="1012"/>
      <c r="UDH10" s="1012"/>
      <c r="UDI10" s="1012"/>
      <c r="UDJ10" s="1012"/>
      <c r="UDK10" s="1012"/>
      <c r="UDL10" s="1012"/>
      <c r="UDM10" s="1012"/>
      <c r="UDN10" s="1012"/>
      <c r="UDO10" s="1012"/>
      <c r="UDP10" s="1012"/>
      <c r="UDQ10" s="1012"/>
      <c r="UDR10" s="1012"/>
      <c r="UDS10" s="1012"/>
      <c r="UDT10" s="1012"/>
      <c r="UDU10" s="1012"/>
      <c r="UDV10" s="1012"/>
      <c r="UDW10" s="1012"/>
      <c r="UDX10" s="1012"/>
      <c r="UDY10" s="1012"/>
      <c r="UDZ10" s="1012"/>
      <c r="UEA10" s="1012"/>
      <c r="UEB10" s="1012"/>
      <c r="UEC10" s="1012"/>
      <c r="UED10" s="1012"/>
      <c r="UEE10" s="1012"/>
      <c r="UEF10" s="1012"/>
      <c r="UEG10" s="1012"/>
      <c r="UEH10" s="1012"/>
      <c r="UEI10" s="1012"/>
      <c r="UEJ10" s="1012"/>
      <c r="UEK10" s="1012"/>
      <c r="UEL10" s="1012"/>
      <c r="UEM10" s="1012"/>
      <c r="UEN10" s="1012"/>
      <c r="UEO10" s="1012"/>
      <c r="UEP10" s="1012"/>
      <c r="UEQ10" s="1012"/>
      <c r="UER10" s="1012"/>
      <c r="UES10" s="1012"/>
      <c r="UET10" s="1012"/>
      <c r="UEU10" s="1012"/>
      <c r="UEV10" s="1012"/>
      <c r="UEW10" s="1012"/>
      <c r="UEX10" s="1012"/>
      <c r="UEY10" s="1012"/>
      <c r="UEZ10" s="1012"/>
      <c r="UFA10" s="1012"/>
      <c r="UFB10" s="1012"/>
      <c r="UFC10" s="1012"/>
      <c r="UFD10" s="1012"/>
      <c r="UFE10" s="1012"/>
      <c r="UFF10" s="1012"/>
      <c r="UFG10" s="1012"/>
      <c r="UFH10" s="1012"/>
      <c r="UFI10" s="1012"/>
      <c r="UFJ10" s="1012"/>
      <c r="UFK10" s="1012"/>
      <c r="UFL10" s="1012"/>
      <c r="UFM10" s="1012"/>
      <c r="UFN10" s="1012"/>
      <c r="UFO10" s="1012"/>
      <c r="UFP10" s="1012"/>
      <c r="UFQ10" s="1012"/>
      <c r="UFR10" s="1012"/>
      <c r="UFS10" s="1012"/>
      <c r="UFT10" s="1012"/>
      <c r="UFU10" s="1012"/>
      <c r="UFV10" s="1012"/>
      <c r="UFW10" s="1012"/>
      <c r="UFX10" s="1012"/>
      <c r="UFY10" s="1012"/>
      <c r="UFZ10" s="1012"/>
      <c r="UGA10" s="1012"/>
      <c r="UGB10" s="1012"/>
      <c r="UGC10" s="1012"/>
      <c r="UGD10" s="1012"/>
      <c r="UGE10" s="1012"/>
      <c r="UGF10" s="1012"/>
      <c r="UGG10" s="1012"/>
      <c r="UGH10" s="1012"/>
      <c r="UGI10" s="1012"/>
      <c r="UGJ10" s="1012"/>
      <c r="UGK10" s="1012"/>
      <c r="UGL10" s="1012"/>
      <c r="UGM10" s="1012"/>
      <c r="UGN10" s="1012"/>
      <c r="UGO10" s="1012"/>
      <c r="UGP10" s="1012"/>
      <c r="UGQ10" s="1012"/>
      <c r="UGR10" s="1012"/>
      <c r="UGS10" s="1012"/>
      <c r="UGT10" s="1012"/>
      <c r="UGU10" s="1012"/>
      <c r="UGV10" s="1012"/>
      <c r="UGW10" s="1012"/>
      <c r="UGX10" s="1012"/>
      <c r="UGY10" s="1012"/>
      <c r="UGZ10" s="1012"/>
      <c r="UHA10" s="1012"/>
      <c r="UHB10" s="1012"/>
      <c r="UHC10" s="1012"/>
      <c r="UHD10" s="1012"/>
      <c r="UHE10" s="1012"/>
      <c r="UHF10" s="1012"/>
      <c r="UHG10" s="1012"/>
      <c r="UHH10" s="1012"/>
      <c r="UHI10" s="1012"/>
      <c r="UHJ10" s="1012"/>
      <c r="UHK10" s="1012"/>
      <c r="UHL10" s="1012"/>
      <c r="UHM10" s="1012"/>
      <c r="UHN10" s="1012"/>
      <c r="UHO10" s="1012"/>
      <c r="UHP10" s="1012"/>
      <c r="UHQ10" s="1012"/>
      <c r="UHR10" s="1012"/>
      <c r="UHS10" s="1012"/>
      <c r="UHT10" s="1012"/>
      <c r="UHU10" s="1012"/>
      <c r="UHV10" s="1012"/>
      <c r="UHW10" s="1012"/>
      <c r="UHX10" s="1012"/>
      <c r="UHY10" s="1012"/>
      <c r="UHZ10" s="1012"/>
      <c r="UIA10" s="1012"/>
      <c r="UIB10" s="1012"/>
      <c r="UIC10" s="1012"/>
      <c r="UID10" s="1012"/>
      <c r="UIE10" s="1012"/>
      <c r="UIF10" s="1012"/>
      <c r="UIG10" s="1012"/>
      <c r="UIH10" s="1012"/>
      <c r="UII10" s="1012"/>
      <c r="UIJ10" s="1012"/>
      <c r="UIK10" s="1012"/>
      <c r="UIL10" s="1012"/>
      <c r="UIM10" s="1012"/>
      <c r="UIN10" s="1012"/>
      <c r="UIO10" s="1012"/>
      <c r="UIP10" s="1012"/>
      <c r="UIQ10" s="1012"/>
      <c r="UIR10" s="1012"/>
      <c r="UIS10" s="1012"/>
      <c r="UIT10" s="1012"/>
      <c r="UIU10" s="1012"/>
      <c r="UIV10" s="1012"/>
      <c r="UIW10" s="1012"/>
      <c r="UIX10" s="1012"/>
      <c r="UIY10" s="1012"/>
      <c r="UIZ10" s="1012"/>
      <c r="UJA10" s="1012"/>
      <c r="UJB10" s="1012"/>
      <c r="UJC10" s="1012"/>
      <c r="UJD10" s="1012"/>
      <c r="UJE10" s="1012"/>
      <c r="UJF10" s="1012"/>
      <c r="UJG10" s="1012"/>
      <c r="UJH10" s="1012"/>
      <c r="UJI10" s="1012"/>
      <c r="UJJ10" s="1012"/>
      <c r="UJK10" s="1012"/>
      <c r="UJL10" s="1012"/>
      <c r="UJM10" s="1012"/>
      <c r="UJN10" s="1012"/>
      <c r="UJO10" s="1012"/>
      <c r="UJP10" s="1012"/>
      <c r="UJQ10" s="1012"/>
      <c r="UJR10" s="1012"/>
      <c r="UJS10" s="1012"/>
      <c r="UJT10" s="1012"/>
      <c r="UJU10" s="1012"/>
      <c r="UJV10" s="1012"/>
      <c r="UJW10" s="1012"/>
      <c r="UJX10" s="1012"/>
      <c r="UJY10" s="1012"/>
      <c r="UJZ10" s="1012"/>
      <c r="UKA10" s="1012"/>
      <c r="UKB10" s="1012"/>
      <c r="UKC10" s="1012"/>
      <c r="UKD10" s="1012"/>
      <c r="UKE10" s="1012"/>
      <c r="UKF10" s="1012"/>
      <c r="UKG10" s="1012"/>
      <c r="UKH10" s="1012"/>
      <c r="UKI10" s="1012"/>
      <c r="UKJ10" s="1012"/>
      <c r="UKK10" s="1012"/>
      <c r="UKL10" s="1012"/>
      <c r="UKM10" s="1012"/>
      <c r="UKN10" s="1012"/>
      <c r="UKO10" s="1012"/>
      <c r="UKP10" s="1012"/>
      <c r="UKQ10" s="1012"/>
      <c r="UKR10" s="1012"/>
      <c r="UKS10" s="1012"/>
      <c r="UKT10" s="1012"/>
      <c r="UKU10" s="1012"/>
      <c r="UKV10" s="1012"/>
      <c r="UKW10" s="1012"/>
      <c r="UKX10" s="1012"/>
      <c r="UKY10" s="1012"/>
      <c r="UKZ10" s="1012"/>
      <c r="ULA10" s="1012"/>
      <c r="ULB10" s="1012"/>
      <c r="ULC10" s="1012"/>
      <c r="ULD10" s="1012"/>
      <c r="ULE10" s="1012"/>
      <c r="ULF10" s="1012"/>
      <c r="ULG10" s="1012"/>
      <c r="ULH10" s="1012"/>
      <c r="ULI10" s="1012"/>
      <c r="ULJ10" s="1012"/>
      <c r="ULK10" s="1012"/>
      <c r="ULL10" s="1012"/>
      <c r="ULM10" s="1012"/>
      <c r="ULN10" s="1012"/>
      <c r="ULO10" s="1012"/>
      <c r="ULP10" s="1012"/>
      <c r="ULQ10" s="1012"/>
      <c r="ULR10" s="1012"/>
      <c r="ULS10" s="1012"/>
      <c r="ULT10" s="1012"/>
      <c r="ULU10" s="1012"/>
      <c r="ULV10" s="1012"/>
      <c r="ULW10" s="1012"/>
      <c r="ULX10" s="1012"/>
      <c r="ULY10" s="1012"/>
      <c r="ULZ10" s="1012"/>
      <c r="UMA10" s="1012"/>
      <c r="UMB10" s="1012"/>
      <c r="UMC10" s="1012"/>
      <c r="UMD10" s="1012"/>
      <c r="UME10" s="1012"/>
      <c r="UMF10" s="1012"/>
      <c r="UMG10" s="1012"/>
      <c r="UMH10" s="1012"/>
      <c r="UMI10" s="1012"/>
      <c r="UMJ10" s="1012"/>
      <c r="UMK10" s="1012"/>
      <c r="UML10" s="1012"/>
      <c r="UMM10" s="1012"/>
      <c r="UMN10" s="1012"/>
      <c r="UMO10" s="1012"/>
      <c r="UMP10" s="1012"/>
      <c r="UMQ10" s="1012"/>
      <c r="UMR10" s="1012"/>
      <c r="UMS10" s="1012"/>
      <c r="UMT10" s="1012"/>
      <c r="UMU10" s="1012"/>
      <c r="UMV10" s="1012"/>
      <c r="UMW10" s="1012"/>
      <c r="UMX10" s="1012"/>
      <c r="UMY10" s="1012"/>
      <c r="UMZ10" s="1012"/>
      <c r="UNA10" s="1012"/>
      <c r="UNB10" s="1012"/>
      <c r="UNC10" s="1012"/>
      <c r="UND10" s="1012"/>
      <c r="UNE10" s="1012"/>
      <c r="UNF10" s="1012"/>
      <c r="UNG10" s="1012"/>
      <c r="UNH10" s="1012"/>
      <c r="UNI10" s="1012"/>
      <c r="UNJ10" s="1012"/>
      <c r="UNK10" s="1012"/>
      <c r="UNL10" s="1012"/>
      <c r="UNM10" s="1012"/>
      <c r="UNN10" s="1012"/>
      <c r="UNO10" s="1012"/>
      <c r="UNP10" s="1012"/>
      <c r="UNQ10" s="1012"/>
      <c r="UNR10" s="1012"/>
      <c r="UNS10" s="1012"/>
      <c r="UNT10" s="1012"/>
      <c r="UNU10" s="1012"/>
      <c r="UNV10" s="1012"/>
      <c r="UNW10" s="1012"/>
      <c r="UNX10" s="1012"/>
      <c r="UNY10" s="1012"/>
      <c r="UNZ10" s="1012"/>
      <c r="UOA10" s="1012"/>
      <c r="UOB10" s="1012"/>
      <c r="UOC10" s="1012"/>
      <c r="UOD10" s="1012"/>
      <c r="UOE10" s="1012"/>
      <c r="UOF10" s="1012"/>
      <c r="UOG10" s="1012"/>
      <c r="UOH10" s="1012"/>
      <c r="UOI10" s="1012"/>
      <c r="UOJ10" s="1012"/>
      <c r="UOK10" s="1012"/>
      <c r="UOL10" s="1012"/>
      <c r="UOM10" s="1012"/>
      <c r="UON10" s="1012"/>
      <c r="UOO10" s="1012"/>
      <c r="UOP10" s="1012"/>
      <c r="UOQ10" s="1012"/>
      <c r="UOR10" s="1012"/>
      <c r="UOS10" s="1012"/>
      <c r="UOT10" s="1012"/>
      <c r="UOU10" s="1012"/>
      <c r="UOV10" s="1012"/>
      <c r="UOW10" s="1012"/>
      <c r="UOX10" s="1012"/>
      <c r="UOY10" s="1012"/>
      <c r="UOZ10" s="1012"/>
      <c r="UPA10" s="1012"/>
      <c r="UPB10" s="1012"/>
      <c r="UPC10" s="1012"/>
      <c r="UPD10" s="1012"/>
      <c r="UPE10" s="1012"/>
      <c r="UPF10" s="1012"/>
      <c r="UPG10" s="1012"/>
      <c r="UPH10" s="1012"/>
      <c r="UPI10" s="1012"/>
      <c r="UPJ10" s="1012"/>
      <c r="UPK10" s="1012"/>
      <c r="UPL10" s="1012"/>
      <c r="UPM10" s="1012"/>
      <c r="UPN10" s="1012"/>
      <c r="UPO10" s="1012"/>
      <c r="UPP10" s="1012"/>
      <c r="UPQ10" s="1012"/>
      <c r="UPR10" s="1012"/>
      <c r="UPS10" s="1012"/>
      <c r="UPT10" s="1012"/>
      <c r="UPU10" s="1012"/>
      <c r="UPV10" s="1012"/>
      <c r="UPW10" s="1012"/>
      <c r="UPX10" s="1012"/>
      <c r="UPY10" s="1012"/>
      <c r="UPZ10" s="1012"/>
      <c r="UQA10" s="1012"/>
      <c r="UQB10" s="1012"/>
      <c r="UQC10" s="1012"/>
      <c r="UQD10" s="1012"/>
      <c r="UQE10" s="1012"/>
      <c r="UQF10" s="1012"/>
      <c r="UQG10" s="1012"/>
      <c r="UQH10" s="1012"/>
      <c r="UQI10" s="1012"/>
      <c r="UQJ10" s="1012"/>
      <c r="UQK10" s="1012"/>
      <c r="UQL10" s="1012"/>
      <c r="UQM10" s="1012"/>
      <c r="UQN10" s="1012"/>
      <c r="UQO10" s="1012"/>
      <c r="UQP10" s="1012"/>
      <c r="UQQ10" s="1012"/>
      <c r="UQR10" s="1012"/>
      <c r="UQS10" s="1012"/>
      <c r="UQT10" s="1012"/>
      <c r="UQU10" s="1012"/>
      <c r="UQV10" s="1012"/>
      <c r="UQW10" s="1012"/>
      <c r="UQX10" s="1012"/>
      <c r="UQY10" s="1012"/>
      <c r="UQZ10" s="1012"/>
      <c r="URA10" s="1012"/>
      <c r="URB10" s="1012"/>
      <c r="URC10" s="1012"/>
      <c r="URD10" s="1012"/>
      <c r="URE10" s="1012"/>
      <c r="URF10" s="1012"/>
      <c r="URG10" s="1012"/>
      <c r="URH10" s="1012"/>
      <c r="URI10" s="1012"/>
      <c r="URJ10" s="1012"/>
      <c r="URK10" s="1012"/>
      <c r="URL10" s="1012"/>
      <c r="URM10" s="1012"/>
      <c r="URN10" s="1012"/>
      <c r="URO10" s="1012"/>
      <c r="URP10" s="1012"/>
      <c r="URQ10" s="1012"/>
      <c r="URR10" s="1012"/>
      <c r="URS10" s="1012"/>
      <c r="URT10" s="1012"/>
      <c r="URU10" s="1012"/>
      <c r="URV10" s="1012"/>
      <c r="URW10" s="1012"/>
      <c r="URX10" s="1012"/>
      <c r="URY10" s="1012"/>
      <c r="URZ10" s="1012"/>
      <c r="USA10" s="1012"/>
      <c r="USB10" s="1012"/>
      <c r="USC10" s="1012"/>
      <c r="USD10" s="1012"/>
      <c r="USE10" s="1012"/>
      <c r="USF10" s="1012"/>
      <c r="USG10" s="1012"/>
      <c r="USH10" s="1012"/>
      <c r="USI10" s="1012"/>
      <c r="USJ10" s="1012"/>
      <c r="USK10" s="1012"/>
      <c r="USL10" s="1012"/>
      <c r="USM10" s="1012"/>
      <c r="USN10" s="1012"/>
      <c r="USO10" s="1012"/>
      <c r="USP10" s="1012"/>
      <c r="USQ10" s="1012"/>
      <c r="USR10" s="1012"/>
      <c r="USS10" s="1012"/>
      <c r="UST10" s="1012"/>
      <c r="USU10" s="1012"/>
      <c r="USV10" s="1012"/>
      <c r="USW10" s="1012"/>
      <c r="USX10" s="1012"/>
      <c r="USY10" s="1012"/>
      <c r="USZ10" s="1012"/>
      <c r="UTA10" s="1012"/>
      <c r="UTB10" s="1012"/>
      <c r="UTC10" s="1012"/>
      <c r="UTD10" s="1012"/>
      <c r="UTE10" s="1012"/>
      <c r="UTF10" s="1012"/>
      <c r="UTG10" s="1012"/>
      <c r="UTH10" s="1012"/>
      <c r="UTI10" s="1012"/>
      <c r="UTJ10" s="1012"/>
      <c r="UTK10" s="1012"/>
      <c r="UTL10" s="1012"/>
      <c r="UTM10" s="1012"/>
      <c r="UTN10" s="1012"/>
      <c r="UTO10" s="1012"/>
      <c r="UTP10" s="1012"/>
      <c r="UTQ10" s="1012"/>
      <c r="UTR10" s="1012"/>
      <c r="UTS10" s="1012"/>
      <c r="UTT10" s="1012"/>
      <c r="UTU10" s="1012"/>
      <c r="UTV10" s="1012"/>
      <c r="UTW10" s="1012"/>
      <c r="UTX10" s="1012"/>
      <c r="UTY10" s="1012"/>
      <c r="UTZ10" s="1012"/>
      <c r="UUA10" s="1012"/>
      <c r="UUB10" s="1012"/>
      <c r="UUC10" s="1012"/>
      <c r="UUD10" s="1012"/>
      <c r="UUE10" s="1012"/>
      <c r="UUF10" s="1012"/>
      <c r="UUG10" s="1012"/>
      <c r="UUH10" s="1012"/>
      <c r="UUI10" s="1012"/>
      <c r="UUJ10" s="1012"/>
      <c r="UUK10" s="1012"/>
      <c r="UUL10" s="1012"/>
      <c r="UUM10" s="1012"/>
      <c r="UUN10" s="1012"/>
      <c r="UUO10" s="1012"/>
      <c r="UUP10" s="1012"/>
      <c r="UUQ10" s="1012"/>
      <c r="UUR10" s="1012"/>
      <c r="UUS10" s="1012"/>
      <c r="UUT10" s="1012"/>
      <c r="UUU10" s="1012"/>
      <c r="UUV10" s="1012"/>
      <c r="UUW10" s="1012"/>
      <c r="UUX10" s="1012"/>
      <c r="UUY10" s="1012"/>
      <c r="UUZ10" s="1012"/>
      <c r="UVA10" s="1012"/>
      <c r="UVB10" s="1012"/>
      <c r="UVC10" s="1012"/>
      <c r="UVD10" s="1012"/>
      <c r="UVE10" s="1012"/>
      <c r="UVF10" s="1012"/>
      <c r="UVG10" s="1012"/>
      <c r="UVH10" s="1012"/>
      <c r="UVI10" s="1012"/>
      <c r="UVJ10" s="1012"/>
      <c r="UVK10" s="1012"/>
      <c r="UVL10" s="1012"/>
      <c r="UVM10" s="1012"/>
      <c r="UVN10" s="1012"/>
      <c r="UVO10" s="1012"/>
      <c r="UVP10" s="1012"/>
      <c r="UVQ10" s="1012"/>
      <c r="UVR10" s="1012"/>
      <c r="UVS10" s="1012"/>
      <c r="UVT10" s="1012"/>
      <c r="UVU10" s="1012"/>
      <c r="UVV10" s="1012"/>
      <c r="UVW10" s="1012"/>
      <c r="UVX10" s="1012"/>
      <c r="UVY10" s="1012"/>
      <c r="UVZ10" s="1012"/>
      <c r="UWA10" s="1012"/>
      <c r="UWB10" s="1012"/>
      <c r="UWC10" s="1012"/>
      <c r="UWD10" s="1012"/>
      <c r="UWE10" s="1012"/>
      <c r="UWF10" s="1012"/>
      <c r="UWG10" s="1012"/>
      <c r="UWH10" s="1012"/>
      <c r="UWI10" s="1012"/>
      <c r="UWJ10" s="1012"/>
      <c r="UWK10" s="1012"/>
      <c r="UWL10" s="1012"/>
      <c r="UWM10" s="1012"/>
      <c r="UWN10" s="1012"/>
      <c r="UWO10" s="1012"/>
      <c r="UWP10" s="1012"/>
      <c r="UWQ10" s="1012"/>
      <c r="UWR10" s="1012"/>
      <c r="UWS10" s="1012"/>
      <c r="UWT10" s="1012"/>
      <c r="UWU10" s="1012"/>
      <c r="UWV10" s="1012"/>
      <c r="UWW10" s="1012"/>
      <c r="UWX10" s="1012"/>
      <c r="UWY10" s="1012"/>
      <c r="UWZ10" s="1012"/>
      <c r="UXA10" s="1012"/>
      <c r="UXB10" s="1012"/>
      <c r="UXC10" s="1012"/>
      <c r="UXD10" s="1012"/>
      <c r="UXE10" s="1012"/>
      <c r="UXF10" s="1012"/>
      <c r="UXG10" s="1012"/>
      <c r="UXH10" s="1012"/>
      <c r="UXI10" s="1012"/>
      <c r="UXJ10" s="1012"/>
      <c r="UXK10" s="1012"/>
      <c r="UXL10" s="1012"/>
      <c r="UXM10" s="1012"/>
      <c r="UXN10" s="1012"/>
      <c r="UXO10" s="1012"/>
      <c r="UXP10" s="1012"/>
      <c r="UXQ10" s="1012"/>
      <c r="UXR10" s="1012"/>
      <c r="UXS10" s="1012"/>
      <c r="UXT10" s="1012"/>
      <c r="UXU10" s="1012"/>
      <c r="UXV10" s="1012"/>
      <c r="UXW10" s="1012"/>
      <c r="UXX10" s="1012"/>
      <c r="UXY10" s="1012"/>
      <c r="UXZ10" s="1012"/>
      <c r="UYA10" s="1012"/>
      <c r="UYB10" s="1012"/>
      <c r="UYC10" s="1012"/>
      <c r="UYD10" s="1012"/>
      <c r="UYE10" s="1012"/>
      <c r="UYF10" s="1012"/>
      <c r="UYG10" s="1012"/>
      <c r="UYH10" s="1012"/>
      <c r="UYI10" s="1012"/>
      <c r="UYJ10" s="1012"/>
      <c r="UYK10" s="1012"/>
      <c r="UYL10" s="1012"/>
      <c r="UYM10" s="1012"/>
      <c r="UYN10" s="1012"/>
      <c r="UYO10" s="1012"/>
      <c r="UYP10" s="1012"/>
      <c r="UYQ10" s="1012"/>
      <c r="UYR10" s="1012"/>
      <c r="UYS10" s="1012"/>
      <c r="UYT10" s="1012"/>
      <c r="UYU10" s="1012"/>
      <c r="UYV10" s="1012"/>
      <c r="UYW10" s="1012"/>
      <c r="UYX10" s="1012"/>
      <c r="UYY10" s="1012"/>
      <c r="UYZ10" s="1012"/>
      <c r="UZA10" s="1012"/>
      <c r="UZB10" s="1012"/>
      <c r="UZC10" s="1012"/>
      <c r="UZD10" s="1012"/>
      <c r="UZE10" s="1012"/>
      <c r="UZF10" s="1012"/>
      <c r="UZG10" s="1012"/>
      <c r="UZH10" s="1012"/>
      <c r="UZI10" s="1012"/>
      <c r="UZJ10" s="1012"/>
      <c r="UZK10" s="1012"/>
      <c r="UZL10" s="1012"/>
      <c r="UZM10" s="1012"/>
      <c r="UZN10" s="1012"/>
      <c r="UZO10" s="1012"/>
      <c r="UZP10" s="1012"/>
      <c r="UZQ10" s="1012"/>
      <c r="UZR10" s="1012"/>
      <c r="UZS10" s="1012"/>
      <c r="UZT10" s="1012"/>
      <c r="UZU10" s="1012"/>
      <c r="UZV10" s="1012"/>
      <c r="UZW10" s="1012"/>
      <c r="UZX10" s="1012"/>
      <c r="UZY10" s="1012"/>
      <c r="UZZ10" s="1012"/>
      <c r="VAA10" s="1012"/>
      <c r="VAB10" s="1012"/>
      <c r="VAC10" s="1012"/>
      <c r="VAD10" s="1012"/>
      <c r="VAE10" s="1012"/>
      <c r="VAF10" s="1012"/>
      <c r="VAG10" s="1012"/>
      <c r="VAH10" s="1012"/>
      <c r="VAI10" s="1012"/>
      <c r="VAJ10" s="1012"/>
      <c r="VAK10" s="1012"/>
      <c r="VAL10" s="1012"/>
      <c r="VAM10" s="1012"/>
      <c r="VAN10" s="1012"/>
      <c r="VAO10" s="1012"/>
      <c r="VAP10" s="1012"/>
      <c r="VAQ10" s="1012"/>
      <c r="VAR10" s="1012"/>
      <c r="VAS10" s="1012"/>
      <c r="VAT10" s="1012"/>
      <c r="VAU10" s="1012"/>
      <c r="VAV10" s="1012"/>
      <c r="VAW10" s="1012"/>
      <c r="VAX10" s="1012"/>
      <c r="VAY10" s="1012"/>
      <c r="VAZ10" s="1012"/>
      <c r="VBA10" s="1012"/>
      <c r="VBB10" s="1012"/>
      <c r="VBC10" s="1012"/>
      <c r="VBD10" s="1012"/>
      <c r="VBE10" s="1012"/>
      <c r="VBF10" s="1012"/>
      <c r="VBG10" s="1012"/>
      <c r="VBH10" s="1012"/>
      <c r="VBI10" s="1012"/>
      <c r="VBJ10" s="1012"/>
      <c r="VBK10" s="1012"/>
      <c r="VBL10" s="1012"/>
      <c r="VBM10" s="1012"/>
      <c r="VBN10" s="1012"/>
      <c r="VBO10" s="1012"/>
      <c r="VBP10" s="1012"/>
      <c r="VBQ10" s="1012"/>
      <c r="VBR10" s="1012"/>
      <c r="VBS10" s="1012"/>
      <c r="VBT10" s="1012"/>
      <c r="VBU10" s="1012"/>
      <c r="VBV10" s="1012"/>
      <c r="VBW10" s="1012"/>
      <c r="VBX10" s="1012"/>
      <c r="VBY10" s="1012"/>
      <c r="VBZ10" s="1012"/>
      <c r="VCA10" s="1012"/>
      <c r="VCB10" s="1012"/>
      <c r="VCC10" s="1012"/>
      <c r="VCD10" s="1012"/>
      <c r="VCE10" s="1012"/>
      <c r="VCF10" s="1012"/>
      <c r="VCG10" s="1012"/>
      <c r="VCH10" s="1012"/>
      <c r="VCI10" s="1012"/>
      <c r="VCJ10" s="1012"/>
      <c r="VCK10" s="1012"/>
      <c r="VCL10" s="1012"/>
      <c r="VCM10" s="1012"/>
      <c r="VCN10" s="1012"/>
      <c r="VCO10" s="1012"/>
      <c r="VCP10" s="1012"/>
      <c r="VCQ10" s="1012"/>
      <c r="VCR10" s="1012"/>
      <c r="VCS10" s="1012"/>
      <c r="VCT10" s="1012"/>
      <c r="VCU10" s="1012"/>
      <c r="VCV10" s="1012"/>
      <c r="VCW10" s="1012"/>
      <c r="VCX10" s="1012"/>
      <c r="VCY10" s="1012"/>
      <c r="VCZ10" s="1012"/>
      <c r="VDA10" s="1012"/>
      <c r="VDB10" s="1012"/>
      <c r="VDC10" s="1012"/>
      <c r="VDD10" s="1012"/>
      <c r="VDE10" s="1012"/>
      <c r="VDF10" s="1012"/>
      <c r="VDG10" s="1012"/>
      <c r="VDH10" s="1012"/>
      <c r="VDI10" s="1012"/>
      <c r="VDJ10" s="1012"/>
      <c r="VDK10" s="1012"/>
      <c r="VDL10" s="1012"/>
      <c r="VDM10" s="1012"/>
      <c r="VDN10" s="1012"/>
      <c r="VDO10" s="1012"/>
      <c r="VDP10" s="1012"/>
      <c r="VDQ10" s="1012"/>
      <c r="VDR10" s="1012"/>
      <c r="VDS10" s="1012"/>
      <c r="VDT10" s="1012"/>
      <c r="VDU10" s="1012"/>
      <c r="VDV10" s="1012"/>
      <c r="VDW10" s="1012"/>
      <c r="VDX10" s="1012"/>
      <c r="VDY10" s="1012"/>
      <c r="VDZ10" s="1012"/>
      <c r="VEA10" s="1012"/>
      <c r="VEB10" s="1012"/>
      <c r="VEC10" s="1012"/>
      <c r="VED10" s="1012"/>
      <c r="VEE10" s="1012"/>
      <c r="VEF10" s="1012"/>
      <c r="VEG10" s="1012"/>
      <c r="VEH10" s="1012"/>
      <c r="VEI10" s="1012"/>
      <c r="VEJ10" s="1012"/>
      <c r="VEK10" s="1012"/>
      <c r="VEL10" s="1012"/>
      <c r="VEM10" s="1012"/>
      <c r="VEN10" s="1012"/>
      <c r="VEO10" s="1012"/>
      <c r="VEP10" s="1012"/>
      <c r="VEQ10" s="1012"/>
      <c r="VER10" s="1012"/>
      <c r="VES10" s="1012"/>
      <c r="VET10" s="1012"/>
      <c r="VEU10" s="1012"/>
      <c r="VEV10" s="1012"/>
      <c r="VEW10" s="1012"/>
      <c r="VEX10" s="1012"/>
      <c r="VEY10" s="1012"/>
      <c r="VEZ10" s="1012"/>
      <c r="VFA10" s="1012"/>
      <c r="VFB10" s="1012"/>
      <c r="VFC10" s="1012"/>
      <c r="VFD10" s="1012"/>
      <c r="VFE10" s="1012"/>
      <c r="VFF10" s="1012"/>
      <c r="VFG10" s="1012"/>
      <c r="VFH10" s="1012"/>
      <c r="VFI10" s="1012"/>
      <c r="VFJ10" s="1012"/>
      <c r="VFK10" s="1012"/>
      <c r="VFL10" s="1012"/>
      <c r="VFM10" s="1012"/>
      <c r="VFN10" s="1012"/>
      <c r="VFO10" s="1012"/>
      <c r="VFP10" s="1012"/>
      <c r="VFQ10" s="1012"/>
      <c r="VFR10" s="1012"/>
      <c r="VFS10" s="1012"/>
      <c r="VFT10" s="1012"/>
      <c r="VFU10" s="1012"/>
      <c r="VFV10" s="1012"/>
      <c r="VFW10" s="1012"/>
      <c r="VFX10" s="1012"/>
      <c r="VFY10" s="1012"/>
      <c r="VFZ10" s="1012"/>
      <c r="VGA10" s="1012"/>
      <c r="VGB10" s="1012"/>
      <c r="VGC10" s="1012"/>
      <c r="VGD10" s="1012"/>
      <c r="VGE10" s="1012"/>
      <c r="VGF10" s="1012"/>
      <c r="VGG10" s="1012"/>
      <c r="VGH10" s="1012"/>
      <c r="VGI10" s="1012"/>
      <c r="VGJ10" s="1012"/>
      <c r="VGK10" s="1012"/>
      <c r="VGL10" s="1012"/>
      <c r="VGM10" s="1012"/>
      <c r="VGN10" s="1012"/>
      <c r="VGO10" s="1012"/>
      <c r="VGP10" s="1012"/>
      <c r="VGQ10" s="1012"/>
      <c r="VGR10" s="1012"/>
      <c r="VGS10" s="1012"/>
      <c r="VGT10" s="1012"/>
      <c r="VGU10" s="1012"/>
      <c r="VGV10" s="1012"/>
      <c r="VGW10" s="1012"/>
      <c r="VGX10" s="1012"/>
      <c r="VGY10" s="1012"/>
      <c r="VGZ10" s="1012"/>
      <c r="VHA10" s="1012"/>
      <c r="VHB10" s="1012"/>
      <c r="VHC10" s="1012"/>
      <c r="VHD10" s="1012"/>
      <c r="VHE10" s="1012"/>
      <c r="VHF10" s="1012"/>
      <c r="VHG10" s="1012"/>
      <c r="VHH10" s="1012"/>
      <c r="VHI10" s="1012"/>
      <c r="VHJ10" s="1012"/>
      <c r="VHK10" s="1012"/>
      <c r="VHL10" s="1012"/>
      <c r="VHM10" s="1012"/>
      <c r="VHN10" s="1012"/>
      <c r="VHO10" s="1012"/>
      <c r="VHP10" s="1012"/>
      <c r="VHQ10" s="1012"/>
      <c r="VHR10" s="1012"/>
      <c r="VHS10" s="1012"/>
      <c r="VHT10" s="1012"/>
      <c r="VHU10" s="1012"/>
      <c r="VHV10" s="1012"/>
      <c r="VHW10" s="1012"/>
      <c r="VHX10" s="1012"/>
      <c r="VHY10" s="1012"/>
      <c r="VHZ10" s="1012"/>
      <c r="VIA10" s="1012"/>
      <c r="VIB10" s="1012"/>
      <c r="VIC10" s="1012"/>
      <c r="VID10" s="1012"/>
      <c r="VIE10" s="1012"/>
      <c r="VIF10" s="1012"/>
      <c r="VIG10" s="1012"/>
      <c r="VIH10" s="1012"/>
      <c r="VII10" s="1012"/>
      <c r="VIJ10" s="1012"/>
      <c r="VIK10" s="1012"/>
      <c r="VIL10" s="1012"/>
      <c r="VIM10" s="1012"/>
      <c r="VIN10" s="1012"/>
      <c r="VIO10" s="1012"/>
      <c r="VIP10" s="1012"/>
      <c r="VIQ10" s="1012"/>
      <c r="VIR10" s="1012"/>
      <c r="VIS10" s="1012"/>
      <c r="VIT10" s="1012"/>
      <c r="VIU10" s="1012"/>
      <c r="VIV10" s="1012"/>
      <c r="VIW10" s="1012"/>
      <c r="VIX10" s="1012"/>
      <c r="VIY10" s="1012"/>
      <c r="VIZ10" s="1012"/>
      <c r="VJA10" s="1012"/>
      <c r="VJB10" s="1012"/>
      <c r="VJC10" s="1012"/>
      <c r="VJD10" s="1012"/>
      <c r="VJE10" s="1012"/>
      <c r="VJF10" s="1012"/>
      <c r="VJG10" s="1012"/>
      <c r="VJH10" s="1012"/>
      <c r="VJI10" s="1012"/>
      <c r="VJJ10" s="1012"/>
      <c r="VJK10" s="1012"/>
      <c r="VJL10" s="1012"/>
      <c r="VJM10" s="1012"/>
      <c r="VJN10" s="1012"/>
      <c r="VJO10" s="1012"/>
      <c r="VJP10" s="1012"/>
      <c r="VJQ10" s="1012"/>
      <c r="VJR10" s="1012"/>
      <c r="VJS10" s="1012"/>
      <c r="VJT10" s="1012"/>
      <c r="VJU10" s="1012"/>
      <c r="VJV10" s="1012"/>
      <c r="VJW10" s="1012"/>
      <c r="VJX10" s="1012"/>
      <c r="VJY10" s="1012"/>
      <c r="VJZ10" s="1012"/>
      <c r="VKA10" s="1012"/>
      <c r="VKB10" s="1012"/>
      <c r="VKC10" s="1012"/>
      <c r="VKD10" s="1012"/>
      <c r="VKE10" s="1012"/>
      <c r="VKF10" s="1012"/>
      <c r="VKG10" s="1012"/>
      <c r="VKH10" s="1012"/>
      <c r="VKI10" s="1012"/>
      <c r="VKJ10" s="1012"/>
      <c r="VKK10" s="1012"/>
      <c r="VKL10" s="1012"/>
      <c r="VKM10" s="1012"/>
      <c r="VKN10" s="1012"/>
      <c r="VKO10" s="1012"/>
      <c r="VKP10" s="1012"/>
      <c r="VKQ10" s="1012"/>
      <c r="VKR10" s="1012"/>
      <c r="VKS10" s="1012"/>
      <c r="VKT10" s="1012"/>
      <c r="VKU10" s="1012"/>
      <c r="VKV10" s="1012"/>
      <c r="VKW10" s="1012"/>
      <c r="VKX10" s="1012"/>
      <c r="VKY10" s="1012"/>
      <c r="VKZ10" s="1012"/>
      <c r="VLA10" s="1012"/>
      <c r="VLB10" s="1012"/>
      <c r="VLC10" s="1012"/>
      <c r="VLD10" s="1012"/>
      <c r="VLE10" s="1012"/>
      <c r="VLF10" s="1012"/>
      <c r="VLG10" s="1012"/>
      <c r="VLH10" s="1012"/>
      <c r="VLI10" s="1012"/>
      <c r="VLJ10" s="1012"/>
      <c r="VLK10" s="1012"/>
      <c r="VLL10" s="1012"/>
      <c r="VLM10" s="1012"/>
      <c r="VLN10" s="1012"/>
      <c r="VLO10" s="1012"/>
      <c r="VLP10" s="1012"/>
      <c r="VLQ10" s="1012"/>
      <c r="VLR10" s="1012"/>
      <c r="VLS10" s="1012"/>
      <c r="VLT10" s="1012"/>
      <c r="VLU10" s="1012"/>
      <c r="VLV10" s="1012"/>
      <c r="VLW10" s="1012"/>
      <c r="VLX10" s="1012"/>
      <c r="VLY10" s="1012"/>
      <c r="VLZ10" s="1012"/>
      <c r="VMA10" s="1012"/>
      <c r="VMB10" s="1012"/>
      <c r="VMC10" s="1012"/>
      <c r="VMD10" s="1012"/>
      <c r="VME10" s="1012"/>
      <c r="VMF10" s="1012"/>
      <c r="VMG10" s="1012"/>
      <c r="VMH10" s="1012"/>
      <c r="VMI10" s="1012"/>
      <c r="VMJ10" s="1012"/>
      <c r="VMK10" s="1012"/>
      <c r="VML10" s="1012"/>
      <c r="VMM10" s="1012"/>
      <c r="VMN10" s="1012"/>
      <c r="VMO10" s="1012"/>
      <c r="VMP10" s="1012"/>
      <c r="VMQ10" s="1012"/>
      <c r="VMR10" s="1012"/>
      <c r="VMS10" s="1012"/>
      <c r="VMT10" s="1012"/>
      <c r="VMU10" s="1012"/>
      <c r="VMV10" s="1012"/>
      <c r="VMW10" s="1012"/>
      <c r="VMX10" s="1012"/>
      <c r="VMY10" s="1012"/>
      <c r="VMZ10" s="1012"/>
      <c r="VNA10" s="1012"/>
      <c r="VNB10" s="1012"/>
      <c r="VNC10" s="1012"/>
      <c r="VND10" s="1012"/>
      <c r="VNE10" s="1012"/>
      <c r="VNF10" s="1012"/>
      <c r="VNG10" s="1012"/>
      <c r="VNH10" s="1012"/>
      <c r="VNI10" s="1012"/>
      <c r="VNJ10" s="1012"/>
      <c r="VNK10" s="1012"/>
      <c r="VNL10" s="1012"/>
      <c r="VNM10" s="1012"/>
      <c r="VNN10" s="1012"/>
      <c r="VNO10" s="1012"/>
      <c r="VNP10" s="1012"/>
      <c r="VNQ10" s="1012"/>
      <c r="VNR10" s="1012"/>
      <c r="VNS10" s="1012"/>
      <c r="VNT10" s="1012"/>
      <c r="VNU10" s="1012"/>
      <c r="VNV10" s="1012"/>
      <c r="VNW10" s="1012"/>
      <c r="VNX10" s="1012"/>
      <c r="VNY10" s="1012"/>
      <c r="VNZ10" s="1012"/>
      <c r="VOA10" s="1012"/>
      <c r="VOB10" s="1012"/>
      <c r="VOC10" s="1012"/>
      <c r="VOD10" s="1012"/>
      <c r="VOE10" s="1012"/>
      <c r="VOF10" s="1012"/>
      <c r="VOG10" s="1012"/>
      <c r="VOH10" s="1012"/>
      <c r="VOI10" s="1012"/>
      <c r="VOJ10" s="1012"/>
      <c r="VOK10" s="1012"/>
      <c r="VOL10" s="1012"/>
      <c r="VOM10" s="1012"/>
      <c r="VON10" s="1012"/>
      <c r="VOO10" s="1012"/>
      <c r="VOP10" s="1012"/>
      <c r="VOQ10" s="1012"/>
      <c r="VOR10" s="1012"/>
      <c r="VOS10" s="1012"/>
      <c r="VOT10" s="1012"/>
      <c r="VOU10" s="1012"/>
      <c r="VOV10" s="1012"/>
      <c r="VOW10" s="1012"/>
      <c r="VOX10" s="1012"/>
      <c r="VOY10" s="1012"/>
      <c r="VOZ10" s="1012"/>
      <c r="VPA10" s="1012"/>
      <c r="VPB10" s="1012"/>
      <c r="VPC10" s="1012"/>
      <c r="VPD10" s="1012"/>
      <c r="VPE10" s="1012"/>
      <c r="VPF10" s="1012"/>
      <c r="VPG10" s="1012"/>
      <c r="VPH10" s="1012"/>
      <c r="VPI10" s="1012"/>
      <c r="VPJ10" s="1012"/>
      <c r="VPK10" s="1012"/>
      <c r="VPL10" s="1012"/>
      <c r="VPM10" s="1012"/>
      <c r="VPN10" s="1012"/>
      <c r="VPO10" s="1012"/>
      <c r="VPP10" s="1012"/>
      <c r="VPQ10" s="1012"/>
      <c r="VPR10" s="1012"/>
      <c r="VPS10" s="1012"/>
      <c r="VPT10" s="1012"/>
      <c r="VPU10" s="1012"/>
      <c r="VPV10" s="1012"/>
      <c r="VPW10" s="1012"/>
      <c r="VPX10" s="1012"/>
      <c r="VPY10" s="1012"/>
      <c r="VPZ10" s="1012"/>
      <c r="VQA10" s="1012"/>
      <c r="VQB10" s="1012"/>
      <c r="VQC10" s="1012"/>
      <c r="VQD10" s="1012"/>
      <c r="VQE10" s="1012"/>
      <c r="VQF10" s="1012"/>
      <c r="VQG10" s="1012"/>
      <c r="VQH10" s="1012"/>
      <c r="VQI10" s="1012"/>
      <c r="VQJ10" s="1012"/>
      <c r="VQK10" s="1012"/>
      <c r="VQL10" s="1012"/>
      <c r="VQM10" s="1012"/>
      <c r="VQN10" s="1012"/>
      <c r="VQO10" s="1012"/>
      <c r="VQP10" s="1012"/>
      <c r="VQQ10" s="1012"/>
      <c r="VQR10" s="1012"/>
      <c r="VQS10" s="1012"/>
      <c r="VQT10" s="1012"/>
      <c r="VQU10" s="1012"/>
      <c r="VQV10" s="1012"/>
      <c r="VQW10" s="1012"/>
      <c r="VQX10" s="1012"/>
      <c r="VQY10" s="1012"/>
      <c r="VQZ10" s="1012"/>
      <c r="VRA10" s="1012"/>
      <c r="VRB10" s="1012"/>
      <c r="VRC10" s="1012"/>
      <c r="VRD10" s="1012"/>
      <c r="VRE10" s="1012"/>
      <c r="VRF10" s="1012"/>
      <c r="VRG10" s="1012"/>
      <c r="VRH10" s="1012"/>
      <c r="VRI10" s="1012"/>
      <c r="VRJ10" s="1012"/>
      <c r="VRK10" s="1012"/>
      <c r="VRL10" s="1012"/>
      <c r="VRM10" s="1012"/>
      <c r="VRN10" s="1012"/>
      <c r="VRO10" s="1012"/>
      <c r="VRP10" s="1012"/>
      <c r="VRQ10" s="1012"/>
      <c r="VRR10" s="1012"/>
      <c r="VRS10" s="1012"/>
      <c r="VRT10" s="1012"/>
      <c r="VRU10" s="1012"/>
      <c r="VRV10" s="1012"/>
      <c r="VRW10" s="1012"/>
      <c r="VRX10" s="1012"/>
      <c r="VRY10" s="1012"/>
      <c r="VRZ10" s="1012"/>
      <c r="VSA10" s="1012"/>
      <c r="VSB10" s="1012"/>
      <c r="VSC10" s="1012"/>
      <c r="VSD10" s="1012"/>
      <c r="VSE10" s="1012"/>
      <c r="VSF10" s="1012"/>
      <c r="VSG10" s="1012"/>
      <c r="VSH10" s="1012"/>
      <c r="VSI10" s="1012"/>
      <c r="VSJ10" s="1012"/>
      <c r="VSK10" s="1012"/>
      <c r="VSL10" s="1012"/>
      <c r="VSM10" s="1012"/>
      <c r="VSN10" s="1012"/>
      <c r="VSO10" s="1012"/>
      <c r="VSP10" s="1012"/>
      <c r="VSQ10" s="1012"/>
      <c r="VSR10" s="1012"/>
      <c r="VSS10" s="1012"/>
      <c r="VST10" s="1012"/>
      <c r="VSU10" s="1012"/>
      <c r="VSV10" s="1012"/>
      <c r="VSW10" s="1012"/>
      <c r="VSX10" s="1012"/>
      <c r="VSY10" s="1012"/>
      <c r="VSZ10" s="1012"/>
      <c r="VTA10" s="1012"/>
      <c r="VTB10" s="1012"/>
      <c r="VTC10" s="1012"/>
      <c r="VTD10" s="1012"/>
      <c r="VTE10" s="1012"/>
      <c r="VTF10" s="1012"/>
      <c r="VTG10" s="1012"/>
      <c r="VTH10" s="1012"/>
      <c r="VTI10" s="1012"/>
      <c r="VTJ10" s="1012"/>
      <c r="VTK10" s="1012"/>
      <c r="VTL10" s="1012"/>
      <c r="VTM10" s="1012"/>
      <c r="VTN10" s="1012"/>
      <c r="VTO10" s="1012"/>
      <c r="VTP10" s="1012"/>
      <c r="VTQ10" s="1012"/>
      <c r="VTR10" s="1012"/>
      <c r="VTS10" s="1012"/>
      <c r="VTT10" s="1012"/>
      <c r="VTU10" s="1012"/>
      <c r="VTV10" s="1012"/>
      <c r="VTW10" s="1012"/>
      <c r="VTX10" s="1012"/>
      <c r="VTY10" s="1012"/>
      <c r="VTZ10" s="1012"/>
      <c r="VUA10" s="1012"/>
      <c r="VUB10" s="1012"/>
      <c r="VUC10" s="1012"/>
      <c r="VUD10" s="1012"/>
      <c r="VUE10" s="1012"/>
      <c r="VUF10" s="1012"/>
      <c r="VUG10" s="1012"/>
      <c r="VUH10" s="1012"/>
      <c r="VUI10" s="1012"/>
      <c r="VUJ10" s="1012"/>
      <c r="VUK10" s="1012"/>
      <c r="VUL10" s="1012"/>
      <c r="VUM10" s="1012"/>
      <c r="VUN10" s="1012"/>
      <c r="VUO10" s="1012"/>
      <c r="VUP10" s="1012"/>
      <c r="VUQ10" s="1012"/>
      <c r="VUR10" s="1012"/>
      <c r="VUS10" s="1012"/>
      <c r="VUT10" s="1012"/>
      <c r="VUU10" s="1012"/>
      <c r="VUV10" s="1012"/>
      <c r="VUW10" s="1012"/>
      <c r="VUX10" s="1012"/>
      <c r="VUY10" s="1012"/>
      <c r="VUZ10" s="1012"/>
      <c r="VVA10" s="1012"/>
      <c r="VVB10" s="1012"/>
      <c r="VVC10" s="1012"/>
      <c r="VVD10" s="1012"/>
      <c r="VVE10" s="1012"/>
      <c r="VVF10" s="1012"/>
      <c r="VVG10" s="1012"/>
      <c r="VVH10" s="1012"/>
      <c r="VVI10" s="1012"/>
      <c r="VVJ10" s="1012"/>
      <c r="VVK10" s="1012"/>
      <c r="VVL10" s="1012"/>
      <c r="VVM10" s="1012"/>
      <c r="VVN10" s="1012"/>
      <c r="VVO10" s="1012"/>
      <c r="VVP10" s="1012"/>
      <c r="VVQ10" s="1012"/>
      <c r="VVR10" s="1012"/>
      <c r="VVS10" s="1012"/>
      <c r="VVT10" s="1012"/>
      <c r="VVU10" s="1012"/>
      <c r="VVV10" s="1012"/>
      <c r="VVW10" s="1012"/>
      <c r="VVX10" s="1012"/>
      <c r="VVY10" s="1012"/>
      <c r="VVZ10" s="1012"/>
      <c r="VWA10" s="1012"/>
      <c r="VWB10" s="1012"/>
      <c r="VWC10" s="1012"/>
      <c r="VWD10" s="1012"/>
      <c r="VWE10" s="1012"/>
      <c r="VWF10" s="1012"/>
      <c r="VWG10" s="1012"/>
      <c r="VWH10" s="1012"/>
      <c r="VWI10" s="1012"/>
      <c r="VWJ10" s="1012"/>
      <c r="VWK10" s="1012"/>
      <c r="VWL10" s="1012"/>
      <c r="VWM10" s="1012"/>
      <c r="VWN10" s="1012"/>
      <c r="VWO10" s="1012"/>
      <c r="VWP10" s="1012"/>
      <c r="VWQ10" s="1012"/>
      <c r="VWR10" s="1012"/>
      <c r="VWS10" s="1012"/>
      <c r="VWT10" s="1012"/>
      <c r="VWU10" s="1012"/>
      <c r="VWV10" s="1012"/>
      <c r="VWW10" s="1012"/>
      <c r="VWX10" s="1012"/>
      <c r="VWY10" s="1012"/>
      <c r="VWZ10" s="1012"/>
      <c r="VXA10" s="1012"/>
      <c r="VXB10" s="1012"/>
      <c r="VXC10" s="1012"/>
      <c r="VXD10" s="1012"/>
      <c r="VXE10" s="1012"/>
      <c r="VXF10" s="1012"/>
      <c r="VXG10" s="1012"/>
      <c r="VXH10" s="1012"/>
      <c r="VXI10" s="1012"/>
      <c r="VXJ10" s="1012"/>
      <c r="VXK10" s="1012"/>
      <c r="VXL10" s="1012"/>
      <c r="VXM10" s="1012"/>
      <c r="VXN10" s="1012"/>
      <c r="VXO10" s="1012"/>
      <c r="VXP10" s="1012"/>
      <c r="VXQ10" s="1012"/>
      <c r="VXR10" s="1012"/>
      <c r="VXS10" s="1012"/>
      <c r="VXT10" s="1012"/>
      <c r="VXU10" s="1012"/>
      <c r="VXV10" s="1012"/>
      <c r="VXW10" s="1012"/>
      <c r="VXX10" s="1012"/>
      <c r="VXY10" s="1012"/>
      <c r="VXZ10" s="1012"/>
      <c r="VYA10" s="1012"/>
      <c r="VYB10" s="1012"/>
      <c r="VYC10" s="1012"/>
      <c r="VYD10" s="1012"/>
      <c r="VYE10" s="1012"/>
      <c r="VYF10" s="1012"/>
      <c r="VYG10" s="1012"/>
      <c r="VYH10" s="1012"/>
      <c r="VYI10" s="1012"/>
      <c r="VYJ10" s="1012"/>
      <c r="VYK10" s="1012"/>
      <c r="VYL10" s="1012"/>
      <c r="VYM10" s="1012"/>
      <c r="VYN10" s="1012"/>
      <c r="VYO10" s="1012"/>
      <c r="VYP10" s="1012"/>
      <c r="VYQ10" s="1012"/>
      <c r="VYR10" s="1012"/>
      <c r="VYS10" s="1012"/>
      <c r="VYT10" s="1012"/>
      <c r="VYU10" s="1012"/>
      <c r="VYV10" s="1012"/>
      <c r="VYW10" s="1012"/>
      <c r="VYX10" s="1012"/>
      <c r="VYY10" s="1012"/>
      <c r="VYZ10" s="1012"/>
      <c r="VZA10" s="1012"/>
      <c r="VZB10" s="1012"/>
      <c r="VZC10" s="1012"/>
      <c r="VZD10" s="1012"/>
      <c r="VZE10" s="1012"/>
      <c r="VZF10" s="1012"/>
      <c r="VZG10" s="1012"/>
      <c r="VZH10" s="1012"/>
      <c r="VZI10" s="1012"/>
      <c r="VZJ10" s="1012"/>
      <c r="VZK10" s="1012"/>
      <c r="VZL10" s="1012"/>
      <c r="VZM10" s="1012"/>
      <c r="VZN10" s="1012"/>
      <c r="VZO10" s="1012"/>
      <c r="VZP10" s="1012"/>
      <c r="VZQ10" s="1012"/>
      <c r="VZR10" s="1012"/>
      <c r="VZS10" s="1012"/>
      <c r="VZT10" s="1012"/>
      <c r="VZU10" s="1012"/>
      <c r="VZV10" s="1012"/>
      <c r="VZW10" s="1012"/>
      <c r="VZX10" s="1012"/>
      <c r="VZY10" s="1012"/>
      <c r="VZZ10" s="1012"/>
      <c r="WAA10" s="1012"/>
      <c r="WAB10" s="1012"/>
      <c r="WAC10" s="1012"/>
      <c r="WAD10" s="1012"/>
      <c r="WAE10" s="1012"/>
      <c r="WAF10" s="1012"/>
      <c r="WAG10" s="1012"/>
      <c r="WAH10" s="1012"/>
      <c r="WAI10" s="1012"/>
      <c r="WAJ10" s="1012"/>
      <c r="WAK10" s="1012"/>
      <c r="WAL10" s="1012"/>
      <c r="WAM10" s="1012"/>
      <c r="WAN10" s="1012"/>
      <c r="WAO10" s="1012"/>
      <c r="WAP10" s="1012"/>
      <c r="WAQ10" s="1012"/>
      <c r="WAR10" s="1012"/>
      <c r="WAS10" s="1012"/>
      <c r="WAT10" s="1012"/>
      <c r="WAU10" s="1012"/>
      <c r="WAV10" s="1012"/>
      <c r="WAW10" s="1012"/>
      <c r="WAX10" s="1012"/>
      <c r="WAY10" s="1012"/>
      <c r="WAZ10" s="1012"/>
      <c r="WBA10" s="1012"/>
      <c r="WBB10" s="1012"/>
      <c r="WBC10" s="1012"/>
      <c r="WBD10" s="1012"/>
      <c r="WBE10" s="1012"/>
      <c r="WBF10" s="1012"/>
      <c r="WBG10" s="1012"/>
      <c r="WBH10" s="1012"/>
      <c r="WBI10" s="1012"/>
      <c r="WBJ10" s="1012"/>
      <c r="WBK10" s="1012"/>
      <c r="WBL10" s="1012"/>
      <c r="WBM10" s="1012"/>
      <c r="WBN10" s="1012"/>
      <c r="WBO10" s="1012"/>
      <c r="WBP10" s="1012"/>
      <c r="WBQ10" s="1012"/>
      <c r="WBR10" s="1012"/>
      <c r="WBS10" s="1012"/>
      <c r="WBT10" s="1012"/>
      <c r="WBU10" s="1012"/>
      <c r="WBV10" s="1012"/>
      <c r="WBW10" s="1012"/>
      <c r="WBX10" s="1012"/>
      <c r="WBY10" s="1012"/>
      <c r="WBZ10" s="1012"/>
      <c r="WCA10" s="1012"/>
      <c r="WCB10" s="1012"/>
      <c r="WCC10" s="1012"/>
      <c r="WCD10" s="1012"/>
      <c r="WCE10" s="1012"/>
      <c r="WCF10" s="1012"/>
      <c r="WCG10" s="1012"/>
      <c r="WCH10" s="1012"/>
      <c r="WCI10" s="1012"/>
      <c r="WCJ10" s="1012"/>
      <c r="WCK10" s="1012"/>
      <c r="WCL10" s="1012"/>
      <c r="WCM10" s="1012"/>
      <c r="WCN10" s="1012"/>
      <c r="WCO10" s="1012"/>
      <c r="WCP10" s="1012"/>
      <c r="WCQ10" s="1012"/>
      <c r="WCR10" s="1012"/>
      <c r="WCS10" s="1012"/>
      <c r="WCT10" s="1012"/>
      <c r="WCU10" s="1012"/>
      <c r="WCV10" s="1012"/>
      <c r="WCW10" s="1012"/>
      <c r="WCX10" s="1012"/>
      <c r="WCY10" s="1012"/>
      <c r="WCZ10" s="1012"/>
      <c r="WDA10" s="1012"/>
      <c r="WDB10" s="1012"/>
      <c r="WDC10" s="1012"/>
      <c r="WDD10" s="1012"/>
      <c r="WDE10" s="1012"/>
      <c r="WDF10" s="1012"/>
      <c r="WDG10" s="1012"/>
      <c r="WDH10" s="1012"/>
      <c r="WDI10" s="1012"/>
      <c r="WDJ10" s="1012"/>
      <c r="WDK10" s="1012"/>
      <c r="WDL10" s="1012"/>
      <c r="WDM10" s="1012"/>
      <c r="WDN10" s="1012"/>
      <c r="WDO10" s="1012"/>
      <c r="WDP10" s="1012"/>
      <c r="WDQ10" s="1012"/>
      <c r="WDR10" s="1012"/>
      <c r="WDS10" s="1012"/>
      <c r="WDT10" s="1012"/>
      <c r="WDU10" s="1012"/>
      <c r="WDV10" s="1012"/>
      <c r="WDW10" s="1012"/>
      <c r="WDX10" s="1012"/>
      <c r="WDY10" s="1012"/>
      <c r="WDZ10" s="1012"/>
      <c r="WEA10" s="1012"/>
      <c r="WEB10" s="1012"/>
      <c r="WEC10" s="1012"/>
      <c r="WED10" s="1012"/>
      <c r="WEE10" s="1012"/>
      <c r="WEF10" s="1012"/>
      <c r="WEG10" s="1012"/>
      <c r="WEH10" s="1012"/>
      <c r="WEI10" s="1012"/>
      <c r="WEJ10" s="1012"/>
      <c r="WEK10" s="1012"/>
      <c r="WEL10" s="1012"/>
      <c r="WEM10" s="1012"/>
      <c r="WEN10" s="1012"/>
      <c r="WEO10" s="1012"/>
      <c r="WEP10" s="1012"/>
      <c r="WEQ10" s="1012"/>
      <c r="WER10" s="1012"/>
      <c r="WES10" s="1012"/>
      <c r="WET10" s="1012"/>
      <c r="WEU10" s="1012"/>
      <c r="WEV10" s="1012"/>
      <c r="WEW10" s="1012"/>
      <c r="WEX10" s="1012"/>
      <c r="WEY10" s="1012"/>
      <c r="WEZ10" s="1012"/>
      <c r="WFA10" s="1012"/>
      <c r="WFB10" s="1012"/>
      <c r="WFC10" s="1012"/>
      <c r="WFD10" s="1012"/>
      <c r="WFE10" s="1012"/>
      <c r="WFF10" s="1012"/>
      <c r="WFG10" s="1012"/>
      <c r="WFH10" s="1012"/>
      <c r="WFI10" s="1012"/>
      <c r="WFJ10" s="1012"/>
      <c r="WFK10" s="1012"/>
      <c r="WFL10" s="1012"/>
      <c r="WFM10" s="1012"/>
      <c r="WFN10" s="1012"/>
      <c r="WFO10" s="1012"/>
      <c r="WFP10" s="1012"/>
      <c r="WFQ10" s="1012"/>
      <c r="WFR10" s="1012"/>
      <c r="WFS10" s="1012"/>
      <c r="WFT10" s="1012"/>
      <c r="WFU10" s="1012"/>
      <c r="WFV10" s="1012"/>
      <c r="WFW10" s="1012"/>
      <c r="WFX10" s="1012"/>
      <c r="WFY10" s="1012"/>
      <c r="WFZ10" s="1012"/>
      <c r="WGA10" s="1012"/>
      <c r="WGB10" s="1012"/>
      <c r="WGC10" s="1012"/>
      <c r="WGD10" s="1012"/>
      <c r="WGE10" s="1012"/>
      <c r="WGF10" s="1012"/>
      <c r="WGG10" s="1012"/>
      <c r="WGH10" s="1012"/>
      <c r="WGI10" s="1012"/>
      <c r="WGJ10" s="1012"/>
      <c r="WGK10" s="1012"/>
      <c r="WGL10" s="1012"/>
      <c r="WGM10" s="1012"/>
      <c r="WGN10" s="1012"/>
      <c r="WGO10" s="1012"/>
      <c r="WGP10" s="1012"/>
      <c r="WGQ10" s="1012"/>
      <c r="WGR10" s="1012"/>
      <c r="WGS10" s="1012"/>
      <c r="WGT10" s="1012"/>
      <c r="WGU10" s="1012"/>
      <c r="WGV10" s="1012"/>
      <c r="WGW10" s="1012"/>
      <c r="WGX10" s="1012"/>
      <c r="WGY10" s="1012"/>
      <c r="WGZ10" s="1012"/>
      <c r="WHA10" s="1012"/>
      <c r="WHB10" s="1012"/>
      <c r="WHC10" s="1012"/>
      <c r="WHD10" s="1012"/>
      <c r="WHE10" s="1012"/>
      <c r="WHF10" s="1012"/>
      <c r="WHG10" s="1012"/>
      <c r="WHH10" s="1012"/>
      <c r="WHI10" s="1012"/>
      <c r="WHJ10" s="1012"/>
      <c r="WHK10" s="1012"/>
      <c r="WHL10" s="1012"/>
      <c r="WHM10" s="1012"/>
      <c r="WHN10" s="1012"/>
      <c r="WHO10" s="1012"/>
      <c r="WHP10" s="1012"/>
      <c r="WHQ10" s="1012"/>
      <c r="WHR10" s="1012"/>
      <c r="WHS10" s="1012"/>
      <c r="WHT10" s="1012"/>
      <c r="WHU10" s="1012"/>
      <c r="WHV10" s="1012"/>
      <c r="WHW10" s="1012"/>
      <c r="WHX10" s="1012"/>
      <c r="WHY10" s="1012"/>
      <c r="WHZ10" s="1012"/>
      <c r="WIA10" s="1012"/>
      <c r="WIB10" s="1012"/>
      <c r="WIC10" s="1012"/>
      <c r="WID10" s="1012"/>
      <c r="WIE10" s="1012"/>
      <c r="WIF10" s="1012"/>
      <c r="WIG10" s="1012"/>
      <c r="WIH10" s="1012"/>
      <c r="WII10" s="1012"/>
      <c r="WIJ10" s="1012"/>
      <c r="WIK10" s="1012"/>
      <c r="WIL10" s="1012"/>
      <c r="WIM10" s="1012"/>
      <c r="WIN10" s="1012"/>
      <c r="WIO10" s="1012"/>
      <c r="WIP10" s="1012"/>
      <c r="WIQ10" s="1012"/>
      <c r="WIR10" s="1012"/>
      <c r="WIS10" s="1012"/>
      <c r="WIT10" s="1012"/>
      <c r="WIU10" s="1012"/>
      <c r="WIV10" s="1012"/>
      <c r="WIW10" s="1012"/>
      <c r="WIX10" s="1012"/>
      <c r="WIY10" s="1012"/>
      <c r="WIZ10" s="1012"/>
      <c r="WJA10" s="1012"/>
      <c r="WJB10" s="1012"/>
      <c r="WJC10" s="1012"/>
      <c r="WJD10" s="1012"/>
      <c r="WJE10" s="1012"/>
      <c r="WJF10" s="1012"/>
      <c r="WJG10" s="1012"/>
      <c r="WJH10" s="1012"/>
      <c r="WJI10" s="1012"/>
      <c r="WJJ10" s="1012"/>
      <c r="WJK10" s="1012"/>
      <c r="WJL10" s="1012"/>
      <c r="WJM10" s="1012"/>
      <c r="WJN10" s="1012"/>
      <c r="WJO10" s="1012"/>
      <c r="WJP10" s="1012"/>
      <c r="WJQ10" s="1012"/>
      <c r="WJR10" s="1012"/>
      <c r="WJS10" s="1012"/>
      <c r="WJT10" s="1012"/>
      <c r="WJU10" s="1012"/>
      <c r="WJV10" s="1012"/>
      <c r="WJW10" s="1012"/>
      <c r="WJX10" s="1012"/>
      <c r="WJY10" s="1012"/>
      <c r="WJZ10" s="1012"/>
      <c r="WKA10" s="1012"/>
      <c r="WKB10" s="1012"/>
      <c r="WKC10" s="1012"/>
      <c r="WKD10" s="1012"/>
      <c r="WKE10" s="1012"/>
      <c r="WKF10" s="1012"/>
      <c r="WKG10" s="1012"/>
      <c r="WKH10" s="1012"/>
      <c r="WKI10" s="1012"/>
      <c r="WKJ10" s="1012"/>
      <c r="WKK10" s="1012"/>
      <c r="WKL10" s="1012"/>
      <c r="WKM10" s="1012"/>
      <c r="WKN10" s="1012"/>
      <c r="WKO10" s="1012"/>
      <c r="WKP10" s="1012"/>
      <c r="WKQ10" s="1012"/>
      <c r="WKR10" s="1012"/>
      <c r="WKS10" s="1012"/>
      <c r="WKT10" s="1012"/>
      <c r="WKU10" s="1012"/>
      <c r="WKV10" s="1012"/>
      <c r="WKW10" s="1012"/>
      <c r="WKX10" s="1012"/>
      <c r="WKY10" s="1012"/>
      <c r="WKZ10" s="1012"/>
      <c r="WLA10" s="1012"/>
      <c r="WLB10" s="1012"/>
      <c r="WLC10" s="1012"/>
      <c r="WLD10" s="1012"/>
      <c r="WLE10" s="1012"/>
      <c r="WLF10" s="1012"/>
      <c r="WLG10" s="1012"/>
      <c r="WLH10" s="1012"/>
      <c r="WLI10" s="1012"/>
      <c r="WLJ10" s="1012"/>
      <c r="WLK10" s="1012"/>
      <c r="WLL10" s="1012"/>
      <c r="WLM10" s="1012"/>
      <c r="WLN10" s="1012"/>
      <c r="WLO10" s="1012"/>
      <c r="WLP10" s="1012"/>
      <c r="WLQ10" s="1012"/>
      <c r="WLR10" s="1012"/>
      <c r="WLS10" s="1012"/>
      <c r="WLT10" s="1012"/>
      <c r="WLU10" s="1012"/>
      <c r="WLV10" s="1012"/>
      <c r="WLW10" s="1012"/>
      <c r="WLX10" s="1012"/>
      <c r="WLY10" s="1012"/>
      <c r="WLZ10" s="1012"/>
      <c r="WMA10" s="1012"/>
      <c r="WMB10" s="1012"/>
      <c r="WMC10" s="1012"/>
      <c r="WMD10" s="1012"/>
      <c r="WME10" s="1012"/>
      <c r="WMF10" s="1012"/>
      <c r="WMG10" s="1012"/>
      <c r="WMH10" s="1012"/>
      <c r="WMI10" s="1012"/>
      <c r="WMJ10" s="1012"/>
      <c r="WMK10" s="1012"/>
      <c r="WML10" s="1012"/>
      <c r="WMM10" s="1012"/>
      <c r="WMN10" s="1012"/>
      <c r="WMO10" s="1012"/>
      <c r="WMP10" s="1012"/>
      <c r="WMQ10" s="1012"/>
      <c r="WMR10" s="1012"/>
      <c r="WMS10" s="1012"/>
      <c r="WMT10" s="1012"/>
      <c r="WMU10" s="1012"/>
      <c r="WMV10" s="1012"/>
      <c r="WMW10" s="1012"/>
      <c r="WMX10" s="1012"/>
      <c r="WMY10" s="1012"/>
      <c r="WMZ10" s="1012"/>
      <c r="WNA10" s="1012"/>
      <c r="WNB10" s="1012"/>
      <c r="WNC10" s="1012"/>
      <c r="WND10" s="1012"/>
      <c r="WNE10" s="1012"/>
      <c r="WNF10" s="1012"/>
      <c r="WNG10" s="1012"/>
      <c r="WNH10" s="1012"/>
      <c r="WNI10" s="1012"/>
      <c r="WNJ10" s="1012"/>
      <c r="WNK10" s="1012"/>
      <c r="WNL10" s="1012"/>
      <c r="WNM10" s="1012"/>
      <c r="WNN10" s="1012"/>
      <c r="WNO10" s="1012"/>
      <c r="WNP10" s="1012"/>
      <c r="WNQ10" s="1012"/>
      <c r="WNR10" s="1012"/>
      <c r="WNS10" s="1012"/>
      <c r="WNT10" s="1012"/>
      <c r="WNU10" s="1012"/>
      <c r="WNV10" s="1012"/>
      <c r="WNW10" s="1012"/>
      <c r="WNX10" s="1012"/>
      <c r="WNY10" s="1012"/>
      <c r="WNZ10" s="1012"/>
      <c r="WOA10" s="1012"/>
      <c r="WOB10" s="1012"/>
      <c r="WOC10" s="1012"/>
      <c r="WOD10" s="1012"/>
      <c r="WOE10" s="1012"/>
      <c r="WOF10" s="1012"/>
      <c r="WOG10" s="1012"/>
      <c r="WOH10" s="1012"/>
      <c r="WOI10" s="1012"/>
      <c r="WOJ10" s="1012"/>
      <c r="WOK10" s="1012"/>
      <c r="WOL10" s="1012"/>
      <c r="WOM10" s="1012"/>
      <c r="WON10" s="1012"/>
      <c r="WOO10" s="1012"/>
      <c r="WOP10" s="1012"/>
      <c r="WOQ10" s="1012"/>
      <c r="WOR10" s="1012"/>
      <c r="WOS10" s="1012"/>
      <c r="WOT10" s="1012"/>
      <c r="WOU10" s="1012"/>
      <c r="WOV10" s="1012"/>
      <c r="WOW10" s="1012"/>
      <c r="WOX10" s="1012"/>
      <c r="WOY10" s="1012"/>
      <c r="WOZ10" s="1012"/>
      <c r="WPA10" s="1012"/>
      <c r="WPB10" s="1012"/>
      <c r="WPC10" s="1012"/>
      <c r="WPD10" s="1012"/>
      <c r="WPE10" s="1012"/>
      <c r="WPF10" s="1012"/>
      <c r="WPG10" s="1012"/>
      <c r="WPH10" s="1012"/>
      <c r="WPI10" s="1012"/>
      <c r="WPJ10" s="1012"/>
      <c r="WPK10" s="1012"/>
      <c r="WPL10" s="1012"/>
      <c r="WPM10" s="1012"/>
      <c r="WPN10" s="1012"/>
      <c r="WPO10" s="1012"/>
      <c r="WPP10" s="1012"/>
      <c r="WPQ10" s="1012"/>
      <c r="WPR10" s="1012"/>
      <c r="WPS10" s="1012"/>
      <c r="WPT10" s="1012"/>
      <c r="WPU10" s="1012"/>
      <c r="WPV10" s="1012"/>
      <c r="WPW10" s="1012"/>
      <c r="WPX10" s="1012"/>
      <c r="WPY10" s="1012"/>
      <c r="WPZ10" s="1012"/>
      <c r="WQA10" s="1012"/>
      <c r="WQB10" s="1012"/>
      <c r="WQC10" s="1012"/>
      <c r="WQD10" s="1012"/>
      <c r="WQE10" s="1012"/>
      <c r="WQF10" s="1012"/>
      <c r="WQG10" s="1012"/>
      <c r="WQH10" s="1012"/>
      <c r="WQI10" s="1012"/>
      <c r="WQJ10" s="1012"/>
      <c r="WQK10" s="1012"/>
      <c r="WQL10" s="1012"/>
      <c r="WQM10" s="1012"/>
      <c r="WQN10" s="1012"/>
      <c r="WQO10" s="1012"/>
      <c r="WQP10" s="1012"/>
      <c r="WQQ10" s="1012"/>
      <c r="WQR10" s="1012"/>
      <c r="WQS10" s="1012"/>
      <c r="WQT10" s="1012"/>
      <c r="WQU10" s="1012"/>
      <c r="WQV10" s="1012"/>
      <c r="WQW10" s="1012"/>
      <c r="WQX10" s="1012"/>
      <c r="WQY10" s="1012"/>
      <c r="WQZ10" s="1012"/>
      <c r="WRA10" s="1012"/>
      <c r="WRB10" s="1012"/>
      <c r="WRC10" s="1012"/>
      <c r="WRD10" s="1012"/>
      <c r="WRE10" s="1012"/>
      <c r="WRF10" s="1012"/>
      <c r="WRG10" s="1012"/>
      <c r="WRH10" s="1012"/>
      <c r="WRI10" s="1012"/>
      <c r="WRJ10" s="1012"/>
      <c r="WRK10" s="1012"/>
      <c r="WRL10" s="1012"/>
      <c r="WRM10" s="1012"/>
      <c r="WRN10" s="1012"/>
      <c r="WRO10" s="1012"/>
      <c r="WRP10" s="1012"/>
      <c r="WRQ10" s="1012"/>
      <c r="WRR10" s="1012"/>
      <c r="WRS10" s="1012"/>
      <c r="WRT10" s="1012"/>
      <c r="WRU10" s="1012"/>
      <c r="WRV10" s="1012"/>
      <c r="WRW10" s="1012"/>
      <c r="WRX10" s="1012"/>
      <c r="WRY10" s="1012"/>
      <c r="WRZ10" s="1012"/>
      <c r="WSA10" s="1012"/>
      <c r="WSB10" s="1012"/>
      <c r="WSC10" s="1012"/>
      <c r="WSD10" s="1012"/>
      <c r="WSE10" s="1012"/>
      <c r="WSF10" s="1012"/>
      <c r="WSG10" s="1012"/>
      <c r="WSH10" s="1012"/>
      <c r="WSI10" s="1012"/>
      <c r="WSJ10" s="1012"/>
      <c r="WSK10" s="1012"/>
      <c r="WSL10" s="1012"/>
      <c r="WSM10" s="1012"/>
      <c r="WSN10" s="1012"/>
      <c r="WSO10" s="1012"/>
      <c r="WSP10" s="1012"/>
      <c r="WSQ10" s="1012"/>
      <c r="WSR10" s="1012"/>
      <c r="WSS10" s="1012"/>
      <c r="WST10" s="1012"/>
      <c r="WSU10" s="1012"/>
      <c r="WSV10" s="1012"/>
      <c r="WSW10" s="1012"/>
      <c r="WSX10" s="1012"/>
      <c r="WSY10" s="1012"/>
      <c r="WSZ10" s="1012"/>
      <c r="WTA10" s="1012"/>
      <c r="WTB10" s="1012"/>
      <c r="WTC10" s="1012"/>
      <c r="WTD10" s="1012"/>
      <c r="WTE10" s="1012"/>
      <c r="WTF10" s="1012"/>
      <c r="WTG10" s="1012"/>
      <c r="WTH10" s="1012"/>
      <c r="WTI10" s="1012"/>
      <c r="WTJ10" s="1012"/>
      <c r="WTK10" s="1012"/>
      <c r="WTL10" s="1012"/>
      <c r="WTM10" s="1012"/>
      <c r="WTN10" s="1012"/>
      <c r="WTO10" s="1012"/>
      <c r="WTP10" s="1012"/>
      <c r="WTQ10" s="1012"/>
      <c r="WTR10" s="1012"/>
      <c r="WTS10" s="1012"/>
      <c r="WTT10" s="1012"/>
      <c r="WTU10" s="1012"/>
      <c r="WTV10" s="1012"/>
      <c r="WTW10" s="1012"/>
      <c r="WTX10" s="1012"/>
      <c r="WTY10" s="1012"/>
      <c r="WTZ10" s="1012"/>
      <c r="WUA10" s="1012"/>
      <c r="WUB10" s="1012"/>
      <c r="WUC10" s="1012"/>
      <c r="WUD10" s="1012"/>
      <c r="WUE10" s="1012"/>
      <c r="WUF10" s="1012"/>
      <c r="WUG10" s="1012"/>
      <c r="WUH10" s="1012"/>
      <c r="WUI10" s="1012"/>
      <c r="WUJ10" s="1012"/>
      <c r="WUK10" s="1012"/>
      <c r="WUL10" s="1012"/>
      <c r="WUM10" s="1012"/>
      <c r="WUN10" s="1012"/>
      <c r="WUO10" s="1012"/>
      <c r="WUP10" s="1012"/>
      <c r="WUQ10" s="1012"/>
      <c r="WUR10" s="1012"/>
      <c r="WUS10" s="1012"/>
      <c r="WUT10" s="1012"/>
      <c r="WUU10" s="1012"/>
      <c r="WUV10" s="1012"/>
      <c r="WUW10" s="1012"/>
      <c r="WUX10" s="1012"/>
      <c r="WUY10" s="1012"/>
      <c r="WUZ10" s="1012"/>
      <c r="WVA10" s="1012"/>
      <c r="WVB10" s="1012"/>
      <c r="WVC10" s="1012"/>
      <c r="WVD10" s="1012"/>
      <c r="WVE10" s="1012"/>
      <c r="WVF10" s="1012"/>
      <c r="WVG10" s="1012"/>
      <c r="WVH10" s="1012"/>
      <c r="WVI10" s="1012"/>
      <c r="WVJ10" s="1012"/>
      <c r="WVK10" s="1012"/>
      <c r="WVL10" s="1012"/>
      <c r="WVM10" s="1012"/>
      <c r="WVN10" s="1012"/>
      <c r="WVO10" s="1012"/>
      <c r="WVP10" s="1012"/>
      <c r="WVQ10" s="1012"/>
      <c r="WVR10" s="1012"/>
      <c r="WVS10" s="1012"/>
      <c r="WVT10" s="1012"/>
      <c r="WVU10" s="1012"/>
      <c r="WVV10" s="1012"/>
      <c r="WVW10" s="1012"/>
      <c r="WVX10" s="1012"/>
      <c r="WVY10" s="1012"/>
      <c r="WVZ10" s="1012"/>
      <c r="WWA10" s="1012"/>
      <c r="WWB10" s="1012"/>
      <c r="WWC10" s="1012"/>
      <c r="WWD10" s="1012"/>
      <c r="WWE10" s="1012"/>
      <c r="WWF10" s="1012"/>
      <c r="WWG10" s="1012"/>
      <c r="WWH10" s="1012"/>
      <c r="WWI10" s="1012"/>
      <c r="WWJ10" s="1012"/>
      <c r="WWK10" s="1012"/>
      <c r="WWL10" s="1012"/>
      <c r="WWM10" s="1012"/>
      <c r="WWN10" s="1012"/>
      <c r="WWO10" s="1012"/>
      <c r="WWP10" s="1012"/>
      <c r="WWQ10" s="1012"/>
      <c r="WWR10" s="1012"/>
      <c r="WWS10" s="1012"/>
      <c r="WWT10" s="1012"/>
      <c r="WWU10" s="1012"/>
      <c r="WWV10" s="1012"/>
      <c r="WWW10" s="1012"/>
      <c r="WWX10" s="1012"/>
      <c r="WWY10" s="1012"/>
      <c r="WWZ10" s="1012"/>
      <c r="WXA10" s="1012"/>
      <c r="WXB10" s="1012"/>
      <c r="WXC10" s="1012"/>
      <c r="WXD10" s="1012"/>
      <c r="WXE10" s="1012"/>
      <c r="WXF10" s="1012"/>
      <c r="WXG10" s="1012"/>
      <c r="WXH10" s="1012"/>
      <c r="WXI10" s="1012"/>
      <c r="WXJ10" s="1012"/>
      <c r="WXK10" s="1012"/>
      <c r="WXL10" s="1012"/>
      <c r="WXM10" s="1012"/>
      <c r="WXN10" s="1012"/>
      <c r="WXO10" s="1012"/>
      <c r="WXP10" s="1012"/>
      <c r="WXQ10" s="1012"/>
      <c r="WXR10" s="1012"/>
      <c r="WXS10" s="1012"/>
      <c r="WXT10" s="1012"/>
      <c r="WXU10" s="1012"/>
      <c r="WXV10" s="1012"/>
      <c r="WXW10" s="1012"/>
      <c r="WXX10" s="1012"/>
      <c r="WXY10" s="1012"/>
      <c r="WXZ10" s="1012"/>
      <c r="WYA10" s="1012"/>
      <c r="WYB10" s="1012"/>
      <c r="WYC10" s="1012"/>
      <c r="WYD10" s="1012"/>
      <c r="WYE10" s="1012"/>
      <c r="WYF10" s="1012"/>
      <c r="WYG10" s="1012"/>
      <c r="WYH10" s="1012"/>
      <c r="WYI10" s="1012"/>
      <c r="WYJ10" s="1012"/>
      <c r="WYK10" s="1012"/>
      <c r="WYL10" s="1012"/>
      <c r="WYM10" s="1012"/>
      <c r="WYN10" s="1012"/>
      <c r="WYO10" s="1012"/>
      <c r="WYP10" s="1012"/>
      <c r="WYQ10" s="1012"/>
      <c r="WYR10" s="1012"/>
      <c r="WYS10" s="1012"/>
      <c r="WYT10" s="1012"/>
      <c r="WYU10" s="1012"/>
      <c r="WYV10" s="1012"/>
      <c r="WYW10" s="1012"/>
      <c r="WYX10" s="1012"/>
      <c r="WYY10" s="1012"/>
      <c r="WYZ10" s="1012"/>
      <c r="WZA10" s="1012"/>
      <c r="WZB10" s="1012"/>
      <c r="WZC10" s="1012"/>
      <c r="WZD10" s="1012"/>
      <c r="WZE10" s="1012"/>
      <c r="WZF10" s="1012"/>
      <c r="WZG10" s="1012"/>
      <c r="WZH10" s="1012"/>
      <c r="WZI10" s="1012"/>
      <c r="WZJ10" s="1012"/>
      <c r="WZK10" s="1012"/>
      <c r="WZL10" s="1012"/>
      <c r="WZM10" s="1012"/>
      <c r="WZN10" s="1012"/>
      <c r="WZO10" s="1012"/>
      <c r="WZP10" s="1012"/>
      <c r="WZQ10" s="1012"/>
      <c r="WZR10" s="1012"/>
      <c r="WZS10" s="1012"/>
      <c r="WZT10" s="1012"/>
      <c r="WZU10" s="1012"/>
      <c r="WZV10" s="1012"/>
      <c r="WZW10" s="1012"/>
      <c r="WZX10" s="1012"/>
      <c r="WZY10" s="1012"/>
      <c r="WZZ10" s="1012"/>
      <c r="XAA10" s="1012"/>
      <c r="XAB10" s="1012"/>
      <c r="XAC10" s="1012"/>
      <c r="XAD10" s="1012"/>
      <c r="XAE10" s="1012"/>
      <c r="XAF10" s="1012"/>
      <c r="XAG10" s="1012"/>
      <c r="XAH10" s="1012"/>
      <c r="XAI10" s="1012"/>
      <c r="XAJ10" s="1012"/>
      <c r="XAK10" s="1012"/>
      <c r="XAL10" s="1012"/>
      <c r="XAM10" s="1012"/>
      <c r="XAN10" s="1012"/>
      <c r="XAO10" s="1012"/>
      <c r="XAP10" s="1012"/>
      <c r="XAQ10" s="1012"/>
      <c r="XAR10" s="1012"/>
      <c r="XAS10" s="1012"/>
      <c r="XAT10" s="1012"/>
      <c r="XAU10" s="1012"/>
      <c r="XAV10" s="1012"/>
      <c r="XAW10" s="1012"/>
      <c r="XAX10" s="1012"/>
      <c r="XAY10" s="1012"/>
      <c r="XAZ10" s="1012"/>
      <c r="XBA10" s="1012"/>
      <c r="XBB10" s="1012"/>
      <c r="XBC10" s="1012"/>
      <c r="XBD10" s="1012"/>
      <c r="XBE10" s="1012"/>
      <c r="XBF10" s="1012"/>
      <c r="XBG10" s="1012"/>
      <c r="XBH10" s="1012"/>
      <c r="XBI10" s="1012"/>
      <c r="XBJ10" s="1012"/>
      <c r="XBK10" s="1012"/>
      <c r="XBL10" s="1012"/>
      <c r="XBM10" s="1012"/>
      <c r="XBN10" s="1012"/>
      <c r="XBO10" s="1012"/>
      <c r="XBP10" s="1012"/>
      <c r="XBQ10" s="1012"/>
      <c r="XBR10" s="1012"/>
      <c r="XBS10" s="1012"/>
      <c r="XBT10" s="1012"/>
      <c r="XBU10" s="1012"/>
      <c r="XBV10" s="1012"/>
      <c r="XBW10" s="1012"/>
      <c r="XBX10" s="1012"/>
      <c r="XBY10" s="1012"/>
      <c r="XBZ10" s="1012"/>
      <c r="XCA10" s="1012"/>
      <c r="XCB10" s="1012"/>
      <c r="XCC10" s="1012"/>
      <c r="XCD10" s="1012"/>
      <c r="XCE10" s="1012"/>
      <c r="XCF10" s="1012"/>
      <c r="XCG10" s="1012"/>
      <c r="XCH10" s="1012"/>
      <c r="XCI10" s="1012"/>
      <c r="XCJ10" s="1012"/>
      <c r="XCK10" s="1012"/>
      <c r="XCL10" s="1012"/>
      <c r="XCM10" s="1012"/>
      <c r="XCN10" s="1012"/>
      <c r="XCO10" s="1012"/>
      <c r="XCP10" s="1012"/>
      <c r="XCQ10" s="1012"/>
      <c r="XCR10" s="1012"/>
      <c r="XCS10" s="1012"/>
      <c r="XCT10" s="1012"/>
      <c r="XCU10" s="1012"/>
      <c r="XCV10" s="1012"/>
      <c r="XCW10" s="1012"/>
      <c r="XCX10" s="1012"/>
      <c r="XCY10" s="1012"/>
      <c r="XCZ10" s="1012"/>
      <c r="XDA10" s="1012"/>
      <c r="XDB10" s="1012"/>
      <c r="XDC10" s="1012"/>
      <c r="XDD10" s="1012"/>
      <c r="XDE10" s="1012"/>
      <c r="XDF10" s="1012"/>
      <c r="XDG10" s="1012"/>
      <c r="XDH10" s="1012"/>
      <c r="XDI10" s="1012"/>
      <c r="XDJ10" s="1012"/>
      <c r="XDK10" s="1012"/>
      <c r="XDL10" s="1012"/>
      <c r="XDM10" s="1012"/>
      <c r="XDN10" s="1012"/>
      <c r="XDO10" s="1012"/>
      <c r="XDP10" s="1012"/>
      <c r="XDQ10" s="1012"/>
      <c r="XDR10" s="1012"/>
      <c r="XDS10" s="1012"/>
      <c r="XDT10" s="1012"/>
      <c r="XDU10" s="1012"/>
      <c r="XDV10" s="1012"/>
      <c r="XDW10" s="1012"/>
      <c r="XDX10" s="1012"/>
      <c r="XDY10" s="1012"/>
      <c r="XDZ10" s="1012"/>
      <c r="XEA10" s="1012"/>
      <c r="XEB10" s="1012"/>
      <c r="XEC10" s="1012"/>
      <c r="XED10" s="1012"/>
      <c r="XEE10" s="1012"/>
      <c r="XEF10" s="1012"/>
      <c r="XEG10" s="1012"/>
      <c r="XEH10" s="1012"/>
      <c r="XEI10" s="1012"/>
      <c r="XEJ10" s="1012"/>
      <c r="XEK10" s="1012"/>
      <c r="XEL10" s="1012"/>
      <c r="XEM10" s="1012"/>
      <c r="XEN10" s="1012"/>
      <c r="XEO10" s="1012"/>
      <c r="XEP10" s="1012"/>
      <c r="XEQ10" s="1012"/>
      <c r="XER10" s="1012"/>
      <c r="XES10" s="1012"/>
      <c r="XET10" s="1012"/>
      <c r="XEU10" s="1012"/>
      <c r="XEV10" s="1012"/>
      <c r="XEW10" s="1012"/>
      <c r="XEX10" s="1012"/>
      <c r="XEY10" s="1012"/>
      <c r="XEZ10" s="1012"/>
      <c r="XFA10" s="1012"/>
      <c r="XFB10" s="1012"/>
      <c r="XFC10" s="1012"/>
    </row>
    <row r="11" spans="1:16383" ht="18" customHeight="1">
      <c r="A11" s="1025" t="s">
        <v>1005</v>
      </c>
      <c r="B11" s="1008" t="s">
        <v>1825</v>
      </c>
      <c r="C11" s="1007" t="s">
        <v>2119</v>
      </c>
      <c r="D11" s="1043" t="s">
        <v>1863</v>
      </c>
      <c r="E11" s="1044" t="s">
        <v>1803</v>
      </c>
      <c r="F11" s="1046">
        <v>0.5</v>
      </c>
      <c r="G11" s="1046" t="s">
        <v>25</v>
      </c>
      <c r="H11" s="1046" t="s">
        <v>25</v>
      </c>
      <c r="I11" s="1030" t="s">
        <v>25</v>
      </c>
      <c r="J11" s="1129">
        <v>0.25</v>
      </c>
      <c r="K11" s="1032" t="s">
        <v>2120</v>
      </c>
    </row>
    <row r="12" spans="1:16383" ht="18" customHeight="1">
      <c r="A12" s="1025" t="s">
        <v>1006</v>
      </c>
      <c r="B12" s="1008" t="s">
        <v>25</v>
      </c>
      <c r="C12" s="1007" t="s">
        <v>1970</v>
      </c>
      <c r="D12" s="1057" t="s">
        <v>1797</v>
      </c>
      <c r="E12" s="1027">
        <v>4</v>
      </c>
      <c r="F12" s="1046">
        <v>0.83333333333333337</v>
      </c>
      <c r="G12" s="1046">
        <v>7.6923076923076927E-2</v>
      </c>
      <c r="H12" s="1046" t="s">
        <v>25</v>
      </c>
      <c r="I12" s="1030">
        <v>4.8000000000000001E-2</v>
      </c>
      <c r="J12" s="1129">
        <v>0.69</v>
      </c>
      <c r="K12" s="1032" t="s">
        <v>2121</v>
      </c>
    </row>
    <row r="13" spans="1:16383" ht="18" customHeight="1">
      <c r="A13" s="1025" t="s">
        <v>1007</v>
      </c>
      <c r="B13" s="1008" t="s">
        <v>1825</v>
      </c>
      <c r="C13" s="1007" t="s">
        <v>2122</v>
      </c>
      <c r="D13" s="1083" t="s">
        <v>1798</v>
      </c>
      <c r="E13" s="1044" t="s">
        <v>1803</v>
      </c>
      <c r="F13" s="1130">
        <v>0.5</v>
      </c>
      <c r="G13" s="1130" t="s">
        <v>25</v>
      </c>
      <c r="H13" s="1130" t="s">
        <v>25</v>
      </c>
      <c r="I13" s="1030">
        <v>3.2000000000000001E-2</v>
      </c>
      <c r="J13" s="1129">
        <v>0.52</v>
      </c>
      <c r="K13" s="1032" t="s">
        <v>2123</v>
      </c>
    </row>
    <row r="14" spans="1:16383" ht="18" customHeight="1">
      <c r="A14" s="1025" t="s">
        <v>1008</v>
      </c>
      <c r="B14" s="1008" t="s">
        <v>25</v>
      </c>
      <c r="C14" s="1007" t="s">
        <v>1970</v>
      </c>
      <c r="D14" s="1043" t="s">
        <v>1798</v>
      </c>
      <c r="E14" s="1044" t="s">
        <v>1803</v>
      </c>
      <c r="F14" s="1130">
        <v>0.5</v>
      </c>
      <c r="G14" s="1130" t="s">
        <v>25</v>
      </c>
      <c r="H14" s="1130" t="s">
        <v>25</v>
      </c>
      <c r="I14" s="1030">
        <v>8.0000000000000002E-3</v>
      </c>
      <c r="J14" s="1129">
        <v>0.12</v>
      </c>
      <c r="K14" s="1032" t="s">
        <v>2095</v>
      </c>
    </row>
    <row r="15" spans="1:16383" ht="18" customHeight="1">
      <c r="A15" s="1025" t="s">
        <v>2124</v>
      </c>
      <c r="B15" s="1008" t="s">
        <v>1832</v>
      </c>
      <c r="C15" s="1007" t="s">
        <v>2125</v>
      </c>
      <c r="D15" s="1043" t="s">
        <v>1798</v>
      </c>
      <c r="E15" s="1027">
        <v>4</v>
      </c>
      <c r="F15" s="1130">
        <v>0.66666666666666663</v>
      </c>
      <c r="G15" s="1130">
        <v>7.6923076923076927E-2</v>
      </c>
      <c r="H15" s="1130" t="s">
        <v>25</v>
      </c>
      <c r="I15" s="1030">
        <v>0.22600000000000001</v>
      </c>
      <c r="J15" s="1129">
        <v>0.61</v>
      </c>
      <c r="K15" s="1032" t="s">
        <v>2126</v>
      </c>
    </row>
    <row r="16" spans="1:16383" s="1042" customFormat="1" ht="18" customHeight="1">
      <c r="A16" s="1192" t="s">
        <v>789</v>
      </c>
      <c r="B16" s="1034"/>
      <c r="C16" s="1035" t="s">
        <v>1857</v>
      </c>
      <c r="D16" s="1193" t="s">
        <v>1799</v>
      </c>
      <c r="E16" s="1158" t="s">
        <v>1803</v>
      </c>
      <c r="F16" s="1101">
        <v>0.33333333333333331</v>
      </c>
      <c r="G16" s="1101" t="s">
        <v>25</v>
      </c>
      <c r="H16" s="1101" t="s">
        <v>25</v>
      </c>
      <c r="I16" s="1039">
        <v>0.129</v>
      </c>
      <c r="J16" s="1037">
        <v>38</v>
      </c>
      <c r="K16" s="1041" t="s">
        <v>25</v>
      </c>
    </row>
    <row r="17" spans="1:16383" ht="18" customHeight="1">
      <c r="A17" s="1025" t="s">
        <v>1306</v>
      </c>
      <c r="B17" s="1008" t="s">
        <v>25</v>
      </c>
      <c r="C17" s="1007" t="s">
        <v>1967</v>
      </c>
      <c r="D17" s="1045" t="s">
        <v>1800</v>
      </c>
      <c r="E17" s="1044" t="s">
        <v>1803</v>
      </c>
      <c r="F17" s="1046">
        <v>0.16666666666666666</v>
      </c>
      <c r="G17" s="1046" t="s">
        <v>25</v>
      </c>
      <c r="H17" s="1046" t="s">
        <v>25</v>
      </c>
      <c r="I17" s="1030">
        <v>2.4E-2</v>
      </c>
      <c r="J17" s="1129" t="s">
        <v>25</v>
      </c>
      <c r="K17" s="1032" t="s">
        <v>25</v>
      </c>
    </row>
    <row r="18" spans="1:16383" ht="18" customHeight="1">
      <c r="A18" s="1194" t="s">
        <v>1307</v>
      </c>
      <c r="B18" s="1195" t="s">
        <v>25</v>
      </c>
      <c r="C18" s="1196" t="s">
        <v>1967</v>
      </c>
      <c r="D18" s="1197" t="s">
        <v>1800</v>
      </c>
      <c r="E18" s="1198" t="s">
        <v>1803</v>
      </c>
      <c r="F18" s="1199">
        <v>0.16666666666666666</v>
      </c>
      <c r="G18" s="1199" t="s">
        <v>25</v>
      </c>
      <c r="H18" s="1199" t="s">
        <v>25</v>
      </c>
      <c r="I18" s="1200">
        <v>1.6E-2</v>
      </c>
      <c r="J18" s="1201" t="s">
        <v>25</v>
      </c>
      <c r="K18" s="1202" t="s">
        <v>25</v>
      </c>
    </row>
    <row r="19" spans="1:16383" ht="18" customHeight="1">
      <c r="A19" s="1203" t="s">
        <v>2289</v>
      </c>
      <c r="B19" s="1008"/>
      <c r="C19" s="1007" t="s">
        <v>2127</v>
      </c>
      <c r="D19" s="1080" t="s">
        <v>1800</v>
      </c>
      <c r="E19" s="1044" t="s">
        <v>1803</v>
      </c>
      <c r="F19" s="1130">
        <v>0.17</v>
      </c>
      <c r="G19" s="1130" t="s">
        <v>25</v>
      </c>
      <c r="H19" s="1130" t="s">
        <v>25</v>
      </c>
      <c r="I19" s="1030">
        <v>0.28999999999999998</v>
      </c>
      <c r="J19" s="1129" t="s">
        <v>25</v>
      </c>
      <c r="K19" s="1032" t="s">
        <v>25</v>
      </c>
    </row>
    <row r="20" spans="1:16383" ht="18" customHeight="1">
      <c r="A20" s="1025" t="s">
        <v>2128</v>
      </c>
      <c r="B20" s="1008" t="s">
        <v>1832</v>
      </c>
      <c r="C20" s="1007" t="s">
        <v>2129</v>
      </c>
      <c r="D20" s="1043" t="s">
        <v>1798</v>
      </c>
      <c r="E20" s="1044" t="s">
        <v>1803</v>
      </c>
      <c r="F20" s="1130">
        <v>0.5</v>
      </c>
      <c r="G20" s="1130" t="s">
        <v>25</v>
      </c>
      <c r="H20" s="1130" t="s">
        <v>25</v>
      </c>
      <c r="I20" s="1030">
        <v>0.161</v>
      </c>
      <c r="J20" s="1129">
        <v>0.28000000000000003</v>
      </c>
      <c r="K20" s="1032" t="s">
        <v>2130</v>
      </c>
    </row>
    <row r="21" spans="1:16383" ht="18" customHeight="1">
      <c r="A21" s="1025" t="s">
        <v>2290</v>
      </c>
      <c r="B21" s="1008" t="s">
        <v>1844</v>
      </c>
      <c r="C21" s="1007" t="s">
        <v>2131</v>
      </c>
      <c r="D21" s="1131" t="s">
        <v>1799</v>
      </c>
      <c r="E21" s="1044" t="s">
        <v>1803</v>
      </c>
      <c r="F21" s="1130">
        <v>0.33</v>
      </c>
      <c r="G21" s="1130" t="s">
        <v>25</v>
      </c>
      <c r="H21" s="1130" t="s">
        <v>25</v>
      </c>
      <c r="I21" s="1030">
        <v>0.28199999999999997</v>
      </c>
      <c r="J21" s="1129">
        <v>0.41</v>
      </c>
      <c r="K21" s="1032" t="s">
        <v>25</v>
      </c>
    </row>
    <row r="22" spans="1:16383" ht="18" customHeight="1">
      <c r="A22" s="1194" t="s">
        <v>1361</v>
      </c>
      <c r="B22" s="1195" t="s">
        <v>1844</v>
      </c>
      <c r="C22" s="1196" t="s">
        <v>1876</v>
      </c>
      <c r="D22" s="1204" t="s">
        <v>1961</v>
      </c>
      <c r="E22" s="1198" t="s">
        <v>1803</v>
      </c>
      <c r="F22" s="1205">
        <v>0.33</v>
      </c>
      <c r="G22" s="1205" t="s">
        <v>25</v>
      </c>
      <c r="H22" s="1205" t="s">
        <v>25</v>
      </c>
      <c r="I22" s="1200" t="s">
        <v>25</v>
      </c>
      <c r="J22" s="1201">
        <v>0.15</v>
      </c>
      <c r="K22" s="1202" t="s">
        <v>2132</v>
      </c>
      <c r="L22" s="1206"/>
      <c r="M22" s="1206"/>
      <c r="N22" s="1206"/>
      <c r="O22" s="1206"/>
      <c r="P22" s="1206"/>
      <c r="Q22" s="1206"/>
      <c r="R22" s="1206"/>
      <c r="S22" s="1206"/>
      <c r="T22" s="1206"/>
      <c r="U22" s="1206"/>
      <c r="V22" s="1206"/>
      <c r="W22" s="1206"/>
      <c r="X22" s="1206"/>
      <c r="Y22" s="1206"/>
      <c r="Z22" s="1206"/>
      <c r="AA22" s="1206"/>
      <c r="AB22" s="1206"/>
      <c r="AC22" s="1206"/>
      <c r="AD22" s="1206"/>
      <c r="AE22" s="1206"/>
      <c r="AF22" s="1206"/>
      <c r="AG22" s="1206"/>
      <c r="AH22" s="1206"/>
      <c r="AI22" s="1206"/>
      <c r="AJ22" s="1206"/>
      <c r="AK22" s="1206"/>
      <c r="AL22" s="1206"/>
      <c r="AM22" s="1206"/>
      <c r="AN22" s="1206"/>
      <c r="AO22" s="1206"/>
      <c r="AP22" s="1206"/>
      <c r="AQ22" s="1206"/>
      <c r="AR22" s="1206"/>
      <c r="AS22" s="1206"/>
      <c r="AT22" s="1206"/>
      <c r="AU22" s="1206"/>
      <c r="AV22" s="1206"/>
      <c r="AW22" s="1206"/>
      <c r="AX22" s="1206"/>
      <c r="AY22" s="1206"/>
      <c r="AZ22" s="1206"/>
      <c r="BA22" s="1206"/>
      <c r="BB22" s="1206"/>
      <c r="BC22" s="1206"/>
      <c r="BD22" s="1206"/>
      <c r="BE22" s="1206"/>
      <c r="BF22" s="1206"/>
      <c r="BG22" s="1206"/>
      <c r="BH22" s="1206"/>
      <c r="BI22" s="1206"/>
      <c r="BJ22" s="1206"/>
      <c r="BK22" s="1206"/>
      <c r="BL22" s="1206"/>
      <c r="BM22" s="1206"/>
      <c r="BN22" s="1206"/>
      <c r="BO22" s="1206"/>
      <c r="BP22" s="1206"/>
      <c r="BQ22" s="1206"/>
      <c r="BR22" s="1206"/>
      <c r="BS22" s="1206"/>
      <c r="BT22" s="1206"/>
      <c r="BU22" s="1206"/>
      <c r="BV22" s="1206"/>
      <c r="BW22" s="1206"/>
      <c r="BX22" s="1206"/>
      <c r="BY22" s="1206"/>
      <c r="BZ22" s="1206"/>
      <c r="CA22" s="1206"/>
      <c r="CB22" s="1206"/>
      <c r="CC22" s="1206"/>
      <c r="CD22" s="1206"/>
      <c r="CE22" s="1206"/>
      <c r="CF22" s="1206"/>
      <c r="CG22" s="1206"/>
      <c r="CH22" s="1206"/>
      <c r="CI22" s="1206"/>
      <c r="CJ22" s="1206"/>
      <c r="CK22" s="1206"/>
      <c r="CL22" s="1206"/>
      <c r="CM22" s="1206"/>
      <c r="CN22" s="1206"/>
      <c r="CO22" s="1206"/>
      <c r="CP22" s="1206"/>
      <c r="CQ22" s="1206"/>
      <c r="CR22" s="1206"/>
      <c r="CS22" s="1206"/>
      <c r="CT22" s="1206"/>
      <c r="CU22" s="1206"/>
      <c r="CV22" s="1206"/>
      <c r="CW22" s="1206"/>
      <c r="CX22" s="1206"/>
      <c r="CY22" s="1206"/>
      <c r="CZ22" s="1206"/>
      <c r="DA22" s="1206"/>
      <c r="DB22" s="1206"/>
      <c r="DC22" s="1206"/>
      <c r="DD22" s="1206"/>
      <c r="DE22" s="1206"/>
      <c r="DF22" s="1206"/>
      <c r="DG22" s="1206"/>
      <c r="DH22" s="1206"/>
      <c r="DI22" s="1206"/>
      <c r="DJ22" s="1206"/>
      <c r="DK22" s="1206"/>
      <c r="DL22" s="1206"/>
      <c r="DM22" s="1206"/>
      <c r="DN22" s="1206"/>
      <c r="DO22" s="1206"/>
      <c r="DP22" s="1206"/>
      <c r="DQ22" s="1206"/>
      <c r="DR22" s="1206"/>
      <c r="DS22" s="1206"/>
      <c r="DT22" s="1206"/>
      <c r="DU22" s="1206"/>
      <c r="DV22" s="1206"/>
      <c r="DW22" s="1206"/>
      <c r="DX22" s="1206"/>
      <c r="DY22" s="1206"/>
      <c r="DZ22" s="1206"/>
      <c r="EA22" s="1206"/>
      <c r="EB22" s="1206"/>
      <c r="EC22" s="1206"/>
      <c r="ED22" s="1206"/>
      <c r="EE22" s="1206"/>
      <c r="EF22" s="1206"/>
      <c r="EG22" s="1206"/>
      <c r="EH22" s="1206"/>
      <c r="EI22" s="1206"/>
      <c r="EJ22" s="1206"/>
      <c r="EK22" s="1206"/>
      <c r="EL22" s="1206"/>
      <c r="EM22" s="1206"/>
      <c r="EN22" s="1206"/>
      <c r="EO22" s="1206"/>
      <c r="EP22" s="1206"/>
      <c r="EQ22" s="1206"/>
      <c r="ER22" s="1206"/>
      <c r="ES22" s="1206"/>
      <c r="ET22" s="1206"/>
      <c r="EU22" s="1206"/>
      <c r="EV22" s="1206"/>
      <c r="EW22" s="1206"/>
      <c r="EX22" s="1206"/>
      <c r="EY22" s="1206"/>
      <c r="EZ22" s="1206"/>
      <c r="FA22" s="1206"/>
      <c r="FB22" s="1206"/>
      <c r="FC22" s="1206"/>
      <c r="FD22" s="1206"/>
      <c r="FE22" s="1206"/>
      <c r="FF22" s="1206"/>
      <c r="FG22" s="1206"/>
      <c r="FH22" s="1206"/>
      <c r="FI22" s="1206"/>
      <c r="FJ22" s="1206"/>
      <c r="FK22" s="1206"/>
      <c r="FL22" s="1206"/>
      <c r="FM22" s="1206"/>
      <c r="FN22" s="1206"/>
      <c r="FO22" s="1206"/>
      <c r="FP22" s="1206"/>
      <c r="FQ22" s="1206"/>
      <c r="FR22" s="1206"/>
      <c r="FS22" s="1206"/>
      <c r="FT22" s="1206"/>
      <c r="FU22" s="1206"/>
      <c r="FV22" s="1206"/>
      <c r="FW22" s="1206"/>
      <c r="FX22" s="1206"/>
      <c r="FY22" s="1206"/>
      <c r="FZ22" s="1206"/>
      <c r="GA22" s="1206"/>
      <c r="GB22" s="1206"/>
      <c r="GC22" s="1206"/>
      <c r="GD22" s="1206"/>
      <c r="GE22" s="1206"/>
      <c r="GF22" s="1206"/>
      <c r="GG22" s="1206"/>
      <c r="GH22" s="1206"/>
      <c r="GI22" s="1206"/>
      <c r="GJ22" s="1206"/>
      <c r="GK22" s="1206"/>
      <c r="GL22" s="1206"/>
      <c r="GM22" s="1206"/>
      <c r="GN22" s="1206"/>
      <c r="GO22" s="1206"/>
      <c r="GP22" s="1206"/>
      <c r="GQ22" s="1206"/>
      <c r="GR22" s="1206"/>
      <c r="GS22" s="1206"/>
      <c r="GT22" s="1206"/>
      <c r="GU22" s="1206"/>
      <c r="GV22" s="1206"/>
      <c r="GW22" s="1206"/>
      <c r="GX22" s="1206"/>
      <c r="GY22" s="1206"/>
      <c r="GZ22" s="1206"/>
      <c r="HA22" s="1206"/>
      <c r="HB22" s="1206"/>
      <c r="HC22" s="1206"/>
      <c r="HD22" s="1206"/>
      <c r="HE22" s="1206"/>
      <c r="HF22" s="1206"/>
      <c r="HG22" s="1206"/>
      <c r="HH22" s="1206"/>
      <c r="HI22" s="1206"/>
      <c r="HJ22" s="1206"/>
      <c r="HK22" s="1206"/>
      <c r="HL22" s="1206"/>
      <c r="HM22" s="1206"/>
      <c r="HN22" s="1206"/>
      <c r="HO22" s="1206"/>
      <c r="HP22" s="1206"/>
      <c r="HQ22" s="1206"/>
      <c r="HR22" s="1206"/>
      <c r="HS22" s="1206"/>
      <c r="HT22" s="1206"/>
      <c r="HU22" s="1206"/>
      <c r="HV22" s="1206"/>
      <c r="HW22" s="1206"/>
      <c r="HX22" s="1206"/>
      <c r="HY22" s="1206"/>
      <c r="HZ22" s="1206"/>
      <c r="IA22" s="1206"/>
      <c r="IB22" s="1206"/>
      <c r="IC22" s="1206"/>
      <c r="ID22" s="1206"/>
      <c r="IE22" s="1206"/>
      <c r="IF22" s="1206"/>
      <c r="IG22" s="1206"/>
      <c r="IH22" s="1206"/>
      <c r="II22" s="1206"/>
      <c r="IJ22" s="1206"/>
      <c r="IK22" s="1206"/>
      <c r="IL22" s="1206"/>
      <c r="IM22" s="1206"/>
      <c r="IN22" s="1206"/>
      <c r="IO22" s="1206"/>
      <c r="IP22" s="1206"/>
      <c r="IQ22" s="1206"/>
      <c r="IR22" s="1206"/>
      <c r="IS22" s="1206"/>
      <c r="IT22" s="1206"/>
      <c r="IU22" s="1206"/>
      <c r="IV22" s="1206"/>
      <c r="IW22" s="1206"/>
      <c r="IX22" s="1206"/>
      <c r="IY22" s="1206"/>
      <c r="IZ22" s="1206"/>
      <c r="JA22" s="1206"/>
      <c r="JB22" s="1206"/>
      <c r="JC22" s="1206"/>
      <c r="JD22" s="1206"/>
      <c r="JE22" s="1206"/>
      <c r="JF22" s="1206"/>
      <c r="JG22" s="1206"/>
      <c r="JH22" s="1206"/>
      <c r="JI22" s="1206"/>
      <c r="JJ22" s="1206"/>
      <c r="JK22" s="1206"/>
      <c r="JL22" s="1206"/>
      <c r="JM22" s="1206"/>
      <c r="JN22" s="1206"/>
      <c r="JO22" s="1206"/>
      <c r="JP22" s="1206"/>
      <c r="JQ22" s="1206"/>
      <c r="JR22" s="1206"/>
      <c r="JS22" s="1206"/>
      <c r="JT22" s="1206"/>
      <c r="JU22" s="1206"/>
      <c r="JV22" s="1206"/>
      <c r="JW22" s="1206"/>
      <c r="JX22" s="1206"/>
      <c r="JY22" s="1206"/>
      <c r="JZ22" s="1206"/>
      <c r="KA22" s="1206"/>
      <c r="KB22" s="1206"/>
      <c r="KC22" s="1206"/>
      <c r="KD22" s="1206"/>
      <c r="KE22" s="1206"/>
      <c r="KF22" s="1206"/>
      <c r="KG22" s="1206"/>
      <c r="KH22" s="1206"/>
      <c r="KI22" s="1206"/>
      <c r="KJ22" s="1206"/>
      <c r="KK22" s="1206"/>
      <c r="KL22" s="1206"/>
      <c r="KM22" s="1206"/>
      <c r="KN22" s="1206"/>
      <c r="KO22" s="1206"/>
      <c r="KP22" s="1206"/>
      <c r="KQ22" s="1206"/>
      <c r="KR22" s="1206"/>
      <c r="KS22" s="1206"/>
      <c r="KT22" s="1206"/>
      <c r="KU22" s="1206"/>
      <c r="KV22" s="1206"/>
      <c r="KW22" s="1206"/>
      <c r="KX22" s="1206"/>
      <c r="KY22" s="1206"/>
      <c r="KZ22" s="1206"/>
      <c r="LA22" s="1206"/>
      <c r="LB22" s="1206"/>
      <c r="LC22" s="1206"/>
      <c r="LD22" s="1206"/>
      <c r="LE22" s="1206"/>
      <c r="LF22" s="1206"/>
      <c r="LG22" s="1206"/>
      <c r="LH22" s="1206"/>
      <c r="LI22" s="1206"/>
      <c r="LJ22" s="1206"/>
      <c r="LK22" s="1206"/>
      <c r="LL22" s="1206"/>
      <c r="LM22" s="1206"/>
      <c r="LN22" s="1206"/>
      <c r="LO22" s="1206"/>
      <c r="LP22" s="1206"/>
      <c r="LQ22" s="1206"/>
      <c r="LR22" s="1206"/>
      <c r="LS22" s="1206"/>
      <c r="LT22" s="1206"/>
      <c r="LU22" s="1206"/>
      <c r="LV22" s="1206"/>
      <c r="LW22" s="1206"/>
      <c r="LX22" s="1206"/>
      <c r="LY22" s="1206"/>
      <c r="LZ22" s="1206"/>
      <c r="MA22" s="1206"/>
      <c r="MB22" s="1206"/>
      <c r="MC22" s="1206"/>
      <c r="MD22" s="1206"/>
      <c r="ME22" s="1206"/>
      <c r="MF22" s="1206"/>
      <c r="MG22" s="1206"/>
      <c r="MH22" s="1206"/>
      <c r="MI22" s="1206"/>
      <c r="MJ22" s="1206"/>
      <c r="MK22" s="1206"/>
      <c r="ML22" s="1206"/>
      <c r="MM22" s="1206"/>
      <c r="MN22" s="1206"/>
      <c r="MO22" s="1206"/>
      <c r="MP22" s="1206"/>
      <c r="MQ22" s="1206"/>
      <c r="MR22" s="1206"/>
      <c r="MS22" s="1206"/>
      <c r="MT22" s="1206"/>
      <c r="MU22" s="1206"/>
      <c r="MV22" s="1206"/>
      <c r="MW22" s="1206"/>
      <c r="MX22" s="1206"/>
      <c r="MY22" s="1206"/>
      <c r="MZ22" s="1206"/>
      <c r="NA22" s="1206"/>
      <c r="NB22" s="1206"/>
      <c r="NC22" s="1206"/>
      <c r="ND22" s="1206"/>
      <c r="NE22" s="1206"/>
      <c r="NF22" s="1206"/>
      <c r="NG22" s="1206"/>
      <c r="NH22" s="1206"/>
      <c r="NI22" s="1206"/>
      <c r="NJ22" s="1206"/>
      <c r="NK22" s="1206"/>
      <c r="NL22" s="1206"/>
      <c r="NM22" s="1206"/>
      <c r="NN22" s="1206"/>
      <c r="NO22" s="1206"/>
      <c r="NP22" s="1206"/>
      <c r="NQ22" s="1206"/>
      <c r="NR22" s="1206"/>
      <c r="NS22" s="1206"/>
      <c r="NT22" s="1206"/>
      <c r="NU22" s="1206"/>
      <c r="NV22" s="1206"/>
      <c r="NW22" s="1206"/>
      <c r="NX22" s="1206"/>
      <c r="NY22" s="1206"/>
      <c r="NZ22" s="1206"/>
      <c r="OA22" s="1206"/>
      <c r="OB22" s="1206"/>
      <c r="OC22" s="1206"/>
      <c r="OD22" s="1206"/>
      <c r="OE22" s="1206"/>
      <c r="OF22" s="1206"/>
      <c r="OG22" s="1206"/>
      <c r="OH22" s="1206"/>
      <c r="OI22" s="1206"/>
      <c r="OJ22" s="1206"/>
      <c r="OK22" s="1206"/>
      <c r="OL22" s="1206"/>
      <c r="OM22" s="1206"/>
      <c r="ON22" s="1206"/>
      <c r="OO22" s="1206"/>
      <c r="OP22" s="1206"/>
      <c r="OQ22" s="1206"/>
      <c r="OR22" s="1206"/>
      <c r="OS22" s="1206"/>
      <c r="OT22" s="1206"/>
      <c r="OU22" s="1206"/>
      <c r="OV22" s="1206"/>
      <c r="OW22" s="1206"/>
      <c r="OX22" s="1206"/>
      <c r="OY22" s="1206"/>
      <c r="OZ22" s="1206"/>
      <c r="PA22" s="1206"/>
      <c r="PB22" s="1206"/>
      <c r="PC22" s="1206"/>
      <c r="PD22" s="1206"/>
      <c r="PE22" s="1206"/>
      <c r="PF22" s="1206"/>
      <c r="PG22" s="1206"/>
      <c r="PH22" s="1206"/>
      <c r="PI22" s="1206"/>
      <c r="PJ22" s="1206"/>
      <c r="PK22" s="1206"/>
      <c r="PL22" s="1206"/>
      <c r="PM22" s="1206"/>
      <c r="PN22" s="1206"/>
      <c r="PO22" s="1206"/>
      <c r="PP22" s="1206"/>
      <c r="PQ22" s="1206"/>
      <c r="PR22" s="1206"/>
      <c r="PS22" s="1206"/>
      <c r="PT22" s="1206"/>
      <c r="PU22" s="1206"/>
      <c r="PV22" s="1206"/>
      <c r="PW22" s="1206"/>
      <c r="PX22" s="1206"/>
      <c r="PY22" s="1206"/>
      <c r="PZ22" s="1206"/>
      <c r="QA22" s="1206"/>
      <c r="QB22" s="1206"/>
      <c r="QC22" s="1206"/>
      <c r="QD22" s="1206"/>
      <c r="QE22" s="1206"/>
      <c r="QF22" s="1206"/>
      <c r="QG22" s="1206"/>
      <c r="QH22" s="1206"/>
      <c r="QI22" s="1206"/>
      <c r="QJ22" s="1206"/>
      <c r="QK22" s="1206"/>
      <c r="QL22" s="1206"/>
      <c r="QM22" s="1206"/>
      <c r="QN22" s="1206"/>
      <c r="QO22" s="1206"/>
      <c r="QP22" s="1206"/>
      <c r="QQ22" s="1206"/>
      <c r="QR22" s="1206"/>
      <c r="QS22" s="1206"/>
      <c r="QT22" s="1206"/>
      <c r="QU22" s="1206"/>
      <c r="QV22" s="1206"/>
      <c r="QW22" s="1206"/>
      <c r="QX22" s="1206"/>
      <c r="QY22" s="1206"/>
      <c r="QZ22" s="1206"/>
      <c r="RA22" s="1206"/>
      <c r="RB22" s="1206"/>
      <c r="RC22" s="1206"/>
      <c r="RD22" s="1206"/>
      <c r="RE22" s="1206"/>
      <c r="RF22" s="1206"/>
      <c r="RG22" s="1206"/>
      <c r="RH22" s="1206"/>
      <c r="RI22" s="1206"/>
      <c r="RJ22" s="1206"/>
      <c r="RK22" s="1206"/>
      <c r="RL22" s="1206"/>
      <c r="RM22" s="1206"/>
      <c r="RN22" s="1206"/>
      <c r="RO22" s="1206"/>
      <c r="RP22" s="1206"/>
      <c r="RQ22" s="1206"/>
      <c r="RR22" s="1206"/>
      <c r="RS22" s="1206"/>
      <c r="RT22" s="1206"/>
      <c r="RU22" s="1206"/>
      <c r="RV22" s="1206"/>
      <c r="RW22" s="1206"/>
      <c r="RX22" s="1206"/>
      <c r="RY22" s="1206"/>
      <c r="RZ22" s="1206"/>
      <c r="SA22" s="1206"/>
      <c r="SB22" s="1206"/>
      <c r="SC22" s="1206"/>
      <c r="SD22" s="1206"/>
      <c r="SE22" s="1206"/>
      <c r="SF22" s="1206"/>
      <c r="SG22" s="1206"/>
      <c r="SH22" s="1206"/>
      <c r="SI22" s="1206"/>
      <c r="SJ22" s="1206"/>
      <c r="SK22" s="1206"/>
      <c r="SL22" s="1206"/>
      <c r="SM22" s="1206"/>
      <c r="SN22" s="1206"/>
      <c r="SO22" s="1206"/>
      <c r="SP22" s="1206"/>
      <c r="SQ22" s="1206"/>
      <c r="SR22" s="1206"/>
      <c r="SS22" s="1206"/>
      <c r="ST22" s="1206"/>
      <c r="SU22" s="1206"/>
      <c r="SV22" s="1206"/>
      <c r="SW22" s="1206"/>
      <c r="SX22" s="1206"/>
      <c r="SY22" s="1206"/>
      <c r="SZ22" s="1206"/>
      <c r="TA22" s="1206"/>
      <c r="TB22" s="1206"/>
      <c r="TC22" s="1206"/>
      <c r="TD22" s="1206"/>
      <c r="TE22" s="1206"/>
      <c r="TF22" s="1206"/>
      <c r="TG22" s="1206"/>
      <c r="TH22" s="1206"/>
      <c r="TI22" s="1206"/>
      <c r="TJ22" s="1206"/>
      <c r="TK22" s="1206"/>
      <c r="TL22" s="1206"/>
      <c r="TM22" s="1206"/>
      <c r="TN22" s="1206"/>
      <c r="TO22" s="1206"/>
      <c r="TP22" s="1206"/>
      <c r="TQ22" s="1206"/>
      <c r="TR22" s="1206"/>
      <c r="TS22" s="1206"/>
      <c r="TT22" s="1206"/>
      <c r="TU22" s="1206"/>
      <c r="TV22" s="1206"/>
      <c r="TW22" s="1206"/>
      <c r="TX22" s="1206"/>
      <c r="TY22" s="1206"/>
      <c r="TZ22" s="1206"/>
      <c r="UA22" s="1206"/>
      <c r="UB22" s="1206"/>
      <c r="UC22" s="1206"/>
      <c r="UD22" s="1206"/>
      <c r="UE22" s="1206"/>
      <c r="UF22" s="1206"/>
      <c r="UG22" s="1206"/>
      <c r="UH22" s="1206"/>
      <c r="UI22" s="1206"/>
      <c r="UJ22" s="1206"/>
      <c r="UK22" s="1206"/>
      <c r="UL22" s="1206"/>
      <c r="UM22" s="1206"/>
      <c r="UN22" s="1206"/>
      <c r="UO22" s="1206"/>
      <c r="UP22" s="1206"/>
      <c r="UQ22" s="1206"/>
      <c r="UR22" s="1206"/>
      <c r="US22" s="1206"/>
      <c r="UT22" s="1206"/>
      <c r="UU22" s="1206"/>
      <c r="UV22" s="1206"/>
      <c r="UW22" s="1206"/>
      <c r="UX22" s="1206"/>
      <c r="UY22" s="1206"/>
      <c r="UZ22" s="1206"/>
      <c r="VA22" s="1206"/>
      <c r="VB22" s="1206"/>
      <c r="VC22" s="1206"/>
      <c r="VD22" s="1206"/>
      <c r="VE22" s="1206"/>
      <c r="VF22" s="1206"/>
      <c r="VG22" s="1206"/>
      <c r="VH22" s="1206"/>
      <c r="VI22" s="1206"/>
      <c r="VJ22" s="1206"/>
      <c r="VK22" s="1206"/>
      <c r="VL22" s="1206"/>
      <c r="VM22" s="1206"/>
      <c r="VN22" s="1206"/>
      <c r="VO22" s="1206"/>
      <c r="VP22" s="1206"/>
      <c r="VQ22" s="1206"/>
      <c r="VR22" s="1206"/>
      <c r="VS22" s="1206"/>
      <c r="VT22" s="1206"/>
      <c r="VU22" s="1206"/>
      <c r="VV22" s="1206"/>
      <c r="VW22" s="1206"/>
      <c r="VX22" s="1206"/>
      <c r="VY22" s="1206"/>
      <c r="VZ22" s="1206"/>
      <c r="WA22" s="1206"/>
      <c r="WB22" s="1206"/>
      <c r="WC22" s="1206"/>
      <c r="WD22" s="1206"/>
      <c r="WE22" s="1206"/>
      <c r="WF22" s="1206"/>
      <c r="WG22" s="1206"/>
      <c r="WH22" s="1206"/>
      <c r="WI22" s="1206"/>
      <c r="WJ22" s="1206"/>
      <c r="WK22" s="1206"/>
      <c r="WL22" s="1206"/>
      <c r="WM22" s="1206"/>
      <c r="WN22" s="1206"/>
      <c r="WO22" s="1206"/>
      <c r="WP22" s="1206"/>
      <c r="WQ22" s="1206"/>
      <c r="WR22" s="1206"/>
      <c r="WS22" s="1206"/>
      <c r="WT22" s="1206"/>
      <c r="WU22" s="1206"/>
      <c r="WV22" s="1206"/>
      <c r="WW22" s="1206"/>
      <c r="WX22" s="1206"/>
      <c r="WY22" s="1206"/>
      <c r="WZ22" s="1206"/>
      <c r="XA22" s="1206"/>
      <c r="XB22" s="1206"/>
      <c r="XC22" s="1206"/>
      <c r="XD22" s="1206"/>
      <c r="XE22" s="1206"/>
      <c r="XF22" s="1206"/>
      <c r="XG22" s="1206"/>
      <c r="XH22" s="1206"/>
      <c r="XI22" s="1206"/>
      <c r="XJ22" s="1206"/>
      <c r="XK22" s="1206"/>
      <c r="XL22" s="1206"/>
      <c r="XM22" s="1206"/>
      <c r="XN22" s="1206"/>
      <c r="XO22" s="1206"/>
      <c r="XP22" s="1206"/>
      <c r="XQ22" s="1206"/>
      <c r="XR22" s="1206"/>
      <c r="XS22" s="1206"/>
      <c r="XT22" s="1206"/>
      <c r="XU22" s="1206"/>
      <c r="XV22" s="1206"/>
      <c r="XW22" s="1206"/>
      <c r="XX22" s="1206"/>
      <c r="XY22" s="1206"/>
      <c r="XZ22" s="1206"/>
      <c r="YA22" s="1206"/>
      <c r="YB22" s="1206"/>
      <c r="YC22" s="1206"/>
      <c r="YD22" s="1206"/>
      <c r="YE22" s="1206"/>
      <c r="YF22" s="1206"/>
      <c r="YG22" s="1206"/>
      <c r="YH22" s="1206"/>
      <c r="YI22" s="1206"/>
      <c r="YJ22" s="1206"/>
      <c r="YK22" s="1206"/>
      <c r="YL22" s="1206"/>
      <c r="YM22" s="1206"/>
      <c r="YN22" s="1206"/>
      <c r="YO22" s="1206"/>
      <c r="YP22" s="1206"/>
      <c r="YQ22" s="1206"/>
      <c r="YR22" s="1206"/>
      <c r="YS22" s="1206"/>
      <c r="YT22" s="1206"/>
      <c r="YU22" s="1206"/>
      <c r="YV22" s="1206"/>
      <c r="YW22" s="1206"/>
      <c r="YX22" s="1206"/>
      <c r="YY22" s="1206"/>
      <c r="YZ22" s="1206"/>
      <c r="ZA22" s="1206"/>
      <c r="ZB22" s="1206"/>
      <c r="ZC22" s="1206"/>
      <c r="ZD22" s="1206"/>
      <c r="ZE22" s="1206"/>
      <c r="ZF22" s="1206"/>
      <c r="ZG22" s="1206"/>
      <c r="ZH22" s="1206"/>
      <c r="ZI22" s="1206"/>
      <c r="ZJ22" s="1206"/>
      <c r="ZK22" s="1206"/>
      <c r="ZL22" s="1206"/>
      <c r="ZM22" s="1206"/>
      <c r="ZN22" s="1206"/>
      <c r="ZO22" s="1206"/>
      <c r="ZP22" s="1206"/>
      <c r="ZQ22" s="1206"/>
      <c r="ZR22" s="1206"/>
      <c r="ZS22" s="1206"/>
      <c r="ZT22" s="1206"/>
      <c r="ZU22" s="1206"/>
      <c r="ZV22" s="1206"/>
      <c r="ZW22" s="1206"/>
      <c r="ZX22" s="1206"/>
      <c r="ZY22" s="1206"/>
      <c r="ZZ22" s="1206"/>
      <c r="AAA22" s="1206"/>
      <c r="AAB22" s="1206"/>
      <c r="AAC22" s="1206"/>
      <c r="AAD22" s="1206"/>
      <c r="AAE22" s="1206"/>
      <c r="AAF22" s="1206"/>
      <c r="AAG22" s="1206"/>
      <c r="AAH22" s="1206"/>
      <c r="AAI22" s="1206"/>
      <c r="AAJ22" s="1206"/>
      <c r="AAK22" s="1206"/>
      <c r="AAL22" s="1206"/>
      <c r="AAM22" s="1206"/>
      <c r="AAN22" s="1206"/>
      <c r="AAO22" s="1206"/>
      <c r="AAP22" s="1206"/>
      <c r="AAQ22" s="1206"/>
      <c r="AAR22" s="1206"/>
      <c r="AAS22" s="1206"/>
      <c r="AAT22" s="1206"/>
      <c r="AAU22" s="1206"/>
      <c r="AAV22" s="1206"/>
      <c r="AAW22" s="1206"/>
      <c r="AAX22" s="1206"/>
      <c r="AAY22" s="1206"/>
      <c r="AAZ22" s="1206"/>
      <c r="ABA22" s="1206"/>
      <c r="ABB22" s="1206"/>
      <c r="ABC22" s="1206"/>
      <c r="ABD22" s="1206"/>
      <c r="ABE22" s="1206"/>
      <c r="ABF22" s="1206"/>
      <c r="ABG22" s="1206"/>
      <c r="ABH22" s="1206"/>
      <c r="ABI22" s="1206"/>
      <c r="ABJ22" s="1206"/>
      <c r="ABK22" s="1206"/>
      <c r="ABL22" s="1206"/>
      <c r="ABM22" s="1206"/>
      <c r="ABN22" s="1206"/>
      <c r="ABO22" s="1206"/>
      <c r="ABP22" s="1206"/>
      <c r="ABQ22" s="1206"/>
      <c r="ABR22" s="1206"/>
      <c r="ABS22" s="1206"/>
      <c r="ABT22" s="1206"/>
      <c r="ABU22" s="1206"/>
      <c r="ABV22" s="1206"/>
      <c r="ABW22" s="1206"/>
      <c r="ABX22" s="1206"/>
      <c r="ABY22" s="1206"/>
      <c r="ABZ22" s="1206"/>
      <c r="ACA22" s="1206"/>
      <c r="ACB22" s="1206"/>
      <c r="ACC22" s="1206"/>
      <c r="ACD22" s="1206"/>
      <c r="ACE22" s="1206"/>
      <c r="ACF22" s="1206"/>
      <c r="ACG22" s="1206"/>
      <c r="ACH22" s="1206"/>
      <c r="ACI22" s="1206"/>
      <c r="ACJ22" s="1206"/>
      <c r="ACK22" s="1206"/>
      <c r="ACL22" s="1206"/>
      <c r="ACM22" s="1206"/>
      <c r="ACN22" s="1206"/>
      <c r="ACO22" s="1206"/>
      <c r="ACP22" s="1206"/>
      <c r="ACQ22" s="1206"/>
      <c r="ACR22" s="1206"/>
      <c r="ACS22" s="1206"/>
      <c r="ACT22" s="1206"/>
      <c r="ACU22" s="1206"/>
      <c r="ACV22" s="1206"/>
      <c r="ACW22" s="1206"/>
      <c r="ACX22" s="1206"/>
      <c r="ACY22" s="1206"/>
      <c r="ACZ22" s="1206"/>
      <c r="ADA22" s="1206"/>
      <c r="ADB22" s="1206"/>
      <c r="ADC22" s="1206"/>
      <c r="ADD22" s="1206"/>
      <c r="ADE22" s="1206"/>
      <c r="ADF22" s="1206"/>
      <c r="ADG22" s="1206"/>
      <c r="ADH22" s="1206"/>
      <c r="ADI22" s="1206"/>
      <c r="ADJ22" s="1206"/>
      <c r="ADK22" s="1206"/>
      <c r="ADL22" s="1206"/>
      <c r="ADM22" s="1206"/>
      <c r="ADN22" s="1206"/>
      <c r="ADO22" s="1206"/>
      <c r="ADP22" s="1206"/>
      <c r="ADQ22" s="1206"/>
      <c r="ADR22" s="1206"/>
      <c r="ADS22" s="1206"/>
      <c r="ADT22" s="1206"/>
      <c r="ADU22" s="1206"/>
      <c r="ADV22" s="1206"/>
      <c r="ADW22" s="1206"/>
      <c r="ADX22" s="1206"/>
      <c r="ADY22" s="1206"/>
      <c r="ADZ22" s="1206"/>
      <c r="AEA22" s="1206"/>
      <c r="AEB22" s="1206"/>
      <c r="AEC22" s="1206"/>
      <c r="AED22" s="1206"/>
      <c r="AEE22" s="1206"/>
      <c r="AEF22" s="1206"/>
      <c r="AEG22" s="1206"/>
      <c r="AEH22" s="1206"/>
      <c r="AEI22" s="1206"/>
      <c r="AEJ22" s="1206"/>
      <c r="AEK22" s="1206"/>
      <c r="AEL22" s="1206"/>
      <c r="AEM22" s="1206"/>
      <c r="AEN22" s="1206"/>
      <c r="AEO22" s="1206"/>
      <c r="AEP22" s="1206"/>
      <c r="AEQ22" s="1206"/>
      <c r="AER22" s="1206"/>
      <c r="AES22" s="1206"/>
      <c r="AET22" s="1206"/>
      <c r="AEU22" s="1206"/>
      <c r="AEV22" s="1206"/>
      <c r="AEW22" s="1206"/>
      <c r="AEX22" s="1206"/>
      <c r="AEY22" s="1206"/>
      <c r="AEZ22" s="1206"/>
      <c r="AFA22" s="1206"/>
      <c r="AFB22" s="1206"/>
      <c r="AFC22" s="1206"/>
      <c r="AFD22" s="1206"/>
      <c r="AFE22" s="1206"/>
      <c r="AFF22" s="1206"/>
      <c r="AFG22" s="1206"/>
      <c r="AFH22" s="1206"/>
      <c r="AFI22" s="1206"/>
      <c r="AFJ22" s="1206"/>
      <c r="AFK22" s="1206"/>
      <c r="AFL22" s="1206"/>
      <c r="AFM22" s="1206"/>
      <c r="AFN22" s="1206"/>
      <c r="AFO22" s="1206"/>
      <c r="AFP22" s="1206"/>
      <c r="AFQ22" s="1206"/>
      <c r="AFR22" s="1206"/>
      <c r="AFS22" s="1206"/>
      <c r="AFT22" s="1206"/>
      <c r="AFU22" s="1206"/>
      <c r="AFV22" s="1206"/>
      <c r="AFW22" s="1206"/>
      <c r="AFX22" s="1206"/>
      <c r="AFY22" s="1206"/>
      <c r="AFZ22" s="1206"/>
      <c r="AGA22" s="1206"/>
      <c r="AGB22" s="1206"/>
      <c r="AGC22" s="1206"/>
      <c r="AGD22" s="1206"/>
      <c r="AGE22" s="1206"/>
      <c r="AGF22" s="1206"/>
      <c r="AGG22" s="1206"/>
      <c r="AGH22" s="1206"/>
      <c r="AGI22" s="1206"/>
      <c r="AGJ22" s="1206"/>
      <c r="AGK22" s="1206"/>
      <c r="AGL22" s="1206"/>
      <c r="AGM22" s="1206"/>
      <c r="AGN22" s="1206"/>
      <c r="AGO22" s="1206"/>
      <c r="AGP22" s="1206"/>
      <c r="AGQ22" s="1206"/>
      <c r="AGR22" s="1206"/>
      <c r="AGS22" s="1206"/>
      <c r="AGT22" s="1206"/>
      <c r="AGU22" s="1206"/>
      <c r="AGV22" s="1206"/>
      <c r="AGW22" s="1206"/>
      <c r="AGX22" s="1206"/>
      <c r="AGY22" s="1206"/>
      <c r="AGZ22" s="1206"/>
      <c r="AHA22" s="1206"/>
      <c r="AHB22" s="1206"/>
      <c r="AHC22" s="1206"/>
      <c r="AHD22" s="1206"/>
      <c r="AHE22" s="1206"/>
      <c r="AHF22" s="1206"/>
      <c r="AHG22" s="1206"/>
      <c r="AHH22" s="1206"/>
      <c r="AHI22" s="1206"/>
      <c r="AHJ22" s="1206"/>
      <c r="AHK22" s="1206"/>
      <c r="AHL22" s="1206"/>
      <c r="AHM22" s="1206"/>
      <c r="AHN22" s="1206"/>
      <c r="AHO22" s="1206"/>
      <c r="AHP22" s="1206"/>
      <c r="AHQ22" s="1206"/>
      <c r="AHR22" s="1206"/>
      <c r="AHS22" s="1206"/>
      <c r="AHT22" s="1206"/>
      <c r="AHU22" s="1206"/>
      <c r="AHV22" s="1206"/>
      <c r="AHW22" s="1206"/>
      <c r="AHX22" s="1206"/>
      <c r="AHY22" s="1206"/>
      <c r="AHZ22" s="1206"/>
      <c r="AIA22" s="1206"/>
      <c r="AIB22" s="1206"/>
      <c r="AIC22" s="1206"/>
      <c r="AID22" s="1206"/>
      <c r="AIE22" s="1206"/>
      <c r="AIF22" s="1206"/>
      <c r="AIG22" s="1206"/>
      <c r="AIH22" s="1206"/>
      <c r="AII22" s="1206"/>
      <c r="AIJ22" s="1206"/>
      <c r="AIK22" s="1206"/>
      <c r="AIL22" s="1206"/>
      <c r="AIM22" s="1206"/>
      <c r="AIN22" s="1206"/>
      <c r="AIO22" s="1206"/>
      <c r="AIP22" s="1206"/>
      <c r="AIQ22" s="1206"/>
      <c r="AIR22" s="1206"/>
      <c r="AIS22" s="1206"/>
      <c r="AIT22" s="1206"/>
      <c r="AIU22" s="1206"/>
      <c r="AIV22" s="1206"/>
      <c r="AIW22" s="1206"/>
      <c r="AIX22" s="1206"/>
      <c r="AIY22" s="1206"/>
      <c r="AIZ22" s="1206"/>
      <c r="AJA22" s="1206"/>
      <c r="AJB22" s="1206"/>
      <c r="AJC22" s="1206"/>
      <c r="AJD22" s="1206"/>
      <c r="AJE22" s="1206"/>
      <c r="AJF22" s="1206"/>
      <c r="AJG22" s="1206"/>
      <c r="AJH22" s="1206"/>
      <c r="AJI22" s="1206"/>
      <c r="AJJ22" s="1206"/>
      <c r="AJK22" s="1206"/>
      <c r="AJL22" s="1206"/>
      <c r="AJM22" s="1206"/>
      <c r="AJN22" s="1206"/>
      <c r="AJO22" s="1206"/>
      <c r="AJP22" s="1206"/>
      <c r="AJQ22" s="1206"/>
      <c r="AJR22" s="1206"/>
      <c r="AJS22" s="1206"/>
      <c r="AJT22" s="1206"/>
      <c r="AJU22" s="1206"/>
      <c r="AJV22" s="1206"/>
      <c r="AJW22" s="1206"/>
      <c r="AJX22" s="1206"/>
      <c r="AJY22" s="1206"/>
      <c r="AJZ22" s="1206"/>
      <c r="AKA22" s="1206"/>
      <c r="AKB22" s="1206"/>
      <c r="AKC22" s="1206"/>
      <c r="AKD22" s="1206"/>
      <c r="AKE22" s="1206"/>
      <c r="AKF22" s="1206"/>
      <c r="AKG22" s="1206"/>
      <c r="AKH22" s="1206"/>
      <c r="AKI22" s="1206"/>
      <c r="AKJ22" s="1206"/>
      <c r="AKK22" s="1206"/>
      <c r="AKL22" s="1206"/>
      <c r="AKM22" s="1206"/>
      <c r="AKN22" s="1206"/>
      <c r="AKO22" s="1206"/>
      <c r="AKP22" s="1206"/>
      <c r="AKQ22" s="1206"/>
      <c r="AKR22" s="1206"/>
      <c r="AKS22" s="1206"/>
      <c r="AKT22" s="1206"/>
      <c r="AKU22" s="1206"/>
      <c r="AKV22" s="1206"/>
      <c r="AKW22" s="1206"/>
      <c r="AKX22" s="1206"/>
      <c r="AKY22" s="1206"/>
      <c r="AKZ22" s="1206"/>
      <c r="ALA22" s="1206"/>
      <c r="ALB22" s="1206"/>
      <c r="ALC22" s="1206"/>
      <c r="ALD22" s="1206"/>
      <c r="ALE22" s="1206"/>
      <c r="ALF22" s="1206"/>
      <c r="ALG22" s="1206"/>
      <c r="ALH22" s="1206"/>
      <c r="ALI22" s="1206"/>
      <c r="ALJ22" s="1206"/>
      <c r="ALK22" s="1206"/>
      <c r="ALL22" s="1206"/>
      <c r="ALM22" s="1206"/>
      <c r="ALN22" s="1206"/>
      <c r="ALO22" s="1206"/>
      <c r="ALP22" s="1206"/>
      <c r="ALQ22" s="1206"/>
      <c r="ALR22" s="1206"/>
      <c r="ALS22" s="1206"/>
      <c r="ALT22" s="1206"/>
      <c r="ALU22" s="1206"/>
      <c r="ALV22" s="1206"/>
      <c r="ALW22" s="1206"/>
      <c r="ALX22" s="1206"/>
      <c r="ALY22" s="1206"/>
      <c r="ALZ22" s="1206"/>
      <c r="AMA22" s="1206"/>
      <c r="AMB22" s="1206"/>
      <c r="AMC22" s="1206"/>
      <c r="AMD22" s="1206"/>
      <c r="AME22" s="1206"/>
      <c r="AMF22" s="1206"/>
      <c r="AMG22" s="1206"/>
      <c r="AMH22" s="1206"/>
      <c r="AMI22" s="1206"/>
      <c r="AMJ22" s="1206"/>
      <c r="AMK22" s="1206"/>
      <c r="AML22" s="1206"/>
      <c r="AMM22" s="1206"/>
      <c r="AMN22" s="1206"/>
      <c r="AMO22" s="1206"/>
      <c r="AMP22" s="1206"/>
      <c r="AMQ22" s="1206"/>
      <c r="AMR22" s="1206"/>
      <c r="AMS22" s="1206"/>
      <c r="AMT22" s="1206"/>
      <c r="AMU22" s="1206"/>
      <c r="AMV22" s="1206"/>
      <c r="AMW22" s="1206"/>
      <c r="AMX22" s="1206"/>
      <c r="AMY22" s="1206"/>
      <c r="AMZ22" s="1206"/>
      <c r="ANA22" s="1206"/>
      <c r="ANB22" s="1206"/>
      <c r="ANC22" s="1206"/>
      <c r="AND22" s="1206"/>
      <c r="ANE22" s="1206"/>
      <c r="ANF22" s="1206"/>
      <c r="ANG22" s="1206"/>
      <c r="ANH22" s="1206"/>
      <c r="ANI22" s="1206"/>
      <c r="ANJ22" s="1206"/>
      <c r="ANK22" s="1206"/>
      <c r="ANL22" s="1206"/>
      <c r="ANM22" s="1206"/>
      <c r="ANN22" s="1206"/>
      <c r="ANO22" s="1206"/>
      <c r="ANP22" s="1206"/>
      <c r="ANQ22" s="1206"/>
      <c r="ANR22" s="1206"/>
      <c r="ANS22" s="1206"/>
      <c r="ANT22" s="1206"/>
      <c r="ANU22" s="1206"/>
      <c r="ANV22" s="1206"/>
      <c r="ANW22" s="1206"/>
      <c r="ANX22" s="1206"/>
      <c r="ANY22" s="1206"/>
      <c r="ANZ22" s="1206"/>
      <c r="AOA22" s="1206"/>
      <c r="AOB22" s="1206"/>
      <c r="AOC22" s="1206"/>
      <c r="AOD22" s="1206"/>
      <c r="AOE22" s="1206"/>
      <c r="AOF22" s="1206"/>
      <c r="AOG22" s="1206"/>
      <c r="AOH22" s="1206"/>
      <c r="AOI22" s="1206"/>
      <c r="AOJ22" s="1206"/>
      <c r="AOK22" s="1206"/>
      <c r="AOL22" s="1206"/>
      <c r="AOM22" s="1206"/>
      <c r="AON22" s="1206"/>
      <c r="AOO22" s="1206"/>
      <c r="AOP22" s="1206"/>
      <c r="AOQ22" s="1206"/>
      <c r="AOR22" s="1206"/>
      <c r="AOS22" s="1206"/>
      <c r="AOT22" s="1206"/>
      <c r="AOU22" s="1206"/>
      <c r="AOV22" s="1206"/>
      <c r="AOW22" s="1206"/>
      <c r="AOX22" s="1206"/>
      <c r="AOY22" s="1206"/>
      <c r="AOZ22" s="1206"/>
      <c r="APA22" s="1206"/>
      <c r="APB22" s="1206"/>
      <c r="APC22" s="1206"/>
      <c r="APD22" s="1206"/>
      <c r="APE22" s="1206"/>
      <c r="APF22" s="1206"/>
      <c r="APG22" s="1206"/>
      <c r="APH22" s="1206"/>
      <c r="API22" s="1206"/>
      <c r="APJ22" s="1206"/>
      <c r="APK22" s="1206"/>
      <c r="APL22" s="1206"/>
      <c r="APM22" s="1206"/>
      <c r="APN22" s="1206"/>
      <c r="APO22" s="1206"/>
      <c r="APP22" s="1206"/>
      <c r="APQ22" s="1206"/>
      <c r="APR22" s="1206"/>
      <c r="APS22" s="1206"/>
      <c r="APT22" s="1206"/>
      <c r="APU22" s="1206"/>
      <c r="APV22" s="1206"/>
      <c r="APW22" s="1206"/>
      <c r="APX22" s="1206"/>
      <c r="APY22" s="1206"/>
      <c r="APZ22" s="1206"/>
      <c r="AQA22" s="1206"/>
      <c r="AQB22" s="1206"/>
      <c r="AQC22" s="1206"/>
      <c r="AQD22" s="1206"/>
      <c r="AQE22" s="1206"/>
      <c r="AQF22" s="1206"/>
      <c r="AQG22" s="1206"/>
      <c r="AQH22" s="1206"/>
      <c r="AQI22" s="1206"/>
      <c r="AQJ22" s="1206"/>
      <c r="AQK22" s="1206"/>
      <c r="AQL22" s="1206"/>
      <c r="AQM22" s="1206"/>
      <c r="AQN22" s="1206"/>
      <c r="AQO22" s="1206"/>
      <c r="AQP22" s="1206"/>
      <c r="AQQ22" s="1206"/>
      <c r="AQR22" s="1206"/>
      <c r="AQS22" s="1206"/>
      <c r="AQT22" s="1206"/>
      <c r="AQU22" s="1206"/>
      <c r="AQV22" s="1206"/>
      <c r="AQW22" s="1206"/>
      <c r="AQX22" s="1206"/>
      <c r="AQY22" s="1206"/>
      <c r="AQZ22" s="1206"/>
      <c r="ARA22" s="1206"/>
      <c r="ARB22" s="1206"/>
      <c r="ARC22" s="1206"/>
      <c r="ARD22" s="1206"/>
      <c r="ARE22" s="1206"/>
      <c r="ARF22" s="1206"/>
      <c r="ARG22" s="1206"/>
      <c r="ARH22" s="1206"/>
      <c r="ARI22" s="1206"/>
      <c r="ARJ22" s="1206"/>
      <c r="ARK22" s="1206"/>
      <c r="ARL22" s="1206"/>
      <c r="ARM22" s="1206"/>
      <c r="ARN22" s="1206"/>
      <c r="ARO22" s="1206"/>
      <c r="ARP22" s="1206"/>
      <c r="ARQ22" s="1206"/>
      <c r="ARR22" s="1206"/>
      <c r="ARS22" s="1206"/>
      <c r="ART22" s="1206"/>
      <c r="ARU22" s="1206"/>
      <c r="ARV22" s="1206"/>
      <c r="ARW22" s="1206"/>
      <c r="ARX22" s="1206"/>
      <c r="ARY22" s="1206"/>
      <c r="ARZ22" s="1206"/>
      <c r="ASA22" s="1206"/>
      <c r="ASB22" s="1206"/>
      <c r="ASC22" s="1206"/>
      <c r="ASD22" s="1206"/>
      <c r="ASE22" s="1206"/>
      <c r="ASF22" s="1206"/>
      <c r="ASG22" s="1206"/>
      <c r="ASH22" s="1206"/>
      <c r="ASI22" s="1206"/>
      <c r="ASJ22" s="1206"/>
      <c r="ASK22" s="1206"/>
      <c r="ASL22" s="1206"/>
      <c r="ASM22" s="1206"/>
      <c r="ASN22" s="1206"/>
      <c r="ASO22" s="1206"/>
      <c r="ASP22" s="1206"/>
      <c r="ASQ22" s="1206"/>
      <c r="ASR22" s="1206"/>
      <c r="ASS22" s="1206"/>
      <c r="AST22" s="1206"/>
      <c r="ASU22" s="1206"/>
      <c r="ASV22" s="1206"/>
      <c r="ASW22" s="1206"/>
      <c r="ASX22" s="1206"/>
      <c r="ASY22" s="1206"/>
      <c r="ASZ22" s="1206"/>
      <c r="ATA22" s="1206"/>
      <c r="ATB22" s="1206"/>
      <c r="ATC22" s="1206"/>
      <c r="ATD22" s="1206"/>
      <c r="ATE22" s="1206"/>
      <c r="ATF22" s="1206"/>
      <c r="ATG22" s="1206"/>
      <c r="ATH22" s="1206"/>
      <c r="ATI22" s="1206"/>
      <c r="ATJ22" s="1206"/>
      <c r="ATK22" s="1206"/>
      <c r="ATL22" s="1206"/>
      <c r="ATM22" s="1206"/>
      <c r="ATN22" s="1206"/>
      <c r="ATO22" s="1206"/>
      <c r="ATP22" s="1206"/>
      <c r="ATQ22" s="1206"/>
      <c r="ATR22" s="1206"/>
      <c r="ATS22" s="1206"/>
      <c r="ATT22" s="1206"/>
      <c r="ATU22" s="1206"/>
      <c r="ATV22" s="1206"/>
      <c r="ATW22" s="1206"/>
      <c r="ATX22" s="1206"/>
      <c r="ATY22" s="1206"/>
      <c r="ATZ22" s="1206"/>
      <c r="AUA22" s="1206"/>
      <c r="AUB22" s="1206"/>
      <c r="AUC22" s="1206"/>
      <c r="AUD22" s="1206"/>
      <c r="AUE22" s="1206"/>
      <c r="AUF22" s="1206"/>
      <c r="AUG22" s="1206"/>
      <c r="AUH22" s="1206"/>
      <c r="AUI22" s="1206"/>
      <c r="AUJ22" s="1206"/>
      <c r="AUK22" s="1206"/>
      <c r="AUL22" s="1206"/>
      <c r="AUM22" s="1206"/>
      <c r="AUN22" s="1206"/>
      <c r="AUO22" s="1206"/>
      <c r="AUP22" s="1206"/>
      <c r="AUQ22" s="1206"/>
      <c r="AUR22" s="1206"/>
      <c r="AUS22" s="1206"/>
      <c r="AUT22" s="1206"/>
      <c r="AUU22" s="1206"/>
      <c r="AUV22" s="1206"/>
      <c r="AUW22" s="1206"/>
      <c r="AUX22" s="1206"/>
      <c r="AUY22" s="1206"/>
      <c r="AUZ22" s="1206"/>
      <c r="AVA22" s="1206"/>
      <c r="AVB22" s="1206"/>
      <c r="AVC22" s="1206"/>
      <c r="AVD22" s="1206"/>
      <c r="AVE22" s="1206"/>
      <c r="AVF22" s="1206"/>
      <c r="AVG22" s="1206"/>
      <c r="AVH22" s="1206"/>
      <c r="AVI22" s="1206"/>
      <c r="AVJ22" s="1206"/>
      <c r="AVK22" s="1206"/>
      <c r="AVL22" s="1206"/>
      <c r="AVM22" s="1206"/>
      <c r="AVN22" s="1206"/>
      <c r="AVO22" s="1206"/>
      <c r="AVP22" s="1206"/>
      <c r="AVQ22" s="1206"/>
      <c r="AVR22" s="1206"/>
      <c r="AVS22" s="1206"/>
      <c r="AVT22" s="1206"/>
      <c r="AVU22" s="1206"/>
      <c r="AVV22" s="1206"/>
      <c r="AVW22" s="1206"/>
      <c r="AVX22" s="1206"/>
      <c r="AVY22" s="1206"/>
      <c r="AVZ22" s="1206"/>
      <c r="AWA22" s="1206"/>
      <c r="AWB22" s="1206"/>
      <c r="AWC22" s="1206"/>
      <c r="AWD22" s="1206"/>
      <c r="AWE22" s="1206"/>
      <c r="AWF22" s="1206"/>
      <c r="AWG22" s="1206"/>
      <c r="AWH22" s="1206"/>
      <c r="AWI22" s="1206"/>
      <c r="AWJ22" s="1206"/>
      <c r="AWK22" s="1206"/>
      <c r="AWL22" s="1206"/>
      <c r="AWM22" s="1206"/>
      <c r="AWN22" s="1206"/>
      <c r="AWO22" s="1206"/>
      <c r="AWP22" s="1206"/>
      <c r="AWQ22" s="1206"/>
      <c r="AWR22" s="1206"/>
      <c r="AWS22" s="1206"/>
      <c r="AWT22" s="1206"/>
      <c r="AWU22" s="1206"/>
      <c r="AWV22" s="1206"/>
      <c r="AWW22" s="1206"/>
      <c r="AWX22" s="1206"/>
      <c r="AWY22" s="1206"/>
      <c r="AWZ22" s="1206"/>
      <c r="AXA22" s="1206"/>
      <c r="AXB22" s="1206"/>
      <c r="AXC22" s="1206"/>
      <c r="AXD22" s="1206"/>
      <c r="AXE22" s="1206"/>
      <c r="AXF22" s="1206"/>
      <c r="AXG22" s="1206"/>
      <c r="AXH22" s="1206"/>
      <c r="AXI22" s="1206"/>
      <c r="AXJ22" s="1206"/>
      <c r="AXK22" s="1206"/>
      <c r="AXL22" s="1206"/>
      <c r="AXM22" s="1206"/>
      <c r="AXN22" s="1206"/>
      <c r="AXO22" s="1206"/>
      <c r="AXP22" s="1206"/>
      <c r="AXQ22" s="1206"/>
      <c r="AXR22" s="1206"/>
      <c r="AXS22" s="1206"/>
      <c r="AXT22" s="1206"/>
      <c r="AXU22" s="1206"/>
      <c r="AXV22" s="1206"/>
      <c r="AXW22" s="1206"/>
      <c r="AXX22" s="1206"/>
      <c r="AXY22" s="1206"/>
      <c r="AXZ22" s="1206"/>
      <c r="AYA22" s="1206"/>
      <c r="AYB22" s="1206"/>
      <c r="AYC22" s="1206"/>
      <c r="AYD22" s="1206"/>
      <c r="AYE22" s="1206"/>
      <c r="AYF22" s="1206"/>
      <c r="AYG22" s="1206"/>
      <c r="AYH22" s="1206"/>
      <c r="AYI22" s="1206"/>
      <c r="AYJ22" s="1206"/>
      <c r="AYK22" s="1206"/>
      <c r="AYL22" s="1206"/>
      <c r="AYM22" s="1206"/>
      <c r="AYN22" s="1206"/>
      <c r="AYO22" s="1206"/>
      <c r="AYP22" s="1206"/>
      <c r="AYQ22" s="1206"/>
      <c r="AYR22" s="1206"/>
      <c r="AYS22" s="1206"/>
      <c r="AYT22" s="1206"/>
      <c r="AYU22" s="1206"/>
      <c r="AYV22" s="1206"/>
      <c r="AYW22" s="1206"/>
      <c r="AYX22" s="1206"/>
      <c r="AYY22" s="1206"/>
      <c r="AYZ22" s="1206"/>
      <c r="AZA22" s="1206"/>
      <c r="AZB22" s="1206"/>
      <c r="AZC22" s="1206"/>
      <c r="AZD22" s="1206"/>
      <c r="AZE22" s="1206"/>
      <c r="AZF22" s="1206"/>
      <c r="AZG22" s="1206"/>
      <c r="AZH22" s="1206"/>
      <c r="AZI22" s="1206"/>
      <c r="AZJ22" s="1206"/>
      <c r="AZK22" s="1206"/>
      <c r="AZL22" s="1206"/>
      <c r="AZM22" s="1206"/>
      <c r="AZN22" s="1206"/>
      <c r="AZO22" s="1206"/>
      <c r="AZP22" s="1206"/>
      <c r="AZQ22" s="1206"/>
      <c r="AZR22" s="1206"/>
      <c r="AZS22" s="1206"/>
      <c r="AZT22" s="1206"/>
      <c r="AZU22" s="1206"/>
      <c r="AZV22" s="1206"/>
      <c r="AZW22" s="1206"/>
      <c r="AZX22" s="1206"/>
      <c r="AZY22" s="1206"/>
      <c r="AZZ22" s="1206"/>
      <c r="BAA22" s="1206"/>
      <c r="BAB22" s="1206"/>
      <c r="BAC22" s="1206"/>
      <c r="BAD22" s="1206"/>
      <c r="BAE22" s="1206"/>
      <c r="BAF22" s="1206"/>
      <c r="BAG22" s="1206"/>
      <c r="BAH22" s="1206"/>
      <c r="BAI22" s="1206"/>
      <c r="BAJ22" s="1206"/>
      <c r="BAK22" s="1206"/>
      <c r="BAL22" s="1206"/>
      <c r="BAM22" s="1206"/>
      <c r="BAN22" s="1206"/>
      <c r="BAO22" s="1206"/>
      <c r="BAP22" s="1206"/>
      <c r="BAQ22" s="1206"/>
      <c r="BAR22" s="1206"/>
      <c r="BAS22" s="1206"/>
      <c r="BAT22" s="1206"/>
      <c r="BAU22" s="1206"/>
      <c r="BAV22" s="1206"/>
      <c r="BAW22" s="1206"/>
      <c r="BAX22" s="1206"/>
      <c r="BAY22" s="1206"/>
      <c r="BAZ22" s="1206"/>
      <c r="BBA22" s="1206"/>
      <c r="BBB22" s="1206"/>
      <c r="BBC22" s="1206"/>
      <c r="BBD22" s="1206"/>
      <c r="BBE22" s="1206"/>
      <c r="BBF22" s="1206"/>
      <c r="BBG22" s="1206"/>
      <c r="BBH22" s="1206"/>
      <c r="BBI22" s="1206"/>
      <c r="BBJ22" s="1206"/>
      <c r="BBK22" s="1206"/>
      <c r="BBL22" s="1206"/>
      <c r="BBM22" s="1206"/>
      <c r="BBN22" s="1206"/>
      <c r="BBO22" s="1206"/>
      <c r="BBP22" s="1206"/>
      <c r="BBQ22" s="1206"/>
      <c r="BBR22" s="1206"/>
      <c r="BBS22" s="1206"/>
      <c r="BBT22" s="1206"/>
      <c r="BBU22" s="1206"/>
      <c r="BBV22" s="1206"/>
      <c r="BBW22" s="1206"/>
      <c r="BBX22" s="1206"/>
      <c r="BBY22" s="1206"/>
      <c r="BBZ22" s="1206"/>
      <c r="BCA22" s="1206"/>
      <c r="BCB22" s="1206"/>
      <c r="BCC22" s="1206"/>
      <c r="BCD22" s="1206"/>
      <c r="BCE22" s="1206"/>
      <c r="BCF22" s="1206"/>
      <c r="BCG22" s="1206"/>
      <c r="BCH22" s="1206"/>
      <c r="BCI22" s="1206"/>
      <c r="BCJ22" s="1206"/>
      <c r="BCK22" s="1206"/>
      <c r="BCL22" s="1206"/>
      <c r="BCM22" s="1206"/>
      <c r="BCN22" s="1206"/>
      <c r="BCO22" s="1206"/>
      <c r="BCP22" s="1206"/>
      <c r="BCQ22" s="1206"/>
      <c r="BCR22" s="1206"/>
      <c r="BCS22" s="1206"/>
      <c r="BCT22" s="1206"/>
      <c r="BCU22" s="1206"/>
      <c r="BCV22" s="1206"/>
      <c r="BCW22" s="1206"/>
      <c r="BCX22" s="1206"/>
      <c r="BCY22" s="1206"/>
      <c r="BCZ22" s="1206"/>
      <c r="BDA22" s="1206"/>
      <c r="BDB22" s="1206"/>
      <c r="BDC22" s="1206"/>
      <c r="BDD22" s="1206"/>
      <c r="BDE22" s="1206"/>
      <c r="BDF22" s="1206"/>
      <c r="BDG22" s="1206"/>
      <c r="BDH22" s="1206"/>
      <c r="BDI22" s="1206"/>
      <c r="BDJ22" s="1206"/>
      <c r="BDK22" s="1206"/>
      <c r="BDL22" s="1206"/>
      <c r="BDM22" s="1206"/>
      <c r="BDN22" s="1206"/>
      <c r="BDO22" s="1206"/>
      <c r="BDP22" s="1206"/>
      <c r="BDQ22" s="1206"/>
      <c r="BDR22" s="1206"/>
      <c r="BDS22" s="1206"/>
      <c r="BDT22" s="1206"/>
      <c r="BDU22" s="1206"/>
      <c r="BDV22" s="1206"/>
      <c r="BDW22" s="1206"/>
      <c r="BDX22" s="1206"/>
      <c r="BDY22" s="1206"/>
      <c r="BDZ22" s="1206"/>
      <c r="BEA22" s="1206"/>
      <c r="BEB22" s="1206"/>
      <c r="BEC22" s="1206"/>
      <c r="BED22" s="1206"/>
      <c r="BEE22" s="1206"/>
      <c r="BEF22" s="1206"/>
      <c r="BEG22" s="1206"/>
      <c r="BEH22" s="1206"/>
      <c r="BEI22" s="1206"/>
      <c r="BEJ22" s="1206"/>
      <c r="BEK22" s="1206"/>
      <c r="BEL22" s="1206"/>
      <c r="BEM22" s="1206"/>
      <c r="BEN22" s="1206"/>
      <c r="BEO22" s="1206"/>
      <c r="BEP22" s="1206"/>
      <c r="BEQ22" s="1206"/>
      <c r="BER22" s="1206"/>
      <c r="BES22" s="1206"/>
      <c r="BET22" s="1206"/>
      <c r="BEU22" s="1206"/>
      <c r="BEV22" s="1206"/>
      <c r="BEW22" s="1206"/>
      <c r="BEX22" s="1206"/>
      <c r="BEY22" s="1206"/>
      <c r="BEZ22" s="1206"/>
      <c r="BFA22" s="1206"/>
      <c r="BFB22" s="1206"/>
      <c r="BFC22" s="1206"/>
      <c r="BFD22" s="1206"/>
      <c r="BFE22" s="1206"/>
      <c r="BFF22" s="1206"/>
      <c r="BFG22" s="1206"/>
      <c r="BFH22" s="1206"/>
      <c r="BFI22" s="1206"/>
      <c r="BFJ22" s="1206"/>
      <c r="BFK22" s="1206"/>
      <c r="BFL22" s="1206"/>
      <c r="BFM22" s="1206"/>
      <c r="BFN22" s="1206"/>
      <c r="BFO22" s="1206"/>
      <c r="BFP22" s="1206"/>
      <c r="BFQ22" s="1206"/>
      <c r="BFR22" s="1206"/>
      <c r="BFS22" s="1206"/>
      <c r="BFT22" s="1206"/>
      <c r="BFU22" s="1206"/>
      <c r="BFV22" s="1206"/>
      <c r="BFW22" s="1206"/>
      <c r="BFX22" s="1206"/>
      <c r="BFY22" s="1206"/>
      <c r="BFZ22" s="1206"/>
      <c r="BGA22" s="1206"/>
      <c r="BGB22" s="1206"/>
      <c r="BGC22" s="1206"/>
      <c r="BGD22" s="1206"/>
      <c r="BGE22" s="1206"/>
      <c r="BGF22" s="1206"/>
      <c r="BGG22" s="1206"/>
      <c r="BGH22" s="1206"/>
      <c r="BGI22" s="1206"/>
      <c r="BGJ22" s="1206"/>
      <c r="BGK22" s="1206"/>
      <c r="BGL22" s="1206"/>
      <c r="BGM22" s="1206"/>
      <c r="BGN22" s="1206"/>
      <c r="BGO22" s="1206"/>
      <c r="BGP22" s="1206"/>
      <c r="BGQ22" s="1206"/>
      <c r="BGR22" s="1206"/>
      <c r="BGS22" s="1206"/>
      <c r="BGT22" s="1206"/>
      <c r="BGU22" s="1206"/>
      <c r="BGV22" s="1206"/>
      <c r="BGW22" s="1206"/>
      <c r="BGX22" s="1206"/>
      <c r="BGY22" s="1206"/>
      <c r="BGZ22" s="1206"/>
      <c r="BHA22" s="1206"/>
      <c r="BHB22" s="1206"/>
      <c r="BHC22" s="1206"/>
      <c r="BHD22" s="1206"/>
      <c r="BHE22" s="1206"/>
      <c r="BHF22" s="1206"/>
      <c r="BHG22" s="1206"/>
      <c r="BHH22" s="1206"/>
      <c r="BHI22" s="1206"/>
      <c r="BHJ22" s="1206"/>
      <c r="BHK22" s="1206"/>
      <c r="BHL22" s="1206"/>
      <c r="BHM22" s="1206"/>
      <c r="BHN22" s="1206"/>
      <c r="BHO22" s="1206"/>
      <c r="BHP22" s="1206"/>
      <c r="BHQ22" s="1206"/>
      <c r="BHR22" s="1206"/>
      <c r="BHS22" s="1206"/>
      <c r="BHT22" s="1206"/>
      <c r="BHU22" s="1206"/>
      <c r="BHV22" s="1206"/>
      <c r="BHW22" s="1206"/>
      <c r="BHX22" s="1206"/>
      <c r="BHY22" s="1206"/>
      <c r="BHZ22" s="1206"/>
      <c r="BIA22" s="1206"/>
      <c r="BIB22" s="1206"/>
      <c r="BIC22" s="1206"/>
      <c r="BID22" s="1206"/>
      <c r="BIE22" s="1206"/>
      <c r="BIF22" s="1206"/>
      <c r="BIG22" s="1206"/>
      <c r="BIH22" s="1206"/>
      <c r="BII22" s="1206"/>
      <c r="BIJ22" s="1206"/>
      <c r="BIK22" s="1206"/>
      <c r="BIL22" s="1206"/>
      <c r="BIM22" s="1206"/>
      <c r="BIN22" s="1206"/>
      <c r="BIO22" s="1206"/>
      <c r="BIP22" s="1206"/>
      <c r="BIQ22" s="1206"/>
      <c r="BIR22" s="1206"/>
      <c r="BIS22" s="1206"/>
      <c r="BIT22" s="1206"/>
      <c r="BIU22" s="1206"/>
      <c r="BIV22" s="1206"/>
      <c r="BIW22" s="1206"/>
      <c r="BIX22" s="1206"/>
      <c r="BIY22" s="1206"/>
      <c r="BIZ22" s="1206"/>
      <c r="BJA22" s="1206"/>
      <c r="BJB22" s="1206"/>
      <c r="BJC22" s="1206"/>
      <c r="BJD22" s="1206"/>
      <c r="BJE22" s="1206"/>
      <c r="BJF22" s="1206"/>
      <c r="BJG22" s="1206"/>
      <c r="BJH22" s="1206"/>
      <c r="BJI22" s="1206"/>
      <c r="BJJ22" s="1206"/>
      <c r="BJK22" s="1206"/>
      <c r="BJL22" s="1206"/>
      <c r="BJM22" s="1206"/>
      <c r="BJN22" s="1206"/>
      <c r="BJO22" s="1206"/>
      <c r="BJP22" s="1206"/>
      <c r="BJQ22" s="1206"/>
      <c r="BJR22" s="1206"/>
      <c r="BJS22" s="1206"/>
      <c r="BJT22" s="1206"/>
      <c r="BJU22" s="1206"/>
      <c r="BJV22" s="1206"/>
      <c r="BJW22" s="1206"/>
      <c r="BJX22" s="1206"/>
      <c r="BJY22" s="1206"/>
      <c r="BJZ22" s="1206"/>
      <c r="BKA22" s="1206"/>
      <c r="BKB22" s="1206"/>
      <c r="BKC22" s="1206"/>
      <c r="BKD22" s="1206"/>
      <c r="BKE22" s="1206"/>
      <c r="BKF22" s="1206"/>
      <c r="BKG22" s="1206"/>
      <c r="BKH22" s="1206"/>
      <c r="BKI22" s="1206"/>
      <c r="BKJ22" s="1206"/>
      <c r="BKK22" s="1206"/>
      <c r="BKL22" s="1206"/>
      <c r="BKM22" s="1206"/>
      <c r="BKN22" s="1206"/>
      <c r="BKO22" s="1206"/>
      <c r="BKP22" s="1206"/>
      <c r="BKQ22" s="1206"/>
      <c r="BKR22" s="1206"/>
      <c r="BKS22" s="1206"/>
      <c r="BKT22" s="1206"/>
      <c r="BKU22" s="1206"/>
      <c r="BKV22" s="1206"/>
      <c r="BKW22" s="1206"/>
      <c r="BKX22" s="1206"/>
      <c r="BKY22" s="1206"/>
      <c r="BKZ22" s="1206"/>
      <c r="BLA22" s="1206"/>
      <c r="BLB22" s="1206"/>
      <c r="BLC22" s="1206"/>
      <c r="BLD22" s="1206"/>
      <c r="BLE22" s="1206"/>
      <c r="BLF22" s="1206"/>
      <c r="BLG22" s="1206"/>
      <c r="BLH22" s="1206"/>
      <c r="BLI22" s="1206"/>
      <c r="BLJ22" s="1206"/>
      <c r="BLK22" s="1206"/>
      <c r="BLL22" s="1206"/>
      <c r="BLM22" s="1206"/>
      <c r="BLN22" s="1206"/>
      <c r="BLO22" s="1206"/>
      <c r="BLP22" s="1206"/>
      <c r="BLQ22" s="1206"/>
      <c r="BLR22" s="1206"/>
      <c r="BLS22" s="1206"/>
      <c r="BLT22" s="1206"/>
      <c r="BLU22" s="1206"/>
      <c r="BLV22" s="1206"/>
      <c r="BLW22" s="1206"/>
      <c r="BLX22" s="1206"/>
      <c r="BLY22" s="1206"/>
      <c r="BLZ22" s="1206"/>
      <c r="BMA22" s="1206"/>
      <c r="BMB22" s="1206"/>
      <c r="BMC22" s="1206"/>
      <c r="BMD22" s="1206"/>
      <c r="BME22" s="1206"/>
      <c r="BMF22" s="1206"/>
      <c r="BMG22" s="1206"/>
      <c r="BMH22" s="1206"/>
      <c r="BMI22" s="1206"/>
      <c r="BMJ22" s="1206"/>
      <c r="BMK22" s="1206"/>
      <c r="BML22" s="1206"/>
      <c r="BMM22" s="1206"/>
      <c r="BMN22" s="1206"/>
      <c r="BMO22" s="1206"/>
      <c r="BMP22" s="1206"/>
      <c r="BMQ22" s="1206"/>
      <c r="BMR22" s="1206"/>
      <c r="BMS22" s="1206"/>
      <c r="BMT22" s="1206"/>
      <c r="BMU22" s="1206"/>
      <c r="BMV22" s="1206"/>
      <c r="BMW22" s="1206"/>
      <c r="BMX22" s="1206"/>
      <c r="BMY22" s="1206"/>
      <c r="BMZ22" s="1206"/>
      <c r="BNA22" s="1206"/>
      <c r="BNB22" s="1206"/>
      <c r="BNC22" s="1206"/>
      <c r="BND22" s="1206"/>
      <c r="BNE22" s="1206"/>
      <c r="BNF22" s="1206"/>
      <c r="BNG22" s="1206"/>
      <c r="BNH22" s="1206"/>
      <c r="BNI22" s="1206"/>
      <c r="BNJ22" s="1206"/>
      <c r="BNK22" s="1206"/>
      <c r="BNL22" s="1206"/>
      <c r="BNM22" s="1206"/>
      <c r="BNN22" s="1206"/>
      <c r="BNO22" s="1206"/>
      <c r="BNP22" s="1206"/>
      <c r="BNQ22" s="1206"/>
      <c r="BNR22" s="1206"/>
      <c r="BNS22" s="1206"/>
      <c r="BNT22" s="1206"/>
      <c r="BNU22" s="1206"/>
      <c r="BNV22" s="1206"/>
      <c r="BNW22" s="1206"/>
      <c r="BNX22" s="1206"/>
      <c r="BNY22" s="1206"/>
      <c r="BNZ22" s="1206"/>
      <c r="BOA22" s="1206"/>
      <c r="BOB22" s="1206"/>
      <c r="BOC22" s="1206"/>
      <c r="BOD22" s="1206"/>
      <c r="BOE22" s="1206"/>
      <c r="BOF22" s="1206"/>
      <c r="BOG22" s="1206"/>
      <c r="BOH22" s="1206"/>
      <c r="BOI22" s="1206"/>
      <c r="BOJ22" s="1206"/>
      <c r="BOK22" s="1206"/>
      <c r="BOL22" s="1206"/>
      <c r="BOM22" s="1206"/>
      <c r="BON22" s="1206"/>
      <c r="BOO22" s="1206"/>
      <c r="BOP22" s="1206"/>
      <c r="BOQ22" s="1206"/>
      <c r="BOR22" s="1206"/>
      <c r="BOS22" s="1206"/>
      <c r="BOT22" s="1206"/>
      <c r="BOU22" s="1206"/>
      <c r="BOV22" s="1206"/>
      <c r="BOW22" s="1206"/>
      <c r="BOX22" s="1206"/>
      <c r="BOY22" s="1206"/>
      <c r="BOZ22" s="1206"/>
      <c r="BPA22" s="1206"/>
      <c r="BPB22" s="1206"/>
      <c r="BPC22" s="1206"/>
      <c r="BPD22" s="1206"/>
      <c r="BPE22" s="1206"/>
      <c r="BPF22" s="1206"/>
      <c r="BPG22" s="1206"/>
      <c r="BPH22" s="1206"/>
      <c r="BPI22" s="1206"/>
      <c r="BPJ22" s="1206"/>
      <c r="BPK22" s="1206"/>
      <c r="BPL22" s="1206"/>
      <c r="BPM22" s="1206"/>
      <c r="BPN22" s="1206"/>
      <c r="BPO22" s="1206"/>
      <c r="BPP22" s="1206"/>
      <c r="BPQ22" s="1206"/>
      <c r="BPR22" s="1206"/>
      <c r="BPS22" s="1206"/>
      <c r="BPT22" s="1206"/>
      <c r="BPU22" s="1206"/>
      <c r="BPV22" s="1206"/>
      <c r="BPW22" s="1206"/>
      <c r="BPX22" s="1206"/>
      <c r="BPY22" s="1206"/>
      <c r="BPZ22" s="1206"/>
      <c r="BQA22" s="1206"/>
      <c r="BQB22" s="1206"/>
      <c r="BQC22" s="1206"/>
      <c r="BQD22" s="1206"/>
      <c r="BQE22" s="1206"/>
      <c r="BQF22" s="1206"/>
      <c r="BQG22" s="1206"/>
      <c r="BQH22" s="1206"/>
      <c r="BQI22" s="1206"/>
      <c r="BQJ22" s="1206"/>
      <c r="BQK22" s="1206"/>
      <c r="BQL22" s="1206"/>
      <c r="BQM22" s="1206"/>
      <c r="BQN22" s="1206"/>
      <c r="BQO22" s="1206"/>
      <c r="BQP22" s="1206"/>
      <c r="BQQ22" s="1206"/>
      <c r="BQR22" s="1206"/>
      <c r="BQS22" s="1206"/>
      <c r="BQT22" s="1206"/>
      <c r="BQU22" s="1206"/>
      <c r="BQV22" s="1206"/>
      <c r="BQW22" s="1206"/>
      <c r="BQX22" s="1206"/>
      <c r="BQY22" s="1206"/>
      <c r="BQZ22" s="1206"/>
      <c r="BRA22" s="1206"/>
      <c r="BRB22" s="1206"/>
      <c r="BRC22" s="1206"/>
      <c r="BRD22" s="1206"/>
      <c r="BRE22" s="1206"/>
      <c r="BRF22" s="1206"/>
      <c r="BRG22" s="1206"/>
      <c r="BRH22" s="1206"/>
      <c r="BRI22" s="1206"/>
      <c r="BRJ22" s="1206"/>
      <c r="BRK22" s="1206"/>
      <c r="BRL22" s="1206"/>
      <c r="BRM22" s="1206"/>
      <c r="BRN22" s="1206"/>
      <c r="BRO22" s="1206"/>
      <c r="BRP22" s="1206"/>
      <c r="BRQ22" s="1206"/>
      <c r="BRR22" s="1206"/>
      <c r="BRS22" s="1206"/>
      <c r="BRT22" s="1206"/>
      <c r="BRU22" s="1206"/>
      <c r="BRV22" s="1206"/>
      <c r="BRW22" s="1206"/>
      <c r="BRX22" s="1206"/>
      <c r="BRY22" s="1206"/>
      <c r="BRZ22" s="1206"/>
      <c r="BSA22" s="1206"/>
      <c r="BSB22" s="1206"/>
      <c r="BSC22" s="1206"/>
      <c r="BSD22" s="1206"/>
      <c r="BSE22" s="1206"/>
      <c r="BSF22" s="1206"/>
      <c r="BSG22" s="1206"/>
      <c r="BSH22" s="1206"/>
      <c r="BSI22" s="1206"/>
      <c r="BSJ22" s="1206"/>
      <c r="BSK22" s="1206"/>
      <c r="BSL22" s="1206"/>
      <c r="BSM22" s="1206"/>
      <c r="BSN22" s="1206"/>
      <c r="BSO22" s="1206"/>
      <c r="BSP22" s="1206"/>
      <c r="BSQ22" s="1206"/>
      <c r="BSR22" s="1206"/>
      <c r="BSS22" s="1206"/>
      <c r="BST22" s="1206"/>
      <c r="BSU22" s="1206"/>
      <c r="BSV22" s="1206"/>
      <c r="BSW22" s="1206"/>
      <c r="BSX22" s="1206"/>
      <c r="BSY22" s="1206"/>
      <c r="BSZ22" s="1206"/>
      <c r="BTA22" s="1206"/>
      <c r="BTB22" s="1206"/>
      <c r="BTC22" s="1206"/>
      <c r="BTD22" s="1206"/>
      <c r="BTE22" s="1206"/>
      <c r="BTF22" s="1206"/>
      <c r="BTG22" s="1206"/>
      <c r="BTH22" s="1206"/>
      <c r="BTI22" s="1206"/>
      <c r="BTJ22" s="1206"/>
      <c r="BTK22" s="1206"/>
      <c r="BTL22" s="1206"/>
      <c r="BTM22" s="1206"/>
      <c r="BTN22" s="1206"/>
      <c r="BTO22" s="1206"/>
      <c r="BTP22" s="1206"/>
      <c r="BTQ22" s="1206"/>
      <c r="BTR22" s="1206"/>
      <c r="BTS22" s="1206"/>
      <c r="BTT22" s="1206"/>
      <c r="BTU22" s="1206"/>
      <c r="BTV22" s="1206"/>
      <c r="BTW22" s="1206"/>
      <c r="BTX22" s="1206"/>
      <c r="BTY22" s="1206"/>
      <c r="BTZ22" s="1206"/>
      <c r="BUA22" s="1206"/>
      <c r="BUB22" s="1206"/>
      <c r="BUC22" s="1206"/>
      <c r="BUD22" s="1206"/>
      <c r="BUE22" s="1206"/>
      <c r="BUF22" s="1206"/>
      <c r="BUG22" s="1206"/>
      <c r="BUH22" s="1206"/>
      <c r="BUI22" s="1206"/>
      <c r="BUJ22" s="1206"/>
      <c r="BUK22" s="1206"/>
      <c r="BUL22" s="1206"/>
      <c r="BUM22" s="1206"/>
      <c r="BUN22" s="1206"/>
      <c r="BUO22" s="1206"/>
      <c r="BUP22" s="1206"/>
      <c r="BUQ22" s="1206"/>
      <c r="BUR22" s="1206"/>
      <c r="BUS22" s="1206"/>
      <c r="BUT22" s="1206"/>
      <c r="BUU22" s="1206"/>
      <c r="BUV22" s="1206"/>
      <c r="BUW22" s="1206"/>
      <c r="BUX22" s="1206"/>
      <c r="BUY22" s="1206"/>
      <c r="BUZ22" s="1206"/>
      <c r="BVA22" s="1206"/>
      <c r="BVB22" s="1206"/>
      <c r="BVC22" s="1206"/>
      <c r="BVD22" s="1206"/>
      <c r="BVE22" s="1206"/>
      <c r="BVF22" s="1206"/>
      <c r="BVG22" s="1206"/>
      <c r="BVH22" s="1206"/>
      <c r="BVI22" s="1206"/>
      <c r="BVJ22" s="1206"/>
      <c r="BVK22" s="1206"/>
      <c r="BVL22" s="1206"/>
      <c r="BVM22" s="1206"/>
      <c r="BVN22" s="1206"/>
      <c r="BVO22" s="1206"/>
      <c r="BVP22" s="1206"/>
      <c r="BVQ22" s="1206"/>
      <c r="BVR22" s="1206"/>
      <c r="BVS22" s="1206"/>
      <c r="BVT22" s="1206"/>
      <c r="BVU22" s="1206"/>
      <c r="BVV22" s="1206"/>
      <c r="BVW22" s="1206"/>
      <c r="BVX22" s="1206"/>
      <c r="BVY22" s="1206"/>
      <c r="BVZ22" s="1206"/>
      <c r="BWA22" s="1206"/>
      <c r="BWB22" s="1206"/>
      <c r="BWC22" s="1206"/>
      <c r="BWD22" s="1206"/>
      <c r="BWE22" s="1206"/>
      <c r="BWF22" s="1206"/>
      <c r="BWG22" s="1206"/>
      <c r="BWH22" s="1206"/>
      <c r="BWI22" s="1206"/>
      <c r="BWJ22" s="1206"/>
      <c r="BWK22" s="1206"/>
      <c r="BWL22" s="1206"/>
      <c r="BWM22" s="1206"/>
      <c r="BWN22" s="1206"/>
      <c r="BWO22" s="1206"/>
      <c r="BWP22" s="1206"/>
      <c r="BWQ22" s="1206"/>
      <c r="BWR22" s="1206"/>
      <c r="BWS22" s="1206"/>
      <c r="BWT22" s="1206"/>
      <c r="BWU22" s="1206"/>
      <c r="BWV22" s="1206"/>
      <c r="BWW22" s="1206"/>
      <c r="BWX22" s="1206"/>
      <c r="BWY22" s="1206"/>
      <c r="BWZ22" s="1206"/>
      <c r="BXA22" s="1206"/>
      <c r="BXB22" s="1206"/>
      <c r="BXC22" s="1206"/>
      <c r="BXD22" s="1206"/>
      <c r="BXE22" s="1206"/>
      <c r="BXF22" s="1206"/>
      <c r="BXG22" s="1206"/>
      <c r="BXH22" s="1206"/>
      <c r="BXI22" s="1206"/>
      <c r="BXJ22" s="1206"/>
      <c r="BXK22" s="1206"/>
      <c r="BXL22" s="1206"/>
      <c r="BXM22" s="1206"/>
      <c r="BXN22" s="1206"/>
      <c r="BXO22" s="1206"/>
      <c r="BXP22" s="1206"/>
      <c r="BXQ22" s="1206"/>
      <c r="BXR22" s="1206"/>
      <c r="BXS22" s="1206"/>
      <c r="BXT22" s="1206"/>
      <c r="BXU22" s="1206"/>
      <c r="BXV22" s="1206"/>
      <c r="BXW22" s="1206"/>
      <c r="BXX22" s="1206"/>
      <c r="BXY22" s="1206"/>
      <c r="BXZ22" s="1206"/>
      <c r="BYA22" s="1206"/>
      <c r="BYB22" s="1206"/>
      <c r="BYC22" s="1206"/>
      <c r="BYD22" s="1206"/>
      <c r="BYE22" s="1206"/>
      <c r="BYF22" s="1206"/>
      <c r="BYG22" s="1206"/>
      <c r="BYH22" s="1206"/>
      <c r="BYI22" s="1206"/>
      <c r="BYJ22" s="1206"/>
      <c r="BYK22" s="1206"/>
      <c r="BYL22" s="1206"/>
      <c r="BYM22" s="1206"/>
      <c r="BYN22" s="1206"/>
      <c r="BYO22" s="1206"/>
      <c r="BYP22" s="1206"/>
      <c r="BYQ22" s="1206"/>
      <c r="BYR22" s="1206"/>
      <c r="BYS22" s="1206"/>
      <c r="BYT22" s="1206"/>
      <c r="BYU22" s="1206"/>
      <c r="BYV22" s="1206"/>
      <c r="BYW22" s="1206"/>
      <c r="BYX22" s="1206"/>
      <c r="BYY22" s="1206"/>
      <c r="BYZ22" s="1206"/>
      <c r="BZA22" s="1206"/>
      <c r="BZB22" s="1206"/>
      <c r="BZC22" s="1206"/>
      <c r="BZD22" s="1206"/>
      <c r="BZE22" s="1206"/>
      <c r="BZF22" s="1206"/>
      <c r="BZG22" s="1206"/>
      <c r="BZH22" s="1206"/>
      <c r="BZI22" s="1206"/>
      <c r="BZJ22" s="1206"/>
      <c r="BZK22" s="1206"/>
      <c r="BZL22" s="1206"/>
      <c r="BZM22" s="1206"/>
      <c r="BZN22" s="1206"/>
      <c r="BZO22" s="1206"/>
      <c r="BZP22" s="1206"/>
      <c r="BZQ22" s="1206"/>
      <c r="BZR22" s="1206"/>
      <c r="BZS22" s="1206"/>
      <c r="BZT22" s="1206"/>
      <c r="BZU22" s="1206"/>
      <c r="BZV22" s="1206"/>
      <c r="BZW22" s="1206"/>
      <c r="BZX22" s="1206"/>
      <c r="BZY22" s="1206"/>
      <c r="BZZ22" s="1206"/>
      <c r="CAA22" s="1206"/>
      <c r="CAB22" s="1206"/>
      <c r="CAC22" s="1206"/>
      <c r="CAD22" s="1206"/>
      <c r="CAE22" s="1206"/>
      <c r="CAF22" s="1206"/>
      <c r="CAG22" s="1206"/>
      <c r="CAH22" s="1206"/>
      <c r="CAI22" s="1206"/>
      <c r="CAJ22" s="1206"/>
      <c r="CAK22" s="1206"/>
      <c r="CAL22" s="1206"/>
      <c r="CAM22" s="1206"/>
      <c r="CAN22" s="1206"/>
      <c r="CAO22" s="1206"/>
      <c r="CAP22" s="1206"/>
      <c r="CAQ22" s="1206"/>
      <c r="CAR22" s="1206"/>
      <c r="CAS22" s="1206"/>
      <c r="CAT22" s="1206"/>
      <c r="CAU22" s="1206"/>
      <c r="CAV22" s="1206"/>
      <c r="CAW22" s="1206"/>
      <c r="CAX22" s="1206"/>
      <c r="CAY22" s="1206"/>
      <c r="CAZ22" s="1206"/>
      <c r="CBA22" s="1206"/>
      <c r="CBB22" s="1206"/>
      <c r="CBC22" s="1206"/>
      <c r="CBD22" s="1206"/>
      <c r="CBE22" s="1206"/>
      <c r="CBF22" s="1206"/>
      <c r="CBG22" s="1206"/>
      <c r="CBH22" s="1206"/>
      <c r="CBI22" s="1206"/>
      <c r="CBJ22" s="1206"/>
      <c r="CBK22" s="1206"/>
      <c r="CBL22" s="1206"/>
      <c r="CBM22" s="1206"/>
      <c r="CBN22" s="1206"/>
      <c r="CBO22" s="1206"/>
      <c r="CBP22" s="1206"/>
      <c r="CBQ22" s="1206"/>
      <c r="CBR22" s="1206"/>
      <c r="CBS22" s="1206"/>
      <c r="CBT22" s="1206"/>
      <c r="CBU22" s="1206"/>
      <c r="CBV22" s="1206"/>
      <c r="CBW22" s="1206"/>
      <c r="CBX22" s="1206"/>
      <c r="CBY22" s="1206"/>
      <c r="CBZ22" s="1206"/>
      <c r="CCA22" s="1206"/>
      <c r="CCB22" s="1206"/>
      <c r="CCC22" s="1206"/>
      <c r="CCD22" s="1206"/>
      <c r="CCE22" s="1206"/>
      <c r="CCF22" s="1206"/>
      <c r="CCG22" s="1206"/>
      <c r="CCH22" s="1206"/>
      <c r="CCI22" s="1206"/>
      <c r="CCJ22" s="1206"/>
      <c r="CCK22" s="1206"/>
      <c r="CCL22" s="1206"/>
      <c r="CCM22" s="1206"/>
      <c r="CCN22" s="1206"/>
      <c r="CCO22" s="1206"/>
      <c r="CCP22" s="1206"/>
      <c r="CCQ22" s="1206"/>
      <c r="CCR22" s="1206"/>
      <c r="CCS22" s="1206"/>
      <c r="CCT22" s="1206"/>
      <c r="CCU22" s="1206"/>
      <c r="CCV22" s="1206"/>
      <c r="CCW22" s="1206"/>
      <c r="CCX22" s="1206"/>
      <c r="CCY22" s="1206"/>
      <c r="CCZ22" s="1206"/>
      <c r="CDA22" s="1206"/>
      <c r="CDB22" s="1206"/>
      <c r="CDC22" s="1206"/>
      <c r="CDD22" s="1206"/>
      <c r="CDE22" s="1206"/>
      <c r="CDF22" s="1206"/>
      <c r="CDG22" s="1206"/>
      <c r="CDH22" s="1206"/>
      <c r="CDI22" s="1206"/>
      <c r="CDJ22" s="1206"/>
      <c r="CDK22" s="1206"/>
      <c r="CDL22" s="1206"/>
      <c r="CDM22" s="1206"/>
      <c r="CDN22" s="1206"/>
      <c r="CDO22" s="1206"/>
      <c r="CDP22" s="1206"/>
      <c r="CDQ22" s="1206"/>
      <c r="CDR22" s="1206"/>
      <c r="CDS22" s="1206"/>
      <c r="CDT22" s="1206"/>
      <c r="CDU22" s="1206"/>
      <c r="CDV22" s="1206"/>
      <c r="CDW22" s="1206"/>
      <c r="CDX22" s="1206"/>
      <c r="CDY22" s="1206"/>
      <c r="CDZ22" s="1206"/>
      <c r="CEA22" s="1206"/>
      <c r="CEB22" s="1206"/>
      <c r="CEC22" s="1206"/>
      <c r="CED22" s="1206"/>
      <c r="CEE22" s="1206"/>
      <c r="CEF22" s="1206"/>
      <c r="CEG22" s="1206"/>
      <c r="CEH22" s="1206"/>
      <c r="CEI22" s="1206"/>
      <c r="CEJ22" s="1206"/>
      <c r="CEK22" s="1206"/>
      <c r="CEL22" s="1206"/>
      <c r="CEM22" s="1206"/>
      <c r="CEN22" s="1206"/>
      <c r="CEO22" s="1206"/>
      <c r="CEP22" s="1206"/>
      <c r="CEQ22" s="1206"/>
      <c r="CER22" s="1206"/>
      <c r="CES22" s="1206"/>
      <c r="CET22" s="1206"/>
      <c r="CEU22" s="1206"/>
      <c r="CEV22" s="1206"/>
      <c r="CEW22" s="1206"/>
      <c r="CEX22" s="1206"/>
      <c r="CEY22" s="1206"/>
      <c r="CEZ22" s="1206"/>
      <c r="CFA22" s="1206"/>
      <c r="CFB22" s="1206"/>
      <c r="CFC22" s="1206"/>
      <c r="CFD22" s="1206"/>
      <c r="CFE22" s="1206"/>
      <c r="CFF22" s="1206"/>
      <c r="CFG22" s="1206"/>
      <c r="CFH22" s="1206"/>
      <c r="CFI22" s="1206"/>
      <c r="CFJ22" s="1206"/>
      <c r="CFK22" s="1206"/>
      <c r="CFL22" s="1206"/>
      <c r="CFM22" s="1206"/>
      <c r="CFN22" s="1206"/>
      <c r="CFO22" s="1206"/>
      <c r="CFP22" s="1206"/>
      <c r="CFQ22" s="1206"/>
      <c r="CFR22" s="1206"/>
      <c r="CFS22" s="1206"/>
      <c r="CFT22" s="1206"/>
      <c r="CFU22" s="1206"/>
      <c r="CFV22" s="1206"/>
      <c r="CFW22" s="1206"/>
      <c r="CFX22" s="1206"/>
      <c r="CFY22" s="1206"/>
      <c r="CFZ22" s="1206"/>
      <c r="CGA22" s="1206"/>
      <c r="CGB22" s="1206"/>
      <c r="CGC22" s="1206"/>
      <c r="CGD22" s="1206"/>
      <c r="CGE22" s="1206"/>
      <c r="CGF22" s="1206"/>
      <c r="CGG22" s="1206"/>
      <c r="CGH22" s="1206"/>
      <c r="CGI22" s="1206"/>
      <c r="CGJ22" s="1206"/>
      <c r="CGK22" s="1206"/>
      <c r="CGL22" s="1206"/>
      <c r="CGM22" s="1206"/>
      <c r="CGN22" s="1206"/>
      <c r="CGO22" s="1206"/>
      <c r="CGP22" s="1206"/>
      <c r="CGQ22" s="1206"/>
      <c r="CGR22" s="1206"/>
      <c r="CGS22" s="1206"/>
      <c r="CGT22" s="1206"/>
      <c r="CGU22" s="1206"/>
      <c r="CGV22" s="1206"/>
      <c r="CGW22" s="1206"/>
      <c r="CGX22" s="1206"/>
      <c r="CGY22" s="1206"/>
      <c r="CGZ22" s="1206"/>
      <c r="CHA22" s="1206"/>
      <c r="CHB22" s="1206"/>
      <c r="CHC22" s="1206"/>
      <c r="CHD22" s="1206"/>
      <c r="CHE22" s="1206"/>
      <c r="CHF22" s="1206"/>
      <c r="CHG22" s="1206"/>
      <c r="CHH22" s="1206"/>
      <c r="CHI22" s="1206"/>
      <c r="CHJ22" s="1206"/>
      <c r="CHK22" s="1206"/>
      <c r="CHL22" s="1206"/>
      <c r="CHM22" s="1206"/>
      <c r="CHN22" s="1206"/>
      <c r="CHO22" s="1206"/>
      <c r="CHP22" s="1206"/>
      <c r="CHQ22" s="1206"/>
      <c r="CHR22" s="1206"/>
      <c r="CHS22" s="1206"/>
      <c r="CHT22" s="1206"/>
      <c r="CHU22" s="1206"/>
      <c r="CHV22" s="1206"/>
      <c r="CHW22" s="1206"/>
      <c r="CHX22" s="1206"/>
      <c r="CHY22" s="1206"/>
      <c r="CHZ22" s="1206"/>
      <c r="CIA22" s="1206"/>
      <c r="CIB22" s="1206"/>
      <c r="CIC22" s="1206"/>
      <c r="CID22" s="1206"/>
      <c r="CIE22" s="1206"/>
      <c r="CIF22" s="1206"/>
      <c r="CIG22" s="1206"/>
      <c r="CIH22" s="1206"/>
      <c r="CII22" s="1206"/>
      <c r="CIJ22" s="1206"/>
      <c r="CIK22" s="1206"/>
      <c r="CIL22" s="1206"/>
      <c r="CIM22" s="1206"/>
      <c r="CIN22" s="1206"/>
      <c r="CIO22" s="1206"/>
      <c r="CIP22" s="1206"/>
      <c r="CIQ22" s="1206"/>
      <c r="CIR22" s="1206"/>
      <c r="CIS22" s="1206"/>
      <c r="CIT22" s="1206"/>
      <c r="CIU22" s="1206"/>
      <c r="CIV22" s="1206"/>
      <c r="CIW22" s="1206"/>
      <c r="CIX22" s="1206"/>
      <c r="CIY22" s="1206"/>
      <c r="CIZ22" s="1206"/>
      <c r="CJA22" s="1206"/>
      <c r="CJB22" s="1206"/>
      <c r="CJC22" s="1206"/>
      <c r="CJD22" s="1206"/>
      <c r="CJE22" s="1206"/>
      <c r="CJF22" s="1206"/>
      <c r="CJG22" s="1206"/>
      <c r="CJH22" s="1206"/>
      <c r="CJI22" s="1206"/>
      <c r="CJJ22" s="1206"/>
      <c r="CJK22" s="1206"/>
      <c r="CJL22" s="1206"/>
      <c r="CJM22" s="1206"/>
      <c r="CJN22" s="1206"/>
      <c r="CJO22" s="1206"/>
      <c r="CJP22" s="1206"/>
      <c r="CJQ22" s="1206"/>
      <c r="CJR22" s="1206"/>
      <c r="CJS22" s="1206"/>
      <c r="CJT22" s="1206"/>
      <c r="CJU22" s="1206"/>
      <c r="CJV22" s="1206"/>
      <c r="CJW22" s="1206"/>
      <c r="CJX22" s="1206"/>
      <c r="CJY22" s="1206"/>
      <c r="CJZ22" s="1206"/>
      <c r="CKA22" s="1206"/>
      <c r="CKB22" s="1206"/>
      <c r="CKC22" s="1206"/>
      <c r="CKD22" s="1206"/>
      <c r="CKE22" s="1206"/>
      <c r="CKF22" s="1206"/>
      <c r="CKG22" s="1206"/>
      <c r="CKH22" s="1206"/>
      <c r="CKI22" s="1206"/>
      <c r="CKJ22" s="1206"/>
      <c r="CKK22" s="1206"/>
      <c r="CKL22" s="1206"/>
      <c r="CKM22" s="1206"/>
      <c r="CKN22" s="1206"/>
      <c r="CKO22" s="1206"/>
      <c r="CKP22" s="1206"/>
      <c r="CKQ22" s="1206"/>
      <c r="CKR22" s="1206"/>
      <c r="CKS22" s="1206"/>
      <c r="CKT22" s="1206"/>
      <c r="CKU22" s="1206"/>
      <c r="CKV22" s="1206"/>
      <c r="CKW22" s="1206"/>
      <c r="CKX22" s="1206"/>
      <c r="CKY22" s="1206"/>
      <c r="CKZ22" s="1206"/>
      <c r="CLA22" s="1206"/>
      <c r="CLB22" s="1206"/>
      <c r="CLC22" s="1206"/>
      <c r="CLD22" s="1206"/>
      <c r="CLE22" s="1206"/>
      <c r="CLF22" s="1206"/>
      <c r="CLG22" s="1206"/>
      <c r="CLH22" s="1206"/>
      <c r="CLI22" s="1206"/>
      <c r="CLJ22" s="1206"/>
      <c r="CLK22" s="1206"/>
      <c r="CLL22" s="1206"/>
      <c r="CLM22" s="1206"/>
      <c r="CLN22" s="1206"/>
      <c r="CLO22" s="1206"/>
      <c r="CLP22" s="1206"/>
      <c r="CLQ22" s="1206"/>
      <c r="CLR22" s="1206"/>
      <c r="CLS22" s="1206"/>
      <c r="CLT22" s="1206"/>
      <c r="CLU22" s="1206"/>
      <c r="CLV22" s="1206"/>
      <c r="CLW22" s="1206"/>
      <c r="CLX22" s="1206"/>
      <c r="CLY22" s="1206"/>
      <c r="CLZ22" s="1206"/>
      <c r="CMA22" s="1206"/>
      <c r="CMB22" s="1206"/>
      <c r="CMC22" s="1206"/>
      <c r="CMD22" s="1206"/>
      <c r="CME22" s="1206"/>
      <c r="CMF22" s="1206"/>
      <c r="CMG22" s="1206"/>
      <c r="CMH22" s="1206"/>
      <c r="CMI22" s="1206"/>
      <c r="CMJ22" s="1206"/>
      <c r="CMK22" s="1206"/>
      <c r="CML22" s="1206"/>
      <c r="CMM22" s="1206"/>
      <c r="CMN22" s="1206"/>
      <c r="CMO22" s="1206"/>
      <c r="CMP22" s="1206"/>
      <c r="CMQ22" s="1206"/>
      <c r="CMR22" s="1206"/>
      <c r="CMS22" s="1206"/>
      <c r="CMT22" s="1206"/>
      <c r="CMU22" s="1206"/>
      <c r="CMV22" s="1206"/>
      <c r="CMW22" s="1206"/>
      <c r="CMX22" s="1206"/>
      <c r="CMY22" s="1206"/>
      <c r="CMZ22" s="1206"/>
      <c r="CNA22" s="1206"/>
      <c r="CNB22" s="1206"/>
      <c r="CNC22" s="1206"/>
      <c r="CND22" s="1206"/>
      <c r="CNE22" s="1206"/>
      <c r="CNF22" s="1206"/>
      <c r="CNG22" s="1206"/>
      <c r="CNH22" s="1206"/>
      <c r="CNI22" s="1206"/>
      <c r="CNJ22" s="1206"/>
      <c r="CNK22" s="1206"/>
      <c r="CNL22" s="1206"/>
      <c r="CNM22" s="1206"/>
      <c r="CNN22" s="1206"/>
      <c r="CNO22" s="1206"/>
      <c r="CNP22" s="1206"/>
      <c r="CNQ22" s="1206"/>
      <c r="CNR22" s="1206"/>
      <c r="CNS22" s="1206"/>
      <c r="CNT22" s="1206"/>
      <c r="CNU22" s="1206"/>
      <c r="CNV22" s="1206"/>
      <c r="CNW22" s="1206"/>
      <c r="CNX22" s="1206"/>
      <c r="CNY22" s="1206"/>
      <c r="CNZ22" s="1206"/>
      <c r="COA22" s="1206"/>
      <c r="COB22" s="1206"/>
      <c r="COC22" s="1206"/>
      <c r="COD22" s="1206"/>
      <c r="COE22" s="1206"/>
      <c r="COF22" s="1206"/>
      <c r="COG22" s="1206"/>
      <c r="COH22" s="1206"/>
      <c r="COI22" s="1206"/>
      <c r="COJ22" s="1206"/>
      <c r="COK22" s="1206"/>
      <c r="COL22" s="1206"/>
      <c r="COM22" s="1206"/>
      <c r="CON22" s="1206"/>
      <c r="COO22" s="1206"/>
      <c r="COP22" s="1206"/>
      <c r="COQ22" s="1206"/>
      <c r="COR22" s="1206"/>
      <c r="COS22" s="1206"/>
      <c r="COT22" s="1206"/>
      <c r="COU22" s="1206"/>
      <c r="COV22" s="1206"/>
      <c r="COW22" s="1206"/>
      <c r="COX22" s="1206"/>
      <c r="COY22" s="1206"/>
      <c r="COZ22" s="1206"/>
      <c r="CPA22" s="1206"/>
      <c r="CPB22" s="1206"/>
      <c r="CPC22" s="1206"/>
      <c r="CPD22" s="1206"/>
      <c r="CPE22" s="1206"/>
      <c r="CPF22" s="1206"/>
      <c r="CPG22" s="1206"/>
      <c r="CPH22" s="1206"/>
      <c r="CPI22" s="1206"/>
      <c r="CPJ22" s="1206"/>
      <c r="CPK22" s="1206"/>
      <c r="CPL22" s="1206"/>
      <c r="CPM22" s="1206"/>
      <c r="CPN22" s="1206"/>
      <c r="CPO22" s="1206"/>
      <c r="CPP22" s="1206"/>
      <c r="CPQ22" s="1206"/>
      <c r="CPR22" s="1206"/>
      <c r="CPS22" s="1206"/>
      <c r="CPT22" s="1206"/>
      <c r="CPU22" s="1206"/>
      <c r="CPV22" s="1206"/>
      <c r="CPW22" s="1206"/>
      <c r="CPX22" s="1206"/>
      <c r="CPY22" s="1206"/>
      <c r="CPZ22" s="1206"/>
      <c r="CQA22" s="1206"/>
      <c r="CQB22" s="1206"/>
      <c r="CQC22" s="1206"/>
      <c r="CQD22" s="1206"/>
      <c r="CQE22" s="1206"/>
      <c r="CQF22" s="1206"/>
      <c r="CQG22" s="1206"/>
      <c r="CQH22" s="1206"/>
      <c r="CQI22" s="1206"/>
      <c r="CQJ22" s="1206"/>
      <c r="CQK22" s="1206"/>
      <c r="CQL22" s="1206"/>
      <c r="CQM22" s="1206"/>
      <c r="CQN22" s="1206"/>
      <c r="CQO22" s="1206"/>
      <c r="CQP22" s="1206"/>
      <c r="CQQ22" s="1206"/>
      <c r="CQR22" s="1206"/>
      <c r="CQS22" s="1206"/>
      <c r="CQT22" s="1206"/>
      <c r="CQU22" s="1206"/>
      <c r="CQV22" s="1206"/>
      <c r="CQW22" s="1206"/>
      <c r="CQX22" s="1206"/>
      <c r="CQY22" s="1206"/>
      <c r="CQZ22" s="1206"/>
      <c r="CRA22" s="1206"/>
      <c r="CRB22" s="1206"/>
      <c r="CRC22" s="1206"/>
      <c r="CRD22" s="1206"/>
      <c r="CRE22" s="1206"/>
      <c r="CRF22" s="1206"/>
      <c r="CRG22" s="1206"/>
      <c r="CRH22" s="1206"/>
      <c r="CRI22" s="1206"/>
      <c r="CRJ22" s="1206"/>
      <c r="CRK22" s="1206"/>
      <c r="CRL22" s="1206"/>
      <c r="CRM22" s="1206"/>
      <c r="CRN22" s="1206"/>
      <c r="CRO22" s="1206"/>
      <c r="CRP22" s="1206"/>
      <c r="CRQ22" s="1206"/>
      <c r="CRR22" s="1206"/>
      <c r="CRS22" s="1206"/>
      <c r="CRT22" s="1206"/>
      <c r="CRU22" s="1206"/>
      <c r="CRV22" s="1206"/>
      <c r="CRW22" s="1206"/>
      <c r="CRX22" s="1206"/>
      <c r="CRY22" s="1206"/>
      <c r="CRZ22" s="1206"/>
      <c r="CSA22" s="1206"/>
      <c r="CSB22" s="1206"/>
      <c r="CSC22" s="1206"/>
      <c r="CSD22" s="1206"/>
      <c r="CSE22" s="1206"/>
      <c r="CSF22" s="1206"/>
      <c r="CSG22" s="1206"/>
      <c r="CSH22" s="1206"/>
      <c r="CSI22" s="1206"/>
      <c r="CSJ22" s="1206"/>
      <c r="CSK22" s="1206"/>
      <c r="CSL22" s="1206"/>
      <c r="CSM22" s="1206"/>
      <c r="CSN22" s="1206"/>
      <c r="CSO22" s="1206"/>
      <c r="CSP22" s="1206"/>
      <c r="CSQ22" s="1206"/>
      <c r="CSR22" s="1206"/>
      <c r="CSS22" s="1206"/>
      <c r="CST22" s="1206"/>
      <c r="CSU22" s="1206"/>
      <c r="CSV22" s="1206"/>
      <c r="CSW22" s="1206"/>
      <c r="CSX22" s="1206"/>
      <c r="CSY22" s="1206"/>
      <c r="CSZ22" s="1206"/>
      <c r="CTA22" s="1206"/>
      <c r="CTB22" s="1206"/>
      <c r="CTC22" s="1206"/>
      <c r="CTD22" s="1206"/>
      <c r="CTE22" s="1206"/>
      <c r="CTF22" s="1206"/>
      <c r="CTG22" s="1206"/>
      <c r="CTH22" s="1206"/>
      <c r="CTI22" s="1206"/>
      <c r="CTJ22" s="1206"/>
      <c r="CTK22" s="1206"/>
      <c r="CTL22" s="1206"/>
      <c r="CTM22" s="1206"/>
      <c r="CTN22" s="1206"/>
      <c r="CTO22" s="1206"/>
      <c r="CTP22" s="1206"/>
      <c r="CTQ22" s="1206"/>
      <c r="CTR22" s="1206"/>
      <c r="CTS22" s="1206"/>
      <c r="CTT22" s="1206"/>
      <c r="CTU22" s="1206"/>
      <c r="CTV22" s="1206"/>
      <c r="CTW22" s="1206"/>
      <c r="CTX22" s="1206"/>
      <c r="CTY22" s="1206"/>
      <c r="CTZ22" s="1206"/>
      <c r="CUA22" s="1206"/>
      <c r="CUB22" s="1206"/>
      <c r="CUC22" s="1206"/>
      <c r="CUD22" s="1206"/>
      <c r="CUE22" s="1206"/>
      <c r="CUF22" s="1206"/>
      <c r="CUG22" s="1206"/>
      <c r="CUH22" s="1206"/>
      <c r="CUI22" s="1206"/>
      <c r="CUJ22" s="1206"/>
      <c r="CUK22" s="1206"/>
      <c r="CUL22" s="1206"/>
      <c r="CUM22" s="1206"/>
      <c r="CUN22" s="1206"/>
      <c r="CUO22" s="1206"/>
      <c r="CUP22" s="1206"/>
      <c r="CUQ22" s="1206"/>
      <c r="CUR22" s="1206"/>
      <c r="CUS22" s="1206"/>
      <c r="CUT22" s="1206"/>
      <c r="CUU22" s="1206"/>
      <c r="CUV22" s="1206"/>
      <c r="CUW22" s="1206"/>
      <c r="CUX22" s="1206"/>
      <c r="CUY22" s="1206"/>
      <c r="CUZ22" s="1206"/>
      <c r="CVA22" s="1206"/>
      <c r="CVB22" s="1206"/>
      <c r="CVC22" s="1206"/>
      <c r="CVD22" s="1206"/>
      <c r="CVE22" s="1206"/>
      <c r="CVF22" s="1206"/>
      <c r="CVG22" s="1206"/>
      <c r="CVH22" s="1206"/>
      <c r="CVI22" s="1206"/>
      <c r="CVJ22" s="1206"/>
      <c r="CVK22" s="1206"/>
      <c r="CVL22" s="1206"/>
      <c r="CVM22" s="1206"/>
      <c r="CVN22" s="1206"/>
      <c r="CVO22" s="1206"/>
      <c r="CVP22" s="1206"/>
      <c r="CVQ22" s="1206"/>
      <c r="CVR22" s="1206"/>
      <c r="CVS22" s="1206"/>
      <c r="CVT22" s="1206"/>
      <c r="CVU22" s="1206"/>
      <c r="CVV22" s="1206"/>
      <c r="CVW22" s="1206"/>
      <c r="CVX22" s="1206"/>
      <c r="CVY22" s="1206"/>
      <c r="CVZ22" s="1206"/>
      <c r="CWA22" s="1206"/>
      <c r="CWB22" s="1206"/>
      <c r="CWC22" s="1206"/>
      <c r="CWD22" s="1206"/>
      <c r="CWE22" s="1206"/>
      <c r="CWF22" s="1206"/>
      <c r="CWG22" s="1206"/>
      <c r="CWH22" s="1206"/>
      <c r="CWI22" s="1206"/>
      <c r="CWJ22" s="1206"/>
      <c r="CWK22" s="1206"/>
      <c r="CWL22" s="1206"/>
      <c r="CWM22" s="1206"/>
      <c r="CWN22" s="1206"/>
      <c r="CWO22" s="1206"/>
      <c r="CWP22" s="1206"/>
      <c r="CWQ22" s="1206"/>
      <c r="CWR22" s="1206"/>
      <c r="CWS22" s="1206"/>
      <c r="CWT22" s="1206"/>
      <c r="CWU22" s="1206"/>
      <c r="CWV22" s="1206"/>
      <c r="CWW22" s="1206"/>
      <c r="CWX22" s="1206"/>
      <c r="CWY22" s="1206"/>
      <c r="CWZ22" s="1206"/>
      <c r="CXA22" s="1206"/>
      <c r="CXB22" s="1206"/>
      <c r="CXC22" s="1206"/>
      <c r="CXD22" s="1206"/>
      <c r="CXE22" s="1206"/>
      <c r="CXF22" s="1206"/>
      <c r="CXG22" s="1206"/>
      <c r="CXH22" s="1206"/>
      <c r="CXI22" s="1206"/>
      <c r="CXJ22" s="1206"/>
      <c r="CXK22" s="1206"/>
      <c r="CXL22" s="1206"/>
      <c r="CXM22" s="1206"/>
      <c r="CXN22" s="1206"/>
      <c r="CXO22" s="1206"/>
      <c r="CXP22" s="1206"/>
      <c r="CXQ22" s="1206"/>
      <c r="CXR22" s="1206"/>
      <c r="CXS22" s="1206"/>
      <c r="CXT22" s="1206"/>
      <c r="CXU22" s="1206"/>
      <c r="CXV22" s="1206"/>
      <c r="CXW22" s="1206"/>
      <c r="CXX22" s="1206"/>
      <c r="CXY22" s="1206"/>
      <c r="CXZ22" s="1206"/>
      <c r="CYA22" s="1206"/>
      <c r="CYB22" s="1206"/>
      <c r="CYC22" s="1206"/>
      <c r="CYD22" s="1206"/>
      <c r="CYE22" s="1206"/>
      <c r="CYF22" s="1206"/>
      <c r="CYG22" s="1206"/>
      <c r="CYH22" s="1206"/>
      <c r="CYI22" s="1206"/>
      <c r="CYJ22" s="1206"/>
      <c r="CYK22" s="1206"/>
      <c r="CYL22" s="1206"/>
      <c r="CYM22" s="1206"/>
      <c r="CYN22" s="1206"/>
      <c r="CYO22" s="1206"/>
      <c r="CYP22" s="1206"/>
      <c r="CYQ22" s="1206"/>
      <c r="CYR22" s="1206"/>
      <c r="CYS22" s="1206"/>
      <c r="CYT22" s="1206"/>
      <c r="CYU22" s="1206"/>
      <c r="CYV22" s="1206"/>
      <c r="CYW22" s="1206"/>
      <c r="CYX22" s="1206"/>
      <c r="CYY22" s="1206"/>
      <c r="CYZ22" s="1206"/>
      <c r="CZA22" s="1206"/>
      <c r="CZB22" s="1206"/>
      <c r="CZC22" s="1206"/>
      <c r="CZD22" s="1206"/>
      <c r="CZE22" s="1206"/>
      <c r="CZF22" s="1206"/>
      <c r="CZG22" s="1206"/>
      <c r="CZH22" s="1206"/>
      <c r="CZI22" s="1206"/>
      <c r="CZJ22" s="1206"/>
      <c r="CZK22" s="1206"/>
      <c r="CZL22" s="1206"/>
      <c r="CZM22" s="1206"/>
      <c r="CZN22" s="1206"/>
      <c r="CZO22" s="1206"/>
      <c r="CZP22" s="1206"/>
      <c r="CZQ22" s="1206"/>
      <c r="CZR22" s="1206"/>
      <c r="CZS22" s="1206"/>
      <c r="CZT22" s="1206"/>
      <c r="CZU22" s="1206"/>
      <c r="CZV22" s="1206"/>
      <c r="CZW22" s="1206"/>
      <c r="CZX22" s="1206"/>
      <c r="CZY22" s="1206"/>
      <c r="CZZ22" s="1206"/>
      <c r="DAA22" s="1206"/>
      <c r="DAB22" s="1206"/>
      <c r="DAC22" s="1206"/>
      <c r="DAD22" s="1206"/>
      <c r="DAE22" s="1206"/>
      <c r="DAF22" s="1206"/>
      <c r="DAG22" s="1206"/>
      <c r="DAH22" s="1206"/>
      <c r="DAI22" s="1206"/>
      <c r="DAJ22" s="1206"/>
      <c r="DAK22" s="1206"/>
      <c r="DAL22" s="1206"/>
      <c r="DAM22" s="1206"/>
      <c r="DAN22" s="1206"/>
      <c r="DAO22" s="1206"/>
      <c r="DAP22" s="1206"/>
      <c r="DAQ22" s="1206"/>
      <c r="DAR22" s="1206"/>
      <c r="DAS22" s="1206"/>
      <c r="DAT22" s="1206"/>
      <c r="DAU22" s="1206"/>
      <c r="DAV22" s="1206"/>
      <c r="DAW22" s="1206"/>
      <c r="DAX22" s="1206"/>
      <c r="DAY22" s="1206"/>
      <c r="DAZ22" s="1206"/>
      <c r="DBA22" s="1206"/>
      <c r="DBB22" s="1206"/>
      <c r="DBC22" s="1206"/>
      <c r="DBD22" s="1206"/>
      <c r="DBE22" s="1206"/>
      <c r="DBF22" s="1206"/>
      <c r="DBG22" s="1206"/>
      <c r="DBH22" s="1206"/>
      <c r="DBI22" s="1206"/>
      <c r="DBJ22" s="1206"/>
      <c r="DBK22" s="1206"/>
      <c r="DBL22" s="1206"/>
      <c r="DBM22" s="1206"/>
      <c r="DBN22" s="1206"/>
      <c r="DBO22" s="1206"/>
      <c r="DBP22" s="1206"/>
      <c r="DBQ22" s="1206"/>
      <c r="DBR22" s="1206"/>
      <c r="DBS22" s="1206"/>
      <c r="DBT22" s="1206"/>
      <c r="DBU22" s="1206"/>
      <c r="DBV22" s="1206"/>
      <c r="DBW22" s="1206"/>
      <c r="DBX22" s="1206"/>
      <c r="DBY22" s="1206"/>
      <c r="DBZ22" s="1206"/>
      <c r="DCA22" s="1206"/>
      <c r="DCB22" s="1206"/>
      <c r="DCC22" s="1206"/>
      <c r="DCD22" s="1206"/>
      <c r="DCE22" s="1206"/>
      <c r="DCF22" s="1206"/>
      <c r="DCG22" s="1206"/>
      <c r="DCH22" s="1206"/>
      <c r="DCI22" s="1206"/>
      <c r="DCJ22" s="1206"/>
      <c r="DCK22" s="1206"/>
      <c r="DCL22" s="1206"/>
      <c r="DCM22" s="1206"/>
      <c r="DCN22" s="1206"/>
      <c r="DCO22" s="1206"/>
      <c r="DCP22" s="1206"/>
      <c r="DCQ22" s="1206"/>
      <c r="DCR22" s="1206"/>
      <c r="DCS22" s="1206"/>
      <c r="DCT22" s="1206"/>
      <c r="DCU22" s="1206"/>
      <c r="DCV22" s="1206"/>
      <c r="DCW22" s="1206"/>
      <c r="DCX22" s="1206"/>
      <c r="DCY22" s="1206"/>
      <c r="DCZ22" s="1206"/>
      <c r="DDA22" s="1206"/>
      <c r="DDB22" s="1206"/>
      <c r="DDC22" s="1206"/>
      <c r="DDD22" s="1206"/>
      <c r="DDE22" s="1206"/>
      <c r="DDF22" s="1206"/>
      <c r="DDG22" s="1206"/>
      <c r="DDH22" s="1206"/>
      <c r="DDI22" s="1206"/>
      <c r="DDJ22" s="1206"/>
      <c r="DDK22" s="1206"/>
      <c r="DDL22" s="1206"/>
      <c r="DDM22" s="1206"/>
      <c r="DDN22" s="1206"/>
      <c r="DDO22" s="1206"/>
      <c r="DDP22" s="1206"/>
      <c r="DDQ22" s="1206"/>
      <c r="DDR22" s="1206"/>
      <c r="DDS22" s="1206"/>
      <c r="DDT22" s="1206"/>
      <c r="DDU22" s="1206"/>
      <c r="DDV22" s="1206"/>
      <c r="DDW22" s="1206"/>
      <c r="DDX22" s="1206"/>
      <c r="DDY22" s="1206"/>
      <c r="DDZ22" s="1206"/>
      <c r="DEA22" s="1206"/>
      <c r="DEB22" s="1206"/>
      <c r="DEC22" s="1206"/>
      <c r="DED22" s="1206"/>
      <c r="DEE22" s="1206"/>
      <c r="DEF22" s="1206"/>
      <c r="DEG22" s="1206"/>
      <c r="DEH22" s="1206"/>
      <c r="DEI22" s="1206"/>
      <c r="DEJ22" s="1206"/>
      <c r="DEK22" s="1206"/>
      <c r="DEL22" s="1206"/>
      <c r="DEM22" s="1206"/>
      <c r="DEN22" s="1206"/>
      <c r="DEO22" s="1206"/>
      <c r="DEP22" s="1206"/>
      <c r="DEQ22" s="1206"/>
      <c r="DER22" s="1206"/>
      <c r="DES22" s="1206"/>
      <c r="DET22" s="1206"/>
      <c r="DEU22" s="1206"/>
      <c r="DEV22" s="1206"/>
      <c r="DEW22" s="1206"/>
      <c r="DEX22" s="1206"/>
      <c r="DEY22" s="1206"/>
      <c r="DEZ22" s="1206"/>
      <c r="DFA22" s="1206"/>
      <c r="DFB22" s="1206"/>
      <c r="DFC22" s="1206"/>
      <c r="DFD22" s="1206"/>
      <c r="DFE22" s="1206"/>
      <c r="DFF22" s="1206"/>
      <c r="DFG22" s="1206"/>
      <c r="DFH22" s="1206"/>
      <c r="DFI22" s="1206"/>
      <c r="DFJ22" s="1206"/>
      <c r="DFK22" s="1206"/>
      <c r="DFL22" s="1206"/>
      <c r="DFM22" s="1206"/>
      <c r="DFN22" s="1206"/>
      <c r="DFO22" s="1206"/>
      <c r="DFP22" s="1206"/>
      <c r="DFQ22" s="1206"/>
      <c r="DFR22" s="1206"/>
      <c r="DFS22" s="1206"/>
      <c r="DFT22" s="1206"/>
      <c r="DFU22" s="1206"/>
      <c r="DFV22" s="1206"/>
      <c r="DFW22" s="1206"/>
      <c r="DFX22" s="1206"/>
      <c r="DFY22" s="1206"/>
      <c r="DFZ22" s="1206"/>
      <c r="DGA22" s="1206"/>
      <c r="DGB22" s="1206"/>
      <c r="DGC22" s="1206"/>
      <c r="DGD22" s="1206"/>
      <c r="DGE22" s="1206"/>
      <c r="DGF22" s="1206"/>
      <c r="DGG22" s="1206"/>
      <c r="DGH22" s="1206"/>
      <c r="DGI22" s="1206"/>
      <c r="DGJ22" s="1206"/>
      <c r="DGK22" s="1206"/>
      <c r="DGL22" s="1206"/>
      <c r="DGM22" s="1206"/>
      <c r="DGN22" s="1206"/>
      <c r="DGO22" s="1206"/>
      <c r="DGP22" s="1206"/>
      <c r="DGQ22" s="1206"/>
      <c r="DGR22" s="1206"/>
      <c r="DGS22" s="1206"/>
      <c r="DGT22" s="1206"/>
      <c r="DGU22" s="1206"/>
      <c r="DGV22" s="1206"/>
      <c r="DGW22" s="1206"/>
      <c r="DGX22" s="1206"/>
      <c r="DGY22" s="1206"/>
      <c r="DGZ22" s="1206"/>
      <c r="DHA22" s="1206"/>
      <c r="DHB22" s="1206"/>
      <c r="DHC22" s="1206"/>
      <c r="DHD22" s="1206"/>
      <c r="DHE22" s="1206"/>
      <c r="DHF22" s="1206"/>
      <c r="DHG22" s="1206"/>
      <c r="DHH22" s="1206"/>
      <c r="DHI22" s="1206"/>
      <c r="DHJ22" s="1206"/>
      <c r="DHK22" s="1206"/>
      <c r="DHL22" s="1206"/>
      <c r="DHM22" s="1206"/>
      <c r="DHN22" s="1206"/>
      <c r="DHO22" s="1206"/>
      <c r="DHP22" s="1206"/>
      <c r="DHQ22" s="1206"/>
      <c r="DHR22" s="1206"/>
      <c r="DHS22" s="1206"/>
      <c r="DHT22" s="1206"/>
      <c r="DHU22" s="1206"/>
      <c r="DHV22" s="1206"/>
      <c r="DHW22" s="1206"/>
      <c r="DHX22" s="1206"/>
      <c r="DHY22" s="1206"/>
      <c r="DHZ22" s="1206"/>
      <c r="DIA22" s="1206"/>
      <c r="DIB22" s="1206"/>
      <c r="DIC22" s="1206"/>
      <c r="DID22" s="1206"/>
      <c r="DIE22" s="1206"/>
      <c r="DIF22" s="1206"/>
      <c r="DIG22" s="1206"/>
      <c r="DIH22" s="1206"/>
      <c r="DII22" s="1206"/>
      <c r="DIJ22" s="1206"/>
      <c r="DIK22" s="1206"/>
      <c r="DIL22" s="1206"/>
      <c r="DIM22" s="1206"/>
      <c r="DIN22" s="1206"/>
      <c r="DIO22" s="1206"/>
      <c r="DIP22" s="1206"/>
      <c r="DIQ22" s="1206"/>
      <c r="DIR22" s="1206"/>
      <c r="DIS22" s="1206"/>
      <c r="DIT22" s="1206"/>
      <c r="DIU22" s="1206"/>
      <c r="DIV22" s="1206"/>
      <c r="DIW22" s="1206"/>
      <c r="DIX22" s="1206"/>
      <c r="DIY22" s="1206"/>
      <c r="DIZ22" s="1206"/>
      <c r="DJA22" s="1206"/>
      <c r="DJB22" s="1206"/>
      <c r="DJC22" s="1206"/>
      <c r="DJD22" s="1206"/>
      <c r="DJE22" s="1206"/>
      <c r="DJF22" s="1206"/>
      <c r="DJG22" s="1206"/>
      <c r="DJH22" s="1206"/>
      <c r="DJI22" s="1206"/>
      <c r="DJJ22" s="1206"/>
      <c r="DJK22" s="1206"/>
      <c r="DJL22" s="1206"/>
      <c r="DJM22" s="1206"/>
      <c r="DJN22" s="1206"/>
      <c r="DJO22" s="1206"/>
      <c r="DJP22" s="1206"/>
      <c r="DJQ22" s="1206"/>
      <c r="DJR22" s="1206"/>
      <c r="DJS22" s="1206"/>
      <c r="DJT22" s="1206"/>
      <c r="DJU22" s="1206"/>
      <c r="DJV22" s="1206"/>
      <c r="DJW22" s="1206"/>
      <c r="DJX22" s="1206"/>
      <c r="DJY22" s="1206"/>
      <c r="DJZ22" s="1206"/>
      <c r="DKA22" s="1206"/>
      <c r="DKB22" s="1206"/>
      <c r="DKC22" s="1206"/>
      <c r="DKD22" s="1206"/>
      <c r="DKE22" s="1206"/>
      <c r="DKF22" s="1206"/>
      <c r="DKG22" s="1206"/>
      <c r="DKH22" s="1206"/>
      <c r="DKI22" s="1206"/>
      <c r="DKJ22" s="1206"/>
      <c r="DKK22" s="1206"/>
      <c r="DKL22" s="1206"/>
      <c r="DKM22" s="1206"/>
      <c r="DKN22" s="1206"/>
      <c r="DKO22" s="1206"/>
      <c r="DKP22" s="1206"/>
      <c r="DKQ22" s="1206"/>
      <c r="DKR22" s="1206"/>
      <c r="DKS22" s="1206"/>
      <c r="DKT22" s="1206"/>
      <c r="DKU22" s="1206"/>
      <c r="DKV22" s="1206"/>
      <c r="DKW22" s="1206"/>
      <c r="DKX22" s="1206"/>
      <c r="DKY22" s="1206"/>
      <c r="DKZ22" s="1206"/>
      <c r="DLA22" s="1206"/>
      <c r="DLB22" s="1206"/>
      <c r="DLC22" s="1206"/>
      <c r="DLD22" s="1206"/>
      <c r="DLE22" s="1206"/>
      <c r="DLF22" s="1206"/>
      <c r="DLG22" s="1206"/>
      <c r="DLH22" s="1206"/>
      <c r="DLI22" s="1206"/>
      <c r="DLJ22" s="1206"/>
      <c r="DLK22" s="1206"/>
      <c r="DLL22" s="1206"/>
      <c r="DLM22" s="1206"/>
      <c r="DLN22" s="1206"/>
      <c r="DLO22" s="1206"/>
      <c r="DLP22" s="1206"/>
      <c r="DLQ22" s="1206"/>
      <c r="DLR22" s="1206"/>
      <c r="DLS22" s="1206"/>
      <c r="DLT22" s="1206"/>
      <c r="DLU22" s="1206"/>
      <c r="DLV22" s="1206"/>
      <c r="DLW22" s="1206"/>
      <c r="DLX22" s="1206"/>
      <c r="DLY22" s="1206"/>
      <c r="DLZ22" s="1206"/>
      <c r="DMA22" s="1206"/>
      <c r="DMB22" s="1206"/>
      <c r="DMC22" s="1206"/>
      <c r="DMD22" s="1206"/>
      <c r="DME22" s="1206"/>
      <c r="DMF22" s="1206"/>
      <c r="DMG22" s="1206"/>
      <c r="DMH22" s="1206"/>
      <c r="DMI22" s="1206"/>
      <c r="DMJ22" s="1206"/>
      <c r="DMK22" s="1206"/>
      <c r="DML22" s="1206"/>
      <c r="DMM22" s="1206"/>
      <c r="DMN22" s="1206"/>
      <c r="DMO22" s="1206"/>
      <c r="DMP22" s="1206"/>
      <c r="DMQ22" s="1206"/>
      <c r="DMR22" s="1206"/>
      <c r="DMS22" s="1206"/>
      <c r="DMT22" s="1206"/>
      <c r="DMU22" s="1206"/>
      <c r="DMV22" s="1206"/>
      <c r="DMW22" s="1206"/>
      <c r="DMX22" s="1206"/>
      <c r="DMY22" s="1206"/>
      <c r="DMZ22" s="1206"/>
      <c r="DNA22" s="1206"/>
      <c r="DNB22" s="1206"/>
      <c r="DNC22" s="1206"/>
      <c r="DND22" s="1206"/>
      <c r="DNE22" s="1206"/>
      <c r="DNF22" s="1206"/>
      <c r="DNG22" s="1206"/>
      <c r="DNH22" s="1206"/>
      <c r="DNI22" s="1206"/>
      <c r="DNJ22" s="1206"/>
      <c r="DNK22" s="1206"/>
      <c r="DNL22" s="1206"/>
      <c r="DNM22" s="1206"/>
      <c r="DNN22" s="1206"/>
      <c r="DNO22" s="1206"/>
      <c r="DNP22" s="1206"/>
      <c r="DNQ22" s="1206"/>
      <c r="DNR22" s="1206"/>
      <c r="DNS22" s="1206"/>
      <c r="DNT22" s="1206"/>
      <c r="DNU22" s="1206"/>
      <c r="DNV22" s="1206"/>
      <c r="DNW22" s="1206"/>
      <c r="DNX22" s="1206"/>
      <c r="DNY22" s="1206"/>
      <c r="DNZ22" s="1206"/>
      <c r="DOA22" s="1206"/>
      <c r="DOB22" s="1206"/>
      <c r="DOC22" s="1206"/>
      <c r="DOD22" s="1206"/>
      <c r="DOE22" s="1206"/>
      <c r="DOF22" s="1206"/>
      <c r="DOG22" s="1206"/>
      <c r="DOH22" s="1206"/>
      <c r="DOI22" s="1206"/>
      <c r="DOJ22" s="1206"/>
      <c r="DOK22" s="1206"/>
      <c r="DOL22" s="1206"/>
      <c r="DOM22" s="1206"/>
      <c r="DON22" s="1206"/>
      <c r="DOO22" s="1206"/>
      <c r="DOP22" s="1206"/>
      <c r="DOQ22" s="1206"/>
      <c r="DOR22" s="1206"/>
      <c r="DOS22" s="1206"/>
      <c r="DOT22" s="1206"/>
      <c r="DOU22" s="1206"/>
      <c r="DOV22" s="1206"/>
      <c r="DOW22" s="1206"/>
      <c r="DOX22" s="1206"/>
      <c r="DOY22" s="1206"/>
      <c r="DOZ22" s="1206"/>
      <c r="DPA22" s="1206"/>
      <c r="DPB22" s="1206"/>
      <c r="DPC22" s="1206"/>
      <c r="DPD22" s="1206"/>
      <c r="DPE22" s="1206"/>
      <c r="DPF22" s="1206"/>
      <c r="DPG22" s="1206"/>
      <c r="DPH22" s="1206"/>
      <c r="DPI22" s="1206"/>
      <c r="DPJ22" s="1206"/>
      <c r="DPK22" s="1206"/>
      <c r="DPL22" s="1206"/>
      <c r="DPM22" s="1206"/>
      <c r="DPN22" s="1206"/>
      <c r="DPO22" s="1206"/>
      <c r="DPP22" s="1206"/>
      <c r="DPQ22" s="1206"/>
      <c r="DPR22" s="1206"/>
      <c r="DPS22" s="1206"/>
      <c r="DPT22" s="1206"/>
      <c r="DPU22" s="1206"/>
      <c r="DPV22" s="1206"/>
      <c r="DPW22" s="1206"/>
      <c r="DPX22" s="1206"/>
      <c r="DPY22" s="1206"/>
      <c r="DPZ22" s="1206"/>
      <c r="DQA22" s="1206"/>
      <c r="DQB22" s="1206"/>
      <c r="DQC22" s="1206"/>
      <c r="DQD22" s="1206"/>
      <c r="DQE22" s="1206"/>
      <c r="DQF22" s="1206"/>
      <c r="DQG22" s="1206"/>
      <c r="DQH22" s="1206"/>
      <c r="DQI22" s="1206"/>
      <c r="DQJ22" s="1206"/>
      <c r="DQK22" s="1206"/>
      <c r="DQL22" s="1206"/>
      <c r="DQM22" s="1206"/>
      <c r="DQN22" s="1206"/>
      <c r="DQO22" s="1206"/>
      <c r="DQP22" s="1206"/>
      <c r="DQQ22" s="1206"/>
      <c r="DQR22" s="1206"/>
      <c r="DQS22" s="1206"/>
      <c r="DQT22" s="1206"/>
      <c r="DQU22" s="1206"/>
      <c r="DQV22" s="1206"/>
      <c r="DQW22" s="1206"/>
      <c r="DQX22" s="1206"/>
      <c r="DQY22" s="1206"/>
      <c r="DQZ22" s="1206"/>
      <c r="DRA22" s="1206"/>
      <c r="DRB22" s="1206"/>
      <c r="DRC22" s="1206"/>
      <c r="DRD22" s="1206"/>
      <c r="DRE22" s="1206"/>
      <c r="DRF22" s="1206"/>
      <c r="DRG22" s="1206"/>
      <c r="DRH22" s="1206"/>
      <c r="DRI22" s="1206"/>
      <c r="DRJ22" s="1206"/>
      <c r="DRK22" s="1206"/>
      <c r="DRL22" s="1206"/>
      <c r="DRM22" s="1206"/>
      <c r="DRN22" s="1206"/>
      <c r="DRO22" s="1206"/>
      <c r="DRP22" s="1206"/>
      <c r="DRQ22" s="1206"/>
      <c r="DRR22" s="1206"/>
      <c r="DRS22" s="1206"/>
      <c r="DRT22" s="1206"/>
      <c r="DRU22" s="1206"/>
      <c r="DRV22" s="1206"/>
      <c r="DRW22" s="1206"/>
      <c r="DRX22" s="1206"/>
      <c r="DRY22" s="1206"/>
      <c r="DRZ22" s="1206"/>
      <c r="DSA22" s="1206"/>
      <c r="DSB22" s="1206"/>
      <c r="DSC22" s="1206"/>
      <c r="DSD22" s="1206"/>
      <c r="DSE22" s="1206"/>
      <c r="DSF22" s="1206"/>
      <c r="DSG22" s="1206"/>
      <c r="DSH22" s="1206"/>
      <c r="DSI22" s="1206"/>
      <c r="DSJ22" s="1206"/>
      <c r="DSK22" s="1206"/>
      <c r="DSL22" s="1206"/>
      <c r="DSM22" s="1206"/>
      <c r="DSN22" s="1206"/>
      <c r="DSO22" s="1206"/>
      <c r="DSP22" s="1206"/>
      <c r="DSQ22" s="1206"/>
      <c r="DSR22" s="1206"/>
      <c r="DSS22" s="1206"/>
      <c r="DST22" s="1206"/>
      <c r="DSU22" s="1206"/>
      <c r="DSV22" s="1206"/>
      <c r="DSW22" s="1206"/>
      <c r="DSX22" s="1206"/>
      <c r="DSY22" s="1206"/>
      <c r="DSZ22" s="1206"/>
      <c r="DTA22" s="1206"/>
      <c r="DTB22" s="1206"/>
      <c r="DTC22" s="1206"/>
      <c r="DTD22" s="1206"/>
      <c r="DTE22" s="1206"/>
      <c r="DTF22" s="1206"/>
      <c r="DTG22" s="1206"/>
      <c r="DTH22" s="1206"/>
      <c r="DTI22" s="1206"/>
      <c r="DTJ22" s="1206"/>
      <c r="DTK22" s="1206"/>
      <c r="DTL22" s="1206"/>
      <c r="DTM22" s="1206"/>
      <c r="DTN22" s="1206"/>
      <c r="DTO22" s="1206"/>
      <c r="DTP22" s="1206"/>
      <c r="DTQ22" s="1206"/>
      <c r="DTR22" s="1206"/>
      <c r="DTS22" s="1206"/>
      <c r="DTT22" s="1206"/>
      <c r="DTU22" s="1206"/>
      <c r="DTV22" s="1206"/>
      <c r="DTW22" s="1206"/>
      <c r="DTX22" s="1206"/>
      <c r="DTY22" s="1206"/>
      <c r="DTZ22" s="1206"/>
      <c r="DUA22" s="1206"/>
      <c r="DUB22" s="1206"/>
      <c r="DUC22" s="1206"/>
      <c r="DUD22" s="1206"/>
      <c r="DUE22" s="1206"/>
      <c r="DUF22" s="1206"/>
      <c r="DUG22" s="1206"/>
      <c r="DUH22" s="1206"/>
      <c r="DUI22" s="1206"/>
      <c r="DUJ22" s="1206"/>
      <c r="DUK22" s="1206"/>
      <c r="DUL22" s="1206"/>
      <c r="DUM22" s="1206"/>
      <c r="DUN22" s="1206"/>
      <c r="DUO22" s="1206"/>
      <c r="DUP22" s="1206"/>
      <c r="DUQ22" s="1206"/>
      <c r="DUR22" s="1206"/>
      <c r="DUS22" s="1206"/>
      <c r="DUT22" s="1206"/>
      <c r="DUU22" s="1206"/>
      <c r="DUV22" s="1206"/>
      <c r="DUW22" s="1206"/>
      <c r="DUX22" s="1206"/>
      <c r="DUY22" s="1206"/>
      <c r="DUZ22" s="1206"/>
      <c r="DVA22" s="1206"/>
      <c r="DVB22" s="1206"/>
      <c r="DVC22" s="1206"/>
      <c r="DVD22" s="1206"/>
      <c r="DVE22" s="1206"/>
      <c r="DVF22" s="1206"/>
      <c r="DVG22" s="1206"/>
      <c r="DVH22" s="1206"/>
      <c r="DVI22" s="1206"/>
      <c r="DVJ22" s="1206"/>
      <c r="DVK22" s="1206"/>
      <c r="DVL22" s="1206"/>
      <c r="DVM22" s="1206"/>
      <c r="DVN22" s="1206"/>
      <c r="DVO22" s="1206"/>
      <c r="DVP22" s="1206"/>
      <c r="DVQ22" s="1206"/>
      <c r="DVR22" s="1206"/>
      <c r="DVS22" s="1206"/>
      <c r="DVT22" s="1206"/>
      <c r="DVU22" s="1206"/>
      <c r="DVV22" s="1206"/>
      <c r="DVW22" s="1206"/>
      <c r="DVX22" s="1206"/>
      <c r="DVY22" s="1206"/>
      <c r="DVZ22" s="1206"/>
      <c r="DWA22" s="1206"/>
      <c r="DWB22" s="1206"/>
      <c r="DWC22" s="1206"/>
      <c r="DWD22" s="1206"/>
      <c r="DWE22" s="1206"/>
      <c r="DWF22" s="1206"/>
      <c r="DWG22" s="1206"/>
      <c r="DWH22" s="1206"/>
      <c r="DWI22" s="1206"/>
      <c r="DWJ22" s="1206"/>
      <c r="DWK22" s="1206"/>
      <c r="DWL22" s="1206"/>
      <c r="DWM22" s="1206"/>
      <c r="DWN22" s="1206"/>
      <c r="DWO22" s="1206"/>
      <c r="DWP22" s="1206"/>
      <c r="DWQ22" s="1206"/>
      <c r="DWR22" s="1206"/>
      <c r="DWS22" s="1206"/>
      <c r="DWT22" s="1206"/>
      <c r="DWU22" s="1206"/>
      <c r="DWV22" s="1206"/>
      <c r="DWW22" s="1206"/>
      <c r="DWX22" s="1206"/>
      <c r="DWY22" s="1206"/>
      <c r="DWZ22" s="1206"/>
      <c r="DXA22" s="1206"/>
      <c r="DXB22" s="1206"/>
      <c r="DXC22" s="1206"/>
      <c r="DXD22" s="1206"/>
      <c r="DXE22" s="1206"/>
      <c r="DXF22" s="1206"/>
      <c r="DXG22" s="1206"/>
      <c r="DXH22" s="1206"/>
      <c r="DXI22" s="1206"/>
      <c r="DXJ22" s="1206"/>
      <c r="DXK22" s="1206"/>
      <c r="DXL22" s="1206"/>
      <c r="DXM22" s="1206"/>
      <c r="DXN22" s="1206"/>
      <c r="DXO22" s="1206"/>
      <c r="DXP22" s="1206"/>
      <c r="DXQ22" s="1206"/>
      <c r="DXR22" s="1206"/>
      <c r="DXS22" s="1206"/>
      <c r="DXT22" s="1206"/>
      <c r="DXU22" s="1206"/>
      <c r="DXV22" s="1206"/>
      <c r="DXW22" s="1206"/>
      <c r="DXX22" s="1206"/>
      <c r="DXY22" s="1206"/>
      <c r="DXZ22" s="1206"/>
      <c r="DYA22" s="1206"/>
      <c r="DYB22" s="1206"/>
      <c r="DYC22" s="1206"/>
      <c r="DYD22" s="1206"/>
      <c r="DYE22" s="1206"/>
      <c r="DYF22" s="1206"/>
      <c r="DYG22" s="1206"/>
      <c r="DYH22" s="1206"/>
      <c r="DYI22" s="1206"/>
      <c r="DYJ22" s="1206"/>
      <c r="DYK22" s="1206"/>
      <c r="DYL22" s="1206"/>
      <c r="DYM22" s="1206"/>
      <c r="DYN22" s="1206"/>
      <c r="DYO22" s="1206"/>
      <c r="DYP22" s="1206"/>
      <c r="DYQ22" s="1206"/>
      <c r="DYR22" s="1206"/>
      <c r="DYS22" s="1206"/>
      <c r="DYT22" s="1206"/>
      <c r="DYU22" s="1206"/>
      <c r="DYV22" s="1206"/>
      <c r="DYW22" s="1206"/>
      <c r="DYX22" s="1206"/>
      <c r="DYY22" s="1206"/>
      <c r="DYZ22" s="1206"/>
      <c r="DZA22" s="1206"/>
      <c r="DZB22" s="1206"/>
      <c r="DZC22" s="1206"/>
      <c r="DZD22" s="1206"/>
      <c r="DZE22" s="1206"/>
      <c r="DZF22" s="1206"/>
      <c r="DZG22" s="1206"/>
      <c r="DZH22" s="1206"/>
      <c r="DZI22" s="1206"/>
      <c r="DZJ22" s="1206"/>
      <c r="DZK22" s="1206"/>
      <c r="DZL22" s="1206"/>
      <c r="DZM22" s="1206"/>
      <c r="DZN22" s="1206"/>
      <c r="DZO22" s="1206"/>
      <c r="DZP22" s="1206"/>
      <c r="DZQ22" s="1206"/>
      <c r="DZR22" s="1206"/>
      <c r="DZS22" s="1206"/>
      <c r="DZT22" s="1206"/>
      <c r="DZU22" s="1206"/>
      <c r="DZV22" s="1206"/>
      <c r="DZW22" s="1206"/>
      <c r="DZX22" s="1206"/>
      <c r="DZY22" s="1206"/>
      <c r="DZZ22" s="1206"/>
      <c r="EAA22" s="1206"/>
      <c r="EAB22" s="1206"/>
      <c r="EAC22" s="1206"/>
      <c r="EAD22" s="1206"/>
      <c r="EAE22" s="1206"/>
      <c r="EAF22" s="1206"/>
      <c r="EAG22" s="1206"/>
      <c r="EAH22" s="1206"/>
      <c r="EAI22" s="1206"/>
      <c r="EAJ22" s="1206"/>
      <c r="EAK22" s="1206"/>
      <c r="EAL22" s="1206"/>
      <c r="EAM22" s="1206"/>
      <c r="EAN22" s="1206"/>
      <c r="EAO22" s="1206"/>
      <c r="EAP22" s="1206"/>
      <c r="EAQ22" s="1206"/>
      <c r="EAR22" s="1206"/>
      <c r="EAS22" s="1206"/>
      <c r="EAT22" s="1206"/>
      <c r="EAU22" s="1206"/>
      <c r="EAV22" s="1206"/>
      <c r="EAW22" s="1206"/>
      <c r="EAX22" s="1206"/>
      <c r="EAY22" s="1206"/>
      <c r="EAZ22" s="1206"/>
      <c r="EBA22" s="1206"/>
      <c r="EBB22" s="1206"/>
      <c r="EBC22" s="1206"/>
      <c r="EBD22" s="1206"/>
      <c r="EBE22" s="1206"/>
      <c r="EBF22" s="1206"/>
      <c r="EBG22" s="1206"/>
      <c r="EBH22" s="1206"/>
      <c r="EBI22" s="1206"/>
      <c r="EBJ22" s="1206"/>
      <c r="EBK22" s="1206"/>
      <c r="EBL22" s="1206"/>
      <c r="EBM22" s="1206"/>
      <c r="EBN22" s="1206"/>
      <c r="EBO22" s="1206"/>
      <c r="EBP22" s="1206"/>
      <c r="EBQ22" s="1206"/>
      <c r="EBR22" s="1206"/>
      <c r="EBS22" s="1206"/>
      <c r="EBT22" s="1206"/>
      <c r="EBU22" s="1206"/>
      <c r="EBV22" s="1206"/>
      <c r="EBW22" s="1206"/>
      <c r="EBX22" s="1206"/>
      <c r="EBY22" s="1206"/>
      <c r="EBZ22" s="1206"/>
      <c r="ECA22" s="1206"/>
      <c r="ECB22" s="1206"/>
      <c r="ECC22" s="1206"/>
      <c r="ECD22" s="1206"/>
      <c r="ECE22" s="1206"/>
      <c r="ECF22" s="1206"/>
      <c r="ECG22" s="1206"/>
      <c r="ECH22" s="1206"/>
      <c r="ECI22" s="1206"/>
      <c r="ECJ22" s="1206"/>
      <c r="ECK22" s="1206"/>
      <c r="ECL22" s="1206"/>
      <c r="ECM22" s="1206"/>
      <c r="ECN22" s="1206"/>
      <c r="ECO22" s="1206"/>
      <c r="ECP22" s="1206"/>
      <c r="ECQ22" s="1206"/>
      <c r="ECR22" s="1206"/>
      <c r="ECS22" s="1206"/>
      <c r="ECT22" s="1206"/>
      <c r="ECU22" s="1206"/>
      <c r="ECV22" s="1206"/>
      <c r="ECW22" s="1206"/>
      <c r="ECX22" s="1206"/>
      <c r="ECY22" s="1206"/>
      <c r="ECZ22" s="1206"/>
      <c r="EDA22" s="1206"/>
      <c r="EDB22" s="1206"/>
      <c r="EDC22" s="1206"/>
      <c r="EDD22" s="1206"/>
      <c r="EDE22" s="1206"/>
      <c r="EDF22" s="1206"/>
      <c r="EDG22" s="1206"/>
      <c r="EDH22" s="1206"/>
      <c r="EDI22" s="1206"/>
      <c r="EDJ22" s="1206"/>
      <c r="EDK22" s="1206"/>
      <c r="EDL22" s="1206"/>
      <c r="EDM22" s="1206"/>
      <c r="EDN22" s="1206"/>
      <c r="EDO22" s="1206"/>
      <c r="EDP22" s="1206"/>
      <c r="EDQ22" s="1206"/>
      <c r="EDR22" s="1206"/>
      <c r="EDS22" s="1206"/>
      <c r="EDT22" s="1206"/>
      <c r="EDU22" s="1206"/>
      <c r="EDV22" s="1206"/>
      <c r="EDW22" s="1206"/>
      <c r="EDX22" s="1206"/>
      <c r="EDY22" s="1206"/>
      <c r="EDZ22" s="1206"/>
      <c r="EEA22" s="1206"/>
      <c r="EEB22" s="1206"/>
      <c r="EEC22" s="1206"/>
      <c r="EED22" s="1206"/>
      <c r="EEE22" s="1206"/>
      <c r="EEF22" s="1206"/>
      <c r="EEG22" s="1206"/>
      <c r="EEH22" s="1206"/>
      <c r="EEI22" s="1206"/>
      <c r="EEJ22" s="1206"/>
      <c r="EEK22" s="1206"/>
      <c r="EEL22" s="1206"/>
      <c r="EEM22" s="1206"/>
      <c r="EEN22" s="1206"/>
      <c r="EEO22" s="1206"/>
      <c r="EEP22" s="1206"/>
      <c r="EEQ22" s="1206"/>
      <c r="EER22" s="1206"/>
      <c r="EES22" s="1206"/>
      <c r="EET22" s="1206"/>
      <c r="EEU22" s="1206"/>
      <c r="EEV22" s="1206"/>
      <c r="EEW22" s="1206"/>
      <c r="EEX22" s="1206"/>
      <c r="EEY22" s="1206"/>
      <c r="EEZ22" s="1206"/>
      <c r="EFA22" s="1206"/>
      <c r="EFB22" s="1206"/>
      <c r="EFC22" s="1206"/>
      <c r="EFD22" s="1206"/>
      <c r="EFE22" s="1206"/>
      <c r="EFF22" s="1206"/>
      <c r="EFG22" s="1206"/>
      <c r="EFH22" s="1206"/>
      <c r="EFI22" s="1206"/>
      <c r="EFJ22" s="1206"/>
      <c r="EFK22" s="1206"/>
      <c r="EFL22" s="1206"/>
      <c r="EFM22" s="1206"/>
      <c r="EFN22" s="1206"/>
      <c r="EFO22" s="1206"/>
      <c r="EFP22" s="1206"/>
      <c r="EFQ22" s="1206"/>
      <c r="EFR22" s="1206"/>
      <c r="EFS22" s="1206"/>
      <c r="EFT22" s="1206"/>
      <c r="EFU22" s="1206"/>
      <c r="EFV22" s="1206"/>
      <c r="EFW22" s="1206"/>
      <c r="EFX22" s="1206"/>
      <c r="EFY22" s="1206"/>
      <c r="EFZ22" s="1206"/>
      <c r="EGA22" s="1206"/>
      <c r="EGB22" s="1206"/>
      <c r="EGC22" s="1206"/>
      <c r="EGD22" s="1206"/>
      <c r="EGE22" s="1206"/>
      <c r="EGF22" s="1206"/>
      <c r="EGG22" s="1206"/>
      <c r="EGH22" s="1206"/>
      <c r="EGI22" s="1206"/>
      <c r="EGJ22" s="1206"/>
      <c r="EGK22" s="1206"/>
      <c r="EGL22" s="1206"/>
      <c r="EGM22" s="1206"/>
      <c r="EGN22" s="1206"/>
      <c r="EGO22" s="1206"/>
      <c r="EGP22" s="1206"/>
      <c r="EGQ22" s="1206"/>
      <c r="EGR22" s="1206"/>
      <c r="EGS22" s="1206"/>
      <c r="EGT22" s="1206"/>
      <c r="EGU22" s="1206"/>
      <c r="EGV22" s="1206"/>
      <c r="EGW22" s="1206"/>
      <c r="EGX22" s="1206"/>
      <c r="EGY22" s="1206"/>
      <c r="EGZ22" s="1206"/>
      <c r="EHA22" s="1206"/>
      <c r="EHB22" s="1206"/>
      <c r="EHC22" s="1206"/>
      <c r="EHD22" s="1206"/>
      <c r="EHE22" s="1206"/>
      <c r="EHF22" s="1206"/>
      <c r="EHG22" s="1206"/>
      <c r="EHH22" s="1206"/>
      <c r="EHI22" s="1206"/>
      <c r="EHJ22" s="1206"/>
      <c r="EHK22" s="1206"/>
      <c r="EHL22" s="1206"/>
      <c r="EHM22" s="1206"/>
      <c r="EHN22" s="1206"/>
      <c r="EHO22" s="1206"/>
      <c r="EHP22" s="1206"/>
      <c r="EHQ22" s="1206"/>
      <c r="EHR22" s="1206"/>
      <c r="EHS22" s="1206"/>
      <c r="EHT22" s="1206"/>
      <c r="EHU22" s="1206"/>
      <c r="EHV22" s="1206"/>
      <c r="EHW22" s="1206"/>
      <c r="EHX22" s="1206"/>
      <c r="EHY22" s="1206"/>
      <c r="EHZ22" s="1206"/>
      <c r="EIA22" s="1206"/>
      <c r="EIB22" s="1206"/>
      <c r="EIC22" s="1206"/>
      <c r="EID22" s="1206"/>
      <c r="EIE22" s="1206"/>
      <c r="EIF22" s="1206"/>
      <c r="EIG22" s="1206"/>
      <c r="EIH22" s="1206"/>
      <c r="EII22" s="1206"/>
      <c r="EIJ22" s="1206"/>
      <c r="EIK22" s="1206"/>
      <c r="EIL22" s="1206"/>
      <c r="EIM22" s="1206"/>
      <c r="EIN22" s="1206"/>
      <c r="EIO22" s="1206"/>
      <c r="EIP22" s="1206"/>
      <c r="EIQ22" s="1206"/>
      <c r="EIR22" s="1206"/>
      <c r="EIS22" s="1206"/>
      <c r="EIT22" s="1206"/>
      <c r="EIU22" s="1206"/>
      <c r="EIV22" s="1206"/>
      <c r="EIW22" s="1206"/>
      <c r="EIX22" s="1206"/>
      <c r="EIY22" s="1206"/>
      <c r="EIZ22" s="1206"/>
      <c r="EJA22" s="1206"/>
      <c r="EJB22" s="1206"/>
      <c r="EJC22" s="1206"/>
      <c r="EJD22" s="1206"/>
      <c r="EJE22" s="1206"/>
      <c r="EJF22" s="1206"/>
      <c r="EJG22" s="1206"/>
      <c r="EJH22" s="1206"/>
      <c r="EJI22" s="1206"/>
      <c r="EJJ22" s="1206"/>
      <c r="EJK22" s="1206"/>
      <c r="EJL22" s="1206"/>
      <c r="EJM22" s="1206"/>
      <c r="EJN22" s="1206"/>
      <c r="EJO22" s="1206"/>
      <c r="EJP22" s="1206"/>
      <c r="EJQ22" s="1206"/>
      <c r="EJR22" s="1206"/>
      <c r="EJS22" s="1206"/>
      <c r="EJT22" s="1206"/>
      <c r="EJU22" s="1206"/>
      <c r="EJV22" s="1206"/>
      <c r="EJW22" s="1206"/>
      <c r="EJX22" s="1206"/>
      <c r="EJY22" s="1206"/>
      <c r="EJZ22" s="1206"/>
      <c r="EKA22" s="1206"/>
      <c r="EKB22" s="1206"/>
      <c r="EKC22" s="1206"/>
      <c r="EKD22" s="1206"/>
      <c r="EKE22" s="1206"/>
      <c r="EKF22" s="1206"/>
      <c r="EKG22" s="1206"/>
      <c r="EKH22" s="1206"/>
      <c r="EKI22" s="1206"/>
      <c r="EKJ22" s="1206"/>
      <c r="EKK22" s="1206"/>
      <c r="EKL22" s="1206"/>
      <c r="EKM22" s="1206"/>
      <c r="EKN22" s="1206"/>
      <c r="EKO22" s="1206"/>
      <c r="EKP22" s="1206"/>
      <c r="EKQ22" s="1206"/>
      <c r="EKR22" s="1206"/>
      <c r="EKS22" s="1206"/>
      <c r="EKT22" s="1206"/>
      <c r="EKU22" s="1206"/>
      <c r="EKV22" s="1206"/>
      <c r="EKW22" s="1206"/>
      <c r="EKX22" s="1206"/>
      <c r="EKY22" s="1206"/>
      <c r="EKZ22" s="1206"/>
      <c r="ELA22" s="1206"/>
      <c r="ELB22" s="1206"/>
      <c r="ELC22" s="1206"/>
      <c r="ELD22" s="1206"/>
      <c r="ELE22" s="1206"/>
      <c r="ELF22" s="1206"/>
      <c r="ELG22" s="1206"/>
      <c r="ELH22" s="1206"/>
      <c r="ELI22" s="1206"/>
      <c r="ELJ22" s="1206"/>
      <c r="ELK22" s="1206"/>
      <c r="ELL22" s="1206"/>
      <c r="ELM22" s="1206"/>
      <c r="ELN22" s="1206"/>
      <c r="ELO22" s="1206"/>
      <c r="ELP22" s="1206"/>
      <c r="ELQ22" s="1206"/>
      <c r="ELR22" s="1206"/>
      <c r="ELS22" s="1206"/>
      <c r="ELT22" s="1206"/>
      <c r="ELU22" s="1206"/>
      <c r="ELV22" s="1206"/>
      <c r="ELW22" s="1206"/>
      <c r="ELX22" s="1206"/>
      <c r="ELY22" s="1206"/>
      <c r="ELZ22" s="1206"/>
      <c r="EMA22" s="1206"/>
      <c r="EMB22" s="1206"/>
      <c r="EMC22" s="1206"/>
      <c r="EMD22" s="1206"/>
      <c r="EME22" s="1206"/>
      <c r="EMF22" s="1206"/>
      <c r="EMG22" s="1206"/>
      <c r="EMH22" s="1206"/>
      <c r="EMI22" s="1206"/>
      <c r="EMJ22" s="1206"/>
      <c r="EMK22" s="1206"/>
      <c r="EML22" s="1206"/>
      <c r="EMM22" s="1206"/>
      <c r="EMN22" s="1206"/>
      <c r="EMO22" s="1206"/>
      <c r="EMP22" s="1206"/>
      <c r="EMQ22" s="1206"/>
      <c r="EMR22" s="1206"/>
      <c r="EMS22" s="1206"/>
      <c r="EMT22" s="1206"/>
      <c r="EMU22" s="1206"/>
      <c r="EMV22" s="1206"/>
      <c r="EMW22" s="1206"/>
      <c r="EMX22" s="1206"/>
      <c r="EMY22" s="1206"/>
      <c r="EMZ22" s="1206"/>
      <c r="ENA22" s="1206"/>
      <c r="ENB22" s="1206"/>
      <c r="ENC22" s="1206"/>
      <c r="END22" s="1206"/>
      <c r="ENE22" s="1206"/>
      <c r="ENF22" s="1206"/>
      <c r="ENG22" s="1206"/>
      <c r="ENH22" s="1206"/>
      <c r="ENI22" s="1206"/>
      <c r="ENJ22" s="1206"/>
      <c r="ENK22" s="1206"/>
      <c r="ENL22" s="1206"/>
      <c r="ENM22" s="1206"/>
      <c r="ENN22" s="1206"/>
      <c r="ENO22" s="1206"/>
      <c r="ENP22" s="1206"/>
      <c r="ENQ22" s="1206"/>
      <c r="ENR22" s="1206"/>
      <c r="ENS22" s="1206"/>
      <c r="ENT22" s="1206"/>
      <c r="ENU22" s="1206"/>
      <c r="ENV22" s="1206"/>
      <c r="ENW22" s="1206"/>
      <c r="ENX22" s="1206"/>
      <c r="ENY22" s="1206"/>
      <c r="ENZ22" s="1206"/>
      <c r="EOA22" s="1206"/>
      <c r="EOB22" s="1206"/>
      <c r="EOC22" s="1206"/>
      <c r="EOD22" s="1206"/>
      <c r="EOE22" s="1206"/>
      <c r="EOF22" s="1206"/>
      <c r="EOG22" s="1206"/>
      <c r="EOH22" s="1206"/>
      <c r="EOI22" s="1206"/>
      <c r="EOJ22" s="1206"/>
      <c r="EOK22" s="1206"/>
      <c r="EOL22" s="1206"/>
      <c r="EOM22" s="1206"/>
      <c r="EON22" s="1206"/>
      <c r="EOO22" s="1206"/>
      <c r="EOP22" s="1206"/>
      <c r="EOQ22" s="1206"/>
      <c r="EOR22" s="1206"/>
      <c r="EOS22" s="1206"/>
      <c r="EOT22" s="1206"/>
      <c r="EOU22" s="1206"/>
      <c r="EOV22" s="1206"/>
      <c r="EOW22" s="1206"/>
      <c r="EOX22" s="1206"/>
      <c r="EOY22" s="1206"/>
      <c r="EOZ22" s="1206"/>
      <c r="EPA22" s="1206"/>
      <c r="EPB22" s="1206"/>
      <c r="EPC22" s="1206"/>
      <c r="EPD22" s="1206"/>
      <c r="EPE22" s="1206"/>
      <c r="EPF22" s="1206"/>
      <c r="EPG22" s="1206"/>
      <c r="EPH22" s="1206"/>
      <c r="EPI22" s="1206"/>
      <c r="EPJ22" s="1206"/>
      <c r="EPK22" s="1206"/>
      <c r="EPL22" s="1206"/>
      <c r="EPM22" s="1206"/>
      <c r="EPN22" s="1206"/>
      <c r="EPO22" s="1206"/>
      <c r="EPP22" s="1206"/>
      <c r="EPQ22" s="1206"/>
      <c r="EPR22" s="1206"/>
      <c r="EPS22" s="1206"/>
      <c r="EPT22" s="1206"/>
      <c r="EPU22" s="1206"/>
      <c r="EPV22" s="1206"/>
      <c r="EPW22" s="1206"/>
      <c r="EPX22" s="1206"/>
      <c r="EPY22" s="1206"/>
      <c r="EPZ22" s="1206"/>
      <c r="EQA22" s="1206"/>
      <c r="EQB22" s="1206"/>
      <c r="EQC22" s="1206"/>
      <c r="EQD22" s="1206"/>
      <c r="EQE22" s="1206"/>
      <c r="EQF22" s="1206"/>
      <c r="EQG22" s="1206"/>
      <c r="EQH22" s="1206"/>
      <c r="EQI22" s="1206"/>
      <c r="EQJ22" s="1206"/>
      <c r="EQK22" s="1206"/>
      <c r="EQL22" s="1206"/>
      <c r="EQM22" s="1206"/>
      <c r="EQN22" s="1206"/>
      <c r="EQO22" s="1206"/>
      <c r="EQP22" s="1206"/>
      <c r="EQQ22" s="1206"/>
      <c r="EQR22" s="1206"/>
      <c r="EQS22" s="1206"/>
      <c r="EQT22" s="1206"/>
      <c r="EQU22" s="1206"/>
      <c r="EQV22" s="1206"/>
      <c r="EQW22" s="1206"/>
      <c r="EQX22" s="1206"/>
      <c r="EQY22" s="1206"/>
      <c r="EQZ22" s="1206"/>
      <c r="ERA22" s="1206"/>
      <c r="ERB22" s="1206"/>
      <c r="ERC22" s="1206"/>
      <c r="ERD22" s="1206"/>
      <c r="ERE22" s="1206"/>
      <c r="ERF22" s="1206"/>
      <c r="ERG22" s="1206"/>
      <c r="ERH22" s="1206"/>
      <c r="ERI22" s="1206"/>
      <c r="ERJ22" s="1206"/>
      <c r="ERK22" s="1206"/>
      <c r="ERL22" s="1206"/>
      <c r="ERM22" s="1206"/>
      <c r="ERN22" s="1206"/>
      <c r="ERO22" s="1206"/>
      <c r="ERP22" s="1206"/>
      <c r="ERQ22" s="1206"/>
      <c r="ERR22" s="1206"/>
      <c r="ERS22" s="1206"/>
      <c r="ERT22" s="1206"/>
      <c r="ERU22" s="1206"/>
      <c r="ERV22" s="1206"/>
      <c r="ERW22" s="1206"/>
      <c r="ERX22" s="1206"/>
      <c r="ERY22" s="1206"/>
      <c r="ERZ22" s="1206"/>
      <c r="ESA22" s="1206"/>
      <c r="ESB22" s="1206"/>
      <c r="ESC22" s="1206"/>
      <c r="ESD22" s="1206"/>
      <c r="ESE22" s="1206"/>
      <c r="ESF22" s="1206"/>
      <c r="ESG22" s="1206"/>
      <c r="ESH22" s="1206"/>
      <c r="ESI22" s="1206"/>
      <c r="ESJ22" s="1206"/>
      <c r="ESK22" s="1206"/>
      <c r="ESL22" s="1206"/>
      <c r="ESM22" s="1206"/>
      <c r="ESN22" s="1206"/>
      <c r="ESO22" s="1206"/>
      <c r="ESP22" s="1206"/>
      <c r="ESQ22" s="1206"/>
      <c r="ESR22" s="1206"/>
      <c r="ESS22" s="1206"/>
      <c r="EST22" s="1206"/>
      <c r="ESU22" s="1206"/>
      <c r="ESV22" s="1206"/>
      <c r="ESW22" s="1206"/>
      <c r="ESX22" s="1206"/>
      <c r="ESY22" s="1206"/>
      <c r="ESZ22" s="1206"/>
      <c r="ETA22" s="1206"/>
      <c r="ETB22" s="1206"/>
      <c r="ETC22" s="1206"/>
      <c r="ETD22" s="1206"/>
      <c r="ETE22" s="1206"/>
      <c r="ETF22" s="1206"/>
      <c r="ETG22" s="1206"/>
      <c r="ETH22" s="1206"/>
      <c r="ETI22" s="1206"/>
      <c r="ETJ22" s="1206"/>
      <c r="ETK22" s="1206"/>
      <c r="ETL22" s="1206"/>
      <c r="ETM22" s="1206"/>
      <c r="ETN22" s="1206"/>
      <c r="ETO22" s="1206"/>
      <c r="ETP22" s="1206"/>
      <c r="ETQ22" s="1206"/>
      <c r="ETR22" s="1206"/>
      <c r="ETS22" s="1206"/>
      <c r="ETT22" s="1206"/>
      <c r="ETU22" s="1206"/>
      <c r="ETV22" s="1206"/>
      <c r="ETW22" s="1206"/>
      <c r="ETX22" s="1206"/>
      <c r="ETY22" s="1206"/>
      <c r="ETZ22" s="1206"/>
      <c r="EUA22" s="1206"/>
      <c r="EUB22" s="1206"/>
      <c r="EUC22" s="1206"/>
      <c r="EUD22" s="1206"/>
      <c r="EUE22" s="1206"/>
      <c r="EUF22" s="1206"/>
      <c r="EUG22" s="1206"/>
      <c r="EUH22" s="1206"/>
      <c r="EUI22" s="1206"/>
      <c r="EUJ22" s="1206"/>
      <c r="EUK22" s="1206"/>
      <c r="EUL22" s="1206"/>
      <c r="EUM22" s="1206"/>
      <c r="EUN22" s="1206"/>
      <c r="EUO22" s="1206"/>
      <c r="EUP22" s="1206"/>
      <c r="EUQ22" s="1206"/>
      <c r="EUR22" s="1206"/>
      <c r="EUS22" s="1206"/>
      <c r="EUT22" s="1206"/>
      <c r="EUU22" s="1206"/>
      <c r="EUV22" s="1206"/>
      <c r="EUW22" s="1206"/>
      <c r="EUX22" s="1206"/>
      <c r="EUY22" s="1206"/>
      <c r="EUZ22" s="1206"/>
      <c r="EVA22" s="1206"/>
      <c r="EVB22" s="1206"/>
      <c r="EVC22" s="1206"/>
      <c r="EVD22" s="1206"/>
      <c r="EVE22" s="1206"/>
      <c r="EVF22" s="1206"/>
      <c r="EVG22" s="1206"/>
      <c r="EVH22" s="1206"/>
      <c r="EVI22" s="1206"/>
      <c r="EVJ22" s="1206"/>
      <c r="EVK22" s="1206"/>
      <c r="EVL22" s="1206"/>
      <c r="EVM22" s="1206"/>
      <c r="EVN22" s="1206"/>
      <c r="EVO22" s="1206"/>
      <c r="EVP22" s="1206"/>
      <c r="EVQ22" s="1206"/>
      <c r="EVR22" s="1206"/>
      <c r="EVS22" s="1206"/>
      <c r="EVT22" s="1206"/>
      <c r="EVU22" s="1206"/>
      <c r="EVV22" s="1206"/>
      <c r="EVW22" s="1206"/>
      <c r="EVX22" s="1206"/>
      <c r="EVY22" s="1206"/>
      <c r="EVZ22" s="1206"/>
      <c r="EWA22" s="1206"/>
      <c r="EWB22" s="1206"/>
      <c r="EWC22" s="1206"/>
      <c r="EWD22" s="1206"/>
      <c r="EWE22" s="1206"/>
      <c r="EWF22" s="1206"/>
      <c r="EWG22" s="1206"/>
      <c r="EWH22" s="1206"/>
      <c r="EWI22" s="1206"/>
      <c r="EWJ22" s="1206"/>
      <c r="EWK22" s="1206"/>
      <c r="EWL22" s="1206"/>
      <c r="EWM22" s="1206"/>
      <c r="EWN22" s="1206"/>
      <c r="EWO22" s="1206"/>
      <c r="EWP22" s="1206"/>
      <c r="EWQ22" s="1206"/>
      <c r="EWR22" s="1206"/>
      <c r="EWS22" s="1206"/>
      <c r="EWT22" s="1206"/>
      <c r="EWU22" s="1206"/>
      <c r="EWV22" s="1206"/>
      <c r="EWW22" s="1206"/>
      <c r="EWX22" s="1206"/>
      <c r="EWY22" s="1206"/>
      <c r="EWZ22" s="1206"/>
      <c r="EXA22" s="1206"/>
      <c r="EXB22" s="1206"/>
      <c r="EXC22" s="1206"/>
      <c r="EXD22" s="1206"/>
      <c r="EXE22" s="1206"/>
      <c r="EXF22" s="1206"/>
      <c r="EXG22" s="1206"/>
      <c r="EXH22" s="1206"/>
      <c r="EXI22" s="1206"/>
      <c r="EXJ22" s="1206"/>
      <c r="EXK22" s="1206"/>
      <c r="EXL22" s="1206"/>
      <c r="EXM22" s="1206"/>
      <c r="EXN22" s="1206"/>
      <c r="EXO22" s="1206"/>
      <c r="EXP22" s="1206"/>
      <c r="EXQ22" s="1206"/>
      <c r="EXR22" s="1206"/>
      <c r="EXS22" s="1206"/>
      <c r="EXT22" s="1206"/>
      <c r="EXU22" s="1206"/>
      <c r="EXV22" s="1206"/>
      <c r="EXW22" s="1206"/>
      <c r="EXX22" s="1206"/>
      <c r="EXY22" s="1206"/>
      <c r="EXZ22" s="1206"/>
      <c r="EYA22" s="1206"/>
      <c r="EYB22" s="1206"/>
      <c r="EYC22" s="1206"/>
      <c r="EYD22" s="1206"/>
      <c r="EYE22" s="1206"/>
      <c r="EYF22" s="1206"/>
      <c r="EYG22" s="1206"/>
      <c r="EYH22" s="1206"/>
      <c r="EYI22" s="1206"/>
      <c r="EYJ22" s="1206"/>
      <c r="EYK22" s="1206"/>
      <c r="EYL22" s="1206"/>
      <c r="EYM22" s="1206"/>
      <c r="EYN22" s="1206"/>
      <c r="EYO22" s="1206"/>
      <c r="EYP22" s="1206"/>
      <c r="EYQ22" s="1206"/>
      <c r="EYR22" s="1206"/>
      <c r="EYS22" s="1206"/>
      <c r="EYT22" s="1206"/>
      <c r="EYU22" s="1206"/>
      <c r="EYV22" s="1206"/>
      <c r="EYW22" s="1206"/>
      <c r="EYX22" s="1206"/>
      <c r="EYY22" s="1206"/>
      <c r="EYZ22" s="1206"/>
      <c r="EZA22" s="1206"/>
      <c r="EZB22" s="1206"/>
      <c r="EZC22" s="1206"/>
      <c r="EZD22" s="1206"/>
      <c r="EZE22" s="1206"/>
      <c r="EZF22" s="1206"/>
      <c r="EZG22" s="1206"/>
      <c r="EZH22" s="1206"/>
      <c r="EZI22" s="1206"/>
      <c r="EZJ22" s="1206"/>
      <c r="EZK22" s="1206"/>
      <c r="EZL22" s="1206"/>
      <c r="EZM22" s="1206"/>
      <c r="EZN22" s="1206"/>
      <c r="EZO22" s="1206"/>
      <c r="EZP22" s="1206"/>
      <c r="EZQ22" s="1206"/>
      <c r="EZR22" s="1206"/>
      <c r="EZS22" s="1206"/>
      <c r="EZT22" s="1206"/>
      <c r="EZU22" s="1206"/>
      <c r="EZV22" s="1206"/>
      <c r="EZW22" s="1206"/>
      <c r="EZX22" s="1206"/>
      <c r="EZY22" s="1206"/>
      <c r="EZZ22" s="1206"/>
      <c r="FAA22" s="1206"/>
      <c r="FAB22" s="1206"/>
      <c r="FAC22" s="1206"/>
      <c r="FAD22" s="1206"/>
      <c r="FAE22" s="1206"/>
      <c r="FAF22" s="1206"/>
      <c r="FAG22" s="1206"/>
      <c r="FAH22" s="1206"/>
      <c r="FAI22" s="1206"/>
      <c r="FAJ22" s="1206"/>
      <c r="FAK22" s="1206"/>
      <c r="FAL22" s="1206"/>
      <c r="FAM22" s="1206"/>
      <c r="FAN22" s="1206"/>
      <c r="FAO22" s="1206"/>
      <c r="FAP22" s="1206"/>
      <c r="FAQ22" s="1206"/>
      <c r="FAR22" s="1206"/>
      <c r="FAS22" s="1206"/>
      <c r="FAT22" s="1206"/>
      <c r="FAU22" s="1206"/>
      <c r="FAV22" s="1206"/>
      <c r="FAW22" s="1206"/>
      <c r="FAX22" s="1206"/>
      <c r="FAY22" s="1206"/>
      <c r="FAZ22" s="1206"/>
      <c r="FBA22" s="1206"/>
      <c r="FBB22" s="1206"/>
      <c r="FBC22" s="1206"/>
      <c r="FBD22" s="1206"/>
      <c r="FBE22" s="1206"/>
      <c r="FBF22" s="1206"/>
      <c r="FBG22" s="1206"/>
      <c r="FBH22" s="1206"/>
      <c r="FBI22" s="1206"/>
      <c r="FBJ22" s="1206"/>
      <c r="FBK22" s="1206"/>
      <c r="FBL22" s="1206"/>
      <c r="FBM22" s="1206"/>
      <c r="FBN22" s="1206"/>
      <c r="FBO22" s="1206"/>
      <c r="FBP22" s="1206"/>
      <c r="FBQ22" s="1206"/>
      <c r="FBR22" s="1206"/>
      <c r="FBS22" s="1206"/>
      <c r="FBT22" s="1206"/>
      <c r="FBU22" s="1206"/>
      <c r="FBV22" s="1206"/>
      <c r="FBW22" s="1206"/>
      <c r="FBX22" s="1206"/>
      <c r="FBY22" s="1206"/>
      <c r="FBZ22" s="1206"/>
      <c r="FCA22" s="1206"/>
      <c r="FCB22" s="1206"/>
      <c r="FCC22" s="1206"/>
      <c r="FCD22" s="1206"/>
      <c r="FCE22" s="1206"/>
      <c r="FCF22" s="1206"/>
      <c r="FCG22" s="1206"/>
      <c r="FCH22" s="1206"/>
      <c r="FCI22" s="1206"/>
      <c r="FCJ22" s="1206"/>
      <c r="FCK22" s="1206"/>
      <c r="FCL22" s="1206"/>
      <c r="FCM22" s="1206"/>
      <c r="FCN22" s="1206"/>
      <c r="FCO22" s="1206"/>
      <c r="FCP22" s="1206"/>
      <c r="FCQ22" s="1206"/>
      <c r="FCR22" s="1206"/>
      <c r="FCS22" s="1206"/>
      <c r="FCT22" s="1206"/>
      <c r="FCU22" s="1206"/>
      <c r="FCV22" s="1206"/>
      <c r="FCW22" s="1206"/>
      <c r="FCX22" s="1206"/>
      <c r="FCY22" s="1206"/>
      <c r="FCZ22" s="1206"/>
      <c r="FDA22" s="1206"/>
      <c r="FDB22" s="1206"/>
      <c r="FDC22" s="1206"/>
      <c r="FDD22" s="1206"/>
      <c r="FDE22" s="1206"/>
      <c r="FDF22" s="1206"/>
      <c r="FDG22" s="1206"/>
      <c r="FDH22" s="1206"/>
      <c r="FDI22" s="1206"/>
      <c r="FDJ22" s="1206"/>
      <c r="FDK22" s="1206"/>
      <c r="FDL22" s="1206"/>
      <c r="FDM22" s="1206"/>
      <c r="FDN22" s="1206"/>
      <c r="FDO22" s="1206"/>
      <c r="FDP22" s="1206"/>
      <c r="FDQ22" s="1206"/>
      <c r="FDR22" s="1206"/>
      <c r="FDS22" s="1206"/>
      <c r="FDT22" s="1206"/>
      <c r="FDU22" s="1206"/>
      <c r="FDV22" s="1206"/>
      <c r="FDW22" s="1206"/>
      <c r="FDX22" s="1206"/>
      <c r="FDY22" s="1206"/>
      <c r="FDZ22" s="1206"/>
      <c r="FEA22" s="1206"/>
      <c r="FEB22" s="1206"/>
      <c r="FEC22" s="1206"/>
      <c r="FED22" s="1206"/>
      <c r="FEE22" s="1206"/>
      <c r="FEF22" s="1206"/>
      <c r="FEG22" s="1206"/>
      <c r="FEH22" s="1206"/>
      <c r="FEI22" s="1206"/>
      <c r="FEJ22" s="1206"/>
      <c r="FEK22" s="1206"/>
      <c r="FEL22" s="1206"/>
      <c r="FEM22" s="1206"/>
      <c r="FEN22" s="1206"/>
      <c r="FEO22" s="1206"/>
      <c r="FEP22" s="1206"/>
      <c r="FEQ22" s="1206"/>
      <c r="FER22" s="1206"/>
      <c r="FES22" s="1206"/>
      <c r="FET22" s="1206"/>
      <c r="FEU22" s="1206"/>
      <c r="FEV22" s="1206"/>
      <c r="FEW22" s="1206"/>
      <c r="FEX22" s="1206"/>
      <c r="FEY22" s="1206"/>
      <c r="FEZ22" s="1206"/>
      <c r="FFA22" s="1206"/>
      <c r="FFB22" s="1206"/>
      <c r="FFC22" s="1206"/>
      <c r="FFD22" s="1206"/>
      <c r="FFE22" s="1206"/>
      <c r="FFF22" s="1206"/>
      <c r="FFG22" s="1206"/>
      <c r="FFH22" s="1206"/>
      <c r="FFI22" s="1206"/>
      <c r="FFJ22" s="1206"/>
      <c r="FFK22" s="1206"/>
      <c r="FFL22" s="1206"/>
      <c r="FFM22" s="1206"/>
      <c r="FFN22" s="1206"/>
      <c r="FFO22" s="1206"/>
      <c r="FFP22" s="1206"/>
      <c r="FFQ22" s="1206"/>
      <c r="FFR22" s="1206"/>
      <c r="FFS22" s="1206"/>
      <c r="FFT22" s="1206"/>
      <c r="FFU22" s="1206"/>
      <c r="FFV22" s="1206"/>
      <c r="FFW22" s="1206"/>
      <c r="FFX22" s="1206"/>
      <c r="FFY22" s="1206"/>
      <c r="FFZ22" s="1206"/>
      <c r="FGA22" s="1206"/>
      <c r="FGB22" s="1206"/>
      <c r="FGC22" s="1206"/>
      <c r="FGD22" s="1206"/>
      <c r="FGE22" s="1206"/>
      <c r="FGF22" s="1206"/>
      <c r="FGG22" s="1206"/>
      <c r="FGH22" s="1206"/>
      <c r="FGI22" s="1206"/>
      <c r="FGJ22" s="1206"/>
      <c r="FGK22" s="1206"/>
      <c r="FGL22" s="1206"/>
      <c r="FGM22" s="1206"/>
      <c r="FGN22" s="1206"/>
      <c r="FGO22" s="1206"/>
      <c r="FGP22" s="1206"/>
      <c r="FGQ22" s="1206"/>
      <c r="FGR22" s="1206"/>
      <c r="FGS22" s="1206"/>
      <c r="FGT22" s="1206"/>
      <c r="FGU22" s="1206"/>
      <c r="FGV22" s="1206"/>
      <c r="FGW22" s="1206"/>
      <c r="FGX22" s="1206"/>
      <c r="FGY22" s="1206"/>
      <c r="FGZ22" s="1206"/>
      <c r="FHA22" s="1206"/>
      <c r="FHB22" s="1206"/>
      <c r="FHC22" s="1206"/>
      <c r="FHD22" s="1206"/>
      <c r="FHE22" s="1206"/>
      <c r="FHF22" s="1206"/>
      <c r="FHG22" s="1206"/>
      <c r="FHH22" s="1206"/>
      <c r="FHI22" s="1206"/>
      <c r="FHJ22" s="1206"/>
      <c r="FHK22" s="1206"/>
      <c r="FHL22" s="1206"/>
      <c r="FHM22" s="1206"/>
      <c r="FHN22" s="1206"/>
      <c r="FHO22" s="1206"/>
      <c r="FHP22" s="1206"/>
      <c r="FHQ22" s="1206"/>
      <c r="FHR22" s="1206"/>
      <c r="FHS22" s="1206"/>
      <c r="FHT22" s="1206"/>
      <c r="FHU22" s="1206"/>
      <c r="FHV22" s="1206"/>
      <c r="FHW22" s="1206"/>
      <c r="FHX22" s="1206"/>
      <c r="FHY22" s="1206"/>
      <c r="FHZ22" s="1206"/>
      <c r="FIA22" s="1206"/>
      <c r="FIB22" s="1206"/>
      <c r="FIC22" s="1206"/>
      <c r="FID22" s="1206"/>
      <c r="FIE22" s="1206"/>
      <c r="FIF22" s="1206"/>
      <c r="FIG22" s="1206"/>
      <c r="FIH22" s="1206"/>
      <c r="FII22" s="1206"/>
      <c r="FIJ22" s="1206"/>
      <c r="FIK22" s="1206"/>
      <c r="FIL22" s="1206"/>
      <c r="FIM22" s="1206"/>
      <c r="FIN22" s="1206"/>
      <c r="FIO22" s="1206"/>
      <c r="FIP22" s="1206"/>
      <c r="FIQ22" s="1206"/>
      <c r="FIR22" s="1206"/>
      <c r="FIS22" s="1206"/>
      <c r="FIT22" s="1206"/>
      <c r="FIU22" s="1206"/>
      <c r="FIV22" s="1206"/>
      <c r="FIW22" s="1206"/>
      <c r="FIX22" s="1206"/>
      <c r="FIY22" s="1206"/>
      <c r="FIZ22" s="1206"/>
      <c r="FJA22" s="1206"/>
      <c r="FJB22" s="1206"/>
      <c r="FJC22" s="1206"/>
      <c r="FJD22" s="1206"/>
      <c r="FJE22" s="1206"/>
      <c r="FJF22" s="1206"/>
      <c r="FJG22" s="1206"/>
      <c r="FJH22" s="1206"/>
      <c r="FJI22" s="1206"/>
      <c r="FJJ22" s="1206"/>
      <c r="FJK22" s="1206"/>
      <c r="FJL22" s="1206"/>
      <c r="FJM22" s="1206"/>
      <c r="FJN22" s="1206"/>
      <c r="FJO22" s="1206"/>
      <c r="FJP22" s="1206"/>
      <c r="FJQ22" s="1206"/>
      <c r="FJR22" s="1206"/>
      <c r="FJS22" s="1206"/>
      <c r="FJT22" s="1206"/>
      <c r="FJU22" s="1206"/>
      <c r="FJV22" s="1206"/>
      <c r="FJW22" s="1206"/>
      <c r="FJX22" s="1206"/>
      <c r="FJY22" s="1206"/>
      <c r="FJZ22" s="1206"/>
      <c r="FKA22" s="1206"/>
      <c r="FKB22" s="1206"/>
      <c r="FKC22" s="1206"/>
      <c r="FKD22" s="1206"/>
      <c r="FKE22" s="1206"/>
      <c r="FKF22" s="1206"/>
      <c r="FKG22" s="1206"/>
      <c r="FKH22" s="1206"/>
      <c r="FKI22" s="1206"/>
      <c r="FKJ22" s="1206"/>
      <c r="FKK22" s="1206"/>
      <c r="FKL22" s="1206"/>
      <c r="FKM22" s="1206"/>
      <c r="FKN22" s="1206"/>
      <c r="FKO22" s="1206"/>
      <c r="FKP22" s="1206"/>
      <c r="FKQ22" s="1206"/>
      <c r="FKR22" s="1206"/>
      <c r="FKS22" s="1206"/>
      <c r="FKT22" s="1206"/>
      <c r="FKU22" s="1206"/>
      <c r="FKV22" s="1206"/>
      <c r="FKW22" s="1206"/>
      <c r="FKX22" s="1206"/>
      <c r="FKY22" s="1206"/>
      <c r="FKZ22" s="1206"/>
      <c r="FLA22" s="1206"/>
      <c r="FLB22" s="1206"/>
      <c r="FLC22" s="1206"/>
      <c r="FLD22" s="1206"/>
      <c r="FLE22" s="1206"/>
      <c r="FLF22" s="1206"/>
      <c r="FLG22" s="1206"/>
      <c r="FLH22" s="1206"/>
      <c r="FLI22" s="1206"/>
      <c r="FLJ22" s="1206"/>
      <c r="FLK22" s="1206"/>
      <c r="FLL22" s="1206"/>
      <c r="FLM22" s="1206"/>
      <c r="FLN22" s="1206"/>
      <c r="FLO22" s="1206"/>
      <c r="FLP22" s="1206"/>
      <c r="FLQ22" s="1206"/>
      <c r="FLR22" s="1206"/>
      <c r="FLS22" s="1206"/>
      <c r="FLT22" s="1206"/>
      <c r="FLU22" s="1206"/>
      <c r="FLV22" s="1206"/>
      <c r="FLW22" s="1206"/>
      <c r="FLX22" s="1206"/>
      <c r="FLY22" s="1206"/>
      <c r="FLZ22" s="1206"/>
      <c r="FMA22" s="1206"/>
      <c r="FMB22" s="1206"/>
      <c r="FMC22" s="1206"/>
      <c r="FMD22" s="1206"/>
      <c r="FME22" s="1206"/>
      <c r="FMF22" s="1206"/>
      <c r="FMG22" s="1206"/>
      <c r="FMH22" s="1206"/>
      <c r="FMI22" s="1206"/>
      <c r="FMJ22" s="1206"/>
      <c r="FMK22" s="1206"/>
      <c r="FML22" s="1206"/>
      <c r="FMM22" s="1206"/>
      <c r="FMN22" s="1206"/>
      <c r="FMO22" s="1206"/>
      <c r="FMP22" s="1206"/>
      <c r="FMQ22" s="1206"/>
      <c r="FMR22" s="1206"/>
      <c r="FMS22" s="1206"/>
      <c r="FMT22" s="1206"/>
      <c r="FMU22" s="1206"/>
      <c r="FMV22" s="1206"/>
      <c r="FMW22" s="1206"/>
      <c r="FMX22" s="1206"/>
      <c r="FMY22" s="1206"/>
      <c r="FMZ22" s="1206"/>
      <c r="FNA22" s="1206"/>
      <c r="FNB22" s="1206"/>
      <c r="FNC22" s="1206"/>
      <c r="FND22" s="1206"/>
      <c r="FNE22" s="1206"/>
      <c r="FNF22" s="1206"/>
      <c r="FNG22" s="1206"/>
      <c r="FNH22" s="1206"/>
      <c r="FNI22" s="1206"/>
      <c r="FNJ22" s="1206"/>
      <c r="FNK22" s="1206"/>
      <c r="FNL22" s="1206"/>
      <c r="FNM22" s="1206"/>
      <c r="FNN22" s="1206"/>
      <c r="FNO22" s="1206"/>
      <c r="FNP22" s="1206"/>
      <c r="FNQ22" s="1206"/>
      <c r="FNR22" s="1206"/>
      <c r="FNS22" s="1206"/>
      <c r="FNT22" s="1206"/>
      <c r="FNU22" s="1206"/>
      <c r="FNV22" s="1206"/>
      <c r="FNW22" s="1206"/>
      <c r="FNX22" s="1206"/>
      <c r="FNY22" s="1206"/>
      <c r="FNZ22" s="1206"/>
      <c r="FOA22" s="1206"/>
      <c r="FOB22" s="1206"/>
      <c r="FOC22" s="1206"/>
      <c r="FOD22" s="1206"/>
      <c r="FOE22" s="1206"/>
      <c r="FOF22" s="1206"/>
      <c r="FOG22" s="1206"/>
      <c r="FOH22" s="1206"/>
      <c r="FOI22" s="1206"/>
      <c r="FOJ22" s="1206"/>
      <c r="FOK22" s="1206"/>
      <c r="FOL22" s="1206"/>
      <c r="FOM22" s="1206"/>
      <c r="FON22" s="1206"/>
      <c r="FOO22" s="1206"/>
      <c r="FOP22" s="1206"/>
      <c r="FOQ22" s="1206"/>
      <c r="FOR22" s="1206"/>
      <c r="FOS22" s="1206"/>
      <c r="FOT22" s="1206"/>
      <c r="FOU22" s="1206"/>
      <c r="FOV22" s="1206"/>
      <c r="FOW22" s="1206"/>
      <c r="FOX22" s="1206"/>
      <c r="FOY22" s="1206"/>
      <c r="FOZ22" s="1206"/>
      <c r="FPA22" s="1206"/>
      <c r="FPB22" s="1206"/>
      <c r="FPC22" s="1206"/>
      <c r="FPD22" s="1206"/>
      <c r="FPE22" s="1206"/>
      <c r="FPF22" s="1206"/>
      <c r="FPG22" s="1206"/>
      <c r="FPH22" s="1206"/>
      <c r="FPI22" s="1206"/>
      <c r="FPJ22" s="1206"/>
      <c r="FPK22" s="1206"/>
      <c r="FPL22" s="1206"/>
      <c r="FPM22" s="1206"/>
      <c r="FPN22" s="1206"/>
      <c r="FPO22" s="1206"/>
      <c r="FPP22" s="1206"/>
      <c r="FPQ22" s="1206"/>
      <c r="FPR22" s="1206"/>
      <c r="FPS22" s="1206"/>
      <c r="FPT22" s="1206"/>
      <c r="FPU22" s="1206"/>
      <c r="FPV22" s="1206"/>
      <c r="FPW22" s="1206"/>
      <c r="FPX22" s="1206"/>
      <c r="FPY22" s="1206"/>
      <c r="FPZ22" s="1206"/>
      <c r="FQA22" s="1206"/>
      <c r="FQB22" s="1206"/>
      <c r="FQC22" s="1206"/>
      <c r="FQD22" s="1206"/>
      <c r="FQE22" s="1206"/>
      <c r="FQF22" s="1206"/>
      <c r="FQG22" s="1206"/>
      <c r="FQH22" s="1206"/>
      <c r="FQI22" s="1206"/>
      <c r="FQJ22" s="1206"/>
      <c r="FQK22" s="1206"/>
      <c r="FQL22" s="1206"/>
      <c r="FQM22" s="1206"/>
      <c r="FQN22" s="1206"/>
      <c r="FQO22" s="1206"/>
      <c r="FQP22" s="1206"/>
      <c r="FQQ22" s="1206"/>
      <c r="FQR22" s="1206"/>
      <c r="FQS22" s="1206"/>
      <c r="FQT22" s="1206"/>
      <c r="FQU22" s="1206"/>
      <c r="FQV22" s="1206"/>
      <c r="FQW22" s="1206"/>
      <c r="FQX22" s="1206"/>
      <c r="FQY22" s="1206"/>
      <c r="FQZ22" s="1206"/>
      <c r="FRA22" s="1206"/>
      <c r="FRB22" s="1206"/>
      <c r="FRC22" s="1206"/>
      <c r="FRD22" s="1206"/>
      <c r="FRE22" s="1206"/>
      <c r="FRF22" s="1206"/>
      <c r="FRG22" s="1206"/>
      <c r="FRH22" s="1206"/>
      <c r="FRI22" s="1206"/>
      <c r="FRJ22" s="1206"/>
      <c r="FRK22" s="1206"/>
      <c r="FRL22" s="1206"/>
      <c r="FRM22" s="1206"/>
      <c r="FRN22" s="1206"/>
      <c r="FRO22" s="1206"/>
      <c r="FRP22" s="1206"/>
      <c r="FRQ22" s="1206"/>
      <c r="FRR22" s="1206"/>
      <c r="FRS22" s="1206"/>
      <c r="FRT22" s="1206"/>
      <c r="FRU22" s="1206"/>
      <c r="FRV22" s="1206"/>
      <c r="FRW22" s="1206"/>
      <c r="FRX22" s="1206"/>
      <c r="FRY22" s="1206"/>
      <c r="FRZ22" s="1206"/>
      <c r="FSA22" s="1206"/>
      <c r="FSB22" s="1206"/>
      <c r="FSC22" s="1206"/>
      <c r="FSD22" s="1206"/>
      <c r="FSE22" s="1206"/>
      <c r="FSF22" s="1206"/>
      <c r="FSG22" s="1206"/>
      <c r="FSH22" s="1206"/>
      <c r="FSI22" s="1206"/>
      <c r="FSJ22" s="1206"/>
      <c r="FSK22" s="1206"/>
      <c r="FSL22" s="1206"/>
      <c r="FSM22" s="1206"/>
      <c r="FSN22" s="1206"/>
      <c r="FSO22" s="1206"/>
      <c r="FSP22" s="1206"/>
      <c r="FSQ22" s="1206"/>
      <c r="FSR22" s="1206"/>
      <c r="FSS22" s="1206"/>
      <c r="FST22" s="1206"/>
      <c r="FSU22" s="1206"/>
      <c r="FSV22" s="1206"/>
      <c r="FSW22" s="1206"/>
      <c r="FSX22" s="1206"/>
      <c r="FSY22" s="1206"/>
      <c r="FSZ22" s="1206"/>
      <c r="FTA22" s="1206"/>
      <c r="FTB22" s="1206"/>
      <c r="FTC22" s="1206"/>
      <c r="FTD22" s="1206"/>
      <c r="FTE22" s="1206"/>
      <c r="FTF22" s="1206"/>
      <c r="FTG22" s="1206"/>
      <c r="FTH22" s="1206"/>
      <c r="FTI22" s="1206"/>
      <c r="FTJ22" s="1206"/>
      <c r="FTK22" s="1206"/>
      <c r="FTL22" s="1206"/>
      <c r="FTM22" s="1206"/>
      <c r="FTN22" s="1206"/>
      <c r="FTO22" s="1206"/>
      <c r="FTP22" s="1206"/>
      <c r="FTQ22" s="1206"/>
      <c r="FTR22" s="1206"/>
      <c r="FTS22" s="1206"/>
      <c r="FTT22" s="1206"/>
      <c r="FTU22" s="1206"/>
      <c r="FTV22" s="1206"/>
      <c r="FTW22" s="1206"/>
      <c r="FTX22" s="1206"/>
      <c r="FTY22" s="1206"/>
      <c r="FTZ22" s="1206"/>
      <c r="FUA22" s="1206"/>
      <c r="FUB22" s="1206"/>
      <c r="FUC22" s="1206"/>
      <c r="FUD22" s="1206"/>
      <c r="FUE22" s="1206"/>
      <c r="FUF22" s="1206"/>
      <c r="FUG22" s="1206"/>
      <c r="FUH22" s="1206"/>
      <c r="FUI22" s="1206"/>
      <c r="FUJ22" s="1206"/>
      <c r="FUK22" s="1206"/>
      <c r="FUL22" s="1206"/>
      <c r="FUM22" s="1206"/>
      <c r="FUN22" s="1206"/>
      <c r="FUO22" s="1206"/>
      <c r="FUP22" s="1206"/>
      <c r="FUQ22" s="1206"/>
      <c r="FUR22" s="1206"/>
      <c r="FUS22" s="1206"/>
      <c r="FUT22" s="1206"/>
      <c r="FUU22" s="1206"/>
      <c r="FUV22" s="1206"/>
      <c r="FUW22" s="1206"/>
      <c r="FUX22" s="1206"/>
      <c r="FUY22" s="1206"/>
      <c r="FUZ22" s="1206"/>
      <c r="FVA22" s="1206"/>
      <c r="FVB22" s="1206"/>
      <c r="FVC22" s="1206"/>
      <c r="FVD22" s="1206"/>
      <c r="FVE22" s="1206"/>
      <c r="FVF22" s="1206"/>
      <c r="FVG22" s="1206"/>
      <c r="FVH22" s="1206"/>
      <c r="FVI22" s="1206"/>
      <c r="FVJ22" s="1206"/>
      <c r="FVK22" s="1206"/>
      <c r="FVL22" s="1206"/>
      <c r="FVM22" s="1206"/>
      <c r="FVN22" s="1206"/>
      <c r="FVO22" s="1206"/>
      <c r="FVP22" s="1206"/>
      <c r="FVQ22" s="1206"/>
      <c r="FVR22" s="1206"/>
      <c r="FVS22" s="1206"/>
      <c r="FVT22" s="1206"/>
      <c r="FVU22" s="1206"/>
      <c r="FVV22" s="1206"/>
      <c r="FVW22" s="1206"/>
      <c r="FVX22" s="1206"/>
      <c r="FVY22" s="1206"/>
      <c r="FVZ22" s="1206"/>
      <c r="FWA22" s="1206"/>
      <c r="FWB22" s="1206"/>
      <c r="FWC22" s="1206"/>
      <c r="FWD22" s="1206"/>
      <c r="FWE22" s="1206"/>
      <c r="FWF22" s="1206"/>
      <c r="FWG22" s="1206"/>
      <c r="FWH22" s="1206"/>
      <c r="FWI22" s="1206"/>
      <c r="FWJ22" s="1206"/>
      <c r="FWK22" s="1206"/>
      <c r="FWL22" s="1206"/>
      <c r="FWM22" s="1206"/>
      <c r="FWN22" s="1206"/>
      <c r="FWO22" s="1206"/>
      <c r="FWP22" s="1206"/>
      <c r="FWQ22" s="1206"/>
      <c r="FWR22" s="1206"/>
      <c r="FWS22" s="1206"/>
      <c r="FWT22" s="1206"/>
      <c r="FWU22" s="1206"/>
      <c r="FWV22" s="1206"/>
      <c r="FWW22" s="1206"/>
      <c r="FWX22" s="1206"/>
      <c r="FWY22" s="1206"/>
      <c r="FWZ22" s="1206"/>
      <c r="FXA22" s="1206"/>
      <c r="FXB22" s="1206"/>
      <c r="FXC22" s="1206"/>
      <c r="FXD22" s="1206"/>
      <c r="FXE22" s="1206"/>
      <c r="FXF22" s="1206"/>
      <c r="FXG22" s="1206"/>
      <c r="FXH22" s="1206"/>
      <c r="FXI22" s="1206"/>
      <c r="FXJ22" s="1206"/>
      <c r="FXK22" s="1206"/>
      <c r="FXL22" s="1206"/>
      <c r="FXM22" s="1206"/>
      <c r="FXN22" s="1206"/>
      <c r="FXO22" s="1206"/>
      <c r="FXP22" s="1206"/>
      <c r="FXQ22" s="1206"/>
      <c r="FXR22" s="1206"/>
      <c r="FXS22" s="1206"/>
      <c r="FXT22" s="1206"/>
      <c r="FXU22" s="1206"/>
      <c r="FXV22" s="1206"/>
      <c r="FXW22" s="1206"/>
      <c r="FXX22" s="1206"/>
      <c r="FXY22" s="1206"/>
      <c r="FXZ22" s="1206"/>
      <c r="FYA22" s="1206"/>
      <c r="FYB22" s="1206"/>
      <c r="FYC22" s="1206"/>
      <c r="FYD22" s="1206"/>
      <c r="FYE22" s="1206"/>
      <c r="FYF22" s="1206"/>
      <c r="FYG22" s="1206"/>
      <c r="FYH22" s="1206"/>
      <c r="FYI22" s="1206"/>
      <c r="FYJ22" s="1206"/>
      <c r="FYK22" s="1206"/>
      <c r="FYL22" s="1206"/>
      <c r="FYM22" s="1206"/>
      <c r="FYN22" s="1206"/>
      <c r="FYO22" s="1206"/>
      <c r="FYP22" s="1206"/>
      <c r="FYQ22" s="1206"/>
      <c r="FYR22" s="1206"/>
      <c r="FYS22" s="1206"/>
      <c r="FYT22" s="1206"/>
      <c r="FYU22" s="1206"/>
      <c r="FYV22" s="1206"/>
      <c r="FYW22" s="1206"/>
      <c r="FYX22" s="1206"/>
      <c r="FYY22" s="1206"/>
      <c r="FYZ22" s="1206"/>
      <c r="FZA22" s="1206"/>
      <c r="FZB22" s="1206"/>
      <c r="FZC22" s="1206"/>
      <c r="FZD22" s="1206"/>
      <c r="FZE22" s="1206"/>
      <c r="FZF22" s="1206"/>
      <c r="FZG22" s="1206"/>
      <c r="FZH22" s="1206"/>
      <c r="FZI22" s="1206"/>
      <c r="FZJ22" s="1206"/>
      <c r="FZK22" s="1206"/>
      <c r="FZL22" s="1206"/>
      <c r="FZM22" s="1206"/>
      <c r="FZN22" s="1206"/>
      <c r="FZO22" s="1206"/>
      <c r="FZP22" s="1206"/>
      <c r="FZQ22" s="1206"/>
      <c r="FZR22" s="1206"/>
      <c r="FZS22" s="1206"/>
      <c r="FZT22" s="1206"/>
      <c r="FZU22" s="1206"/>
      <c r="FZV22" s="1206"/>
      <c r="FZW22" s="1206"/>
      <c r="FZX22" s="1206"/>
      <c r="FZY22" s="1206"/>
      <c r="FZZ22" s="1206"/>
      <c r="GAA22" s="1206"/>
      <c r="GAB22" s="1206"/>
      <c r="GAC22" s="1206"/>
      <c r="GAD22" s="1206"/>
      <c r="GAE22" s="1206"/>
      <c r="GAF22" s="1206"/>
      <c r="GAG22" s="1206"/>
      <c r="GAH22" s="1206"/>
      <c r="GAI22" s="1206"/>
      <c r="GAJ22" s="1206"/>
      <c r="GAK22" s="1206"/>
      <c r="GAL22" s="1206"/>
      <c r="GAM22" s="1206"/>
      <c r="GAN22" s="1206"/>
      <c r="GAO22" s="1206"/>
      <c r="GAP22" s="1206"/>
      <c r="GAQ22" s="1206"/>
      <c r="GAR22" s="1206"/>
      <c r="GAS22" s="1206"/>
      <c r="GAT22" s="1206"/>
      <c r="GAU22" s="1206"/>
      <c r="GAV22" s="1206"/>
      <c r="GAW22" s="1206"/>
      <c r="GAX22" s="1206"/>
      <c r="GAY22" s="1206"/>
      <c r="GAZ22" s="1206"/>
      <c r="GBA22" s="1206"/>
      <c r="GBB22" s="1206"/>
      <c r="GBC22" s="1206"/>
      <c r="GBD22" s="1206"/>
      <c r="GBE22" s="1206"/>
      <c r="GBF22" s="1206"/>
      <c r="GBG22" s="1206"/>
      <c r="GBH22" s="1206"/>
      <c r="GBI22" s="1206"/>
      <c r="GBJ22" s="1206"/>
      <c r="GBK22" s="1206"/>
      <c r="GBL22" s="1206"/>
      <c r="GBM22" s="1206"/>
      <c r="GBN22" s="1206"/>
      <c r="GBO22" s="1206"/>
      <c r="GBP22" s="1206"/>
      <c r="GBQ22" s="1206"/>
      <c r="GBR22" s="1206"/>
      <c r="GBS22" s="1206"/>
      <c r="GBT22" s="1206"/>
      <c r="GBU22" s="1206"/>
      <c r="GBV22" s="1206"/>
      <c r="GBW22" s="1206"/>
      <c r="GBX22" s="1206"/>
      <c r="GBY22" s="1206"/>
      <c r="GBZ22" s="1206"/>
      <c r="GCA22" s="1206"/>
      <c r="GCB22" s="1206"/>
      <c r="GCC22" s="1206"/>
      <c r="GCD22" s="1206"/>
      <c r="GCE22" s="1206"/>
      <c r="GCF22" s="1206"/>
      <c r="GCG22" s="1206"/>
      <c r="GCH22" s="1206"/>
      <c r="GCI22" s="1206"/>
      <c r="GCJ22" s="1206"/>
      <c r="GCK22" s="1206"/>
      <c r="GCL22" s="1206"/>
      <c r="GCM22" s="1206"/>
      <c r="GCN22" s="1206"/>
      <c r="GCO22" s="1206"/>
      <c r="GCP22" s="1206"/>
      <c r="GCQ22" s="1206"/>
      <c r="GCR22" s="1206"/>
      <c r="GCS22" s="1206"/>
      <c r="GCT22" s="1206"/>
      <c r="GCU22" s="1206"/>
      <c r="GCV22" s="1206"/>
      <c r="GCW22" s="1206"/>
      <c r="GCX22" s="1206"/>
      <c r="GCY22" s="1206"/>
      <c r="GCZ22" s="1206"/>
      <c r="GDA22" s="1206"/>
      <c r="GDB22" s="1206"/>
      <c r="GDC22" s="1206"/>
      <c r="GDD22" s="1206"/>
      <c r="GDE22" s="1206"/>
      <c r="GDF22" s="1206"/>
      <c r="GDG22" s="1206"/>
      <c r="GDH22" s="1206"/>
      <c r="GDI22" s="1206"/>
      <c r="GDJ22" s="1206"/>
      <c r="GDK22" s="1206"/>
      <c r="GDL22" s="1206"/>
      <c r="GDM22" s="1206"/>
      <c r="GDN22" s="1206"/>
      <c r="GDO22" s="1206"/>
      <c r="GDP22" s="1206"/>
      <c r="GDQ22" s="1206"/>
      <c r="GDR22" s="1206"/>
      <c r="GDS22" s="1206"/>
      <c r="GDT22" s="1206"/>
      <c r="GDU22" s="1206"/>
      <c r="GDV22" s="1206"/>
      <c r="GDW22" s="1206"/>
      <c r="GDX22" s="1206"/>
      <c r="GDY22" s="1206"/>
      <c r="GDZ22" s="1206"/>
      <c r="GEA22" s="1206"/>
      <c r="GEB22" s="1206"/>
      <c r="GEC22" s="1206"/>
      <c r="GED22" s="1206"/>
      <c r="GEE22" s="1206"/>
      <c r="GEF22" s="1206"/>
      <c r="GEG22" s="1206"/>
      <c r="GEH22" s="1206"/>
      <c r="GEI22" s="1206"/>
      <c r="GEJ22" s="1206"/>
      <c r="GEK22" s="1206"/>
      <c r="GEL22" s="1206"/>
      <c r="GEM22" s="1206"/>
      <c r="GEN22" s="1206"/>
      <c r="GEO22" s="1206"/>
      <c r="GEP22" s="1206"/>
      <c r="GEQ22" s="1206"/>
      <c r="GER22" s="1206"/>
      <c r="GES22" s="1206"/>
      <c r="GET22" s="1206"/>
      <c r="GEU22" s="1206"/>
      <c r="GEV22" s="1206"/>
      <c r="GEW22" s="1206"/>
      <c r="GEX22" s="1206"/>
      <c r="GEY22" s="1206"/>
      <c r="GEZ22" s="1206"/>
      <c r="GFA22" s="1206"/>
      <c r="GFB22" s="1206"/>
      <c r="GFC22" s="1206"/>
      <c r="GFD22" s="1206"/>
      <c r="GFE22" s="1206"/>
      <c r="GFF22" s="1206"/>
      <c r="GFG22" s="1206"/>
      <c r="GFH22" s="1206"/>
      <c r="GFI22" s="1206"/>
      <c r="GFJ22" s="1206"/>
      <c r="GFK22" s="1206"/>
      <c r="GFL22" s="1206"/>
      <c r="GFM22" s="1206"/>
      <c r="GFN22" s="1206"/>
      <c r="GFO22" s="1206"/>
      <c r="GFP22" s="1206"/>
      <c r="GFQ22" s="1206"/>
      <c r="GFR22" s="1206"/>
      <c r="GFS22" s="1206"/>
      <c r="GFT22" s="1206"/>
      <c r="GFU22" s="1206"/>
      <c r="GFV22" s="1206"/>
      <c r="GFW22" s="1206"/>
      <c r="GFX22" s="1206"/>
      <c r="GFY22" s="1206"/>
      <c r="GFZ22" s="1206"/>
      <c r="GGA22" s="1206"/>
      <c r="GGB22" s="1206"/>
      <c r="GGC22" s="1206"/>
      <c r="GGD22" s="1206"/>
      <c r="GGE22" s="1206"/>
      <c r="GGF22" s="1206"/>
      <c r="GGG22" s="1206"/>
      <c r="GGH22" s="1206"/>
      <c r="GGI22" s="1206"/>
      <c r="GGJ22" s="1206"/>
      <c r="GGK22" s="1206"/>
      <c r="GGL22" s="1206"/>
      <c r="GGM22" s="1206"/>
      <c r="GGN22" s="1206"/>
      <c r="GGO22" s="1206"/>
      <c r="GGP22" s="1206"/>
      <c r="GGQ22" s="1206"/>
      <c r="GGR22" s="1206"/>
      <c r="GGS22" s="1206"/>
      <c r="GGT22" s="1206"/>
      <c r="GGU22" s="1206"/>
      <c r="GGV22" s="1206"/>
      <c r="GGW22" s="1206"/>
      <c r="GGX22" s="1206"/>
      <c r="GGY22" s="1206"/>
      <c r="GGZ22" s="1206"/>
      <c r="GHA22" s="1206"/>
      <c r="GHB22" s="1206"/>
      <c r="GHC22" s="1206"/>
      <c r="GHD22" s="1206"/>
      <c r="GHE22" s="1206"/>
      <c r="GHF22" s="1206"/>
      <c r="GHG22" s="1206"/>
      <c r="GHH22" s="1206"/>
      <c r="GHI22" s="1206"/>
      <c r="GHJ22" s="1206"/>
      <c r="GHK22" s="1206"/>
      <c r="GHL22" s="1206"/>
      <c r="GHM22" s="1206"/>
      <c r="GHN22" s="1206"/>
      <c r="GHO22" s="1206"/>
      <c r="GHP22" s="1206"/>
      <c r="GHQ22" s="1206"/>
      <c r="GHR22" s="1206"/>
      <c r="GHS22" s="1206"/>
      <c r="GHT22" s="1206"/>
      <c r="GHU22" s="1206"/>
      <c r="GHV22" s="1206"/>
      <c r="GHW22" s="1206"/>
      <c r="GHX22" s="1206"/>
      <c r="GHY22" s="1206"/>
      <c r="GHZ22" s="1206"/>
      <c r="GIA22" s="1206"/>
      <c r="GIB22" s="1206"/>
      <c r="GIC22" s="1206"/>
      <c r="GID22" s="1206"/>
      <c r="GIE22" s="1206"/>
      <c r="GIF22" s="1206"/>
      <c r="GIG22" s="1206"/>
      <c r="GIH22" s="1206"/>
      <c r="GII22" s="1206"/>
      <c r="GIJ22" s="1206"/>
      <c r="GIK22" s="1206"/>
      <c r="GIL22" s="1206"/>
      <c r="GIM22" s="1206"/>
      <c r="GIN22" s="1206"/>
      <c r="GIO22" s="1206"/>
      <c r="GIP22" s="1206"/>
      <c r="GIQ22" s="1206"/>
      <c r="GIR22" s="1206"/>
      <c r="GIS22" s="1206"/>
      <c r="GIT22" s="1206"/>
      <c r="GIU22" s="1206"/>
      <c r="GIV22" s="1206"/>
      <c r="GIW22" s="1206"/>
      <c r="GIX22" s="1206"/>
      <c r="GIY22" s="1206"/>
      <c r="GIZ22" s="1206"/>
      <c r="GJA22" s="1206"/>
      <c r="GJB22" s="1206"/>
      <c r="GJC22" s="1206"/>
      <c r="GJD22" s="1206"/>
      <c r="GJE22" s="1206"/>
      <c r="GJF22" s="1206"/>
      <c r="GJG22" s="1206"/>
      <c r="GJH22" s="1206"/>
      <c r="GJI22" s="1206"/>
      <c r="GJJ22" s="1206"/>
      <c r="GJK22" s="1206"/>
      <c r="GJL22" s="1206"/>
      <c r="GJM22" s="1206"/>
      <c r="GJN22" s="1206"/>
      <c r="GJO22" s="1206"/>
      <c r="GJP22" s="1206"/>
      <c r="GJQ22" s="1206"/>
      <c r="GJR22" s="1206"/>
      <c r="GJS22" s="1206"/>
      <c r="GJT22" s="1206"/>
      <c r="GJU22" s="1206"/>
      <c r="GJV22" s="1206"/>
      <c r="GJW22" s="1206"/>
      <c r="GJX22" s="1206"/>
      <c r="GJY22" s="1206"/>
      <c r="GJZ22" s="1206"/>
      <c r="GKA22" s="1206"/>
      <c r="GKB22" s="1206"/>
      <c r="GKC22" s="1206"/>
      <c r="GKD22" s="1206"/>
      <c r="GKE22" s="1206"/>
      <c r="GKF22" s="1206"/>
      <c r="GKG22" s="1206"/>
      <c r="GKH22" s="1206"/>
      <c r="GKI22" s="1206"/>
      <c r="GKJ22" s="1206"/>
      <c r="GKK22" s="1206"/>
      <c r="GKL22" s="1206"/>
      <c r="GKM22" s="1206"/>
      <c r="GKN22" s="1206"/>
      <c r="GKO22" s="1206"/>
      <c r="GKP22" s="1206"/>
      <c r="GKQ22" s="1206"/>
      <c r="GKR22" s="1206"/>
      <c r="GKS22" s="1206"/>
      <c r="GKT22" s="1206"/>
      <c r="GKU22" s="1206"/>
      <c r="GKV22" s="1206"/>
      <c r="GKW22" s="1206"/>
      <c r="GKX22" s="1206"/>
      <c r="GKY22" s="1206"/>
      <c r="GKZ22" s="1206"/>
      <c r="GLA22" s="1206"/>
      <c r="GLB22" s="1206"/>
      <c r="GLC22" s="1206"/>
      <c r="GLD22" s="1206"/>
      <c r="GLE22" s="1206"/>
      <c r="GLF22" s="1206"/>
      <c r="GLG22" s="1206"/>
      <c r="GLH22" s="1206"/>
      <c r="GLI22" s="1206"/>
      <c r="GLJ22" s="1206"/>
      <c r="GLK22" s="1206"/>
      <c r="GLL22" s="1206"/>
      <c r="GLM22" s="1206"/>
      <c r="GLN22" s="1206"/>
      <c r="GLO22" s="1206"/>
      <c r="GLP22" s="1206"/>
      <c r="GLQ22" s="1206"/>
      <c r="GLR22" s="1206"/>
      <c r="GLS22" s="1206"/>
      <c r="GLT22" s="1206"/>
      <c r="GLU22" s="1206"/>
      <c r="GLV22" s="1206"/>
      <c r="GLW22" s="1206"/>
      <c r="GLX22" s="1206"/>
      <c r="GLY22" s="1206"/>
      <c r="GLZ22" s="1206"/>
      <c r="GMA22" s="1206"/>
      <c r="GMB22" s="1206"/>
      <c r="GMC22" s="1206"/>
      <c r="GMD22" s="1206"/>
      <c r="GME22" s="1206"/>
      <c r="GMF22" s="1206"/>
      <c r="GMG22" s="1206"/>
      <c r="GMH22" s="1206"/>
      <c r="GMI22" s="1206"/>
      <c r="GMJ22" s="1206"/>
      <c r="GMK22" s="1206"/>
      <c r="GML22" s="1206"/>
      <c r="GMM22" s="1206"/>
      <c r="GMN22" s="1206"/>
      <c r="GMO22" s="1206"/>
      <c r="GMP22" s="1206"/>
      <c r="GMQ22" s="1206"/>
      <c r="GMR22" s="1206"/>
      <c r="GMS22" s="1206"/>
      <c r="GMT22" s="1206"/>
      <c r="GMU22" s="1206"/>
      <c r="GMV22" s="1206"/>
      <c r="GMW22" s="1206"/>
      <c r="GMX22" s="1206"/>
      <c r="GMY22" s="1206"/>
      <c r="GMZ22" s="1206"/>
      <c r="GNA22" s="1206"/>
      <c r="GNB22" s="1206"/>
      <c r="GNC22" s="1206"/>
      <c r="GND22" s="1206"/>
      <c r="GNE22" s="1206"/>
      <c r="GNF22" s="1206"/>
      <c r="GNG22" s="1206"/>
      <c r="GNH22" s="1206"/>
      <c r="GNI22" s="1206"/>
      <c r="GNJ22" s="1206"/>
      <c r="GNK22" s="1206"/>
      <c r="GNL22" s="1206"/>
      <c r="GNM22" s="1206"/>
      <c r="GNN22" s="1206"/>
      <c r="GNO22" s="1206"/>
      <c r="GNP22" s="1206"/>
      <c r="GNQ22" s="1206"/>
      <c r="GNR22" s="1206"/>
      <c r="GNS22" s="1206"/>
      <c r="GNT22" s="1206"/>
      <c r="GNU22" s="1206"/>
      <c r="GNV22" s="1206"/>
      <c r="GNW22" s="1206"/>
      <c r="GNX22" s="1206"/>
      <c r="GNY22" s="1206"/>
      <c r="GNZ22" s="1206"/>
      <c r="GOA22" s="1206"/>
      <c r="GOB22" s="1206"/>
      <c r="GOC22" s="1206"/>
      <c r="GOD22" s="1206"/>
      <c r="GOE22" s="1206"/>
      <c r="GOF22" s="1206"/>
      <c r="GOG22" s="1206"/>
      <c r="GOH22" s="1206"/>
      <c r="GOI22" s="1206"/>
      <c r="GOJ22" s="1206"/>
      <c r="GOK22" s="1206"/>
      <c r="GOL22" s="1206"/>
      <c r="GOM22" s="1206"/>
      <c r="GON22" s="1206"/>
      <c r="GOO22" s="1206"/>
      <c r="GOP22" s="1206"/>
      <c r="GOQ22" s="1206"/>
      <c r="GOR22" s="1206"/>
      <c r="GOS22" s="1206"/>
      <c r="GOT22" s="1206"/>
      <c r="GOU22" s="1206"/>
      <c r="GOV22" s="1206"/>
      <c r="GOW22" s="1206"/>
      <c r="GOX22" s="1206"/>
      <c r="GOY22" s="1206"/>
      <c r="GOZ22" s="1206"/>
      <c r="GPA22" s="1206"/>
      <c r="GPB22" s="1206"/>
      <c r="GPC22" s="1206"/>
      <c r="GPD22" s="1206"/>
      <c r="GPE22" s="1206"/>
      <c r="GPF22" s="1206"/>
      <c r="GPG22" s="1206"/>
      <c r="GPH22" s="1206"/>
      <c r="GPI22" s="1206"/>
      <c r="GPJ22" s="1206"/>
      <c r="GPK22" s="1206"/>
      <c r="GPL22" s="1206"/>
      <c r="GPM22" s="1206"/>
      <c r="GPN22" s="1206"/>
      <c r="GPO22" s="1206"/>
      <c r="GPP22" s="1206"/>
      <c r="GPQ22" s="1206"/>
      <c r="GPR22" s="1206"/>
      <c r="GPS22" s="1206"/>
      <c r="GPT22" s="1206"/>
      <c r="GPU22" s="1206"/>
      <c r="GPV22" s="1206"/>
      <c r="GPW22" s="1206"/>
      <c r="GPX22" s="1206"/>
      <c r="GPY22" s="1206"/>
      <c r="GPZ22" s="1206"/>
      <c r="GQA22" s="1206"/>
      <c r="GQB22" s="1206"/>
      <c r="GQC22" s="1206"/>
      <c r="GQD22" s="1206"/>
      <c r="GQE22" s="1206"/>
      <c r="GQF22" s="1206"/>
      <c r="GQG22" s="1206"/>
      <c r="GQH22" s="1206"/>
      <c r="GQI22" s="1206"/>
      <c r="GQJ22" s="1206"/>
      <c r="GQK22" s="1206"/>
      <c r="GQL22" s="1206"/>
      <c r="GQM22" s="1206"/>
      <c r="GQN22" s="1206"/>
      <c r="GQO22" s="1206"/>
      <c r="GQP22" s="1206"/>
      <c r="GQQ22" s="1206"/>
      <c r="GQR22" s="1206"/>
      <c r="GQS22" s="1206"/>
      <c r="GQT22" s="1206"/>
      <c r="GQU22" s="1206"/>
      <c r="GQV22" s="1206"/>
      <c r="GQW22" s="1206"/>
      <c r="GQX22" s="1206"/>
      <c r="GQY22" s="1206"/>
      <c r="GQZ22" s="1206"/>
      <c r="GRA22" s="1206"/>
      <c r="GRB22" s="1206"/>
      <c r="GRC22" s="1206"/>
      <c r="GRD22" s="1206"/>
      <c r="GRE22" s="1206"/>
      <c r="GRF22" s="1206"/>
      <c r="GRG22" s="1206"/>
      <c r="GRH22" s="1206"/>
      <c r="GRI22" s="1206"/>
      <c r="GRJ22" s="1206"/>
      <c r="GRK22" s="1206"/>
      <c r="GRL22" s="1206"/>
      <c r="GRM22" s="1206"/>
      <c r="GRN22" s="1206"/>
      <c r="GRO22" s="1206"/>
      <c r="GRP22" s="1206"/>
      <c r="GRQ22" s="1206"/>
      <c r="GRR22" s="1206"/>
      <c r="GRS22" s="1206"/>
      <c r="GRT22" s="1206"/>
      <c r="GRU22" s="1206"/>
      <c r="GRV22" s="1206"/>
      <c r="GRW22" s="1206"/>
      <c r="GRX22" s="1206"/>
      <c r="GRY22" s="1206"/>
      <c r="GRZ22" s="1206"/>
      <c r="GSA22" s="1206"/>
      <c r="GSB22" s="1206"/>
      <c r="GSC22" s="1206"/>
      <c r="GSD22" s="1206"/>
      <c r="GSE22" s="1206"/>
      <c r="GSF22" s="1206"/>
      <c r="GSG22" s="1206"/>
      <c r="GSH22" s="1206"/>
      <c r="GSI22" s="1206"/>
      <c r="GSJ22" s="1206"/>
      <c r="GSK22" s="1206"/>
      <c r="GSL22" s="1206"/>
      <c r="GSM22" s="1206"/>
      <c r="GSN22" s="1206"/>
      <c r="GSO22" s="1206"/>
      <c r="GSP22" s="1206"/>
      <c r="GSQ22" s="1206"/>
      <c r="GSR22" s="1206"/>
      <c r="GSS22" s="1206"/>
      <c r="GST22" s="1206"/>
      <c r="GSU22" s="1206"/>
      <c r="GSV22" s="1206"/>
      <c r="GSW22" s="1206"/>
      <c r="GSX22" s="1206"/>
      <c r="GSY22" s="1206"/>
      <c r="GSZ22" s="1206"/>
      <c r="GTA22" s="1206"/>
      <c r="GTB22" s="1206"/>
      <c r="GTC22" s="1206"/>
      <c r="GTD22" s="1206"/>
      <c r="GTE22" s="1206"/>
      <c r="GTF22" s="1206"/>
      <c r="GTG22" s="1206"/>
      <c r="GTH22" s="1206"/>
      <c r="GTI22" s="1206"/>
      <c r="GTJ22" s="1206"/>
      <c r="GTK22" s="1206"/>
      <c r="GTL22" s="1206"/>
      <c r="GTM22" s="1206"/>
      <c r="GTN22" s="1206"/>
      <c r="GTO22" s="1206"/>
      <c r="GTP22" s="1206"/>
      <c r="GTQ22" s="1206"/>
      <c r="GTR22" s="1206"/>
      <c r="GTS22" s="1206"/>
      <c r="GTT22" s="1206"/>
      <c r="GTU22" s="1206"/>
      <c r="GTV22" s="1206"/>
      <c r="GTW22" s="1206"/>
      <c r="GTX22" s="1206"/>
      <c r="GTY22" s="1206"/>
      <c r="GTZ22" s="1206"/>
      <c r="GUA22" s="1206"/>
      <c r="GUB22" s="1206"/>
      <c r="GUC22" s="1206"/>
      <c r="GUD22" s="1206"/>
      <c r="GUE22" s="1206"/>
      <c r="GUF22" s="1206"/>
      <c r="GUG22" s="1206"/>
      <c r="GUH22" s="1206"/>
      <c r="GUI22" s="1206"/>
      <c r="GUJ22" s="1206"/>
      <c r="GUK22" s="1206"/>
      <c r="GUL22" s="1206"/>
      <c r="GUM22" s="1206"/>
      <c r="GUN22" s="1206"/>
      <c r="GUO22" s="1206"/>
      <c r="GUP22" s="1206"/>
      <c r="GUQ22" s="1206"/>
      <c r="GUR22" s="1206"/>
      <c r="GUS22" s="1206"/>
      <c r="GUT22" s="1206"/>
      <c r="GUU22" s="1206"/>
      <c r="GUV22" s="1206"/>
      <c r="GUW22" s="1206"/>
      <c r="GUX22" s="1206"/>
      <c r="GUY22" s="1206"/>
      <c r="GUZ22" s="1206"/>
      <c r="GVA22" s="1206"/>
      <c r="GVB22" s="1206"/>
      <c r="GVC22" s="1206"/>
      <c r="GVD22" s="1206"/>
      <c r="GVE22" s="1206"/>
      <c r="GVF22" s="1206"/>
      <c r="GVG22" s="1206"/>
      <c r="GVH22" s="1206"/>
      <c r="GVI22" s="1206"/>
      <c r="GVJ22" s="1206"/>
      <c r="GVK22" s="1206"/>
      <c r="GVL22" s="1206"/>
      <c r="GVM22" s="1206"/>
      <c r="GVN22" s="1206"/>
      <c r="GVO22" s="1206"/>
      <c r="GVP22" s="1206"/>
      <c r="GVQ22" s="1206"/>
      <c r="GVR22" s="1206"/>
      <c r="GVS22" s="1206"/>
      <c r="GVT22" s="1206"/>
      <c r="GVU22" s="1206"/>
      <c r="GVV22" s="1206"/>
      <c r="GVW22" s="1206"/>
      <c r="GVX22" s="1206"/>
      <c r="GVY22" s="1206"/>
      <c r="GVZ22" s="1206"/>
      <c r="GWA22" s="1206"/>
      <c r="GWB22" s="1206"/>
      <c r="GWC22" s="1206"/>
      <c r="GWD22" s="1206"/>
      <c r="GWE22" s="1206"/>
      <c r="GWF22" s="1206"/>
      <c r="GWG22" s="1206"/>
      <c r="GWH22" s="1206"/>
      <c r="GWI22" s="1206"/>
      <c r="GWJ22" s="1206"/>
      <c r="GWK22" s="1206"/>
      <c r="GWL22" s="1206"/>
      <c r="GWM22" s="1206"/>
      <c r="GWN22" s="1206"/>
      <c r="GWO22" s="1206"/>
      <c r="GWP22" s="1206"/>
      <c r="GWQ22" s="1206"/>
      <c r="GWR22" s="1206"/>
      <c r="GWS22" s="1206"/>
      <c r="GWT22" s="1206"/>
      <c r="GWU22" s="1206"/>
      <c r="GWV22" s="1206"/>
      <c r="GWW22" s="1206"/>
      <c r="GWX22" s="1206"/>
      <c r="GWY22" s="1206"/>
      <c r="GWZ22" s="1206"/>
      <c r="GXA22" s="1206"/>
      <c r="GXB22" s="1206"/>
      <c r="GXC22" s="1206"/>
      <c r="GXD22" s="1206"/>
      <c r="GXE22" s="1206"/>
      <c r="GXF22" s="1206"/>
      <c r="GXG22" s="1206"/>
      <c r="GXH22" s="1206"/>
      <c r="GXI22" s="1206"/>
      <c r="GXJ22" s="1206"/>
      <c r="GXK22" s="1206"/>
      <c r="GXL22" s="1206"/>
      <c r="GXM22" s="1206"/>
      <c r="GXN22" s="1206"/>
      <c r="GXO22" s="1206"/>
      <c r="GXP22" s="1206"/>
      <c r="GXQ22" s="1206"/>
      <c r="GXR22" s="1206"/>
      <c r="GXS22" s="1206"/>
      <c r="GXT22" s="1206"/>
      <c r="GXU22" s="1206"/>
      <c r="GXV22" s="1206"/>
      <c r="GXW22" s="1206"/>
      <c r="GXX22" s="1206"/>
      <c r="GXY22" s="1206"/>
      <c r="GXZ22" s="1206"/>
      <c r="GYA22" s="1206"/>
      <c r="GYB22" s="1206"/>
      <c r="GYC22" s="1206"/>
      <c r="GYD22" s="1206"/>
      <c r="GYE22" s="1206"/>
      <c r="GYF22" s="1206"/>
      <c r="GYG22" s="1206"/>
      <c r="GYH22" s="1206"/>
      <c r="GYI22" s="1206"/>
      <c r="GYJ22" s="1206"/>
      <c r="GYK22" s="1206"/>
      <c r="GYL22" s="1206"/>
      <c r="GYM22" s="1206"/>
      <c r="GYN22" s="1206"/>
      <c r="GYO22" s="1206"/>
      <c r="GYP22" s="1206"/>
      <c r="GYQ22" s="1206"/>
      <c r="GYR22" s="1206"/>
      <c r="GYS22" s="1206"/>
      <c r="GYT22" s="1206"/>
      <c r="GYU22" s="1206"/>
      <c r="GYV22" s="1206"/>
      <c r="GYW22" s="1206"/>
      <c r="GYX22" s="1206"/>
      <c r="GYY22" s="1206"/>
      <c r="GYZ22" s="1206"/>
      <c r="GZA22" s="1206"/>
      <c r="GZB22" s="1206"/>
      <c r="GZC22" s="1206"/>
      <c r="GZD22" s="1206"/>
      <c r="GZE22" s="1206"/>
      <c r="GZF22" s="1206"/>
      <c r="GZG22" s="1206"/>
      <c r="GZH22" s="1206"/>
      <c r="GZI22" s="1206"/>
      <c r="GZJ22" s="1206"/>
      <c r="GZK22" s="1206"/>
      <c r="GZL22" s="1206"/>
      <c r="GZM22" s="1206"/>
      <c r="GZN22" s="1206"/>
      <c r="GZO22" s="1206"/>
      <c r="GZP22" s="1206"/>
      <c r="GZQ22" s="1206"/>
      <c r="GZR22" s="1206"/>
      <c r="GZS22" s="1206"/>
      <c r="GZT22" s="1206"/>
      <c r="GZU22" s="1206"/>
      <c r="GZV22" s="1206"/>
      <c r="GZW22" s="1206"/>
      <c r="GZX22" s="1206"/>
      <c r="GZY22" s="1206"/>
      <c r="GZZ22" s="1206"/>
      <c r="HAA22" s="1206"/>
      <c r="HAB22" s="1206"/>
      <c r="HAC22" s="1206"/>
      <c r="HAD22" s="1206"/>
      <c r="HAE22" s="1206"/>
      <c r="HAF22" s="1206"/>
      <c r="HAG22" s="1206"/>
      <c r="HAH22" s="1206"/>
      <c r="HAI22" s="1206"/>
      <c r="HAJ22" s="1206"/>
      <c r="HAK22" s="1206"/>
      <c r="HAL22" s="1206"/>
      <c r="HAM22" s="1206"/>
      <c r="HAN22" s="1206"/>
      <c r="HAO22" s="1206"/>
      <c r="HAP22" s="1206"/>
      <c r="HAQ22" s="1206"/>
      <c r="HAR22" s="1206"/>
      <c r="HAS22" s="1206"/>
      <c r="HAT22" s="1206"/>
      <c r="HAU22" s="1206"/>
      <c r="HAV22" s="1206"/>
      <c r="HAW22" s="1206"/>
      <c r="HAX22" s="1206"/>
      <c r="HAY22" s="1206"/>
      <c r="HAZ22" s="1206"/>
      <c r="HBA22" s="1206"/>
      <c r="HBB22" s="1206"/>
      <c r="HBC22" s="1206"/>
      <c r="HBD22" s="1206"/>
      <c r="HBE22" s="1206"/>
      <c r="HBF22" s="1206"/>
      <c r="HBG22" s="1206"/>
      <c r="HBH22" s="1206"/>
      <c r="HBI22" s="1206"/>
      <c r="HBJ22" s="1206"/>
      <c r="HBK22" s="1206"/>
      <c r="HBL22" s="1206"/>
      <c r="HBM22" s="1206"/>
      <c r="HBN22" s="1206"/>
      <c r="HBO22" s="1206"/>
      <c r="HBP22" s="1206"/>
      <c r="HBQ22" s="1206"/>
      <c r="HBR22" s="1206"/>
      <c r="HBS22" s="1206"/>
      <c r="HBT22" s="1206"/>
      <c r="HBU22" s="1206"/>
      <c r="HBV22" s="1206"/>
      <c r="HBW22" s="1206"/>
      <c r="HBX22" s="1206"/>
      <c r="HBY22" s="1206"/>
      <c r="HBZ22" s="1206"/>
      <c r="HCA22" s="1206"/>
      <c r="HCB22" s="1206"/>
      <c r="HCC22" s="1206"/>
      <c r="HCD22" s="1206"/>
      <c r="HCE22" s="1206"/>
      <c r="HCF22" s="1206"/>
      <c r="HCG22" s="1206"/>
      <c r="HCH22" s="1206"/>
      <c r="HCI22" s="1206"/>
      <c r="HCJ22" s="1206"/>
      <c r="HCK22" s="1206"/>
      <c r="HCL22" s="1206"/>
      <c r="HCM22" s="1206"/>
      <c r="HCN22" s="1206"/>
      <c r="HCO22" s="1206"/>
      <c r="HCP22" s="1206"/>
      <c r="HCQ22" s="1206"/>
      <c r="HCR22" s="1206"/>
      <c r="HCS22" s="1206"/>
      <c r="HCT22" s="1206"/>
      <c r="HCU22" s="1206"/>
      <c r="HCV22" s="1206"/>
      <c r="HCW22" s="1206"/>
      <c r="HCX22" s="1206"/>
      <c r="HCY22" s="1206"/>
      <c r="HCZ22" s="1206"/>
      <c r="HDA22" s="1206"/>
      <c r="HDB22" s="1206"/>
      <c r="HDC22" s="1206"/>
      <c r="HDD22" s="1206"/>
      <c r="HDE22" s="1206"/>
      <c r="HDF22" s="1206"/>
      <c r="HDG22" s="1206"/>
      <c r="HDH22" s="1206"/>
      <c r="HDI22" s="1206"/>
      <c r="HDJ22" s="1206"/>
      <c r="HDK22" s="1206"/>
      <c r="HDL22" s="1206"/>
      <c r="HDM22" s="1206"/>
      <c r="HDN22" s="1206"/>
      <c r="HDO22" s="1206"/>
      <c r="HDP22" s="1206"/>
      <c r="HDQ22" s="1206"/>
      <c r="HDR22" s="1206"/>
      <c r="HDS22" s="1206"/>
      <c r="HDT22" s="1206"/>
      <c r="HDU22" s="1206"/>
      <c r="HDV22" s="1206"/>
      <c r="HDW22" s="1206"/>
      <c r="HDX22" s="1206"/>
      <c r="HDY22" s="1206"/>
      <c r="HDZ22" s="1206"/>
      <c r="HEA22" s="1206"/>
      <c r="HEB22" s="1206"/>
      <c r="HEC22" s="1206"/>
      <c r="HED22" s="1206"/>
      <c r="HEE22" s="1206"/>
      <c r="HEF22" s="1206"/>
      <c r="HEG22" s="1206"/>
      <c r="HEH22" s="1206"/>
      <c r="HEI22" s="1206"/>
      <c r="HEJ22" s="1206"/>
      <c r="HEK22" s="1206"/>
      <c r="HEL22" s="1206"/>
      <c r="HEM22" s="1206"/>
      <c r="HEN22" s="1206"/>
      <c r="HEO22" s="1206"/>
      <c r="HEP22" s="1206"/>
      <c r="HEQ22" s="1206"/>
      <c r="HER22" s="1206"/>
      <c r="HES22" s="1206"/>
      <c r="HET22" s="1206"/>
      <c r="HEU22" s="1206"/>
      <c r="HEV22" s="1206"/>
      <c r="HEW22" s="1206"/>
      <c r="HEX22" s="1206"/>
      <c r="HEY22" s="1206"/>
      <c r="HEZ22" s="1206"/>
      <c r="HFA22" s="1206"/>
      <c r="HFB22" s="1206"/>
      <c r="HFC22" s="1206"/>
      <c r="HFD22" s="1206"/>
      <c r="HFE22" s="1206"/>
      <c r="HFF22" s="1206"/>
      <c r="HFG22" s="1206"/>
      <c r="HFH22" s="1206"/>
      <c r="HFI22" s="1206"/>
      <c r="HFJ22" s="1206"/>
      <c r="HFK22" s="1206"/>
      <c r="HFL22" s="1206"/>
      <c r="HFM22" s="1206"/>
      <c r="HFN22" s="1206"/>
      <c r="HFO22" s="1206"/>
      <c r="HFP22" s="1206"/>
      <c r="HFQ22" s="1206"/>
      <c r="HFR22" s="1206"/>
      <c r="HFS22" s="1206"/>
      <c r="HFT22" s="1206"/>
      <c r="HFU22" s="1206"/>
      <c r="HFV22" s="1206"/>
      <c r="HFW22" s="1206"/>
      <c r="HFX22" s="1206"/>
      <c r="HFY22" s="1206"/>
      <c r="HFZ22" s="1206"/>
      <c r="HGA22" s="1206"/>
      <c r="HGB22" s="1206"/>
      <c r="HGC22" s="1206"/>
      <c r="HGD22" s="1206"/>
      <c r="HGE22" s="1206"/>
      <c r="HGF22" s="1206"/>
      <c r="HGG22" s="1206"/>
      <c r="HGH22" s="1206"/>
      <c r="HGI22" s="1206"/>
      <c r="HGJ22" s="1206"/>
      <c r="HGK22" s="1206"/>
      <c r="HGL22" s="1206"/>
      <c r="HGM22" s="1206"/>
      <c r="HGN22" s="1206"/>
      <c r="HGO22" s="1206"/>
      <c r="HGP22" s="1206"/>
      <c r="HGQ22" s="1206"/>
      <c r="HGR22" s="1206"/>
      <c r="HGS22" s="1206"/>
      <c r="HGT22" s="1206"/>
      <c r="HGU22" s="1206"/>
      <c r="HGV22" s="1206"/>
      <c r="HGW22" s="1206"/>
      <c r="HGX22" s="1206"/>
      <c r="HGY22" s="1206"/>
      <c r="HGZ22" s="1206"/>
      <c r="HHA22" s="1206"/>
      <c r="HHB22" s="1206"/>
      <c r="HHC22" s="1206"/>
      <c r="HHD22" s="1206"/>
      <c r="HHE22" s="1206"/>
      <c r="HHF22" s="1206"/>
      <c r="HHG22" s="1206"/>
      <c r="HHH22" s="1206"/>
      <c r="HHI22" s="1206"/>
      <c r="HHJ22" s="1206"/>
      <c r="HHK22" s="1206"/>
      <c r="HHL22" s="1206"/>
      <c r="HHM22" s="1206"/>
      <c r="HHN22" s="1206"/>
      <c r="HHO22" s="1206"/>
      <c r="HHP22" s="1206"/>
      <c r="HHQ22" s="1206"/>
      <c r="HHR22" s="1206"/>
      <c r="HHS22" s="1206"/>
      <c r="HHT22" s="1206"/>
      <c r="HHU22" s="1206"/>
      <c r="HHV22" s="1206"/>
      <c r="HHW22" s="1206"/>
      <c r="HHX22" s="1206"/>
      <c r="HHY22" s="1206"/>
      <c r="HHZ22" s="1206"/>
      <c r="HIA22" s="1206"/>
      <c r="HIB22" s="1206"/>
      <c r="HIC22" s="1206"/>
      <c r="HID22" s="1206"/>
      <c r="HIE22" s="1206"/>
      <c r="HIF22" s="1206"/>
      <c r="HIG22" s="1206"/>
      <c r="HIH22" s="1206"/>
      <c r="HII22" s="1206"/>
      <c r="HIJ22" s="1206"/>
      <c r="HIK22" s="1206"/>
      <c r="HIL22" s="1206"/>
      <c r="HIM22" s="1206"/>
      <c r="HIN22" s="1206"/>
      <c r="HIO22" s="1206"/>
      <c r="HIP22" s="1206"/>
      <c r="HIQ22" s="1206"/>
      <c r="HIR22" s="1206"/>
      <c r="HIS22" s="1206"/>
      <c r="HIT22" s="1206"/>
      <c r="HIU22" s="1206"/>
      <c r="HIV22" s="1206"/>
      <c r="HIW22" s="1206"/>
      <c r="HIX22" s="1206"/>
      <c r="HIY22" s="1206"/>
      <c r="HIZ22" s="1206"/>
      <c r="HJA22" s="1206"/>
      <c r="HJB22" s="1206"/>
      <c r="HJC22" s="1206"/>
      <c r="HJD22" s="1206"/>
      <c r="HJE22" s="1206"/>
      <c r="HJF22" s="1206"/>
      <c r="HJG22" s="1206"/>
      <c r="HJH22" s="1206"/>
      <c r="HJI22" s="1206"/>
      <c r="HJJ22" s="1206"/>
      <c r="HJK22" s="1206"/>
      <c r="HJL22" s="1206"/>
      <c r="HJM22" s="1206"/>
      <c r="HJN22" s="1206"/>
      <c r="HJO22" s="1206"/>
      <c r="HJP22" s="1206"/>
      <c r="HJQ22" s="1206"/>
      <c r="HJR22" s="1206"/>
      <c r="HJS22" s="1206"/>
      <c r="HJT22" s="1206"/>
      <c r="HJU22" s="1206"/>
      <c r="HJV22" s="1206"/>
      <c r="HJW22" s="1206"/>
      <c r="HJX22" s="1206"/>
      <c r="HJY22" s="1206"/>
      <c r="HJZ22" s="1206"/>
      <c r="HKA22" s="1206"/>
      <c r="HKB22" s="1206"/>
      <c r="HKC22" s="1206"/>
      <c r="HKD22" s="1206"/>
      <c r="HKE22" s="1206"/>
      <c r="HKF22" s="1206"/>
      <c r="HKG22" s="1206"/>
      <c r="HKH22" s="1206"/>
      <c r="HKI22" s="1206"/>
      <c r="HKJ22" s="1206"/>
      <c r="HKK22" s="1206"/>
      <c r="HKL22" s="1206"/>
      <c r="HKM22" s="1206"/>
      <c r="HKN22" s="1206"/>
      <c r="HKO22" s="1206"/>
      <c r="HKP22" s="1206"/>
      <c r="HKQ22" s="1206"/>
      <c r="HKR22" s="1206"/>
      <c r="HKS22" s="1206"/>
      <c r="HKT22" s="1206"/>
      <c r="HKU22" s="1206"/>
      <c r="HKV22" s="1206"/>
      <c r="HKW22" s="1206"/>
      <c r="HKX22" s="1206"/>
      <c r="HKY22" s="1206"/>
      <c r="HKZ22" s="1206"/>
      <c r="HLA22" s="1206"/>
      <c r="HLB22" s="1206"/>
      <c r="HLC22" s="1206"/>
      <c r="HLD22" s="1206"/>
      <c r="HLE22" s="1206"/>
      <c r="HLF22" s="1206"/>
      <c r="HLG22" s="1206"/>
      <c r="HLH22" s="1206"/>
      <c r="HLI22" s="1206"/>
      <c r="HLJ22" s="1206"/>
      <c r="HLK22" s="1206"/>
      <c r="HLL22" s="1206"/>
      <c r="HLM22" s="1206"/>
      <c r="HLN22" s="1206"/>
      <c r="HLO22" s="1206"/>
      <c r="HLP22" s="1206"/>
      <c r="HLQ22" s="1206"/>
      <c r="HLR22" s="1206"/>
      <c r="HLS22" s="1206"/>
      <c r="HLT22" s="1206"/>
      <c r="HLU22" s="1206"/>
      <c r="HLV22" s="1206"/>
      <c r="HLW22" s="1206"/>
      <c r="HLX22" s="1206"/>
      <c r="HLY22" s="1206"/>
      <c r="HLZ22" s="1206"/>
      <c r="HMA22" s="1206"/>
      <c r="HMB22" s="1206"/>
      <c r="HMC22" s="1206"/>
      <c r="HMD22" s="1206"/>
      <c r="HME22" s="1206"/>
      <c r="HMF22" s="1206"/>
      <c r="HMG22" s="1206"/>
      <c r="HMH22" s="1206"/>
      <c r="HMI22" s="1206"/>
      <c r="HMJ22" s="1206"/>
      <c r="HMK22" s="1206"/>
      <c r="HML22" s="1206"/>
      <c r="HMM22" s="1206"/>
      <c r="HMN22" s="1206"/>
      <c r="HMO22" s="1206"/>
      <c r="HMP22" s="1206"/>
      <c r="HMQ22" s="1206"/>
      <c r="HMR22" s="1206"/>
      <c r="HMS22" s="1206"/>
      <c r="HMT22" s="1206"/>
      <c r="HMU22" s="1206"/>
      <c r="HMV22" s="1206"/>
      <c r="HMW22" s="1206"/>
      <c r="HMX22" s="1206"/>
      <c r="HMY22" s="1206"/>
      <c r="HMZ22" s="1206"/>
      <c r="HNA22" s="1206"/>
      <c r="HNB22" s="1206"/>
      <c r="HNC22" s="1206"/>
      <c r="HND22" s="1206"/>
      <c r="HNE22" s="1206"/>
      <c r="HNF22" s="1206"/>
      <c r="HNG22" s="1206"/>
      <c r="HNH22" s="1206"/>
      <c r="HNI22" s="1206"/>
      <c r="HNJ22" s="1206"/>
      <c r="HNK22" s="1206"/>
      <c r="HNL22" s="1206"/>
      <c r="HNM22" s="1206"/>
      <c r="HNN22" s="1206"/>
      <c r="HNO22" s="1206"/>
      <c r="HNP22" s="1206"/>
      <c r="HNQ22" s="1206"/>
      <c r="HNR22" s="1206"/>
      <c r="HNS22" s="1206"/>
      <c r="HNT22" s="1206"/>
      <c r="HNU22" s="1206"/>
      <c r="HNV22" s="1206"/>
      <c r="HNW22" s="1206"/>
      <c r="HNX22" s="1206"/>
      <c r="HNY22" s="1206"/>
      <c r="HNZ22" s="1206"/>
      <c r="HOA22" s="1206"/>
      <c r="HOB22" s="1206"/>
      <c r="HOC22" s="1206"/>
      <c r="HOD22" s="1206"/>
      <c r="HOE22" s="1206"/>
      <c r="HOF22" s="1206"/>
      <c r="HOG22" s="1206"/>
      <c r="HOH22" s="1206"/>
      <c r="HOI22" s="1206"/>
      <c r="HOJ22" s="1206"/>
      <c r="HOK22" s="1206"/>
      <c r="HOL22" s="1206"/>
      <c r="HOM22" s="1206"/>
      <c r="HON22" s="1206"/>
      <c r="HOO22" s="1206"/>
      <c r="HOP22" s="1206"/>
      <c r="HOQ22" s="1206"/>
      <c r="HOR22" s="1206"/>
      <c r="HOS22" s="1206"/>
      <c r="HOT22" s="1206"/>
      <c r="HOU22" s="1206"/>
      <c r="HOV22" s="1206"/>
      <c r="HOW22" s="1206"/>
      <c r="HOX22" s="1206"/>
      <c r="HOY22" s="1206"/>
      <c r="HOZ22" s="1206"/>
      <c r="HPA22" s="1206"/>
      <c r="HPB22" s="1206"/>
      <c r="HPC22" s="1206"/>
      <c r="HPD22" s="1206"/>
      <c r="HPE22" s="1206"/>
      <c r="HPF22" s="1206"/>
      <c r="HPG22" s="1206"/>
      <c r="HPH22" s="1206"/>
      <c r="HPI22" s="1206"/>
      <c r="HPJ22" s="1206"/>
      <c r="HPK22" s="1206"/>
      <c r="HPL22" s="1206"/>
      <c r="HPM22" s="1206"/>
      <c r="HPN22" s="1206"/>
      <c r="HPO22" s="1206"/>
      <c r="HPP22" s="1206"/>
      <c r="HPQ22" s="1206"/>
      <c r="HPR22" s="1206"/>
      <c r="HPS22" s="1206"/>
      <c r="HPT22" s="1206"/>
      <c r="HPU22" s="1206"/>
      <c r="HPV22" s="1206"/>
      <c r="HPW22" s="1206"/>
      <c r="HPX22" s="1206"/>
      <c r="HPY22" s="1206"/>
      <c r="HPZ22" s="1206"/>
      <c r="HQA22" s="1206"/>
      <c r="HQB22" s="1206"/>
      <c r="HQC22" s="1206"/>
      <c r="HQD22" s="1206"/>
      <c r="HQE22" s="1206"/>
      <c r="HQF22" s="1206"/>
      <c r="HQG22" s="1206"/>
      <c r="HQH22" s="1206"/>
      <c r="HQI22" s="1206"/>
      <c r="HQJ22" s="1206"/>
      <c r="HQK22" s="1206"/>
      <c r="HQL22" s="1206"/>
      <c r="HQM22" s="1206"/>
      <c r="HQN22" s="1206"/>
      <c r="HQO22" s="1206"/>
      <c r="HQP22" s="1206"/>
      <c r="HQQ22" s="1206"/>
      <c r="HQR22" s="1206"/>
      <c r="HQS22" s="1206"/>
      <c r="HQT22" s="1206"/>
      <c r="HQU22" s="1206"/>
      <c r="HQV22" s="1206"/>
      <c r="HQW22" s="1206"/>
      <c r="HQX22" s="1206"/>
      <c r="HQY22" s="1206"/>
      <c r="HQZ22" s="1206"/>
      <c r="HRA22" s="1206"/>
      <c r="HRB22" s="1206"/>
      <c r="HRC22" s="1206"/>
      <c r="HRD22" s="1206"/>
      <c r="HRE22" s="1206"/>
      <c r="HRF22" s="1206"/>
      <c r="HRG22" s="1206"/>
      <c r="HRH22" s="1206"/>
      <c r="HRI22" s="1206"/>
      <c r="HRJ22" s="1206"/>
      <c r="HRK22" s="1206"/>
      <c r="HRL22" s="1206"/>
      <c r="HRM22" s="1206"/>
      <c r="HRN22" s="1206"/>
      <c r="HRO22" s="1206"/>
      <c r="HRP22" s="1206"/>
      <c r="HRQ22" s="1206"/>
      <c r="HRR22" s="1206"/>
      <c r="HRS22" s="1206"/>
      <c r="HRT22" s="1206"/>
      <c r="HRU22" s="1206"/>
      <c r="HRV22" s="1206"/>
      <c r="HRW22" s="1206"/>
      <c r="HRX22" s="1206"/>
      <c r="HRY22" s="1206"/>
      <c r="HRZ22" s="1206"/>
      <c r="HSA22" s="1206"/>
      <c r="HSB22" s="1206"/>
      <c r="HSC22" s="1206"/>
      <c r="HSD22" s="1206"/>
      <c r="HSE22" s="1206"/>
      <c r="HSF22" s="1206"/>
      <c r="HSG22" s="1206"/>
      <c r="HSH22" s="1206"/>
      <c r="HSI22" s="1206"/>
      <c r="HSJ22" s="1206"/>
      <c r="HSK22" s="1206"/>
      <c r="HSL22" s="1206"/>
      <c r="HSM22" s="1206"/>
      <c r="HSN22" s="1206"/>
      <c r="HSO22" s="1206"/>
      <c r="HSP22" s="1206"/>
      <c r="HSQ22" s="1206"/>
      <c r="HSR22" s="1206"/>
      <c r="HSS22" s="1206"/>
      <c r="HST22" s="1206"/>
      <c r="HSU22" s="1206"/>
      <c r="HSV22" s="1206"/>
      <c r="HSW22" s="1206"/>
      <c r="HSX22" s="1206"/>
      <c r="HSY22" s="1206"/>
      <c r="HSZ22" s="1206"/>
      <c r="HTA22" s="1206"/>
      <c r="HTB22" s="1206"/>
      <c r="HTC22" s="1206"/>
      <c r="HTD22" s="1206"/>
      <c r="HTE22" s="1206"/>
      <c r="HTF22" s="1206"/>
      <c r="HTG22" s="1206"/>
      <c r="HTH22" s="1206"/>
      <c r="HTI22" s="1206"/>
      <c r="HTJ22" s="1206"/>
      <c r="HTK22" s="1206"/>
      <c r="HTL22" s="1206"/>
      <c r="HTM22" s="1206"/>
      <c r="HTN22" s="1206"/>
      <c r="HTO22" s="1206"/>
      <c r="HTP22" s="1206"/>
      <c r="HTQ22" s="1206"/>
      <c r="HTR22" s="1206"/>
      <c r="HTS22" s="1206"/>
      <c r="HTT22" s="1206"/>
      <c r="HTU22" s="1206"/>
      <c r="HTV22" s="1206"/>
      <c r="HTW22" s="1206"/>
      <c r="HTX22" s="1206"/>
      <c r="HTY22" s="1206"/>
      <c r="HTZ22" s="1206"/>
      <c r="HUA22" s="1206"/>
      <c r="HUB22" s="1206"/>
      <c r="HUC22" s="1206"/>
      <c r="HUD22" s="1206"/>
      <c r="HUE22" s="1206"/>
      <c r="HUF22" s="1206"/>
      <c r="HUG22" s="1206"/>
      <c r="HUH22" s="1206"/>
      <c r="HUI22" s="1206"/>
      <c r="HUJ22" s="1206"/>
      <c r="HUK22" s="1206"/>
      <c r="HUL22" s="1206"/>
      <c r="HUM22" s="1206"/>
      <c r="HUN22" s="1206"/>
      <c r="HUO22" s="1206"/>
      <c r="HUP22" s="1206"/>
      <c r="HUQ22" s="1206"/>
      <c r="HUR22" s="1206"/>
      <c r="HUS22" s="1206"/>
      <c r="HUT22" s="1206"/>
      <c r="HUU22" s="1206"/>
      <c r="HUV22" s="1206"/>
      <c r="HUW22" s="1206"/>
      <c r="HUX22" s="1206"/>
      <c r="HUY22" s="1206"/>
      <c r="HUZ22" s="1206"/>
      <c r="HVA22" s="1206"/>
      <c r="HVB22" s="1206"/>
      <c r="HVC22" s="1206"/>
      <c r="HVD22" s="1206"/>
      <c r="HVE22" s="1206"/>
      <c r="HVF22" s="1206"/>
      <c r="HVG22" s="1206"/>
      <c r="HVH22" s="1206"/>
      <c r="HVI22" s="1206"/>
      <c r="HVJ22" s="1206"/>
      <c r="HVK22" s="1206"/>
      <c r="HVL22" s="1206"/>
      <c r="HVM22" s="1206"/>
      <c r="HVN22" s="1206"/>
      <c r="HVO22" s="1206"/>
      <c r="HVP22" s="1206"/>
      <c r="HVQ22" s="1206"/>
      <c r="HVR22" s="1206"/>
      <c r="HVS22" s="1206"/>
      <c r="HVT22" s="1206"/>
      <c r="HVU22" s="1206"/>
      <c r="HVV22" s="1206"/>
      <c r="HVW22" s="1206"/>
      <c r="HVX22" s="1206"/>
      <c r="HVY22" s="1206"/>
      <c r="HVZ22" s="1206"/>
      <c r="HWA22" s="1206"/>
      <c r="HWB22" s="1206"/>
      <c r="HWC22" s="1206"/>
      <c r="HWD22" s="1206"/>
      <c r="HWE22" s="1206"/>
      <c r="HWF22" s="1206"/>
      <c r="HWG22" s="1206"/>
      <c r="HWH22" s="1206"/>
      <c r="HWI22" s="1206"/>
      <c r="HWJ22" s="1206"/>
      <c r="HWK22" s="1206"/>
      <c r="HWL22" s="1206"/>
      <c r="HWM22" s="1206"/>
      <c r="HWN22" s="1206"/>
      <c r="HWO22" s="1206"/>
      <c r="HWP22" s="1206"/>
      <c r="HWQ22" s="1206"/>
      <c r="HWR22" s="1206"/>
      <c r="HWS22" s="1206"/>
      <c r="HWT22" s="1206"/>
      <c r="HWU22" s="1206"/>
      <c r="HWV22" s="1206"/>
      <c r="HWW22" s="1206"/>
      <c r="HWX22" s="1206"/>
      <c r="HWY22" s="1206"/>
      <c r="HWZ22" s="1206"/>
      <c r="HXA22" s="1206"/>
      <c r="HXB22" s="1206"/>
      <c r="HXC22" s="1206"/>
      <c r="HXD22" s="1206"/>
      <c r="HXE22" s="1206"/>
      <c r="HXF22" s="1206"/>
      <c r="HXG22" s="1206"/>
      <c r="HXH22" s="1206"/>
      <c r="HXI22" s="1206"/>
      <c r="HXJ22" s="1206"/>
      <c r="HXK22" s="1206"/>
      <c r="HXL22" s="1206"/>
      <c r="HXM22" s="1206"/>
      <c r="HXN22" s="1206"/>
      <c r="HXO22" s="1206"/>
      <c r="HXP22" s="1206"/>
      <c r="HXQ22" s="1206"/>
      <c r="HXR22" s="1206"/>
      <c r="HXS22" s="1206"/>
      <c r="HXT22" s="1206"/>
      <c r="HXU22" s="1206"/>
      <c r="HXV22" s="1206"/>
      <c r="HXW22" s="1206"/>
      <c r="HXX22" s="1206"/>
      <c r="HXY22" s="1206"/>
      <c r="HXZ22" s="1206"/>
      <c r="HYA22" s="1206"/>
      <c r="HYB22" s="1206"/>
      <c r="HYC22" s="1206"/>
      <c r="HYD22" s="1206"/>
      <c r="HYE22" s="1206"/>
      <c r="HYF22" s="1206"/>
      <c r="HYG22" s="1206"/>
      <c r="HYH22" s="1206"/>
      <c r="HYI22" s="1206"/>
      <c r="HYJ22" s="1206"/>
      <c r="HYK22" s="1206"/>
      <c r="HYL22" s="1206"/>
      <c r="HYM22" s="1206"/>
      <c r="HYN22" s="1206"/>
      <c r="HYO22" s="1206"/>
      <c r="HYP22" s="1206"/>
      <c r="HYQ22" s="1206"/>
      <c r="HYR22" s="1206"/>
      <c r="HYS22" s="1206"/>
      <c r="HYT22" s="1206"/>
      <c r="HYU22" s="1206"/>
      <c r="HYV22" s="1206"/>
      <c r="HYW22" s="1206"/>
      <c r="HYX22" s="1206"/>
      <c r="HYY22" s="1206"/>
      <c r="HYZ22" s="1206"/>
      <c r="HZA22" s="1206"/>
      <c r="HZB22" s="1206"/>
      <c r="HZC22" s="1206"/>
      <c r="HZD22" s="1206"/>
      <c r="HZE22" s="1206"/>
      <c r="HZF22" s="1206"/>
      <c r="HZG22" s="1206"/>
      <c r="HZH22" s="1206"/>
      <c r="HZI22" s="1206"/>
      <c r="HZJ22" s="1206"/>
      <c r="HZK22" s="1206"/>
      <c r="HZL22" s="1206"/>
      <c r="HZM22" s="1206"/>
      <c r="HZN22" s="1206"/>
      <c r="HZO22" s="1206"/>
      <c r="HZP22" s="1206"/>
      <c r="HZQ22" s="1206"/>
      <c r="HZR22" s="1206"/>
      <c r="HZS22" s="1206"/>
      <c r="HZT22" s="1206"/>
      <c r="HZU22" s="1206"/>
      <c r="HZV22" s="1206"/>
      <c r="HZW22" s="1206"/>
      <c r="HZX22" s="1206"/>
      <c r="HZY22" s="1206"/>
      <c r="HZZ22" s="1206"/>
      <c r="IAA22" s="1206"/>
      <c r="IAB22" s="1206"/>
      <c r="IAC22" s="1206"/>
      <c r="IAD22" s="1206"/>
      <c r="IAE22" s="1206"/>
      <c r="IAF22" s="1206"/>
      <c r="IAG22" s="1206"/>
      <c r="IAH22" s="1206"/>
      <c r="IAI22" s="1206"/>
      <c r="IAJ22" s="1206"/>
      <c r="IAK22" s="1206"/>
      <c r="IAL22" s="1206"/>
      <c r="IAM22" s="1206"/>
      <c r="IAN22" s="1206"/>
      <c r="IAO22" s="1206"/>
      <c r="IAP22" s="1206"/>
      <c r="IAQ22" s="1206"/>
      <c r="IAR22" s="1206"/>
      <c r="IAS22" s="1206"/>
      <c r="IAT22" s="1206"/>
      <c r="IAU22" s="1206"/>
      <c r="IAV22" s="1206"/>
      <c r="IAW22" s="1206"/>
      <c r="IAX22" s="1206"/>
      <c r="IAY22" s="1206"/>
      <c r="IAZ22" s="1206"/>
      <c r="IBA22" s="1206"/>
      <c r="IBB22" s="1206"/>
      <c r="IBC22" s="1206"/>
      <c r="IBD22" s="1206"/>
      <c r="IBE22" s="1206"/>
      <c r="IBF22" s="1206"/>
      <c r="IBG22" s="1206"/>
      <c r="IBH22" s="1206"/>
      <c r="IBI22" s="1206"/>
      <c r="IBJ22" s="1206"/>
      <c r="IBK22" s="1206"/>
      <c r="IBL22" s="1206"/>
      <c r="IBM22" s="1206"/>
      <c r="IBN22" s="1206"/>
      <c r="IBO22" s="1206"/>
      <c r="IBP22" s="1206"/>
      <c r="IBQ22" s="1206"/>
      <c r="IBR22" s="1206"/>
      <c r="IBS22" s="1206"/>
      <c r="IBT22" s="1206"/>
      <c r="IBU22" s="1206"/>
      <c r="IBV22" s="1206"/>
      <c r="IBW22" s="1206"/>
      <c r="IBX22" s="1206"/>
      <c r="IBY22" s="1206"/>
      <c r="IBZ22" s="1206"/>
      <c r="ICA22" s="1206"/>
      <c r="ICB22" s="1206"/>
      <c r="ICC22" s="1206"/>
      <c r="ICD22" s="1206"/>
      <c r="ICE22" s="1206"/>
      <c r="ICF22" s="1206"/>
      <c r="ICG22" s="1206"/>
      <c r="ICH22" s="1206"/>
      <c r="ICI22" s="1206"/>
      <c r="ICJ22" s="1206"/>
      <c r="ICK22" s="1206"/>
      <c r="ICL22" s="1206"/>
      <c r="ICM22" s="1206"/>
      <c r="ICN22" s="1206"/>
      <c r="ICO22" s="1206"/>
      <c r="ICP22" s="1206"/>
      <c r="ICQ22" s="1206"/>
      <c r="ICR22" s="1206"/>
      <c r="ICS22" s="1206"/>
      <c r="ICT22" s="1206"/>
      <c r="ICU22" s="1206"/>
      <c r="ICV22" s="1206"/>
      <c r="ICW22" s="1206"/>
      <c r="ICX22" s="1206"/>
      <c r="ICY22" s="1206"/>
      <c r="ICZ22" s="1206"/>
      <c r="IDA22" s="1206"/>
      <c r="IDB22" s="1206"/>
      <c r="IDC22" s="1206"/>
      <c r="IDD22" s="1206"/>
      <c r="IDE22" s="1206"/>
      <c r="IDF22" s="1206"/>
      <c r="IDG22" s="1206"/>
      <c r="IDH22" s="1206"/>
      <c r="IDI22" s="1206"/>
      <c r="IDJ22" s="1206"/>
      <c r="IDK22" s="1206"/>
      <c r="IDL22" s="1206"/>
      <c r="IDM22" s="1206"/>
      <c r="IDN22" s="1206"/>
      <c r="IDO22" s="1206"/>
      <c r="IDP22" s="1206"/>
      <c r="IDQ22" s="1206"/>
      <c r="IDR22" s="1206"/>
      <c r="IDS22" s="1206"/>
      <c r="IDT22" s="1206"/>
      <c r="IDU22" s="1206"/>
      <c r="IDV22" s="1206"/>
      <c r="IDW22" s="1206"/>
      <c r="IDX22" s="1206"/>
      <c r="IDY22" s="1206"/>
      <c r="IDZ22" s="1206"/>
      <c r="IEA22" s="1206"/>
      <c r="IEB22" s="1206"/>
      <c r="IEC22" s="1206"/>
      <c r="IED22" s="1206"/>
      <c r="IEE22" s="1206"/>
      <c r="IEF22" s="1206"/>
      <c r="IEG22" s="1206"/>
      <c r="IEH22" s="1206"/>
      <c r="IEI22" s="1206"/>
      <c r="IEJ22" s="1206"/>
      <c r="IEK22" s="1206"/>
      <c r="IEL22" s="1206"/>
      <c r="IEM22" s="1206"/>
      <c r="IEN22" s="1206"/>
      <c r="IEO22" s="1206"/>
      <c r="IEP22" s="1206"/>
      <c r="IEQ22" s="1206"/>
      <c r="IER22" s="1206"/>
      <c r="IES22" s="1206"/>
      <c r="IET22" s="1206"/>
      <c r="IEU22" s="1206"/>
      <c r="IEV22" s="1206"/>
      <c r="IEW22" s="1206"/>
      <c r="IEX22" s="1206"/>
      <c r="IEY22" s="1206"/>
      <c r="IEZ22" s="1206"/>
      <c r="IFA22" s="1206"/>
      <c r="IFB22" s="1206"/>
      <c r="IFC22" s="1206"/>
      <c r="IFD22" s="1206"/>
      <c r="IFE22" s="1206"/>
      <c r="IFF22" s="1206"/>
      <c r="IFG22" s="1206"/>
      <c r="IFH22" s="1206"/>
      <c r="IFI22" s="1206"/>
      <c r="IFJ22" s="1206"/>
      <c r="IFK22" s="1206"/>
      <c r="IFL22" s="1206"/>
      <c r="IFM22" s="1206"/>
      <c r="IFN22" s="1206"/>
      <c r="IFO22" s="1206"/>
      <c r="IFP22" s="1206"/>
      <c r="IFQ22" s="1206"/>
      <c r="IFR22" s="1206"/>
      <c r="IFS22" s="1206"/>
      <c r="IFT22" s="1206"/>
      <c r="IFU22" s="1206"/>
      <c r="IFV22" s="1206"/>
      <c r="IFW22" s="1206"/>
      <c r="IFX22" s="1206"/>
      <c r="IFY22" s="1206"/>
      <c r="IFZ22" s="1206"/>
      <c r="IGA22" s="1206"/>
      <c r="IGB22" s="1206"/>
      <c r="IGC22" s="1206"/>
      <c r="IGD22" s="1206"/>
      <c r="IGE22" s="1206"/>
      <c r="IGF22" s="1206"/>
      <c r="IGG22" s="1206"/>
      <c r="IGH22" s="1206"/>
      <c r="IGI22" s="1206"/>
      <c r="IGJ22" s="1206"/>
      <c r="IGK22" s="1206"/>
      <c r="IGL22" s="1206"/>
      <c r="IGM22" s="1206"/>
      <c r="IGN22" s="1206"/>
      <c r="IGO22" s="1206"/>
      <c r="IGP22" s="1206"/>
      <c r="IGQ22" s="1206"/>
      <c r="IGR22" s="1206"/>
      <c r="IGS22" s="1206"/>
      <c r="IGT22" s="1206"/>
      <c r="IGU22" s="1206"/>
      <c r="IGV22" s="1206"/>
      <c r="IGW22" s="1206"/>
      <c r="IGX22" s="1206"/>
      <c r="IGY22" s="1206"/>
      <c r="IGZ22" s="1206"/>
      <c r="IHA22" s="1206"/>
      <c r="IHB22" s="1206"/>
      <c r="IHC22" s="1206"/>
      <c r="IHD22" s="1206"/>
      <c r="IHE22" s="1206"/>
      <c r="IHF22" s="1206"/>
      <c r="IHG22" s="1206"/>
      <c r="IHH22" s="1206"/>
      <c r="IHI22" s="1206"/>
      <c r="IHJ22" s="1206"/>
      <c r="IHK22" s="1206"/>
      <c r="IHL22" s="1206"/>
      <c r="IHM22" s="1206"/>
      <c r="IHN22" s="1206"/>
      <c r="IHO22" s="1206"/>
      <c r="IHP22" s="1206"/>
      <c r="IHQ22" s="1206"/>
      <c r="IHR22" s="1206"/>
      <c r="IHS22" s="1206"/>
      <c r="IHT22" s="1206"/>
      <c r="IHU22" s="1206"/>
      <c r="IHV22" s="1206"/>
      <c r="IHW22" s="1206"/>
      <c r="IHX22" s="1206"/>
      <c r="IHY22" s="1206"/>
      <c r="IHZ22" s="1206"/>
      <c r="IIA22" s="1206"/>
      <c r="IIB22" s="1206"/>
      <c r="IIC22" s="1206"/>
      <c r="IID22" s="1206"/>
      <c r="IIE22" s="1206"/>
      <c r="IIF22" s="1206"/>
      <c r="IIG22" s="1206"/>
      <c r="IIH22" s="1206"/>
      <c r="III22" s="1206"/>
      <c r="IIJ22" s="1206"/>
      <c r="IIK22" s="1206"/>
      <c r="IIL22" s="1206"/>
      <c r="IIM22" s="1206"/>
      <c r="IIN22" s="1206"/>
      <c r="IIO22" s="1206"/>
      <c r="IIP22" s="1206"/>
      <c r="IIQ22" s="1206"/>
      <c r="IIR22" s="1206"/>
      <c r="IIS22" s="1206"/>
      <c r="IIT22" s="1206"/>
      <c r="IIU22" s="1206"/>
      <c r="IIV22" s="1206"/>
      <c r="IIW22" s="1206"/>
      <c r="IIX22" s="1206"/>
      <c r="IIY22" s="1206"/>
      <c r="IIZ22" s="1206"/>
      <c r="IJA22" s="1206"/>
      <c r="IJB22" s="1206"/>
      <c r="IJC22" s="1206"/>
      <c r="IJD22" s="1206"/>
      <c r="IJE22" s="1206"/>
      <c r="IJF22" s="1206"/>
      <c r="IJG22" s="1206"/>
      <c r="IJH22" s="1206"/>
      <c r="IJI22" s="1206"/>
      <c r="IJJ22" s="1206"/>
      <c r="IJK22" s="1206"/>
      <c r="IJL22" s="1206"/>
      <c r="IJM22" s="1206"/>
      <c r="IJN22" s="1206"/>
      <c r="IJO22" s="1206"/>
      <c r="IJP22" s="1206"/>
      <c r="IJQ22" s="1206"/>
      <c r="IJR22" s="1206"/>
      <c r="IJS22" s="1206"/>
      <c r="IJT22" s="1206"/>
      <c r="IJU22" s="1206"/>
      <c r="IJV22" s="1206"/>
      <c r="IJW22" s="1206"/>
      <c r="IJX22" s="1206"/>
      <c r="IJY22" s="1206"/>
      <c r="IJZ22" s="1206"/>
      <c r="IKA22" s="1206"/>
      <c r="IKB22" s="1206"/>
      <c r="IKC22" s="1206"/>
      <c r="IKD22" s="1206"/>
      <c r="IKE22" s="1206"/>
      <c r="IKF22" s="1206"/>
      <c r="IKG22" s="1206"/>
      <c r="IKH22" s="1206"/>
      <c r="IKI22" s="1206"/>
      <c r="IKJ22" s="1206"/>
      <c r="IKK22" s="1206"/>
      <c r="IKL22" s="1206"/>
      <c r="IKM22" s="1206"/>
      <c r="IKN22" s="1206"/>
      <c r="IKO22" s="1206"/>
      <c r="IKP22" s="1206"/>
      <c r="IKQ22" s="1206"/>
      <c r="IKR22" s="1206"/>
      <c r="IKS22" s="1206"/>
      <c r="IKT22" s="1206"/>
      <c r="IKU22" s="1206"/>
      <c r="IKV22" s="1206"/>
      <c r="IKW22" s="1206"/>
      <c r="IKX22" s="1206"/>
      <c r="IKY22" s="1206"/>
      <c r="IKZ22" s="1206"/>
      <c r="ILA22" s="1206"/>
      <c r="ILB22" s="1206"/>
      <c r="ILC22" s="1206"/>
      <c r="ILD22" s="1206"/>
      <c r="ILE22" s="1206"/>
      <c r="ILF22" s="1206"/>
      <c r="ILG22" s="1206"/>
      <c r="ILH22" s="1206"/>
      <c r="ILI22" s="1206"/>
      <c r="ILJ22" s="1206"/>
      <c r="ILK22" s="1206"/>
      <c r="ILL22" s="1206"/>
      <c r="ILM22" s="1206"/>
      <c r="ILN22" s="1206"/>
      <c r="ILO22" s="1206"/>
      <c r="ILP22" s="1206"/>
      <c r="ILQ22" s="1206"/>
      <c r="ILR22" s="1206"/>
      <c r="ILS22" s="1206"/>
      <c r="ILT22" s="1206"/>
      <c r="ILU22" s="1206"/>
      <c r="ILV22" s="1206"/>
      <c r="ILW22" s="1206"/>
      <c r="ILX22" s="1206"/>
      <c r="ILY22" s="1206"/>
      <c r="ILZ22" s="1206"/>
      <c r="IMA22" s="1206"/>
      <c r="IMB22" s="1206"/>
      <c r="IMC22" s="1206"/>
      <c r="IMD22" s="1206"/>
      <c r="IME22" s="1206"/>
      <c r="IMF22" s="1206"/>
      <c r="IMG22" s="1206"/>
      <c r="IMH22" s="1206"/>
      <c r="IMI22" s="1206"/>
      <c r="IMJ22" s="1206"/>
      <c r="IMK22" s="1206"/>
      <c r="IML22" s="1206"/>
      <c r="IMM22" s="1206"/>
      <c r="IMN22" s="1206"/>
      <c r="IMO22" s="1206"/>
      <c r="IMP22" s="1206"/>
      <c r="IMQ22" s="1206"/>
      <c r="IMR22" s="1206"/>
      <c r="IMS22" s="1206"/>
      <c r="IMT22" s="1206"/>
      <c r="IMU22" s="1206"/>
      <c r="IMV22" s="1206"/>
      <c r="IMW22" s="1206"/>
      <c r="IMX22" s="1206"/>
      <c r="IMY22" s="1206"/>
      <c r="IMZ22" s="1206"/>
      <c r="INA22" s="1206"/>
      <c r="INB22" s="1206"/>
      <c r="INC22" s="1206"/>
      <c r="IND22" s="1206"/>
      <c r="INE22" s="1206"/>
      <c r="INF22" s="1206"/>
      <c r="ING22" s="1206"/>
      <c r="INH22" s="1206"/>
      <c r="INI22" s="1206"/>
      <c r="INJ22" s="1206"/>
      <c r="INK22" s="1206"/>
      <c r="INL22" s="1206"/>
      <c r="INM22" s="1206"/>
      <c r="INN22" s="1206"/>
      <c r="INO22" s="1206"/>
      <c r="INP22" s="1206"/>
      <c r="INQ22" s="1206"/>
      <c r="INR22" s="1206"/>
      <c r="INS22" s="1206"/>
      <c r="INT22" s="1206"/>
      <c r="INU22" s="1206"/>
      <c r="INV22" s="1206"/>
      <c r="INW22" s="1206"/>
      <c r="INX22" s="1206"/>
      <c r="INY22" s="1206"/>
      <c r="INZ22" s="1206"/>
      <c r="IOA22" s="1206"/>
      <c r="IOB22" s="1206"/>
      <c r="IOC22" s="1206"/>
      <c r="IOD22" s="1206"/>
      <c r="IOE22" s="1206"/>
      <c r="IOF22" s="1206"/>
      <c r="IOG22" s="1206"/>
      <c r="IOH22" s="1206"/>
      <c r="IOI22" s="1206"/>
      <c r="IOJ22" s="1206"/>
      <c r="IOK22" s="1206"/>
      <c r="IOL22" s="1206"/>
      <c r="IOM22" s="1206"/>
      <c r="ION22" s="1206"/>
      <c r="IOO22" s="1206"/>
      <c r="IOP22" s="1206"/>
      <c r="IOQ22" s="1206"/>
      <c r="IOR22" s="1206"/>
      <c r="IOS22" s="1206"/>
      <c r="IOT22" s="1206"/>
      <c r="IOU22" s="1206"/>
      <c r="IOV22" s="1206"/>
      <c r="IOW22" s="1206"/>
      <c r="IOX22" s="1206"/>
      <c r="IOY22" s="1206"/>
      <c r="IOZ22" s="1206"/>
      <c r="IPA22" s="1206"/>
      <c r="IPB22" s="1206"/>
      <c r="IPC22" s="1206"/>
      <c r="IPD22" s="1206"/>
      <c r="IPE22" s="1206"/>
      <c r="IPF22" s="1206"/>
      <c r="IPG22" s="1206"/>
      <c r="IPH22" s="1206"/>
      <c r="IPI22" s="1206"/>
      <c r="IPJ22" s="1206"/>
      <c r="IPK22" s="1206"/>
      <c r="IPL22" s="1206"/>
      <c r="IPM22" s="1206"/>
      <c r="IPN22" s="1206"/>
      <c r="IPO22" s="1206"/>
      <c r="IPP22" s="1206"/>
      <c r="IPQ22" s="1206"/>
      <c r="IPR22" s="1206"/>
      <c r="IPS22" s="1206"/>
      <c r="IPT22" s="1206"/>
      <c r="IPU22" s="1206"/>
      <c r="IPV22" s="1206"/>
      <c r="IPW22" s="1206"/>
      <c r="IPX22" s="1206"/>
      <c r="IPY22" s="1206"/>
      <c r="IPZ22" s="1206"/>
      <c r="IQA22" s="1206"/>
      <c r="IQB22" s="1206"/>
      <c r="IQC22" s="1206"/>
      <c r="IQD22" s="1206"/>
      <c r="IQE22" s="1206"/>
      <c r="IQF22" s="1206"/>
      <c r="IQG22" s="1206"/>
      <c r="IQH22" s="1206"/>
      <c r="IQI22" s="1206"/>
      <c r="IQJ22" s="1206"/>
      <c r="IQK22" s="1206"/>
      <c r="IQL22" s="1206"/>
      <c r="IQM22" s="1206"/>
      <c r="IQN22" s="1206"/>
      <c r="IQO22" s="1206"/>
      <c r="IQP22" s="1206"/>
      <c r="IQQ22" s="1206"/>
      <c r="IQR22" s="1206"/>
      <c r="IQS22" s="1206"/>
      <c r="IQT22" s="1206"/>
      <c r="IQU22" s="1206"/>
      <c r="IQV22" s="1206"/>
      <c r="IQW22" s="1206"/>
      <c r="IQX22" s="1206"/>
      <c r="IQY22" s="1206"/>
      <c r="IQZ22" s="1206"/>
      <c r="IRA22" s="1206"/>
      <c r="IRB22" s="1206"/>
      <c r="IRC22" s="1206"/>
      <c r="IRD22" s="1206"/>
      <c r="IRE22" s="1206"/>
      <c r="IRF22" s="1206"/>
      <c r="IRG22" s="1206"/>
      <c r="IRH22" s="1206"/>
      <c r="IRI22" s="1206"/>
      <c r="IRJ22" s="1206"/>
      <c r="IRK22" s="1206"/>
      <c r="IRL22" s="1206"/>
      <c r="IRM22" s="1206"/>
      <c r="IRN22" s="1206"/>
      <c r="IRO22" s="1206"/>
      <c r="IRP22" s="1206"/>
      <c r="IRQ22" s="1206"/>
      <c r="IRR22" s="1206"/>
      <c r="IRS22" s="1206"/>
      <c r="IRT22" s="1206"/>
      <c r="IRU22" s="1206"/>
      <c r="IRV22" s="1206"/>
      <c r="IRW22" s="1206"/>
      <c r="IRX22" s="1206"/>
      <c r="IRY22" s="1206"/>
      <c r="IRZ22" s="1206"/>
      <c r="ISA22" s="1206"/>
      <c r="ISB22" s="1206"/>
      <c r="ISC22" s="1206"/>
      <c r="ISD22" s="1206"/>
      <c r="ISE22" s="1206"/>
      <c r="ISF22" s="1206"/>
      <c r="ISG22" s="1206"/>
      <c r="ISH22" s="1206"/>
      <c r="ISI22" s="1206"/>
      <c r="ISJ22" s="1206"/>
      <c r="ISK22" s="1206"/>
      <c r="ISL22" s="1206"/>
      <c r="ISM22" s="1206"/>
      <c r="ISN22" s="1206"/>
      <c r="ISO22" s="1206"/>
      <c r="ISP22" s="1206"/>
      <c r="ISQ22" s="1206"/>
      <c r="ISR22" s="1206"/>
      <c r="ISS22" s="1206"/>
      <c r="IST22" s="1206"/>
      <c r="ISU22" s="1206"/>
      <c r="ISV22" s="1206"/>
      <c r="ISW22" s="1206"/>
      <c r="ISX22" s="1206"/>
      <c r="ISY22" s="1206"/>
      <c r="ISZ22" s="1206"/>
      <c r="ITA22" s="1206"/>
      <c r="ITB22" s="1206"/>
      <c r="ITC22" s="1206"/>
      <c r="ITD22" s="1206"/>
      <c r="ITE22" s="1206"/>
      <c r="ITF22" s="1206"/>
      <c r="ITG22" s="1206"/>
      <c r="ITH22" s="1206"/>
      <c r="ITI22" s="1206"/>
      <c r="ITJ22" s="1206"/>
      <c r="ITK22" s="1206"/>
      <c r="ITL22" s="1206"/>
      <c r="ITM22" s="1206"/>
      <c r="ITN22" s="1206"/>
      <c r="ITO22" s="1206"/>
      <c r="ITP22" s="1206"/>
      <c r="ITQ22" s="1206"/>
      <c r="ITR22" s="1206"/>
      <c r="ITS22" s="1206"/>
      <c r="ITT22" s="1206"/>
      <c r="ITU22" s="1206"/>
      <c r="ITV22" s="1206"/>
      <c r="ITW22" s="1206"/>
      <c r="ITX22" s="1206"/>
      <c r="ITY22" s="1206"/>
      <c r="ITZ22" s="1206"/>
      <c r="IUA22" s="1206"/>
      <c r="IUB22" s="1206"/>
      <c r="IUC22" s="1206"/>
      <c r="IUD22" s="1206"/>
      <c r="IUE22" s="1206"/>
      <c r="IUF22" s="1206"/>
      <c r="IUG22" s="1206"/>
      <c r="IUH22" s="1206"/>
      <c r="IUI22" s="1206"/>
      <c r="IUJ22" s="1206"/>
      <c r="IUK22" s="1206"/>
      <c r="IUL22" s="1206"/>
      <c r="IUM22" s="1206"/>
      <c r="IUN22" s="1206"/>
      <c r="IUO22" s="1206"/>
      <c r="IUP22" s="1206"/>
      <c r="IUQ22" s="1206"/>
      <c r="IUR22" s="1206"/>
      <c r="IUS22" s="1206"/>
      <c r="IUT22" s="1206"/>
      <c r="IUU22" s="1206"/>
      <c r="IUV22" s="1206"/>
      <c r="IUW22" s="1206"/>
      <c r="IUX22" s="1206"/>
      <c r="IUY22" s="1206"/>
      <c r="IUZ22" s="1206"/>
      <c r="IVA22" s="1206"/>
      <c r="IVB22" s="1206"/>
      <c r="IVC22" s="1206"/>
      <c r="IVD22" s="1206"/>
      <c r="IVE22" s="1206"/>
      <c r="IVF22" s="1206"/>
      <c r="IVG22" s="1206"/>
      <c r="IVH22" s="1206"/>
      <c r="IVI22" s="1206"/>
      <c r="IVJ22" s="1206"/>
      <c r="IVK22" s="1206"/>
      <c r="IVL22" s="1206"/>
      <c r="IVM22" s="1206"/>
      <c r="IVN22" s="1206"/>
      <c r="IVO22" s="1206"/>
      <c r="IVP22" s="1206"/>
      <c r="IVQ22" s="1206"/>
      <c r="IVR22" s="1206"/>
      <c r="IVS22" s="1206"/>
      <c r="IVT22" s="1206"/>
      <c r="IVU22" s="1206"/>
      <c r="IVV22" s="1206"/>
      <c r="IVW22" s="1206"/>
      <c r="IVX22" s="1206"/>
      <c r="IVY22" s="1206"/>
      <c r="IVZ22" s="1206"/>
      <c r="IWA22" s="1206"/>
      <c r="IWB22" s="1206"/>
      <c r="IWC22" s="1206"/>
      <c r="IWD22" s="1206"/>
      <c r="IWE22" s="1206"/>
      <c r="IWF22" s="1206"/>
      <c r="IWG22" s="1206"/>
      <c r="IWH22" s="1206"/>
      <c r="IWI22" s="1206"/>
      <c r="IWJ22" s="1206"/>
      <c r="IWK22" s="1206"/>
      <c r="IWL22" s="1206"/>
      <c r="IWM22" s="1206"/>
      <c r="IWN22" s="1206"/>
      <c r="IWO22" s="1206"/>
      <c r="IWP22" s="1206"/>
      <c r="IWQ22" s="1206"/>
      <c r="IWR22" s="1206"/>
      <c r="IWS22" s="1206"/>
      <c r="IWT22" s="1206"/>
      <c r="IWU22" s="1206"/>
      <c r="IWV22" s="1206"/>
      <c r="IWW22" s="1206"/>
      <c r="IWX22" s="1206"/>
      <c r="IWY22" s="1206"/>
      <c r="IWZ22" s="1206"/>
      <c r="IXA22" s="1206"/>
      <c r="IXB22" s="1206"/>
      <c r="IXC22" s="1206"/>
      <c r="IXD22" s="1206"/>
      <c r="IXE22" s="1206"/>
      <c r="IXF22" s="1206"/>
      <c r="IXG22" s="1206"/>
      <c r="IXH22" s="1206"/>
      <c r="IXI22" s="1206"/>
      <c r="IXJ22" s="1206"/>
      <c r="IXK22" s="1206"/>
      <c r="IXL22" s="1206"/>
      <c r="IXM22" s="1206"/>
      <c r="IXN22" s="1206"/>
      <c r="IXO22" s="1206"/>
      <c r="IXP22" s="1206"/>
      <c r="IXQ22" s="1206"/>
      <c r="IXR22" s="1206"/>
      <c r="IXS22" s="1206"/>
      <c r="IXT22" s="1206"/>
      <c r="IXU22" s="1206"/>
      <c r="IXV22" s="1206"/>
      <c r="IXW22" s="1206"/>
      <c r="IXX22" s="1206"/>
      <c r="IXY22" s="1206"/>
      <c r="IXZ22" s="1206"/>
      <c r="IYA22" s="1206"/>
      <c r="IYB22" s="1206"/>
      <c r="IYC22" s="1206"/>
      <c r="IYD22" s="1206"/>
      <c r="IYE22" s="1206"/>
      <c r="IYF22" s="1206"/>
      <c r="IYG22" s="1206"/>
      <c r="IYH22" s="1206"/>
      <c r="IYI22" s="1206"/>
      <c r="IYJ22" s="1206"/>
      <c r="IYK22" s="1206"/>
      <c r="IYL22" s="1206"/>
      <c r="IYM22" s="1206"/>
      <c r="IYN22" s="1206"/>
      <c r="IYO22" s="1206"/>
      <c r="IYP22" s="1206"/>
      <c r="IYQ22" s="1206"/>
      <c r="IYR22" s="1206"/>
      <c r="IYS22" s="1206"/>
      <c r="IYT22" s="1206"/>
      <c r="IYU22" s="1206"/>
      <c r="IYV22" s="1206"/>
      <c r="IYW22" s="1206"/>
      <c r="IYX22" s="1206"/>
      <c r="IYY22" s="1206"/>
      <c r="IYZ22" s="1206"/>
      <c r="IZA22" s="1206"/>
      <c r="IZB22" s="1206"/>
      <c r="IZC22" s="1206"/>
      <c r="IZD22" s="1206"/>
      <c r="IZE22" s="1206"/>
      <c r="IZF22" s="1206"/>
      <c r="IZG22" s="1206"/>
      <c r="IZH22" s="1206"/>
      <c r="IZI22" s="1206"/>
      <c r="IZJ22" s="1206"/>
      <c r="IZK22" s="1206"/>
      <c r="IZL22" s="1206"/>
      <c r="IZM22" s="1206"/>
      <c r="IZN22" s="1206"/>
      <c r="IZO22" s="1206"/>
      <c r="IZP22" s="1206"/>
      <c r="IZQ22" s="1206"/>
      <c r="IZR22" s="1206"/>
      <c r="IZS22" s="1206"/>
      <c r="IZT22" s="1206"/>
      <c r="IZU22" s="1206"/>
      <c r="IZV22" s="1206"/>
      <c r="IZW22" s="1206"/>
      <c r="IZX22" s="1206"/>
      <c r="IZY22" s="1206"/>
      <c r="IZZ22" s="1206"/>
      <c r="JAA22" s="1206"/>
      <c r="JAB22" s="1206"/>
      <c r="JAC22" s="1206"/>
      <c r="JAD22" s="1206"/>
      <c r="JAE22" s="1206"/>
      <c r="JAF22" s="1206"/>
      <c r="JAG22" s="1206"/>
      <c r="JAH22" s="1206"/>
      <c r="JAI22" s="1206"/>
      <c r="JAJ22" s="1206"/>
      <c r="JAK22" s="1206"/>
      <c r="JAL22" s="1206"/>
      <c r="JAM22" s="1206"/>
      <c r="JAN22" s="1206"/>
      <c r="JAO22" s="1206"/>
      <c r="JAP22" s="1206"/>
      <c r="JAQ22" s="1206"/>
      <c r="JAR22" s="1206"/>
      <c r="JAS22" s="1206"/>
      <c r="JAT22" s="1206"/>
      <c r="JAU22" s="1206"/>
      <c r="JAV22" s="1206"/>
      <c r="JAW22" s="1206"/>
      <c r="JAX22" s="1206"/>
      <c r="JAY22" s="1206"/>
      <c r="JAZ22" s="1206"/>
      <c r="JBA22" s="1206"/>
      <c r="JBB22" s="1206"/>
      <c r="JBC22" s="1206"/>
      <c r="JBD22" s="1206"/>
      <c r="JBE22" s="1206"/>
      <c r="JBF22" s="1206"/>
      <c r="JBG22" s="1206"/>
      <c r="JBH22" s="1206"/>
      <c r="JBI22" s="1206"/>
      <c r="JBJ22" s="1206"/>
      <c r="JBK22" s="1206"/>
      <c r="JBL22" s="1206"/>
      <c r="JBM22" s="1206"/>
      <c r="JBN22" s="1206"/>
      <c r="JBO22" s="1206"/>
      <c r="JBP22" s="1206"/>
      <c r="JBQ22" s="1206"/>
      <c r="JBR22" s="1206"/>
      <c r="JBS22" s="1206"/>
      <c r="JBT22" s="1206"/>
      <c r="JBU22" s="1206"/>
      <c r="JBV22" s="1206"/>
      <c r="JBW22" s="1206"/>
      <c r="JBX22" s="1206"/>
      <c r="JBY22" s="1206"/>
      <c r="JBZ22" s="1206"/>
      <c r="JCA22" s="1206"/>
      <c r="JCB22" s="1206"/>
      <c r="JCC22" s="1206"/>
      <c r="JCD22" s="1206"/>
      <c r="JCE22" s="1206"/>
      <c r="JCF22" s="1206"/>
      <c r="JCG22" s="1206"/>
      <c r="JCH22" s="1206"/>
      <c r="JCI22" s="1206"/>
      <c r="JCJ22" s="1206"/>
      <c r="JCK22" s="1206"/>
      <c r="JCL22" s="1206"/>
      <c r="JCM22" s="1206"/>
      <c r="JCN22" s="1206"/>
      <c r="JCO22" s="1206"/>
      <c r="JCP22" s="1206"/>
      <c r="JCQ22" s="1206"/>
      <c r="JCR22" s="1206"/>
      <c r="JCS22" s="1206"/>
      <c r="JCT22" s="1206"/>
      <c r="JCU22" s="1206"/>
      <c r="JCV22" s="1206"/>
      <c r="JCW22" s="1206"/>
      <c r="JCX22" s="1206"/>
      <c r="JCY22" s="1206"/>
      <c r="JCZ22" s="1206"/>
      <c r="JDA22" s="1206"/>
      <c r="JDB22" s="1206"/>
      <c r="JDC22" s="1206"/>
      <c r="JDD22" s="1206"/>
      <c r="JDE22" s="1206"/>
      <c r="JDF22" s="1206"/>
      <c r="JDG22" s="1206"/>
      <c r="JDH22" s="1206"/>
      <c r="JDI22" s="1206"/>
      <c r="JDJ22" s="1206"/>
      <c r="JDK22" s="1206"/>
      <c r="JDL22" s="1206"/>
      <c r="JDM22" s="1206"/>
      <c r="JDN22" s="1206"/>
      <c r="JDO22" s="1206"/>
      <c r="JDP22" s="1206"/>
      <c r="JDQ22" s="1206"/>
      <c r="JDR22" s="1206"/>
      <c r="JDS22" s="1206"/>
      <c r="JDT22" s="1206"/>
      <c r="JDU22" s="1206"/>
      <c r="JDV22" s="1206"/>
      <c r="JDW22" s="1206"/>
      <c r="JDX22" s="1206"/>
      <c r="JDY22" s="1206"/>
      <c r="JDZ22" s="1206"/>
      <c r="JEA22" s="1206"/>
      <c r="JEB22" s="1206"/>
      <c r="JEC22" s="1206"/>
      <c r="JED22" s="1206"/>
      <c r="JEE22" s="1206"/>
      <c r="JEF22" s="1206"/>
      <c r="JEG22" s="1206"/>
      <c r="JEH22" s="1206"/>
      <c r="JEI22" s="1206"/>
      <c r="JEJ22" s="1206"/>
      <c r="JEK22" s="1206"/>
      <c r="JEL22" s="1206"/>
      <c r="JEM22" s="1206"/>
      <c r="JEN22" s="1206"/>
      <c r="JEO22" s="1206"/>
      <c r="JEP22" s="1206"/>
      <c r="JEQ22" s="1206"/>
      <c r="JER22" s="1206"/>
      <c r="JES22" s="1206"/>
      <c r="JET22" s="1206"/>
      <c r="JEU22" s="1206"/>
      <c r="JEV22" s="1206"/>
      <c r="JEW22" s="1206"/>
      <c r="JEX22" s="1206"/>
      <c r="JEY22" s="1206"/>
      <c r="JEZ22" s="1206"/>
      <c r="JFA22" s="1206"/>
      <c r="JFB22" s="1206"/>
      <c r="JFC22" s="1206"/>
      <c r="JFD22" s="1206"/>
      <c r="JFE22" s="1206"/>
      <c r="JFF22" s="1206"/>
      <c r="JFG22" s="1206"/>
      <c r="JFH22" s="1206"/>
      <c r="JFI22" s="1206"/>
      <c r="JFJ22" s="1206"/>
      <c r="JFK22" s="1206"/>
      <c r="JFL22" s="1206"/>
      <c r="JFM22" s="1206"/>
      <c r="JFN22" s="1206"/>
      <c r="JFO22" s="1206"/>
      <c r="JFP22" s="1206"/>
      <c r="JFQ22" s="1206"/>
      <c r="JFR22" s="1206"/>
      <c r="JFS22" s="1206"/>
      <c r="JFT22" s="1206"/>
      <c r="JFU22" s="1206"/>
      <c r="JFV22" s="1206"/>
      <c r="JFW22" s="1206"/>
      <c r="JFX22" s="1206"/>
      <c r="JFY22" s="1206"/>
      <c r="JFZ22" s="1206"/>
      <c r="JGA22" s="1206"/>
      <c r="JGB22" s="1206"/>
      <c r="JGC22" s="1206"/>
      <c r="JGD22" s="1206"/>
      <c r="JGE22" s="1206"/>
      <c r="JGF22" s="1206"/>
      <c r="JGG22" s="1206"/>
      <c r="JGH22" s="1206"/>
      <c r="JGI22" s="1206"/>
      <c r="JGJ22" s="1206"/>
      <c r="JGK22" s="1206"/>
      <c r="JGL22" s="1206"/>
      <c r="JGM22" s="1206"/>
      <c r="JGN22" s="1206"/>
      <c r="JGO22" s="1206"/>
      <c r="JGP22" s="1206"/>
      <c r="JGQ22" s="1206"/>
      <c r="JGR22" s="1206"/>
      <c r="JGS22" s="1206"/>
      <c r="JGT22" s="1206"/>
      <c r="JGU22" s="1206"/>
      <c r="JGV22" s="1206"/>
      <c r="JGW22" s="1206"/>
      <c r="JGX22" s="1206"/>
      <c r="JGY22" s="1206"/>
      <c r="JGZ22" s="1206"/>
      <c r="JHA22" s="1206"/>
      <c r="JHB22" s="1206"/>
      <c r="JHC22" s="1206"/>
      <c r="JHD22" s="1206"/>
      <c r="JHE22" s="1206"/>
      <c r="JHF22" s="1206"/>
      <c r="JHG22" s="1206"/>
      <c r="JHH22" s="1206"/>
      <c r="JHI22" s="1206"/>
      <c r="JHJ22" s="1206"/>
      <c r="JHK22" s="1206"/>
      <c r="JHL22" s="1206"/>
      <c r="JHM22" s="1206"/>
      <c r="JHN22" s="1206"/>
      <c r="JHO22" s="1206"/>
      <c r="JHP22" s="1206"/>
      <c r="JHQ22" s="1206"/>
      <c r="JHR22" s="1206"/>
      <c r="JHS22" s="1206"/>
      <c r="JHT22" s="1206"/>
      <c r="JHU22" s="1206"/>
      <c r="JHV22" s="1206"/>
      <c r="JHW22" s="1206"/>
      <c r="JHX22" s="1206"/>
      <c r="JHY22" s="1206"/>
      <c r="JHZ22" s="1206"/>
      <c r="JIA22" s="1206"/>
      <c r="JIB22" s="1206"/>
      <c r="JIC22" s="1206"/>
      <c r="JID22" s="1206"/>
      <c r="JIE22" s="1206"/>
      <c r="JIF22" s="1206"/>
      <c r="JIG22" s="1206"/>
      <c r="JIH22" s="1206"/>
      <c r="JII22" s="1206"/>
      <c r="JIJ22" s="1206"/>
      <c r="JIK22" s="1206"/>
      <c r="JIL22" s="1206"/>
      <c r="JIM22" s="1206"/>
      <c r="JIN22" s="1206"/>
      <c r="JIO22" s="1206"/>
      <c r="JIP22" s="1206"/>
      <c r="JIQ22" s="1206"/>
      <c r="JIR22" s="1206"/>
      <c r="JIS22" s="1206"/>
      <c r="JIT22" s="1206"/>
      <c r="JIU22" s="1206"/>
      <c r="JIV22" s="1206"/>
      <c r="JIW22" s="1206"/>
      <c r="JIX22" s="1206"/>
      <c r="JIY22" s="1206"/>
      <c r="JIZ22" s="1206"/>
      <c r="JJA22" s="1206"/>
      <c r="JJB22" s="1206"/>
      <c r="JJC22" s="1206"/>
      <c r="JJD22" s="1206"/>
      <c r="JJE22" s="1206"/>
      <c r="JJF22" s="1206"/>
      <c r="JJG22" s="1206"/>
      <c r="JJH22" s="1206"/>
      <c r="JJI22" s="1206"/>
      <c r="JJJ22" s="1206"/>
      <c r="JJK22" s="1206"/>
      <c r="JJL22" s="1206"/>
      <c r="JJM22" s="1206"/>
      <c r="JJN22" s="1206"/>
      <c r="JJO22" s="1206"/>
      <c r="JJP22" s="1206"/>
      <c r="JJQ22" s="1206"/>
      <c r="JJR22" s="1206"/>
      <c r="JJS22" s="1206"/>
      <c r="JJT22" s="1206"/>
      <c r="JJU22" s="1206"/>
      <c r="JJV22" s="1206"/>
      <c r="JJW22" s="1206"/>
      <c r="JJX22" s="1206"/>
      <c r="JJY22" s="1206"/>
      <c r="JJZ22" s="1206"/>
      <c r="JKA22" s="1206"/>
      <c r="JKB22" s="1206"/>
      <c r="JKC22" s="1206"/>
      <c r="JKD22" s="1206"/>
      <c r="JKE22" s="1206"/>
      <c r="JKF22" s="1206"/>
      <c r="JKG22" s="1206"/>
      <c r="JKH22" s="1206"/>
      <c r="JKI22" s="1206"/>
      <c r="JKJ22" s="1206"/>
      <c r="JKK22" s="1206"/>
      <c r="JKL22" s="1206"/>
      <c r="JKM22" s="1206"/>
      <c r="JKN22" s="1206"/>
      <c r="JKO22" s="1206"/>
      <c r="JKP22" s="1206"/>
      <c r="JKQ22" s="1206"/>
      <c r="JKR22" s="1206"/>
      <c r="JKS22" s="1206"/>
      <c r="JKT22" s="1206"/>
      <c r="JKU22" s="1206"/>
      <c r="JKV22" s="1206"/>
      <c r="JKW22" s="1206"/>
      <c r="JKX22" s="1206"/>
      <c r="JKY22" s="1206"/>
      <c r="JKZ22" s="1206"/>
      <c r="JLA22" s="1206"/>
      <c r="JLB22" s="1206"/>
      <c r="JLC22" s="1206"/>
      <c r="JLD22" s="1206"/>
      <c r="JLE22" s="1206"/>
      <c r="JLF22" s="1206"/>
      <c r="JLG22" s="1206"/>
      <c r="JLH22" s="1206"/>
      <c r="JLI22" s="1206"/>
      <c r="JLJ22" s="1206"/>
      <c r="JLK22" s="1206"/>
      <c r="JLL22" s="1206"/>
      <c r="JLM22" s="1206"/>
      <c r="JLN22" s="1206"/>
      <c r="JLO22" s="1206"/>
      <c r="JLP22" s="1206"/>
      <c r="JLQ22" s="1206"/>
      <c r="JLR22" s="1206"/>
      <c r="JLS22" s="1206"/>
      <c r="JLT22" s="1206"/>
      <c r="JLU22" s="1206"/>
      <c r="JLV22" s="1206"/>
      <c r="JLW22" s="1206"/>
      <c r="JLX22" s="1206"/>
      <c r="JLY22" s="1206"/>
      <c r="JLZ22" s="1206"/>
      <c r="JMA22" s="1206"/>
      <c r="JMB22" s="1206"/>
      <c r="JMC22" s="1206"/>
      <c r="JMD22" s="1206"/>
      <c r="JME22" s="1206"/>
      <c r="JMF22" s="1206"/>
      <c r="JMG22" s="1206"/>
      <c r="JMH22" s="1206"/>
      <c r="JMI22" s="1206"/>
      <c r="JMJ22" s="1206"/>
      <c r="JMK22" s="1206"/>
      <c r="JML22" s="1206"/>
      <c r="JMM22" s="1206"/>
      <c r="JMN22" s="1206"/>
      <c r="JMO22" s="1206"/>
      <c r="JMP22" s="1206"/>
      <c r="JMQ22" s="1206"/>
      <c r="JMR22" s="1206"/>
      <c r="JMS22" s="1206"/>
      <c r="JMT22" s="1206"/>
      <c r="JMU22" s="1206"/>
      <c r="JMV22" s="1206"/>
      <c r="JMW22" s="1206"/>
      <c r="JMX22" s="1206"/>
      <c r="JMY22" s="1206"/>
      <c r="JMZ22" s="1206"/>
      <c r="JNA22" s="1206"/>
      <c r="JNB22" s="1206"/>
      <c r="JNC22" s="1206"/>
      <c r="JND22" s="1206"/>
      <c r="JNE22" s="1206"/>
      <c r="JNF22" s="1206"/>
      <c r="JNG22" s="1206"/>
      <c r="JNH22" s="1206"/>
      <c r="JNI22" s="1206"/>
      <c r="JNJ22" s="1206"/>
      <c r="JNK22" s="1206"/>
      <c r="JNL22" s="1206"/>
      <c r="JNM22" s="1206"/>
      <c r="JNN22" s="1206"/>
      <c r="JNO22" s="1206"/>
      <c r="JNP22" s="1206"/>
      <c r="JNQ22" s="1206"/>
      <c r="JNR22" s="1206"/>
      <c r="JNS22" s="1206"/>
      <c r="JNT22" s="1206"/>
      <c r="JNU22" s="1206"/>
      <c r="JNV22" s="1206"/>
      <c r="JNW22" s="1206"/>
      <c r="JNX22" s="1206"/>
      <c r="JNY22" s="1206"/>
      <c r="JNZ22" s="1206"/>
      <c r="JOA22" s="1206"/>
      <c r="JOB22" s="1206"/>
      <c r="JOC22" s="1206"/>
      <c r="JOD22" s="1206"/>
      <c r="JOE22" s="1206"/>
      <c r="JOF22" s="1206"/>
      <c r="JOG22" s="1206"/>
      <c r="JOH22" s="1206"/>
      <c r="JOI22" s="1206"/>
      <c r="JOJ22" s="1206"/>
      <c r="JOK22" s="1206"/>
      <c r="JOL22" s="1206"/>
      <c r="JOM22" s="1206"/>
      <c r="JON22" s="1206"/>
      <c r="JOO22" s="1206"/>
      <c r="JOP22" s="1206"/>
      <c r="JOQ22" s="1206"/>
      <c r="JOR22" s="1206"/>
      <c r="JOS22" s="1206"/>
      <c r="JOT22" s="1206"/>
      <c r="JOU22" s="1206"/>
      <c r="JOV22" s="1206"/>
      <c r="JOW22" s="1206"/>
      <c r="JOX22" s="1206"/>
      <c r="JOY22" s="1206"/>
      <c r="JOZ22" s="1206"/>
      <c r="JPA22" s="1206"/>
      <c r="JPB22" s="1206"/>
      <c r="JPC22" s="1206"/>
      <c r="JPD22" s="1206"/>
      <c r="JPE22" s="1206"/>
      <c r="JPF22" s="1206"/>
      <c r="JPG22" s="1206"/>
      <c r="JPH22" s="1206"/>
      <c r="JPI22" s="1206"/>
      <c r="JPJ22" s="1206"/>
      <c r="JPK22" s="1206"/>
      <c r="JPL22" s="1206"/>
      <c r="JPM22" s="1206"/>
      <c r="JPN22" s="1206"/>
      <c r="JPO22" s="1206"/>
      <c r="JPP22" s="1206"/>
      <c r="JPQ22" s="1206"/>
      <c r="JPR22" s="1206"/>
      <c r="JPS22" s="1206"/>
      <c r="JPT22" s="1206"/>
      <c r="JPU22" s="1206"/>
      <c r="JPV22" s="1206"/>
      <c r="JPW22" s="1206"/>
      <c r="JPX22" s="1206"/>
      <c r="JPY22" s="1206"/>
      <c r="JPZ22" s="1206"/>
      <c r="JQA22" s="1206"/>
      <c r="JQB22" s="1206"/>
      <c r="JQC22" s="1206"/>
      <c r="JQD22" s="1206"/>
      <c r="JQE22" s="1206"/>
      <c r="JQF22" s="1206"/>
      <c r="JQG22" s="1206"/>
      <c r="JQH22" s="1206"/>
      <c r="JQI22" s="1206"/>
      <c r="JQJ22" s="1206"/>
      <c r="JQK22" s="1206"/>
      <c r="JQL22" s="1206"/>
      <c r="JQM22" s="1206"/>
      <c r="JQN22" s="1206"/>
      <c r="JQO22" s="1206"/>
      <c r="JQP22" s="1206"/>
      <c r="JQQ22" s="1206"/>
      <c r="JQR22" s="1206"/>
      <c r="JQS22" s="1206"/>
      <c r="JQT22" s="1206"/>
      <c r="JQU22" s="1206"/>
      <c r="JQV22" s="1206"/>
      <c r="JQW22" s="1206"/>
      <c r="JQX22" s="1206"/>
      <c r="JQY22" s="1206"/>
      <c r="JQZ22" s="1206"/>
      <c r="JRA22" s="1206"/>
      <c r="JRB22" s="1206"/>
      <c r="JRC22" s="1206"/>
      <c r="JRD22" s="1206"/>
      <c r="JRE22" s="1206"/>
      <c r="JRF22" s="1206"/>
      <c r="JRG22" s="1206"/>
      <c r="JRH22" s="1206"/>
      <c r="JRI22" s="1206"/>
      <c r="JRJ22" s="1206"/>
      <c r="JRK22" s="1206"/>
      <c r="JRL22" s="1206"/>
      <c r="JRM22" s="1206"/>
      <c r="JRN22" s="1206"/>
      <c r="JRO22" s="1206"/>
      <c r="JRP22" s="1206"/>
      <c r="JRQ22" s="1206"/>
      <c r="JRR22" s="1206"/>
      <c r="JRS22" s="1206"/>
      <c r="JRT22" s="1206"/>
      <c r="JRU22" s="1206"/>
      <c r="JRV22" s="1206"/>
      <c r="JRW22" s="1206"/>
      <c r="JRX22" s="1206"/>
      <c r="JRY22" s="1206"/>
      <c r="JRZ22" s="1206"/>
      <c r="JSA22" s="1206"/>
      <c r="JSB22" s="1206"/>
      <c r="JSC22" s="1206"/>
      <c r="JSD22" s="1206"/>
      <c r="JSE22" s="1206"/>
      <c r="JSF22" s="1206"/>
      <c r="JSG22" s="1206"/>
      <c r="JSH22" s="1206"/>
      <c r="JSI22" s="1206"/>
      <c r="JSJ22" s="1206"/>
      <c r="JSK22" s="1206"/>
      <c r="JSL22" s="1206"/>
      <c r="JSM22" s="1206"/>
      <c r="JSN22" s="1206"/>
      <c r="JSO22" s="1206"/>
      <c r="JSP22" s="1206"/>
      <c r="JSQ22" s="1206"/>
      <c r="JSR22" s="1206"/>
      <c r="JSS22" s="1206"/>
      <c r="JST22" s="1206"/>
      <c r="JSU22" s="1206"/>
      <c r="JSV22" s="1206"/>
      <c r="JSW22" s="1206"/>
      <c r="JSX22" s="1206"/>
      <c r="JSY22" s="1206"/>
      <c r="JSZ22" s="1206"/>
      <c r="JTA22" s="1206"/>
      <c r="JTB22" s="1206"/>
      <c r="JTC22" s="1206"/>
      <c r="JTD22" s="1206"/>
      <c r="JTE22" s="1206"/>
      <c r="JTF22" s="1206"/>
      <c r="JTG22" s="1206"/>
      <c r="JTH22" s="1206"/>
      <c r="JTI22" s="1206"/>
      <c r="JTJ22" s="1206"/>
      <c r="JTK22" s="1206"/>
      <c r="JTL22" s="1206"/>
      <c r="JTM22" s="1206"/>
      <c r="JTN22" s="1206"/>
      <c r="JTO22" s="1206"/>
      <c r="JTP22" s="1206"/>
      <c r="JTQ22" s="1206"/>
      <c r="JTR22" s="1206"/>
      <c r="JTS22" s="1206"/>
      <c r="JTT22" s="1206"/>
      <c r="JTU22" s="1206"/>
      <c r="JTV22" s="1206"/>
      <c r="JTW22" s="1206"/>
      <c r="JTX22" s="1206"/>
      <c r="JTY22" s="1206"/>
      <c r="JTZ22" s="1206"/>
      <c r="JUA22" s="1206"/>
      <c r="JUB22" s="1206"/>
      <c r="JUC22" s="1206"/>
      <c r="JUD22" s="1206"/>
      <c r="JUE22" s="1206"/>
      <c r="JUF22" s="1206"/>
      <c r="JUG22" s="1206"/>
      <c r="JUH22" s="1206"/>
      <c r="JUI22" s="1206"/>
      <c r="JUJ22" s="1206"/>
      <c r="JUK22" s="1206"/>
      <c r="JUL22" s="1206"/>
      <c r="JUM22" s="1206"/>
      <c r="JUN22" s="1206"/>
      <c r="JUO22" s="1206"/>
      <c r="JUP22" s="1206"/>
      <c r="JUQ22" s="1206"/>
      <c r="JUR22" s="1206"/>
      <c r="JUS22" s="1206"/>
      <c r="JUT22" s="1206"/>
      <c r="JUU22" s="1206"/>
      <c r="JUV22" s="1206"/>
      <c r="JUW22" s="1206"/>
      <c r="JUX22" s="1206"/>
      <c r="JUY22" s="1206"/>
      <c r="JUZ22" s="1206"/>
      <c r="JVA22" s="1206"/>
      <c r="JVB22" s="1206"/>
      <c r="JVC22" s="1206"/>
      <c r="JVD22" s="1206"/>
      <c r="JVE22" s="1206"/>
      <c r="JVF22" s="1206"/>
      <c r="JVG22" s="1206"/>
      <c r="JVH22" s="1206"/>
      <c r="JVI22" s="1206"/>
      <c r="JVJ22" s="1206"/>
      <c r="JVK22" s="1206"/>
      <c r="JVL22" s="1206"/>
      <c r="JVM22" s="1206"/>
      <c r="JVN22" s="1206"/>
      <c r="JVO22" s="1206"/>
      <c r="JVP22" s="1206"/>
      <c r="JVQ22" s="1206"/>
      <c r="JVR22" s="1206"/>
      <c r="JVS22" s="1206"/>
      <c r="JVT22" s="1206"/>
      <c r="JVU22" s="1206"/>
      <c r="JVV22" s="1206"/>
      <c r="JVW22" s="1206"/>
      <c r="JVX22" s="1206"/>
      <c r="JVY22" s="1206"/>
      <c r="JVZ22" s="1206"/>
      <c r="JWA22" s="1206"/>
      <c r="JWB22" s="1206"/>
      <c r="JWC22" s="1206"/>
      <c r="JWD22" s="1206"/>
      <c r="JWE22" s="1206"/>
      <c r="JWF22" s="1206"/>
      <c r="JWG22" s="1206"/>
      <c r="JWH22" s="1206"/>
      <c r="JWI22" s="1206"/>
      <c r="JWJ22" s="1206"/>
      <c r="JWK22" s="1206"/>
      <c r="JWL22" s="1206"/>
      <c r="JWM22" s="1206"/>
      <c r="JWN22" s="1206"/>
      <c r="JWO22" s="1206"/>
      <c r="JWP22" s="1206"/>
      <c r="JWQ22" s="1206"/>
      <c r="JWR22" s="1206"/>
      <c r="JWS22" s="1206"/>
      <c r="JWT22" s="1206"/>
      <c r="JWU22" s="1206"/>
      <c r="JWV22" s="1206"/>
      <c r="JWW22" s="1206"/>
      <c r="JWX22" s="1206"/>
      <c r="JWY22" s="1206"/>
      <c r="JWZ22" s="1206"/>
      <c r="JXA22" s="1206"/>
      <c r="JXB22" s="1206"/>
      <c r="JXC22" s="1206"/>
      <c r="JXD22" s="1206"/>
      <c r="JXE22" s="1206"/>
      <c r="JXF22" s="1206"/>
      <c r="JXG22" s="1206"/>
      <c r="JXH22" s="1206"/>
      <c r="JXI22" s="1206"/>
      <c r="JXJ22" s="1206"/>
      <c r="JXK22" s="1206"/>
      <c r="JXL22" s="1206"/>
      <c r="JXM22" s="1206"/>
      <c r="JXN22" s="1206"/>
      <c r="JXO22" s="1206"/>
      <c r="JXP22" s="1206"/>
      <c r="JXQ22" s="1206"/>
      <c r="JXR22" s="1206"/>
      <c r="JXS22" s="1206"/>
      <c r="JXT22" s="1206"/>
      <c r="JXU22" s="1206"/>
      <c r="JXV22" s="1206"/>
      <c r="JXW22" s="1206"/>
      <c r="JXX22" s="1206"/>
      <c r="JXY22" s="1206"/>
      <c r="JXZ22" s="1206"/>
      <c r="JYA22" s="1206"/>
      <c r="JYB22" s="1206"/>
      <c r="JYC22" s="1206"/>
      <c r="JYD22" s="1206"/>
      <c r="JYE22" s="1206"/>
      <c r="JYF22" s="1206"/>
      <c r="JYG22" s="1206"/>
      <c r="JYH22" s="1206"/>
      <c r="JYI22" s="1206"/>
      <c r="JYJ22" s="1206"/>
      <c r="JYK22" s="1206"/>
      <c r="JYL22" s="1206"/>
      <c r="JYM22" s="1206"/>
      <c r="JYN22" s="1206"/>
      <c r="JYO22" s="1206"/>
      <c r="JYP22" s="1206"/>
      <c r="JYQ22" s="1206"/>
      <c r="JYR22" s="1206"/>
      <c r="JYS22" s="1206"/>
      <c r="JYT22" s="1206"/>
      <c r="JYU22" s="1206"/>
      <c r="JYV22" s="1206"/>
      <c r="JYW22" s="1206"/>
      <c r="JYX22" s="1206"/>
      <c r="JYY22" s="1206"/>
      <c r="JYZ22" s="1206"/>
      <c r="JZA22" s="1206"/>
      <c r="JZB22" s="1206"/>
      <c r="JZC22" s="1206"/>
      <c r="JZD22" s="1206"/>
      <c r="JZE22" s="1206"/>
      <c r="JZF22" s="1206"/>
      <c r="JZG22" s="1206"/>
      <c r="JZH22" s="1206"/>
      <c r="JZI22" s="1206"/>
      <c r="JZJ22" s="1206"/>
      <c r="JZK22" s="1206"/>
      <c r="JZL22" s="1206"/>
      <c r="JZM22" s="1206"/>
      <c r="JZN22" s="1206"/>
      <c r="JZO22" s="1206"/>
      <c r="JZP22" s="1206"/>
      <c r="JZQ22" s="1206"/>
      <c r="JZR22" s="1206"/>
      <c r="JZS22" s="1206"/>
      <c r="JZT22" s="1206"/>
      <c r="JZU22" s="1206"/>
      <c r="JZV22" s="1206"/>
      <c r="JZW22" s="1206"/>
      <c r="JZX22" s="1206"/>
      <c r="JZY22" s="1206"/>
      <c r="JZZ22" s="1206"/>
      <c r="KAA22" s="1206"/>
      <c r="KAB22" s="1206"/>
      <c r="KAC22" s="1206"/>
      <c r="KAD22" s="1206"/>
      <c r="KAE22" s="1206"/>
      <c r="KAF22" s="1206"/>
      <c r="KAG22" s="1206"/>
      <c r="KAH22" s="1206"/>
      <c r="KAI22" s="1206"/>
      <c r="KAJ22" s="1206"/>
      <c r="KAK22" s="1206"/>
      <c r="KAL22" s="1206"/>
      <c r="KAM22" s="1206"/>
      <c r="KAN22" s="1206"/>
      <c r="KAO22" s="1206"/>
      <c r="KAP22" s="1206"/>
      <c r="KAQ22" s="1206"/>
      <c r="KAR22" s="1206"/>
      <c r="KAS22" s="1206"/>
      <c r="KAT22" s="1206"/>
      <c r="KAU22" s="1206"/>
      <c r="KAV22" s="1206"/>
      <c r="KAW22" s="1206"/>
      <c r="KAX22" s="1206"/>
      <c r="KAY22" s="1206"/>
      <c r="KAZ22" s="1206"/>
      <c r="KBA22" s="1206"/>
      <c r="KBB22" s="1206"/>
      <c r="KBC22" s="1206"/>
      <c r="KBD22" s="1206"/>
      <c r="KBE22" s="1206"/>
      <c r="KBF22" s="1206"/>
      <c r="KBG22" s="1206"/>
      <c r="KBH22" s="1206"/>
      <c r="KBI22" s="1206"/>
      <c r="KBJ22" s="1206"/>
      <c r="KBK22" s="1206"/>
      <c r="KBL22" s="1206"/>
      <c r="KBM22" s="1206"/>
      <c r="KBN22" s="1206"/>
      <c r="KBO22" s="1206"/>
      <c r="KBP22" s="1206"/>
      <c r="KBQ22" s="1206"/>
      <c r="KBR22" s="1206"/>
      <c r="KBS22" s="1206"/>
      <c r="KBT22" s="1206"/>
      <c r="KBU22" s="1206"/>
      <c r="KBV22" s="1206"/>
      <c r="KBW22" s="1206"/>
      <c r="KBX22" s="1206"/>
      <c r="KBY22" s="1206"/>
      <c r="KBZ22" s="1206"/>
      <c r="KCA22" s="1206"/>
      <c r="KCB22" s="1206"/>
      <c r="KCC22" s="1206"/>
      <c r="KCD22" s="1206"/>
      <c r="KCE22" s="1206"/>
      <c r="KCF22" s="1206"/>
      <c r="KCG22" s="1206"/>
      <c r="KCH22" s="1206"/>
      <c r="KCI22" s="1206"/>
      <c r="KCJ22" s="1206"/>
      <c r="KCK22" s="1206"/>
      <c r="KCL22" s="1206"/>
      <c r="KCM22" s="1206"/>
      <c r="KCN22" s="1206"/>
      <c r="KCO22" s="1206"/>
      <c r="KCP22" s="1206"/>
      <c r="KCQ22" s="1206"/>
      <c r="KCR22" s="1206"/>
      <c r="KCS22" s="1206"/>
      <c r="KCT22" s="1206"/>
      <c r="KCU22" s="1206"/>
      <c r="KCV22" s="1206"/>
      <c r="KCW22" s="1206"/>
      <c r="KCX22" s="1206"/>
      <c r="KCY22" s="1206"/>
      <c r="KCZ22" s="1206"/>
      <c r="KDA22" s="1206"/>
      <c r="KDB22" s="1206"/>
      <c r="KDC22" s="1206"/>
      <c r="KDD22" s="1206"/>
      <c r="KDE22" s="1206"/>
      <c r="KDF22" s="1206"/>
      <c r="KDG22" s="1206"/>
      <c r="KDH22" s="1206"/>
      <c r="KDI22" s="1206"/>
      <c r="KDJ22" s="1206"/>
      <c r="KDK22" s="1206"/>
      <c r="KDL22" s="1206"/>
      <c r="KDM22" s="1206"/>
      <c r="KDN22" s="1206"/>
      <c r="KDO22" s="1206"/>
      <c r="KDP22" s="1206"/>
      <c r="KDQ22" s="1206"/>
      <c r="KDR22" s="1206"/>
      <c r="KDS22" s="1206"/>
      <c r="KDT22" s="1206"/>
      <c r="KDU22" s="1206"/>
      <c r="KDV22" s="1206"/>
      <c r="KDW22" s="1206"/>
      <c r="KDX22" s="1206"/>
      <c r="KDY22" s="1206"/>
      <c r="KDZ22" s="1206"/>
      <c r="KEA22" s="1206"/>
      <c r="KEB22" s="1206"/>
      <c r="KEC22" s="1206"/>
      <c r="KED22" s="1206"/>
      <c r="KEE22" s="1206"/>
      <c r="KEF22" s="1206"/>
      <c r="KEG22" s="1206"/>
      <c r="KEH22" s="1206"/>
      <c r="KEI22" s="1206"/>
      <c r="KEJ22" s="1206"/>
      <c r="KEK22" s="1206"/>
      <c r="KEL22" s="1206"/>
      <c r="KEM22" s="1206"/>
      <c r="KEN22" s="1206"/>
      <c r="KEO22" s="1206"/>
      <c r="KEP22" s="1206"/>
      <c r="KEQ22" s="1206"/>
      <c r="KER22" s="1206"/>
      <c r="KES22" s="1206"/>
      <c r="KET22" s="1206"/>
      <c r="KEU22" s="1206"/>
      <c r="KEV22" s="1206"/>
      <c r="KEW22" s="1206"/>
      <c r="KEX22" s="1206"/>
      <c r="KEY22" s="1206"/>
      <c r="KEZ22" s="1206"/>
      <c r="KFA22" s="1206"/>
      <c r="KFB22" s="1206"/>
      <c r="KFC22" s="1206"/>
      <c r="KFD22" s="1206"/>
      <c r="KFE22" s="1206"/>
      <c r="KFF22" s="1206"/>
      <c r="KFG22" s="1206"/>
      <c r="KFH22" s="1206"/>
      <c r="KFI22" s="1206"/>
      <c r="KFJ22" s="1206"/>
      <c r="KFK22" s="1206"/>
      <c r="KFL22" s="1206"/>
      <c r="KFM22" s="1206"/>
      <c r="KFN22" s="1206"/>
      <c r="KFO22" s="1206"/>
      <c r="KFP22" s="1206"/>
      <c r="KFQ22" s="1206"/>
      <c r="KFR22" s="1206"/>
      <c r="KFS22" s="1206"/>
      <c r="KFT22" s="1206"/>
      <c r="KFU22" s="1206"/>
      <c r="KFV22" s="1206"/>
      <c r="KFW22" s="1206"/>
      <c r="KFX22" s="1206"/>
      <c r="KFY22" s="1206"/>
      <c r="KFZ22" s="1206"/>
      <c r="KGA22" s="1206"/>
      <c r="KGB22" s="1206"/>
      <c r="KGC22" s="1206"/>
      <c r="KGD22" s="1206"/>
      <c r="KGE22" s="1206"/>
      <c r="KGF22" s="1206"/>
      <c r="KGG22" s="1206"/>
      <c r="KGH22" s="1206"/>
      <c r="KGI22" s="1206"/>
      <c r="KGJ22" s="1206"/>
      <c r="KGK22" s="1206"/>
      <c r="KGL22" s="1206"/>
      <c r="KGM22" s="1206"/>
      <c r="KGN22" s="1206"/>
      <c r="KGO22" s="1206"/>
      <c r="KGP22" s="1206"/>
      <c r="KGQ22" s="1206"/>
      <c r="KGR22" s="1206"/>
      <c r="KGS22" s="1206"/>
      <c r="KGT22" s="1206"/>
      <c r="KGU22" s="1206"/>
      <c r="KGV22" s="1206"/>
      <c r="KGW22" s="1206"/>
      <c r="KGX22" s="1206"/>
      <c r="KGY22" s="1206"/>
      <c r="KGZ22" s="1206"/>
      <c r="KHA22" s="1206"/>
      <c r="KHB22" s="1206"/>
      <c r="KHC22" s="1206"/>
      <c r="KHD22" s="1206"/>
      <c r="KHE22" s="1206"/>
      <c r="KHF22" s="1206"/>
      <c r="KHG22" s="1206"/>
      <c r="KHH22" s="1206"/>
      <c r="KHI22" s="1206"/>
      <c r="KHJ22" s="1206"/>
      <c r="KHK22" s="1206"/>
      <c r="KHL22" s="1206"/>
      <c r="KHM22" s="1206"/>
      <c r="KHN22" s="1206"/>
      <c r="KHO22" s="1206"/>
      <c r="KHP22" s="1206"/>
      <c r="KHQ22" s="1206"/>
      <c r="KHR22" s="1206"/>
      <c r="KHS22" s="1206"/>
      <c r="KHT22" s="1206"/>
      <c r="KHU22" s="1206"/>
      <c r="KHV22" s="1206"/>
      <c r="KHW22" s="1206"/>
      <c r="KHX22" s="1206"/>
      <c r="KHY22" s="1206"/>
      <c r="KHZ22" s="1206"/>
      <c r="KIA22" s="1206"/>
      <c r="KIB22" s="1206"/>
      <c r="KIC22" s="1206"/>
      <c r="KID22" s="1206"/>
      <c r="KIE22" s="1206"/>
      <c r="KIF22" s="1206"/>
      <c r="KIG22" s="1206"/>
      <c r="KIH22" s="1206"/>
      <c r="KII22" s="1206"/>
      <c r="KIJ22" s="1206"/>
      <c r="KIK22" s="1206"/>
      <c r="KIL22" s="1206"/>
      <c r="KIM22" s="1206"/>
      <c r="KIN22" s="1206"/>
      <c r="KIO22" s="1206"/>
      <c r="KIP22" s="1206"/>
      <c r="KIQ22" s="1206"/>
      <c r="KIR22" s="1206"/>
      <c r="KIS22" s="1206"/>
      <c r="KIT22" s="1206"/>
      <c r="KIU22" s="1206"/>
      <c r="KIV22" s="1206"/>
      <c r="KIW22" s="1206"/>
      <c r="KIX22" s="1206"/>
      <c r="KIY22" s="1206"/>
      <c r="KIZ22" s="1206"/>
      <c r="KJA22" s="1206"/>
      <c r="KJB22" s="1206"/>
      <c r="KJC22" s="1206"/>
      <c r="KJD22" s="1206"/>
      <c r="KJE22" s="1206"/>
      <c r="KJF22" s="1206"/>
      <c r="KJG22" s="1206"/>
      <c r="KJH22" s="1206"/>
      <c r="KJI22" s="1206"/>
      <c r="KJJ22" s="1206"/>
      <c r="KJK22" s="1206"/>
      <c r="KJL22" s="1206"/>
      <c r="KJM22" s="1206"/>
      <c r="KJN22" s="1206"/>
      <c r="KJO22" s="1206"/>
      <c r="KJP22" s="1206"/>
      <c r="KJQ22" s="1206"/>
      <c r="KJR22" s="1206"/>
      <c r="KJS22" s="1206"/>
      <c r="KJT22" s="1206"/>
      <c r="KJU22" s="1206"/>
      <c r="KJV22" s="1206"/>
      <c r="KJW22" s="1206"/>
      <c r="KJX22" s="1206"/>
      <c r="KJY22" s="1206"/>
      <c r="KJZ22" s="1206"/>
      <c r="KKA22" s="1206"/>
      <c r="KKB22" s="1206"/>
      <c r="KKC22" s="1206"/>
      <c r="KKD22" s="1206"/>
      <c r="KKE22" s="1206"/>
      <c r="KKF22" s="1206"/>
      <c r="KKG22" s="1206"/>
      <c r="KKH22" s="1206"/>
      <c r="KKI22" s="1206"/>
      <c r="KKJ22" s="1206"/>
      <c r="KKK22" s="1206"/>
      <c r="KKL22" s="1206"/>
      <c r="KKM22" s="1206"/>
      <c r="KKN22" s="1206"/>
      <c r="KKO22" s="1206"/>
      <c r="KKP22" s="1206"/>
      <c r="KKQ22" s="1206"/>
      <c r="KKR22" s="1206"/>
      <c r="KKS22" s="1206"/>
      <c r="KKT22" s="1206"/>
      <c r="KKU22" s="1206"/>
      <c r="KKV22" s="1206"/>
      <c r="KKW22" s="1206"/>
      <c r="KKX22" s="1206"/>
      <c r="KKY22" s="1206"/>
      <c r="KKZ22" s="1206"/>
      <c r="KLA22" s="1206"/>
      <c r="KLB22" s="1206"/>
      <c r="KLC22" s="1206"/>
      <c r="KLD22" s="1206"/>
      <c r="KLE22" s="1206"/>
      <c r="KLF22" s="1206"/>
      <c r="KLG22" s="1206"/>
      <c r="KLH22" s="1206"/>
      <c r="KLI22" s="1206"/>
      <c r="KLJ22" s="1206"/>
      <c r="KLK22" s="1206"/>
      <c r="KLL22" s="1206"/>
      <c r="KLM22" s="1206"/>
      <c r="KLN22" s="1206"/>
      <c r="KLO22" s="1206"/>
      <c r="KLP22" s="1206"/>
      <c r="KLQ22" s="1206"/>
      <c r="KLR22" s="1206"/>
      <c r="KLS22" s="1206"/>
      <c r="KLT22" s="1206"/>
      <c r="KLU22" s="1206"/>
      <c r="KLV22" s="1206"/>
      <c r="KLW22" s="1206"/>
      <c r="KLX22" s="1206"/>
      <c r="KLY22" s="1206"/>
      <c r="KLZ22" s="1206"/>
      <c r="KMA22" s="1206"/>
      <c r="KMB22" s="1206"/>
      <c r="KMC22" s="1206"/>
      <c r="KMD22" s="1206"/>
      <c r="KME22" s="1206"/>
      <c r="KMF22" s="1206"/>
      <c r="KMG22" s="1206"/>
      <c r="KMH22" s="1206"/>
      <c r="KMI22" s="1206"/>
      <c r="KMJ22" s="1206"/>
      <c r="KMK22" s="1206"/>
      <c r="KML22" s="1206"/>
      <c r="KMM22" s="1206"/>
      <c r="KMN22" s="1206"/>
      <c r="KMO22" s="1206"/>
      <c r="KMP22" s="1206"/>
      <c r="KMQ22" s="1206"/>
      <c r="KMR22" s="1206"/>
      <c r="KMS22" s="1206"/>
      <c r="KMT22" s="1206"/>
      <c r="KMU22" s="1206"/>
      <c r="KMV22" s="1206"/>
      <c r="KMW22" s="1206"/>
      <c r="KMX22" s="1206"/>
      <c r="KMY22" s="1206"/>
      <c r="KMZ22" s="1206"/>
      <c r="KNA22" s="1206"/>
      <c r="KNB22" s="1206"/>
      <c r="KNC22" s="1206"/>
      <c r="KND22" s="1206"/>
      <c r="KNE22" s="1206"/>
      <c r="KNF22" s="1206"/>
      <c r="KNG22" s="1206"/>
      <c r="KNH22" s="1206"/>
      <c r="KNI22" s="1206"/>
      <c r="KNJ22" s="1206"/>
      <c r="KNK22" s="1206"/>
      <c r="KNL22" s="1206"/>
      <c r="KNM22" s="1206"/>
      <c r="KNN22" s="1206"/>
      <c r="KNO22" s="1206"/>
      <c r="KNP22" s="1206"/>
      <c r="KNQ22" s="1206"/>
      <c r="KNR22" s="1206"/>
      <c r="KNS22" s="1206"/>
      <c r="KNT22" s="1206"/>
      <c r="KNU22" s="1206"/>
      <c r="KNV22" s="1206"/>
      <c r="KNW22" s="1206"/>
      <c r="KNX22" s="1206"/>
      <c r="KNY22" s="1206"/>
      <c r="KNZ22" s="1206"/>
      <c r="KOA22" s="1206"/>
      <c r="KOB22" s="1206"/>
      <c r="KOC22" s="1206"/>
      <c r="KOD22" s="1206"/>
      <c r="KOE22" s="1206"/>
      <c r="KOF22" s="1206"/>
      <c r="KOG22" s="1206"/>
      <c r="KOH22" s="1206"/>
      <c r="KOI22" s="1206"/>
      <c r="KOJ22" s="1206"/>
      <c r="KOK22" s="1206"/>
      <c r="KOL22" s="1206"/>
      <c r="KOM22" s="1206"/>
      <c r="KON22" s="1206"/>
      <c r="KOO22" s="1206"/>
      <c r="KOP22" s="1206"/>
      <c r="KOQ22" s="1206"/>
      <c r="KOR22" s="1206"/>
      <c r="KOS22" s="1206"/>
      <c r="KOT22" s="1206"/>
      <c r="KOU22" s="1206"/>
      <c r="KOV22" s="1206"/>
      <c r="KOW22" s="1206"/>
      <c r="KOX22" s="1206"/>
      <c r="KOY22" s="1206"/>
      <c r="KOZ22" s="1206"/>
      <c r="KPA22" s="1206"/>
      <c r="KPB22" s="1206"/>
      <c r="KPC22" s="1206"/>
      <c r="KPD22" s="1206"/>
      <c r="KPE22" s="1206"/>
      <c r="KPF22" s="1206"/>
      <c r="KPG22" s="1206"/>
      <c r="KPH22" s="1206"/>
      <c r="KPI22" s="1206"/>
      <c r="KPJ22" s="1206"/>
      <c r="KPK22" s="1206"/>
      <c r="KPL22" s="1206"/>
      <c r="KPM22" s="1206"/>
      <c r="KPN22" s="1206"/>
      <c r="KPO22" s="1206"/>
      <c r="KPP22" s="1206"/>
      <c r="KPQ22" s="1206"/>
      <c r="KPR22" s="1206"/>
      <c r="KPS22" s="1206"/>
      <c r="KPT22" s="1206"/>
      <c r="KPU22" s="1206"/>
      <c r="KPV22" s="1206"/>
      <c r="KPW22" s="1206"/>
      <c r="KPX22" s="1206"/>
      <c r="KPY22" s="1206"/>
      <c r="KPZ22" s="1206"/>
      <c r="KQA22" s="1206"/>
      <c r="KQB22" s="1206"/>
      <c r="KQC22" s="1206"/>
      <c r="KQD22" s="1206"/>
      <c r="KQE22" s="1206"/>
      <c r="KQF22" s="1206"/>
      <c r="KQG22" s="1206"/>
      <c r="KQH22" s="1206"/>
      <c r="KQI22" s="1206"/>
      <c r="KQJ22" s="1206"/>
      <c r="KQK22" s="1206"/>
      <c r="KQL22" s="1206"/>
      <c r="KQM22" s="1206"/>
      <c r="KQN22" s="1206"/>
      <c r="KQO22" s="1206"/>
      <c r="KQP22" s="1206"/>
      <c r="KQQ22" s="1206"/>
      <c r="KQR22" s="1206"/>
      <c r="KQS22" s="1206"/>
      <c r="KQT22" s="1206"/>
      <c r="KQU22" s="1206"/>
      <c r="KQV22" s="1206"/>
      <c r="KQW22" s="1206"/>
      <c r="KQX22" s="1206"/>
      <c r="KQY22" s="1206"/>
      <c r="KQZ22" s="1206"/>
      <c r="KRA22" s="1206"/>
      <c r="KRB22" s="1206"/>
      <c r="KRC22" s="1206"/>
      <c r="KRD22" s="1206"/>
      <c r="KRE22" s="1206"/>
      <c r="KRF22" s="1206"/>
      <c r="KRG22" s="1206"/>
      <c r="KRH22" s="1206"/>
      <c r="KRI22" s="1206"/>
      <c r="KRJ22" s="1206"/>
      <c r="KRK22" s="1206"/>
      <c r="KRL22" s="1206"/>
      <c r="KRM22" s="1206"/>
      <c r="KRN22" s="1206"/>
      <c r="KRO22" s="1206"/>
      <c r="KRP22" s="1206"/>
      <c r="KRQ22" s="1206"/>
      <c r="KRR22" s="1206"/>
      <c r="KRS22" s="1206"/>
      <c r="KRT22" s="1206"/>
      <c r="KRU22" s="1206"/>
      <c r="KRV22" s="1206"/>
      <c r="KRW22" s="1206"/>
      <c r="KRX22" s="1206"/>
      <c r="KRY22" s="1206"/>
      <c r="KRZ22" s="1206"/>
      <c r="KSA22" s="1206"/>
      <c r="KSB22" s="1206"/>
      <c r="KSC22" s="1206"/>
      <c r="KSD22" s="1206"/>
      <c r="KSE22" s="1206"/>
      <c r="KSF22" s="1206"/>
      <c r="KSG22" s="1206"/>
      <c r="KSH22" s="1206"/>
      <c r="KSI22" s="1206"/>
      <c r="KSJ22" s="1206"/>
      <c r="KSK22" s="1206"/>
      <c r="KSL22" s="1206"/>
      <c r="KSM22" s="1206"/>
      <c r="KSN22" s="1206"/>
      <c r="KSO22" s="1206"/>
      <c r="KSP22" s="1206"/>
      <c r="KSQ22" s="1206"/>
      <c r="KSR22" s="1206"/>
      <c r="KSS22" s="1206"/>
      <c r="KST22" s="1206"/>
      <c r="KSU22" s="1206"/>
      <c r="KSV22" s="1206"/>
      <c r="KSW22" s="1206"/>
      <c r="KSX22" s="1206"/>
      <c r="KSY22" s="1206"/>
      <c r="KSZ22" s="1206"/>
      <c r="KTA22" s="1206"/>
      <c r="KTB22" s="1206"/>
      <c r="KTC22" s="1206"/>
      <c r="KTD22" s="1206"/>
      <c r="KTE22" s="1206"/>
      <c r="KTF22" s="1206"/>
      <c r="KTG22" s="1206"/>
      <c r="KTH22" s="1206"/>
      <c r="KTI22" s="1206"/>
      <c r="KTJ22" s="1206"/>
      <c r="KTK22" s="1206"/>
      <c r="KTL22" s="1206"/>
      <c r="KTM22" s="1206"/>
      <c r="KTN22" s="1206"/>
      <c r="KTO22" s="1206"/>
      <c r="KTP22" s="1206"/>
      <c r="KTQ22" s="1206"/>
      <c r="KTR22" s="1206"/>
      <c r="KTS22" s="1206"/>
      <c r="KTT22" s="1206"/>
      <c r="KTU22" s="1206"/>
      <c r="KTV22" s="1206"/>
      <c r="KTW22" s="1206"/>
      <c r="KTX22" s="1206"/>
      <c r="KTY22" s="1206"/>
      <c r="KTZ22" s="1206"/>
      <c r="KUA22" s="1206"/>
      <c r="KUB22" s="1206"/>
      <c r="KUC22" s="1206"/>
      <c r="KUD22" s="1206"/>
      <c r="KUE22" s="1206"/>
      <c r="KUF22" s="1206"/>
      <c r="KUG22" s="1206"/>
      <c r="KUH22" s="1206"/>
      <c r="KUI22" s="1206"/>
      <c r="KUJ22" s="1206"/>
      <c r="KUK22" s="1206"/>
      <c r="KUL22" s="1206"/>
      <c r="KUM22" s="1206"/>
      <c r="KUN22" s="1206"/>
      <c r="KUO22" s="1206"/>
      <c r="KUP22" s="1206"/>
      <c r="KUQ22" s="1206"/>
      <c r="KUR22" s="1206"/>
      <c r="KUS22" s="1206"/>
      <c r="KUT22" s="1206"/>
      <c r="KUU22" s="1206"/>
      <c r="KUV22" s="1206"/>
      <c r="KUW22" s="1206"/>
      <c r="KUX22" s="1206"/>
      <c r="KUY22" s="1206"/>
      <c r="KUZ22" s="1206"/>
      <c r="KVA22" s="1206"/>
      <c r="KVB22" s="1206"/>
      <c r="KVC22" s="1206"/>
      <c r="KVD22" s="1206"/>
      <c r="KVE22" s="1206"/>
      <c r="KVF22" s="1206"/>
      <c r="KVG22" s="1206"/>
      <c r="KVH22" s="1206"/>
      <c r="KVI22" s="1206"/>
      <c r="KVJ22" s="1206"/>
      <c r="KVK22" s="1206"/>
      <c r="KVL22" s="1206"/>
      <c r="KVM22" s="1206"/>
      <c r="KVN22" s="1206"/>
      <c r="KVO22" s="1206"/>
      <c r="KVP22" s="1206"/>
      <c r="KVQ22" s="1206"/>
      <c r="KVR22" s="1206"/>
      <c r="KVS22" s="1206"/>
      <c r="KVT22" s="1206"/>
      <c r="KVU22" s="1206"/>
      <c r="KVV22" s="1206"/>
      <c r="KVW22" s="1206"/>
      <c r="KVX22" s="1206"/>
      <c r="KVY22" s="1206"/>
      <c r="KVZ22" s="1206"/>
      <c r="KWA22" s="1206"/>
      <c r="KWB22" s="1206"/>
      <c r="KWC22" s="1206"/>
      <c r="KWD22" s="1206"/>
      <c r="KWE22" s="1206"/>
      <c r="KWF22" s="1206"/>
      <c r="KWG22" s="1206"/>
      <c r="KWH22" s="1206"/>
      <c r="KWI22" s="1206"/>
      <c r="KWJ22" s="1206"/>
      <c r="KWK22" s="1206"/>
      <c r="KWL22" s="1206"/>
      <c r="KWM22" s="1206"/>
      <c r="KWN22" s="1206"/>
      <c r="KWO22" s="1206"/>
      <c r="KWP22" s="1206"/>
      <c r="KWQ22" s="1206"/>
      <c r="KWR22" s="1206"/>
      <c r="KWS22" s="1206"/>
      <c r="KWT22" s="1206"/>
      <c r="KWU22" s="1206"/>
      <c r="KWV22" s="1206"/>
      <c r="KWW22" s="1206"/>
      <c r="KWX22" s="1206"/>
      <c r="KWY22" s="1206"/>
      <c r="KWZ22" s="1206"/>
      <c r="KXA22" s="1206"/>
      <c r="KXB22" s="1206"/>
      <c r="KXC22" s="1206"/>
      <c r="KXD22" s="1206"/>
      <c r="KXE22" s="1206"/>
      <c r="KXF22" s="1206"/>
      <c r="KXG22" s="1206"/>
      <c r="KXH22" s="1206"/>
      <c r="KXI22" s="1206"/>
      <c r="KXJ22" s="1206"/>
      <c r="KXK22" s="1206"/>
      <c r="KXL22" s="1206"/>
      <c r="KXM22" s="1206"/>
      <c r="KXN22" s="1206"/>
      <c r="KXO22" s="1206"/>
      <c r="KXP22" s="1206"/>
      <c r="KXQ22" s="1206"/>
      <c r="KXR22" s="1206"/>
      <c r="KXS22" s="1206"/>
      <c r="KXT22" s="1206"/>
      <c r="KXU22" s="1206"/>
      <c r="KXV22" s="1206"/>
      <c r="KXW22" s="1206"/>
      <c r="KXX22" s="1206"/>
      <c r="KXY22" s="1206"/>
      <c r="KXZ22" s="1206"/>
      <c r="KYA22" s="1206"/>
      <c r="KYB22" s="1206"/>
      <c r="KYC22" s="1206"/>
      <c r="KYD22" s="1206"/>
      <c r="KYE22" s="1206"/>
      <c r="KYF22" s="1206"/>
      <c r="KYG22" s="1206"/>
      <c r="KYH22" s="1206"/>
      <c r="KYI22" s="1206"/>
      <c r="KYJ22" s="1206"/>
      <c r="KYK22" s="1206"/>
      <c r="KYL22" s="1206"/>
      <c r="KYM22" s="1206"/>
      <c r="KYN22" s="1206"/>
      <c r="KYO22" s="1206"/>
      <c r="KYP22" s="1206"/>
      <c r="KYQ22" s="1206"/>
      <c r="KYR22" s="1206"/>
      <c r="KYS22" s="1206"/>
      <c r="KYT22" s="1206"/>
      <c r="KYU22" s="1206"/>
      <c r="KYV22" s="1206"/>
      <c r="KYW22" s="1206"/>
      <c r="KYX22" s="1206"/>
      <c r="KYY22" s="1206"/>
      <c r="KYZ22" s="1206"/>
      <c r="KZA22" s="1206"/>
      <c r="KZB22" s="1206"/>
      <c r="KZC22" s="1206"/>
      <c r="KZD22" s="1206"/>
      <c r="KZE22" s="1206"/>
      <c r="KZF22" s="1206"/>
      <c r="KZG22" s="1206"/>
      <c r="KZH22" s="1206"/>
      <c r="KZI22" s="1206"/>
      <c r="KZJ22" s="1206"/>
      <c r="KZK22" s="1206"/>
      <c r="KZL22" s="1206"/>
      <c r="KZM22" s="1206"/>
      <c r="KZN22" s="1206"/>
      <c r="KZO22" s="1206"/>
      <c r="KZP22" s="1206"/>
      <c r="KZQ22" s="1206"/>
      <c r="KZR22" s="1206"/>
      <c r="KZS22" s="1206"/>
      <c r="KZT22" s="1206"/>
      <c r="KZU22" s="1206"/>
      <c r="KZV22" s="1206"/>
      <c r="KZW22" s="1206"/>
      <c r="KZX22" s="1206"/>
      <c r="KZY22" s="1206"/>
      <c r="KZZ22" s="1206"/>
      <c r="LAA22" s="1206"/>
      <c r="LAB22" s="1206"/>
      <c r="LAC22" s="1206"/>
      <c r="LAD22" s="1206"/>
      <c r="LAE22" s="1206"/>
      <c r="LAF22" s="1206"/>
      <c r="LAG22" s="1206"/>
      <c r="LAH22" s="1206"/>
      <c r="LAI22" s="1206"/>
      <c r="LAJ22" s="1206"/>
      <c r="LAK22" s="1206"/>
      <c r="LAL22" s="1206"/>
      <c r="LAM22" s="1206"/>
      <c r="LAN22" s="1206"/>
      <c r="LAO22" s="1206"/>
      <c r="LAP22" s="1206"/>
      <c r="LAQ22" s="1206"/>
      <c r="LAR22" s="1206"/>
      <c r="LAS22" s="1206"/>
      <c r="LAT22" s="1206"/>
      <c r="LAU22" s="1206"/>
      <c r="LAV22" s="1206"/>
      <c r="LAW22" s="1206"/>
      <c r="LAX22" s="1206"/>
      <c r="LAY22" s="1206"/>
      <c r="LAZ22" s="1206"/>
      <c r="LBA22" s="1206"/>
      <c r="LBB22" s="1206"/>
      <c r="LBC22" s="1206"/>
      <c r="LBD22" s="1206"/>
      <c r="LBE22" s="1206"/>
      <c r="LBF22" s="1206"/>
      <c r="LBG22" s="1206"/>
      <c r="LBH22" s="1206"/>
      <c r="LBI22" s="1206"/>
      <c r="LBJ22" s="1206"/>
      <c r="LBK22" s="1206"/>
      <c r="LBL22" s="1206"/>
      <c r="LBM22" s="1206"/>
      <c r="LBN22" s="1206"/>
      <c r="LBO22" s="1206"/>
      <c r="LBP22" s="1206"/>
      <c r="LBQ22" s="1206"/>
      <c r="LBR22" s="1206"/>
      <c r="LBS22" s="1206"/>
      <c r="LBT22" s="1206"/>
      <c r="LBU22" s="1206"/>
      <c r="LBV22" s="1206"/>
      <c r="LBW22" s="1206"/>
      <c r="LBX22" s="1206"/>
      <c r="LBY22" s="1206"/>
      <c r="LBZ22" s="1206"/>
      <c r="LCA22" s="1206"/>
      <c r="LCB22" s="1206"/>
      <c r="LCC22" s="1206"/>
      <c r="LCD22" s="1206"/>
      <c r="LCE22" s="1206"/>
      <c r="LCF22" s="1206"/>
      <c r="LCG22" s="1206"/>
      <c r="LCH22" s="1206"/>
      <c r="LCI22" s="1206"/>
      <c r="LCJ22" s="1206"/>
      <c r="LCK22" s="1206"/>
      <c r="LCL22" s="1206"/>
      <c r="LCM22" s="1206"/>
      <c r="LCN22" s="1206"/>
      <c r="LCO22" s="1206"/>
      <c r="LCP22" s="1206"/>
      <c r="LCQ22" s="1206"/>
      <c r="LCR22" s="1206"/>
      <c r="LCS22" s="1206"/>
      <c r="LCT22" s="1206"/>
      <c r="LCU22" s="1206"/>
      <c r="LCV22" s="1206"/>
      <c r="LCW22" s="1206"/>
      <c r="LCX22" s="1206"/>
      <c r="LCY22" s="1206"/>
      <c r="LCZ22" s="1206"/>
      <c r="LDA22" s="1206"/>
      <c r="LDB22" s="1206"/>
      <c r="LDC22" s="1206"/>
      <c r="LDD22" s="1206"/>
      <c r="LDE22" s="1206"/>
      <c r="LDF22" s="1206"/>
      <c r="LDG22" s="1206"/>
      <c r="LDH22" s="1206"/>
      <c r="LDI22" s="1206"/>
      <c r="LDJ22" s="1206"/>
      <c r="LDK22" s="1206"/>
      <c r="LDL22" s="1206"/>
      <c r="LDM22" s="1206"/>
      <c r="LDN22" s="1206"/>
      <c r="LDO22" s="1206"/>
      <c r="LDP22" s="1206"/>
      <c r="LDQ22" s="1206"/>
      <c r="LDR22" s="1206"/>
      <c r="LDS22" s="1206"/>
      <c r="LDT22" s="1206"/>
      <c r="LDU22" s="1206"/>
      <c r="LDV22" s="1206"/>
      <c r="LDW22" s="1206"/>
      <c r="LDX22" s="1206"/>
      <c r="LDY22" s="1206"/>
      <c r="LDZ22" s="1206"/>
      <c r="LEA22" s="1206"/>
      <c r="LEB22" s="1206"/>
      <c r="LEC22" s="1206"/>
      <c r="LED22" s="1206"/>
      <c r="LEE22" s="1206"/>
      <c r="LEF22" s="1206"/>
      <c r="LEG22" s="1206"/>
      <c r="LEH22" s="1206"/>
      <c r="LEI22" s="1206"/>
      <c r="LEJ22" s="1206"/>
      <c r="LEK22" s="1206"/>
      <c r="LEL22" s="1206"/>
      <c r="LEM22" s="1206"/>
      <c r="LEN22" s="1206"/>
      <c r="LEO22" s="1206"/>
      <c r="LEP22" s="1206"/>
      <c r="LEQ22" s="1206"/>
      <c r="LER22" s="1206"/>
      <c r="LES22" s="1206"/>
      <c r="LET22" s="1206"/>
      <c r="LEU22" s="1206"/>
      <c r="LEV22" s="1206"/>
      <c r="LEW22" s="1206"/>
      <c r="LEX22" s="1206"/>
      <c r="LEY22" s="1206"/>
      <c r="LEZ22" s="1206"/>
      <c r="LFA22" s="1206"/>
      <c r="LFB22" s="1206"/>
      <c r="LFC22" s="1206"/>
      <c r="LFD22" s="1206"/>
      <c r="LFE22" s="1206"/>
      <c r="LFF22" s="1206"/>
      <c r="LFG22" s="1206"/>
      <c r="LFH22" s="1206"/>
      <c r="LFI22" s="1206"/>
      <c r="LFJ22" s="1206"/>
      <c r="LFK22" s="1206"/>
      <c r="LFL22" s="1206"/>
      <c r="LFM22" s="1206"/>
      <c r="LFN22" s="1206"/>
      <c r="LFO22" s="1206"/>
      <c r="LFP22" s="1206"/>
      <c r="LFQ22" s="1206"/>
      <c r="LFR22" s="1206"/>
      <c r="LFS22" s="1206"/>
      <c r="LFT22" s="1206"/>
      <c r="LFU22" s="1206"/>
      <c r="LFV22" s="1206"/>
      <c r="LFW22" s="1206"/>
      <c r="LFX22" s="1206"/>
      <c r="LFY22" s="1206"/>
      <c r="LFZ22" s="1206"/>
      <c r="LGA22" s="1206"/>
      <c r="LGB22" s="1206"/>
      <c r="LGC22" s="1206"/>
      <c r="LGD22" s="1206"/>
      <c r="LGE22" s="1206"/>
      <c r="LGF22" s="1206"/>
      <c r="LGG22" s="1206"/>
      <c r="LGH22" s="1206"/>
      <c r="LGI22" s="1206"/>
      <c r="LGJ22" s="1206"/>
      <c r="LGK22" s="1206"/>
      <c r="LGL22" s="1206"/>
      <c r="LGM22" s="1206"/>
      <c r="LGN22" s="1206"/>
      <c r="LGO22" s="1206"/>
      <c r="LGP22" s="1206"/>
      <c r="LGQ22" s="1206"/>
      <c r="LGR22" s="1206"/>
      <c r="LGS22" s="1206"/>
      <c r="LGT22" s="1206"/>
      <c r="LGU22" s="1206"/>
      <c r="LGV22" s="1206"/>
      <c r="LGW22" s="1206"/>
      <c r="LGX22" s="1206"/>
      <c r="LGY22" s="1206"/>
      <c r="LGZ22" s="1206"/>
      <c r="LHA22" s="1206"/>
      <c r="LHB22" s="1206"/>
      <c r="LHC22" s="1206"/>
      <c r="LHD22" s="1206"/>
      <c r="LHE22" s="1206"/>
      <c r="LHF22" s="1206"/>
      <c r="LHG22" s="1206"/>
      <c r="LHH22" s="1206"/>
      <c r="LHI22" s="1206"/>
      <c r="LHJ22" s="1206"/>
      <c r="LHK22" s="1206"/>
      <c r="LHL22" s="1206"/>
      <c r="LHM22" s="1206"/>
      <c r="LHN22" s="1206"/>
      <c r="LHO22" s="1206"/>
      <c r="LHP22" s="1206"/>
      <c r="LHQ22" s="1206"/>
      <c r="LHR22" s="1206"/>
      <c r="LHS22" s="1206"/>
      <c r="LHT22" s="1206"/>
      <c r="LHU22" s="1206"/>
      <c r="LHV22" s="1206"/>
      <c r="LHW22" s="1206"/>
      <c r="LHX22" s="1206"/>
      <c r="LHY22" s="1206"/>
      <c r="LHZ22" s="1206"/>
      <c r="LIA22" s="1206"/>
      <c r="LIB22" s="1206"/>
      <c r="LIC22" s="1206"/>
      <c r="LID22" s="1206"/>
      <c r="LIE22" s="1206"/>
      <c r="LIF22" s="1206"/>
      <c r="LIG22" s="1206"/>
      <c r="LIH22" s="1206"/>
      <c r="LII22" s="1206"/>
      <c r="LIJ22" s="1206"/>
      <c r="LIK22" s="1206"/>
      <c r="LIL22" s="1206"/>
      <c r="LIM22" s="1206"/>
      <c r="LIN22" s="1206"/>
      <c r="LIO22" s="1206"/>
      <c r="LIP22" s="1206"/>
      <c r="LIQ22" s="1206"/>
      <c r="LIR22" s="1206"/>
      <c r="LIS22" s="1206"/>
      <c r="LIT22" s="1206"/>
      <c r="LIU22" s="1206"/>
      <c r="LIV22" s="1206"/>
      <c r="LIW22" s="1206"/>
      <c r="LIX22" s="1206"/>
      <c r="LIY22" s="1206"/>
      <c r="LIZ22" s="1206"/>
      <c r="LJA22" s="1206"/>
      <c r="LJB22" s="1206"/>
      <c r="LJC22" s="1206"/>
      <c r="LJD22" s="1206"/>
      <c r="LJE22" s="1206"/>
      <c r="LJF22" s="1206"/>
      <c r="LJG22" s="1206"/>
      <c r="LJH22" s="1206"/>
      <c r="LJI22" s="1206"/>
      <c r="LJJ22" s="1206"/>
      <c r="LJK22" s="1206"/>
      <c r="LJL22" s="1206"/>
      <c r="LJM22" s="1206"/>
      <c r="LJN22" s="1206"/>
      <c r="LJO22" s="1206"/>
      <c r="LJP22" s="1206"/>
      <c r="LJQ22" s="1206"/>
      <c r="LJR22" s="1206"/>
      <c r="LJS22" s="1206"/>
      <c r="LJT22" s="1206"/>
      <c r="LJU22" s="1206"/>
      <c r="LJV22" s="1206"/>
      <c r="LJW22" s="1206"/>
      <c r="LJX22" s="1206"/>
      <c r="LJY22" s="1206"/>
      <c r="LJZ22" s="1206"/>
      <c r="LKA22" s="1206"/>
      <c r="LKB22" s="1206"/>
      <c r="LKC22" s="1206"/>
      <c r="LKD22" s="1206"/>
      <c r="LKE22" s="1206"/>
      <c r="LKF22" s="1206"/>
      <c r="LKG22" s="1206"/>
      <c r="LKH22" s="1206"/>
      <c r="LKI22" s="1206"/>
      <c r="LKJ22" s="1206"/>
      <c r="LKK22" s="1206"/>
      <c r="LKL22" s="1206"/>
      <c r="LKM22" s="1206"/>
      <c r="LKN22" s="1206"/>
      <c r="LKO22" s="1206"/>
      <c r="LKP22" s="1206"/>
      <c r="LKQ22" s="1206"/>
      <c r="LKR22" s="1206"/>
      <c r="LKS22" s="1206"/>
      <c r="LKT22" s="1206"/>
      <c r="LKU22" s="1206"/>
      <c r="LKV22" s="1206"/>
      <c r="LKW22" s="1206"/>
      <c r="LKX22" s="1206"/>
      <c r="LKY22" s="1206"/>
      <c r="LKZ22" s="1206"/>
      <c r="LLA22" s="1206"/>
      <c r="LLB22" s="1206"/>
      <c r="LLC22" s="1206"/>
      <c r="LLD22" s="1206"/>
      <c r="LLE22" s="1206"/>
      <c r="LLF22" s="1206"/>
      <c r="LLG22" s="1206"/>
      <c r="LLH22" s="1206"/>
      <c r="LLI22" s="1206"/>
      <c r="LLJ22" s="1206"/>
      <c r="LLK22" s="1206"/>
      <c r="LLL22" s="1206"/>
      <c r="LLM22" s="1206"/>
      <c r="LLN22" s="1206"/>
      <c r="LLO22" s="1206"/>
      <c r="LLP22" s="1206"/>
      <c r="LLQ22" s="1206"/>
      <c r="LLR22" s="1206"/>
      <c r="LLS22" s="1206"/>
      <c r="LLT22" s="1206"/>
      <c r="LLU22" s="1206"/>
      <c r="LLV22" s="1206"/>
      <c r="LLW22" s="1206"/>
      <c r="LLX22" s="1206"/>
      <c r="LLY22" s="1206"/>
      <c r="LLZ22" s="1206"/>
      <c r="LMA22" s="1206"/>
      <c r="LMB22" s="1206"/>
      <c r="LMC22" s="1206"/>
      <c r="LMD22" s="1206"/>
      <c r="LME22" s="1206"/>
      <c r="LMF22" s="1206"/>
      <c r="LMG22" s="1206"/>
      <c r="LMH22" s="1206"/>
      <c r="LMI22" s="1206"/>
      <c r="LMJ22" s="1206"/>
      <c r="LMK22" s="1206"/>
      <c r="LML22" s="1206"/>
      <c r="LMM22" s="1206"/>
      <c r="LMN22" s="1206"/>
      <c r="LMO22" s="1206"/>
      <c r="LMP22" s="1206"/>
      <c r="LMQ22" s="1206"/>
      <c r="LMR22" s="1206"/>
      <c r="LMS22" s="1206"/>
      <c r="LMT22" s="1206"/>
      <c r="LMU22" s="1206"/>
      <c r="LMV22" s="1206"/>
      <c r="LMW22" s="1206"/>
      <c r="LMX22" s="1206"/>
      <c r="LMY22" s="1206"/>
      <c r="LMZ22" s="1206"/>
      <c r="LNA22" s="1206"/>
      <c r="LNB22" s="1206"/>
      <c r="LNC22" s="1206"/>
      <c r="LND22" s="1206"/>
      <c r="LNE22" s="1206"/>
      <c r="LNF22" s="1206"/>
      <c r="LNG22" s="1206"/>
      <c r="LNH22" s="1206"/>
      <c r="LNI22" s="1206"/>
      <c r="LNJ22" s="1206"/>
      <c r="LNK22" s="1206"/>
      <c r="LNL22" s="1206"/>
      <c r="LNM22" s="1206"/>
      <c r="LNN22" s="1206"/>
      <c r="LNO22" s="1206"/>
      <c r="LNP22" s="1206"/>
      <c r="LNQ22" s="1206"/>
      <c r="LNR22" s="1206"/>
      <c r="LNS22" s="1206"/>
      <c r="LNT22" s="1206"/>
      <c r="LNU22" s="1206"/>
      <c r="LNV22" s="1206"/>
      <c r="LNW22" s="1206"/>
      <c r="LNX22" s="1206"/>
      <c r="LNY22" s="1206"/>
      <c r="LNZ22" s="1206"/>
      <c r="LOA22" s="1206"/>
      <c r="LOB22" s="1206"/>
      <c r="LOC22" s="1206"/>
      <c r="LOD22" s="1206"/>
      <c r="LOE22" s="1206"/>
      <c r="LOF22" s="1206"/>
      <c r="LOG22" s="1206"/>
      <c r="LOH22" s="1206"/>
      <c r="LOI22" s="1206"/>
      <c r="LOJ22" s="1206"/>
      <c r="LOK22" s="1206"/>
      <c r="LOL22" s="1206"/>
      <c r="LOM22" s="1206"/>
      <c r="LON22" s="1206"/>
      <c r="LOO22" s="1206"/>
      <c r="LOP22" s="1206"/>
      <c r="LOQ22" s="1206"/>
      <c r="LOR22" s="1206"/>
      <c r="LOS22" s="1206"/>
      <c r="LOT22" s="1206"/>
      <c r="LOU22" s="1206"/>
      <c r="LOV22" s="1206"/>
      <c r="LOW22" s="1206"/>
      <c r="LOX22" s="1206"/>
      <c r="LOY22" s="1206"/>
      <c r="LOZ22" s="1206"/>
      <c r="LPA22" s="1206"/>
      <c r="LPB22" s="1206"/>
      <c r="LPC22" s="1206"/>
      <c r="LPD22" s="1206"/>
      <c r="LPE22" s="1206"/>
      <c r="LPF22" s="1206"/>
      <c r="LPG22" s="1206"/>
      <c r="LPH22" s="1206"/>
      <c r="LPI22" s="1206"/>
      <c r="LPJ22" s="1206"/>
      <c r="LPK22" s="1206"/>
      <c r="LPL22" s="1206"/>
      <c r="LPM22" s="1206"/>
      <c r="LPN22" s="1206"/>
      <c r="LPO22" s="1206"/>
      <c r="LPP22" s="1206"/>
      <c r="LPQ22" s="1206"/>
      <c r="LPR22" s="1206"/>
      <c r="LPS22" s="1206"/>
      <c r="LPT22" s="1206"/>
      <c r="LPU22" s="1206"/>
      <c r="LPV22" s="1206"/>
      <c r="LPW22" s="1206"/>
      <c r="LPX22" s="1206"/>
      <c r="LPY22" s="1206"/>
      <c r="LPZ22" s="1206"/>
      <c r="LQA22" s="1206"/>
      <c r="LQB22" s="1206"/>
      <c r="LQC22" s="1206"/>
      <c r="LQD22" s="1206"/>
      <c r="LQE22" s="1206"/>
      <c r="LQF22" s="1206"/>
      <c r="LQG22" s="1206"/>
      <c r="LQH22" s="1206"/>
      <c r="LQI22" s="1206"/>
      <c r="LQJ22" s="1206"/>
      <c r="LQK22" s="1206"/>
      <c r="LQL22" s="1206"/>
      <c r="LQM22" s="1206"/>
      <c r="LQN22" s="1206"/>
      <c r="LQO22" s="1206"/>
      <c r="LQP22" s="1206"/>
      <c r="LQQ22" s="1206"/>
      <c r="LQR22" s="1206"/>
      <c r="LQS22" s="1206"/>
      <c r="LQT22" s="1206"/>
      <c r="LQU22" s="1206"/>
      <c r="LQV22" s="1206"/>
      <c r="LQW22" s="1206"/>
      <c r="LQX22" s="1206"/>
      <c r="LQY22" s="1206"/>
      <c r="LQZ22" s="1206"/>
      <c r="LRA22" s="1206"/>
      <c r="LRB22" s="1206"/>
      <c r="LRC22" s="1206"/>
      <c r="LRD22" s="1206"/>
      <c r="LRE22" s="1206"/>
      <c r="LRF22" s="1206"/>
      <c r="LRG22" s="1206"/>
      <c r="LRH22" s="1206"/>
      <c r="LRI22" s="1206"/>
      <c r="LRJ22" s="1206"/>
      <c r="LRK22" s="1206"/>
      <c r="LRL22" s="1206"/>
      <c r="LRM22" s="1206"/>
      <c r="LRN22" s="1206"/>
      <c r="LRO22" s="1206"/>
      <c r="LRP22" s="1206"/>
      <c r="LRQ22" s="1206"/>
      <c r="LRR22" s="1206"/>
      <c r="LRS22" s="1206"/>
      <c r="LRT22" s="1206"/>
      <c r="LRU22" s="1206"/>
      <c r="LRV22" s="1206"/>
      <c r="LRW22" s="1206"/>
      <c r="LRX22" s="1206"/>
      <c r="LRY22" s="1206"/>
      <c r="LRZ22" s="1206"/>
      <c r="LSA22" s="1206"/>
      <c r="LSB22" s="1206"/>
      <c r="LSC22" s="1206"/>
      <c r="LSD22" s="1206"/>
      <c r="LSE22" s="1206"/>
      <c r="LSF22" s="1206"/>
      <c r="LSG22" s="1206"/>
      <c r="LSH22" s="1206"/>
      <c r="LSI22" s="1206"/>
      <c r="LSJ22" s="1206"/>
      <c r="LSK22" s="1206"/>
      <c r="LSL22" s="1206"/>
      <c r="LSM22" s="1206"/>
      <c r="LSN22" s="1206"/>
      <c r="LSO22" s="1206"/>
      <c r="LSP22" s="1206"/>
      <c r="LSQ22" s="1206"/>
      <c r="LSR22" s="1206"/>
      <c r="LSS22" s="1206"/>
      <c r="LST22" s="1206"/>
      <c r="LSU22" s="1206"/>
      <c r="LSV22" s="1206"/>
      <c r="LSW22" s="1206"/>
      <c r="LSX22" s="1206"/>
      <c r="LSY22" s="1206"/>
      <c r="LSZ22" s="1206"/>
      <c r="LTA22" s="1206"/>
      <c r="LTB22" s="1206"/>
      <c r="LTC22" s="1206"/>
      <c r="LTD22" s="1206"/>
      <c r="LTE22" s="1206"/>
      <c r="LTF22" s="1206"/>
      <c r="LTG22" s="1206"/>
      <c r="LTH22" s="1206"/>
      <c r="LTI22" s="1206"/>
      <c r="LTJ22" s="1206"/>
      <c r="LTK22" s="1206"/>
      <c r="LTL22" s="1206"/>
      <c r="LTM22" s="1206"/>
      <c r="LTN22" s="1206"/>
      <c r="LTO22" s="1206"/>
      <c r="LTP22" s="1206"/>
      <c r="LTQ22" s="1206"/>
      <c r="LTR22" s="1206"/>
      <c r="LTS22" s="1206"/>
      <c r="LTT22" s="1206"/>
      <c r="LTU22" s="1206"/>
      <c r="LTV22" s="1206"/>
      <c r="LTW22" s="1206"/>
      <c r="LTX22" s="1206"/>
      <c r="LTY22" s="1206"/>
      <c r="LTZ22" s="1206"/>
      <c r="LUA22" s="1206"/>
      <c r="LUB22" s="1206"/>
      <c r="LUC22" s="1206"/>
      <c r="LUD22" s="1206"/>
      <c r="LUE22" s="1206"/>
      <c r="LUF22" s="1206"/>
      <c r="LUG22" s="1206"/>
      <c r="LUH22" s="1206"/>
      <c r="LUI22" s="1206"/>
      <c r="LUJ22" s="1206"/>
      <c r="LUK22" s="1206"/>
      <c r="LUL22" s="1206"/>
      <c r="LUM22" s="1206"/>
      <c r="LUN22" s="1206"/>
      <c r="LUO22" s="1206"/>
      <c r="LUP22" s="1206"/>
      <c r="LUQ22" s="1206"/>
      <c r="LUR22" s="1206"/>
      <c r="LUS22" s="1206"/>
      <c r="LUT22" s="1206"/>
      <c r="LUU22" s="1206"/>
      <c r="LUV22" s="1206"/>
      <c r="LUW22" s="1206"/>
      <c r="LUX22" s="1206"/>
      <c r="LUY22" s="1206"/>
      <c r="LUZ22" s="1206"/>
      <c r="LVA22" s="1206"/>
      <c r="LVB22" s="1206"/>
      <c r="LVC22" s="1206"/>
      <c r="LVD22" s="1206"/>
      <c r="LVE22" s="1206"/>
      <c r="LVF22" s="1206"/>
      <c r="LVG22" s="1206"/>
      <c r="LVH22" s="1206"/>
      <c r="LVI22" s="1206"/>
      <c r="LVJ22" s="1206"/>
      <c r="LVK22" s="1206"/>
      <c r="LVL22" s="1206"/>
      <c r="LVM22" s="1206"/>
      <c r="LVN22" s="1206"/>
      <c r="LVO22" s="1206"/>
      <c r="LVP22" s="1206"/>
      <c r="LVQ22" s="1206"/>
      <c r="LVR22" s="1206"/>
      <c r="LVS22" s="1206"/>
      <c r="LVT22" s="1206"/>
      <c r="LVU22" s="1206"/>
      <c r="LVV22" s="1206"/>
      <c r="LVW22" s="1206"/>
      <c r="LVX22" s="1206"/>
      <c r="LVY22" s="1206"/>
      <c r="LVZ22" s="1206"/>
      <c r="LWA22" s="1206"/>
      <c r="LWB22" s="1206"/>
      <c r="LWC22" s="1206"/>
      <c r="LWD22" s="1206"/>
      <c r="LWE22" s="1206"/>
      <c r="LWF22" s="1206"/>
      <c r="LWG22" s="1206"/>
      <c r="LWH22" s="1206"/>
      <c r="LWI22" s="1206"/>
      <c r="LWJ22" s="1206"/>
      <c r="LWK22" s="1206"/>
      <c r="LWL22" s="1206"/>
      <c r="LWM22" s="1206"/>
      <c r="LWN22" s="1206"/>
      <c r="LWO22" s="1206"/>
      <c r="LWP22" s="1206"/>
      <c r="LWQ22" s="1206"/>
      <c r="LWR22" s="1206"/>
      <c r="LWS22" s="1206"/>
      <c r="LWT22" s="1206"/>
      <c r="LWU22" s="1206"/>
      <c r="LWV22" s="1206"/>
      <c r="LWW22" s="1206"/>
      <c r="LWX22" s="1206"/>
      <c r="LWY22" s="1206"/>
      <c r="LWZ22" s="1206"/>
      <c r="LXA22" s="1206"/>
      <c r="LXB22" s="1206"/>
      <c r="LXC22" s="1206"/>
      <c r="LXD22" s="1206"/>
      <c r="LXE22" s="1206"/>
      <c r="LXF22" s="1206"/>
      <c r="LXG22" s="1206"/>
      <c r="LXH22" s="1206"/>
      <c r="LXI22" s="1206"/>
      <c r="LXJ22" s="1206"/>
      <c r="LXK22" s="1206"/>
      <c r="LXL22" s="1206"/>
      <c r="LXM22" s="1206"/>
      <c r="LXN22" s="1206"/>
      <c r="LXO22" s="1206"/>
      <c r="LXP22" s="1206"/>
      <c r="LXQ22" s="1206"/>
      <c r="LXR22" s="1206"/>
      <c r="LXS22" s="1206"/>
      <c r="LXT22" s="1206"/>
      <c r="LXU22" s="1206"/>
      <c r="LXV22" s="1206"/>
      <c r="LXW22" s="1206"/>
      <c r="LXX22" s="1206"/>
      <c r="LXY22" s="1206"/>
      <c r="LXZ22" s="1206"/>
      <c r="LYA22" s="1206"/>
      <c r="LYB22" s="1206"/>
      <c r="LYC22" s="1206"/>
      <c r="LYD22" s="1206"/>
      <c r="LYE22" s="1206"/>
      <c r="LYF22" s="1206"/>
      <c r="LYG22" s="1206"/>
      <c r="LYH22" s="1206"/>
      <c r="LYI22" s="1206"/>
      <c r="LYJ22" s="1206"/>
      <c r="LYK22" s="1206"/>
      <c r="LYL22" s="1206"/>
      <c r="LYM22" s="1206"/>
      <c r="LYN22" s="1206"/>
      <c r="LYO22" s="1206"/>
      <c r="LYP22" s="1206"/>
      <c r="LYQ22" s="1206"/>
      <c r="LYR22" s="1206"/>
      <c r="LYS22" s="1206"/>
      <c r="LYT22" s="1206"/>
      <c r="LYU22" s="1206"/>
      <c r="LYV22" s="1206"/>
      <c r="LYW22" s="1206"/>
      <c r="LYX22" s="1206"/>
      <c r="LYY22" s="1206"/>
      <c r="LYZ22" s="1206"/>
      <c r="LZA22" s="1206"/>
      <c r="LZB22" s="1206"/>
      <c r="LZC22" s="1206"/>
      <c r="LZD22" s="1206"/>
      <c r="LZE22" s="1206"/>
      <c r="LZF22" s="1206"/>
      <c r="LZG22" s="1206"/>
      <c r="LZH22" s="1206"/>
      <c r="LZI22" s="1206"/>
      <c r="LZJ22" s="1206"/>
      <c r="LZK22" s="1206"/>
      <c r="LZL22" s="1206"/>
      <c r="LZM22" s="1206"/>
      <c r="LZN22" s="1206"/>
      <c r="LZO22" s="1206"/>
      <c r="LZP22" s="1206"/>
      <c r="LZQ22" s="1206"/>
      <c r="LZR22" s="1206"/>
      <c r="LZS22" s="1206"/>
      <c r="LZT22" s="1206"/>
      <c r="LZU22" s="1206"/>
      <c r="LZV22" s="1206"/>
      <c r="LZW22" s="1206"/>
      <c r="LZX22" s="1206"/>
      <c r="LZY22" s="1206"/>
      <c r="LZZ22" s="1206"/>
      <c r="MAA22" s="1206"/>
      <c r="MAB22" s="1206"/>
      <c r="MAC22" s="1206"/>
      <c r="MAD22" s="1206"/>
      <c r="MAE22" s="1206"/>
      <c r="MAF22" s="1206"/>
      <c r="MAG22" s="1206"/>
      <c r="MAH22" s="1206"/>
      <c r="MAI22" s="1206"/>
      <c r="MAJ22" s="1206"/>
      <c r="MAK22" s="1206"/>
      <c r="MAL22" s="1206"/>
      <c r="MAM22" s="1206"/>
      <c r="MAN22" s="1206"/>
      <c r="MAO22" s="1206"/>
      <c r="MAP22" s="1206"/>
      <c r="MAQ22" s="1206"/>
      <c r="MAR22" s="1206"/>
      <c r="MAS22" s="1206"/>
      <c r="MAT22" s="1206"/>
      <c r="MAU22" s="1206"/>
      <c r="MAV22" s="1206"/>
      <c r="MAW22" s="1206"/>
      <c r="MAX22" s="1206"/>
      <c r="MAY22" s="1206"/>
      <c r="MAZ22" s="1206"/>
      <c r="MBA22" s="1206"/>
      <c r="MBB22" s="1206"/>
      <c r="MBC22" s="1206"/>
      <c r="MBD22" s="1206"/>
      <c r="MBE22" s="1206"/>
      <c r="MBF22" s="1206"/>
      <c r="MBG22" s="1206"/>
      <c r="MBH22" s="1206"/>
      <c r="MBI22" s="1206"/>
      <c r="MBJ22" s="1206"/>
      <c r="MBK22" s="1206"/>
      <c r="MBL22" s="1206"/>
      <c r="MBM22" s="1206"/>
      <c r="MBN22" s="1206"/>
      <c r="MBO22" s="1206"/>
      <c r="MBP22" s="1206"/>
      <c r="MBQ22" s="1206"/>
      <c r="MBR22" s="1206"/>
      <c r="MBS22" s="1206"/>
      <c r="MBT22" s="1206"/>
      <c r="MBU22" s="1206"/>
      <c r="MBV22" s="1206"/>
      <c r="MBW22" s="1206"/>
      <c r="MBX22" s="1206"/>
      <c r="MBY22" s="1206"/>
      <c r="MBZ22" s="1206"/>
      <c r="MCA22" s="1206"/>
      <c r="MCB22" s="1206"/>
      <c r="MCC22" s="1206"/>
      <c r="MCD22" s="1206"/>
      <c r="MCE22" s="1206"/>
      <c r="MCF22" s="1206"/>
      <c r="MCG22" s="1206"/>
      <c r="MCH22" s="1206"/>
      <c r="MCI22" s="1206"/>
      <c r="MCJ22" s="1206"/>
      <c r="MCK22" s="1206"/>
      <c r="MCL22" s="1206"/>
      <c r="MCM22" s="1206"/>
      <c r="MCN22" s="1206"/>
      <c r="MCO22" s="1206"/>
      <c r="MCP22" s="1206"/>
      <c r="MCQ22" s="1206"/>
      <c r="MCR22" s="1206"/>
      <c r="MCS22" s="1206"/>
      <c r="MCT22" s="1206"/>
      <c r="MCU22" s="1206"/>
      <c r="MCV22" s="1206"/>
      <c r="MCW22" s="1206"/>
      <c r="MCX22" s="1206"/>
      <c r="MCY22" s="1206"/>
      <c r="MCZ22" s="1206"/>
      <c r="MDA22" s="1206"/>
      <c r="MDB22" s="1206"/>
      <c r="MDC22" s="1206"/>
      <c r="MDD22" s="1206"/>
      <c r="MDE22" s="1206"/>
      <c r="MDF22" s="1206"/>
      <c r="MDG22" s="1206"/>
      <c r="MDH22" s="1206"/>
      <c r="MDI22" s="1206"/>
      <c r="MDJ22" s="1206"/>
      <c r="MDK22" s="1206"/>
      <c r="MDL22" s="1206"/>
      <c r="MDM22" s="1206"/>
      <c r="MDN22" s="1206"/>
      <c r="MDO22" s="1206"/>
      <c r="MDP22" s="1206"/>
      <c r="MDQ22" s="1206"/>
      <c r="MDR22" s="1206"/>
      <c r="MDS22" s="1206"/>
      <c r="MDT22" s="1206"/>
      <c r="MDU22" s="1206"/>
      <c r="MDV22" s="1206"/>
      <c r="MDW22" s="1206"/>
      <c r="MDX22" s="1206"/>
      <c r="MDY22" s="1206"/>
      <c r="MDZ22" s="1206"/>
      <c r="MEA22" s="1206"/>
      <c r="MEB22" s="1206"/>
      <c r="MEC22" s="1206"/>
      <c r="MED22" s="1206"/>
      <c r="MEE22" s="1206"/>
      <c r="MEF22" s="1206"/>
      <c r="MEG22" s="1206"/>
      <c r="MEH22" s="1206"/>
      <c r="MEI22" s="1206"/>
      <c r="MEJ22" s="1206"/>
      <c r="MEK22" s="1206"/>
      <c r="MEL22" s="1206"/>
      <c r="MEM22" s="1206"/>
      <c r="MEN22" s="1206"/>
      <c r="MEO22" s="1206"/>
      <c r="MEP22" s="1206"/>
      <c r="MEQ22" s="1206"/>
      <c r="MER22" s="1206"/>
      <c r="MES22" s="1206"/>
      <c r="MET22" s="1206"/>
      <c r="MEU22" s="1206"/>
      <c r="MEV22" s="1206"/>
      <c r="MEW22" s="1206"/>
      <c r="MEX22" s="1206"/>
      <c r="MEY22" s="1206"/>
      <c r="MEZ22" s="1206"/>
      <c r="MFA22" s="1206"/>
      <c r="MFB22" s="1206"/>
      <c r="MFC22" s="1206"/>
      <c r="MFD22" s="1206"/>
      <c r="MFE22" s="1206"/>
      <c r="MFF22" s="1206"/>
      <c r="MFG22" s="1206"/>
      <c r="MFH22" s="1206"/>
      <c r="MFI22" s="1206"/>
      <c r="MFJ22" s="1206"/>
      <c r="MFK22" s="1206"/>
      <c r="MFL22" s="1206"/>
      <c r="MFM22" s="1206"/>
      <c r="MFN22" s="1206"/>
      <c r="MFO22" s="1206"/>
      <c r="MFP22" s="1206"/>
      <c r="MFQ22" s="1206"/>
      <c r="MFR22" s="1206"/>
      <c r="MFS22" s="1206"/>
      <c r="MFT22" s="1206"/>
      <c r="MFU22" s="1206"/>
      <c r="MFV22" s="1206"/>
      <c r="MFW22" s="1206"/>
      <c r="MFX22" s="1206"/>
      <c r="MFY22" s="1206"/>
      <c r="MFZ22" s="1206"/>
      <c r="MGA22" s="1206"/>
      <c r="MGB22" s="1206"/>
      <c r="MGC22" s="1206"/>
      <c r="MGD22" s="1206"/>
      <c r="MGE22" s="1206"/>
      <c r="MGF22" s="1206"/>
      <c r="MGG22" s="1206"/>
      <c r="MGH22" s="1206"/>
      <c r="MGI22" s="1206"/>
      <c r="MGJ22" s="1206"/>
      <c r="MGK22" s="1206"/>
      <c r="MGL22" s="1206"/>
      <c r="MGM22" s="1206"/>
      <c r="MGN22" s="1206"/>
      <c r="MGO22" s="1206"/>
      <c r="MGP22" s="1206"/>
      <c r="MGQ22" s="1206"/>
      <c r="MGR22" s="1206"/>
      <c r="MGS22" s="1206"/>
      <c r="MGT22" s="1206"/>
      <c r="MGU22" s="1206"/>
      <c r="MGV22" s="1206"/>
      <c r="MGW22" s="1206"/>
      <c r="MGX22" s="1206"/>
      <c r="MGY22" s="1206"/>
      <c r="MGZ22" s="1206"/>
      <c r="MHA22" s="1206"/>
      <c r="MHB22" s="1206"/>
      <c r="MHC22" s="1206"/>
      <c r="MHD22" s="1206"/>
      <c r="MHE22" s="1206"/>
      <c r="MHF22" s="1206"/>
      <c r="MHG22" s="1206"/>
      <c r="MHH22" s="1206"/>
      <c r="MHI22" s="1206"/>
      <c r="MHJ22" s="1206"/>
      <c r="MHK22" s="1206"/>
      <c r="MHL22" s="1206"/>
      <c r="MHM22" s="1206"/>
      <c r="MHN22" s="1206"/>
      <c r="MHO22" s="1206"/>
      <c r="MHP22" s="1206"/>
      <c r="MHQ22" s="1206"/>
      <c r="MHR22" s="1206"/>
      <c r="MHS22" s="1206"/>
      <c r="MHT22" s="1206"/>
      <c r="MHU22" s="1206"/>
      <c r="MHV22" s="1206"/>
      <c r="MHW22" s="1206"/>
      <c r="MHX22" s="1206"/>
      <c r="MHY22" s="1206"/>
      <c r="MHZ22" s="1206"/>
      <c r="MIA22" s="1206"/>
      <c r="MIB22" s="1206"/>
      <c r="MIC22" s="1206"/>
      <c r="MID22" s="1206"/>
      <c r="MIE22" s="1206"/>
      <c r="MIF22" s="1206"/>
      <c r="MIG22" s="1206"/>
      <c r="MIH22" s="1206"/>
      <c r="MII22" s="1206"/>
      <c r="MIJ22" s="1206"/>
      <c r="MIK22" s="1206"/>
      <c r="MIL22" s="1206"/>
      <c r="MIM22" s="1206"/>
      <c r="MIN22" s="1206"/>
      <c r="MIO22" s="1206"/>
      <c r="MIP22" s="1206"/>
      <c r="MIQ22" s="1206"/>
      <c r="MIR22" s="1206"/>
      <c r="MIS22" s="1206"/>
      <c r="MIT22" s="1206"/>
      <c r="MIU22" s="1206"/>
      <c r="MIV22" s="1206"/>
      <c r="MIW22" s="1206"/>
      <c r="MIX22" s="1206"/>
      <c r="MIY22" s="1206"/>
      <c r="MIZ22" s="1206"/>
      <c r="MJA22" s="1206"/>
      <c r="MJB22" s="1206"/>
      <c r="MJC22" s="1206"/>
      <c r="MJD22" s="1206"/>
      <c r="MJE22" s="1206"/>
      <c r="MJF22" s="1206"/>
      <c r="MJG22" s="1206"/>
      <c r="MJH22" s="1206"/>
      <c r="MJI22" s="1206"/>
      <c r="MJJ22" s="1206"/>
      <c r="MJK22" s="1206"/>
      <c r="MJL22" s="1206"/>
      <c r="MJM22" s="1206"/>
      <c r="MJN22" s="1206"/>
      <c r="MJO22" s="1206"/>
      <c r="MJP22" s="1206"/>
      <c r="MJQ22" s="1206"/>
      <c r="MJR22" s="1206"/>
      <c r="MJS22" s="1206"/>
      <c r="MJT22" s="1206"/>
      <c r="MJU22" s="1206"/>
      <c r="MJV22" s="1206"/>
      <c r="MJW22" s="1206"/>
      <c r="MJX22" s="1206"/>
      <c r="MJY22" s="1206"/>
      <c r="MJZ22" s="1206"/>
      <c r="MKA22" s="1206"/>
      <c r="MKB22" s="1206"/>
      <c r="MKC22" s="1206"/>
      <c r="MKD22" s="1206"/>
      <c r="MKE22" s="1206"/>
      <c r="MKF22" s="1206"/>
      <c r="MKG22" s="1206"/>
      <c r="MKH22" s="1206"/>
      <c r="MKI22" s="1206"/>
      <c r="MKJ22" s="1206"/>
      <c r="MKK22" s="1206"/>
      <c r="MKL22" s="1206"/>
      <c r="MKM22" s="1206"/>
      <c r="MKN22" s="1206"/>
      <c r="MKO22" s="1206"/>
      <c r="MKP22" s="1206"/>
      <c r="MKQ22" s="1206"/>
      <c r="MKR22" s="1206"/>
      <c r="MKS22" s="1206"/>
      <c r="MKT22" s="1206"/>
      <c r="MKU22" s="1206"/>
      <c r="MKV22" s="1206"/>
      <c r="MKW22" s="1206"/>
      <c r="MKX22" s="1206"/>
      <c r="MKY22" s="1206"/>
      <c r="MKZ22" s="1206"/>
      <c r="MLA22" s="1206"/>
      <c r="MLB22" s="1206"/>
      <c r="MLC22" s="1206"/>
      <c r="MLD22" s="1206"/>
      <c r="MLE22" s="1206"/>
      <c r="MLF22" s="1206"/>
      <c r="MLG22" s="1206"/>
      <c r="MLH22" s="1206"/>
      <c r="MLI22" s="1206"/>
      <c r="MLJ22" s="1206"/>
      <c r="MLK22" s="1206"/>
      <c r="MLL22" s="1206"/>
      <c r="MLM22" s="1206"/>
      <c r="MLN22" s="1206"/>
      <c r="MLO22" s="1206"/>
      <c r="MLP22" s="1206"/>
      <c r="MLQ22" s="1206"/>
      <c r="MLR22" s="1206"/>
      <c r="MLS22" s="1206"/>
      <c r="MLT22" s="1206"/>
      <c r="MLU22" s="1206"/>
      <c r="MLV22" s="1206"/>
      <c r="MLW22" s="1206"/>
      <c r="MLX22" s="1206"/>
      <c r="MLY22" s="1206"/>
      <c r="MLZ22" s="1206"/>
      <c r="MMA22" s="1206"/>
      <c r="MMB22" s="1206"/>
      <c r="MMC22" s="1206"/>
      <c r="MMD22" s="1206"/>
      <c r="MME22" s="1206"/>
      <c r="MMF22" s="1206"/>
      <c r="MMG22" s="1206"/>
      <c r="MMH22" s="1206"/>
      <c r="MMI22" s="1206"/>
      <c r="MMJ22" s="1206"/>
      <c r="MMK22" s="1206"/>
      <c r="MML22" s="1206"/>
      <c r="MMM22" s="1206"/>
      <c r="MMN22" s="1206"/>
      <c r="MMO22" s="1206"/>
      <c r="MMP22" s="1206"/>
      <c r="MMQ22" s="1206"/>
      <c r="MMR22" s="1206"/>
      <c r="MMS22" s="1206"/>
      <c r="MMT22" s="1206"/>
      <c r="MMU22" s="1206"/>
      <c r="MMV22" s="1206"/>
      <c r="MMW22" s="1206"/>
      <c r="MMX22" s="1206"/>
      <c r="MMY22" s="1206"/>
      <c r="MMZ22" s="1206"/>
      <c r="MNA22" s="1206"/>
      <c r="MNB22" s="1206"/>
      <c r="MNC22" s="1206"/>
      <c r="MND22" s="1206"/>
      <c r="MNE22" s="1206"/>
      <c r="MNF22" s="1206"/>
      <c r="MNG22" s="1206"/>
      <c r="MNH22" s="1206"/>
      <c r="MNI22" s="1206"/>
      <c r="MNJ22" s="1206"/>
      <c r="MNK22" s="1206"/>
      <c r="MNL22" s="1206"/>
      <c r="MNM22" s="1206"/>
      <c r="MNN22" s="1206"/>
      <c r="MNO22" s="1206"/>
      <c r="MNP22" s="1206"/>
      <c r="MNQ22" s="1206"/>
      <c r="MNR22" s="1206"/>
      <c r="MNS22" s="1206"/>
      <c r="MNT22" s="1206"/>
      <c r="MNU22" s="1206"/>
      <c r="MNV22" s="1206"/>
      <c r="MNW22" s="1206"/>
      <c r="MNX22" s="1206"/>
      <c r="MNY22" s="1206"/>
      <c r="MNZ22" s="1206"/>
      <c r="MOA22" s="1206"/>
      <c r="MOB22" s="1206"/>
      <c r="MOC22" s="1206"/>
      <c r="MOD22" s="1206"/>
      <c r="MOE22" s="1206"/>
      <c r="MOF22" s="1206"/>
      <c r="MOG22" s="1206"/>
      <c r="MOH22" s="1206"/>
      <c r="MOI22" s="1206"/>
      <c r="MOJ22" s="1206"/>
      <c r="MOK22" s="1206"/>
      <c r="MOL22" s="1206"/>
      <c r="MOM22" s="1206"/>
      <c r="MON22" s="1206"/>
      <c r="MOO22" s="1206"/>
      <c r="MOP22" s="1206"/>
      <c r="MOQ22" s="1206"/>
      <c r="MOR22" s="1206"/>
      <c r="MOS22" s="1206"/>
      <c r="MOT22" s="1206"/>
      <c r="MOU22" s="1206"/>
      <c r="MOV22" s="1206"/>
      <c r="MOW22" s="1206"/>
      <c r="MOX22" s="1206"/>
      <c r="MOY22" s="1206"/>
      <c r="MOZ22" s="1206"/>
      <c r="MPA22" s="1206"/>
      <c r="MPB22" s="1206"/>
      <c r="MPC22" s="1206"/>
      <c r="MPD22" s="1206"/>
      <c r="MPE22" s="1206"/>
      <c r="MPF22" s="1206"/>
      <c r="MPG22" s="1206"/>
      <c r="MPH22" s="1206"/>
      <c r="MPI22" s="1206"/>
      <c r="MPJ22" s="1206"/>
      <c r="MPK22" s="1206"/>
      <c r="MPL22" s="1206"/>
      <c r="MPM22" s="1206"/>
      <c r="MPN22" s="1206"/>
      <c r="MPO22" s="1206"/>
      <c r="MPP22" s="1206"/>
      <c r="MPQ22" s="1206"/>
      <c r="MPR22" s="1206"/>
      <c r="MPS22" s="1206"/>
      <c r="MPT22" s="1206"/>
      <c r="MPU22" s="1206"/>
      <c r="MPV22" s="1206"/>
      <c r="MPW22" s="1206"/>
      <c r="MPX22" s="1206"/>
      <c r="MPY22" s="1206"/>
      <c r="MPZ22" s="1206"/>
      <c r="MQA22" s="1206"/>
      <c r="MQB22" s="1206"/>
      <c r="MQC22" s="1206"/>
      <c r="MQD22" s="1206"/>
      <c r="MQE22" s="1206"/>
      <c r="MQF22" s="1206"/>
      <c r="MQG22" s="1206"/>
      <c r="MQH22" s="1206"/>
      <c r="MQI22" s="1206"/>
      <c r="MQJ22" s="1206"/>
      <c r="MQK22" s="1206"/>
      <c r="MQL22" s="1206"/>
      <c r="MQM22" s="1206"/>
      <c r="MQN22" s="1206"/>
      <c r="MQO22" s="1206"/>
      <c r="MQP22" s="1206"/>
      <c r="MQQ22" s="1206"/>
      <c r="MQR22" s="1206"/>
      <c r="MQS22" s="1206"/>
      <c r="MQT22" s="1206"/>
      <c r="MQU22" s="1206"/>
      <c r="MQV22" s="1206"/>
      <c r="MQW22" s="1206"/>
      <c r="MQX22" s="1206"/>
      <c r="MQY22" s="1206"/>
      <c r="MQZ22" s="1206"/>
      <c r="MRA22" s="1206"/>
      <c r="MRB22" s="1206"/>
      <c r="MRC22" s="1206"/>
      <c r="MRD22" s="1206"/>
      <c r="MRE22" s="1206"/>
      <c r="MRF22" s="1206"/>
      <c r="MRG22" s="1206"/>
      <c r="MRH22" s="1206"/>
      <c r="MRI22" s="1206"/>
      <c r="MRJ22" s="1206"/>
      <c r="MRK22" s="1206"/>
      <c r="MRL22" s="1206"/>
      <c r="MRM22" s="1206"/>
      <c r="MRN22" s="1206"/>
      <c r="MRO22" s="1206"/>
      <c r="MRP22" s="1206"/>
      <c r="MRQ22" s="1206"/>
      <c r="MRR22" s="1206"/>
      <c r="MRS22" s="1206"/>
      <c r="MRT22" s="1206"/>
      <c r="MRU22" s="1206"/>
      <c r="MRV22" s="1206"/>
      <c r="MRW22" s="1206"/>
      <c r="MRX22" s="1206"/>
      <c r="MRY22" s="1206"/>
      <c r="MRZ22" s="1206"/>
      <c r="MSA22" s="1206"/>
      <c r="MSB22" s="1206"/>
      <c r="MSC22" s="1206"/>
      <c r="MSD22" s="1206"/>
      <c r="MSE22" s="1206"/>
      <c r="MSF22" s="1206"/>
      <c r="MSG22" s="1206"/>
      <c r="MSH22" s="1206"/>
      <c r="MSI22" s="1206"/>
      <c r="MSJ22" s="1206"/>
      <c r="MSK22" s="1206"/>
      <c r="MSL22" s="1206"/>
      <c r="MSM22" s="1206"/>
      <c r="MSN22" s="1206"/>
      <c r="MSO22" s="1206"/>
      <c r="MSP22" s="1206"/>
      <c r="MSQ22" s="1206"/>
      <c r="MSR22" s="1206"/>
      <c r="MSS22" s="1206"/>
      <c r="MST22" s="1206"/>
      <c r="MSU22" s="1206"/>
      <c r="MSV22" s="1206"/>
      <c r="MSW22" s="1206"/>
      <c r="MSX22" s="1206"/>
      <c r="MSY22" s="1206"/>
      <c r="MSZ22" s="1206"/>
      <c r="MTA22" s="1206"/>
      <c r="MTB22" s="1206"/>
      <c r="MTC22" s="1206"/>
      <c r="MTD22" s="1206"/>
      <c r="MTE22" s="1206"/>
      <c r="MTF22" s="1206"/>
      <c r="MTG22" s="1206"/>
      <c r="MTH22" s="1206"/>
      <c r="MTI22" s="1206"/>
      <c r="MTJ22" s="1206"/>
      <c r="MTK22" s="1206"/>
      <c r="MTL22" s="1206"/>
      <c r="MTM22" s="1206"/>
      <c r="MTN22" s="1206"/>
      <c r="MTO22" s="1206"/>
      <c r="MTP22" s="1206"/>
      <c r="MTQ22" s="1206"/>
      <c r="MTR22" s="1206"/>
      <c r="MTS22" s="1206"/>
      <c r="MTT22" s="1206"/>
      <c r="MTU22" s="1206"/>
      <c r="MTV22" s="1206"/>
      <c r="MTW22" s="1206"/>
      <c r="MTX22" s="1206"/>
      <c r="MTY22" s="1206"/>
      <c r="MTZ22" s="1206"/>
      <c r="MUA22" s="1206"/>
      <c r="MUB22" s="1206"/>
      <c r="MUC22" s="1206"/>
      <c r="MUD22" s="1206"/>
      <c r="MUE22" s="1206"/>
      <c r="MUF22" s="1206"/>
      <c r="MUG22" s="1206"/>
      <c r="MUH22" s="1206"/>
      <c r="MUI22" s="1206"/>
      <c r="MUJ22" s="1206"/>
      <c r="MUK22" s="1206"/>
      <c r="MUL22" s="1206"/>
      <c r="MUM22" s="1206"/>
      <c r="MUN22" s="1206"/>
      <c r="MUO22" s="1206"/>
      <c r="MUP22" s="1206"/>
      <c r="MUQ22" s="1206"/>
      <c r="MUR22" s="1206"/>
      <c r="MUS22" s="1206"/>
      <c r="MUT22" s="1206"/>
      <c r="MUU22" s="1206"/>
      <c r="MUV22" s="1206"/>
      <c r="MUW22" s="1206"/>
      <c r="MUX22" s="1206"/>
      <c r="MUY22" s="1206"/>
      <c r="MUZ22" s="1206"/>
      <c r="MVA22" s="1206"/>
      <c r="MVB22" s="1206"/>
      <c r="MVC22" s="1206"/>
      <c r="MVD22" s="1206"/>
      <c r="MVE22" s="1206"/>
      <c r="MVF22" s="1206"/>
      <c r="MVG22" s="1206"/>
      <c r="MVH22" s="1206"/>
      <c r="MVI22" s="1206"/>
      <c r="MVJ22" s="1206"/>
      <c r="MVK22" s="1206"/>
      <c r="MVL22" s="1206"/>
      <c r="MVM22" s="1206"/>
      <c r="MVN22" s="1206"/>
      <c r="MVO22" s="1206"/>
      <c r="MVP22" s="1206"/>
      <c r="MVQ22" s="1206"/>
      <c r="MVR22" s="1206"/>
      <c r="MVS22" s="1206"/>
      <c r="MVT22" s="1206"/>
      <c r="MVU22" s="1206"/>
      <c r="MVV22" s="1206"/>
      <c r="MVW22" s="1206"/>
      <c r="MVX22" s="1206"/>
      <c r="MVY22" s="1206"/>
      <c r="MVZ22" s="1206"/>
      <c r="MWA22" s="1206"/>
      <c r="MWB22" s="1206"/>
      <c r="MWC22" s="1206"/>
      <c r="MWD22" s="1206"/>
      <c r="MWE22" s="1206"/>
      <c r="MWF22" s="1206"/>
      <c r="MWG22" s="1206"/>
      <c r="MWH22" s="1206"/>
      <c r="MWI22" s="1206"/>
      <c r="MWJ22" s="1206"/>
      <c r="MWK22" s="1206"/>
      <c r="MWL22" s="1206"/>
      <c r="MWM22" s="1206"/>
      <c r="MWN22" s="1206"/>
      <c r="MWO22" s="1206"/>
      <c r="MWP22" s="1206"/>
      <c r="MWQ22" s="1206"/>
      <c r="MWR22" s="1206"/>
      <c r="MWS22" s="1206"/>
      <c r="MWT22" s="1206"/>
      <c r="MWU22" s="1206"/>
      <c r="MWV22" s="1206"/>
      <c r="MWW22" s="1206"/>
      <c r="MWX22" s="1206"/>
      <c r="MWY22" s="1206"/>
      <c r="MWZ22" s="1206"/>
      <c r="MXA22" s="1206"/>
      <c r="MXB22" s="1206"/>
      <c r="MXC22" s="1206"/>
      <c r="MXD22" s="1206"/>
      <c r="MXE22" s="1206"/>
      <c r="MXF22" s="1206"/>
      <c r="MXG22" s="1206"/>
      <c r="MXH22" s="1206"/>
      <c r="MXI22" s="1206"/>
      <c r="MXJ22" s="1206"/>
      <c r="MXK22" s="1206"/>
      <c r="MXL22" s="1206"/>
      <c r="MXM22" s="1206"/>
      <c r="MXN22" s="1206"/>
      <c r="MXO22" s="1206"/>
      <c r="MXP22" s="1206"/>
      <c r="MXQ22" s="1206"/>
      <c r="MXR22" s="1206"/>
      <c r="MXS22" s="1206"/>
      <c r="MXT22" s="1206"/>
      <c r="MXU22" s="1206"/>
      <c r="MXV22" s="1206"/>
      <c r="MXW22" s="1206"/>
      <c r="MXX22" s="1206"/>
      <c r="MXY22" s="1206"/>
      <c r="MXZ22" s="1206"/>
      <c r="MYA22" s="1206"/>
      <c r="MYB22" s="1206"/>
      <c r="MYC22" s="1206"/>
      <c r="MYD22" s="1206"/>
      <c r="MYE22" s="1206"/>
      <c r="MYF22" s="1206"/>
      <c r="MYG22" s="1206"/>
      <c r="MYH22" s="1206"/>
      <c r="MYI22" s="1206"/>
      <c r="MYJ22" s="1206"/>
      <c r="MYK22" s="1206"/>
      <c r="MYL22" s="1206"/>
      <c r="MYM22" s="1206"/>
      <c r="MYN22" s="1206"/>
      <c r="MYO22" s="1206"/>
      <c r="MYP22" s="1206"/>
      <c r="MYQ22" s="1206"/>
      <c r="MYR22" s="1206"/>
      <c r="MYS22" s="1206"/>
      <c r="MYT22" s="1206"/>
      <c r="MYU22" s="1206"/>
      <c r="MYV22" s="1206"/>
      <c r="MYW22" s="1206"/>
      <c r="MYX22" s="1206"/>
      <c r="MYY22" s="1206"/>
      <c r="MYZ22" s="1206"/>
      <c r="MZA22" s="1206"/>
      <c r="MZB22" s="1206"/>
      <c r="MZC22" s="1206"/>
      <c r="MZD22" s="1206"/>
      <c r="MZE22" s="1206"/>
      <c r="MZF22" s="1206"/>
      <c r="MZG22" s="1206"/>
      <c r="MZH22" s="1206"/>
      <c r="MZI22" s="1206"/>
      <c r="MZJ22" s="1206"/>
      <c r="MZK22" s="1206"/>
      <c r="MZL22" s="1206"/>
      <c r="MZM22" s="1206"/>
      <c r="MZN22" s="1206"/>
      <c r="MZO22" s="1206"/>
      <c r="MZP22" s="1206"/>
      <c r="MZQ22" s="1206"/>
      <c r="MZR22" s="1206"/>
      <c r="MZS22" s="1206"/>
      <c r="MZT22" s="1206"/>
      <c r="MZU22" s="1206"/>
      <c r="MZV22" s="1206"/>
      <c r="MZW22" s="1206"/>
      <c r="MZX22" s="1206"/>
      <c r="MZY22" s="1206"/>
      <c r="MZZ22" s="1206"/>
      <c r="NAA22" s="1206"/>
      <c r="NAB22" s="1206"/>
      <c r="NAC22" s="1206"/>
      <c r="NAD22" s="1206"/>
      <c r="NAE22" s="1206"/>
      <c r="NAF22" s="1206"/>
      <c r="NAG22" s="1206"/>
      <c r="NAH22" s="1206"/>
      <c r="NAI22" s="1206"/>
      <c r="NAJ22" s="1206"/>
      <c r="NAK22" s="1206"/>
      <c r="NAL22" s="1206"/>
      <c r="NAM22" s="1206"/>
      <c r="NAN22" s="1206"/>
      <c r="NAO22" s="1206"/>
      <c r="NAP22" s="1206"/>
      <c r="NAQ22" s="1206"/>
      <c r="NAR22" s="1206"/>
      <c r="NAS22" s="1206"/>
      <c r="NAT22" s="1206"/>
      <c r="NAU22" s="1206"/>
      <c r="NAV22" s="1206"/>
      <c r="NAW22" s="1206"/>
      <c r="NAX22" s="1206"/>
      <c r="NAY22" s="1206"/>
      <c r="NAZ22" s="1206"/>
      <c r="NBA22" s="1206"/>
      <c r="NBB22" s="1206"/>
      <c r="NBC22" s="1206"/>
      <c r="NBD22" s="1206"/>
      <c r="NBE22" s="1206"/>
      <c r="NBF22" s="1206"/>
      <c r="NBG22" s="1206"/>
      <c r="NBH22" s="1206"/>
      <c r="NBI22" s="1206"/>
      <c r="NBJ22" s="1206"/>
      <c r="NBK22" s="1206"/>
      <c r="NBL22" s="1206"/>
      <c r="NBM22" s="1206"/>
      <c r="NBN22" s="1206"/>
      <c r="NBO22" s="1206"/>
      <c r="NBP22" s="1206"/>
      <c r="NBQ22" s="1206"/>
      <c r="NBR22" s="1206"/>
      <c r="NBS22" s="1206"/>
      <c r="NBT22" s="1206"/>
      <c r="NBU22" s="1206"/>
      <c r="NBV22" s="1206"/>
      <c r="NBW22" s="1206"/>
      <c r="NBX22" s="1206"/>
      <c r="NBY22" s="1206"/>
      <c r="NBZ22" s="1206"/>
      <c r="NCA22" s="1206"/>
      <c r="NCB22" s="1206"/>
      <c r="NCC22" s="1206"/>
      <c r="NCD22" s="1206"/>
      <c r="NCE22" s="1206"/>
      <c r="NCF22" s="1206"/>
      <c r="NCG22" s="1206"/>
      <c r="NCH22" s="1206"/>
      <c r="NCI22" s="1206"/>
      <c r="NCJ22" s="1206"/>
      <c r="NCK22" s="1206"/>
      <c r="NCL22" s="1206"/>
      <c r="NCM22" s="1206"/>
      <c r="NCN22" s="1206"/>
      <c r="NCO22" s="1206"/>
      <c r="NCP22" s="1206"/>
      <c r="NCQ22" s="1206"/>
      <c r="NCR22" s="1206"/>
      <c r="NCS22" s="1206"/>
      <c r="NCT22" s="1206"/>
      <c r="NCU22" s="1206"/>
      <c r="NCV22" s="1206"/>
      <c r="NCW22" s="1206"/>
      <c r="NCX22" s="1206"/>
      <c r="NCY22" s="1206"/>
      <c r="NCZ22" s="1206"/>
      <c r="NDA22" s="1206"/>
      <c r="NDB22" s="1206"/>
      <c r="NDC22" s="1206"/>
      <c r="NDD22" s="1206"/>
      <c r="NDE22" s="1206"/>
      <c r="NDF22" s="1206"/>
      <c r="NDG22" s="1206"/>
      <c r="NDH22" s="1206"/>
      <c r="NDI22" s="1206"/>
      <c r="NDJ22" s="1206"/>
      <c r="NDK22" s="1206"/>
      <c r="NDL22" s="1206"/>
      <c r="NDM22" s="1206"/>
      <c r="NDN22" s="1206"/>
      <c r="NDO22" s="1206"/>
      <c r="NDP22" s="1206"/>
      <c r="NDQ22" s="1206"/>
      <c r="NDR22" s="1206"/>
      <c r="NDS22" s="1206"/>
      <c r="NDT22" s="1206"/>
      <c r="NDU22" s="1206"/>
      <c r="NDV22" s="1206"/>
      <c r="NDW22" s="1206"/>
      <c r="NDX22" s="1206"/>
      <c r="NDY22" s="1206"/>
      <c r="NDZ22" s="1206"/>
      <c r="NEA22" s="1206"/>
      <c r="NEB22" s="1206"/>
      <c r="NEC22" s="1206"/>
      <c r="NED22" s="1206"/>
      <c r="NEE22" s="1206"/>
      <c r="NEF22" s="1206"/>
      <c r="NEG22" s="1206"/>
      <c r="NEH22" s="1206"/>
      <c r="NEI22" s="1206"/>
      <c r="NEJ22" s="1206"/>
      <c r="NEK22" s="1206"/>
      <c r="NEL22" s="1206"/>
      <c r="NEM22" s="1206"/>
      <c r="NEN22" s="1206"/>
      <c r="NEO22" s="1206"/>
      <c r="NEP22" s="1206"/>
      <c r="NEQ22" s="1206"/>
      <c r="NER22" s="1206"/>
      <c r="NES22" s="1206"/>
      <c r="NET22" s="1206"/>
      <c r="NEU22" s="1206"/>
      <c r="NEV22" s="1206"/>
      <c r="NEW22" s="1206"/>
      <c r="NEX22" s="1206"/>
      <c r="NEY22" s="1206"/>
      <c r="NEZ22" s="1206"/>
      <c r="NFA22" s="1206"/>
      <c r="NFB22" s="1206"/>
      <c r="NFC22" s="1206"/>
      <c r="NFD22" s="1206"/>
      <c r="NFE22" s="1206"/>
      <c r="NFF22" s="1206"/>
      <c r="NFG22" s="1206"/>
      <c r="NFH22" s="1206"/>
      <c r="NFI22" s="1206"/>
      <c r="NFJ22" s="1206"/>
      <c r="NFK22" s="1206"/>
      <c r="NFL22" s="1206"/>
      <c r="NFM22" s="1206"/>
      <c r="NFN22" s="1206"/>
      <c r="NFO22" s="1206"/>
      <c r="NFP22" s="1206"/>
      <c r="NFQ22" s="1206"/>
      <c r="NFR22" s="1206"/>
      <c r="NFS22" s="1206"/>
      <c r="NFT22" s="1206"/>
      <c r="NFU22" s="1206"/>
      <c r="NFV22" s="1206"/>
      <c r="NFW22" s="1206"/>
      <c r="NFX22" s="1206"/>
      <c r="NFY22" s="1206"/>
      <c r="NFZ22" s="1206"/>
      <c r="NGA22" s="1206"/>
      <c r="NGB22" s="1206"/>
      <c r="NGC22" s="1206"/>
      <c r="NGD22" s="1206"/>
      <c r="NGE22" s="1206"/>
      <c r="NGF22" s="1206"/>
      <c r="NGG22" s="1206"/>
      <c r="NGH22" s="1206"/>
      <c r="NGI22" s="1206"/>
      <c r="NGJ22" s="1206"/>
      <c r="NGK22" s="1206"/>
      <c r="NGL22" s="1206"/>
      <c r="NGM22" s="1206"/>
      <c r="NGN22" s="1206"/>
      <c r="NGO22" s="1206"/>
      <c r="NGP22" s="1206"/>
      <c r="NGQ22" s="1206"/>
      <c r="NGR22" s="1206"/>
      <c r="NGS22" s="1206"/>
      <c r="NGT22" s="1206"/>
      <c r="NGU22" s="1206"/>
      <c r="NGV22" s="1206"/>
      <c r="NGW22" s="1206"/>
      <c r="NGX22" s="1206"/>
      <c r="NGY22" s="1206"/>
      <c r="NGZ22" s="1206"/>
      <c r="NHA22" s="1206"/>
      <c r="NHB22" s="1206"/>
      <c r="NHC22" s="1206"/>
      <c r="NHD22" s="1206"/>
      <c r="NHE22" s="1206"/>
      <c r="NHF22" s="1206"/>
      <c r="NHG22" s="1206"/>
      <c r="NHH22" s="1206"/>
      <c r="NHI22" s="1206"/>
      <c r="NHJ22" s="1206"/>
      <c r="NHK22" s="1206"/>
      <c r="NHL22" s="1206"/>
      <c r="NHM22" s="1206"/>
      <c r="NHN22" s="1206"/>
      <c r="NHO22" s="1206"/>
      <c r="NHP22" s="1206"/>
      <c r="NHQ22" s="1206"/>
      <c r="NHR22" s="1206"/>
      <c r="NHS22" s="1206"/>
      <c r="NHT22" s="1206"/>
      <c r="NHU22" s="1206"/>
      <c r="NHV22" s="1206"/>
      <c r="NHW22" s="1206"/>
      <c r="NHX22" s="1206"/>
      <c r="NHY22" s="1206"/>
      <c r="NHZ22" s="1206"/>
      <c r="NIA22" s="1206"/>
      <c r="NIB22" s="1206"/>
      <c r="NIC22" s="1206"/>
      <c r="NID22" s="1206"/>
      <c r="NIE22" s="1206"/>
      <c r="NIF22" s="1206"/>
      <c r="NIG22" s="1206"/>
      <c r="NIH22" s="1206"/>
      <c r="NII22" s="1206"/>
      <c r="NIJ22" s="1206"/>
      <c r="NIK22" s="1206"/>
      <c r="NIL22" s="1206"/>
      <c r="NIM22" s="1206"/>
      <c r="NIN22" s="1206"/>
      <c r="NIO22" s="1206"/>
      <c r="NIP22" s="1206"/>
      <c r="NIQ22" s="1206"/>
      <c r="NIR22" s="1206"/>
      <c r="NIS22" s="1206"/>
      <c r="NIT22" s="1206"/>
      <c r="NIU22" s="1206"/>
      <c r="NIV22" s="1206"/>
      <c r="NIW22" s="1206"/>
      <c r="NIX22" s="1206"/>
      <c r="NIY22" s="1206"/>
      <c r="NIZ22" s="1206"/>
      <c r="NJA22" s="1206"/>
      <c r="NJB22" s="1206"/>
      <c r="NJC22" s="1206"/>
      <c r="NJD22" s="1206"/>
      <c r="NJE22" s="1206"/>
      <c r="NJF22" s="1206"/>
      <c r="NJG22" s="1206"/>
      <c r="NJH22" s="1206"/>
      <c r="NJI22" s="1206"/>
      <c r="NJJ22" s="1206"/>
      <c r="NJK22" s="1206"/>
      <c r="NJL22" s="1206"/>
      <c r="NJM22" s="1206"/>
      <c r="NJN22" s="1206"/>
      <c r="NJO22" s="1206"/>
      <c r="NJP22" s="1206"/>
      <c r="NJQ22" s="1206"/>
      <c r="NJR22" s="1206"/>
      <c r="NJS22" s="1206"/>
      <c r="NJT22" s="1206"/>
      <c r="NJU22" s="1206"/>
      <c r="NJV22" s="1206"/>
      <c r="NJW22" s="1206"/>
      <c r="NJX22" s="1206"/>
      <c r="NJY22" s="1206"/>
      <c r="NJZ22" s="1206"/>
      <c r="NKA22" s="1206"/>
      <c r="NKB22" s="1206"/>
      <c r="NKC22" s="1206"/>
      <c r="NKD22" s="1206"/>
      <c r="NKE22" s="1206"/>
      <c r="NKF22" s="1206"/>
      <c r="NKG22" s="1206"/>
      <c r="NKH22" s="1206"/>
      <c r="NKI22" s="1206"/>
      <c r="NKJ22" s="1206"/>
      <c r="NKK22" s="1206"/>
      <c r="NKL22" s="1206"/>
      <c r="NKM22" s="1206"/>
      <c r="NKN22" s="1206"/>
      <c r="NKO22" s="1206"/>
      <c r="NKP22" s="1206"/>
      <c r="NKQ22" s="1206"/>
      <c r="NKR22" s="1206"/>
      <c r="NKS22" s="1206"/>
      <c r="NKT22" s="1206"/>
      <c r="NKU22" s="1206"/>
      <c r="NKV22" s="1206"/>
      <c r="NKW22" s="1206"/>
      <c r="NKX22" s="1206"/>
      <c r="NKY22" s="1206"/>
      <c r="NKZ22" s="1206"/>
      <c r="NLA22" s="1206"/>
      <c r="NLB22" s="1206"/>
      <c r="NLC22" s="1206"/>
      <c r="NLD22" s="1206"/>
      <c r="NLE22" s="1206"/>
      <c r="NLF22" s="1206"/>
      <c r="NLG22" s="1206"/>
      <c r="NLH22" s="1206"/>
      <c r="NLI22" s="1206"/>
      <c r="NLJ22" s="1206"/>
      <c r="NLK22" s="1206"/>
      <c r="NLL22" s="1206"/>
      <c r="NLM22" s="1206"/>
      <c r="NLN22" s="1206"/>
      <c r="NLO22" s="1206"/>
      <c r="NLP22" s="1206"/>
      <c r="NLQ22" s="1206"/>
      <c r="NLR22" s="1206"/>
      <c r="NLS22" s="1206"/>
      <c r="NLT22" s="1206"/>
      <c r="NLU22" s="1206"/>
      <c r="NLV22" s="1206"/>
      <c r="NLW22" s="1206"/>
      <c r="NLX22" s="1206"/>
      <c r="NLY22" s="1206"/>
      <c r="NLZ22" s="1206"/>
      <c r="NMA22" s="1206"/>
      <c r="NMB22" s="1206"/>
      <c r="NMC22" s="1206"/>
      <c r="NMD22" s="1206"/>
      <c r="NME22" s="1206"/>
      <c r="NMF22" s="1206"/>
      <c r="NMG22" s="1206"/>
      <c r="NMH22" s="1206"/>
      <c r="NMI22" s="1206"/>
      <c r="NMJ22" s="1206"/>
      <c r="NMK22" s="1206"/>
      <c r="NML22" s="1206"/>
      <c r="NMM22" s="1206"/>
      <c r="NMN22" s="1206"/>
      <c r="NMO22" s="1206"/>
      <c r="NMP22" s="1206"/>
      <c r="NMQ22" s="1206"/>
      <c r="NMR22" s="1206"/>
      <c r="NMS22" s="1206"/>
      <c r="NMT22" s="1206"/>
      <c r="NMU22" s="1206"/>
      <c r="NMV22" s="1206"/>
      <c r="NMW22" s="1206"/>
      <c r="NMX22" s="1206"/>
      <c r="NMY22" s="1206"/>
      <c r="NMZ22" s="1206"/>
      <c r="NNA22" s="1206"/>
      <c r="NNB22" s="1206"/>
      <c r="NNC22" s="1206"/>
      <c r="NND22" s="1206"/>
      <c r="NNE22" s="1206"/>
      <c r="NNF22" s="1206"/>
      <c r="NNG22" s="1206"/>
      <c r="NNH22" s="1206"/>
      <c r="NNI22" s="1206"/>
      <c r="NNJ22" s="1206"/>
      <c r="NNK22" s="1206"/>
      <c r="NNL22" s="1206"/>
      <c r="NNM22" s="1206"/>
      <c r="NNN22" s="1206"/>
      <c r="NNO22" s="1206"/>
      <c r="NNP22" s="1206"/>
      <c r="NNQ22" s="1206"/>
      <c r="NNR22" s="1206"/>
      <c r="NNS22" s="1206"/>
      <c r="NNT22" s="1206"/>
      <c r="NNU22" s="1206"/>
      <c r="NNV22" s="1206"/>
      <c r="NNW22" s="1206"/>
      <c r="NNX22" s="1206"/>
      <c r="NNY22" s="1206"/>
      <c r="NNZ22" s="1206"/>
      <c r="NOA22" s="1206"/>
      <c r="NOB22" s="1206"/>
      <c r="NOC22" s="1206"/>
      <c r="NOD22" s="1206"/>
      <c r="NOE22" s="1206"/>
      <c r="NOF22" s="1206"/>
      <c r="NOG22" s="1206"/>
      <c r="NOH22" s="1206"/>
      <c r="NOI22" s="1206"/>
      <c r="NOJ22" s="1206"/>
      <c r="NOK22" s="1206"/>
      <c r="NOL22" s="1206"/>
      <c r="NOM22" s="1206"/>
      <c r="NON22" s="1206"/>
      <c r="NOO22" s="1206"/>
      <c r="NOP22" s="1206"/>
      <c r="NOQ22" s="1206"/>
      <c r="NOR22" s="1206"/>
      <c r="NOS22" s="1206"/>
      <c r="NOT22" s="1206"/>
      <c r="NOU22" s="1206"/>
      <c r="NOV22" s="1206"/>
      <c r="NOW22" s="1206"/>
      <c r="NOX22" s="1206"/>
      <c r="NOY22" s="1206"/>
      <c r="NOZ22" s="1206"/>
      <c r="NPA22" s="1206"/>
      <c r="NPB22" s="1206"/>
      <c r="NPC22" s="1206"/>
      <c r="NPD22" s="1206"/>
      <c r="NPE22" s="1206"/>
      <c r="NPF22" s="1206"/>
      <c r="NPG22" s="1206"/>
      <c r="NPH22" s="1206"/>
      <c r="NPI22" s="1206"/>
      <c r="NPJ22" s="1206"/>
      <c r="NPK22" s="1206"/>
      <c r="NPL22" s="1206"/>
      <c r="NPM22" s="1206"/>
      <c r="NPN22" s="1206"/>
      <c r="NPO22" s="1206"/>
      <c r="NPP22" s="1206"/>
      <c r="NPQ22" s="1206"/>
      <c r="NPR22" s="1206"/>
      <c r="NPS22" s="1206"/>
      <c r="NPT22" s="1206"/>
      <c r="NPU22" s="1206"/>
      <c r="NPV22" s="1206"/>
      <c r="NPW22" s="1206"/>
      <c r="NPX22" s="1206"/>
      <c r="NPY22" s="1206"/>
      <c r="NPZ22" s="1206"/>
      <c r="NQA22" s="1206"/>
      <c r="NQB22" s="1206"/>
      <c r="NQC22" s="1206"/>
      <c r="NQD22" s="1206"/>
      <c r="NQE22" s="1206"/>
      <c r="NQF22" s="1206"/>
      <c r="NQG22" s="1206"/>
      <c r="NQH22" s="1206"/>
      <c r="NQI22" s="1206"/>
      <c r="NQJ22" s="1206"/>
      <c r="NQK22" s="1206"/>
      <c r="NQL22" s="1206"/>
      <c r="NQM22" s="1206"/>
      <c r="NQN22" s="1206"/>
      <c r="NQO22" s="1206"/>
      <c r="NQP22" s="1206"/>
      <c r="NQQ22" s="1206"/>
      <c r="NQR22" s="1206"/>
      <c r="NQS22" s="1206"/>
      <c r="NQT22" s="1206"/>
      <c r="NQU22" s="1206"/>
      <c r="NQV22" s="1206"/>
      <c r="NQW22" s="1206"/>
      <c r="NQX22" s="1206"/>
      <c r="NQY22" s="1206"/>
      <c r="NQZ22" s="1206"/>
      <c r="NRA22" s="1206"/>
      <c r="NRB22" s="1206"/>
      <c r="NRC22" s="1206"/>
      <c r="NRD22" s="1206"/>
      <c r="NRE22" s="1206"/>
      <c r="NRF22" s="1206"/>
      <c r="NRG22" s="1206"/>
      <c r="NRH22" s="1206"/>
      <c r="NRI22" s="1206"/>
      <c r="NRJ22" s="1206"/>
      <c r="NRK22" s="1206"/>
      <c r="NRL22" s="1206"/>
      <c r="NRM22" s="1206"/>
      <c r="NRN22" s="1206"/>
      <c r="NRO22" s="1206"/>
      <c r="NRP22" s="1206"/>
      <c r="NRQ22" s="1206"/>
      <c r="NRR22" s="1206"/>
      <c r="NRS22" s="1206"/>
      <c r="NRT22" s="1206"/>
      <c r="NRU22" s="1206"/>
      <c r="NRV22" s="1206"/>
      <c r="NRW22" s="1206"/>
      <c r="NRX22" s="1206"/>
      <c r="NRY22" s="1206"/>
      <c r="NRZ22" s="1206"/>
      <c r="NSA22" s="1206"/>
      <c r="NSB22" s="1206"/>
      <c r="NSC22" s="1206"/>
      <c r="NSD22" s="1206"/>
      <c r="NSE22" s="1206"/>
      <c r="NSF22" s="1206"/>
      <c r="NSG22" s="1206"/>
      <c r="NSH22" s="1206"/>
      <c r="NSI22" s="1206"/>
      <c r="NSJ22" s="1206"/>
      <c r="NSK22" s="1206"/>
      <c r="NSL22" s="1206"/>
      <c r="NSM22" s="1206"/>
      <c r="NSN22" s="1206"/>
      <c r="NSO22" s="1206"/>
      <c r="NSP22" s="1206"/>
      <c r="NSQ22" s="1206"/>
      <c r="NSR22" s="1206"/>
      <c r="NSS22" s="1206"/>
      <c r="NST22" s="1206"/>
      <c r="NSU22" s="1206"/>
      <c r="NSV22" s="1206"/>
      <c r="NSW22" s="1206"/>
      <c r="NSX22" s="1206"/>
      <c r="NSY22" s="1206"/>
      <c r="NSZ22" s="1206"/>
      <c r="NTA22" s="1206"/>
      <c r="NTB22" s="1206"/>
      <c r="NTC22" s="1206"/>
      <c r="NTD22" s="1206"/>
      <c r="NTE22" s="1206"/>
      <c r="NTF22" s="1206"/>
      <c r="NTG22" s="1206"/>
      <c r="NTH22" s="1206"/>
      <c r="NTI22" s="1206"/>
      <c r="NTJ22" s="1206"/>
      <c r="NTK22" s="1206"/>
      <c r="NTL22" s="1206"/>
      <c r="NTM22" s="1206"/>
      <c r="NTN22" s="1206"/>
      <c r="NTO22" s="1206"/>
      <c r="NTP22" s="1206"/>
      <c r="NTQ22" s="1206"/>
      <c r="NTR22" s="1206"/>
      <c r="NTS22" s="1206"/>
      <c r="NTT22" s="1206"/>
      <c r="NTU22" s="1206"/>
      <c r="NTV22" s="1206"/>
      <c r="NTW22" s="1206"/>
      <c r="NTX22" s="1206"/>
      <c r="NTY22" s="1206"/>
      <c r="NTZ22" s="1206"/>
      <c r="NUA22" s="1206"/>
      <c r="NUB22" s="1206"/>
      <c r="NUC22" s="1206"/>
      <c r="NUD22" s="1206"/>
      <c r="NUE22" s="1206"/>
      <c r="NUF22" s="1206"/>
      <c r="NUG22" s="1206"/>
      <c r="NUH22" s="1206"/>
      <c r="NUI22" s="1206"/>
      <c r="NUJ22" s="1206"/>
      <c r="NUK22" s="1206"/>
      <c r="NUL22" s="1206"/>
      <c r="NUM22" s="1206"/>
      <c r="NUN22" s="1206"/>
      <c r="NUO22" s="1206"/>
      <c r="NUP22" s="1206"/>
      <c r="NUQ22" s="1206"/>
      <c r="NUR22" s="1206"/>
      <c r="NUS22" s="1206"/>
      <c r="NUT22" s="1206"/>
      <c r="NUU22" s="1206"/>
      <c r="NUV22" s="1206"/>
      <c r="NUW22" s="1206"/>
      <c r="NUX22" s="1206"/>
      <c r="NUY22" s="1206"/>
      <c r="NUZ22" s="1206"/>
      <c r="NVA22" s="1206"/>
      <c r="NVB22" s="1206"/>
      <c r="NVC22" s="1206"/>
      <c r="NVD22" s="1206"/>
      <c r="NVE22" s="1206"/>
      <c r="NVF22" s="1206"/>
      <c r="NVG22" s="1206"/>
      <c r="NVH22" s="1206"/>
      <c r="NVI22" s="1206"/>
      <c r="NVJ22" s="1206"/>
      <c r="NVK22" s="1206"/>
      <c r="NVL22" s="1206"/>
      <c r="NVM22" s="1206"/>
      <c r="NVN22" s="1206"/>
      <c r="NVO22" s="1206"/>
      <c r="NVP22" s="1206"/>
      <c r="NVQ22" s="1206"/>
      <c r="NVR22" s="1206"/>
      <c r="NVS22" s="1206"/>
      <c r="NVT22" s="1206"/>
      <c r="NVU22" s="1206"/>
      <c r="NVV22" s="1206"/>
      <c r="NVW22" s="1206"/>
      <c r="NVX22" s="1206"/>
      <c r="NVY22" s="1206"/>
      <c r="NVZ22" s="1206"/>
      <c r="NWA22" s="1206"/>
      <c r="NWB22" s="1206"/>
      <c r="NWC22" s="1206"/>
      <c r="NWD22" s="1206"/>
      <c r="NWE22" s="1206"/>
      <c r="NWF22" s="1206"/>
      <c r="NWG22" s="1206"/>
      <c r="NWH22" s="1206"/>
      <c r="NWI22" s="1206"/>
      <c r="NWJ22" s="1206"/>
      <c r="NWK22" s="1206"/>
      <c r="NWL22" s="1206"/>
      <c r="NWM22" s="1206"/>
      <c r="NWN22" s="1206"/>
      <c r="NWO22" s="1206"/>
      <c r="NWP22" s="1206"/>
      <c r="NWQ22" s="1206"/>
      <c r="NWR22" s="1206"/>
      <c r="NWS22" s="1206"/>
      <c r="NWT22" s="1206"/>
      <c r="NWU22" s="1206"/>
      <c r="NWV22" s="1206"/>
      <c r="NWW22" s="1206"/>
      <c r="NWX22" s="1206"/>
      <c r="NWY22" s="1206"/>
      <c r="NWZ22" s="1206"/>
      <c r="NXA22" s="1206"/>
      <c r="NXB22" s="1206"/>
      <c r="NXC22" s="1206"/>
      <c r="NXD22" s="1206"/>
      <c r="NXE22" s="1206"/>
      <c r="NXF22" s="1206"/>
      <c r="NXG22" s="1206"/>
      <c r="NXH22" s="1206"/>
      <c r="NXI22" s="1206"/>
      <c r="NXJ22" s="1206"/>
      <c r="NXK22" s="1206"/>
      <c r="NXL22" s="1206"/>
      <c r="NXM22" s="1206"/>
      <c r="NXN22" s="1206"/>
      <c r="NXO22" s="1206"/>
      <c r="NXP22" s="1206"/>
      <c r="NXQ22" s="1206"/>
      <c r="NXR22" s="1206"/>
      <c r="NXS22" s="1206"/>
      <c r="NXT22" s="1206"/>
      <c r="NXU22" s="1206"/>
      <c r="NXV22" s="1206"/>
      <c r="NXW22" s="1206"/>
      <c r="NXX22" s="1206"/>
      <c r="NXY22" s="1206"/>
      <c r="NXZ22" s="1206"/>
      <c r="NYA22" s="1206"/>
      <c r="NYB22" s="1206"/>
      <c r="NYC22" s="1206"/>
      <c r="NYD22" s="1206"/>
      <c r="NYE22" s="1206"/>
      <c r="NYF22" s="1206"/>
      <c r="NYG22" s="1206"/>
      <c r="NYH22" s="1206"/>
      <c r="NYI22" s="1206"/>
      <c r="NYJ22" s="1206"/>
      <c r="NYK22" s="1206"/>
      <c r="NYL22" s="1206"/>
      <c r="NYM22" s="1206"/>
      <c r="NYN22" s="1206"/>
      <c r="NYO22" s="1206"/>
      <c r="NYP22" s="1206"/>
      <c r="NYQ22" s="1206"/>
      <c r="NYR22" s="1206"/>
      <c r="NYS22" s="1206"/>
      <c r="NYT22" s="1206"/>
      <c r="NYU22" s="1206"/>
      <c r="NYV22" s="1206"/>
      <c r="NYW22" s="1206"/>
      <c r="NYX22" s="1206"/>
      <c r="NYY22" s="1206"/>
      <c r="NYZ22" s="1206"/>
      <c r="NZA22" s="1206"/>
      <c r="NZB22" s="1206"/>
      <c r="NZC22" s="1206"/>
      <c r="NZD22" s="1206"/>
      <c r="NZE22" s="1206"/>
      <c r="NZF22" s="1206"/>
      <c r="NZG22" s="1206"/>
      <c r="NZH22" s="1206"/>
      <c r="NZI22" s="1206"/>
      <c r="NZJ22" s="1206"/>
      <c r="NZK22" s="1206"/>
      <c r="NZL22" s="1206"/>
      <c r="NZM22" s="1206"/>
      <c r="NZN22" s="1206"/>
      <c r="NZO22" s="1206"/>
      <c r="NZP22" s="1206"/>
      <c r="NZQ22" s="1206"/>
      <c r="NZR22" s="1206"/>
      <c r="NZS22" s="1206"/>
      <c r="NZT22" s="1206"/>
      <c r="NZU22" s="1206"/>
      <c r="NZV22" s="1206"/>
      <c r="NZW22" s="1206"/>
      <c r="NZX22" s="1206"/>
      <c r="NZY22" s="1206"/>
      <c r="NZZ22" s="1206"/>
      <c r="OAA22" s="1206"/>
      <c r="OAB22" s="1206"/>
      <c r="OAC22" s="1206"/>
      <c r="OAD22" s="1206"/>
      <c r="OAE22" s="1206"/>
      <c r="OAF22" s="1206"/>
      <c r="OAG22" s="1206"/>
      <c r="OAH22" s="1206"/>
      <c r="OAI22" s="1206"/>
      <c r="OAJ22" s="1206"/>
      <c r="OAK22" s="1206"/>
      <c r="OAL22" s="1206"/>
      <c r="OAM22" s="1206"/>
      <c r="OAN22" s="1206"/>
      <c r="OAO22" s="1206"/>
      <c r="OAP22" s="1206"/>
      <c r="OAQ22" s="1206"/>
      <c r="OAR22" s="1206"/>
      <c r="OAS22" s="1206"/>
      <c r="OAT22" s="1206"/>
      <c r="OAU22" s="1206"/>
      <c r="OAV22" s="1206"/>
      <c r="OAW22" s="1206"/>
      <c r="OAX22" s="1206"/>
      <c r="OAY22" s="1206"/>
      <c r="OAZ22" s="1206"/>
      <c r="OBA22" s="1206"/>
      <c r="OBB22" s="1206"/>
      <c r="OBC22" s="1206"/>
      <c r="OBD22" s="1206"/>
      <c r="OBE22" s="1206"/>
      <c r="OBF22" s="1206"/>
      <c r="OBG22" s="1206"/>
      <c r="OBH22" s="1206"/>
      <c r="OBI22" s="1206"/>
      <c r="OBJ22" s="1206"/>
      <c r="OBK22" s="1206"/>
      <c r="OBL22" s="1206"/>
      <c r="OBM22" s="1206"/>
      <c r="OBN22" s="1206"/>
      <c r="OBO22" s="1206"/>
      <c r="OBP22" s="1206"/>
      <c r="OBQ22" s="1206"/>
      <c r="OBR22" s="1206"/>
      <c r="OBS22" s="1206"/>
      <c r="OBT22" s="1206"/>
      <c r="OBU22" s="1206"/>
      <c r="OBV22" s="1206"/>
      <c r="OBW22" s="1206"/>
      <c r="OBX22" s="1206"/>
      <c r="OBY22" s="1206"/>
      <c r="OBZ22" s="1206"/>
      <c r="OCA22" s="1206"/>
      <c r="OCB22" s="1206"/>
      <c r="OCC22" s="1206"/>
      <c r="OCD22" s="1206"/>
      <c r="OCE22" s="1206"/>
      <c r="OCF22" s="1206"/>
      <c r="OCG22" s="1206"/>
      <c r="OCH22" s="1206"/>
      <c r="OCI22" s="1206"/>
      <c r="OCJ22" s="1206"/>
      <c r="OCK22" s="1206"/>
      <c r="OCL22" s="1206"/>
      <c r="OCM22" s="1206"/>
      <c r="OCN22" s="1206"/>
      <c r="OCO22" s="1206"/>
      <c r="OCP22" s="1206"/>
      <c r="OCQ22" s="1206"/>
      <c r="OCR22" s="1206"/>
      <c r="OCS22" s="1206"/>
      <c r="OCT22" s="1206"/>
      <c r="OCU22" s="1206"/>
      <c r="OCV22" s="1206"/>
      <c r="OCW22" s="1206"/>
      <c r="OCX22" s="1206"/>
      <c r="OCY22" s="1206"/>
      <c r="OCZ22" s="1206"/>
      <c r="ODA22" s="1206"/>
      <c r="ODB22" s="1206"/>
      <c r="ODC22" s="1206"/>
      <c r="ODD22" s="1206"/>
      <c r="ODE22" s="1206"/>
      <c r="ODF22" s="1206"/>
      <c r="ODG22" s="1206"/>
      <c r="ODH22" s="1206"/>
      <c r="ODI22" s="1206"/>
      <c r="ODJ22" s="1206"/>
      <c r="ODK22" s="1206"/>
      <c r="ODL22" s="1206"/>
      <c r="ODM22" s="1206"/>
      <c r="ODN22" s="1206"/>
      <c r="ODO22" s="1206"/>
      <c r="ODP22" s="1206"/>
      <c r="ODQ22" s="1206"/>
      <c r="ODR22" s="1206"/>
      <c r="ODS22" s="1206"/>
      <c r="ODT22" s="1206"/>
      <c r="ODU22" s="1206"/>
      <c r="ODV22" s="1206"/>
      <c r="ODW22" s="1206"/>
      <c r="ODX22" s="1206"/>
      <c r="ODY22" s="1206"/>
      <c r="ODZ22" s="1206"/>
      <c r="OEA22" s="1206"/>
      <c r="OEB22" s="1206"/>
      <c r="OEC22" s="1206"/>
      <c r="OED22" s="1206"/>
      <c r="OEE22" s="1206"/>
      <c r="OEF22" s="1206"/>
      <c r="OEG22" s="1206"/>
      <c r="OEH22" s="1206"/>
      <c r="OEI22" s="1206"/>
      <c r="OEJ22" s="1206"/>
      <c r="OEK22" s="1206"/>
      <c r="OEL22" s="1206"/>
      <c r="OEM22" s="1206"/>
      <c r="OEN22" s="1206"/>
      <c r="OEO22" s="1206"/>
      <c r="OEP22" s="1206"/>
      <c r="OEQ22" s="1206"/>
      <c r="OER22" s="1206"/>
      <c r="OES22" s="1206"/>
      <c r="OET22" s="1206"/>
      <c r="OEU22" s="1206"/>
      <c r="OEV22" s="1206"/>
      <c r="OEW22" s="1206"/>
      <c r="OEX22" s="1206"/>
      <c r="OEY22" s="1206"/>
      <c r="OEZ22" s="1206"/>
      <c r="OFA22" s="1206"/>
      <c r="OFB22" s="1206"/>
      <c r="OFC22" s="1206"/>
      <c r="OFD22" s="1206"/>
      <c r="OFE22" s="1206"/>
      <c r="OFF22" s="1206"/>
      <c r="OFG22" s="1206"/>
      <c r="OFH22" s="1206"/>
      <c r="OFI22" s="1206"/>
      <c r="OFJ22" s="1206"/>
      <c r="OFK22" s="1206"/>
      <c r="OFL22" s="1206"/>
      <c r="OFM22" s="1206"/>
      <c r="OFN22" s="1206"/>
      <c r="OFO22" s="1206"/>
      <c r="OFP22" s="1206"/>
      <c r="OFQ22" s="1206"/>
      <c r="OFR22" s="1206"/>
      <c r="OFS22" s="1206"/>
      <c r="OFT22" s="1206"/>
      <c r="OFU22" s="1206"/>
      <c r="OFV22" s="1206"/>
      <c r="OFW22" s="1206"/>
      <c r="OFX22" s="1206"/>
      <c r="OFY22" s="1206"/>
      <c r="OFZ22" s="1206"/>
      <c r="OGA22" s="1206"/>
      <c r="OGB22" s="1206"/>
      <c r="OGC22" s="1206"/>
      <c r="OGD22" s="1206"/>
      <c r="OGE22" s="1206"/>
      <c r="OGF22" s="1206"/>
      <c r="OGG22" s="1206"/>
      <c r="OGH22" s="1206"/>
      <c r="OGI22" s="1206"/>
      <c r="OGJ22" s="1206"/>
      <c r="OGK22" s="1206"/>
      <c r="OGL22" s="1206"/>
      <c r="OGM22" s="1206"/>
      <c r="OGN22" s="1206"/>
      <c r="OGO22" s="1206"/>
      <c r="OGP22" s="1206"/>
      <c r="OGQ22" s="1206"/>
      <c r="OGR22" s="1206"/>
      <c r="OGS22" s="1206"/>
      <c r="OGT22" s="1206"/>
      <c r="OGU22" s="1206"/>
      <c r="OGV22" s="1206"/>
      <c r="OGW22" s="1206"/>
      <c r="OGX22" s="1206"/>
      <c r="OGY22" s="1206"/>
      <c r="OGZ22" s="1206"/>
      <c r="OHA22" s="1206"/>
      <c r="OHB22" s="1206"/>
      <c r="OHC22" s="1206"/>
      <c r="OHD22" s="1206"/>
      <c r="OHE22" s="1206"/>
      <c r="OHF22" s="1206"/>
      <c r="OHG22" s="1206"/>
      <c r="OHH22" s="1206"/>
      <c r="OHI22" s="1206"/>
      <c r="OHJ22" s="1206"/>
      <c r="OHK22" s="1206"/>
      <c r="OHL22" s="1206"/>
      <c r="OHM22" s="1206"/>
      <c r="OHN22" s="1206"/>
      <c r="OHO22" s="1206"/>
      <c r="OHP22" s="1206"/>
      <c r="OHQ22" s="1206"/>
      <c r="OHR22" s="1206"/>
      <c r="OHS22" s="1206"/>
      <c r="OHT22" s="1206"/>
      <c r="OHU22" s="1206"/>
      <c r="OHV22" s="1206"/>
      <c r="OHW22" s="1206"/>
      <c r="OHX22" s="1206"/>
      <c r="OHY22" s="1206"/>
      <c r="OHZ22" s="1206"/>
      <c r="OIA22" s="1206"/>
      <c r="OIB22" s="1206"/>
      <c r="OIC22" s="1206"/>
      <c r="OID22" s="1206"/>
      <c r="OIE22" s="1206"/>
      <c r="OIF22" s="1206"/>
      <c r="OIG22" s="1206"/>
      <c r="OIH22" s="1206"/>
      <c r="OII22" s="1206"/>
      <c r="OIJ22" s="1206"/>
      <c r="OIK22" s="1206"/>
      <c r="OIL22" s="1206"/>
      <c r="OIM22" s="1206"/>
      <c r="OIN22" s="1206"/>
      <c r="OIO22" s="1206"/>
      <c r="OIP22" s="1206"/>
      <c r="OIQ22" s="1206"/>
      <c r="OIR22" s="1206"/>
      <c r="OIS22" s="1206"/>
      <c r="OIT22" s="1206"/>
      <c r="OIU22" s="1206"/>
      <c r="OIV22" s="1206"/>
      <c r="OIW22" s="1206"/>
      <c r="OIX22" s="1206"/>
      <c r="OIY22" s="1206"/>
      <c r="OIZ22" s="1206"/>
      <c r="OJA22" s="1206"/>
      <c r="OJB22" s="1206"/>
      <c r="OJC22" s="1206"/>
      <c r="OJD22" s="1206"/>
      <c r="OJE22" s="1206"/>
      <c r="OJF22" s="1206"/>
      <c r="OJG22" s="1206"/>
      <c r="OJH22" s="1206"/>
      <c r="OJI22" s="1206"/>
      <c r="OJJ22" s="1206"/>
      <c r="OJK22" s="1206"/>
      <c r="OJL22" s="1206"/>
      <c r="OJM22" s="1206"/>
      <c r="OJN22" s="1206"/>
      <c r="OJO22" s="1206"/>
      <c r="OJP22" s="1206"/>
      <c r="OJQ22" s="1206"/>
      <c r="OJR22" s="1206"/>
      <c r="OJS22" s="1206"/>
      <c r="OJT22" s="1206"/>
      <c r="OJU22" s="1206"/>
      <c r="OJV22" s="1206"/>
      <c r="OJW22" s="1206"/>
      <c r="OJX22" s="1206"/>
      <c r="OJY22" s="1206"/>
      <c r="OJZ22" s="1206"/>
      <c r="OKA22" s="1206"/>
      <c r="OKB22" s="1206"/>
      <c r="OKC22" s="1206"/>
      <c r="OKD22" s="1206"/>
      <c r="OKE22" s="1206"/>
      <c r="OKF22" s="1206"/>
      <c r="OKG22" s="1206"/>
      <c r="OKH22" s="1206"/>
      <c r="OKI22" s="1206"/>
      <c r="OKJ22" s="1206"/>
      <c r="OKK22" s="1206"/>
      <c r="OKL22" s="1206"/>
      <c r="OKM22" s="1206"/>
      <c r="OKN22" s="1206"/>
      <c r="OKO22" s="1206"/>
      <c r="OKP22" s="1206"/>
      <c r="OKQ22" s="1206"/>
      <c r="OKR22" s="1206"/>
      <c r="OKS22" s="1206"/>
      <c r="OKT22" s="1206"/>
      <c r="OKU22" s="1206"/>
      <c r="OKV22" s="1206"/>
      <c r="OKW22" s="1206"/>
      <c r="OKX22" s="1206"/>
      <c r="OKY22" s="1206"/>
      <c r="OKZ22" s="1206"/>
      <c r="OLA22" s="1206"/>
      <c r="OLB22" s="1206"/>
      <c r="OLC22" s="1206"/>
      <c r="OLD22" s="1206"/>
      <c r="OLE22" s="1206"/>
      <c r="OLF22" s="1206"/>
      <c r="OLG22" s="1206"/>
      <c r="OLH22" s="1206"/>
      <c r="OLI22" s="1206"/>
      <c r="OLJ22" s="1206"/>
      <c r="OLK22" s="1206"/>
      <c r="OLL22" s="1206"/>
      <c r="OLM22" s="1206"/>
      <c r="OLN22" s="1206"/>
      <c r="OLO22" s="1206"/>
      <c r="OLP22" s="1206"/>
      <c r="OLQ22" s="1206"/>
      <c r="OLR22" s="1206"/>
      <c r="OLS22" s="1206"/>
      <c r="OLT22" s="1206"/>
      <c r="OLU22" s="1206"/>
      <c r="OLV22" s="1206"/>
      <c r="OLW22" s="1206"/>
      <c r="OLX22" s="1206"/>
      <c r="OLY22" s="1206"/>
      <c r="OLZ22" s="1206"/>
      <c r="OMA22" s="1206"/>
      <c r="OMB22" s="1206"/>
      <c r="OMC22" s="1206"/>
      <c r="OMD22" s="1206"/>
      <c r="OME22" s="1206"/>
      <c r="OMF22" s="1206"/>
      <c r="OMG22" s="1206"/>
      <c r="OMH22" s="1206"/>
      <c r="OMI22" s="1206"/>
      <c r="OMJ22" s="1206"/>
      <c r="OMK22" s="1206"/>
      <c r="OML22" s="1206"/>
      <c r="OMM22" s="1206"/>
      <c r="OMN22" s="1206"/>
      <c r="OMO22" s="1206"/>
      <c r="OMP22" s="1206"/>
      <c r="OMQ22" s="1206"/>
      <c r="OMR22" s="1206"/>
      <c r="OMS22" s="1206"/>
      <c r="OMT22" s="1206"/>
      <c r="OMU22" s="1206"/>
      <c r="OMV22" s="1206"/>
      <c r="OMW22" s="1206"/>
      <c r="OMX22" s="1206"/>
      <c r="OMY22" s="1206"/>
      <c r="OMZ22" s="1206"/>
      <c r="ONA22" s="1206"/>
      <c r="ONB22" s="1206"/>
      <c r="ONC22" s="1206"/>
      <c r="OND22" s="1206"/>
      <c r="ONE22" s="1206"/>
      <c r="ONF22" s="1206"/>
      <c r="ONG22" s="1206"/>
      <c r="ONH22" s="1206"/>
      <c r="ONI22" s="1206"/>
      <c r="ONJ22" s="1206"/>
      <c r="ONK22" s="1206"/>
      <c r="ONL22" s="1206"/>
      <c r="ONM22" s="1206"/>
      <c r="ONN22" s="1206"/>
      <c r="ONO22" s="1206"/>
      <c r="ONP22" s="1206"/>
      <c r="ONQ22" s="1206"/>
      <c r="ONR22" s="1206"/>
      <c r="ONS22" s="1206"/>
      <c r="ONT22" s="1206"/>
      <c r="ONU22" s="1206"/>
      <c r="ONV22" s="1206"/>
      <c r="ONW22" s="1206"/>
      <c r="ONX22" s="1206"/>
      <c r="ONY22" s="1206"/>
      <c r="ONZ22" s="1206"/>
      <c r="OOA22" s="1206"/>
      <c r="OOB22" s="1206"/>
      <c r="OOC22" s="1206"/>
      <c r="OOD22" s="1206"/>
      <c r="OOE22" s="1206"/>
      <c r="OOF22" s="1206"/>
      <c r="OOG22" s="1206"/>
      <c r="OOH22" s="1206"/>
      <c r="OOI22" s="1206"/>
      <c r="OOJ22" s="1206"/>
      <c r="OOK22" s="1206"/>
      <c r="OOL22" s="1206"/>
      <c r="OOM22" s="1206"/>
      <c r="OON22" s="1206"/>
      <c r="OOO22" s="1206"/>
      <c r="OOP22" s="1206"/>
      <c r="OOQ22" s="1206"/>
      <c r="OOR22" s="1206"/>
      <c r="OOS22" s="1206"/>
      <c r="OOT22" s="1206"/>
      <c r="OOU22" s="1206"/>
      <c r="OOV22" s="1206"/>
      <c r="OOW22" s="1206"/>
      <c r="OOX22" s="1206"/>
      <c r="OOY22" s="1206"/>
      <c r="OOZ22" s="1206"/>
      <c r="OPA22" s="1206"/>
      <c r="OPB22" s="1206"/>
      <c r="OPC22" s="1206"/>
      <c r="OPD22" s="1206"/>
      <c r="OPE22" s="1206"/>
      <c r="OPF22" s="1206"/>
      <c r="OPG22" s="1206"/>
      <c r="OPH22" s="1206"/>
      <c r="OPI22" s="1206"/>
      <c r="OPJ22" s="1206"/>
      <c r="OPK22" s="1206"/>
      <c r="OPL22" s="1206"/>
      <c r="OPM22" s="1206"/>
      <c r="OPN22" s="1206"/>
      <c r="OPO22" s="1206"/>
      <c r="OPP22" s="1206"/>
      <c r="OPQ22" s="1206"/>
      <c r="OPR22" s="1206"/>
      <c r="OPS22" s="1206"/>
      <c r="OPT22" s="1206"/>
      <c r="OPU22" s="1206"/>
      <c r="OPV22" s="1206"/>
      <c r="OPW22" s="1206"/>
      <c r="OPX22" s="1206"/>
      <c r="OPY22" s="1206"/>
      <c r="OPZ22" s="1206"/>
      <c r="OQA22" s="1206"/>
      <c r="OQB22" s="1206"/>
      <c r="OQC22" s="1206"/>
      <c r="OQD22" s="1206"/>
      <c r="OQE22" s="1206"/>
      <c r="OQF22" s="1206"/>
      <c r="OQG22" s="1206"/>
      <c r="OQH22" s="1206"/>
      <c r="OQI22" s="1206"/>
      <c r="OQJ22" s="1206"/>
      <c r="OQK22" s="1206"/>
      <c r="OQL22" s="1206"/>
      <c r="OQM22" s="1206"/>
      <c r="OQN22" s="1206"/>
      <c r="OQO22" s="1206"/>
      <c r="OQP22" s="1206"/>
      <c r="OQQ22" s="1206"/>
      <c r="OQR22" s="1206"/>
      <c r="OQS22" s="1206"/>
      <c r="OQT22" s="1206"/>
      <c r="OQU22" s="1206"/>
      <c r="OQV22" s="1206"/>
      <c r="OQW22" s="1206"/>
      <c r="OQX22" s="1206"/>
      <c r="OQY22" s="1206"/>
      <c r="OQZ22" s="1206"/>
      <c r="ORA22" s="1206"/>
      <c r="ORB22" s="1206"/>
      <c r="ORC22" s="1206"/>
      <c r="ORD22" s="1206"/>
      <c r="ORE22" s="1206"/>
      <c r="ORF22" s="1206"/>
      <c r="ORG22" s="1206"/>
      <c r="ORH22" s="1206"/>
      <c r="ORI22" s="1206"/>
      <c r="ORJ22" s="1206"/>
      <c r="ORK22" s="1206"/>
      <c r="ORL22" s="1206"/>
      <c r="ORM22" s="1206"/>
      <c r="ORN22" s="1206"/>
      <c r="ORO22" s="1206"/>
      <c r="ORP22" s="1206"/>
      <c r="ORQ22" s="1206"/>
      <c r="ORR22" s="1206"/>
      <c r="ORS22" s="1206"/>
      <c r="ORT22" s="1206"/>
      <c r="ORU22" s="1206"/>
      <c r="ORV22" s="1206"/>
      <c r="ORW22" s="1206"/>
      <c r="ORX22" s="1206"/>
      <c r="ORY22" s="1206"/>
      <c r="ORZ22" s="1206"/>
      <c r="OSA22" s="1206"/>
      <c r="OSB22" s="1206"/>
      <c r="OSC22" s="1206"/>
      <c r="OSD22" s="1206"/>
      <c r="OSE22" s="1206"/>
      <c r="OSF22" s="1206"/>
      <c r="OSG22" s="1206"/>
      <c r="OSH22" s="1206"/>
      <c r="OSI22" s="1206"/>
      <c r="OSJ22" s="1206"/>
      <c r="OSK22" s="1206"/>
      <c r="OSL22" s="1206"/>
      <c r="OSM22" s="1206"/>
      <c r="OSN22" s="1206"/>
      <c r="OSO22" s="1206"/>
      <c r="OSP22" s="1206"/>
      <c r="OSQ22" s="1206"/>
      <c r="OSR22" s="1206"/>
      <c r="OSS22" s="1206"/>
      <c r="OST22" s="1206"/>
      <c r="OSU22" s="1206"/>
      <c r="OSV22" s="1206"/>
      <c r="OSW22" s="1206"/>
      <c r="OSX22" s="1206"/>
      <c r="OSY22" s="1206"/>
      <c r="OSZ22" s="1206"/>
      <c r="OTA22" s="1206"/>
      <c r="OTB22" s="1206"/>
      <c r="OTC22" s="1206"/>
      <c r="OTD22" s="1206"/>
      <c r="OTE22" s="1206"/>
      <c r="OTF22" s="1206"/>
      <c r="OTG22" s="1206"/>
      <c r="OTH22" s="1206"/>
      <c r="OTI22" s="1206"/>
      <c r="OTJ22" s="1206"/>
      <c r="OTK22" s="1206"/>
      <c r="OTL22" s="1206"/>
      <c r="OTM22" s="1206"/>
      <c r="OTN22" s="1206"/>
      <c r="OTO22" s="1206"/>
      <c r="OTP22" s="1206"/>
      <c r="OTQ22" s="1206"/>
      <c r="OTR22" s="1206"/>
      <c r="OTS22" s="1206"/>
      <c r="OTT22" s="1206"/>
      <c r="OTU22" s="1206"/>
      <c r="OTV22" s="1206"/>
      <c r="OTW22" s="1206"/>
      <c r="OTX22" s="1206"/>
      <c r="OTY22" s="1206"/>
      <c r="OTZ22" s="1206"/>
      <c r="OUA22" s="1206"/>
      <c r="OUB22" s="1206"/>
      <c r="OUC22" s="1206"/>
      <c r="OUD22" s="1206"/>
      <c r="OUE22" s="1206"/>
      <c r="OUF22" s="1206"/>
      <c r="OUG22" s="1206"/>
      <c r="OUH22" s="1206"/>
      <c r="OUI22" s="1206"/>
      <c r="OUJ22" s="1206"/>
      <c r="OUK22" s="1206"/>
      <c r="OUL22" s="1206"/>
      <c r="OUM22" s="1206"/>
      <c r="OUN22" s="1206"/>
      <c r="OUO22" s="1206"/>
      <c r="OUP22" s="1206"/>
      <c r="OUQ22" s="1206"/>
      <c r="OUR22" s="1206"/>
      <c r="OUS22" s="1206"/>
      <c r="OUT22" s="1206"/>
      <c r="OUU22" s="1206"/>
      <c r="OUV22" s="1206"/>
      <c r="OUW22" s="1206"/>
      <c r="OUX22" s="1206"/>
      <c r="OUY22" s="1206"/>
      <c r="OUZ22" s="1206"/>
      <c r="OVA22" s="1206"/>
      <c r="OVB22" s="1206"/>
      <c r="OVC22" s="1206"/>
      <c r="OVD22" s="1206"/>
      <c r="OVE22" s="1206"/>
      <c r="OVF22" s="1206"/>
      <c r="OVG22" s="1206"/>
      <c r="OVH22" s="1206"/>
      <c r="OVI22" s="1206"/>
      <c r="OVJ22" s="1206"/>
      <c r="OVK22" s="1206"/>
      <c r="OVL22" s="1206"/>
      <c r="OVM22" s="1206"/>
      <c r="OVN22" s="1206"/>
      <c r="OVO22" s="1206"/>
      <c r="OVP22" s="1206"/>
      <c r="OVQ22" s="1206"/>
      <c r="OVR22" s="1206"/>
      <c r="OVS22" s="1206"/>
      <c r="OVT22" s="1206"/>
      <c r="OVU22" s="1206"/>
      <c r="OVV22" s="1206"/>
      <c r="OVW22" s="1206"/>
      <c r="OVX22" s="1206"/>
      <c r="OVY22" s="1206"/>
      <c r="OVZ22" s="1206"/>
      <c r="OWA22" s="1206"/>
      <c r="OWB22" s="1206"/>
      <c r="OWC22" s="1206"/>
      <c r="OWD22" s="1206"/>
      <c r="OWE22" s="1206"/>
      <c r="OWF22" s="1206"/>
      <c r="OWG22" s="1206"/>
      <c r="OWH22" s="1206"/>
      <c r="OWI22" s="1206"/>
      <c r="OWJ22" s="1206"/>
      <c r="OWK22" s="1206"/>
      <c r="OWL22" s="1206"/>
      <c r="OWM22" s="1206"/>
      <c r="OWN22" s="1206"/>
      <c r="OWO22" s="1206"/>
      <c r="OWP22" s="1206"/>
      <c r="OWQ22" s="1206"/>
      <c r="OWR22" s="1206"/>
      <c r="OWS22" s="1206"/>
      <c r="OWT22" s="1206"/>
      <c r="OWU22" s="1206"/>
      <c r="OWV22" s="1206"/>
      <c r="OWW22" s="1206"/>
      <c r="OWX22" s="1206"/>
      <c r="OWY22" s="1206"/>
      <c r="OWZ22" s="1206"/>
      <c r="OXA22" s="1206"/>
      <c r="OXB22" s="1206"/>
      <c r="OXC22" s="1206"/>
      <c r="OXD22" s="1206"/>
      <c r="OXE22" s="1206"/>
      <c r="OXF22" s="1206"/>
      <c r="OXG22" s="1206"/>
      <c r="OXH22" s="1206"/>
      <c r="OXI22" s="1206"/>
      <c r="OXJ22" s="1206"/>
      <c r="OXK22" s="1206"/>
      <c r="OXL22" s="1206"/>
      <c r="OXM22" s="1206"/>
      <c r="OXN22" s="1206"/>
      <c r="OXO22" s="1206"/>
      <c r="OXP22" s="1206"/>
      <c r="OXQ22" s="1206"/>
      <c r="OXR22" s="1206"/>
      <c r="OXS22" s="1206"/>
      <c r="OXT22" s="1206"/>
      <c r="OXU22" s="1206"/>
      <c r="OXV22" s="1206"/>
      <c r="OXW22" s="1206"/>
      <c r="OXX22" s="1206"/>
      <c r="OXY22" s="1206"/>
      <c r="OXZ22" s="1206"/>
      <c r="OYA22" s="1206"/>
      <c r="OYB22" s="1206"/>
      <c r="OYC22" s="1206"/>
      <c r="OYD22" s="1206"/>
      <c r="OYE22" s="1206"/>
      <c r="OYF22" s="1206"/>
      <c r="OYG22" s="1206"/>
      <c r="OYH22" s="1206"/>
      <c r="OYI22" s="1206"/>
      <c r="OYJ22" s="1206"/>
      <c r="OYK22" s="1206"/>
      <c r="OYL22" s="1206"/>
      <c r="OYM22" s="1206"/>
      <c r="OYN22" s="1206"/>
      <c r="OYO22" s="1206"/>
      <c r="OYP22" s="1206"/>
      <c r="OYQ22" s="1206"/>
      <c r="OYR22" s="1206"/>
      <c r="OYS22" s="1206"/>
      <c r="OYT22" s="1206"/>
      <c r="OYU22" s="1206"/>
      <c r="OYV22" s="1206"/>
      <c r="OYW22" s="1206"/>
      <c r="OYX22" s="1206"/>
      <c r="OYY22" s="1206"/>
      <c r="OYZ22" s="1206"/>
      <c r="OZA22" s="1206"/>
      <c r="OZB22" s="1206"/>
      <c r="OZC22" s="1206"/>
      <c r="OZD22" s="1206"/>
      <c r="OZE22" s="1206"/>
      <c r="OZF22" s="1206"/>
      <c r="OZG22" s="1206"/>
      <c r="OZH22" s="1206"/>
      <c r="OZI22" s="1206"/>
      <c r="OZJ22" s="1206"/>
      <c r="OZK22" s="1206"/>
      <c r="OZL22" s="1206"/>
      <c r="OZM22" s="1206"/>
      <c r="OZN22" s="1206"/>
      <c r="OZO22" s="1206"/>
      <c r="OZP22" s="1206"/>
      <c r="OZQ22" s="1206"/>
      <c r="OZR22" s="1206"/>
      <c r="OZS22" s="1206"/>
      <c r="OZT22" s="1206"/>
      <c r="OZU22" s="1206"/>
      <c r="OZV22" s="1206"/>
      <c r="OZW22" s="1206"/>
      <c r="OZX22" s="1206"/>
      <c r="OZY22" s="1206"/>
      <c r="OZZ22" s="1206"/>
      <c r="PAA22" s="1206"/>
      <c r="PAB22" s="1206"/>
      <c r="PAC22" s="1206"/>
      <c r="PAD22" s="1206"/>
      <c r="PAE22" s="1206"/>
      <c r="PAF22" s="1206"/>
      <c r="PAG22" s="1206"/>
      <c r="PAH22" s="1206"/>
      <c r="PAI22" s="1206"/>
      <c r="PAJ22" s="1206"/>
      <c r="PAK22" s="1206"/>
      <c r="PAL22" s="1206"/>
      <c r="PAM22" s="1206"/>
      <c r="PAN22" s="1206"/>
      <c r="PAO22" s="1206"/>
      <c r="PAP22" s="1206"/>
      <c r="PAQ22" s="1206"/>
      <c r="PAR22" s="1206"/>
      <c r="PAS22" s="1206"/>
      <c r="PAT22" s="1206"/>
      <c r="PAU22" s="1206"/>
      <c r="PAV22" s="1206"/>
      <c r="PAW22" s="1206"/>
      <c r="PAX22" s="1206"/>
      <c r="PAY22" s="1206"/>
      <c r="PAZ22" s="1206"/>
      <c r="PBA22" s="1206"/>
      <c r="PBB22" s="1206"/>
      <c r="PBC22" s="1206"/>
      <c r="PBD22" s="1206"/>
      <c r="PBE22" s="1206"/>
      <c r="PBF22" s="1206"/>
      <c r="PBG22" s="1206"/>
      <c r="PBH22" s="1206"/>
      <c r="PBI22" s="1206"/>
      <c r="PBJ22" s="1206"/>
      <c r="PBK22" s="1206"/>
      <c r="PBL22" s="1206"/>
      <c r="PBM22" s="1206"/>
      <c r="PBN22" s="1206"/>
      <c r="PBO22" s="1206"/>
      <c r="PBP22" s="1206"/>
      <c r="PBQ22" s="1206"/>
      <c r="PBR22" s="1206"/>
      <c r="PBS22" s="1206"/>
      <c r="PBT22" s="1206"/>
      <c r="PBU22" s="1206"/>
      <c r="PBV22" s="1206"/>
      <c r="PBW22" s="1206"/>
      <c r="PBX22" s="1206"/>
      <c r="PBY22" s="1206"/>
      <c r="PBZ22" s="1206"/>
      <c r="PCA22" s="1206"/>
      <c r="PCB22" s="1206"/>
      <c r="PCC22" s="1206"/>
      <c r="PCD22" s="1206"/>
      <c r="PCE22" s="1206"/>
      <c r="PCF22" s="1206"/>
      <c r="PCG22" s="1206"/>
      <c r="PCH22" s="1206"/>
      <c r="PCI22" s="1206"/>
      <c r="PCJ22" s="1206"/>
      <c r="PCK22" s="1206"/>
      <c r="PCL22" s="1206"/>
      <c r="PCM22" s="1206"/>
      <c r="PCN22" s="1206"/>
      <c r="PCO22" s="1206"/>
      <c r="PCP22" s="1206"/>
      <c r="PCQ22" s="1206"/>
      <c r="PCR22" s="1206"/>
      <c r="PCS22" s="1206"/>
      <c r="PCT22" s="1206"/>
      <c r="PCU22" s="1206"/>
      <c r="PCV22" s="1206"/>
      <c r="PCW22" s="1206"/>
      <c r="PCX22" s="1206"/>
      <c r="PCY22" s="1206"/>
      <c r="PCZ22" s="1206"/>
      <c r="PDA22" s="1206"/>
      <c r="PDB22" s="1206"/>
      <c r="PDC22" s="1206"/>
      <c r="PDD22" s="1206"/>
      <c r="PDE22" s="1206"/>
      <c r="PDF22" s="1206"/>
      <c r="PDG22" s="1206"/>
      <c r="PDH22" s="1206"/>
      <c r="PDI22" s="1206"/>
      <c r="PDJ22" s="1206"/>
      <c r="PDK22" s="1206"/>
      <c r="PDL22" s="1206"/>
      <c r="PDM22" s="1206"/>
      <c r="PDN22" s="1206"/>
      <c r="PDO22" s="1206"/>
      <c r="PDP22" s="1206"/>
      <c r="PDQ22" s="1206"/>
      <c r="PDR22" s="1206"/>
      <c r="PDS22" s="1206"/>
      <c r="PDT22" s="1206"/>
      <c r="PDU22" s="1206"/>
      <c r="PDV22" s="1206"/>
      <c r="PDW22" s="1206"/>
      <c r="PDX22" s="1206"/>
      <c r="PDY22" s="1206"/>
      <c r="PDZ22" s="1206"/>
      <c r="PEA22" s="1206"/>
      <c r="PEB22" s="1206"/>
      <c r="PEC22" s="1206"/>
      <c r="PED22" s="1206"/>
      <c r="PEE22" s="1206"/>
      <c r="PEF22" s="1206"/>
      <c r="PEG22" s="1206"/>
      <c r="PEH22" s="1206"/>
      <c r="PEI22" s="1206"/>
      <c r="PEJ22" s="1206"/>
      <c r="PEK22" s="1206"/>
      <c r="PEL22" s="1206"/>
      <c r="PEM22" s="1206"/>
      <c r="PEN22" s="1206"/>
      <c r="PEO22" s="1206"/>
      <c r="PEP22" s="1206"/>
      <c r="PEQ22" s="1206"/>
      <c r="PER22" s="1206"/>
      <c r="PES22" s="1206"/>
      <c r="PET22" s="1206"/>
      <c r="PEU22" s="1206"/>
      <c r="PEV22" s="1206"/>
      <c r="PEW22" s="1206"/>
      <c r="PEX22" s="1206"/>
      <c r="PEY22" s="1206"/>
      <c r="PEZ22" s="1206"/>
      <c r="PFA22" s="1206"/>
      <c r="PFB22" s="1206"/>
      <c r="PFC22" s="1206"/>
      <c r="PFD22" s="1206"/>
      <c r="PFE22" s="1206"/>
      <c r="PFF22" s="1206"/>
      <c r="PFG22" s="1206"/>
      <c r="PFH22" s="1206"/>
      <c r="PFI22" s="1206"/>
      <c r="PFJ22" s="1206"/>
      <c r="PFK22" s="1206"/>
      <c r="PFL22" s="1206"/>
      <c r="PFM22" s="1206"/>
      <c r="PFN22" s="1206"/>
      <c r="PFO22" s="1206"/>
      <c r="PFP22" s="1206"/>
      <c r="PFQ22" s="1206"/>
      <c r="PFR22" s="1206"/>
      <c r="PFS22" s="1206"/>
      <c r="PFT22" s="1206"/>
      <c r="PFU22" s="1206"/>
      <c r="PFV22" s="1206"/>
      <c r="PFW22" s="1206"/>
      <c r="PFX22" s="1206"/>
      <c r="PFY22" s="1206"/>
      <c r="PFZ22" s="1206"/>
      <c r="PGA22" s="1206"/>
      <c r="PGB22" s="1206"/>
      <c r="PGC22" s="1206"/>
      <c r="PGD22" s="1206"/>
      <c r="PGE22" s="1206"/>
      <c r="PGF22" s="1206"/>
      <c r="PGG22" s="1206"/>
      <c r="PGH22" s="1206"/>
      <c r="PGI22" s="1206"/>
      <c r="PGJ22" s="1206"/>
      <c r="PGK22" s="1206"/>
      <c r="PGL22" s="1206"/>
      <c r="PGM22" s="1206"/>
      <c r="PGN22" s="1206"/>
      <c r="PGO22" s="1206"/>
      <c r="PGP22" s="1206"/>
      <c r="PGQ22" s="1206"/>
      <c r="PGR22" s="1206"/>
      <c r="PGS22" s="1206"/>
      <c r="PGT22" s="1206"/>
      <c r="PGU22" s="1206"/>
      <c r="PGV22" s="1206"/>
      <c r="PGW22" s="1206"/>
      <c r="PGX22" s="1206"/>
      <c r="PGY22" s="1206"/>
      <c r="PGZ22" s="1206"/>
      <c r="PHA22" s="1206"/>
      <c r="PHB22" s="1206"/>
      <c r="PHC22" s="1206"/>
      <c r="PHD22" s="1206"/>
      <c r="PHE22" s="1206"/>
      <c r="PHF22" s="1206"/>
      <c r="PHG22" s="1206"/>
      <c r="PHH22" s="1206"/>
      <c r="PHI22" s="1206"/>
      <c r="PHJ22" s="1206"/>
      <c r="PHK22" s="1206"/>
      <c r="PHL22" s="1206"/>
      <c r="PHM22" s="1206"/>
      <c r="PHN22" s="1206"/>
      <c r="PHO22" s="1206"/>
      <c r="PHP22" s="1206"/>
      <c r="PHQ22" s="1206"/>
      <c r="PHR22" s="1206"/>
      <c r="PHS22" s="1206"/>
      <c r="PHT22" s="1206"/>
      <c r="PHU22" s="1206"/>
      <c r="PHV22" s="1206"/>
      <c r="PHW22" s="1206"/>
      <c r="PHX22" s="1206"/>
      <c r="PHY22" s="1206"/>
      <c r="PHZ22" s="1206"/>
      <c r="PIA22" s="1206"/>
      <c r="PIB22" s="1206"/>
      <c r="PIC22" s="1206"/>
      <c r="PID22" s="1206"/>
      <c r="PIE22" s="1206"/>
      <c r="PIF22" s="1206"/>
      <c r="PIG22" s="1206"/>
      <c r="PIH22" s="1206"/>
      <c r="PII22" s="1206"/>
      <c r="PIJ22" s="1206"/>
      <c r="PIK22" s="1206"/>
      <c r="PIL22" s="1206"/>
      <c r="PIM22" s="1206"/>
      <c r="PIN22" s="1206"/>
      <c r="PIO22" s="1206"/>
      <c r="PIP22" s="1206"/>
      <c r="PIQ22" s="1206"/>
      <c r="PIR22" s="1206"/>
      <c r="PIS22" s="1206"/>
      <c r="PIT22" s="1206"/>
      <c r="PIU22" s="1206"/>
      <c r="PIV22" s="1206"/>
      <c r="PIW22" s="1206"/>
      <c r="PIX22" s="1206"/>
      <c r="PIY22" s="1206"/>
      <c r="PIZ22" s="1206"/>
      <c r="PJA22" s="1206"/>
      <c r="PJB22" s="1206"/>
      <c r="PJC22" s="1206"/>
      <c r="PJD22" s="1206"/>
      <c r="PJE22" s="1206"/>
      <c r="PJF22" s="1206"/>
      <c r="PJG22" s="1206"/>
      <c r="PJH22" s="1206"/>
      <c r="PJI22" s="1206"/>
      <c r="PJJ22" s="1206"/>
      <c r="PJK22" s="1206"/>
      <c r="PJL22" s="1206"/>
      <c r="PJM22" s="1206"/>
      <c r="PJN22" s="1206"/>
      <c r="PJO22" s="1206"/>
      <c r="PJP22" s="1206"/>
      <c r="PJQ22" s="1206"/>
      <c r="PJR22" s="1206"/>
      <c r="PJS22" s="1206"/>
      <c r="PJT22" s="1206"/>
      <c r="PJU22" s="1206"/>
      <c r="PJV22" s="1206"/>
      <c r="PJW22" s="1206"/>
      <c r="PJX22" s="1206"/>
      <c r="PJY22" s="1206"/>
      <c r="PJZ22" s="1206"/>
      <c r="PKA22" s="1206"/>
      <c r="PKB22" s="1206"/>
      <c r="PKC22" s="1206"/>
      <c r="PKD22" s="1206"/>
      <c r="PKE22" s="1206"/>
      <c r="PKF22" s="1206"/>
      <c r="PKG22" s="1206"/>
      <c r="PKH22" s="1206"/>
      <c r="PKI22" s="1206"/>
      <c r="PKJ22" s="1206"/>
      <c r="PKK22" s="1206"/>
      <c r="PKL22" s="1206"/>
      <c r="PKM22" s="1206"/>
      <c r="PKN22" s="1206"/>
      <c r="PKO22" s="1206"/>
      <c r="PKP22" s="1206"/>
      <c r="PKQ22" s="1206"/>
      <c r="PKR22" s="1206"/>
      <c r="PKS22" s="1206"/>
      <c r="PKT22" s="1206"/>
      <c r="PKU22" s="1206"/>
      <c r="PKV22" s="1206"/>
      <c r="PKW22" s="1206"/>
      <c r="PKX22" s="1206"/>
      <c r="PKY22" s="1206"/>
      <c r="PKZ22" s="1206"/>
      <c r="PLA22" s="1206"/>
      <c r="PLB22" s="1206"/>
      <c r="PLC22" s="1206"/>
      <c r="PLD22" s="1206"/>
      <c r="PLE22" s="1206"/>
      <c r="PLF22" s="1206"/>
      <c r="PLG22" s="1206"/>
      <c r="PLH22" s="1206"/>
      <c r="PLI22" s="1206"/>
      <c r="PLJ22" s="1206"/>
      <c r="PLK22" s="1206"/>
      <c r="PLL22" s="1206"/>
      <c r="PLM22" s="1206"/>
      <c r="PLN22" s="1206"/>
      <c r="PLO22" s="1206"/>
      <c r="PLP22" s="1206"/>
      <c r="PLQ22" s="1206"/>
      <c r="PLR22" s="1206"/>
      <c r="PLS22" s="1206"/>
      <c r="PLT22" s="1206"/>
      <c r="PLU22" s="1206"/>
      <c r="PLV22" s="1206"/>
      <c r="PLW22" s="1206"/>
      <c r="PLX22" s="1206"/>
      <c r="PLY22" s="1206"/>
      <c r="PLZ22" s="1206"/>
      <c r="PMA22" s="1206"/>
      <c r="PMB22" s="1206"/>
      <c r="PMC22" s="1206"/>
      <c r="PMD22" s="1206"/>
      <c r="PME22" s="1206"/>
      <c r="PMF22" s="1206"/>
      <c r="PMG22" s="1206"/>
      <c r="PMH22" s="1206"/>
      <c r="PMI22" s="1206"/>
      <c r="PMJ22" s="1206"/>
      <c r="PMK22" s="1206"/>
      <c r="PML22" s="1206"/>
      <c r="PMM22" s="1206"/>
      <c r="PMN22" s="1206"/>
      <c r="PMO22" s="1206"/>
      <c r="PMP22" s="1206"/>
      <c r="PMQ22" s="1206"/>
      <c r="PMR22" s="1206"/>
      <c r="PMS22" s="1206"/>
      <c r="PMT22" s="1206"/>
      <c r="PMU22" s="1206"/>
      <c r="PMV22" s="1206"/>
      <c r="PMW22" s="1206"/>
      <c r="PMX22" s="1206"/>
      <c r="PMY22" s="1206"/>
      <c r="PMZ22" s="1206"/>
      <c r="PNA22" s="1206"/>
      <c r="PNB22" s="1206"/>
      <c r="PNC22" s="1206"/>
      <c r="PND22" s="1206"/>
      <c r="PNE22" s="1206"/>
      <c r="PNF22" s="1206"/>
      <c r="PNG22" s="1206"/>
      <c r="PNH22" s="1206"/>
      <c r="PNI22" s="1206"/>
      <c r="PNJ22" s="1206"/>
      <c r="PNK22" s="1206"/>
      <c r="PNL22" s="1206"/>
      <c r="PNM22" s="1206"/>
      <c r="PNN22" s="1206"/>
      <c r="PNO22" s="1206"/>
      <c r="PNP22" s="1206"/>
      <c r="PNQ22" s="1206"/>
      <c r="PNR22" s="1206"/>
      <c r="PNS22" s="1206"/>
      <c r="PNT22" s="1206"/>
      <c r="PNU22" s="1206"/>
      <c r="PNV22" s="1206"/>
      <c r="PNW22" s="1206"/>
      <c r="PNX22" s="1206"/>
      <c r="PNY22" s="1206"/>
      <c r="PNZ22" s="1206"/>
      <c r="POA22" s="1206"/>
      <c r="POB22" s="1206"/>
      <c r="POC22" s="1206"/>
      <c r="POD22" s="1206"/>
      <c r="POE22" s="1206"/>
      <c r="POF22" s="1206"/>
      <c r="POG22" s="1206"/>
      <c r="POH22" s="1206"/>
      <c r="POI22" s="1206"/>
      <c r="POJ22" s="1206"/>
      <c r="POK22" s="1206"/>
      <c r="POL22" s="1206"/>
      <c r="POM22" s="1206"/>
      <c r="PON22" s="1206"/>
      <c r="POO22" s="1206"/>
      <c r="POP22" s="1206"/>
      <c r="POQ22" s="1206"/>
      <c r="POR22" s="1206"/>
      <c r="POS22" s="1206"/>
      <c r="POT22" s="1206"/>
      <c r="POU22" s="1206"/>
      <c r="POV22" s="1206"/>
      <c r="POW22" s="1206"/>
      <c r="POX22" s="1206"/>
      <c r="POY22" s="1206"/>
      <c r="POZ22" s="1206"/>
      <c r="PPA22" s="1206"/>
      <c r="PPB22" s="1206"/>
      <c r="PPC22" s="1206"/>
      <c r="PPD22" s="1206"/>
      <c r="PPE22" s="1206"/>
      <c r="PPF22" s="1206"/>
      <c r="PPG22" s="1206"/>
      <c r="PPH22" s="1206"/>
      <c r="PPI22" s="1206"/>
      <c r="PPJ22" s="1206"/>
      <c r="PPK22" s="1206"/>
      <c r="PPL22" s="1206"/>
      <c r="PPM22" s="1206"/>
      <c r="PPN22" s="1206"/>
      <c r="PPO22" s="1206"/>
      <c r="PPP22" s="1206"/>
      <c r="PPQ22" s="1206"/>
      <c r="PPR22" s="1206"/>
      <c r="PPS22" s="1206"/>
      <c r="PPT22" s="1206"/>
      <c r="PPU22" s="1206"/>
      <c r="PPV22" s="1206"/>
      <c r="PPW22" s="1206"/>
      <c r="PPX22" s="1206"/>
      <c r="PPY22" s="1206"/>
      <c r="PPZ22" s="1206"/>
      <c r="PQA22" s="1206"/>
      <c r="PQB22" s="1206"/>
      <c r="PQC22" s="1206"/>
      <c r="PQD22" s="1206"/>
      <c r="PQE22" s="1206"/>
      <c r="PQF22" s="1206"/>
      <c r="PQG22" s="1206"/>
      <c r="PQH22" s="1206"/>
      <c r="PQI22" s="1206"/>
      <c r="PQJ22" s="1206"/>
      <c r="PQK22" s="1206"/>
      <c r="PQL22" s="1206"/>
      <c r="PQM22" s="1206"/>
      <c r="PQN22" s="1206"/>
      <c r="PQO22" s="1206"/>
      <c r="PQP22" s="1206"/>
      <c r="PQQ22" s="1206"/>
      <c r="PQR22" s="1206"/>
      <c r="PQS22" s="1206"/>
      <c r="PQT22" s="1206"/>
      <c r="PQU22" s="1206"/>
      <c r="PQV22" s="1206"/>
      <c r="PQW22" s="1206"/>
      <c r="PQX22" s="1206"/>
      <c r="PQY22" s="1206"/>
      <c r="PQZ22" s="1206"/>
      <c r="PRA22" s="1206"/>
      <c r="PRB22" s="1206"/>
      <c r="PRC22" s="1206"/>
      <c r="PRD22" s="1206"/>
      <c r="PRE22" s="1206"/>
      <c r="PRF22" s="1206"/>
      <c r="PRG22" s="1206"/>
      <c r="PRH22" s="1206"/>
      <c r="PRI22" s="1206"/>
      <c r="PRJ22" s="1206"/>
      <c r="PRK22" s="1206"/>
      <c r="PRL22" s="1206"/>
      <c r="PRM22" s="1206"/>
      <c r="PRN22" s="1206"/>
      <c r="PRO22" s="1206"/>
      <c r="PRP22" s="1206"/>
      <c r="PRQ22" s="1206"/>
      <c r="PRR22" s="1206"/>
      <c r="PRS22" s="1206"/>
      <c r="PRT22" s="1206"/>
      <c r="PRU22" s="1206"/>
      <c r="PRV22" s="1206"/>
      <c r="PRW22" s="1206"/>
      <c r="PRX22" s="1206"/>
      <c r="PRY22" s="1206"/>
      <c r="PRZ22" s="1206"/>
      <c r="PSA22" s="1206"/>
      <c r="PSB22" s="1206"/>
      <c r="PSC22" s="1206"/>
      <c r="PSD22" s="1206"/>
      <c r="PSE22" s="1206"/>
      <c r="PSF22" s="1206"/>
      <c r="PSG22" s="1206"/>
      <c r="PSH22" s="1206"/>
      <c r="PSI22" s="1206"/>
      <c r="PSJ22" s="1206"/>
      <c r="PSK22" s="1206"/>
      <c r="PSL22" s="1206"/>
      <c r="PSM22" s="1206"/>
      <c r="PSN22" s="1206"/>
      <c r="PSO22" s="1206"/>
      <c r="PSP22" s="1206"/>
      <c r="PSQ22" s="1206"/>
      <c r="PSR22" s="1206"/>
      <c r="PSS22" s="1206"/>
      <c r="PST22" s="1206"/>
      <c r="PSU22" s="1206"/>
      <c r="PSV22" s="1206"/>
      <c r="PSW22" s="1206"/>
      <c r="PSX22" s="1206"/>
      <c r="PSY22" s="1206"/>
      <c r="PSZ22" s="1206"/>
      <c r="PTA22" s="1206"/>
      <c r="PTB22" s="1206"/>
      <c r="PTC22" s="1206"/>
      <c r="PTD22" s="1206"/>
      <c r="PTE22" s="1206"/>
      <c r="PTF22" s="1206"/>
      <c r="PTG22" s="1206"/>
      <c r="PTH22" s="1206"/>
      <c r="PTI22" s="1206"/>
      <c r="PTJ22" s="1206"/>
      <c r="PTK22" s="1206"/>
      <c r="PTL22" s="1206"/>
      <c r="PTM22" s="1206"/>
      <c r="PTN22" s="1206"/>
      <c r="PTO22" s="1206"/>
      <c r="PTP22" s="1206"/>
      <c r="PTQ22" s="1206"/>
      <c r="PTR22" s="1206"/>
      <c r="PTS22" s="1206"/>
      <c r="PTT22" s="1206"/>
      <c r="PTU22" s="1206"/>
      <c r="PTV22" s="1206"/>
      <c r="PTW22" s="1206"/>
      <c r="PTX22" s="1206"/>
      <c r="PTY22" s="1206"/>
      <c r="PTZ22" s="1206"/>
      <c r="PUA22" s="1206"/>
      <c r="PUB22" s="1206"/>
      <c r="PUC22" s="1206"/>
      <c r="PUD22" s="1206"/>
      <c r="PUE22" s="1206"/>
      <c r="PUF22" s="1206"/>
      <c r="PUG22" s="1206"/>
      <c r="PUH22" s="1206"/>
      <c r="PUI22" s="1206"/>
      <c r="PUJ22" s="1206"/>
      <c r="PUK22" s="1206"/>
      <c r="PUL22" s="1206"/>
      <c r="PUM22" s="1206"/>
      <c r="PUN22" s="1206"/>
      <c r="PUO22" s="1206"/>
      <c r="PUP22" s="1206"/>
      <c r="PUQ22" s="1206"/>
      <c r="PUR22" s="1206"/>
      <c r="PUS22" s="1206"/>
      <c r="PUT22" s="1206"/>
      <c r="PUU22" s="1206"/>
      <c r="PUV22" s="1206"/>
      <c r="PUW22" s="1206"/>
      <c r="PUX22" s="1206"/>
      <c r="PUY22" s="1206"/>
      <c r="PUZ22" s="1206"/>
      <c r="PVA22" s="1206"/>
      <c r="PVB22" s="1206"/>
      <c r="PVC22" s="1206"/>
      <c r="PVD22" s="1206"/>
      <c r="PVE22" s="1206"/>
      <c r="PVF22" s="1206"/>
      <c r="PVG22" s="1206"/>
      <c r="PVH22" s="1206"/>
      <c r="PVI22" s="1206"/>
      <c r="PVJ22" s="1206"/>
      <c r="PVK22" s="1206"/>
      <c r="PVL22" s="1206"/>
      <c r="PVM22" s="1206"/>
      <c r="PVN22" s="1206"/>
      <c r="PVO22" s="1206"/>
      <c r="PVP22" s="1206"/>
      <c r="PVQ22" s="1206"/>
      <c r="PVR22" s="1206"/>
      <c r="PVS22" s="1206"/>
      <c r="PVT22" s="1206"/>
      <c r="PVU22" s="1206"/>
      <c r="PVV22" s="1206"/>
      <c r="PVW22" s="1206"/>
      <c r="PVX22" s="1206"/>
      <c r="PVY22" s="1206"/>
      <c r="PVZ22" s="1206"/>
      <c r="PWA22" s="1206"/>
      <c r="PWB22" s="1206"/>
      <c r="PWC22" s="1206"/>
      <c r="PWD22" s="1206"/>
      <c r="PWE22" s="1206"/>
      <c r="PWF22" s="1206"/>
      <c r="PWG22" s="1206"/>
      <c r="PWH22" s="1206"/>
      <c r="PWI22" s="1206"/>
      <c r="PWJ22" s="1206"/>
      <c r="PWK22" s="1206"/>
      <c r="PWL22" s="1206"/>
      <c r="PWM22" s="1206"/>
      <c r="PWN22" s="1206"/>
      <c r="PWO22" s="1206"/>
      <c r="PWP22" s="1206"/>
      <c r="PWQ22" s="1206"/>
      <c r="PWR22" s="1206"/>
      <c r="PWS22" s="1206"/>
      <c r="PWT22" s="1206"/>
      <c r="PWU22" s="1206"/>
      <c r="PWV22" s="1206"/>
      <c r="PWW22" s="1206"/>
      <c r="PWX22" s="1206"/>
      <c r="PWY22" s="1206"/>
      <c r="PWZ22" s="1206"/>
      <c r="PXA22" s="1206"/>
      <c r="PXB22" s="1206"/>
      <c r="PXC22" s="1206"/>
      <c r="PXD22" s="1206"/>
      <c r="PXE22" s="1206"/>
      <c r="PXF22" s="1206"/>
      <c r="PXG22" s="1206"/>
      <c r="PXH22" s="1206"/>
      <c r="PXI22" s="1206"/>
      <c r="PXJ22" s="1206"/>
      <c r="PXK22" s="1206"/>
      <c r="PXL22" s="1206"/>
      <c r="PXM22" s="1206"/>
      <c r="PXN22" s="1206"/>
      <c r="PXO22" s="1206"/>
      <c r="PXP22" s="1206"/>
      <c r="PXQ22" s="1206"/>
      <c r="PXR22" s="1206"/>
      <c r="PXS22" s="1206"/>
      <c r="PXT22" s="1206"/>
      <c r="PXU22" s="1206"/>
      <c r="PXV22" s="1206"/>
      <c r="PXW22" s="1206"/>
      <c r="PXX22" s="1206"/>
      <c r="PXY22" s="1206"/>
      <c r="PXZ22" s="1206"/>
      <c r="PYA22" s="1206"/>
      <c r="PYB22" s="1206"/>
      <c r="PYC22" s="1206"/>
      <c r="PYD22" s="1206"/>
      <c r="PYE22" s="1206"/>
      <c r="PYF22" s="1206"/>
      <c r="PYG22" s="1206"/>
      <c r="PYH22" s="1206"/>
      <c r="PYI22" s="1206"/>
      <c r="PYJ22" s="1206"/>
      <c r="PYK22" s="1206"/>
      <c r="PYL22" s="1206"/>
      <c r="PYM22" s="1206"/>
      <c r="PYN22" s="1206"/>
      <c r="PYO22" s="1206"/>
      <c r="PYP22" s="1206"/>
      <c r="PYQ22" s="1206"/>
      <c r="PYR22" s="1206"/>
      <c r="PYS22" s="1206"/>
      <c r="PYT22" s="1206"/>
      <c r="PYU22" s="1206"/>
      <c r="PYV22" s="1206"/>
      <c r="PYW22" s="1206"/>
      <c r="PYX22" s="1206"/>
      <c r="PYY22" s="1206"/>
      <c r="PYZ22" s="1206"/>
      <c r="PZA22" s="1206"/>
      <c r="PZB22" s="1206"/>
      <c r="PZC22" s="1206"/>
      <c r="PZD22" s="1206"/>
      <c r="PZE22" s="1206"/>
      <c r="PZF22" s="1206"/>
      <c r="PZG22" s="1206"/>
      <c r="PZH22" s="1206"/>
      <c r="PZI22" s="1206"/>
      <c r="PZJ22" s="1206"/>
      <c r="PZK22" s="1206"/>
      <c r="PZL22" s="1206"/>
      <c r="PZM22" s="1206"/>
      <c r="PZN22" s="1206"/>
      <c r="PZO22" s="1206"/>
      <c r="PZP22" s="1206"/>
      <c r="PZQ22" s="1206"/>
      <c r="PZR22" s="1206"/>
      <c r="PZS22" s="1206"/>
      <c r="PZT22" s="1206"/>
      <c r="PZU22" s="1206"/>
      <c r="PZV22" s="1206"/>
      <c r="PZW22" s="1206"/>
      <c r="PZX22" s="1206"/>
      <c r="PZY22" s="1206"/>
      <c r="PZZ22" s="1206"/>
      <c r="QAA22" s="1206"/>
      <c r="QAB22" s="1206"/>
      <c r="QAC22" s="1206"/>
      <c r="QAD22" s="1206"/>
      <c r="QAE22" s="1206"/>
      <c r="QAF22" s="1206"/>
      <c r="QAG22" s="1206"/>
      <c r="QAH22" s="1206"/>
      <c r="QAI22" s="1206"/>
      <c r="QAJ22" s="1206"/>
      <c r="QAK22" s="1206"/>
      <c r="QAL22" s="1206"/>
      <c r="QAM22" s="1206"/>
      <c r="QAN22" s="1206"/>
      <c r="QAO22" s="1206"/>
      <c r="QAP22" s="1206"/>
      <c r="QAQ22" s="1206"/>
      <c r="QAR22" s="1206"/>
      <c r="QAS22" s="1206"/>
      <c r="QAT22" s="1206"/>
      <c r="QAU22" s="1206"/>
      <c r="QAV22" s="1206"/>
      <c r="QAW22" s="1206"/>
      <c r="QAX22" s="1206"/>
      <c r="QAY22" s="1206"/>
      <c r="QAZ22" s="1206"/>
      <c r="QBA22" s="1206"/>
      <c r="QBB22" s="1206"/>
      <c r="QBC22" s="1206"/>
      <c r="QBD22" s="1206"/>
      <c r="QBE22" s="1206"/>
      <c r="QBF22" s="1206"/>
      <c r="QBG22" s="1206"/>
      <c r="QBH22" s="1206"/>
      <c r="QBI22" s="1206"/>
      <c r="QBJ22" s="1206"/>
      <c r="QBK22" s="1206"/>
      <c r="QBL22" s="1206"/>
      <c r="QBM22" s="1206"/>
      <c r="QBN22" s="1206"/>
      <c r="QBO22" s="1206"/>
      <c r="QBP22" s="1206"/>
      <c r="QBQ22" s="1206"/>
      <c r="QBR22" s="1206"/>
      <c r="QBS22" s="1206"/>
      <c r="QBT22" s="1206"/>
      <c r="QBU22" s="1206"/>
      <c r="QBV22" s="1206"/>
      <c r="QBW22" s="1206"/>
      <c r="QBX22" s="1206"/>
      <c r="QBY22" s="1206"/>
      <c r="QBZ22" s="1206"/>
      <c r="QCA22" s="1206"/>
      <c r="QCB22" s="1206"/>
      <c r="QCC22" s="1206"/>
      <c r="QCD22" s="1206"/>
      <c r="QCE22" s="1206"/>
      <c r="QCF22" s="1206"/>
      <c r="QCG22" s="1206"/>
      <c r="QCH22" s="1206"/>
      <c r="QCI22" s="1206"/>
      <c r="QCJ22" s="1206"/>
      <c r="QCK22" s="1206"/>
      <c r="QCL22" s="1206"/>
      <c r="QCM22" s="1206"/>
      <c r="QCN22" s="1206"/>
      <c r="QCO22" s="1206"/>
      <c r="QCP22" s="1206"/>
      <c r="QCQ22" s="1206"/>
      <c r="QCR22" s="1206"/>
      <c r="QCS22" s="1206"/>
      <c r="QCT22" s="1206"/>
      <c r="QCU22" s="1206"/>
      <c r="QCV22" s="1206"/>
      <c r="QCW22" s="1206"/>
      <c r="QCX22" s="1206"/>
      <c r="QCY22" s="1206"/>
      <c r="QCZ22" s="1206"/>
      <c r="QDA22" s="1206"/>
      <c r="QDB22" s="1206"/>
      <c r="QDC22" s="1206"/>
      <c r="QDD22" s="1206"/>
      <c r="QDE22" s="1206"/>
      <c r="QDF22" s="1206"/>
      <c r="QDG22" s="1206"/>
      <c r="QDH22" s="1206"/>
      <c r="QDI22" s="1206"/>
      <c r="QDJ22" s="1206"/>
      <c r="QDK22" s="1206"/>
      <c r="QDL22" s="1206"/>
      <c r="QDM22" s="1206"/>
      <c r="QDN22" s="1206"/>
      <c r="QDO22" s="1206"/>
      <c r="QDP22" s="1206"/>
      <c r="QDQ22" s="1206"/>
      <c r="QDR22" s="1206"/>
      <c r="QDS22" s="1206"/>
      <c r="QDT22" s="1206"/>
      <c r="QDU22" s="1206"/>
      <c r="QDV22" s="1206"/>
      <c r="QDW22" s="1206"/>
      <c r="QDX22" s="1206"/>
      <c r="QDY22" s="1206"/>
      <c r="QDZ22" s="1206"/>
      <c r="QEA22" s="1206"/>
      <c r="QEB22" s="1206"/>
      <c r="QEC22" s="1206"/>
      <c r="QED22" s="1206"/>
      <c r="QEE22" s="1206"/>
      <c r="QEF22" s="1206"/>
      <c r="QEG22" s="1206"/>
      <c r="QEH22" s="1206"/>
      <c r="QEI22" s="1206"/>
      <c r="QEJ22" s="1206"/>
      <c r="QEK22" s="1206"/>
      <c r="QEL22" s="1206"/>
      <c r="QEM22" s="1206"/>
      <c r="QEN22" s="1206"/>
      <c r="QEO22" s="1206"/>
      <c r="QEP22" s="1206"/>
      <c r="QEQ22" s="1206"/>
      <c r="QER22" s="1206"/>
      <c r="QES22" s="1206"/>
      <c r="QET22" s="1206"/>
      <c r="QEU22" s="1206"/>
      <c r="QEV22" s="1206"/>
      <c r="QEW22" s="1206"/>
      <c r="QEX22" s="1206"/>
      <c r="QEY22" s="1206"/>
      <c r="QEZ22" s="1206"/>
      <c r="QFA22" s="1206"/>
      <c r="QFB22" s="1206"/>
      <c r="QFC22" s="1206"/>
      <c r="QFD22" s="1206"/>
      <c r="QFE22" s="1206"/>
      <c r="QFF22" s="1206"/>
      <c r="QFG22" s="1206"/>
      <c r="QFH22" s="1206"/>
      <c r="QFI22" s="1206"/>
      <c r="QFJ22" s="1206"/>
      <c r="QFK22" s="1206"/>
      <c r="QFL22" s="1206"/>
      <c r="QFM22" s="1206"/>
      <c r="QFN22" s="1206"/>
      <c r="QFO22" s="1206"/>
      <c r="QFP22" s="1206"/>
      <c r="QFQ22" s="1206"/>
      <c r="QFR22" s="1206"/>
      <c r="QFS22" s="1206"/>
      <c r="QFT22" s="1206"/>
      <c r="QFU22" s="1206"/>
      <c r="QFV22" s="1206"/>
      <c r="QFW22" s="1206"/>
      <c r="QFX22" s="1206"/>
      <c r="QFY22" s="1206"/>
      <c r="QFZ22" s="1206"/>
      <c r="QGA22" s="1206"/>
      <c r="QGB22" s="1206"/>
      <c r="QGC22" s="1206"/>
      <c r="QGD22" s="1206"/>
      <c r="QGE22" s="1206"/>
      <c r="QGF22" s="1206"/>
      <c r="QGG22" s="1206"/>
      <c r="QGH22" s="1206"/>
      <c r="QGI22" s="1206"/>
      <c r="QGJ22" s="1206"/>
      <c r="QGK22" s="1206"/>
      <c r="QGL22" s="1206"/>
      <c r="QGM22" s="1206"/>
      <c r="QGN22" s="1206"/>
      <c r="QGO22" s="1206"/>
      <c r="QGP22" s="1206"/>
      <c r="QGQ22" s="1206"/>
      <c r="QGR22" s="1206"/>
      <c r="QGS22" s="1206"/>
      <c r="QGT22" s="1206"/>
      <c r="QGU22" s="1206"/>
      <c r="QGV22" s="1206"/>
      <c r="QGW22" s="1206"/>
      <c r="QGX22" s="1206"/>
      <c r="QGY22" s="1206"/>
      <c r="QGZ22" s="1206"/>
      <c r="QHA22" s="1206"/>
      <c r="QHB22" s="1206"/>
      <c r="QHC22" s="1206"/>
      <c r="QHD22" s="1206"/>
      <c r="QHE22" s="1206"/>
      <c r="QHF22" s="1206"/>
      <c r="QHG22" s="1206"/>
      <c r="QHH22" s="1206"/>
      <c r="QHI22" s="1206"/>
      <c r="QHJ22" s="1206"/>
      <c r="QHK22" s="1206"/>
      <c r="QHL22" s="1206"/>
      <c r="QHM22" s="1206"/>
      <c r="QHN22" s="1206"/>
      <c r="QHO22" s="1206"/>
      <c r="QHP22" s="1206"/>
      <c r="QHQ22" s="1206"/>
      <c r="QHR22" s="1206"/>
      <c r="QHS22" s="1206"/>
      <c r="QHT22" s="1206"/>
      <c r="QHU22" s="1206"/>
      <c r="QHV22" s="1206"/>
      <c r="QHW22" s="1206"/>
      <c r="QHX22" s="1206"/>
      <c r="QHY22" s="1206"/>
      <c r="QHZ22" s="1206"/>
      <c r="QIA22" s="1206"/>
      <c r="QIB22" s="1206"/>
      <c r="QIC22" s="1206"/>
      <c r="QID22" s="1206"/>
      <c r="QIE22" s="1206"/>
      <c r="QIF22" s="1206"/>
      <c r="QIG22" s="1206"/>
      <c r="QIH22" s="1206"/>
      <c r="QII22" s="1206"/>
      <c r="QIJ22" s="1206"/>
      <c r="QIK22" s="1206"/>
      <c r="QIL22" s="1206"/>
      <c r="QIM22" s="1206"/>
      <c r="QIN22" s="1206"/>
      <c r="QIO22" s="1206"/>
      <c r="QIP22" s="1206"/>
      <c r="QIQ22" s="1206"/>
      <c r="QIR22" s="1206"/>
      <c r="QIS22" s="1206"/>
      <c r="QIT22" s="1206"/>
      <c r="QIU22" s="1206"/>
      <c r="QIV22" s="1206"/>
      <c r="QIW22" s="1206"/>
      <c r="QIX22" s="1206"/>
      <c r="QIY22" s="1206"/>
      <c r="QIZ22" s="1206"/>
      <c r="QJA22" s="1206"/>
      <c r="QJB22" s="1206"/>
      <c r="QJC22" s="1206"/>
      <c r="QJD22" s="1206"/>
      <c r="QJE22" s="1206"/>
      <c r="QJF22" s="1206"/>
      <c r="QJG22" s="1206"/>
      <c r="QJH22" s="1206"/>
      <c r="QJI22" s="1206"/>
      <c r="QJJ22" s="1206"/>
      <c r="QJK22" s="1206"/>
      <c r="QJL22" s="1206"/>
      <c r="QJM22" s="1206"/>
      <c r="QJN22" s="1206"/>
      <c r="QJO22" s="1206"/>
      <c r="QJP22" s="1206"/>
      <c r="QJQ22" s="1206"/>
      <c r="QJR22" s="1206"/>
      <c r="QJS22" s="1206"/>
      <c r="QJT22" s="1206"/>
      <c r="QJU22" s="1206"/>
      <c r="QJV22" s="1206"/>
      <c r="QJW22" s="1206"/>
      <c r="QJX22" s="1206"/>
      <c r="QJY22" s="1206"/>
      <c r="QJZ22" s="1206"/>
      <c r="QKA22" s="1206"/>
      <c r="QKB22" s="1206"/>
      <c r="QKC22" s="1206"/>
      <c r="QKD22" s="1206"/>
      <c r="QKE22" s="1206"/>
      <c r="QKF22" s="1206"/>
      <c r="QKG22" s="1206"/>
      <c r="QKH22" s="1206"/>
      <c r="QKI22" s="1206"/>
      <c r="QKJ22" s="1206"/>
      <c r="QKK22" s="1206"/>
      <c r="QKL22" s="1206"/>
      <c r="QKM22" s="1206"/>
      <c r="QKN22" s="1206"/>
      <c r="QKO22" s="1206"/>
      <c r="QKP22" s="1206"/>
      <c r="QKQ22" s="1206"/>
      <c r="QKR22" s="1206"/>
      <c r="QKS22" s="1206"/>
      <c r="QKT22" s="1206"/>
      <c r="QKU22" s="1206"/>
      <c r="QKV22" s="1206"/>
      <c r="QKW22" s="1206"/>
      <c r="QKX22" s="1206"/>
      <c r="QKY22" s="1206"/>
      <c r="QKZ22" s="1206"/>
      <c r="QLA22" s="1206"/>
      <c r="QLB22" s="1206"/>
      <c r="QLC22" s="1206"/>
      <c r="QLD22" s="1206"/>
      <c r="QLE22" s="1206"/>
      <c r="QLF22" s="1206"/>
      <c r="QLG22" s="1206"/>
      <c r="QLH22" s="1206"/>
      <c r="QLI22" s="1206"/>
      <c r="QLJ22" s="1206"/>
      <c r="QLK22" s="1206"/>
      <c r="QLL22" s="1206"/>
      <c r="QLM22" s="1206"/>
      <c r="QLN22" s="1206"/>
      <c r="QLO22" s="1206"/>
      <c r="QLP22" s="1206"/>
      <c r="QLQ22" s="1206"/>
      <c r="QLR22" s="1206"/>
      <c r="QLS22" s="1206"/>
      <c r="QLT22" s="1206"/>
      <c r="QLU22" s="1206"/>
      <c r="QLV22" s="1206"/>
      <c r="QLW22" s="1206"/>
      <c r="QLX22" s="1206"/>
      <c r="QLY22" s="1206"/>
      <c r="QLZ22" s="1206"/>
      <c r="QMA22" s="1206"/>
      <c r="QMB22" s="1206"/>
      <c r="QMC22" s="1206"/>
      <c r="QMD22" s="1206"/>
      <c r="QME22" s="1206"/>
      <c r="QMF22" s="1206"/>
      <c r="QMG22" s="1206"/>
      <c r="QMH22" s="1206"/>
      <c r="QMI22" s="1206"/>
      <c r="QMJ22" s="1206"/>
      <c r="QMK22" s="1206"/>
      <c r="QML22" s="1206"/>
      <c r="QMM22" s="1206"/>
      <c r="QMN22" s="1206"/>
      <c r="QMO22" s="1206"/>
      <c r="QMP22" s="1206"/>
      <c r="QMQ22" s="1206"/>
      <c r="QMR22" s="1206"/>
      <c r="QMS22" s="1206"/>
      <c r="QMT22" s="1206"/>
      <c r="QMU22" s="1206"/>
      <c r="QMV22" s="1206"/>
      <c r="QMW22" s="1206"/>
      <c r="QMX22" s="1206"/>
      <c r="QMY22" s="1206"/>
      <c r="QMZ22" s="1206"/>
      <c r="QNA22" s="1206"/>
      <c r="QNB22" s="1206"/>
      <c r="QNC22" s="1206"/>
      <c r="QND22" s="1206"/>
      <c r="QNE22" s="1206"/>
      <c r="QNF22" s="1206"/>
      <c r="QNG22" s="1206"/>
      <c r="QNH22" s="1206"/>
      <c r="QNI22" s="1206"/>
      <c r="QNJ22" s="1206"/>
      <c r="QNK22" s="1206"/>
      <c r="QNL22" s="1206"/>
      <c r="QNM22" s="1206"/>
      <c r="QNN22" s="1206"/>
      <c r="QNO22" s="1206"/>
      <c r="QNP22" s="1206"/>
      <c r="QNQ22" s="1206"/>
      <c r="QNR22" s="1206"/>
      <c r="QNS22" s="1206"/>
      <c r="QNT22" s="1206"/>
      <c r="QNU22" s="1206"/>
      <c r="QNV22" s="1206"/>
      <c r="QNW22" s="1206"/>
      <c r="QNX22" s="1206"/>
      <c r="QNY22" s="1206"/>
      <c r="QNZ22" s="1206"/>
      <c r="QOA22" s="1206"/>
      <c r="QOB22" s="1206"/>
      <c r="QOC22" s="1206"/>
      <c r="QOD22" s="1206"/>
      <c r="QOE22" s="1206"/>
      <c r="QOF22" s="1206"/>
      <c r="QOG22" s="1206"/>
      <c r="QOH22" s="1206"/>
      <c r="QOI22" s="1206"/>
      <c r="QOJ22" s="1206"/>
      <c r="QOK22" s="1206"/>
      <c r="QOL22" s="1206"/>
      <c r="QOM22" s="1206"/>
      <c r="QON22" s="1206"/>
      <c r="QOO22" s="1206"/>
      <c r="QOP22" s="1206"/>
      <c r="QOQ22" s="1206"/>
      <c r="QOR22" s="1206"/>
      <c r="QOS22" s="1206"/>
      <c r="QOT22" s="1206"/>
      <c r="QOU22" s="1206"/>
      <c r="QOV22" s="1206"/>
      <c r="QOW22" s="1206"/>
      <c r="QOX22" s="1206"/>
      <c r="QOY22" s="1206"/>
      <c r="QOZ22" s="1206"/>
      <c r="QPA22" s="1206"/>
      <c r="QPB22" s="1206"/>
      <c r="QPC22" s="1206"/>
      <c r="QPD22" s="1206"/>
      <c r="QPE22" s="1206"/>
      <c r="QPF22" s="1206"/>
      <c r="QPG22" s="1206"/>
      <c r="QPH22" s="1206"/>
      <c r="QPI22" s="1206"/>
      <c r="QPJ22" s="1206"/>
      <c r="QPK22" s="1206"/>
      <c r="QPL22" s="1206"/>
      <c r="QPM22" s="1206"/>
      <c r="QPN22" s="1206"/>
      <c r="QPO22" s="1206"/>
      <c r="QPP22" s="1206"/>
      <c r="QPQ22" s="1206"/>
      <c r="QPR22" s="1206"/>
      <c r="QPS22" s="1206"/>
      <c r="QPT22" s="1206"/>
      <c r="QPU22" s="1206"/>
      <c r="QPV22" s="1206"/>
      <c r="QPW22" s="1206"/>
      <c r="QPX22" s="1206"/>
      <c r="QPY22" s="1206"/>
      <c r="QPZ22" s="1206"/>
      <c r="QQA22" s="1206"/>
      <c r="QQB22" s="1206"/>
      <c r="QQC22" s="1206"/>
      <c r="QQD22" s="1206"/>
      <c r="QQE22" s="1206"/>
      <c r="QQF22" s="1206"/>
      <c r="QQG22" s="1206"/>
      <c r="QQH22" s="1206"/>
      <c r="QQI22" s="1206"/>
      <c r="QQJ22" s="1206"/>
      <c r="QQK22" s="1206"/>
      <c r="QQL22" s="1206"/>
      <c r="QQM22" s="1206"/>
      <c r="QQN22" s="1206"/>
      <c r="QQO22" s="1206"/>
      <c r="QQP22" s="1206"/>
      <c r="QQQ22" s="1206"/>
      <c r="QQR22" s="1206"/>
      <c r="QQS22" s="1206"/>
      <c r="QQT22" s="1206"/>
      <c r="QQU22" s="1206"/>
      <c r="QQV22" s="1206"/>
      <c r="QQW22" s="1206"/>
      <c r="QQX22" s="1206"/>
      <c r="QQY22" s="1206"/>
      <c r="QQZ22" s="1206"/>
      <c r="QRA22" s="1206"/>
      <c r="QRB22" s="1206"/>
      <c r="QRC22" s="1206"/>
      <c r="QRD22" s="1206"/>
      <c r="QRE22" s="1206"/>
      <c r="QRF22" s="1206"/>
      <c r="QRG22" s="1206"/>
      <c r="QRH22" s="1206"/>
      <c r="QRI22" s="1206"/>
      <c r="QRJ22" s="1206"/>
      <c r="QRK22" s="1206"/>
      <c r="QRL22" s="1206"/>
      <c r="QRM22" s="1206"/>
      <c r="QRN22" s="1206"/>
      <c r="QRO22" s="1206"/>
      <c r="QRP22" s="1206"/>
      <c r="QRQ22" s="1206"/>
      <c r="QRR22" s="1206"/>
      <c r="QRS22" s="1206"/>
      <c r="QRT22" s="1206"/>
      <c r="QRU22" s="1206"/>
      <c r="QRV22" s="1206"/>
      <c r="QRW22" s="1206"/>
      <c r="QRX22" s="1206"/>
      <c r="QRY22" s="1206"/>
      <c r="QRZ22" s="1206"/>
      <c r="QSA22" s="1206"/>
      <c r="QSB22" s="1206"/>
      <c r="QSC22" s="1206"/>
      <c r="QSD22" s="1206"/>
      <c r="QSE22" s="1206"/>
      <c r="QSF22" s="1206"/>
      <c r="QSG22" s="1206"/>
      <c r="QSH22" s="1206"/>
      <c r="QSI22" s="1206"/>
      <c r="QSJ22" s="1206"/>
      <c r="QSK22" s="1206"/>
      <c r="QSL22" s="1206"/>
      <c r="QSM22" s="1206"/>
      <c r="QSN22" s="1206"/>
      <c r="QSO22" s="1206"/>
      <c r="QSP22" s="1206"/>
      <c r="QSQ22" s="1206"/>
      <c r="QSR22" s="1206"/>
      <c r="QSS22" s="1206"/>
      <c r="QST22" s="1206"/>
      <c r="QSU22" s="1206"/>
      <c r="QSV22" s="1206"/>
      <c r="QSW22" s="1206"/>
      <c r="QSX22" s="1206"/>
      <c r="QSY22" s="1206"/>
      <c r="QSZ22" s="1206"/>
      <c r="QTA22" s="1206"/>
      <c r="QTB22" s="1206"/>
      <c r="QTC22" s="1206"/>
      <c r="QTD22" s="1206"/>
      <c r="QTE22" s="1206"/>
      <c r="QTF22" s="1206"/>
      <c r="QTG22" s="1206"/>
      <c r="QTH22" s="1206"/>
      <c r="QTI22" s="1206"/>
      <c r="QTJ22" s="1206"/>
      <c r="QTK22" s="1206"/>
      <c r="QTL22" s="1206"/>
      <c r="QTM22" s="1206"/>
      <c r="QTN22" s="1206"/>
      <c r="QTO22" s="1206"/>
      <c r="QTP22" s="1206"/>
      <c r="QTQ22" s="1206"/>
      <c r="QTR22" s="1206"/>
      <c r="QTS22" s="1206"/>
      <c r="QTT22" s="1206"/>
      <c r="QTU22" s="1206"/>
      <c r="QTV22" s="1206"/>
      <c r="QTW22" s="1206"/>
      <c r="QTX22" s="1206"/>
      <c r="QTY22" s="1206"/>
      <c r="QTZ22" s="1206"/>
      <c r="QUA22" s="1206"/>
      <c r="QUB22" s="1206"/>
      <c r="QUC22" s="1206"/>
      <c r="QUD22" s="1206"/>
      <c r="QUE22" s="1206"/>
      <c r="QUF22" s="1206"/>
      <c r="QUG22" s="1206"/>
      <c r="QUH22" s="1206"/>
      <c r="QUI22" s="1206"/>
      <c r="QUJ22" s="1206"/>
      <c r="QUK22" s="1206"/>
      <c r="QUL22" s="1206"/>
      <c r="QUM22" s="1206"/>
      <c r="QUN22" s="1206"/>
      <c r="QUO22" s="1206"/>
      <c r="QUP22" s="1206"/>
      <c r="QUQ22" s="1206"/>
      <c r="QUR22" s="1206"/>
      <c r="QUS22" s="1206"/>
      <c r="QUT22" s="1206"/>
      <c r="QUU22" s="1206"/>
      <c r="QUV22" s="1206"/>
      <c r="QUW22" s="1206"/>
      <c r="QUX22" s="1206"/>
      <c r="QUY22" s="1206"/>
      <c r="QUZ22" s="1206"/>
      <c r="QVA22" s="1206"/>
      <c r="QVB22" s="1206"/>
      <c r="QVC22" s="1206"/>
      <c r="QVD22" s="1206"/>
      <c r="QVE22" s="1206"/>
      <c r="QVF22" s="1206"/>
      <c r="QVG22" s="1206"/>
      <c r="QVH22" s="1206"/>
      <c r="QVI22" s="1206"/>
      <c r="QVJ22" s="1206"/>
      <c r="QVK22" s="1206"/>
      <c r="QVL22" s="1206"/>
      <c r="QVM22" s="1206"/>
      <c r="QVN22" s="1206"/>
      <c r="QVO22" s="1206"/>
      <c r="QVP22" s="1206"/>
      <c r="QVQ22" s="1206"/>
      <c r="QVR22" s="1206"/>
      <c r="QVS22" s="1206"/>
      <c r="QVT22" s="1206"/>
      <c r="QVU22" s="1206"/>
      <c r="QVV22" s="1206"/>
      <c r="QVW22" s="1206"/>
      <c r="QVX22" s="1206"/>
      <c r="QVY22" s="1206"/>
      <c r="QVZ22" s="1206"/>
      <c r="QWA22" s="1206"/>
      <c r="QWB22" s="1206"/>
      <c r="QWC22" s="1206"/>
      <c r="QWD22" s="1206"/>
      <c r="QWE22" s="1206"/>
      <c r="QWF22" s="1206"/>
      <c r="QWG22" s="1206"/>
      <c r="QWH22" s="1206"/>
      <c r="QWI22" s="1206"/>
      <c r="QWJ22" s="1206"/>
      <c r="QWK22" s="1206"/>
      <c r="QWL22" s="1206"/>
      <c r="QWM22" s="1206"/>
      <c r="QWN22" s="1206"/>
      <c r="QWO22" s="1206"/>
      <c r="QWP22" s="1206"/>
      <c r="QWQ22" s="1206"/>
      <c r="QWR22" s="1206"/>
      <c r="QWS22" s="1206"/>
      <c r="QWT22" s="1206"/>
      <c r="QWU22" s="1206"/>
      <c r="QWV22" s="1206"/>
      <c r="QWW22" s="1206"/>
      <c r="QWX22" s="1206"/>
      <c r="QWY22" s="1206"/>
      <c r="QWZ22" s="1206"/>
      <c r="QXA22" s="1206"/>
      <c r="QXB22" s="1206"/>
      <c r="QXC22" s="1206"/>
      <c r="QXD22" s="1206"/>
      <c r="QXE22" s="1206"/>
      <c r="QXF22" s="1206"/>
      <c r="QXG22" s="1206"/>
      <c r="QXH22" s="1206"/>
      <c r="QXI22" s="1206"/>
      <c r="QXJ22" s="1206"/>
      <c r="QXK22" s="1206"/>
      <c r="QXL22" s="1206"/>
      <c r="QXM22" s="1206"/>
      <c r="QXN22" s="1206"/>
      <c r="QXO22" s="1206"/>
      <c r="QXP22" s="1206"/>
      <c r="QXQ22" s="1206"/>
      <c r="QXR22" s="1206"/>
      <c r="QXS22" s="1206"/>
      <c r="QXT22" s="1206"/>
      <c r="QXU22" s="1206"/>
      <c r="QXV22" s="1206"/>
      <c r="QXW22" s="1206"/>
      <c r="QXX22" s="1206"/>
      <c r="QXY22" s="1206"/>
      <c r="QXZ22" s="1206"/>
      <c r="QYA22" s="1206"/>
      <c r="QYB22" s="1206"/>
      <c r="QYC22" s="1206"/>
      <c r="QYD22" s="1206"/>
      <c r="QYE22" s="1206"/>
      <c r="QYF22" s="1206"/>
      <c r="QYG22" s="1206"/>
      <c r="QYH22" s="1206"/>
      <c r="QYI22" s="1206"/>
      <c r="QYJ22" s="1206"/>
      <c r="QYK22" s="1206"/>
      <c r="QYL22" s="1206"/>
      <c r="QYM22" s="1206"/>
      <c r="QYN22" s="1206"/>
      <c r="QYO22" s="1206"/>
      <c r="QYP22" s="1206"/>
      <c r="QYQ22" s="1206"/>
      <c r="QYR22" s="1206"/>
      <c r="QYS22" s="1206"/>
      <c r="QYT22" s="1206"/>
      <c r="QYU22" s="1206"/>
      <c r="QYV22" s="1206"/>
      <c r="QYW22" s="1206"/>
      <c r="QYX22" s="1206"/>
      <c r="QYY22" s="1206"/>
      <c r="QYZ22" s="1206"/>
      <c r="QZA22" s="1206"/>
      <c r="QZB22" s="1206"/>
      <c r="QZC22" s="1206"/>
      <c r="QZD22" s="1206"/>
      <c r="QZE22" s="1206"/>
      <c r="QZF22" s="1206"/>
      <c r="QZG22" s="1206"/>
      <c r="QZH22" s="1206"/>
      <c r="QZI22" s="1206"/>
      <c r="QZJ22" s="1206"/>
      <c r="QZK22" s="1206"/>
      <c r="QZL22" s="1206"/>
      <c r="QZM22" s="1206"/>
      <c r="QZN22" s="1206"/>
      <c r="QZO22" s="1206"/>
      <c r="QZP22" s="1206"/>
      <c r="QZQ22" s="1206"/>
      <c r="QZR22" s="1206"/>
      <c r="QZS22" s="1206"/>
      <c r="QZT22" s="1206"/>
      <c r="QZU22" s="1206"/>
      <c r="QZV22" s="1206"/>
      <c r="QZW22" s="1206"/>
      <c r="QZX22" s="1206"/>
      <c r="QZY22" s="1206"/>
      <c r="QZZ22" s="1206"/>
      <c r="RAA22" s="1206"/>
      <c r="RAB22" s="1206"/>
      <c r="RAC22" s="1206"/>
      <c r="RAD22" s="1206"/>
      <c r="RAE22" s="1206"/>
      <c r="RAF22" s="1206"/>
      <c r="RAG22" s="1206"/>
      <c r="RAH22" s="1206"/>
      <c r="RAI22" s="1206"/>
      <c r="RAJ22" s="1206"/>
      <c r="RAK22" s="1206"/>
      <c r="RAL22" s="1206"/>
      <c r="RAM22" s="1206"/>
      <c r="RAN22" s="1206"/>
      <c r="RAO22" s="1206"/>
      <c r="RAP22" s="1206"/>
      <c r="RAQ22" s="1206"/>
      <c r="RAR22" s="1206"/>
      <c r="RAS22" s="1206"/>
      <c r="RAT22" s="1206"/>
      <c r="RAU22" s="1206"/>
      <c r="RAV22" s="1206"/>
      <c r="RAW22" s="1206"/>
      <c r="RAX22" s="1206"/>
      <c r="RAY22" s="1206"/>
      <c r="RAZ22" s="1206"/>
      <c r="RBA22" s="1206"/>
      <c r="RBB22" s="1206"/>
      <c r="RBC22" s="1206"/>
      <c r="RBD22" s="1206"/>
      <c r="RBE22" s="1206"/>
      <c r="RBF22" s="1206"/>
      <c r="RBG22" s="1206"/>
      <c r="RBH22" s="1206"/>
      <c r="RBI22" s="1206"/>
      <c r="RBJ22" s="1206"/>
      <c r="RBK22" s="1206"/>
      <c r="RBL22" s="1206"/>
      <c r="RBM22" s="1206"/>
      <c r="RBN22" s="1206"/>
      <c r="RBO22" s="1206"/>
      <c r="RBP22" s="1206"/>
      <c r="RBQ22" s="1206"/>
      <c r="RBR22" s="1206"/>
      <c r="RBS22" s="1206"/>
      <c r="RBT22" s="1206"/>
      <c r="RBU22" s="1206"/>
      <c r="RBV22" s="1206"/>
      <c r="RBW22" s="1206"/>
      <c r="RBX22" s="1206"/>
      <c r="RBY22" s="1206"/>
      <c r="RBZ22" s="1206"/>
      <c r="RCA22" s="1206"/>
      <c r="RCB22" s="1206"/>
      <c r="RCC22" s="1206"/>
      <c r="RCD22" s="1206"/>
      <c r="RCE22" s="1206"/>
      <c r="RCF22" s="1206"/>
      <c r="RCG22" s="1206"/>
      <c r="RCH22" s="1206"/>
      <c r="RCI22" s="1206"/>
      <c r="RCJ22" s="1206"/>
      <c r="RCK22" s="1206"/>
      <c r="RCL22" s="1206"/>
      <c r="RCM22" s="1206"/>
      <c r="RCN22" s="1206"/>
      <c r="RCO22" s="1206"/>
      <c r="RCP22" s="1206"/>
      <c r="RCQ22" s="1206"/>
      <c r="RCR22" s="1206"/>
      <c r="RCS22" s="1206"/>
      <c r="RCT22" s="1206"/>
      <c r="RCU22" s="1206"/>
      <c r="RCV22" s="1206"/>
      <c r="RCW22" s="1206"/>
      <c r="RCX22" s="1206"/>
      <c r="RCY22" s="1206"/>
      <c r="RCZ22" s="1206"/>
      <c r="RDA22" s="1206"/>
      <c r="RDB22" s="1206"/>
      <c r="RDC22" s="1206"/>
      <c r="RDD22" s="1206"/>
      <c r="RDE22" s="1206"/>
      <c r="RDF22" s="1206"/>
      <c r="RDG22" s="1206"/>
      <c r="RDH22" s="1206"/>
      <c r="RDI22" s="1206"/>
      <c r="RDJ22" s="1206"/>
      <c r="RDK22" s="1206"/>
      <c r="RDL22" s="1206"/>
      <c r="RDM22" s="1206"/>
      <c r="RDN22" s="1206"/>
      <c r="RDO22" s="1206"/>
      <c r="RDP22" s="1206"/>
      <c r="RDQ22" s="1206"/>
      <c r="RDR22" s="1206"/>
      <c r="RDS22" s="1206"/>
      <c r="RDT22" s="1206"/>
      <c r="RDU22" s="1206"/>
      <c r="RDV22" s="1206"/>
      <c r="RDW22" s="1206"/>
      <c r="RDX22" s="1206"/>
      <c r="RDY22" s="1206"/>
      <c r="RDZ22" s="1206"/>
      <c r="REA22" s="1206"/>
      <c r="REB22" s="1206"/>
      <c r="REC22" s="1206"/>
      <c r="RED22" s="1206"/>
      <c r="REE22" s="1206"/>
      <c r="REF22" s="1206"/>
      <c r="REG22" s="1206"/>
      <c r="REH22" s="1206"/>
      <c r="REI22" s="1206"/>
      <c r="REJ22" s="1206"/>
      <c r="REK22" s="1206"/>
      <c r="REL22" s="1206"/>
      <c r="REM22" s="1206"/>
      <c r="REN22" s="1206"/>
      <c r="REO22" s="1206"/>
      <c r="REP22" s="1206"/>
      <c r="REQ22" s="1206"/>
      <c r="RER22" s="1206"/>
      <c r="RES22" s="1206"/>
      <c r="RET22" s="1206"/>
      <c r="REU22" s="1206"/>
      <c r="REV22" s="1206"/>
      <c r="REW22" s="1206"/>
      <c r="REX22" s="1206"/>
      <c r="REY22" s="1206"/>
      <c r="REZ22" s="1206"/>
      <c r="RFA22" s="1206"/>
      <c r="RFB22" s="1206"/>
      <c r="RFC22" s="1206"/>
      <c r="RFD22" s="1206"/>
      <c r="RFE22" s="1206"/>
      <c r="RFF22" s="1206"/>
      <c r="RFG22" s="1206"/>
      <c r="RFH22" s="1206"/>
      <c r="RFI22" s="1206"/>
      <c r="RFJ22" s="1206"/>
      <c r="RFK22" s="1206"/>
      <c r="RFL22" s="1206"/>
      <c r="RFM22" s="1206"/>
      <c r="RFN22" s="1206"/>
      <c r="RFO22" s="1206"/>
      <c r="RFP22" s="1206"/>
      <c r="RFQ22" s="1206"/>
      <c r="RFR22" s="1206"/>
      <c r="RFS22" s="1206"/>
      <c r="RFT22" s="1206"/>
      <c r="RFU22" s="1206"/>
      <c r="RFV22" s="1206"/>
      <c r="RFW22" s="1206"/>
      <c r="RFX22" s="1206"/>
      <c r="RFY22" s="1206"/>
      <c r="RFZ22" s="1206"/>
      <c r="RGA22" s="1206"/>
      <c r="RGB22" s="1206"/>
      <c r="RGC22" s="1206"/>
      <c r="RGD22" s="1206"/>
      <c r="RGE22" s="1206"/>
      <c r="RGF22" s="1206"/>
      <c r="RGG22" s="1206"/>
      <c r="RGH22" s="1206"/>
      <c r="RGI22" s="1206"/>
      <c r="RGJ22" s="1206"/>
      <c r="RGK22" s="1206"/>
      <c r="RGL22" s="1206"/>
      <c r="RGM22" s="1206"/>
      <c r="RGN22" s="1206"/>
      <c r="RGO22" s="1206"/>
      <c r="RGP22" s="1206"/>
      <c r="RGQ22" s="1206"/>
      <c r="RGR22" s="1206"/>
      <c r="RGS22" s="1206"/>
      <c r="RGT22" s="1206"/>
      <c r="RGU22" s="1206"/>
      <c r="RGV22" s="1206"/>
      <c r="RGW22" s="1206"/>
      <c r="RGX22" s="1206"/>
      <c r="RGY22" s="1206"/>
      <c r="RGZ22" s="1206"/>
      <c r="RHA22" s="1206"/>
      <c r="RHB22" s="1206"/>
      <c r="RHC22" s="1206"/>
      <c r="RHD22" s="1206"/>
      <c r="RHE22" s="1206"/>
      <c r="RHF22" s="1206"/>
      <c r="RHG22" s="1206"/>
      <c r="RHH22" s="1206"/>
      <c r="RHI22" s="1206"/>
      <c r="RHJ22" s="1206"/>
      <c r="RHK22" s="1206"/>
      <c r="RHL22" s="1206"/>
      <c r="RHM22" s="1206"/>
      <c r="RHN22" s="1206"/>
      <c r="RHO22" s="1206"/>
      <c r="RHP22" s="1206"/>
      <c r="RHQ22" s="1206"/>
      <c r="RHR22" s="1206"/>
      <c r="RHS22" s="1206"/>
      <c r="RHT22" s="1206"/>
      <c r="RHU22" s="1206"/>
      <c r="RHV22" s="1206"/>
      <c r="RHW22" s="1206"/>
      <c r="RHX22" s="1206"/>
      <c r="RHY22" s="1206"/>
      <c r="RHZ22" s="1206"/>
      <c r="RIA22" s="1206"/>
      <c r="RIB22" s="1206"/>
      <c r="RIC22" s="1206"/>
      <c r="RID22" s="1206"/>
      <c r="RIE22" s="1206"/>
      <c r="RIF22" s="1206"/>
      <c r="RIG22" s="1206"/>
      <c r="RIH22" s="1206"/>
      <c r="RII22" s="1206"/>
      <c r="RIJ22" s="1206"/>
      <c r="RIK22" s="1206"/>
      <c r="RIL22" s="1206"/>
      <c r="RIM22" s="1206"/>
      <c r="RIN22" s="1206"/>
      <c r="RIO22" s="1206"/>
      <c r="RIP22" s="1206"/>
      <c r="RIQ22" s="1206"/>
      <c r="RIR22" s="1206"/>
      <c r="RIS22" s="1206"/>
      <c r="RIT22" s="1206"/>
      <c r="RIU22" s="1206"/>
      <c r="RIV22" s="1206"/>
      <c r="RIW22" s="1206"/>
      <c r="RIX22" s="1206"/>
      <c r="RIY22" s="1206"/>
      <c r="RIZ22" s="1206"/>
      <c r="RJA22" s="1206"/>
      <c r="RJB22" s="1206"/>
      <c r="RJC22" s="1206"/>
      <c r="RJD22" s="1206"/>
      <c r="RJE22" s="1206"/>
      <c r="RJF22" s="1206"/>
      <c r="RJG22" s="1206"/>
      <c r="RJH22" s="1206"/>
      <c r="RJI22" s="1206"/>
      <c r="RJJ22" s="1206"/>
      <c r="RJK22" s="1206"/>
      <c r="RJL22" s="1206"/>
      <c r="RJM22" s="1206"/>
      <c r="RJN22" s="1206"/>
      <c r="RJO22" s="1206"/>
      <c r="RJP22" s="1206"/>
      <c r="RJQ22" s="1206"/>
      <c r="RJR22" s="1206"/>
      <c r="RJS22" s="1206"/>
      <c r="RJT22" s="1206"/>
      <c r="RJU22" s="1206"/>
      <c r="RJV22" s="1206"/>
      <c r="RJW22" s="1206"/>
      <c r="RJX22" s="1206"/>
      <c r="RJY22" s="1206"/>
      <c r="RJZ22" s="1206"/>
      <c r="RKA22" s="1206"/>
      <c r="RKB22" s="1206"/>
      <c r="RKC22" s="1206"/>
      <c r="RKD22" s="1206"/>
      <c r="RKE22" s="1206"/>
      <c r="RKF22" s="1206"/>
      <c r="RKG22" s="1206"/>
      <c r="RKH22" s="1206"/>
      <c r="RKI22" s="1206"/>
      <c r="RKJ22" s="1206"/>
      <c r="RKK22" s="1206"/>
      <c r="RKL22" s="1206"/>
      <c r="RKM22" s="1206"/>
      <c r="RKN22" s="1206"/>
      <c r="RKO22" s="1206"/>
      <c r="RKP22" s="1206"/>
      <c r="RKQ22" s="1206"/>
      <c r="RKR22" s="1206"/>
      <c r="RKS22" s="1206"/>
      <c r="RKT22" s="1206"/>
      <c r="RKU22" s="1206"/>
      <c r="RKV22" s="1206"/>
      <c r="RKW22" s="1206"/>
      <c r="RKX22" s="1206"/>
      <c r="RKY22" s="1206"/>
      <c r="RKZ22" s="1206"/>
      <c r="RLA22" s="1206"/>
      <c r="RLB22" s="1206"/>
      <c r="RLC22" s="1206"/>
      <c r="RLD22" s="1206"/>
      <c r="RLE22" s="1206"/>
      <c r="RLF22" s="1206"/>
      <c r="RLG22" s="1206"/>
      <c r="RLH22" s="1206"/>
      <c r="RLI22" s="1206"/>
      <c r="RLJ22" s="1206"/>
      <c r="RLK22" s="1206"/>
      <c r="RLL22" s="1206"/>
      <c r="RLM22" s="1206"/>
      <c r="RLN22" s="1206"/>
      <c r="RLO22" s="1206"/>
      <c r="RLP22" s="1206"/>
      <c r="RLQ22" s="1206"/>
      <c r="RLR22" s="1206"/>
      <c r="RLS22" s="1206"/>
      <c r="RLT22" s="1206"/>
      <c r="RLU22" s="1206"/>
      <c r="RLV22" s="1206"/>
      <c r="RLW22" s="1206"/>
      <c r="RLX22" s="1206"/>
      <c r="RLY22" s="1206"/>
      <c r="RLZ22" s="1206"/>
      <c r="RMA22" s="1206"/>
      <c r="RMB22" s="1206"/>
      <c r="RMC22" s="1206"/>
      <c r="RMD22" s="1206"/>
      <c r="RME22" s="1206"/>
      <c r="RMF22" s="1206"/>
      <c r="RMG22" s="1206"/>
      <c r="RMH22" s="1206"/>
      <c r="RMI22" s="1206"/>
      <c r="RMJ22" s="1206"/>
      <c r="RMK22" s="1206"/>
      <c r="RML22" s="1206"/>
      <c r="RMM22" s="1206"/>
      <c r="RMN22" s="1206"/>
      <c r="RMO22" s="1206"/>
      <c r="RMP22" s="1206"/>
      <c r="RMQ22" s="1206"/>
      <c r="RMR22" s="1206"/>
      <c r="RMS22" s="1206"/>
      <c r="RMT22" s="1206"/>
      <c r="RMU22" s="1206"/>
      <c r="RMV22" s="1206"/>
      <c r="RMW22" s="1206"/>
      <c r="RMX22" s="1206"/>
      <c r="RMY22" s="1206"/>
      <c r="RMZ22" s="1206"/>
      <c r="RNA22" s="1206"/>
      <c r="RNB22" s="1206"/>
      <c r="RNC22" s="1206"/>
      <c r="RND22" s="1206"/>
      <c r="RNE22" s="1206"/>
      <c r="RNF22" s="1206"/>
      <c r="RNG22" s="1206"/>
      <c r="RNH22" s="1206"/>
      <c r="RNI22" s="1206"/>
      <c r="RNJ22" s="1206"/>
      <c r="RNK22" s="1206"/>
      <c r="RNL22" s="1206"/>
      <c r="RNM22" s="1206"/>
      <c r="RNN22" s="1206"/>
      <c r="RNO22" s="1206"/>
      <c r="RNP22" s="1206"/>
      <c r="RNQ22" s="1206"/>
      <c r="RNR22" s="1206"/>
      <c r="RNS22" s="1206"/>
      <c r="RNT22" s="1206"/>
      <c r="RNU22" s="1206"/>
      <c r="RNV22" s="1206"/>
      <c r="RNW22" s="1206"/>
      <c r="RNX22" s="1206"/>
      <c r="RNY22" s="1206"/>
      <c r="RNZ22" s="1206"/>
      <c r="ROA22" s="1206"/>
      <c r="ROB22" s="1206"/>
      <c r="ROC22" s="1206"/>
      <c r="ROD22" s="1206"/>
      <c r="ROE22" s="1206"/>
      <c r="ROF22" s="1206"/>
      <c r="ROG22" s="1206"/>
      <c r="ROH22" s="1206"/>
      <c r="ROI22" s="1206"/>
      <c r="ROJ22" s="1206"/>
      <c r="ROK22" s="1206"/>
      <c r="ROL22" s="1206"/>
      <c r="ROM22" s="1206"/>
      <c r="RON22" s="1206"/>
      <c r="ROO22" s="1206"/>
      <c r="ROP22" s="1206"/>
      <c r="ROQ22" s="1206"/>
      <c r="ROR22" s="1206"/>
      <c r="ROS22" s="1206"/>
      <c r="ROT22" s="1206"/>
      <c r="ROU22" s="1206"/>
      <c r="ROV22" s="1206"/>
      <c r="ROW22" s="1206"/>
      <c r="ROX22" s="1206"/>
      <c r="ROY22" s="1206"/>
      <c r="ROZ22" s="1206"/>
      <c r="RPA22" s="1206"/>
      <c r="RPB22" s="1206"/>
      <c r="RPC22" s="1206"/>
      <c r="RPD22" s="1206"/>
      <c r="RPE22" s="1206"/>
      <c r="RPF22" s="1206"/>
      <c r="RPG22" s="1206"/>
      <c r="RPH22" s="1206"/>
      <c r="RPI22" s="1206"/>
      <c r="RPJ22" s="1206"/>
      <c r="RPK22" s="1206"/>
      <c r="RPL22" s="1206"/>
      <c r="RPM22" s="1206"/>
      <c r="RPN22" s="1206"/>
      <c r="RPO22" s="1206"/>
      <c r="RPP22" s="1206"/>
      <c r="RPQ22" s="1206"/>
      <c r="RPR22" s="1206"/>
      <c r="RPS22" s="1206"/>
      <c r="RPT22" s="1206"/>
      <c r="RPU22" s="1206"/>
      <c r="RPV22" s="1206"/>
      <c r="RPW22" s="1206"/>
      <c r="RPX22" s="1206"/>
      <c r="RPY22" s="1206"/>
      <c r="RPZ22" s="1206"/>
      <c r="RQA22" s="1206"/>
      <c r="RQB22" s="1206"/>
      <c r="RQC22" s="1206"/>
      <c r="RQD22" s="1206"/>
      <c r="RQE22" s="1206"/>
      <c r="RQF22" s="1206"/>
      <c r="RQG22" s="1206"/>
      <c r="RQH22" s="1206"/>
      <c r="RQI22" s="1206"/>
      <c r="RQJ22" s="1206"/>
      <c r="RQK22" s="1206"/>
      <c r="RQL22" s="1206"/>
      <c r="RQM22" s="1206"/>
      <c r="RQN22" s="1206"/>
      <c r="RQO22" s="1206"/>
      <c r="RQP22" s="1206"/>
      <c r="RQQ22" s="1206"/>
      <c r="RQR22" s="1206"/>
      <c r="RQS22" s="1206"/>
      <c r="RQT22" s="1206"/>
      <c r="RQU22" s="1206"/>
      <c r="RQV22" s="1206"/>
      <c r="RQW22" s="1206"/>
      <c r="RQX22" s="1206"/>
      <c r="RQY22" s="1206"/>
      <c r="RQZ22" s="1206"/>
      <c r="RRA22" s="1206"/>
      <c r="RRB22" s="1206"/>
      <c r="RRC22" s="1206"/>
      <c r="RRD22" s="1206"/>
      <c r="RRE22" s="1206"/>
      <c r="RRF22" s="1206"/>
      <c r="RRG22" s="1206"/>
      <c r="RRH22" s="1206"/>
      <c r="RRI22" s="1206"/>
      <c r="RRJ22" s="1206"/>
      <c r="RRK22" s="1206"/>
      <c r="RRL22" s="1206"/>
      <c r="RRM22" s="1206"/>
      <c r="RRN22" s="1206"/>
      <c r="RRO22" s="1206"/>
      <c r="RRP22" s="1206"/>
      <c r="RRQ22" s="1206"/>
      <c r="RRR22" s="1206"/>
      <c r="RRS22" s="1206"/>
      <c r="RRT22" s="1206"/>
      <c r="RRU22" s="1206"/>
      <c r="RRV22" s="1206"/>
      <c r="RRW22" s="1206"/>
      <c r="RRX22" s="1206"/>
      <c r="RRY22" s="1206"/>
      <c r="RRZ22" s="1206"/>
      <c r="RSA22" s="1206"/>
      <c r="RSB22" s="1206"/>
      <c r="RSC22" s="1206"/>
      <c r="RSD22" s="1206"/>
      <c r="RSE22" s="1206"/>
      <c r="RSF22" s="1206"/>
      <c r="RSG22" s="1206"/>
      <c r="RSH22" s="1206"/>
      <c r="RSI22" s="1206"/>
      <c r="RSJ22" s="1206"/>
      <c r="RSK22" s="1206"/>
      <c r="RSL22" s="1206"/>
      <c r="RSM22" s="1206"/>
      <c r="RSN22" s="1206"/>
      <c r="RSO22" s="1206"/>
      <c r="RSP22" s="1206"/>
      <c r="RSQ22" s="1206"/>
      <c r="RSR22" s="1206"/>
      <c r="RSS22" s="1206"/>
      <c r="RST22" s="1206"/>
      <c r="RSU22" s="1206"/>
      <c r="RSV22" s="1206"/>
      <c r="RSW22" s="1206"/>
      <c r="RSX22" s="1206"/>
      <c r="RSY22" s="1206"/>
      <c r="RSZ22" s="1206"/>
      <c r="RTA22" s="1206"/>
      <c r="RTB22" s="1206"/>
      <c r="RTC22" s="1206"/>
      <c r="RTD22" s="1206"/>
      <c r="RTE22" s="1206"/>
      <c r="RTF22" s="1206"/>
      <c r="RTG22" s="1206"/>
      <c r="RTH22" s="1206"/>
      <c r="RTI22" s="1206"/>
      <c r="RTJ22" s="1206"/>
      <c r="RTK22" s="1206"/>
      <c r="RTL22" s="1206"/>
      <c r="RTM22" s="1206"/>
      <c r="RTN22" s="1206"/>
      <c r="RTO22" s="1206"/>
      <c r="RTP22" s="1206"/>
      <c r="RTQ22" s="1206"/>
      <c r="RTR22" s="1206"/>
      <c r="RTS22" s="1206"/>
      <c r="RTT22" s="1206"/>
      <c r="RTU22" s="1206"/>
      <c r="RTV22" s="1206"/>
      <c r="RTW22" s="1206"/>
      <c r="RTX22" s="1206"/>
      <c r="RTY22" s="1206"/>
      <c r="RTZ22" s="1206"/>
      <c r="RUA22" s="1206"/>
      <c r="RUB22" s="1206"/>
      <c r="RUC22" s="1206"/>
      <c r="RUD22" s="1206"/>
      <c r="RUE22" s="1206"/>
      <c r="RUF22" s="1206"/>
      <c r="RUG22" s="1206"/>
      <c r="RUH22" s="1206"/>
      <c r="RUI22" s="1206"/>
      <c r="RUJ22" s="1206"/>
      <c r="RUK22" s="1206"/>
      <c r="RUL22" s="1206"/>
      <c r="RUM22" s="1206"/>
      <c r="RUN22" s="1206"/>
      <c r="RUO22" s="1206"/>
      <c r="RUP22" s="1206"/>
      <c r="RUQ22" s="1206"/>
      <c r="RUR22" s="1206"/>
      <c r="RUS22" s="1206"/>
      <c r="RUT22" s="1206"/>
      <c r="RUU22" s="1206"/>
      <c r="RUV22" s="1206"/>
      <c r="RUW22" s="1206"/>
      <c r="RUX22" s="1206"/>
      <c r="RUY22" s="1206"/>
      <c r="RUZ22" s="1206"/>
      <c r="RVA22" s="1206"/>
      <c r="RVB22" s="1206"/>
      <c r="RVC22" s="1206"/>
      <c r="RVD22" s="1206"/>
      <c r="RVE22" s="1206"/>
      <c r="RVF22" s="1206"/>
      <c r="RVG22" s="1206"/>
      <c r="RVH22" s="1206"/>
      <c r="RVI22" s="1206"/>
      <c r="RVJ22" s="1206"/>
      <c r="RVK22" s="1206"/>
      <c r="RVL22" s="1206"/>
      <c r="RVM22" s="1206"/>
      <c r="RVN22" s="1206"/>
      <c r="RVO22" s="1206"/>
      <c r="RVP22" s="1206"/>
      <c r="RVQ22" s="1206"/>
      <c r="RVR22" s="1206"/>
      <c r="RVS22" s="1206"/>
      <c r="RVT22" s="1206"/>
      <c r="RVU22" s="1206"/>
      <c r="RVV22" s="1206"/>
      <c r="RVW22" s="1206"/>
      <c r="RVX22" s="1206"/>
      <c r="RVY22" s="1206"/>
      <c r="RVZ22" s="1206"/>
      <c r="RWA22" s="1206"/>
      <c r="RWB22" s="1206"/>
      <c r="RWC22" s="1206"/>
      <c r="RWD22" s="1206"/>
      <c r="RWE22" s="1206"/>
      <c r="RWF22" s="1206"/>
      <c r="RWG22" s="1206"/>
      <c r="RWH22" s="1206"/>
      <c r="RWI22" s="1206"/>
      <c r="RWJ22" s="1206"/>
      <c r="RWK22" s="1206"/>
      <c r="RWL22" s="1206"/>
      <c r="RWM22" s="1206"/>
      <c r="RWN22" s="1206"/>
      <c r="RWO22" s="1206"/>
      <c r="RWP22" s="1206"/>
      <c r="RWQ22" s="1206"/>
      <c r="RWR22" s="1206"/>
      <c r="RWS22" s="1206"/>
      <c r="RWT22" s="1206"/>
      <c r="RWU22" s="1206"/>
      <c r="RWV22" s="1206"/>
      <c r="RWW22" s="1206"/>
      <c r="RWX22" s="1206"/>
      <c r="RWY22" s="1206"/>
      <c r="RWZ22" s="1206"/>
      <c r="RXA22" s="1206"/>
      <c r="RXB22" s="1206"/>
      <c r="RXC22" s="1206"/>
      <c r="RXD22" s="1206"/>
      <c r="RXE22" s="1206"/>
      <c r="RXF22" s="1206"/>
      <c r="RXG22" s="1206"/>
      <c r="RXH22" s="1206"/>
      <c r="RXI22" s="1206"/>
      <c r="RXJ22" s="1206"/>
      <c r="RXK22" s="1206"/>
      <c r="RXL22" s="1206"/>
      <c r="RXM22" s="1206"/>
      <c r="RXN22" s="1206"/>
      <c r="RXO22" s="1206"/>
      <c r="RXP22" s="1206"/>
      <c r="RXQ22" s="1206"/>
      <c r="RXR22" s="1206"/>
      <c r="RXS22" s="1206"/>
      <c r="RXT22" s="1206"/>
      <c r="RXU22" s="1206"/>
      <c r="RXV22" s="1206"/>
      <c r="RXW22" s="1206"/>
      <c r="RXX22" s="1206"/>
      <c r="RXY22" s="1206"/>
      <c r="RXZ22" s="1206"/>
      <c r="RYA22" s="1206"/>
      <c r="RYB22" s="1206"/>
      <c r="RYC22" s="1206"/>
      <c r="RYD22" s="1206"/>
      <c r="RYE22" s="1206"/>
      <c r="RYF22" s="1206"/>
      <c r="RYG22" s="1206"/>
      <c r="RYH22" s="1206"/>
      <c r="RYI22" s="1206"/>
      <c r="RYJ22" s="1206"/>
      <c r="RYK22" s="1206"/>
      <c r="RYL22" s="1206"/>
      <c r="RYM22" s="1206"/>
      <c r="RYN22" s="1206"/>
      <c r="RYO22" s="1206"/>
      <c r="RYP22" s="1206"/>
      <c r="RYQ22" s="1206"/>
      <c r="RYR22" s="1206"/>
      <c r="RYS22" s="1206"/>
      <c r="RYT22" s="1206"/>
      <c r="RYU22" s="1206"/>
      <c r="RYV22" s="1206"/>
      <c r="RYW22" s="1206"/>
      <c r="RYX22" s="1206"/>
      <c r="RYY22" s="1206"/>
      <c r="RYZ22" s="1206"/>
      <c r="RZA22" s="1206"/>
      <c r="RZB22" s="1206"/>
      <c r="RZC22" s="1206"/>
      <c r="RZD22" s="1206"/>
      <c r="RZE22" s="1206"/>
      <c r="RZF22" s="1206"/>
      <c r="RZG22" s="1206"/>
      <c r="RZH22" s="1206"/>
      <c r="RZI22" s="1206"/>
      <c r="RZJ22" s="1206"/>
      <c r="RZK22" s="1206"/>
      <c r="RZL22" s="1206"/>
      <c r="RZM22" s="1206"/>
      <c r="RZN22" s="1206"/>
      <c r="RZO22" s="1206"/>
      <c r="RZP22" s="1206"/>
      <c r="RZQ22" s="1206"/>
      <c r="RZR22" s="1206"/>
      <c r="RZS22" s="1206"/>
      <c r="RZT22" s="1206"/>
      <c r="RZU22" s="1206"/>
      <c r="RZV22" s="1206"/>
      <c r="RZW22" s="1206"/>
      <c r="RZX22" s="1206"/>
      <c r="RZY22" s="1206"/>
      <c r="RZZ22" s="1206"/>
      <c r="SAA22" s="1206"/>
      <c r="SAB22" s="1206"/>
      <c r="SAC22" s="1206"/>
      <c r="SAD22" s="1206"/>
      <c r="SAE22" s="1206"/>
      <c r="SAF22" s="1206"/>
      <c r="SAG22" s="1206"/>
      <c r="SAH22" s="1206"/>
      <c r="SAI22" s="1206"/>
      <c r="SAJ22" s="1206"/>
      <c r="SAK22" s="1206"/>
      <c r="SAL22" s="1206"/>
      <c r="SAM22" s="1206"/>
      <c r="SAN22" s="1206"/>
      <c r="SAO22" s="1206"/>
      <c r="SAP22" s="1206"/>
      <c r="SAQ22" s="1206"/>
      <c r="SAR22" s="1206"/>
      <c r="SAS22" s="1206"/>
      <c r="SAT22" s="1206"/>
      <c r="SAU22" s="1206"/>
      <c r="SAV22" s="1206"/>
      <c r="SAW22" s="1206"/>
      <c r="SAX22" s="1206"/>
      <c r="SAY22" s="1206"/>
      <c r="SAZ22" s="1206"/>
      <c r="SBA22" s="1206"/>
      <c r="SBB22" s="1206"/>
      <c r="SBC22" s="1206"/>
      <c r="SBD22" s="1206"/>
      <c r="SBE22" s="1206"/>
      <c r="SBF22" s="1206"/>
      <c r="SBG22" s="1206"/>
      <c r="SBH22" s="1206"/>
      <c r="SBI22" s="1206"/>
      <c r="SBJ22" s="1206"/>
      <c r="SBK22" s="1206"/>
      <c r="SBL22" s="1206"/>
      <c r="SBM22" s="1206"/>
      <c r="SBN22" s="1206"/>
      <c r="SBO22" s="1206"/>
      <c r="SBP22" s="1206"/>
      <c r="SBQ22" s="1206"/>
      <c r="SBR22" s="1206"/>
      <c r="SBS22" s="1206"/>
      <c r="SBT22" s="1206"/>
      <c r="SBU22" s="1206"/>
      <c r="SBV22" s="1206"/>
      <c r="SBW22" s="1206"/>
      <c r="SBX22" s="1206"/>
      <c r="SBY22" s="1206"/>
      <c r="SBZ22" s="1206"/>
      <c r="SCA22" s="1206"/>
      <c r="SCB22" s="1206"/>
      <c r="SCC22" s="1206"/>
      <c r="SCD22" s="1206"/>
      <c r="SCE22" s="1206"/>
      <c r="SCF22" s="1206"/>
      <c r="SCG22" s="1206"/>
      <c r="SCH22" s="1206"/>
      <c r="SCI22" s="1206"/>
      <c r="SCJ22" s="1206"/>
      <c r="SCK22" s="1206"/>
      <c r="SCL22" s="1206"/>
      <c r="SCM22" s="1206"/>
      <c r="SCN22" s="1206"/>
      <c r="SCO22" s="1206"/>
      <c r="SCP22" s="1206"/>
      <c r="SCQ22" s="1206"/>
      <c r="SCR22" s="1206"/>
      <c r="SCS22" s="1206"/>
      <c r="SCT22" s="1206"/>
      <c r="SCU22" s="1206"/>
      <c r="SCV22" s="1206"/>
      <c r="SCW22" s="1206"/>
      <c r="SCX22" s="1206"/>
      <c r="SCY22" s="1206"/>
      <c r="SCZ22" s="1206"/>
      <c r="SDA22" s="1206"/>
      <c r="SDB22" s="1206"/>
      <c r="SDC22" s="1206"/>
      <c r="SDD22" s="1206"/>
      <c r="SDE22" s="1206"/>
      <c r="SDF22" s="1206"/>
      <c r="SDG22" s="1206"/>
      <c r="SDH22" s="1206"/>
      <c r="SDI22" s="1206"/>
      <c r="SDJ22" s="1206"/>
      <c r="SDK22" s="1206"/>
      <c r="SDL22" s="1206"/>
      <c r="SDM22" s="1206"/>
      <c r="SDN22" s="1206"/>
      <c r="SDO22" s="1206"/>
      <c r="SDP22" s="1206"/>
      <c r="SDQ22" s="1206"/>
      <c r="SDR22" s="1206"/>
      <c r="SDS22" s="1206"/>
      <c r="SDT22" s="1206"/>
      <c r="SDU22" s="1206"/>
      <c r="SDV22" s="1206"/>
      <c r="SDW22" s="1206"/>
      <c r="SDX22" s="1206"/>
      <c r="SDY22" s="1206"/>
      <c r="SDZ22" s="1206"/>
      <c r="SEA22" s="1206"/>
      <c r="SEB22" s="1206"/>
      <c r="SEC22" s="1206"/>
      <c r="SED22" s="1206"/>
      <c r="SEE22" s="1206"/>
      <c r="SEF22" s="1206"/>
      <c r="SEG22" s="1206"/>
      <c r="SEH22" s="1206"/>
      <c r="SEI22" s="1206"/>
      <c r="SEJ22" s="1206"/>
      <c r="SEK22" s="1206"/>
      <c r="SEL22" s="1206"/>
      <c r="SEM22" s="1206"/>
      <c r="SEN22" s="1206"/>
      <c r="SEO22" s="1206"/>
      <c r="SEP22" s="1206"/>
      <c r="SEQ22" s="1206"/>
      <c r="SER22" s="1206"/>
      <c r="SES22" s="1206"/>
      <c r="SET22" s="1206"/>
      <c r="SEU22" s="1206"/>
      <c r="SEV22" s="1206"/>
      <c r="SEW22" s="1206"/>
      <c r="SEX22" s="1206"/>
      <c r="SEY22" s="1206"/>
      <c r="SEZ22" s="1206"/>
      <c r="SFA22" s="1206"/>
      <c r="SFB22" s="1206"/>
      <c r="SFC22" s="1206"/>
      <c r="SFD22" s="1206"/>
      <c r="SFE22" s="1206"/>
      <c r="SFF22" s="1206"/>
      <c r="SFG22" s="1206"/>
      <c r="SFH22" s="1206"/>
      <c r="SFI22" s="1206"/>
      <c r="SFJ22" s="1206"/>
      <c r="SFK22" s="1206"/>
      <c r="SFL22" s="1206"/>
      <c r="SFM22" s="1206"/>
      <c r="SFN22" s="1206"/>
      <c r="SFO22" s="1206"/>
      <c r="SFP22" s="1206"/>
      <c r="SFQ22" s="1206"/>
      <c r="SFR22" s="1206"/>
      <c r="SFS22" s="1206"/>
      <c r="SFT22" s="1206"/>
      <c r="SFU22" s="1206"/>
      <c r="SFV22" s="1206"/>
      <c r="SFW22" s="1206"/>
      <c r="SFX22" s="1206"/>
      <c r="SFY22" s="1206"/>
      <c r="SFZ22" s="1206"/>
      <c r="SGA22" s="1206"/>
      <c r="SGB22" s="1206"/>
      <c r="SGC22" s="1206"/>
      <c r="SGD22" s="1206"/>
      <c r="SGE22" s="1206"/>
      <c r="SGF22" s="1206"/>
      <c r="SGG22" s="1206"/>
      <c r="SGH22" s="1206"/>
      <c r="SGI22" s="1206"/>
      <c r="SGJ22" s="1206"/>
      <c r="SGK22" s="1206"/>
      <c r="SGL22" s="1206"/>
      <c r="SGM22" s="1206"/>
      <c r="SGN22" s="1206"/>
      <c r="SGO22" s="1206"/>
      <c r="SGP22" s="1206"/>
      <c r="SGQ22" s="1206"/>
      <c r="SGR22" s="1206"/>
      <c r="SGS22" s="1206"/>
      <c r="SGT22" s="1206"/>
      <c r="SGU22" s="1206"/>
      <c r="SGV22" s="1206"/>
      <c r="SGW22" s="1206"/>
      <c r="SGX22" s="1206"/>
      <c r="SGY22" s="1206"/>
      <c r="SGZ22" s="1206"/>
      <c r="SHA22" s="1206"/>
      <c r="SHB22" s="1206"/>
      <c r="SHC22" s="1206"/>
      <c r="SHD22" s="1206"/>
      <c r="SHE22" s="1206"/>
      <c r="SHF22" s="1206"/>
      <c r="SHG22" s="1206"/>
      <c r="SHH22" s="1206"/>
      <c r="SHI22" s="1206"/>
      <c r="SHJ22" s="1206"/>
      <c r="SHK22" s="1206"/>
      <c r="SHL22" s="1206"/>
      <c r="SHM22" s="1206"/>
      <c r="SHN22" s="1206"/>
      <c r="SHO22" s="1206"/>
      <c r="SHP22" s="1206"/>
      <c r="SHQ22" s="1206"/>
      <c r="SHR22" s="1206"/>
      <c r="SHS22" s="1206"/>
      <c r="SHT22" s="1206"/>
      <c r="SHU22" s="1206"/>
      <c r="SHV22" s="1206"/>
      <c r="SHW22" s="1206"/>
      <c r="SHX22" s="1206"/>
      <c r="SHY22" s="1206"/>
      <c r="SHZ22" s="1206"/>
      <c r="SIA22" s="1206"/>
      <c r="SIB22" s="1206"/>
      <c r="SIC22" s="1206"/>
      <c r="SID22" s="1206"/>
      <c r="SIE22" s="1206"/>
      <c r="SIF22" s="1206"/>
      <c r="SIG22" s="1206"/>
      <c r="SIH22" s="1206"/>
      <c r="SII22" s="1206"/>
      <c r="SIJ22" s="1206"/>
      <c r="SIK22" s="1206"/>
      <c r="SIL22" s="1206"/>
      <c r="SIM22" s="1206"/>
      <c r="SIN22" s="1206"/>
      <c r="SIO22" s="1206"/>
      <c r="SIP22" s="1206"/>
      <c r="SIQ22" s="1206"/>
      <c r="SIR22" s="1206"/>
      <c r="SIS22" s="1206"/>
      <c r="SIT22" s="1206"/>
      <c r="SIU22" s="1206"/>
      <c r="SIV22" s="1206"/>
      <c r="SIW22" s="1206"/>
      <c r="SIX22" s="1206"/>
      <c r="SIY22" s="1206"/>
      <c r="SIZ22" s="1206"/>
      <c r="SJA22" s="1206"/>
      <c r="SJB22" s="1206"/>
      <c r="SJC22" s="1206"/>
      <c r="SJD22" s="1206"/>
      <c r="SJE22" s="1206"/>
      <c r="SJF22" s="1206"/>
      <c r="SJG22" s="1206"/>
      <c r="SJH22" s="1206"/>
      <c r="SJI22" s="1206"/>
      <c r="SJJ22" s="1206"/>
      <c r="SJK22" s="1206"/>
      <c r="SJL22" s="1206"/>
      <c r="SJM22" s="1206"/>
      <c r="SJN22" s="1206"/>
      <c r="SJO22" s="1206"/>
      <c r="SJP22" s="1206"/>
      <c r="SJQ22" s="1206"/>
      <c r="SJR22" s="1206"/>
      <c r="SJS22" s="1206"/>
      <c r="SJT22" s="1206"/>
      <c r="SJU22" s="1206"/>
      <c r="SJV22" s="1206"/>
      <c r="SJW22" s="1206"/>
      <c r="SJX22" s="1206"/>
      <c r="SJY22" s="1206"/>
      <c r="SJZ22" s="1206"/>
      <c r="SKA22" s="1206"/>
      <c r="SKB22" s="1206"/>
      <c r="SKC22" s="1206"/>
      <c r="SKD22" s="1206"/>
      <c r="SKE22" s="1206"/>
      <c r="SKF22" s="1206"/>
      <c r="SKG22" s="1206"/>
      <c r="SKH22" s="1206"/>
      <c r="SKI22" s="1206"/>
      <c r="SKJ22" s="1206"/>
      <c r="SKK22" s="1206"/>
      <c r="SKL22" s="1206"/>
      <c r="SKM22" s="1206"/>
      <c r="SKN22" s="1206"/>
      <c r="SKO22" s="1206"/>
      <c r="SKP22" s="1206"/>
      <c r="SKQ22" s="1206"/>
      <c r="SKR22" s="1206"/>
      <c r="SKS22" s="1206"/>
      <c r="SKT22" s="1206"/>
      <c r="SKU22" s="1206"/>
      <c r="SKV22" s="1206"/>
      <c r="SKW22" s="1206"/>
      <c r="SKX22" s="1206"/>
      <c r="SKY22" s="1206"/>
      <c r="SKZ22" s="1206"/>
      <c r="SLA22" s="1206"/>
      <c r="SLB22" s="1206"/>
      <c r="SLC22" s="1206"/>
      <c r="SLD22" s="1206"/>
      <c r="SLE22" s="1206"/>
      <c r="SLF22" s="1206"/>
      <c r="SLG22" s="1206"/>
      <c r="SLH22" s="1206"/>
      <c r="SLI22" s="1206"/>
      <c r="SLJ22" s="1206"/>
      <c r="SLK22" s="1206"/>
      <c r="SLL22" s="1206"/>
      <c r="SLM22" s="1206"/>
      <c r="SLN22" s="1206"/>
      <c r="SLO22" s="1206"/>
      <c r="SLP22" s="1206"/>
      <c r="SLQ22" s="1206"/>
      <c r="SLR22" s="1206"/>
      <c r="SLS22" s="1206"/>
      <c r="SLT22" s="1206"/>
      <c r="SLU22" s="1206"/>
      <c r="SLV22" s="1206"/>
      <c r="SLW22" s="1206"/>
      <c r="SLX22" s="1206"/>
      <c r="SLY22" s="1206"/>
      <c r="SLZ22" s="1206"/>
      <c r="SMA22" s="1206"/>
      <c r="SMB22" s="1206"/>
      <c r="SMC22" s="1206"/>
      <c r="SMD22" s="1206"/>
      <c r="SME22" s="1206"/>
      <c r="SMF22" s="1206"/>
      <c r="SMG22" s="1206"/>
      <c r="SMH22" s="1206"/>
      <c r="SMI22" s="1206"/>
      <c r="SMJ22" s="1206"/>
      <c r="SMK22" s="1206"/>
      <c r="SML22" s="1206"/>
      <c r="SMM22" s="1206"/>
      <c r="SMN22" s="1206"/>
      <c r="SMO22" s="1206"/>
      <c r="SMP22" s="1206"/>
      <c r="SMQ22" s="1206"/>
      <c r="SMR22" s="1206"/>
      <c r="SMS22" s="1206"/>
      <c r="SMT22" s="1206"/>
      <c r="SMU22" s="1206"/>
      <c r="SMV22" s="1206"/>
      <c r="SMW22" s="1206"/>
      <c r="SMX22" s="1206"/>
      <c r="SMY22" s="1206"/>
      <c r="SMZ22" s="1206"/>
      <c r="SNA22" s="1206"/>
      <c r="SNB22" s="1206"/>
      <c r="SNC22" s="1206"/>
      <c r="SND22" s="1206"/>
      <c r="SNE22" s="1206"/>
      <c r="SNF22" s="1206"/>
      <c r="SNG22" s="1206"/>
      <c r="SNH22" s="1206"/>
      <c r="SNI22" s="1206"/>
      <c r="SNJ22" s="1206"/>
      <c r="SNK22" s="1206"/>
      <c r="SNL22" s="1206"/>
      <c r="SNM22" s="1206"/>
      <c r="SNN22" s="1206"/>
      <c r="SNO22" s="1206"/>
      <c r="SNP22" s="1206"/>
      <c r="SNQ22" s="1206"/>
      <c r="SNR22" s="1206"/>
      <c r="SNS22" s="1206"/>
      <c r="SNT22" s="1206"/>
      <c r="SNU22" s="1206"/>
      <c r="SNV22" s="1206"/>
      <c r="SNW22" s="1206"/>
      <c r="SNX22" s="1206"/>
      <c r="SNY22" s="1206"/>
      <c r="SNZ22" s="1206"/>
      <c r="SOA22" s="1206"/>
      <c r="SOB22" s="1206"/>
      <c r="SOC22" s="1206"/>
      <c r="SOD22" s="1206"/>
      <c r="SOE22" s="1206"/>
      <c r="SOF22" s="1206"/>
      <c r="SOG22" s="1206"/>
      <c r="SOH22" s="1206"/>
      <c r="SOI22" s="1206"/>
      <c r="SOJ22" s="1206"/>
      <c r="SOK22" s="1206"/>
      <c r="SOL22" s="1206"/>
      <c r="SOM22" s="1206"/>
      <c r="SON22" s="1206"/>
      <c r="SOO22" s="1206"/>
      <c r="SOP22" s="1206"/>
      <c r="SOQ22" s="1206"/>
      <c r="SOR22" s="1206"/>
      <c r="SOS22" s="1206"/>
      <c r="SOT22" s="1206"/>
      <c r="SOU22" s="1206"/>
      <c r="SOV22" s="1206"/>
      <c r="SOW22" s="1206"/>
      <c r="SOX22" s="1206"/>
      <c r="SOY22" s="1206"/>
      <c r="SOZ22" s="1206"/>
      <c r="SPA22" s="1206"/>
      <c r="SPB22" s="1206"/>
      <c r="SPC22" s="1206"/>
      <c r="SPD22" s="1206"/>
      <c r="SPE22" s="1206"/>
      <c r="SPF22" s="1206"/>
      <c r="SPG22" s="1206"/>
      <c r="SPH22" s="1206"/>
      <c r="SPI22" s="1206"/>
      <c r="SPJ22" s="1206"/>
      <c r="SPK22" s="1206"/>
      <c r="SPL22" s="1206"/>
      <c r="SPM22" s="1206"/>
      <c r="SPN22" s="1206"/>
      <c r="SPO22" s="1206"/>
      <c r="SPP22" s="1206"/>
      <c r="SPQ22" s="1206"/>
      <c r="SPR22" s="1206"/>
      <c r="SPS22" s="1206"/>
      <c r="SPT22" s="1206"/>
      <c r="SPU22" s="1206"/>
      <c r="SPV22" s="1206"/>
      <c r="SPW22" s="1206"/>
      <c r="SPX22" s="1206"/>
      <c r="SPY22" s="1206"/>
      <c r="SPZ22" s="1206"/>
      <c r="SQA22" s="1206"/>
      <c r="SQB22" s="1206"/>
      <c r="SQC22" s="1206"/>
      <c r="SQD22" s="1206"/>
      <c r="SQE22" s="1206"/>
      <c r="SQF22" s="1206"/>
      <c r="SQG22" s="1206"/>
      <c r="SQH22" s="1206"/>
      <c r="SQI22" s="1206"/>
      <c r="SQJ22" s="1206"/>
      <c r="SQK22" s="1206"/>
      <c r="SQL22" s="1206"/>
      <c r="SQM22" s="1206"/>
      <c r="SQN22" s="1206"/>
      <c r="SQO22" s="1206"/>
      <c r="SQP22" s="1206"/>
      <c r="SQQ22" s="1206"/>
      <c r="SQR22" s="1206"/>
      <c r="SQS22" s="1206"/>
      <c r="SQT22" s="1206"/>
      <c r="SQU22" s="1206"/>
      <c r="SQV22" s="1206"/>
      <c r="SQW22" s="1206"/>
      <c r="SQX22" s="1206"/>
      <c r="SQY22" s="1206"/>
      <c r="SQZ22" s="1206"/>
      <c r="SRA22" s="1206"/>
      <c r="SRB22" s="1206"/>
      <c r="SRC22" s="1206"/>
      <c r="SRD22" s="1206"/>
      <c r="SRE22" s="1206"/>
      <c r="SRF22" s="1206"/>
      <c r="SRG22" s="1206"/>
      <c r="SRH22" s="1206"/>
      <c r="SRI22" s="1206"/>
      <c r="SRJ22" s="1206"/>
      <c r="SRK22" s="1206"/>
      <c r="SRL22" s="1206"/>
      <c r="SRM22" s="1206"/>
      <c r="SRN22" s="1206"/>
      <c r="SRO22" s="1206"/>
      <c r="SRP22" s="1206"/>
      <c r="SRQ22" s="1206"/>
      <c r="SRR22" s="1206"/>
      <c r="SRS22" s="1206"/>
      <c r="SRT22" s="1206"/>
      <c r="SRU22" s="1206"/>
      <c r="SRV22" s="1206"/>
      <c r="SRW22" s="1206"/>
      <c r="SRX22" s="1206"/>
      <c r="SRY22" s="1206"/>
      <c r="SRZ22" s="1206"/>
      <c r="SSA22" s="1206"/>
      <c r="SSB22" s="1206"/>
      <c r="SSC22" s="1206"/>
      <c r="SSD22" s="1206"/>
      <c r="SSE22" s="1206"/>
      <c r="SSF22" s="1206"/>
      <c r="SSG22" s="1206"/>
      <c r="SSH22" s="1206"/>
      <c r="SSI22" s="1206"/>
      <c r="SSJ22" s="1206"/>
      <c r="SSK22" s="1206"/>
      <c r="SSL22" s="1206"/>
      <c r="SSM22" s="1206"/>
      <c r="SSN22" s="1206"/>
      <c r="SSO22" s="1206"/>
      <c r="SSP22" s="1206"/>
      <c r="SSQ22" s="1206"/>
      <c r="SSR22" s="1206"/>
      <c r="SSS22" s="1206"/>
      <c r="SST22" s="1206"/>
      <c r="SSU22" s="1206"/>
      <c r="SSV22" s="1206"/>
      <c r="SSW22" s="1206"/>
      <c r="SSX22" s="1206"/>
      <c r="SSY22" s="1206"/>
      <c r="SSZ22" s="1206"/>
      <c r="STA22" s="1206"/>
      <c r="STB22" s="1206"/>
      <c r="STC22" s="1206"/>
      <c r="STD22" s="1206"/>
      <c r="STE22" s="1206"/>
      <c r="STF22" s="1206"/>
      <c r="STG22" s="1206"/>
      <c r="STH22" s="1206"/>
      <c r="STI22" s="1206"/>
      <c r="STJ22" s="1206"/>
      <c r="STK22" s="1206"/>
      <c r="STL22" s="1206"/>
      <c r="STM22" s="1206"/>
      <c r="STN22" s="1206"/>
      <c r="STO22" s="1206"/>
      <c r="STP22" s="1206"/>
      <c r="STQ22" s="1206"/>
      <c r="STR22" s="1206"/>
      <c r="STS22" s="1206"/>
      <c r="STT22" s="1206"/>
      <c r="STU22" s="1206"/>
      <c r="STV22" s="1206"/>
      <c r="STW22" s="1206"/>
      <c r="STX22" s="1206"/>
      <c r="STY22" s="1206"/>
      <c r="STZ22" s="1206"/>
      <c r="SUA22" s="1206"/>
      <c r="SUB22" s="1206"/>
      <c r="SUC22" s="1206"/>
      <c r="SUD22" s="1206"/>
      <c r="SUE22" s="1206"/>
      <c r="SUF22" s="1206"/>
      <c r="SUG22" s="1206"/>
      <c r="SUH22" s="1206"/>
      <c r="SUI22" s="1206"/>
      <c r="SUJ22" s="1206"/>
      <c r="SUK22" s="1206"/>
      <c r="SUL22" s="1206"/>
      <c r="SUM22" s="1206"/>
      <c r="SUN22" s="1206"/>
      <c r="SUO22" s="1206"/>
      <c r="SUP22" s="1206"/>
      <c r="SUQ22" s="1206"/>
      <c r="SUR22" s="1206"/>
      <c r="SUS22" s="1206"/>
      <c r="SUT22" s="1206"/>
      <c r="SUU22" s="1206"/>
      <c r="SUV22" s="1206"/>
      <c r="SUW22" s="1206"/>
      <c r="SUX22" s="1206"/>
      <c r="SUY22" s="1206"/>
      <c r="SUZ22" s="1206"/>
      <c r="SVA22" s="1206"/>
      <c r="SVB22" s="1206"/>
      <c r="SVC22" s="1206"/>
      <c r="SVD22" s="1206"/>
      <c r="SVE22" s="1206"/>
      <c r="SVF22" s="1206"/>
      <c r="SVG22" s="1206"/>
      <c r="SVH22" s="1206"/>
      <c r="SVI22" s="1206"/>
      <c r="SVJ22" s="1206"/>
      <c r="SVK22" s="1206"/>
      <c r="SVL22" s="1206"/>
      <c r="SVM22" s="1206"/>
      <c r="SVN22" s="1206"/>
      <c r="SVO22" s="1206"/>
      <c r="SVP22" s="1206"/>
      <c r="SVQ22" s="1206"/>
      <c r="SVR22" s="1206"/>
      <c r="SVS22" s="1206"/>
      <c r="SVT22" s="1206"/>
      <c r="SVU22" s="1206"/>
      <c r="SVV22" s="1206"/>
      <c r="SVW22" s="1206"/>
      <c r="SVX22" s="1206"/>
      <c r="SVY22" s="1206"/>
      <c r="SVZ22" s="1206"/>
      <c r="SWA22" s="1206"/>
      <c r="SWB22" s="1206"/>
      <c r="SWC22" s="1206"/>
      <c r="SWD22" s="1206"/>
      <c r="SWE22" s="1206"/>
      <c r="SWF22" s="1206"/>
      <c r="SWG22" s="1206"/>
      <c r="SWH22" s="1206"/>
      <c r="SWI22" s="1206"/>
      <c r="SWJ22" s="1206"/>
      <c r="SWK22" s="1206"/>
      <c r="SWL22" s="1206"/>
      <c r="SWM22" s="1206"/>
      <c r="SWN22" s="1206"/>
      <c r="SWO22" s="1206"/>
      <c r="SWP22" s="1206"/>
      <c r="SWQ22" s="1206"/>
      <c r="SWR22" s="1206"/>
      <c r="SWS22" s="1206"/>
      <c r="SWT22" s="1206"/>
      <c r="SWU22" s="1206"/>
      <c r="SWV22" s="1206"/>
      <c r="SWW22" s="1206"/>
      <c r="SWX22" s="1206"/>
      <c r="SWY22" s="1206"/>
      <c r="SWZ22" s="1206"/>
      <c r="SXA22" s="1206"/>
      <c r="SXB22" s="1206"/>
      <c r="SXC22" s="1206"/>
      <c r="SXD22" s="1206"/>
      <c r="SXE22" s="1206"/>
      <c r="SXF22" s="1206"/>
      <c r="SXG22" s="1206"/>
      <c r="SXH22" s="1206"/>
      <c r="SXI22" s="1206"/>
      <c r="SXJ22" s="1206"/>
      <c r="SXK22" s="1206"/>
      <c r="SXL22" s="1206"/>
      <c r="SXM22" s="1206"/>
      <c r="SXN22" s="1206"/>
      <c r="SXO22" s="1206"/>
      <c r="SXP22" s="1206"/>
      <c r="SXQ22" s="1206"/>
      <c r="SXR22" s="1206"/>
      <c r="SXS22" s="1206"/>
      <c r="SXT22" s="1206"/>
      <c r="SXU22" s="1206"/>
      <c r="SXV22" s="1206"/>
      <c r="SXW22" s="1206"/>
      <c r="SXX22" s="1206"/>
      <c r="SXY22" s="1206"/>
      <c r="SXZ22" s="1206"/>
      <c r="SYA22" s="1206"/>
      <c r="SYB22" s="1206"/>
      <c r="SYC22" s="1206"/>
      <c r="SYD22" s="1206"/>
      <c r="SYE22" s="1206"/>
      <c r="SYF22" s="1206"/>
      <c r="SYG22" s="1206"/>
      <c r="SYH22" s="1206"/>
      <c r="SYI22" s="1206"/>
      <c r="SYJ22" s="1206"/>
      <c r="SYK22" s="1206"/>
      <c r="SYL22" s="1206"/>
      <c r="SYM22" s="1206"/>
      <c r="SYN22" s="1206"/>
      <c r="SYO22" s="1206"/>
      <c r="SYP22" s="1206"/>
      <c r="SYQ22" s="1206"/>
      <c r="SYR22" s="1206"/>
      <c r="SYS22" s="1206"/>
      <c r="SYT22" s="1206"/>
      <c r="SYU22" s="1206"/>
      <c r="SYV22" s="1206"/>
      <c r="SYW22" s="1206"/>
      <c r="SYX22" s="1206"/>
      <c r="SYY22" s="1206"/>
      <c r="SYZ22" s="1206"/>
      <c r="SZA22" s="1206"/>
      <c r="SZB22" s="1206"/>
      <c r="SZC22" s="1206"/>
      <c r="SZD22" s="1206"/>
      <c r="SZE22" s="1206"/>
      <c r="SZF22" s="1206"/>
      <c r="SZG22" s="1206"/>
      <c r="SZH22" s="1206"/>
      <c r="SZI22" s="1206"/>
      <c r="SZJ22" s="1206"/>
      <c r="SZK22" s="1206"/>
      <c r="SZL22" s="1206"/>
      <c r="SZM22" s="1206"/>
      <c r="SZN22" s="1206"/>
      <c r="SZO22" s="1206"/>
      <c r="SZP22" s="1206"/>
      <c r="SZQ22" s="1206"/>
      <c r="SZR22" s="1206"/>
      <c r="SZS22" s="1206"/>
      <c r="SZT22" s="1206"/>
      <c r="SZU22" s="1206"/>
      <c r="SZV22" s="1206"/>
      <c r="SZW22" s="1206"/>
      <c r="SZX22" s="1206"/>
      <c r="SZY22" s="1206"/>
      <c r="SZZ22" s="1206"/>
      <c r="TAA22" s="1206"/>
      <c r="TAB22" s="1206"/>
      <c r="TAC22" s="1206"/>
      <c r="TAD22" s="1206"/>
      <c r="TAE22" s="1206"/>
      <c r="TAF22" s="1206"/>
      <c r="TAG22" s="1206"/>
      <c r="TAH22" s="1206"/>
      <c r="TAI22" s="1206"/>
      <c r="TAJ22" s="1206"/>
      <c r="TAK22" s="1206"/>
      <c r="TAL22" s="1206"/>
      <c r="TAM22" s="1206"/>
      <c r="TAN22" s="1206"/>
      <c r="TAO22" s="1206"/>
      <c r="TAP22" s="1206"/>
      <c r="TAQ22" s="1206"/>
      <c r="TAR22" s="1206"/>
      <c r="TAS22" s="1206"/>
      <c r="TAT22" s="1206"/>
      <c r="TAU22" s="1206"/>
      <c r="TAV22" s="1206"/>
      <c r="TAW22" s="1206"/>
      <c r="TAX22" s="1206"/>
      <c r="TAY22" s="1206"/>
      <c r="TAZ22" s="1206"/>
      <c r="TBA22" s="1206"/>
      <c r="TBB22" s="1206"/>
      <c r="TBC22" s="1206"/>
      <c r="TBD22" s="1206"/>
      <c r="TBE22" s="1206"/>
      <c r="TBF22" s="1206"/>
      <c r="TBG22" s="1206"/>
      <c r="TBH22" s="1206"/>
      <c r="TBI22" s="1206"/>
      <c r="TBJ22" s="1206"/>
      <c r="TBK22" s="1206"/>
      <c r="TBL22" s="1206"/>
      <c r="TBM22" s="1206"/>
      <c r="TBN22" s="1206"/>
      <c r="TBO22" s="1206"/>
      <c r="TBP22" s="1206"/>
      <c r="TBQ22" s="1206"/>
      <c r="TBR22" s="1206"/>
      <c r="TBS22" s="1206"/>
      <c r="TBT22" s="1206"/>
      <c r="TBU22" s="1206"/>
      <c r="TBV22" s="1206"/>
      <c r="TBW22" s="1206"/>
      <c r="TBX22" s="1206"/>
      <c r="TBY22" s="1206"/>
      <c r="TBZ22" s="1206"/>
      <c r="TCA22" s="1206"/>
      <c r="TCB22" s="1206"/>
      <c r="TCC22" s="1206"/>
      <c r="TCD22" s="1206"/>
      <c r="TCE22" s="1206"/>
      <c r="TCF22" s="1206"/>
      <c r="TCG22" s="1206"/>
      <c r="TCH22" s="1206"/>
      <c r="TCI22" s="1206"/>
      <c r="TCJ22" s="1206"/>
      <c r="TCK22" s="1206"/>
      <c r="TCL22" s="1206"/>
      <c r="TCM22" s="1206"/>
      <c r="TCN22" s="1206"/>
      <c r="TCO22" s="1206"/>
      <c r="TCP22" s="1206"/>
      <c r="TCQ22" s="1206"/>
      <c r="TCR22" s="1206"/>
      <c r="TCS22" s="1206"/>
      <c r="TCT22" s="1206"/>
      <c r="TCU22" s="1206"/>
      <c r="TCV22" s="1206"/>
      <c r="TCW22" s="1206"/>
      <c r="TCX22" s="1206"/>
      <c r="TCY22" s="1206"/>
      <c r="TCZ22" s="1206"/>
      <c r="TDA22" s="1206"/>
      <c r="TDB22" s="1206"/>
      <c r="TDC22" s="1206"/>
      <c r="TDD22" s="1206"/>
      <c r="TDE22" s="1206"/>
      <c r="TDF22" s="1206"/>
      <c r="TDG22" s="1206"/>
      <c r="TDH22" s="1206"/>
      <c r="TDI22" s="1206"/>
      <c r="TDJ22" s="1206"/>
      <c r="TDK22" s="1206"/>
      <c r="TDL22" s="1206"/>
      <c r="TDM22" s="1206"/>
      <c r="TDN22" s="1206"/>
      <c r="TDO22" s="1206"/>
      <c r="TDP22" s="1206"/>
      <c r="TDQ22" s="1206"/>
      <c r="TDR22" s="1206"/>
      <c r="TDS22" s="1206"/>
      <c r="TDT22" s="1206"/>
      <c r="TDU22" s="1206"/>
      <c r="TDV22" s="1206"/>
      <c r="TDW22" s="1206"/>
      <c r="TDX22" s="1206"/>
      <c r="TDY22" s="1206"/>
      <c r="TDZ22" s="1206"/>
      <c r="TEA22" s="1206"/>
      <c r="TEB22" s="1206"/>
      <c r="TEC22" s="1206"/>
      <c r="TED22" s="1206"/>
      <c r="TEE22" s="1206"/>
      <c r="TEF22" s="1206"/>
      <c r="TEG22" s="1206"/>
      <c r="TEH22" s="1206"/>
      <c r="TEI22" s="1206"/>
      <c r="TEJ22" s="1206"/>
      <c r="TEK22" s="1206"/>
      <c r="TEL22" s="1206"/>
      <c r="TEM22" s="1206"/>
      <c r="TEN22" s="1206"/>
      <c r="TEO22" s="1206"/>
      <c r="TEP22" s="1206"/>
      <c r="TEQ22" s="1206"/>
      <c r="TER22" s="1206"/>
      <c r="TES22" s="1206"/>
      <c r="TET22" s="1206"/>
      <c r="TEU22" s="1206"/>
      <c r="TEV22" s="1206"/>
      <c r="TEW22" s="1206"/>
      <c r="TEX22" s="1206"/>
      <c r="TEY22" s="1206"/>
      <c r="TEZ22" s="1206"/>
      <c r="TFA22" s="1206"/>
      <c r="TFB22" s="1206"/>
      <c r="TFC22" s="1206"/>
      <c r="TFD22" s="1206"/>
      <c r="TFE22" s="1206"/>
      <c r="TFF22" s="1206"/>
      <c r="TFG22" s="1206"/>
      <c r="TFH22" s="1206"/>
      <c r="TFI22" s="1206"/>
      <c r="TFJ22" s="1206"/>
      <c r="TFK22" s="1206"/>
      <c r="TFL22" s="1206"/>
      <c r="TFM22" s="1206"/>
      <c r="TFN22" s="1206"/>
      <c r="TFO22" s="1206"/>
      <c r="TFP22" s="1206"/>
      <c r="TFQ22" s="1206"/>
      <c r="TFR22" s="1206"/>
      <c r="TFS22" s="1206"/>
      <c r="TFT22" s="1206"/>
      <c r="TFU22" s="1206"/>
      <c r="TFV22" s="1206"/>
      <c r="TFW22" s="1206"/>
      <c r="TFX22" s="1206"/>
      <c r="TFY22" s="1206"/>
      <c r="TFZ22" s="1206"/>
      <c r="TGA22" s="1206"/>
      <c r="TGB22" s="1206"/>
      <c r="TGC22" s="1206"/>
      <c r="TGD22" s="1206"/>
      <c r="TGE22" s="1206"/>
      <c r="TGF22" s="1206"/>
      <c r="TGG22" s="1206"/>
      <c r="TGH22" s="1206"/>
      <c r="TGI22" s="1206"/>
      <c r="TGJ22" s="1206"/>
      <c r="TGK22" s="1206"/>
      <c r="TGL22" s="1206"/>
      <c r="TGM22" s="1206"/>
      <c r="TGN22" s="1206"/>
      <c r="TGO22" s="1206"/>
      <c r="TGP22" s="1206"/>
      <c r="TGQ22" s="1206"/>
      <c r="TGR22" s="1206"/>
      <c r="TGS22" s="1206"/>
      <c r="TGT22" s="1206"/>
      <c r="TGU22" s="1206"/>
      <c r="TGV22" s="1206"/>
      <c r="TGW22" s="1206"/>
      <c r="TGX22" s="1206"/>
      <c r="TGY22" s="1206"/>
      <c r="TGZ22" s="1206"/>
      <c r="THA22" s="1206"/>
      <c r="THB22" s="1206"/>
      <c r="THC22" s="1206"/>
      <c r="THD22" s="1206"/>
      <c r="THE22" s="1206"/>
      <c r="THF22" s="1206"/>
      <c r="THG22" s="1206"/>
      <c r="THH22" s="1206"/>
      <c r="THI22" s="1206"/>
      <c r="THJ22" s="1206"/>
      <c r="THK22" s="1206"/>
      <c r="THL22" s="1206"/>
      <c r="THM22" s="1206"/>
      <c r="THN22" s="1206"/>
      <c r="THO22" s="1206"/>
      <c r="THP22" s="1206"/>
      <c r="THQ22" s="1206"/>
      <c r="THR22" s="1206"/>
      <c r="THS22" s="1206"/>
      <c r="THT22" s="1206"/>
      <c r="THU22" s="1206"/>
      <c r="THV22" s="1206"/>
      <c r="THW22" s="1206"/>
      <c r="THX22" s="1206"/>
      <c r="THY22" s="1206"/>
      <c r="THZ22" s="1206"/>
      <c r="TIA22" s="1206"/>
      <c r="TIB22" s="1206"/>
      <c r="TIC22" s="1206"/>
      <c r="TID22" s="1206"/>
      <c r="TIE22" s="1206"/>
      <c r="TIF22" s="1206"/>
      <c r="TIG22" s="1206"/>
      <c r="TIH22" s="1206"/>
      <c r="TII22" s="1206"/>
      <c r="TIJ22" s="1206"/>
      <c r="TIK22" s="1206"/>
      <c r="TIL22" s="1206"/>
      <c r="TIM22" s="1206"/>
      <c r="TIN22" s="1206"/>
      <c r="TIO22" s="1206"/>
      <c r="TIP22" s="1206"/>
      <c r="TIQ22" s="1206"/>
      <c r="TIR22" s="1206"/>
      <c r="TIS22" s="1206"/>
      <c r="TIT22" s="1206"/>
      <c r="TIU22" s="1206"/>
      <c r="TIV22" s="1206"/>
      <c r="TIW22" s="1206"/>
      <c r="TIX22" s="1206"/>
      <c r="TIY22" s="1206"/>
      <c r="TIZ22" s="1206"/>
      <c r="TJA22" s="1206"/>
      <c r="TJB22" s="1206"/>
      <c r="TJC22" s="1206"/>
      <c r="TJD22" s="1206"/>
      <c r="TJE22" s="1206"/>
      <c r="TJF22" s="1206"/>
      <c r="TJG22" s="1206"/>
      <c r="TJH22" s="1206"/>
      <c r="TJI22" s="1206"/>
      <c r="TJJ22" s="1206"/>
      <c r="TJK22" s="1206"/>
      <c r="TJL22" s="1206"/>
      <c r="TJM22" s="1206"/>
      <c r="TJN22" s="1206"/>
      <c r="TJO22" s="1206"/>
      <c r="TJP22" s="1206"/>
      <c r="TJQ22" s="1206"/>
      <c r="TJR22" s="1206"/>
      <c r="TJS22" s="1206"/>
      <c r="TJT22" s="1206"/>
      <c r="TJU22" s="1206"/>
      <c r="TJV22" s="1206"/>
      <c r="TJW22" s="1206"/>
      <c r="TJX22" s="1206"/>
      <c r="TJY22" s="1206"/>
      <c r="TJZ22" s="1206"/>
      <c r="TKA22" s="1206"/>
      <c r="TKB22" s="1206"/>
      <c r="TKC22" s="1206"/>
      <c r="TKD22" s="1206"/>
      <c r="TKE22" s="1206"/>
      <c r="TKF22" s="1206"/>
      <c r="TKG22" s="1206"/>
      <c r="TKH22" s="1206"/>
      <c r="TKI22" s="1206"/>
      <c r="TKJ22" s="1206"/>
      <c r="TKK22" s="1206"/>
      <c r="TKL22" s="1206"/>
      <c r="TKM22" s="1206"/>
      <c r="TKN22" s="1206"/>
      <c r="TKO22" s="1206"/>
      <c r="TKP22" s="1206"/>
      <c r="TKQ22" s="1206"/>
      <c r="TKR22" s="1206"/>
      <c r="TKS22" s="1206"/>
      <c r="TKT22" s="1206"/>
      <c r="TKU22" s="1206"/>
      <c r="TKV22" s="1206"/>
      <c r="TKW22" s="1206"/>
      <c r="TKX22" s="1206"/>
      <c r="TKY22" s="1206"/>
      <c r="TKZ22" s="1206"/>
      <c r="TLA22" s="1206"/>
      <c r="TLB22" s="1206"/>
      <c r="TLC22" s="1206"/>
      <c r="TLD22" s="1206"/>
      <c r="TLE22" s="1206"/>
      <c r="TLF22" s="1206"/>
      <c r="TLG22" s="1206"/>
      <c r="TLH22" s="1206"/>
      <c r="TLI22" s="1206"/>
      <c r="TLJ22" s="1206"/>
      <c r="TLK22" s="1206"/>
      <c r="TLL22" s="1206"/>
      <c r="TLM22" s="1206"/>
      <c r="TLN22" s="1206"/>
      <c r="TLO22" s="1206"/>
      <c r="TLP22" s="1206"/>
      <c r="TLQ22" s="1206"/>
      <c r="TLR22" s="1206"/>
      <c r="TLS22" s="1206"/>
      <c r="TLT22" s="1206"/>
      <c r="TLU22" s="1206"/>
      <c r="TLV22" s="1206"/>
      <c r="TLW22" s="1206"/>
      <c r="TLX22" s="1206"/>
      <c r="TLY22" s="1206"/>
      <c r="TLZ22" s="1206"/>
      <c r="TMA22" s="1206"/>
      <c r="TMB22" s="1206"/>
      <c r="TMC22" s="1206"/>
      <c r="TMD22" s="1206"/>
      <c r="TME22" s="1206"/>
      <c r="TMF22" s="1206"/>
      <c r="TMG22" s="1206"/>
      <c r="TMH22" s="1206"/>
      <c r="TMI22" s="1206"/>
      <c r="TMJ22" s="1206"/>
      <c r="TMK22" s="1206"/>
      <c r="TML22" s="1206"/>
      <c r="TMM22" s="1206"/>
      <c r="TMN22" s="1206"/>
      <c r="TMO22" s="1206"/>
      <c r="TMP22" s="1206"/>
      <c r="TMQ22" s="1206"/>
      <c r="TMR22" s="1206"/>
      <c r="TMS22" s="1206"/>
      <c r="TMT22" s="1206"/>
      <c r="TMU22" s="1206"/>
      <c r="TMV22" s="1206"/>
      <c r="TMW22" s="1206"/>
      <c r="TMX22" s="1206"/>
      <c r="TMY22" s="1206"/>
      <c r="TMZ22" s="1206"/>
      <c r="TNA22" s="1206"/>
      <c r="TNB22" s="1206"/>
      <c r="TNC22" s="1206"/>
      <c r="TND22" s="1206"/>
      <c r="TNE22" s="1206"/>
      <c r="TNF22" s="1206"/>
      <c r="TNG22" s="1206"/>
      <c r="TNH22" s="1206"/>
      <c r="TNI22" s="1206"/>
      <c r="TNJ22" s="1206"/>
      <c r="TNK22" s="1206"/>
      <c r="TNL22" s="1206"/>
      <c r="TNM22" s="1206"/>
      <c r="TNN22" s="1206"/>
      <c r="TNO22" s="1206"/>
      <c r="TNP22" s="1206"/>
      <c r="TNQ22" s="1206"/>
      <c r="TNR22" s="1206"/>
      <c r="TNS22" s="1206"/>
      <c r="TNT22" s="1206"/>
      <c r="TNU22" s="1206"/>
      <c r="TNV22" s="1206"/>
      <c r="TNW22" s="1206"/>
      <c r="TNX22" s="1206"/>
      <c r="TNY22" s="1206"/>
      <c r="TNZ22" s="1206"/>
      <c r="TOA22" s="1206"/>
      <c r="TOB22" s="1206"/>
      <c r="TOC22" s="1206"/>
      <c r="TOD22" s="1206"/>
      <c r="TOE22" s="1206"/>
      <c r="TOF22" s="1206"/>
      <c r="TOG22" s="1206"/>
      <c r="TOH22" s="1206"/>
      <c r="TOI22" s="1206"/>
      <c r="TOJ22" s="1206"/>
      <c r="TOK22" s="1206"/>
      <c r="TOL22" s="1206"/>
      <c r="TOM22" s="1206"/>
      <c r="TON22" s="1206"/>
      <c r="TOO22" s="1206"/>
      <c r="TOP22" s="1206"/>
      <c r="TOQ22" s="1206"/>
      <c r="TOR22" s="1206"/>
      <c r="TOS22" s="1206"/>
      <c r="TOT22" s="1206"/>
      <c r="TOU22" s="1206"/>
      <c r="TOV22" s="1206"/>
      <c r="TOW22" s="1206"/>
      <c r="TOX22" s="1206"/>
      <c r="TOY22" s="1206"/>
      <c r="TOZ22" s="1206"/>
      <c r="TPA22" s="1206"/>
      <c r="TPB22" s="1206"/>
      <c r="TPC22" s="1206"/>
      <c r="TPD22" s="1206"/>
      <c r="TPE22" s="1206"/>
      <c r="TPF22" s="1206"/>
      <c r="TPG22" s="1206"/>
      <c r="TPH22" s="1206"/>
      <c r="TPI22" s="1206"/>
      <c r="TPJ22" s="1206"/>
      <c r="TPK22" s="1206"/>
      <c r="TPL22" s="1206"/>
      <c r="TPM22" s="1206"/>
      <c r="TPN22" s="1206"/>
      <c r="TPO22" s="1206"/>
      <c r="TPP22" s="1206"/>
      <c r="TPQ22" s="1206"/>
      <c r="TPR22" s="1206"/>
      <c r="TPS22" s="1206"/>
      <c r="TPT22" s="1206"/>
      <c r="TPU22" s="1206"/>
      <c r="TPV22" s="1206"/>
      <c r="TPW22" s="1206"/>
      <c r="TPX22" s="1206"/>
      <c r="TPY22" s="1206"/>
      <c r="TPZ22" s="1206"/>
      <c r="TQA22" s="1206"/>
      <c r="TQB22" s="1206"/>
      <c r="TQC22" s="1206"/>
      <c r="TQD22" s="1206"/>
      <c r="TQE22" s="1206"/>
      <c r="TQF22" s="1206"/>
      <c r="TQG22" s="1206"/>
      <c r="TQH22" s="1206"/>
      <c r="TQI22" s="1206"/>
      <c r="TQJ22" s="1206"/>
      <c r="TQK22" s="1206"/>
      <c r="TQL22" s="1206"/>
      <c r="TQM22" s="1206"/>
      <c r="TQN22" s="1206"/>
      <c r="TQO22" s="1206"/>
      <c r="TQP22" s="1206"/>
      <c r="TQQ22" s="1206"/>
      <c r="TQR22" s="1206"/>
      <c r="TQS22" s="1206"/>
      <c r="TQT22" s="1206"/>
      <c r="TQU22" s="1206"/>
      <c r="TQV22" s="1206"/>
      <c r="TQW22" s="1206"/>
      <c r="TQX22" s="1206"/>
      <c r="TQY22" s="1206"/>
      <c r="TQZ22" s="1206"/>
      <c r="TRA22" s="1206"/>
      <c r="TRB22" s="1206"/>
      <c r="TRC22" s="1206"/>
      <c r="TRD22" s="1206"/>
      <c r="TRE22" s="1206"/>
      <c r="TRF22" s="1206"/>
      <c r="TRG22" s="1206"/>
      <c r="TRH22" s="1206"/>
      <c r="TRI22" s="1206"/>
      <c r="TRJ22" s="1206"/>
      <c r="TRK22" s="1206"/>
      <c r="TRL22" s="1206"/>
      <c r="TRM22" s="1206"/>
      <c r="TRN22" s="1206"/>
      <c r="TRO22" s="1206"/>
      <c r="TRP22" s="1206"/>
      <c r="TRQ22" s="1206"/>
      <c r="TRR22" s="1206"/>
      <c r="TRS22" s="1206"/>
      <c r="TRT22" s="1206"/>
      <c r="TRU22" s="1206"/>
      <c r="TRV22" s="1206"/>
      <c r="TRW22" s="1206"/>
      <c r="TRX22" s="1206"/>
      <c r="TRY22" s="1206"/>
      <c r="TRZ22" s="1206"/>
      <c r="TSA22" s="1206"/>
      <c r="TSB22" s="1206"/>
      <c r="TSC22" s="1206"/>
      <c r="TSD22" s="1206"/>
      <c r="TSE22" s="1206"/>
      <c r="TSF22" s="1206"/>
      <c r="TSG22" s="1206"/>
      <c r="TSH22" s="1206"/>
      <c r="TSI22" s="1206"/>
      <c r="TSJ22" s="1206"/>
      <c r="TSK22" s="1206"/>
      <c r="TSL22" s="1206"/>
      <c r="TSM22" s="1206"/>
      <c r="TSN22" s="1206"/>
      <c r="TSO22" s="1206"/>
      <c r="TSP22" s="1206"/>
      <c r="TSQ22" s="1206"/>
      <c r="TSR22" s="1206"/>
      <c r="TSS22" s="1206"/>
      <c r="TST22" s="1206"/>
      <c r="TSU22" s="1206"/>
      <c r="TSV22" s="1206"/>
      <c r="TSW22" s="1206"/>
      <c r="TSX22" s="1206"/>
      <c r="TSY22" s="1206"/>
      <c r="TSZ22" s="1206"/>
      <c r="TTA22" s="1206"/>
      <c r="TTB22" s="1206"/>
      <c r="TTC22" s="1206"/>
      <c r="TTD22" s="1206"/>
      <c r="TTE22" s="1206"/>
      <c r="TTF22" s="1206"/>
      <c r="TTG22" s="1206"/>
      <c r="TTH22" s="1206"/>
      <c r="TTI22" s="1206"/>
      <c r="TTJ22" s="1206"/>
      <c r="TTK22" s="1206"/>
      <c r="TTL22" s="1206"/>
      <c r="TTM22" s="1206"/>
      <c r="TTN22" s="1206"/>
      <c r="TTO22" s="1206"/>
      <c r="TTP22" s="1206"/>
      <c r="TTQ22" s="1206"/>
      <c r="TTR22" s="1206"/>
      <c r="TTS22" s="1206"/>
      <c r="TTT22" s="1206"/>
      <c r="TTU22" s="1206"/>
      <c r="TTV22" s="1206"/>
      <c r="TTW22" s="1206"/>
      <c r="TTX22" s="1206"/>
      <c r="TTY22" s="1206"/>
      <c r="TTZ22" s="1206"/>
      <c r="TUA22" s="1206"/>
      <c r="TUB22" s="1206"/>
      <c r="TUC22" s="1206"/>
      <c r="TUD22" s="1206"/>
      <c r="TUE22" s="1206"/>
      <c r="TUF22" s="1206"/>
      <c r="TUG22" s="1206"/>
      <c r="TUH22" s="1206"/>
      <c r="TUI22" s="1206"/>
      <c r="TUJ22" s="1206"/>
      <c r="TUK22" s="1206"/>
      <c r="TUL22" s="1206"/>
      <c r="TUM22" s="1206"/>
      <c r="TUN22" s="1206"/>
      <c r="TUO22" s="1206"/>
      <c r="TUP22" s="1206"/>
      <c r="TUQ22" s="1206"/>
      <c r="TUR22" s="1206"/>
      <c r="TUS22" s="1206"/>
      <c r="TUT22" s="1206"/>
      <c r="TUU22" s="1206"/>
      <c r="TUV22" s="1206"/>
      <c r="TUW22" s="1206"/>
      <c r="TUX22" s="1206"/>
      <c r="TUY22" s="1206"/>
      <c r="TUZ22" s="1206"/>
      <c r="TVA22" s="1206"/>
      <c r="TVB22" s="1206"/>
      <c r="TVC22" s="1206"/>
      <c r="TVD22" s="1206"/>
      <c r="TVE22" s="1206"/>
      <c r="TVF22" s="1206"/>
      <c r="TVG22" s="1206"/>
      <c r="TVH22" s="1206"/>
      <c r="TVI22" s="1206"/>
      <c r="TVJ22" s="1206"/>
      <c r="TVK22" s="1206"/>
      <c r="TVL22" s="1206"/>
      <c r="TVM22" s="1206"/>
      <c r="TVN22" s="1206"/>
      <c r="TVO22" s="1206"/>
      <c r="TVP22" s="1206"/>
      <c r="TVQ22" s="1206"/>
      <c r="TVR22" s="1206"/>
      <c r="TVS22" s="1206"/>
      <c r="TVT22" s="1206"/>
      <c r="TVU22" s="1206"/>
      <c r="TVV22" s="1206"/>
      <c r="TVW22" s="1206"/>
      <c r="TVX22" s="1206"/>
      <c r="TVY22" s="1206"/>
      <c r="TVZ22" s="1206"/>
      <c r="TWA22" s="1206"/>
      <c r="TWB22" s="1206"/>
      <c r="TWC22" s="1206"/>
      <c r="TWD22" s="1206"/>
      <c r="TWE22" s="1206"/>
      <c r="TWF22" s="1206"/>
      <c r="TWG22" s="1206"/>
      <c r="TWH22" s="1206"/>
      <c r="TWI22" s="1206"/>
      <c r="TWJ22" s="1206"/>
      <c r="TWK22" s="1206"/>
      <c r="TWL22" s="1206"/>
      <c r="TWM22" s="1206"/>
      <c r="TWN22" s="1206"/>
      <c r="TWO22" s="1206"/>
      <c r="TWP22" s="1206"/>
      <c r="TWQ22" s="1206"/>
      <c r="TWR22" s="1206"/>
      <c r="TWS22" s="1206"/>
      <c r="TWT22" s="1206"/>
      <c r="TWU22" s="1206"/>
      <c r="TWV22" s="1206"/>
      <c r="TWW22" s="1206"/>
      <c r="TWX22" s="1206"/>
      <c r="TWY22" s="1206"/>
      <c r="TWZ22" s="1206"/>
      <c r="TXA22" s="1206"/>
      <c r="TXB22" s="1206"/>
      <c r="TXC22" s="1206"/>
      <c r="TXD22" s="1206"/>
      <c r="TXE22" s="1206"/>
      <c r="TXF22" s="1206"/>
      <c r="TXG22" s="1206"/>
      <c r="TXH22" s="1206"/>
      <c r="TXI22" s="1206"/>
      <c r="TXJ22" s="1206"/>
      <c r="TXK22" s="1206"/>
      <c r="TXL22" s="1206"/>
      <c r="TXM22" s="1206"/>
      <c r="TXN22" s="1206"/>
      <c r="TXO22" s="1206"/>
      <c r="TXP22" s="1206"/>
      <c r="TXQ22" s="1206"/>
      <c r="TXR22" s="1206"/>
      <c r="TXS22" s="1206"/>
      <c r="TXT22" s="1206"/>
      <c r="TXU22" s="1206"/>
      <c r="TXV22" s="1206"/>
      <c r="TXW22" s="1206"/>
      <c r="TXX22" s="1206"/>
      <c r="TXY22" s="1206"/>
      <c r="TXZ22" s="1206"/>
      <c r="TYA22" s="1206"/>
      <c r="TYB22" s="1206"/>
      <c r="TYC22" s="1206"/>
      <c r="TYD22" s="1206"/>
      <c r="TYE22" s="1206"/>
      <c r="TYF22" s="1206"/>
      <c r="TYG22" s="1206"/>
      <c r="TYH22" s="1206"/>
      <c r="TYI22" s="1206"/>
      <c r="TYJ22" s="1206"/>
      <c r="TYK22" s="1206"/>
      <c r="TYL22" s="1206"/>
      <c r="TYM22" s="1206"/>
      <c r="TYN22" s="1206"/>
      <c r="TYO22" s="1206"/>
      <c r="TYP22" s="1206"/>
      <c r="TYQ22" s="1206"/>
      <c r="TYR22" s="1206"/>
      <c r="TYS22" s="1206"/>
      <c r="TYT22" s="1206"/>
      <c r="TYU22" s="1206"/>
      <c r="TYV22" s="1206"/>
      <c r="TYW22" s="1206"/>
      <c r="TYX22" s="1206"/>
      <c r="TYY22" s="1206"/>
      <c r="TYZ22" s="1206"/>
      <c r="TZA22" s="1206"/>
      <c r="TZB22" s="1206"/>
      <c r="TZC22" s="1206"/>
      <c r="TZD22" s="1206"/>
      <c r="TZE22" s="1206"/>
      <c r="TZF22" s="1206"/>
      <c r="TZG22" s="1206"/>
      <c r="TZH22" s="1206"/>
      <c r="TZI22" s="1206"/>
      <c r="TZJ22" s="1206"/>
      <c r="TZK22" s="1206"/>
      <c r="TZL22" s="1206"/>
      <c r="TZM22" s="1206"/>
      <c r="TZN22" s="1206"/>
      <c r="TZO22" s="1206"/>
      <c r="TZP22" s="1206"/>
      <c r="TZQ22" s="1206"/>
      <c r="TZR22" s="1206"/>
      <c r="TZS22" s="1206"/>
      <c r="TZT22" s="1206"/>
      <c r="TZU22" s="1206"/>
      <c r="TZV22" s="1206"/>
      <c r="TZW22" s="1206"/>
      <c r="TZX22" s="1206"/>
      <c r="TZY22" s="1206"/>
      <c r="TZZ22" s="1206"/>
      <c r="UAA22" s="1206"/>
      <c r="UAB22" s="1206"/>
      <c r="UAC22" s="1206"/>
      <c r="UAD22" s="1206"/>
      <c r="UAE22" s="1206"/>
      <c r="UAF22" s="1206"/>
      <c r="UAG22" s="1206"/>
      <c r="UAH22" s="1206"/>
      <c r="UAI22" s="1206"/>
      <c r="UAJ22" s="1206"/>
      <c r="UAK22" s="1206"/>
      <c r="UAL22" s="1206"/>
      <c r="UAM22" s="1206"/>
      <c r="UAN22" s="1206"/>
      <c r="UAO22" s="1206"/>
      <c r="UAP22" s="1206"/>
      <c r="UAQ22" s="1206"/>
      <c r="UAR22" s="1206"/>
      <c r="UAS22" s="1206"/>
      <c r="UAT22" s="1206"/>
      <c r="UAU22" s="1206"/>
      <c r="UAV22" s="1206"/>
      <c r="UAW22" s="1206"/>
      <c r="UAX22" s="1206"/>
      <c r="UAY22" s="1206"/>
      <c r="UAZ22" s="1206"/>
      <c r="UBA22" s="1206"/>
      <c r="UBB22" s="1206"/>
      <c r="UBC22" s="1206"/>
      <c r="UBD22" s="1206"/>
      <c r="UBE22" s="1206"/>
      <c r="UBF22" s="1206"/>
      <c r="UBG22" s="1206"/>
      <c r="UBH22" s="1206"/>
      <c r="UBI22" s="1206"/>
      <c r="UBJ22" s="1206"/>
      <c r="UBK22" s="1206"/>
      <c r="UBL22" s="1206"/>
      <c r="UBM22" s="1206"/>
      <c r="UBN22" s="1206"/>
      <c r="UBO22" s="1206"/>
      <c r="UBP22" s="1206"/>
      <c r="UBQ22" s="1206"/>
      <c r="UBR22" s="1206"/>
      <c r="UBS22" s="1206"/>
      <c r="UBT22" s="1206"/>
      <c r="UBU22" s="1206"/>
      <c r="UBV22" s="1206"/>
      <c r="UBW22" s="1206"/>
      <c r="UBX22" s="1206"/>
      <c r="UBY22" s="1206"/>
      <c r="UBZ22" s="1206"/>
      <c r="UCA22" s="1206"/>
      <c r="UCB22" s="1206"/>
      <c r="UCC22" s="1206"/>
      <c r="UCD22" s="1206"/>
      <c r="UCE22" s="1206"/>
      <c r="UCF22" s="1206"/>
      <c r="UCG22" s="1206"/>
      <c r="UCH22" s="1206"/>
      <c r="UCI22" s="1206"/>
      <c r="UCJ22" s="1206"/>
      <c r="UCK22" s="1206"/>
      <c r="UCL22" s="1206"/>
      <c r="UCM22" s="1206"/>
      <c r="UCN22" s="1206"/>
      <c r="UCO22" s="1206"/>
      <c r="UCP22" s="1206"/>
      <c r="UCQ22" s="1206"/>
      <c r="UCR22" s="1206"/>
      <c r="UCS22" s="1206"/>
      <c r="UCT22" s="1206"/>
      <c r="UCU22" s="1206"/>
      <c r="UCV22" s="1206"/>
      <c r="UCW22" s="1206"/>
      <c r="UCX22" s="1206"/>
      <c r="UCY22" s="1206"/>
      <c r="UCZ22" s="1206"/>
      <c r="UDA22" s="1206"/>
      <c r="UDB22" s="1206"/>
      <c r="UDC22" s="1206"/>
      <c r="UDD22" s="1206"/>
      <c r="UDE22" s="1206"/>
      <c r="UDF22" s="1206"/>
      <c r="UDG22" s="1206"/>
      <c r="UDH22" s="1206"/>
      <c r="UDI22" s="1206"/>
      <c r="UDJ22" s="1206"/>
      <c r="UDK22" s="1206"/>
      <c r="UDL22" s="1206"/>
      <c r="UDM22" s="1206"/>
      <c r="UDN22" s="1206"/>
      <c r="UDO22" s="1206"/>
      <c r="UDP22" s="1206"/>
      <c r="UDQ22" s="1206"/>
      <c r="UDR22" s="1206"/>
      <c r="UDS22" s="1206"/>
      <c r="UDT22" s="1206"/>
      <c r="UDU22" s="1206"/>
      <c r="UDV22" s="1206"/>
      <c r="UDW22" s="1206"/>
      <c r="UDX22" s="1206"/>
      <c r="UDY22" s="1206"/>
      <c r="UDZ22" s="1206"/>
      <c r="UEA22" s="1206"/>
      <c r="UEB22" s="1206"/>
      <c r="UEC22" s="1206"/>
      <c r="UED22" s="1206"/>
      <c r="UEE22" s="1206"/>
      <c r="UEF22" s="1206"/>
      <c r="UEG22" s="1206"/>
      <c r="UEH22" s="1206"/>
      <c r="UEI22" s="1206"/>
      <c r="UEJ22" s="1206"/>
      <c r="UEK22" s="1206"/>
      <c r="UEL22" s="1206"/>
      <c r="UEM22" s="1206"/>
      <c r="UEN22" s="1206"/>
      <c r="UEO22" s="1206"/>
      <c r="UEP22" s="1206"/>
      <c r="UEQ22" s="1206"/>
      <c r="UER22" s="1206"/>
      <c r="UES22" s="1206"/>
      <c r="UET22" s="1206"/>
      <c r="UEU22" s="1206"/>
      <c r="UEV22" s="1206"/>
      <c r="UEW22" s="1206"/>
      <c r="UEX22" s="1206"/>
      <c r="UEY22" s="1206"/>
      <c r="UEZ22" s="1206"/>
      <c r="UFA22" s="1206"/>
      <c r="UFB22" s="1206"/>
      <c r="UFC22" s="1206"/>
      <c r="UFD22" s="1206"/>
      <c r="UFE22" s="1206"/>
      <c r="UFF22" s="1206"/>
      <c r="UFG22" s="1206"/>
      <c r="UFH22" s="1206"/>
      <c r="UFI22" s="1206"/>
      <c r="UFJ22" s="1206"/>
      <c r="UFK22" s="1206"/>
      <c r="UFL22" s="1206"/>
      <c r="UFM22" s="1206"/>
      <c r="UFN22" s="1206"/>
      <c r="UFO22" s="1206"/>
      <c r="UFP22" s="1206"/>
      <c r="UFQ22" s="1206"/>
      <c r="UFR22" s="1206"/>
      <c r="UFS22" s="1206"/>
      <c r="UFT22" s="1206"/>
      <c r="UFU22" s="1206"/>
      <c r="UFV22" s="1206"/>
      <c r="UFW22" s="1206"/>
      <c r="UFX22" s="1206"/>
      <c r="UFY22" s="1206"/>
      <c r="UFZ22" s="1206"/>
      <c r="UGA22" s="1206"/>
      <c r="UGB22" s="1206"/>
      <c r="UGC22" s="1206"/>
      <c r="UGD22" s="1206"/>
      <c r="UGE22" s="1206"/>
      <c r="UGF22" s="1206"/>
      <c r="UGG22" s="1206"/>
      <c r="UGH22" s="1206"/>
      <c r="UGI22" s="1206"/>
      <c r="UGJ22" s="1206"/>
      <c r="UGK22" s="1206"/>
      <c r="UGL22" s="1206"/>
      <c r="UGM22" s="1206"/>
      <c r="UGN22" s="1206"/>
      <c r="UGO22" s="1206"/>
      <c r="UGP22" s="1206"/>
      <c r="UGQ22" s="1206"/>
      <c r="UGR22" s="1206"/>
      <c r="UGS22" s="1206"/>
      <c r="UGT22" s="1206"/>
      <c r="UGU22" s="1206"/>
      <c r="UGV22" s="1206"/>
      <c r="UGW22" s="1206"/>
      <c r="UGX22" s="1206"/>
      <c r="UGY22" s="1206"/>
      <c r="UGZ22" s="1206"/>
      <c r="UHA22" s="1206"/>
      <c r="UHB22" s="1206"/>
      <c r="UHC22" s="1206"/>
      <c r="UHD22" s="1206"/>
      <c r="UHE22" s="1206"/>
      <c r="UHF22" s="1206"/>
      <c r="UHG22" s="1206"/>
      <c r="UHH22" s="1206"/>
      <c r="UHI22" s="1206"/>
      <c r="UHJ22" s="1206"/>
      <c r="UHK22" s="1206"/>
      <c r="UHL22" s="1206"/>
      <c r="UHM22" s="1206"/>
      <c r="UHN22" s="1206"/>
      <c r="UHO22" s="1206"/>
      <c r="UHP22" s="1206"/>
      <c r="UHQ22" s="1206"/>
      <c r="UHR22" s="1206"/>
      <c r="UHS22" s="1206"/>
      <c r="UHT22" s="1206"/>
      <c r="UHU22" s="1206"/>
      <c r="UHV22" s="1206"/>
      <c r="UHW22" s="1206"/>
      <c r="UHX22" s="1206"/>
      <c r="UHY22" s="1206"/>
      <c r="UHZ22" s="1206"/>
      <c r="UIA22" s="1206"/>
      <c r="UIB22" s="1206"/>
      <c r="UIC22" s="1206"/>
      <c r="UID22" s="1206"/>
      <c r="UIE22" s="1206"/>
      <c r="UIF22" s="1206"/>
      <c r="UIG22" s="1206"/>
      <c r="UIH22" s="1206"/>
      <c r="UII22" s="1206"/>
      <c r="UIJ22" s="1206"/>
      <c r="UIK22" s="1206"/>
      <c r="UIL22" s="1206"/>
      <c r="UIM22" s="1206"/>
      <c r="UIN22" s="1206"/>
      <c r="UIO22" s="1206"/>
      <c r="UIP22" s="1206"/>
      <c r="UIQ22" s="1206"/>
      <c r="UIR22" s="1206"/>
      <c r="UIS22" s="1206"/>
      <c r="UIT22" s="1206"/>
      <c r="UIU22" s="1206"/>
      <c r="UIV22" s="1206"/>
      <c r="UIW22" s="1206"/>
      <c r="UIX22" s="1206"/>
      <c r="UIY22" s="1206"/>
      <c r="UIZ22" s="1206"/>
      <c r="UJA22" s="1206"/>
      <c r="UJB22" s="1206"/>
      <c r="UJC22" s="1206"/>
      <c r="UJD22" s="1206"/>
      <c r="UJE22" s="1206"/>
      <c r="UJF22" s="1206"/>
      <c r="UJG22" s="1206"/>
      <c r="UJH22" s="1206"/>
      <c r="UJI22" s="1206"/>
      <c r="UJJ22" s="1206"/>
      <c r="UJK22" s="1206"/>
      <c r="UJL22" s="1206"/>
      <c r="UJM22" s="1206"/>
      <c r="UJN22" s="1206"/>
      <c r="UJO22" s="1206"/>
      <c r="UJP22" s="1206"/>
      <c r="UJQ22" s="1206"/>
      <c r="UJR22" s="1206"/>
      <c r="UJS22" s="1206"/>
      <c r="UJT22" s="1206"/>
      <c r="UJU22" s="1206"/>
      <c r="UJV22" s="1206"/>
      <c r="UJW22" s="1206"/>
      <c r="UJX22" s="1206"/>
      <c r="UJY22" s="1206"/>
      <c r="UJZ22" s="1206"/>
      <c r="UKA22" s="1206"/>
      <c r="UKB22" s="1206"/>
      <c r="UKC22" s="1206"/>
      <c r="UKD22" s="1206"/>
      <c r="UKE22" s="1206"/>
      <c r="UKF22" s="1206"/>
      <c r="UKG22" s="1206"/>
      <c r="UKH22" s="1206"/>
      <c r="UKI22" s="1206"/>
      <c r="UKJ22" s="1206"/>
      <c r="UKK22" s="1206"/>
      <c r="UKL22" s="1206"/>
      <c r="UKM22" s="1206"/>
      <c r="UKN22" s="1206"/>
      <c r="UKO22" s="1206"/>
      <c r="UKP22" s="1206"/>
      <c r="UKQ22" s="1206"/>
      <c r="UKR22" s="1206"/>
      <c r="UKS22" s="1206"/>
      <c r="UKT22" s="1206"/>
      <c r="UKU22" s="1206"/>
      <c r="UKV22" s="1206"/>
      <c r="UKW22" s="1206"/>
      <c r="UKX22" s="1206"/>
      <c r="UKY22" s="1206"/>
      <c r="UKZ22" s="1206"/>
      <c r="ULA22" s="1206"/>
      <c r="ULB22" s="1206"/>
      <c r="ULC22" s="1206"/>
      <c r="ULD22" s="1206"/>
      <c r="ULE22" s="1206"/>
      <c r="ULF22" s="1206"/>
      <c r="ULG22" s="1206"/>
      <c r="ULH22" s="1206"/>
      <c r="ULI22" s="1206"/>
      <c r="ULJ22" s="1206"/>
      <c r="ULK22" s="1206"/>
      <c r="ULL22" s="1206"/>
      <c r="ULM22" s="1206"/>
      <c r="ULN22" s="1206"/>
      <c r="ULO22" s="1206"/>
      <c r="ULP22" s="1206"/>
      <c r="ULQ22" s="1206"/>
      <c r="ULR22" s="1206"/>
      <c r="ULS22" s="1206"/>
      <c r="ULT22" s="1206"/>
      <c r="ULU22" s="1206"/>
      <c r="ULV22" s="1206"/>
      <c r="ULW22" s="1206"/>
      <c r="ULX22" s="1206"/>
      <c r="ULY22" s="1206"/>
      <c r="ULZ22" s="1206"/>
      <c r="UMA22" s="1206"/>
      <c r="UMB22" s="1206"/>
      <c r="UMC22" s="1206"/>
      <c r="UMD22" s="1206"/>
      <c r="UME22" s="1206"/>
      <c r="UMF22" s="1206"/>
      <c r="UMG22" s="1206"/>
      <c r="UMH22" s="1206"/>
      <c r="UMI22" s="1206"/>
      <c r="UMJ22" s="1206"/>
      <c r="UMK22" s="1206"/>
      <c r="UML22" s="1206"/>
      <c r="UMM22" s="1206"/>
      <c r="UMN22" s="1206"/>
      <c r="UMO22" s="1206"/>
      <c r="UMP22" s="1206"/>
      <c r="UMQ22" s="1206"/>
      <c r="UMR22" s="1206"/>
      <c r="UMS22" s="1206"/>
      <c r="UMT22" s="1206"/>
      <c r="UMU22" s="1206"/>
      <c r="UMV22" s="1206"/>
      <c r="UMW22" s="1206"/>
      <c r="UMX22" s="1206"/>
      <c r="UMY22" s="1206"/>
      <c r="UMZ22" s="1206"/>
      <c r="UNA22" s="1206"/>
      <c r="UNB22" s="1206"/>
      <c r="UNC22" s="1206"/>
      <c r="UND22" s="1206"/>
      <c r="UNE22" s="1206"/>
      <c r="UNF22" s="1206"/>
      <c r="UNG22" s="1206"/>
      <c r="UNH22" s="1206"/>
      <c r="UNI22" s="1206"/>
      <c r="UNJ22" s="1206"/>
      <c r="UNK22" s="1206"/>
      <c r="UNL22" s="1206"/>
      <c r="UNM22" s="1206"/>
      <c r="UNN22" s="1206"/>
      <c r="UNO22" s="1206"/>
      <c r="UNP22" s="1206"/>
      <c r="UNQ22" s="1206"/>
      <c r="UNR22" s="1206"/>
      <c r="UNS22" s="1206"/>
      <c r="UNT22" s="1206"/>
      <c r="UNU22" s="1206"/>
      <c r="UNV22" s="1206"/>
      <c r="UNW22" s="1206"/>
      <c r="UNX22" s="1206"/>
      <c r="UNY22" s="1206"/>
      <c r="UNZ22" s="1206"/>
      <c r="UOA22" s="1206"/>
      <c r="UOB22" s="1206"/>
      <c r="UOC22" s="1206"/>
      <c r="UOD22" s="1206"/>
      <c r="UOE22" s="1206"/>
      <c r="UOF22" s="1206"/>
      <c r="UOG22" s="1206"/>
      <c r="UOH22" s="1206"/>
      <c r="UOI22" s="1206"/>
      <c r="UOJ22" s="1206"/>
      <c r="UOK22" s="1206"/>
      <c r="UOL22" s="1206"/>
      <c r="UOM22" s="1206"/>
      <c r="UON22" s="1206"/>
      <c r="UOO22" s="1206"/>
      <c r="UOP22" s="1206"/>
      <c r="UOQ22" s="1206"/>
      <c r="UOR22" s="1206"/>
      <c r="UOS22" s="1206"/>
      <c r="UOT22" s="1206"/>
      <c r="UOU22" s="1206"/>
      <c r="UOV22" s="1206"/>
      <c r="UOW22" s="1206"/>
      <c r="UOX22" s="1206"/>
      <c r="UOY22" s="1206"/>
      <c r="UOZ22" s="1206"/>
      <c r="UPA22" s="1206"/>
      <c r="UPB22" s="1206"/>
      <c r="UPC22" s="1206"/>
      <c r="UPD22" s="1206"/>
      <c r="UPE22" s="1206"/>
      <c r="UPF22" s="1206"/>
      <c r="UPG22" s="1206"/>
      <c r="UPH22" s="1206"/>
      <c r="UPI22" s="1206"/>
      <c r="UPJ22" s="1206"/>
      <c r="UPK22" s="1206"/>
      <c r="UPL22" s="1206"/>
      <c r="UPM22" s="1206"/>
      <c r="UPN22" s="1206"/>
      <c r="UPO22" s="1206"/>
      <c r="UPP22" s="1206"/>
      <c r="UPQ22" s="1206"/>
      <c r="UPR22" s="1206"/>
      <c r="UPS22" s="1206"/>
      <c r="UPT22" s="1206"/>
      <c r="UPU22" s="1206"/>
      <c r="UPV22" s="1206"/>
      <c r="UPW22" s="1206"/>
      <c r="UPX22" s="1206"/>
      <c r="UPY22" s="1206"/>
      <c r="UPZ22" s="1206"/>
      <c r="UQA22" s="1206"/>
      <c r="UQB22" s="1206"/>
      <c r="UQC22" s="1206"/>
      <c r="UQD22" s="1206"/>
      <c r="UQE22" s="1206"/>
      <c r="UQF22" s="1206"/>
      <c r="UQG22" s="1206"/>
      <c r="UQH22" s="1206"/>
      <c r="UQI22" s="1206"/>
      <c r="UQJ22" s="1206"/>
      <c r="UQK22" s="1206"/>
      <c r="UQL22" s="1206"/>
      <c r="UQM22" s="1206"/>
      <c r="UQN22" s="1206"/>
      <c r="UQO22" s="1206"/>
      <c r="UQP22" s="1206"/>
      <c r="UQQ22" s="1206"/>
      <c r="UQR22" s="1206"/>
      <c r="UQS22" s="1206"/>
      <c r="UQT22" s="1206"/>
      <c r="UQU22" s="1206"/>
      <c r="UQV22" s="1206"/>
      <c r="UQW22" s="1206"/>
      <c r="UQX22" s="1206"/>
      <c r="UQY22" s="1206"/>
      <c r="UQZ22" s="1206"/>
      <c r="URA22" s="1206"/>
      <c r="URB22" s="1206"/>
      <c r="URC22" s="1206"/>
      <c r="URD22" s="1206"/>
      <c r="URE22" s="1206"/>
      <c r="URF22" s="1206"/>
      <c r="URG22" s="1206"/>
      <c r="URH22" s="1206"/>
      <c r="URI22" s="1206"/>
      <c r="URJ22" s="1206"/>
      <c r="URK22" s="1206"/>
      <c r="URL22" s="1206"/>
      <c r="URM22" s="1206"/>
      <c r="URN22" s="1206"/>
      <c r="URO22" s="1206"/>
      <c r="URP22" s="1206"/>
      <c r="URQ22" s="1206"/>
      <c r="URR22" s="1206"/>
      <c r="URS22" s="1206"/>
      <c r="URT22" s="1206"/>
      <c r="URU22" s="1206"/>
      <c r="URV22" s="1206"/>
      <c r="URW22" s="1206"/>
      <c r="URX22" s="1206"/>
      <c r="URY22" s="1206"/>
      <c r="URZ22" s="1206"/>
      <c r="USA22" s="1206"/>
      <c r="USB22" s="1206"/>
      <c r="USC22" s="1206"/>
      <c r="USD22" s="1206"/>
      <c r="USE22" s="1206"/>
      <c r="USF22" s="1206"/>
      <c r="USG22" s="1206"/>
      <c r="USH22" s="1206"/>
      <c r="USI22" s="1206"/>
      <c r="USJ22" s="1206"/>
      <c r="USK22" s="1206"/>
      <c r="USL22" s="1206"/>
      <c r="USM22" s="1206"/>
      <c r="USN22" s="1206"/>
      <c r="USO22" s="1206"/>
      <c r="USP22" s="1206"/>
      <c r="USQ22" s="1206"/>
      <c r="USR22" s="1206"/>
      <c r="USS22" s="1206"/>
      <c r="UST22" s="1206"/>
      <c r="USU22" s="1206"/>
      <c r="USV22" s="1206"/>
      <c r="USW22" s="1206"/>
      <c r="USX22" s="1206"/>
      <c r="USY22" s="1206"/>
      <c r="USZ22" s="1206"/>
      <c r="UTA22" s="1206"/>
      <c r="UTB22" s="1206"/>
      <c r="UTC22" s="1206"/>
      <c r="UTD22" s="1206"/>
      <c r="UTE22" s="1206"/>
      <c r="UTF22" s="1206"/>
      <c r="UTG22" s="1206"/>
      <c r="UTH22" s="1206"/>
      <c r="UTI22" s="1206"/>
      <c r="UTJ22" s="1206"/>
      <c r="UTK22" s="1206"/>
      <c r="UTL22" s="1206"/>
      <c r="UTM22" s="1206"/>
      <c r="UTN22" s="1206"/>
      <c r="UTO22" s="1206"/>
      <c r="UTP22" s="1206"/>
      <c r="UTQ22" s="1206"/>
      <c r="UTR22" s="1206"/>
      <c r="UTS22" s="1206"/>
      <c r="UTT22" s="1206"/>
      <c r="UTU22" s="1206"/>
      <c r="UTV22" s="1206"/>
      <c r="UTW22" s="1206"/>
      <c r="UTX22" s="1206"/>
      <c r="UTY22" s="1206"/>
      <c r="UTZ22" s="1206"/>
      <c r="UUA22" s="1206"/>
      <c r="UUB22" s="1206"/>
      <c r="UUC22" s="1206"/>
      <c r="UUD22" s="1206"/>
      <c r="UUE22" s="1206"/>
      <c r="UUF22" s="1206"/>
      <c r="UUG22" s="1206"/>
      <c r="UUH22" s="1206"/>
      <c r="UUI22" s="1206"/>
      <c r="UUJ22" s="1206"/>
      <c r="UUK22" s="1206"/>
      <c r="UUL22" s="1206"/>
      <c r="UUM22" s="1206"/>
      <c r="UUN22" s="1206"/>
      <c r="UUO22" s="1206"/>
      <c r="UUP22" s="1206"/>
      <c r="UUQ22" s="1206"/>
      <c r="UUR22" s="1206"/>
      <c r="UUS22" s="1206"/>
      <c r="UUT22" s="1206"/>
      <c r="UUU22" s="1206"/>
      <c r="UUV22" s="1206"/>
      <c r="UUW22" s="1206"/>
      <c r="UUX22" s="1206"/>
      <c r="UUY22" s="1206"/>
      <c r="UUZ22" s="1206"/>
      <c r="UVA22" s="1206"/>
      <c r="UVB22" s="1206"/>
      <c r="UVC22" s="1206"/>
      <c r="UVD22" s="1206"/>
      <c r="UVE22" s="1206"/>
      <c r="UVF22" s="1206"/>
      <c r="UVG22" s="1206"/>
      <c r="UVH22" s="1206"/>
      <c r="UVI22" s="1206"/>
      <c r="UVJ22" s="1206"/>
      <c r="UVK22" s="1206"/>
      <c r="UVL22" s="1206"/>
      <c r="UVM22" s="1206"/>
      <c r="UVN22" s="1206"/>
      <c r="UVO22" s="1206"/>
      <c r="UVP22" s="1206"/>
      <c r="UVQ22" s="1206"/>
      <c r="UVR22" s="1206"/>
      <c r="UVS22" s="1206"/>
      <c r="UVT22" s="1206"/>
      <c r="UVU22" s="1206"/>
      <c r="UVV22" s="1206"/>
      <c r="UVW22" s="1206"/>
      <c r="UVX22" s="1206"/>
      <c r="UVY22" s="1206"/>
      <c r="UVZ22" s="1206"/>
      <c r="UWA22" s="1206"/>
      <c r="UWB22" s="1206"/>
      <c r="UWC22" s="1206"/>
      <c r="UWD22" s="1206"/>
      <c r="UWE22" s="1206"/>
      <c r="UWF22" s="1206"/>
      <c r="UWG22" s="1206"/>
      <c r="UWH22" s="1206"/>
      <c r="UWI22" s="1206"/>
      <c r="UWJ22" s="1206"/>
      <c r="UWK22" s="1206"/>
      <c r="UWL22" s="1206"/>
      <c r="UWM22" s="1206"/>
      <c r="UWN22" s="1206"/>
      <c r="UWO22" s="1206"/>
      <c r="UWP22" s="1206"/>
      <c r="UWQ22" s="1206"/>
      <c r="UWR22" s="1206"/>
      <c r="UWS22" s="1206"/>
      <c r="UWT22" s="1206"/>
      <c r="UWU22" s="1206"/>
      <c r="UWV22" s="1206"/>
      <c r="UWW22" s="1206"/>
      <c r="UWX22" s="1206"/>
      <c r="UWY22" s="1206"/>
      <c r="UWZ22" s="1206"/>
      <c r="UXA22" s="1206"/>
      <c r="UXB22" s="1206"/>
      <c r="UXC22" s="1206"/>
      <c r="UXD22" s="1206"/>
      <c r="UXE22" s="1206"/>
      <c r="UXF22" s="1206"/>
      <c r="UXG22" s="1206"/>
      <c r="UXH22" s="1206"/>
      <c r="UXI22" s="1206"/>
      <c r="UXJ22" s="1206"/>
      <c r="UXK22" s="1206"/>
      <c r="UXL22" s="1206"/>
      <c r="UXM22" s="1206"/>
      <c r="UXN22" s="1206"/>
      <c r="UXO22" s="1206"/>
      <c r="UXP22" s="1206"/>
      <c r="UXQ22" s="1206"/>
      <c r="UXR22" s="1206"/>
      <c r="UXS22" s="1206"/>
      <c r="UXT22" s="1206"/>
      <c r="UXU22" s="1206"/>
      <c r="UXV22" s="1206"/>
      <c r="UXW22" s="1206"/>
      <c r="UXX22" s="1206"/>
      <c r="UXY22" s="1206"/>
      <c r="UXZ22" s="1206"/>
      <c r="UYA22" s="1206"/>
      <c r="UYB22" s="1206"/>
      <c r="UYC22" s="1206"/>
      <c r="UYD22" s="1206"/>
      <c r="UYE22" s="1206"/>
      <c r="UYF22" s="1206"/>
      <c r="UYG22" s="1206"/>
      <c r="UYH22" s="1206"/>
      <c r="UYI22" s="1206"/>
      <c r="UYJ22" s="1206"/>
      <c r="UYK22" s="1206"/>
      <c r="UYL22" s="1206"/>
      <c r="UYM22" s="1206"/>
      <c r="UYN22" s="1206"/>
      <c r="UYO22" s="1206"/>
      <c r="UYP22" s="1206"/>
      <c r="UYQ22" s="1206"/>
      <c r="UYR22" s="1206"/>
      <c r="UYS22" s="1206"/>
      <c r="UYT22" s="1206"/>
      <c r="UYU22" s="1206"/>
      <c r="UYV22" s="1206"/>
      <c r="UYW22" s="1206"/>
      <c r="UYX22" s="1206"/>
      <c r="UYY22" s="1206"/>
      <c r="UYZ22" s="1206"/>
      <c r="UZA22" s="1206"/>
      <c r="UZB22" s="1206"/>
      <c r="UZC22" s="1206"/>
      <c r="UZD22" s="1206"/>
      <c r="UZE22" s="1206"/>
      <c r="UZF22" s="1206"/>
      <c r="UZG22" s="1206"/>
      <c r="UZH22" s="1206"/>
      <c r="UZI22" s="1206"/>
      <c r="UZJ22" s="1206"/>
      <c r="UZK22" s="1206"/>
      <c r="UZL22" s="1206"/>
      <c r="UZM22" s="1206"/>
      <c r="UZN22" s="1206"/>
      <c r="UZO22" s="1206"/>
      <c r="UZP22" s="1206"/>
      <c r="UZQ22" s="1206"/>
      <c r="UZR22" s="1206"/>
      <c r="UZS22" s="1206"/>
      <c r="UZT22" s="1206"/>
      <c r="UZU22" s="1206"/>
      <c r="UZV22" s="1206"/>
      <c r="UZW22" s="1206"/>
      <c r="UZX22" s="1206"/>
      <c r="UZY22" s="1206"/>
      <c r="UZZ22" s="1206"/>
      <c r="VAA22" s="1206"/>
      <c r="VAB22" s="1206"/>
      <c r="VAC22" s="1206"/>
      <c r="VAD22" s="1206"/>
      <c r="VAE22" s="1206"/>
      <c r="VAF22" s="1206"/>
      <c r="VAG22" s="1206"/>
      <c r="VAH22" s="1206"/>
      <c r="VAI22" s="1206"/>
      <c r="VAJ22" s="1206"/>
      <c r="VAK22" s="1206"/>
      <c r="VAL22" s="1206"/>
      <c r="VAM22" s="1206"/>
      <c r="VAN22" s="1206"/>
      <c r="VAO22" s="1206"/>
      <c r="VAP22" s="1206"/>
      <c r="VAQ22" s="1206"/>
      <c r="VAR22" s="1206"/>
      <c r="VAS22" s="1206"/>
      <c r="VAT22" s="1206"/>
      <c r="VAU22" s="1206"/>
      <c r="VAV22" s="1206"/>
      <c r="VAW22" s="1206"/>
      <c r="VAX22" s="1206"/>
      <c r="VAY22" s="1206"/>
      <c r="VAZ22" s="1206"/>
      <c r="VBA22" s="1206"/>
      <c r="VBB22" s="1206"/>
      <c r="VBC22" s="1206"/>
      <c r="VBD22" s="1206"/>
      <c r="VBE22" s="1206"/>
      <c r="VBF22" s="1206"/>
      <c r="VBG22" s="1206"/>
      <c r="VBH22" s="1206"/>
      <c r="VBI22" s="1206"/>
      <c r="VBJ22" s="1206"/>
      <c r="VBK22" s="1206"/>
      <c r="VBL22" s="1206"/>
      <c r="VBM22" s="1206"/>
      <c r="VBN22" s="1206"/>
      <c r="VBO22" s="1206"/>
      <c r="VBP22" s="1206"/>
      <c r="VBQ22" s="1206"/>
      <c r="VBR22" s="1206"/>
      <c r="VBS22" s="1206"/>
      <c r="VBT22" s="1206"/>
      <c r="VBU22" s="1206"/>
      <c r="VBV22" s="1206"/>
      <c r="VBW22" s="1206"/>
      <c r="VBX22" s="1206"/>
      <c r="VBY22" s="1206"/>
      <c r="VBZ22" s="1206"/>
      <c r="VCA22" s="1206"/>
      <c r="VCB22" s="1206"/>
      <c r="VCC22" s="1206"/>
      <c r="VCD22" s="1206"/>
      <c r="VCE22" s="1206"/>
      <c r="VCF22" s="1206"/>
      <c r="VCG22" s="1206"/>
      <c r="VCH22" s="1206"/>
      <c r="VCI22" s="1206"/>
      <c r="VCJ22" s="1206"/>
      <c r="VCK22" s="1206"/>
      <c r="VCL22" s="1206"/>
      <c r="VCM22" s="1206"/>
      <c r="VCN22" s="1206"/>
      <c r="VCO22" s="1206"/>
      <c r="VCP22" s="1206"/>
      <c r="VCQ22" s="1206"/>
      <c r="VCR22" s="1206"/>
      <c r="VCS22" s="1206"/>
      <c r="VCT22" s="1206"/>
      <c r="VCU22" s="1206"/>
      <c r="VCV22" s="1206"/>
      <c r="VCW22" s="1206"/>
      <c r="VCX22" s="1206"/>
      <c r="VCY22" s="1206"/>
      <c r="VCZ22" s="1206"/>
      <c r="VDA22" s="1206"/>
      <c r="VDB22" s="1206"/>
      <c r="VDC22" s="1206"/>
      <c r="VDD22" s="1206"/>
      <c r="VDE22" s="1206"/>
      <c r="VDF22" s="1206"/>
      <c r="VDG22" s="1206"/>
      <c r="VDH22" s="1206"/>
      <c r="VDI22" s="1206"/>
      <c r="VDJ22" s="1206"/>
      <c r="VDK22" s="1206"/>
      <c r="VDL22" s="1206"/>
      <c r="VDM22" s="1206"/>
      <c r="VDN22" s="1206"/>
      <c r="VDO22" s="1206"/>
      <c r="VDP22" s="1206"/>
      <c r="VDQ22" s="1206"/>
      <c r="VDR22" s="1206"/>
      <c r="VDS22" s="1206"/>
      <c r="VDT22" s="1206"/>
      <c r="VDU22" s="1206"/>
      <c r="VDV22" s="1206"/>
      <c r="VDW22" s="1206"/>
      <c r="VDX22" s="1206"/>
      <c r="VDY22" s="1206"/>
      <c r="VDZ22" s="1206"/>
      <c r="VEA22" s="1206"/>
      <c r="VEB22" s="1206"/>
      <c r="VEC22" s="1206"/>
      <c r="VED22" s="1206"/>
      <c r="VEE22" s="1206"/>
      <c r="VEF22" s="1206"/>
      <c r="VEG22" s="1206"/>
      <c r="VEH22" s="1206"/>
      <c r="VEI22" s="1206"/>
      <c r="VEJ22" s="1206"/>
      <c r="VEK22" s="1206"/>
      <c r="VEL22" s="1206"/>
      <c r="VEM22" s="1206"/>
      <c r="VEN22" s="1206"/>
      <c r="VEO22" s="1206"/>
      <c r="VEP22" s="1206"/>
      <c r="VEQ22" s="1206"/>
      <c r="VER22" s="1206"/>
      <c r="VES22" s="1206"/>
      <c r="VET22" s="1206"/>
      <c r="VEU22" s="1206"/>
      <c r="VEV22" s="1206"/>
      <c r="VEW22" s="1206"/>
      <c r="VEX22" s="1206"/>
      <c r="VEY22" s="1206"/>
      <c r="VEZ22" s="1206"/>
      <c r="VFA22" s="1206"/>
      <c r="VFB22" s="1206"/>
      <c r="VFC22" s="1206"/>
      <c r="VFD22" s="1206"/>
      <c r="VFE22" s="1206"/>
      <c r="VFF22" s="1206"/>
      <c r="VFG22" s="1206"/>
      <c r="VFH22" s="1206"/>
      <c r="VFI22" s="1206"/>
      <c r="VFJ22" s="1206"/>
      <c r="VFK22" s="1206"/>
      <c r="VFL22" s="1206"/>
      <c r="VFM22" s="1206"/>
      <c r="VFN22" s="1206"/>
      <c r="VFO22" s="1206"/>
      <c r="VFP22" s="1206"/>
      <c r="VFQ22" s="1206"/>
      <c r="VFR22" s="1206"/>
      <c r="VFS22" s="1206"/>
      <c r="VFT22" s="1206"/>
      <c r="VFU22" s="1206"/>
      <c r="VFV22" s="1206"/>
      <c r="VFW22" s="1206"/>
      <c r="VFX22" s="1206"/>
      <c r="VFY22" s="1206"/>
      <c r="VFZ22" s="1206"/>
      <c r="VGA22" s="1206"/>
      <c r="VGB22" s="1206"/>
      <c r="VGC22" s="1206"/>
      <c r="VGD22" s="1206"/>
      <c r="VGE22" s="1206"/>
      <c r="VGF22" s="1206"/>
      <c r="VGG22" s="1206"/>
      <c r="VGH22" s="1206"/>
      <c r="VGI22" s="1206"/>
      <c r="VGJ22" s="1206"/>
      <c r="VGK22" s="1206"/>
      <c r="VGL22" s="1206"/>
      <c r="VGM22" s="1206"/>
      <c r="VGN22" s="1206"/>
      <c r="VGO22" s="1206"/>
      <c r="VGP22" s="1206"/>
      <c r="VGQ22" s="1206"/>
      <c r="VGR22" s="1206"/>
      <c r="VGS22" s="1206"/>
      <c r="VGT22" s="1206"/>
      <c r="VGU22" s="1206"/>
      <c r="VGV22" s="1206"/>
      <c r="VGW22" s="1206"/>
      <c r="VGX22" s="1206"/>
      <c r="VGY22" s="1206"/>
      <c r="VGZ22" s="1206"/>
      <c r="VHA22" s="1206"/>
      <c r="VHB22" s="1206"/>
      <c r="VHC22" s="1206"/>
      <c r="VHD22" s="1206"/>
      <c r="VHE22" s="1206"/>
      <c r="VHF22" s="1206"/>
      <c r="VHG22" s="1206"/>
      <c r="VHH22" s="1206"/>
      <c r="VHI22" s="1206"/>
      <c r="VHJ22" s="1206"/>
      <c r="VHK22" s="1206"/>
      <c r="VHL22" s="1206"/>
      <c r="VHM22" s="1206"/>
      <c r="VHN22" s="1206"/>
      <c r="VHO22" s="1206"/>
      <c r="VHP22" s="1206"/>
      <c r="VHQ22" s="1206"/>
      <c r="VHR22" s="1206"/>
      <c r="VHS22" s="1206"/>
      <c r="VHT22" s="1206"/>
      <c r="VHU22" s="1206"/>
      <c r="VHV22" s="1206"/>
      <c r="VHW22" s="1206"/>
      <c r="VHX22" s="1206"/>
      <c r="VHY22" s="1206"/>
      <c r="VHZ22" s="1206"/>
      <c r="VIA22" s="1206"/>
      <c r="VIB22" s="1206"/>
      <c r="VIC22" s="1206"/>
      <c r="VID22" s="1206"/>
      <c r="VIE22" s="1206"/>
      <c r="VIF22" s="1206"/>
      <c r="VIG22" s="1206"/>
      <c r="VIH22" s="1206"/>
      <c r="VII22" s="1206"/>
      <c r="VIJ22" s="1206"/>
      <c r="VIK22" s="1206"/>
      <c r="VIL22" s="1206"/>
      <c r="VIM22" s="1206"/>
      <c r="VIN22" s="1206"/>
      <c r="VIO22" s="1206"/>
      <c r="VIP22" s="1206"/>
      <c r="VIQ22" s="1206"/>
      <c r="VIR22" s="1206"/>
      <c r="VIS22" s="1206"/>
      <c r="VIT22" s="1206"/>
      <c r="VIU22" s="1206"/>
      <c r="VIV22" s="1206"/>
      <c r="VIW22" s="1206"/>
      <c r="VIX22" s="1206"/>
      <c r="VIY22" s="1206"/>
      <c r="VIZ22" s="1206"/>
      <c r="VJA22" s="1206"/>
      <c r="VJB22" s="1206"/>
      <c r="VJC22" s="1206"/>
      <c r="VJD22" s="1206"/>
      <c r="VJE22" s="1206"/>
      <c r="VJF22" s="1206"/>
      <c r="VJG22" s="1206"/>
      <c r="VJH22" s="1206"/>
      <c r="VJI22" s="1206"/>
      <c r="VJJ22" s="1206"/>
      <c r="VJK22" s="1206"/>
      <c r="VJL22" s="1206"/>
      <c r="VJM22" s="1206"/>
      <c r="VJN22" s="1206"/>
      <c r="VJO22" s="1206"/>
      <c r="VJP22" s="1206"/>
      <c r="VJQ22" s="1206"/>
      <c r="VJR22" s="1206"/>
      <c r="VJS22" s="1206"/>
      <c r="VJT22" s="1206"/>
      <c r="VJU22" s="1206"/>
      <c r="VJV22" s="1206"/>
      <c r="VJW22" s="1206"/>
      <c r="VJX22" s="1206"/>
      <c r="VJY22" s="1206"/>
      <c r="VJZ22" s="1206"/>
      <c r="VKA22" s="1206"/>
      <c r="VKB22" s="1206"/>
      <c r="VKC22" s="1206"/>
      <c r="VKD22" s="1206"/>
      <c r="VKE22" s="1206"/>
      <c r="VKF22" s="1206"/>
      <c r="VKG22" s="1206"/>
      <c r="VKH22" s="1206"/>
      <c r="VKI22" s="1206"/>
      <c r="VKJ22" s="1206"/>
      <c r="VKK22" s="1206"/>
      <c r="VKL22" s="1206"/>
      <c r="VKM22" s="1206"/>
      <c r="VKN22" s="1206"/>
      <c r="VKO22" s="1206"/>
      <c r="VKP22" s="1206"/>
      <c r="VKQ22" s="1206"/>
      <c r="VKR22" s="1206"/>
      <c r="VKS22" s="1206"/>
      <c r="VKT22" s="1206"/>
      <c r="VKU22" s="1206"/>
      <c r="VKV22" s="1206"/>
      <c r="VKW22" s="1206"/>
      <c r="VKX22" s="1206"/>
      <c r="VKY22" s="1206"/>
      <c r="VKZ22" s="1206"/>
      <c r="VLA22" s="1206"/>
      <c r="VLB22" s="1206"/>
      <c r="VLC22" s="1206"/>
      <c r="VLD22" s="1206"/>
      <c r="VLE22" s="1206"/>
      <c r="VLF22" s="1206"/>
      <c r="VLG22" s="1206"/>
      <c r="VLH22" s="1206"/>
      <c r="VLI22" s="1206"/>
      <c r="VLJ22" s="1206"/>
      <c r="VLK22" s="1206"/>
      <c r="VLL22" s="1206"/>
      <c r="VLM22" s="1206"/>
      <c r="VLN22" s="1206"/>
      <c r="VLO22" s="1206"/>
      <c r="VLP22" s="1206"/>
      <c r="VLQ22" s="1206"/>
      <c r="VLR22" s="1206"/>
      <c r="VLS22" s="1206"/>
      <c r="VLT22" s="1206"/>
      <c r="VLU22" s="1206"/>
      <c r="VLV22" s="1206"/>
      <c r="VLW22" s="1206"/>
      <c r="VLX22" s="1206"/>
      <c r="VLY22" s="1206"/>
      <c r="VLZ22" s="1206"/>
      <c r="VMA22" s="1206"/>
      <c r="VMB22" s="1206"/>
      <c r="VMC22" s="1206"/>
      <c r="VMD22" s="1206"/>
      <c r="VME22" s="1206"/>
      <c r="VMF22" s="1206"/>
      <c r="VMG22" s="1206"/>
      <c r="VMH22" s="1206"/>
      <c r="VMI22" s="1206"/>
      <c r="VMJ22" s="1206"/>
      <c r="VMK22" s="1206"/>
      <c r="VML22" s="1206"/>
      <c r="VMM22" s="1206"/>
      <c r="VMN22" s="1206"/>
      <c r="VMO22" s="1206"/>
      <c r="VMP22" s="1206"/>
      <c r="VMQ22" s="1206"/>
      <c r="VMR22" s="1206"/>
      <c r="VMS22" s="1206"/>
      <c r="VMT22" s="1206"/>
      <c r="VMU22" s="1206"/>
      <c r="VMV22" s="1206"/>
      <c r="VMW22" s="1206"/>
      <c r="VMX22" s="1206"/>
      <c r="VMY22" s="1206"/>
      <c r="VMZ22" s="1206"/>
      <c r="VNA22" s="1206"/>
      <c r="VNB22" s="1206"/>
      <c r="VNC22" s="1206"/>
      <c r="VND22" s="1206"/>
      <c r="VNE22" s="1206"/>
      <c r="VNF22" s="1206"/>
      <c r="VNG22" s="1206"/>
      <c r="VNH22" s="1206"/>
      <c r="VNI22" s="1206"/>
      <c r="VNJ22" s="1206"/>
      <c r="VNK22" s="1206"/>
      <c r="VNL22" s="1206"/>
      <c r="VNM22" s="1206"/>
      <c r="VNN22" s="1206"/>
      <c r="VNO22" s="1206"/>
      <c r="VNP22" s="1206"/>
      <c r="VNQ22" s="1206"/>
      <c r="VNR22" s="1206"/>
      <c r="VNS22" s="1206"/>
      <c r="VNT22" s="1206"/>
      <c r="VNU22" s="1206"/>
      <c r="VNV22" s="1206"/>
      <c r="VNW22" s="1206"/>
      <c r="VNX22" s="1206"/>
      <c r="VNY22" s="1206"/>
      <c r="VNZ22" s="1206"/>
      <c r="VOA22" s="1206"/>
      <c r="VOB22" s="1206"/>
      <c r="VOC22" s="1206"/>
      <c r="VOD22" s="1206"/>
      <c r="VOE22" s="1206"/>
      <c r="VOF22" s="1206"/>
      <c r="VOG22" s="1206"/>
      <c r="VOH22" s="1206"/>
      <c r="VOI22" s="1206"/>
      <c r="VOJ22" s="1206"/>
      <c r="VOK22" s="1206"/>
      <c r="VOL22" s="1206"/>
      <c r="VOM22" s="1206"/>
      <c r="VON22" s="1206"/>
      <c r="VOO22" s="1206"/>
      <c r="VOP22" s="1206"/>
      <c r="VOQ22" s="1206"/>
      <c r="VOR22" s="1206"/>
      <c r="VOS22" s="1206"/>
      <c r="VOT22" s="1206"/>
      <c r="VOU22" s="1206"/>
      <c r="VOV22" s="1206"/>
      <c r="VOW22" s="1206"/>
      <c r="VOX22" s="1206"/>
      <c r="VOY22" s="1206"/>
      <c r="VOZ22" s="1206"/>
      <c r="VPA22" s="1206"/>
      <c r="VPB22" s="1206"/>
      <c r="VPC22" s="1206"/>
      <c r="VPD22" s="1206"/>
      <c r="VPE22" s="1206"/>
      <c r="VPF22" s="1206"/>
      <c r="VPG22" s="1206"/>
      <c r="VPH22" s="1206"/>
      <c r="VPI22" s="1206"/>
      <c r="VPJ22" s="1206"/>
      <c r="VPK22" s="1206"/>
      <c r="VPL22" s="1206"/>
      <c r="VPM22" s="1206"/>
      <c r="VPN22" s="1206"/>
      <c r="VPO22" s="1206"/>
      <c r="VPP22" s="1206"/>
      <c r="VPQ22" s="1206"/>
      <c r="VPR22" s="1206"/>
      <c r="VPS22" s="1206"/>
      <c r="VPT22" s="1206"/>
      <c r="VPU22" s="1206"/>
      <c r="VPV22" s="1206"/>
      <c r="VPW22" s="1206"/>
      <c r="VPX22" s="1206"/>
      <c r="VPY22" s="1206"/>
      <c r="VPZ22" s="1206"/>
      <c r="VQA22" s="1206"/>
      <c r="VQB22" s="1206"/>
      <c r="VQC22" s="1206"/>
      <c r="VQD22" s="1206"/>
      <c r="VQE22" s="1206"/>
      <c r="VQF22" s="1206"/>
      <c r="VQG22" s="1206"/>
      <c r="VQH22" s="1206"/>
      <c r="VQI22" s="1206"/>
      <c r="VQJ22" s="1206"/>
      <c r="VQK22" s="1206"/>
      <c r="VQL22" s="1206"/>
      <c r="VQM22" s="1206"/>
      <c r="VQN22" s="1206"/>
      <c r="VQO22" s="1206"/>
      <c r="VQP22" s="1206"/>
      <c r="VQQ22" s="1206"/>
      <c r="VQR22" s="1206"/>
      <c r="VQS22" s="1206"/>
      <c r="VQT22" s="1206"/>
      <c r="VQU22" s="1206"/>
      <c r="VQV22" s="1206"/>
      <c r="VQW22" s="1206"/>
      <c r="VQX22" s="1206"/>
      <c r="VQY22" s="1206"/>
      <c r="VQZ22" s="1206"/>
      <c r="VRA22" s="1206"/>
      <c r="VRB22" s="1206"/>
      <c r="VRC22" s="1206"/>
      <c r="VRD22" s="1206"/>
      <c r="VRE22" s="1206"/>
      <c r="VRF22" s="1206"/>
      <c r="VRG22" s="1206"/>
      <c r="VRH22" s="1206"/>
      <c r="VRI22" s="1206"/>
      <c r="VRJ22" s="1206"/>
      <c r="VRK22" s="1206"/>
      <c r="VRL22" s="1206"/>
      <c r="VRM22" s="1206"/>
      <c r="VRN22" s="1206"/>
      <c r="VRO22" s="1206"/>
      <c r="VRP22" s="1206"/>
      <c r="VRQ22" s="1206"/>
      <c r="VRR22" s="1206"/>
      <c r="VRS22" s="1206"/>
      <c r="VRT22" s="1206"/>
      <c r="VRU22" s="1206"/>
      <c r="VRV22" s="1206"/>
      <c r="VRW22" s="1206"/>
      <c r="VRX22" s="1206"/>
      <c r="VRY22" s="1206"/>
      <c r="VRZ22" s="1206"/>
      <c r="VSA22" s="1206"/>
      <c r="VSB22" s="1206"/>
      <c r="VSC22" s="1206"/>
      <c r="VSD22" s="1206"/>
      <c r="VSE22" s="1206"/>
      <c r="VSF22" s="1206"/>
      <c r="VSG22" s="1206"/>
      <c r="VSH22" s="1206"/>
      <c r="VSI22" s="1206"/>
      <c r="VSJ22" s="1206"/>
      <c r="VSK22" s="1206"/>
      <c r="VSL22" s="1206"/>
      <c r="VSM22" s="1206"/>
      <c r="VSN22" s="1206"/>
      <c r="VSO22" s="1206"/>
      <c r="VSP22" s="1206"/>
      <c r="VSQ22" s="1206"/>
      <c r="VSR22" s="1206"/>
      <c r="VSS22" s="1206"/>
      <c r="VST22" s="1206"/>
      <c r="VSU22" s="1206"/>
      <c r="VSV22" s="1206"/>
      <c r="VSW22" s="1206"/>
      <c r="VSX22" s="1206"/>
      <c r="VSY22" s="1206"/>
      <c r="VSZ22" s="1206"/>
      <c r="VTA22" s="1206"/>
      <c r="VTB22" s="1206"/>
      <c r="VTC22" s="1206"/>
      <c r="VTD22" s="1206"/>
      <c r="VTE22" s="1206"/>
      <c r="VTF22" s="1206"/>
      <c r="VTG22" s="1206"/>
      <c r="VTH22" s="1206"/>
      <c r="VTI22" s="1206"/>
      <c r="VTJ22" s="1206"/>
      <c r="VTK22" s="1206"/>
      <c r="VTL22" s="1206"/>
      <c r="VTM22" s="1206"/>
      <c r="VTN22" s="1206"/>
      <c r="VTO22" s="1206"/>
      <c r="VTP22" s="1206"/>
      <c r="VTQ22" s="1206"/>
      <c r="VTR22" s="1206"/>
      <c r="VTS22" s="1206"/>
      <c r="VTT22" s="1206"/>
      <c r="VTU22" s="1206"/>
      <c r="VTV22" s="1206"/>
      <c r="VTW22" s="1206"/>
      <c r="VTX22" s="1206"/>
      <c r="VTY22" s="1206"/>
      <c r="VTZ22" s="1206"/>
      <c r="VUA22" s="1206"/>
      <c r="VUB22" s="1206"/>
      <c r="VUC22" s="1206"/>
      <c r="VUD22" s="1206"/>
      <c r="VUE22" s="1206"/>
      <c r="VUF22" s="1206"/>
      <c r="VUG22" s="1206"/>
      <c r="VUH22" s="1206"/>
      <c r="VUI22" s="1206"/>
      <c r="VUJ22" s="1206"/>
      <c r="VUK22" s="1206"/>
      <c r="VUL22" s="1206"/>
      <c r="VUM22" s="1206"/>
      <c r="VUN22" s="1206"/>
      <c r="VUO22" s="1206"/>
      <c r="VUP22" s="1206"/>
      <c r="VUQ22" s="1206"/>
      <c r="VUR22" s="1206"/>
      <c r="VUS22" s="1206"/>
      <c r="VUT22" s="1206"/>
      <c r="VUU22" s="1206"/>
      <c r="VUV22" s="1206"/>
      <c r="VUW22" s="1206"/>
      <c r="VUX22" s="1206"/>
      <c r="VUY22" s="1206"/>
      <c r="VUZ22" s="1206"/>
      <c r="VVA22" s="1206"/>
      <c r="VVB22" s="1206"/>
      <c r="VVC22" s="1206"/>
      <c r="VVD22" s="1206"/>
      <c r="VVE22" s="1206"/>
      <c r="VVF22" s="1206"/>
      <c r="VVG22" s="1206"/>
      <c r="VVH22" s="1206"/>
      <c r="VVI22" s="1206"/>
      <c r="VVJ22" s="1206"/>
      <c r="VVK22" s="1206"/>
      <c r="VVL22" s="1206"/>
      <c r="VVM22" s="1206"/>
      <c r="VVN22" s="1206"/>
      <c r="VVO22" s="1206"/>
      <c r="VVP22" s="1206"/>
      <c r="VVQ22" s="1206"/>
      <c r="VVR22" s="1206"/>
      <c r="VVS22" s="1206"/>
      <c r="VVT22" s="1206"/>
      <c r="VVU22" s="1206"/>
      <c r="VVV22" s="1206"/>
      <c r="VVW22" s="1206"/>
      <c r="VVX22" s="1206"/>
      <c r="VVY22" s="1206"/>
      <c r="VVZ22" s="1206"/>
      <c r="VWA22" s="1206"/>
      <c r="VWB22" s="1206"/>
      <c r="VWC22" s="1206"/>
      <c r="VWD22" s="1206"/>
      <c r="VWE22" s="1206"/>
      <c r="VWF22" s="1206"/>
      <c r="VWG22" s="1206"/>
      <c r="VWH22" s="1206"/>
      <c r="VWI22" s="1206"/>
      <c r="VWJ22" s="1206"/>
      <c r="VWK22" s="1206"/>
      <c r="VWL22" s="1206"/>
      <c r="VWM22" s="1206"/>
      <c r="VWN22" s="1206"/>
      <c r="VWO22" s="1206"/>
      <c r="VWP22" s="1206"/>
      <c r="VWQ22" s="1206"/>
      <c r="VWR22" s="1206"/>
      <c r="VWS22" s="1206"/>
      <c r="VWT22" s="1206"/>
      <c r="VWU22" s="1206"/>
      <c r="VWV22" s="1206"/>
      <c r="VWW22" s="1206"/>
      <c r="VWX22" s="1206"/>
      <c r="VWY22" s="1206"/>
      <c r="VWZ22" s="1206"/>
      <c r="VXA22" s="1206"/>
      <c r="VXB22" s="1206"/>
      <c r="VXC22" s="1206"/>
      <c r="VXD22" s="1206"/>
      <c r="VXE22" s="1206"/>
      <c r="VXF22" s="1206"/>
      <c r="VXG22" s="1206"/>
      <c r="VXH22" s="1206"/>
      <c r="VXI22" s="1206"/>
      <c r="VXJ22" s="1206"/>
      <c r="VXK22" s="1206"/>
      <c r="VXL22" s="1206"/>
      <c r="VXM22" s="1206"/>
      <c r="VXN22" s="1206"/>
      <c r="VXO22" s="1206"/>
      <c r="VXP22" s="1206"/>
      <c r="VXQ22" s="1206"/>
      <c r="VXR22" s="1206"/>
      <c r="VXS22" s="1206"/>
      <c r="VXT22" s="1206"/>
      <c r="VXU22" s="1206"/>
      <c r="VXV22" s="1206"/>
      <c r="VXW22" s="1206"/>
      <c r="VXX22" s="1206"/>
      <c r="VXY22" s="1206"/>
      <c r="VXZ22" s="1206"/>
      <c r="VYA22" s="1206"/>
      <c r="VYB22" s="1206"/>
      <c r="VYC22" s="1206"/>
      <c r="VYD22" s="1206"/>
      <c r="VYE22" s="1206"/>
      <c r="VYF22" s="1206"/>
      <c r="VYG22" s="1206"/>
      <c r="VYH22" s="1206"/>
      <c r="VYI22" s="1206"/>
      <c r="VYJ22" s="1206"/>
      <c r="VYK22" s="1206"/>
      <c r="VYL22" s="1206"/>
      <c r="VYM22" s="1206"/>
      <c r="VYN22" s="1206"/>
      <c r="VYO22" s="1206"/>
      <c r="VYP22" s="1206"/>
      <c r="VYQ22" s="1206"/>
      <c r="VYR22" s="1206"/>
      <c r="VYS22" s="1206"/>
      <c r="VYT22" s="1206"/>
      <c r="VYU22" s="1206"/>
      <c r="VYV22" s="1206"/>
      <c r="VYW22" s="1206"/>
      <c r="VYX22" s="1206"/>
      <c r="VYY22" s="1206"/>
      <c r="VYZ22" s="1206"/>
      <c r="VZA22" s="1206"/>
      <c r="VZB22" s="1206"/>
      <c r="VZC22" s="1206"/>
      <c r="VZD22" s="1206"/>
      <c r="VZE22" s="1206"/>
      <c r="VZF22" s="1206"/>
      <c r="VZG22" s="1206"/>
      <c r="VZH22" s="1206"/>
      <c r="VZI22" s="1206"/>
      <c r="VZJ22" s="1206"/>
      <c r="VZK22" s="1206"/>
      <c r="VZL22" s="1206"/>
      <c r="VZM22" s="1206"/>
      <c r="VZN22" s="1206"/>
      <c r="VZO22" s="1206"/>
      <c r="VZP22" s="1206"/>
      <c r="VZQ22" s="1206"/>
      <c r="VZR22" s="1206"/>
      <c r="VZS22" s="1206"/>
      <c r="VZT22" s="1206"/>
      <c r="VZU22" s="1206"/>
      <c r="VZV22" s="1206"/>
      <c r="VZW22" s="1206"/>
      <c r="VZX22" s="1206"/>
      <c r="VZY22" s="1206"/>
      <c r="VZZ22" s="1206"/>
      <c r="WAA22" s="1206"/>
      <c r="WAB22" s="1206"/>
      <c r="WAC22" s="1206"/>
      <c r="WAD22" s="1206"/>
      <c r="WAE22" s="1206"/>
      <c r="WAF22" s="1206"/>
      <c r="WAG22" s="1206"/>
      <c r="WAH22" s="1206"/>
      <c r="WAI22" s="1206"/>
      <c r="WAJ22" s="1206"/>
      <c r="WAK22" s="1206"/>
      <c r="WAL22" s="1206"/>
      <c r="WAM22" s="1206"/>
      <c r="WAN22" s="1206"/>
      <c r="WAO22" s="1206"/>
      <c r="WAP22" s="1206"/>
      <c r="WAQ22" s="1206"/>
      <c r="WAR22" s="1206"/>
      <c r="WAS22" s="1206"/>
      <c r="WAT22" s="1206"/>
      <c r="WAU22" s="1206"/>
      <c r="WAV22" s="1206"/>
      <c r="WAW22" s="1206"/>
      <c r="WAX22" s="1206"/>
      <c r="WAY22" s="1206"/>
      <c r="WAZ22" s="1206"/>
      <c r="WBA22" s="1206"/>
      <c r="WBB22" s="1206"/>
      <c r="WBC22" s="1206"/>
      <c r="WBD22" s="1206"/>
      <c r="WBE22" s="1206"/>
      <c r="WBF22" s="1206"/>
      <c r="WBG22" s="1206"/>
      <c r="WBH22" s="1206"/>
      <c r="WBI22" s="1206"/>
      <c r="WBJ22" s="1206"/>
      <c r="WBK22" s="1206"/>
      <c r="WBL22" s="1206"/>
      <c r="WBM22" s="1206"/>
      <c r="WBN22" s="1206"/>
      <c r="WBO22" s="1206"/>
      <c r="WBP22" s="1206"/>
      <c r="WBQ22" s="1206"/>
      <c r="WBR22" s="1206"/>
      <c r="WBS22" s="1206"/>
      <c r="WBT22" s="1206"/>
      <c r="WBU22" s="1206"/>
      <c r="WBV22" s="1206"/>
      <c r="WBW22" s="1206"/>
      <c r="WBX22" s="1206"/>
      <c r="WBY22" s="1206"/>
      <c r="WBZ22" s="1206"/>
      <c r="WCA22" s="1206"/>
      <c r="WCB22" s="1206"/>
      <c r="WCC22" s="1206"/>
      <c r="WCD22" s="1206"/>
      <c r="WCE22" s="1206"/>
      <c r="WCF22" s="1206"/>
      <c r="WCG22" s="1206"/>
      <c r="WCH22" s="1206"/>
      <c r="WCI22" s="1206"/>
      <c r="WCJ22" s="1206"/>
      <c r="WCK22" s="1206"/>
      <c r="WCL22" s="1206"/>
      <c r="WCM22" s="1206"/>
      <c r="WCN22" s="1206"/>
      <c r="WCO22" s="1206"/>
      <c r="WCP22" s="1206"/>
      <c r="WCQ22" s="1206"/>
      <c r="WCR22" s="1206"/>
      <c r="WCS22" s="1206"/>
      <c r="WCT22" s="1206"/>
      <c r="WCU22" s="1206"/>
      <c r="WCV22" s="1206"/>
      <c r="WCW22" s="1206"/>
      <c r="WCX22" s="1206"/>
      <c r="WCY22" s="1206"/>
      <c r="WCZ22" s="1206"/>
      <c r="WDA22" s="1206"/>
      <c r="WDB22" s="1206"/>
      <c r="WDC22" s="1206"/>
      <c r="WDD22" s="1206"/>
      <c r="WDE22" s="1206"/>
      <c r="WDF22" s="1206"/>
      <c r="WDG22" s="1206"/>
      <c r="WDH22" s="1206"/>
      <c r="WDI22" s="1206"/>
      <c r="WDJ22" s="1206"/>
      <c r="WDK22" s="1206"/>
      <c r="WDL22" s="1206"/>
      <c r="WDM22" s="1206"/>
      <c r="WDN22" s="1206"/>
      <c r="WDO22" s="1206"/>
      <c r="WDP22" s="1206"/>
      <c r="WDQ22" s="1206"/>
      <c r="WDR22" s="1206"/>
      <c r="WDS22" s="1206"/>
      <c r="WDT22" s="1206"/>
      <c r="WDU22" s="1206"/>
      <c r="WDV22" s="1206"/>
      <c r="WDW22" s="1206"/>
      <c r="WDX22" s="1206"/>
      <c r="WDY22" s="1206"/>
      <c r="WDZ22" s="1206"/>
      <c r="WEA22" s="1206"/>
      <c r="WEB22" s="1206"/>
      <c r="WEC22" s="1206"/>
      <c r="WED22" s="1206"/>
      <c r="WEE22" s="1206"/>
      <c r="WEF22" s="1206"/>
      <c r="WEG22" s="1206"/>
      <c r="WEH22" s="1206"/>
      <c r="WEI22" s="1206"/>
      <c r="WEJ22" s="1206"/>
      <c r="WEK22" s="1206"/>
      <c r="WEL22" s="1206"/>
      <c r="WEM22" s="1206"/>
      <c r="WEN22" s="1206"/>
      <c r="WEO22" s="1206"/>
      <c r="WEP22" s="1206"/>
      <c r="WEQ22" s="1206"/>
      <c r="WER22" s="1206"/>
      <c r="WES22" s="1206"/>
      <c r="WET22" s="1206"/>
      <c r="WEU22" s="1206"/>
      <c r="WEV22" s="1206"/>
      <c r="WEW22" s="1206"/>
      <c r="WEX22" s="1206"/>
      <c r="WEY22" s="1206"/>
      <c r="WEZ22" s="1206"/>
      <c r="WFA22" s="1206"/>
      <c r="WFB22" s="1206"/>
      <c r="WFC22" s="1206"/>
      <c r="WFD22" s="1206"/>
      <c r="WFE22" s="1206"/>
      <c r="WFF22" s="1206"/>
      <c r="WFG22" s="1206"/>
      <c r="WFH22" s="1206"/>
      <c r="WFI22" s="1206"/>
      <c r="WFJ22" s="1206"/>
      <c r="WFK22" s="1206"/>
      <c r="WFL22" s="1206"/>
      <c r="WFM22" s="1206"/>
      <c r="WFN22" s="1206"/>
      <c r="WFO22" s="1206"/>
      <c r="WFP22" s="1206"/>
      <c r="WFQ22" s="1206"/>
      <c r="WFR22" s="1206"/>
      <c r="WFS22" s="1206"/>
      <c r="WFT22" s="1206"/>
      <c r="WFU22" s="1206"/>
      <c r="WFV22" s="1206"/>
      <c r="WFW22" s="1206"/>
      <c r="WFX22" s="1206"/>
      <c r="WFY22" s="1206"/>
      <c r="WFZ22" s="1206"/>
      <c r="WGA22" s="1206"/>
      <c r="WGB22" s="1206"/>
      <c r="WGC22" s="1206"/>
      <c r="WGD22" s="1206"/>
      <c r="WGE22" s="1206"/>
      <c r="WGF22" s="1206"/>
      <c r="WGG22" s="1206"/>
      <c r="WGH22" s="1206"/>
      <c r="WGI22" s="1206"/>
      <c r="WGJ22" s="1206"/>
      <c r="WGK22" s="1206"/>
      <c r="WGL22" s="1206"/>
      <c r="WGM22" s="1206"/>
      <c r="WGN22" s="1206"/>
      <c r="WGO22" s="1206"/>
      <c r="WGP22" s="1206"/>
      <c r="WGQ22" s="1206"/>
      <c r="WGR22" s="1206"/>
      <c r="WGS22" s="1206"/>
      <c r="WGT22" s="1206"/>
      <c r="WGU22" s="1206"/>
      <c r="WGV22" s="1206"/>
      <c r="WGW22" s="1206"/>
      <c r="WGX22" s="1206"/>
      <c r="WGY22" s="1206"/>
      <c r="WGZ22" s="1206"/>
      <c r="WHA22" s="1206"/>
      <c r="WHB22" s="1206"/>
      <c r="WHC22" s="1206"/>
      <c r="WHD22" s="1206"/>
      <c r="WHE22" s="1206"/>
      <c r="WHF22" s="1206"/>
      <c r="WHG22" s="1206"/>
      <c r="WHH22" s="1206"/>
      <c r="WHI22" s="1206"/>
      <c r="WHJ22" s="1206"/>
      <c r="WHK22" s="1206"/>
      <c r="WHL22" s="1206"/>
      <c r="WHM22" s="1206"/>
      <c r="WHN22" s="1206"/>
      <c r="WHO22" s="1206"/>
      <c r="WHP22" s="1206"/>
      <c r="WHQ22" s="1206"/>
      <c r="WHR22" s="1206"/>
      <c r="WHS22" s="1206"/>
      <c r="WHT22" s="1206"/>
      <c r="WHU22" s="1206"/>
      <c r="WHV22" s="1206"/>
      <c r="WHW22" s="1206"/>
      <c r="WHX22" s="1206"/>
      <c r="WHY22" s="1206"/>
      <c r="WHZ22" s="1206"/>
      <c r="WIA22" s="1206"/>
      <c r="WIB22" s="1206"/>
      <c r="WIC22" s="1206"/>
      <c r="WID22" s="1206"/>
      <c r="WIE22" s="1206"/>
      <c r="WIF22" s="1206"/>
      <c r="WIG22" s="1206"/>
      <c r="WIH22" s="1206"/>
      <c r="WII22" s="1206"/>
      <c r="WIJ22" s="1206"/>
      <c r="WIK22" s="1206"/>
      <c r="WIL22" s="1206"/>
      <c r="WIM22" s="1206"/>
      <c r="WIN22" s="1206"/>
      <c r="WIO22" s="1206"/>
      <c r="WIP22" s="1206"/>
      <c r="WIQ22" s="1206"/>
      <c r="WIR22" s="1206"/>
      <c r="WIS22" s="1206"/>
      <c r="WIT22" s="1206"/>
      <c r="WIU22" s="1206"/>
      <c r="WIV22" s="1206"/>
      <c r="WIW22" s="1206"/>
      <c r="WIX22" s="1206"/>
      <c r="WIY22" s="1206"/>
      <c r="WIZ22" s="1206"/>
      <c r="WJA22" s="1206"/>
      <c r="WJB22" s="1206"/>
      <c r="WJC22" s="1206"/>
      <c r="WJD22" s="1206"/>
      <c r="WJE22" s="1206"/>
      <c r="WJF22" s="1206"/>
      <c r="WJG22" s="1206"/>
      <c r="WJH22" s="1206"/>
      <c r="WJI22" s="1206"/>
      <c r="WJJ22" s="1206"/>
      <c r="WJK22" s="1206"/>
      <c r="WJL22" s="1206"/>
      <c r="WJM22" s="1206"/>
      <c r="WJN22" s="1206"/>
      <c r="WJO22" s="1206"/>
      <c r="WJP22" s="1206"/>
      <c r="WJQ22" s="1206"/>
      <c r="WJR22" s="1206"/>
      <c r="WJS22" s="1206"/>
      <c r="WJT22" s="1206"/>
      <c r="WJU22" s="1206"/>
      <c r="WJV22" s="1206"/>
      <c r="WJW22" s="1206"/>
      <c r="WJX22" s="1206"/>
      <c r="WJY22" s="1206"/>
      <c r="WJZ22" s="1206"/>
      <c r="WKA22" s="1206"/>
      <c r="WKB22" s="1206"/>
      <c r="WKC22" s="1206"/>
      <c r="WKD22" s="1206"/>
      <c r="WKE22" s="1206"/>
      <c r="WKF22" s="1206"/>
      <c r="WKG22" s="1206"/>
      <c r="WKH22" s="1206"/>
      <c r="WKI22" s="1206"/>
      <c r="WKJ22" s="1206"/>
      <c r="WKK22" s="1206"/>
      <c r="WKL22" s="1206"/>
      <c r="WKM22" s="1206"/>
      <c r="WKN22" s="1206"/>
      <c r="WKO22" s="1206"/>
      <c r="WKP22" s="1206"/>
      <c r="WKQ22" s="1206"/>
      <c r="WKR22" s="1206"/>
      <c r="WKS22" s="1206"/>
      <c r="WKT22" s="1206"/>
      <c r="WKU22" s="1206"/>
      <c r="WKV22" s="1206"/>
      <c r="WKW22" s="1206"/>
      <c r="WKX22" s="1206"/>
      <c r="WKY22" s="1206"/>
      <c r="WKZ22" s="1206"/>
      <c r="WLA22" s="1206"/>
      <c r="WLB22" s="1206"/>
      <c r="WLC22" s="1206"/>
      <c r="WLD22" s="1206"/>
      <c r="WLE22" s="1206"/>
      <c r="WLF22" s="1206"/>
      <c r="WLG22" s="1206"/>
      <c r="WLH22" s="1206"/>
      <c r="WLI22" s="1206"/>
      <c r="WLJ22" s="1206"/>
      <c r="WLK22" s="1206"/>
      <c r="WLL22" s="1206"/>
      <c r="WLM22" s="1206"/>
      <c r="WLN22" s="1206"/>
      <c r="WLO22" s="1206"/>
      <c r="WLP22" s="1206"/>
      <c r="WLQ22" s="1206"/>
      <c r="WLR22" s="1206"/>
      <c r="WLS22" s="1206"/>
      <c r="WLT22" s="1206"/>
      <c r="WLU22" s="1206"/>
      <c r="WLV22" s="1206"/>
      <c r="WLW22" s="1206"/>
      <c r="WLX22" s="1206"/>
      <c r="WLY22" s="1206"/>
      <c r="WLZ22" s="1206"/>
      <c r="WMA22" s="1206"/>
      <c r="WMB22" s="1206"/>
      <c r="WMC22" s="1206"/>
      <c r="WMD22" s="1206"/>
      <c r="WME22" s="1206"/>
      <c r="WMF22" s="1206"/>
      <c r="WMG22" s="1206"/>
      <c r="WMH22" s="1206"/>
      <c r="WMI22" s="1206"/>
      <c r="WMJ22" s="1206"/>
      <c r="WMK22" s="1206"/>
      <c r="WML22" s="1206"/>
      <c r="WMM22" s="1206"/>
      <c r="WMN22" s="1206"/>
      <c r="WMO22" s="1206"/>
      <c r="WMP22" s="1206"/>
      <c r="WMQ22" s="1206"/>
      <c r="WMR22" s="1206"/>
      <c r="WMS22" s="1206"/>
      <c r="WMT22" s="1206"/>
      <c r="WMU22" s="1206"/>
      <c r="WMV22" s="1206"/>
      <c r="WMW22" s="1206"/>
      <c r="WMX22" s="1206"/>
      <c r="WMY22" s="1206"/>
      <c r="WMZ22" s="1206"/>
      <c r="WNA22" s="1206"/>
      <c r="WNB22" s="1206"/>
      <c r="WNC22" s="1206"/>
      <c r="WND22" s="1206"/>
      <c r="WNE22" s="1206"/>
      <c r="WNF22" s="1206"/>
      <c r="WNG22" s="1206"/>
      <c r="WNH22" s="1206"/>
      <c r="WNI22" s="1206"/>
      <c r="WNJ22" s="1206"/>
      <c r="WNK22" s="1206"/>
      <c r="WNL22" s="1206"/>
      <c r="WNM22" s="1206"/>
      <c r="WNN22" s="1206"/>
      <c r="WNO22" s="1206"/>
      <c r="WNP22" s="1206"/>
      <c r="WNQ22" s="1206"/>
      <c r="WNR22" s="1206"/>
      <c r="WNS22" s="1206"/>
      <c r="WNT22" s="1206"/>
      <c r="WNU22" s="1206"/>
      <c r="WNV22" s="1206"/>
      <c r="WNW22" s="1206"/>
      <c r="WNX22" s="1206"/>
      <c r="WNY22" s="1206"/>
      <c r="WNZ22" s="1206"/>
      <c r="WOA22" s="1206"/>
      <c r="WOB22" s="1206"/>
      <c r="WOC22" s="1206"/>
      <c r="WOD22" s="1206"/>
      <c r="WOE22" s="1206"/>
      <c r="WOF22" s="1206"/>
      <c r="WOG22" s="1206"/>
      <c r="WOH22" s="1206"/>
      <c r="WOI22" s="1206"/>
      <c r="WOJ22" s="1206"/>
      <c r="WOK22" s="1206"/>
      <c r="WOL22" s="1206"/>
      <c r="WOM22" s="1206"/>
      <c r="WON22" s="1206"/>
      <c r="WOO22" s="1206"/>
      <c r="WOP22" s="1206"/>
      <c r="WOQ22" s="1206"/>
      <c r="WOR22" s="1206"/>
      <c r="WOS22" s="1206"/>
      <c r="WOT22" s="1206"/>
      <c r="WOU22" s="1206"/>
      <c r="WOV22" s="1206"/>
      <c r="WOW22" s="1206"/>
      <c r="WOX22" s="1206"/>
      <c r="WOY22" s="1206"/>
      <c r="WOZ22" s="1206"/>
      <c r="WPA22" s="1206"/>
      <c r="WPB22" s="1206"/>
      <c r="WPC22" s="1206"/>
      <c r="WPD22" s="1206"/>
      <c r="WPE22" s="1206"/>
      <c r="WPF22" s="1206"/>
      <c r="WPG22" s="1206"/>
      <c r="WPH22" s="1206"/>
      <c r="WPI22" s="1206"/>
      <c r="WPJ22" s="1206"/>
      <c r="WPK22" s="1206"/>
      <c r="WPL22" s="1206"/>
      <c r="WPM22" s="1206"/>
      <c r="WPN22" s="1206"/>
      <c r="WPO22" s="1206"/>
      <c r="WPP22" s="1206"/>
      <c r="WPQ22" s="1206"/>
      <c r="WPR22" s="1206"/>
      <c r="WPS22" s="1206"/>
      <c r="WPT22" s="1206"/>
      <c r="WPU22" s="1206"/>
      <c r="WPV22" s="1206"/>
      <c r="WPW22" s="1206"/>
      <c r="WPX22" s="1206"/>
      <c r="WPY22" s="1206"/>
      <c r="WPZ22" s="1206"/>
      <c r="WQA22" s="1206"/>
      <c r="WQB22" s="1206"/>
      <c r="WQC22" s="1206"/>
      <c r="WQD22" s="1206"/>
      <c r="WQE22" s="1206"/>
      <c r="WQF22" s="1206"/>
      <c r="WQG22" s="1206"/>
      <c r="WQH22" s="1206"/>
      <c r="WQI22" s="1206"/>
      <c r="WQJ22" s="1206"/>
      <c r="WQK22" s="1206"/>
      <c r="WQL22" s="1206"/>
      <c r="WQM22" s="1206"/>
      <c r="WQN22" s="1206"/>
      <c r="WQO22" s="1206"/>
      <c r="WQP22" s="1206"/>
      <c r="WQQ22" s="1206"/>
      <c r="WQR22" s="1206"/>
      <c r="WQS22" s="1206"/>
      <c r="WQT22" s="1206"/>
      <c r="WQU22" s="1206"/>
      <c r="WQV22" s="1206"/>
      <c r="WQW22" s="1206"/>
      <c r="WQX22" s="1206"/>
      <c r="WQY22" s="1206"/>
      <c r="WQZ22" s="1206"/>
      <c r="WRA22" s="1206"/>
      <c r="WRB22" s="1206"/>
      <c r="WRC22" s="1206"/>
      <c r="WRD22" s="1206"/>
      <c r="WRE22" s="1206"/>
      <c r="WRF22" s="1206"/>
      <c r="WRG22" s="1206"/>
      <c r="WRH22" s="1206"/>
      <c r="WRI22" s="1206"/>
      <c r="WRJ22" s="1206"/>
      <c r="WRK22" s="1206"/>
      <c r="WRL22" s="1206"/>
      <c r="WRM22" s="1206"/>
      <c r="WRN22" s="1206"/>
      <c r="WRO22" s="1206"/>
      <c r="WRP22" s="1206"/>
      <c r="WRQ22" s="1206"/>
      <c r="WRR22" s="1206"/>
      <c r="WRS22" s="1206"/>
      <c r="WRT22" s="1206"/>
      <c r="WRU22" s="1206"/>
      <c r="WRV22" s="1206"/>
      <c r="WRW22" s="1206"/>
      <c r="WRX22" s="1206"/>
      <c r="WRY22" s="1206"/>
      <c r="WRZ22" s="1206"/>
      <c r="WSA22" s="1206"/>
      <c r="WSB22" s="1206"/>
      <c r="WSC22" s="1206"/>
      <c r="WSD22" s="1206"/>
      <c r="WSE22" s="1206"/>
      <c r="WSF22" s="1206"/>
      <c r="WSG22" s="1206"/>
      <c r="WSH22" s="1206"/>
      <c r="WSI22" s="1206"/>
      <c r="WSJ22" s="1206"/>
      <c r="WSK22" s="1206"/>
      <c r="WSL22" s="1206"/>
      <c r="WSM22" s="1206"/>
      <c r="WSN22" s="1206"/>
      <c r="WSO22" s="1206"/>
      <c r="WSP22" s="1206"/>
      <c r="WSQ22" s="1206"/>
      <c r="WSR22" s="1206"/>
      <c r="WSS22" s="1206"/>
      <c r="WST22" s="1206"/>
      <c r="WSU22" s="1206"/>
      <c r="WSV22" s="1206"/>
      <c r="WSW22" s="1206"/>
      <c r="WSX22" s="1206"/>
      <c r="WSY22" s="1206"/>
      <c r="WSZ22" s="1206"/>
      <c r="WTA22" s="1206"/>
      <c r="WTB22" s="1206"/>
      <c r="WTC22" s="1206"/>
      <c r="WTD22" s="1206"/>
      <c r="WTE22" s="1206"/>
      <c r="WTF22" s="1206"/>
      <c r="WTG22" s="1206"/>
      <c r="WTH22" s="1206"/>
      <c r="WTI22" s="1206"/>
      <c r="WTJ22" s="1206"/>
      <c r="WTK22" s="1206"/>
      <c r="WTL22" s="1206"/>
      <c r="WTM22" s="1206"/>
      <c r="WTN22" s="1206"/>
      <c r="WTO22" s="1206"/>
      <c r="WTP22" s="1206"/>
      <c r="WTQ22" s="1206"/>
      <c r="WTR22" s="1206"/>
      <c r="WTS22" s="1206"/>
      <c r="WTT22" s="1206"/>
      <c r="WTU22" s="1206"/>
      <c r="WTV22" s="1206"/>
      <c r="WTW22" s="1206"/>
      <c r="WTX22" s="1206"/>
      <c r="WTY22" s="1206"/>
      <c r="WTZ22" s="1206"/>
      <c r="WUA22" s="1206"/>
      <c r="WUB22" s="1206"/>
      <c r="WUC22" s="1206"/>
      <c r="WUD22" s="1206"/>
      <c r="WUE22" s="1206"/>
      <c r="WUF22" s="1206"/>
      <c r="WUG22" s="1206"/>
      <c r="WUH22" s="1206"/>
      <c r="WUI22" s="1206"/>
      <c r="WUJ22" s="1206"/>
      <c r="WUK22" s="1206"/>
      <c r="WUL22" s="1206"/>
      <c r="WUM22" s="1206"/>
      <c r="WUN22" s="1206"/>
      <c r="WUO22" s="1206"/>
      <c r="WUP22" s="1206"/>
      <c r="WUQ22" s="1206"/>
      <c r="WUR22" s="1206"/>
      <c r="WUS22" s="1206"/>
      <c r="WUT22" s="1206"/>
      <c r="WUU22" s="1206"/>
      <c r="WUV22" s="1206"/>
      <c r="WUW22" s="1206"/>
      <c r="WUX22" s="1206"/>
      <c r="WUY22" s="1206"/>
      <c r="WUZ22" s="1206"/>
      <c r="WVA22" s="1206"/>
      <c r="WVB22" s="1206"/>
      <c r="WVC22" s="1206"/>
      <c r="WVD22" s="1206"/>
      <c r="WVE22" s="1206"/>
      <c r="WVF22" s="1206"/>
      <c r="WVG22" s="1206"/>
      <c r="WVH22" s="1206"/>
      <c r="WVI22" s="1206"/>
      <c r="WVJ22" s="1206"/>
      <c r="WVK22" s="1206"/>
      <c r="WVL22" s="1206"/>
      <c r="WVM22" s="1206"/>
      <c r="WVN22" s="1206"/>
      <c r="WVO22" s="1206"/>
      <c r="WVP22" s="1206"/>
      <c r="WVQ22" s="1206"/>
      <c r="WVR22" s="1206"/>
      <c r="WVS22" s="1206"/>
      <c r="WVT22" s="1206"/>
      <c r="WVU22" s="1206"/>
      <c r="WVV22" s="1206"/>
      <c r="WVW22" s="1206"/>
      <c r="WVX22" s="1206"/>
      <c r="WVY22" s="1206"/>
      <c r="WVZ22" s="1206"/>
      <c r="WWA22" s="1206"/>
      <c r="WWB22" s="1206"/>
      <c r="WWC22" s="1206"/>
      <c r="WWD22" s="1206"/>
      <c r="WWE22" s="1206"/>
      <c r="WWF22" s="1206"/>
      <c r="WWG22" s="1206"/>
      <c r="WWH22" s="1206"/>
      <c r="WWI22" s="1206"/>
      <c r="WWJ22" s="1206"/>
      <c r="WWK22" s="1206"/>
      <c r="WWL22" s="1206"/>
      <c r="WWM22" s="1206"/>
      <c r="WWN22" s="1206"/>
      <c r="WWO22" s="1206"/>
      <c r="WWP22" s="1206"/>
      <c r="WWQ22" s="1206"/>
      <c r="WWR22" s="1206"/>
      <c r="WWS22" s="1206"/>
      <c r="WWT22" s="1206"/>
      <c r="WWU22" s="1206"/>
      <c r="WWV22" s="1206"/>
      <c r="WWW22" s="1206"/>
      <c r="WWX22" s="1206"/>
      <c r="WWY22" s="1206"/>
      <c r="WWZ22" s="1206"/>
      <c r="WXA22" s="1206"/>
      <c r="WXB22" s="1206"/>
      <c r="WXC22" s="1206"/>
      <c r="WXD22" s="1206"/>
      <c r="WXE22" s="1206"/>
      <c r="WXF22" s="1206"/>
      <c r="WXG22" s="1206"/>
      <c r="WXH22" s="1206"/>
      <c r="WXI22" s="1206"/>
      <c r="WXJ22" s="1206"/>
      <c r="WXK22" s="1206"/>
      <c r="WXL22" s="1206"/>
      <c r="WXM22" s="1206"/>
      <c r="WXN22" s="1206"/>
      <c r="WXO22" s="1206"/>
      <c r="WXP22" s="1206"/>
      <c r="WXQ22" s="1206"/>
      <c r="WXR22" s="1206"/>
      <c r="WXS22" s="1206"/>
      <c r="WXT22" s="1206"/>
      <c r="WXU22" s="1206"/>
      <c r="WXV22" s="1206"/>
      <c r="WXW22" s="1206"/>
      <c r="WXX22" s="1206"/>
      <c r="WXY22" s="1206"/>
      <c r="WXZ22" s="1206"/>
      <c r="WYA22" s="1206"/>
      <c r="WYB22" s="1206"/>
      <c r="WYC22" s="1206"/>
      <c r="WYD22" s="1206"/>
      <c r="WYE22" s="1206"/>
      <c r="WYF22" s="1206"/>
      <c r="WYG22" s="1206"/>
      <c r="WYH22" s="1206"/>
      <c r="WYI22" s="1206"/>
      <c r="WYJ22" s="1206"/>
      <c r="WYK22" s="1206"/>
      <c r="WYL22" s="1206"/>
      <c r="WYM22" s="1206"/>
      <c r="WYN22" s="1206"/>
      <c r="WYO22" s="1206"/>
      <c r="WYP22" s="1206"/>
      <c r="WYQ22" s="1206"/>
      <c r="WYR22" s="1206"/>
      <c r="WYS22" s="1206"/>
      <c r="WYT22" s="1206"/>
      <c r="WYU22" s="1206"/>
      <c r="WYV22" s="1206"/>
      <c r="WYW22" s="1206"/>
      <c r="WYX22" s="1206"/>
      <c r="WYY22" s="1206"/>
      <c r="WYZ22" s="1206"/>
      <c r="WZA22" s="1206"/>
      <c r="WZB22" s="1206"/>
      <c r="WZC22" s="1206"/>
      <c r="WZD22" s="1206"/>
      <c r="WZE22" s="1206"/>
      <c r="WZF22" s="1206"/>
      <c r="WZG22" s="1206"/>
      <c r="WZH22" s="1206"/>
      <c r="WZI22" s="1206"/>
      <c r="WZJ22" s="1206"/>
      <c r="WZK22" s="1206"/>
      <c r="WZL22" s="1206"/>
      <c r="WZM22" s="1206"/>
      <c r="WZN22" s="1206"/>
      <c r="WZO22" s="1206"/>
      <c r="WZP22" s="1206"/>
      <c r="WZQ22" s="1206"/>
      <c r="WZR22" s="1206"/>
      <c r="WZS22" s="1206"/>
      <c r="WZT22" s="1206"/>
      <c r="WZU22" s="1206"/>
      <c r="WZV22" s="1206"/>
      <c r="WZW22" s="1206"/>
      <c r="WZX22" s="1206"/>
      <c r="WZY22" s="1206"/>
      <c r="WZZ22" s="1206"/>
      <c r="XAA22" s="1206"/>
      <c r="XAB22" s="1206"/>
      <c r="XAC22" s="1206"/>
      <c r="XAD22" s="1206"/>
      <c r="XAE22" s="1206"/>
      <c r="XAF22" s="1206"/>
      <c r="XAG22" s="1206"/>
      <c r="XAH22" s="1206"/>
      <c r="XAI22" s="1206"/>
      <c r="XAJ22" s="1206"/>
      <c r="XAK22" s="1206"/>
      <c r="XAL22" s="1206"/>
      <c r="XAM22" s="1206"/>
      <c r="XAN22" s="1206"/>
      <c r="XAO22" s="1206"/>
      <c r="XAP22" s="1206"/>
      <c r="XAQ22" s="1206"/>
      <c r="XAR22" s="1206"/>
      <c r="XAS22" s="1206"/>
      <c r="XAT22" s="1206"/>
      <c r="XAU22" s="1206"/>
      <c r="XAV22" s="1206"/>
      <c r="XAW22" s="1206"/>
      <c r="XAX22" s="1206"/>
      <c r="XAY22" s="1206"/>
      <c r="XAZ22" s="1206"/>
      <c r="XBA22" s="1206"/>
      <c r="XBB22" s="1206"/>
      <c r="XBC22" s="1206"/>
      <c r="XBD22" s="1206"/>
      <c r="XBE22" s="1206"/>
      <c r="XBF22" s="1206"/>
      <c r="XBG22" s="1206"/>
      <c r="XBH22" s="1206"/>
      <c r="XBI22" s="1206"/>
      <c r="XBJ22" s="1206"/>
      <c r="XBK22" s="1206"/>
      <c r="XBL22" s="1206"/>
      <c r="XBM22" s="1206"/>
      <c r="XBN22" s="1206"/>
      <c r="XBO22" s="1206"/>
      <c r="XBP22" s="1206"/>
      <c r="XBQ22" s="1206"/>
      <c r="XBR22" s="1206"/>
      <c r="XBS22" s="1206"/>
      <c r="XBT22" s="1206"/>
      <c r="XBU22" s="1206"/>
      <c r="XBV22" s="1206"/>
      <c r="XBW22" s="1206"/>
      <c r="XBX22" s="1206"/>
      <c r="XBY22" s="1206"/>
      <c r="XBZ22" s="1206"/>
      <c r="XCA22" s="1206"/>
      <c r="XCB22" s="1206"/>
      <c r="XCC22" s="1206"/>
      <c r="XCD22" s="1206"/>
      <c r="XCE22" s="1206"/>
      <c r="XCF22" s="1206"/>
      <c r="XCG22" s="1206"/>
      <c r="XCH22" s="1206"/>
      <c r="XCI22" s="1206"/>
      <c r="XCJ22" s="1206"/>
      <c r="XCK22" s="1206"/>
      <c r="XCL22" s="1206"/>
      <c r="XCM22" s="1206"/>
      <c r="XCN22" s="1206"/>
      <c r="XCO22" s="1206"/>
      <c r="XCP22" s="1206"/>
      <c r="XCQ22" s="1206"/>
      <c r="XCR22" s="1206"/>
      <c r="XCS22" s="1206"/>
      <c r="XCT22" s="1206"/>
      <c r="XCU22" s="1206"/>
      <c r="XCV22" s="1206"/>
      <c r="XCW22" s="1206"/>
      <c r="XCX22" s="1206"/>
      <c r="XCY22" s="1206"/>
      <c r="XCZ22" s="1206"/>
      <c r="XDA22" s="1206"/>
      <c r="XDB22" s="1206"/>
      <c r="XDC22" s="1206"/>
      <c r="XDD22" s="1206"/>
      <c r="XDE22" s="1206"/>
      <c r="XDF22" s="1206"/>
      <c r="XDG22" s="1206"/>
      <c r="XDH22" s="1206"/>
      <c r="XDI22" s="1206"/>
      <c r="XDJ22" s="1206"/>
      <c r="XDK22" s="1206"/>
      <c r="XDL22" s="1206"/>
      <c r="XDM22" s="1206"/>
      <c r="XDN22" s="1206"/>
      <c r="XDO22" s="1206"/>
      <c r="XDP22" s="1206"/>
      <c r="XDQ22" s="1206"/>
      <c r="XDR22" s="1206"/>
      <c r="XDS22" s="1206"/>
      <c r="XDT22" s="1206"/>
      <c r="XDU22" s="1206"/>
      <c r="XDV22" s="1206"/>
      <c r="XDW22" s="1206"/>
      <c r="XDX22" s="1206"/>
      <c r="XDY22" s="1206"/>
      <c r="XDZ22" s="1206"/>
      <c r="XEA22" s="1206"/>
      <c r="XEB22" s="1206"/>
      <c r="XEC22" s="1206"/>
      <c r="XED22" s="1206"/>
      <c r="XEE22" s="1206"/>
      <c r="XEF22" s="1206"/>
      <c r="XEG22" s="1206"/>
      <c r="XEH22" s="1206"/>
      <c r="XEI22" s="1206"/>
      <c r="XEJ22" s="1206"/>
      <c r="XEK22" s="1206"/>
      <c r="XEL22" s="1206"/>
      <c r="XEM22" s="1206"/>
      <c r="XEN22" s="1206"/>
      <c r="XEO22" s="1206"/>
      <c r="XEP22" s="1206"/>
      <c r="XEQ22" s="1206"/>
      <c r="XER22" s="1206"/>
      <c r="XES22" s="1206"/>
      <c r="XET22" s="1206"/>
      <c r="XEU22" s="1206"/>
      <c r="XEV22" s="1206"/>
      <c r="XEW22" s="1206"/>
      <c r="XEX22" s="1206"/>
      <c r="XEY22" s="1206"/>
      <c r="XEZ22" s="1206"/>
      <c r="XFA22" s="1206"/>
      <c r="XFB22" s="1206"/>
      <c r="XFC22" s="1206"/>
    </row>
    <row r="23" spans="1:16383" ht="18" customHeight="1">
      <c r="A23" s="1203" t="s">
        <v>790</v>
      </c>
      <c r="B23" s="1008"/>
      <c r="C23" s="1007" t="s">
        <v>1857</v>
      </c>
      <c r="D23" s="1089"/>
      <c r="E23" s="1090"/>
      <c r="F23" s="1130"/>
      <c r="G23" s="1130"/>
      <c r="H23" s="1130"/>
      <c r="I23" s="1030"/>
      <c r="J23" s="1129"/>
    </row>
    <row r="24" spans="1:16383" ht="18" customHeight="1">
      <c r="A24" s="1025" t="s">
        <v>1308</v>
      </c>
      <c r="B24" s="1008" t="s">
        <v>1832</v>
      </c>
      <c r="C24" s="1007" t="s">
        <v>2133</v>
      </c>
      <c r="D24" s="1083" t="s">
        <v>1798</v>
      </c>
      <c r="E24" s="1027">
        <v>4</v>
      </c>
      <c r="F24" s="1130">
        <v>0.66666666666666663</v>
      </c>
      <c r="G24" s="1130">
        <v>0.08</v>
      </c>
      <c r="H24" s="1130" t="s">
        <v>25</v>
      </c>
      <c r="I24" s="1030">
        <v>2.4E-2</v>
      </c>
      <c r="J24" s="1129">
        <v>0.3</v>
      </c>
      <c r="K24" s="1032" t="s">
        <v>2134</v>
      </c>
    </row>
    <row r="25" spans="1:16383" ht="18" customHeight="1">
      <c r="A25" s="1025" t="s">
        <v>1309</v>
      </c>
      <c r="B25" s="1008" t="s">
        <v>1832</v>
      </c>
      <c r="C25" s="1007" t="s">
        <v>2135</v>
      </c>
      <c r="D25" s="1083" t="s">
        <v>1798</v>
      </c>
      <c r="E25" s="1027">
        <v>4</v>
      </c>
      <c r="F25" s="1130">
        <v>0.66666666666666663</v>
      </c>
      <c r="G25" s="1130">
        <v>0.08</v>
      </c>
      <c r="H25" s="1130" t="s">
        <v>25</v>
      </c>
      <c r="I25" s="1030">
        <v>3.2000000000000001E-2</v>
      </c>
      <c r="J25" s="1129">
        <v>0.24</v>
      </c>
      <c r="K25" s="1032" t="s">
        <v>2136</v>
      </c>
    </row>
    <row r="26" spans="1:16383" ht="18" customHeight="1">
      <c r="A26" s="1025" t="s">
        <v>1310</v>
      </c>
      <c r="B26" s="1008" t="s">
        <v>1832</v>
      </c>
      <c r="C26" s="1007" t="s">
        <v>2135</v>
      </c>
      <c r="D26" s="1043" t="s">
        <v>1798</v>
      </c>
      <c r="E26" s="1027">
        <v>4</v>
      </c>
      <c r="F26" s="1130">
        <v>0.66666666666666663</v>
      </c>
      <c r="G26" s="1130">
        <v>0.08</v>
      </c>
      <c r="H26" s="1130" t="s">
        <v>25</v>
      </c>
      <c r="I26" s="1030">
        <v>3.2000000000000001E-2</v>
      </c>
      <c r="J26" s="1129">
        <v>0.48</v>
      </c>
      <c r="K26" s="1032" t="s">
        <v>2137</v>
      </c>
    </row>
    <row r="27" spans="1:16383" s="1042" customFormat="1" ht="18" customHeight="1">
      <c r="A27" s="1157" t="s">
        <v>791</v>
      </c>
      <c r="B27" s="1034"/>
      <c r="C27" s="1035" t="s">
        <v>1857</v>
      </c>
      <c r="D27" s="1036"/>
      <c r="E27" s="1037"/>
      <c r="F27" s="1101"/>
      <c r="G27" s="1101"/>
      <c r="H27" s="1101"/>
      <c r="I27" s="1039"/>
      <c r="J27" s="1037"/>
      <c r="K27" s="1041"/>
    </row>
    <row r="28" spans="1:16383" ht="18" customHeight="1">
      <c r="A28" s="1025" t="s">
        <v>1262</v>
      </c>
      <c r="B28" s="1008" t="s">
        <v>1844</v>
      </c>
      <c r="C28" s="1007" t="s">
        <v>1967</v>
      </c>
      <c r="D28" s="1131" t="s">
        <v>1799</v>
      </c>
      <c r="E28" s="1044" t="s">
        <v>1803</v>
      </c>
      <c r="F28" s="1046">
        <v>0.33333333333333331</v>
      </c>
      <c r="G28" s="1046">
        <v>0</v>
      </c>
      <c r="H28" s="1130" t="s">
        <v>25</v>
      </c>
      <c r="I28" s="1030">
        <v>4.8000000000000001E-2</v>
      </c>
      <c r="J28" s="1129">
        <v>0.03</v>
      </c>
      <c r="K28" s="1032" t="s">
        <v>25</v>
      </c>
    </row>
    <row r="29" spans="1:16383" ht="18" customHeight="1">
      <c r="A29" s="1025" t="s">
        <v>1015</v>
      </c>
      <c r="B29" s="1008" t="s">
        <v>1825</v>
      </c>
      <c r="C29" s="1007" t="s">
        <v>2138</v>
      </c>
      <c r="D29" s="1026" t="s">
        <v>1797</v>
      </c>
      <c r="E29" s="1027" t="s">
        <v>1869</v>
      </c>
      <c r="F29" s="1046">
        <v>0.83333333333333337</v>
      </c>
      <c r="G29" s="1046">
        <v>7.6923076923076927E-2</v>
      </c>
      <c r="H29" s="1130" t="s">
        <v>25</v>
      </c>
      <c r="I29" s="1030">
        <v>4.9000000000000002E-2</v>
      </c>
      <c r="J29" s="1129">
        <v>0.18</v>
      </c>
      <c r="K29" s="1032" t="s">
        <v>2139</v>
      </c>
    </row>
    <row r="30" spans="1:16383" s="1068" customFormat="1" ht="18" customHeight="1">
      <c r="A30" s="1059" t="s">
        <v>2140</v>
      </c>
      <c r="B30" s="1060" t="s">
        <v>1825</v>
      </c>
      <c r="C30" s="1061" t="s">
        <v>2141</v>
      </c>
      <c r="D30" s="1207" t="s">
        <v>1799</v>
      </c>
      <c r="E30" s="1133">
        <v>4</v>
      </c>
      <c r="F30" s="1125">
        <v>0.33333333333333331</v>
      </c>
      <c r="G30" s="1125">
        <v>0.15384615384615385</v>
      </c>
      <c r="H30" s="1159" t="s">
        <v>25</v>
      </c>
      <c r="I30" s="1065" t="s">
        <v>25</v>
      </c>
      <c r="J30" s="1135">
        <v>0.08</v>
      </c>
      <c r="K30" s="1067" t="s">
        <v>2142</v>
      </c>
    </row>
    <row r="31" spans="1:16383" s="1069" customFormat="1" ht="50" customHeight="1">
      <c r="A31" s="1307" t="s">
        <v>2240</v>
      </c>
      <c r="B31" s="1307"/>
      <c r="C31" s="1307"/>
      <c r="D31" s="1307"/>
      <c r="E31" s="1307"/>
      <c r="F31" s="1307"/>
      <c r="G31" s="1307"/>
      <c r="H31" s="1307"/>
      <c r="I31" s="1307"/>
      <c r="J31" s="1307"/>
      <c r="K31" s="1307"/>
    </row>
  </sheetData>
  <sheetProtection algorithmName="SHA-512" hashValue="AkdAd+TwTgQzw+y7nlYsN19/XgEHtko2DiU3HDTEzMHai0IzazCim7UGI1ZlaBo3F7x+qzjgxOoHr50TLaTtAA==" saltValue="fcNS4/1sIvMcK2PuuRP/tg==" spinCount="100000" sheet="1" objects="1" scenarios="1" formatCells="0" formatColumns="0" formatRows="0"/>
  <mergeCells count="7">
    <mergeCell ref="A31:K31"/>
    <mergeCell ref="B1:C1"/>
    <mergeCell ref="D1:H1"/>
    <mergeCell ref="I1:K1"/>
    <mergeCell ref="D2:D3"/>
    <mergeCell ref="E2:E3"/>
    <mergeCell ref="J2:K2"/>
  </mergeCells>
  <conditionalFormatting sqref="I32:J1048576 I1:I30">
    <cfRule type="colorScale" priority="2">
      <colorScale>
        <cfvo type="min"/>
        <cfvo type="num" val="1"/>
        <color rgb="FFFCFCFF"/>
        <color rgb="FFF8696B"/>
      </colorScale>
    </cfRule>
  </conditionalFormatting>
  <conditionalFormatting sqref="J1:J30 J32:J1048576">
    <cfRule type="colorScale" priority="1">
      <colorScale>
        <cfvo type="min"/>
        <cfvo type="num" val="1"/>
        <color rgb="FFFCFCFF"/>
        <color rgb="FF00B0F0"/>
      </colorScale>
    </cfRule>
  </conditionalFormatting>
  <pageMargins left="0.7" right="0.7" top="0.75" bottom="0.75" header="0.3" footer="0.3"/>
  <pageSetup scale="74" orientation="landscape" horizontalDpi="0" verticalDpi="0"/>
  <headerFooter>
    <oddHeader>&amp;C&amp;"Calibri-Light,Bold"PHYSICAL FUNCTIONING DOMAIN (IMPACTS)</oddHeader>
    <oddFooter xml:space="preserve">&amp;CSYNTHESIS OF FINDINGS TABLES - SOFT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8978D-4E4C-D747-B051-B1FAE1450EA1}">
  <sheetPr>
    <pageSetUpPr fitToPage="1"/>
  </sheetPr>
  <dimension ref="A1:K47"/>
  <sheetViews>
    <sheetView showGridLines="0" tabSelected="1" view="pageLayout" topLeftCell="A10" zoomScale="225" zoomScaleNormal="150" zoomScalePageLayoutView="225" workbookViewId="0">
      <selection activeCell="C21" sqref="C21"/>
    </sheetView>
  </sheetViews>
  <sheetFormatPr baseColWidth="10" defaultColWidth="0" defaultRowHeight="12" customHeight="1" zeroHeight="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155" t="s">
        <v>1430</v>
      </c>
      <c r="B4" s="1016" t="s">
        <v>25</v>
      </c>
      <c r="C4" s="1017" t="s">
        <v>2143</v>
      </c>
      <c r="D4" s="1208" t="s">
        <v>1798</v>
      </c>
      <c r="E4" s="1209" t="s">
        <v>1803</v>
      </c>
      <c r="F4" s="1127">
        <v>0.67</v>
      </c>
      <c r="G4" s="1127"/>
      <c r="H4" s="1127"/>
      <c r="I4" s="1021">
        <v>0.24</v>
      </c>
      <c r="J4" s="1022">
        <v>0.13</v>
      </c>
      <c r="K4" s="1023" t="s">
        <v>25</v>
      </c>
    </row>
    <row r="5" spans="1:11" ht="18" customHeight="1">
      <c r="A5" s="1025" t="s">
        <v>2144</v>
      </c>
      <c r="B5" s="1008" t="s">
        <v>25</v>
      </c>
      <c r="C5" s="1007" t="s">
        <v>2145</v>
      </c>
      <c r="D5" s="1043" t="s">
        <v>1798</v>
      </c>
      <c r="E5" s="1044" t="s">
        <v>1803</v>
      </c>
      <c r="F5" s="1046">
        <v>0.66666666666666663</v>
      </c>
      <c r="G5" s="1046" t="s">
        <v>25</v>
      </c>
      <c r="H5" s="1046" t="s">
        <v>25</v>
      </c>
      <c r="I5" s="1030">
        <v>1.6E-2</v>
      </c>
      <c r="J5" s="1031">
        <v>0.28999999999999998</v>
      </c>
      <c r="K5" s="1032" t="s">
        <v>2012</v>
      </c>
    </row>
    <row r="6" spans="1:11" ht="18" customHeight="1">
      <c r="A6" s="1025" t="s">
        <v>2146</v>
      </c>
      <c r="B6" s="1008" t="s">
        <v>25</v>
      </c>
      <c r="C6" s="1007" t="s">
        <v>2147</v>
      </c>
      <c r="D6" s="1045" t="s">
        <v>1800</v>
      </c>
      <c r="E6" s="1044" t="s">
        <v>1803</v>
      </c>
      <c r="F6" s="1046">
        <v>0.16666666666666666</v>
      </c>
      <c r="G6" s="1046" t="s">
        <v>25</v>
      </c>
      <c r="H6" s="1046" t="s">
        <v>25</v>
      </c>
      <c r="I6" s="1030">
        <v>1.6E-2</v>
      </c>
      <c r="J6" s="1031" t="s">
        <v>25</v>
      </c>
      <c r="K6" s="1032" t="s">
        <v>25</v>
      </c>
    </row>
    <row r="7" spans="1:11" ht="18" customHeight="1">
      <c r="A7" s="1025" t="s">
        <v>2148</v>
      </c>
      <c r="B7" s="1008" t="s">
        <v>25</v>
      </c>
      <c r="C7" s="1007" t="s">
        <v>2149</v>
      </c>
      <c r="D7" s="1043" t="s">
        <v>1798</v>
      </c>
      <c r="E7" s="1044" t="s">
        <v>1803</v>
      </c>
      <c r="F7" s="1046">
        <v>0.66666666666666663</v>
      </c>
      <c r="G7" s="1046" t="s">
        <v>25</v>
      </c>
      <c r="H7" s="1046" t="s">
        <v>25</v>
      </c>
      <c r="I7" s="1030">
        <v>2.4E-2</v>
      </c>
      <c r="J7" s="1031">
        <v>0.39</v>
      </c>
      <c r="K7" s="1032" t="s">
        <v>2150</v>
      </c>
    </row>
    <row r="8" spans="1:11" ht="18" customHeight="1">
      <c r="A8" s="1025" t="s">
        <v>2151</v>
      </c>
      <c r="B8" s="1008" t="s">
        <v>25</v>
      </c>
      <c r="C8" s="1007" t="s">
        <v>2145</v>
      </c>
      <c r="D8" s="1083" t="s">
        <v>1798</v>
      </c>
      <c r="E8" s="1044" t="s">
        <v>1803</v>
      </c>
      <c r="F8" s="1130">
        <v>0.66666666666666663</v>
      </c>
      <c r="G8" s="1130" t="s">
        <v>25</v>
      </c>
      <c r="H8" s="1130" t="s">
        <v>25</v>
      </c>
      <c r="I8" s="1030" t="s">
        <v>25</v>
      </c>
      <c r="J8" s="1031">
        <v>0.4</v>
      </c>
      <c r="K8" s="1032" t="s">
        <v>2152</v>
      </c>
    </row>
    <row r="9" spans="1:11" s="1042" customFormat="1" ht="18" customHeight="1">
      <c r="A9" s="1157" t="s">
        <v>792</v>
      </c>
      <c r="B9" s="1034" t="s">
        <v>1832</v>
      </c>
      <c r="C9" s="1035" t="s">
        <v>2153</v>
      </c>
      <c r="D9" s="1047" t="s">
        <v>1798</v>
      </c>
      <c r="E9" s="1158" t="s">
        <v>1803</v>
      </c>
      <c r="F9" s="1101">
        <v>0.5</v>
      </c>
      <c r="G9" s="1101" t="s">
        <v>25</v>
      </c>
      <c r="H9" s="1101" t="s">
        <v>25</v>
      </c>
      <c r="I9" s="1039">
        <v>0.35</v>
      </c>
      <c r="J9" s="1040">
        <v>0.49</v>
      </c>
      <c r="K9" s="1041" t="s">
        <v>2154</v>
      </c>
    </row>
    <row r="10" spans="1:11" ht="18" customHeight="1">
      <c r="A10" s="1025" t="s">
        <v>2155</v>
      </c>
      <c r="B10" s="1008" t="s">
        <v>1832</v>
      </c>
      <c r="C10" s="1007" t="s">
        <v>2156</v>
      </c>
      <c r="D10" s="1043" t="s">
        <v>1798</v>
      </c>
      <c r="E10" s="1044" t="s">
        <v>1803</v>
      </c>
      <c r="F10" s="1046">
        <v>0.5</v>
      </c>
      <c r="G10" s="1046" t="s">
        <v>25</v>
      </c>
      <c r="H10" s="1046" t="s">
        <v>25</v>
      </c>
      <c r="I10" s="1030">
        <v>0.11</v>
      </c>
      <c r="J10" s="1031">
        <v>0.53</v>
      </c>
      <c r="K10" s="1032" t="s">
        <v>2157</v>
      </c>
    </row>
    <row r="11" spans="1:11" ht="18" customHeight="1">
      <c r="A11" s="1025" t="s">
        <v>1266</v>
      </c>
      <c r="B11" s="1008" t="s">
        <v>1832</v>
      </c>
      <c r="C11" s="1007" t="s">
        <v>2158</v>
      </c>
      <c r="D11" s="1055" t="s">
        <v>1799</v>
      </c>
      <c r="E11" s="1044" t="s">
        <v>1803</v>
      </c>
      <c r="F11" s="1046">
        <v>0.33333333333333331</v>
      </c>
      <c r="G11" s="1046" t="s">
        <v>25</v>
      </c>
      <c r="H11" s="1046" t="s">
        <v>25</v>
      </c>
      <c r="I11" s="1030">
        <v>0.22</v>
      </c>
      <c r="J11" s="1031">
        <v>0.44</v>
      </c>
      <c r="K11" s="1032" t="s">
        <v>25</v>
      </c>
    </row>
    <row r="12" spans="1:11" ht="18" customHeight="1">
      <c r="A12" s="1025" t="s">
        <v>2159</v>
      </c>
      <c r="B12" s="1008"/>
      <c r="C12" s="1007" t="s">
        <v>2160</v>
      </c>
      <c r="D12" s="1083" t="s">
        <v>1798</v>
      </c>
      <c r="E12" s="1044" t="s">
        <v>1803</v>
      </c>
      <c r="F12" s="1130">
        <v>0.66666666666666663</v>
      </c>
      <c r="G12" s="1130" t="s">
        <v>25</v>
      </c>
      <c r="H12" s="1130" t="s">
        <v>25</v>
      </c>
      <c r="I12" s="1030" t="s">
        <v>25</v>
      </c>
      <c r="J12" s="1031" t="s">
        <v>25</v>
      </c>
      <c r="K12" s="1032" t="s">
        <v>25</v>
      </c>
    </row>
    <row r="13" spans="1:11" ht="18" customHeight="1">
      <c r="A13" s="1053" t="s">
        <v>2291</v>
      </c>
      <c r="B13" s="1008" t="s">
        <v>1844</v>
      </c>
      <c r="C13" s="1007" t="s">
        <v>2161</v>
      </c>
      <c r="D13" s="1055" t="s">
        <v>1799</v>
      </c>
      <c r="E13" s="1044" t="s">
        <v>1803</v>
      </c>
      <c r="F13" s="1130">
        <v>0.33333333333333331</v>
      </c>
      <c r="G13" s="1130" t="s">
        <v>25</v>
      </c>
      <c r="H13" s="1130" t="s">
        <v>25</v>
      </c>
      <c r="I13" s="1030">
        <v>7.8E-2</v>
      </c>
      <c r="J13" s="1031">
        <v>0.65</v>
      </c>
      <c r="K13" s="1032" t="s">
        <v>25</v>
      </c>
    </row>
    <row r="14" spans="1:11" ht="18" customHeight="1">
      <c r="A14" s="1053" t="s">
        <v>1029</v>
      </c>
      <c r="B14" s="1008" t="s">
        <v>1844</v>
      </c>
      <c r="C14" s="1007" t="s">
        <v>2161</v>
      </c>
      <c r="D14" s="1055" t="s">
        <v>1799</v>
      </c>
      <c r="E14" s="1044" t="s">
        <v>1803</v>
      </c>
      <c r="F14" s="1130">
        <v>0.33333333333333331</v>
      </c>
      <c r="G14" s="1130" t="s">
        <v>25</v>
      </c>
      <c r="H14" s="1130" t="s">
        <v>25</v>
      </c>
      <c r="I14" s="1030" t="s">
        <v>25</v>
      </c>
      <c r="J14" s="1031">
        <v>0.18</v>
      </c>
      <c r="K14" s="1032" t="s">
        <v>2162</v>
      </c>
    </row>
    <row r="15" spans="1:11" ht="18" customHeight="1">
      <c r="A15" s="1053" t="s">
        <v>2163</v>
      </c>
      <c r="B15" s="1008" t="s">
        <v>1844</v>
      </c>
      <c r="C15" s="1007" t="s">
        <v>2161</v>
      </c>
      <c r="D15" s="1055" t="s">
        <v>1799</v>
      </c>
      <c r="E15" s="1044" t="s">
        <v>1803</v>
      </c>
      <c r="F15" s="1130">
        <v>0.33333333333333331</v>
      </c>
      <c r="G15" s="1130" t="s">
        <v>25</v>
      </c>
      <c r="H15" s="1130" t="s">
        <v>25</v>
      </c>
      <c r="I15" s="1030">
        <v>0.28199999999999997</v>
      </c>
      <c r="J15" s="1031">
        <v>0.91</v>
      </c>
      <c r="K15" s="1032" t="s">
        <v>25</v>
      </c>
    </row>
    <row r="16" spans="1:11" s="1042" customFormat="1" ht="18" customHeight="1">
      <c r="A16" s="1157" t="s">
        <v>793</v>
      </c>
      <c r="B16" s="1034" t="s">
        <v>1832</v>
      </c>
      <c r="C16" s="1035" t="s">
        <v>2153</v>
      </c>
      <c r="D16" s="1047" t="s">
        <v>1798</v>
      </c>
      <c r="E16" s="1158" t="s">
        <v>1803</v>
      </c>
      <c r="F16" s="1101">
        <v>0.5</v>
      </c>
      <c r="G16" s="1101" t="s">
        <v>25</v>
      </c>
      <c r="H16" s="1101" t="s">
        <v>25</v>
      </c>
      <c r="I16" s="1039">
        <v>0.28999999999999998</v>
      </c>
      <c r="J16" s="1040">
        <v>0.18</v>
      </c>
      <c r="K16" s="1041" t="s">
        <v>2162</v>
      </c>
    </row>
    <row r="17" spans="1:11" ht="18" customHeight="1">
      <c r="A17" s="1025" t="s">
        <v>1277</v>
      </c>
      <c r="B17" s="1008" t="s">
        <v>1844</v>
      </c>
      <c r="C17" s="1007" t="s">
        <v>2161</v>
      </c>
      <c r="D17" s="1045" t="s">
        <v>1800</v>
      </c>
      <c r="E17" s="1044" t="s">
        <v>1803</v>
      </c>
      <c r="F17" s="1046">
        <v>0.16666666666666666</v>
      </c>
      <c r="G17" s="1046" t="s">
        <v>25</v>
      </c>
      <c r="H17" s="1046" t="s">
        <v>25</v>
      </c>
      <c r="I17" s="1030" t="s">
        <v>25</v>
      </c>
      <c r="J17" s="1031">
        <v>0.5</v>
      </c>
      <c r="K17" s="1032" t="s">
        <v>25</v>
      </c>
    </row>
    <row r="18" spans="1:11" ht="18" customHeight="1">
      <c r="A18" s="1025" t="s">
        <v>1276</v>
      </c>
      <c r="B18" s="1008" t="s">
        <v>1825</v>
      </c>
      <c r="C18" s="1007" t="s">
        <v>2164</v>
      </c>
      <c r="D18" s="1055" t="s">
        <v>1799</v>
      </c>
      <c r="E18" s="1044" t="s">
        <v>1803</v>
      </c>
      <c r="F18" s="1046">
        <v>0.33333333333333331</v>
      </c>
      <c r="G18" s="1046" t="s">
        <v>25</v>
      </c>
      <c r="H18" s="1046" t="s">
        <v>25</v>
      </c>
      <c r="I18" s="1030" t="s">
        <v>25</v>
      </c>
      <c r="J18" s="1031">
        <v>0.41</v>
      </c>
      <c r="K18" s="1032" t="s">
        <v>2165</v>
      </c>
    </row>
    <row r="19" spans="1:11" ht="18" customHeight="1">
      <c r="A19" s="1025" t="s">
        <v>1269</v>
      </c>
      <c r="B19" s="1008" t="s">
        <v>1832</v>
      </c>
      <c r="C19" s="1007" t="s">
        <v>2166</v>
      </c>
      <c r="D19" s="1026" t="s">
        <v>1797</v>
      </c>
      <c r="E19" s="1044" t="s">
        <v>1803</v>
      </c>
      <c r="F19" s="1130">
        <v>0.83333333333333337</v>
      </c>
      <c r="G19" s="1130" t="s">
        <v>25</v>
      </c>
      <c r="H19" s="1130" t="s">
        <v>25</v>
      </c>
      <c r="I19" s="1030">
        <v>8.7499999999999994E-2</v>
      </c>
      <c r="J19" s="1031">
        <v>0.46</v>
      </c>
      <c r="K19" s="1032" t="s">
        <v>2167</v>
      </c>
    </row>
    <row r="20" spans="1:11" ht="18" customHeight="1">
      <c r="A20" s="1053" t="s">
        <v>2168</v>
      </c>
      <c r="B20" s="1008" t="s">
        <v>1832</v>
      </c>
      <c r="C20" s="1007" t="s">
        <v>2169</v>
      </c>
      <c r="D20" s="1080" t="s">
        <v>1800</v>
      </c>
      <c r="E20" s="1044" t="s">
        <v>1803</v>
      </c>
      <c r="F20" s="1130">
        <v>0.16666666666666666</v>
      </c>
      <c r="G20" s="1130" t="s">
        <v>25</v>
      </c>
      <c r="H20" s="1130" t="s">
        <v>25</v>
      </c>
      <c r="I20" s="1030">
        <v>7.0999999999999994E-2</v>
      </c>
      <c r="J20" s="1031" t="s">
        <v>25</v>
      </c>
      <c r="K20" s="1032" t="s">
        <v>25</v>
      </c>
    </row>
    <row r="21" spans="1:11" ht="18" customHeight="1">
      <c r="A21" s="1053" t="s">
        <v>2170</v>
      </c>
      <c r="B21" s="1008" t="s">
        <v>1832</v>
      </c>
      <c r="C21" s="1007" t="s">
        <v>2171</v>
      </c>
      <c r="D21" s="1043" t="s">
        <v>1798</v>
      </c>
      <c r="E21" s="1044" t="s">
        <v>1803</v>
      </c>
      <c r="F21" s="1130">
        <v>0.66666666666666663</v>
      </c>
      <c r="G21" s="1130" t="s">
        <v>25</v>
      </c>
      <c r="H21" s="1130" t="s">
        <v>25</v>
      </c>
      <c r="I21" s="1030">
        <v>0.11</v>
      </c>
      <c r="J21" s="1031">
        <v>0.46</v>
      </c>
      <c r="K21" s="1032" t="s">
        <v>2167</v>
      </c>
    </row>
    <row r="22" spans="1:11" ht="18" customHeight="1">
      <c r="A22" s="1025" t="s">
        <v>1272</v>
      </c>
      <c r="B22" s="1008" t="s">
        <v>1825</v>
      </c>
      <c r="C22" s="1007" t="s">
        <v>2172</v>
      </c>
      <c r="D22" s="1131" t="s">
        <v>1799</v>
      </c>
      <c r="E22" s="1044" t="s">
        <v>1803</v>
      </c>
      <c r="F22" s="1130">
        <v>0.33333333333333331</v>
      </c>
      <c r="G22" s="1130" t="s">
        <v>25</v>
      </c>
      <c r="H22" s="1130" t="s">
        <v>25</v>
      </c>
      <c r="I22" s="1030" t="s">
        <v>25</v>
      </c>
      <c r="J22" s="1031">
        <v>0.12</v>
      </c>
      <c r="K22" s="1032" t="s">
        <v>2037</v>
      </c>
    </row>
    <row r="23" spans="1:11" ht="18" customHeight="1">
      <c r="A23" s="1025" t="s">
        <v>1271</v>
      </c>
      <c r="B23" s="1008" t="s">
        <v>1832</v>
      </c>
      <c r="C23" s="1007" t="s">
        <v>1982</v>
      </c>
      <c r="D23" s="1080" t="s">
        <v>1877</v>
      </c>
      <c r="E23" s="1044" t="s">
        <v>1803</v>
      </c>
      <c r="F23" s="1130">
        <v>0.16666666666666666</v>
      </c>
      <c r="G23" s="1130" t="s">
        <v>25</v>
      </c>
      <c r="H23" s="1130" t="s">
        <v>25</v>
      </c>
      <c r="I23" s="1030" t="s">
        <v>25</v>
      </c>
      <c r="J23" s="1031">
        <v>0.34</v>
      </c>
      <c r="K23" s="1032" t="s">
        <v>25</v>
      </c>
    </row>
    <row r="24" spans="1:11" ht="18" customHeight="1">
      <c r="A24" s="1025" t="s">
        <v>1270</v>
      </c>
      <c r="B24" s="1008" t="s">
        <v>1844</v>
      </c>
      <c r="C24" s="1007" t="s">
        <v>2161</v>
      </c>
      <c r="D24" s="1080" t="s">
        <v>1800</v>
      </c>
      <c r="E24" s="1044" t="s">
        <v>1803</v>
      </c>
      <c r="F24" s="1130">
        <v>0.16666666666666666</v>
      </c>
      <c r="G24" s="1130" t="s">
        <v>25</v>
      </c>
      <c r="H24" s="1130" t="s">
        <v>25</v>
      </c>
      <c r="I24" s="1030" t="s">
        <v>25</v>
      </c>
      <c r="J24" s="1031">
        <v>0.19</v>
      </c>
      <c r="K24" s="1032" t="s">
        <v>25</v>
      </c>
    </row>
    <row r="25" spans="1:11" ht="18" customHeight="1">
      <c r="A25" s="1025" t="s">
        <v>1275</v>
      </c>
      <c r="B25" s="1008" t="s">
        <v>1825</v>
      </c>
      <c r="C25" s="1007" t="s">
        <v>2173</v>
      </c>
      <c r="D25" s="1080" t="s">
        <v>1800</v>
      </c>
      <c r="E25" s="1044" t="s">
        <v>1803</v>
      </c>
      <c r="F25" s="1130">
        <v>0.16666666666666666</v>
      </c>
      <c r="G25" s="1130" t="s">
        <v>25</v>
      </c>
      <c r="H25" s="1130" t="s">
        <v>25</v>
      </c>
      <c r="I25" s="1030" t="s">
        <v>25</v>
      </c>
      <c r="J25" s="1031">
        <v>0.69</v>
      </c>
      <c r="K25" s="1032" t="s">
        <v>25</v>
      </c>
    </row>
    <row r="26" spans="1:11" ht="18" customHeight="1">
      <c r="A26" s="1025" t="s">
        <v>2292</v>
      </c>
      <c r="B26" s="1008" t="s">
        <v>1825</v>
      </c>
      <c r="C26" s="1007" t="s">
        <v>2174</v>
      </c>
      <c r="D26" s="1043" t="s">
        <v>1798</v>
      </c>
      <c r="E26" s="1044" t="s">
        <v>1803</v>
      </c>
      <c r="F26" s="1130">
        <v>0.66666666666666663</v>
      </c>
      <c r="G26" s="1130" t="s">
        <v>25</v>
      </c>
      <c r="H26" s="1130" t="s">
        <v>25</v>
      </c>
      <c r="I26" s="1030">
        <v>5.5999999999999994E-2</v>
      </c>
      <c r="J26" s="1031">
        <v>0.24</v>
      </c>
      <c r="K26" s="1032" t="s">
        <v>2175</v>
      </c>
    </row>
    <row r="27" spans="1:11" ht="18" customHeight="1">
      <c r="A27" s="1025" t="s">
        <v>2176</v>
      </c>
      <c r="B27" s="1008" t="s">
        <v>1825</v>
      </c>
      <c r="C27" s="1007" t="s">
        <v>2174</v>
      </c>
      <c r="D27" s="1083" t="s">
        <v>1798</v>
      </c>
      <c r="E27" s="1044" t="s">
        <v>1803</v>
      </c>
      <c r="F27" s="1130">
        <v>0.66666666666666663</v>
      </c>
      <c r="G27" s="1130" t="s">
        <v>25</v>
      </c>
      <c r="H27" s="1130" t="s">
        <v>25</v>
      </c>
      <c r="I27" s="1030">
        <v>8.900000000000001E-2</v>
      </c>
      <c r="J27" s="1031">
        <v>0.27</v>
      </c>
      <c r="K27" s="1032" t="s">
        <v>2177</v>
      </c>
    </row>
    <row r="28" spans="1:11" ht="18" customHeight="1">
      <c r="A28" s="1025" t="s">
        <v>1020</v>
      </c>
      <c r="B28" s="1008" t="s">
        <v>1844</v>
      </c>
      <c r="C28" s="1007" t="s">
        <v>2178</v>
      </c>
      <c r="D28" s="1080" t="s">
        <v>1800</v>
      </c>
      <c r="E28" s="1044" t="s">
        <v>1803</v>
      </c>
      <c r="F28" s="1130">
        <v>0.16666666666666666</v>
      </c>
      <c r="G28" s="1130" t="s">
        <v>25</v>
      </c>
      <c r="H28" s="1130" t="s">
        <v>25</v>
      </c>
      <c r="I28" s="1030" t="s">
        <v>25</v>
      </c>
      <c r="J28" s="1031">
        <v>0.53</v>
      </c>
      <c r="K28" s="1032" t="s">
        <v>25</v>
      </c>
    </row>
    <row r="29" spans="1:11" ht="18" customHeight="1">
      <c r="A29" s="1025" t="s">
        <v>2179</v>
      </c>
      <c r="B29" s="1008" t="s">
        <v>1844</v>
      </c>
      <c r="C29" s="1007" t="s">
        <v>2178</v>
      </c>
      <c r="D29" s="1045" t="s">
        <v>1800</v>
      </c>
      <c r="E29" s="1044" t="s">
        <v>1803</v>
      </c>
      <c r="F29" s="1130">
        <v>0.16666666666666666</v>
      </c>
      <c r="G29" s="1130" t="s">
        <v>25</v>
      </c>
      <c r="H29" s="1130" t="s">
        <v>25</v>
      </c>
      <c r="I29" s="1030" t="s">
        <v>25</v>
      </c>
      <c r="J29" s="1031">
        <v>0.47</v>
      </c>
      <c r="K29" s="1032" t="s">
        <v>25</v>
      </c>
    </row>
    <row r="30" spans="1:11" s="1042" customFormat="1" ht="18" customHeight="1">
      <c r="A30" s="1157" t="s">
        <v>794</v>
      </c>
      <c r="B30" s="1034" t="s">
        <v>25</v>
      </c>
      <c r="C30" s="1035" t="s">
        <v>2143</v>
      </c>
      <c r="D30" s="1210" t="s">
        <v>1800</v>
      </c>
      <c r="E30" s="1158" t="s">
        <v>1803</v>
      </c>
      <c r="F30" s="1101">
        <v>0.16666666666666666</v>
      </c>
      <c r="G30" s="1101" t="s">
        <v>25</v>
      </c>
      <c r="H30" s="1101" t="s">
        <v>25</v>
      </c>
      <c r="I30" s="1039">
        <v>0.19</v>
      </c>
      <c r="J30" s="1040" t="s">
        <v>25</v>
      </c>
      <c r="K30" s="1041" t="s">
        <v>25</v>
      </c>
    </row>
    <row r="31" spans="1:11" ht="18" customHeight="1">
      <c r="A31" s="1025" t="s">
        <v>2180</v>
      </c>
      <c r="B31" s="1008" t="s">
        <v>1832</v>
      </c>
      <c r="C31" s="1007" t="s">
        <v>2181</v>
      </c>
      <c r="D31" s="1083" t="s">
        <v>1798</v>
      </c>
      <c r="E31" s="1044" t="s">
        <v>1803</v>
      </c>
      <c r="F31" s="1130">
        <v>0.66666666666666663</v>
      </c>
      <c r="G31" s="1130" t="s">
        <v>25</v>
      </c>
      <c r="H31" s="1130" t="s">
        <v>25</v>
      </c>
      <c r="I31" s="1030">
        <v>8.900000000000001E-2</v>
      </c>
      <c r="J31" s="1031">
        <v>0.53</v>
      </c>
      <c r="K31" s="1032" t="s">
        <v>2182</v>
      </c>
    </row>
    <row r="32" spans="1:11" ht="18" customHeight="1">
      <c r="A32" s="1025" t="s">
        <v>2183</v>
      </c>
      <c r="B32" s="1008" t="s">
        <v>1867</v>
      </c>
      <c r="C32" s="1007" t="s">
        <v>2184</v>
      </c>
      <c r="D32" s="1080" t="s">
        <v>1800</v>
      </c>
      <c r="E32" s="1044" t="s">
        <v>1803</v>
      </c>
      <c r="F32" s="1130">
        <v>0.16666666666666666</v>
      </c>
      <c r="G32" s="1130" t="s">
        <v>25</v>
      </c>
      <c r="H32" s="1130" t="s">
        <v>25</v>
      </c>
      <c r="I32" s="1030" t="s">
        <v>25</v>
      </c>
      <c r="J32" s="1031">
        <v>0.11</v>
      </c>
      <c r="K32" s="1032" t="s">
        <v>25</v>
      </c>
    </row>
    <row r="33" spans="1:11" ht="18" customHeight="1">
      <c r="A33" s="1025" t="s">
        <v>1282</v>
      </c>
      <c r="B33" s="1008" t="s">
        <v>1825</v>
      </c>
      <c r="C33" s="1007" t="s">
        <v>2185</v>
      </c>
      <c r="D33" s="1057" t="s">
        <v>1797</v>
      </c>
      <c r="E33" s="1044" t="s">
        <v>1803</v>
      </c>
      <c r="F33" s="1130">
        <v>0.83333333333333337</v>
      </c>
      <c r="G33" s="1130" t="s">
        <v>25</v>
      </c>
      <c r="H33" s="1130" t="s">
        <v>25</v>
      </c>
      <c r="I33" s="1030">
        <v>8.900000000000001E-2</v>
      </c>
      <c r="J33" s="1031">
        <v>0.39</v>
      </c>
      <c r="K33" s="1032" t="s">
        <v>2186</v>
      </c>
    </row>
    <row r="34" spans="1:11" ht="18" customHeight="1">
      <c r="A34" s="1025" t="s">
        <v>1283</v>
      </c>
      <c r="B34" s="1008" t="s">
        <v>25</v>
      </c>
      <c r="C34" s="1007" t="s">
        <v>2187</v>
      </c>
      <c r="D34" s="1026" t="s">
        <v>1797</v>
      </c>
      <c r="E34" s="1044" t="s">
        <v>1803</v>
      </c>
      <c r="F34" s="1130">
        <v>0.83333333333333337</v>
      </c>
      <c r="G34" s="1130" t="s">
        <v>25</v>
      </c>
      <c r="H34" s="1130" t="s">
        <v>25</v>
      </c>
      <c r="I34" s="1030">
        <v>1.15E-2</v>
      </c>
      <c r="J34" s="1031">
        <v>0.22</v>
      </c>
      <c r="K34" s="1032" t="s">
        <v>2188</v>
      </c>
    </row>
    <row r="35" spans="1:11" s="1042" customFormat="1" ht="18" customHeight="1">
      <c r="A35" s="1157" t="s">
        <v>2189</v>
      </c>
      <c r="B35" s="1034"/>
      <c r="C35" s="1035" t="s">
        <v>2143</v>
      </c>
      <c r="D35" s="1036"/>
      <c r="E35" s="1037"/>
      <c r="F35" s="1177"/>
      <c r="G35" s="1177"/>
      <c r="H35" s="1177"/>
      <c r="I35" s="1051"/>
      <c r="J35" s="1052"/>
      <c r="K35" s="1041"/>
    </row>
    <row r="36" spans="1:11" ht="18" customHeight="1">
      <c r="A36" s="1025" t="s">
        <v>1457</v>
      </c>
      <c r="B36" s="1008" t="s">
        <v>1844</v>
      </c>
      <c r="C36" s="1007" t="s">
        <v>2190</v>
      </c>
      <c r="D36" s="1131" t="s">
        <v>1799</v>
      </c>
      <c r="E36" s="1044" t="s">
        <v>1803</v>
      </c>
      <c r="F36" s="1081">
        <v>0.33333333333333331</v>
      </c>
      <c r="G36" s="1130" t="s">
        <v>25</v>
      </c>
      <c r="H36" s="1130" t="s">
        <v>25</v>
      </c>
      <c r="I36" s="1030">
        <v>1.6E-2</v>
      </c>
      <c r="J36" s="1031">
        <v>0.03</v>
      </c>
      <c r="K36" s="1032" t="s">
        <v>25</v>
      </c>
    </row>
    <row r="37" spans="1:11" ht="18" customHeight="1">
      <c r="A37" s="1025" t="s">
        <v>1278</v>
      </c>
      <c r="B37" s="1008" t="s">
        <v>1844</v>
      </c>
      <c r="C37" s="1007" t="s">
        <v>2190</v>
      </c>
      <c r="D37" s="1131" t="s">
        <v>1799</v>
      </c>
      <c r="E37" s="1044" t="s">
        <v>1803</v>
      </c>
      <c r="F37" s="1081">
        <v>0.33333333333333331</v>
      </c>
      <c r="G37" s="1130" t="s">
        <v>25</v>
      </c>
      <c r="H37" s="1130" t="s">
        <v>25</v>
      </c>
      <c r="I37" s="1030">
        <v>8.0000000000000002E-3</v>
      </c>
      <c r="J37" s="1031">
        <v>0.03</v>
      </c>
      <c r="K37" s="1032" t="s">
        <v>25</v>
      </c>
    </row>
    <row r="38" spans="1:11" ht="18" customHeight="1">
      <c r="A38" s="1025" t="s">
        <v>2293</v>
      </c>
      <c r="B38" s="1008" t="s">
        <v>25</v>
      </c>
      <c r="C38" s="1007" t="s">
        <v>1879</v>
      </c>
      <c r="D38" s="1043" t="s">
        <v>1798</v>
      </c>
      <c r="E38" s="1044" t="s">
        <v>1803</v>
      </c>
      <c r="F38" s="1130">
        <v>0.66666666666666663</v>
      </c>
      <c r="G38" s="1130" t="s">
        <v>25</v>
      </c>
      <c r="H38" s="1130" t="s">
        <v>25</v>
      </c>
      <c r="I38" s="1030">
        <v>0.105</v>
      </c>
      <c r="J38" s="1031">
        <v>0.54</v>
      </c>
      <c r="K38" s="1032" t="s">
        <v>2191</v>
      </c>
    </row>
    <row r="39" spans="1:11" ht="18" customHeight="1">
      <c r="A39" s="1025" t="s">
        <v>1284</v>
      </c>
      <c r="B39" s="1008" t="s">
        <v>1825</v>
      </c>
      <c r="C39" s="1007" t="s">
        <v>2192</v>
      </c>
      <c r="D39" s="1080" t="s">
        <v>1877</v>
      </c>
      <c r="E39" s="1044" t="s">
        <v>1803</v>
      </c>
      <c r="F39" s="1130">
        <v>0.16666666666666666</v>
      </c>
      <c r="G39" s="1130" t="s">
        <v>25</v>
      </c>
      <c r="H39" s="1130" t="s">
        <v>25</v>
      </c>
      <c r="I39" s="1030" t="s">
        <v>25</v>
      </c>
      <c r="J39" s="1031">
        <v>0.03</v>
      </c>
      <c r="K39" s="1032" t="s">
        <v>25</v>
      </c>
    </row>
    <row r="40" spans="1:11" s="1042" customFormat="1" ht="18" customHeight="1">
      <c r="A40" s="1157" t="s">
        <v>1429</v>
      </c>
      <c r="B40" s="1034"/>
      <c r="C40" s="1035" t="s">
        <v>2143</v>
      </c>
      <c r="D40" s="1036"/>
      <c r="E40" s="1037"/>
      <c r="F40" s="1101"/>
      <c r="G40" s="1101"/>
      <c r="H40" s="1101"/>
      <c r="I40" s="1039"/>
      <c r="J40" s="1040"/>
      <c r="K40" s="1041"/>
    </row>
    <row r="41" spans="1:11" ht="18" customHeight="1">
      <c r="A41" s="1025" t="s">
        <v>1461</v>
      </c>
      <c r="B41" s="1008" t="s">
        <v>1825</v>
      </c>
      <c r="C41" s="1007" t="s">
        <v>2193</v>
      </c>
      <c r="D41" s="1045" t="s">
        <v>1800</v>
      </c>
      <c r="E41" s="1044" t="s">
        <v>1803</v>
      </c>
      <c r="F41" s="1046">
        <v>0.16666666666666666</v>
      </c>
      <c r="G41" s="1046" t="s">
        <v>25</v>
      </c>
      <c r="H41" s="1046" t="s">
        <v>25</v>
      </c>
      <c r="I41" s="1030">
        <v>0.19</v>
      </c>
      <c r="J41" s="1031" t="s">
        <v>25</v>
      </c>
      <c r="K41" s="1032" t="s">
        <v>25</v>
      </c>
    </row>
    <row r="42" spans="1:11" ht="18" customHeight="1">
      <c r="A42" s="1025" t="s">
        <v>1018</v>
      </c>
      <c r="B42" s="1008" t="s">
        <v>1825</v>
      </c>
      <c r="C42" s="1007" t="s">
        <v>2193</v>
      </c>
      <c r="D42" s="1080" t="s">
        <v>1800</v>
      </c>
      <c r="E42" s="1044" t="s">
        <v>1803</v>
      </c>
      <c r="F42" s="1130">
        <v>0.16666666666666666</v>
      </c>
      <c r="G42" s="1130" t="s">
        <v>25</v>
      </c>
      <c r="H42" s="1130" t="s">
        <v>25</v>
      </c>
      <c r="I42" s="1030">
        <v>0.13699999999999998</v>
      </c>
      <c r="J42" s="1031" t="s">
        <v>25</v>
      </c>
      <c r="K42" s="1032" t="s">
        <v>25</v>
      </c>
    </row>
    <row r="43" spans="1:11" ht="18" customHeight="1">
      <c r="A43" s="1025" t="s">
        <v>1312</v>
      </c>
      <c r="B43" s="1008" t="s">
        <v>1844</v>
      </c>
      <c r="C43" s="1007" t="s">
        <v>2194</v>
      </c>
      <c r="D43" s="1045" t="s">
        <v>1800</v>
      </c>
      <c r="E43" s="1044" t="s">
        <v>1803</v>
      </c>
      <c r="F43" s="1046">
        <v>0.16666666666666666</v>
      </c>
      <c r="G43" s="1046" t="s">
        <v>25</v>
      </c>
      <c r="H43" s="1046" t="s">
        <v>25</v>
      </c>
      <c r="I43" s="1030">
        <v>0.16899999999999998</v>
      </c>
      <c r="J43" s="1031" t="s">
        <v>25</v>
      </c>
      <c r="K43" s="1032" t="s">
        <v>25</v>
      </c>
    </row>
    <row r="44" spans="1:11" ht="18" customHeight="1">
      <c r="A44" s="1025" t="s">
        <v>2195</v>
      </c>
      <c r="B44" s="1008" t="s">
        <v>1844</v>
      </c>
      <c r="C44" s="1007" t="s">
        <v>2196</v>
      </c>
      <c r="D44" s="1055" t="s">
        <v>1799</v>
      </c>
      <c r="E44" s="1044" t="s">
        <v>1803</v>
      </c>
      <c r="F44" s="1078">
        <v>0.33333333333333331</v>
      </c>
      <c r="G44" s="1046" t="s">
        <v>25</v>
      </c>
      <c r="H44" s="1046" t="s">
        <v>25</v>
      </c>
      <c r="I44" s="1030">
        <v>2.4E-2</v>
      </c>
      <c r="J44" s="1031">
        <v>0.13</v>
      </c>
      <c r="K44" s="1032" t="s">
        <v>25</v>
      </c>
    </row>
    <row r="45" spans="1:11" ht="18" customHeight="1">
      <c r="A45" s="1025" t="s">
        <v>2197</v>
      </c>
      <c r="B45" s="1008" t="s">
        <v>1844</v>
      </c>
      <c r="C45" s="1007" t="s">
        <v>2194</v>
      </c>
      <c r="D45" s="1045" t="s">
        <v>1800</v>
      </c>
      <c r="E45" s="1044" t="s">
        <v>1803</v>
      </c>
      <c r="F45" s="1046">
        <v>0.16666666666666666</v>
      </c>
      <c r="G45" s="1046" t="s">
        <v>25</v>
      </c>
      <c r="H45" s="1046" t="s">
        <v>25</v>
      </c>
      <c r="I45" s="1030" t="s">
        <v>25</v>
      </c>
      <c r="J45" s="1031">
        <v>0.09</v>
      </c>
      <c r="K45" s="1032" t="s">
        <v>25</v>
      </c>
    </row>
    <row r="46" spans="1:11" s="1068" customFormat="1" ht="18" customHeight="1">
      <c r="A46" s="1059" t="s">
        <v>2294</v>
      </c>
      <c r="B46" s="1060" t="s">
        <v>1825</v>
      </c>
      <c r="C46" s="1061" t="s">
        <v>2198</v>
      </c>
      <c r="D46" s="1211" t="s">
        <v>1797</v>
      </c>
      <c r="E46" s="1133">
        <v>4</v>
      </c>
      <c r="F46" s="1159">
        <v>0.83333333333333337</v>
      </c>
      <c r="G46" s="1159">
        <v>0.08</v>
      </c>
      <c r="H46" s="1159" t="s">
        <v>25</v>
      </c>
      <c r="I46" s="1065">
        <v>1.6E-2</v>
      </c>
      <c r="J46" s="1066">
        <v>0.47</v>
      </c>
      <c r="K46" s="1067" t="s">
        <v>2199</v>
      </c>
    </row>
    <row r="47" spans="1:11" s="1069" customFormat="1" ht="55" customHeight="1">
      <c r="A47" s="1307" t="s">
        <v>2240</v>
      </c>
      <c r="B47" s="1307"/>
      <c r="C47" s="1307"/>
      <c r="D47" s="1307"/>
      <c r="E47" s="1307"/>
      <c r="F47" s="1307"/>
      <c r="G47" s="1307"/>
      <c r="H47" s="1307"/>
      <c r="I47" s="1307"/>
      <c r="J47" s="1307"/>
      <c r="K47" s="1307"/>
    </row>
  </sheetData>
  <sheetProtection algorithmName="SHA-512" hashValue="hGMtPL/9OScHPJJbSzcI4pp1HSxUrmny6/3xnO3gFNRnCiZd6zIkuGb5NI/Nmx8kG1pVgN7h+JBCzDaBKkem4g==" saltValue="uui7yPhX41vhIf76JAygHA==" spinCount="100000" sheet="1" objects="1" scenarios="1" formatCells="0" formatColumns="0" formatRows="0"/>
  <mergeCells count="7">
    <mergeCell ref="A47:K47"/>
    <mergeCell ref="B1:C1"/>
    <mergeCell ref="D1:H1"/>
    <mergeCell ref="I1:K1"/>
    <mergeCell ref="D2:D3"/>
    <mergeCell ref="E2:E3"/>
    <mergeCell ref="J2:K2"/>
  </mergeCells>
  <conditionalFormatting sqref="I48:J1048576 I1:I46">
    <cfRule type="colorScale" priority="2">
      <colorScale>
        <cfvo type="min"/>
        <cfvo type="num" val="1"/>
        <color rgb="FFFCFCFF"/>
        <color rgb="FFF8696B"/>
      </colorScale>
    </cfRule>
  </conditionalFormatting>
  <conditionalFormatting sqref="J1:J46 J48:J1048576">
    <cfRule type="colorScale" priority="1">
      <colorScale>
        <cfvo type="min"/>
        <cfvo type="num" val="1"/>
        <color rgb="FFFCFCFF"/>
        <color rgb="FF00B0F0"/>
      </colorScale>
    </cfRule>
  </conditionalFormatting>
  <pageMargins left="0.7" right="0.7" top="0.75" bottom="0.75" header="0.3" footer="0.3"/>
  <pageSetup scale="74" fitToHeight="2" orientation="landscape" horizontalDpi="0" verticalDpi="0"/>
  <headerFooter>
    <oddHeader>&amp;C&amp;"Calibri-Light,Bold"PSYCHOSOCIAL FUNCTIONING DOMAIN (IMPACTS)</oddHeader>
    <oddFooter xml:space="preserve">&amp;CSYNTHESIS OF FINDINGS TABLES - SOFT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795A6-AB04-094D-A749-4C53A3C9F3AE}">
  <sheetPr>
    <pageSetUpPr fitToPage="1"/>
  </sheetPr>
  <dimension ref="A1:NK498"/>
  <sheetViews>
    <sheetView showGridLines="0" zoomScaleNormal="100" workbookViewId="0">
      <pane xSplit="2" ySplit="2" topLeftCell="C114" activePane="bottomRight" state="frozen"/>
      <selection pane="topRight" activeCell="B1" sqref="B1"/>
      <selection pane="bottomLeft" activeCell="A3" sqref="A3"/>
      <selection pane="bottomRight" activeCell="B162" sqref="B162"/>
    </sheetView>
  </sheetViews>
  <sheetFormatPr baseColWidth="10" defaultColWidth="0" defaultRowHeight="21" zeroHeight="1" outlineLevelRow="1"/>
  <cols>
    <col min="1" max="1" width="10.83203125" style="1231" customWidth="1"/>
    <col min="2" max="2" width="39.33203125" customWidth="1"/>
    <col min="3" max="3" width="10" customWidth="1"/>
    <col min="4" max="4" width="13.1640625" customWidth="1"/>
    <col min="5" max="5" width="12.6640625" customWidth="1"/>
    <col min="6" max="6" width="11" customWidth="1"/>
    <col min="7" max="7" width="6.5" customWidth="1"/>
    <col min="8" max="8" width="6.6640625" customWidth="1"/>
    <col min="9" max="9" width="8.33203125" customWidth="1"/>
    <col min="10" max="10" width="10.33203125" customWidth="1"/>
    <col min="11" max="11" width="25.5" customWidth="1"/>
    <col min="12" max="12" width="18" customWidth="1"/>
    <col min="13" max="13" width="9.83203125" customWidth="1"/>
    <col min="14" max="15" width="10.83203125" customWidth="1"/>
    <col min="16" max="16" width="8.33203125" customWidth="1"/>
    <col min="17" max="17" width="10.83203125" customWidth="1"/>
    <col min="18" max="18" width="8.1640625" customWidth="1"/>
    <col min="19" max="19" width="84" customWidth="1"/>
    <col min="20" max="20" width="18.1640625" customWidth="1"/>
    <col min="21" max="21" width="37" customWidth="1"/>
    <col min="22" max="22" width="7.6640625" style="161" customWidth="1"/>
    <col min="23" max="23" width="7.6640625" style="356" customWidth="1"/>
    <col min="24" max="24" width="7.6640625" style="180" customWidth="1"/>
    <col min="25" max="25" width="7.6640625" customWidth="1"/>
    <col min="26" max="26" width="7.6640625" style="180" customWidth="1"/>
    <col min="27" max="27" width="7.6640625" customWidth="1"/>
    <col min="28" max="28" width="7.6640625" style="180" customWidth="1"/>
    <col min="29" max="29" width="7.6640625" customWidth="1"/>
    <col min="30" max="30" width="7.6640625" style="332" customWidth="1"/>
    <col min="31" max="34" width="7.6640625" customWidth="1"/>
    <col min="35" max="35" width="7.6640625" style="198" customWidth="1"/>
    <col min="36" max="36" width="7.6640625" customWidth="1"/>
    <col min="37" max="37" width="7.6640625" style="11" customWidth="1"/>
    <col min="38" max="38" width="7.6640625" customWidth="1"/>
    <col min="39" max="39" width="7.6640625" style="635" customWidth="1"/>
    <col min="40" max="50" width="7.6640625" customWidth="1"/>
    <col min="51" max="51" width="7.6640625" style="11" customWidth="1"/>
    <col min="52" max="52" width="7.6640625" customWidth="1"/>
    <col min="53" max="53" width="7.6640625" style="11" customWidth="1"/>
    <col min="54" max="54" width="7.6640625" customWidth="1"/>
    <col min="55" max="55" width="7.6640625" style="180" customWidth="1"/>
    <col min="56" max="57" width="7.6640625" customWidth="1"/>
    <col min="58" max="58" width="7.6640625" style="180" customWidth="1"/>
    <col min="59" max="62" width="7.6640625" customWidth="1"/>
    <col min="63" max="63" width="7.6640625" style="615" customWidth="1"/>
    <col min="64" max="65" width="7.6640625" customWidth="1"/>
    <col min="66" max="66" width="7.6640625" style="180" customWidth="1"/>
    <col min="67" max="69" width="7.6640625" customWidth="1"/>
    <col min="70" max="70" width="7.6640625" style="180" customWidth="1"/>
    <col min="71" max="72" width="7.6640625" customWidth="1"/>
    <col min="73" max="73" width="7.6640625" style="180" customWidth="1"/>
    <col min="74" max="74" width="7.6640625" customWidth="1"/>
    <col min="75" max="75" width="7.6640625" style="180" customWidth="1"/>
    <col min="76" max="77" width="7.6640625" customWidth="1"/>
    <col min="78" max="78" width="7.6640625" style="180" customWidth="1"/>
    <col min="79" max="82" width="7.6640625" customWidth="1"/>
    <col min="83" max="83" width="7.6640625" style="356" customWidth="1"/>
    <col min="84" max="84" width="7.6640625" customWidth="1"/>
    <col min="85" max="85" width="7.6640625" style="180" customWidth="1"/>
    <col min="86" max="86" width="7.6640625" customWidth="1"/>
    <col min="87" max="87" width="7.6640625" style="11" customWidth="1"/>
    <col min="88" max="89" width="7.6640625" customWidth="1"/>
    <col min="90" max="90" width="7.6640625" style="11" customWidth="1"/>
    <col min="91" max="93" width="7.6640625" customWidth="1"/>
    <col min="94" max="94" width="7.6640625" style="11" customWidth="1"/>
    <col min="95" max="101" width="7.6640625" customWidth="1"/>
    <col min="102" max="102" width="7.6640625" style="11" customWidth="1"/>
    <col min="103" max="106" width="7.6640625" customWidth="1"/>
    <col min="107" max="107" width="7.6640625" style="180" customWidth="1"/>
    <col min="108" max="118" width="7.6640625" customWidth="1"/>
    <col min="119" max="119" width="7.6640625" style="180" customWidth="1"/>
    <col min="120" max="122" width="7.6640625" customWidth="1"/>
    <col min="123" max="123" width="7.6640625" style="180" customWidth="1"/>
    <col min="124" max="130" width="7.6640625" customWidth="1"/>
    <col min="131" max="131" width="7.6640625" style="371" customWidth="1"/>
    <col min="132" max="132" width="7.6640625" customWidth="1"/>
    <col min="133" max="133" width="7.6640625" style="180" customWidth="1"/>
    <col min="134" max="134" width="7.6640625" style="11" customWidth="1"/>
    <col min="135" max="138" width="7.6640625" customWidth="1"/>
    <col min="139" max="139" width="7.6640625" style="11" customWidth="1"/>
    <col min="140" max="140" width="7.6640625" customWidth="1"/>
    <col min="141" max="141" width="7.6640625" style="11" customWidth="1"/>
    <col min="142" max="143" width="7.6640625" customWidth="1"/>
    <col min="144" max="144" width="7.6640625" style="11" customWidth="1"/>
    <col min="145" max="145" width="7.6640625" customWidth="1"/>
    <col min="146" max="146" width="7.6640625" style="195" customWidth="1"/>
    <col min="147" max="152" width="7.6640625" customWidth="1"/>
    <col min="153" max="153" width="7.6640625" style="180" customWidth="1"/>
    <col min="154" max="154" width="7.6640625" style="11" customWidth="1"/>
    <col min="155" max="156" width="7.6640625" customWidth="1"/>
    <col min="157" max="157" width="7.6640625" style="11" customWidth="1"/>
    <col min="158" max="160" width="7.6640625" customWidth="1"/>
    <col min="161" max="161" width="7.6640625" style="11" customWidth="1"/>
    <col min="162" max="162" width="7.6640625" customWidth="1"/>
    <col min="163" max="163" width="7.6640625" style="11" customWidth="1"/>
    <col min="164" max="165" width="7.6640625" customWidth="1"/>
    <col min="166" max="166" width="7.6640625" style="11" customWidth="1"/>
    <col min="167" max="169" width="7.6640625" customWidth="1"/>
    <col min="170" max="170" width="7.6640625" style="371" customWidth="1"/>
    <col min="171" max="171" width="7.6640625" customWidth="1"/>
    <col min="172" max="172" width="7.6640625" style="180" customWidth="1"/>
    <col min="173" max="173" width="7.6640625" customWidth="1"/>
    <col min="174" max="174" width="7.6640625" style="11" customWidth="1"/>
    <col min="175" max="175" width="7.6640625" customWidth="1"/>
    <col min="176" max="176" width="7.6640625" style="11" customWidth="1"/>
    <col min="177" max="181" width="7.6640625" customWidth="1"/>
    <col min="182" max="182" width="7.6640625" style="11" customWidth="1"/>
    <col min="183" max="183" width="7.6640625" customWidth="1"/>
    <col min="184" max="184" width="7.6640625" style="180" customWidth="1"/>
    <col min="185" max="187" width="7.6640625" customWidth="1"/>
    <col min="188" max="188" width="7.6640625" style="180" customWidth="1"/>
    <col min="189" max="189" width="7.6640625" customWidth="1"/>
    <col min="190" max="190" width="7.6640625" style="356" customWidth="1"/>
    <col min="191" max="191" width="7.6640625" customWidth="1"/>
    <col min="192" max="192" width="7.6640625" style="180" customWidth="1"/>
    <col min="193" max="194" width="7.6640625" customWidth="1"/>
    <col min="195" max="195" width="7.6640625" style="180" customWidth="1"/>
    <col min="196" max="200" width="7.6640625" customWidth="1"/>
    <col min="201" max="201" width="7.6640625" style="356" customWidth="1"/>
    <col min="202" max="202" width="7.6640625" customWidth="1"/>
    <col min="203" max="203" width="7.6640625" style="180" customWidth="1"/>
    <col min="204" max="204" width="7.6640625" style="11" customWidth="1"/>
    <col min="205" max="206" width="7.6640625" customWidth="1"/>
    <col min="207" max="207" width="7.6640625" style="11" customWidth="1"/>
    <col min="208" max="215" width="7.6640625" customWidth="1"/>
    <col min="216" max="216" width="7.6640625" style="180" customWidth="1"/>
    <col min="217" max="222" width="7.6640625" customWidth="1"/>
    <col min="223" max="223" width="7.6640625" style="180" customWidth="1"/>
    <col min="224" max="224" width="7.6640625" style="11" customWidth="1"/>
    <col min="225" max="227" width="7.6640625" customWidth="1"/>
    <col min="228" max="228" width="7.6640625" style="11" customWidth="1"/>
    <col min="229" max="232" width="7.6640625" customWidth="1"/>
    <col min="233" max="233" width="7.6640625" style="11" customWidth="1"/>
    <col min="234" max="234" width="7.6640625" customWidth="1"/>
    <col min="235" max="235" width="7.6640625" style="356" customWidth="1"/>
    <col min="236" max="236" width="7.6640625" style="180" customWidth="1"/>
    <col min="237" max="244" width="7.6640625" customWidth="1"/>
    <col min="245" max="245" width="7.6640625" style="356" customWidth="1"/>
    <col min="246" max="246" width="7.6640625" style="180" customWidth="1"/>
    <col min="247" max="252" width="7.6640625" customWidth="1"/>
    <col min="253" max="253" width="7.6640625" style="356" customWidth="1"/>
    <col min="254" max="255" width="7.6640625" customWidth="1"/>
    <col min="256" max="256" width="7.6640625" style="180" customWidth="1"/>
    <col min="257" max="258" width="7.6640625" customWidth="1"/>
    <col min="259" max="259" width="7.6640625" style="11" customWidth="1"/>
    <col min="260" max="261" width="7.6640625" customWidth="1"/>
    <col min="262" max="262" width="7.6640625" style="11" customWidth="1"/>
    <col min="263" max="265" width="7.6640625" customWidth="1"/>
    <col min="266" max="266" width="7.6640625" style="11" customWidth="1"/>
    <col min="267" max="267" width="7.6640625" customWidth="1"/>
    <col min="268" max="268" width="7.6640625" style="180" customWidth="1"/>
    <col min="269" max="272" width="7.6640625" customWidth="1"/>
    <col min="273" max="273" width="7.6640625" style="180" customWidth="1"/>
    <col min="274" max="274" width="7.6640625" customWidth="1"/>
    <col min="275" max="275" width="7.6640625" style="416" customWidth="1"/>
    <col min="276" max="276" width="7.6640625" style="356" customWidth="1"/>
    <col min="277" max="277" width="7.6640625" style="180" customWidth="1"/>
    <col min="278" max="289" width="7.6640625" customWidth="1"/>
    <col min="290" max="290" width="7.6640625" style="180" customWidth="1"/>
    <col min="291" max="293" width="7.6640625" customWidth="1"/>
    <col min="294" max="294" width="7.6640625" style="180" customWidth="1"/>
    <col min="295" max="298" width="7.6640625" customWidth="1"/>
    <col min="299" max="299" width="7.6640625" style="180" customWidth="1"/>
    <col min="300" max="302" width="7.6640625" customWidth="1"/>
    <col min="303" max="303" width="7.6640625" style="180" customWidth="1"/>
    <col min="304" max="306" width="7.6640625" customWidth="1"/>
    <col min="307" max="307" width="7.6640625" style="168" customWidth="1"/>
    <col min="308" max="308" width="7.6640625" style="180" customWidth="1"/>
    <col min="309" max="313" width="7.6640625" customWidth="1"/>
    <col min="314" max="314" width="7.6640625" style="180" customWidth="1"/>
    <col min="315" max="317" width="7.6640625" customWidth="1"/>
    <col min="318" max="318" width="7.6640625" style="11" customWidth="1"/>
    <col min="319" max="321" width="7.6640625" customWidth="1"/>
    <col min="322" max="322" width="7.6640625" style="180" customWidth="1"/>
    <col min="323" max="336" width="7.6640625" customWidth="1"/>
    <col min="337" max="337" width="7.6640625" style="180" customWidth="1"/>
    <col min="338" max="342" width="7.6640625" customWidth="1"/>
    <col min="343" max="343" width="7.6640625" style="180" customWidth="1"/>
    <col min="344" max="347" width="7.6640625" customWidth="1"/>
    <col min="348" max="348" width="7.6640625" style="180" customWidth="1"/>
    <col min="349" max="354" width="7.6640625" customWidth="1"/>
    <col min="355" max="355" width="7.6640625" style="168" customWidth="1"/>
    <col min="356" max="364" width="7.6640625" customWidth="1"/>
    <col min="365" max="365" width="123.5" customWidth="1"/>
    <col min="366" max="366" width="92.1640625" customWidth="1"/>
    <col min="367" max="367" width="255.83203125" customWidth="1"/>
    <col min="368" max="368" width="81.33203125" customWidth="1"/>
    <col min="369" max="369" width="10.83203125" customWidth="1"/>
    <col min="370" max="375" width="0" hidden="1" customWidth="1"/>
    <col min="376" max="16384" width="10.83203125" hidden="1"/>
  </cols>
  <sheetData>
    <row r="1" spans="1:368"/>
    <row r="2" spans="1:368" s="130" customFormat="1" ht="360" customHeight="1">
      <c r="A2" s="1232"/>
      <c r="B2" s="963" t="s">
        <v>1773</v>
      </c>
      <c r="C2" s="964"/>
      <c r="V2" s="152" t="s">
        <v>786</v>
      </c>
      <c r="W2" s="357" t="s">
        <v>1467</v>
      </c>
      <c r="X2" s="129" t="s">
        <v>1317</v>
      </c>
      <c r="Y2" s="5" t="s">
        <v>1426</v>
      </c>
      <c r="Z2" s="129" t="s">
        <v>1431</v>
      </c>
      <c r="AA2" s="5" t="s">
        <v>1316</v>
      </c>
      <c r="AB2" s="129" t="s">
        <v>1432</v>
      </c>
      <c r="AC2" s="5" t="s">
        <v>1425</v>
      </c>
      <c r="AD2" s="196" t="s">
        <v>764</v>
      </c>
      <c r="AE2" s="5" t="s">
        <v>1318</v>
      </c>
      <c r="AF2" s="5" t="s">
        <v>1427</v>
      </c>
      <c r="AG2" s="5" t="s">
        <v>798</v>
      </c>
      <c r="AH2" s="5" t="s">
        <v>799</v>
      </c>
      <c r="AI2" s="196" t="s">
        <v>1458</v>
      </c>
      <c r="AJ2" s="5" t="s">
        <v>1428</v>
      </c>
      <c r="AK2" s="104" t="s">
        <v>808</v>
      </c>
      <c r="AL2" s="5" t="s">
        <v>803</v>
      </c>
      <c r="AM2" s="636" t="s">
        <v>801</v>
      </c>
      <c r="AN2" s="5" t="s">
        <v>801</v>
      </c>
      <c r="AO2" s="5" t="s">
        <v>1319</v>
      </c>
      <c r="AP2" s="7" t="s">
        <v>1320</v>
      </c>
      <c r="AQ2" s="7" t="s">
        <v>1321</v>
      </c>
      <c r="AR2" s="5" t="s">
        <v>1322</v>
      </c>
      <c r="AS2" s="5" t="s">
        <v>1323</v>
      </c>
      <c r="AT2" s="5" t="s">
        <v>1324</v>
      </c>
      <c r="AU2" s="5" t="s">
        <v>1325</v>
      </c>
      <c r="AV2" s="5" t="s">
        <v>1326</v>
      </c>
      <c r="AW2" s="5" t="s">
        <v>1327</v>
      </c>
      <c r="AX2" s="5" t="s">
        <v>1328</v>
      </c>
      <c r="AY2" s="104" t="s">
        <v>804</v>
      </c>
      <c r="AZ2" s="5" t="s">
        <v>805</v>
      </c>
      <c r="BA2" s="104" t="s">
        <v>806</v>
      </c>
      <c r="BB2" s="5" t="s">
        <v>807</v>
      </c>
      <c r="BC2" s="129" t="s">
        <v>765</v>
      </c>
      <c r="BD2" s="5" t="s">
        <v>800</v>
      </c>
      <c r="BE2" s="5" t="s">
        <v>957</v>
      </c>
      <c r="BF2" s="129" t="s">
        <v>766</v>
      </c>
      <c r="BG2" s="5" t="s">
        <v>963</v>
      </c>
      <c r="BH2" s="5" t="s">
        <v>797</v>
      </c>
      <c r="BI2" s="5" t="s">
        <v>962</v>
      </c>
      <c r="BJ2" s="5" t="s">
        <v>961</v>
      </c>
      <c r="BK2" s="616" t="s">
        <v>1468</v>
      </c>
      <c r="BL2" s="9" t="s">
        <v>824</v>
      </c>
      <c r="BM2" s="9" t="s">
        <v>823</v>
      </c>
      <c r="BN2" s="129" t="s">
        <v>767</v>
      </c>
      <c r="BO2" s="5" t="s">
        <v>819</v>
      </c>
      <c r="BP2" s="5" t="s">
        <v>818</v>
      </c>
      <c r="BQ2" s="5" t="s">
        <v>821</v>
      </c>
      <c r="BR2" s="129" t="s">
        <v>768</v>
      </c>
      <c r="BS2" s="5" t="s">
        <v>817</v>
      </c>
      <c r="BT2" s="5" t="s">
        <v>1329</v>
      </c>
      <c r="BU2" s="129" t="s">
        <v>769</v>
      </c>
      <c r="BV2" s="5" t="s">
        <v>816</v>
      </c>
      <c r="BW2" s="129" t="s">
        <v>770</v>
      </c>
      <c r="BX2" s="5" t="s">
        <v>1770</v>
      </c>
      <c r="BY2" s="5" t="s">
        <v>820</v>
      </c>
      <c r="BZ2" s="129" t="s">
        <v>771</v>
      </c>
      <c r="CA2" s="5" t="s">
        <v>809</v>
      </c>
      <c r="CB2" s="5" t="s">
        <v>810</v>
      </c>
      <c r="CC2" s="5" t="s">
        <v>822</v>
      </c>
      <c r="CD2" s="5" t="s">
        <v>815</v>
      </c>
      <c r="CE2" s="357" t="s">
        <v>1469</v>
      </c>
      <c r="CF2" s="5" t="s">
        <v>864</v>
      </c>
      <c r="CG2" s="129" t="s">
        <v>772</v>
      </c>
      <c r="CH2" s="5" t="s">
        <v>832</v>
      </c>
      <c r="CI2" s="104" t="s">
        <v>825</v>
      </c>
      <c r="CJ2" s="5" t="s">
        <v>846</v>
      </c>
      <c r="CK2" s="5" t="s">
        <v>847</v>
      </c>
      <c r="CL2" s="104" t="s">
        <v>844</v>
      </c>
      <c r="CM2" s="5" t="s">
        <v>850</v>
      </c>
      <c r="CN2" s="5" t="s">
        <v>857</v>
      </c>
      <c r="CO2" s="5" t="s">
        <v>849</v>
      </c>
      <c r="CP2" s="104" t="s">
        <v>842</v>
      </c>
      <c r="CQ2" s="8" t="s">
        <v>859</v>
      </c>
      <c r="CR2" s="8" t="s">
        <v>843</v>
      </c>
      <c r="CS2" s="5" t="s">
        <v>839</v>
      </c>
      <c r="CT2" s="5" t="s">
        <v>840</v>
      </c>
      <c r="CU2" s="5" t="s">
        <v>841</v>
      </c>
      <c r="CV2" s="5" t="s">
        <v>845</v>
      </c>
      <c r="CW2" s="5" t="s">
        <v>848</v>
      </c>
      <c r="CX2" s="104" t="s">
        <v>826</v>
      </c>
      <c r="CY2" s="5" t="s">
        <v>858</v>
      </c>
      <c r="CZ2" s="5" t="s">
        <v>835</v>
      </c>
      <c r="DA2" s="5" t="s">
        <v>836</v>
      </c>
      <c r="DB2" s="5" t="s">
        <v>837</v>
      </c>
      <c r="DC2" s="129" t="s">
        <v>1466</v>
      </c>
      <c r="DD2" s="5" t="s">
        <v>1331</v>
      </c>
      <c r="DE2" s="5" t="s">
        <v>1332</v>
      </c>
      <c r="DF2" s="5" t="s">
        <v>1333</v>
      </c>
      <c r="DG2" s="5" t="s">
        <v>1334</v>
      </c>
      <c r="DH2" s="5" t="s">
        <v>1335</v>
      </c>
      <c r="DI2" s="5" t="s">
        <v>1336</v>
      </c>
      <c r="DJ2" s="5" t="s">
        <v>1337</v>
      </c>
      <c r="DK2" s="5" t="s">
        <v>1338</v>
      </c>
      <c r="DL2" s="5" t="s">
        <v>1339</v>
      </c>
      <c r="DM2" s="8" t="s">
        <v>863</v>
      </c>
      <c r="DN2" s="8" t="s">
        <v>834</v>
      </c>
      <c r="DO2" s="129" t="s">
        <v>773</v>
      </c>
      <c r="DP2" s="5" t="s">
        <v>860</v>
      </c>
      <c r="DQ2" s="5" t="s">
        <v>861</v>
      </c>
      <c r="DR2" s="5" t="s">
        <v>862</v>
      </c>
      <c r="DS2" s="129" t="s">
        <v>774</v>
      </c>
      <c r="DT2" s="5" t="s">
        <v>1330</v>
      </c>
      <c r="DU2" s="5" t="s">
        <v>856</v>
      </c>
      <c r="DV2" s="5" t="s">
        <v>855</v>
      </c>
      <c r="DW2" s="5" t="s">
        <v>852</v>
      </c>
      <c r="DX2" s="5" t="s">
        <v>851</v>
      </c>
      <c r="DY2" s="5" t="s">
        <v>853</v>
      </c>
      <c r="DZ2" s="5" t="s">
        <v>854</v>
      </c>
      <c r="EA2" s="357" t="s">
        <v>1470</v>
      </c>
      <c r="EB2" s="5" t="s">
        <v>964</v>
      </c>
      <c r="EC2" s="129" t="s">
        <v>775</v>
      </c>
      <c r="ED2" s="104" t="s">
        <v>946</v>
      </c>
      <c r="EE2" s="5" t="s">
        <v>947</v>
      </c>
      <c r="EF2" s="5" t="s">
        <v>966</v>
      </c>
      <c r="EG2" s="5" t="s">
        <v>965</v>
      </c>
      <c r="EH2" s="5" t="s">
        <v>967</v>
      </c>
      <c r="EI2" s="104" t="s">
        <v>953</v>
      </c>
      <c r="EJ2" s="5" t="s">
        <v>943</v>
      </c>
      <c r="EK2" s="104" t="s">
        <v>954</v>
      </c>
      <c r="EL2" s="5" t="s">
        <v>944</v>
      </c>
      <c r="EM2" s="5" t="s">
        <v>1340</v>
      </c>
      <c r="EN2" s="104" t="s">
        <v>955</v>
      </c>
      <c r="EO2" s="5" t="s">
        <v>948</v>
      </c>
      <c r="EP2" s="104" t="s">
        <v>956</v>
      </c>
      <c r="EQ2" s="5" t="s">
        <v>945</v>
      </c>
      <c r="ER2" s="5" t="s">
        <v>976</v>
      </c>
      <c r="ES2" s="5" t="s">
        <v>958</v>
      </c>
      <c r="ET2" s="5" t="s">
        <v>977</v>
      </c>
      <c r="EU2" s="5" t="s">
        <v>978</v>
      </c>
      <c r="EV2" s="5" t="s">
        <v>979</v>
      </c>
      <c r="EW2" s="129" t="s">
        <v>776</v>
      </c>
      <c r="EX2" s="104" t="s">
        <v>969</v>
      </c>
      <c r="EY2" s="5" t="s">
        <v>950</v>
      </c>
      <c r="EZ2" s="5" t="s">
        <v>1341</v>
      </c>
      <c r="FA2" s="104" t="s">
        <v>970</v>
      </c>
      <c r="FB2" s="5" t="s">
        <v>1442</v>
      </c>
      <c r="FC2" s="7" t="s">
        <v>951</v>
      </c>
      <c r="FD2" s="7" t="s">
        <v>952</v>
      </c>
      <c r="FE2" s="104" t="s">
        <v>971</v>
      </c>
      <c r="FF2" s="5" t="s">
        <v>1342</v>
      </c>
      <c r="FG2" s="104" t="s">
        <v>972</v>
      </c>
      <c r="FH2" s="5" t="s">
        <v>968</v>
      </c>
      <c r="FI2" s="5" t="s">
        <v>1343</v>
      </c>
      <c r="FJ2" s="104" t="s">
        <v>973</v>
      </c>
      <c r="FK2" s="5" t="s">
        <v>959</v>
      </c>
      <c r="FL2" s="5" t="s">
        <v>1344</v>
      </c>
      <c r="FM2" s="5" t="s">
        <v>1345</v>
      </c>
      <c r="FN2" s="357" t="s">
        <v>1471</v>
      </c>
      <c r="FO2" s="5" t="s">
        <v>1346</v>
      </c>
      <c r="FP2" s="129" t="s">
        <v>777</v>
      </c>
      <c r="FQ2" s="5" t="s">
        <v>923</v>
      </c>
      <c r="FR2" s="104" t="s">
        <v>930</v>
      </c>
      <c r="FS2" s="5" t="s">
        <v>1347</v>
      </c>
      <c r="FT2" s="104" t="s">
        <v>931</v>
      </c>
      <c r="FU2" s="5" t="s">
        <v>1348</v>
      </c>
      <c r="FV2" s="7" t="s">
        <v>1349</v>
      </c>
      <c r="FW2" s="7" t="s">
        <v>1350</v>
      </c>
      <c r="FX2" s="7" t="s">
        <v>1351</v>
      </c>
      <c r="FY2" s="5" t="s">
        <v>1352</v>
      </c>
      <c r="FZ2" s="104" t="s">
        <v>932</v>
      </c>
      <c r="GA2" s="5" t="s">
        <v>1353</v>
      </c>
      <c r="GB2" s="129" t="s">
        <v>1354</v>
      </c>
      <c r="GC2" s="5" t="s">
        <v>1354</v>
      </c>
      <c r="GD2" s="5" t="s">
        <v>1355</v>
      </c>
      <c r="GE2" s="5" t="s">
        <v>1356</v>
      </c>
      <c r="GF2" s="129" t="s">
        <v>778</v>
      </c>
      <c r="GG2" s="5" t="s">
        <v>1357</v>
      </c>
      <c r="GH2" s="357" t="s">
        <v>1472</v>
      </c>
      <c r="GI2" s="5" t="s">
        <v>935</v>
      </c>
      <c r="GJ2" s="129" t="s">
        <v>779</v>
      </c>
      <c r="GK2" s="5" t="s">
        <v>938</v>
      </c>
      <c r="GL2" s="5" t="s">
        <v>937</v>
      </c>
      <c r="GM2" s="129" t="s">
        <v>780</v>
      </c>
      <c r="GN2" s="5" t="s">
        <v>1382</v>
      </c>
      <c r="GO2" s="5" t="s">
        <v>1381</v>
      </c>
      <c r="GP2" s="5" t="s">
        <v>933</v>
      </c>
      <c r="GQ2" s="5" t="s">
        <v>934</v>
      </c>
      <c r="GR2" s="5" t="s">
        <v>936</v>
      </c>
      <c r="GS2" s="357" t="s">
        <v>1473</v>
      </c>
      <c r="GT2" s="5" t="s">
        <v>888</v>
      </c>
      <c r="GU2" s="129" t="s">
        <v>781</v>
      </c>
      <c r="GV2" s="104" t="s">
        <v>876</v>
      </c>
      <c r="GW2" s="5" t="s">
        <v>878</v>
      </c>
      <c r="GX2" s="5" t="s">
        <v>879</v>
      </c>
      <c r="GY2" s="104" t="s">
        <v>877</v>
      </c>
      <c r="GZ2" s="5" t="s">
        <v>868</v>
      </c>
      <c r="HA2" s="5" t="s">
        <v>866</v>
      </c>
      <c r="HB2" s="5" t="s">
        <v>865</v>
      </c>
      <c r="HC2" s="5" t="s">
        <v>871</v>
      </c>
      <c r="HD2" s="5" t="s">
        <v>867</v>
      </c>
      <c r="HE2" s="5" t="s">
        <v>869</v>
      </c>
      <c r="HF2" s="5" t="s">
        <v>880</v>
      </c>
      <c r="HG2" s="5" t="s">
        <v>870</v>
      </c>
      <c r="HH2" s="129" t="s">
        <v>782</v>
      </c>
      <c r="HI2" s="5" t="s">
        <v>886</v>
      </c>
      <c r="HJ2" s="5" t="s">
        <v>881</v>
      </c>
      <c r="HK2" s="5" t="s">
        <v>882</v>
      </c>
      <c r="HL2" s="5" t="s">
        <v>885</v>
      </c>
      <c r="HM2" s="5" t="s">
        <v>883</v>
      </c>
      <c r="HN2" s="5" t="s">
        <v>887</v>
      </c>
      <c r="HO2" s="129" t="s">
        <v>783</v>
      </c>
      <c r="HP2" s="104" t="s">
        <v>900</v>
      </c>
      <c r="HQ2" s="5" t="s">
        <v>890</v>
      </c>
      <c r="HR2" s="5" t="s">
        <v>895</v>
      </c>
      <c r="HS2" s="5" t="s">
        <v>894</v>
      </c>
      <c r="HT2" s="104" t="s">
        <v>901</v>
      </c>
      <c r="HU2" s="5" t="s">
        <v>893</v>
      </c>
      <c r="HV2" s="5" t="s">
        <v>896</v>
      </c>
      <c r="HW2" s="5" t="s">
        <v>892</v>
      </c>
      <c r="HX2" s="5" t="s">
        <v>891</v>
      </c>
      <c r="HY2" s="104" t="s">
        <v>902</v>
      </c>
      <c r="HZ2" s="5" t="s">
        <v>889</v>
      </c>
      <c r="IA2" s="357" t="s">
        <v>1474</v>
      </c>
      <c r="IB2" s="129" t="s">
        <v>784</v>
      </c>
      <c r="IC2" s="5" t="s">
        <v>905</v>
      </c>
      <c r="ID2" s="5" t="s">
        <v>906</v>
      </c>
      <c r="IE2" s="5" t="s">
        <v>908</v>
      </c>
      <c r="IF2" s="5" t="s">
        <v>904</v>
      </c>
      <c r="IG2" s="5" t="s">
        <v>903</v>
      </c>
      <c r="IH2" s="5" t="s">
        <v>907</v>
      </c>
      <c r="II2" s="5" t="s">
        <v>909</v>
      </c>
      <c r="IJ2" s="5" t="s">
        <v>910</v>
      </c>
      <c r="IK2" s="357" t="s">
        <v>1475</v>
      </c>
      <c r="IL2" s="129" t="s">
        <v>785</v>
      </c>
      <c r="IM2" s="5" t="s">
        <v>915</v>
      </c>
      <c r="IN2" s="5" t="s">
        <v>914</v>
      </c>
      <c r="IO2" s="5" t="s">
        <v>916</v>
      </c>
      <c r="IP2" s="5" t="s">
        <v>917</v>
      </c>
      <c r="IQ2" s="5" t="s">
        <v>918</v>
      </c>
      <c r="IR2" s="5" t="s">
        <v>919</v>
      </c>
      <c r="IS2" s="357" t="s">
        <v>1476</v>
      </c>
      <c r="IT2" s="17" t="s">
        <v>1358</v>
      </c>
      <c r="IU2" s="5" t="s">
        <v>983</v>
      </c>
      <c r="IV2" s="129" t="s">
        <v>980</v>
      </c>
      <c r="IW2" s="5" t="s">
        <v>984</v>
      </c>
      <c r="IX2" s="5" t="s">
        <v>991</v>
      </c>
      <c r="IY2" s="104" t="s">
        <v>987</v>
      </c>
      <c r="IZ2" s="5" t="s">
        <v>993</v>
      </c>
      <c r="JA2" s="5" t="s">
        <v>992</v>
      </c>
      <c r="JB2" s="104" t="s">
        <v>988</v>
      </c>
      <c r="JC2" s="5" t="s">
        <v>994</v>
      </c>
      <c r="JD2" s="5" t="s">
        <v>990</v>
      </c>
      <c r="JE2" s="5" t="s">
        <v>986</v>
      </c>
      <c r="JF2" s="104" t="s">
        <v>989</v>
      </c>
      <c r="JG2" s="5" t="s">
        <v>975</v>
      </c>
      <c r="JH2" s="129" t="s">
        <v>981</v>
      </c>
      <c r="JI2" s="5" t="s">
        <v>995</v>
      </c>
      <c r="JJ2" s="5" t="s">
        <v>996</v>
      </c>
      <c r="JK2" s="10" t="s">
        <v>998</v>
      </c>
      <c r="JL2" s="5" t="s">
        <v>997</v>
      </c>
      <c r="JM2" s="129" t="s">
        <v>982</v>
      </c>
      <c r="JN2" s="5" t="s">
        <v>974</v>
      </c>
      <c r="JO2" s="417" t="s">
        <v>787</v>
      </c>
      <c r="JP2" s="357" t="s">
        <v>1477</v>
      </c>
      <c r="JQ2" s="129" t="s">
        <v>788</v>
      </c>
      <c r="JR2" s="14" t="s">
        <v>1422</v>
      </c>
      <c r="JS2" s="105" t="s">
        <v>999</v>
      </c>
      <c r="JT2" s="105" t="s">
        <v>1000</v>
      </c>
      <c r="JU2" s="105" t="s">
        <v>1001</v>
      </c>
      <c r="JV2" s="105" t="s">
        <v>1002</v>
      </c>
      <c r="JW2" s="105" t="s">
        <v>1003</v>
      </c>
      <c r="JX2" s="105" t="s">
        <v>1004</v>
      </c>
      <c r="JY2" s="105" t="s">
        <v>1005</v>
      </c>
      <c r="JZ2" s="105" t="s">
        <v>1006</v>
      </c>
      <c r="KA2" s="105" t="s">
        <v>1007</v>
      </c>
      <c r="KB2" s="105" t="s">
        <v>1008</v>
      </c>
      <c r="KC2" s="105" t="s">
        <v>1011</v>
      </c>
      <c r="KD2" s="129" t="s">
        <v>789</v>
      </c>
      <c r="KE2" s="105" t="s">
        <v>1359</v>
      </c>
      <c r="KF2" s="105" t="s">
        <v>1306</v>
      </c>
      <c r="KG2" s="105" t="s">
        <v>1307</v>
      </c>
      <c r="KH2" s="129" t="s">
        <v>1454</v>
      </c>
      <c r="KI2" s="12" t="s">
        <v>1456</v>
      </c>
      <c r="KJ2" s="12" t="s">
        <v>1012</v>
      </c>
      <c r="KK2" s="12" t="s">
        <v>1360</v>
      </c>
      <c r="KL2" s="12" t="s">
        <v>1361</v>
      </c>
      <c r="KM2" s="129" t="s">
        <v>790</v>
      </c>
      <c r="KN2" s="106" t="s">
        <v>1308</v>
      </c>
      <c r="KO2" s="12" t="s">
        <v>1309</v>
      </c>
      <c r="KP2" s="106" t="s">
        <v>1310</v>
      </c>
      <c r="KQ2" s="129" t="s">
        <v>791</v>
      </c>
      <c r="KR2" s="106" t="s">
        <v>1262</v>
      </c>
      <c r="KS2" s="106" t="s">
        <v>1015</v>
      </c>
      <c r="KT2" s="491" t="s">
        <v>1455</v>
      </c>
      <c r="KU2" s="162" t="s">
        <v>1478</v>
      </c>
      <c r="KV2" s="129" t="s">
        <v>1430</v>
      </c>
      <c r="KW2" s="12" t="s">
        <v>1462</v>
      </c>
      <c r="KX2" s="106" t="s">
        <v>1013</v>
      </c>
      <c r="KY2" s="106" t="s">
        <v>1311</v>
      </c>
      <c r="KZ2" s="105" t="s">
        <v>1010</v>
      </c>
      <c r="LA2" s="106" t="s">
        <v>1027</v>
      </c>
      <c r="LB2" s="129" t="s">
        <v>792</v>
      </c>
      <c r="LC2" s="14" t="s">
        <v>1267</v>
      </c>
      <c r="LD2" s="14" t="s">
        <v>1265</v>
      </c>
      <c r="LE2" s="14" t="s">
        <v>1266</v>
      </c>
      <c r="LF2" s="104" t="s">
        <v>1026</v>
      </c>
      <c r="LG2" s="5" t="s">
        <v>1264</v>
      </c>
      <c r="LH2" s="5" t="s">
        <v>1029</v>
      </c>
      <c r="LI2" s="5" t="s">
        <v>1263</v>
      </c>
      <c r="LJ2" s="129" t="s">
        <v>793</v>
      </c>
      <c r="LK2" s="12" t="s">
        <v>1459</v>
      </c>
      <c r="LL2" s="12" t="s">
        <v>1277</v>
      </c>
      <c r="LM2" s="12" t="s">
        <v>1276</v>
      </c>
      <c r="LN2" s="12" t="s">
        <v>1269</v>
      </c>
      <c r="LO2" s="13" t="s">
        <v>1273</v>
      </c>
      <c r="LP2" s="13" t="s">
        <v>1274</v>
      </c>
      <c r="LQ2" s="12" t="s">
        <v>1272</v>
      </c>
      <c r="LR2" s="12" t="s">
        <v>1271</v>
      </c>
      <c r="LS2" s="12" t="s">
        <v>1270</v>
      </c>
      <c r="LT2" s="12" t="s">
        <v>1275</v>
      </c>
      <c r="LU2" s="12" t="s">
        <v>1268</v>
      </c>
      <c r="LV2" s="12" t="s">
        <v>1030</v>
      </c>
      <c r="LW2" s="12" t="s">
        <v>1020</v>
      </c>
      <c r="LX2" s="12" t="s">
        <v>1019</v>
      </c>
      <c r="LY2" s="129" t="s">
        <v>794</v>
      </c>
      <c r="LZ2" s="12" t="s">
        <v>1460</v>
      </c>
      <c r="MA2" s="12" t="s">
        <v>1280</v>
      </c>
      <c r="MB2" s="12" t="s">
        <v>1281</v>
      </c>
      <c r="MC2" s="12" t="s">
        <v>1282</v>
      </c>
      <c r="MD2" s="12" t="s">
        <v>1283</v>
      </c>
      <c r="ME2" s="129" t="s">
        <v>795</v>
      </c>
      <c r="MF2" s="106" t="s">
        <v>1457</v>
      </c>
      <c r="MG2" s="106" t="s">
        <v>1278</v>
      </c>
      <c r="MH2" s="106" t="s">
        <v>1279</v>
      </c>
      <c r="MI2" s="12" t="s">
        <v>1284</v>
      </c>
      <c r="MJ2" s="129" t="s">
        <v>1429</v>
      </c>
      <c r="MK2" s="12" t="s">
        <v>1461</v>
      </c>
      <c r="ML2" s="12" t="s">
        <v>1018</v>
      </c>
      <c r="MM2" s="12" t="s">
        <v>1312</v>
      </c>
      <c r="MN2" s="105" t="s">
        <v>1009</v>
      </c>
      <c r="MO2" s="12" t="s">
        <v>1028</v>
      </c>
      <c r="MP2" s="106" t="s">
        <v>1014</v>
      </c>
      <c r="MQ2" s="162" t="s">
        <v>796</v>
      </c>
      <c r="MR2" s="14" t="s">
        <v>941</v>
      </c>
      <c r="MS2" s="14" t="s">
        <v>1314</v>
      </c>
      <c r="MT2" s="14" t="s">
        <v>1313</v>
      </c>
      <c r="MU2" s="14" t="s">
        <v>942</v>
      </c>
      <c r="MV2" s="14" t="s">
        <v>1021</v>
      </c>
      <c r="MW2" s="14" t="s">
        <v>1022</v>
      </c>
      <c r="MX2" s="14" t="s">
        <v>1023</v>
      </c>
      <c r="MY2" s="14" t="s">
        <v>1024</v>
      </c>
      <c r="MZ2" s="14" t="s">
        <v>1025</v>
      </c>
      <c r="NA2" s="1" t="s">
        <v>1031</v>
      </c>
      <c r="NB2" s="1" t="s">
        <v>1032</v>
      </c>
      <c r="NC2" s="1" t="s">
        <v>1033</v>
      </c>
      <c r="ND2" s="1" t="s">
        <v>1034</v>
      </c>
    </row>
    <row r="3" spans="1:368" s="486" customFormat="1" ht="61" customHeight="1">
      <c r="A3" s="1233"/>
      <c r="B3" s="962" t="s">
        <v>1772</v>
      </c>
      <c r="C3" s="469"/>
      <c r="D3" s="470"/>
      <c r="E3" s="470"/>
      <c r="F3" s="470"/>
      <c r="G3" s="470"/>
      <c r="H3" s="470"/>
      <c r="I3" s="470"/>
      <c r="J3" s="470"/>
      <c r="K3" s="470"/>
      <c r="L3" s="470"/>
      <c r="M3" s="470"/>
      <c r="N3" s="470"/>
      <c r="O3" s="470"/>
      <c r="P3" s="470"/>
      <c r="Q3" s="470"/>
      <c r="R3" s="470"/>
      <c r="S3" s="470"/>
      <c r="T3" s="470"/>
      <c r="U3" s="470"/>
      <c r="V3" s="471"/>
      <c r="W3" s="472"/>
      <c r="X3" s="473"/>
      <c r="Y3" s="474"/>
      <c r="Z3" s="473"/>
      <c r="AA3" s="474"/>
      <c r="AB3" s="473"/>
      <c r="AC3" s="474"/>
      <c r="AD3" s="475"/>
      <c r="AE3" s="474"/>
      <c r="AF3" s="474"/>
      <c r="AG3" s="474"/>
      <c r="AH3" s="474"/>
      <c r="AI3" s="475"/>
      <c r="AJ3" s="474"/>
      <c r="AK3" s="476"/>
      <c r="AL3" s="474"/>
      <c r="AM3" s="637"/>
      <c r="AN3" s="474"/>
      <c r="AO3" s="474"/>
      <c r="AP3" s="477"/>
      <c r="AQ3" s="477"/>
      <c r="AR3" s="474"/>
      <c r="AS3" s="474"/>
      <c r="AT3" s="474"/>
      <c r="AU3" s="474"/>
      <c r="AV3" s="474"/>
      <c r="AW3" s="474"/>
      <c r="AX3" s="474"/>
      <c r="AY3" s="476"/>
      <c r="AZ3" s="474"/>
      <c r="BA3" s="476"/>
      <c r="BB3" s="474"/>
      <c r="BC3" s="473"/>
      <c r="BD3" s="474"/>
      <c r="BE3" s="474"/>
      <c r="BF3" s="473"/>
      <c r="BG3" s="474"/>
      <c r="BH3" s="474"/>
      <c r="BI3" s="474"/>
      <c r="BJ3" s="474"/>
      <c r="BK3" s="617"/>
      <c r="BL3" s="474"/>
      <c r="BM3" s="474"/>
      <c r="BN3" s="473"/>
      <c r="BO3" s="474"/>
      <c r="BP3" s="474"/>
      <c r="BQ3" s="474"/>
      <c r="BR3" s="473"/>
      <c r="BS3" s="474"/>
      <c r="BT3" s="474"/>
      <c r="BU3" s="473"/>
      <c r="BV3" s="474"/>
      <c r="BW3" s="473"/>
      <c r="BX3" s="474"/>
      <c r="BY3" s="474"/>
      <c r="BZ3" s="473"/>
      <c r="CA3" s="474"/>
      <c r="CB3" s="474"/>
      <c r="CC3" s="474"/>
      <c r="CD3" s="474"/>
      <c r="CE3" s="472"/>
      <c r="CF3" s="474"/>
      <c r="CG3" s="473"/>
      <c r="CH3" s="474"/>
      <c r="CI3" s="476"/>
      <c r="CJ3" s="474"/>
      <c r="CK3" s="474"/>
      <c r="CL3" s="476"/>
      <c r="CM3" s="474"/>
      <c r="CN3" s="474"/>
      <c r="CO3" s="474"/>
      <c r="CP3" s="476"/>
      <c r="CQ3" s="477"/>
      <c r="CR3" s="477"/>
      <c r="CS3" s="474"/>
      <c r="CT3" s="474"/>
      <c r="CU3" s="474"/>
      <c r="CV3" s="474"/>
      <c r="CW3" s="474"/>
      <c r="CX3" s="476"/>
      <c r="CY3" s="474"/>
      <c r="CZ3" s="474"/>
      <c r="DA3" s="474"/>
      <c r="DB3" s="474"/>
      <c r="DC3" s="473"/>
      <c r="DD3" s="474"/>
      <c r="DE3" s="474"/>
      <c r="DF3" s="474"/>
      <c r="DG3" s="474"/>
      <c r="DH3" s="474"/>
      <c r="DI3" s="474"/>
      <c r="DJ3" s="474"/>
      <c r="DK3" s="474"/>
      <c r="DL3" s="474"/>
      <c r="DM3" s="477"/>
      <c r="DN3" s="477"/>
      <c r="DO3" s="473"/>
      <c r="DP3" s="474"/>
      <c r="DQ3" s="474"/>
      <c r="DR3" s="474"/>
      <c r="DS3" s="473"/>
      <c r="DT3" s="474"/>
      <c r="DU3" s="474"/>
      <c r="DV3" s="474"/>
      <c r="DW3" s="474"/>
      <c r="DX3" s="474"/>
      <c r="DY3" s="474"/>
      <c r="DZ3" s="474"/>
      <c r="EA3" s="472"/>
      <c r="EB3" s="474"/>
      <c r="EC3" s="473"/>
      <c r="ED3" s="476"/>
      <c r="EE3" s="474"/>
      <c r="EF3" s="474"/>
      <c r="EG3" s="474"/>
      <c r="EH3" s="474"/>
      <c r="EI3" s="476"/>
      <c r="EJ3" s="474"/>
      <c r="EK3" s="476"/>
      <c r="EL3" s="474"/>
      <c r="EM3" s="474"/>
      <c r="EN3" s="476"/>
      <c r="EO3" s="474"/>
      <c r="EP3" s="476"/>
      <c r="EQ3" s="474"/>
      <c r="ER3" s="474"/>
      <c r="ES3" s="474"/>
      <c r="ET3" s="474"/>
      <c r="EU3" s="474"/>
      <c r="EV3" s="474"/>
      <c r="EW3" s="473"/>
      <c r="EX3" s="476"/>
      <c r="EY3" s="474"/>
      <c r="EZ3" s="474"/>
      <c r="FA3" s="476"/>
      <c r="FB3" s="474"/>
      <c r="FC3" s="477"/>
      <c r="FD3" s="477"/>
      <c r="FE3" s="476"/>
      <c r="FF3" s="474"/>
      <c r="FG3" s="476"/>
      <c r="FH3" s="474"/>
      <c r="FI3" s="474"/>
      <c r="FJ3" s="476"/>
      <c r="FK3" s="474"/>
      <c r="FL3" s="474"/>
      <c r="FM3" s="474"/>
      <c r="FN3" s="472"/>
      <c r="FO3" s="474"/>
      <c r="FP3" s="473"/>
      <c r="FQ3" s="474"/>
      <c r="FR3" s="476"/>
      <c r="FS3" s="474"/>
      <c r="FT3" s="476"/>
      <c r="FU3" s="474"/>
      <c r="FV3" s="477"/>
      <c r="FW3" s="477"/>
      <c r="FX3" s="477"/>
      <c r="FY3" s="474"/>
      <c r="FZ3" s="476"/>
      <c r="GA3" s="474"/>
      <c r="GB3" s="473"/>
      <c r="GC3" s="474"/>
      <c r="GD3" s="474"/>
      <c r="GE3" s="474"/>
      <c r="GF3" s="473"/>
      <c r="GG3" s="474"/>
      <c r="GH3" s="472"/>
      <c r="GI3" s="474"/>
      <c r="GJ3" s="473"/>
      <c r="GK3" s="474"/>
      <c r="GL3" s="474"/>
      <c r="GM3" s="473"/>
      <c r="GN3" s="474"/>
      <c r="GO3" s="474"/>
      <c r="GP3" s="474"/>
      <c r="GQ3" s="474"/>
      <c r="GR3" s="474"/>
      <c r="GS3" s="472"/>
      <c r="GT3" s="474"/>
      <c r="GU3" s="473"/>
      <c r="GV3" s="476"/>
      <c r="GW3" s="474"/>
      <c r="GX3" s="474"/>
      <c r="GY3" s="476"/>
      <c r="GZ3" s="474"/>
      <c r="HA3" s="474"/>
      <c r="HB3" s="474"/>
      <c r="HC3" s="474"/>
      <c r="HD3" s="474"/>
      <c r="HE3" s="474"/>
      <c r="HF3" s="474"/>
      <c r="HG3" s="474"/>
      <c r="HH3" s="473"/>
      <c r="HI3" s="474"/>
      <c r="HJ3" s="474"/>
      <c r="HK3" s="474"/>
      <c r="HL3" s="474"/>
      <c r="HM3" s="474"/>
      <c r="HN3" s="474"/>
      <c r="HO3" s="473"/>
      <c r="HP3" s="476"/>
      <c r="HQ3" s="474"/>
      <c r="HR3" s="474"/>
      <c r="HS3" s="474"/>
      <c r="HT3" s="476"/>
      <c r="HU3" s="474"/>
      <c r="HV3" s="474"/>
      <c r="HW3" s="474"/>
      <c r="HX3" s="474"/>
      <c r="HY3" s="476"/>
      <c r="HZ3" s="474"/>
      <c r="IA3" s="472"/>
      <c r="IB3" s="473"/>
      <c r="IC3" s="474"/>
      <c r="ID3" s="474"/>
      <c r="IE3" s="474"/>
      <c r="IF3" s="474"/>
      <c r="IG3" s="474"/>
      <c r="IH3" s="474"/>
      <c r="II3" s="474"/>
      <c r="IJ3" s="474"/>
      <c r="IK3" s="472"/>
      <c r="IL3" s="473"/>
      <c r="IM3" s="474"/>
      <c r="IN3" s="474"/>
      <c r="IO3" s="474"/>
      <c r="IP3" s="474"/>
      <c r="IQ3" s="474"/>
      <c r="IR3" s="474"/>
      <c r="IS3" s="472"/>
      <c r="IT3" s="477"/>
      <c r="IU3" s="474"/>
      <c r="IV3" s="473"/>
      <c r="IW3" s="474"/>
      <c r="IX3" s="474"/>
      <c r="IY3" s="476"/>
      <c r="IZ3" s="474"/>
      <c r="JA3" s="474"/>
      <c r="JB3" s="476"/>
      <c r="JC3" s="474"/>
      <c r="JD3" s="474"/>
      <c r="JE3" s="474"/>
      <c r="JF3" s="476"/>
      <c r="JG3" s="474"/>
      <c r="JH3" s="473"/>
      <c r="JI3" s="474"/>
      <c r="JJ3" s="474"/>
      <c r="JK3" s="478"/>
      <c r="JL3" s="474"/>
      <c r="JM3" s="473"/>
      <c r="JN3" s="474"/>
      <c r="JO3" s="472"/>
      <c r="JP3" s="472"/>
      <c r="JQ3" s="473"/>
      <c r="JR3" s="479"/>
      <c r="JS3" s="480"/>
      <c r="JT3" s="480"/>
      <c r="JU3" s="480"/>
      <c r="JV3" s="480"/>
      <c r="JW3" s="480"/>
      <c r="JX3" s="480"/>
      <c r="JY3" s="480"/>
      <c r="JZ3" s="480"/>
      <c r="KA3" s="480"/>
      <c r="KB3" s="480"/>
      <c r="KC3" s="480"/>
      <c r="KD3" s="473"/>
      <c r="KE3" s="480"/>
      <c r="KF3" s="480"/>
      <c r="KG3" s="480"/>
      <c r="KH3" s="473"/>
      <c r="KI3" s="481"/>
      <c r="KJ3" s="481"/>
      <c r="KK3" s="481"/>
      <c r="KL3" s="481"/>
      <c r="KM3" s="473"/>
      <c r="KN3" s="482"/>
      <c r="KO3" s="481"/>
      <c r="KP3" s="482"/>
      <c r="KQ3" s="473"/>
      <c r="KR3" s="482"/>
      <c r="KS3" s="482"/>
      <c r="KT3" s="481"/>
      <c r="KU3" s="483"/>
      <c r="KV3" s="473"/>
      <c r="KW3" s="481"/>
      <c r="KX3" s="482"/>
      <c r="KY3" s="482"/>
      <c r="KZ3" s="480"/>
      <c r="LA3" s="482"/>
      <c r="LB3" s="473"/>
      <c r="LC3" s="479"/>
      <c r="LD3" s="479"/>
      <c r="LE3" s="479"/>
      <c r="LF3" s="476"/>
      <c r="LG3" s="474"/>
      <c r="LH3" s="474"/>
      <c r="LI3" s="474"/>
      <c r="LJ3" s="473"/>
      <c r="LK3" s="481"/>
      <c r="LL3" s="481"/>
      <c r="LM3" s="481"/>
      <c r="LN3" s="481"/>
      <c r="LO3" s="484"/>
      <c r="LP3" s="484"/>
      <c r="LQ3" s="481"/>
      <c r="LR3" s="481"/>
      <c r="LS3" s="481"/>
      <c r="LT3" s="481"/>
      <c r="LU3" s="481"/>
      <c r="LV3" s="481"/>
      <c r="LW3" s="481"/>
      <c r="LX3" s="481"/>
      <c r="LY3" s="473"/>
      <c r="LZ3" s="481"/>
      <c r="MA3" s="481"/>
      <c r="MB3" s="481"/>
      <c r="MC3" s="481"/>
      <c r="MD3" s="481"/>
      <c r="ME3" s="473"/>
      <c r="MF3" s="482"/>
      <c r="MG3" s="482"/>
      <c r="MH3" s="482"/>
      <c r="MI3" s="481"/>
      <c r="MJ3" s="473"/>
      <c r="MK3" s="481"/>
      <c r="ML3" s="481"/>
      <c r="MM3" s="481"/>
      <c r="MN3" s="480"/>
      <c r="MO3" s="481"/>
      <c r="MP3" s="482"/>
      <c r="MQ3" s="483"/>
      <c r="MR3" s="479"/>
      <c r="MS3" s="479"/>
      <c r="MT3" s="479"/>
      <c r="MU3" s="479"/>
      <c r="MV3" s="479"/>
      <c r="MW3" s="479"/>
      <c r="MX3" s="479"/>
      <c r="MY3" s="479"/>
      <c r="MZ3" s="479"/>
      <c r="NA3" s="485"/>
      <c r="NB3" s="485"/>
      <c r="NC3" s="485"/>
      <c r="ND3" s="485"/>
    </row>
    <row r="4" spans="1:368" s="19" customFormat="1" ht="49" customHeight="1">
      <c r="A4" s="1234"/>
      <c r="B4" s="131" t="s">
        <v>1441</v>
      </c>
      <c r="C4" s="1296" t="s">
        <v>1392</v>
      </c>
      <c r="D4" s="1296"/>
      <c r="E4" s="1296"/>
      <c r="F4" s="1296"/>
      <c r="G4" s="1296"/>
      <c r="H4" s="1296"/>
      <c r="I4" s="1296"/>
      <c r="J4" s="1296"/>
      <c r="K4" s="1296"/>
      <c r="L4" s="1296"/>
      <c r="M4" s="1296"/>
      <c r="N4" s="1296"/>
      <c r="O4" s="1296"/>
      <c r="P4" s="1296"/>
      <c r="Q4" s="1296"/>
      <c r="R4" s="1296"/>
      <c r="S4" s="1296"/>
      <c r="T4" s="1296"/>
      <c r="U4" s="1296"/>
      <c r="V4" s="153"/>
      <c r="W4" s="358"/>
      <c r="X4" s="197"/>
      <c r="Y4" s="101">
        <f>AVERAGE(Y44:Y49,Y51:Y52,Y55:Y65,Y66,Y71,Y75,Y81,Y87,Y91,Y98:Y102,Y106:Y132,Y133,Y138,Y142,Y145,Y149,Y160)</f>
        <v>53.8</v>
      </c>
      <c r="Z4" s="197"/>
      <c r="AA4" s="101">
        <f>AVERAGE(AA44:AA49,AA51:AA52,AA55:AA65,AA66,AA71,AA75,AA81,AA87,AA91,AA98:AA102,AA106:AA132,AA133,AA138,AA142,AA145,AA149,AA160)</f>
        <v>84.666666666666671</v>
      </c>
      <c r="AB4" s="197"/>
      <c r="AC4" s="101">
        <f>AVERAGE(AC44:AC49,AC51:AC52,AC55:AC65,AC66,AC71,AC75,AC81,AC87,AC91,AC98:AC102,AC106:AC132,AC133,AC138,AC142,AC145,AC149,AC160)</f>
        <v>14</v>
      </c>
      <c r="AD4" s="197"/>
      <c r="AE4" s="101">
        <f>AVERAGE(AE44:AE49,AE51:AE52,AE55:AE65,AE66,AE71,AE75,AE81,AE87,AE91,AE98:AE102,AE106:AE132,AE133,AE138,AE142,AE145,AE149,AE160)</f>
        <v>61.6</v>
      </c>
      <c r="AF4" s="101">
        <f>AVERAGE(AF44:AF49,AF51:AF52,AF55:AF65,AF66,AF71,AF75,AF81,AF87,AF91,AF98:AF102,AF106:AF132,AF133,AF138,AF142,AF145,AF149,AF160)</f>
        <v>16.5</v>
      </c>
      <c r="AG4" s="101">
        <f>AVERAGE(AG44:AG49,AG51:AG52,AG55:AG65,AG66,AG71,AG75,AG81,AG87,AG91,AG98:AG102,AG106:AG132,AG133,AG138,AG142,AG145,AG149,AG160)</f>
        <v>18</v>
      </c>
      <c r="AH4" s="101">
        <f>AVERAGE(AH44:AH49,AH51:AH52,AH55:AH65,AH66,AH71,AH75,AH81,AH87,AH91,AH98:AH102,AH106:AH132,AH133,AH138,AH142,AH145,AH149,AH160)</f>
        <v>18.5</v>
      </c>
      <c r="AI4" s="197"/>
      <c r="AJ4" s="101">
        <f>AVERAGE(AJ44:AJ49,AJ51:AJ52,AJ55:AJ65,AJ66,AJ71,AJ75,AJ81,AJ87,AJ91,AJ98:AJ102,AJ106:AJ132,AJ133,AJ138,AJ142,AJ145,AJ149,AJ160)</f>
        <v>56.720000000000006</v>
      </c>
      <c r="AK4" s="132"/>
      <c r="AL4" s="101">
        <f>AVERAGE(AL44:AL49,AL51:AL52,AL55:AL65,AL66,AL71,AL75,AL81,AL87,AL91,AL98:AL102,AL106:AL132,AL133,AL138,AL142,AL145,AL149,AL160)</f>
        <v>41.2</v>
      </c>
      <c r="AM4" s="353"/>
      <c r="AN4" s="101">
        <f t="shared" ref="AN4:AX4" si="0">AVERAGE(AN44:AN49,AN51:AN52,AN55:AN65,AN66,AN71,AN75,AN81,AN87,AN91,AN98:AN102,AN106:AN132,AN133,AN138,AN142,AN145,AN149,AN160)</f>
        <v>62.75</v>
      </c>
      <c r="AO4" s="101">
        <f t="shared" si="0"/>
        <v>11</v>
      </c>
      <c r="AP4" s="101">
        <f t="shared" si="0"/>
        <v>24</v>
      </c>
      <c r="AQ4" s="101">
        <f t="shared" si="0"/>
        <v>3</v>
      </c>
      <c r="AR4" s="101" t="e">
        <f t="shared" si="0"/>
        <v>#DIV/0!</v>
      </c>
      <c r="AS4" s="101">
        <f t="shared" si="0"/>
        <v>5</v>
      </c>
      <c r="AT4" s="101" t="e">
        <f t="shared" si="0"/>
        <v>#DIV/0!</v>
      </c>
      <c r="AU4" s="101" t="e">
        <f t="shared" si="0"/>
        <v>#DIV/0!</v>
      </c>
      <c r="AV4" s="101">
        <f t="shared" si="0"/>
        <v>5.8</v>
      </c>
      <c r="AW4" s="101" t="e">
        <f t="shared" si="0"/>
        <v>#DIV/0!</v>
      </c>
      <c r="AX4" s="101" t="e">
        <f t="shared" si="0"/>
        <v>#DIV/0!</v>
      </c>
      <c r="AY4" s="132"/>
      <c r="AZ4" s="101">
        <f>AVERAGE(AZ44:AZ49,AZ51:AZ52,AZ55:AZ65,AZ66,AZ71,AZ75,AZ81,AZ87,AZ91,AZ98:AZ102,AZ106:AZ132,AZ133,AZ138,AZ142,AZ145,AZ149,AZ160)</f>
        <v>54.5</v>
      </c>
      <c r="BA4" s="132"/>
      <c r="BB4" s="101">
        <f>AVERAGE(BB44:BB49,BB51:BB52,BB55:BB65,BB66,BB71,BB75,BB81,BB87,BB91,BB98:BB102,BB106:BB132,BB133,BB138,BB142,BB145,BB149,BB160)</f>
        <v>14.5</v>
      </c>
      <c r="BC4" s="197"/>
      <c r="BD4" s="101">
        <f>AVERAGE(BD44:BD49,BD51:BD52,BD55:BD65,BD66,BD71,BD75,BD81,BD87,BD91,BD98:BD102,BD106:BD132,BD133,BD138,BD142,BD145,BD149,BD160)</f>
        <v>84.55714285714285</v>
      </c>
      <c r="BE4" s="101">
        <f>AVERAGE(BE44:BE49,BE51:BE52,BE55:BE65,BE66,BE71,BE75,BE81,BE87,BE91,BE98:BE102,BE106:BE132,BE133,BE138,BE142,BE145,BE149,BE160)</f>
        <v>8.5</v>
      </c>
      <c r="BF4" s="197"/>
      <c r="BG4" s="101">
        <f>AVERAGE(BG44:BG49,BG51:BG52,BG55:BG65,BG66,BG71,BG75,BG81,BG87,BG91,BG98:BG102,BG106:BG132,BG133,BG138,BG142,BG145,BG149,BG160)</f>
        <v>30</v>
      </c>
      <c r="BH4" s="101">
        <f>AVERAGE(BH44:BH49,BH51:BH52,BH55:BH65,BH66,BH71,BH75,BH81,BH87,BH91,BH98:BH102,BH106:BH132,BH133,BH138,BH142,BH145,BH149,BH160)</f>
        <v>29.666666666666668</v>
      </c>
      <c r="BI4" s="101">
        <f>AVERAGE(BI44:BI49,BI51:BI52,BI55:BI65,BI66,BI71,BI75,BI81,BI87,BI91,BI98:BI102,BI106:BI132,BI133,BI138,BI142,BI145,BI149,BI160)</f>
        <v>11</v>
      </c>
      <c r="BJ4" s="101">
        <f>AVERAGE(BJ44:BJ49,BJ51:BJ52,BJ55:BJ65,BJ66,BJ71,BJ75,BJ81,BJ87,BJ91,BJ98:BJ102,BJ106:BJ132,BJ133,BJ138,BJ142,BJ145,BJ149,BJ160)</f>
        <v>12.95</v>
      </c>
      <c r="BK4" s="358"/>
      <c r="BL4" s="101">
        <f>AVERAGE(BL44:BL49,BL51:BL52,BL55:BL65,BL66,BL71,BL75,BL81,BL87,BL91,BL98:BL102,BL106:BL132,BL133,BL138,BL142,BL145,BL149,BL160)</f>
        <v>30</v>
      </c>
      <c r="BM4" s="101" t="e">
        <f>AVERAGE(BM44:BM49,BM51:BM52,BM55:BM65,BM66,BM71,BM75,BM81,BM87,BM91,BM98:BM102,BM106:BM132,BM133,BM138,BM142,BM145,BM149,BM160)</f>
        <v>#DIV/0!</v>
      </c>
      <c r="BN4" s="197"/>
      <c r="BO4" s="101">
        <f>AVERAGE(BO44:BO49,BO51:BO52,BO55:BO65,BO66,BO71,BO75,BO81,BO87,BO91,BO98:BO102,BO106:BO132,BO133,BO138,BO142,BO145,BO149,BO160)</f>
        <v>38.25</v>
      </c>
      <c r="BP4" s="101" t="e">
        <f>AVERAGE(BP44:BP49,BP51:BP52,BP55:BP65,BP66,BP71,BP75,BP81,BP87,BP91,BP98:BP102,BP106:BP132,BP133,BP138,BP142,BP145,BP149,BP160)</f>
        <v>#DIV/0!</v>
      </c>
      <c r="BQ4" s="101" t="e">
        <f>AVERAGE(BQ44:BQ49,BQ51:BQ52,BQ55:BQ65,BQ66,BQ71,BQ75,BQ81,BQ87,BQ91,BQ98:BQ102,BQ106:BQ132,BQ133,BQ138,BQ142,BQ145,BQ149,BQ160)</f>
        <v>#DIV/0!</v>
      </c>
      <c r="BR4" s="197"/>
      <c r="BS4" s="101">
        <f>AVERAGE(BS44:BS49,BS51:BS52,BS55:BS65,BS66,BS71,BS75,BS81,BS87,BS91,BS98:BS102,BS106:BS132,BS133,BS138,BS142,BS145,BS149,BS160)</f>
        <v>24</v>
      </c>
      <c r="BT4" s="101">
        <f>AVERAGE(BT44:BT49,BT51:BT52,BT55:BT65,BT66,BT71,BT75,BT81,BT87,BT91,BT98:BT102,BT106:BT132,BT133,BT138,BT142,BT145,BT149,BT160)</f>
        <v>14</v>
      </c>
      <c r="BU4" s="197"/>
      <c r="BV4" s="101">
        <f>AVERAGE(BV44:BV49,BV51:BV52,BV55:BV65,BV66,BV71,BV75,BV81,BV87,BV91,BV98:BV102,BV106:BV132,BV133,BV138,BV142,BV145,BV149,BV160)</f>
        <v>42</v>
      </c>
      <c r="BW4" s="197"/>
      <c r="BX4" s="101">
        <f>AVERAGE(BX44:BX49,BX51:BX52,BX55:BX65,BX66,BX71,BX75,BX81,BX87,BX91,BX98:BX102,BX106:BX132,BX133,BX138,BX142,BX145,BX149,BX160)</f>
        <v>25</v>
      </c>
      <c r="BY4" s="101">
        <f>AVERAGE(BY44:BY49,BY51:BY52,BY55:BY65,BY66,BY71,BY75,BY81,BY87,BY91,BY98:BY102,BY106:BY132,BY133,BY138,BY142,BY145,BY149,BY160)</f>
        <v>10</v>
      </c>
      <c r="BZ4" s="197"/>
      <c r="CA4" s="101">
        <f>AVERAGE(CA44:CA49,CA51:CA52,CA55:CA65,CA66,CA71,CA75,CA81,CA87,CA91,CA98:CA102,CA106:CA132,CA133,CA138,CA142,CA145,CA149,CA160)</f>
        <v>24.5</v>
      </c>
      <c r="CB4" s="101">
        <f>AVERAGE(CB44:CB49,CB51:CB52,CB55:CB65,CB66,CB71,CB75,CB81,CB87,CB91,CB98:CB102,CB106:CB132,CB133,CB138,CB142,CB145,CB149,CB160)</f>
        <v>28.228571428571431</v>
      </c>
      <c r="CC4" s="101">
        <f>AVERAGE(CC44:CC49,CC51:CC52,CC55:CC65,CC66,CC71,CC75,CC81,CC87,CC91,CC98:CC102,CC106:CC132,CC133,CC138,CC142,CC145,CC149,CC160)</f>
        <v>41.5</v>
      </c>
      <c r="CD4" s="101">
        <f>AVERAGE(CD44:CD49,CD51:CD52,CD55:CD65,CD66,CD71,CD75,CD81,CD87,CD91,CD98:CD102,CD106:CD132,CD133,CD138,CD142,CD145,CD149,CD160)</f>
        <v>24</v>
      </c>
      <c r="CE4" s="358"/>
      <c r="CF4" s="101" t="e">
        <f>AVERAGE(CF44:CF49,CF51:CF52,CF55:CF65,CF66,CF71,CF75,CF81,CF87,CF91,CF98:CF102,CF106:CF132,CF133,CF138,CF142,CF145,CF149,CF160)</f>
        <v>#DIV/0!</v>
      </c>
      <c r="CG4" s="197"/>
      <c r="CH4" s="101">
        <f>AVERAGE(CH44:CH49,CH51:CH52,CH55:CH65,CH66,CH71,CH75,CH81,CH87,CH91,CH98:CH102,CH106:CH132,CH133,CH138,CH142,CH145,CH149,CH160)</f>
        <v>47</v>
      </c>
      <c r="CI4" s="132"/>
      <c r="CJ4" s="101">
        <f>AVERAGE(CJ44:CJ49,CJ51:CJ52,CJ55:CJ65,CJ66,CJ71,CJ75,CJ81,CJ87,CJ91,CJ98:CJ102,CJ106:CJ132,CJ133,CJ138,CJ142,CJ145,CJ149,CJ160)</f>
        <v>23.279999999999998</v>
      </c>
      <c r="CK4" s="101">
        <f>AVERAGE(CK44:CK49,CK51:CK52,CK55:CK65,CK66,CK71,CK75,CK81,CK87,CK91,CK98:CK102,CK106:CK132,CK133,CK138,CK142,CK145,CK149,CK160)</f>
        <v>24</v>
      </c>
      <c r="CL4" s="353"/>
      <c r="CM4" s="101">
        <f>AVERAGE(CM44:CM49,CM51:CM52,CM55:CM65,CM66,CM71,CM75,CM81,CM87,CM91,CM98:CM102,CM106:CM132,CM133,CM138,CM142,CM145,CM149,CM160)</f>
        <v>45.337499999999999</v>
      </c>
      <c r="CN4" s="101" t="e">
        <f>AVERAGE(CN44:CN49,CN51:CN52,CN55:CN65,CN66,CN71,CN75,CN81,CN87,CN91,CN98:CN102,CN106:CN132,CN133,CN138,CN142,CN145,CN149,CN160)</f>
        <v>#DIV/0!</v>
      </c>
      <c r="CO4" s="101">
        <f>AVERAGE(CO44:CO49,CO51:CO52,CO55:CO65,CO66,CO71,CO75,CO81,CO87,CO91,CO98:CO102,CO106:CO132,CO133,CO138,CO142,CO145,CO149,CO160)</f>
        <v>14</v>
      </c>
      <c r="CP4" s="353"/>
      <c r="CQ4" s="101">
        <f t="shared" ref="CQ4:CW4" si="1">AVERAGE(CQ44:CQ49,CQ51:CQ52,CQ55:CQ65,CQ66,CQ71,CQ75,CQ81,CQ87,CQ91,CQ98:CQ102,CQ106:CQ132,CQ133,CQ138,CQ142,CQ145,CQ149,CQ160)</f>
        <v>29</v>
      </c>
      <c r="CR4" s="101">
        <f t="shared" si="1"/>
        <v>34.36785714285714</v>
      </c>
      <c r="CS4" s="101">
        <f t="shared" si="1"/>
        <v>26.866666666666664</v>
      </c>
      <c r="CT4" s="101" t="e">
        <f t="shared" si="1"/>
        <v>#DIV/0!</v>
      </c>
      <c r="CU4" s="101">
        <f t="shared" si="1"/>
        <v>30</v>
      </c>
      <c r="CV4" s="101">
        <f t="shared" si="1"/>
        <v>30</v>
      </c>
      <c r="CW4" s="101">
        <f t="shared" si="1"/>
        <v>3</v>
      </c>
      <c r="CX4" s="353"/>
      <c r="CY4" s="101" t="e">
        <f>AVERAGE(CY44:CY49,CY51:CY52,CY55:CY65,CY66,CY71,CY75,CY81,CY87,CY91,CY98:CY102,CY106:CY132,CY133,CY138,CY142,CY145,CY149,CY160)</f>
        <v>#DIV/0!</v>
      </c>
      <c r="CZ4" s="101">
        <f>AVERAGE(CZ44:CZ49,CZ51:CZ52,CZ55:CZ65,CZ66,CZ71,CZ75,CZ81,CZ87,CZ91,CZ98:CZ102,CZ106:CZ132,CZ133,CZ138,CZ142,CZ145,CZ149,CZ160)</f>
        <v>13.5</v>
      </c>
      <c r="DA4" s="101">
        <f>AVERAGE(DA44:DA49,DA51:DA52,DA55:DA65,DA66,DA71,DA75,DA81,DA87,DA91,DA98:DA102,DA106:DA132,DA133,DA138,DA142,DA145,DA149,DA160)</f>
        <v>1</v>
      </c>
      <c r="DB4" s="101">
        <f>AVERAGE(DB44:DB49,DB51:DB52,DB55:DB65,DB66,DB71,DB75,DB81,DB87,DB91,DB98:DB102,DB106:DB132,DB133,DB138,DB142,DB145,DB149,DB160)</f>
        <v>12.5</v>
      </c>
      <c r="DC4" s="197"/>
      <c r="DD4" s="101">
        <f t="shared" ref="DD4:DN4" si="2">AVERAGE(DD44:DD49,DD51:DD52,DD55:DD65,DD66,DD71,DD75,DD81,DD87,DD91,DD98:DD102,DD106:DD132,DD133,DD138,DD142,DD145,DD149,DD160)</f>
        <v>10</v>
      </c>
      <c r="DE4" s="101">
        <f t="shared" si="2"/>
        <v>2</v>
      </c>
      <c r="DF4" s="101">
        <f t="shared" si="2"/>
        <v>4</v>
      </c>
      <c r="DG4" s="101">
        <f t="shared" si="2"/>
        <v>5</v>
      </c>
      <c r="DH4" s="101">
        <f t="shared" si="2"/>
        <v>5</v>
      </c>
      <c r="DI4" s="101">
        <f t="shared" si="2"/>
        <v>5</v>
      </c>
      <c r="DJ4" s="101">
        <f t="shared" si="2"/>
        <v>1</v>
      </c>
      <c r="DK4" s="101">
        <f t="shared" si="2"/>
        <v>1</v>
      </c>
      <c r="DL4" s="101">
        <f t="shared" si="2"/>
        <v>11</v>
      </c>
      <c r="DM4" s="101">
        <f t="shared" si="2"/>
        <v>25</v>
      </c>
      <c r="DN4" s="101">
        <f t="shared" si="2"/>
        <v>10</v>
      </c>
      <c r="DO4" s="197"/>
      <c r="DP4" s="101" t="e">
        <f>AVERAGE(DP44:DP49,DP51:DP52,DP55:DP65,DP66,DP71,DP75,DP81,DP87,DP91,DP98:DP102,DP106:DP132,DP133,DP138,DP142,DP145,DP149,DP160)</f>
        <v>#DIV/0!</v>
      </c>
      <c r="DQ4" s="101">
        <f>AVERAGE(DQ44:DQ49,DQ51:DQ52,DQ55:DQ65,DQ66,DQ71,DQ75,DQ81,DQ87,DQ91,DQ98:DQ102,DQ106:DQ132,DQ133,DQ138,DQ142,DQ145,DQ149,DQ160)</f>
        <v>2</v>
      </c>
      <c r="DR4" s="101">
        <f>AVERAGE(DR44:DR49,DR51:DR52,DR55:DR65,DR66,DR71,DR75,DR81,DR87,DR91,DR98:DR102,DR106:DR132,DR133,DR138,DR142,DR145,DR149,DR160)</f>
        <v>4.3166666666666664</v>
      </c>
      <c r="DS4" s="197"/>
      <c r="DT4" s="101" t="e">
        <f t="shared" ref="DT4:DZ4" si="3">AVERAGE(DT44:DT49,DT51:DT52,DT55:DT65,DT66,DT71,DT75,DT81,DT87,DT91,DT98:DT102,DT106:DT132,DT133,DT138,DT142,DT145,DT149,DT160)</f>
        <v>#DIV/0!</v>
      </c>
      <c r="DU4" s="101" t="e">
        <f t="shared" si="3"/>
        <v>#DIV/0!</v>
      </c>
      <c r="DV4" s="101" t="e">
        <f t="shared" si="3"/>
        <v>#DIV/0!</v>
      </c>
      <c r="DW4" s="101">
        <f t="shared" si="3"/>
        <v>2</v>
      </c>
      <c r="DX4" s="101" t="e">
        <f t="shared" si="3"/>
        <v>#DIV/0!</v>
      </c>
      <c r="DY4" s="101" t="e">
        <f t="shared" si="3"/>
        <v>#DIV/0!</v>
      </c>
      <c r="DZ4" s="101" t="e">
        <f t="shared" si="3"/>
        <v>#DIV/0!</v>
      </c>
      <c r="EA4" s="358"/>
      <c r="EB4" s="101" t="e">
        <f>AVERAGE(EB44:EB49,EB51:EB52,EB55:EB65,EB66,EB71,EB75,EB81,EB87,EB91,EB98:EB102,EB106:EB132,EB133,EB138,EB142,EB145,EB149,EB160)</f>
        <v>#DIV/0!</v>
      </c>
      <c r="EC4" s="197"/>
      <c r="ED4" s="352"/>
      <c r="EE4" s="101">
        <f>AVERAGE(EE44:EE49,EE51:EE52,EE55:EE65,EE66,EE71,EE75,EE81,EE87,EE91,EE98:EE102,EE106:EE132,EE133,EE138,EE142,EE145,EE149,EE160)</f>
        <v>8.6666666666666661</v>
      </c>
      <c r="EF4" s="101">
        <f>AVERAGE(EF44:EF49,EF51:EF52,EF55:EF65,EF66,EF71,EF75,EF81,EF87,EF91,EF98:EF102,EF106:EF132,EF133,EF138,EF142,EF145,EF149,EF160)</f>
        <v>4.7750000000000004</v>
      </c>
      <c r="EG4" s="101">
        <f>AVERAGE(EG44:EG49,EG51:EG52,EG55:EG65,EG66,EG71,EG75,EG81,EG87,EG91,EG98:EG102,EG106:EG132,EG133,EG138,EG142,EG145,EG149,EG160)</f>
        <v>20.8</v>
      </c>
      <c r="EH4" s="101">
        <f>AVERAGE(EH44:EH49,EH51:EH52,EH55:EH65,EH66,EH71,EH75,EH81,EH87,EH91,EH98:EH102,EH106:EH132,EH133,EH138,EH142,EH145,EH149,EH160)</f>
        <v>3</v>
      </c>
      <c r="EI4" s="132"/>
      <c r="EJ4" s="101">
        <f>AVERAGE(EJ44:EJ49,EJ51:EJ52,EJ55:EJ65,EJ66,EJ71,EJ75,EJ81,EJ87,EJ91,EJ98:EJ102,EJ106:EJ132,EJ133,EJ138,EJ142,EJ145,EJ149,EJ160)</f>
        <v>25</v>
      </c>
      <c r="EK4" s="352"/>
      <c r="EL4" s="101">
        <f>AVERAGE(EL44:EL49,EL51:EL52,EL55:EL65,EL66,EL71,EL75,EL81,EL87,EL91,EL98:EL102,EL106:EL132,EL133,EL138,EL142,EL145,EL149,EL160)</f>
        <v>29.028571428571428</v>
      </c>
      <c r="EM4" s="101">
        <f>AVERAGE(EM44:EM49,EM51:EM52,EM55:EM65,EM66,EM71,EM75,EM81,EM87,EM91,EM98:EM102,EM106:EM132,EM133,EM138,EM142,EM145,EM149,EM160)</f>
        <v>15</v>
      </c>
      <c r="EN4" s="132"/>
      <c r="EO4" s="101">
        <f>AVERAGE(EO44:EO49,EO51:EO52,EO55:EO65,EO66,EO71,EO75,EO81,EO87,EO91,EO98:EO102,EO106:EO132,EO133,EO138,EO142,EO145,EO149,EO160)</f>
        <v>5</v>
      </c>
      <c r="EP4" s="352"/>
      <c r="EQ4" s="101">
        <f t="shared" ref="EQ4:EV4" si="4">AVERAGE(EQ44:EQ49,EQ51:EQ52,EQ55:EQ65,EQ66,EQ71,EQ75,EQ81,EQ87,EQ91,EQ98:EQ102,EQ106:EQ132,EQ133,EQ138,EQ142,EQ145,EQ149,EQ160)</f>
        <v>16</v>
      </c>
      <c r="ER4" s="101">
        <f t="shared" si="4"/>
        <v>26.5</v>
      </c>
      <c r="ES4" s="101">
        <f t="shared" si="4"/>
        <v>55</v>
      </c>
      <c r="ET4" s="101">
        <f t="shared" si="4"/>
        <v>14.5</v>
      </c>
      <c r="EU4" s="101">
        <f t="shared" si="4"/>
        <v>13</v>
      </c>
      <c r="EV4" s="101" t="e">
        <f t="shared" si="4"/>
        <v>#DIV/0!</v>
      </c>
      <c r="EW4" s="197"/>
      <c r="EX4" s="352"/>
      <c r="EY4" s="101">
        <f>AVERAGE(EY44:EY49,EY51:EY52,EY55:EY65,EY66,EY71,EY75,EY81,EY87,EY91,EY98:EY102,EY106:EY132,EY133,EY138,EY142,EY145,EY149,EY160)</f>
        <v>38.022222222222211</v>
      </c>
      <c r="EZ4" s="101" t="e">
        <f>AVERAGE(EZ44:EZ49,EZ51:EZ52,EZ55:EZ65,EZ66,EZ71,EZ75,EZ81,EZ87,EZ91,EZ98:EZ102,EZ106:EZ132,EZ133,EZ138,EZ142,EZ145,EZ149,EZ160)</f>
        <v>#DIV/0!</v>
      </c>
      <c r="FA4" s="352"/>
      <c r="FB4" s="101">
        <f>AVERAGE(FB44:FB49,FB51:FB52,FB55:FB65,FB66,FB71,FB75,FB81,FB87,FB91,FB98:FB102,FB106:FB132,FB133,FB138,FB142,FB145,FB149,FB160)</f>
        <v>49.68888888888889</v>
      </c>
      <c r="FC4" s="101">
        <f>AVERAGE(FC44:FC49,FC51:FC52,FC55:FC65,FC66,FC71,FC75,FC81,FC87,FC91,FC98:FC102,FC106:FC132,FC133,FC138,FC142,FC145,FC149,FC160)</f>
        <v>8</v>
      </c>
      <c r="FD4" s="101">
        <f>AVERAGE(FD44:FD49,FD51:FD52,FD55:FD65,FD66,FD71,FD75,FD81,FD87,FD91,FD98:FD102,FD106:FD132,FD133,FD138,FD142,FD145,FD149,FD160)</f>
        <v>35</v>
      </c>
      <c r="FE4" s="132"/>
      <c r="FF4" s="101" t="e">
        <f>AVERAGE(FF44:FF49,FF51:FF52,FF55:FF65,FF66,FF71,FF75,FF81,FF87,FF91,FF98:FF102,FF106:FF132,FF133,FF138,FF142,FF145,FF149,FF160)</f>
        <v>#DIV/0!</v>
      </c>
      <c r="FG4" s="352"/>
      <c r="FH4" s="101">
        <f>AVERAGE(FH44:FH49,FH51:FH52,FH55:FH65,FH66,FH71,FH75,FH81,FH87,FH91,FH98:FH102,FH106:FH132,FH133,FH138,FH142,FH145,FH149,FH160)</f>
        <v>20.333333333333332</v>
      </c>
      <c r="FI4" s="101">
        <f>AVERAGE(FI44:FI49,FI51:FI52,FI55:FI65,FI66,FI71,FI75,FI81,FI87,FI91,FI98:FI102,FI106:FI132,FI133,FI138,FI142,FI145,FI149,FI160)</f>
        <v>5</v>
      </c>
      <c r="FJ4" s="352"/>
      <c r="FK4" s="101">
        <f>AVERAGE(FK44:FK49,FK51:FK52,FK55:FK65,FK66,FK71,FK75,FK81,FK87,FK91,FK98:FK102,FK106:FK132,FK133,FK138,FK142,FK145,FK149,FK160)</f>
        <v>24.666666666666668</v>
      </c>
      <c r="FL4" s="101">
        <f>AVERAGE(FL44:FL49,FL51:FL52,FL55:FL65,FL66,FL71,FL75,FL81,FL87,FL91,FL98:FL102,FL106:FL132,FL133,FL138,FL142,FL145,FL149,FL160)</f>
        <v>19.033333333333335</v>
      </c>
      <c r="FM4" s="101">
        <f>AVERAGE(FM44:FM49,FM51:FM52,FM55:FM65,FM66,FM71,FM75,FM81,FM87,FM91,FM98:FM102,FM106:FM132,FM133,FM138,FM142,FM145,FM149,FM160)</f>
        <v>27.266666666666669</v>
      </c>
      <c r="FN4" s="358"/>
      <c r="FO4" s="101">
        <f>AVERAGE(FO44:FO49,FO51:FO52,FO55:FO65,FO66,FO71,FO75,FO81,FO87,FO91,FO98:FO102,FO106:FO132,FO133,FO138,FO142,FO145,FO149,FO160)</f>
        <v>27.714285714285715</v>
      </c>
      <c r="FP4" s="197"/>
      <c r="FQ4" s="101">
        <f>AVERAGE(FQ44:FQ49,FQ51:FQ52,FQ55:FQ65,FQ66,FQ71,FQ75,FQ81,FQ87,FQ91,FQ98:FQ102,FQ106:FQ132,FQ133,FQ138,FQ142,FQ145,FQ149,FQ160)</f>
        <v>52.333333333333336</v>
      </c>
      <c r="FR4" s="132"/>
      <c r="FS4" s="101">
        <f>AVERAGE(FS44:FS49,FS51:FS52,FS55:FS65,FS66,FS71,FS75,FS81,FS87,FS91,FS98:FS102,FS106:FS132,FS133,FS138,FS142,FS145,FS149,FS160)</f>
        <v>16</v>
      </c>
      <c r="FT4" s="352"/>
      <c r="FU4" s="101">
        <f>AVERAGE(FU44:FU49,FU51:FU52,FU55:FU65,FU66,FU71,FU75,FU81,FU87,FU91,FU98:FU102,FU106:FU132,FU133,FU138,FU142,FU145,FU149,FU160)</f>
        <v>22.824999999999999</v>
      </c>
      <c r="FV4" s="101" t="e">
        <f>AVERAGE(FV44:FV49,FV51:FV52,FV55:FV65,FV66,FV71,FV75,FV81,FV87,FV91,FV98:FV102,FV106:FV132,FV133,FV138,FV142,FV145,FV149,FV160)</f>
        <v>#DIV/0!</v>
      </c>
      <c r="FW4" s="101">
        <f>AVERAGE(FW44:FW49,FW51:FW52,FW55:FW65,FW66,FW71,FW75,FW81,FW87,FW91,FW98:FW102,FW106:FW132,FW133,FW138,FW142,FW145,FW149,FW160)</f>
        <v>41</v>
      </c>
      <c r="FX4" s="101" t="e">
        <f>AVERAGE(FX44:FX49,FX51:FX52,FX55:FX65,FX66,FX71,FX75,FX81,FX87,FX91,FX98:FX102,FX106:FX132,FX133,FX138,FX142,FX145,FX149,FX160)</f>
        <v>#DIV/0!</v>
      </c>
      <c r="FY4" s="101" t="e">
        <f>AVERAGE(FY44:FY49,FY51:FY52,FY55:FY65,FY66,FY71,FY75,FY81,FY87,FY91,FY98:FY102,FY106:FY132,FY133,FY138,FY142,FY145,FY149,FY160)</f>
        <v>#DIV/0!</v>
      </c>
      <c r="FZ4" s="132"/>
      <c r="GA4" s="101">
        <f>AVERAGE(GA44:GA49,GA51:GA52,GA55:GA65,GA66,GA71,GA75,GA81,GA87,GA91,GA98:GA102,GA106:GA132,GA133,GA138,GA142,GA145,GA149,GA160)</f>
        <v>5</v>
      </c>
      <c r="GB4" s="197"/>
      <c r="GC4" s="101">
        <f>AVERAGE(GC44:GC49,GC51:GC52,GC55:GC65,GC66,GC71,GC75,GC81,GC87,GC91,GC98:GC102,GC106:GC132,GC133,GC138,GC142,GC145,GC149,GC160)</f>
        <v>28.71</v>
      </c>
      <c r="GD4" s="101">
        <f>AVERAGE(GD44:GD49,GD51:GD52,GD55:GD65,GD66,GD71,GD75,GD81,GD87,GD91,GD98:GD102,GD106:GD132,GD133,GD138,GD142,GD145,GD149,GD160)</f>
        <v>19.72</v>
      </c>
      <c r="GE4" s="101">
        <f>AVERAGE(GE44:GE49,GE51:GE52,GE55:GE65,GE66,GE71,GE75,GE81,GE87,GE91,GE98:GE102,GE106:GE132,GE133,GE138,GE142,GE145,GE149,GE160)</f>
        <v>14</v>
      </c>
      <c r="GF4" s="197"/>
      <c r="GG4" s="101">
        <f>AVERAGE(GG44:GG49,GG51:GG52,GG55:GG65,GG66,GG71,GG75,GG81,GG87,GG91,GG98:GG102,GG106:GG132,GG133,GG138,GG142,GG145,GG149,GG160)</f>
        <v>26.153846153846153</v>
      </c>
      <c r="GH4" s="358"/>
      <c r="GI4" s="101">
        <f>AVERAGE(GI44:GI49,GI51:GI52,GI55:GI65,GI66,GI71,GI75,GI81,GI87,GI91,GI98:GI102,GI106:GI132,GI133,GI138,GI142,GI145,GI149,GI160)</f>
        <v>45.357142857142854</v>
      </c>
      <c r="GJ4" s="197"/>
      <c r="GK4" s="101">
        <f>AVERAGE(GK44:GK49,GK51:GK52,GK55:GK65,GK66,GK71,GK75,GK81,GK87,GK91,GK98:GK102,GK106:GK132,GK133,GK138,GK142,GK145,GK149,GK160)</f>
        <v>28.5</v>
      </c>
      <c r="GL4" s="101">
        <f>AVERAGE(GL44:GL49,GL51:GL52,GL55:GL65,GL66,GL71,GL75,GL81,GL87,GL91,GL98:GL102,GL106:GL132,GL133,GL138,GL142,GL145,GL149,GL160)</f>
        <v>5</v>
      </c>
      <c r="GM4" s="197"/>
      <c r="GN4" s="101" t="e">
        <f>AVERAGE(GN44:GN49,GN51:GN52,GN55:GN65,GN66,GN71,GN75,GN81,GN87,GN91,GN98:GN102,GN106:GN132,GN133,GN138,GN142,GN145,GN149,GN160)</f>
        <v>#DIV/0!</v>
      </c>
      <c r="GO4" s="101" t="e">
        <f>AVERAGE(GO44:GO49,GO51:GO52,GO55:GO65,GO66,GO71,GO75,GO81,GO87,GO91,GO98:GO102,GO106:GO132,GO133,GO138,GO142,GO145,GO149,GO160)</f>
        <v>#DIV/0!</v>
      </c>
      <c r="GP4" s="101">
        <f>AVERAGE(GP44:GP49,GP51:GP52,GP55:GP65,GP66,GP71,GP75,GP81,GP87,GP91,GP98:GP102,GP106:GP132,GP133,GP138,GP142,GP145,GP149,GP160)</f>
        <v>31</v>
      </c>
      <c r="GQ4" s="101">
        <f>AVERAGE(GQ44:GQ49,GQ51:GQ52,GQ55:GQ65,GQ66,GQ71,GQ75,GQ81,GQ87,GQ91,GQ98:GQ102,GQ106:GQ132,GQ133,GQ138,GQ142,GQ145,GQ149,GQ160)</f>
        <v>66</v>
      </c>
      <c r="GR4" s="101">
        <f>AVERAGE(GR44:GR49,GR51:GR52,GR55:GR65,GR66,GR71,GR75,GR81,GR87,GR91,GR98:GR102,GR106:GR132,GR133,GR138,GR142,GR145,GR149,GR160)</f>
        <v>32</v>
      </c>
      <c r="GS4" s="358"/>
      <c r="GT4" s="101">
        <f>AVERAGE(GT44:GT49,GT51:GT52,GT55:GT65,GT66,GT71,GT75,GT81,GT87,GT91,GT98:GT102,GT106:GT132,GT133,GT138,GT142,GT145,GT149,GT160)</f>
        <v>57.533333333333331</v>
      </c>
      <c r="GU4" s="197"/>
      <c r="GV4" s="352"/>
      <c r="GW4" s="101">
        <f>AVERAGE(GW44:GW49,GW51:GW52,GW55:GW65,GW66,GW71,GW75,GW81,GW87,GW91,GW98:GW102,GW106:GW132,GW133,GW138,GW142,GW145,GW149,GW160)</f>
        <v>30.333333333333332</v>
      </c>
      <c r="GX4" s="101">
        <f>AVERAGE(GX44:GX49,GX51:GX52,GX55:GX65,GX66,GX71,GX75,GX81,GX87,GX91,GX98:GX102,GX106:GX132,GX133,GX138,GX142,GX145,GX149,GX160)</f>
        <v>3</v>
      </c>
      <c r="GY4" s="352"/>
      <c r="GZ4" s="101">
        <f t="shared" ref="GZ4:HG4" si="5">AVERAGE(GZ44:GZ49,GZ51:GZ52,GZ55:GZ65,GZ66,GZ71,GZ75,GZ81,GZ87,GZ91,GZ98:GZ102,GZ106:GZ132,GZ133,GZ138,GZ142,GZ145,GZ149,GZ160)</f>
        <v>16.7</v>
      </c>
      <c r="HA4" s="101">
        <f t="shared" si="5"/>
        <v>15.219999999999999</v>
      </c>
      <c r="HB4" s="101">
        <f t="shared" si="5"/>
        <v>21.8</v>
      </c>
      <c r="HC4" s="101">
        <f t="shared" si="5"/>
        <v>21.977777777777778</v>
      </c>
      <c r="HD4" s="101">
        <f t="shared" si="5"/>
        <v>18.649999999999999</v>
      </c>
      <c r="HE4" s="101">
        <f t="shared" si="5"/>
        <v>5.6</v>
      </c>
      <c r="HF4" s="101" t="e">
        <f t="shared" si="5"/>
        <v>#DIV/0!</v>
      </c>
      <c r="HG4" s="101" t="e">
        <f t="shared" si="5"/>
        <v>#DIV/0!</v>
      </c>
      <c r="HH4" s="197"/>
      <c r="HI4" s="101">
        <f t="shared" ref="HI4:HN4" si="6">AVERAGE(HI44:HI49,HI51:HI52,HI55:HI65,HI66,HI71,HI75,HI81,HI87,HI91,HI98:HI102,HI106:HI132,HI133,HI138,HI142,HI145,HI149,HI160)</f>
        <v>7.4</v>
      </c>
      <c r="HJ4" s="101">
        <f t="shared" si="6"/>
        <v>15.399999999999999</v>
      </c>
      <c r="HK4" s="101">
        <f t="shared" si="6"/>
        <v>9</v>
      </c>
      <c r="HL4" s="101">
        <f t="shared" si="6"/>
        <v>5.1749999999999998</v>
      </c>
      <c r="HM4" s="101">
        <f t="shared" si="6"/>
        <v>15</v>
      </c>
      <c r="HN4" s="101">
        <f t="shared" si="6"/>
        <v>10</v>
      </c>
      <c r="HO4" s="197"/>
      <c r="HP4" s="352"/>
      <c r="HQ4" s="101">
        <f>AVERAGE(HQ44:HQ49,HQ51:HQ52,HQ55:HQ65,HQ66,HQ71,HQ75,HQ81,HQ87,HQ91,HQ98:HQ102,HQ106:HQ132,HQ133,HQ138,HQ142,HQ145,HQ149,HQ160)</f>
        <v>29.470588235294116</v>
      </c>
      <c r="HR4" s="101">
        <f>AVERAGE(HR44:HR49,HR51:HR52,HR55:HR65,HR66,HR71,HR75,HR81,HR87,HR91,HR98:HR102,HR106:HR132,HR133,HR138,HR142,HR145,HR149,HR160)</f>
        <v>20.399999999999999</v>
      </c>
      <c r="HS4" s="101">
        <f>AVERAGE(HS44:HS49,HS51:HS52,HS55:HS65,HS66,HS71,HS75,HS81,HS87,HS91,HS98:HS102,HS106:HS132,HS133,HS138,HS142,HS145,HS149,HS160)</f>
        <v>42.35</v>
      </c>
      <c r="HT4" s="352"/>
      <c r="HU4" s="101" t="e">
        <f>AVERAGE(HU44:HU49,HU51:HU52,HU55:HU65,HU66,HU71,HU75,HU81,HU87,HU91,HU98:HU102,HU106:HU132,HU133,HU138,HU142,HU145,HU149,HU160)</f>
        <v>#DIV/0!</v>
      </c>
      <c r="HV4" s="101">
        <f>AVERAGE(HV44:HV49,HV51:HV52,HV55:HV65,HV66,HV71,HV75,HV81,HV87,HV91,HV98:HV102,HV106:HV132,HV133,HV138,HV142,HV145,HV149,HV160)</f>
        <v>4.8000000000000007</v>
      </c>
      <c r="HW4" s="101">
        <f>AVERAGE(HW44:HW49,HW51:HW52,HW55:HW65,HW66,HW71,HW75,HW81,HW87,HW91,HW98:HW102,HW106:HW132,HW133,HW138,HW142,HW145,HW149,HW160)</f>
        <v>12.766666666666666</v>
      </c>
      <c r="HX4" s="101">
        <f>AVERAGE(HX44:HX49,HX51:HX52,HX55:HX65,HX66,HX71,HX75,HX81,HX87,HX91,HX98:HX102,HX106:HX132,HX133,HX138,HX142,HX145,HX149,HX160)</f>
        <v>11.1</v>
      </c>
      <c r="HY4" s="132"/>
      <c r="HZ4" s="101">
        <f>AVERAGE(HZ44:HZ49,HZ51:HZ52,HZ55:HZ65,HZ66,HZ71,HZ75,HZ81,HZ87,HZ91,HZ98:HZ102,HZ106:HZ132,HZ133,HZ138,HZ142,HZ145,HZ149,HZ160)</f>
        <v>3.7</v>
      </c>
      <c r="IA4" s="358"/>
      <c r="IB4" s="197"/>
      <c r="IC4" s="101">
        <f t="shared" ref="IC4:IJ4" si="7">AVERAGE(IC44:IC49,IC51:IC52,IC55:IC65,IC66,IC71,IC75,IC81,IC87,IC91,IC98:IC102,IC106:IC132,IC133,IC138,IC142,IC145,IC149,IC160)</f>
        <v>40.511111111111113</v>
      </c>
      <c r="ID4" s="101">
        <f t="shared" si="7"/>
        <v>55.7</v>
      </c>
      <c r="IE4" s="101">
        <f t="shared" si="7"/>
        <v>23.02</v>
      </c>
      <c r="IF4" s="101">
        <f t="shared" si="7"/>
        <v>47.300000000000004</v>
      </c>
      <c r="IG4" s="101">
        <f t="shared" si="7"/>
        <v>32.266666666666666</v>
      </c>
      <c r="IH4" s="101">
        <f t="shared" si="7"/>
        <v>22.824999999999999</v>
      </c>
      <c r="II4" s="101" t="e">
        <f t="shared" si="7"/>
        <v>#DIV/0!</v>
      </c>
      <c r="IJ4" s="101">
        <f t="shared" si="7"/>
        <v>40.049999999999997</v>
      </c>
      <c r="IK4" s="358"/>
      <c r="IL4" s="197"/>
      <c r="IM4" s="101">
        <f t="shared" ref="IM4:IR4" si="8">AVERAGE(IM44:IM49,IM51:IM52,IM55:IM65,IM66,IM71,IM75,IM81,IM87,IM91,IM98:IM102,IM106:IM132,IM133,IM138,IM142,IM145,IM149,IM160)</f>
        <v>17.5</v>
      </c>
      <c r="IN4" s="101">
        <f t="shared" si="8"/>
        <v>34.733333333333334</v>
      </c>
      <c r="IO4" s="101">
        <f t="shared" si="8"/>
        <v>32</v>
      </c>
      <c r="IP4" s="101">
        <f t="shared" si="8"/>
        <v>43.033333333333331</v>
      </c>
      <c r="IQ4" s="101">
        <f t="shared" si="8"/>
        <v>5.3</v>
      </c>
      <c r="IR4" s="101">
        <f t="shared" si="8"/>
        <v>29.433333333333334</v>
      </c>
      <c r="IS4" s="358"/>
      <c r="IT4" s="101">
        <f>AVERAGE(IT44:IT49,IT51:IT52,IT55:IT65,IT66,IT71,IT75,IT81,IT87,IT91,IT98:IT102,IT106:IT132,IT133,IT138,IT142,IT145,IT149,IT160)</f>
        <v>2</v>
      </c>
      <c r="IU4" s="101">
        <f>AVERAGE(IU44:IU49,IU51:IU52,IU55:IU65,IU66,IU71,IU75,IU81,IU87,IU91,IU98:IU102,IU106:IU132,IU133,IU138,IU142,IU145,IU149,IU160)</f>
        <v>71.400000000000006</v>
      </c>
      <c r="IV4" s="197"/>
      <c r="IW4" s="101">
        <f>AVERAGE(IW44:IW49,IW51:IW52,IW55:IW65,IW66,IW71,IW75,IW81,IW87,IW91,IW98:IW102,IW106:IW132,IW133,IW138,IW142,IW145,IW149,IW160)</f>
        <v>27.75</v>
      </c>
      <c r="IX4" s="101">
        <f>AVERAGE(IX44:IX49,IX51:IX52,IX55:IX65,IX66,IX71,IX75,IX81,IX87,IX91,IX98:IX102,IX106:IX132,IX133,IX138,IX142,IX145,IX149,IX160)</f>
        <v>5</v>
      </c>
      <c r="IY4" s="132"/>
      <c r="IZ4" s="101" t="e">
        <f>AVERAGE(IZ44:IZ49,IZ51:IZ52,IZ55:IZ65,IZ66,IZ71,IZ75,IZ81,IZ87,IZ91,IZ98:IZ102,IZ106:IZ132,IZ133,IZ138,IZ142,IZ145,IZ149,IZ160)</f>
        <v>#DIV/0!</v>
      </c>
      <c r="JA4" s="101">
        <f>AVERAGE(JA44:JA49,JA51:JA52,JA55:JA65,JA66,JA71,JA75,JA81,JA87,JA91,JA98:JA102,JA106:JA132,JA133,JA138,JA142,JA145,JA149,JA160)</f>
        <v>17.7</v>
      </c>
      <c r="JB4" s="132"/>
      <c r="JC4" s="101" t="e">
        <f>AVERAGE(JC44:JC49,JC51:JC52,JC55:JC65,JC66,JC71,JC75,JC81,JC87,JC91,JC98:JC102,JC106:JC132,JC133,JC138,JC142,JC145,JC149,JC160)</f>
        <v>#DIV/0!</v>
      </c>
      <c r="JD4" s="101" t="e">
        <f>AVERAGE(JD44:JD49,JD51:JD52,JD55:JD65,JD66,JD71,JD75,JD81,JD87,JD91,JD98:JD102,JD106:JD132,JD133,JD138,JD142,JD145,JD149,JD160)</f>
        <v>#DIV/0!</v>
      </c>
      <c r="JE4" s="101" t="e">
        <f>AVERAGE(JE44:JE49,JE51:JE52,JE55:JE65,JE66,JE71,JE75,JE81,JE87,JE91,JE98:JE102,JE106:JE132,JE133,JE138,JE142,JE145,JE149,JE160)</f>
        <v>#DIV/0!</v>
      </c>
      <c r="JF4" s="132"/>
      <c r="JG4" s="101">
        <f>AVERAGE(JG44:JG49,JG51:JG52,JG55:JG65,JG66,JG71,JG75,JG81,JG87,JG91,JG98:JG102,JG106:JG132,JG133,JG138,JG142,JG145,JG149,JG160)</f>
        <v>12.175000000000001</v>
      </c>
      <c r="JH4" s="197"/>
      <c r="JI4" s="101">
        <f>AVERAGE(JI44:JI49,JI51:JI52,JI55:JI65,JI66,JI71,JI75,JI81,JI87,JI91,JI98:JI102,JI106:JI132,JI133,JI138,JI142,JI145,JI149,JI160)</f>
        <v>16.100000000000001</v>
      </c>
      <c r="JJ4" s="101">
        <f>AVERAGE(JJ44:JJ49,JJ51:JJ52,JJ55:JJ65,JJ66,JJ71,JJ75,JJ81,JJ87,JJ91,JJ98:JJ102,JJ106:JJ132,JJ133,JJ138,JJ142,JJ145,JJ149,JJ160)</f>
        <v>20.055555555555557</v>
      </c>
      <c r="JK4" s="101">
        <f>AVERAGE(JK44:JK49,JK51:JK52,JK55:JK65,JK66,JK71,JK75,JK81,JK87,JK91,JK98:JK102,JK106:JK132,JK133,JK138,JK142,JK145,JK149,JK160)</f>
        <v>13.55</v>
      </c>
      <c r="JL4" s="101">
        <f>AVERAGE(JL44:JL49,JL51:JL52,JL55:JL65,JL66,JL71,JL75,JL81,JL87,JL91,JL98:JL102,JL106:JL132,JL133,JL138,JL142,JL145,JL149,JL160)</f>
        <v>2</v>
      </c>
      <c r="JM4" s="197"/>
      <c r="JN4" s="101">
        <f>AVERAGE(JN44:JN49,JN51:JN52,JN55:JN65,JN66,JN71,JN75,JN81,JN87,JN91,JN98:JN102,JN106:JN132,JN133,JN138,JN142,JN145,JN149,JN160)</f>
        <v>12.799999999999999</v>
      </c>
      <c r="JO4" s="418"/>
      <c r="JP4" s="358"/>
      <c r="JQ4" s="197"/>
      <c r="JR4" s="101">
        <f t="shared" ref="JR4:KC4" si="9">AVERAGE(JR44:JR49,JR51:JR52,JR55:JR65,JR66,JR71,JR75,JR81,JR87,JR91,JR98:JR102,JR106:JR132,JR133,JR138,JR142,JR145,JR149,JR160)</f>
        <v>69.5</v>
      </c>
      <c r="JS4" s="101">
        <f t="shared" si="9"/>
        <v>20.56</v>
      </c>
      <c r="JT4" s="101">
        <f t="shared" si="9"/>
        <v>28.074999999999999</v>
      </c>
      <c r="JU4" s="101">
        <f t="shared" si="9"/>
        <v>21</v>
      </c>
      <c r="JV4" s="101">
        <f t="shared" si="9"/>
        <v>3</v>
      </c>
      <c r="JW4" s="101">
        <f t="shared" si="9"/>
        <v>16.666666666666668</v>
      </c>
      <c r="JX4" s="101">
        <f t="shared" si="9"/>
        <v>22.666666666666668</v>
      </c>
      <c r="JY4" s="101">
        <f t="shared" si="9"/>
        <v>25.333333333333332</v>
      </c>
      <c r="JZ4" s="101">
        <f t="shared" si="9"/>
        <v>68.679999999999993</v>
      </c>
      <c r="KA4" s="101">
        <f t="shared" si="9"/>
        <v>51.5</v>
      </c>
      <c r="KB4" s="101">
        <f t="shared" si="9"/>
        <v>11.5</v>
      </c>
      <c r="KC4" s="101">
        <f t="shared" si="9"/>
        <v>60.666666666666664</v>
      </c>
      <c r="KD4" s="197"/>
      <c r="KE4" s="101">
        <f>AVERAGE(KE44:KE49,KE51:KE52,KE55:KE65,KE66,KE71,KE75,KE81,KE87,KE91,KE98:KE102,KE106:KE132,KE133,KE138,KE142,KE145,KE149,KE160)</f>
        <v>38</v>
      </c>
      <c r="KF4" s="101" t="e">
        <f>AVERAGE(KF44:KF49,KF51:KF52,KF55:KF65,KF66,KF71,KF75,KF81,KF87,KF91,KF98:KF102,KF106:KF132,KF133,KF138,KF142,KF145,KF149,KF160)</f>
        <v>#DIV/0!</v>
      </c>
      <c r="KG4" s="101" t="e">
        <f>AVERAGE(KG44:KG49,KG51:KG52,KG55:KG65,KG66,KG71,KG75,KG81,KG87,KG91,KG98:KG102,KG106:KG132,KG133,KG138,KG142,KG145,KG149,KG160)</f>
        <v>#DIV/0!</v>
      </c>
      <c r="KH4" s="197"/>
      <c r="KI4" s="101" t="e">
        <f>AVERAGE(KI44:KI49,KI51:KI52,KI55:KI65,KI66,KI71,KI75,KI81,KI87,KI91,KI98:KI102,KI106:KI132,KI133,KI138,KI142,KI145,KI149,KI160)</f>
        <v>#DIV/0!</v>
      </c>
      <c r="KJ4" s="101">
        <f>AVERAGE(KJ44:KJ49,KJ51:KJ52,KJ55:KJ65,KJ66,KJ71,KJ75,KJ81,KJ87,KJ91,KJ98:KJ102,KJ106:KJ132,KJ133,KJ138,KJ142,KJ145,KJ149,KJ160)</f>
        <v>28</v>
      </c>
      <c r="KK4" s="101">
        <f>AVERAGE(KK44:KK49,KK51:KK52,KK55:KK65,KK66,KK71,KK75,KK81,KK87,KK91,KK98:KK102,KK106:KK132,KK133,KK138,KK142,KK145,KK149,KK160)</f>
        <v>41</v>
      </c>
      <c r="KL4" s="101">
        <f>AVERAGE(KL44:KL49,KL51:KL52,KL55:KL65,KL66,KL71,KL75,KL81,KL87,KL91,KL98:KL102,KL106:KL132,KL133,KL138,KL142,KL145,KL149,KL160)</f>
        <v>15</v>
      </c>
      <c r="KM4" s="197"/>
      <c r="KN4" s="101">
        <f>AVERAGE(KN44:KN49,KN51:KN52,KN55:KN65,KN66,KN71,KN75,KN81,KN87,KN91,KN98:KN102,KN106:KN132,KN133,KN138,KN142,KN145,KN149,KN160)</f>
        <v>29.7</v>
      </c>
      <c r="KO4" s="101">
        <f>AVERAGE(KO44:KO49,KO51:KO52,KO55:KO65,KO66,KO71,KO75,KO81,KO87,KO91,KO98:KO102,KO106:KO132,KO133,KO138,KO142,KO145,KO149,KO160)</f>
        <v>23.524999999999999</v>
      </c>
      <c r="KP4" s="101">
        <f>AVERAGE(KP44:KP49,KP51:KP52,KP55:KP65,KP66,KP71,KP75,KP81,KP87,KP91,KP98:KP102,KP106:KP132,KP133,KP138,KP142,KP145,KP149,KP160)</f>
        <v>47.875</v>
      </c>
      <c r="KQ4" s="197"/>
      <c r="KR4" s="101">
        <f>AVERAGE(KR44:KR49,KR51:KR52,KR55:KR65,KR66,KR71,KR75,KR81,KR87,KR91,KR98:KR102,KR106:KR132,KR133,KR138,KR142,KR145,KR149,KR160)</f>
        <v>3</v>
      </c>
      <c r="KS4" s="101">
        <f>AVERAGE(KS44:KS49,KS51:KS52,KS55:KS65,KS66,KS71,KS75,KS81,KS87,KS91,KS98:KS102,KS106:KS132,KS133,KS138,KS142,KS145,KS149,KS160)</f>
        <v>18.25</v>
      </c>
      <c r="KT4" s="101">
        <f>AVERAGE(KT44:KT49,KT51:KT52,KT55:KT65,KT66,KT71,KT75,KT81,KT87,KT91,KT98:KT102,KT106:KT132,KT133,KT138,KT142,KT145,KT149,KT160)</f>
        <v>8.2750000000000004</v>
      </c>
      <c r="KU4" s="358"/>
      <c r="KV4" s="197"/>
      <c r="KW4" s="101">
        <f>AVERAGE(KW44:KW49,KW51:KW52,KW55:KW65,KW66,KW71,KW75,KW81,KW87,KW91,KW98:KW102,KW106:KW132,KW133,KW138,KW142,KW145,KW149,KW160)</f>
        <v>13</v>
      </c>
      <c r="KX4" s="101">
        <f>AVERAGE(KX44:KX49,KX51:KX52,KX55:KX65,KX66,KX71,KX75,KX81,KX87,KX91,KX98:KX102,KX106:KX132,KX133,KX138,KX142,KX145,KX149,KX160)</f>
        <v>29</v>
      </c>
      <c r="KY4" s="101" t="e">
        <f>AVERAGE(KY44:KY49,KY51:KY52,KY55:KY65,KY66,KY71,KY75,KY81,KY87,KY91,KY98:KY102,KY106:KY132,KY133,KY138,KY142,KY145,KY149,KY160)</f>
        <v>#DIV/0!</v>
      </c>
      <c r="KZ4" s="101">
        <f>AVERAGE(KZ44:KZ49,KZ51:KZ52,KZ55:KZ65,KZ66,KZ71,KZ75,KZ81,KZ87,KZ91,KZ98:KZ102,KZ106:KZ132,KZ133,KZ138,KZ142,KZ145,KZ149,KZ160)</f>
        <v>38.666666666666664</v>
      </c>
      <c r="LA4" s="101">
        <f>AVERAGE(LA44:LA49,LA51:LA52,LA55:LA65,LA66,LA71,LA75,LA81,LA87,LA91,LA98:LA102,LA106:LA132,LA133,LA138,LA142,LA145,LA149,LA160)</f>
        <v>40</v>
      </c>
      <c r="LB4" s="197"/>
      <c r="LC4" s="101">
        <f>AVERAGE(LC44:LC49,LC51:LC52,LC55:LC65,LC66,LC71,LC75,LC81,LC87,LC91,LC98:LC102,LC106:LC132,LC133,LC138,LC142,LC145,LC149,LC160)</f>
        <v>49</v>
      </c>
      <c r="LD4" s="101">
        <f>AVERAGE(LD44:LD49,LD51:LD52,LD55:LD65,LD66,LD71,LD75,LD81,LD87,LD91,LD98:LD102,LD106:LD132,LD133,LD138,LD142,LD145,LD149,LD160)</f>
        <v>53</v>
      </c>
      <c r="LE4" s="101">
        <f>AVERAGE(LE44:LE49,LE51:LE52,LE55:LE65,LE66,LE71,LE75,LE81,LE87,LE91,LE98:LE102,LE106:LE132,LE133,LE138,LE142,LE145,LE149,LE160)</f>
        <v>44</v>
      </c>
      <c r="LF4" s="352"/>
      <c r="LG4" s="101">
        <f>AVERAGE(LG44:LG49,LG51:LG52,LG55:LG65,LG66,LG71,LG75,LG81,LG87,LG91,LG98:LG102,LG106:LG132,LG133,LG138,LG142,LG145,LG149,LG160)</f>
        <v>65</v>
      </c>
      <c r="LH4" s="101">
        <f>AVERAGE(LH44:LH49,LH51:LH52,LH55:LH65,LH66,LH71,LH75,LH81,LH87,LH91,LH98:LH102,LH106:LH132,LH133,LH138,LH142,LH145,LH149,LH160)</f>
        <v>18</v>
      </c>
      <c r="LI4" s="101">
        <f>AVERAGE(LI44:LI49,LI51:LI52,LI55:LI65,LI66,LI71,LI75,LI81,LI87,LI91,LI98:LI102,LI106:LI132,LI133,LI138,LI142,LI145,LI149,LI160)</f>
        <v>91</v>
      </c>
      <c r="LJ4" s="197"/>
      <c r="LK4" s="101">
        <f t="shared" ref="LK4:LX4" si="10">AVERAGE(LK44:LK49,LK51:LK52,LK55:LK65,LK66,LK71,LK75,LK81,LK87,LK91,LK98:LK102,LK106:LK132,LK133,LK138,LK142,LK145,LK149,LK160)</f>
        <v>18</v>
      </c>
      <c r="LL4" s="101">
        <f t="shared" si="10"/>
        <v>50</v>
      </c>
      <c r="LM4" s="101">
        <f t="shared" si="10"/>
        <v>41</v>
      </c>
      <c r="LN4" s="101">
        <f t="shared" si="10"/>
        <v>45.666666666666664</v>
      </c>
      <c r="LO4" s="101" t="e">
        <f t="shared" si="10"/>
        <v>#DIV/0!</v>
      </c>
      <c r="LP4" s="101">
        <f t="shared" si="10"/>
        <v>45.666666666666664</v>
      </c>
      <c r="LQ4" s="101">
        <f t="shared" si="10"/>
        <v>11.5</v>
      </c>
      <c r="LR4" s="101">
        <f t="shared" si="10"/>
        <v>34</v>
      </c>
      <c r="LS4" s="101">
        <f t="shared" si="10"/>
        <v>19</v>
      </c>
      <c r="LT4" s="101">
        <f t="shared" si="10"/>
        <v>69</v>
      </c>
      <c r="LU4" s="101">
        <f t="shared" si="10"/>
        <v>24</v>
      </c>
      <c r="LV4" s="101">
        <f t="shared" si="10"/>
        <v>27</v>
      </c>
      <c r="LW4" s="101">
        <f t="shared" si="10"/>
        <v>53</v>
      </c>
      <c r="LX4" s="101">
        <f t="shared" si="10"/>
        <v>47</v>
      </c>
      <c r="LY4" s="197"/>
      <c r="LZ4" s="101" t="e">
        <f>AVERAGE(LZ44:LZ49,LZ51:LZ52,LZ55:LZ65,LZ66,LZ71,LZ75,LZ81,LZ87,LZ91,LZ98:LZ102,LZ106:LZ132,LZ133,LZ138,LZ142,LZ145,LZ149,LZ160)</f>
        <v>#DIV/0!</v>
      </c>
      <c r="MA4" s="101">
        <f>AVERAGE(MA44:MA49,MA51:MA52,MA55:MA65,MA66,MA71,MA75,MA81,MA87,MA91,MA98:MA102,MA106:MA132,MA133,MA138,MA142,MA145,MA149,MA160)</f>
        <v>53</v>
      </c>
      <c r="MB4" s="101">
        <f>AVERAGE(MB44:MB49,MB51:MB52,MB55:MB65,MB66,MB71,MB75,MB81,MB87,MB91,MB98:MB102,MB106:MB132,MB133,MB138,MB142,MB145,MB149,MB160)</f>
        <v>11</v>
      </c>
      <c r="MC4" s="101">
        <f>AVERAGE(MC44:MC49,MC51:MC52,MC55:MC65,MC66,MC71,MC75,MC81,MC87,MC91,MC98:MC102,MC106:MC132,MC133,MC138,MC142,MC145,MC149,MC160)</f>
        <v>39.25</v>
      </c>
      <c r="MD4" s="101">
        <f>AVERAGE(MD44:MD49,MD51:MD52,MD55:MD65,MD66,MD71,MD75,MD81,MD87,MD91,MD98:MD102,MD106:MD132,MD133,MD138,MD142,MD145,MD149,MD160)</f>
        <v>22</v>
      </c>
      <c r="ME4" s="197"/>
      <c r="MF4" s="101">
        <f>AVERAGE(MF44:MF49,MF51:MF52,MF55:MF65,MF66,MF71,MF75,MF81,MF87,MF91,MF98:MF102,MF106:MF132,MF133,MF138,MF142,MF145,MF149,MF160)</f>
        <v>3</v>
      </c>
      <c r="MG4" s="101">
        <f>AVERAGE(MG44:MG49,MG51:MG52,MG55:MG65,MG66,MG71,MG75,MG81,MG87,MG91,MG98:MG102,MG106:MG132,MG133,MG138,MG142,MG145,MG149,MG160)</f>
        <v>3</v>
      </c>
      <c r="MH4" s="101">
        <f>AVERAGE(MH44:MH49,MH51:MH52,MH55:MH65,MH66,MH71,MH75,MH81,MH87,MH91,MH98:MH102,MH106:MH132,MH133,MH138,MH142,MH145,MH149,MH160)</f>
        <v>54.333333333333336</v>
      </c>
      <c r="MI4" s="101">
        <f>AVERAGE(MI44:MI49,MI51:MI52,MI55:MI65,MI66,MI71,MI75,MI81,MI87,MI91,MI98:MI102,MI106:MI132,MI133,MI138,MI142,MI145,MI149,MI160)</f>
        <v>3</v>
      </c>
      <c r="MJ4" s="197"/>
      <c r="MK4" s="101" t="e">
        <f t="shared" ref="MK4:MP4" si="11">AVERAGE(MK44:MK49,MK51:MK52,MK55:MK65,MK66,MK71,MK75,MK81,MK87,MK91,MK98:MK102,MK106:MK132,MK133,MK138,MK142,MK145,MK149,MK160)</f>
        <v>#DIV/0!</v>
      </c>
      <c r="ML4" s="101" t="e">
        <f t="shared" si="11"/>
        <v>#DIV/0!</v>
      </c>
      <c r="MM4" s="101" t="e">
        <f t="shared" si="11"/>
        <v>#DIV/0!</v>
      </c>
      <c r="MN4" s="101">
        <f t="shared" si="11"/>
        <v>13</v>
      </c>
      <c r="MO4" s="101">
        <f t="shared" si="11"/>
        <v>9</v>
      </c>
      <c r="MP4" s="101">
        <f t="shared" si="11"/>
        <v>47.12</v>
      </c>
      <c r="MQ4" s="163"/>
      <c r="MR4" s="101" t="e">
        <f t="shared" ref="MR4:MZ4" si="12">AVERAGE(MR44:MR49,MR51:MR52,MR55:MR65,MR66,MR71,MR75,MR81,MR87,MR91,MR98:MR102,MR106:MR132,MR133,MR138,MR142,MR145,MR149,MR160)</f>
        <v>#DIV/0!</v>
      </c>
      <c r="MS4" s="101" t="e">
        <f t="shared" si="12"/>
        <v>#DIV/0!</v>
      </c>
      <c r="MT4" s="101" t="e">
        <f t="shared" si="12"/>
        <v>#DIV/0!</v>
      </c>
      <c r="MU4" s="101" t="e">
        <f t="shared" si="12"/>
        <v>#DIV/0!</v>
      </c>
      <c r="MV4" s="101" t="e">
        <f t="shared" si="12"/>
        <v>#DIV/0!</v>
      </c>
      <c r="MW4" s="101" t="e">
        <f t="shared" si="12"/>
        <v>#DIV/0!</v>
      </c>
      <c r="MX4" s="101" t="e">
        <f t="shared" si="12"/>
        <v>#DIV/0!</v>
      </c>
      <c r="MY4" s="101" t="e">
        <f t="shared" si="12"/>
        <v>#DIV/0!</v>
      </c>
      <c r="MZ4" s="101">
        <f t="shared" si="12"/>
        <v>3</v>
      </c>
      <c r="NA4" s="133"/>
      <c r="NB4" s="133"/>
      <c r="NC4" s="133"/>
      <c r="ND4" s="133"/>
    </row>
    <row r="5" spans="1:368" ht="25" customHeight="1">
      <c r="A5" s="1235"/>
      <c r="B5" s="134" t="s">
        <v>1435</v>
      </c>
      <c r="C5" s="1297" t="s">
        <v>1384</v>
      </c>
      <c r="D5" s="1297"/>
      <c r="E5" s="1297"/>
      <c r="F5" s="1297"/>
      <c r="G5" s="1297"/>
      <c r="H5" s="1297"/>
      <c r="I5" s="1297"/>
      <c r="J5" s="1297"/>
      <c r="K5" s="1297"/>
      <c r="L5" s="1297"/>
      <c r="M5" s="1297"/>
      <c r="N5" s="1297"/>
      <c r="O5" s="1297"/>
      <c r="P5" s="1297"/>
      <c r="Q5" s="1297"/>
      <c r="R5" s="1297"/>
      <c r="S5" s="1297"/>
      <c r="T5" s="1297"/>
      <c r="U5" s="1297"/>
      <c r="V5" s="153"/>
      <c r="W5" s="358"/>
      <c r="X5" s="197"/>
      <c r="Y5" s="6">
        <f>AVERAGE(Y44:Y47)</f>
        <v>46.5</v>
      </c>
      <c r="Z5" s="197"/>
      <c r="AA5" s="6">
        <f>AVERAGE(AA44:AA47)</f>
        <v>84.666666666666671</v>
      </c>
      <c r="AB5" s="197"/>
      <c r="AC5" s="6">
        <f>AVERAGE(AC44:AC47)</f>
        <v>14</v>
      </c>
      <c r="AD5" s="197"/>
      <c r="AE5" s="6">
        <f>AVERAGE(AE44:AE47)</f>
        <v>58</v>
      </c>
      <c r="AF5" s="6">
        <f>AVERAGE(AF44:AF47)</f>
        <v>16.5</v>
      </c>
      <c r="AG5" s="6">
        <f>AVERAGE(AG44:AG47)</f>
        <v>18</v>
      </c>
      <c r="AH5" s="6">
        <f>AVERAGE(AH44:AH47)</f>
        <v>3</v>
      </c>
      <c r="AI5" s="197"/>
      <c r="AJ5" s="6">
        <f>AVERAGE(AJ44:AJ47)</f>
        <v>62.666666666666664</v>
      </c>
      <c r="AK5" s="107"/>
      <c r="AL5" s="6">
        <f>AVERAGE(AL44:AL47)</f>
        <v>49.75</v>
      </c>
      <c r="AM5" s="353"/>
      <c r="AN5" s="6">
        <f t="shared" ref="AN5:AX5" si="13">AVERAGE(AN44:AN47)</f>
        <v>62.75</v>
      </c>
      <c r="AO5" s="6">
        <f t="shared" si="13"/>
        <v>11</v>
      </c>
      <c r="AP5" s="6">
        <f t="shared" si="13"/>
        <v>24</v>
      </c>
      <c r="AQ5" s="6">
        <f t="shared" si="13"/>
        <v>3</v>
      </c>
      <c r="AR5" s="6" t="e">
        <f t="shared" si="13"/>
        <v>#DIV/0!</v>
      </c>
      <c r="AS5" s="6">
        <f t="shared" si="13"/>
        <v>5</v>
      </c>
      <c r="AT5" s="6" t="e">
        <f t="shared" si="13"/>
        <v>#DIV/0!</v>
      </c>
      <c r="AU5" s="6" t="e">
        <f t="shared" si="13"/>
        <v>#DIV/0!</v>
      </c>
      <c r="AV5" s="6">
        <f t="shared" si="13"/>
        <v>8</v>
      </c>
      <c r="AW5" s="6" t="e">
        <f t="shared" si="13"/>
        <v>#DIV/0!</v>
      </c>
      <c r="AX5" s="6" t="e">
        <f t="shared" si="13"/>
        <v>#DIV/0!</v>
      </c>
      <c r="AY5" s="107"/>
      <c r="AZ5" s="6">
        <f>AVERAGE(AZ44:AZ47)</f>
        <v>54.5</v>
      </c>
      <c r="BA5" s="107"/>
      <c r="BB5" s="6">
        <f>AVERAGE(BB44:BB47)</f>
        <v>14.5</v>
      </c>
      <c r="BC5" s="197"/>
      <c r="BD5" s="6">
        <f>AVERAGE(BD44:BD47)</f>
        <v>93.25</v>
      </c>
      <c r="BE5" s="6">
        <f>AVERAGE(BE44:BE47)</f>
        <v>8.5</v>
      </c>
      <c r="BF5" s="197"/>
      <c r="BG5" s="6">
        <f>AVERAGE(BG44:BG47)</f>
        <v>30</v>
      </c>
      <c r="BH5" s="6">
        <f>AVERAGE(BH44:BH47)</f>
        <v>29.666666666666668</v>
      </c>
      <c r="BI5" s="6">
        <f>AVERAGE(BI44:BI47)</f>
        <v>15.5</v>
      </c>
      <c r="BJ5" s="6">
        <f>AVERAGE(BJ44:BJ47)</f>
        <v>11</v>
      </c>
      <c r="BK5" s="358"/>
      <c r="BL5" s="6" t="e">
        <f>AVERAGE(BL44:BL47)</f>
        <v>#DIV/0!</v>
      </c>
      <c r="BM5" s="6" t="e">
        <f>AVERAGE(BM44:BM47)</f>
        <v>#DIV/0!</v>
      </c>
      <c r="BN5" s="197"/>
      <c r="BO5" s="6">
        <f>AVERAGE(BO44:BO47)</f>
        <v>51</v>
      </c>
      <c r="BP5" s="6" t="e">
        <f>AVERAGE(BP44:BP47)</f>
        <v>#DIV/0!</v>
      </c>
      <c r="BQ5" s="6" t="e">
        <f>AVERAGE(BQ44:BQ47)</f>
        <v>#DIV/0!</v>
      </c>
      <c r="BR5" s="197"/>
      <c r="BS5" s="6">
        <f>AVERAGE(BS44:BS47)</f>
        <v>24</v>
      </c>
      <c r="BT5" s="6">
        <f>AVERAGE(BT44:BT47)</f>
        <v>14</v>
      </c>
      <c r="BU5" s="197"/>
      <c r="BV5" s="6">
        <f>AVERAGE(BV44:BV47)</f>
        <v>42</v>
      </c>
      <c r="BW5" s="197"/>
      <c r="BX5" s="6">
        <f>AVERAGE(BX44:BX47)</f>
        <v>25</v>
      </c>
      <c r="BY5" s="6">
        <f>AVERAGE(BY44:BY47)</f>
        <v>10</v>
      </c>
      <c r="BZ5" s="197"/>
      <c r="CA5" s="6">
        <f>AVERAGE(CA44:CA47)</f>
        <v>24.5</v>
      </c>
      <c r="CB5" s="6">
        <f>AVERAGE(CB44:CB47)</f>
        <v>36.5</v>
      </c>
      <c r="CC5" s="6">
        <f>AVERAGE(CC44:CC47)</f>
        <v>41.5</v>
      </c>
      <c r="CD5" s="6">
        <f>AVERAGE(CD44:CD47)</f>
        <v>24</v>
      </c>
      <c r="CE5" s="358"/>
      <c r="CF5" s="6" t="e">
        <f>AVERAGE(CF44:CF47)</f>
        <v>#DIV/0!</v>
      </c>
      <c r="CG5" s="197"/>
      <c r="CH5" s="6">
        <f>AVERAGE(CH44:CH47)</f>
        <v>47</v>
      </c>
      <c r="CI5" s="107"/>
      <c r="CJ5" s="6">
        <f>AVERAGE(CJ44:CJ47)</f>
        <v>12.333333333333334</v>
      </c>
      <c r="CK5" s="6">
        <f>AVERAGE(CK44:CK47)</f>
        <v>32.5</v>
      </c>
      <c r="CL5" s="353"/>
      <c r="CM5" s="6">
        <f>AVERAGE(CM44:CM47)</f>
        <v>56.25</v>
      </c>
      <c r="CN5" s="6" t="e">
        <f>AVERAGE(CN44:CN47)</f>
        <v>#DIV/0!</v>
      </c>
      <c r="CO5" s="6">
        <f>AVERAGE(CO44:CO47)</f>
        <v>14</v>
      </c>
      <c r="CP5" s="353"/>
      <c r="CQ5" s="6" t="e">
        <f t="shared" ref="CQ5:CW5" si="14">AVERAGE(CQ44:CQ47)</f>
        <v>#DIV/0!</v>
      </c>
      <c r="CR5" s="6">
        <f t="shared" si="14"/>
        <v>38.333333333333336</v>
      </c>
      <c r="CS5" s="6">
        <f t="shared" si="14"/>
        <v>24.5</v>
      </c>
      <c r="CT5" s="6" t="e">
        <f t="shared" si="14"/>
        <v>#DIV/0!</v>
      </c>
      <c r="CU5" s="6">
        <f t="shared" si="14"/>
        <v>30</v>
      </c>
      <c r="CV5" s="6">
        <f t="shared" si="14"/>
        <v>30</v>
      </c>
      <c r="CW5" s="6">
        <f t="shared" si="14"/>
        <v>3</v>
      </c>
      <c r="CX5" s="353"/>
      <c r="CY5" s="6" t="e">
        <f>AVERAGE(CY44:CY47)</f>
        <v>#DIV/0!</v>
      </c>
      <c r="CZ5" s="6" t="e">
        <f>AVERAGE(CZ44:CZ47)</f>
        <v>#DIV/0!</v>
      </c>
      <c r="DA5" s="6" t="e">
        <f>AVERAGE(DA44:DA47)</f>
        <v>#DIV/0!</v>
      </c>
      <c r="DB5" s="6" t="e">
        <f>AVERAGE(DB44:DB47)</f>
        <v>#DIV/0!</v>
      </c>
      <c r="DC5" s="197"/>
      <c r="DD5" s="6" t="e">
        <f t="shared" ref="DD5:DN5" si="15">AVERAGE(DD44:DD47)</f>
        <v>#DIV/0!</v>
      </c>
      <c r="DE5" s="6" t="e">
        <f t="shared" si="15"/>
        <v>#DIV/0!</v>
      </c>
      <c r="DF5" s="6" t="e">
        <f t="shared" si="15"/>
        <v>#DIV/0!</v>
      </c>
      <c r="DG5" s="6" t="e">
        <f t="shared" si="15"/>
        <v>#DIV/0!</v>
      </c>
      <c r="DH5" s="6" t="e">
        <f t="shared" si="15"/>
        <v>#DIV/0!</v>
      </c>
      <c r="DI5" s="6" t="e">
        <f t="shared" si="15"/>
        <v>#DIV/0!</v>
      </c>
      <c r="DJ5" s="6" t="e">
        <f t="shared" si="15"/>
        <v>#DIV/0!</v>
      </c>
      <c r="DK5" s="6" t="e">
        <f t="shared" si="15"/>
        <v>#DIV/0!</v>
      </c>
      <c r="DL5" s="6" t="e">
        <f t="shared" si="15"/>
        <v>#DIV/0!</v>
      </c>
      <c r="DM5" s="6" t="e">
        <f t="shared" si="15"/>
        <v>#DIV/0!</v>
      </c>
      <c r="DN5" s="6" t="e">
        <f t="shared" si="15"/>
        <v>#DIV/0!</v>
      </c>
      <c r="DO5" s="197"/>
      <c r="DP5" s="6" t="e">
        <f>AVERAGE(DP44:DP47)</f>
        <v>#DIV/0!</v>
      </c>
      <c r="DQ5" s="6" t="e">
        <f>AVERAGE(DQ44:DQ47)</f>
        <v>#DIV/0!</v>
      </c>
      <c r="DR5" s="6" t="e">
        <f>AVERAGE(DR44:DR47)</f>
        <v>#DIV/0!</v>
      </c>
      <c r="DS5" s="197"/>
      <c r="DT5" s="6" t="e">
        <f t="shared" ref="DT5:DZ5" si="16">AVERAGE(DT44:DT47)</f>
        <v>#DIV/0!</v>
      </c>
      <c r="DU5" s="6" t="e">
        <f t="shared" si="16"/>
        <v>#DIV/0!</v>
      </c>
      <c r="DV5" s="6" t="e">
        <f t="shared" si="16"/>
        <v>#DIV/0!</v>
      </c>
      <c r="DW5" s="6" t="e">
        <f t="shared" si="16"/>
        <v>#DIV/0!</v>
      </c>
      <c r="DX5" s="6" t="e">
        <f t="shared" si="16"/>
        <v>#DIV/0!</v>
      </c>
      <c r="DY5" s="6" t="e">
        <f t="shared" si="16"/>
        <v>#DIV/0!</v>
      </c>
      <c r="DZ5" s="6" t="e">
        <f t="shared" si="16"/>
        <v>#DIV/0!</v>
      </c>
      <c r="EA5" s="358"/>
      <c r="EB5" s="6" t="e">
        <f>AVERAGE(EB44:EB47)</f>
        <v>#DIV/0!</v>
      </c>
      <c r="EC5" s="197"/>
      <c r="ED5" s="353"/>
      <c r="EE5" s="6">
        <f>AVERAGE(EE44:EE47)</f>
        <v>8.6666666666666661</v>
      </c>
      <c r="EF5" s="6">
        <f>AVERAGE(EF44:EF47)</f>
        <v>3</v>
      </c>
      <c r="EG5" s="6" t="e">
        <f>AVERAGE(EG44:EG47)</f>
        <v>#DIV/0!</v>
      </c>
      <c r="EH5" s="6">
        <f>AVERAGE(EH44:EH47)</f>
        <v>3</v>
      </c>
      <c r="EI5" s="107"/>
      <c r="EJ5" s="6" t="e">
        <f>AVERAGE(EJ44:EJ47)</f>
        <v>#DIV/0!</v>
      </c>
      <c r="EK5" s="353"/>
      <c r="EL5" s="6">
        <f>AVERAGE(EL44:EL47)</f>
        <v>30.5</v>
      </c>
      <c r="EM5" s="6">
        <f>AVERAGE(EM44:EM47)</f>
        <v>15</v>
      </c>
      <c r="EN5" s="107"/>
      <c r="EO5" s="6">
        <f>AVERAGE(EO44:EO47)</f>
        <v>5</v>
      </c>
      <c r="EP5" s="353"/>
      <c r="EQ5" s="6">
        <f t="shared" ref="EQ5:EV5" si="17">AVERAGE(EQ44:EQ47)</f>
        <v>16</v>
      </c>
      <c r="ER5" s="6">
        <f t="shared" si="17"/>
        <v>15</v>
      </c>
      <c r="ES5" s="6" t="e">
        <f t="shared" si="17"/>
        <v>#DIV/0!</v>
      </c>
      <c r="ET5" s="6">
        <f t="shared" si="17"/>
        <v>14.5</v>
      </c>
      <c r="EU5" s="6">
        <f t="shared" si="17"/>
        <v>13</v>
      </c>
      <c r="EV5" s="6" t="e">
        <f t="shared" si="17"/>
        <v>#DIV/0!</v>
      </c>
      <c r="EW5" s="197"/>
      <c r="EX5" s="353"/>
      <c r="EY5" s="6">
        <f>AVERAGE(EY44:EY47)</f>
        <v>44</v>
      </c>
      <c r="EZ5" s="6" t="e">
        <f>AVERAGE(EZ44:EZ47)</f>
        <v>#DIV/0!</v>
      </c>
      <c r="FA5" s="353"/>
      <c r="FB5" s="6">
        <f>AVERAGE(FB44:FB47)</f>
        <v>61</v>
      </c>
      <c r="FC5" s="6">
        <f>AVERAGE(FC44:FC47)</f>
        <v>8</v>
      </c>
      <c r="FD5" s="6">
        <f>AVERAGE(FD44:FD47)</f>
        <v>35</v>
      </c>
      <c r="FE5" s="107"/>
      <c r="FF5" s="6" t="e">
        <f>AVERAGE(FF44:FF47)</f>
        <v>#DIV/0!</v>
      </c>
      <c r="FG5" s="353"/>
      <c r="FH5" s="6">
        <f>AVERAGE(FH44:FH47)</f>
        <v>20.333333333333332</v>
      </c>
      <c r="FI5" s="6">
        <f>AVERAGE(FI44:FI47)</f>
        <v>5</v>
      </c>
      <c r="FJ5" s="353"/>
      <c r="FK5" s="6">
        <f>AVERAGE(FK44:FK47)</f>
        <v>8.5</v>
      </c>
      <c r="FL5" s="6" t="e">
        <f>AVERAGE(FL44:FL47)</f>
        <v>#DIV/0!</v>
      </c>
      <c r="FM5" s="6" t="e">
        <f>AVERAGE(FM44:FM47)</f>
        <v>#DIV/0!</v>
      </c>
      <c r="FN5" s="358"/>
      <c r="FO5" s="6">
        <f>AVERAGE(FO44:FO47)</f>
        <v>23</v>
      </c>
      <c r="FP5" s="197"/>
      <c r="FQ5" s="6">
        <f>AVERAGE(FQ44:FQ47)</f>
        <v>52</v>
      </c>
      <c r="FR5" s="107"/>
      <c r="FS5" s="6">
        <f>AVERAGE(FS44:FS47)</f>
        <v>16</v>
      </c>
      <c r="FT5" s="353"/>
      <c r="FU5" s="6">
        <f>AVERAGE(FU44:FU47)</f>
        <v>21.5</v>
      </c>
      <c r="FV5" s="6" t="e">
        <f>AVERAGE(FV44:FV47)</f>
        <v>#DIV/0!</v>
      </c>
      <c r="FW5" s="6">
        <f>AVERAGE(FW44:FW47)</f>
        <v>41</v>
      </c>
      <c r="FX5" s="6" t="e">
        <f>AVERAGE(FX44:FX47)</f>
        <v>#DIV/0!</v>
      </c>
      <c r="FY5" s="6" t="e">
        <f>AVERAGE(FY44:FY47)</f>
        <v>#DIV/0!</v>
      </c>
      <c r="FZ5" s="107"/>
      <c r="GA5" s="6">
        <f>AVERAGE(GA44:GA47)</f>
        <v>5</v>
      </c>
      <c r="GB5" s="197"/>
      <c r="GC5" s="6">
        <f>AVERAGE(GC44:GC47)</f>
        <v>30.25</v>
      </c>
      <c r="GD5" s="6">
        <f>AVERAGE(GD44:GD47)</f>
        <v>29</v>
      </c>
      <c r="GE5" s="6">
        <f>AVERAGE(GE44:GE47)</f>
        <v>14</v>
      </c>
      <c r="GF5" s="197"/>
      <c r="GG5" s="6">
        <f>AVERAGE(GG44:GG47)</f>
        <v>34</v>
      </c>
      <c r="GH5" s="358"/>
      <c r="GI5" s="6">
        <f>AVERAGE(GI44:GI47)</f>
        <v>49.75</v>
      </c>
      <c r="GJ5" s="197"/>
      <c r="GK5" s="6">
        <f>AVERAGE(GK44:GK47)</f>
        <v>28.5</v>
      </c>
      <c r="GL5" s="6">
        <f>AVERAGE(GL44:GL47)</f>
        <v>5</v>
      </c>
      <c r="GM5" s="197"/>
      <c r="GN5" s="6" t="e">
        <f t="shared" ref="GN5:GR5" si="18">AVERAGE(GN44:GN47)</f>
        <v>#DIV/0!</v>
      </c>
      <c r="GO5" s="6" t="e">
        <f t="shared" si="18"/>
        <v>#DIV/0!</v>
      </c>
      <c r="GP5" s="6">
        <f t="shared" si="18"/>
        <v>31</v>
      </c>
      <c r="GQ5" s="6">
        <f t="shared" si="18"/>
        <v>66</v>
      </c>
      <c r="GR5" s="6">
        <f t="shared" si="18"/>
        <v>32</v>
      </c>
      <c r="GS5" s="358"/>
      <c r="GT5" s="6" t="e">
        <f>AVERAGE(GT44:GT47)</f>
        <v>#DIV/0!</v>
      </c>
      <c r="GU5" s="197"/>
      <c r="GV5" s="353"/>
      <c r="GW5" s="6">
        <f>AVERAGE(GW44:GW47)</f>
        <v>31</v>
      </c>
      <c r="GX5" s="6">
        <f>AVERAGE(GX44:GX47)</f>
        <v>3</v>
      </c>
      <c r="GY5" s="353"/>
      <c r="GZ5" s="6" t="e">
        <f t="shared" ref="GZ5:HG5" si="19">AVERAGE(GZ44:GZ47)</f>
        <v>#DIV/0!</v>
      </c>
      <c r="HA5" s="6" t="e">
        <f t="shared" si="19"/>
        <v>#DIV/0!</v>
      </c>
      <c r="HB5" s="6">
        <f t="shared" si="19"/>
        <v>30</v>
      </c>
      <c r="HC5" s="6">
        <f t="shared" si="19"/>
        <v>26.75</v>
      </c>
      <c r="HD5" s="6">
        <f t="shared" si="19"/>
        <v>13</v>
      </c>
      <c r="HE5" s="6" t="e">
        <f t="shared" si="19"/>
        <v>#DIV/0!</v>
      </c>
      <c r="HF5" s="6" t="e">
        <f t="shared" si="19"/>
        <v>#DIV/0!</v>
      </c>
      <c r="HG5" s="6" t="e">
        <f t="shared" si="19"/>
        <v>#DIV/0!</v>
      </c>
      <c r="HH5" s="197"/>
      <c r="HI5" s="6" t="e">
        <f t="shared" ref="HI5:HN5" si="20">AVERAGE(HI44:HI47)</f>
        <v>#DIV/0!</v>
      </c>
      <c r="HJ5" s="6" t="e">
        <f t="shared" si="20"/>
        <v>#DIV/0!</v>
      </c>
      <c r="HK5" s="6" t="e">
        <f t="shared" si="20"/>
        <v>#DIV/0!</v>
      </c>
      <c r="HL5" s="6">
        <f t="shared" si="20"/>
        <v>5</v>
      </c>
      <c r="HM5" s="6" t="e">
        <f t="shared" si="20"/>
        <v>#DIV/0!</v>
      </c>
      <c r="HN5" s="6">
        <f t="shared" si="20"/>
        <v>5</v>
      </c>
      <c r="HO5" s="197"/>
      <c r="HP5" s="353"/>
      <c r="HQ5" s="6">
        <f>AVERAGE(HQ44:HQ47)</f>
        <v>26.75</v>
      </c>
      <c r="HR5" s="6" t="e">
        <f>AVERAGE(HR44:HR47)</f>
        <v>#DIV/0!</v>
      </c>
      <c r="HS5" s="6" t="e">
        <f>AVERAGE(HS44:HS47)</f>
        <v>#DIV/0!</v>
      </c>
      <c r="HT5" s="353"/>
      <c r="HU5" s="6" t="e">
        <f>AVERAGE(HU44:HU47)</f>
        <v>#DIV/0!</v>
      </c>
      <c r="HV5" s="6" t="e">
        <f>AVERAGE(HV44:HV47)</f>
        <v>#DIV/0!</v>
      </c>
      <c r="HW5" s="6" t="e">
        <f>AVERAGE(HW44:HW47)</f>
        <v>#DIV/0!</v>
      </c>
      <c r="HX5" s="6" t="e">
        <f>AVERAGE(HX44:HX47)</f>
        <v>#DIV/0!</v>
      </c>
      <c r="HY5" s="107"/>
      <c r="HZ5" s="6" t="e">
        <f>AVERAGE(HZ44:HZ47)</f>
        <v>#DIV/0!</v>
      </c>
      <c r="IA5" s="358"/>
      <c r="IB5" s="197"/>
      <c r="IC5" s="6">
        <f t="shared" ref="IC5:IJ5" si="21">AVERAGE(IC44:IC47)</f>
        <v>26</v>
      </c>
      <c r="ID5" s="6">
        <f t="shared" si="21"/>
        <v>38</v>
      </c>
      <c r="IE5" s="6" t="e">
        <f t="shared" si="21"/>
        <v>#DIV/0!</v>
      </c>
      <c r="IF5" s="6">
        <f t="shared" si="21"/>
        <v>69</v>
      </c>
      <c r="IG5" s="6" t="e">
        <f t="shared" si="21"/>
        <v>#DIV/0!</v>
      </c>
      <c r="IH5" s="6" t="e">
        <f t="shared" si="21"/>
        <v>#DIV/0!</v>
      </c>
      <c r="II5" s="6" t="e">
        <f t="shared" si="21"/>
        <v>#DIV/0!</v>
      </c>
      <c r="IJ5" s="6" t="e">
        <f t="shared" si="21"/>
        <v>#DIV/0!</v>
      </c>
      <c r="IK5" s="358"/>
      <c r="IL5" s="197"/>
      <c r="IM5" s="6">
        <f t="shared" ref="IM5:IR5" si="22">AVERAGE(IM44:IM47)</f>
        <v>6.333333333333333</v>
      </c>
      <c r="IN5" s="6" t="e">
        <f t="shared" si="22"/>
        <v>#DIV/0!</v>
      </c>
      <c r="IO5" s="6" t="e">
        <f t="shared" si="22"/>
        <v>#DIV/0!</v>
      </c>
      <c r="IP5" s="6" t="e">
        <f t="shared" si="22"/>
        <v>#DIV/0!</v>
      </c>
      <c r="IQ5" s="6" t="e">
        <f t="shared" si="22"/>
        <v>#DIV/0!</v>
      </c>
      <c r="IR5" s="6" t="e">
        <f t="shared" si="22"/>
        <v>#DIV/0!</v>
      </c>
      <c r="IS5" s="358"/>
      <c r="IT5" s="6" t="e">
        <f>AVERAGE(IT44:IT47)</f>
        <v>#DIV/0!</v>
      </c>
      <c r="IU5" s="6" t="e">
        <f>AVERAGE(IU44:IU47)</f>
        <v>#DIV/0!</v>
      </c>
      <c r="IV5" s="197"/>
      <c r="IW5" s="6" t="e">
        <f>AVERAGE(IW44:IW47)</f>
        <v>#DIV/0!</v>
      </c>
      <c r="IX5" s="6">
        <f>AVERAGE(IX44:IX47)</f>
        <v>5</v>
      </c>
      <c r="IY5" s="107"/>
      <c r="IZ5" s="6" t="e">
        <f>AVERAGE(IZ44:IZ47)</f>
        <v>#DIV/0!</v>
      </c>
      <c r="JA5" s="6" t="e">
        <f>AVERAGE(JA44:JA47)</f>
        <v>#DIV/0!</v>
      </c>
      <c r="JB5" s="107"/>
      <c r="JC5" s="6" t="e">
        <f>AVERAGE(JC44:JC47)</f>
        <v>#DIV/0!</v>
      </c>
      <c r="JD5" s="6" t="e">
        <f>AVERAGE(JD44:JD47)</f>
        <v>#DIV/0!</v>
      </c>
      <c r="JE5" s="6" t="e">
        <f>AVERAGE(JE44:JE47)</f>
        <v>#DIV/0!</v>
      </c>
      <c r="JF5" s="107"/>
      <c r="JG5" s="6">
        <f>AVERAGE(JG44:JG47)</f>
        <v>14</v>
      </c>
      <c r="JH5" s="197"/>
      <c r="JI5" s="6">
        <f>AVERAGE(JI44:JI47)</f>
        <v>18.333333333333332</v>
      </c>
      <c r="JJ5" s="6">
        <f>AVERAGE(JJ44:JJ47)</f>
        <v>16</v>
      </c>
      <c r="JK5" s="6" t="e">
        <f>AVERAGE(JK44:JK47)</f>
        <v>#DIV/0!</v>
      </c>
      <c r="JL5" s="6">
        <f>AVERAGE(JL44:JL47)</f>
        <v>3</v>
      </c>
      <c r="JM5" s="197"/>
      <c r="JN5" s="6" t="e">
        <f>AVERAGE(JN44:JN47)</f>
        <v>#DIV/0!</v>
      </c>
      <c r="JO5" s="418"/>
      <c r="JP5" s="358"/>
      <c r="JQ5" s="197"/>
      <c r="JR5" s="6">
        <f t="shared" ref="JR5:KC5" si="23">AVERAGE(JR44:JR47)</f>
        <v>69.5</v>
      </c>
      <c r="JS5" s="6">
        <f t="shared" si="23"/>
        <v>17.25</v>
      </c>
      <c r="JT5" s="6">
        <f t="shared" si="23"/>
        <v>14</v>
      </c>
      <c r="JU5" s="6">
        <f t="shared" si="23"/>
        <v>21</v>
      </c>
      <c r="JV5" s="6">
        <f t="shared" si="23"/>
        <v>3</v>
      </c>
      <c r="JW5" s="6">
        <f t="shared" si="23"/>
        <v>16.666666666666668</v>
      </c>
      <c r="JX5" s="6">
        <f t="shared" si="23"/>
        <v>22.666666666666668</v>
      </c>
      <c r="JY5" s="6">
        <f t="shared" si="23"/>
        <v>25.333333333333332</v>
      </c>
      <c r="JZ5" s="6">
        <f t="shared" si="23"/>
        <v>73</v>
      </c>
      <c r="KA5" s="6">
        <f t="shared" si="23"/>
        <v>51.5</v>
      </c>
      <c r="KB5" s="6">
        <f t="shared" si="23"/>
        <v>11.5</v>
      </c>
      <c r="KC5" s="6">
        <f t="shared" si="23"/>
        <v>60.666666666666664</v>
      </c>
      <c r="KD5" s="197"/>
      <c r="KE5" s="6">
        <f>AVERAGE(KE44:KE47)</f>
        <v>38</v>
      </c>
      <c r="KF5" s="6" t="e">
        <f>AVERAGE(KF44:KF47)</f>
        <v>#DIV/0!</v>
      </c>
      <c r="KG5" s="6" t="e">
        <f>AVERAGE(KG44:KG47)</f>
        <v>#DIV/0!</v>
      </c>
      <c r="KH5" s="197"/>
      <c r="KI5" s="6" t="e">
        <f>AVERAGE(KI44:KI47)</f>
        <v>#DIV/0!</v>
      </c>
      <c r="KJ5" s="6">
        <f>AVERAGE(KJ44:KJ47)</f>
        <v>28</v>
      </c>
      <c r="KK5" s="6">
        <f>AVERAGE(KK44:KK47)</f>
        <v>41</v>
      </c>
      <c r="KL5" s="6">
        <f>AVERAGE(KL44:KL47)</f>
        <v>15</v>
      </c>
      <c r="KM5" s="197"/>
      <c r="KN5" s="6">
        <f>AVERAGE(KN44:KN47)</f>
        <v>28.333333333333332</v>
      </c>
      <c r="KO5" s="6">
        <f>AVERAGE(KO44:KO47)</f>
        <v>24</v>
      </c>
      <c r="KP5" s="6">
        <f>AVERAGE(KP44:KP47)</f>
        <v>54.666666666666664</v>
      </c>
      <c r="KQ5" s="197"/>
      <c r="KR5" s="6">
        <f>AVERAGE(KR44:KR47)</f>
        <v>3</v>
      </c>
      <c r="KS5" s="6">
        <f>AVERAGE(KS44:KS47)</f>
        <v>21</v>
      </c>
      <c r="KT5" s="6">
        <f>AVERAGE(KT44:KT47)</f>
        <v>10</v>
      </c>
      <c r="KU5" s="358"/>
      <c r="KV5" s="197"/>
      <c r="KW5" s="6">
        <f>AVERAGE(KW44:KW47)</f>
        <v>13</v>
      </c>
      <c r="KX5" s="6">
        <f>AVERAGE(KX44:KX47)</f>
        <v>29</v>
      </c>
      <c r="KY5" s="6" t="e">
        <f>AVERAGE(KY44:KY47)</f>
        <v>#DIV/0!</v>
      </c>
      <c r="KZ5" s="6">
        <f>AVERAGE(KZ44:KZ47)</f>
        <v>38.666666666666664</v>
      </c>
      <c r="LA5" s="6">
        <f>AVERAGE(LA44:LA47)</f>
        <v>40</v>
      </c>
      <c r="LB5" s="197"/>
      <c r="LC5" s="6">
        <f>AVERAGE(LC44:LC47)</f>
        <v>49</v>
      </c>
      <c r="LD5" s="6">
        <f>AVERAGE(LD44:LD47)</f>
        <v>53</v>
      </c>
      <c r="LE5" s="6">
        <f>AVERAGE(LE44:LE47)</f>
        <v>44</v>
      </c>
      <c r="LF5" s="353"/>
      <c r="LG5" s="6">
        <f>AVERAGE(LG44:LG47)</f>
        <v>65</v>
      </c>
      <c r="LH5" s="6">
        <f>AVERAGE(LH44:LH47)</f>
        <v>18</v>
      </c>
      <c r="LI5" s="6">
        <f>AVERAGE(LI44:LI47)</f>
        <v>91</v>
      </c>
      <c r="LJ5" s="197"/>
      <c r="LK5" s="6">
        <f t="shared" ref="LK5:LX5" si="24">AVERAGE(LK44:LK47)</f>
        <v>18</v>
      </c>
      <c r="LL5" s="6">
        <f t="shared" si="24"/>
        <v>50</v>
      </c>
      <c r="LM5" s="6">
        <f t="shared" si="24"/>
        <v>41</v>
      </c>
      <c r="LN5" s="6">
        <f t="shared" si="24"/>
        <v>45.666666666666664</v>
      </c>
      <c r="LO5" s="6" t="e">
        <f t="shared" si="24"/>
        <v>#DIV/0!</v>
      </c>
      <c r="LP5" s="6">
        <f t="shared" si="24"/>
        <v>45.666666666666664</v>
      </c>
      <c r="LQ5" s="6">
        <f t="shared" si="24"/>
        <v>11.5</v>
      </c>
      <c r="LR5" s="6">
        <f t="shared" si="24"/>
        <v>34</v>
      </c>
      <c r="LS5" s="6">
        <f t="shared" si="24"/>
        <v>19</v>
      </c>
      <c r="LT5" s="6">
        <f t="shared" si="24"/>
        <v>69</v>
      </c>
      <c r="LU5" s="6">
        <f t="shared" si="24"/>
        <v>24</v>
      </c>
      <c r="LV5" s="6">
        <f t="shared" si="24"/>
        <v>27</v>
      </c>
      <c r="LW5" s="6">
        <f t="shared" si="24"/>
        <v>53</v>
      </c>
      <c r="LX5" s="6">
        <f t="shared" si="24"/>
        <v>47</v>
      </c>
      <c r="LY5" s="197"/>
      <c r="LZ5" s="6" t="e">
        <f>AVERAGE(LZ44:LZ47)</f>
        <v>#DIV/0!</v>
      </c>
      <c r="MA5" s="6">
        <f>AVERAGE(MA44:MA47)</f>
        <v>53</v>
      </c>
      <c r="MB5" s="6">
        <f>AVERAGE(MB44:MB47)</f>
        <v>11</v>
      </c>
      <c r="MC5" s="6">
        <f>AVERAGE(MC44:MC47)</f>
        <v>39.25</v>
      </c>
      <c r="MD5" s="6">
        <f>AVERAGE(MD44:MD47)</f>
        <v>22</v>
      </c>
      <c r="ME5" s="197"/>
      <c r="MF5" s="6">
        <f>AVERAGE(MF44:MF47)</f>
        <v>3</v>
      </c>
      <c r="MG5" s="6">
        <f>AVERAGE(MG44:MG47)</f>
        <v>3</v>
      </c>
      <c r="MH5" s="6">
        <f>AVERAGE(MH44:MH47)</f>
        <v>54.333333333333336</v>
      </c>
      <c r="MI5" s="6">
        <f>AVERAGE(MI44:MI47)</f>
        <v>3</v>
      </c>
      <c r="MJ5" s="197"/>
      <c r="MK5" s="6" t="e">
        <f t="shared" ref="MK5:MP5" si="25">AVERAGE(MK44:MK47)</f>
        <v>#DIV/0!</v>
      </c>
      <c r="ML5" s="6" t="e">
        <f t="shared" si="25"/>
        <v>#DIV/0!</v>
      </c>
      <c r="MM5" s="6" t="e">
        <f t="shared" si="25"/>
        <v>#DIV/0!</v>
      </c>
      <c r="MN5" s="6">
        <f t="shared" si="25"/>
        <v>13</v>
      </c>
      <c r="MO5" s="6">
        <f t="shared" si="25"/>
        <v>9</v>
      </c>
      <c r="MP5" s="6">
        <f t="shared" si="25"/>
        <v>52.25</v>
      </c>
      <c r="MQ5" s="163"/>
      <c r="MR5" s="6" t="e">
        <f t="shared" ref="MR5:MZ5" si="26">AVERAGE(MR44:MR47)</f>
        <v>#DIV/0!</v>
      </c>
      <c r="MS5" s="6" t="e">
        <f t="shared" si="26"/>
        <v>#DIV/0!</v>
      </c>
      <c r="MT5" s="6" t="e">
        <f t="shared" si="26"/>
        <v>#DIV/0!</v>
      </c>
      <c r="MU5" s="6" t="e">
        <f t="shared" si="26"/>
        <v>#DIV/0!</v>
      </c>
      <c r="MV5" s="6" t="e">
        <f t="shared" si="26"/>
        <v>#DIV/0!</v>
      </c>
      <c r="MW5" s="6" t="e">
        <f t="shared" si="26"/>
        <v>#DIV/0!</v>
      </c>
      <c r="MX5" s="6" t="e">
        <f t="shared" si="26"/>
        <v>#DIV/0!</v>
      </c>
      <c r="MY5" s="6" t="e">
        <f t="shared" si="26"/>
        <v>#DIV/0!</v>
      </c>
      <c r="MZ5" s="6">
        <f t="shared" si="26"/>
        <v>3</v>
      </c>
      <c r="NA5" s="20"/>
      <c r="NB5" s="20"/>
      <c r="NC5" s="20"/>
      <c r="ND5" s="20"/>
    </row>
    <row r="6" spans="1:368" ht="25" customHeight="1">
      <c r="A6" s="1235"/>
      <c r="B6" s="134" t="s">
        <v>1436</v>
      </c>
      <c r="C6" s="1297" t="s">
        <v>1385</v>
      </c>
      <c r="D6" s="1297"/>
      <c r="E6" s="1297"/>
      <c r="F6" s="1297"/>
      <c r="G6" s="1297"/>
      <c r="H6" s="1297"/>
      <c r="I6" s="1297"/>
      <c r="J6" s="1297"/>
      <c r="K6" s="1297"/>
      <c r="L6" s="1297"/>
      <c r="M6" s="1297"/>
      <c r="N6" s="1297"/>
      <c r="O6" s="1297"/>
      <c r="P6" s="1297"/>
      <c r="Q6" s="1297"/>
      <c r="R6" s="1297"/>
      <c r="S6" s="1297"/>
      <c r="T6" s="1297"/>
      <c r="U6" s="1297"/>
      <c r="V6" s="153"/>
      <c r="W6" s="358"/>
      <c r="X6" s="197"/>
      <c r="Y6" s="6" t="e">
        <f>AVERAGE(Y51:Y52,Y55:Y65,Y66,Y71,Y75,Y81,Y87,Y91)</f>
        <v>#DIV/0!</v>
      </c>
      <c r="Z6" s="197"/>
      <c r="AA6" s="6" t="e">
        <f>AVERAGE(AA51:AA52,AA55:AA65,AA66,AA71,AA75,AA81,AA87,AA91)</f>
        <v>#DIV/0!</v>
      </c>
      <c r="AB6" s="197"/>
      <c r="AC6" s="6" t="e">
        <f>AVERAGE(AC51:AC52,AC55:AC65,AC66,AC71,AC75,AC81,AC87,AC91)</f>
        <v>#DIV/0!</v>
      </c>
      <c r="AD6" s="197"/>
      <c r="AE6" s="6" t="e">
        <f>AVERAGE(AE51:AE52,AE55:AE65,AE66,AE71,AE75,AE81,AE87,AE91)</f>
        <v>#DIV/0!</v>
      </c>
      <c r="AF6" s="6" t="e">
        <f>AVERAGE(AF51:AF52,AF55:AF65,AF66,AF71,AF75,AF81,AF87,AF91)</f>
        <v>#DIV/0!</v>
      </c>
      <c r="AG6" s="6" t="e">
        <f>AVERAGE(AG51:AG52,AG55:AG65,AG66,AG71,AG75,AG81,AG87,AG91)</f>
        <v>#DIV/0!</v>
      </c>
      <c r="AH6" s="6">
        <f>AVERAGE(AH51:AH52,AH55:AH65,AH66,AH71,AH75,AH81,AH87,AH91)</f>
        <v>34</v>
      </c>
      <c r="AI6" s="197"/>
      <c r="AJ6" s="6">
        <f>AVERAGE(AJ51:AJ52,AJ55:AJ65,AJ66,AJ71,AJ75,AJ81,AJ87,AJ91)</f>
        <v>47.8</v>
      </c>
      <c r="AK6" s="107"/>
      <c r="AL6" s="6" t="e">
        <f>AVERAGE(AL51:AL52,AL55:AL65,AL66,AL71,AL75,AL81,AL87,AL91)</f>
        <v>#DIV/0!</v>
      </c>
      <c r="AM6" s="353"/>
      <c r="AN6" s="6" t="e">
        <f t="shared" ref="AN6:AX6" si="27">AVERAGE(AN51:AN52,AN55:AN65,AN66,AN71,AN75,AN81,AN87,AN91)</f>
        <v>#DIV/0!</v>
      </c>
      <c r="AO6" s="6" t="e">
        <f t="shared" si="27"/>
        <v>#DIV/0!</v>
      </c>
      <c r="AP6" s="6" t="e">
        <f t="shared" si="27"/>
        <v>#DIV/0!</v>
      </c>
      <c r="AQ6" s="6" t="e">
        <f t="shared" si="27"/>
        <v>#DIV/0!</v>
      </c>
      <c r="AR6" s="6" t="e">
        <f t="shared" si="27"/>
        <v>#DIV/0!</v>
      </c>
      <c r="AS6" s="6" t="e">
        <f t="shared" si="27"/>
        <v>#DIV/0!</v>
      </c>
      <c r="AT6" s="6" t="e">
        <f t="shared" si="27"/>
        <v>#DIV/0!</v>
      </c>
      <c r="AU6" s="6" t="e">
        <f t="shared" si="27"/>
        <v>#DIV/0!</v>
      </c>
      <c r="AV6" s="6">
        <f t="shared" si="27"/>
        <v>3.6</v>
      </c>
      <c r="AW6" s="6" t="e">
        <f t="shared" si="27"/>
        <v>#DIV/0!</v>
      </c>
      <c r="AX6" s="6" t="e">
        <f t="shared" si="27"/>
        <v>#DIV/0!</v>
      </c>
      <c r="AY6" s="107"/>
      <c r="AZ6" s="6" t="e">
        <f>AVERAGE(AZ51:AZ52,AZ55:AZ65,AZ66,AZ71,AZ75,AZ81,AZ87,AZ91)</f>
        <v>#DIV/0!</v>
      </c>
      <c r="BA6" s="107"/>
      <c r="BB6" s="6" t="e">
        <f>AVERAGE(BB51:BB52,BB55:BB65,BB66,BB71,BB75,BB81,BB87,BB91)</f>
        <v>#DIV/0!</v>
      </c>
      <c r="BC6" s="197"/>
      <c r="BD6" s="6">
        <f>AVERAGE(BD51:BD52,BD55:BD65,BD66,BD71,BD75,BD81,BD87,BD91)</f>
        <v>70.45</v>
      </c>
      <c r="BE6" s="6" t="e">
        <f>AVERAGE(BE51:BE52,BE55:BE65,BE66,BE71,BE75,BE81,BE87,BE91)</f>
        <v>#DIV/0!</v>
      </c>
      <c r="BF6" s="197"/>
      <c r="BG6" s="6" t="e">
        <f>AVERAGE(BG51:BG52,BG55:BG65,BG66,BG71,BG75,BG81,BG87,BG91)</f>
        <v>#DIV/0!</v>
      </c>
      <c r="BH6" s="6" t="e">
        <f>AVERAGE(BH51:BH52,BH55:BH65,BH66,BH71,BH75,BH81,BH87,BH91)</f>
        <v>#DIV/0!</v>
      </c>
      <c r="BI6" s="6">
        <f>AVERAGE(BI51:BI52,BI55:BI65,BI66,BI71,BI75,BI81,BI87,BI91)</f>
        <v>2</v>
      </c>
      <c r="BJ6" s="6">
        <f>AVERAGE(BJ51:BJ52,BJ55:BJ65,BJ66,BJ71,BJ75,BJ81,BJ87,BJ91)</f>
        <v>13.6</v>
      </c>
      <c r="BK6" s="358"/>
      <c r="BL6" s="6">
        <f>AVERAGE(BL51:BL52,BL55:BL65,BL66,BL71,BL75,BL81,BL87,BL91)</f>
        <v>25</v>
      </c>
      <c r="BM6" s="6" t="e">
        <f>AVERAGE(BM51:BM52,BM55:BM65,BM66,BM71,BM75,BM81,BM87,BM91)</f>
        <v>#DIV/0!</v>
      </c>
      <c r="BN6" s="197"/>
      <c r="BO6" s="6">
        <f>AVERAGE(BO51:BO52,BO55:BO65,BO66,BO71,BO75,BO81,BO87,BO91)</f>
        <v>25.5</v>
      </c>
      <c r="BP6" s="6" t="e">
        <f>AVERAGE(BP51:BP52,BP55:BP65,BP66,BP71,BP75,BP81,BP87,BP91)</f>
        <v>#DIV/0!</v>
      </c>
      <c r="BQ6" s="6" t="e">
        <f>AVERAGE(BQ51:BQ52,BQ55:BQ65,BQ66,BQ71,BQ75,BQ81,BQ87,BQ91)</f>
        <v>#DIV/0!</v>
      </c>
      <c r="BR6" s="197"/>
      <c r="BS6" s="6" t="e">
        <f>AVERAGE(BS51:BS52,BS55:BS65,BS66,BS71,BS75,BS81,BS87,BS91)</f>
        <v>#DIV/0!</v>
      </c>
      <c r="BT6" s="6" t="e">
        <f>AVERAGE(BT51:BT52,BT55:BT65,BT66,BT71,BT75,BT81,BT87,BT91)</f>
        <v>#DIV/0!</v>
      </c>
      <c r="BU6" s="197"/>
      <c r="BV6" s="6" t="e">
        <f>AVERAGE(BV51:BV52,BV55:BV65,BV66,BV71,BV75,BV81,BV87,BV91)</f>
        <v>#DIV/0!</v>
      </c>
      <c r="BW6" s="197"/>
      <c r="BX6" s="6" t="e">
        <f>AVERAGE(BX51:BX52,BX55:BX65,BX66,BX71,BX75,BX81,BX87,BX91)</f>
        <v>#DIV/0!</v>
      </c>
      <c r="BY6" s="6" t="e">
        <f>AVERAGE(BY51:BY52,BY55:BY65,BY66,BY71,BY75,BY81,BY87,BY91)</f>
        <v>#DIV/0!</v>
      </c>
      <c r="BZ6" s="197"/>
      <c r="CA6" s="6" t="e">
        <f>AVERAGE(CA51:CA52,CA55:CA65,CA66,CA71,CA75,CA81,CA87,CA91)</f>
        <v>#DIV/0!</v>
      </c>
      <c r="CB6" s="6">
        <f>AVERAGE(CB51:CB52,CB55:CB65,CB66,CB71,CB75,CB81,CB87,CB91)</f>
        <v>17.2</v>
      </c>
      <c r="CC6" s="6" t="e">
        <f>AVERAGE(CC51:CC52,CC55:CC65,CC66,CC71,CC75,CC81,CC87,CC91)</f>
        <v>#DIV/0!</v>
      </c>
      <c r="CD6" s="6" t="e">
        <f>AVERAGE(CD51:CD52,CD55:CD65,CD66,CD71,CD75,CD81,CD87,CD91)</f>
        <v>#DIV/0!</v>
      </c>
      <c r="CE6" s="358"/>
      <c r="CF6" s="6" t="e">
        <f>AVERAGE(CF51:CF52,CF55:CF65,CF66,CF71,CF75,CF81,CF87,CF91)</f>
        <v>#DIV/0!</v>
      </c>
      <c r="CG6" s="197"/>
      <c r="CH6" s="6" t="e">
        <f>AVERAGE(CH51:CH52,CH55:CH65,CH66,CH71,CH75,CH81,CH87,CH91)</f>
        <v>#DIV/0!</v>
      </c>
      <c r="CI6" s="107"/>
      <c r="CJ6" s="6">
        <f>AVERAGE(CJ51:CJ52,CJ55:CJ65,CJ66,CJ71,CJ75,CJ81,CJ87,CJ91)</f>
        <v>23.02</v>
      </c>
      <c r="CK6" s="6">
        <f>AVERAGE(CK51:CK52,CK55:CK65,CK66,CK71,CK75,CK81,CK87,CK91)</f>
        <v>15.5</v>
      </c>
      <c r="CL6" s="353"/>
      <c r="CM6" s="6">
        <f>AVERAGE(CM51:CM52,CM55:CM65,CM66,CM71,CM75,CM81,CM87,CM91)</f>
        <v>40.61</v>
      </c>
      <c r="CN6" s="6" t="e">
        <f>AVERAGE(CN51:CN52,CN55:CN65,CN66,CN71,CN75,CN81,CN87,CN91)</f>
        <v>#DIV/0!</v>
      </c>
      <c r="CO6" s="6" t="e">
        <f>AVERAGE(CO51:CO52,CO55:CO65,CO66,CO71,CO75,CO81,CO87,CO91)</f>
        <v>#DIV/0!</v>
      </c>
      <c r="CP6" s="353"/>
      <c r="CQ6" s="6" t="e">
        <f t="shared" ref="CQ6:CW6" si="28">AVERAGE(CQ51:CQ52,CQ55:CQ65,CQ66,CQ71,CQ75,CQ81,CQ87,CQ91)</f>
        <v>#DIV/0!</v>
      </c>
      <c r="CR6" s="6">
        <f t="shared" si="28"/>
        <v>26.630000000000003</v>
      </c>
      <c r="CS6" s="6">
        <f t="shared" si="28"/>
        <v>31.6</v>
      </c>
      <c r="CT6" s="6" t="e">
        <f t="shared" si="28"/>
        <v>#DIV/0!</v>
      </c>
      <c r="CU6" s="6" t="e">
        <f t="shared" si="28"/>
        <v>#DIV/0!</v>
      </c>
      <c r="CV6" s="6" t="e">
        <f t="shared" si="28"/>
        <v>#DIV/0!</v>
      </c>
      <c r="CW6" s="6" t="e">
        <f t="shared" si="28"/>
        <v>#DIV/0!</v>
      </c>
      <c r="CX6" s="353"/>
      <c r="CY6" s="6" t="e">
        <f>AVERAGE(CY51:CY52,CY55:CY65,CY66,CY71,CY75,CY81,CY87,CY91)</f>
        <v>#DIV/0!</v>
      </c>
      <c r="CZ6" s="6">
        <f>AVERAGE(CZ51:CZ52,CZ55:CZ65,CZ66,CZ71,CZ75,CZ81,CZ87,CZ91)</f>
        <v>18</v>
      </c>
      <c r="DA6" s="6">
        <f>AVERAGE(DA51:DA52,DA55:DA65,DA66,DA71,DA75,DA81,DA87,DA91)</f>
        <v>1</v>
      </c>
      <c r="DB6" s="6">
        <f>AVERAGE(DB51:DB52,DB55:DB65,DB66,DB71,DB75,DB81,DB87,DB91)</f>
        <v>12</v>
      </c>
      <c r="DC6" s="197"/>
      <c r="DD6" s="6">
        <f t="shared" ref="DD6:DN6" si="29">AVERAGE(DD51:DD52,DD55:DD65,DD66,DD71,DD75,DD81,DD87,DD91)</f>
        <v>10</v>
      </c>
      <c r="DE6" s="6">
        <f t="shared" si="29"/>
        <v>2</v>
      </c>
      <c r="DF6" s="6">
        <f t="shared" si="29"/>
        <v>4</v>
      </c>
      <c r="DG6" s="6">
        <f t="shared" si="29"/>
        <v>5</v>
      </c>
      <c r="DH6" s="6">
        <f t="shared" si="29"/>
        <v>5</v>
      </c>
      <c r="DI6" s="6">
        <f t="shared" si="29"/>
        <v>5</v>
      </c>
      <c r="DJ6" s="6">
        <f t="shared" si="29"/>
        <v>1</v>
      </c>
      <c r="DK6" s="6">
        <f t="shared" si="29"/>
        <v>1</v>
      </c>
      <c r="DL6" s="6">
        <f t="shared" si="29"/>
        <v>11</v>
      </c>
      <c r="DM6" s="6">
        <f t="shared" si="29"/>
        <v>33</v>
      </c>
      <c r="DN6" s="6">
        <f t="shared" si="29"/>
        <v>10</v>
      </c>
      <c r="DO6" s="197"/>
      <c r="DP6" s="6" t="e">
        <f>AVERAGE(DP51:DP52,DP55:DP65,DP66,DP71,DP75,DP81,DP87,DP91)</f>
        <v>#DIV/0!</v>
      </c>
      <c r="DQ6" s="6">
        <f>AVERAGE(DQ51:DQ52,DQ55:DQ65,DQ66,DQ71,DQ75,DQ81,DQ87,DQ91)</f>
        <v>2</v>
      </c>
      <c r="DR6" s="6">
        <f>AVERAGE(DR51:DR52,DR55:DR65,DR66,DR71,DR75,DR81,DR87,DR91)</f>
        <v>4.3166666666666664</v>
      </c>
      <c r="DS6" s="197"/>
      <c r="DT6" s="6" t="e">
        <f t="shared" ref="DT6:DZ6" si="30">AVERAGE(DT51:DT52,DT55:DT65,DT66,DT71,DT75,DT81,DT87,DT91)</f>
        <v>#DIV/0!</v>
      </c>
      <c r="DU6" s="6" t="e">
        <f t="shared" si="30"/>
        <v>#DIV/0!</v>
      </c>
      <c r="DV6" s="6" t="e">
        <f t="shared" si="30"/>
        <v>#DIV/0!</v>
      </c>
      <c r="DW6" s="6">
        <f t="shared" si="30"/>
        <v>2</v>
      </c>
      <c r="DX6" s="6" t="e">
        <f t="shared" si="30"/>
        <v>#DIV/0!</v>
      </c>
      <c r="DY6" s="6" t="e">
        <f t="shared" si="30"/>
        <v>#DIV/0!</v>
      </c>
      <c r="DZ6" s="6" t="e">
        <f t="shared" si="30"/>
        <v>#DIV/0!</v>
      </c>
      <c r="EA6" s="358"/>
      <c r="EB6" s="6" t="e">
        <f>AVERAGE(EB51:EB52,EB55:EB65,EB66,EB71,EB75,EB81,EB87,EB91)</f>
        <v>#DIV/0!</v>
      </c>
      <c r="EC6" s="197"/>
      <c r="ED6" s="353"/>
      <c r="EE6" s="6" t="e">
        <f>AVERAGE(EE51:EE52,EE55:EE65,EE66,EE71,EE75,EE81,EE87,EE91)</f>
        <v>#DIV/0!</v>
      </c>
      <c r="EF6" s="6">
        <f>AVERAGE(EF51:EF52,EF55:EF65,EF66,EF71,EF75,EF81,EF87,EF91)</f>
        <v>5.3666666666666671</v>
      </c>
      <c r="EG6" s="6">
        <f>AVERAGE(EG51:EG52,EG55:EG65,EG66,EG71,EG75,EG81,EG87,EG91)</f>
        <v>20.8</v>
      </c>
      <c r="EH6" s="6" t="e">
        <f>AVERAGE(EH51:EH52,EH55:EH65,EH66,EH71,EH75,EH81,EH87,EH91)</f>
        <v>#DIV/0!</v>
      </c>
      <c r="EI6" s="107"/>
      <c r="EJ6" s="6">
        <f>AVERAGE(EJ51:EJ52,EJ55:EJ65,EJ66,EJ71,EJ75,EJ81,EJ87,EJ91)</f>
        <v>25</v>
      </c>
      <c r="EK6" s="353"/>
      <c r="EL6" s="6">
        <f>AVERAGE(EL51:EL52,EL55:EL65,EL66,EL71,EL75,EL81,EL87,EL91)</f>
        <v>27.066666666666666</v>
      </c>
      <c r="EM6" s="6" t="e">
        <f>AVERAGE(EM51:EM52,EM55:EM65,EM66,EM71,EM75,EM81,EM87,EM91)</f>
        <v>#DIV/0!</v>
      </c>
      <c r="EN6" s="107"/>
      <c r="EO6" s="6" t="e">
        <f>AVERAGE(EO51:EO52,EO55:EO65,EO66,EO71,EO75,EO81,EO87,EO91)</f>
        <v>#DIV/0!</v>
      </c>
      <c r="EP6" s="353"/>
      <c r="EQ6" s="6" t="e">
        <f t="shared" ref="EQ6:EV6" si="31">AVERAGE(EQ51:EQ52,EQ55:EQ65,EQ66,EQ71,EQ75,EQ81,EQ87,EQ91)</f>
        <v>#DIV/0!</v>
      </c>
      <c r="ER6" s="6" t="e">
        <f t="shared" si="31"/>
        <v>#DIV/0!</v>
      </c>
      <c r="ES6" s="6" t="e">
        <f t="shared" si="31"/>
        <v>#DIV/0!</v>
      </c>
      <c r="ET6" s="6" t="e">
        <f t="shared" si="31"/>
        <v>#DIV/0!</v>
      </c>
      <c r="EU6" s="6" t="e">
        <f t="shared" si="31"/>
        <v>#DIV/0!</v>
      </c>
      <c r="EV6" s="6" t="e">
        <f t="shared" si="31"/>
        <v>#DIV/0!</v>
      </c>
      <c r="EW6" s="197"/>
      <c r="EX6" s="353"/>
      <c r="EY6" s="6">
        <f>AVERAGE(EY51:EY52,EY55:EY65,EY66,EY71,EY75,EY81,EY87,EY91)</f>
        <v>33.239999999999995</v>
      </c>
      <c r="EZ6" s="6" t="e">
        <f>AVERAGE(EZ51:EZ52,EZ55:EZ65,EZ66,EZ71,EZ75,EZ81,EZ87,EZ91)</f>
        <v>#DIV/0!</v>
      </c>
      <c r="FA6" s="353"/>
      <c r="FB6" s="6">
        <f>AVERAGE(FB51:FB52,FB55:FB65,FB66,FB71,FB75,FB81,FB87,FB91)</f>
        <v>38.299999999999997</v>
      </c>
      <c r="FC6" s="6" t="e">
        <f>AVERAGE(FC51:FC52,FC55:FC65,FC66,FC71,FC75,FC81,FC87,FC91)</f>
        <v>#DIV/0!</v>
      </c>
      <c r="FD6" s="6" t="e">
        <f>AVERAGE(FD51:FD52,FD55:FD65,FD66,FD71,FD75,FD81,FD87,FD91)</f>
        <v>#DIV/0!</v>
      </c>
      <c r="FE6" s="107"/>
      <c r="FF6" s="6" t="e">
        <f>AVERAGE(FF51:FF52,FF55:FF65,FF66,FF71,FF75,FF81,FF87,FF91)</f>
        <v>#DIV/0!</v>
      </c>
      <c r="FG6" s="353"/>
      <c r="FH6" s="6" t="e">
        <f>AVERAGE(FH51:FH52,FH55:FH65,FH66,FH71,FH75,FH81,FH87,FH91)</f>
        <v>#DIV/0!</v>
      </c>
      <c r="FI6" s="6" t="e">
        <f>AVERAGE(FI51:FI52,FI55:FI65,FI66,FI71,FI75,FI81,FI87,FI91)</f>
        <v>#DIV/0!</v>
      </c>
      <c r="FJ6" s="353"/>
      <c r="FK6" s="6">
        <f>AVERAGE(FK51:FK52,FK55:FK65,FK66,FK71,FK75,FK81,FK87,FK91)</f>
        <v>57</v>
      </c>
      <c r="FL6" s="6">
        <f>AVERAGE(FL51:FL52,FL55:FL65,FL66,FL71,FL75,FL81,FL87,FL91)</f>
        <v>19.033333333333335</v>
      </c>
      <c r="FM6" s="6">
        <f>AVERAGE(FM51:FM52,FM55:FM65,FM66,FM71,FM75,FM81,FM87,FM91)</f>
        <v>27.266666666666669</v>
      </c>
      <c r="FN6" s="358"/>
      <c r="FO6" s="6">
        <f>AVERAGE(FO51:FO52,FO55:FO65,FO66,FO71,FO75,FO81,FO87,FO91)</f>
        <v>23.666666666666668</v>
      </c>
      <c r="FP6" s="197"/>
      <c r="FQ6" s="6">
        <f>AVERAGE(FQ51:FQ52,FQ55:FQ65,FQ66,FQ71,FQ75,FQ81,FQ87,FQ91)</f>
        <v>52.5</v>
      </c>
      <c r="FR6" s="107"/>
      <c r="FS6" s="6" t="e">
        <f>AVERAGE(FS51:FS52,FS55:FS65,FS66,FS71,FS75,FS81,FS87,FS91)</f>
        <v>#DIV/0!</v>
      </c>
      <c r="FT6" s="353"/>
      <c r="FU6" s="6">
        <f>AVERAGE(FU51:FU52,FU55:FU65,FU66,FU71,FU75,FU81,FU87,FU91)</f>
        <v>24.15</v>
      </c>
      <c r="FV6" s="6" t="e">
        <f>AVERAGE(FV51:FV52,FV55:FV65,FV66,FV71,FV75,FV81,FV87,FV91)</f>
        <v>#DIV/0!</v>
      </c>
      <c r="FW6" s="6" t="e">
        <f>AVERAGE(FW51:FW52,FW55:FW65,FW66,FW71,FW75,FW81,FW87,FW91)</f>
        <v>#DIV/0!</v>
      </c>
      <c r="FX6" s="6" t="e">
        <f>AVERAGE(FX51:FX52,FX55:FX65,FX66,FX71,FX75,FX81,FX87,FX91)</f>
        <v>#DIV/0!</v>
      </c>
      <c r="FY6" s="6" t="e">
        <f>AVERAGE(FY51:FY52,FY55:FY65,FY66,FY71,FY75,FY81,FY87,FY91)</f>
        <v>#DIV/0!</v>
      </c>
      <c r="FZ6" s="107"/>
      <c r="GA6" s="6" t="e">
        <f>AVERAGE(GA51:GA52,GA55:GA65,GA66,GA71,GA75,GA81,GA87,GA91)</f>
        <v>#DIV/0!</v>
      </c>
      <c r="GB6" s="197"/>
      <c r="GC6" s="6">
        <f>AVERAGE(GC51:GC52,GC55:GC65,GC66,GC71,GC75,GC81,GC87,GC91)</f>
        <v>30.549999999999997</v>
      </c>
      <c r="GD6" s="6">
        <f>AVERAGE(GD51:GD52,GD55:GD65,GD66,GD71,GD75,GD81,GD87,GD91)</f>
        <v>13.533333333333333</v>
      </c>
      <c r="GE6" s="6" t="e">
        <f>AVERAGE(GE51:GE52,GE55:GE65,GE66,GE71,GE75,GE81,GE87,GE91)</f>
        <v>#DIV/0!</v>
      </c>
      <c r="GF6" s="197"/>
      <c r="GG6" s="6">
        <f>AVERAGE(GG51:GG52,GG55:GG65,GG66,GG71,GG75,GG81,GG87,GG91)</f>
        <v>22.857142857142858</v>
      </c>
      <c r="GH6" s="358"/>
      <c r="GI6" s="6">
        <f>AVERAGE(GI51:GI52,GI55:GI65,GI66,GI71,GI75,GI81,GI87,GI91)</f>
        <v>39.5</v>
      </c>
      <c r="GJ6" s="197"/>
      <c r="GK6" s="6" t="e">
        <f>AVERAGE(GK51:GK52,GK55:GK65,GK66,GK71,GK75,GK81,GK87,GK91)</f>
        <v>#DIV/0!</v>
      </c>
      <c r="GL6" s="6" t="e">
        <f>AVERAGE(GL51:GL52,GL55:GL65,GL66,GL71,GL75,GL81,GL87,GL91)</f>
        <v>#DIV/0!</v>
      </c>
      <c r="GM6" s="197"/>
      <c r="GN6" s="6" t="e">
        <f t="shared" ref="GN6:GR6" si="32">AVERAGE(GN51:GN52,GN55:GN65,GN66,GN71,GN75,GN81,GN87,GN91)</f>
        <v>#DIV/0!</v>
      </c>
      <c r="GO6" s="6" t="e">
        <f t="shared" si="32"/>
        <v>#DIV/0!</v>
      </c>
      <c r="GP6" s="6" t="e">
        <f t="shared" si="32"/>
        <v>#DIV/0!</v>
      </c>
      <c r="GQ6" s="6" t="e">
        <f t="shared" si="32"/>
        <v>#DIV/0!</v>
      </c>
      <c r="GR6" s="6" t="e">
        <f t="shared" si="32"/>
        <v>#DIV/0!</v>
      </c>
      <c r="GS6" s="358"/>
      <c r="GT6" s="6">
        <f>AVERAGE(GT51:GT52,GT55:GT65,GT66,GT71,GT75,GT81,GT87,GT91)</f>
        <v>57.533333333333331</v>
      </c>
      <c r="GU6" s="197"/>
      <c r="GV6" s="353"/>
      <c r="GW6" s="6">
        <f>AVERAGE(GW51:GW52,GW55:GW65,GW66,GW71,GW75,GW81,GW87,GW91)</f>
        <v>30</v>
      </c>
      <c r="GX6" s="6" t="e">
        <f>AVERAGE(GX51:GX52,GX55:GX65,GX66,GX71,GX75,GX81,GX87,GX91)</f>
        <v>#DIV/0!</v>
      </c>
      <c r="GY6" s="353"/>
      <c r="GZ6" s="6">
        <f t="shared" ref="GZ6:HG6" si="33">AVERAGE(GZ51:GZ52,GZ55:GZ65,GZ66,GZ71,GZ75,GZ81,GZ87,GZ91)</f>
        <v>16.7</v>
      </c>
      <c r="HA6" s="6">
        <f t="shared" si="33"/>
        <v>15.219999999999999</v>
      </c>
      <c r="HB6" s="6">
        <f t="shared" si="33"/>
        <v>13.6</v>
      </c>
      <c r="HC6" s="6">
        <f t="shared" si="33"/>
        <v>18.16</v>
      </c>
      <c r="HD6" s="6">
        <f t="shared" si="33"/>
        <v>20.533333333333331</v>
      </c>
      <c r="HE6" s="6">
        <f t="shared" si="33"/>
        <v>5.6</v>
      </c>
      <c r="HF6" s="6" t="e">
        <f t="shared" si="33"/>
        <v>#DIV/0!</v>
      </c>
      <c r="HG6" s="6" t="e">
        <f t="shared" si="33"/>
        <v>#DIV/0!</v>
      </c>
      <c r="HH6" s="197"/>
      <c r="HI6" s="6">
        <f t="shared" ref="HI6:HN6" si="34">AVERAGE(HI51:HI52,HI55:HI65,HI66,HI71,HI75,HI81,HI87,HI91)</f>
        <v>7.4</v>
      </c>
      <c r="HJ6" s="6">
        <f t="shared" si="34"/>
        <v>15.399999999999999</v>
      </c>
      <c r="HK6" s="6">
        <f t="shared" si="34"/>
        <v>9</v>
      </c>
      <c r="HL6" s="6">
        <f t="shared" si="34"/>
        <v>5.2333333333333334</v>
      </c>
      <c r="HM6" s="6">
        <f t="shared" si="34"/>
        <v>15</v>
      </c>
      <c r="HN6" s="6">
        <f t="shared" si="34"/>
        <v>15</v>
      </c>
      <c r="HO6" s="197"/>
      <c r="HP6" s="353"/>
      <c r="HQ6" s="6">
        <f>AVERAGE(HQ51:HQ52,HQ55:HQ65,HQ66,HQ71,HQ75,HQ81,HQ87,HQ91)</f>
        <v>29.436363636363637</v>
      </c>
      <c r="HR6" s="6">
        <f>AVERAGE(HR51:HR52,HR55:HR65,HR66,HR71,HR75,HR81,HR87,HR91)</f>
        <v>20.399999999999999</v>
      </c>
      <c r="HS6" s="6">
        <f>AVERAGE(HS51:HS52,HS55:HS65,HS66,HS71,HS75,HS81,HS87,HS91)</f>
        <v>42.35</v>
      </c>
      <c r="HT6" s="353"/>
      <c r="HU6" s="6" t="e">
        <f>AVERAGE(HU51:HU52,HU55:HU65,HU66,HU71,HU75,HU81,HU87,HU91)</f>
        <v>#DIV/0!</v>
      </c>
      <c r="HV6" s="6">
        <f>AVERAGE(HV51:HV52,HV55:HV65,HV66,HV71,HV75,HV81,HV87,HV91)</f>
        <v>4.8000000000000007</v>
      </c>
      <c r="HW6" s="6">
        <f>AVERAGE(HW51:HW52,HW55:HW65,HW66,HW71,HW75,HW81,HW87,HW91)</f>
        <v>12.766666666666666</v>
      </c>
      <c r="HX6" s="6">
        <f>AVERAGE(HX51:HX52,HX55:HX65,HX66,HX71,HX75,HX81,HX87,HX91)</f>
        <v>11.1</v>
      </c>
      <c r="HY6" s="107"/>
      <c r="HZ6" s="6">
        <f>AVERAGE(HZ51:HZ52,HZ55:HZ65,HZ66,HZ71,HZ75,HZ81,HZ87,HZ91)</f>
        <v>3.7</v>
      </c>
      <c r="IA6" s="358"/>
      <c r="IB6" s="197"/>
      <c r="IC6" s="6">
        <f t="shared" ref="IC6:IJ6" si="35">AVERAGE(IC51:IC52,IC55:IC65,IC66,IC71,IC75,IC81,IC87,IC91)</f>
        <v>47.766666666666673</v>
      </c>
      <c r="ID6" s="6">
        <f t="shared" si="35"/>
        <v>61.6</v>
      </c>
      <c r="IE6" s="6">
        <f t="shared" si="35"/>
        <v>23.02</v>
      </c>
      <c r="IF6" s="6">
        <f t="shared" si="35"/>
        <v>43.683333333333337</v>
      </c>
      <c r="IG6" s="6">
        <f t="shared" si="35"/>
        <v>32.266666666666666</v>
      </c>
      <c r="IH6" s="6">
        <f t="shared" si="35"/>
        <v>21.433333333333334</v>
      </c>
      <c r="II6" s="6" t="e">
        <f t="shared" si="35"/>
        <v>#DIV/0!</v>
      </c>
      <c r="IJ6" s="6">
        <f t="shared" si="35"/>
        <v>40.049999999999997</v>
      </c>
      <c r="IK6" s="358"/>
      <c r="IL6" s="197"/>
      <c r="IM6" s="6">
        <f t="shared" ref="IM6:IR6" si="36">AVERAGE(IM51:IM52,IM55:IM65,IM66,IM71,IM75,IM81,IM87,IM91)</f>
        <v>22.285714285714285</v>
      </c>
      <c r="IN6" s="6">
        <f t="shared" si="36"/>
        <v>34.733333333333334</v>
      </c>
      <c r="IO6" s="6">
        <f t="shared" si="36"/>
        <v>32</v>
      </c>
      <c r="IP6" s="6">
        <f t="shared" si="36"/>
        <v>43.033333333333331</v>
      </c>
      <c r="IQ6" s="6">
        <f t="shared" si="36"/>
        <v>5.3</v>
      </c>
      <c r="IR6" s="6">
        <f t="shared" si="36"/>
        <v>29.433333333333334</v>
      </c>
      <c r="IS6" s="358"/>
      <c r="IT6" s="6">
        <f>AVERAGE(IT51:IT52,IT55:IT65,IT66,IT71,IT75,IT81,IT87,IT91)</f>
        <v>2</v>
      </c>
      <c r="IU6" s="6">
        <f>AVERAGE(IU51:IU52,IU55:IU65,IU66,IU71,IU75,IU81,IU87,IU91)</f>
        <v>71.400000000000006</v>
      </c>
      <c r="IV6" s="197"/>
      <c r="IW6" s="6">
        <f>AVERAGE(IW51:IW52,IW55:IW65,IW66,IW71,IW75,IW81,IW87,IW91)</f>
        <v>27.75</v>
      </c>
      <c r="IX6" s="6" t="e">
        <f>AVERAGE(IX51:IX52,IX55:IX65,IX66,IX71,IX75,IX81,IX87,IX91)</f>
        <v>#DIV/0!</v>
      </c>
      <c r="IY6" s="107"/>
      <c r="IZ6" s="6" t="e">
        <f>AVERAGE(IZ51:IZ52,IZ55:IZ65,IZ66,IZ71,IZ75,IZ81,IZ87,IZ91)</f>
        <v>#DIV/0!</v>
      </c>
      <c r="JA6" s="6">
        <f>AVERAGE(JA51:JA52,JA55:JA65,JA66,JA71,JA75,JA81,JA87,JA91)</f>
        <v>17.7</v>
      </c>
      <c r="JB6" s="107"/>
      <c r="JC6" s="6" t="e">
        <f>AVERAGE(JC51:JC52,JC55:JC65,JC66,JC71,JC75,JC81,JC87,JC91)</f>
        <v>#DIV/0!</v>
      </c>
      <c r="JD6" s="6" t="e">
        <f>AVERAGE(JD51:JD52,JD55:JD65,JD66,JD71,JD75,JD81,JD87,JD91)</f>
        <v>#DIV/0!</v>
      </c>
      <c r="JE6" s="6" t="e">
        <f>AVERAGE(JE51:JE52,JE55:JE65,JE66,JE71,JE75,JE81,JE87,JE91)</f>
        <v>#DIV/0!</v>
      </c>
      <c r="JF6" s="107"/>
      <c r="JG6" s="6">
        <f>AVERAGE(JG51:JG52,JG55:JG65,JG66,JG71,JG75,JG81,JG87,JG91)</f>
        <v>11.566666666666668</v>
      </c>
      <c r="JH6" s="197"/>
      <c r="JI6" s="6">
        <f>AVERAGE(JI51:JI52,JI55:JI65,JI66,JI71,JI75,JI81,JI87,JI91)</f>
        <v>12.75</v>
      </c>
      <c r="JJ6" s="6">
        <f>AVERAGE(JJ51:JJ52,JJ55:JJ65,JJ66,JJ71,JJ75,JJ81,JJ87,JJ91)</f>
        <v>23.3</v>
      </c>
      <c r="JK6" s="6">
        <f>AVERAGE(JK51:JK52,JK55:JK65,JK66,JK71,JK75,JK81,JK87,JK91)</f>
        <v>13.55</v>
      </c>
      <c r="JL6" s="6">
        <f>AVERAGE(JL51:JL52,JL55:JL65,JL66,JL71,JL75,JL81,JL87,JL91)</f>
        <v>1.6666666666666667</v>
      </c>
      <c r="JM6" s="197"/>
      <c r="JN6" s="6">
        <f>AVERAGE(JN51:JN52,JN55:JN65,JN66,JN71,JN75,JN81,JN87,JN91)</f>
        <v>12.799999999999999</v>
      </c>
      <c r="JO6" s="418"/>
      <c r="JP6" s="358"/>
      <c r="JQ6" s="197"/>
      <c r="JR6" s="6" t="e">
        <f t="shared" ref="JR6:KC6" si="37">AVERAGE(JR51:JR52,JR55:JR65,JR66,JR71,JR75,JR81,JR87,JR91)</f>
        <v>#DIV/0!</v>
      </c>
      <c r="JS6" s="6">
        <f t="shared" si="37"/>
        <v>33.799999999999997</v>
      </c>
      <c r="JT6" s="6">
        <f t="shared" si="37"/>
        <v>26.3</v>
      </c>
      <c r="JU6" s="6" t="e">
        <f t="shared" si="37"/>
        <v>#DIV/0!</v>
      </c>
      <c r="JV6" s="6" t="e">
        <f t="shared" si="37"/>
        <v>#DIV/0!</v>
      </c>
      <c r="JW6" s="6" t="e">
        <f t="shared" si="37"/>
        <v>#DIV/0!</v>
      </c>
      <c r="JX6" s="6" t="e">
        <f t="shared" si="37"/>
        <v>#DIV/0!</v>
      </c>
      <c r="JY6" s="6" t="e">
        <f t="shared" si="37"/>
        <v>#DIV/0!</v>
      </c>
      <c r="JZ6" s="6">
        <f t="shared" si="37"/>
        <v>51.4</v>
      </c>
      <c r="KA6" s="6" t="e">
        <f t="shared" si="37"/>
        <v>#DIV/0!</v>
      </c>
      <c r="KB6" s="6" t="e">
        <f t="shared" si="37"/>
        <v>#DIV/0!</v>
      </c>
      <c r="KC6" s="6" t="e">
        <f t="shared" si="37"/>
        <v>#DIV/0!</v>
      </c>
      <c r="KD6" s="197"/>
      <c r="KE6" s="6" t="e">
        <f>AVERAGE(KE51:KE52,KE55:KE65,KE66,KE71,KE75,KE81,KE87,KE91)</f>
        <v>#DIV/0!</v>
      </c>
      <c r="KF6" s="6" t="e">
        <f>AVERAGE(KF51:KF52,KF55:KF65,KF66,KF71,KF75,KF81,KF87,KF91)</f>
        <v>#DIV/0!</v>
      </c>
      <c r="KG6" s="6" t="e">
        <f>AVERAGE(KG51:KG52,KG55:KG65,KG66,KG71,KG75,KG81,KG87,KG91)</f>
        <v>#DIV/0!</v>
      </c>
      <c r="KH6" s="197"/>
      <c r="KI6" s="6" t="e">
        <f>AVERAGE(KI51:KI52,KI55:KI65,KI66,KI71,KI75,KI81,KI87,KI91)</f>
        <v>#DIV/0!</v>
      </c>
      <c r="KJ6" s="6" t="e">
        <f>AVERAGE(KJ51:KJ52,KJ55:KJ65,KJ66,KJ71,KJ75,KJ81,KJ87,KJ91)</f>
        <v>#DIV/0!</v>
      </c>
      <c r="KK6" s="6" t="e">
        <f>AVERAGE(KK51:KK52,KK55:KK65,KK66,KK71,KK75,KK81,KK87,KK91)</f>
        <v>#DIV/0!</v>
      </c>
      <c r="KL6" s="6" t="e">
        <f>AVERAGE(KL51:KL52,KL55:KL65,KL66,KL71,KL75,KL81,KL87,KL91)</f>
        <v>#DIV/0!</v>
      </c>
      <c r="KM6" s="197"/>
      <c r="KN6" s="6">
        <f>AVERAGE(KN51:KN52,KN55:KN65,KN66,KN71,KN75,KN81,KN87,KN91)</f>
        <v>33.799999999999997</v>
      </c>
      <c r="KO6" s="6">
        <f>AVERAGE(KO51:KO52,KO55:KO65,KO66,KO71,KO75,KO81,KO87,KO91)</f>
        <v>22.1</v>
      </c>
      <c r="KP6" s="6">
        <f>AVERAGE(KP51:KP52,KP55:KP65,KP66,KP71,KP75,KP81,KP87,KP91)</f>
        <v>27.5</v>
      </c>
      <c r="KQ6" s="197"/>
      <c r="KR6" s="6" t="e">
        <f>AVERAGE(KR51:KR52,KR55:KR65,KR66,KR71,KR75,KR81,KR87,KR91)</f>
        <v>#DIV/0!</v>
      </c>
      <c r="KS6" s="6">
        <f>AVERAGE(KS51:KS52,KS55:KS65,KS66,KS71,KS75,KS81,KS87,KS91)</f>
        <v>10</v>
      </c>
      <c r="KT6" s="6">
        <f>AVERAGE(KT51:KT52,KT55:KT65,KT66,KT71,KT75,KT81,KT87,KT91)</f>
        <v>6.5500000000000007</v>
      </c>
      <c r="KU6" s="358"/>
      <c r="KV6" s="197"/>
      <c r="KW6" s="6" t="e">
        <f>AVERAGE(KW51:KW52,KW55:KW65,KW66,KW71,KW75,KW81,KW87,KW91)</f>
        <v>#DIV/0!</v>
      </c>
      <c r="KX6" s="6" t="e">
        <f>AVERAGE(KX51:KX52,KX55:KX65,KX66,KX71,KX75,KX81,KX87,KX91)</f>
        <v>#DIV/0!</v>
      </c>
      <c r="KY6" s="6" t="e">
        <f>AVERAGE(KY51:KY52,KY55:KY65,KY66,KY71,KY75,KY81,KY87,KY91)</f>
        <v>#DIV/0!</v>
      </c>
      <c r="KZ6" s="6" t="e">
        <f>AVERAGE(KZ51:KZ52,KZ55:KZ65,KZ66,KZ71,KZ75,KZ81,KZ87,KZ91)</f>
        <v>#DIV/0!</v>
      </c>
      <c r="LA6" s="6" t="e">
        <f>AVERAGE(LA51:LA52,LA55:LA65,LA66,LA71,LA75,LA81,LA87,LA91)</f>
        <v>#DIV/0!</v>
      </c>
      <c r="LB6" s="197"/>
      <c r="LC6" s="6" t="e">
        <f>AVERAGE(LC51:LC52,LC55:LC65,LC66,LC71,LC75,LC81,LC87,LC91)</f>
        <v>#DIV/0!</v>
      </c>
      <c r="LD6" s="6" t="e">
        <f>AVERAGE(LD51:LD52,LD55:LD65,LD66,LD71,LD75,LD81,LD87,LD91)</f>
        <v>#DIV/0!</v>
      </c>
      <c r="LE6" s="6" t="e">
        <f>AVERAGE(LE51:LE52,LE55:LE65,LE66,LE71,LE75,LE81,LE87,LE91)</f>
        <v>#DIV/0!</v>
      </c>
      <c r="LF6" s="353"/>
      <c r="LG6" s="6" t="e">
        <f>AVERAGE(LG51:LG52,LG55:LG65,LG66,LG71,LG75,LG81,LG87,LG91)</f>
        <v>#DIV/0!</v>
      </c>
      <c r="LH6" s="6" t="e">
        <f>AVERAGE(LH51:LH52,LH55:LH65,LH66,LH71,LH75,LH81,LH87,LH91)</f>
        <v>#DIV/0!</v>
      </c>
      <c r="LI6" s="6" t="e">
        <f>AVERAGE(LI51:LI52,LI55:LI65,LI66,LI71,LI75,LI81,LI87,LI91)</f>
        <v>#DIV/0!</v>
      </c>
      <c r="LJ6" s="197"/>
      <c r="LK6" s="6" t="e">
        <f t="shared" ref="LK6:LX6" si="38">AVERAGE(LK51:LK52,LK55:LK65,LK66,LK71,LK75,LK81,LK87,LK91)</f>
        <v>#DIV/0!</v>
      </c>
      <c r="LL6" s="6" t="e">
        <f t="shared" si="38"/>
        <v>#DIV/0!</v>
      </c>
      <c r="LM6" s="6" t="e">
        <f t="shared" si="38"/>
        <v>#DIV/0!</v>
      </c>
      <c r="LN6" s="6" t="e">
        <f t="shared" si="38"/>
        <v>#DIV/0!</v>
      </c>
      <c r="LO6" s="6" t="e">
        <f t="shared" si="38"/>
        <v>#DIV/0!</v>
      </c>
      <c r="LP6" s="6" t="e">
        <f t="shared" si="38"/>
        <v>#DIV/0!</v>
      </c>
      <c r="LQ6" s="6" t="e">
        <f t="shared" si="38"/>
        <v>#DIV/0!</v>
      </c>
      <c r="LR6" s="6" t="e">
        <f t="shared" si="38"/>
        <v>#DIV/0!</v>
      </c>
      <c r="LS6" s="6" t="e">
        <f t="shared" si="38"/>
        <v>#DIV/0!</v>
      </c>
      <c r="LT6" s="6" t="e">
        <f t="shared" si="38"/>
        <v>#DIV/0!</v>
      </c>
      <c r="LU6" s="6" t="e">
        <f t="shared" si="38"/>
        <v>#DIV/0!</v>
      </c>
      <c r="LV6" s="6" t="e">
        <f t="shared" si="38"/>
        <v>#DIV/0!</v>
      </c>
      <c r="LW6" s="6" t="e">
        <f t="shared" si="38"/>
        <v>#DIV/0!</v>
      </c>
      <c r="LX6" s="6" t="e">
        <f t="shared" si="38"/>
        <v>#DIV/0!</v>
      </c>
      <c r="LY6" s="197"/>
      <c r="LZ6" s="6" t="e">
        <f>AVERAGE(LZ51:LZ52,LZ55:LZ65,LZ66,LZ71,LZ75,LZ81,LZ87,LZ91)</f>
        <v>#DIV/0!</v>
      </c>
      <c r="MA6" s="6" t="e">
        <f>AVERAGE(MA51:MA52,MA55:MA65,MA66,MA71,MA75,MA81,MA87,MA91)</f>
        <v>#DIV/0!</v>
      </c>
      <c r="MB6" s="6" t="e">
        <f>AVERAGE(MB51:MB52,MB55:MB65,MB66,MB71,MB75,MB81,MB87,MB91)</f>
        <v>#DIV/0!</v>
      </c>
      <c r="MC6" s="6" t="e">
        <f>AVERAGE(MC51:MC52,MC55:MC65,MC66,MC71,MC75,MC81,MC87,MC91)</f>
        <v>#DIV/0!</v>
      </c>
      <c r="MD6" s="6" t="e">
        <f>AVERAGE(MD51:MD52,MD55:MD65,MD66,MD71,MD75,MD81,MD87,MD91)</f>
        <v>#DIV/0!</v>
      </c>
      <c r="ME6" s="197"/>
      <c r="MF6" s="6" t="e">
        <f>AVERAGE(MF51:MF52,MF55:MF65,MF66,MF71,MF75,MF81,MF87,MF91)</f>
        <v>#DIV/0!</v>
      </c>
      <c r="MG6" s="6" t="e">
        <f>AVERAGE(MG51:MG52,MG55:MG65,MG66,MG71,MG75,MG81,MG87,MG91)</f>
        <v>#DIV/0!</v>
      </c>
      <c r="MH6" s="6" t="e">
        <f>AVERAGE(MH51:MH52,MH55:MH65,MH66,MH71,MH75,MH81,MH87,MH91)</f>
        <v>#DIV/0!</v>
      </c>
      <c r="MI6" s="6" t="e">
        <f>AVERAGE(MI51:MI52,MI55:MI65,MI66,MI71,MI75,MI81,MI87,MI91)</f>
        <v>#DIV/0!</v>
      </c>
      <c r="MJ6" s="197"/>
      <c r="MK6" s="6" t="e">
        <f t="shared" ref="MK6:MP6" si="39">AVERAGE(MK51:MK52,MK55:MK65,MK66,MK71,MK75,MK81,MK87,MK91)</f>
        <v>#DIV/0!</v>
      </c>
      <c r="ML6" s="6" t="e">
        <f t="shared" si="39"/>
        <v>#DIV/0!</v>
      </c>
      <c r="MM6" s="6" t="e">
        <f t="shared" si="39"/>
        <v>#DIV/0!</v>
      </c>
      <c r="MN6" s="6" t="e">
        <f t="shared" si="39"/>
        <v>#DIV/0!</v>
      </c>
      <c r="MO6" s="6" t="e">
        <f t="shared" si="39"/>
        <v>#DIV/0!</v>
      </c>
      <c r="MP6" s="6">
        <f t="shared" si="39"/>
        <v>26.6</v>
      </c>
      <c r="MQ6" s="163"/>
      <c r="MR6" s="6" t="e">
        <f t="shared" ref="MR6:MZ6" si="40">AVERAGE(MR51:MR52,MR55:MR65,MR66,MR71,MR75,MR81,MR87,MR91)</f>
        <v>#DIV/0!</v>
      </c>
      <c r="MS6" s="6" t="e">
        <f t="shared" si="40"/>
        <v>#DIV/0!</v>
      </c>
      <c r="MT6" s="6" t="e">
        <f t="shared" si="40"/>
        <v>#DIV/0!</v>
      </c>
      <c r="MU6" s="6" t="e">
        <f t="shared" si="40"/>
        <v>#DIV/0!</v>
      </c>
      <c r="MV6" s="6" t="e">
        <f t="shared" si="40"/>
        <v>#DIV/0!</v>
      </c>
      <c r="MW6" s="6" t="e">
        <f t="shared" si="40"/>
        <v>#DIV/0!</v>
      </c>
      <c r="MX6" s="6" t="e">
        <f t="shared" si="40"/>
        <v>#DIV/0!</v>
      </c>
      <c r="MY6" s="6" t="e">
        <f t="shared" si="40"/>
        <v>#DIV/0!</v>
      </c>
      <c r="MZ6" s="6" t="e">
        <f t="shared" si="40"/>
        <v>#DIV/0!</v>
      </c>
      <c r="NA6" s="20"/>
      <c r="NB6" s="20"/>
      <c r="NC6" s="20"/>
      <c r="ND6" s="20"/>
    </row>
    <row r="7" spans="1:368" ht="25" customHeight="1">
      <c r="A7" s="1235"/>
      <c r="B7" s="134" t="s">
        <v>1437</v>
      </c>
      <c r="C7" s="1297" t="s">
        <v>1386</v>
      </c>
      <c r="D7" s="1297"/>
      <c r="E7" s="1297"/>
      <c r="F7" s="1297"/>
      <c r="G7" s="1297"/>
      <c r="H7" s="1297"/>
      <c r="I7" s="1297"/>
      <c r="J7" s="1297"/>
      <c r="K7" s="1297"/>
      <c r="L7" s="1297"/>
      <c r="M7" s="1297"/>
      <c r="N7" s="1297"/>
      <c r="O7" s="1297"/>
      <c r="P7" s="1297"/>
      <c r="Q7" s="1297"/>
      <c r="R7" s="1297"/>
      <c r="S7" s="1297"/>
      <c r="T7" s="1297"/>
      <c r="U7" s="1297"/>
      <c r="V7" s="153"/>
      <c r="W7" s="358"/>
      <c r="X7" s="197"/>
      <c r="Y7" s="6">
        <f>AVERAGE(Y98:Y102,Y106:Y132,Y133,Y138,Y142,Y145,Y149,Y160)</f>
        <v>83</v>
      </c>
      <c r="Z7" s="197"/>
      <c r="AA7" s="6" t="e">
        <f>AVERAGE(AA98:AA102,AA106:AA132,AA133,AA138,AA142,AA145,AA149,AA160)</f>
        <v>#DIV/0!</v>
      </c>
      <c r="AB7" s="197"/>
      <c r="AC7" s="6" t="e">
        <f>AVERAGE(AC98:AC102,AC106:AC132,AC133,AC138,AC142,AC145,AC149,AC160)</f>
        <v>#DIV/0!</v>
      </c>
      <c r="AD7" s="197"/>
      <c r="AE7" s="6">
        <f>AVERAGE(AE98:AE102,AE106:AE132,AE133,AE138,AE142,AE145,AE149,AE160)</f>
        <v>76</v>
      </c>
      <c r="AF7" s="6" t="e">
        <f>AVERAGE(AF98:AF102,AF106:AF132,AF133,AF138,AF142,AF145,AF149,AF160)</f>
        <v>#DIV/0!</v>
      </c>
      <c r="AG7" s="6" t="e">
        <f>AVERAGE(AG98:AG102,AG106:AG132,AG133,AG138,AG142,AG145,AG149,AG160)</f>
        <v>#DIV/0!</v>
      </c>
      <c r="AH7" s="6" t="e">
        <f>AVERAGE(AH98:AH102,AH106:AH132,AH133,AH138,AH142,AH145,AH149,AH160)</f>
        <v>#DIV/0!</v>
      </c>
      <c r="AI7" s="197"/>
      <c r="AJ7" s="6" t="e">
        <f>AVERAGE(AJ98:AJ102,AJ106:AJ132,AJ133,AJ138,AJ142,AJ145,AJ149,AJ160)</f>
        <v>#DIV/0!</v>
      </c>
      <c r="AK7" s="107"/>
      <c r="AL7" s="6">
        <f>AVERAGE(AL98:AL102,AL106:AL132,AL133,AL138,AL142,AL145,AL149,AL160)</f>
        <v>7</v>
      </c>
      <c r="AM7" s="353"/>
      <c r="AN7" s="6" t="e">
        <f t="shared" ref="AN7:AX7" si="41">AVERAGE(AN98:AN102,AN106:AN132,AN133,AN138,AN142,AN145,AN149,AN160)</f>
        <v>#DIV/0!</v>
      </c>
      <c r="AO7" s="6" t="e">
        <f t="shared" si="41"/>
        <v>#DIV/0!</v>
      </c>
      <c r="AP7" s="6" t="e">
        <f t="shared" si="41"/>
        <v>#DIV/0!</v>
      </c>
      <c r="AQ7" s="6" t="e">
        <f t="shared" si="41"/>
        <v>#DIV/0!</v>
      </c>
      <c r="AR7" s="6" t="e">
        <f t="shared" si="41"/>
        <v>#DIV/0!</v>
      </c>
      <c r="AS7" s="6" t="e">
        <f t="shared" si="41"/>
        <v>#DIV/0!</v>
      </c>
      <c r="AT7" s="6" t="e">
        <f t="shared" si="41"/>
        <v>#DIV/0!</v>
      </c>
      <c r="AU7" s="6" t="e">
        <f t="shared" si="41"/>
        <v>#DIV/0!</v>
      </c>
      <c r="AV7" s="6" t="e">
        <f t="shared" si="41"/>
        <v>#DIV/0!</v>
      </c>
      <c r="AW7" s="6" t="e">
        <f t="shared" si="41"/>
        <v>#DIV/0!</v>
      </c>
      <c r="AX7" s="6" t="e">
        <f t="shared" si="41"/>
        <v>#DIV/0!</v>
      </c>
      <c r="AY7" s="107"/>
      <c r="AZ7" s="6" t="e">
        <f>AVERAGE(AZ98:AZ102,AZ106:AZ132,AZ133,AZ138,AZ142,AZ145,AZ149,AZ160)</f>
        <v>#DIV/0!</v>
      </c>
      <c r="BA7" s="107"/>
      <c r="BB7" s="6" t="e">
        <f>AVERAGE(BB98:BB102,BB106:BB132,BB133,BB138,BB142,BB145,BB149,BB160)</f>
        <v>#DIV/0!</v>
      </c>
      <c r="BC7" s="197"/>
      <c r="BD7" s="6">
        <f>AVERAGE(BD98:BD102,BD106:BD132,BD133,BD138,BD142,BD145,BD149,BD160)</f>
        <v>78</v>
      </c>
      <c r="BE7" s="6" t="e">
        <f>AVERAGE(BE98:BE102,BE106:BE132,BE133,BE138,BE142,BE145,BE149,BE160)</f>
        <v>#DIV/0!</v>
      </c>
      <c r="BF7" s="197"/>
      <c r="BG7" s="6" t="e">
        <f>AVERAGE(BG98:BG102,BG106:BG132,BG133,BG138,BG142,BG145,BG149,BG160)</f>
        <v>#DIV/0!</v>
      </c>
      <c r="BH7" s="6" t="e">
        <f>AVERAGE(BH98:BH102,BH106:BH132,BH133,BH138,BH142,BH145,BH149,BH160)</f>
        <v>#DIV/0!</v>
      </c>
      <c r="BI7" s="6" t="e">
        <f>AVERAGE(BI98:BI102,BI106:BI132,BI133,BI138,BI142,BI145,BI149,BI160)</f>
        <v>#DIV/0!</v>
      </c>
      <c r="BJ7" s="6" t="e">
        <f>AVERAGE(BJ98:BJ102,BJ106:BJ132,BJ133,BJ138,BJ142,BJ145,BJ149,BJ160)</f>
        <v>#DIV/0!</v>
      </c>
      <c r="BK7" s="358"/>
      <c r="BL7" s="6">
        <f>AVERAGE(BL98:BL102,BL106:BL132,BL133,BL138,BL142,BL145,BL149,BL160)</f>
        <v>35</v>
      </c>
      <c r="BM7" s="6" t="e">
        <f>AVERAGE(BM98:BM102,BM106:BM132,BM133,BM138,BM142,BM145,BM149,BM160)</f>
        <v>#DIV/0!</v>
      </c>
      <c r="BN7" s="197"/>
      <c r="BO7" s="6" t="e">
        <f>AVERAGE(BO98:BO102,BO106:BO132,BO133,BO138,BO142,BO145,BO149,BO160)</f>
        <v>#DIV/0!</v>
      </c>
      <c r="BP7" s="6" t="e">
        <f>AVERAGE(BP98:BP102,BP106:BP132,BP133,BP138,BP142,BP145,BP149,BP160)</f>
        <v>#DIV/0!</v>
      </c>
      <c r="BQ7" s="6" t="e">
        <f>AVERAGE(BQ98:BQ102,BQ106:BQ132,BQ133,BQ138,BQ142,BQ145,BQ149,BQ160)</f>
        <v>#DIV/0!</v>
      </c>
      <c r="BR7" s="197"/>
      <c r="BS7" s="6" t="e">
        <f>AVERAGE(BS98:BS102,BS106:BS132,BS133,BS138,BS142,BS145,BS149,BS160)</f>
        <v>#DIV/0!</v>
      </c>
      <c r="BT7" s="6" t="e">
        <f>AVERAGE(BT98:BT102,BT106:BT132,BT133,BT138,BT142,BT145,BT149,BT160)</f>
        <v>#DIV/0!</v>
      </c>
      <c r="BU7" s="197"/>
      <c r="BV7" s="6" t="e">
        <f>AVERAGE(BV98:BV102,BV106:BV132,BV133,BV138,BV142,BV145,BV149,BV160)</f>
        <v>#DIV/0!</v>
      </c>
      <c r="BW7" s="197"/>
      <c r="BX7" s="6" t="e">
        <f>AVERAGE(BX98:BX102,BX106:BX132,BX133,BX138,BX142,BX145,BX149,BX160)</f>
        <v>#DIV/0!</v>
      </c>
      <c r="BY7" s="6" t="e">
        <f>AVERAGE(BY98:BY102,BY106:BY132,BY133,BY138,BY142,BY145,BY149,BY160)</f>
        <v>#DIV/0!</v>
      </c>
      <c r="BZ7" s="197"/>
      <c r="CA7" s="6" t="e">
        <f>AVERAGE(CA98:CA102,CA106:CA132,CA133,CA138,CA142,CA145,CA149,CA160)</f>
        <v>#DIV/0!</v>
      </c>
      <c r="CB7" s="6" t="e">
        <f>AVERAGE(CB98:CB102,CB106:CB132,CB133,CB138,CB142,CB145,CB149,CB160)</f>
        <v>#DIV/0!</v>
      </c>
      <c r="CC7" s="6" t="e">
        <f>AVERAGE(CC98:CC102,CC106:CC132,CC133,CC138,CC142,CC145,CC149,CC160)</f>
        <v>#DIV/0!</v>
      </c>
      <c r="CD7" s="6" t="e">
        <f>AVERAGE(CD98:CD102,CD106:CD132,CD133,CD138,CD142,CD145,CD149,CD160)</f>
        <v>#DIV/0!</v>
      </c>
      <c r="CE7" s="358"/>
      <c r="CF7" s="6" t="e">
        <f>AVERAGE(CF98:CF102,CF106:CF132,CF133,CF138,CF142,CF145,CF149,CF160)</f>
        <v>#DIV/0!</v>
      </c>
      <c r="CG7" s="197"/>
      <c r="CH7" s="6" t="e">
        <f>AVERAGE(CH98:CH102,CH106:CH132,CH133,CH138,CH142,CH145,CH149,CH160)</f>
        <v>#DIV/0!</v>
      </c>
      <c r="CI7" s="107"/>
      <c r="CJ7" s="6">
        <f>AVERAGE(CJ98:CJ102,CJ106:CJ132,CJ133,CJ138,CJ142,CJ145,CJ149,CJ160)</f>
        <v>40.35</v>
      </c>
      <c r="CK7" s="6" t="e">
        <f>AVERAGE(CK98:CK102,CK106:CK132,CK133,CK138,CK142,CK145,CK149,CK160)</f>
        <v>#DIV/0!</v>
      </c>
      <c r="CL7" s="353"/>
      <c r="CM7" s="6">
        <f>AVERAGE(CM98:CM102,CM106:CM132,CM133,CM138,CM142,CM145,CM149,CM160)</f>
        <v>38.666666666666664</v>
      </c>
      <c r="CN7" s="6" t="e">
        <f>AVERAGE(CN98:CN102,CN106:CN132,CN133,CN138,CN142,CN145,CN149,CN160)</f>
        <v>#DIV/0!</v>
      </c>
      <c r="CO7" s="6" t="e">
        <f>AVERAGE(CO98:CO102,CO106:CO132,CO133,CO138,CO142,CO145,CO149,CO160)</f>
        <v>#DIV/0!</v>
      </c>
      <c r="CP7" s="353"/>
      <c r="CQ7" s="6">
        <f t="shared" ref="CQ7:CW7" si="42">AVERAGE(CQ98:CQ102,CQ106:CQ132,CQ133,CQ138,CQ142,CQ145,CQ149,CQ160)</f>
        <v>29</v>
      </c>
      <c r="CR7" s="6">
        <f t="shared" si="42"/>
        <v>38.833333333333336</v>
      </c>
      <c r="CS7" s="6" t="e">
        <f t="shared" si="42"/>
        <v>#DIV/0!</v>
      </c>
      <c r="CT7" s="6" t="e">
        <f t="shared" si="42"/>
        <v>#DIV/0!</v>
      </c>
      <c r="CU7" s="6" t="e">
        <f t="shared" si="42"/>
        <v>#DIV/0!</v>
      </c>
      <c r="CV7" s="6" t="e">
        <f t="shared" si="42"/>
        <v>#DIV/0!</v>
      </c>
      <c r="CW7" s="6" t="e">
        <f t="shared" si="42"/>
        <v>#DIV/0!</v>
      </c>
      <c r="CX7" s="353"/>
      <c r="CY7" s="6" t="e">
        <f>AVERAGE(CY98:CY102,CY106:CY132,CY133,CY138,CY142,CY145,CY149,CY160)</f>
        <v>#DIV/0!</v>
      </c>
      <c r="CZ7" s="6">
        <f>AVERAGE(CZ98:CZ102,CZ106:CZ132,CZ133,CZ138,CZ142,CZ145,CZ149,CZ160)</f>
        <v>9</v>
      </c>
      <c r="DA7" s="6" t="e">
        <f>AVERAGE(DA98:DA102,DA106:DA132,DA133,DA138,DA142,DA145,DA149,DA160)</f>
        <v>#DIV/0!</v>
      </c>
      <c r="DB7" s="6">
        <f>AVERAGE(DB98:DB102,DB106:DB132,DB133,DB138,DB142,DB145,DB149,DB160)</f>
        <v>13</v>
      </c>
      <c r="DC7" s="197"/>
      <c r="DD7" s="6" t="e">
        <f t="shared" ref="DD7:DN7" si="43">AVERAGE(DD98:DD102,DD106:DD132,DD133,DD138,DD142,DD145,DD149,DD160)</f>
        <v>#DIV/0!</v>
      </c>
      <c r="DE7" s="6" t="e">
        <f t="shared" si="43"/>
        <v>#DIV/0!</v>
      </c>
      <c r="DF7" s="6" t="e">
        <f t="shared" si="43"/>
        <v>#DIV/0!</v>
      </c>
      <c r="DG7" s="6" t="e">
        <f t="shared" si="43"/>
        <v>#DIV/0!</v>
      </c>
      <c r="DH7" s="6" t="e">
        <f t="shared" si="43"/>
        <v>#DIV/0!</v>
      </c>
      <c r="DI7" s="6" t="e">
        <f t="shared" si="43"/>
        <v>#DIV/0!</v>
      </c>
      <c r="DJ7" s="6" t="e">
        <f t="shared" si="43"/>
        <v>#DIV/0!</v>
      </c>
      <c r="DK7" s="6" t="e">
        <f t="shared" si="43"/>
        <v>#DIV/0!</v>
      </c>
      <c r="DL7" s="6" t="e">
        <f t="shared" si="43"/>
        <v>#DIV/0!</v>
      </c>
      <c r="DM7" s="6">
        <f t="shared" si="43"/>
        <v>17</v>
      </c>
      <c r="DN7" s="6" t="e">
        <f t="shared" si="43"/>
        <v>#DIV/0!</v>
      </c>
      <c r="DO7" s="197"/>
      <c r="DP7" s="6" t="e">
        <f>AVERAGE(DP98:DP102,DP106:DP132,DP133,DP138,DP142,DP145,DP149,DP160)</f>
        <v>#DIV/0!</v>
      </c>
      <c r="DQ7" s="6" t="e">
        <f>AVERAGE(DQ98:DQ102,DQ106:DQ132,DQ133,DQ138,DQ142,DQ145,DQ149,DQ160)</f>
        <v>#DIV/0!</v>
      </c>
      <c r="DR7" s="6" t="e">
        <f>AVERAGE(DR98:DR102,DR106:DR132,DR133,DR138,DR142,DR145,DR149,DR160)</f>
        <v>#DIV/0!</v>
      </c>
      <c r="DS7" s="197"/>
      <c r="DT7" s="6" t="e">
        <f t="shared" ref="DT7:DZ7" si="44">AVERAGE(DT98:DT102,DT106:DT132,DT133,DT138,DT142,DT145,DT149,DT160)</f>
        <v>#DIV/0!</v>
      </c>
      <c r="DU7" s="6" t="e">
        <f t="shared" si="44"/>
        <v>#DIV/0!</v>
      </c>
      <c r="DV7" s="6" t="e">
        <f t="shared" si="44"/>
        <v>#DIV/0!</v>
      </c>
      <c r="DW7" s="6" t="e">
        <f t="shared" si="44"/>
        <v>#DIV/0!</v>
      </c>
      <c r="DX7" s="6" t="e">
        <f t="shared" si="44"/>
        <v>#DIV/0!</v>
      </c>
      <c r="DY7" s="6" t="e">
        <f t="shared" si="44"/>
        <v>#DIV/0!</v>
      </c>
      <c r="DZ7" s="6" t="e">
        <f t="shared" si="44"/>
        <v>#DIV/0!</v>
      </c>
      <c r="EA7" s="358"/>
      <c r="EB7" s="6" t="e">
        <f>AVERAGE(EB98:EB102,EB106:EB132,EB133,EB138,EB142,EB145,EB149,EB160)</f>
        <v>#DIV/0!</v>
      </c>
      <c r="EC7" s="197"/>
      <c r="ED7" s="353"/>
      <c r="EE7" s="6" t="e">
        <f>AVERAGE(EE98:EE102,EE106:EE132,EE133,EE138,EE142,EE145,EE149,EE160)</f>
        <v>#DIV/0!</v>
      </c>
      <c r="EF7" s="6" t="e">
        <f>AVERAGE(EF98:EF102,EF106:EF132,EF133,EF138,EF142,EF145,EF149,EF160)</f>
        <v>#DIV/0!</v>
      </c>
      <c r="EG7" s="6" t="e">
        <f>AVERAGE(EG98:EG102,EG106:EG132,EG133,EG138,EG142,EG145,EG149,EG160)</f>
        <v>#DIV/0!</v>
      </c>
      <c r="EH7" s="6" t="e">
        <f>AVERAGE(EH98:EH102,EH106:EH132,EH133,EH138,EH142,EH145,EH149,EH160)</f>
        <v>#DIV/0!</v>
      </c>
      <c r="EI7" s="107"/>
      <c r="EJ7" s="6" t="e">
        <f>AVERAGE(EJ98:EJ102,EJ106:EJ132,EJ133,EJ138,EJ142,EJ145,EJ149,EJ160)</f>
        <v>#DIV/0!</v>
      </c>
      <c r="EK7" s="353"/>
      <c r="EL7" s="6" t="e">
        <f>AVERAGE(EL98:EL102,EL106:EL132,EL133,EL138,EL142,EL145,EL149,EL160)</f>
        <v>#DIV/0!</v>
      </c>
      <c r="EM7" s="6" t="e">
        <f>AVERAGE(EM98:EM102,EM106:EM132,EM133,EM138,EM142,EM145,EM149,EM160)</f>
        <v>#DIV/0!</v>
      </c>
      <c r="EN7" s="107"/>
      <c r="EO7" s="6" t="e">
        <f>AVERAGE(EO98:EO102,EO106:EO132,EO133,EO138,EO142,EO145,EO149,EO160)</f>
        <v>#DIV/0!</v>
      </c>
      <c r="EP7" s="353"/>
      <c r="EQ7" s="6" t="e">
        <f t="shared" ref="EQ7:EV7" si="45">AVERAGE(EQ98:EQ102,EQ106:EQ132,EQ133,EQ138,EQ142,EQ145,EQ149,EQ160)</f>
        <v>#DIV/0!</v>
      </c>
      <c r="ER7" s="6">
        <f t="shared" si="45"/>
        <v>38</v>
      </c>
      <c r="ES7" s="6">
        <f t="shared" si="45"/>
        <v>55</v>
      </c>
      <c r="ET7" s="6" t="e">
        <f t="shared" si="45"/>
        <v>#DIV/0!</v>
      </c>
      <c r="EU7" s="6" t="e">
        <f t="shared" si="45"/>
        <v>#DIV/0!</v>
      </c>
      <c r="EV7" s="6" t="e">
        <f t="shared" si="45"/>
        <v>#DIV/0!</v>
      </c>
      <c r="EW7" s="197"/>
      <c r="EX7" s="353"/>
      <c r="EY7" s="6" t="e">
        <f>AVERAGE(EY98:EY102,EY106:EY132,EY133,EY138,EY142,EY145,EY149,EY160)</f>
        <v>#DIV/0!</v>
      </c>
      <c r="EZ7" s="6" t="e">
        <f>AVERAGE(EZ98:EZ102,EZ106:EZ132,EZ133,EZ138,EZ142,EZ145,EZ149,EZ160)</f>
        <v>#DIV/0!</v>
      </c>
      <c r="FA7" s="353"/>
      <c r="FB7" s="6">
        <f>AVERAGE(FB98:FB102,FB106:FB132,FB133,FB138,FB142,FB145,FB149,FB160)</f>
        <v>50</v>
      </c>
      <c r="FC7" s="6" t="e">
        <f>AVERAGE(FC98:FC102,FC106:FC132,FC133,FC138,FC142,FC145,FC149,FC160)</f>
        <v>#DIV/0!</v>
      </c>
      <c r="FD7" s="6" t="e">
        <f>AVERAGE(FD98:FD102,FD106:FD132,FD133,FD138,FD142,FD145,FD149,FD160)</f>
        <v>#DIV/0!</v>
      </c>
      <c r="FE7" s="107"/>
      <c r="FF7" s="6" t="e">
        <f>AVERAGE(FF98:FF102,FF106:FF132,FF133,FF138,FF142,FF145,FF149,FF160)</f>
        <v>#DIV/0!</v>
      </c>
      <c r="FG7" s="353"/>
      <c r="FH7" s="6" t="e">
        <f>AVERAGE(FH98:FH102,FH106:FH132,FH133,FH138,FH142,FH145,FH149,FH160)</f>
        <v>#DIV/0!</v>
      </c>
      <c r="FI7" s="6" t="e">
        <f>AVERAGE(FI98:FI102,FI106:FI132,FI133,FI138,FI142,FI145,FI149,FI160)</f>
        <v>#DIV/0!</v>
      </c>
      <c r="FJ7" s="353"/>
      <c r="FK7" s="6" t="e">
        <f>AVERAGE(FK98:FK102,FK106:FK132,FK133,FK138,FK142,FK145,FK149,FK160)</f>
        <v>#DIV/0!</v>
      </c>
      <c r="FL7" s="6" t="e">
        <f>AVERAGE(FL98:FL102,FL106:FL132,FL133,FL138,FL142,FL145,FL149,FL160)</f>
        <v>#DIV/0!</v>
      </c>
      <c r="FM7" s="6" t="e">
        <f>AVERAGE(FM98:FM102,FM106:FM132,FM133,FM138,FM142,FM145,FM149,FM160)</f>
        <v>#DIV/0!</v>
      </c>
      <c r="FN7" s="358"/>
      <c r="FO7" s="6">
        <f>AVERAGE(FO98:FO102,FO106:FO132,FO133,FO138,FO142,FO145,FO149,FO160)</f>
        <v>54</v>
      </c>
      <c r="FP7" s="197"/>
      <c r="FQ7" s="6">
        <f>AVERAGE(FQ98:FQ102,FQ106:FQ132,FQ133,FQ138,FQ142,FQ145,FQ149,FQ160)</f>
        <v>53</v>
      </c>
      <c r="FR7" s="107"/>
      <c r="FS7" s="6" t="e">
        <f>AVERAGE(FS98:FS102,FS106:FS132,FS133,FS138,FS142,FS145,FS149,FS160)</f>
        <v>#DIV/0!</v>
      </c>
      <c r="FT7" s="353"/>
      <c r="FU7" s="6" t="e">
        <f>AVERAGE(FU98:FU102,FU106:FU132,FU133,FU138,FU142,FU145,FU149,FU160)</f>
        <v>#DIV/0!</v>
      </c>
      <c r="FV7" s="6" t="e">
        <f>AVERAGE(FV98:FV102,FV106:FV132,FV133,FV138,FV142,FV145,FV149,FV160)</f>
        <v>#DIV/0!</v>
      </c>
      <c r="FW7" s="6" t="e">
        <f>AVERAGE(FW98:FW102,FW106:FW132,FW133,FW138,FW142,FW145,FW149,FW160)</f>
        <v>#DIV/0!</v>
      </c>
      <c r="FX7" s="6" t="e">
        <f>AVERAGE(FX98:FX102,FX106:FX132,FX133,FX138,FX142,FX145,FX149,FX160)</f>
        <v>#DIV/0!</v>
      </c>
      <c r="FY7" s="6" t="e">
        <f>AVERAGE(FY98:FY102,FY106:FY132,FY133,FY138,FY142,FY145,FY149,FY160)</f>
        <v>#DIV/0!</v>
      </c>
      <c r="FZ7" s="107"/>
      <c r="GA7" s="6" t="e">
        <f>AVERAGE(GA98:GA102,GA106:GA132,GA133,GA138,GA142,GA145,GA149,GA160)</f>
        <v>#DIV/0!</v>
      </c>
      <c r="GB7" s="197"/>
      <c r="GC7" s="6">
        <f>AVERAGE(GC98:GC102,GC106:GC132,GC133,GC138,GC142,GC145,GC149,GC160)</f>
        <v>21.95</v>
      </c>
      <c r="GD7" s="6" t="e">
        <f>AVERAGE(GD98:GD102,GD106:GD132,GD133,GD138,GD142,GD145,GD149,GD160)</f>
        <v>#DIV/0!</v>
      </c>
      <c r="GE7" s="6" t="e">
        <f>AVERAGE(GE98:GE102,GE106:GE132,GE133,GE138,GE142,GE145,GE149,GE160)</f>
        <v>#DIV/0!</v>
      </c>
      <c r="GF7" s="197"/>
      <c r="GG7" s="6">
        <f>AVERAGE(GG98:GG102,GG106:GG132,GG133,GG138,GG142,GG145,GG149,GG160)</f>
        <v>22</v>
      </c>
      <c r="GH7" s="358"/>
      <c r="GI7" s="6" t="e">
        <f>AVERAGE(GI98:GI102,GI106:GI132,GI133,GI138,GI142,GI145,GI149,GI160)</f>
        <v>#DIV/0!</v>
      </c>
      <c r="GJ7" s="197"/>
      <c r="GK7" s="6" t="e">
        <f>AVERAGE(GK98:GK102,GK106:GK132,GK133,GK138,GK142,GK145,GK149,GK160)</f>
        <v>#DIV/0!</v>
      </c>
      <c r="GL7" s="6" t="e">
        <f>AVERAGE(GL98:GL102,GL106:GL132,GL133,GL138,GL142,GL145,GL149,GL160)</f>
        <v>#DIV/0!</v>
      </c>
      <c r="GM7" s="197"/>
      <c r="GN7" s="6" t="e">
        <f>AVERAGE(GN98:GN102,GN106:GN132,GN133,GN138,GN142,GN145,GN149,GN160)</f>
        <v>#DIV/0!</v>
      </c>
      <c r="GO7" s="6" t="e">
        <f>AVERAGE(GO98:GO102,GO106:GO132,GO133,GO138,GO142,GO145,GO149,GO160)</f>
        <v>#DIV/0!</v>
      </c>
      <c r="GP7" s="6" t="e">
        <f>AVERAGE(GP98:GP102,GP106:GP132,GP133,GP138,GP142,GP145,GP149,GP160)</f>
        <v>#DIV/0!</v>
      </c>
      <c r="GQ7" s="6" t="e">
        <f>AVERAGE(GQ98:GQ102,GQ106:GQ132,GQ133,GQ138,GQ142,GQ145,GQ149,GQ160)</f>
        <v>#DIV/0!</v>
      </c>
      <c r="GR7" s="6" t="e">
        <f>AVERAGE(GR98:GR102,GR106:GR132,GR133,GR138,GR142,GR145,GR149,GR160)</f>
        <v>#DIV/0!</v>
      </c>
      <c r="GS7" s="358"/>
      <c r="GT7" s="6" t="e">
        <f>AVERAGE(GT98:GT102,GT106:GT132,GT133,GT138,GT142,GT145,GT149,GT160)</f>
        <v>#DIV/0!</v>
      </c>
      <c r="GU7" s="197"/>
      <c r="GV7" s="353"/>
      <c r="GW7" s="6" t="e">
        <f>AVERAGE(GW98:GW102,GW106:GW132,GW133,GW138,GW142,GW145,GW149,GW160)</f>
        <v>#DIV/0!</v>
      </c>
      <c r="GX7" s="6" t="e">
        <f>AVERAGE(GX98:GX102,GX106:GX132,GX133,GX138,GX142,GX145,GX149,GX160)</f>
        <v>#DIV/0!</v>
      </c>
      <c r="GY7" s="353"/>
      <c r="GZ7" s="6" t="e">
        <f t="shared" ref="GZ7:HG7" si="46">AVERAGE(GZ98:GZ102,GZ106:GZ132,GZ133,GZ138,GZ142,GZ145,GZ149,GZ160)</f>
        <v>#DIV/0!</v>
      </c>
      <c r="HA7" s="6" t="e">
        <f t="shared" si="46"/>
        <v>#DIV/0!</v>
      </c>
      <c r="HB7" s="6" t="e">
        <f t="shared" si="46"/>
        <v>#DIV/0!</v>
      </c>
      <c r="HC7" s="6" t="e">
        <f t="shared" si="46"/>
        <v>#DIV/0!</v>
      </c>
      <c r="HD7" s="6" t="e">
        <f t="shared" si="46"/>
        <v>#DIV/0!</v>
      </c>
      <c r="HE7" s="6" t="e">
        <f t="shared" si="46"/>
        <v>#DIV/0!</v>
      </c>
      <c r="HF7" s="6" t="e">
        <f t="shared" si="46"/>
        <v>#DIV/0!</v>
      </c>
      <c r="HG7" s="6" t="e">
        <f t="shared" si="46"/>
        <v>#DIV/0!</v>
      </c>
      <c r="HH7" s="197"/>
      <c r="HI7" s="6" t="e">
        <f t="shared" ref="HI7:HN7" si="47">AVERAGE(HI98:HI102,HI106:HI132,HI133,HI138,HI142,HI145,HI149,HI160)</f>
        <v>#DIV/0!</v>
      </c>
      <c r="HJ7" s="6" t="e">
        <f t="shared" si="47"/>
        <v>#DIV/0!</v>
      </c>
      <c r="HK7" s="6" t="e">
        <f t="shared" si="47"/>
        <v>#DIV/0!</v>
      </c>
      <c r="HL7" s="6" t="e">
        <f t="shared" si="47"/>
        <v>#DIV/0!</v>
      </c>
      <c r="HM7" s="6" t="e">
        <f t="shared" si="47"/>
        <v>#DIV/0!</v>
      </c>
      <c r="HN7" s="6" t="e">
        <f t="shared" si="47"/>
        <v>#DIV/0!</v>
      </c>
      <c r="HO7" s="197"/>
      <c r="HP7" s="353"/>
      <c r="HQ7" s="6">
        <f>AVERAGE(HQ98:HQ102,HQ106:HQ132,HQ133,HQ138,HQ142,HQ145,HQ149,HQ160)</f>
        <v>35.1</v>
      </c>
      <c r="HR7" s="6" t="e">
        <f>AVERAGE(HR98:HR102,HR106:HR132,HR133,HR138,HR142,HR145,HR149,HR160)</f>
        <v>#DIV/0!</v>
      </c>
      <c r="HS7" s="6" t="e">
        <f>AVERAGE(HS98:HS102,HS106:HS132,HS133,HS138,HS142,HS145,HS149,HS160)</f>
        <v>#DIV/0!</v>
      </c>
      <c r="HT7" s="353"/>
      <c r="HU7" s="6" t="e">
        <f>AVERAGE(HU98:HU102,HU106:HU132,HU133,HU138,HU142,HU145,HU149,HU160)</f>
        <v>#DIV/0!</v>
      </c>
      <c r="HV7" s="6" t="e">
        <f>AVERAGE(HV98:HV102,HV106:HV132,HV133,HV138,HV142,HV145,HV149,HV160)</f>
        <v>#DIV/0!</v>
      </c>
      <c r="HW7" s="6" t="e">
        <f>AVERAGE(HW98:HW102,HW106:HW132,HW133,HW138,HW142,HW145,HW149,HW160)</f>
        <v>#DIV/0!</v>
      </c>
      <c r="HX7" s="6" t="e">
        <f>AVERAGE(HX98:HX102,HX106:HX132,HX133,HX138,HX142,HX145,HX149,HX160)</f>
        <v>#DIV/0!</v>
      </c>
      <c r="HY7" s="107"/>
      <c r="HZ7" s="6" t="e">
        <f>AVERAGE(HZ98:HZ102,HZ106:HZ132,HZ133,HZ138,HZ142,HZ145,HZ149,HZ160)</f>
        <v>#DIV/0!</v>
      </c>
      <c r="IA7" s="358"/>
      <c r="IB7" s="197"/>
      <c r="IC7" s="6" t="e">
        <f t="shared" ref="IC7:IJ7" si="48">AVERAGE(IC98:IC102,IC106:IC132,IC133,IC138,IC142,IC145,IC149,IC160)</f>
        <v>#DIV/0!</v>
      </c>
      <c r="ID7" s="6" t="e">
        <f t="shared" si="48"/>
        <v>#DIV/0!</v>
      </c>
      <c r="IE7" s="6" t="e">
        <f t="shared" si="48"/>
        <v>#DIV/0!</v>
      </c>
      <c r="IF7" s="6" t="e">
        <f t="shared" si="48"/>
        <v>#DIV/0!</v>
      </c>
      <c r="IG7" s="6" t="e">
        <f t="shared" si="48"/>
        <v>#DIV/0!</v>
      </c>
      <c r="IH7" s="6">
        <f t="shared" si="48"/>
        <v>27</v>
      </c>
      <c r="II7" s="6" t="e">
        <f t="shared" si="48"/>
        <v>#DIV/0!</v>
      </c>
      <c r="IJ7" s="6" t="e">
        <f t="shared" si="48"/>
        <v>#DIV/0!</v>
      </c>
      <c r="IK7" s="358"/>
      <c r="IL7" s="197"/>
      <c r="IM7" s="6" t="e">
        <f t="shared" ref="IM7:IR7" si="49">AVERAGE(IM98:IM102,IM106:IM132,IM133,IM138,IM142,IM145,IM149,IM160)</f>
        <v>#DIV/0!</v>
      </c>
      <c r="IN7" s="6" t="e">
        <f t="shared" si="49"/>
        <v>#DIV/0!</v>
      </c>
      <c r="IO7" s="6" t="e">
        <f t="shared" si="49"/>
        <v>#DIV/0!</v>
      </c>
      <c r="IP7" s="6" t="e">
        <f t="shared" si="49"/>
        <v>#DIV/0!</v>
      </c>
      <c r="IQ7" s="6" t="e">
        <f t="shared" si="49"/>
        <v>#DIV/0!</v>
      </c>
      <c r="IR7" s="6" t="e">
        <f t="shared" si="49"/>
        <v>#DIV/0!</v>
      </c>
      <c r="IS7" s="358"/>
      <c r="IT7" s="6" t="e">
        <f>AVERAGE(IT98:IT102,IT106:IT132,IT133,IT138,IT142,IT145,IT149,IT160)</f>
        <v>#DIV/0!</v>
      </c>
      <c r="IU7" s="6" t="e">
        <f>AVERAGE(IU98:IU102,IU106:IU132,IU133,IU138,IU142,IU145,IU149,IU160)</f>
        <v>#DIV/0!</v>
      </c>
      <c r="IV7" s="197"/>
      <c r="IW7" s="6" t="e">
        <f>AVERAGE(IW98:IW102,IW106:IW132,IW133,IW138,IW142,IW145,IW149,IW160)</f>
        <v>#DIV/0!</v>
      </c>
      <c r="IX7" s="6" t="e">
        <f>AVERAGE(IX98:IX102,IX106:IX132,IX133,IX138,IX142,IX145,IX149,IX160)</f>
        <v>#DIV/0!</v>
      </c>
      <c r="IY7" s="107"/>
      <c r="IZ7" s="6" t="e">
        <f>AVERAGE(IZ98:IZ102,IZ106:IZ132,IZ133,IZ138,IZ142,IZ145,IZ149,IZ160)</f>
        <v>#DIV/0!</v>
      </c>
      <c r="JA7" s="6" t="e">
        <f>AVERAGE(JA98:JA102,JA106:JA132,JA133,JA138,JA142,JA145,JA149,JA160)</f>
        <v>#DIV/0!</v>
      </c>
      <c r="JB7" s="107"/>
      <c r="JC7" s="6" t="e">
        <f>AVERAGE(JC98:JC102,JC106:JC132,JC133,JC138,JC142,JC145,JC149,JC160)</f>
        <v>#DIV/0!</v>
      </c>
      <c r="JD7" s="6" t="e">
        <f>AVERAGE(JD98:JD102,JD106:JD132,JD133,JD138,JD142,JD145,JD149,JD160)</f>
        <v>#DIV/0!</v>
      </c>
      <c r="JE7" s="6" t="e">
        <f>AVERAGE(JE98:JE102,JE106:JE132,JE133,JE138,JE142,JE145,JE149,JE160)</f>
        <v>#DIV/0!</v>
      </c>
      <c r="JF7" s="107"/>
      <c r="JG7" s="6" t="e">
        <f>AVERAGE(JG98:JG102,JG106:JG132,JG133,JG138,JG142,JG145,JG149,JG160)</f>
        <v>#DIV/0!</v>
      </c>
      <c r="JH7" s="197"/>
      <c r="JI7" s="6" t="e">
        <f>AVERAGE(JI98:JI102,JI106:JI132,JI133,JI138,JI142,JI145,JI149,JI160)</f>
        <v>#DIV/0!</v>
      </c>
      <c r="JJ7" s="6" t="e">
        <f>AVERAGE(JJ98:JJ102,JJ106:JJ132,JJ133,JJ138,JJ142,JJ145,JJ149,JJ160)</f>
        <v>#DIV/0!</v>
      </c>
      <c r="JK7" s="6" t="e">
        <f>AVERAGE(JK98:JK102,JK106:JK132,JK133,JK138,JK142,JK145,JK149,JK160)</f>
        <v>#DIV/0!</v>
      </c>
      <c r="JL7" s="6" t="e">
        <f>AVERAGE(JL98:JL102,JL106:JL132,JL133,JL138,JL142,JL145,JL149,JL160)</f>
        <v>#DIV/0!</v>
      </c>
      <c r="JM7" s="197"/>
      <c r="JN7" s="6" t="e">
        <f>AVERAGE(JN98:JN102,JN106:JN132,JN133,JN138,JN142,JN145,JN149,JN160)</f>
        <v>#DIV/0!</v>
      </c>
      <c r="JO7" s="418"/>
      <c r="JP7" s="358"/>
      <c r="JQ7" s="197"/>
      <c r="JR7" s="6" t="e">
        <f t="shared" ref="JR7:KC7" si="50">AVERAGE(JR98:JR102,JR106:JR132,JR133,JR138,JR142,JR145,JR149,JR160)</f>
        <v>#DIV/0!</v>
      </c>
      <c r="JS7" s="6" t="e">
        <f t="shared" si="50"/>
        <v>#DIV/0!</v>
      </c>
      <c r="JT7" s="6">
        <f t="shared" si="50"/>
        <v>58</v>
      </c>
      <c r="JU7" s="6" t="e">
        <f t="shared" si="50"/>
        <v>#DIV/0!</v>
      </c>
      <c r="JV7" s="6" t="e">
        <f t="shared" si="50"/>
        <v>#DIV/0!</v>
      </c>
      <c r="JW7" s="6" t="e">
        <f t="shared" si="50"/>
        <v>#DIV/0!</v>
      </c>
      <c r="JX7" s="6" t="e">
        <f t="shared" si="50"/>
        <v>#DIV/0!</v>
      </c>
      <c r="JY7" s="6" t="e">
        <f t="shared" si="50"/>
        <v>#DIV/0!</v>
      </c>
      <c r="JZ7" s="6" t="e">
        <f t="shared" si="50"/>
        <v>#DIV/0!</v>
      </c>
      <c r="KA7" s="6" t="e">
        <f t="shared" si="50"/>
        <v>#DIV/0!</v>
      </c>
      <c r="KB7" s="6" t="e">
        <f t="shared" si="50"/>
        <v>#DIV/0!</v>
      </c>
      <c r="KC7" s="6" t="e">
        <f t="shared" si="50"/>
        <v>#DIV/0!</v>
      </c>
      <c r="KD7" s="197"/>
      <c r="KE7" s="6" t="e">
        <f>AVERAGE(KE98:KE102,KE106:KE132,KE133,KE138,KE142,KE145,KE149,KE160)</f>
        <v>#DIV/0!</v>
      </c>
      <c r="KF7" s="6" t="e">
        <f>AVERAGE(KF98:KF102,KF106:KF132,KF133,KF138,KF142,KF145,KF149,KF160)</f>
        <v>#DIV/0!</v>
      </c>
      <c r="KG7" s="6" t="e">
        <f>AVERAGE(KG98:KG102,KG106:KG132,KG133,KG138,KG142,KG145,KG149,KG160)</f>
        <v>#DIV/0!</v>
      </c>
      <c r="KH7" s="197"/>
      <c r="KI7" s="6" t="e">
        <f>AVERAGE(KI98:KI102,KI106:KI132,KI133,KI138,KI142,KI145,KI149,KI160)</f>
        <v>#DIV/0!</v>
      </c>
      <c r="KJ7" s="6" t="e">
        <f>AVERAGE(KJ98:KJ102,KJ106:KJ132,KJ133,KJ138,KJ142,KJ145,KJ149,KJ160)</f>
        <v>#DIV/0!</v>
      </c>
      <c r="KK7" s="6" t="e">
        <f>AVERAGE(KK98:KK102,KK106:KK132,KK133,KK138,KK142,KK145,KK149,KK160)</f>
        <v>#DIV/0!</v>
      </c>
      <c r="KL7" s="6" t="e">
        <f>AVERAGE(KL98:KL102,KL106:KL132,KL133,KL138,KL142,KL145,KL149,KL160)</f>
        <v>#DIV/0!</v>
      </c>
      <c r="KM7" s="197"/>
      <c r="KN7" s="6" t="e">
        <f>AVERAGE(KN98:KN102,KN106:KN132,KN133,KN138,KN142,KN145,KN149,KN160)</f>
        <v>#DIV/0!</v>
      </c>
      <c r="KO7" s="6" t="e">
        <f>AVERAGE(KO98:KO102,KO106:KO132,KO133,KO138,KO142,KO145,KO149,KO160)</f>
        <v>#DIV/0!</v>
      </c>
      <c r="KP7" s="6" t="e">
        <f>AVERAGE(KP98:KP102,KP106:KP132,KP133,KP138,KP142,KP145,KP149,KP160)</f>
        <v>#DIV/0!</v>
      </c>
      <c r="KQ7" s="197"/>
      <c r="KR7" s="6" t="e">
        <f>AVERAGE(KR98:KR102,KR106:KR132,KR133,KR138,KR142,KR145,KR149,KR160)</f>
        <v>#DIV/0!</v>
      </c>
      <c r="KS7" s="6" t="e">
        <f>AVERAGE(KS98:KS102,KS106:KS132,KS133,KS138,KS142,KS145,KS149,KS160)</f>
        <v>#DIV/0!</v>
      </c>
      <c r="KT7" s="6" t="e">
        <f>AVERAGE(KT98:KT102,KT106:KT132,KT133,KT138,KT142,KT145,KT149,KT160)</f>
        <v>#DIV/0!</v>
      </c>
      <c r="KU7" s="358"/>
      <c r="KV7" s="197"/>
      <c r="KW7" s="6" t="e">
        <f>AVERAGE(KW98:KW102,KW106:KW132,KW133,KW138,KW142,KW145,KW149,KW160)</f>
        <v>#DIV/0!</v>
      </c>
      <c r="KX7" s="6" t="e">
        <f>AVERAGE(KX98:KX102,KX106:KX132,KX133,KX138,KX142,KX145,KX149,KX160)</f>
        <v>#DIV/0!</v>
      </c>
      <c r="KY7" s="6" t="e">
        <f>AVERAGE(KY98:KY102,KY106:KY132,KY133,KY138,KY142,KY145,KY149,KY160)</f>
        <v>#DIV/0!</v>
      </c>
      <c r="KZ7" s="6" t="e">
        <f>AVERAGE(KZ98:KZ102,KZ106:KZ132,KZ133,KZ138,KZ142,KZ145,KZ149,KZ160)</f>
        <v>#DIV/0!</v>
      </c>
      <c r="LA7" s="6" t="e">
        <f>AVERAGE(LA98:LA102,LA106:LA132,LA133,LA138,LA142,LA145,LA149,LA160)</f>
        <v>#DIV/0!</v>
      </c>
      <c r="LB7" s="197"/>
      <c r="LC7" s="6" t="e">
        <f>AVERAGE(LC98:LC102,LC106:LC132,LC133,LC138,LC142,LC145,LC149,LC160)</f>
        <v>#DIV/0!</v>
      </c>
      <c r="LD7" s="6" t="e">
        <f>AVERAGE(LD98:LD102,LD106:LD132,LD133,LD138,LD142,LD145,LD149,LD160)</f>
        <v>#DIV/0!</v>
      </c>
      <c r="LE7" s="6" t="e">
        <f>AVERAGE(LE98:LE102,LE106:LE132,LE133,LE138,LE142,LE145,LE149,LE160)</f>
        <v>#DIV/0!</v>
      </c>
      <c r="LF7" s="353"/>
      <c r="LG7" s="6" t="e">
        <f>AVERAGE(LG98:LG102,LG106:LG132,LG133,LG138,LG142,LG145,LG149,LG160)</f>
        <v>#DIV/0!</v>
      </c>
      <c r="LH7" s="6" t="e">
        <f>AVERAGE(LH98:LH102,LH106:LH132,LH133,LH138,LH142,LH145,LH149,LH160)</f>
        <v>#DIV/0!</v>
      </c>
      <c r="LI7" s="6" t="e">
        <f>AVERAGE(LI98:LI102,LI106:LI132,LI133,LI138,LI142,LI145,LI149,LI160)</f>
        <v>#DIV/0!</v>
      </c>
      <c r="LJ7" s="197"/>
      <c r="LK7" s="6" t="e">
        <f t="shared" ref="LK7:LX7" si="51">AVERAGE(LK98:LK102,LK106:LK132,LK133,LK138,LK142,LK145,LK149,LK160)</f>
        <v>#DIV/0!</v>
      </c>
      <c r="LL7" s="6" t="e">
        <f t="shared" si="51"/>
        <v>#DIV/0!</v>
      </c>
      <c r="LM7" s="6" t="e">
        <f t="shared" si="51"/>
        <v>#DIV/0!</v>
      </c>
      <c r="LN7" s="6" t="e">
        <f t="shared" si="51"/>
        <v>#DIV/0!</v>
      </c>
      <c r="LO7" s="6" t="e">
        <f t="shared" si="51"/>
        <v>#DIV/0!</v>
      </c>
      <c r="LP7" s="6" t="e">
        <f t="shared" si="51"/>
        <v>#DIV/0!</v>
      </c>
      <c r="LQ7" s="6" t="e">
        <f t="shared" si="51"/>
        <v>#DIV/0!</v>
      </c>
      <c r="LR7" s="6" t="e">
        <f t="shared" si="51"/>
        <v>#DIV/0!</v>
      </c>
      <c r="LS7" s="6" t="e">
        <f t="shared" si="51"/>
        <v>#DIV/0!</v>
      </c>
      <c r="LT7" s="6" t="e">
        <f t="shared" si="51"/>
        <v>#DIV/0!</v>
      </c>
      <c r="LU7" s="6" t="e">
        <f t="shared" si="51"/>
        <v>#DIV/0!</v>
      </c>
      <c r="LV7" s="6" t="e">
        <f t="shared" si="51"/>
        <v>#DIV/0!</v>
      </c>
      <c r="LW7" s="6" t="e">
        <f t="shared" si="51"/>
        <v>#DIV/0!</v>
      </c>
      <c r="LX7" s="6" t="e">
        <f t="shared" si="51"/>
        <v>#DIV/0!</v>
      </c>
      <c r="LY7" s="197"/>
      <c r="LZ7" s="6" t="e">
        <f>AVERAGE(LZ98:LZ102,LZ106:LZ132,LZ133,LZ138,LZ142,LZ145,LZ149,LZ160)</f>
        <v>#DIV/0!</v>
      </c>
      <c r="MA7" s="6" t="e">
        <f>AVERAGE(MA98:MA102,MA106:MA132,MA133,MA138,MA142,MA145,MA149,MA160)</f>
        <v>#DIV/0!</v>
      </c>
      <c r="MB7" s="6" t="e">
        <f>AVERAGE(MB98:MB102,MB106:MB132,MB133,MB138,MB142,MB145,MB149,MB160)</f>
        <v>#DIV/0!</v>
      </c>
      <c r="MC7" s="6" t="e">
        <f>AVERAGE(MC98:MC102,MC106:MC132,MC133,MC138,MC142,MC145,MC149,MC160)</f>
        <v>#DIV/0!</v>
      </c>
      <c r="MD7" s="6" t="e">
        <f>AVERAGE(MD98:MD102,MD106:MD132,MD133,MD138,MD142,MD145,MD149,MD160)</f>
        <v>#DIV/0!</v>
      </c>
      <c r="ME7" s="197"/>
      <c r="MF7" s="6" t="e">
        <f>AVERAGE(MF98:MF102,MF106:MF132,MF133,MF138,MF142,MF145,MF149,MF160)</f>
        <v>#DIV/0!</v>
      </c>
      <c r="MG7" s="6" t="e">
        <f>AVERAGE(MG98:MG102,MG106:MG132,MG133,MG138,MG142,MG145,MG149,MG160)</f>
        <v>#DIV/0!</v>
      </c>
      <c r="MH7" s="6" t="e">
        <f>AVERAGE(MH98:MH102,MH106:MH132,MH133,MH138,MH142,MH145,MH149,MH160)</f>
        <v>#DIV/0!</v>
      </c>
      <c r="MI7" s="6" t="e">
        <f>AVERAGE(MI98:MI102,MI106:MI132,MI133,MI138,MI142,MI145,MI149,MI160)</f>
        <v>#DIV/0!</v>
      </c>
      <c r="MJ7" s="197"/>
      <c r="MK7" s="6" t="e">
        <f t="shared" ref="MK7:MP7" si="52">AVERAGE(MK98:MK102,MK106:MK132,MK133,MK138,MK142,MK145,MK149,MK160)</f>
        <v>#DIV/0!</v>
      </c>
      <c r="ML7" s="6" t="e">
        <f t="shared" si="52"/>
        <v>#DIV/0!</v>
      </c>
      <c r="MM7" s="6" t="e">
        <f t="shared" si="52"/>
        <v>#DIV/0!</v>
      </c>
      <c r="MN7" s="6" t="e">
        <f t="shared" si="52"/>
        <v>#DIV/0!</v>
      </c>
      <c r="MO7" s="6" t="e">
        <f t="shared" si="52"/>
        <v>#DIV/0!</v>
      </c>
      <c r="MP7" s="6" t="e">
        <f t="shared" si="52"/>
        <v>#DIV/0!</v>
      </c>
      <c r="MQ7" s="163"/>
      <c r="MR7" s="6" t="e">
        <f t="shared" ref="MR7:MZ7" si="53">AVERAGE(MR98:MR102,MR106:MR132,MR133,MR138,MR142,MR145,MR149,MR160)</f>
        <v>#DIV/0!</v>
      </c>
      <c r="MS7" s="6" t="e">
        <f t="shared" si="53"/>
        <v>#DIV/0!</v>
      </c>
      <c r="MT7" s="6" t="e">
        <f t="shared" si="53"/>
        <v>#DIV/0!</v>
      </c>
      <c r="MU7" s="6" t="e">
        <f t="shared" si="53"/>
        <v>#DIV/0!</v>
      </c>
      <c r="MV7" s="6" t="e">
        <f t="shared" si="53"/>
        <v>#DIV/0!</v>
      </c>
      <c r="MW7" s="6" t="e">
        <f t="shared" si="53"/>
        <v>#DIV/0!</v>
      </c>
      <c r="MX7" s="6" t="e">
        <f t="shared" si="53"/>
        <v>#DIV/0!</v>
      </c>
      <c r="MY7" s="6" t="e">
        <f t="shared" si="53"/>
        <v>#DIV/0!</v>
      </c>
      <c r="MZ7" s="6" t="e">
        <f t="shared" si="53"/>
        <v>#DIV/0!</v>
      </c>
      <c r="NA7" s="20"/>
      <c r="NB7" s="20"/>
      <c r="NC7" s="20"/>
      <c r="ND7" s="20"/>
    </row>
    <row r="8" spans="1:368" s="100" customFormat="1" ht="25" customHeight="1">
      <c r="A8" s="1236"/>
      <c r="B8" s="135" t="s">
        <v>1401</v>
      </c>
      <c r="C8" s="1294" t="s">
        <v>1393</v>
      </c>
      <c r="D8" s="1294"/>
      <c r="E8" s="1294"/>
      <c r="F8" s="1294"/>
      <c r="G8" s="1294"/>
      <c r="H8" s="1294"/>
      <c r="I8" s="1294"/>
      <c r="J8" s="1294"/>
      <c r="K8" s="1294"/>
      <c r="L8" s="1294"/>
      <c r="M8" s="1294"/>
      <c r="N8" s="1294"/>
      <c r="O8" s="1294"/>
      <c r="P8" s="1294"/>
      <c r="Q8" s="1294"/>
      <c r="R8" s="1294"/>
      <c r="S8" s="1294"/>
      <c r="T8" s="1294"/>
      <c r="U8" s="1294"/>
      <c r="V8" s="154"/>
      <c r="W8" s="358">
        <f>COUNTIF(W33:W162,"&gt;0")</f>
        <v>20</v>
      </c>
      <c r="X8" s="197">
        <f>COUNTIF(X34:X162,"&gt;0")</f>
        <v>9</v>
      </c>
      <c r="Y8" s="109">
        <f>COUNTA(Y34,Y39,Y40,Y44,Y45,Y46,Y47,Y51,Y52,Y55,Y56,Y57,Y58,Y59,Y60,Y61,Y62,Y63,Y64,Y65,Y66,Y71,Y75,Y81,Y87,Y91,#REF!,#REF!,Y105,Y98,Y99,Y100,Y101,Y102,Y106,Y107,Y108,Y109,Y111,Y110,Y112,Y113,Y114,Y116,Y117,Y118,Y119,Y120,Y121,Y122,Y124,Y126,Y127,Y128,Y129,Y130,Y131,Y125,Y132,Y133,Y138,Y142,Y145,Y149,Y160)</f>
        <v>11</v>
      </c>
      <c r="Z8" s="197">
        <f>COUNTIF(Z33:Z162,"&gt;0")</f>
        <v>6</v>
      </c>
      <c r="AA8" s="109">
        <f>COUNTA(AA34,AA39,AA40,AA44,AA45,AA46,AA47,AA51,AA52,AA55,AA56,AA57,AA58,AA59,AA60,AA61,AA62,AA63,AA64,AA65,AA66,AA71,AA75,AA81,AA87,AA91,#REF!,#REF!,AA105,AA98,AA99,AA100,AA101,AA102,AA106,AA107,AA108,AA109,AA111,AA110,AA112,AA113,AA114,AA116,AA117,AA118,AA119,AA120,AA121,AA122,AA124,AA126,AA127,AA128,AA129,AA130,AA131,AA125,AA132,AA133,AA138,AA142,AA145,AA149,AA160)</f>
        <v>8</v>
      </c>
      <c r="AB8" s="197">
        <f>COUNTIF(AB33:AB162,"&gt;0")</f>
        <v>3</v>
      </c>
      <c r="AC8" s="109">
        <f>COUNTA(AC34,AC39,AC40,AC44,AC45,AC46,AC47,AC51,AC52,AC55,AC56,AC57,AC58,AC59,AC60,AC61,AC62,AC63,AC64,AC65,AC66,AC71,AC75,AC81,AC87,AC91,#REF!,#REF!,AC105,AC98,AC99,AC100,AC101,AC102,AC106,AC107,AC108,AC109,AC111,AC110,AC112,AC113,AC114,AC116,AC117,AC118,AC119,AC120,AC121,AC122,AC124,AC126,AC127,AC128,AC129,AC130,AC131,AC125,AC132,AC133,AC138,AC142,AC145,AC149,AC160)</f>
        <v>5</v>
      </c>
      <c r="AD8" s="197">
        <f>COUNTIF(AD33:AD162,"&gt;0")</f>
        <v>10</v>
      </c>
      <c r="AE8" s="109">
        <f>COUNTA(AE34,AE39,AE40,AE44,AE45,AE46,AE47,AE51,AE52,AE55,AE56,AE57,AE58,AE59,AE60,AE61,AE62,AE63,AE64,AE65,AE66,AE71,AE75,AE81,AE87,AE91,#REF!,#REF!,AE105,AE98,AE99,AE100,AE101,AE102,AE106,AE107,AE108,AE109,AE111,AE110,AE112,AE113,AE114,AE116,AE117,AE118,AE119,AE120,AE121,AE122,AE124,AE126,AE127,AE128,AE129,AE130,AE131,AE125,AE132,AE133,AE138,AE142,AE145,AE149,AE160)</f>
        <v>10</v>
      </c>
      <c r="AF8" s="109">
        <f>COUNTA(AF34,AF39,AF40,AF44,AF45,AF46,AF47,AF51,AF52,AF55,AF56,AF57,AF58,AF59,AF60,AF61,AF62,AF63,AF64,AF65,AF66,AF71,AF75,AF81,AF87,AF91,#REF!,#REF!,AF105,AF98,AF99,AF100,AF101,AF102,AF106,AF107,AF108,AF109,AF111,AF110,AF112,AF113,AF114,AF116,AF117,AF118,AF119,AF120,AF121,AF122,AF124,AF126,AF127,AF128,AF129,AF130,AF131,AF125,AF132,AF133,AF138,AF142,AF145,AF149,AF160)</f>
        <v>4</v>
      </c>
      <c r="AG8" s="109">
        <f>COUNTA(AG34,AG39,AG40,AG44,AG45,AG46,AG47,AG51,AG52,AG55,AG56,AG57,AG58,AG59,AG60,AG61,AG62,AG63,AG64,AG65,AG66,AG71,AG75,AG81,AG87,AG91,#REF!,#REF!,AG105,AG98,AG99,AG100,AG101,AG102,AG106,AG107,AG108,AG109,AG111,AG110,AG112,AG113,AG114,AG116,AG117,AG118,AG119,AG120,AG121,AG122,AG124,AG126,AG127,AG128,AG129,AG130,AG131,AG125,AG132,AG133,AG138,AG142,AG145,AG149,AG160)</f>
        <v>8</v>
      </c>
      <c r="AH8" s="109">
        <f>COUNTA(AH34,AH39,AH40,AH44,AH45,AH46,AH47,AH51,AH52,AH55,AH56,AH57,AH58,AH59,AH60,AH61,AH62,AH63,AH64,AH65,AH66,AH71,AH75,AH81,AH87,AH91,#REF!,#REF!,AH105,AH98,AH99,AH100,AH101,AH102,AH106,AH107,AH108,AH109,AH111,AH110,AH112,AH113,AH114,AH116,AH117,AH118,AH119,AH120,AH121,AH122,AH124,AH126,AH127,AH128,AH129,AH130,AH131,AH125,AH132,AH133,AH138,AH142,AH145,AH149,AH160)</f>
        <v>5</v>
      </c>
      <c r="AI8" s="197">
        <f>COUNTIF(AI33:AI162,"&gt;0")</f>
        <v>12</v>
      </c>
      <c r="AJ8" s="109">
        <f>COUNTA(AJ34,AJ39,AJ40,AJ44,AJ45,AJ46,AJ47,AJ51,AJ52,AJ55,AJ56,AJ57,AJ58,AJ59,AJ60,AJ61,AJ62,AJ63,AJ64,AJ65,AJ66,AJ71,AJ75,AJ81,AJ87,AJ91,#REF!,#REF!,AJ105,AJ98,AJ99,AJ100,AJ101,AJ102,AJ106,AJ107,AJ108,AJ109,AJ111,AJ110,AJ112,AJ113,AJ114,AJ116,AJ117,AJ118,AJ119,AJ120,AJ121,AJ122,AJ124,AJ126,AJ127,AJ128,AJ129,AJ130,AJ131,AJ125,AJ132,AJ133,AJ138,AJ142,AJ145,AJ149,AJ160)</f>
        <v>8</v>
      </c>
      <c r="AK8" s="108"/>
      <c r="AL8" s="109">
        <f>COUNTA(AL34,AL39,AL40,AL44,AL45,AL46,AL47,AL51,AL52,AL55,AL56,AL57,AL58,AL59,AL60,AL61,AL62,AL63,AL64,AL65,AL66,AL71,AL75,AL81,AL87,AL91,#REF!,#REF!,AL105,AL98,AL99,AL100,AL101,AL102,AL106,AL107,AL108,AL109,AL111,AL110,AL112,AL113,AL114,AL116,AL117,AL118,AL119,AL120,AL121,AL122,AL124,AL126,AL127,AL128,AL129,AL130,AL131,AL125,AL132,AL133,AL138,AL142,AL145,AL149,AL160)</f>
        <v>10</v>
      </c>
      <c r="AM8" s="353">
        <f>COUNTIF(AM33:AM162,"&gt;0")</f>
        <v>10</v>
      </c>
      <c r="AN8" s="109">
        <f>COUNTA(AN34,AN39,AN40,AN44,AN45,AN46,AN47,AN51,AN52,AN55,AN56,AN57,AN58,AN59,AN60,AN61,AN62,AN63,AN64,AN65,AN66,AN71,AN75,AN81,AN87,AN91,#REF!,#REF!,AN105,AN98,AN99,AN100,AN101,AN102,AN106,AN107,AN108,AN109,AN111,AN110,AN112,AN113,AN114,AN116,AN117,AN118,AN119,AN120,AN121,AN122,AN124,AN126,AN127,AN128,AN129,AN130,AN131,AN125,AN132,AN133,AN138,AN142,AN145,AN149,AN160)</f>
        <v>10</v>
      </c>
      <c r="AO8" s="109">
        <f>COUNTA(AO34,AO39,AO40,AO44,AO45,AO46,AO47,AO51,AO52,AO55,AO56,AO57,AO58,AO59,AO60,AO61,AO62,AO63,AO64,AO65,AO66,AO71,AO75,AO81,AO87,AO91,#REF!,#REF!,AO105,AO98,AO99,AO100,AO101,AO102,AO106,AO107,AO108,AO109,AO111,AO110,AO112,AO113,AO114,AO116,AO117,AO118,AO119,AO120,AO121,AO122,AO124,AO126,AO127,AO128,AO129,AO130,AO131,AO125,AO132,AO133,AO138,AO142,AO145,AO149,AO160)</f>
        <v>3</v>
      </c>
      <c r="AP8" s="109">
        <f>COUNTA(AP34,AP39,AP40,AP44,AP45,AP46,AP47,AP51,AP52,AP55,AP56,AP57,AP58,AP59,AP60,AP61,AP62,AP63,AP64,AP65,AP66,AP71,AP75,AP81,AP87,AP91,#REF!,#REF!,AP105,AP98,AP99,AP100,AP101,AP102,AP106,AP107,AP108,AP109,AP111,AP110,AP112,AP113,AP114,AP116,AP117,AP118,AP119,AP120,AP121,AP122,AP124,AP126,AP127,AP128,AP129,AP130,AP131,AP125,AP132,AP133,AP138,AP142,AP145,AP149,AP160)</f>
        <v>3</v>
      </c>
      <c r="AQ8" s="109">
        <f>COUNTA(AQ34,AQ39,AQ40,AQ44,AQ45,AQ46,AQ47,AQ51,AQ52,AQ55,AQ56,AQ57,AQ58,AQ59,AQ60,AQ61,AQ62,AQ63,AQ64,AQ65,AQ66,AQ71,AQ75,AQ81,AQ87,AQ91,#REF!,#REF!,AQ105,AQ98,AQ99,AQ100,AQ101,AQ102,AQ106,AQ107,AQ108,AQ109,AQ111,AQ110,AQ112,AQ113,AQ114,AQ116,AQ117,AQ118,AQ119,AQ120,AQ121,AQ122,AQ124,AQ126,AQ127,AQ128,AQ129,AQ130,AQ131,AQ125,AQ132,AQ133,AQ138,AQ142,AQ145,AQ149,AQ160)</f>
        <v>3</v>
      </c>
      <c r="AR8" s="109">
        <f>COUNTA(AR34,AR39,AR40,AR44,AR45,AR46,AR47,AR51,AR52,AR55,AR56,AR57,AR58,AR59,AR60,AR61,AR62,AR63,AR64,AR65,AR66,AR71,AR75,AR81,AR87,AR91,#REF!,#REF!,AR105,AR98,AR99,AR100,AR101,AR102,AR106,AR107,AR108,AR109,AR111,AR110,AR112,AR113,AR114,AR116,AR117,AR118,AR119,AR120,AR121,AR122,AR124,AR126,AR127,AR128,AR129,AR130,AR131,AR125,AR132,AR133,AR138,AR142,AR145,AR149,AR160)</f>
        <v>2</v>
      </c>
      <c r="AS8" s="109">
        <f>COUNTA(AS34,AS39,AS40,AS44,AS45,AS46,AS47,AS51,AS52,AS55,AS56,AS57,AS58,AS59,AS60,AS61,AS62,AS63,AS64,AS65,AS66,AS71,AS75,AS81,AS87,AS91,#REF!,#REF!,AS105,AS98,AS99,AS100,AS101,AS102,AS106,AS107,AS108,AS109,AS111,AS110,AS112,AS113,AS114,AS116,AS117,AS118,AS119,AS120,AS121,AS122,AS124,AS126,AS127,AS128,AS129,AS130,AS131,AS125,AS132,AS133,AS138,AS142,AS145,AS149,AS160)</f>
        <v>3</v>
      </c>
      <c r="AT8" s="109">
        <f>COUNTA(AT34,AT39,AT40,AT44,AT45,AT46,AT47,AT51,AT52,AT55,AT56,AT57,AT58,AT59,AT60,AT61,AT62,AT63,AT64,AT65,AT66,AT71,AT75,AT81,AT87,AT91,#REF!,#REF!,AT105,AT98,AT99,AT100,AT101,AT102,AT106,AT107,AT108,AT109,AT111,AT110,AT112,AT113,AT114,AT116,AT117,AT118,AT119,AT120,AT121,AT122,AT124,AT126,AT127,AT128,AT129,AT130,AT131,AT125,AT132,AT133,AT138,AT142,AT145,AT149,AT160)</f>
        <v>2</v>
      </c>
      <c r="AU8" s="109">
        <f>COUNTA(AU34,AU39,AU40,AU44,AU45,AU46,AU47,AU51,AU52,AU55,AU56,AU57,AU58,AU59,AU60,AU61,AU62,AU63,AU64,AU65,AU66,AU71,AU75,AU81,AU87,AU91,#REF!,#REF!,AU105,AU98,AU99,AU100,AU101,AU102,AU106,AU107,AU108,AU109,AU111,AU110,AU112,AU113,AU114,AU116,AU117,AU118,AU119,AU120,AU121,AU122,AU124,AU126,AU127,AU128,AU129,AU130,AU131,AU125,AU132,AU133,AU138,AU142,AU145,AU149,AU160)</f>
        <v>2</v>
      </c>
      <c r="AV8" s="109">
        <f>COUNTA(AV34,AV39,AV40,AV44,AV45,AV46,AV47,AV51,AV52,AV55,AV56,AV57,AV58,AV59,AV60,AV61,AV62,AV63,AV64,AV65,AV66,AV71,AV75,AV81,AV87,AV91,#REF!,#REF!,AV105,AV98,AV99,AV100,AV101,AV102,AV106,AV107,AV108,AV109,AV111,AV110,AV112,AV113,AV114,AV116,AV117,AV118,AV119,AV120,AV121,AV122,AV124,AV126,AV127,AV128,AV129,AV130,AV131,AV125,AV132,AV133,AV138,AV142,AV145,AV149,AV160)</f>
        <v>7</v>
      </c>
      <c r="AW8" s="109">
        <f>COUNTA(AW34,AW39,AW40,AW44,AW45,AW46,AW47,AW51,AW52,AW55,AW56,AW57,AW58,AW59,AW60,AW61,AW62,AW63,AW64,AW65,AW66,AW71,AW75,AW81,AW87,AW91,#REF!,#REF!,AW105,AW98,AW99,AW100,AW101,AW102,AW106,AW107,AW108,AW109,AW111,AW110,AW112,AW113,AW114,AW116,AW117,AW118,AW119,AW120,AW121,AW122,AW124,AW126,AW127,AW128,AW129,AW130,AW131,AW125,AW132,AW133,AW138,AW142,AW145,AW149,AW160)</f>
        <v>2</v>
      </c>
      <c r="AX8" s="109">
        <f>COUNTA(AX34,AX39,AX40,AX44,AX45,AX46,AX47,AX51,AX52,AX55,AX56,AX57,AX58,AX59,AX60,AX61,AX62,AX63,AX64,AX65,AX66,AX71,AX75,AX81,AX87,AX91,#REF!,#REF!,AX105,AX98,AX99,AX100,AX101,AX102,AX106,AX107,AX108,AX109,AX111,AX110,AX112,AX113,AX114,AX116,AX117,AX118,AX119,AX120,AX121,AX122,AX124,AX126,AX127,AX128,AX129,AX130,AX131,AX125,AX132,AX133,AX138,AX142,AX145,AX149,AX160)</f>
        <v>2</v>
      </c>
      <c r="AY8" s="108"/>
      <c r="AZ8" s="109">
        <f>COUNTA(AZ34,AZ39,AZ40,AZ44,AZ45,AZ46,AZ47,AZ51,AZ52,AZ55,AZ56,AZ57,AZ58,AZ59,AZ60,AZ61,AZ62,AZ63,AZ64,AZ65,AZ66,AZ71,AZ75,AZ81,AZ87,AZ91,#REF!,#REF!,AZ105,AZ98,AZ99,AZ100,AZ101,AZ102,AZ106,AZ107,AZ108,AZ109,AZ111,AZ110,AZ112,AZ113,AZ114,AZ116,AZ117,AZ118,AZ119,AZ120,AZ121,AZ122,AZ124,AZ126,AZ127,AZ128,AZ129,AZ130,AZ131,AZ125,AZ132,AZ133,AZ138,AZ142,AZ145,AZ149,AZ160)</f>
        <v>5</v>
      </c>
      <c r="BA8" s="108"/>
      <c r="BB8" s="109">
        <f>COUNTA(BB34,BB39,BB40,BB44,BB45,BB46,BB47,BB51,BB52,BB55,BB56,BB57,BB58,BB59,BB60,BB61,BB62,BB63,BB64,BB65,BB66,BB71,BB75,BB81,BB87,BB91,#REF!,#REF!,BB105,BB98,BB99,BB100,BB101,BB102,BB106,BB107,BB108,BB109,BB111,BB110,BB112,BB113,BB114,BB116,BB117,BB118,BB119,BB120,BB121,BB122,BB124,BB126,BB127,BB128,BB129,BB130,BB131,BB125,BB132,BB133,BB138,BB142,BB145,BB149,BB160)</f>
        <v>8</v>
      </c>
      <c r="BC8" s="197">
        <f>COUNTIF(BC33:BC162,"&gt;0")</f>
        <v>10</v>
      </c>
      <c r="BD8" s="109">
        <f>COUNTA(BD34,BD39,BD40,BD44,BD45,BD46,BD47,BD51,BD52,BD55,BD56,BD57,BD58,BD59,BD60,BD61,BD62,BD63,BD64,BD65,BD66,BD71,BD75,BD81,BD87,BD91,#REF!,#REF!,BD105,BD98,BD99,BD100,BD101,BD102,BD106,BD107,BD108,BD109,BD111,BD110,BD112,BD113,BD114,BD116,BD117,BD118,BD119,BD120,BD121,BD122,BD124,BD126,BD127,BD128,BD129,BD130,BD131,BD125,BD132,BD133,BD138,BD142,BD145,BD149,BD160)</f>
        <v>12</v>
      </c>
      <c r="BE8" s="109">
        <f>COUNTA(BE34,BE39,BE40,BE44,BE45,BE46,BE47,BE51,BE52,BE55,BE56,BE57,BE58,BE59,BE60,BE61,BE62,BE63,BE64,BE65,BE66,BE71,BE75,BE81,BE87,BE91,#REF!,#REF!,BE105,BE98,BE99,BE100,BE101,BE102,BE106,BE107,BE108,BE109,BE111,BE110,BE112,BE113,BE114,BE116,BE117,BE118,BE119,BE120,BE121,BE122,BE124,BE126,BE127,BE128,BE129,BE130,BE131,BE125,BE132,BE133,BE138,BE142,BE145,BE149,BE160)</f>
        <v>5</v>
      </c>
      <c r="BF8" s="197">
        <f>COUNTIF(BF33:BF162,"&gt;0")</f>
        <v>12</v>
      </c>
      <c r="BG8" s="109">
        <f>COUNTA(BG34,BG39,BG40,BG44,BG45,BG46,BG47,BG51,BG52,BG55,BG56,BG57,BG58,BG59,BG60,BG61,BG62,BG63,BG64,BG65,BG66,BG71,BG75,BG81,BG87,BG91,#REF!,#REF!,BG105,BG98,BG99,BG100,BG101,BG102,BG106,BG107,BG108,BG109,BG111,BG110,BG112,BG113,BG114,BG116,BG117,BG118,BG119,BG120,BG121,BG122,BG124,BG126,BG127,BG128,BG129,BG130,BG131,BG125,BG132,BG133,BG138,BG142,BG145,BG149,BG160)</f>
        <v>3</v>
      </c>
      <c r="BH8" s="109">
        <f>COUNTA(BH34,BH39,BH40,BH44,BH45,BH46,BH47,BH51,BH52,BH55,BH56,BH57,BH58,BH59,BH60,BH61,BH62,BH63,BH64,BH65,BH66,BH71,BH75,BH81,BH87,BH91,#REF!,#REF!,BH105,BH98,BH99,BH100,BH101,BH102,BH106,BH107,BH108,BH109,BH111,BH110,BH112,BH113,BH114,BH116,BH117,BH118,BH119,BH120,BH121,BH122,BH124,BH126,BH127,BH128,BH129,BH130,BH131,BH125,BH132,BH133,BH138,BH142,BH145,BH149,BH160)</f>
        <v>7</v>
      </c>
      <c r="BI8" s="109">
        <f>COUNTA(BI34,BI39,BI40,BI44,BI45,BI46,BI47,BI51,BI52,BI55,BI56,BI57,BI58,BI59,BI60,BI61,BI62,BI63,BI64,BI65,BI66,BI71,BI75,BI81,BI87,BI91,#REF!,#REF!,BI105,BI98,BI99,BI100,BI101,BI102,BI106,BI107,BI108,BI109,BI111,BI110,BI112,BI113,BI114,BI116,BI117,BI118,BI119,BI120,BI121,BI122,BI124,BI126,BI127,BI128,BI129,BI130,BI131,BI125,BI132,BI133,BI138,BI142,BI145,BI149,BI160)</f>
        <v>10</v>
      </c>
      <c r="BJ8" s="109">
        <f>COUNTA(BJ34,BJ39,BJ40,BJ44,BJ45,BJ46,BJ47,BJ51,BJ52,BJ55,BJ56,BJ57,BJ58,BJ59,BJ60,BJ61,BJ62,BJ63,BJ64,BJ65,BJ66,BJ71,BJ75,BJ81,BJ87,BJ91,#REF!,#REF!,BJ105,BJ98,BJ99,BJ100,BJ101,BJ102,BJ106,BJ107,BJ108,BJ109,BJ111,BJ110,BJ112,BJ113,BJ114,BJ116,BJ117,BJ118,BJ119,BJ120,BJ121,BJ122,BJ124,BJ126,BJ127,BJ128,BJ129,BJ130,BJ131,BJ125,BJ132,BJ133,BJ138,BJ142,BJ145,BJ149,BJ160)</f>
        <v>10</v>
      </c>
      <c r="BK8" s="358">
        <f>COUNTIF(BK33:BK162,"&gt;0")</f>
        <v>15</v>
      </c>
      <c r="BL8" s="109">
        <f>COUNTA(BL34,BL39,BL40,BL44,BL45,BL46,BL47,BL51,BL52,BL55,BL56,BL57,BL58,BL59,BL60,BL61,BL62,BL63,BL64,BL65,BL66,BL71,BL75,BL81,BL87,BL91,#REF!,#REF!,BL105,BL98,BL99,BL100,BL101,BL102,BL106,BL107,BL108,BL109,BL111,BL110,BL112,BL113,BL114,BL116,BL117,BL118,BL119,BL120,BL121,BL122,BL124,BL126,BL127,BL128,BL129,BL130,BL131,BL125,BL132,BL133,BL138,BL142,BL145,BL149,BL160)</f>
        <v>12</v>
      </c>
      <c r="BM8" s="109">
        <f>COUNTA(BM34,BM39,BM40,BM44,BM45,BM46,BM47,BM51,BM52,BM55,BM56,BM57,BM58,BM59,BM60,BM61,BM62,BM63,BM64,BM65,BM66,BM71,BM75,BM81,BM87,BM91,#REF!,#REF!,BM105,BM98,BM99,BM100,BM101,BM102,BM106,BM107,BM108,BM109,BM111,BM110,BM112,BM113,BM114,BM116,BM117,BM118,BM119,BM120,BM121,BM122,BM124,BM126,BM127,BM128,BM129,BM130,BM131,BM125,BM132,BM133,BM138,BM142,BM145,BM149,BM160)</f>
        <v>4</v>
      </c>
      <c r="BN8" s="197">
        <f>COUNTIF(BN33:BN162,"&gt;0")</f>
        <v>13</v>
      </c>
      <c r="BO8" s="109">
        <f>COUNTA(BO34,BO39,BO40,BO44,BO45,BO46,BO47,BO51,BO52,BO55,BO56,BO57,BO58,BO59,BO60,BO61,BO62,BO63,BO64,BO65,BO66,BO71,BO75,BO81,BO87,BO91,#REF!,#REF!,BO105,BO98,BO99,BO100,BO101,BO102,BO106,BO107,BO108,BO109,BO111,BO110,BO112,BO113,BO114,BO116,BO117,BO118,BO119,BO120,BO121,BO122,BO124,BO126,BO127,BO128,BO129,BO130,BO131,BO125,BO132,BO133,BO138,BO142,BO145,BO149,BO160)</f>
        <v>13</v>
      </c>
      <c r="BP8" s="109">
        <f>COUNTA(BP34,BP39,BP40,BP44,BP45,BP46,BP47,BP51,BP52,BP55,BP56,BP57,BP58,BP59,BP60,BP61,BP62,BP63,BP64,BP65,BP66,BP71,BP75,BP81,BP87,BP91,#REF!,#REF!,BP105,BP98,BP99,BP100,BP101,BP102,BP106,BP107,BP108,BP109,BP111,BP110,BP112,BP113,BP114,BP116,BP117,BP118,BP119,BP120,BP121,BP122,BP124,BP126,BP127,BP128,BP129,BP130,BP131,BP125,BP132,BP133,BP138,BP142,BP145,BP149,BP160)</f>
        <v>3</v>
      </c>
      <c r="BQ8" s="109">
        <f>COUNTA(BQ34,BQ39,BQ40,BQ44,BQ45,BQ46,BQ47,BQ51,BQ52,BQ55,BQ56,BQ57,BQ58,BQ59,BQ60,BQ61,BQ62,BQ63,BQ64,BQ65,BQ66,BQ71,BQ75,BQ81,BQ87,BQ91,#REF!,#REF!,BQ105,BQ98,BQ99,BQ100,BQ101,BQ102,BQ106,BQ107,BQ108,BQ109,BQ111,BQ110,BQ112,BQ113,BQ114,BQ116,BQ117,BQ118,BQ119,BQ120,BQ121,BQ122,BQ124,BQ126,BQ127,BQ128,BQ129,BQ130,BQ131,BQ125,BQ132,BQ133,BQ138,BQ142,BQ145,BQ149,BQ160)</f>
        <v>3</v>
      </c>
      <c r="BR8" s="197">
        <f>COUNTIF(BR33:BR162,"&gt;0")</f>
        <v>5</v>
      </c>
      <c r="BS8" s="109">
        <f>COUNTA(BS34,BS39,BS40,BS44,BS45,BS46,BS47,BS51,BS52,BS55,BS56,BS57,BS58,BS59,BS60,BS61,BS62,BS63,BS64,BS65,BS66,BS71,BS75,BS81,BS87,BS91,#REF!,#REF!,BS105,BS98,BS99,BS100,BS101,BS102,BS106,BS107,BS108,BS109,BS111,BS110,BS112,BS113,BS114,BS116,BS117,BS118,BS119,BS120,BS121,BS122,BS124,BS126,BS127,BS128,BS129,BS130,BS131,BS125,BS132,BS133,BS138,BS142,BS145,BS149,BS160)</f>
        <v>7</v>
      </c>
      <c r="BT8" s="109">
        <f>COUNTA(BT34,BT39,BT40,BT44,BT45,BT46,BT47,BT51,BT52,BT55,BT56,BT57,BT58,BT59,BT60,BT61,BT62,BT63,BT64,BT65,BT66,BT71,BT75,BT81,BT87,BT91,#REF!,#REF!,BT105,BT98,BT99,BT100,BT101,BT102,BT106,BT107,BT108,BT109,BT111,BT110,BT112,BT113,BT114,BT116,BT117,BT118,BT119,BT120,BT121,BT122,BT124,BT126,BT127,BT128,BT129,BT130,BT131,BT125,BT132,BT133,BT138,BT142,BT145,BT149,BT160)</f>
        <v>4</v>
      </c>
      <c r="BU8" s="197"/>
      <c r="BV8" s="109">
        <f>COUNTA(BV34,BV39,BV40,BV44,BV45,BV46,BV47,BV51,BV52,BV55,BV56,BV57,BV58,BV59,BV60,BV61,BV62,BV63,BV64,BV65,BV66,BV71,BV75,BV81,BV87,BV91,#REF!,#REF!,BV105,BV98,BV99,BV100,BV101,BV102,BV106,BV107,BV108,BV109,BV111,BV110,BV112,BV113,BV114,BV116,BV117,BV118,BV119,BV120,BV121,BV122,BV124,BV126,BV127,BV128,BV129,BV130,BV131,BV125,BV132,BV133,BV138,BV142,BV145,BV149,BV160)</f>
        <v>8</v>
      </c>
      <c r="BW8" s="197">
        <f>COUNTIF(BW33:BW162,"&gt;0")</f>
        <v>6</v>
      </c>
      <c r="BX8" s="109">
        <f>COUNTA(BX34,BX39,BX40,BX44,BX45,BX46,BX47,BX51,BX52,BX55,BX56,BX57,BX58,BX59,BX60,BX61,BX62,BX63,BX64,BX65,BX66,BX71,BX75,BX81,BX87,BX91,#REF!,#REF!,BX105,BX98,BX99,BX100,BX101,BX102,BX106,BX107,BX108,BX109,BX111,BX110,BX112,BX113,BX114,BX116,BX117,BX118,BX119,BX120,BX121,BX122,BX124,BX126,BX127,BX128,BX129,BX130,BX131,BX125,BX132,BX133,BX138,BX142,BX145,BX149,BX160)</f>
        <v>6</v>
      </c>
      <c r="BY8" s="109">
        <f>COUNTA(BY34,BY39,BY40,BY44,BY45,BY46,BY47,BY51,BY52,BY55,BY56,BY57,BY58,BY59,BY60,BY61,BY62,BY63,BY64,BY65,BY66,BY71,BY75,BY81,BY87,BY91,#REF!,#REF!,BY105,BY98,BY99,BY100,BY101,BY102,BY106,BY107,BY108,BY109,BY111,BY110,BY112,BY113,BY114,BY116,BY117,BY118,BY119,BY120,BY121,BY122,BY124,BY126,BY127,BY128,BY129,BY130,BY131,BY125,BY132,BY133,BY138,BY142,BY145,BY149,BY160)</f>
        <v>4</v>
      </c>
      <c r="BZ8" s="197">
        <f>COUNTIF(BZ33:BZ162,"&gt;0")</f>
        <v>9</v>
      </c>
      <c r="CA8" s="109">
        <f>COUNTA(CA34,CA39,CA40,CA44,CA45,CA46,CA47,CA51,CA52,CA55,CA56,CA57,CA58,CA59,CA60,CA61,CA62,CA63,CA64,CA65,CA66,CA71,CA75,CA81,CA87,CA91,#REF!,#REF!,CA105,CA98,CA99,CA100,CA101,CA102,CA106,CA107,CA108,CA109,CA111,CA110,CA112,CA113,CA114,CA116,CA117,CA118,CA119,CA120,CA121,CA122,CA124,CA126,CA127,CA128,CA129,CA130,CA131,CA125,CA132,CA133,CA138,CA142,CA145,CA149,CA160)</f>
        <v>5</v>
      </c>
      <c r="CB8" s="109">
        <f>COUNTA(CB34,CB39,CB40,CB44,CB45,CB46,CB47,CB51,CB52,CB55,CB56,CB57,CB58,CB59,CB60,CB61,CB62,CB63,CB64,CB65,CB66,CB71,CB75,CB81,CB87,CB91,#REF!,#REF!,CB105,CB98,CB99,CB100,CB101,CB102,CB106,CB107,CB108,CB109,CB111,CB110,CB112,CB113,CB114,CB116,CB117,CB118,CB119,CB120,CB121,CB122,CB124,CB126,CB127,CB128,CB129,CB130,CB131,CB125,CB132,CB133,CB138,CB142,CB145,CB149,CB160)</f>
        <v>11</v>
      </c>
      <c r="CC8" s="109">
        <f>COUNTA(CC34,CC39,CC40,CC44,CC45,CC46,CC47,CC51,CC52,CC55,CC56,CC57,CC58,CC59,CC60,CC61,CC62,CC63,CC64,CC65,CC66,CC71,CC75,CC81,CC87,CC91,#REF!,#REF!,CC105,CC98,CC99,CC100,CC101,CC102,CC106,CC107,CC108,CC109,CC111,CC110,CC112,CC113,CC114,CC116,CC117,CC118,CC119,CC120,CC121,CC122,CC124,CC126,CC127,CC128,CC129,CC130,CC131,CC125,CC132,CC133,CC138,CC142,CC145,CC149,CC160)</f>
        <v>6</v>
      </c>
      <c r="CD8" s="109">
        <f>COUNTA(CD34,CD39,CD40,CD44,CD45,CD46,CD47,CD51,CD52,CD55,CD56,CD57,CD58,CD59,CD60,CD61,CD62,CD63,CD64,CD65,CD66,CD71,CD75,CD81,CD87,CD91,#REF!,#REF!,CD105,CD98,CD99,CD100,CD101,CD102,CD106,CD107,CD108,CD109,CD111,CD110,CD112,CD113,CD114,CD116,CD117,CD118,CD119,CD120,CD121,CD122,CD124,CD126,CD127,CD128,CD129,CD130,CD131,CD125,CD132,CD133,CD138,CD142,CD145,CD149,CD160)</f>
        <v>6</v>
      </c>
      <c r="CE8" s="358">
        <f>COUNTIF(CE33:CE162,"&gt;0")</f>
        <v>26</v>
      </c>
      <c r="CF8" s="109">
        <f>COUNTA(CF34,CF39,CF40,CF44,CF45,CF46,CF47,CF51,CF52,CF55,CF56,CF57,CF58,CF59,CF60,CF61,CF62,CF63,CF64,CF65,CF66,CF71,CF75,CF81,CF87,CF91,#REF!,#REF!,CF105,CF98,CF99,CF100,CF101,CF102,CF106,CF107,CF108,CF109,CF111,CF110,CF112,CF113,CF114,CF116,CF117,CF118,CF119,CF120,CF121,CF122,CF124,CF126,CF127,CF128,CF129,CF130,CF131,CF125,CF132,CF133,CF138,CF142,CF145,CF149,CF160)</f>
        <v>3</v>
      </c>
      <c r="CG8" s="197">
        <f>COUNTIF(CG33:CG162,"&gt;0")</f>
        <v>24</v>
      </c>
      <c r="CH8" s="109">
        <f>COUNTA(CH34,CH39,CH40,CH44,CH45,CH46,CH47,CH51,CH52,CH55,CH56,CH57,CH58,CH59,CH60,CH61,CH62,CH63,CH64,CH65,CH66,CH71,CH75,CH81,CH87,CH91,#REF!,#REF!,CH105,CH98,CH99,CH100,CH101,CH102,CH106,CH107,CH108,CH109,CH111,CH110,CH112,CH113,CH114,CH116,CH117,CH118,CH119,CH120,CH121,CH122,CH124,CH126,CH127,CH128,CH129,CH130,CH131,CH125,CH132,CH133,CH138,CH142,CH145,CH149,CH160)</f>
        <v>6</v>
      </c>
      <c r="CI8" s="108"/>
      <c r="CJ8" s="109">
        <f>COUNTA(CJ34,CJ39,CJ40,CJ44,CJ45,CJ46,CJ47,CJ51,CJ52,CJ55,CJ56,CJ57,CJ58,CJ59,CJ60,CJ61,CJ62,CJ63,CJ64,CJ65,CJ66,CJ71,CJ75,CJ81,CJ87,CJ91,#REF!,#REF!,CJ105,CJ98,CJ99,CJ100,CJ101,CJ102,CJ106,CJ107,CJ108,CJ109,CJ111,CJ110,CJ112,CJ113,CJ114,CJ116,CJ117,CJ118,CJ119,CJ120,CJ121,CJ122,CJ124,CJ126,CJ127,CJ128,CJ129,CJ130,CJ131,CJ125,CJ132,CJ133,CJ138,CJ142,CJ145,CJ149,CJ160)</f>
        <v>16</v>
      </c>
      <c r="CK8" s="109">
        <f>COUNTA(CK34,CK39,CK40,CK44,CK45,CK46,CK47,CK51,CK52,CK55,CK56,CK57,CK58,CK59,CK60,CK61,CK62,CK63,CK64,CK65,CK66,CK71,CK75,CK81,CK87,CK91,#REF!,#REF!,CK105,CK98,CK99,CK100,CK101,CK102,CK106,CK107,CK108,CK109,CK111,CK110,CK112,CK113,CK114,CK116,CK117,CK118,CK119,CK120,CK121,CK122,CK124,CK126,CK127,CK128,CK129,CK130,CK131,CK125,CK132,CK133,CK138,CK142,CK145,CK149,CK160)</f>
        <v>6</v>
      </c>
      <c r="CL8" s="353">
        <f>COUNTIF(CL33:CL162,"&gt;0")</f>
        <v>15</v>
      </c>
      <c r="CM8" s="109">
        <f>COUNTA(CM34,CM39,CM40,CM44,CM45,CM46,CM47,CM51,CM52,CM55,CM56,CM57,CM58,CM59,CM60,CM61,CM62,CM63,CM64,CM65,CM66,CM71,CM75,CM81,CM87,CM91,#REF!,#REF!,CM105,CM98,CM99,CM100,CM101,CM102,CM106,CM107,CM108,CM109,CM111,CM110,CM112,CM113,CM114,CM116,CM117,CM118,CM119,CM120,CM121,CM122,CM124,CM126,CM127,CM128,CM129,CM130,CM131,CM125,CM132,CM133,CM138,CM142,CM145,CM149,CM160)</f>
        <v>17</v>
      </c>
      <c r="CN8" s="109">
        <f>COUNTA(CN34,CN39,CN40,CN44,CN45,CN46,CN47,CN51,CN52,CN55,CN56,CN57,CN58,CN59,CN60,CN61,CN62,CN63,CN64,CN65,CN66,CN71,CN75,CN81,CN87,CN91,#REF!,#REF!,CN105,CN98,CN99,CN100,CN101,CN102,CN106,CN107,CN108,CN109,CN111,CN110,CN112,CN113,CN114,CN116,CN117,CN118,CN119,CN120,CN121,CN122,CN124,CN126,CN127,CN128,CN129,CN130,CN131,CN125,CN132,CN133,CN138,CN142,CN145,CN149,CN160)</f>
        <v>2</v>
      </c>
      <c r="CO8" s="109">
        <f>COUNTA(CO34,CO39,CO40,CO44,CO45,CO46,CO47,CO51,CO52,CO55,CO56,CO57,CO58,CO59,CO60,CO61,CO62,CO63,CO64,CO65,CO66,CO71,CO75,CO81,CO87,CO91,#REF!,#REF!,CO105,CO98,CO99,CO100,CO101,CO102,CO106,CO107,CO108,CO109,CO111,CO110,CO112,CO113,CO114,CO116,CO117,CO118,CO119,CO120,CO121,CO122,CO124,CO126,CO127,CO128,CO129,CO130,CO131,CO125,CO132,CO133,CO138,CO142,CO145,CO149,CO160)</f>
        <v>3</v>
      </c>
      <c r="CP8" s="353">
        <f>COUNTIF(CP33:CP162,"&gt;0")</f>
        <v>21</v>
      </c>
      <c r="CQ8" s="109">
        <f>COUNTA(CQ34,CQ39,CQ40,CQ44,CQ45,CQ46,CQ47,CQ51,CQ52,CQ55,CQ56,CQ57,CQ58,CQ59,CQ60,CQ61,CQ62,CQ63,CQ64,CQ65,CQ66,CQ71,CQ75,CQ81,CQ87,CQ91,#REF!,#REF!,CQ105,CQ98,CQ99,CQ100,CQ101,CQ102,CQ106,CQ107,CQ108,CQ109,CQ111,CQ110,CQ112,CQ113,CQ114,CQ116,CQ117,CQ118,CQ119,CQ120,CQ121,CQ122,CQ124,CQ126,CQ127,CQ128,CQ129,CQ130,CQ131,CQ125,CQ132,CQ133,CQ138,CQ142,CQ145,CQ149,CQ160)</f>
        <v>3</v>
      </c>
      <c r="CR8" s="109">
        <f>COUNTA(CR34,CR39,CR40,CR44,CR45,CR46,CR47,CR51,CR52,CR55,CR56,CR57,CR58,CR59,CR60,CR61,CR62,CR63,CR64,CR65,CR66,CR71,CR75,CR81,CR87,CR91,#REF!,#REF!,CR105,CR98,CR99,CR100,CR101,CR102,CR106,CR107,CR108,CR109,CR111,CR110,CR112,CR113,CR114,CR116,CR117,CR118,CR119,CR120,CR121,CR122,CR124,CR126,CR127,CR128,CR129,CR130,CR131,CR125,CR132,CR133,CR138,CR142,CR145,CR149,CR160)</f>
        <v>22</v>
      </c>
      <c r="CS8" s="109">
        <f>COUNTA(CS34,CS39,CS40,CS44,CS45,CS46,CS47,CS51,CS52,CS55,CS56,CS57,CS58,CS59,CS60,CS61,CS62,CS63,CS64,CS65,CS66,CS71,CS75,CS81,CS87,CS91,#REF!,#REF!,CS105,CS98,CS99,CS100,CS101,CS102,CS106,CS107,CS108,CS109,CS111,CS110,CS112,CS113,CS114,CS116,CS117,CS118,CS119,CS120,CS121,CS122,CS124,CS126,CS127,CS128,CS129,CS130,CS131,CS125,CS132,CS133,CS138,CS142,CS145,CS149,CS160)</f>
        <v>5</v>
      </c>
      <c r="CT8" s="109">
        <f>COUNTA(CT34,CT39,CT40,CT44,CT45,CT46,CT47,CT51,CT52,CT55,CT56,CT57,CT58,CT59,CT60,CT61,CT62,CT63,CT64,CT65,CT66,CT71,CT75,CT81,CT87,CT91,#REF!,#REF!,CT105,CT98,CT99,CT100,CT101,CT102,CT106,CT107,CT108,CT109,CT111,CT110,CT112,CT113,CT114,CT116,CT117,CT118,CT119,CT120,CT121,CT122,CT124,CT126,CT127,CT128,CT129,CT130,CT131,CT125,CT132,CT133,CT138,CT142,CT145,CT149,CT160)</f>
        <v>2</v>
      </c>
      <c r="CU8" s="109">
        <f>COUNTA(CU34,CU39,CU40,CU44,CU45,CU46,CU47,CU51,CU52,CU55,CU56,CU57,CU58,CU59,CU60,CU61,CU62,CU63,CU64,CU65,CU66,CU71,CU75,CU81,CU87,CU91,#REF!,#REF!,CU105,CU98,CU99,CU100,CU101,CU102,CU106,CU107,CU108,CU109,CU111,CU110,CU112,CU113,CU114,CU116,CU117,CU118,CU119,CU120,CU121,CU122,CU124,CU126,CU127,CU128,CU129,CU130,CU131,CU125,CU132,CU133,CU138,CU142,CU145,CU149,CU160)</f>
        <v>3</v>
      </c>
      <c r="CV8" s="109">
        <f>COUNTA(CV34,CV39,CV40,CV44,CV45,CV46,CV47,CV51,CV52,CV55,CV56,CV57,CV58,CV59,CV60,CV61,CV62,CV63,CV64,CV65,CV66,CV71,CV75,CV81,CV87,CV91,#REF!,#REF!,CV105,CV98,CV99,CV100,CV101,CV102,CV106,CV107,CV108,CV109,CV111,CV110,CV112,CV113,CV114,CV116,CV117,CV118,CV119,CV120,CV121,CV122,CV124,CV126,CV127,CV128,CV129,CV130,CV131,CV125,CV132,CV133,CV138,CV142,CV145,CV149,CV160)</f>
        <v>4</v>
      </c>
      <c r="CW8" s="109">
        <f>COUNTA(CW34,CW39,CW40,CW44,CW45,CW46,CW47,CW51,CW52,CW55,CW56,CW57,CW58,CW59,CW60,CW61,CW62,CW63,CW64,CW65,CW66,CW71,CW75,CW81,CW87,CW91,#REF!,#REF!,CW105,CW98,CW99,CW100,CW101,CW102,CW106,CW107,CW108,CW109,CW111,CW110,CW112,CW113,CW114,CW116,CW117,CW118,CW119,CW120,CW121,CW122,CW124,CW126,CW127,CW128,CW129,CW130,CW131,CW125,CW132,CW133,CW138,CW142,CW145,CW149,CW160)</f>
        <v>4</v>
      </c>
      <c r="CX8" s="353">
        <f>COUNTIF(CX33:CX162,"&gt;0")</f>
        <v>4</v>
      </c>
      <c r="CY8" s="109">
        <f>COUNTA(CY34,CY39,CY40,CY44,CY45,CY46,CY47,CY51,CY52,CY55,CY56,CY57,CY58,CY59,CY60,CY61,CY62,CY63,CY64,CY65,CY66,CY71,CY75,CY81,CY87,CY91,#REF!,#REF!,CY105,CY98,CY99,CY100,CY101,CY102,CY106,CY107,CY108,CY109,CY111,CY110,CY112,CY113,CY114,CY116,CY117,CY118,CY119,CY120,CY121,CY122,CY124,CY126,CY127,CY128,CY129,CY130,CY131,CY125,CY132,CY133,CY138,CY142,CY145,CY149,CY160)</f>
        <v>3</v>
      </c>
      <c r="CZ8" s="109">
        <f>COUNTA(CZ34,CZ39,CZ40,CZ44,CZ45,CZ46,CZ47,CZ51,CZ52,CZ55,CZ56,CZ57,CZ58,CZ59,CZ60,CZ61,CZ62,CZ63,CZ64,CZ65,CZ66,CZ71,CZ75,CZ81,CZ87,CZ91,#REF!,#REF!,CZ105,CZ98,CZ99,CZ100,CZ101,CZ102,CZ106,CZ107,CZ108,CZ109,CZ111,CZ110,CZ112,CZ113,CZ114,CZ116,CZ117,CZ118,CZ119,CZ120,CZ121,CZ122,CZ124,CZ126,CZ127,CZ128,CZ129,CZ130,CZ131,CZ125,CZ132,CZ133,CZ138,CZ142,CZ145,CZ149,CZ160)</f>
        <v>5</v>
      </c>
      <c r="DA8" s="109">
        <f>COUNTA(DA34,DA39,DA40,DA44,DA45,DA46,DA47,DA51,DA52,DA55,DA56,DA57,DA58,DA59,DA60,DA61,DA62,DA63,DA64,DA65,DA66,DA71,DA75,DA81,DA87,DA91,#REF!,#REF!,DA105,DA98,DA99,DA100,DA101,DA102,DA106,DA107,DA108,DA109,DA111,DA110,DA112,DA113,DA114,DA116,DA117,DA118,DA119,DA120,DA121,DA122,DA124,DA126,DA127,DA128,DA129,DA130,DA131,DA125,DA132,DA133,DA138,DA142,DA145,DA149,DA160)</f>
        <v>4</v>
      </c>
      <c r="DB8" s="109">
        <f>COUNTA(DB34,DB39,DB40,DB44,DB45,DB46,DB47,DB51,DB52,DB55,DB56,DB57,DB58,DB59,DB60,DB61,DB62,DB63,DB64,DB65,DB66,DB71,DB75,DB81,DB87,DB91,#REF!,#REF!,DB105,DB98,DB99,DB100,DB101,DB102,DB106,DB107,DB108,DB109,DB111,DB110,DB112,DB113,DB114,DB116,DB117,DB118,DB119,DB120,DB121,DB122,DB124,DB126,DB127,DB128,DB129,DB130,DB131,DB125,DB132,DB133,DB138,DB142,DB145,DB149,DB160)</f>
        <v>4</v>
      </c>
      <c r="DC8" s="197">
        <f>COUNTIF(DC33:DC162,"&gt;0")</f>
        <v>3</v>
      </c>
      <c r="DD8" s="109">
        <f>COUNTA(DD34,DD39,DD40,DD44,DD45,DD46,DD47,DD51,DD52,DD55,DD56,DD57,DD58,DD59,DD60,DD61,DD62,DD63,DD64,DD65,DD66,DD71,DD75,DD81,DD87,DD91,#REF!,#REF!,DD105,DD98,DD99,DD100,DD101,DD102,DD106,DD107,DD108,DD109,DD111,DD110,DD112,DD113,DD114,DD116,DD117,DD118,DD119,DD120,DD121,DD122,DD124,DD126,DD127,DD128,DD129,DD130,DD131,DD125,DD132,DD133,DD138,DD142,DD145,DD149,DD160)</f>
        <v>4</v>
      </c>
      <c r="DE8" s="109">
        <f>COUNTA(DE34,DE39,DE40,DE44,DE45,DE46,DE47,DE51,DE52,DE55,DE56,DE57,DE58,DE59,DE60,DE61,DE62,DE63,DE64,DE65,DE66,DE71,DE75,DE81,DE87,DE91,#REF!,#REF!,DE105,DE98,DE99,DE100,DE101,DE102,DE106,DE107,DE108,DE109,DE111,DE110,DE112,DE113,DE114,DE116,DE117,DE118,DE119,DE120,DE121,DE122,DE124,DE126,DE127,DE128,DE129,DE130,DE131,DE125,DE132,DE133,DE138,DE142,DE145,DE149,DE160)</f>
        <v>3</v>
      </c>
      <c r="DF8" s="109">
        <f>COUNTA(DF34,DF39,DF40,DF44,DF45,DF46,DF47,DF51,DF52,DF55,DF56,DF57,DF58,DF59,DF60,DF61,DF62,DF63,DF64,DF65,DF66,DF71,DF75,DF81,DF87,DF91,#REF!,#REF!,DF105,DF98,DF99,DF100,DF101,DF102,DF106,DF107,DF108,DF109,DF111,DF110,DF112,DF113,DF114,DF116,DF117,DF118,DF119,DF120,DF121,DF122,DF124,DF126,DF127,DF128,DF129,DF130,DF131,DF125,DF132,DF133,DF138,DF142,DF145,DF149,DF160)</f>
        <v>3</v>
      </c>
      <c r="DG8" s="109">
        <f>COUNTA(DG34,DG39,DG40,DG44,DG45,DG46,DG47,DG51,DG52,DG55,DG56,DG57,DG58,DG59,DG60,DG61,DG62,DG63,DG64,DG65,DG66,DG71,DG75,DG81,DG87,DG91,#REF!,#REF!,DG105,DG98,DG99,DG100,DG101,DG102,DG106,DG107,DG108,DG109,DG111,DG110,DG112,DG113,DG114,DG116,DG117,DG118,DG119,DG120,DG121,DG122,DG124,DG126,DG127,DG128,DG129,DG130,DG131,DG125,DG132,DG133,DG138,DG142,DG145,DG149,DG160)</f>
        <v>3</v>
      </c>
      <c r="DH8" s="109">
        <f>COUNTA(DH34,DH39,DH40,DH44,DH45,DH46,DH47,DH51,DH52,DH55,DH56,DH57,DH58,DH59,DH60,DH61,DH62,DH63,DH64,DH65,DH66,DH71,DH75,DH81,DH87,DH91,#REF!,#REF!,DH105,DH98,DH99,DH100,DH101,DH102,DH106,DH107,DH108,DH109,DH111,DH110,DH112,DH113,DH114,DH116,DH117,DH118,DH119,DH120,DH121,DH122,DH124,DH126,DH127,DH128,DH129,DH130,DH131,DH125,DH132,DH133,DH138,DH142,DH145,DH149,DH160)</f>
        <v>3</v>
      </c>
      <c r="DI8" s="109">
        <f>COUNTA(DI34,DI39,DI40,DI44,DI45,DI46,DI47,DI51,DI52,DI55,DI56,DI57,DI58,DI59,DI60,DI61,DI62,DI63,DI64,DI65,DI66,DI71,DI75,DI81,DI87,DI91,#REF!,#REF!,DI105,DI98,DI99,DI100,DI101,DI102,DI106,DI107,DI108,DI109,DI111,DI110,DI112,DI113,DI114,DI116,DI117,DI118,DI119,DI120,DI121,DI122,DI124,DI126,DI127,DI128,DI129,DI130,DI131,DI125,DI132,DI133,DI138,DI142,DI145,DI149,DI160)</f>
        <v>3</v>
      </c>
      <c r="DJ8" s="109">
        <f>COUNTA(DJ34,DJ39,DJ40,DJ44,DJ45,DJ46,DJ47,DJ51,DJ52,DJ55,DJ56,DJ57,DJ58,DJ59,DJ60,DJ61,DJ62,DJ63,DJ64,DJ65,DJ66,DJ71,DJ75,DJ81,DJ87,DJ91,#REF!,#REF!,DJ105,DJ98,DJ99,DJ100,DJ101,DJ102,DJ106,DJ107,DJ108,DJ109,DJ111,DJ110,DJ112,DJ113,DJ114,DJ116,DJ117,DJ118,DJ119,DJ120,DJ121,DJ122,DJ124,DJ126,DJ127,DJ128,DJ129,DJ130,DJ131,DJ125,DJ132,DJ133,DJ138,DJ142,DJ145,DJ149,DJ160)</f>
        <v>3</v>
      </c>
      <c r="DK8" s="109">
        <f>COUNTA(DK34,DK39,DK40,DK44,DK45,DK46,DK47,DK51,DK52,DK55,DK56,DK57,DK58,DK59,DK60,DK61,DK62,DK63,DK64,DK65,DK66,DK71,DK75,DK81,DK87,DK91,#REF!,#REF!,DK105,DK98,DK99,DK100,DK101,DK102,DK106,DK107,DK108,DK109,DK111,DK110,DK112,DK113,DK114,DK116,DK117,DK118,DK119,DK120,DK121,DK122,DK124,DK126,DK127,DK128,DK129,DK130,DK131,DK125,DK132,DK133,DK138,DK142,DK145,DK149,DK160)</f>
        <v>3</v>
      </c>
      <c r="DL8" s="109">
        <f>COUNTA(DL34,DL39,DL40,DL44,DL45,DL46,DL47,DL51,DL52,DL55,DL56,DL57,DL58,DL59,DL60,DL61,DL62,DL63,DL64,DL65,DL66,DL71,DL75,DL81,DL87,DL91,#REF!,#REF!,DL105,DL98,DL99,DL100,DL101,DL102,DL106,DL107,DL108,DL109,DL111,DL110,DL112,DL113,DL114,DL116,DL117,DL118,DL119,DL120,DL121,DL122,DL124,DL126,DL127,DL128,DL129,DL130,DL131,DL125,DL132,DL133,DL138,DL142,DL145,DL149,DL160)</f>
        <v>3</v>
      </c>
      <c r="DM8" s="109">
        <f>COUNTA(DM34,DM39,DM40,DM44,DM45,DM46,DM47,DM51,DM52,DM55,DM56,DM57,DM58,DM59,DM60,DM61,DM62,DM63,DM64,DM65,DM66,DM71,DM75,DM81,DM87,DM91,#REF!,#REF!,DM105,DM98,DM99,DM100,DM101,DM102,DM106,DM107,DM108,DM109,DM111,DM110,DM112,DM113,DM114,DM116,DM117,DM118,DM119,DM120,DM121,DM122,DM124,DM126,DM127,DM128,DM129,DM130,DM131,DM125,DM132,DM133,DM138,DM142,DM145,DM149,DM160)</f>
        <v>4</v>
      </c>
      <c r="DN8" s="109">
        <f>COUNTA(DN34,DN39,DN40,DN44,DN45,DN46,DN47,DN51,DN52,DN55,DN56,DN57,DN58,DN59,DN60,DN61,DN62,DN63,DN64,DN65,DN66,DN71,DN75,DN81,DN87,DN91,#REF!,#REF!,DN105,DN98,DN99,DN100,DN101,DN102,DN106,DN107,DN108,DN109,DN111,DN110,DN112,DN113,DN114,DN116,DN117,DN118,DN119,DN120,DN121,DN122,DN124,DN126,DN127,DN128,DN129,DN130,DN131,DN125,DN132,DN133,DN138,DN142,DN145,DN149,DN160)</f>
        <v>3</v>
      </c>
      <c r="DO8" s="197">
        <f>COUNTIF(DO33:DO162,"&gt;0")</f>
        <v>7</v>
      </c>
      <c r="DP8" s="109">
        <f>COUNTA(DP34,DP39,DP40,DP44,DP45,DP46,DP47,DP51,DP52,DP55,DP56,DP57,DP58,DP59,DP60,DP61,DP62,DP63,DP64,DP65,DP66,DP71,DP75,DP81,DP87,DP91,#REF!,#REF!,DP105,DP98,DP99,DP100,DP101,DP102,DP106,DP107,DP108,DP109,DP111,DP110,DP112,DP113,DP114,DP116,DP117,DP118,DP119,DP120,DP121,DP122,DP124,DP126,DP127,DP128,DP129,DP130,DP131,DP125,DP132,DP133,DP138,DP142,DP145,DP149,DP160)</f>
        <v>2</v>
      </c>
      <c r="DQ8" s="109">
        <f>COUNTA(DQ34,DQ39,DQ40,DQ44,DQ45,DQ46,DQ47,DQ51,DQ52,DQ55,DQ56,DQ57,DQ58,DQ59,DQ60,DQ61,DQ62,DQ63,DQ64,DQ65,DQ66,DQ71,DQ75,DQ81,DQ87,DQ91,#REF!,#REF!,DQ105,DQ98,DQ99,DQ100,DQ101,DQ102,DQ106,DQ107,DQ108,DQ109,DQ111,DQ110,DQ112,DQ113,DQ114,DQ116,DQ117,DQ118,DQ119,DQ120,DQ121,DQ122,DQ124,DQ126,DQ127,DQ128,DQ129,DQ130,DQ131,DQ125,DQ132,DQ133,DQ138,DQ142,DQ145,DQ149,DQ160)</f>
        <v>8</v>
      </c>
      <c r="DR8" s="109">
        <f>COUNTA(DR34,DR39,DR40,DR44,DR45,DR46,DR47,DR51,DR52,DR55,DR56,DR57,DR58,DR59,DR60,DR61,DR62,DR63,DR64,DR65,DR66,DR71,DR75,DR81,DR87,DR91,#REF!,#REF!,DR105,DR98,DR99,DR100,DR101,DR102,DR106,DR107,DR108,DR109,DR111,DR110,DR112,DR113,DR114,DR116,DR117,DR118,DR119,DR120,DR121,DR122,DR124,DR126,DR127,DR128,DR129,DR130,DR131,DR125,DR132,DR133,DR138,DR142,DR145,DR149,DR160)</f>
        <v>9</v>
      </c>
      <c r="DS8" s="197">
        <f>COUNTIF(DS33:DS162,"&gt;0")</f>
        <v>4</v>
      </c>
      <c r="DT8" s="109">
        <f>COUNTA(DT34,DT39,DT40,DT44,DT45,DT46,DT47,DT51,DT52,DT55,DT56,DT57,DT58,DT59,DT60,DT61,DT62,DT63,DT64,DT65,DT66,DT71,DT75,DT81,DT87,DT91,#REF!,#REF!,DT105,DT98,DT99,DT100,DT101,DT102,DT106,DT107,DT108,DT109,DT111,DT110,DT112,DT113,DT114,DT116,DT117,DT118,DT119,DT120,DT121,DT122,DT124,DT126,DT127,DT128,DT129,DT130,DT131,DT125,DT132,DT133,DT138,DT142,DT145,DT149,DT160)</f>
        <v>3</v>
      </c>
      <c r="DU8" s="109">
        <f>COUNTA(DU34,DU39,DU40,DU44,DU45,DU46,DU47,DU51,DU52,DU55,DU56,DU57,DU58,DU59,DU60,DU61,DU62,DU63,DU64,DU65,DU66,DU71,DU75,DU81,DU87,DU91,#REF!,#REF!,DU105,DU98,DU99,DU100,DU101,DU102,DU106,DU107,DU108,DU109,DU111,DU110,DU112,DU113,DU114,DU116,DU117,DU118,DU119,DU120,DU121,DU122,DU124,DU126,DU127,DU128,DU129,DU130,DU131,DU125,DU132,DU133,DU138,DU142,DU145,DU149,DU160)</f>
        <v>2</v>
      </c>
      <c r="DV8" s="109">
        <f>COUNTA(DV34,DV39,DV40,DV44,DV45,DV46,DV47,DV51,DV52,DV55,DV56,DV57,DV58,DV59,DV60,DV61,DV62,DV63,DV64,DV65,DV66,DV71,DV75,DV81,DV87,DV91,#REF!,#REF!,DV105,DV98,DV99,DV100,DV101,DV102,DV106,DV107,DV108,DV109,DV111,DV110,DV112,DV113,DV114,DV116,DV117,DV118,DV119,DV120,DV121,DV122,DV124,DV126,DV127,DV128,DV129,DV130,DV131,DV125,DV132,DV133,DV138,DV142,DV145,DV149,DV160)</f>
        <v>2</v>
      </c>
      <c r="DW8" s="109">
        <f>COUNTA(DW34,DW39,DW40,DW44,DW45,DW46,DW47,DW51,DW52,DW55,DW56,DW57,DW58,DW59,DW60,DW61,DW62,DW63,DW64,DW65,DW66,DW71,DW75,DW81,DW87,DW91,#REF!,#REF!,DW105,DW98,DW99,DW100,DW101,DW102,DW106,DW107,DW108,DW109,DW111,DW110,DW112,DW113,DW114,DW116,DW117,DW118,DW119,DW120,DW121,DW122,DW124,DW126,DW127,DW128,DW129,DW130,DW131,DW125,DW132,DW133,DW138,DW142,DW145,DW149,DW160)</f>
        <v>4</v>
      </c>
      <c r="DX8" s="109">
        <f>COUNTA(DX34,DX39,DX40,DX44,DX45,DX46,DX47,DX51,DX52,DX55,DX56,DX57,DX58,DX59,DX60,DX61,DX62,DX63,DX64,DX65,DX66,DX71,DX75,DX81,DX87,DX91,#REF!,#REF!,DX105,DX98,DX99,DX100,DX101,DX102,DX106,DX107,DX108,DX109,DX111,DX110,DX112,DX113,DX114,DX116,DX117,DX118,DX119,DX120,DX121,DX122,DX124,DX126,DX127,DX128,DX129,DX130,DX131,DX125,DX132,DX133,DX138,DX142,DX145,DX149,DX160)</f>
        <v>2</v>
      </c>
      <c r="DY8" s="109">
        <f>COUNTA(DY34,DY39,DY40,DY44,DY45,DY46,DY47,DY51,DY52,DY55,DY56,DY57,DY58,DY59,DY60,DY61,DY62,DY63,DY64,DY65,DY66,DY71,DY75,DY81,DY87,DY91,#REF!,#REF!,DY105,DY98,DY99,DY100,DY101,DY102,DY106,DY107,DY108,DY109,DY111,DY110,DY112,DY113,DY114,DY116,DY117,DY118,DY119,DY120,DY121,DY122,DY124,DY126,DY127,DY128,DY129,DY130,DY131,DY125,DY132,DY133,DY138,DY142,DY145,DY149,DY160)</f>
        <v>3</v>
      </c>
      <c r="DZ8" s="109">
        <f>COUNTA(DZ34,DZ39,DZ40,DZ44,DZ45,DZ46,DZ47,DZ51,DZ52,DZ55,DZ56,DZ57,DZ58,DZ59,DZ60,DZ61,DZ62,DZ63,DZ64,DZ65,DZ66,DZ71,DZ75,DZ81,DZ87,DZ91,#REF!,#REF!,DZ105,DZ98,DZ99,DZ100,DZ101,DZ102,DZ106,DZ107,DZ108,DZ109,DZ111,DZ110,DZ112,DZ113,DZ114,DZ116,DZ117,DZ118,DZ119,DZ120,DZ121,DZ122,DZ124,DZ126,DZ127,DZ128,DZ129,DZ130,DZ131,DZ125,DZ132,DZ133,DZ138,DZ142,DZ145,DZ149,DZ160)</f>
        <v>2</v>
      </c>
      <c r="EA8" s="358">
        <f>COUNTIF(EA33:EA162,"&gt;0")</f>
        <v>21</v>
      </c>
      <c r="EB8" s="109">
        <f>COUNTA(EB34,EB39,EB40,EB44,EB45,EB46,EB47,EB51,EB52,EB55,EB56,EB57,EB58,EB59,EB60,EB61,EB62,EB63,EB64,EB65,EB66,EB71,EB75,EB81,EB87,EB91,#REF!,#REF!,EB105,EB98,EB99,EB100,EB101,EB102,EB106,EB107,EB108,EB109,EB111,EB110,EB112,EB113,EB114,EB116,EB117,EB118,EB119,EB120,EB121,EB122,EB124,EB126,EB127,EB128,EB129,EB130,EB131,EB125,EB132,EB133,EB138,EB142,EB145,EB149,EB160)</f>
        <v>3</v>
      </c>
      <c r="EC8" s="197">
        <f>COUNTIF(EC33:EC162,"&gt;0")</f>
        <v>17</v>
      </c>
      <c r="ED8" s="353">
        <f>COUNTIF(ED33:ED162,"&gt;0")</f>
        <v>11</v>
      </c>
      <c r="EE8" s="109">
        <f>COUNTA(EE34,EE39,EE40,EE44,EE45,EE46,EE47,EE51,EE52,EE55,EE56,EE57,EE58,EE59,EE60,EE61,EE62,EE63,EE64,EE65,EE66,EE71,EE75,EE81,EE87,EE91,#REF!,#REF!,EE105,EE98,EE99,EE100,EE101,EE102,EE106,EE107,EE108,EE109,EE111,EE110,EE112,EE113,EE114,EE116,EE117,EE118,EE119,EE120,EE121,EE122,EE124,EE126,EE127,EE128,EE129,EE130,EE131,EE125,EE132,EE133,EE138,EE142,EE145,EE149,EE160)</f>
        <v>6</v>
      </c>
      <c r="EF8" s="109">
        <f>COUNTA(EF34,EF39,EF40,EF44,EF45,EF46,EF47,EF51,EF52,EF55,EF56,EF57,EF58,EF59,EF60,EF61,EF62,EF63,EF64,EF65,EF66,EF71,EF75,EF81,EF87,EF91,#REF!,#REF!,EF105,EF98,EF99,EF100,EF101,EF102,EF106,EF107,EF108,EF109,EF111,EF110,EF112,EF113,EF114,EF116,EF117,EF118,EF119,EF120,EF121,EF122,EF124,EF126,EF127,EF128,EF129,EF130,EF131,EF125,EF132,EF133,EF138,EF142,EF145,EF149,EF160)</f>
        <v>7</v>
      </c>
      <c r="EG8" s="109">
        <f>COUNTA(EG34,EG39,EG40,EG44,EG45,EG46,EG47,EG51,EG52,EG55,EG56,EG57,EG58,EG59,EG60,EG61,EG62,EG63,EG64,EG65,EG66,EG71,EG75,EG81,EG87,EG91,#REF!,#REF!,EG105,EG98,EG99,EG100,EG101,EG102,EG106,EG107,EG108,EG109,EG111,EG110,EG112,EG113,EG114,EG116,EG117,EG118,EG119,EG120,EG121,EG122,EG124,EG126,EG127,EG128,EG129,EG130,EG131,EG125,EG132,EG133,EG138,EG142,EG145,EG149,EG160)</f>
        <v>5</v>
      </c>
      <c r="EH8" s="109">
        <f>COUNTA(EH34,EH39,EH40,EH44,EH45,EH46,EH47,EH51,EH52,EH55,EH56,EH57,EH58,EH59,EH60,EH61,EH62,EH63,EH64,EH65,EH66,EH71,EH75,EH81,EH87,EH91,#REF!,#REF!,EH105,EH98,EH99,EH100,EH101,EH102,EH106,EH107,EH108,EH109,EH111,EH110,EH112,EH113,EH114,EH116,EH117,EH118,EH119,EH120,EH121,EH122,EH124,EH126,EH127,EH128,EH129,EH130,EH131,EH125,EH132,EH133,EH138,EH142,EH145,EH149,EH160)</f>
        <v>3</v>
      </c>
      <c r="EI8" s="108"/>
      <c r="EJ8" s="109">
        <f>COUNTA(EJ34,EJ39,EJ40,EJ44,EJ45,EJ46,EJ47,EJ51,EJ52,EJ55,EJ56,EJ57,EJ58,EJ59,EJ60,EJ61,EJ62,EJ63,EJ64,EJ65,EJ66,EJ71,EJ75,EJ81,EJ87,EJ91,#REF!,#REF!,EJ105,EJ98,EJ99,EJ100,EJ101,EJ102,EJ106,EJ107,EJ108,EJ109,EJ111,EJ110,EJ112,EJ113,EJ114,EJ116,EJ117,EJ118,EJ119,EJ120,EJ121,EJ122,EJ124,EJ126,EJ127,EJ128,EJ129,EJ130,EJ131,EJ125,EJ132,EJ133,EJ138,EJ142,EJ145,EJ149,EJ160)</f>
        <v>4</v>
      </c>
      <c r="EK8" s="353">
        <f>COUNTIF(EK33:EK162,"&gt;0")</f>
        <v>13</v>
      </c>
      <c r="EL8" s="109">
        <f>COUNTA(EL34,EL39,EL40,EL44,EL45,EL46,EL47,EL51,EL52,EL55,EL56,EL57,EL58,EL59,EL60,EL61,EL62,EL63,EL64,EL65,EL66,EL71,EL75,EL81,EL87,EL91,#REF!,#REF!,EL105,EL98,EL99,EL100,EL101,EL102,EL106,EL107,EL108,EL109,EL111,EL110,EL112,EL113,EL114,EL116,EL117,EL118,EL119,EL120,EL121,EL122,EL124,EL126,EL127,EL128,EL129,EL130,EL131,EL125,EL132,EL133,EL138,EL142,EL145,EL149,EL160)</f>
        <v>15</v>
      </c>
      <c r="EM8" s="109">
        <f>COUNTA(EM34,EM39,EM40,EM44,EM45,EM46,EM47,EM51,EM52,EM55,EM56,EM57,EM58,EM59,EM60,EM61,EM62,EM63,EM64,EM65,EM66,EM71,EM75,EM81,EM87,EM91,#REF!,#REF!,EM105,EM98,EM99,EM100,EM101,EM102,EM106,EM107,EM108,EM109,EM111,EM110,EM112,EM113,EM114,EM116,EM117,EM118,EM119,EM120,EM121,EM122,EM124,EM126,EM127,EM128,EM129,EM130,EM131,EM125,EM132,EM133,EM138,EM142,EM145,EM149,EM160)</f>
        <v>3</v>
      </c>
      <c r="EN8" s="108"/>
      <c r="EO8" s="109">
        <f>COUNTA(EO34,EO39,EO40,EO44,EO45,EO46,EO47,EO51,EO52,EO55,EO56,EO57,EO58,EO59,EO60,EO61,EO62,EO63,EO64,EO65,EO66,EO71,EO75,EO81,EO87,EO91,#REF!,#REF!,EO105,EO98,EO99,EO100,EO101,EO102,EO106,EO107,EO108,EO109,EO111,EO110,EO112,EO113,EO114,EO116,EO117,EO118,EO119,EO120,EO121,EO122,EO124,EO126,EO127,EO128,EO129,EO130,EO131,EO125,EO132,EO133,EO138,EO142,EO145,EO149,EO160)</f>
        <v>3</v>
      </c>
      <c r="EP8" s="353">
        <f>COUNTIF(EP33:EP162,"&gt;0")</f>
        <v>7</v>
      </c>
      <c r="EQ8" s="109">
        <f>COUNTA(EQ34,EQ39,EQ40,EQ44,EQ45,EQ46,EQ47,EQ51,EQ52,EQ55,EQ56,EQ57,EQ58,EQ59,EQ60,EQ61,EQ62,EQ63,EQ64,EQ65,EQ66,EQ71,EQ75,EQ81,EQ87,EQ91,#REF!,#REF!,EQ105,EQ98,EQ99,EQ100,EQ101,EQ102,EQ106,EQ107,EQ108,EQ109,EQ111,EQ110,EQ112,EQ113,EQ114,EQ116,EQ117,EQ118,EQ119,EQ120,EQ121,EQ122,EQ124,EQ126,EQ127,EQ128,EQ129,EQ130,EQ131,EQ125,EQ132,EQ133,EQ138,EQ142,EQ145,EQ149,EQ160)</f>
        <v>5</v>
      </c>
      <c r="ER8" s="109">
        <f>COUNTA(ER34,ER39,ER40,ER44,ER45,ER46,ER47,ER51,ER52,ER55,ER56,ER57,ER58,ER59,ER60,ER61,ER62,ER63,ER64,ER65,ER66,ER71,ER75,ER81,ER87,ER91,#REF!,#REF!,ER105,ER98,ER99,ER100,ER101,ER102,ER106,ER107,ER108,ER109,ER111,ER110,ER112,ER113,ER114,ER116,ER117,ER118,ER119,ER120,ER121,ER122,ER124,ER126,ER127,ER128,ER129,ER130,ER131,ER125,ER132,ER133,ER138,ER142,ER145,ER149,ER160)</f>
        <v>4</v>
      </c>
      <c r="ES8" s="109">
        <f>COUNTA(ES34,ES39,ES40,ES44,ES45,ES46,ES47,ES51,ES52,ES55,ES56,ES57,ES58,ES59,ES60,ES61,ES62,ES63,ES64,ES65,ES66,ES71,ES75,ES81,ES87,ES91,#REF!,#REF!,ES105,ES98,ES99,ES100,ES101,ES102,ES106,ES107,ES108,ES109,ES111,ES110,ES112,ES113,ES114,ES116,ES117,ES118,ES119,ES120,ES121,ES122,ES124,ES126,ES127,ES128,ES129,ES130,ES131,ES125,ES132,ES133,ES138,ES142,ES145,ES149,ES160)</f>
        <v>3</v>
      </c>
      <c r="ET8" s="109">
        <f>COUNTA(ET34,ET39,ET40,ET44,ET45,ET46,ET47,ET51,ET52,ET55,ET56,ET57,ET58,ET59,ET60,ET61,ET62,ET63,ET64,ET65,ET66,ET71,ET75,ET81,ET87,ET91,#REF!,#REF!,ET105,ET98,ET99,ET100,ET101,ET102,ET106,ET107,ET108,ET109,ET111,ET110,ET112,ET113,ET114,ET116,ET117,ET118,ET119,ET120,ET121,ET122,ET124,ET126,ET127,ET128,ET129,ET130,ET131,ET125,ET132,ET133,ET138,ET142,ET145,ET149,ET160)</f>
        <v>4</v>
      </c>
      <c r="EU8" s="109">
        <f>COUNTA(EU34,EU39,EU40,EU44,EU45,EU46,EU47,EU51,EU52,EU55,EU56,EU57,EU58,EU59,EU60,EU61,EU62,EU63,EU64,EU65,EU66,EU71,EU75,EU81,EU87,EU91,#REF!,#REF!,EU105,EU98,EU99,EU100,EU101,EU102,EU106,EU107,EU108,EU109,EU111,EU110,EU112,EU113,EU114,EU116,EU117,EU118,EU119,EU120,EU121,EU122,EU124,EU126,EU127,EU128,EU129,EU130,EU131,EU125,EU132,EU133,EU138,EU142,EU145,EU149,EU160)</f>
        <v>4</v>
      </c>
      <c r="EV8" s="109">
        <f>COUNTA(EV34,EV39,EV40,EV44,EV45,EV46,EV47,EV51,EV52,EV55,EV56,EV57,EV58,EV59,EV60,EV61,EV62,EV63,EV64,EV65,EV66,EV71,EV75,EV81,EV87,EV91,#REF!,#REF!,EV105,EV98,EV99,EV100,EV101,EV102,EV106,EV107,EV108,EV109,EV111,EV110,EV112,EV113,EV114,EV116,EV117,EV118,EV119,EV120,EV121,EV122,EV124,EV126,EV127,EV128,EV129,EV130,EV131,EV125,EV132,EV133,EV138,EV142,EV145,EV149,EV160)</f>
        <v>3</v>
      </c>
      <c r="EW8" s="197">
        <f>COUNTIF(EW33:EW162,"&gt;0")</f>
        <v>17</v>
      </c>
      <c r="EX8" s="353">
        <f>COUNTIF(EX33:EX162,"&gt;0")</f>
        <v>11</v>
      </c>
      <c r="EY8" s="109">
        <f>COUNTA(EY34,EY39,EY40,EY44,EY45,EY46,EY47,EY51,EY52,EY55,EY56,EY57,EY58,EY59,EY60,EY61,EY62,EY63,EY64,EY65,EY66,EY71,EY75,EY81,EY87,EY91,#REF!,#REF!,EY105,EY98,EY99,EY100,EY101,EY102,EY106,EY107,EY108,EY109,EY111,EY110,EY112,EY113,EY114,EY116,EY117,EY118,EY119,EY120,EY121,EY122,EY124,EY126,EY127,EY128,EY129,EY130,EY131,EY125,EY132,EY133,EY138,EY142,EY145,EY149,EY160)</f>
        <v>13</v>
      </c>
      <c r="EZ8" s="109">
        <f>COUNTA(EZ34,EZ39,EZ40,EZ44,EZ45,EZ46,EZ47,EZ51,EZ52,EZ55,EZ56,EZ57,EZ58,EZ59,EZ60,EZ61,EZ62,EZ63,EZ64,EZ65,EZ66,EZ71,EZ75,EZ81,EZ87,EZ91,#REF!,#REF!,EZ105,EZ98,EZ99,EZ100,EZ101,EZ102,EZ106,EZ107,EZ108,EZ109,EZ111,EZ110,EZ112,EZ113,EZ114,EZ116,EZ117,EZ118,EZ119,EZ120,EZ121,EZ122,EZ124,EZ126,EZ127,EZ128,EZ129,EZ130,EZ131,EZ125,EZ132,EZ133,EZ138,EZ142,EZ145,EZ149,EZ160)</f>
        <v>3</v>
      </c>
      <c r="FA8" s="353">
        <f>COUNTIF(FA33:FA162,"&gt;0")</f>
        <v>12</v>
      </c>
      <c r="FB8" s="109">
        <f>COUNTA(FB34,FB39,FB40,FB44,FB45,FB46,FB47,FB51,FB52,FB55,FB56,FB57,FB58,FB59,FB60,FB61,FB62,FB63,FB64,FB65,FB66,FB71,FB75,FB81,FB87,FB91,#REF!,#REF!,FB105,FB98,FB99,FB100,FB101,FB102,FB106,FB107,FB108,FB109,FB111,FB110,FB112,FB113,FB114,FB116,FB117,FB118,FB119,FB120,FB121,FB122,FB124,FB126,FB127,FB128,FB129,FB130,FB131,FB125,FB132,FB133,FB138,FB142,FB145,FB149,FB160)</f>
        <v>14</v>
      </c>
      <c r="FC8" s="109">
        <f>COUNTA(FC34,FC39,FC40,FC44,FC45,FC46,FC47,FC51,FC52,FC55,FC56,FC57,FC58,FC59,FC60,FC61,FC62,FC63,FC64,FC65,FC66,FC71,FC75,FC81,FC87,FC91,#REF!,#REF!,FC105,FC98,FC99,FC100,FC101,FC102,FC106,FC107,FC108,FC109,FC111,FC110,FC112,FC113,FC114,FC116,FC117,FC118,FC119,FC120,FC121,FC122,FC124,FC126,FC127,FC128,FC129,FC130,FC131,FC125,FC132,FC133,FC138,FC142,FC145,FC149,FC160)</f>
        <v>5</v>
      </c>
      <c r="FD8" s="109">
        <f>COUNTA(FD34,FD39,FD40,FD44,FD45,FD46,FD47,FD51,FD52,FD55,FD56,FD57,FD58,FD59,FD60,FD61,FD62,FD63,FD64,FD65,FD66,FD71,FD75,FD81,FD87,FD91,#REF!,#REF!,FD105,FD98,FD99,FD100,FD101,FD102,FD106,FD107,FD108,FD109,FD111,FD110,FD112,FD113,FD114,FD116,FD117,FD118,FD119,FD120,FD121,FD122,FD124,FD126,FD127,FD128,FD129,FD130,FD131,FD125,FD132,FD133,FD138,FD142,FD145,FD149,FD160)</f>
        <v>4</v>
      </c>
      <c r="FE8" s="108"/>
      <c r="FF8" s="109">
        <f>COUNTA(FF34,FF39,FF40,FF44,FF45,FF46,FF47,FF51,FF52,FF55,FF56,FF57,FF58,FF59,FF60,FF61,FF62,FF63,FF64,FF65,FF66,FF71,FF75,FF81,FF87,FF91,#REF!,#REF!,FF105,FF98,FF99,FF100,FF101,FF102,FF106,FF107,FF108,FF109,FF111,FF110,FF112,FF113,FF114,FF116,FF117,FF118,FF119,FF120,FF121,FF122,FF124,FF126,FF127,FF128,FF129,FF130,FF131,FF125,FF132,FF133,FF138,FF142,FF145,FF149,FF160)</f>
        <v>3</v>
      </c>
      <c r="FG8" s="353">
        <f>COUNTIF(FG33:FG162,"&gt;0")</f>
        <v>4</v>
      </c>
      <c r="FH8" s="109">
        <f>COUNTA(FH34,FH39,FH40,FH44,FH45,FH46,FH47,FH51,FH52,FH55,FH56,FH57,FH58,FH59,FH60,FH61,FH62,FH63,FH64,FH65,FH66,FH71,FH75,FH81,FH87,FH91,#REF!,#REF!,FH105,FH98,FH99,FH100,FH101,FH102,FH106,FH107,FH108,FH109,FH111,FH110,FH112,FH113,FH114,FH116,FH117,FH118,FH119,FH120,FH121,FH122,FH124,FH126,FH127,FH128,FH129,FH130,FH131,FH125,FH132,FH133,FH138,FH142,FH145,FH149,FH160)</f>
        <v>6</v>
      </c>
      <c r="FI8" s="109">
        <f>COUNTA(FI34,FI39,FI40,FI44,FI45,FI46,FI47,FI51,FI52,FI55,FI56,FI57,FI58,FI59,FI60,FI61,FI62,FI63,FI64,FI65,FI66,FI71,FI75,FI81,FI87,FI91,#REF!,#REF!,FI105,FI98,FI99,FI100,FI101,FI102,FI106,FI107,FI108,FI109,FI111,FI110,FI112,FI113,FI114,FI116,FI117,FI118,FI119,FI120,FI121,FI122,FI124,FI126,FI127,FI128,FI129,FI130,FI131,FI125,FI132,FI133,FI138,FI142,FI145,FI149,FI160)</f>
        <v>3</v>
      </c>
      <c r="FJ8" s="353">
        <f>COUNTIF(FJ33:FJ162,"&gt;0")</f>
        <v>7</v>
      </c>
      <c r="FK8" s="109">
        <f>COUNTA(FK34,FK39,FK40,FK44,FK45,FK46,FK47,FK51,FK52,FK55,FK56,FK57,FK58,FK59,FK60,FK61,FK62,FK63,FK64,FK65,FK66,FK71,FK75,FK81,FK87,FK91,#REF!,#REF!,FK105,FK98,FK99,FK100,FK101,FK102,FK106,FK107,FK108,FK109,FK111,FK110,FK112,FK113,FK114,FK116,FK117,FK118,FK119,FK120,FK121,FK122,FK124,FK126,FK127,FK128,FK129,FK130,FK131,FK125,FK132,FK133,FK138,FK142,FK145,FK149,FK160)</f>
        <v>7</v>
      </c>
      <c r="FL8" s="109">
        <f>COUNTA(FL34,FL39,FL40,FL44,FL45,FL46,FL47,FL51,FL52,FL55,FL56,FL57,FL58,FL59,FL60,FL61,FL62,FL63,FL64,FL65,FL66,FL71,FL75,FL81,FL87,FL91,#REF!,#REF!,FL105,FL98,FL99,FL100,FL101,FL102,FL106,FL107,FL108,FL109,FL111,FL110,FL112,FL113,FL114,FL116,FL117,FL118,FL119,FL120,FL121,FL122,FL124,FL126,FL127,FL128,FL129,FL130,FL131,FL125,FL132,FL133,FL138,FL142,FL145,FL149,FL160)</f>
        <v>5</v>
      </c>
      <c r="FM8" s="109">
        <f>COUNTA(FM34,FM39,FM40,FM44,FM45,FM46,FM47,FM51,FM52,FM55,FM56,FM57,FM58,FM59,FM60,FM61,FM62,FM63,FM64,FM65,FM66,FM71,FM75,FM81,FM87,FM91,#REF!,#REF!,FM105,FM98,FM99,FM100,FM101,FM102,FM106,FM107,FM108,FM109,FM111,FM110,FM112,FM113,FM114,FM116,FM117,FM118,FM119,FM120,FM121,FM122,FM124,FM126,FM127,FM128,FM129,FM130,FM131,FM125,FM132,FM133,FM138,FM142,FM145,FM149,FM160)</f>
        <v>5</v>
      </c>
      <c r="FN8" s="358">
        <f>COUNTIF(FN33:FN162,"&gt;0")</f>
        <v>21</v>
      </c>
      <c r="FO8" s="109">
        <f>COUNTA(FO34,FO39,FO40,FO44,FO45,FO46,FO47,FO51,FO52,FO55,FO56,FO57,FO58,FO59,FO60,FO61,FO62,FO63,FO64,FO65,FO66,FO71,FO75,FO81,FO87,FO91,#REF!,#REF!,FO105,FO98,FO99,FO100,FO101,FO102,FO106,FO107,FO108,FO109,FO111,FO110,FO112,FO113,FO114,FO116,FO117,FO118,FO119,FO120,FO121,FO122,FO124,FO126,FO127,FO128,FO129,FO130,FO131,FO125,FO132,FO133,FO138,FO142,FO145,FO149,FO160)</f>
        <v>12</v>
      </c>
      <c r="FP8" s="197">
        <f>COUNTIF(FP33:FP162,"&gt;0")</f>
        <v>21</v>
      </c>
      <c r="FQ8" s="109">
        <f>COUNTA(FQ34,FQ39,FQ40,FQ44,FQ45,FQ46,FQ47,FQ51,FQ52,FQ55,FQ56,FQ57,FQ58,FQ59,FQ60,FQ61,FQ62,FQ63,FQ64,FQ65,FQ66,FQ71,FQ75,FQ81,FQ87,FQ91,#REF!,#REF!,FQ105,FQ98,FQ99,FQ100,FQ101,FQ102,FQ106,FQ107,FQ108,FQ109,FQ111,FQ110,FQ112,FQ113,FQ114,FQ116,FQ117,FQ118,FQ119,FQ120,FQ121,FQ122,FQ124,FQ126,FQ127,FQ128,FQ129,FQ130,FQ131,FQ125,FQ132,FQ133,FQ138,FQ142,FQ145,FQ149,FQ160)</f>
        <v>11</v>
      </c>
      <c r="FR8" s="108"/>
      <c r="FS8" s="109">
        <f>COUNTA(FS34,FS39,FS40,FS44,FS45,FS46,FS47,FS51,FS52,FS55,FS56,FS57,FS58,FS59,FS60,FS61,FS62,FS63,FS64,FS65,FS66,FS71,FS75,FS81,FS87,FS91,#REF!,#REF!,FS105,FS98,FS99,FS100,FS101,FS102,FS106,FS107,FS108,FS109,FS111,FS110,FS112,FS113,FS114,FS116,FS117,FS118,FS119,FS120,FS121,FS122,FS124,FS126,FS127,FS128,FS129,FS130,FS131,FS125,FS132,FS133,FS138,FS142,FS145,FS149,FS160)</f>
        <v>3</v>
      </c>
      <c r="FT8" s="353">
        <f>COUNTIF(FT33:FT162,"&gt;0")</f>
        <v>11</v>
      </c>
      <c r="FU8" s="109">
        <f>COUNTA(FU34,FU39,FU40,FU44,FU45,FU46,FU47,FU51,FU52,FU55,FU56,FU57,FU58,FU59,FU60,FU61,FU62,FU63,FU64,FU65,FU66,FU71,FU75,FU81,FU87,FU91,#REF!,#REF!,FU105,FU98,FU99,FU100,FU101,FU102,FU106,FU107,FU108,FU109,FU111,FU110,FU112,FU113,FU114,FU116,FU117,FU118,FU119,FU120,FU121,FU122,FU124,FU126,FU127,FU128,FU129,FU130,FU131,FU125,FU132,FU133,FU138,FU142,FU145,FU149,FU160)</f>
        <v>11</v>
      </c>
      <c r="FV8" s="109">
        <f>COUNTA(FV34,FV39,FV40,FV44,FV45,FV46,FV47,FV51,FV52,FV55,FV56,FV57,FV58,FV59,FV60,FV61,FV62,FV63,FV64,FV65,FV66,FV71,FV75,FV81,FV87,FV91,#REF!,#REF!,FV105,FV98,FV99,FV100,FV101,FV102,FV106,FV107,FV108,FV109,FV111,FV110,FV112,FV113,FV114,FV116,FV117,FV118,FV119,FV120,FV121,FV122,FV124,FV126,FV127,FV128,FV129,FV130,FV131,FV125,FV132,FV133,FV138,FV142,FV145,FV149,FV160)</f>
        <v>3</v>
      </c>
      <c r="FW8" s="109">
        <f>COUNTA(FW34,FW39,FW40,FW44,FW45,FW46,FW47,FW51,FW52,FW55,FW56,FW57,FW58,FW59,FW60,FW61,FW62,FW63,FW64,FW65,FW66,FW71,FW75,FW81,FW87,FW91,#REF!,#REF!,FW105,FW98,FW99,FW100,FW101,FW102,FW106,FW107,FW108,FW109,FW111,FW110,FW112,FW113,FW114,FW116,FW117,FW118,FW119,FW120,FW121,FW122,FW124,FW126,FW127,FW128,FW129,FW130,FW131,FW125,FW132,FW133,FW138,FW142,FW145,FW149,FW160)</f>
        <v>4</v>
      </c>
      <c r="FX8" s="109">
        <f>COUNTA(FX34,FX39,FX40,FX44,FX45,FX46,FX47,FX51,FX52,FX55,FX56,FX57,FX58,FX59,FX60,FX61,FX62,FX63,FX64,FX65,FX66,FX71,FX75,FX81,FX87,FX91,#REF!,#REF!,FX105,FX98,FX99,FX100,FX101,FX102,FX106,FX107,FX108,FX109,FX111,FX110,FX112,FX113,FX114,FX116,FX117,FX118,FX119,FX120,FX121,FX122,FX124,FX126,FX127,FX128,FX129,FX130,FX131,FX125,FX132,FX133,FX138,FX142,FX145,FX149,FX160)</f>
        <v>3</v>
      </c>
      <c r="FY8" s="109">
        <f>COUNTA(FY34,FY39,FY40,FY44,FY45,FY46,FY47,FY51,FY52,FY55,FY56,FY57,FY58,FY59,FY60,FY61,FY62,FY63,FY64,FY65,FY66,FY71,FY75,FY81,FY87,FY91,#REF!,#REF!,FY105,FY98,FY99,FY100,FY101,FY102,FY106,FY107,FY108,FY109,FY111,FY110,FY112,FY113,FY114,FY116,FY117,FY118,FY119,FY120,FY121,FY122,FY124,FY126,FY127,FY128,FY129,FY130,FY131,FY125,FY132,FY133,FY138,FY142,FY145,FY149,FY160)</f>
        <v>3</v>
      </c>
      <c r="FZ8" s="108"/>
      <c r="GA8" s="109">
        <f>COUNTA(GA34,GA39,GA40,GA44,GA45,GA46,GA47,GA51,GA52,GA55,GA56,GA57,GA58,GA59,GA60,GA61,GA62,GA63,GA64,GA65,GA66,GA71,GA75,GA81,GA87,GA91,#REF!,#REF!,GA105,GA98,GA99,GA100,GA101,GA102,GA106,GA107,GA108,GA109,GA111,GA110,GA112,GA113,GA114,GA116,GA117,GA118,GA119,GA120,GA121,GA122,GA124,GA126,GA127,GA128,GA129,GA130,GA131,GA125,GA132,GA133,GA138,GA142,GA145,GA149,GA160)</f>
        <v>4</v>
      </c>
      <c r="GB8" s="197">
        <f>COUNTIF(GB33:GB162,"&gt;0")</f>
        <v>16</v>
      </c>
      <c r="GC8" s="109">
        <f>COUNTA(GC34,GC39,GC40,GC44,GC45,GC46,GC47,GC51,GC52,GC55,GC56,GC57,GC58,GC59,GC60,GC61,GC62,GC63,GC64,GC65,GC66,GC71,GC75,GC81,GC87,GC91,#REF!,#REF!,GC105,GC98,GC99,GC100,GC101,GC102,GC106,GC107,GC108,GC109,GC111,GC110,GC112,GC113,GC114,GC116,GC117,GC118,GC119,GC120,GC121,GC122,GC124,GC126,GC127,GC128,GC129,GC130,GC131,GC125,GC132,GC133,GC138,GC142,GC145,GC149,GC160)</f>
        <v>18</v>
      </c>
      <c r="GD8" s="109">
        <f>COUNTA(GD34,GD39,GD40,GD44,GD45,GD46,GD47,GD51,GD52,GD55,GD56,GD57,GD58,GD59,GD60,GD61,GD62,GD63,GD64,GD65,GD66,GD71,GD75,GD81,GD87,GD91,#REF!,#REF!,GD105,GD98,GD99,GD100,GD101,GD102,GD106,GD107,GD108,GD109,GD111,GD110,GD112,GD113,GD114,GD116,GD117,GD118,GD119,GD120,GD121,GD122,GD124,GD126,GD127,GD128,GD129,GD130,GD131,GD125,GD132,GD133,GD138,GD142,GD145,GD149,GD160)</f>
        <v>9</v>
      </c>
      <c r="GE8" s="109">
        <f>COUNTA(GE34,GE39,GE40,GE44,GE45,GE46,GE47,GE51,GE52,GE55,GE56,GE57,GE58,GE59,GE60,GE61,GE62,GE63,GE64,GE65,GE66,GE71,GE75,GE81,GE87,GE91,#REF!,#REF!,GE105,GE98,GE99,GE100,GE101,GE102,GE106,GE107,GE108,GE109,GE111,GE110,GE112,GE113,GE114,GE116,GE117,GE118,GE119,GE120,GE121,GE122,GE124,GE126,GE127,GE128,GE129,GE130,GE131,GE125,GE132,GE133,GE138,GE142,GE145,GE149,GE160)</f>
        <v>3</v>
      </c>
      <c r="GF8" s="197">
        <f>COUNTIF(GF33:GF162,"&gt;0")</f>
        <v>15</v>
      </c>
      <c r="GG8" s="109">
        <f>COUNTA(GG34,GG39,GG40,GG44,GG45,GG46,GG47,GG51,GG52,GG55,GG56,GG57,GG58,GG59,GG60,GG61,GG62,GG63,GG64,GG65,GG66,GG71,GG75,GG81,GG87,GG91,#REF!,#REF!,GG105,GG98,GG99,GG100,GG101,GG102,GG106,GG107,GG108,GG109,GG111,GG110,GG112,GG113,GG114,GG116,GG117,GG118,GG119,GG120,GG121,GG122,GG124,GG126,GG127,GG128,GG129,GG130,GG131,GG125,GG132,GG133,GG138,GG142,GG145,GG149,GG160)</f>
        <v>17</v>
      </c>
      <c r="GH8" s="358">
        <f>COUNTIF(GH33:GH162,"&gt;0")</f>
        <v>10</v>
      </c>
      <c r="GI8" s="109">
        <f>COUNTA(GI34,GI39,GI40,GI44,GI45,GI46,GI47,GI51,GI52,GI55,GI56,GI57,GI58,GI59,GI60,GI61,GI62,GI63,GI64,GI65,GI66,GI71,GI75,GI81,GI87,GI91,#REF!,#REF!,GI105,GI98,GI99,GI100,GI101,GI102,GI106,GI107,GI108,GI109,GI111,GI110,GI112,GI113,GI114,GI116,GI117,GI118,GI119,GI120,GI121,GI122,GI124,GI126,GI127,GI128,GI129,GI130,GI131,GI125,GI132,GI133,GI138,GI142,GI145,GI149,GI160)</f>
        <v>13</v>
      </c>
      <c r="GJ8" s="197">
        <f>COUNTIF(GJ33:GJ162,"&gt;0")</f>
        <v>4</v>
      </c>
      <c r="GK8" s="109">
        <f>COUNTA(GK34,GK39,GK40,GK44,GK45,GK46,GK47,GK51,GK52,GK55,GK56,GK57,GK58,GK59,GK60,GK61,GK62,GK63,GK64,GK65,GK66,GK71,GK75,GK81,GK87,GK91,#REF!,#REF!,GK105,GK98,GK99,GK100,GK101,GK102,GK106,GK107,GK108,GK109,GK111,GK110,GK112,GK113,GK114,GK116,GK117,GK118,GK119,GK120,GK121,GK122,GK124,GK126,GK127,GK128,GK129,GK130,GK131,GK125,GK132,GK133,GK138,GK142,GK145,GK149,GK160)</f>
        <v>6</v>
      </c>
      <c r="GL8" s="109">
        <f>COUNTA(GL34,GL39,GL40,GL44,GL45,GL46,GL47,GL51,GL52,GL55,GL56,GL57,GL58,GL59,GL60,GL61,GL62,GL63,GL64,GL65,GL66,GL71,GL75,GL81,GL87,GL91,#REF!,#REF!,GL105,GL98,GL99,GL100,GL101,GL102,GL106,GL107,GL108,GL109,GL111,GL110,GL112,GL113,GL114,GL116,GL117,GL118,GL119,GL120,GL121,GL122,GL124,GL126,GL127,GL128,GL129,GL130,GL131,GL125,GL132,GL133,GL138,GL142,GL145,GL149,GL160)</f>
        <v>3</v>
      </c>
      <c r="GM8" s="197">
        <f>COUNTIF(GM33:GM162,"&gt;0")</f>
        <v>5</v>
      </c>
      <c r="GN8" s="109">
        <f>COUNTA(GN34,GN39,GN40,GN44,GN45,GN46,GN47,GN51,GN52,GN55,GN56,GN57,GN58,GN59,GN60,GN61,GN62,GN63,GN64,GN65,GN66,GN71,GN75,GN81,GN87,GN91,#REF!,#REF!,GN105,GN98,GN99,GN100,GN101,GN102,GN106,GN107,GN108,GN109,GN111,GN110,GN112,GN113,GN114,GN116,GN117,GN118,GN119,GN120,GN121,GN122,GN124,GN126,GN127,GN128,GN129,GN130,GN131,GN125,GN132,GN133,GN138,GN142,GN145,GN149,GN160)</f>
        <v>3</v>
      </c>
      <c r="GO8" s="109">
        <f>COUNTA(GO34,GO39,GO40,GO44,GO45,GO46,GO47,GO51,GO52,GO55,GO56,GO57,GO58,GO59,GO60,GO61,GO62,GO63,GO64,GO65,GO66,GO71,GO75,GO81,GO87,GO91,#REF!,#REF!,GO105,GO98,GO99,GO100,GO101,GO102,GO106,GO107,GO108,GO109,GO111,GO110,GO112,GO113,GO114,GO116,GO117,GO118,GO119,GO120,GO121,GO122,GO124,GO126,GO127,GO128,GO129,GO130,GO131,GO125,GO132,GO133,GO138,GO142,GO145,GO149,GO160)</f>
        <v>3</v>
      </c>
      <c r="GP8" s="109">
        <f>COUNTA(GP34,GP39,GP40,GP44,GP45,GP46,GP47,GP51,GP52,GP55,GP56,GP57,GP58,GP59,GP60,GP61,GP62,GP63,GP64,GP65,GP66,GP71,GP75,GP81,GP87,GP91,#REF!,#REF!,GP105,GP98,GP99,GP100,GP101,GP102,GP106,GP107,GP108,GP109,GP111,GP110,GP112,GP113,GP114,GP116,GP117,GP118,GP119,GP120,GP121,GP122,GP124,GP126,GP127,GP128,GP129,GP130,GP131,GP125,GP132,GP133,GP138,GP142,GP145,GP149,GP160)</f>
        <v>3</v>
      </c>
      <c r="GQ8" s="109">
        <f>COUNTA(GQ34,GQ39,GQ40,GQ44,GQ45,GQ46,GQ47,GQ51,GQ52,GQ55,GQ56,GQ57,GQ58,GQ59,GQ60,GQ61,GQ62,GQ63,GQ64,GQ65,GQ66,GQ71,GQ75,GQ81,GQ87,GQ91,#REF!,#REF!,GQ105,GQ98,GQ99,GQ100,GQ101,GQ102,GQ106,GQ107,GQ108,GQ109,GQ111,GQ110,GQ112,GQ113,GQ114,GQ116,GQ117,GQ118,GQ119,GQ120,GQ121,GQ122,GQ124,GQ126,GQ127,GQ128,GQ129,GQ130,GQ131,GQ125,GQ132,GQ133,GQ138,GQ142,GQ145,GQ149,GQ160)</f>
        <v>5</v>
      </c>
      <c r="GR8" s="109">
        <f>COUNTA(GR34,GR39,GR40,GR44,GR45,GR46,GR47,GR51,GR52,GR55,GR56,GR57,GR58,GR59,GR60,GR61,GR62,GR63,GR64,GR65,GR66,GR71,GR75,GR81,GR87,GR91,#REF!,#REF!,GR105,GR98,GR99,GR100,GR101,GR102,GR106,GR107,GR108,GR109,GR111,GR110,GR112,GR113,GR114,GR116,GR117,GR118,GR119,GR120,GR121,GR122,GR124,GR126,GR127,GR128,GR129,GR130,GR131,GR125,GR132,GR133,GR138,GR142,GR145,GR149,GR160)</f>
        <v>5</v>
      </c>
      <c r="GS8" s="358">
        <f>COUNTIF(GS33:GS162,"&gt;0")</f>
        <v>17</v>
      </c>
      <c r="GT8" s="109">
        <f>COUNTA(GT34,GT39,GT40,GT44,GT45,GT46,GT47,GT51,GT52,GT55,GT56,GT57,GT58,GT59,GT60,GT61,GT62,GT63,GT64,GT65,GT66,GT71,GT75,GT81,GT87,GT91,#REF!,#REF!,GT105,GT98,GT99,GT100,GT101,GT102,GT106,GT107,GT108,GT109,GT111,GT110,GT112,GT113,GT114,GT116,GT117,GT118,GT119,GT120,GT121,GT122,GT124,GT126,GT127,GT128,GT129,GT130,GT131,GT125,GT132,GT133,GT138,GT142,GT145,GT149,GT160)</f>
        <v>5</v>
      </c>
      <c r="GU8" s="197">
        <f>COUNTIF(GU33:GU162,"&gt;0")</f>
        <v>15</v>
      </c>
      <c r="GV8" s="353">
        <f>COUNTIF(GV33:GV162,"&gt;0")</f>
        <v>13</v>
      </c>
      <c r="GW8" s="109">
        <f>COUNTA(GW34,GW39,GW40,GW44,GW45,GW46,GW47,GW51,GW52,GW55,GW56,GW57,GW58,GW59,GW60,GW61,GW62,GW63,GW64,GW65,GW66,GW71,GW75,GW81,GW87,GW91,#REF!,#REF!,GW105,GW98,GW99,GW100,GW101,GW102,GW106,GW107,GW108,GW109,GW111,GW110,GW112,GW113,GW114,GW116,GW117,GW118,GW119,GW120,GW121,GW122,GW124,GW126,GW127,GW128,GW129,GW130,GW131,GW125,GW132,GW133,GW138,GW142,GW145,GW149,GW160)</f>
        <v>15</v>
      </c>
      <c r="GX8" s="109">
        <f>COUNTA(GX34,GX39,GX40,GX44,GX45,GX46,GX47,GX51,GX52,GX55,GX56,GX57,GX58,GX59,GX60,GX61,GX62,GX63,GX64,GX65,GX66,GX71,GX75,GX81,GX87,GX91,#REF!,#REF!,GX105,GX98,GX99,GX100,GX101,GX102,GX106,GX107,GX108,GX109,GX111,GX110,GX112,GX113,GX114,GX116,GX117,GX118,GX119,GX120,GX121,GX122,GX124,GX126,GX127,GX128,GX129,GX130,GX131,GX125,GX132,GX133,GX138,GX142,GX145,GX149,GX160)</f>
        <v>5</v>
      </c>
      <c r="GY8" s="353">
        <f>COUNTIF(GY33:GY162,"&gt;0")</f>
        <v>13</v>
      </c>
      <c r="GZ8" s="109">
        <f>COUNTA(GZ34,GZ39,GZ40,GZ44,GZ45,GZ46,GZ47,GZ51,GZ52,GZ55,GZ56,GZ57,GZ58,GZ59,GZ60,GZ61,GZ62,GZ63,GZ64,GZ65,GZ66,GZ71,GZ75,GZ81,GZ87,GZ91,#REF!,#REF!,GZ105,GZ98,GZ99,GZ100,GZ101,GZ102,GZ106,GZ107,GZ108,GZ109,GZ111,GZ110,GZ112,GZ113,GZ114,GZ116,GZ117,GZ118,GZ119,GZ120,GZ121,GZ122,GZ124,GZ126,GZ127,GZ128,GZ129,GZ130,GZ131,GZ125,GZ132,GZ133,GZ138,GZ142,GZ145,GZ149,GZ160)</f>
        <v>3</v>
      </c>
      <c r="HA8" s="109">
        <f>COUNTA(HA34,HA39,HA40,HA44,HA45,HA46,HA47,HA51,HA52,HA55,HA56,HA57,HA58,HA59,HA60,HA61,HA62,HA63,HA64,HA65,HA66,HA71,HA75,HA81,HA87,HA91,#REF!,#REF!,HA105,HA98,HA99,HA100,HA101,HA102,HA106,HA107,HA108,HA109,HA111,HA110,HA112,HA113,HA114,HA116,HA117,HA118,HA119,HA120,HA121,HA122,HA124,HA126,HA127,HA128,HA129,HA130,HA131,HA125,HA132,HA133,HA138,HA142,HA145,HA149,HA160)</f>
        <v>7</v>
      </c>
      <c r="HB8" s="109">
        <f>COUNTA(HB34,HB39,HB40,HB44,HB45,HB46,HB47,HB51,HB52,HB55,HB56,HB57,HB58,HB59,HB60,HB61,HB62,HB63,HB64,HB65,HB66,HB71,HB75,HB81,HB87,HB91,#REF!,#REF!,HB105,HB98,HB99,HB100,HB101,HB102,HB106,HB107,HB108,HB109,HB111,HB110,HB112,HB113,HB114,HB116,HB117,HB118,HB119,HB120,HB121,HB122,HB124,HB126,HB127,HB128,HB129,HB130,HB131,HB125,HB132,HB133,HB138,HB142,HB145,HB149,HB160)</f>
        <v>4</v>
      </c>
      <c r="HC8" s="109">
        <f>COUNTA(HC34,HC39,HC40,HC44,HC45,HC46,HC47,HC51,HC52,HC55,HC56,HC57,HC58,HC59,HC60,HC61,HC62,HC63,HC64,HC65,HC66,HC71,HC75,HC81,HC87,HC91,#REF!,#REF!,HC105,HC98,HC99,HC100,HC101,HC102,HC106,HC107,HC108,HC109,HC111,HC110,HC112,HC113,HC114,HC116,HC117,HC118,HC119,HC120,HC121,HC122,HC124,HC126,HC127,HC128,HC129,HC130,HC131,HC125,HC132,HC133,HC138,HC142,HC145,HC149,HC160)</f>
        <v>13</v>
      </c>
      <c r="HD8" s="109">
        <f>COUNTA(HD34,HD39,HD40,HD44,HD45,HD46,HD47,HD51,HD52,HD55,HD56,HD57,HD58,HD59,HD60,HD61,HD62,HD63,HD64,HD65,HD66,HD71,HD75,HD81,HD87,HD91,#REF!,#REF!,HD105,HD98,HD99,HD100,HD101,HD102,HD106,HD107,HD108,HD109,HD111,HD110,HD112,HD113,HD114,HD116,HD117,HD118,HD119,HD120,HD121,HD122,HD124,HD126,HD127,HD128,HD129,HD130,HD131,HD125,HD132,HD133,HD138,HD142,HD145,HD149,HD160)</f>
        <v>7</v>
      </c>
      <c r="HE8" s="109">
        <f>COUNTA(HE34,HE39,HE40,HE44,HE45,HE46,HE47,HE51,HE52,HE55,HE56,HE57,HE58,HE59,HE60,HE61,HE62,HE63,HE64,HE65,HE66,HE71,HE75,HE81,HE87,HE91,#REF!,#REF!,HE105,HE98,HE99,HE100,HE101,HE102,HE106,HE107,HE108,HE109,HE111,HE110,HE112,HE113,HE114,HE116,HE117,HE118,HE119,HE120,HE121,HE122,HE124,HE126,HE127,HE128,HE129,HE130,HE131,HE125,HE132,HE133,HE138,HE142,HE145,HE149,HE160)</f>
        <v>4</v>
      </c>
      <c r="HF8" s="109">
        <f>COUNTA(HF34,HF39,HF40,HF44,HF45,HF46,HF47,HF51,HF52,HF55,HF56,HF57,HF58,HF59,HF60,HF61,HF62,HF63,HF64,HF65,HF66,HF71,HF75,HF81,HF87,HF91,#REF!,#REF!,HF105,HF98,HF99,HF100,HF101,HF102,HF106,HF107,HF108,HF109,HF111,HF110,HF112,HF113,HF114,HF116,HF117,HF118,HF119,HF120,HF121,HF122,HF124,HF126,HF127,HF128,HF129,HF130,HF131,HF125,HF132,HF133,HF138,HF142,HF145,HF149,HF160)</f>
        <v>2</v>
      </c>
      <c r="HG8" s="109">
        <f>COUNTA(HG34,HG39,HG40,HG44,HG45,HG46,HG47,HG51,HG52,HG55,HG56,HG57,HG58,HG59,HG60,HG61,HG62,HG63,HG64,HG65,HG66,HG71,HG75,HG81,HG87,HG91,#REF!,#REF!,HG105,HG98,HG99,HG100,HG101,HG102,HG106,HG107,HG108,HG109,HG111,HG110,HG112,HG113,HG114,HG116,HG117,HG118,HG119,HG120,HG121,HG122,HG124,HG126,HG127,HG128,HG129,HG130,HG131,HG125,HG132,HG133,HG138,HG142,HG145,HG149,HG160)</f>
        <v>2</v>
      </c>
      <c r="HH8" s="197">
        <f>COUNTIF(HH33:HH162,"&gt;0")</f>
        <v>11</v>
      </c>
      <c r="HI8" s="109">
        <f>COUNTA(HI34,HI39,HI40,HI44,HI45,HI46,HI47,HI51,HI52,HI55,HI56,HI57,HI58,HI59,HI60,HI61,HI62,HI63,HI64,HI65,HI66,HI71,HI75,HI81,HI87,HI91,#REF!,#REF!,HI105,HI98,HI99,HI100,HI101,HI102,HI106,HI107,HI108,HI109,HI111,HI110,HI112,HI113,HI114,HI116,HI117,HI118,HI119,HI120,HI121,HI122,HI124,HI126,HI127,HI128,HI129,HI130,HI131,HI125,HI132,HI133,HI138,HI142,HI145,HI149,HI160)</f>
        <v>3</v>
      </c>
      <c r="HJ8" s="109">
        <f>COUNTA(HJ34,HJ39,HJ40,HJ44,HJ45,HJ46,HJ47,HJ51,HJ52,HJ55,HJ56,HJ57,HJ58,HJ59,HJ60,HJ61,HJ62,HJ63,HJ64,HJ65,HJ66,HJ71,HJ75,HJ81,HJ87,HJ91,#REF!,#REF!,HJ105,HJ98,HJ99,HJ100,HJ101,HJ102,HJ106,HJ107,HJ108,HJ109,HJ111,HJ110,HJ112,HJ113,HJ114,HJ116,HJ117,HJ118,HJ119,HJ120,HJ121,HJ122,HJ124,HJ126,HJ127,HJ128,HJ129,HJ130,HJ131,HJ125,HJ132,HJ133,HJ138,HJ142,HJ145,HJ149,HJ160)</f>
        <v>6</v>
      </c>
      <c r="HK8" s="109">
        <f>COUNTA(HK34,HK39,HK40,HK44,HK45,HK46,HK47,HK51,HK52,HK55,HK56,HK57,HK58,HK59,HK60,HK61,HK62,HK63,HK64,HK65,HK66,HK71,HK75,HK81,HK87,HK91,#REF!,#REF!,HK105,HK98,HK99,HK100,HK101,HK102,HK106,HK107,HK108,HK109,HK111,HK110,HK112,HK113,HK114,HK116,HK117,HK118,HK119,HK120,HK121,HK122,HK124,HK126,HK127,HK128,HK129,HK130,HK131,HK125,HK132,HK133,HK138,HK142,HK145,HK149,HK160)</f>
        <v>4</v>
      </c>
      <c r="HL8" s="109">
        <f>COUNTA(HL34,HL39,HL40,HL44,HL45,HL46,HL47,HL51,HL52,HL55,HL56,HL57,HL58,HL59,HL60,HL61,HL62,HL63,HL64,HL65,HL66,HL71,HL75,HL81,HL87,HL91,#REF!,#REF!,HL105,HL98,HL99,HL100,HL101,HL102,HL106,HL107,HL108,HL109,HL111,HL110,HL112,HL113,HL114,HL116,HL117,HL118,HL119,HL120,HL121,HL122,HL124,HL126,HL127,HL128,HL129,HL130,HL131,HL125,HL132,HL133,HL138,HL142,HL145,HL149,HL160)</f>
        <v>8</v>
      </c>
      <c r="HM8" s="109">
        <f>COUNTA(HM34,HM39,HM40,HM44,HM45,HM46,HM47,HM51,HM52,HM55,HM56,HM57,HM58,HM59,HM60,HM61,HM62,HM63,HM64,HM65,HM66,HM71,HM75,HM81,HM87,HM91,#REF!,#REF!,HM105,HM98,HM99,HM100,HM101,HM102,HM106,HM107,HM108,HM109,HM111,HM110,HM112,HM113,HM114,HM116,HM117,HM118,HM119,HM120,HM121,HM122,HM124,HM126,HM127,HM128,HM129,HM130,HM131,HM125,HM132,HM133,HM138,HM142,HM145,HM149,HM160)</f>
        <v>4</v>
      </c>
      <c r="HN8" s="109">
        <f>COUNTA(HN34,HN39,HN40,HN44,HN45,HN46,HN47,HN51,HN52,HN55,HN56,HN57,HN58,HN59,HN60,HN61,HN62,HN63,HN64,HN65,HN66,HN71,HN75,HN81,HN87,HN91,#REF!,#REF!,HN105,HN98,HN99,HN100,HN101,HN102,HN106,HN107,HN108,HN109,HN111,HN110,HN112,HN113,HN114,HN116,HN117,HN118,HN119,HN120,HN121,HN122,HN124,HN126,HN127,HN128,HN129,HN130,HN131,HN125,HN132,HN133,HN138,HN142,HN145,HN149,HN160)</f>
        <v>6</v>
      </c>
      <c r="HO8" s="197">
        <f>COUNTIF(HO33:HO162,"&gt;0")</f>
        <v>19</v>
      </c>
      <c r="HP8" s="353">
        <f>COUNTIF(HP33:HP162,"&gt;0")</f>
        <v>19</v>
      </c>
      <c r="HQ8" s="109">
        <f>COUNTA(HQ34,HQ39,HQ40,HQ44,HQ45,HQ46,HQ47,HQ51,HQ52,HQ55,HQ56,HQ57,HQ58,HQ59,HQ60,HQ61,HQ62,HQ63,HQ64,HQ65,HQ66,HQ71,HQ75,HQ81,HQ87,HQ91,#REF!,#REF!,HQ105,HQ98,HQ99,HQ100,HQ101,HQ102,HQ106,HQ107,HQ108,HQ109,HQ111,HQ110,HQ112,HQ113,HQ114,HQ116,HQ117,HQ118,HQ119,HQ120,HQ121,HQ122,HQ124,HQ126,HQ127,HQ128,HQ129,HQ130,HQ131,HQ125,HQ132,HQ133,HQ138,HQ142,HQ145,HQ149,HQ160)</f>
        <v>21</v>
      </c>
      <c r="HR8" s="109">
        <f>COUNTA(HR34,HR39,HR40,HR44,HR45,HR46,HR47,HR51,HR52,HR55,HR56,HR57,HR58,HR59,HR60,HR61,HR62,HR63,HR64,HR65,HR66,HR71,HR75,HR81,HR87,HR91,#REF!,#REF!,HR105,HR98,HR99,HR100,HR101,HR102,HR106,HR107,HR108,HR109,HR111,HR110,HR112,HR113,HR114,HR116,HR117,HR118,HR119,HR120,HR121,HR122,HR124,HR126,HR127,HR128,HR129,HR130,HR131,HR125,HR132,HR133,HR138,HR142,HR145,HR149,HR160)</f>
        <v>3</v>
      </c>
      <c r="HS8" s="109">
        <f>COUNTA(HS34,HS39,HS40,HS44,HS45,HS46,HS47,HS51,HS52,HS55,HS56,HS57,HS58,HS59,HS60,HS61,HS62,HS63,HS64,HS65,HS66,HS71,HS75,HS81,HS87,HS91,#REF!,#REF!,HS105,HS98,HS99,HS100,HS101,HS102,HS106,HS107,HS108,HS109,HS111,HS110,HS112,HS113,HS114,HS116,HS117,HS118,HS119,HS120,HS121,HS122,HS124,HS126,HS127,HS128,HS129,HS130,HS131,HS125,HS132,HS133,HS138,HS142,HS145,HS149,HS160)</f>
        <v>6</v>
      </c>
      <c r="HT8" s="353">
        <f>COUNTIF(HT33:HT162,"&gt;0")</f>
        <v>9</v>
      </c>
      <c r="HU8" s="109">
        <f>COUNTA(HU34,HU39,HU40,HU44,HU45,HU46,HU47,HU51,HU52,HU55,HU56,HU57,HU58,HU59,HU60,HU61,HU62,HU63,HU64,HU65,HU66,HU71,HU75,HU81,HU87,HU91,#REF!,#REF!,HU105,HU98,HU99,HU100,HU101,HU102,HU106,HU107,HU108,HU109,HU111,HU110,HU112,HU113,HU114,HU116,HU117,HU118,HU119,HU120,HU121,HU122,HU124,HU126,HU127,HU128,HU129,HU130,HU131,HU125,HU132,HU133,HU138,HU142,HU145,HU149,HU160)</f>
        <v>3</v>
      </c>
      <c r="HV8" s="109">
        <f>COUNTA(HV34,HV39,HV40,HV44,HV45,HV46,HV47,HV51,HV52,HV55,HV56,HV57,HV58,HV59,HV60,HV61,HV62,HV63,HV64,HV65,HV66,HV71,HV75,HV81,HV87,HV91,#REF!,#REF!,HV105,HV98,HV99,HV100,HV101,HV102,HV106,HV107,HV108,HV109,HV111,HV110,HV112,HV113,HV114,HV116,HV117,HV118,HV119,HV120,HV121,HV122,HV124,HV126,HV127,HV128,HV129,HV130,HV131,HV125,HV132,HV133,HV138,HV142,HV145,HV149,HV160)</f>
        <v>9</v>
      </c>
      <c r="HW8" s="109">
        <f>COUNTA(HW34,HW39,HW40,HW44,HW45,HW46,HW47,HW51,HW52,HW55,HW56,HW57,HW58,HW59,HW60,HW61,HW62,HW63,HW64,HW65,HW66,HW71,HW75,HW81,HW87,HW91,#REF!,#REF!,HW105,HW98,HW99,HW100,HW101,HW102,HW106,HW107,HW108,HW109,HW111,HW110,HW112,HW113,HW114,HW116,HW117,HW118,HW119,HW120,HW121,HW122,HW124,HW126,HW127,HW128,HW129,HW130,HW131,HW125,HW132,HW133,HW138,HW142,HW145,HW149,HW160)</f>
        <v>5</v>
      </c>
      <c r="HX8" s="109">
        <f>COUNTA(HX34,HX39,HX40,HX44,HX45,HX46,HX47,HX51,HX52,HX55,HX56,HX57,HX58,HX59,HX60,HX61,HX62,HX63,HX64,HX65,HX66,HX71,HX75,HX81,HX87,HX91,#REF!,#REF!,HX105,HX98,HX99,HX100,HX101,HX102,HX106,HX107,HX108,HX109,HX111,HX110,HX112,HX113,HX114,HX116,HX117,HX118,HX119,HX120,HX121,HX122,HX124,HX126,HX127,HX128,HX129,HX130,HX131,HX125,HX132,HX133,HX138,HX142,HX145,HX149,HX160)</f>
        <v>3</v>
      </c>
      <c r="HY8" s="108"/>
      <c r="HZ8" s="109">
        <f>COUNTA(HZ34,HZ39,HZ40,HZ44,HZ45,HZ46,HZ47,HZ51,HZ52,HZ55,HZ56,HZ57,HZ58,HZ59,HZ60,HZ61,HZ62,HZ63,HZ64,HZ65,HZ66,HZ71,HZ75,HZ81,HZ87,HZ91,#REF!,#REF!,HZ105,HZ98,HZ99,HZ100,HZ101,HZ102,HZ106,HZ107,HZ108,HZ109,HZ111,HZ110,HZ112,HZ113,HZ114,HZ116,HZ117,HZ118,HZ119,HZ120,HZ121,HZ122,HZ124,HZ126,HZ127,HZ128,HZ129,HZ130,HZ131,HZ125,HZ132,HZ133,HZ138,HZ142,HZ145,HZ149,HZ160)</f>
        <v>4</v>
      </c>
      <c r="IA8" s="358">
        <f>COUNTIF(IA33:IA162,"&gt;0")</f>
        <v>17</v>
      </c>
      <c r="IB8" s="197">
        <f>COUNTIF(IB33:IB162,"&gt;0")</f>
        <v>17</v>
      </c>
      <c r="IC8" s="109">
        <f>COUNTA(IC34,IC39,IC40,IC44,IC45,IC46,IC47,IC51,IC52,IC55,IC56,IC57,IC58,IC59,IC60,IC61,IC62,IC63,IC64,IC65,IC66,IC71,IC75,IC81,IC87,IC91,#REF!,#REF!,IC105,IC98,IC99,IC100,IC101,IC102,IC106,IC107,IC108,IC109,IC111,IC110,IC112,IC113,IC114,IC116,IC117,IC118,IC119,IC120,IC121,IC122,IC124,IC126,IC127,IC128,IC129,IC130,IC131,IC125,IC132,IC133,IC138,IC142,IC145,IC149,IC160)</f>
        <v>12</v>
      </c>
      <c r="ID8" s="109">
        <f>COUNTA(ID34,ID39,ID40,ID44,ID45,ID46,ID47,ID51,ID52,ID55,ID56,ID57,ID58,ID59,ID60,ID61,ID62,ID63,ID64,ID65,ID66,ID71,ID75,ID81,ID87,ID91,#REF!,#REF!,ID105,ID98,ID99,ID100,ID101,ID102,ID106,ID107,ID108,ID109,ID111,ID110,ID112,ID113,ID114,ID116,ID117,ID118,ID119,ID120,ID121,ID122,ID124,ID126,ID127,ID128,ID129,ID130,ID131,ID125,ID132,ID133,ID138,ID142,ID145,ID149,ID160)</f>
        <v>6</v>
      </c>
      <c r="IE8" s="109">
        <f>COUNTA(IE34,IE39,IE40,IE44,IE45,IE46,IE47,IE51,IE52,IE55,IE56,IE57,IE58,IE59,IE60,IE61,IE62,IE63,IE64,IE65,IE66,IE71,IE75,IE81,IE87,IE91,#REF!,#REF!,IE105,IE98,IE99,IE100,IE101,IE102,IE106,IE107,IE108,IE109,IE111,IE110,IE112,IE113,IE114,IE116,IE117,IE118,IE119,IE120,IE121,IE122,IE124,IE126,IE127,IE128,IE129,IE130,IE131,IE125,IE132,IE133,IE138,IE142,IE145,IE149,IE160)</f>
        <v>9</v>
      </c>
      <c r="IF8" s="109">
        <f>COUNTA(IF34,IF39,IF40,IF44,IF45,IF46,IF47,IF51,IF52,IF55,IF56,IF57,IF58,IF59,IF60,IF61,IF62,IF63,IF64,IF65,IF66,IF71,IF75,IF81,IF87,IF91,#REF!,#REF!,IF105,IF98,IF99,IF100,IF101,IF102,IF106,IF107,IF108,IF109,IF111,IF110,IF112,IF113,IF114,IF116,IF117,IF118,IF119,IF120,IF121,IF122,IF124,IF126,IF127,IF128,IF129,IF130,IF131,IF125,IF132,IF133,IF138,IF142,IF145,IF149,IF160)</f>
        <v>11</v>
      </c>
      <c r="IG8" s="109">
        <f>COUNTA(IG34,IG39,IG40,IG44,IG45,IG46,IG47,IG51,IG52,IG55,IG56,IG57,IG58,IG59,IG60,IG61,IG62,IG63,IG64,IG65,IG66,IG71,IG75,IG81,IG87,IG91,#REF!,#REF!,IG105,IG98,IG99,IG100,IG101,IG102,IG106,IG107,IG108,IG109,IG111,IG110,IG112,IG113,IG114,IG116,IG117,IG118,IG119,IG120,IG121,IG122,IG124,IG126,IG127,IG128,IG129,IG130,IG131,IG125,IG132,IG133,IG138,IG142,IG145,IG149,IG160)</f>
        <v>5</v>
      </c>
      <c r="IH8" s="109">
        <f>COUNTA(IH34,IH39,IH40,IH44,IH45,IH46,IH47,IH51,IH52,IH55,IH56,IH57,IH58,IH59,IH60,IH61,IH62,IH63,IH64,IH65,IH66,IH71,IH75,IH81,IH87,IH91,#REF!,#REF!,IH105,IH98,IH99,IH100,IH101,IH102,IH106,IH107,IH108,IH109,IH111,IH110,IH112,IH113,IH114,IH116,IH117,IH118,IH119,IH120,IH121,IH122,IH124,IH126,IH127,IH128,IH129,IH130,IH131,IH125,IH132,IH133,IH138,IH142,IH145,IH149,IH160)</f>
        <v>8</v>
      </c>
      <c r="II8" s="109">
        <f>COUNTA(II34,II39,II40,II44,II45,II46,II47,II51,II52,II55,II56,II57,II58,II59,II60,II61,II62,II63,II64,II65,II66,II71,II75,II81,II87,II91,#REF!,#REF!,II105,II98,II99,II100,II101,II102,II106,II107,II108,II109,II111,II110,II112,II113,II114,II116,II117,II118,II119,II120,II121,II122,II124,II126,II127,II128,II129,II130,II131,II125,II132,II133,II138,II142,II145,II149,II160)</f>
        <v>2</v>
      </c>
      <c r="IJ8" s="109">
        <f>COUNTA(IJ34,IJ39,IJ40,IJ44,IJ45,IJ46,IJ47,IJ51,IJ52,IJ55,IJ56,IJ57,IJ58,IJ59,IJ60,IJ61,IJ62,IJ63,IJ64,IJ65,IJ66,IJ71,IJ75,IJ81,IJ87,IJ91,#REF!,#REF!,IJ105,IJ98,IJ99,IJ100,IJ101,IJ102,IJ106,IJ107,IJ108,IJ109,IJ111,IJ110,IJ112,IJ113,IJ114,IJ116,IJ117,IJ118,IJ119,IJ120,IJ121,IJ122,IJ124,IJ126,IJ127,IJ128,IJ129,IJ130,IJ131,IJ125,IJ132,IJ133,IJ138,IJ142,IJ145,IJ149,IJ160)</f>
        <v>4</v>
      </c>
      <c r="IK8" s="358">
        <f>COUNTIF(IK33:IK162,"&gt;0")</f>
        <v>12</v>
      </c>
      <c r="IL8" s="197">
        <f>COUNTIF(IL33:IL162,"&gt;0")</f>
        <v>12</v>
      </c>
      <c r="IM8" s="109">
        <f>COUNTA(IM34,IM39,IM40,IM44,IM45,IM46,IM47,IM51,IM52,IM55,IM56,IM57,IM58,IM59,IM60,IM61,IM62,IM63,IM64,IM65,IM66,IM71,IM75,IM81,IM87,IM91,#REF!,#REF!,IM105,IM98,IM99,IM100,IM101,IM102,IM106,IM107,IM108,IM109,IM111,IM110,IM112,IM113,IM114,IM116,IM117,IM118,IM119,IM120,IM121,IM122,IM124,IM126,IM127,IM128,IM129,IM130,IM131,IM125,IM132,IM133,IM138,IM142,IM145,IM149,IM160)</f>
        <v>14</v>
      </c>
      <c r="IN8" s="109">
        <f>COUNTA(IN34,IN39,IN40,IN44,IN45,IN46,IN47,IN51,IN52,IN55,IN56,IN57,IN58,IN59,IN60,IN61,IN62,IN63,IN64,IN65,IN66,IN71,IN75,IN81,IN87,IN91,#REF!,#REF!,IN105,IN98,IN99,IN100,IN101,IN102,IN106,IN107,IN108,IN109,IN111,IN110,IN112,IN113,IN114,IN116,IN117,IN118,IN119,IN120,IN121,IN122,IN124,IN126,IN127,IN128,IN129,IN130,IN131,IN125,IN132,IN133,IN138,IN142,IN145,IN149,IN160)</f>
        <v>5</v>
      </c>
      <c r="IO8" s="109">
        <f>COUNTA(IO34,IO39,IO40,IO44,IO45,IO46,IO47,IO51,IO52,IO55,IO56,IO57,IO58,IO59,IO60,IO61,IO62,IO63,IO64,IO65,IO66,IO71,IO75,IO81,IO87,IO91,#REF!,#REF!,IO105,IO98,IO99,IO100,IO101,IO102,IO106,IO107,IO108,IO109,IO111,IO110,IO112,IO113,IO114,IO116,IO117,IO118,IO119,IO120,IO121,IO122,IO124,IO126,IO127,IO128,IO129,IO130,IO131,IO125,IO132,IO133,IO138,IO142,IO145,IO149,IO160)</f>
        <v>5</v>
      </c>
      <c r="IP8" s="109">
        <f>COUNTA(IP34,IP39,IP40,IP44,IP45,IP46,IP47,IP51,IP52,IP55,IP56,IP57,IP58,IP59,IP60,IP61,IP62,IP63,IP64,IP65,IP66,IP71,IP75,IP81,IP87,IP91,#REF!,#REF!,IP105,IP98,IP99,IP100,IP101,IP102,IP106,IP107,IP108,IP109,IP111,IP110,IP112,IP113,IP114,IP116,IP117,IP118,IP119,IP120,IP121,IP122,IP124,IP126,IP127,IP128,IP129,IP130,IP131,IP125,IP132,IP133,IP138,IP142,IP145,IP149,IP160)</f>
        <v>6</v>
      </c>
      <c r="IQ8" s="109">
        <f>COUNTA(IQ34,IQ39,IQ40,IQ44,IQ45,IQ46,IQ47,IQ51,IQ52,IQ55,IQ56,IQ57,IQ58,IQ59,IQ60,IQ61,IQ62,IQ63,IQ64,IQ65,IQ66,IQ71,IQ75,IQ81,IQ87,IQ91,#REF!,#REF!,IQ105,IQ98,IQ99,IQ100,IQ101,IQ102,IQ106,IQ107,IQ108,IQ109,IQ111,IQ110,IQ112,IQ113,IQ114,IQ116,IQ117,IQ118,IQ119,IQ120,IQ121,IQ122,IQ124,IQ126,IQ127,IQ128,IQ129,IQ130,IQ131,IQ125,IQ132,IQ133,IQ138,IQ142,IQ145,IQ149,IQ160)</f>
        <v>5</v>
      </c>
      <c r="IR8" s="109">
        <f>COUNTA(IR34,IR39,IR40,IR44,IR45,IR46,IR47,IR51,IR52,IR55,IR56,IR57,IR58,IR59,IR60,IR61,IR62,IR63,IR64,IR65,IR66,IR71,IR75,IR81,IR87,IR91,#REF!,#REF!,IR105,IR98,IR99,IR100,IR101,IR102,IR106,IR107,IR108,IR109,IR111,IR110,IR112,IR113,IR114,IR116,IR117,IR118,IR119,IR120,IR121,IR122,IR124,IR126,IR127,IR128,IR129,IR130,IR131,IR125,IR132,IR133,IR138,IR142,IR145,IR149,IR160)</f>
        <v>5</v>
      </c>
      <c r="IS8" s="358">
        <f>COUNTIF(IS33:IS162,"&gt;0")</f>
        <v>16</v>
      </c>
      <c r="IT8" s="109">
        <f>COUNTA(IT34,IT39,IT40,IT44,IT45,IT46,IT47,IT51,IT52,IT55,IT56,IT57,IT58,IT59,IT60,IT61,IT62,IT63,IT64,IT65,IT66,IT71,IT75,IT81,IT87,IT91,#REF!,#REF!,IT105,IT98,IT99,IT100,IT101,IT102,IT106,IT107,IT108,IT109,IT111,IT110,IT112,IT113,IT114,IT116,IT117,IT118,IT119,IT120,IT121,IT122,IT124,IT126,IT127,IT128,IT129,IT130,IT131,IT125,IT132,IT133,IT138,IT142,IT145,IT149,IT160)</f>
        <v>3</v>
      </c>
      <c r="IU8" s="109">
        <f>COUNTA(IU34,IU39,IU40,IU44,IU45,IU46,IU47,IU51,IU52,IU55,IU56,IU57,IU58,IU59,IU60,IU61,IU62,IU63,IU64,IU65,IU66,IU71,IU75,IU81,IU87,IU91,#REF!,#REF!,IU105,IU98,IU99,IU100,IU101,IU102,IU106,IU107,IU108,IU109,IU111,IU110,IU112,IU113,IU114,IU116,IU117,IU118,IU119,IU120,IU121,IU122,IU124,IU126,IU127,IU128,IU129,IU130,IU131,IU125,IU132,IU133,IU138,IU142,IU145,IU149,IU160)</f>
        <v>5</v>
      </c>
      <c r="IV8" s="197">
        <f>COUNTIF(IV33:IV162,"&gt;0")</f>
        <v>11</v>
      </c>
      <c r="IW8" s="109">
        <f>COUNTA(IW34,IW39,IW40,IW44,IW45,IW46,IW47,IW51,IW52,IW55,IW56,IW57,IW58,IW59,IW60,IW61,IW62,IW63,IW64,IW65,IW66,IW71,IW75,IW81,IW87,IW91,#REF!,#REF!,IW105,IW98,IW99,IW100,IW101,IW102,IW106,IW107,IW108,IW109,IW111,IW110,IW112,IW113,IW114,IW116,IW117,IW118,IW119,IW120,IW121,IW122,IW124,IW126,IW127,IW128,IW129,IW130,IW131,IW125,IW132,IW133,IW138,IW142,IW145,IW149,IW160)</f>
        <v>4</v>
      </c>
      <c r="IX8" s="109">
        <f>COUNTA(IX34,IX39,IX40,IX44,IX45,IX46,IX47,IX51,IX52,IX55,IX56,IX57,IX58,IX59,IX60,IX61,IX62,IX63,IX64,IX65,IX66,IX71,IX75,IX81,IX87,IX91,#REF!,#REF!,IX105,IX98,IX99,IX100,IX101,IX102,IX106,IX107,IX108,IX109,IX111,IX110,IX112,IX113,IX114,IX116,IX117,IX118,IX119,IX120,IX121,IX122,IX124,IX126,IX127,IX128,IX129,IX130,IX131,IX125,IX132,IX133,IX138,IX142,IX145,IX149,IX160)</f>
        <v>3</v>
      </c>
      <c r="IY8" s="108"/>
      <c r="IZ8" s="109">
        <f>COUNTA(IZ34,IZ39,IZ40,IZ44,IZ45,IZ46,IZ47,IZ51,IZ52,IZ55,IZ56,IZ57,IZ58,IZ59,IZ60,IZ61,IZ62,IZ63,IZ64,IZ65,IZ66,IZ71,IZ75,IZ81,IZ87,IZ91,#REF!,#REF!,IZ105,IZ98,IZ99,IZ100,IZ101,IZ102,IZ106,IZ107,IZ108,IZ109,IZ111,IZ110,IZ112,IZ113,IZ114,IZ116,IZ117,IZ118,IZ119,IZ120,IZ121,IZ122,IZ124,IZ126,IZ127,IZ128,IZ129,IZ130,IZ131,IZ125,IZ132,IZ133,IZ138,IZ142,IZ145,IZ149,IZ160)</f>
        <v>4</v>
      </c>
      <c r="JA8" s="109">
        <f>COUNTA(JA34,JA39,JA40,JA44,JA45,JA46,JA47,JA51,JA52,JA55,JA56,JA57,JA58,JA59,JA60,JA61,JA62,JA63,JA64,JA65,JA66,JA71,JA75,JA81,JA87,JA91,#REF!,#REF!,JA105,JA98,JA99,JA100,JA101,JA102,JA106,JA107,JA108,JA109,JA111,JA110,JA112,JA113,JA114,JA116,JA117,JA118,JA119,JA120,JA121,JA122,JA124,JA126,JA127,JA128,JA129,JA130,JA131,JA125,JA132,JA133,JA138,JA142,JA145,JA149,JA160)</f>
        <v>5</v>
      </c>
      <c r="JB8" s="108"/>
      <c r="JC8" s="109">
        <f>COUNTA(JC34,JC39,JC40,JC44,JC45,JC46,JC47,JC51,JC52,JC55,JC56,JC57,JC58,JC59,JC60,JC61,JC62,JC63,JC64,JC65,JC66,JC71,JC75,JC81,JC87,JC91,#REF!,#REF!,JC105,JC98,JC99,JC100,JC101,JC102,JC106,JC107,JC108,JC109,JC111,JC110,JC112,JC113,JC114,JC116,JC117,JC118,JC119,JC120,JC121,JC122,JC124,JC126,JC127,JC128,JC129,JC130,JC131,JC125,JC132,JC133,JC138,JC142,JC145,JC149,JC160)</f>
        <v>2</v>
      </c>
      <c r="JD8" s="109">
        <f>COUNTA(JD34,JD39,JD40,JD44,JD45,JD46,JD47,JD51,JD52,JD55,JD56,JD57,JD58,JD59,JD60,JD61,JD62,JD63,JD64,JD65,JD66,JD71,JD75,JD81,JD87,JD91,#REF!,#REF!,JD105,JD98,JD99,JD100,JD101,JD102,JD106,JD107,JD108,JD109,JD111,JD110,JD112,JD113,JD114,JD116,JD117,JD118,JD119,JD120,JD121,JD122,JD124,JD126,JD127,JD128,JD129,JD130,JD131,JD125,JD132,JD133,JD138,JD142,JD145,JD149,JD160)</f>
        <v>2</v>
      </c>
      <c r="JE8" s="109">
        <f>COUNTA(JE34,JE39,JE40,JE44,JE45,JE46,JE47,JE51,JE52,JE55,JE56,JE57,JE58,JE59,JE60,JE61,JE62,JE63,JE64,JE65,JE66,JE71,JE75,JE81,JE87,JE91,#REF!,#REF!,JE105,JE98,JE99,JE100,JE101,JE102,JE106,JE107,JE108,JE109,JE111,JE110,JE112,JE113,JE114,JE116,JE117,JE118,JE119,JE120,JE121,JE122,JE124,JE126,JE127,JE128,JE129,JE130,JE131,JE125,JE132,JE133,JE138,JE142,JE145,JE149,JE160)</f>
        <v>2</v>
      </c>
      <c r="JF8" s="108"/>
      <c r="JG8" s="109">
        <f>COUNTA(JG34,JG39,JG40,JG44,JG45,JG46,JG47,JG51,JG52,JG55,JG56,JG57,JG58,JG59,JG60,JG61,JG62,JG63,JG64,JG65,JG66,JG71,JG75,JG81,JG87,JG91,#REF!,#REF!,JG105,JG98,JG99,JG100,JG101,JG102,JG106,JG107,JG108,JG109,JG111,JG110,JG112,JG113,JG114,JG116,JG117,JG118,JG119,JG120,JG121,JG122,JG124,JG126,JG127,JG128,JG129,JG130,JG131,JG125,JG132,JG133,JG138,JG142,JG145,JG149,JG160)</f>
        <v>7</v>
      </c>
      <c r="JH8" s="197">
        <f>COUNTIF(JH33:JH162,"&gt;0")</f>
        <v>13</v>
      </c>
      <c r="JI8" s="109">
        <f>COUNTA(JI34,JI39,JI40,JI44,JI45,JI46,JI47,JI51,JI52,JI55,JI56,JI57,JI58,JI59,JI60,JI61,JI62,JI63,JI64,JI65,JI66,JI71,JI75,JI81,JI87,JI91,#REF!,#REF!,JI105,JI98,JI99,JI100,JI101,JI102,JI106,JI107,JI108,JI109,JI111,JI110,JI112,JI113,JI114,JI116,JI117,JI118,JI119,JI120,JI121,JI122,JI124,JI126,JI127,JI128,JI129,JI130,JI131,JI125,JI132,JI133,JI138,JI142,JI145,JI149,JI160)</f>
        <v>9</v>
      </c>
      <c r="JJ8" s="109">
        <f>COUNTA(JJ34,JJ39,JJ40,JJ44,JJ45,JJ46,JJ47,JJ51,JJ52,JJ55,JJ56,JJ57,JJ58,JJ59,JJ60,JJ61,JJ62,JJ63,JJ64,JJ65,JJ66,JJ71,JJ75,JJ81,JJ87,JJ91,#REF!,#REF!,JJ105,JJ98,JJ99,JJ100,JJ101,JJ102,JJ106,JJ107,JJ108,JJ109,JJ111,JJ110,JJ112,JJ113,JJ114,JJ116,JJ117,JJ118,JJ119,JJ120,JJ121,JJ122,JJ124,JJ126,JJ127,JJ128,JJ129,JJ130,JJ131,JJ125,JJ132,JJ133,JJ138,JJ142,JJ145,JJ149,JJ160)</f>
        <v>13</v>
      </c>
      <c r="JK8" s="109">
        <f>COUNTA(JK34,JK39,JK40,JK44,JK45,JK46,JK47,JK51,JK52,JK55,JK56,JK57,JK58,JK59,JK60,JK61,JK62,JK63,JK64,JK65,JK66,JK71,JK75,JK81,JK87,JK91,#REF!,#REF!,JK105,JK98,JK99,JK100,JK101,JK102,JK106,JK107,JK108,JK109,JK111,JK110,JK112,JK113,JK114,JK116,JK117,JK118,JK119,JK120,JK121,JK122,JK124,JK126,JK127,JK128,JK129,JK130,JK131,JK125,JK132,JK133,JK138,JK142,JK145,JK149,JK160)</f>
        <v>4</v>
      </c>
      <c r="JL8" s="109">
        <f>COUNTA(JL34,JL39,JL40,JL44,JL45,JL46,JL47,JL51,JL52,JL55,JL56,JL57,JL58,JL59,JL60,JL61,JL62,JL63,JL64,JL65,JL66,JL71,JL75,JL81,JL87,JL91,#REF!,#REF!,JL105,JL98,JL99,JL100,JL101,JL102,JL106,JL107,JL108,JL109,JL111,JL110,JL112,JL113,JL114,JL116,JL117,JL118,JL119,JL120,JL121,JL122,JL124,JL126,JL127,JL128,JL129,JL130,JL131,JL125,JL132,JL133,JL138,JL142,JL145,JL149,JL160)</f>
        <v>6</v>
      </c>
      <c r="JM8" s="197">
        <f>COUNTIF(JM33:JM162,"&gt;0")</f>
        <v>8</v>
      </c>
      <c r="JN8" s="109">
        <f>COUNTA(JN34,JN39,JN40,JN44,JN45,JN46,JN47,JN51,JN52,JN55,JN56,JN57,JN58,JN59,JN60,JN61,JN62,JN63,JN64,JN65,JN66,JN71,JN75,JN81,JN87,JN91,#REF!,#REF!,JN105,JN98,JN99,JN100,JN101,JN102,JN106,JN107,JN108,JN109,JN111,JN110,JN112,JN113,JN114,JN116,JN117,JN118,JN119,JN120,JN121,JN122,JN124,JN126,JN127,JN128,JN129,JN130,JN131,JN125,JN132,JN133,JN138,JN142,JN145,JN149,JN160)</f>
        <v>10</v>
      </c>
      <c r="JO8" s="419"/>
      <c r="JP8" s="358">
        <f>COUNTIF(JP33:JP162,"&gt;0")</f>
        <v>12</v>
      </c>
      <c r="JQ8" s="197">
        <f>COUNTIF(JQ33:JQ162,"&gt;0")</f>
        <v>8</v>
      </c>
      <c r="JR8" s="109">
        <f>COUNTA(JR34,JR39,JR40,JR44,JR45,JR46,JR47,JR51,JR52,JR55,JR56,JR57,JR58,JR59,JR60,JR61,JR62,JR63,JR64,JR65,JR66,JR71,JR75,JR81,JR87,JR91,#REF!,#REF!,JR105,JR98,JR99,JR100,JR101,JR102,JR106,JR107,JR108,JR109,JR111,JR110,JR112,JR113,JR114,JR116,JR117,JR118,JR119,JR120,JR121,JR122,JR124,JR126,JR127,JR128,JR129,JR130,JR131,JR125,JR132,JR133,JR138,JR142,JR145,JR149,JR160)</f>
        <v>7</v>
      </c>
      <c r="JS8" s="109">
        <f>COUNTA(JS34,JS39,JS40,JS44,JS45,JS46,JS47,JS51,JS52,JS55,JS56,JS57,JS58,JS59,JS60,JS61,JS62,JS63,JS64,JS65,JS66,JS71,JS75,JS81,JS87,JS91,#REF!,#REF!,JS105,JS98,JS99,JS100,JS101,JS102,JS106,JS107,JS108,JS109,JS111,JS110,JS112,JS113,JS114,JS116,JS117,JS118,JS119,JS120,JS121,JS122,JS124,JS126,JS127,JS128,JS129,JS130,JS131,JS125,JS132,JS133,JS138,JS142,JS145,JS149,JS160)</f>
        <v>8</v>
      </c>
      <c r="JT8" s="109">
        <f>COUNTA(JT34,JT39,JT40,JT44,JT45,JT46,JT47,JT51,JT52,JT55,JT56,JT57,JT58,JT59,JT60,JT61,JT62,JT63,JT64,JT65,JT66,JT71,JT75,JT81,JT87,JT91,#REF!,#REF!,JT105,JT98,JT99,JT100,JT101,JT102,JT106,JT107,JT108,JT109,JT111,JT110,JT112,JT113,JT114,JT116,JT117,JT118,JT119,JT120,JT121,JT122,JT124,JT126,JT127,JT128,JT129,JT130,JT131,JT125,JT132,JT133,JT138,JT142,JT145,JT149,JT160)</f>
        <v>7</v>
      </c>
      <c r="JU8" s="109">
        <f>COUNTA(JU34,JU39,JU40,JU44,JU45,JU46,JU47,JU51,JU52,JU55,JU56,JU57,JU58,JU59,JU60,JU61,JU62,JU63,JU64,JU65,JU66,JU71,JU75,JU81,JU87,JU91,#REF!,#REF!,JU105,JU98,JU99,JU100,JU101,JU102,JU106,JU107,JU108,JU109,JU111,JU110,JU112,JU113,JU114,JU116,JU117,JU118,JU119,JU120,JU121,JU122,JU124,JU126,JU127,JU128,JU129,JU130,JU131,JU125,JU132,JU133,JU138,JU142,JU145,JU149,JU160)</f>
        <v>5</v>
      </c>
      <c r="JV8" s="109">
        <f>COUNTA(JV34,JV39,JV40,JV44,JV45,JV46,JV47,JV51,JV52,JV55,JV56,JV57,JV58,JV59,JV60,JV61,JV62,JV63,JV64,JV65,JV66,JV71,JV75,JV81,JV87,JV91,#REF!,#REF!,JV105,JV98,JV99,JV100,JV101,JV102,JV106,JV107,JV108,JV109,JV111,JV110,JV112,JV113,JV114,JV116,JV117,JV118,JV119,JV120,JV121,JV122,JV124,JV126,JV127,JV128,JV129,JV130,JV131,JV125,JV132,JV133,JV138,JV142,JV145,JV149,JV160)</f>
        <v>3</v>
      </c>
      <c r="JW8" s="109">
        <f>COUNTA(JW34,JW39,JW40,JW44,JW45,JW46,JW47,JW51,JW52,JW55,JW56,JW57,JW58,JW59,JW60,JW61,JW62,JW63,JW64,JW65,JW66,JW71,JW75,JW81,JW87,JW91,#REF!,#REF!,JW105,JW98,JW99,JW100,JW101,JW102,JW106,JW107,JW108,JW109,JW111,JW110,JW112,JW113,JW114,JW116,JW117,JW118,JW119,JW120,JW121,JW122,JW124,JW126,JW127,JW128,JW129,JW130,JW131,JW125,JW132,JW133,JW138,JW142,JW145,JW149,JW160)</f>
        <v>6</v>
      </c>
      <c r="JX8" s="109">
        <f>COUNTA(JX34,JX39,JX40,JX44,JX45,JX46,JX47,JX51,JX52,JX55,JX56,JX57,JX58,JX59,JX60,JX61,JX62,JX63,JX64,JX65,JX66,JX71,JX75,JX81,JX87,JX91,#REF!,#REF!,JX105,JX98,JX99,JX100,JX101,JX102,JX106,JX107,JX108,JX109,JX111,JX110,JX112,JX113,JX114,JX116,JX117,JX118,JX119,JX120,JX121,JX122,JX124,JX126,JX127,JX128,JX129,JX130,JX131,JX125,JX132,JX133,JX138,JX142,JX145,JX149,JX160)</f>
        <v>6</v>
      </c>
      <c r="JY8" s="109">
        <f>COUNTA(JY34,JY39,JY40,JY44,JY45,JY46,JY47,JY51,JY52,JY55,JY56,JY57,JY58,JY59,JY60,JY61,JY62,JY63,JY64,JY65,JY66,JY71,JY75,JY81,JY87,JY91,#REF!,#REF!,JY105,JY98,JY99,JY100,JY101,JY102,JY106,JY107,JY108,JY109,JY111,JY110,JY112,JY113,JY114,JY116,JY117,JY118,JY119,JY120,JY121,JY122,JY124,JY126,JY127,JY128,JY129,JY130,JY131,JY125,JY132,JY133,JY138,JY142,JY145,JY149,JY160)</f>
        <v>6</v>
      </c>
      <c r="JZ8" s="109">
        <f>COUNTA(JZ34,JZ39,JZ40,JZ44,JZ45,JZ46,JZ47,JZ51,JZ52,JZ55,JZ56,JZ57,JZ58,JZ59,JZ60,JZ61,JZ62,JZ63,JZ64,JZ65,JZ66,JZ71,JZ75,JZ81,JZ87,JZ91,#REF!,#REF!,JZ105,JZ98,JZ99,JZ100,JZ101,JZ102,JZ106,JZ107,JZ108,JZ109,JZ111,JZ110,JZ112,JZ113,JZ114,JZ116,JZ117,JZ118,JZ119,JZ120,JZ121,JZ122,JZ124,JZ126,JZ127,JZ128,JZ129,JZ130,JZ131,JZ125,JZ132,JZ133,JZ138,JZ142,JZ145,JZ149,JZ160)</f>
        <v>8</v>
      </c>
      <c r="KA8" s="109">
        <f>COUNTA(KA34,KA39,KA40,KA44,KA45,KA46,KA47,KA51,KA52,KA55,KA56,KA57,KA58,KA59,KA60,KA61,KA62,KA63,KA64,KA65,KA66,KA71,KA75,KA81,KA87,KA91,#REF!,#REF!,KA105,KA98,KA99,KA100,KA101,KA102,KA106,KA107,KA108,KA109,KA111,KA110,KA112,KA113,KA114,KA116,KA117,KA118,KA119,KA120,KA121,KA122,KA124,KA126,KA127,KA128,KA129,KA130,KA131,KA125,KA132,KA133,KA138,KA142,KA145,KA149,KA160)</f>
        <v>5</v>
      </c>
      <c r="KB8" s="109">
        <f>COUNTA(KB34,KB39,KB40,KB44,KB45,KB46,KB47,KB51,KB52,KB55,KB56,KB57,KB58,KB59,KB60,KB61,KB62,KB63,KB64,KB65,KB66,KB71,KB75,KB81,KB87,KB91,#REF!,#REF!,KB105,KB98,KB99,KB100,KB101,KB102,KB106,KB107,KB108,KB109,KB111,KB110,KB112,KB113,KB114,KB116,KB117,KB118,KB119,KB120,KB121,KB122,KB124,KB126,KB127,KB128,KB129,KB130,KB131,KB125,KB132,KB133,KB138,KB142,KB145,KB149,KB160)</f>
        <v>5</v>
      </c>
      <c r="KC8" s="109">
        <f>COUNTA(KC34,KC39,KC40,KC44,KC45,KC46,KC47,KC51,KC52,KC55,KC56,KC57,KC58,KC59,KC60,KC61,KC62,KC63,KC64,KC65,KC66,KC71,KC75,KC81,KC87,KC91,#REF!,#REF!,KC105,KC98,KC99,KC100,KC101,KC102,KC106,KC107,KC108,KC109,KC111,KC110,KC112,KC113,KC114,KC116,KC117,KC118,KC119,KC120,KC121,KC122,KC124,KC126,KC127,KC128,KC129,KC130,KC131,KC125,KC132,KC133,KC138,KC142,KC145,KC149,KC160)</f>
        <v>7</v>
      </c>
      <c r="KD8" s="197">
        <f>COUNTIF(KD33:KD162,"&gt;0")</f>
        <v>2</v>
      </c>
      <c r="KE8" s="109">
        <f>COUNTA(KE34,KE39,KE40,KE44,KE45,KE46,KE47,KE51,KE52,KE55,KE56,KE57,KE58,KE59,KE60,KE61,KE62,KE63,KE64,KE65,KE66,KE71,KE75,KE81,KE87,KE91,#REF!,#REF!,KE105,KE98,KE99,KE100,KE101,KE102,KE106,KE107,KE108,KE109,KE111,KE110,KE112,KE113,KE114,KE116,KE117,KE118,KE119,KE120,KE121,KE122,KE124,KE126,KE127,KE128,KE129,KE130,KE131,KE125,KE132,KE133,KE138,KE142,KE145,KE149,KE160)</f>
        <v>4</v>
      </c>
      <c r="KF8" s="109">
        <f>COUNTA(KF34,KF39,KF40,KF44,KF45,KF46,KF47,KF51,KF52,KF55,KF56,KF57,KF58,KF59,KF60,KF61,KF62,KF63,KF64,KF65,KF66,KF71,KF75,KF81,KF87,KF91,#REF!,#REF!,KF105,KF98,KF99,KF100,KF101,KF102,KF106,KF107,KF108,KF109,KF111,KF110,KF112,KF113,KF114,KF116,KF117,KF118,KF119,KF120,KF121,KF122,KF124,KF126,KF127,KF128,KF129,KF130,KF131,KF125,KF132,KF133,KF138,KF142,KF145,KF149,KF160)</f>
        <v>3</v>
      </c>
      <c r="KG8" s="109">
        <f>COUNTA(KG34,KG39,KG40,KG44,KG45,KG46,KG47,KG51,KG52,KG55,KG56,KG57,KG58,KG59,KG60,KG61,KG62,KG63,KG64,KG65,KG66,KG71,KG75,KG81,KG87,KG91,#REF!,#REF!,KG105,KG98,KG99,KG100,KG101,KG102,KG106,KG107,KG108,KG109,KG111,KG110,KG112,KG113,KG114,KG116,KG117,KG118,KG119,KG120,KG121,KG122,KG124,KG126,KG127,KG128,KG129,KG130,KG131,KG125,KG132,KG133,KG138,KG142,KG145,KG149,KG160)</f>
        <v>3</v>
      </c>
      <c r="KH8" s="197">
        <f>COUNTIF(KH33:KH162,"&gt;0")</f>
        <v>5</v>
      </c>
      <c r="KI8" s="109">
        <f>COUNTA(KI34,KI39,KI40,KI44,KI45,KI46,KI47,KI51,KI52,KI55,KI56,KI57,KI58,KI59,KI60,KI61,KI62,KI63,KI64,KI65,KI66,KI71,KI75,KI81,KI87,KI91,#REF!,#REF!,KI105,KI98,KI99,KI100,KI101,KI102,KI106,KI107,KI108,KI109,KI111,KI110,KI112,KI113,KI114,KI116,KI117,KI118,KI119,KI120,KI121,KI122,KI124,KI126,KI127,KI128,KI129,KI130,KI131,KI125,KI132,KI133,KI138,KI142,KI145,KI149,KI160)</f>
        <v>3</v>
      </c>
      <c r="KJ8" s="109">
        <f>COUNTA(KJ34,KJ39,KJ40,KJ44,KJ45,KJ46,KJ47,KJ51,KJ52,KJ55,KJ56,KJ57,KJ58,KJ59,KJ60,KJ61,KJ62,KJ63,KJ64,KJ65,KJ66,KJ71,KJ75,KJ81,KJ87,KJ91,#REF!,#REF!,KJ105,KJ98,KJ99,KJ100,KJ101,KJ102,KJ106,KJ107,KJ108,KJ109,KJ111,KJ110,KJ112,KJ113,KJ114,KJ116,KJ117,KJ118,KJ119,KJ120,KJ121,KJ122,KJ124,KJ126,KJ127,KJ128,KJ129,KJ130,KJ131,KJ125,KJ132,KJ133,KJ138,KJ142,KJ145,KJ149,KJ160)</f>
        <v>5</v>
      </c>
      <c r="KK8" s="109">
        <f>COUNTA(KK34,KK39,KK40,KK44,KK45,KK46,KK47,KK51,KK52,KK55,KK56,KK57,KK58,KK59,KK60,KK61,KK62,KK63,KK64,KK65,KK66,KK71,KK75,KK81,KK87,KK91,#REF!,#REF!,KK105,KK98,KK99,KK100,KK101,KK102,KK106,KK107,KK108,KK109,KK111,KK110,KK112,KK113,KK114,KK116,KK117,KK118,KK119,KK120,KK121,KK122,KK124,KK126,KK127,KK128,KK129,KK130,KK131,KK125,KK132,KK133,KK138,KK142,KK145,KK149,KK160)</f>
        <v>4</v>
      </c>
      <c r="KL8" s="109">
        <f>COUNTA(KL34,KL39,KL40,KL44,KL45,KL46,KL47,KL51,KL52,KL55,KL56,KL57,KL58,KL59,KL60,KL61,KL62,KL63,KL64,KL65,KL66,KL71,KL75,KL81,KL87,KL91,#REF!,#REF!,KL105,KL98,KL99,KL100,KL101,KL102,KL106,KL107,KL108,KL109,KL111,KL110,KL112,KL113,KL114,KL116,KL117,KL118,KL119,KL120,KL121,KL122,KL124,KL126,KL127,KL128,KL129,KL130,KL131,KL125,KL132,KL133,KL138,KL142,KL145,KL149,KL160)</f>
        <v>5</v>
      </c>
      <c r="KM8" s="197">
        <f>COUNTIF(KM33:KM162,"&gt;0")</f>
        <v>5</v>
      </c>
      <c r="KN8" s="109">
        <f>COUNTA(KN34,KN39,KN40,KN44,KN45,KN46,KN47,KN51,KN52,KN55,KN56,KN57,KN58,KN59,KN60,KN61,KN62,KN63,KN64,KN65,KN66,KN71,KN75,KN81,KN87,KN91,#REF!,#REF!,KN105,KN98,KN99,KN100,KN101,KN102,KN106,KN107,KN108,KN109,KN111,KN110,KN112,KN113,KN114,KN116,KN117,KN118,KN119,KN120,KN121,KN122,KN124,KN126,KN127,KN128,KN129,KN130,KN131,KN125,KN132,KN133,KN138,KN142,KN145,KN149,KN160)</f>
        <v>7</v>
      </c>
      <c r="KO8" s="109">
        <f>COUNTA(KO34,KO39,KO40,KO44,KO45,KO46,KO47,KO51,KO52,KO55,KO56,KO57,KO58,KO59,KO60,KO61,KO62,KO63,KO64,KO65,KO66,KO71,KO75,KO81,KO87,KO91,#REF!,#REF!,KO105,KO98,KO99,KO100,KO101,KO102,KO106,KO107,KO108,KO109,KO111,KO110,KO112,KO113,KO114,KO116,KO117,KO118,KO119,KO120,KO121,KO122,KO124,KO126,KO127,KO128,KO129,KO130,KO131,KO125,KO132,KO133,KO138,KO142,KO145,KO149,KO160)</f>
        <v>7</v>
      </c>
      <c r="KP8" s="109">
        <f>COUNTA(KP34,KP39,KP40,KP44,KP45,KP46,KP47,KP51,KP52,KP55,KP56,KP57,KP58,KP59,KP60,KP61,KP62,KP63,KP64,KP65,KP66,KP71,KP75,KP81,KP87,KP91,#REF!,#REF!,KP105,KP98,KP99,KP100,KP101,KP102,KP106,KP107,KP108,KP109,KP111,KP110,KP112,KP113,KP114,KP116,KP117,KP118,KP119,KP120,KP121,KP122,KP124,KP126,KP127,KP128,KP129,KP130,KP131,KP125,KP132,KP133,KP138,KP142,KP145,KP149,KP160)</f>
        <v>7</v>
      </c>
      <c r="KQ8" s="197">
        <f>COUNTIF(KQ33:KQ162,"&gt;0")</f>
        <v>6</v>
      </c>
      <c r="KR8" s="109">
        <f>COUNTA(KR34,KR39,KR40,KR44,KR45,KR46,KR47,KR51,KR52,KR55,KR56,KR57,KR58,KR59,KR60,KR61,KR62,KR63,KR64,KR65,KR66,KR71,KR75,KR81,KR87,KR91,#REF!,#REF!,KR105,KR98,KR99,KR100,KR101,KR102,KR106,KR107,KR108,KR109,KR111,KR110,KR112,KR113,KR114,KR116,KR117,KR118,KR119,KR120,KR121,KR122,KR124,KR126,KR127,KR128,KR129,KR130,KR131,KR125,KR132,KR133,KR138,KR142,KR145,KR149,KR160)</f>
        <v>4</v>
      </c>
      <c r="KS8" s="109">
        <f>COUNTA(KS34,KS39,KS40,KS44,KS45,KS46,KS47,KS51,KS52,KS55,KS56,KS57,KS58,KS59,KS60,KS61,KS62,KS63,KS64,KS65,KS66,KS71,KS75,KS81,KS87,KS91,#REF!,#REF!,KS105,KS98,KS99,KS100,KS101,KS102,KS106,KS107,KS108,KS109,KS111,KS110,KS112,KS113,KS114,KS116,KS117,KS118,KS119,KS120,KS121,KS122,KS124,KS126,KS127,KS128,KS129,KS130,KS131,KS125,KS132,KS133,KS138,KS142,KS145,KS149,KS160)</f>
        <v>10</v>
      </c>
      <c r="KT8" s="109">
        <f>COUNTA(KT34,KT39,KT40,KT44,KT45,KT46,KT47,KT51,KT52,KT55,KT56,KT57,KT58,KT59,KT60,KT61,KT62,KT63,KT64,KT65,KT66,KT71,KT75,KT81,KT87,KT91,#REF!,#REF!,KT105,KT98,KT99,KT100,KT101,KT102,KT106,KT107,KT108,KT109,KT111,KT110,KT112,KT113,KT114,KT116,KT117,KT118,KT119,KT120,KT121,KT122,KT124,KT126,KT127,KT128,KT129,KT130,KT131,KT125,KT132,KT133,KT138,KT142,KT145,KT149,KT160)</f>
        <v>6</v>
      </c>
      <c r="KU8" s="358">
        <f>COUNTIF(KU33:KU162,"&gt;0")</f>
        <v>9</v>
      </c>
      <c r="KV8" s="197">
        <f>COUNTIF(KV33:KV162,"&gt;0")</f>
        <v>4</v>
      </c>
      <c r="KW8" s="109">
        <f>COUNTA(KW34,KW39,KW40,KW44,KW45,KW46,KW47,KW51,KW52,KW55,KW56,KW57,KW58,KW59,KW60,KW61,KW62,KW63,KW64,KW65,KW66,KW71,KW75,KW81,KW87,KW91,#REF!,#REF!,KW105,KW98,KW99,KW100,KW101,KW102,KW106,KW107,KW108,KW109,KW111,KW110,KW112,KW113,KW114,KW116,KW117,KW118,KW119,KW120,KW121,KW122,KW124,KW126,KW127,KW128,KW129,KW130,KW131,KW125,KW132,KW133,KW138,KW142,KW145,KW149,KW160)</f>
        <v>4</v>
      </c>
      <c r="KX8" s="109">
        <f>COUNTA(KX34,KX39,KX40,KX44,KX45,KX46,KX47,KX51,KX52,KX55,KX56,KX57,KX58,KX59,KX60,KX61,KX62,KX63,KX64,KX65,KX66,KX71,KX75,KX81,KX87,KX91,#REF!,#REF!,KX105,KX98,KX99,KX100,KX101,KX102,KX106,KX107,KX108,KX109,KX111,KX110,KX112,KX113,KX114,KX116,KX117,KX118,KX119,KX120,KX121,KX122,KX124,KX126,KX127,KX128,KX129,KX130,KX131,KX125,KX132,KX133,KX138,KX142,KX145,KX149,KX160)</f>
        <v>6</v>
      </c>
      <c r="KY8" s="109">
        <f>COUNTA(KY34,KY39,KY40,KY44,KY45,KY46,KY47,KY51,KY52,KY55,KY56,KY57,KY58,KY59,KY60,KY61,KY62,KY63,KY64,KY65,KY66,KY71,KY75,KY81,KY87,KY91,#REF!,#REF!,KY105,KY98,KY99,KY100,KY101,KY102,KY106,KY107,KY108,KY109,KY111,KY110,KY112,KY113,KY114,KY116,KY117,KY118,KY119,KY120,KY121,KY122,KY124,KY126,KY127,KY128,KY129,KY130,KY131,KY125,KY132,KY133,KY138,KY142,KY145,KY149,KY160)</f>
        <v>3</v>
      </c>
      <c r="KZ8" s="109">
        <f>COUNTA(KZ34,KZ39,KZ40,KZ44,KZ45,KZ46,KZ47,KZ51,KZ52,KZ55,KZ56,KZ57,KZ58,KZ59,KZ60,KZ61,KZ62,KZ63,KZ64,KZ65,KZ66,KZ71,KZ75,KZ81,KZ87,KZ91,#REF!,#REF!,KZ105,KZ98,KZ99,KZ100,KZ101,KZ102,KZ106,KZ107,KZ108,KZ109,KZ111,KZ110,KZ112,KZ113,KZ114,KZ116,KZ117,KZ118,KZ119,KZ120,KZ121,KZ122,KZ124,KZ126,KZ127,KZ128,KZ129,KZ130,KZ131,KZ125,KZ132,KZ133,KZ138,KZ142,KZ145,KZ149,KZ160)</f>
        <v>6</v>
      </c>
      <c r="LA8" s="109">
        <f>COUNTA(LA34,LA39,LA40,LA44,LA45,LA46,LA47,LA51,LA52,LA55,LA56,LA57,LA58,LA59,LA60,LA61,LA62,LA63,LA64,LA65,LA66,LA71,LA75,LA81,LA87,LA91,#REF!,#REF!,LA105,LA98,LA99,LA100,LA101,LA102,LA106,LA107,LA108,LA109,LA111,LA110,LA112,LA113,LA114,LA116,LA117,LA118,LA119,LA120,LA121,LA122,LA124,LA126,LA127,LA128,LA129,LA130,LA131,LA125,LA132,LA133,LA138,LA142,LA145,LA149,LA160)</f>
        <v>6</v>
      </c>
      <c r="LB8" s="197">
        <f>COUNTIF(LB33:LB162,"&gt;0")</f>
        <v>4</v>
      </c>
      <c r="LC8" s="109">
        <f>COUNTA(LC34,LC39,LC40,LC44,LC45,LC46,LC47,LC51,LC52,LC55,LC56,LC57,LC58,LC59,LC60,LC61,LC62,LC63,LC64,LC65,LC66,LC71,LC75,LC81,LC87,LC91,#REF!,#REF!,LC105,LC98,LC99,LC100,LC101,LC102,LC106,LC107,LC108,LC109,LC111,LC110,LC112,LC113,LC114,LC116,LC117,LC118,LC119,LC120,LC121,LC122,LC124,LC126,LC127,LC128,LC129,LC130,LC131,LC125,LC132,LC133,LC138,LC142,LC145,LC149,LC160)</f>
        <v>5</v>
      </c>
      <c r="LD8" s="109">
        <f>COUNTA(LD34,LD39,LD40,LD44,LD45,LD46,LD47,LD51,LD52,LD55,LD56,LD57,LD58,LD59,LD60,LD61,LD62,LD63,LD64,LD65,LD66,LD71,LD75,LD81,LD87,LD91,#REF!,#REF!,LD105,LD98,LD99,LD100,LD101,LD102,LD106,LD107,LD108,LD109,LD111,LD110,LD112,LD113,LD114,LD116,LD117,LD118,LD119,LD120,LD121,LD122,LD124,LD126,LD127,LD128,LD129,LD130,LD131,LD125,LD132,LD133,LD138,LD142,LD145,LD149,LD160)</f>
        <v>5</v>
      </c>
      <c r="LE8" s="109">
        <f>COUNTA(LE34,LE39,LE40,LE44,LE45,LE46,LE47,LE51,LE52,LE55,LE56,LE57,LE58,LE59,LE60,LE61,LE62,LE63,LE64,LE65,LE66,LE71,LE75,LE81,LE87,LE91,#REF!,#REF!,LE105,LE98,LE99,LE100,LE101,LE102,LE106,LE107,LE108,LE109,LE111,LE110,LE112,LE113,LE114,LE116,LE117,LE118,LE119,LE120,LE121,LE122,LE124,LE126,LE127,LE128,LE129,LE130,LE131,LE125,LE132,LE133,LE138,LE142,LE145,LE149,LE160)</f>
        <v>4</v>
      </c>
      <c r="LF8" s="353">
        <f>COUNTIF(LF33:LF162,"&gt;0")</f>
        <v>4</v>
      </c>
      <c r="LG8" s="109">
        <f>COUNTA(LG34,LG39,LG40,LG44,LG45,LG46,LG47,LG51,LG52,LG55,LG56,LG57,LG58,LG59,LG60,LG61,LG62,LG63,LG64,LG65,LG66,LG71,LG75,LG81,LG87,LG91,#REF!,#REF!,LG105,LG98,LG99,LG100,LG101,LG102,LG106,LG107,LG108,LG109,LG111,LG110,LG112,LG113,LG114,LG116,LG117,LG118,LG119,LG120,LG121,LG122,LG124,LG126,LG127,LG128,LG129,LG130,LG131,LG125,LG132,LG133,LG138,LG142,LG145,LG149,LG160)</f>
        <v>4</v>
      </c>
      <c r="LH8" s="109">
        <f>COUNTA(LH34,LH39,LH40,LH44,LH45,LH46,LH47,LH51,LH52,LH55,LH56,LH57,LH58,LH59,LH60,LH61,LH62,LH63,LH64,LH65,LH66,LH71,LH75,LH81,LH87,LH91,#REF!,#REF!,LH105,LH98,LH99,LH100,LH101,LH102,LH106,LH107,LH108,LH109,LH111,LH110,LH112,LH113,LH114,LH116,LH117,LH118,LH119,LH120,LH121,LH122,LH124,LH126,LH127,LH128,LH129,LH130,LH131,LH125,LH132,LH133,LH138,LH142,LH145,LH149,LH160)</f>
        <v>4</v>
      </c>
      <c r="LI8" s="109">
        <f>COUNTA(LI34,LI39,LI40,LI44,LI45,LI46,LI47,LI51,LI52,LI55,LI56,LI57,LI58,LI59,LI60,LI61,LI62,LI63,LI64,LI65,LI66,LI71,LI75,LI81,LI87,LI91,#REF!,#REF!,LI105,LI98,LI99,LI100,LI101,LI102,LI106,LI107,LI108,LI109,LI111,LI110,LI112,LI113,LI114,LI116,LI117,LI118,LI119,LI120,LI121,LI122,LI124,LI126,LI127,LI128,LI129,LI130,LI131,LI125,LI132,LI133,LI138,LI142,LI145,LI149,LI160)</f>
        <v>4</v>
      </c>
      <c r="LJ8" s="197">
        <f>COUNTIF(LJ33:LJ162,"&gt;0")</f>
        <v>5</v>
      </c>
      <c r="LK8" s="109">
        <f>COUNTA(LK34,LK39,LK40,LK44,LK45,LK46,LK47,LK51,LK52,LK55,LK56,LK57,LK58,LK59,LK60,LK61,LK62,LK63,LK64,LK65,LK66,LK71,LK75,LK81,LK87,LK91,#REF!,#REF!,LK105,LK98,LK99,LK100,LK101,LK102,LK106,LK107,LK108,LK109,LK111,LK110,LK112,LK113,LK114,LK116,LK117,LK118,LK119,LK120,LK121,LK122,LK124,LK126,LK127,LK128,LK129,LK130,LK131,LK125,LK132,LK133,LK138,LK142,LK145,LK149,LK160)</f>
        <v>5</v>
      </c>
      <c r="LL8" s="109">
        <f>COUNTA(LL34,LL39,LL40,LL44,LL45,LL46,LL47,LL51,LL52,LL55,LL56,LL57,LL58,LL59,LL60,LL61,LL62,LL63,LL64,LL65,LL66,LL71,LL75,LL81,LL87,LL91,#REF!,#REF!,LL105,LL98,LL99,LL100,LL101,LL102,LL106,LL107,LL108,LL109,LL111,LL110,LL112,LL113,LL114,LL116,LL117,LL118,LL119,LL120,LL121,LL122,LL124,LL126,LL127,LL128,LL129,LL130,LL131,LL125,LL132,LL133,LL138,LL142,LL145,LL149,LL160)</f>
        <v>3</v>
      </c>
      <c r="LM8" s="109">
        <f>COUNTA(LM34,LM39,LM40,LM44,LM45,LM46,LM47,LM51,LM52,LM55,LM56,LM57,LM58,LM59,LM60,LM61,LM62,LM63,LM64,LM65,LM66,LM71,LM75,LM81,LM87,LM91,#REF!,#REF!,LM105,LM98,LM99,LM100,LM101,LM102,LM106,LM107,LM108,LM109,LM111,LM110,LM112,LM113,LM114,LM116,LM117,LM118,LM119,LM120,LM121,LM122,LM124,LM126,LM127,LM128,LM129,LM130,LM131,LM125,LM132,LM133,LM138,LM142,LM145,LM149,LM160)</f>
        <v>4</v>
      </c>
      <c r="LN8" s="109">
        <f>COUNTA(LN34,LN39,LN40,LN44,LN45,LN46,LN47,LN51,LN52,LN55,LN56,LN57,LN58,LN59,LN60,LN61,LN62,LN63,LN64,LN65,LN66,LN71,LN75,LN81,LN87,LN91,#REF!,#REF!,LN105,LN98,LN99,LN100,LN101,LN102,LN106,LN107,LN108,LN109,LN111,LN110,LN112,LN113,LN114,LN116,LN117,LN118,LN119,LN120,LN121,LN122,LN124,LN126,LN127,LN128,LN129,LN130,LN131,LN125,LN132,LN133,LN138,LN142,LN145,LN149,LN160)</f>
        <v>7</v>
      </c>
      <c r="LO8" s="109">
        <f>COUNTA(LO34,LO39,LO40,LO44,LO45,LO46,LO47,LO51,LO52,LO55,LO56,LO57,LO58,LO59,LO60,LO61,LO62,LO63,LO64,LO65,LO66,LO71,LO75,LO81,LO87,LO91,#REF!,#REF!,LO105,LO98,LO99,LO100,LO101,LO102,LO106,LO107,LO108,LO109,LO111,LO110,LO112,LO113,LO114,LO116,LO117,LO118,LO119,LO120,LO121,LO122,LO124,LO126,LO127,LO128,LO129,LO130,LO131,LO125,LO132,LO133,LO138,LO142,LO145,LO149,LO160)</f>
        <v>3</v>
      </c>
      <c r="LP8" s="109">
        <f>COUNTA(LP34,LP39,LP40,LP44,LP45,LP46,LP47,LP51,LP52,LP55,LP56,LP57,LP58,LP59,LP60,LP61,LP62,LP63,LP64,LP65,LP66,LP71,LP75,LP81,LP87,LP91,#REF!,#REF!,LP105,LP98,LP99,LP100,LP101,LP102,LP106,LP107,LP108,LP109,LP111,LP110,LP112,LP113,LP114,LP116,LP117,LP118,LP119,LP120,LP121,LP122,LP124,LP126,LP127,LP128,LP129,LP130,LP131,LP125,LP132,LP133,LP138,LP142,LP145,LP149,LP160)</f>
        <v>6</v>
      </c>
      <c r="LQ8" s="109">
        <f>COUNTA(LQ34,LQ39,LQ40,LQ44,LQ45,LQ46,LQ47,LQ51,LQ52,LQ55,LQ56,LQ57,LQ58,LQ59,LQ60,LQ61,LQ62,LQ63,LQ64,LQ65,LQ66,LQ71,LQ75,LQ81,LQ87,LQ91,#REF!,#REF!,LQ105,LQ98,LQ99,LQ100,LQ101,LQ102,LQ106,LQ107,LQ108,LQ109,LQ111,LQ110,LQ112,LQ113,LQ114,LQ116,LQ117,LQ118,LQ119,LQ120,LQ121,LQ122,LQ124,LQ126,LQ127,LQ128,LQ129,LQ130,LQ131,LQ125,LQ132,LQ133,LQ138,LQ142,LQ145,LQ149,LQ160)</f>
        <v>4</v>
      </c>
      <c r="LR8" s="109">
        <f>COUNTA(LR34,LR39,LR40,LR44,LR45,LR46,LR47,LR51,LR52,LR55,LR56,LR57,LR58,LR59,LR60,LR61,LR62,LR63,LR64,LR65,LR66,LR71,LR75,LR81,LR87,LR91,#REF!,#REF!,LR105,LR98,LR99,LR100,LR101,LR102,LR106,LR107,LR108,LR109,LR111,LR110,LR112,LR113,LR114,LR116,LR117,LR118,LR119,LR120,LR121,LR122,LR124,LR126,LR127,LR128,LR129,LR130,LR131,LR125,LR132,LR133,LR138,LR142,LR145,LR149,LR160)</f>
        <v>4</v>
      </c>
      <c r="LS8" s="109">
        <f>COUNTA(LS34,LS39,LS40,LS44,LS45,LS46,LS47,LS51,LS52,LS55,LS56,LS57,LS58,LS59,LS60,LS61,LS62,LS63,LS64,LS65,LS66,LS71,LS75,LS81,LS87,LS91,#REF!,#REF!,LS105,LS98,LS99,LS100,LS101,LS102,LS106,LS107,LS108,LS109,LS111,LS110,LS112,LS113,LS114,LS116,LS117,LS118,LS119,LS120,LS121,LS122,LS124,LS126,LS127,LS128,LS129,LS130,LS131,LS125,LS132,LS133,LS138,LS142,LS145,LS149,LS160)</f>
        <v>3</v>
      </c>
      <c r="LT8" s="109">
        <f>COUNTA(LT34,LT39,LT40,LT44,LT45,LT46,LT47,LT51,LT52,LT55,LT56,LT57,LT58,LT59,LT60,LT61,LT62,LT63,LT64,LT65,LT66,LT71,LT75,LT81,LT87,LT91,#REF!,#REF!,LT105,LT98,LT99,LT100,LT101,LT102,LT106,LT107,LT108,LT109,LT111,LT110,LT112,LT113,LT114,LT116,LT117,LT118,LT119,LT120,LT121,LT122,LT124,LT126,LT127,LT128,LT129,LT130,LT131,LT125,LT132,LT133,LT138,LT142,LT145,LT149,LT160)</f>
        <v>3</v>
      </c>
      <c r="LU8" s="109">
        <f>COUNTA(LU34,LU39,LU40,LU44,LU45,LU46,LU47,LU51,LU52,LU55,LU56,LU57,LU58,LU59,LU60,LU61,LU62,LU63,LU64,LU65,LU66,LU71,LU75,LU81,LU87,LU91,#REF!,#REF!,LU105,LU98,LU99,LU100,LU101,LU102,LU106,LU107,LU108,LU109,LU111,LU110,LU112,LU113,LU114,LU116,LU117,LU118,LU119,LU120,LU121,LU122,LU124,LU126,LU127,LU128,LU129,LU130,LU131,LU125,LU132,LU133,LU138,LU142,LU145,LU149,LU160)</f>
        <v>6</v>
      </c>
      <c r="LV8" s="109">
        <f>COUNTA(LV34,LV39,LV40,LV44,LV45,LV46,LV47,LV51,LV52,LV55,LV56,LV57,LV58,LV59,LV60,LV61,LV62,LV63,LV64,LV65,LV66,LV71,LV75,LV81,LV87,LV91,#REF!,#REF!,LV105,LV98,LV99,LV100,LV101,LV102,LV106,LV107,LV108,LV109,LV111,LV110,LV112,LV113,LV114,LV116,LV117,LV118,LV119,LV120,LV121,LV122,LV124,LV126,LV127,LV128,LV129,LV130,LV131,LV125,LV132,LV133,LV138,LV142,LV145,LV149,LV160)</f>
        <v>6</v>
      </c>
      <c r="LW8" s="109">
        <f>COUNTA(LW34,LW39,LW40,LW44,LW45,LW46,LW47,LW51,LW52,LW55,LW56,LW57,LW58,LW59,LW60,LW61,LW62,LW63,LW64,LW65,LW66,LW71,LW75,LW81,LW87,LW91,#REF!,#REF!,LW105,LW98,LW99,LW100,LW101,LW102,LW106,LW107,LW108,LW109,LW111,LW110,LW112,LW113,LW114,LW116,LW117,LW118,LW119,LW120,LW121,LW122,LW124,LW126,LW127,LW128,LW129,LW130,LW131,LW125,LW132,LW133,LW138,LW142,LW145,LW149,LW160)</f>
        <v>3</v>
      </c>
      <c r="LX8" s="109">
        <f>COUNTA(LX34,LX39,LX40,LX44,LX45,LX46,LX47,LX51,LX52,LX55,LX56,LX57,LX58,LX59,LX60,LX61,LX62,LX63,LX64,LX65,LX66,LX71,LX75,LX81,LX87,LX91,#REF!,#REF!,LX105,LX98,LX99,LX100,LX101,LX102,LX106,LX107,LX108,LX109,LX111,LX110,LX112,LX113,LX114,LX116,LX117,LX118,LX119,LX120,LX121,LX122,LX124,LX126,LX127,LX128,LX129,LX130,LX131,LX125,LX132,LX133,LX138,LX142,LX145,LX149,LX160)</f>
        <v>3</v>
      </c>
      <c r="LY8" s="197">
        <f>COUNTIF(LY33:LY162,"&gt;0")</f>
        <v>8</v>
      </c>
      <c r="LZ8" s="109">
        <f>COUNTA(LZ34,LZ39,LZ40,LZ44,LZ45,LZ46,LZ47,LZ51,LZ52,LZ55,LZ56,LZ57,LZ58,LZ59,LZ60,LZ61,LZ62,LZ63,LZ64,LZ65,LZ66,LZ71,LZ75,LZ81,LZ87,LZ91,#REF!,#REF!,LZ105,LZ98,LZ99,LZ100,LZ101,LZ102,LZ106,LZ107,LZ108,LZ109,LZ111,LZ110,LZ112,LZ113,LZ114,LZ116,LZ117,LZ118,LZ119,LZ120,LZ121,LZ122,LZ124,LZ126,LZ127,LZ128,LZ129,LZ130,LZ131,LZ125,LZ132,LZ133,LZ138,LZ142,LZ145,LZ149,LZ160)</f>
        <v>3</v>
      </c>
      <c r="MA8" s="109">
        <f>COUNTA(MA34,MA39,MA40,MA44,MA45,MA46,MA47,MA51,MA52,MA55,MA56,MA57,MA58,MA59,MA60,MA61,MA62,MA63,MA64,MA65,MA66,MA71,MA75,MA81,MA87,MA91,#REF!,#REF!,MA105,MA98,MA99,MA100,MA101,MA102,MA106,MA107,MA108,MA109,MA111,MA110,MA112,MA113,MA114,MA116,MA117,MA118,MA119,MA120,MA121,MA122,MA124,MA126,MA127,MA128,MA129,MA130,MA131,MA125,MA132,MA133,MA138,MA142,MA145,MA149,MA160)</f>
        <v>8</v>
      </c>
      <c r="MB8" s="109">
        <f>COUNTA(MB34,MB39,MB40,MB44,MB45,MB46,MB47,MB51,MB52,MB55,MB56,MB57,MB58,MB59,MB60,MB61,MB62,MB63,MB64,MB65,MB66,MB71,MB75,MB81,MB87,MB91,#REF!,#REF!,MB105,MB98,MB99,MB100,MB101,MB102,MB106,MB107,MB108,MB109,MB111,MB110,MB112,MB113,MB114,MB116,MB117,MB118,MB119,MB120,MB121,MB122,MB124,MB126,MB127,MB128,MB129,MB130,MB131,MB125,MB132,MB133,MB138,MB142,MB145,MB149,MB160)</f>
        <v>3</v>
      </c>
      <c r="MC8" s="109">
        <f>COUNTA(MC34,MC39,MC40,MC44,MC45,MC46,MC47,MC51,MC52,MC55,MC56,MC57,MC58,MC59,MC60,MC61,MC62,MC63,MC64,MC65,MC66,MC71,MC75,MC81,MC87,MC91,#REF!,#REF!,MC105,MC98,MC99,MC100,MC101,MC102,MC106,MC107,MC108,MC109,MC111,MC110,MC112,MC113,MC114,MC116,MC117,MC118,MC119,MC120,MC121,MC122,MC124,MC126,MC127,MC128,MC129,MC130,MC131,MC125,MC132,MC133,MC138,MC142,MC145,MC149,MC160)</f>
        <v>7</v>
      </c>
      <c r="MD8" s="109">
        <f>COUNTA(MD34,MD39,MD40,MD44,MD45,MD46,MD47,MD51,MD52,MD55,MD56,MD57,MD58,MD59,MD60,MD61,MD62,MD63,MD64,MD65,MD66,MD71,MD75,MD81,MD87,MD91,#REF!,#REF!,MD105,MD98,MD99,MD100,MD101,MD102,MD106,MD107,MD108,MD109,MD111,MD110,MD112,MD113,MD114,MD116,MD117,MD118,MD119,MD120,MD121,MD122,MD124,MD126,MD127,MD128,MD129,MD130,MD131,MD125,MD132,MD133,MD138,MD142,MD145,MD149,MD160)</f>
        <v>7</v>
      </c>
      <c r="ME8" s="197">
        <f>COUNTIF(ME33:ME162,"&gt;0")</f>
        <v>4</v>
      </c>
      <c r="MF8" s="109">
        <f>COUNTA(MF34,MF39,MF40,MF44,MF45,MF46,MF47,MF51,MF52,MF55,MF56,MF57,MF58,MF59,MF60,MF61,MF62,MF63,MF64,MF65,MF66,MF71,MF75,MF81,MF87,MF91,#REF!,#REF!,MF105,MF98,MF99,MF100,MF101,MF102,MF106,MF107,MF108,MF109,MF111,MF110,MF112,MF113,MF114,MF116,MF117,MF118,MF119,MF120,MF121,MF122,MF124,MF126,MF127,MF128,MF129,MF130,MF131,MF125,MF132,MF133,MF138,MF142,MF145,MF149,MF160)</f>
        <v>4</v>
      </c>
      <c r="MG8" s="109">
        <f>COUNTA(MG34,MG39,MG40,MG44,MG45,MG46,MG47,MG51,MG52,MG55,MG56,MG57,MG58,MG59,MG60,MG61,MG62,MG63,MG64,MG65,MG66,MG71,MG75,MG81,MG87,MG91,#REF!,#REF!,MG105,MG98,MG99,MG100,MG101,MG102,MG106,MG107,MG108,MG109,MG111,MG110,MG112,MG113,MG114,MG116,MG117,MG118,MG119,MG120,MG121,MG122,MG124,MG126,MG127,MG128,MG129,MG130,MG131,MG125,MG132,MG133,MG138,MG142,MG145,MG149,MG160)</f>
        <v>4</v>
      </c>
      <c r="MH8" s="109">
        <f>COUNTA(MH34,MH39,MH40,MH44,MH45,MH46,MH47,MH51,MH52,MH55,MH56,MH57,MH58,MH59,MH60,MH61,MH62,MH63,MH64,MH65,MH66,MH71,MH75,MH81,MH87,MH91,#REF!,#REF!,MH105,MH98,MH99,MH100,MH101,MH102,MH106,MH107,MH108,MH109,MH111,MH110,MH112,MH113,MH114,MH116,MH117,MH118,MH119,MH120,MH121,MH122,MH124,MH126,MH127,MH128,MH129,MH130,MH131,MH125,MH132,MH133,MH138,MH142,MH145,MH149,MH160)</f>
        <v>6</v>
      </c>
      <c r="MI8" s="109">
        <f>COUNTA(MI34,MI39,MI40,MI44,MI45,MI46,MI47,MI51,MI52,MI55,MI56,MI57,MI58,MI59,MI60,MI61,MI62,MI63,MI64,MI65,MI66,MI71,MI75,MI81,MI87,MI91,#REF!,#REF!,MI105,MI98,MI99,MI100,MI101,MI102,MI106,MI107,MI108,MI109,MI111,MI110,MI112,MI113,MI114,MI116,MI117,MI118,MI119,MI120,MI121,MI122,MI124,MI126,MI127,MI128,MI129,MI130,MI131,MI125,MI132,MI133,MI138,MI142,MI145,MI149,MI160)</f>
        <v>4</v>
      </c>
      <c r="MJ8" s="197">
        <f>COUNTIF(MJ33:MJ162,"&gt;0")</f>
        <v>6</v>
      </c>
      <c r="MK8" s="109">
        <f>COUNTA(MK34,MK39,MK40,MK44,MK45,MK46,MK47,MK51,MK52,MK55,MK56,MK57,MK58,MK59,MK60,MK61,MK62,MK63,MK64,MK65,MK66,MK71,MK75,MK81,MK87,MK91,#REF!,#REF!,MK105,MK98,MK99,MK100,MK101,MK102,MK106,MK107,MK108,MK109,MK111,MK110,MK112,MK113,MK114,MK116,MK117,MK118,MK119,MK120,MK121,MK122,MK124,MK126,MK127,MK128,MK129,MK130,MK131,MK125,MK132,MK133,MK138,MK142,MK145,MK149,MK160)</f>
        <v>3</v>
      </c>
      <c r="ML8" s="109">
        <f>COUNTA(ML34,ML39,ML40,ML44,ML45,ML46,ML47,ML51,ML52,ML55,ML56,ML57,ML58,ML59,ML60,ML61,ML62,ML63,ML64,ML65,ML66,ML71,ML75,ML81,ML87,ML91,#REF!,#REF!,ML105,ML98,ML99,ML100,ML101,ML102,ML106,ML107,ML108,ML109,ML111,ML110,ML112,ML113,ML114,ML116,ML117,ML118,ML119,ML120,ML121,ML122,ML124,ML126,ML127,ML128,ML129,ML130,ML131,ML125,ML132,ML133,ML138,ML142,ML145,ML149,ML160)</f>
        <v>3</v>
      </c>
      <c r="MM8" s="109">
        <f>COUNTA(MM34,MM39,MM40,MM44,MM45,MM46,MM47,MM51,MM52,MM55,MM56,MM57,MM58,MM59,MM60,MM61,MM62,MM63,MM64,MM65,MM66,MM71,MM75,MM81,MM87,MM91,#REF!,#REF!,MM105,MM98,MM99,MM100,MM101,MM102,MM106,MM107,MM108,MM109,MM111,MM110,MM112,MM113,MM114,MM116,MM117,MM118,MM119,MM120,MM121,MM122,MM124,MM126,MM127,MM128,MM129,MM130,MM131,MM125,MM132,MM133,MM138,MM142,MM145,MM149,MM160)</f>
        <v>3</v>
      </c>
      <c r="MN8" s="109">
        <f>COUNTA(MN34,MN39,MN40,MN44,MN45,MN46,MN47,MN51,MN52,MN55,MN56,MN57,MN58,MN59,MN60,MN61,MN62,MN63,MN64,MN65,MN66,MN71,MN75,MN81,MN87,MN91,#REF!,#REF!,MN105,MN98,MN99,MN100,MN101,MN102,MN106,MN107,MN108,MN109,MN111,MN110,MN112,MN113,MN114,MN116,MN117,MN118,MN119,MN120,MN121,MN122,MN124,MN126,MN127,MN128,MN129,MN130,MN131,MN125,MN132,MN133,MN138,MN142,MN145,MN149,MN160)</f>
        <v>4</v>
      </c>
      <c r="MO8" s="109">
        <f>COUNTA(MO34,MO39,MO40,MO44,MO45,MO46,MO47,MO51,MO52,MO55,MO56,MO57,MO58,MO59,MO60,MO61,MO62,MO63,MO64,MO65,MO66,MO71,MO75,MO81,MO87,MO91,#REF!,#REF!,MO105,MO98,MO99,MO100,MO101,MO102,MO106,MO107,MO108,MO109,MO111,MO110,MO112,MO113,MO114,MO116,MO117,MO118,MO119,MO120,MO121,MO122,MO124,MO126,MO127,MO128,MO129,MO130,MO131,MO125,MO132,MO133,MO138,MO142,MO145,MO149,MO160)</f>
        <v>3</v>
      </c>
      <c r="MP8" s="109">
        <f>COUNTA(MP34,MP39,MP40,MP44,MP45,MP46,MP47,MP51,MP52,MP55,MP56,MP57,MP58,MP59,MP60,MP61,MP62,MP63,MP64,MP65,MP66,MP71,MP75,MP81,MP87,MP91,#REF!,#REF!,MP105,MP98,MP99,MP100,MP101,MP102,MP106,MP107,MP108,MP109,MP111,MP110,MP112,MP113,MP114,MP116,MP117,MP118,MP119,MP120,MP121,MP122,MP124,MP126,MP127,MP128,MP129,MP130,MP131,MP125,MP132,MP133,MP138,MP142,MP145,MP149,MP160)</f>
        <v>8</v>
      </c>
      <c r="MQ8" s="164"/>
      <c r="MR8" s="109">
        <f>COUNTA(MR34,MR39,MR40,MR44,MR45,MR46,MR47,MR51,MR52,MR55,MR56,MR57,MR58,MR59,MR60,MR61,MR62,MR63,MR64,MR65,MR66,MR71,MR75,MR81,MR87,MR91,#REF!,#REF!,MR105,MR98,MR99,MR100,MR101,MR102,MR106,MR107,MR108,MR109,MR111,MR110,MR112,MR113,MR114,MR116,MR117,MR118,MR119,MR120,MR121,MR122,MR124,MR126,MR127,MR128,MR129,MR130,MR131,MR125,MR132,MR133,MR138,MR142,MR145,MR149,MR160)</f>
        <v>2</v>
      </c>
      <c r="MS8" s="109">
        <f>COUNTA(MS34,MS39,MS40,MS44,MS45,MS46,MS47,MS51,MS52,MS55,MS56,MS57,MS58,MS59,MS60,MS61,MS62,MS63,MS64,MS65,MS66,MS71,MS75,MS81,MS87,MS91,#REF!,#REF!,MS105,MS98,MS99,MS100,MS101,MS102,MS106,MS107,MS108,MS109,MS111,MS110,MS112,MS113,MS114,MS116,MS117,MS118,MS119,MS120,MS121,MS122,MS124,MS126,MS127,MS128,MS129,MS130,MS131,MS125,MS132,MS133,MS138,MS142,MS145,MS149,MS160)</f>
        <v>3</v>
      </c>
      <c r="MT8" s="109">
        <f>COUNTA(MT34,MT39,MT40,MT44,MT45,MT46,MT47,MT51,MT52,MT55,MT56,MT57,MT58,MT59,MT60,MT61,MT62,MT63,MT64,MT65,MT66,MT71,MT75,MT81,MT87,MT91,#REF!,#REF!,MT105,MT98,MT99,MT100,MT101,MT102,MT106,MT107,MT108,MT109,MT111,MT110,MT112,MT113,MT114,MT116,MT117,MT118,MT119,MT120,MT121,MT122,MT124,MT126,MT127,MT128,MT129,MT130,MT131,MT125,MT132,MT133,MT138,MT142,MT145,MT149,MT160)</f>
        <v>3</v>
      </c>
      <c r="MU8" s="109">
        <f>COUNTA(MU34,MU39,MU40,MU44,MU45,MU46,MU47,MU51,MU52,MU55,MU56,MU57,MU58,MU59,MU60,MU61,MU62,MU63,MU64,MU65,MU66,MU71,MU75,MU81,MU87,MU91,#REF!,#REF!,MU105,MU98,MU99,MU100,MU101,MU102,MU106,MU107,MU108,MU109,MU111,MU110,MU112,MU113,MU114,MU116,MU117,MU118,MU119,MU120,MU121,MU122,MU124,MU126,MU127,MU128,MU129,MU130,MU131,MU125,MU132,MU133,MU138,MU142,MU145,MU149,MU160)</f>
        <v>3</v>
      </c>
      <c r="MV8" s="109">
        <f>COUNTA(MV34,MV39,MV40,MV44,MV45,MV46,MV47,MV51,MV52,MV55,MV56,MV57,MV58,MV59,MV60,MV61,MV62,MV63,MV64,MV65,MV66,MV71,MV75,MV81,MV87,MV91,#REF!,#REF!,MV105,MV98,MV99,MV100,MV101,MV102,MV106,MV107,MV108,MV109,MV111,MV110,MV112,MV113,MV114,MV116,MV117,MV118,MV119,MV120,MV121,MV122,MV124,MV126,MV127,MV128,MV129,MV130,MV131,MV125,MV132,MV133,MV138,MV142,MV145,MV149,MV160)</f>
        <v>3</v>
      </c>
      <c r="MW8" s="109">
        <f>COUNTA(MW34,MW39,MW40,MW44,MW45,MW46,MW47,MW51,MW52,MW55,MW56,MW57,MW58,MW59,MW60,MW61,MW62,MW63,MW64,MW65,MW66,MW71,MW75,MW81,MW87,MW91,#REF!,#REF!,MW105,MW98,MW99,MW100,MW101,MW102,MW106,MW107,MW108,MW109,MW111,MW110,MW112,MW113,MW114,MW116,MW117,MW118,MW119,MW120,MW121,MW122,MW124,MW126,MW127,MW128,MW129,MW130,MW131,MW125,MW132,MW133,MW138,MW142,MW145,MW149,MW160)</f>
        <v>3</v>
      </c>
      <c r="MX8" s="109">
        <f>COUNTA(MX34,MX39,MX40,MX44,MX45,MX46,MX47,MX51,MX52,MX55,MX56,MX57,MX58,MX59,MX60,MX61,MX62,MX63,MX64,MX65,MX66,MX71,MX75,MX81,MX87,MX91,#REF!,#REF!,MX105,MX98,MX99,MX100,MX101,MX102,MX106,MX107,MX108,MX109,MX111,MX110,MX112,MX113,MX114,MX116,MX117,MX118,MX119,MX120,MX121,MX122,MX124,MX126,MX127,MX128,MX129,MX130,MX131,MX125,MX132,MX133,MX138,MX142,MX145,MX149,MX160)</f>
        <v>2</v>
      </c>
      <c r="MY8" s="109">
        <f>COUNTA(MY34,MY39,MY40,MY44,MY45,MY46,MY47,MY51,MY52,MY55,MY56,MY57,MY58,MY59,MY60,MY61,MY62,MY63,MY64,MY65,MY66,MY71,MY75,MY81,MY87,MY91,#REF!,#REF!,MY105,MY98,MY99,MY100,MY101,MY102,MY106,MY107,MY108,MY109,MY111,MY110,MY112,MY113,MY114,MY116,MY117,MY118,MY119,MY120,MY121,MY122,MY124,MY126,MY127,MY128,MY129,MY130,MY131,MY125,MY132,MY133,MY138,MY142,MY145,MY149,MY160)</f>
        <v>3</v>
      </c>
      <c r="MZ8" s="109">
        <f>COUNTA(MZ34,MZ39,MZ40,MZ44,MZ45,MZ46,MZ47,MZ51,MZ52,MZ55,MZ56,MZ57,MZ58,MZ59,MZ60,MZ61,MZ62,MZ63,MZ64,MZ65,MZ66,MZ71,MZ75,MZ81,MZ87,MZ91,#REF!,#REF!,MZ105,MZ98,MZ99,MZ100,MZ101,MZ102,MZ106,MZ107,MZ108,MZ109,MZ111,MZ110,MZ112,MZ113,MZ114,MZ116,MZ117,MZ118,MZ119,MZ120,MZ121,MZ122,MZ124,MZ126,MZ127,MZ128,MZ129,MZ130,MZ131,MZ125,MZ132,MZ133,MZ138,MZ142,MZ145,MZ149,MZ160)</f>
        <v>4</v>
      </c>
      <c r="NA8" s="110"/>
      <c r="NB8" s="110"/>
      <c r="NC8" s="110"/>
      <c r="ND8" s="110"/>
    </row>
    <row r="9" spans="1:368" ht="25" customHeight="1">
      <c r="A9" s="1235"/>
      <c r="B9" s="136" t="s">
        <v>1387</v>
      </c>
      <c r="C9" s="1298" t="s">
        <v>1394</v>
      </c>
      <c r="D9" s="1298"/>
      <c r="E9" s="1298"/>
      <c r="F9" s="1298"/>
      <c r="G9" s="1298"/>
      <c r="H9" s="1298"/>
      <c r="I9" s="1298"/>
      <c r="J9" s="1298"/>
      <c r="K9" s="1298"/>
      <c r="L9" s="1298"/>
      <c r="M9" s="1298"/>
      <c r="N9" s="1298"/>
      <c r="O9" s="1298"/>
      <c r="P9" s="1298"/>
      <c r="Q9" s="1298"/>
      <c r="R9" s="1298"/>
      <c r="S9" s="1298"/>
      <c r="T9" s="1298"/>
      <c r="U9" s="1298"/>
      <c r="V9" s="153"/>
      <c r="W9" s="358"/>
      <c r="X9" s="197"/>
      <c r="Y9" s="111">
        <f>COUNTA(Y34,Y39,Y40,Y44,Y45,Y46,Y47)</f>
        <v>6</v>
      </c>
      <c r="Z9" s="197"/>
      <c r="AA9" s="111">
        <f>COUNTA(AA34,AA39,AA40,AA44,AA45,AA46,AA47)</f>
        <v>5</v>
      </c>
      <c r="AB9" s="197"/>
      <c r="AC9" s="111">
        <f>COUNTA(AC34,AC39,AC40,AC44,AC45,AC46,AC47)</f>
        <v>3</v>
      </c>
      <c r="AD9" s="197"/>
      <c r="AE9" s="111">
        <f>COUNTA(AE34,AE39,AE40,AE44,AE45,AE46,AE47)</f>
        <v>6</v>
      </c>
      <c r="AF9" s="111">
        <f>COUNTA(AF34,AF39,AF40,AF44,AF45,AF46,AF47)</f>
        <v>2</v>
      </c>
      <c r="AG9" s="111">
        <f>COUNTA(AG34,AG39,AG40,AG44,AG45,AG46,AG47)</f>
        <v>6</v>
      </c>
      <c r="AH9" s="111">
        <f>COUNTA(AH34,AH39,AH40,AH44,AH45,AH46,AH47)</f>
        <v>1</v>
      </c>
      <c r="AI9" s="197"/>
      <c r="AJ9" s="111">
        <f>COUNTA(AJ34,AJ39,AJ40,AJ44,AJ45,AJ46,AJ47)</f>
        <v>4</v>
      </c>
      <c r="AK9" s="112"/>
      <c r="AL9" s="111">
        <f>COUNTA(AL34,AL39,AL40,AL44,AL45,AL46,AL47)</f>
        <v>6</v>
      </c>
      <c r="AM9" s="353"/>
      <c r="AN9" s="111">
        <f t="shared" ref="AN9:AX9" si="54">COUNTA(AN34,AN39,AN40,AN44,AN45,AN46,AN47)</f>
        <v>6</v>
      </c>
      <c r="AO9" s="111">
        <f t="shared" si="54"/>
        <v>1</v>
      </c>
      <c r="AP9" s="111">
        <f t="shared" si="54"/>
        <v>1</v>
      </c>
      <c r="AQ9" s="111">
        <f t="shared" si="54"/>
        <v>1</v>
      </c>
      <c r="AR9" s="111">
        <f t="shared" si="54"/>
        <v>0</v>
      </c>
      <c r="AS9" s="111">
        <f t="shared" si="54"/>
        <v>1</v>
      </c>
      <c r="AT9" s="111">
        <f t="shared" si="54"/>
        <v>0</v>
      </c>
      <c r="AU9" s="111">
        <f t="shared" si="54"/>
        <v>0</v>
      </c>
      <c r="AV9" s="111">
        <f t="shared" si="54"/>
        <v>3</v>
      </c>
      <c r="AW9" s="111">
        <f t="shared" si="54"/>
        <v>0</v>
      </c>
      <c r="AX9" s="111">
        <f t="shared" si="54"/>
        <v>0</v>
      </c>
      <c r="AY9" s="112"/>
      <c r="AZ9" s="111">
        <f>COUNTA(AZ34,AZ39,AZ40,AZ44,AZ45,AZ46,AZ47)</f>
        <v>3</v>
      </c>
      <c r="BA9" s="112"/>
      <c r="BB9" s="111">
        <f>COUNTA(BB34,BB39,BB40,BB44,BB45,BB46,BB47)</f>
        <v>6</v>
      </c>
      <c r="BC9" s="197"/>
      <c r="BD9" s="111">
        <f>COUNTA(BD34,BD39,BD40,BD44,BD45,BD46,BD47)</f>
        <v>6</v>
      </c>
      <c r="BE9" s="111">
        <f>COUNTA(BE34,BE39,BE40,BE44,BE45,BE46,BE47)</f>
        <v>3</v>
      </c>
      <c r="BF9" s="197"/>
      <c r="BG9" s="111">
        <f>COUNTA(BG34,BG39,BG40,BG44,BG45,BG46,BG47)</f>
        <v>1</v>
      </c>
      <c r="BH9" s="111">
        <f>COUNTA(BH34,BH39,BH40,BH44,BH45,BH46,BH47)</f>
        <v>5</v>
      </c>
      <c r="BI9" s="111">
        <f>COUNTA(BI34,BI39,BI40,BI44,BI45,BI46,BI47)</f>
        <v>5</v>
      </c>
      <c r="BJ9" s="111">
        <f>COUNTA(BJ34,BJ39,BJ40,BJ44,BJ45,BJ46,BJ47)</f>
        <v>4</v>
      </c>
      <c r="BK9" s="358"/>
      <c r="BL9" s="111">
        <f>COUNTA(BL34,BL39,BL40,BL44,BL45,BL46,BL47)</f>
        <v>2</v>
      </c>
      <c r="BM9" s="111">
        <f>COUNTA(BM34,BM39,BM40,BM44,BM45,BM46,BM47)</f>
        <v>1</v>
      </c>
      <c r="BN9" s="197"/>
      <c r="BO9" s="111">
        <f>COUNTA(BO34,BO39,BO40,BO44,BO45,BO46,BO47)</f>
        <v>6</v>
      </c>
      <c r="BP9" s="111">
        <f>COUNTA(BP34,BP39,BP40,BP44,BP45,BP46,BP47)</f>
        <v>0</v>
      </c>
      <c r="BQ9" s="111">
        <f>COUNTA(BQ34,BQ39,BQ40,BQ44,BQ45,BQ46,BQ47)</f>
        <v>0</v>
      </c>
      <c r="BR9" s="197"/>
      <c r="BS9" s="111">
        <f>COUNTA(BS34,BS39,BS40,BS44,BS45,BS46,BS47)</f>
        <v>3</v>
      </c>
      <c r="BT9" s="111">
        <f>COUNTA(BT34,BT39,BT40,BT44,BT45,BT46,BT47)</f>
        <v>2</v>
      </c>
      <c r="BU9" s="197"/>
      <c r="BV9" s="111">
        <f>COUNTA(BV34,BV39,BV40,BV44,BV45,BV46,BV47)</f>
        <v>6</v>
      </c>
      <c r="BW9" s="197"/>
      <c r="BX9" s="111">
        <f>COUNTA(BX34,BX39,BX40,BX44,BX45,BX46,BX47)</f>
        <v>2</v>
      </c>
      <c r="BY9" s="111">
        <f>COUNTA(BY34,BY39,BY40,BY44,BY45,BY46,BY47)</f>
        <v>2</v>
      </c>
      <c r="BZ9" s="197"/>
      <c r="CA9" s="111">
        <f>COUNTA(CA34,CA39,CA40,CA44,CA45,CA46,CA47)</f>
        <v>3</v>
      </c>
      <c r="CB9" s="111">
        <f>COUNTA(CB34,CB39,CB40,CB44,CB45,CB46,CB47)</f>
        <v>6</v>
      </c>
      <c r="CC9" s="111">
        <f>COUNTA(CC34,CC39,CC40,CC44,CC45,CC46,CC47)</f>
        <v>4</v>
      </c>
      <c r="CD9" s="111">
        <f>COUNTA(CD34,CD39,CD40,CD44,CD45,CD46,CD47)</f>
        <v>4</v>
      </c>
      <c r="CE9" s="358"/>
      <c r="CF9" s="111">
        <f>COUNTA(CF34,CF39,CF40,CF44,CF45,CF46,CF47)</f>
        <v>0</v>
      </c>
      <c r="CG9" s="197"/>
      <c r="CH9" s="111">
        <f>COUNTA(CH34,CH39,CH40,CH44,CH45,CH46,CH47)</f>
        <v>3</v>
      </c>
      <c r="CI9" s="112"/>
      <c r="CJ9" s="111">
        <f>COUNTA(CJ34,CJ39,CJ40,CJ44,CJ45,CJ46,CJ47)</f>
        <v>5</v>
      </c>
      <c r="CK9" s="111">
        <f>COUNTA(CK34,CK39,CK40,CK44,CK45,CK46,CK47)</f>
        <v>2</v>
      </c>
      <c r="CL9" s="353"/>
      <c r="CM9" s="111">
        <f>COUNTA(CM34,CM39,CM40,CM44,CM45,CM46,CM47)</f>
        <v>6</v>
      </c>
      <c r="CN9" s="111">
        <f>COUNTA(CN34,CN39,CN40,CN44,CN45,CN46,CN47)</f>
        <v>0</v>
      </c>
      <c r="CO9" s="111">
        <f>COUNTA(CO34,CO39,CO40,CO44,CO45,CO46,CO47)</f>
        <v>1</v>
      </c>
      <c r="CP9" s="353"/>
      <c r="CQ9" s="111">
        <f t="shared" ref="CQ9:CW9" si="55">COUNTA(CQ34,CQ39,CQ40,CQ44,CQ45,CQ46,CQ47)</f>
        <v>0</v>
      </c>
      <c r="CR9" s="111">
        <f t="shared" si="55"/>
        <v>6</v>
      </c>
      <c r="CS9" s="111">
        <f t="shared" si="55"/>
        <v>2</v>
      </c>
      <c r="CT9" s="111">
        <f t="shared" si="55"/>
        <v>0</v>
      </c>
      <c r="CU9" s="111">
        <f t="shared" si="55"/>
        <v>1</v>
      </c>
      <c r="CV9" s="111">
        <f t="shared" si="55"/>
        <v>2</v>
      </c>
      <c r="CW9" s="111">
        <f t="shared" si="55"/>
        <v>2</v>
      </c>
      <c r="CX9" s="353"/>
      <c r="CY9" s="111">
        <f>COUNTA(CY34,CY39,CY40,CY44,CY45,CY46,CY47)</f>
        <v>1</v>
      </c>
      <c r="CZ9" s="111">
        <f>COUNTA(CZ34,CZ39,CZ40,CZ44,CZ45,CZ46,CZ47)</f>
        <v>1</v>
      </c>
      <c r="DA9" s="111">
        <f>COUNTA(DA34,DA39,DA40,DA44,DA45,DA46,DA47)</f>
        <v>0</v>
      </c>
      <c r="DB9" s="111">
        <f>COUNTA(DB34,DB39,DB40,DB44,DB45,DB46,DB47)</f>
        <v>0</v>
      </c>
      <c r="DC9" s="197"/>
      <c r="DD9" s="111">
        <f t="shared" ref="DD9:DN9" si="56">COUNTA(DD34,DD39,DD40,DD44,DD45,DD46,DD47)</f>
        <v>1</v>
      </c>
      <c r="DE9" s="111">
        <f t="shared" si="56"/>
        <v>0</v>
      </c>
      <c r="DF9" s="111">
        <f t="shared" si="56"/>
        <v>0</v>
      </c>
      <c r="DG9" s="111">
        <f t="shared" si="56"/>
        <v>0</v>
      </c>
      <c r="DH9" s="111">
        <f t="shared" si="56"/>
        <v>0</v>
      </c>
      <c r="DI9" s="111">
        <f t="shared" si="56"/>
        <v>0</v>
      </c>
      <c r="DJ9" s="111">
        <f t="shared" si="56"/>
        <v>0</v>
      </c>
      <c r="DK9" s="111">
        <f t="shared" si="56"/>
        <v>0</v>
      </c>
      <c r="DL9" s="111">
        <f t="shared" si="56"/>
        <v>0</v>
      </c>
      <c r="DM9" s="111">
        <f t="shared" si="56"/>
        <v>0</v>
      </c>
      <c r="DN9" s="111">
        <f t="shared" si="56"/>
        <v>0</v>
      </c>
      <c r="DO9" s="197"/>
      <c r="DP9" s="111">
        <f>COUNTA(DP34,DP39,DP40,DP44,DP45,DP46,DP47)</f>
        <v>0</v>
      </c>
      <c r="DQ9" s="111">
        <f>COUNTA(DQ34,DQ39,DQ40,DQ44,DQ45,DQ46,DQ47)</f>
        <v>1</v>
      </c>
      <c r="DR9" s="111">
        <f>COUNTA(DR34,DR39,DR40,DR44,DR45,DR46,DR47)</f>
        <v>2</v>
      </c>
      <c r="DS9" s="197"/>
      <c r="DT9" s="111">
        <f t="shared" ref="DT9:DZ9" si="57">COUNTA(DT34,DT39,DT40,DT44,DT45,DT46,DT47)</f>
        <v>1</v>
      </c>
      <c r="DU9" s="111">
        <f t="shared" si="57"/>
        <v>0</v>
      </c>
      <c r="DV9" s="111">
        <f t="shared" si="57"/>
        <v>0</v>
      </c>
      <c r="DW9" s="111">
        <f t="shared" si="57"/>
        <v>0</v>
      </c>
      <c r="DX9" s="111">
        <f t="shared" si="57"/>
        <v>0</v>
      </c>
      <c r="DY9" s="111">
        <f t="shared" si="57"/>
        <v>0</v>
      </c>
      <c r="DZ9" s="111">
        <f t="shared" si="57"/>
        <v>0</v>
      </c>
      <c r="EA9" s="358"/>
      <c r="EB9" s="111">
        <f>COUNTA(EB34,EB39,EB40,EB44,EB45,EB46,EB47)</f>
        <v>0</v>
      </c>
      <c r="EC9" s="197"/>
      <c r="ED9" s="353"/>
      <c r="EE9" s="111">
        <f>COUNTA(EE34,EE39,EE40,EE44,EE45,EE46,EE47)</f>
        <v>4</v>
      </c>
      <c r="EF9" s="111">
        <f>COUNTA(EF34,EF39,EF40,EF44,EF45,EF46,EF47)</f>
        <v>2</v>
      </c>
      <c r="EG9" s="111">
        <f>COUNTA(EG34,EG39,EG40,EG44,EG45,EG46,EG47)</f>
        <v>0</v>
      </c>
      <c r="EH9" s="111">
        <f>COUNTA(EH34,EH39,EH40,EH44,EH45,EH46,EH47)</f>
        <v>1</v>
      </c>
      <c r="EI9" s="112"/>
      <c r="EJ9" s="111">
        <f>COUNTA(EJ34,EJ39,EJ40,EJ44,EJ45,EJ46,EJ47)</f>
        <v>1</v>
      </c>
      <c r="EK9" s="353"/>
      <c r="EL9" s="111">
        <f>COUNTA(EL34,EL39,EL40,EL44,EL45,EL46,EL47)</f>
        <v>5</v>
      </c>
      <c r="EM9" s="111">
        <f>COUNTA(EM34,EM39,EM40,EM44,EM45,EM46,EM47)</f>
        <v>1</v>
      </c>
      <c r="EN9" s="112"/>
      <c r="EO9" s="111">
        <f>COUNTA(EO34,EO39,EO40,EO44,EO45,EO46,EO47)</f>
        <v>1</v>
      </c>
      <c r="EP9" s="353"/>
      <c r="EQ9" s="111">
        <f t="shared" ref="EQ9:EV9" si="58">COUNTA(EQ34,EQ39,EQ40,EQ44,EQ45,EQ46,EQ47)</f>
        <v>3</v>
      </c>
      <c r="ER9" s="111">
        <f t="shared" si="58"/>
        <v>1</v>
      </c>
      <c r="ES9" s="111">
        <f t="shared" si="58"/>
        <v>0</v>
      </c>
      <c r="ET9" s="111">
        <f t="shared" si="58"/>
        <v>2</v>
      </c>
      <c r="EU9" s="111">
        <f t="shared" si="58"/>
        <v>2</v>
      </c>
      <c r="EV9" s="111">
        <f t="shared" si="58"/>
        <v>1</v>
      </c>
      <c r="EW9" s="197"/>
      <c r="EX9" s="353"/>
      <c r="EY9" s="111">
        <f>COUNTA(EY34,EY39,EY40,EY44,EY45,EY46,EY47)</f>
        <v>6</v>
      </c>
      <c r="EZ9" s="111">
        <f>COUNTA(EZ34,EZ39,EZ40,EZ44,EZ45,EZ46,EZ47)</f>
        <v>1</v>
      </c>
      <c r="FA9" s="353"/>
      <c r="FB9" s="111">
        <f>COUNTA(FB34,FB39,FB40,FB44,FB45,FB46,FB47)</f>
        <v>6</v>
      </c>
      <c r="FC9" s="111">
        <f>COUNTA(FC34,FC39,FC40,FC44,FC45,FC46,FC47)</f>
        <v>3</v>
      </c>
      <c r="FD9" s="111">
        <f>COUNTA(FD34,FD39,FD40,FD44,FD45,FD46,FD47)</f>
        <v>2</v>
      </c>
      <c r="FE9" s="112"/>
      <c r="FF9" s="111">
        <f>COUNTA(FF34,FF39,FF40,FF44,FF45,FF46,FF47)</f>
        <v>1</v>
      </c>
      <c r="FG9" s="353"/>
      <c r="FH9" s="111">
        <f>COUNTA(FH34,FH39,FH40,FH44,FH45,FH46,FH47)</f>
        <v>4</v>
      </c>
      <c r="FI9" s="111">
        <f>COUNTA(FI34,FI39,FI40,FI44,FI45,FI46,FI47)</f>
        <v>1</v>
      </c>
      <c r="FJ9" s="353"/>
      <c r="FK9" s="111">
        <f>COUNTA(FK34,FK39,FK40,FK44,FK45,FK46,FK47)</f>
        <v>4</v>
      </c>
      <c r="FL9" s="111">
        <f>COUNTA(FL34,FL39,FL40,FL44,FL45,FL46,FL47)</f>
        <v>0</v>
      </c>
      <c r="FM9" s="111">
        <f>COUNTA(FM34,FM39,FM40,FM44,FM45,FM46,FM47)</f>
        <v>0</v>
      </c>
      <c r="FN9" s="358"/>
      <c r="FO9" s="111">
        <f>COUNTA(FO34,FO39,FO40,FO44,FO45,FO46,FO47)</f>
        <v>4</v>
      </c>
      <c r="FP9" s="197"/>
      <c r="FQ9" s="111">
        <f>COUNTA(FQ34,FQ39,FQ40,FQ44,FQ45,FQ46,FQ47)</f>
        <v>5</v>
      </c>
      <c r="FR9" s="112"/>
      <c r="FS9" s="111">
        <f>COUNTA(FS34,FS39,FS40,FS44,FS45,FS46,FS47)</f>
        <v>1</v>
      </c>
      <c r="FT9" s="353"/>
      <c r="FU9" s="111">
        <f>COUNTA(FU34,FU39,FU40,FU44,FU45,FU46,FU47)</f>
        <v>4</v>
      </c>
      <c r="FV9" s="111">
        <f>COUNTA(FV34,FV39,FV40,FV44,FV45,FV46,FV47)</f>
        <v>1</v>
      </c>
      <c r="FW9" s="111">
        <f>COUNTA(FW34,FW39,FW40,FW44,FW45,FW46,FW47)</f>
        <v>2</v>
      </c>
      <c r="FX9" s="111">
        <f>COUNTA(FX34,FX39,FX40,FX44,FX45,FX46,FX47)</f>
        <v>1</v>
      </c>
      <c r="FY9" s="111">
        <f>COUNTA(FY34,FY39,FY40,FY44,FY45,FY46,FY47)</f>
        <v>0</v>
      </c>
      <c r="FZ9" s="112"/>
      <c r="GA9" s="111">
        <f>COUNTA(GA34,GA39,GA40,GA44,GA45,GA46,GA47)</f>
        <v>2</v>
      </c>
      <c r="GB9" s="197"/>
      <c r="GC9" s="111">
        <f>COUNTA(GC34,GC39,GC40,GC44,GC45,GC46,GC47)</f>
        <v>6</v>
      </c>
      <c r="GD9" s="111">
        <f>COUNTA(GD34,GD39,GD40,GD44,GD45,GD46,GD47)</f>
        <v>3</v>
      </c>
      <c r="GE9" s="111">
        <f>COUNTA(GE34,GE39,GE40,GE44,GE45,GE46,GE47)</f>
        <v>1</v>
      </c>
      <c r="GF9" s="197"/>
      <c r="GG9" s="111">
        <f>COUNTA(GG34,GG39,GG40,GG44,GG45,GG46,GG47)</f>
        <v>6</v>
      </c>
      <c r="GH9" s="358"/>
      <c r="GI9" s="111">
        <f>COUNTA(GI34,GI39,GI40,GI44,GI45,GI46,GI47)</f>
        <v>6</v>
      </c>
      <c r="GJ9" s="197"/>
      <c r="GK9" s="111">
        <f>COUNTA(GK34,GK39,GK40,GK44,GK45,GK46,GK47)</f>
        <v>3</v>
      </c>
      <c r="GL9" s="111">
        <f>COUNTA(GL34,GL39,GL40,GL44,GL45,GL46,GL47)</f>
        <v>1</v>
      </c>
      <c r="GM9" s="197"/>
      <c r="GN9" s="111">
        <f t="shared" ref="GN9:GR9" si="59">COUNTA(GN34,GN39,GN40,GN44,GN45,GN46,GN47)</f>
        <v>1</v>
      </c>
      <c r="GO9" s="111">
        <f t="shared" si="59"/>
        <v>0</v>
      </c>
      <c r="GP9" s="111">
        <f t="shared" si="59"/>
        <v>1</v>
      </c>
      <c r="GQ9" s="111">
        <f t="shared" si="59"/>
        <v>3</v>
      </c>
      <c r="GR9" s="111">
        <f t="shared" si="59"/>
        <v>3</v>
      </c>
      <c r="GS9" s="358"/>
      <c r="GT9" s="111">
        <f>COUNTA(GT34,GT39,GT40,GT44,GT45,GT46,GT47)</f>
        <v>0</v>
      </c>
      <c r="GU9" s="197"/>
      <c r="GV9" s="353"/>
      <c r="GW9" s="111">
        <f>COUNTA(GW34,GW39,GW40,GW44,GW45,GW46,GW47)</f>
        <v>5</v>
      </c>
      <c r="GX9" s="111">
        <f>COUNTA(GX34,GX39,GX40,GX44,GX45,GX46,GX47)</f>
        <v>3</v>
      </c>
      <c r="GY9" s="353"/>
      <c r="GZ9" s="111">
        <f t="shared" ref="GZ9:HG9" si="60">COUNTA(GZ34,GZ39,GZ40,GZ44,GZ45,GZ46,GZ47)</f>
        <v>0</v>
      </c>
      <c r="HA9" s="111">
        <f t="shared" si="60"/>
        <v>0</v>
      </c>
      <c r="HB9" s="111">
        <f t="shared" si="60"/>
        <v>1</v>
      </c>
      <c r="HC9" s="111">
        <f t="shared" si="60"/>
        <v>6</v>
      </c>
      <c r="HD9" s="111">
        <f t="shared" si="60"/>
        <v>2</v>
      </c>
      <c r="HE9" s="111">
        <f t="shared" si="60"/>
        <v>1</v>
      </c>
      <c r="HF9" s="111">
        <f t="shared" si="60"/>
        <v>0</v>
      </c>
      <c r="HG9" s="111">
        <f t="shared" si="60"/>
        <v>0</v>
      </c>
      <c r="HH9" s="197"/>
      <c r="HI9" s="111">
        <f t="shared" ref="HI9:HN9" si="61">COUNTA(HI34,HI39,HI40,HI44,HI45,HI46,HI47)</f>
        <v>0</v>
      </c>
      <c r="HJ9" s="111">
        <f t="shared" si="61"/>
        <v>0</v>
      </c>
      <c r="HK9" s="111">
        <f t="shared" si="61"/>
        <v>1</v>
      </c>
      <c r="HL9" s="111">
        <f t="shared" si="61"/>
        <v>3</v>
      </c>
      <c r="HM9" s="111">
        <f t="shared" si="61"/>
        <v>1</v>
      </c>
      <c r="HN9" s="111">
        <f t="shared" si="61"/>
        <v>3</v>
      </c>
      <c r="HO9" s="197"/>
      <c r="HP9" s="353"/>
      <c r="HQ9" s="111">
        <f>COUNTA(HQ34,HQ39,HQ40,HQ44,HQ45,HQ46,HQ47)</f>
        <v>6</v>
      </c>
      <c r="HR9" s="111">
        <f>COUNTA(HR34,HR39,HR40,HR44,HR45,HR46,HR47)</f>
        <v>0</v>
      </c>
      <c r="HS9" s="111">
        <f>COUNTA(HS34,HS39,HS40,HS44,HS45,HS46,HS47)</f>
        <v>0</v>
      </c>
      <c r="HT9" s="353"/>
      <c r="HU9" s="111">
        <f>COUNTA(HU34,HU39,HU40,HU44,HU45,HU46,HU47)</f>
        <v>1</v>
      </c>
      <c r="HV9" s="111">
        <f>COUNTA(HV34,HV39,HV40,HV44,HV45,HV46,HV47)</f>
        <v>1</v>
      </c>
      <c r="HW9" s="111">
        <f>COUNTA(HW34,HW39,HW40,HW44,HW45,HW46,HW47)</f>
        <v>0</v>
      </c>
      <c r="HX9" s="111">
        <f>COUNTA(HX34,HX39,HX40,HX44,HX45,HX46,HX47)</f>
        <v>0</v>
      </c>
      <c r="HY9" s="112"/>
      <c r="HZ9" s="111">
        <f>COUNTA(HZ34,HZ39,HZ40,HZ44,HZ45,HZ46,HZ47)</f>
        <v>1</v>
      </c>
      <c r="IA9" s="358"/>
      <c r="IB9" s="197"/>
      <c r="IC9" s="111">
        <f t="shared" ref="IC9:IJ9" si="62">COUNTA(IC34,IC39,IC40,IC44,IC45,IC46,IC47)</f>
        <v>4</v>
      </c>
      <c r="ID9" s="111">
        <f t="shared" si="62"/>
        <v>1</v>
      </c>
      <c r="IE9" s="111">
        <f t="shared" si="62"/>
        <v>1</v>
      </c>
      <c r="IF9" s="111">
        <f t="shared" si="62"/>
        <v>2</v>
      </c>
      <c r="IG9" s="111">
        <f t="shared" si="62"/>
        <v>0</v>
      </c>
      <c r="IH9" s="111">
        <f t="shared" si="62"/>
        <v>2</v>
      </c>
      <c r="II9" s="111">
        <f t="shared" si="62"/>
        <v>0</v>
      </c>
      <c r="IJ9" s="111">
        <f t="shared" si="62"/>
        <v>0</v>
      </c>
      <c r="IK9" s="358"/>
      <c r="IL9" s="197"/>
      <c r="IM9" s="111">
        <f t="shared" ref="IM9:IR9" si="63">COUNTA(IM34,IM39,IM40,IM44,IM45,IM46,IM47)</f>
        <v>5</v>
      </c>
      <c r="IN9" s="111">
        <f t="shared" si="63"/>
        <v>0</v>
      </c>
      <c r="IO9" s="111">
        <f t="shared" si="63"/>
        <v>0</v>
      </c>
      <c r="IP9" s="111">
        <f t="shared" si="63"/>
        <v>1</v>
      </c>
      <c r="IQ9" s="111">
        <f t="shared" si="63"/>
        <v>0</v>
      </c>
      <c r="IR9" s="111">
        <f t="shared" si="63"/>
        <v>0</v>
      </c>
      <c r="IS9" s="358"/>
      <c r="IT9" s="111">
        <f>COUNTA(IT34,IT39,IT40,IT44,IT45,IT46,IT47)</f>
        <v>0</v>
      </c>
      <c r="IU9" s="111">
        <f>COUNTA(IU34,IU39,IU40,IU44,IU45,IU46,IU47)</f>
        <v>0</v>
      </c>
      <c r="IV9" s="197"/>
      <c r="IW9" s="111">
        <f>COUNTA(IW34,IW39,IW40,IW44,IW45,IW46,IW47)</f>
        <v>0</v>
      </c>
      <c r="IX9" s="111">
        <f>COUNTA(IX34,IX39,IX40,IX44,IX45,IX46,IX47)</f>
        <v>1</v>
      </c>
      <c r="IY9" s="112"/>
      <c r="IZ9" s="111">
        <f>COUNTA(IZ34,IZ39,IZ40,IZ44,IZ45,IZ46,IZ47)</f>
        <v>1</v>
      </c>
      <c r="JA9" s="111">
        <f>COUNTA(JA34,JA39,JA40,JA44,JA45,JA46,JA47)</f>
        <v>0</v>
      </c>
      <c r="JB9" s="112"/>
      <c r="JC9" s="111">
        <f>COUNTA(JC34,JC39,JC40,JC44,JC45,JC46,JC47)</f>
        <v>0</v>
      </c>
      <c r="JD9" s="111">
        <f>COUNTA(JD34,JD39,JD40,JD44,JD45,JD46,JD47)</f>
        <v>0</v>
      </c>
      <c r="JE9" s="111">
        <f>COUNTA(JE34,JE39,JE40,JE44,JE45,JE46,JE47)</f>
        <v>0</v>
      </c>
      <c r="JF9" s="112"/>
      <c r="JG9" s="111">
        <f>COUNTA(JG34,JG39,JG40,JG44,JG45,JG46,JG47)</f>
        <v>2</v>
      </c>
      <c r="JH9" s="197"/>
      <c r="JI9" s="111">
        <f>COUNTA(JI34,JI39,JI40,JI44,JI45,JI46,JI47)</f>
        <v>4</v>
      </c>
      <c r="JJ9" s="111">
        <f>COUNTA(JJ34,JJ39,JJ40,JJ44,JJ45,JJ46,JJ47)</f>
        <v>6</v>
      </c>
      <c r="JK9" s="111">
        <f>COUNTA(JK34,JK39,JK40,JK44,JK45,JK46,JK47)</f>
        <v>0</v>
      </c>
      <c r="JL9" s="111">
        <f>COUNTA(JL34,JL39,JL40,JL44,JL45,JL46,JL47)</f>
        <v>1</v>
      </c>
      <c r="JM9" s="197"/>
      <c r="JN9" s="111">
        <f>COUNTA(JN34,JN39,JN40,JN44,JN45,JN46,JN47)</f>
        <v>2</v>
      </c>
      <c r="JO9" s="418"/>
      <c r="JP9" s="358"/>
      <c r="JQ9" s="197"/>
      <c r="JR9" s="111">
        <f t="shared" ref="JR9:KC9" si="64">COUNTA(JR34,JR39,JR40,JR44,JR45,JR46,JR47)</f>
        <v>3</v>
      </c>
      <c r="JS9" s="111">
        <f t="shared" si="64"/>
        <v>5</v>
      </c>
      <c r="JT9" s="111">
        <f t="shared" si="64"/>
        <v>3</v>
      </c>
      <c r="JU9" s="111">
        <f t="shared" si="64"/>
        <v>3</v>
      </c>
      <c r="JV9" s="111">
        <f t="shared" si="64"/>
        <v>1</v>
      </c>
      <c r="JW9" s="111">
        <f t="shared" si="64"/>
        <v>4</v>
      </c>
      <c r="JX9" s="111">
        <f t="shared" si="64"/>
        <v>4</v>
      </c>
      <c r="JY9" s="111">
        <f t="shared" si="64"/>
        <v>4</v>
      </c>
      <c r="JZ9" s="111">
        <f t="shared" si="64"/>
        <v>5</v>
      </c>
      <c r="KA9" s="111">
        <f t="shared" si="64"/>
        <v>3</v>
      </c>
      <c r="KB9" s="111">
        <f t="shared" si="64"/>
        <v>3</v>
      </c>
      <c r="KC9" s="111">
        <f t="shared" si="64"/>
        <v>4</v>
      </c>
      <c r="KD9" s="197"/>
      <c r="KE9" s="111">
        <f>COUNTA(KE34,KE39,KE40,KE44,KE45,KE46,KE47)</f>
        <v>2</v>
      </c>
      <c r="KF9" s="111">
        <f>COUNTA(KF34,KF39,KF40,KF44,KF45,KF46,KF47)</f>
        <v>1</v>
      </c>
      <c r="KG9" s="111">
        <f>COUNTA(KG34,KG39,KG40,KG44,KG45,KG46,KG47)</f>
        <v>1</v>
      </c>
      <c r="KH9" s="197"/>
      <c r="KI9" s="111">
        <f>COUNTA(KI34,KI39,KI40,KI44,KI45,KI46,KI47)</f>
        <v>1</v>
      </c>
      <c r="KJ9" s="111">
        <f>COUNTA(KJ34,KJ39,KJ40,KJ44,KJ45,KJ46,KJ47)</f>
        <v>3</v>
      </c>
      <c r="KK9" s="111">
        <f>COUNTA(KK34,KK39,KK40,KK44,KK45,KK46,KK47)</f>
        <v>2</v>
      </c>
      <c r="KL9" s="111">
        <f>COUNTA(KL34,KL39,KL40,KL44,KL45,KL46,KL47)</f>
        <v>3</v>
      </c>
      <c r="KM9" s="197"/>
      <c r="KN9" s="111">
        <f>COUNTA(KN34,KN39,KN40,KN44,KN45,KN46,KN47)</f>
        <v>4</v>
      </c>
      <c r="KO9" s="111">
        <f>COUNTA(KO34,KO39,KO40,KO44,KO45,KO46,KO47)</f>
        <v>4</v>
      </c>
      <c r="KP9" s="111">
        <f>COUNTA(KP34,KP39,KP40,KP44,KP45,KP46,KP47)</f>
        <v>4</v>
      </c>
      <c r="KQ9" s="197"/>
      <c r="KR9" s="111">
        <f>COUNTA(KR34,KR39,KR40,KR44,KR45,KR46,KR47)</f>
        <v>2</v>
      </c>
      <c r="KS9" s="111">
        <f>COUNTA(KS34,KS39,KS40,KS44,KS45,KS46,KS47)</f>
        <v>5</v>
      </c>
      <c r="KT9" s="111">
        <f>COUNTA(KT34,KT39,KT40,KT44,KT45,KT46,KT47)</f>
        <v>2</v>
      </c>
      <c r="KU9" s="358"/>
      <c r="KV9" s="197"/>
      <c r="KW9" s="111">
        <f>COUNTA(KW34,KW39,KW40,KW44,KW45,KW46,KW47)</f>
        <v>2</v>
      </c>
      <c r="KX9" s="111">
        <f>COUNTA(KX34,KX39,KX40,KX44,KX45,KX46,KX47)</f>
        <v>4</v>
      </c>
      <c r="KY9" s="111">
        <f>COUNTA(KY34,KY39,KY40,KY44,KY45,KY46,KY47)</f>
        <v>1</v>
      </c>
      <c r="KZ9" s="111">
        <f>COUNTA(KZ34,KZ39,KZ40,KZ44,KZ45,KZ46,KZ47)</f>
        <v>4</v>
      </c>
      <c r="LA9" s="111">
        <f>COUNTA(LA34,LA39,LA40,LA44,LA45,LA46,LA47)</f>
        <v>4</v>
      </c>
      <c r="LB9" s="197"/>
      <c r="LC9" s="111">
        <f>COUNTA(LC34,LC39,LC40,LC44,LC45,LC46,LC47)</f>
        <v>3</v>
      </c>
      <c r="LD9" s="111">
        <f>COUNTA(LD34,LD39,LD40,LD44,LD45,LD46,LD47)</f>
        <v>3</v>
      </c>
      <c r="LE9" s="111">
        <f>COUNTA(LE34,LE39,LE40,LE44,LE45,LE46,LE47)</f>
        <v>2</v>
      </c>
      <c r="LF9" s="353"/>
      <c r="LG9" s="111">
        <f>COUNTA(LG34,LG39,LG40,LG44,LG45,LG46,LG47)</f>
        <v>2</v>
      </c>
      <c r="LH9" s="111">
        <f>COUNTA(LH34,LH39,LH40,LH44,LH45,LH46,LH47)</f>
        <v>2</v>
      </c>
      <c r="LI9" s="111">
        <f>COUNTA(LI34,LI39,LI40,LI44,LI45,LI46,LI47)</f>
        <v>2</v>
      </c>
      <c r="LJ9" s="197"/>
      <c r="LK9" s="111">
        <f t="shared" ref="LK9:LX9" si="65">COUNTA(LK34,LK39,LK40,LK44,LK45,LK46,LK47)</f>
        <v>3</v>
      </c>
      <c r="LL9" s="111">
        <f t="shared" si="65"/>
        <v>1</v>
      </c>
      <c r="LM9" s="111">
        <f t="shared" si="65"/>
        <v>2</v>
      </c>
      <c r="LN9" s="111">
        <f t="shared" si="65"/>
        <v>5</v>
      </c>
      <c r="LO9" s="111">
        <f t="shared" si="65"/>
        <v>1</v>
      </c>
      <c r="LP9" s="111">
        <f t="shared" si="65"/>
        <v>4</v>
      </c>
      <c r="LQ9" s="111">
        <f t="shared" si="65"/>
        <v>2</v>
      </c>
      <c r="LR9" s="111">
        <f t="shared" si="65"/>
        <v>2</v>
      </c>
      <c r="LS9" s="111">
        <f t="shared" si="65"/>
        <v>1</v>
      </c>
      <c r="LT9" s="111">
        <f t="shared" si="65"/>
        <v>1</v>
      </c>
      <c r="LU9" s="111">
        <f t="shared" si="65"/>
        <v>4</v>
      </c>
      <c r="LV9" s="111">
        <f t="shared" si="65"/>
        <v>4</v>
      </c>
      <c r="LW9" s="111">
        <f t="shared" si="65"/>
        <v>1</v>
      </c>
      <c r="LX9" s="111">
        <f t="shared" si="65"/>
        <v>1</v>
      </c>
      <c r="LY9" s="197"/>
      <c r="LZ9" s="111">
        <f>COUNTA(LZ34,LZ39,LZ40,LZ44,LZ45,LZ46,LZ47)</f>
        <v>1</v>
      </c>
      <c r="MA9" s="111">
        <f>COUNTA(MA34,MA39,MA40,MA44,MA45,MA46,MA47)</f>
        <v>4</v>
      </c>
      <c r="MB9" s="111">
        <f>COUNTA(MB34,MB39,MB40,MB44,MB45,MB46,MB47)</f>
        <v>1</v>
      </c>
      <c r="MC9" s="111">
        <f>COUNTA(MC34,MC39,MC40,MC44,MC45,MC46,MC47)</f>
        <v>5</v>
      </c>
      <c r="MD9" s="111">
        <f>COUNTA(MD34,MD39,MD40,MD44,MD45,MD46,MD47)</f>
        <v>5</v>
      </c>
      <c r="ME9" s="197"/>
      <c r="MF9" s="111">
        <f>COUNTA(MF34,MF39,MF40,MF44,MF45,MF46,MF47)</f>
        <v>2</v>
      </c>
      <c r="MG9" s="111">
        <f>COUNTA(MG34,MG39,MG40,MG44,MG45,MG46,MG47)</f>
        <v>2</v>
      </c>
      <c r="MH9" s="111">
        <f>COUNTA(MH34,MH39,MH40,MH44,MH45,MH46,MH47)</f>
        <v>4</v>
      </c>
      <c r="MI9" s="111">
        <f>COUNTA(MI34,MI39,MI40,MI44,MI45,MI46,MI47)</f>
        <v>2</v>
      </c>
      <c r="MJ9" s="197"/>
      <c r="MK9" s="111">
        <f t="shared" ref="MK9:MP9" si="66">COUNTA(MK34,MK39,MK40,MK44,MK45,MK46,MK47)</f>
        <v>1</v>
      </c>
      <c r="ML9" s="111">
        <f t="shared" si="66"/>
        <v>1</v>
      </c>
      <c r="MM9" s="111">
        <f t="shared" si="66"/>
        <v>1</v>
      </c>
      <c r="MN9" s="111">
        <f t="shared" si="66"/>
        <v>2</v>
      </c>
      <c r="MO9" s="111">
        <f t="shared" si="66"/>
        <v>1</v>
      </c>
      <c r="MP9" s="111">
        <f t="shared" si="66"/>
        <v>5</v>
      </c>
      <c r="MQ9" s="163"/>
      <c r="MR9" s="111">
        <f t="shared" ref="MR9:MZ9" si="67">COUNTA(MR34,MR39,MR40,MR44,MR45,MR46,MR47)</f>
        <v>0</v>
      </c>
      <c r="MS9" s="111">
        <f t="shared" si="67"/>
        <v>1</v>
      </c>
      <c r="MT9" s="111">
        <f t="shared" si="67"/>
        <v>1</v>
      </c>
      <c r="MU9" s="111">
        <f t="shared" si="67"/>
        <v>1</v>
      </c>
      <c r="MV9" s="111">
        <f t="shared" si="67"/>
        <v>0</v>
      </c>
      <c r="MW9" s="111">
        <f t="shared" si="67"/>
        <v>0</v>
      </c>
      <c r="MX9" s="111">
        <f t="shared" si="67"/>
        <v>0</v>
      </c>
      <c r="MY9" s="111">
        <f t="shared" si="67"/>
        <v>1</v>
      </c>
      <c r="MZ9" s="111">
        <f t="shared" si="67"/>
        <v>2</v>
      </c>
      <c r="NA9" s="20"/>
      <c r="NB9" s="20"/>
      <c r="NC9" s="20"/>
      <c r="ND9" s="20"/>
    </row>
    <row r="10" spans="1:368" ht="25" customHeight="1">
      <c r="A10" s="1235"/>
      <c r="B10" s="136" t="s">
        <v>1388</v>
      </c>
      <c r="C10" s="1298" t="s">
        <v>1395</v>
      </c>
      <c r="D10" s="1298"/>
      <c r="E10" s="1298"/>
      <c r="F10" s="1298"/>
      <c r="G10" s="1298"/>
      <c r="H10" s="1298"/>
      <c r="I10" s="1298"/>
      <c r="J10" s="1298"/>
      <c r="K10" s="1298"/>
      <c r="L10" s="1298"/>
      <c r="M10" s="1298"/>
      <c r="N10" s="1298"/>
      <c r="O10" s="1298"/>
      <c r="P10" s="1298"/>
      <c r="Q10" s="1298"/>
      <c r="R10" s="1298"/>
      <c r="S10" s="1298"/>
      <c r="T10" s="1298"/>
      <c r="U10" s="1298"/>
      <c r="V10" s="153"/>
      <c r="W10" s="358"/>
      <c r="X10" s="197"/>
      <c r="Y10" s="111">
        <f>COUNTA(Y51:Y52,Y55:Y65,Y66,Y71,Y75,Y81,Y87,Y91)</f>
        <v>0</v>
      </c>
      <c r="Z10" s="197"/>
      <c r="AA10" s="111">
        <f>COUNTA(AA51:AA52,AA55:AA65,AA66,AA71,AA75,AA81,AA87,AA91)</f>
        <v>0</v>
      </c>
      <c r="AB10" s="197"/>
      <c r="AC10" s="111">
        <f>COUNTA(AC51:AC52,AC55:AC65,AC66,AC71,AC75,AC81,AC87,AC91)</f>
        <v>0</v>
      </c>
      <c r="AD10" s="197"/>
      <c r="AE10" s="111">
        <f>COUNTA(AE51:AE52,AE55:AE65,AE66,AE71,AE75,AE81,AE87,AE91)</f>
        <v>0</v>
      </c>
      <c r="AF10" s="111">
        <f>COUNTA(AF51:AF52,AF55:AF65,AF66,AF71,AF75,AF81,AF87,AF91)</f>
        <v>0</v>
      </c>
      <c r="AG10" s="111">
        <f>COUNTA(AG51:AG52,AG55:AG65,AG66,AG71,AG75,AG81,AG87,AG91)</f>
        <v>0</v>
      </c>
      <c r="AH10" s="111">
        <f>COUNTA(AH51:AH52,AH55:AH65,AH66,AH71,AH75,AH81,AH87,AH91)</f>
        <v>1</v>
      </c>
      <c r="AI10" s="197"/>
      <c r="AJ10" s="111">
        <f>COUNTA(AJ51:AJ52,AJ55:AJ65,AJ66,AJ71,AJ75,AJ81,AJ87,AJ91)</f>
        <v>2</v>
      </c>
      <c r="AK10" s="112"/>
      <c r="AL10" s="111">
        <f>COUNTA(AL51:AL52,AL55:AL65,AL66,AL71,AL75,AL81,AL87,AL91)</f>
        <v>0</v>
      </c>
      <c r="AM10" s="353"/>
      <c r="AN10" s="111">
        <f t="shared" ref="AN10:AX10" si="68">COUNTA(AN51:AN52,AN55:AN65,AN66,AN71,AN75,AN81,AN87,AN91)</f>
        <v>0</v>
      </c>
      <c r="AO10" s="111">
        <f t="shared" si="68"/>
        <v>0</v>
      </c>
      <c r="AP10" s="111">
        <f t="shared" si="68"/>
        <v>0</v>
      </c>
      <c r="AQ10" s="111">
        <f t="shared" si="68"/>
        <v>0</v>
      </c>
      <c r="AR10" s="111">
        <f t="shared" si="68"/>
        <v>0</v>
      </c>
      <c r="AS10" s="111">
        <f t="shared" si="68"/>
        <v>0</v>
      </c>
      <c r="AT10" s="111">
        <f t="shared" si="68"/>
        <v>0</v>
      </c>
      <c r="AU10" s="111">
        <f t="shared" si="68"/>
        <v>0</v>
      </c>
      <c r="AV10" s="111">
        <f t="shared" si="68"/>
        <v>1</v>
      </c>
      <c r="AW10" s="111">
        <f t="shared" si="68"/>
        <v>0</v>
      </c>
      <c r="AX10" s="111">
        <f t="shared" si="68"/>
        <v>0</v>
      </c>
      <c r="AY10" s="112"/>
      <c r="AZ10" s="111">
        <f>COUNTA(AZ51:AZ52,AZ55:AZ65,AZ66,AZ71,AZ75,AZ81,AZ87,AZ91)</f>
        <v>0</v>
      </c>
      <c r="BA10" s="112"/>
      <c r="BB10" s="111">
        <f>COUNTA(BB51:BB52,BB55:BB65,BB66,BB71,BB75,BB81,BB87,BB91)</f>
        <v>0</v>
      </c>
      <c r="BC10" s="197"/>
      <c r="BD10" s="111">
        <f>COUNTA(BD51:BD52,BD55:BD65,BD66,BD71,BD75,BD81,BD87,BD91)</f>
        <v>2</v>
      </c>
      <c r="BE10" s="111">
        <f>COUNTA(BE51:BE52,BE55:BE65,BE66,BE71,BE75,BE81,BE87,BE91)</f>
        <v>0</v>
      </c>
      <c r="BF10" s="197"/>
      <c r="BG10" s="111">
        <f>COUNTA(BG51:BG52,BG55:BG65,BG66,BG71,BG75,BG81,BG87,BG91)</f>
        <v>0</v>
      </c>
      <c r="BH10" s="111">
        <f>COUNTA(BH51:BH52,BH55:BH65,BH66,BH71,BH75,BH81,BH87,BH91)</f>
        <v>0</v>
      </c>
      <c r="BI10" s="111">
        <f>COUNTA(BI51:BI52,BI55:BI65,BI66,BI71,BI75,BI81,BI87,BI91)</f>
        <v>2</v>
      </c>
      <c r="BJ10" s="111">
        <f>COUNTA(BJ51:BJ52,BJ55:BJ65,BJ66,BJ71,BJ75,BJ81,BJ87,BJ91)</f>
        <v>4</v>
      </c>
      <c r="BK10" s="358"/>
      <c r="BL10" s="111">
        <f>COUNTA(BL51:BL52,BL55:BL65,BL66,BL71,BL75,BL81,BL87,BL91)</f>
        <v>2</v>
      </c>
      <c r="BM10" s="111">
        <f>COUNTA(BM51:BM52,BM55:BM65,BM66,BM71,BM75,BM81,BM87,BM91)</f>
        <v>1</v>
      </c>
      <c r="BN10" s="197"/>
      <c r="BO10" s="111">
        <f>COUNTA(BO51:BO52,BO55:BO65,BO66,BO71,BO75,BO81,BO87,BO91)</f>
        <v>4</v>
      </c>
      <c r="BP10" s="111">
        <f>COUNTA(BP51:BP52,BP55:BP65,BP66,BP71,BP75,BP81,BP87,BP91)</f>
        <v>1</v>
      </c>
      <c r="BQ10" s="111">
        <f>COUNTA(BQ51:BQ52,BQ55:BQ65,BQ66,BQ71,BQ75,BQ81,BQ87,BQ91)</f>
        <v>0</v>
      </c>
      <c r="BR10" s="197"/>
      <c r="BS10" s="111">
        <f>COUNTA(BS51:BS52,BS55:BS65,BS66,BS71,BS75,BS81,BS87,BS91)</f>
        <v>0</v>
      </c>
      <c r="BT10" s="111">
        <f>COUNTA(BT51:BT52,BT55:BT65,BT66,BT71,BT75,BT81,BT87,BT91)</f>
        <v>0</v>
      </c>
      <c r="BU10" s="197"/>
      <c r="BV10" s="111">
        <f>COUNTA(BV51:BV52,BV55:BV65,BV66,BV71,BV75,BV81,BV87,BV91)</f>
        <v>0</v>
      </c>
      <c r="BW10" s="197"/>
      <c r="BX10" s="111">
        <f>COUNTA(BX51:BX52,BX55:BX65,BX66,BX71,BX75,BX81,BX87,BX91)</f>
        <v>0</v>
      </c>
      <c r="BY10" s="111">
        <f>COUNTA(BY51:BY52,BY55:BY65,BY66,BY71,BY75,BY81,BY87,BY91)</f>
        <v>0</v>
      </c>
      <c r="BZ10" s="197"/>
      <c r="CA10" s="111">
        <f>COUNTA(CA51:CA52,CA55:CA65,CA66,CA71,CA75,CA81,CA87,CA91)</f>
        <v>0</v>
      </c>
      <c r="CB10" s="111">
        <f>COUNTA(CB51:CB52,CB55:CB65,CB66,CB71,CB75,CB81,CB87,CB91)</f>
        <v>3</v>
      </c>
      <c r="CC10" s="111">
        <f>COUNTA(CC51:CC52,CC55:CC65,CC66,CC71,CC75,CC81,CC87,CC91)</f>
        <v>0</v>
      </c>
      <c r="CD10" s="111">
        <f>COUNTA(CD51:CD52,CD55:CD65,CD66,CD71,CD75,CD81,CD87,CD91)</f>
        <v>0</v>
      </c>
      <c r="CE10" s="358"/>
      <c r="CF10" s="111">
        <f>COUNTA(CF51:CF52,CF55:CF65,CF66,CF71,CF75,CF81,CF87,CF91)</f>
        <v>1</v>
      </c>
      <c r="CG10" s="197"/>
      <c r="CH10" s="111">
        <f>COUNTA(CH51:CH52,CH55:CH65,CH66,CH71,CH75,CH81,CH87,CH91)</f>
        <v>0</v>
      </c>
      <c r="CI10" s="112"/>
      <c r="CJ10" s="111">
        <f>COUNTA(CJ51:CJ52,CJ55:CJ65,CJ66,CJ71,CJ75,CJ81,CJ87,CJ91)</f>
        <v>6</v>
      </c>
      <c r="CK10" s="111">
        <f>COUNTA(CK51:CK52,CK55:CK65,CK66,CK71,CK75,CK81,CK87,CK91)</f>
        <v>2</v>
      </c>
      <c r="CL10" s="353"/>
      <c r="CM10" s="111">
        <f>COUNTA(CM51:CM52,CM55:CM65,CM66,CM71,CM75,CM81,CM87,CM91)</f>
        <v>5</v>
      </c>
      <c r="CN10" s="111">
        <f>COUNTA(CN51:CN52,CN55:CN65,CN66,CN71,CN75,CN81,CN87,CN91)</f>
        <v>0</v>
      </c>
      <c r="CO10" s="111">
        <f>COUNTA(CO51:CO52,CO55:CO65,CO66,CO71,CO75,CO81,CO87,CO91)</f>
        <v>0</v>
      </c>
      <c r="CP10" s="353"/>
      <c r="CQ10" s="111">
        <f t="shared" ref="CQ10:CW10" si="69">COUNTA(CQ51:CQ52,CQ55:CQ65,CQ66,CQ71,CQ75,CQ81,CQ87,CQ91)</f>
        <v>0</v>
      </c>
      <c r="CR10" s="111">
        <f t="shared" si="69"/>
        <v>5</v>
      </c>
      <c r="CS10" s="111">
        <f t="shared" si="69"/>
        <v>1</v>
      </c>
      <c r="CT10" s="111">
        <f t="shared" si="69"/>
        <v>0</v>
      </c>
      <c r="CU10" s="111">
        <f t="shared" si="69"/>
        <v>0</v>
      </c>
      <c r="CV10" s="111">
        <f t="shared" si="69"/>
        <v>0</v>
      </c>
      <c r="CW10" s="111">
        <f t="shared" si="69"/>
        <v>0</v>
      </c>
      <c r="CX10" s="353"/>
      <c r="CY10" s="111">
        <f>COUNTA(CY51:CY52,CY55:CY65,CY66,CY71,CY75,CY81,CY87,CY91)</f>
        <v>0</v>
      </c>
      <c r="CZ10" s="111">
        <f>COUNTA(CZ51:CZ52,CZ55:CZ65,CZ66,CZ71,CZ75,CZ81,CZ87,CZ91)</f>
        <v>1</v>
      </c>
      <c r="DA10" s="111">
        <f>COUNTA(DA51:DA52,DA55:DA65,DA66,DA71,DA75,DA81,DA87,DA91)</f>
        <v>1</v>
      </c>
      <c r="DB10" s="111">
        <f>COUNTA(DB51:DB52,DB55:DB65,DB66,DB71,DB75,DB81,DB87,DB91)</f>
        <v>1</v>
      </c>
      <c r="DC10" s="197"/>
      <c r="DD10" s="111">
        <f t="shared" ref="DD10:DN10" si="70">COUNTA(DD51:DD52,DD55:DD65,DD66,DD71,DD75,DD81,DD87,DD91)</f>
        <v>1</v>
      </c>
      <c r="DE10" s="111">
        <f t="shared" si="70"/>
        <v>1</v>
      </c>
      <c r="DF10" s="111">
        <f t="shared" si="70"/>
        <v>1</v>
      </c>
      <c r="DG10" s="111">
        <f t="shared" si="70"/>
        <v>1</v>
      </c>
      <c r="DH10" s="111">
        <f t="shared" si="70"/>
        <v>1</v>
      </c>
      <c r="DI10" s="111">
        <f t="shared" si="70"/>
        <v>1</v>
      </c>
      <c r="DJ10" s="111">
        <f t="shared" si="70"/>
        <v>1</v>
      </c>
      <c r="DK10" s="111">
        <f t="shared" si="70"/>
        <v>1</v>
      </c>
      <c r="DL10" s="111">
        <f t="shared" si="70"/>
        <v>1</v>
      </c>
      <c r="DM10" s="111">
        <f t="shared" si="70"/>
        <v>1</v>
      </c>
      <c r="DN10" s="111">
        <f t="shared" si="70"/>
        <v>1</v>
      </c>
      <c r="DO10" s="197"/>
      <c r="DP10" s="111">
        <f>COUNTA(DP51:DP52,DP55:DP65,DP66,DP71,DP75,DP81,DP87,DP91)</f>
        <v>0</v>
      </c>
      <c r="DQ10" s="111">
        <f>COUNTA(DQ51:DQ52,DQ55:DQ65,DQ66,DQ71,DQ75,DQ81,DQ87,DQ91)</f>
        <v>4</v>
      </c>
      <c r="DR10" s="111">
        <f>COUNTA(DR51:DR52,DR55:DR65,DR66,DR71,DR75,DR81,DR87,DR91)</f>
        <v>4</v>
      </c>
      <c r="DS10" s="197"/>
      <c r="DT10" s="111">
        <f t="shared" ref="DT10:DZ10" si="71">COUNTA(DT51:DT52,DT55:DT65,DT66,DT71,DT75,DT81,DT87,DT91)</f>
        <v>0</v>
      </c>
      <c r="DU10" s="111">
        <f t="shared" si="71"/>
        <v>0</v>
      </c>
      <c r="DV10" s="111">
        <f t="shared" si="71"/>
        <v>0</v>
      </c>
      <c r="DW10" s="111">
        <f t="shared" si="71"/>
        <v>1</v>
      </c>
      <c r="DX10" s="111">
        <f t="shared" si="71"/>
        <v>0</v>
      </c>
      <c r="DY10" s="111">
        <f t="shared" si="71"/>
        <v>0</v>
      </c>
      <c r="DZ10" s="111">
        <f t="shared" si="71"/>
        <v>0</v>
      </c>
      <c r="EA10" s="358"/>
      <c r="EB10" s="111">
        <f>COUNTA(EB51:EB52,EB55:EB65,EB66,EB71,EB75,EB81,EB87,EB91)</f>
        <v>0</v>
      </c>
      <c r="EC10" s="197"/>
      <c r="ED10" s="353"/>
      <c r="EE10" s="111">
        <f>COUNTA(EE51:EE52,EE55:EE65,EE66,EE71,EE75,EE81,EE87,EE91)</f>
        <v>0</v>
      </c>
      <c r="EF10" s="111">
        <f>COUNTA(EF51:EF52,EF55:EF65,EF66,EF71,EF75,EF81,EF87,EF91)</f>
        <v>3</v>
      </c>
      <c r="EG10" s="111">
        <f>COUNTA(EG51:EG52,EG55:EG65,EG66,EG71,EG75,EG81,EG87,EG91)</f>
        <v>3</v>
      </c>
      <c r="EH10" s="111">
        <f>COUNTA(EH51:EH52,EH55:EH65,EH66,EH71,EH75,EH81,EH87,EH91)</f>
        <v>0</v>
      </c>
      <c r="EI10" s="112"/>
      <c r="EJ10" s="111">
        <f>COUNTA(EJ51:EJ52,EJ55:EJ65,EJ66,EJ71,EJ75,EJ81,EJ87,EJ91)</f>
        <v>1</v>
      </c>
      <c r="EK10" s="353"/>
      <c r="EL10" s="111">
        <f>COUNTA(EL51:EL52,EL55:EL65,EL66,EL71,EL75,EL81,EL87,EL91)</f>
        <v>4</v>
      </c>
      <c r="EM10" s="111">
        <f>COUNTA(EM51:EM52,EM55:EM65,EM66,EM71,EM75,EM81,EM87,EM91)</f>
        <v>0</v>
      </c>
      <c r="EN10" s="112"/>
      <c r="EO10" s="111">
        <f>COUNTA(EO51:EO52,EO55:EO65,EO66,EO71,EO75,EO81,EO87,EO91)</f>
        <v>0</v>
      </c>
      <c r="EP10" s="353"/>
      <c r="EQ10" s="111">
        <f t="shared" ref="EQ10:EV10" si="72">COUNTA(EQ51:EQ52,EQ55:EQ65,EQ66,EQ71,EQ75,EQ81,EQ87,EQ91)</f>
        <v>0</v>
      </c>
      <c r="ER10" s="111">
        <f t="shared" si="72"/>
        <v>0</v>
      </c>
      <c r="ES10" s="111">
        <f t="shared" si="72"/>
        <v>0</v>
      </c>
      <c r="ET10" s="111">
        <f t="shared" si="72"/>
        <v>0</v>
      </c>
      <c r="EU10" s="111">
        <f t="shared" si="72"/>
        <v>0</v>
      </c>
      <c r="EV10" s="111">
        <f t="shared" si="72"/>
        <v>0</v>
      </c>
      <c r="EW10" s="197"/>
      <c r="EX10" s="353"/>
      <c r="EY10" s="111">
        <f>COUNTA(EY51:EY52,EY55:EY65,EY66,EY71,EY75,EY81,EY87,EY91)</f>
        <v>5</v>
      </c>
      <c r="EZ10" s="111">
        <f>COUNTA(EZ51:EZ52,EZ55:EZ65,EZ66,EZ71,EZ75,EZ81,EZ87,EZ91)</f>
        <v>0</v>
      </c>
      <c r="FA10" s="353"/>
      <c r="FB10" s="111">
        <f>COUNTA(FB51:FB52,FB55:FB65,FB66,FB71,FB75,FB81,FB87,FB91)</f>
        <v>4</v>
      </c>
      <c r="FC10" s="111">
        <f>COUNTA(FC51:FC52,FC55:FC65,FC66,FC71,FC75,FC81,FC87,FC91)</f>
        <v>0</v>
      </c>
      <c r="FD10" s="111">
        <f>COUNTA(FD51:FD52,FD55:FD65,FD66,FD71,FD75,FD81,FD87,FD91)</f>
        <v>0</v>
      </c>
      <c r="FE10" s="112"/>
      <c r="FF10" s="111">
        <f>COUNTA(FF51:FF52,FF55:FF65,FF66,FF71,FF75,FF81,FF87,FF91)</f>
        <v>0</v>
      </c>
      <c r="FG10" s="353"/>
      <c r="FH10" s="111">
        <f>COUNTA(FH51:FH52,FH55:FH65,FH66,FH71,FH75,FH81,FH87,FH91)</f>
        <v>0</v>
      </c>
      <c r="FI10" s="111">
        <f>COUNTA(FI51:FI52,FI55:FI65,FI66,FI71,FI75,FI81,FI87,FI91)</f>
        <v>0</v>
      </c>
      <c r="FJ10" s="353"/>
      <c r="FK10" s="111">
        <f>COUNTA(FK51:FK52,FK55:FK65,FK66,FK71,FK75,FK81,FK87,FK91)</f>
        <v>1</v>
      </c>
      <c r="FL10" s="111">
        <f>COUNTA(FL51:FL52,FL55:FL65,FL66,FL71,FL75,FL81,FL87,FL91)</f>
        <v>3</v>
      </c>
      <c r="FM10" s="111">
        <f>COUNTA(FM51:FM52,FM55:FM65,FM66,FM71,FM75,FM81,FM87,FM91)</f>
        <v>3</v>
      </c>
      <c r="FN10" s="358"/>
      <c r="FO10" s="111">
        <f>COUNTA(FO51:FO52,FO55:FO65,FO66,FO71,FO75,FO81,FO87,FO91)</f>
        <v>3</v>
      </c>
      <c r="FP10" s="197"/>
      <c r="FQ10" s="111">
        <f>COUNTA(FQ51:FQ52,FQ55:FQ65,FQ66,FQ71,FQ75,FQ81,FQ87,FQ91)</f>
        <v>2</v>
      </c>
      <c r="FR10" s="112"/>
      <c r="FS10" s="111">
        <f>COUNTA(FS51:FS52,FS55:FS65,FS66,FS71,FS75,FS81,FS87,FS91)</f>
        <v>0</v>
      </c>
      <c r="FT10" s="353"/>
      <c r="FU10" s="111">
        <f>COUNTA(FU51:FU52,FU55:FU65,FU66,FU71,FU75,FU81,FU87,FU91)</f>
        <v>5</v>
      </c>
      <c r="FV10" s="111">
        <f>COUNTA(FV51:FV52,FV55:FV65,FV66,FV71,FV75,FV81,FV87,FV91)</f>
        <v>0</v>
      </c>
      <c r="FW10" s="111">
        <f>COUNTA(FW51:FW52,FW55:FW65,FW66,FW71,FW75,FW81,FW87,FW91)</f>
        <v>0</v>
      </c>
      <c r="FX10" s="111">
        <f>COUNTA(FX51:FX52,FX55:FX65,FX66,FX71,FX75,FX81,FX87,FX91)</f>
        <v>0</v>
      </c>
      <c r="FY10" s="111">
        <f>COUNTA(FY51:FY52,FY55:FY65,FY66,FY71,FY75,FY81,FY87,FY91)</f>
        <v>0</v>
      </c>
      <c r="FZ10" s="112"/>
      <c r="GA10" s="111">
        <f>COUNTA(GA51:GA52,GA55:GA65,GA66,GA71,GA75,GA81,GA87,GA91)</f>
        <v>0</v>
      </c>
      <c r="GB10" s="197"/>
      <c r="GC10" s="111">
        <f>COUNTA(GC51:GC52,GC55:GC65,GC66,GC71,GC75,GC81,GC87,GC91)</f>
        <v>5</v>
      </c>
      <c r="GD10" s="111">
        <f>COUNTA(GD51:GD52,GD55:GD65,GD66,GD71,GD75,GD81,GD87,GD91)</f>
        <v>4</v>
      </c>
      <c r="GE10" s="111">
        <f>COUNTA(GE51:GE52,GE55:GE65,GE66,GE71,GE75,GE81,GE87,GE91)</f>
        <v>0</v>
      </c>
      <c r="GF10" s="197"/>
      <c r="GG10" s="111">
        <f>COUNTA(GG51:GG52,GG55:GG65,GG66,GG71,GG75,GG81,GG87,GG91)</f>
        <v>7</v>
      </c>
      <c r="GH10" s="358"/>
      <c r="GI10" s="111">
        <f>COUNTA(GI51:GI52,GI55:GI65,GI66,GI71,GI75,GI81,GI87,GI91)</f>
        <v>3</v>
      </c>
      <c r="GJ10" s="197"/>
      <c r="GK10" s="111">
        <f>COUNTA(GK51:GK52,GK55:GK65,GK66,GK71,GK75,GK81,GK87,GK91)</f>
        <v>0</v>
      </c>
      <c r="GL10" s="111">
        <f>COUNTA(GL51:GL52,GL55:GL65,GL66,GL71,GL75,GL81,GL87,GL91)</f>
        <v>0</v>
      </c>
      <c r="GM10" s="197"/>
      <c r="GN10" s="111">
        <f t="shared" ref="GN10:GR10" si="73">COUNTA(GN51:GN52,GN55:GN65,GN66,GN71,GN75,GN81,GN87,GN91)</f>
        <v>0</v>
      </c>
      <c r="GO10" s="111">
        <f t="shared" si="73"/>
        <v>0</v>
      </c>
      <c r="GP10" s="111">
        <f t="shared" si="73"/>
        <v>0</v>
      </c>
      <c r="GQ10" s="111">
        <f t="shared" si="73"/>
        <v>0</v>
      </c>
      <c r="GR10" s="111">
        <f t="shared" si="73"/>
        <v>0</v>
      </c>
      <c r="GS10" s="358"/>
      <c r="GT10" s="111">
        <f>COUNTA(GT51:GT52,GT55:GT65,GT66,GT71,GT75,GT81,GT87,GT91)</f>
        <v>3</v>
      </c>
      <c r="GU10" s="197"/>
      <c r="GV10" s="353"/>
      <c r="GW10" s="111">
        <f>COUNTA(GW51:GW52,GW55:GW65,GW66,GW71,GW75,GW81,GW87,GW91)</f>
        <v>8</v>
      </c>
      <c r="GX10" s="111">
        <f>COUNTA(GX51:GX52,GX55:GX65,GX66,GX71,GX75,GX81,GX87,GX91)</f>
        <v>0</v>
      </c>
      <c r="GY10" s="353"/>
      <c r="GZ10" s="111">
        <f t="shared" ref="GZ10:HG10" si="74">COUNTA(GZ51:GZ52,GZ55:GZ65,GZ66,GZ71,GZ75,GZ81,GZ87,GZ91)</f>
        <v>1</v>
      </c>
      <c r="HA10" s="111">
        <f t="shared" si="74"/>
        <v>5</v>
      </c>
      <c r="HB10" s="111">
        <f t="shared" si="74"/>
        <v>1</v>
      </c>
      <c r="HC10" s="111">
        <f t="shared" si="74"/>
        <v>5</v>
      </c>
      <c r="HD10" s="111">
        <f t="shared" si="74"/>
        <v>3</v>
      </c>
      <c r="HE10" s="111">
        <f t="shared" si="74"/>
        <v>1</v>
      </c>
      <c r="HF10" s="111">
        <f t="shared" si="74"/>
        <v>0</v>
      </c>
      <c r="HG10" s="111">
        <f t="shared" si="74"/>
        <v>0</v>
      </c>
      <c r="HH10" s="197"/>
      <c r="HI10" s="111">
        <f t="shared" ref="HI10:HN10" si="75">COUNTA(HI51:HI52,HI55:HI65,HI66,HI71,HI75,HI81,HI87,HI91)</f>
        <v>1</v>
      </c>
      <c r="HJ10" s="111">
        <f t="shared" si="75"/>
        <v>4</v>
      </c>
      <c r="HK10" s="111">
        <f t="shared" si="75"/>
        <v>1</v>
      </c>
      <c r="HL10" s="111">
        <f t="shared" si="75"/>
        <v>3</v>
      </c>
      <c r="HM10" s="111">
        <f t="shared" si="75"/>
        <v>1</v>
      </c>
      <c r="HN10" s="111">
        <f t="shared" si="75"/>
        <v>1</v>
      </c>
      <c r="HO10" s="197"/>
      <c r="HP10" s="353"/>
      <c r="HQ10" s="111">
        <f>COUNTA(HQ51:HQ52,HQ55:HQ65,HQ66,HQ71,HQ75,HQ81,HQ87,HQ91)</f>
        <v>11</v>
      </c>
      <c r="HR10" s="111">
        <f>COUNTA(HR51:HR52,HR55:HR65,HR66,HR71,HR75,HR81,HR87,HR91)</f>
        <v>1</v>
      </c>
      <c r="HS10" s="111">
        <f>COUNTA(HS51:HS52,HS55:HS65,HS66,HS71,HS75,HS81,HS87,HS91)</f>
        <v>4</v>
      </c>
      <c r="HT10" s="353"/>
      <c r="HU10" s="111">
        <f>COUNTA(HU51:HU52,HU55:HU65,HU66,HU71,HU75,HU81,HU87,HU91)</f>
        <v>0</v>
      </c>
      <c r="HV10" s="111">
        <f>COUNTA(HV51:HV52,HV55:HV65,HV66,HV71,HV75,HV81,HV87,HV91)</f>
        <v>5</v>
      </c>
      <c r="HW10" s="111">
        <f>COUNTA(HW51:HW52,HW55:HW65,HW66,HW71,HW75,HW81,HW87,HW91)</f>
        <v>3</v>
      </c>
      <c r="HX10" s="111">
        <f>COUNTA(HX51:HX52,HX55:HX65,HX66,HX71,HX75,HX81,HX87,HX91)</f>
        <v>1</v>
      </c>
      <c r="HY10" s="112"/>
      <c r="HZ10" s="111">
        <f>COUNTA(HZ51:HZ52,HZ55:HZ65,HZ66,HZ71,HZ75,HZ81,HZ87,HZ91)</f>
        <v>1</v>
      </c>
      <c r="IA10" s="358"/>
      <c r="IB10" s="197"/>
      <c r="IC10" s="111">
        <f t="shared" ref="IC10:IJ10" si="76">COUNTA(IC51:IC52,IC55:IC65,IC66,IC71,IC75,IC81,IC87,IC91)</f>
        <v>6</v>
      </c>
      <c r="ID10" s="111">
        <f t="shared" si="76"/>
        <v>3</v>
      </c>
      <c r="IE10" s="111">
        <f t="shared" si="76"/>
        <v>6</v>
      </c>
      <c r="IF10" s="111">
        <f t="shared" si="76"/>
        <v>6</v>
      </c>
      <c r="IG10" s="111">
        <f t="shared" si="76"/>
        <v>3</v>
      </c>
      <c r="IH10" s="111">
        <f t="shared" si="76"/>
        <v>3</v>
      </c>
      <c r="II10" s="111">
        <f t="shared" si="76"/>
        <v>0</v>
      </c>
      <c r="IJ10" s="111">
        <f t="shared" si="76"/>
        <v>2</v>
      </c>
      <c r="IK10" s="358"/>
      <c r="IL10" s="197"/>
      <c r="IM10" s="111">
        <f t="shared" ref="IM10:IR10" si="77">COUNTA(IM51:IM52,IM55:IM65,IM66,IM71,IM75,IM81,IM87,IM91)</f>
        <v>7</v>
      </c>
      <c r="IN10" s="111">
        <f t="shared" si="77"/>
        <v>3</v>
      </c>
      <c r="IO10" s="111">
        <f t="shared" si="77"/>
        <v>3</v>
      </c>
      <c r="IP10" s="111">
        <f t="shared" si="77"/>
        <v>3</v>
      </c>
      <c r="IQ10" s="111">
        <f t="shared" si="77"/>
        <v>3</v>
      </c>
      <c r="IR10" s="111">
        <f t="shared" si="77"/>
        <v>3</v>
      </c>
      <c r="IS10" s="358"/>
      <c r="IT10" s="111">
        <f>COUNTA(IT51:IT52,IT55:IT65,IT66,IT71,IT75,IT81,IT87,IT91)</f>
        <v>1</v>
      </c>
      <c r="IU10" s="111">
        <f>COUNTA(IU51:IU52,IU55:IU65,IU66,IU71,IU75,IU81,IU87,IU91)</f>
        <v>1</v>
      </c>
      <c r="IV10" s="197"/>
      <c r="IW10" s="111">
        <f>COUNTA(IW51:IW52,IW55:IW65,IW66,IW71,IW75,IW81,IW87,IW91)</f>
        <v>2</v>
      </c>
      <c r="IX10" s="111">
        <f>COUNTA(IX51:IX52,IX55:IX65,IX66,IX71,IX75,IX81,IX87,IX91)</f>
        <v>0</v>
      </c>
      <c r="IY10" s="112"/>
      <c r="IZ10" s="111">
        <f>COUNTA(IZ51:IZ52,IZ55:IZ65,IZ66,IZ71,IZ75,IZ81,IZ87,IZ91)</f>
        <v>0</v>
      </c>
      <c r="JA10" s="111">
        <f>COUNTA(JA51:JA52,JA55:JA65,JA66,JA71,JA75,JA81,JA87,JA91)</f>
        <v>3</v>
      </c>
      <c r="JB10" s="112"/>
      <c r="JC10" s="111">
        <f>COUNTA(JC51:JC52,JC55:JC65,JC66,JC71,JC75,JC81,JC87,JC91)</f>
        <v>0</v>
      </c>
      <c r="JD10" s="111">
        <f>COUNTA(JD51:JD52,JD55:JD65,JD66,JD71,JD75,JD81,JD87,JD91)</f>
        <v>0</v>
      </c>
      <c r="JE10" s="111">
        <f>COUNTA(JE51:JE52,JE55:JE65,JE66,JE71,JE75,JE81,JE87,JE91)</f>
        <v>0</v>
      </c>
      <c r="JF10" s="112"/>
      <c r="JG10" s="111">
        <f>COUNTA(JG51:JG52,JG55:JG65,JG66,JG71,JG75,JG81,JG87,JG91)</f>
        <v>3</v>
      </c>
      <c r="JH10" s="197"/>
      <c r="JI10" s="111">
        <f>COUNTA(JI51:JI52,JI55:JI65,JI66,JI71,JI75,JI81,JI87,JI91)</f>
        <v>3</v>
      </c>
      <c r="JJ10" s="111">
        <f>COUNTA(JJ51:JJ52,JJ55:JJ65,JJ66,JJ71,JJ75,JJ81,JJ87,JJ91)</f>
        <v>5</v>
      </c>
      <c r="JK10" s="111">
        <f>COUNTA(JK51:JK52,JK55:JK65,JK66,JK71,JK75,JK81,JK87,JK91)</f>
        <v>2</v>
      </c>
      <c r="JL10" s="111">
        <f>COUNTA(JL51:JL52,JL55:JL65,JL66,JL71,JL75,JL81,JL87,JL91)</f>
        <v>3</v>
      </c>
      <c r="JM10" s="197"/>
      <c r="JN10" s="111">
        <f>COUNTA(JN51:JN52,JN55:JN65,JN66,JN71,JN75,JN81,JN87,JN91)</f>
        <v>6</v>
      </c>
      <c r="JO10" s="418"/>
      <c r="JP10" s="358"/>
      <c r="JQ10" s="197"/>
      <c r="JR10" s="111">
        <f t="shared" ref="JR10:KC10" si="78">COUNTA(JR51:JR52,JR55:JR65,JR66,JR71,JR75,JR81,JR87,JR91)</f>
        <v>1</v>
      </c>
      <c r="JS10" s="111">
        <f t="shared" si="78"/>
        <v>1</v>
      </c>
      <c r="JT10" s="111">
        <f t="shared" si="78"/>
        <v>1</v>
      </c>
      <c r="JU10" s="111">
        <f t="shared" si="78"/>
        <v>0</v>
      </c>
      <c r="JV10" s="111">
        <f t="shared" si="78"/>
        <v>0</v>
      </c>
      <c r="JW10" s="111">
        <f t="shared" si="78"/>
        <v>0</v>
      </c>
      <c r="JX10" s="111">
        <f t="shared" si="78"/>
        <v>0</v>
      </c>
      <c r="JY10" s="111">
        <f t="shared" si="78"/>
        <v>0</v>
      </c>
      <c r="JZ10" s="111">
        <f t="shared" si="78"/>
        <v>1</v>
      </c>
      <c r="KA10" s="111">
        <f t="shared" si="78"/>
        <v>0</v>
      </c>
      <c r="KB10" s="111">
        <f t="shared" si="78"/>
        <v>0</v>
      </c>
      <c r="KC10" s="111">
        <f t="shared" si="78"/>
        <v>1</v>
      </c>
      <c r="KD10" s="197"/>
      <c r="KE10" s="111">
        <f>COUNTA(KE51:KE52,KE55:KE65,KE66,KE71,KE75,KE81,KE87,KE91)</f>
        <v>0</v>
      </c>
      <c r="KF10" s="111">
        <f>COUNTA(KF51:KF52,KF55:KF65,KF66,KF71,KF75,KF81,KF87,KF91)</f>
        <v>0</v>
      </c>
      <c r="KG10" s="111">
        <f>COUNTA(KG51:KG52,KG55:KG65,KG66,KG71,KG75,KG81,KG87,KG91)</f>
        <v>0</v>
      </c>
      <c r="KH10" s="197"/>
      <c r="KI10" s="111">
        <f>COUNTA(KI51:KI52,KI55:KI65,KI66,KI71,KI75,KI81,KI87,KI91)</f>
        <v>0</v>
      </c>
      <c r="KJ10" s="111">
        <f>COUNTA(KJ51:KJ52,KJ55:KJ65,KJ66,KJ71,KJ75,KJ81,KJ87,KJ91)</f>
        <v>0</v>
      </c>
      <c r="KK10" s="111">
        <f>COUNTA(KK51:KK52,KK55:KK65,KK66,KK71,KK75,KK81,KK87,KK91)</f>
        <v>0</v>
      </c>
      <c r="KL10" s="111">
        <f>COUNTA(KL51:KL52,KL55:KL65,KL66,KL71,KL75,KL81,KL87,KL91)</f>
        <v>0</v>
      </c>
      <c r="KM10" s="197"/>
      <c r="KN10" s="111">
        <f>COUNTA(KN51:KN52,KN55:KN65,KN66,KN71,KN75,KN81,KN87,KN91)</f>
        <v>1</v>
      </c>
      <c r="KO10" s="111">
        <f>COUNTA(KO51:KO52,KO55:KO65,KO66,KO71,KO75,KO81,KO87,KO91)</f>
        <v>1</v>
      </c>
      <c r="KP10" s="111">
        <f>COUNTA(KP51:KP52,KP55:KP65,KP66,KP71,KP75,KP81,KP87,KP91)</f>
        <v>1</v>
      </c>
      <c r="KQ10" s="197"/>
      <c r="KR10" s="111">
        <f>COUNTA(KR51:KR52,KR55:KR65,KR66,KR71,KR75,KR81,KR87,KR91)</f>
        <v>0</v>
      </c>
      <c r="KS10" s="111">
        <f>COUNTA(KS51:KS52,KS55:KS65,KS66,KS71,KS75,KS81,KS87,KS91)</f>
        <v>3</v>
      </c>
      <c r="KT10" s="111">
        <f>COUNTA(KT51:KT52,KT55:KT65,KT66,KT71,KT75,KT81,KT87,KT91)</f>
        <v>2</v>
      </c>
      <c r="KU10" s="358"/>
      <c r="KV10" s="197"/>
      <c r="KW10" s="111">
        <f>COUNTA(KW51:KW52,KW55:KW65,KW66,KW71,KW75,KW81,KW87,KW91)</f>
        <v>0</v>
      </c>
      <c r="KX10" s="111">
        <f>COUNTA(KX51:KX52,KX55:KX65,KX66,KX71,KX75,KX81,KX87,KX91)</f>
        <v>0</v>
      </c>
      <c r="KY10" s="111">
        <f>COUNTA(KY51:KY52,KY55:KY65,KY66,KY71,KY75,KY81,KY87,KY91)</f>
        <v>0</v>
      </c>
      <c r="KZ10" s="111">
        <f>COUNTA(KZ51:KZ52,KZ55:KZ65,KZ66,KZ71,KZ75,KZ81,KZ87,KZ91)</f>
        <v>0</v>
      </c>
      <c r="LA10" s="111">
        <f>COUNTA(LA51:LA52,LA55:LA65,LA66,LA71,LA75,LA81,LA87,LA91)</f>
        <v>0</v>
      </c>
      <c r="LB10" s="197"/>
      <c r="LC10" s="111">
        <f>COUNTA(LC51:LC52,LC55:LC65,LC66,LC71,LC75,LC81,LC87,LC91)</f>
        <v>0</v>
      </c>
      <c r="LD10" s="111">
        <f>COUNTA(LD51:LD52,LD55:LD65,LD66,LD71,LD75,LD81,LD87,LD91)</f>
        <v>0</v>
      </c>
      <c r="LE10" s="111">
        <f>COUNTA(LE51:LE52,LE55:LE65,LE66,LE71,LE75,LE81,LE87,LE91)</f>
        <v>0</v>
      </c>
      <c r="LF10" s="353"/>
      <c r="LG10" s="111">
        <f>COUNTA(LG51:LG52,LG55:LG65,LG66,LG71,LG75,LG81,LG87,LG91)</f>
        <v>0</v>
      </c>
      <c r="LH10" s="111">
        <f>COUNTA(LH51:LH52,LH55:LH65,LH66,LH71,LH75,LH81,LH87,LH91)</f>
        <v>0</v>
      </c>
      <c r="LI10" s="111">
        <f>COUNTA(LI51:LI52,LI55:LI65,LI66,LI71,LI75,LI81,LI87,LI91)</f>
        <v>0</v>
      </c>
      <c r="LJ10" s="197"/>
      <c r="LK10" s="111">
        <f t="shared" ref="LK10:LX10" si="79">COUNTA(LK51:LK52,LK55:LK65,LK66,LK71,LK75,LK81,LK87,LK91)</f>
        <v>0</v>
      </c>
      <c r="LL10" s="111">
        <f t="shared" si="79"/>
        <v>0</v>
      </c>
      <c r="LM10" s="111">
        <f t="shared" si="79"/>
        <v>0</v>
      </c>
      <c r="LN10" s="111">
        <f t="shared" si="79"/>
        <v>0</v>
      </c>
      <c r="LO10" s="111">
        <f t="shared" si="79"/>
        <v>0</v>
      </c>
      <c r="LP10" s="111">
        <f t="shared" si="79"/>
        <v>0</v>
      </c>
      <c r="LQ10" s="111">
        <f t="shared" si="79"/>
        <v>0</v>
      </c>
      <c r="LR10" s="111">
        <f t="shared" si="79"/>
        <v>0</v>
      </c>
      <c r="LS10" s="111">
        <f t="shared" si="79"/>
        <v>0</v>
      </c>
      <c r="LT10" s="111">
        <f t="shared" si="79"/>
        <v>0</v>
      </c>
      <c r="LU10" s="111">
        <f t="shared" si="79"/>
        <v>0</v>
      </c>
      <c r="LV10" s="111">
        <f t="shared" si="79"/>
        <v>0</v>
      </c>
      <c r="LW10" s="111">
        <f t="shared" si="79"/>
        <v>0</v>
      </c>
      <c r="LX10" s="111">
        <f t="shared" si="79"/>
        <v>0</v>
      </c>
      <c r="LY10" s="197"/>
      <c r="LZ10" s="111">
        <f>COUNTA(LZ51:LZ52,LZ55:LZ65,LZ66,LZ71,LZ75,LZ81,LZ87,LZ91)</f>
        <v>0</v>
      </c>
      <c r="MA10" s="111">
        <f>COUNTA(MA51:MA52,MA55:MA65,MA66,MA71,MA75,MA81,MA87,MA91)</f>
        <v>2</v>
      </c>
      <c r="MB10" s="111">
        <f>COUNTA(MB51:MB52,MB55:MB65,MB66,MB71,MB75,MB81,MB87,MB91)</f>
        <v>0</v>
      </c>
      <c r="MC10" s="111">
        <f>COUNTA(MC51:MC52,MC55:MC65,MC66,MC71,MC75,MC81,MC87,MC91)</f>
        <v>0</v>
      </c>
      <c r="MD10" s="111">
        <f>COUNTA(MD51:MD52,MD55:MD65,MD66,MD71,MD75,MD81,MD87,MD91)</f>
        <v>0</v>
      </c>
      <c r="ME10" s="197"/>
      <c r="MF10" s="111">
        <f>COUNTA(MF51:MF52,MF55:MF65,MF66,MF71,MF75,MF81,MF87,MF91)</f>
        <v>0</v>
      </c>
      <c r="MG10" s="111">
        <f>COUNTA(MG51:MG52,MG55:MG65,MG66,MG71,MG75,MG81,MG87,MG91)</f>
        <v>0</v>
      </c>
      <c r="MH10" s="111">
        <f>COUNTA(MH51:MH52,MH55:MH65,MH66,MH71,MH75,MH81,MH87,MH91)</f>
        <v>0</v>
      </c>
      <c r="MI10" s="111">
        <f>COUNTA(MI51:MI52,MI55:MI65,MI66,MI71,MI75,MI81,MI87,MI91)</f>
        <v>0</v>
      </c>
      <c r="MJ10" s="197"/>
      <c r="MK10" s="111">
        <f t="shared" ref="MK10:MP10" si="80">COUNTA(MK51:MK52,MK55:MK65,MK66,MK71,MK75,MK81,MK87,MK91)</f>
        <v>0</v>
      </c>
      <c r="ML10" s="111">
        <f t="shared" si="80"/>
        <v>0</v>
      </c>
      <c r="MM10" s="111">
        <f t="shared" si="80"/>
        <v>0</v>
      </c>
      <c r="MN10" s="111">
        <f t="shared" si="80"/>
        <v>0</v>
      </c>
      <c r="MO10" s="111">
        <f t="shared" si="80"/>
        <v>0</v>
      </c>
      <c r="MP10" s="111">
        <f t="shared" si="80"/>
        <v>1</v>
      </c>
      <c r="MQ10" s="163"/>
      <c r="MR10" s="111">
        <f t="shared" ref="MR10:MZ10" si="81">COUNTA(MR51:MR52,MR55:MR65,MR66,MR71,MR75,MR81,MR87,MR91)</f>
        <v>0</v>
      </c>
      <c r="MS10" s="111">
        <f t="shared" si="81"/>
        <v>0</v>
      </c>
      <c r="MT10" s="111">
        <f t="shared" si="81"/>
        <v>0</v>
      </c>
      <c r="MU10" s="111">
        <f t="shared" si="81"/>
        <v>0</v>
      </c>
      <c r="MV10" s="111">
        <f t="shared" si="81"/>
        <v>0</v>
      </c>
      <c r="MW10" s="111">
        <f t="shared" si="81"/>
        <v>1</v>
      </c>
      <c r="MX10" s="111">
        <f t="shared" si="81"/>
        <v>0</v>
      </c>
      <c r="MY10" s="111">
        <f t="shared" si="81"/>
        <v>0</v>
      </c>
      <c r="MZ10" s="111">
        <f t="shared" si="81"/>
        <v>0</v>
      </c>
      <c r="NA10" s="20"/>
      <c r="NB10" s="20"/>
      <c r="NC10" s="20"/>
      <c r="ND10" s="20"/>
    </row>
    <row r="11" spans="1:368" ht="25" customHeight="1">
      <c r="A11" s="1235"/>
      <c r="B11" s="136" t="s">
        <v>1389</v>
      </c>
      <c r="C11" s="1298" t="s">
        <v>1396</v>
      </c>
      <c r="D11" s="1298"/>
      <c r="E11" s="1298"/>
      <c r="F11" s="1298"/>
      <c r="G11" s="1298"/>
      <c r="H11" s="1298"/>
      <c r="I11" s="1298"/>
      <c r="J11" s="1298"/>
      <c r="K11" s="1298"/>
      <c r="L11" s="1298"/>
      <c r="M11" s="1298"/>
      <c r="N11" s="1298"/>
      <c r="O11" s="1298"/>
      <c r="P11" s="1298"/>
      <c r="Q11" s="1298"/>
      <c r="R11" s="1298"/>
      <c r="S11" s="1298"/>
      <c r="T11" s="1298"/>
      <c r="U11" s="1298"/>
      <c r="V11" s="153"/>
      <c r="W11" s="358"/>
      <c r="X11" s="197"/>
      <c r="Y11" s="111">
        <f>COUNTA(Y98:Y102,Y106:Y132,Y133,Y138,Y142,Y145,Y149,Y160)</f>
        <v>3</v>
      </c>
      <c r="Z11" s="197"/>
      <c r="AA11" s="111">
        <f>COUNTA(AA98:AA102,AA106:AA132,AA133,AA138,AA142,AA145,AA149,AA160)</f>
        <v>1</v>
      </c>
      <c r="AB11" s="197"/>
      <c r="AC11" s="111">
        <f>COUNTA(AC98:AC102,AC106:AC132,AC133,AC138,AC142,AC145,AC149,AC160)</f>
        <v>0</v>
      </c>
      <c r="AD11" s="197"/>
      <c r="AE11" s="111">
        <f>COUNTA(AE98:AE102,AE106:AE132,AE133,AE138,AE142,AE145,AE149,AE160)</f>
        <v>2</v>
      </c>
      <c r="AF11" s="111">
        <f>COUNTA(AF98:AF102,AF106:AF132,AF133,AF138,AF142,AF145,AF149,AF160)</f>
        <v>0</v>
      </c>
      <c r="AG11" s="111">
        <f>COUNTA(AG98:AG102,AG106:AG132,AG133,AG138,AG142,AG145,AG149,AG160)</f>
        <v>0</v>
      </c>
      <c r="AH11" s="111">
        <f>COUNTA(AH98:AH102,AH106:AH132,AH133,AH138,AH142,AH145,AH149,AH160)</f>
        <v>1</v>
      </c>
      <c r="AI11" s="197"/>
      <c r="AJ11" s="111">
        <f>COUNTA(AJ98:AJ102,AJ106:AJ132,AJ133,AJ138,AJ142,AJ145,AJ149,AJ160)</f>
        <v>0</v>
      </c>
      <c r="AK11" s="112"/>
      <c r="AL11" s="111">
        <f>COUNTA(AL98:AL102,AL106:AL132,AL133,AL138,AL142,AL145,AL149,AL160)</f>
        <v>2</v>
      </c>
      <c r="AM11" s="353"/>
      <c r="AN11" s="111">
        <f t="shared" ref="AN11:AX11" si="82">COUNTA(AN98:AN102,AN106:AN132,AN133,AN138,AN142,AN145,AN149,AN160)</f>
        <v>2</v>
      </c>
      <c r="AO11" s="111">
        <f t="shared" si="82"/>
        <v>0</v>
      </c>
      <c r="AP11" s="111">
        <f t="shared" si="82"/>
        <v>0</v>
      </c>
      <c r="AQ11" s="111">
        <f t="shared" si="82"/>
        <v>0</v>
      </c>
      <c r="AR11" s="111">
        <f t="shared" si="82"/>
        <v>0</v>
      </c>
      <c r="AS11" s="111">
        <f t="shared" si="82"/>
        <v>0</v>
      </c>
      <c r="AT11" s="111">
        <f t="shared" si="82"/>
        <v>0</v>
      </c>
      <c r="AU11" s="111">
        <f t="shared" si="82"/>
        <v>0</v>
      </c>
      <c r="AV11" s="111">
        <f t="shared" si="82"/>
        <v>1</v>
      </c>
      <c r="AW11" s="111">
        <f t="shared" si="82"/>
        <v>0</v>
      </c>
      <c r="AX11" s="111">
        <f t="shared" si="82"/>
        <v>0</v>
      </c>
      <c r="AY11" s="112"/>
      <c r="AZ11" s="111">
        <f>COUNTA(AZ98:AZ102,AZ106:AZ132,AZ133,AZ138,AZ142,AZ145,AZ149,AZ160)</f>
        <v>0</v>
      </c>
      <c r="BA11" s="112"/>
      <c r="BB11" s="111">
        <f>COUNTA(BB98:BB102,BB106:BB132,BB133,BB138,BB142,BB145,BB149,BB160)</f>
        <v>0</v>
      </c>
      <c r="BC11" s="197"/>
      <c r="BD11" s="111">
        <f>COUNTA(BD98:BD102,BD106:BD132,BD133,BD138,BD142,BD145,BD149,BD160)</f>
        <v>2</v>
      </c>
      <c r="BE11" s="111">
        <f>COUNTA(BE98:BE102,BE106:BE132,BE133,BE138,BE142,BE145,BE149,BE160)</f>
        <v>0</v>
      </c>
      <c r="BF11" s="197"/>
      <c r="BG11" s="111">
        <f>COUNTA(BG98:BG102,BG106:BG132,BG133,BG138,BG142,BG145,BG149,BG160)</f>
        <v>0</v>
      </c>
      <c r="BH11" s="111">
        <f>COUNTA(BH98:BH102,BH106:BH132,BH133,BH138,BH142,BH145,BH149,BH160)</f>
        <v>0</v>
      </c>
      <c r="BI11" s="111">
        <f>COUNTA(BI98:BI102,BI106:BI132,BI133,BI138,BI142,BI145,BI149,BI160)</f>
        <v>1</v>
      </c>
      <c r="BJ11" s="111">
        <f>COUNTA(BJ98:BJ102,BJ106:BJ132,BJ133,BJ138,BJ142,BJ145,BJ149,BJ160)</f>
        <v>0</v>
      </c>
      <c r="BK11" s="358"/>
      <c r="BL11" s="111">
        <f>COUNTA(BL98:BL102,BL106:BL132,BL133,BL138,BL142,BL145,BL149,BL160)</f>
        <v>6</v>
      </c>
      <c r="BM11" s="111">
        <f>COUNTA(BM98:BM102,BM106:BM132,BM133,BM138,BM142,BM145,BM149,BM160)</f>
        <v>0</v>
      </c>
      <c r="BN11" s="197"/>
      <c r="BO11" s="111">
        <f>COUNTA(BO98:BO102,BO106:BO132,BO133,BO138,BO142,BO145,BO149,BO160)</f>
        <v>1</v>
      </c>
      <c r="BP11" s="111">
        <f>COUNTA(BP98:BP102,BP106:BP132,BP133,BP138,BP142,BP145,BP149,BP160)</f>
        <v>0</v>
      </c>
      <c r="BQ11" s="111">
        <f>COUNTA(BQ98:BQ102,BQ106:BQ132,BQ133,BQ138,BQ142,BQ145,BQ149,BQ160)</f>
        <v>1</v>
      </c>
      <c r="BR11" s="197"/>
      <c r="BS11" s="111">
        <f>COUNTA(BS98:BS102,BS106:BS132,BS133,BS138,BS142,BS145,BS149,BS160)</f>
        <v>2</v>
      </c>
      <c r="BT11" s="111">
        <f>COUNTA(BT98:BT102,BT106:BT132,BT133,BT138,BT142,BT145,BT149,BT160)</f>
        <v>0</v>
      </c>
      <c r="BU11" s="197"/>
      <c r="BV11" s="111">
        <f>COUNTA(BV98:BV102,BV106:BV132,BV133,BV138,BV142,BV145,BV149,BV160)</f>
        <v>0</v>
      </c>
      <c r="BW11" s="197"/>
      <c r="BX11" s="111">
        <f>COUNTA(BX98:BX102,BX106:BX132,BX133,BX138,BX142,BX145,BX149,BX160)</f>
        <v>2</v>
      </c>
      <c r="BY11" s="111">
        <f>COUNTA(BY98:BY102,BY106:BY132,BY133,BY138,BY142,BY145,BY149,BY160)</f>
        <v>0</v>
      </c>
      <c r="BZ11" s="197"/>
      <c r="CA11" s="111">
        <f>COUNTA(CA98:CA102,CA106:CA132,CA133,CA138,CA142,CA145,CA149,CA160)</f>
        <v>0</v>
      </c>
      <c r="CB11" s="111">
        <f>COUNTA(CB98:CB102,CB106:CB132,CB133,CB138,CB142,CB145,CB149,CB160)</f>
        <v>0</v>
      </c>
      <c r="CC11" s="111">
        <f>COUNTA(CC98:CC102,CC106:CC132,CC133,CC138,CC142,CC145,CC149,CC160)</f>
        <v>0</v>
      </c>
      <c r="CD11" s="111">
        <f>COUNTA(CD98:CD102,CD106:CD132,CD133,CD138,CD142,CD145,CD149,CD160)</f>
        <v>0</v>
      </c>
      <c r="CE11" s="358"/>
      <c r="CF11" s="111">
        <f>COUNTA(CF98:CF102,CF106:CF132,CF133,CF138,CF142,CF145,CF149,CF160)</f>
        <v>0</v>
      </c>
      <c r="CG11" s="197"/>
      <c r="CH11" s="111">
        <f>COUNTA(CH98:CH102,CH106:CH132,CH133,CH138,CH142,CH145,CH149,CH160)</f>
        <v>1</v>
      </c>
      <c r="CI11" s="112"/>
      <c r="CJ11" s="111">
        <f>COUNTA(CJ98:CJ102,CJ106:CJ132,CJ133,CJ138,CJ142,CJ145,CJ149,CJ160)</f>
        <v>3</v>
      </c>
      <c r="CK11" s="111">
        <f>COUNTA(CK98:CK102,CK106:CK132,CK133,CK138,CK142,CK145,CK149,CK160)</f>
        <v>0</v>
      </c>
      <c r="CL11" s="353"/>
      <c r="CM11" s="111">
        <f>COUNTA(CM98:CM102,CM106:CM132,CM133,CM138,CM142,CM145,CM149,CM160)</f>
        <v>4</v>
      </c>
      <c r="CN11" s="111">
        <f>COUNTA(CN98:CN102,CN106:CN132,CN133,CN138,CN142,CN145,CN149,CN160)</f>
        <v>0</v>
      </c>
      <c r="CO11" s="111">
        <f>COUNTA(CO98:CO102,CO106:CO132,CO133,CO138,CO142,CO145,CO149,CO160)</f>
        <v>0</v>
      </c>
      <c r="CP11" s="353"/>
      <c r="CQ11" s="111">
        <f t="shared" ref="CQ11:CW11" si="83">COUNTA(CQ98:CQ102,CQ106:CQ132,CQ133,CQ138,CQ142,CQ145,CQ149,CQ160)</f>
        <v>1</v>
      </c>
      <c r="CR11" s="111">
        <f t="shared" si="83"/>
        <v>9</v>
      </c>
      <c r="CS11" s="111">
        <f t="shared" si="83"/>
        <v>0</v>
      </c>
      <c r="CT11" s="111">
        <f t="shared" si="83"/>
        <v>0</v>
      </c>
      <c r="CU11" s="111">
        <f t="shared" si="83"/>
        <v>0</v>
      </c>
      <c r="CV11" s="111">
        <f t="shared" si="83"/>
        <v>0</v>
      </c>
      <c r="CW11" s="111">
        <f t="shared" si="83"/>
        <v>0</v>
      </c>
      <c r="CX11" s="353"/>
      <c r="CY11" s="111">
        <f>COUNTA(CY98:CY102,CY106:CY132,CY133,CY138,CY142,CY145,CY149,CY160)</f>
        <v>0</v>
      </c>
      <c r="CZ11" s="111">
        <f>COUNTA(CZ98:CZ102,CZ106:CZ132,CZ133,CZ138,CZ142,CZ145,CZ149,CZ160)</f>
        <v>1</v>
      </c>
      <c r="DA11" s="111">
        <f>COUNTA(DA98:DA102,DA106:DA132,DA133,DA138,DA142,DA145,DA149,DA160)</f>
        <v>1</v>
      </c>
      <c r="DB11" s="111">
        <f>COUNTA(DB98:DB102,DB106:DB132,DB133,DB138,DB142,DB145,DB149,DB160)</f>
        <v>1</v>
      </c>
      <c r="DC11" s="197"/>
      <c r="DD11" s="111">
        <f t="shared" ref="DD11:DN11" si="84">COUNTA(DD98:DD102,DD106:DD132,DD133,DD138,DD142,DD145,DD149,DD160)</f>
        <v>0</v>
      </c>
      <c r="DE11" s="111">
        <f t="shared" si="84"/>
        <v>0</v>
      </c>
      <c r="DF11" s="111">
        <f t="shared" si="84"/>
        <v>0</v>
      </c>
      <c r="DG11" s="111">
        <f t="shared" si="84"/>
        <v>0</v>
      </c>
      <c r="DH11" s="111">
        <f t="shared" si="84"/>
        <v>0</v>
      </c>
      <c r="DI11" s="111">
        <f t="shared" si="84"/>
        <v>0</v>
      </c>
      <c r="DJ11" s="111">
        <f t="shared" si="84"/>
        <v>0</v>
      </c>
      <c r="DK11" s="111">
        <f t="shared" si="84"/>
        <v>0</v>
      </c>
      <c r="DL11" s="111">
        <f t="shared" si="84"/>
        <v>0</v>
      </c>
      <c r="DM11" s="111">
        <f t="shared" si="84"/>
        <v>1</v>
      </c>
      <c r="DN11" s="111">
        <f t="shared" si="84"/>
        <v>0</v>
      </c>
      <c r="DO11" s="197"/>
      <c r="DP11" s="111">
        <f>COUNTA(DP98:DP102,DP106:DP132,DP133,DP138,DP142,DP145,DP149,DP160)</f>
        <v>0</v>
      </c>
      <c r="DQ11" s="111">
        <f>COUNTA(DQ98:DQ102,DQ106:DQ132,DQ133,DQ138,DQ142,DQ145,DQ149,DQ160)</f>
        <v>1</v>
      </c>
      <c r="DR11" s="111">
        <f>COUNTA(DR98:DR102,DR106:DR132,DR133,DR138,DR142,DR145,DR149,DR160)</f>
        <v>1</v>
      </c>
      <c r="DS11" s="197"/>
      <c r="DT11" s="111">
        <f t="shared" ref="DT11:DZ11" si="85">COUNTA(DT98:DT102,DT106:DT132,DT133,DT138,DT142,DT145,DT149,DT160)</f>
        <v>0</v>
      </c>
      <c r="DU11" s="111">
        <f t="shared" si="85"/>
        <v>0</v>
      </c>
      <c r="DV11" s="111">
        <f t="shared" si="85"/>
        <v>0</v>
      </c>
      <c r="DW11" s="111">
        <f t="shared" si="85"/>
        <v>1</v>
      </c>
      <c r="DX11" s="111">
        <f t="shared" si="85"/>
        <v>0</v>
      </c>
      <c r="DY11" s="111">
        <f t="shared" si="85"/>
        <v>1</v>
      </c>
      <c r="DZ11" s="111">
        <f t="shared" si="85"/>
        <v>0</v>
      </c>
      <c r="EA11" s="358"/>
      <c r="EB11" s="111">
        <f>COUNTA(EB98:EB102,EB106:EB132,EB133,EB138,EB142,EB145,EB149,EB160)</f>
        <v>1</v>
      </c>
      <c r="EC11" s="197"/>
      <c r="ED11" s="353"/>
      <c r="EE11" s="111">
        <f>COUNTA(EE98:EE102,EE106:EE132,EE133,EE138,EE142,EE145,EE149,EE160)</f>
        <v>0</v>
      </c>
      <c r="EF11" s="111">
        <f>COUNTA(EF98:EF102,EF106:EF132,EF133,EF138,EF142,EF145,EF149,EF160)</f>
        <v>0</v>
      </c>
      <c r="EG11" s="111">
        <f>COUNTA(EG98:EG102,EG106:EG132,EG133,EG138,EG142,EG145,EG149,EG160)</f>
        <v>0</v>
      </c>
      <c r="EH11" s="111">
        <f>COUNTA(EH98:EH102,EH106:EH132,EH133,EH138,EH142,EH145,EH149,EH160)</f>
        <v>0</v>
      </c>
      <c r="EI11" s="112"/>
      <c r="EJ11" s="111">
        <f>COUNTA(EJ98:EJ102,EJ106:EJ132,EJ133,EJ138,EJ142,EJ145,EJ149,EJ160)</f>
        <v>0</v>
      </c>
      <c r="EK11" s="353"/>
      <c r="EL11" s="111">
        <f>COUNTA(EL98:EL102,EL106:EL132,EL133,EL138,EL142,EL145,EL149,EL160)</f>
        <v>4</v>
      </c>
      <c r="EM11" s="111">
        <f>COUNTA(EM98:EM102,EM106:EM132,EM133,EM138,EM142,EM145,EM149,EM160)</f>
        <v>0</v>
      </c>
      <c r="EN11" s="112"/>
      <c r="EO11" s="111">
        <f>COUNTA(EO98:EO102,EO106:EO132,EO133,EO138,EO142,EO145,EO149,EO160)</f>
        <v>0</v>
      </c>
      <c r="EP11" s="353"/>
      <c r="EQ11" s="111">
        <f t="shared" ref="EQ11:EV11" si="86">COUNTA(EQ98:EQ102,EQ106:EQ132,EQ133,EQ138,EQ142,EQ145,EQ149,EQ160)</f>
        <v>0</v>
      </c>
      <c r="ER11" s="111">
        <f t="shared" si="86"/>
        <v>1</v>
      </c>
      <c r="ES11" s="111">
        <f t="shared" si="86"/>
        <v>1</v>
      </c>
      <c r="ET11" s="111">
        <f t="shared" si="86"/>
        <v>0</v>
      </c>
      <c r="EU11" s="111">
        <f t="shared" si="86"/>
        <v>0</v>
      </c>
      <c r="EV11" s="111">
        <f t="shared" si="86"/>
        <v>0</v>
      </c>
      <c r="EW11" s="197"/>
      <c r="EX11" s="353"/>
      <c r="EY11" s="111">
        <f>COUNTA(EY98:EY102,EY106:EY132,EY133,EY138,EY142,EY145,EY149,EY160)</f>
        <v>0</v>
      </c>
      <c r="EZ11" s="111">
        <f>COUNTA(EZ98:EZ102,EZ106:EZ132,EZ133,EZ138,EZ142,EZ145,EZ149,EZ160)</f>
        <v>0</v>
      </c>
      <c r="FA11" s="353"/>
      <c r="FB11" s="111">
        <f>COUNTA(FB98:FB102,FB106:FB132,FB133,FB138,FB142,FB145,FB149,FB160)</f>
        <v>2</v>
      </c>
      <c r="FC11" s="111">
        <f>COUNTA(FC98:FC102,FC106:FC132,FC133,FC138,FC142,FC145,FC149,FC160)</f>
        <v>0</v>
      </c>
      <c r="FD11" s="111">
        <f>COUNTA(FD98:FD102,FD106:FD132,FD133,FD138,FD142,FD145,FD149,FD160)</f>
        <v>0</v>
      </c>
      <c r="FE11" s="112"/>
      <c r="FF11" s="111">
        <f>COUNTA(FF98:FF102,FF106:FF132,FF133,FF138,FF142,FF145,FF149,FF160)</f>
        <v>0</v>
      </c>
      <c r="FG11" s="353"/>
      <c r="FH11" s="111">
        <f>COUNTA(FH98:FH102,FH106:FH132,FH133,FH138,FH142,FH145,FH149,FH160)</f>
        <v>0</v>
      </c>
      <c r="FI11" s="111">
        <f>COUNTA(FI98:FI102,FI106:FI132,FI133,FI138,FI142,FI145,FI149,FI160)</f>
        <v>0</v>
      </c>
      <c r="FJ11" s="353"/>
      <c r="FK11" s="111">
        <f>COUNTA(FK98:FK102,FK106:FK132,FK133,FK138,FK142,FK145,FK149,FK160)</f>
        <v>0</v>
      </c>
      <c r="FL11" s="111">
        <f>COUNTA(FL98:FL102,FL106:FL132,FL133,FL138,FL142,FL145,FL149,FL160)</f>
        <v>0</v>
      </c>
      <c r="FM11" s="111">
        <f>COUNTA(FM98:FM102,FM106:FM132,FM133,FM138,FM142,FM145,FM149,FM160)</f>
        <v>0</v>
      </c>
      <c r="FN11" s="358"/>
      <c r="FO11" s="111">
        <f>COUNTA(FO98:FO102,FO106:FO132,FO133,FO138,FO142,FO145,FO149,FO160)</f>
        <v>3</v>
      </c>
      <c r="FP11" s="197"/>
      <c r="FQ11" s="111">
        <f>COUNTA(FQ98:FQ102,FQ106:FQ132,FQ133,FQ138,FQ142,FQ145,FQ149,FQ160)</f>
        <v>2</v>
      </c>
      <c r="FR11" s="112"/>
      <c r="FS11" s="111">
        <f>COUNTA(FS98:FS102,FS106:FS132,FS133,FS138,FS142,FS145,FS149,FS160)</f>
        <v>0</v>
      </c>
      <c r="FT11" s="353"/>
      <c r="FU11" s="111">
        <f>COUNTA(FU98:FU102,FU106:FU132,FU133,FU138,FU142,FU145,FU149,FU160)</f>
        <v>0</v>
      </c>
      <c r="FV11" s="111">
        <f>COUNTA(FV98:FV102,FV106:FV132,FV133,FV138,FV142,FV145,FV149,FV160)</f>
        <v>0</v>
      </c>
      <c r="FW11" s="111">
        <f>COUNTA(FW98:FW102,FW106:FW132,FW133,FW138,FW142,FW145,FW149,FW160)</f>
        <v>0</v>
      </c>
      <c r="FX11" s="111">
        <f>COUNTA(FX98:FX102,FX106:FX132,FX133,FX138,FX142,FX145,FX149,FX160)</f>
        <v>0</v>
      </c>
      <c r="FY11" s="111">
        <f>COUNTA(FY98:FY102,FY106:FY132,FY133,FY138,FY142,FY145,FY149,FY160)</f>
        <v>1</v>
      </c>
      <c r="FZ11" s="112"/>
      <c r="GA11" s="111">
        <f>COUNTA(GA98:GA102,GA106:GA132,GA133,GA138,GA142,GA145,GA149,GA160)</f>
        <v>0</v>
      </c>
      <c r="GB11" s="197"/>
      <c r="GC11" s="111">
        <f>COUNTA(GC98:GC102,GC106:GC132,GC133,GC138,GC142,GC145,GC149,GC160)</f>
        <v>5</v>
      </c>
      <c r="GD11" s="111">
        <f>COUNTA(GD98:GD102,GD106:GD132,GD133,GD138,GD142,GD145,GD149,GD160)</f>
        <v>0</v>
      </c>
      <c r="GE11" s="111">
        <f>COUNTA(GE98:GE102,GE106:GE132,GE133,GE138,GE142,GE145,GE149,GE160)</f>
        <v>0</v>
      </c>
      <c r="GF11" s="197"/>
      <c r="GG11" s="111">
        <f>COUNTA(GG98:GG102,GG106:GG132,GG133,GG138,GG142,GG145,GG149,GG160)</f>
        <v>2</v>
      </c>
      <c r="GH11" s="358"/>
      <c r="GI11" s="111">
        <f>COUNTA(GI98:GI102,GI106:GI132,GI133,GI138,GI142,GI145,GI149,GI160)</f>
        <v>2</v>
      </c>
      <c r="GJ11" s="197"/>
      <c r="GK11" s="111">
        <f>COUNTA(GK98:GK102,GK106:GK132,GK133,GK138,GK142,GK145,GK149,GK160)</f>
        <v>1</v>
      </c>
      <c r="GL11" s="111">
        <f>COUNTA(GL98:GL102,GL106:GL132,GL133,GL138,GL142,GL145,GL149,GL160)</f>
        <v>0</v>
      </c>
      <c r="GM11" s="197"/>
      <c r="GN11" s="111">
        <f>COUNTA(GN98:GN102,GN106:GN132,GN133,GN138,GN142,GN145,GN149,GN160)</f>
        <v>0</v>
      </c>
      <c r="GO11" s="111">
        <f>COUNTA(GO98:GO102,GO106:GO132,GO133,GO138,GO142,GO145,GO149,GO160)</f>
        <v>1</v>
      </c>
      <c r="GP11" s="111">
        <f>COUNTA(GP98:GP102,GP106:GP132,GP133,GP138,GP142,GP145,GP149,GP160)</f>
        <v>0</v>
      </c>
      <c r="GQ11" s="111">
        <f>COUNTA(GQ98:GQ102,GQ106:GQ132,GQ133,GQ138,GQ142,GQ145,GQ149,GQ160)</f>
        <v>0</v>
      </c>
      <c r="GR11" s="111">
        <f>COUNTA(GR98:GR102,GR106:GR132,GR133,GR138,GR142,GR145,GR149,GR160)</f>
        <v>0</v>
      </c>
      <c r="GS11" s="358"/>
      <c r="GT11" s="111">
        <f>COUNTA(GT98:GT102,GT106:GT132,GT133,GT138,GT142,GT145,GT149,GT160)</f>
        <v>0</v>
      </c>
      <c r="GU11" s="197"/>
      <c r="GV11" s="353"/>
      <c r="GW11" s="111">
        <f>COUNTA(GW98:GW102,GW106:GW132,GW133,GW138,GW142,GW145,GW149,GW160)</f>
        <v>0</v>
      </c>
      <c r="GX11" s="111">
        <f>COUNTA(GX98:GX102,GX106:GX132,GX133,GX138,GX142,GX145,GX149,GX160)</f>
        <v>0</v>
      </c>
      <c r="GY11" s="353"/>
      <c r="GZ11" s="111">
        <f t="shared" ref="GZ11:HG11" si="87">COUNTA(GZ98:GZ102,GZ106:GZ132,GZ133,GZ138,GZ142,GZ145,GZ149,GZ160)</f>
        <v>0</v>
      </c>
      <c r="HA11" s="111">
        <f t="shared" si="87"/>
        <v>0</v>
      </c>
      <c r="HB11" s="111">
        <f t="shared" si="87"/>
        <v>0</v>
      </c>
      <c r="HC11" s="111">
        <f t="shared" si="87"/>
        <v>0</v>
      </c>
      <c r="HD11" s="111">
        <f t="shared" si="87"/>
        <v>0</v>
      </c>
      <c r="HE11" s="111">
        <f t="shared" si="87"/>
        <v>0</v>
      </c>
      <c r="HF11" s="111">
        <f t="shared" si="87"/>
        <v>0</v>
      </c>
      <c r="HG11" s="111">
        <f t="shared" si="87"/>
        <v>0</v>
      </c>
      <c r="HH11" s="197"/>
      <c r="HI11" s="111">
        <f t="shared" ref="HI11:HN11" si="88">COUNTA(HI98:HI102,HI106:HI132,HI133,HI138,HI142,HI145,HI149,HI160)</f>
        <v>0</v>
      </c>
      <c r="HJ11" s="111">
        <f t="shared" si="88"/>
        <v>0</v>
      </c>
      <c r="HK11" s="111">
        <f t="shared" si="88"/>
        <v>0</v>
      </c>
      <c r="HL11" s="111">
        <f t="shared" si="88"/>
        <v>0</v>
      </c>
      <c r="HM11" s="111">
        <f t="shared" si="88"/>
        <v>0</v>
      </c>
      <c r="HN11" s="111">
        <f t="shared" si="88"/>
        <v>0</v>
      </c>
      <c r="HO11" s="197"/>
      <c r="HP11" s="353"/>
      <c r="HQ11" s="111">
        <f>COUNTA(HQ98:HQ102,HQ106:HQ132,HQ133,HQ138,HQ142,HQ145,HQ149,HQ160)</f>
        <v>2</v>
      </c>
      <c r="HR11" s="111">
        <f>COUNTA(HR98:HR102,HR106:HR132,HR133,HR138,HR142,HR145,HR149,HR160)</f>
        <v>0</v>
      </c>
      <c r="HS11" s="111">
        <f>COUNTA(HS98:HS102,HS106:HS132,HS133,HS138,HS142,HS145,HS149,HS160)</f>
        <v>0</v>
      </c>
      <c r="HT11" s="353"/>
      <c r="HU11" s="111">
        <f>COUNTA(HU98:HU102,HU106:HU132,HU133,HU138,HU142,HU145,HU149,HU160)</f>
        <v>0</v>
      </c>
      <c r="HV11" s="111">
        <f>COUNTA(HV98:HV102,HV106:HV132,HV133,HV138,HV142,HV145,HV149,HV160)</f>
        <v>1</v>
      </c>
      <c r="HW11" s="111">
        <f>COUNTA(HW98:HW102,HW106:HW132,HW133,HW138,HW142,HW145,HW149,HW160)</f>
        <v>0</v>
      </c>
      <c r="HX11" s="111">
        <f>COUNTA(HX98:HX102,HX106:HX132,HX133,HX138,HX142,HX145,HX149,HX160)</f>
        <v>0</v>
      </c>
      <c r="HY11" s="112"/>
      <c r="HZ11" s="111">
        <f>COUNTA(HZ98:HZ102,HZ106:HZ132,HZ133,HZ138,HZ142,HZ145,HZ149,HZ160)</f>
        <v>0</v>
      </c>
      <c r="IA11" s="358"/>
      <c r="IB11" s="197"/>
      <c r="IC11" s="111">
        <f t="shared" ref="IC11:IJ11" si="89">COUNTA(IC98:IC102,IC106:IC132,IC133,IC138,IC142,IC145,IC149,IC160)</f>
        <v>0</v>
      </c>
      <c r="ID11" s="111">
        <f t="shared" si="89"/>
        <v>0</v>
      </c>
      <c r="IE11" s="111">
        <f t="shared" si="89"/>
        <v>0</v>
      </c>
      <c r="IF11" s="111">
        <f t="shared" si="89"/>
        <v>1</v>
      </c>
      <c r="IG11" s="111">
        <f t="shared" si="89"/>
        <v>0</v>
      </c>
      <c r="IH11" s="111">
        <f t="shared" si="89"/>
        <v>1</v>
      </c>
      <c r="II11" s="111">
        <f t="shared" si="89"/>
        <v>0</v>
      </c>
      <c r="IJ11" s="111">
        <f t="shared" si="89"/>
        <v>0</v>
      </c>
      <c r="IK11" s="358"/>
      <c r="IL11" s="197"/>
      <c r="IM11" s="111">
        <f t="shared" ref="IM11:IR11" si="90">COUNTA(IM98:IM102,IM106:IM132,IM133,IM138,IM142,IM145,IM149,IM160)</f>
        <v>0</v>
      </c>
      <c r="IN11" s="111">
        <f t="shared" si="90"/>
        <v>0</v>
      </c>
      <c r="IO11" s="111">
        <f t="shared" si="90"/>
        <v>0</v>
      </c>
      <c r="IP11" s="111">
        <f t="shared" si="90"/>
        <v>0</v>
      </c>
      <c r="IQ11" s="111">
        <f t="shared" si="90"/>
        <v>0</v>
      </c>
      <c r="IR11" s="111">
        <f t="shared" si="90"/>
        <v>0</v>
      </c>
      <c r="IS11" s="358"/>
      <c r="IT11" s="111">
        <f>COUNTA(IT98:IT102,IT106:IT132,IT133,IT138,IT142,IT145,IT149,IT160)</f>
        <v>0</v>
      </c>
      <c r="IU11" s="111">
        <f>COUNTA(IU98:IU102,IU106:IU132,IU133,IU138,IU142,IU145,IU149,IU160)</f>
        <v>2</v>
      </c>
      <c r="IV11" s="197"/>
      <c r="IW11" s="111">
        <f>COUNTA(IW98:IW102,IW106:IW132,IW133,IW138,IW142,IW145,IW149,IW160)</f>
        <v>0</v>
      </c>
      <c r="IX11" s="111">
        <f>COUNTA(IX98:IX102,IX106:IX132,IX133,IX138,IX142,IX145,IX149,IX160)</f>
        <v>0</v>
      </c>
      <c r="IY11" s="112"/>
      <c r="IZ11" s="111">
        <f>COUNTA(IZ98:IZ102,IZ106:IZ132,IZ133,IZ138,IZ142,IZ145,IZ149,IZ160)</f>
        <v>1</v>
      </c>
      <c r="JA11" s="111">
        <f>COUNTA(JA98:JA102,JA106:JA132,JA133,JA138,JA142,JA145,JA149,JA160)</f>
        <v>0</v>
      </c>
      <c r="JB11" s="112"/>
      <c r="JC11" s="111">
        <f>COUNTA(JC98:JC102,JC106:JC132,JC133,JC138,JC142,JC145,JC149,JC160)</f>
        <v>0</v>
      </c>
      <c r="JD11" s="111">
        <f>COUNTA(JD98:JD102,JD106:JD132,JD133,JD138,JD142,JD145,JD149,JD160)</f>
        <v>0</v>
      </c>
      <c r="JE11" s="111">
        <f>COUNTA(JE98:JE102,JE106:JE132,JE133,JE138,JE142,JE145,JE149,JE160)</f>
        <v>0</v>
      </c>
      <c r="JF11" s="112"/>
      <c r="JG11" s="111">
        <f>COUNTA(JG98:JG102,JG106:JG132,JG133,JG138,JG142,JG145,JG149,JG160)</f>
        <v>0</v>
      </c>
      <c r="JH11" s="197"/>
      <c r="JI11" s="111">
        <f>COUNTA(JI98:JI102,JI106:JI132,JI133,JI138,JI142,JI145,JI149,JI160)</f>
        <v>0</v>
      </c>
      <c r="JJ11" s="111">
        <f>COUNTA(JJ98:JJ102,JJ106:JJ132,JJ133,JJ138,JJ142,JJ145,JJ149,JJ160)</f>
        <v>0</v>
      </c>
      <c r="JK11" s="111">
        <f>COUNTA(JK98:JK102,JK106:JK132,JK133,JK138,JK142,JK145,JK149,JK160)</f>
        <v>0</v>
      </c>
      <c r="JL11" s="111">
        <f>COUNTA(JL98:JL102,JL106:JL132,JL133,JL138,JL142,JL145,JL149,JL160)</f>
        <v>0</v>
      </c>
      <c r="JM11" s="197"/>
      <c r="JN11" s="111">
        <f>COUNTA(JN98:JN102,JN106:JN132,JN133,JN138,JN142,JN145,JN149,JN160)</f>
        <v>0</v>
      </c>
      <c r="JO11" s="418"/>
      <c r="JP11" s="358"/>
      <c r="JQ11" s="197"/>
      <c r="JR11" s="111">
        <f t="shared" ref="JR11:KC11" si="91">COUNTA(JR98:JR102,JR106:JR132,JR133,JR138,JR142,JR145,JR149,JR160)</f>
        <v>1</v>
      </c>
      <c r="JS11" s="111">
        <f t="shared" si="91"/>
        <v>0</v>
      </c>
      <c r="JT11" s="111">
        <f t="shared" si="91"/>
        <v>1</v>
      </c>
      <c r="JU11" s="111">
        <f t="shared" si="91"/>
        <v>0</v>
      </c>
      <c r="JV11" s="111">
        <f t="shared" si="91"/>
        <v>0</v>
      </c>
      <c r="JW11" s="111">
        <f t="shared" si="91"/>
        <v>0</v>
      </c>
      <c r="JX11" s="111">
        <f t="shared" si="91"/>
        <v>0</v>
      </c>
      <c r="JY11" s="111">
        <f t="shared" si="91"/>
        <v>0</v>
      </c>
      <c r="JZ11" s="111">
        <f t="shared" si="91"/>
        <v>0</v>
      </c>
      <c r="KA11" s="111">
        <f t="shared" si="91"/>
        <v>0</v>
      </c>
      <c r="KB11" s="111">
        <f t="shared" si="91"/>
        <v>0</v>
      </c>
      <c r="KC11" s="111">
        <f t="shared" si="91"/>
        <v>0</v>
      </c>
      <c r="KD11" s="197"/>
      <c r="KE11" s="111">
        <f>COUNTA(KE98:KE102,KE106:KE132,KE133,KE138,KE142,KE145,KE149,KE160)</f>
        <v>0</v>
      </c>
      <c r="KF11" s="111">
        <f>COUNTA(KF98:KF102,KF106:KF132,KF133,KF138,KF142,KF145,KF149,KF160)</f>
        <v>0</v>
      </c>
      <c r="KG11" s="111">
        <f>COUNTA(KG98:KG102,KG106:KG132,KG133,KG138,KG142,KG145,KG149,KG160)</f>
        <v>0</v>
      </c>
      <c r="KH11" s="197"/>
      <c r="KI11" s="111">
        <f>COUNTA(KI98:KI102,KI106:KI132,KI133,KI138,KI142,KI145,KI149,KI160)</f>
        <v>0</v>
      </c>
      <c r="KJ11" s="111">
        <f>COUNTA(KJ98:KJ102,KJ106:KJ132,KJ133,KJ138,KJ142,KJ145,KJ149,KJ160)</f>
        <v>0</v>
      </c>
      <c r="KK11" s="111">
        <f>COUNTA(KK98:KK102,KK106:KK132,KK133,KK138,KK142,KK145,KK149,KK160)</f>
        <v>0</v>
      </c>
      <c r="KL11" s="111">
        <f>COUNTA(KL98:KL102,KL106:KL132,KL133,KL138,KL142,KL145,KL149,KL160)</f>
        <v>0</v>
      </c>
      <c r="KM11" s="197"/>
      <c r="KN11" s="111">
        <f>COUNTA(KN98:KN102,KN106:KN132,KN133,KN138,KN142,KN145,KN149,KN160)</f>
        <v>0</v>
      </c>
      <c r="KO11" s="111">
        <f>COUNTA(KO98:KO102,KO106:KO132,KO133,KO138,KO142,KO145,KO149,KO160)</f>
        <v>0</v>
      </c>
      <c r="KP11" s="111">
        <f>COUNTA(KP98:KP102,KP106:KP132,KP133,KP138,KP142,KP145,KP149,KP160)</f>
        <v>0</v>
      </c>
      <c r="KQ11" s="197"/>
      <c r="KR11" s="111">
        <f>COUNTA(KR98:KR102,KR106:KR132,KR133,KR138,KR142,KR145,KR149,KR160)</f>
        <v>0</v>
      </c>
      <c r="KS11" s="111">
        <f>COUNTA(KS98:KS102,KS106:KS132,KS133,KS138,KS142,KS145,KS149,KS160)</f>
        <v>0</v>
      </c>
      <c r="KT11" s="111">
        <f>COUNTA(KT98:KT102,KT106:KT132,KT133,KT138,KT142,KT145,KT149,KT160)</f>
        <v>0</v>
      </c>
      <c r="KU11" s="358"/>
      <c r="KV11" s="197"/>
      <c r="KW11" s="111">
        <f>COUNTA(KW98:KW102,KW106:KW132,KW133,KW138,KW142,KW145,KW149,KW160)</f>
        <v>0</v>
      </c>
      <c r="KX11" s="111">
        <f>COUNTA(KX98:KX102,KX106:KX132,KX133,KX138,KX142,KX145,KX149,KX160)</f>
        <v>0</v>
      </c>
      <c r="KY11" s="111">
        <f>COUNTA(KY98:KY102,KY106:KY132,KY133,KY138,KY142,KY145,KY149,KY160)</f>
        <v>0</v>
      </c>
      <c r="KZ11" s="111">
        <f>COUNTA(KZ98:KZ102,KZ106:KZ132,KZ133,KZ138,KZ142,KZ145,KZ149,KZ160)</f>
        <v>0</v>
      </c>
      <c r="LA11" s="111">
        <f>COUNTA(LA98:LA102,LA106:LA132,LA133,LA138,LA142,LA145,LA149,LA160)</f>
        <v>0</v>
      </c>
      <c r="LB11" s="197"/>
      <c r="LC11" s="111">
        <f>COUNTA(LC98:LC102,LC106:LC132,LC133,LC138,LC142,LC145,LC149,LC160)</f>
        <v>0</v>
      </c>
      <c r="LD11" s="111">
        <f>COUNTA(LD98:LD102,LD106:LD132,LD133,LD138,LD142,LD145,LD149,LD160)</f>
        <v>0</v>
      </c>
      <c r="LE11" s="111">
        <f>COUNTA(LE98:LE102,LE106:LE132,LE133,LE138,LE142,LE145,LE149,LE160)</f>
        <v>0</v>
      </c>
      <c r="LF11" s="353"/>
      <c r="LG11" s="111">
        <f>COUNTA(LG98:LG102,LG106:LG132,LG133,LG138,LG142,LG145,LG149,LG160)</f>
        <v>0</v>
      </c>
      <c r="LH11" s="111">
        <f>COUNTA(LH98:LH102,LH106:LH132,LH133,LH138,LH142,LH145,LH149,LH160)</f>
        <v>0</v>
      </c>
      <c r="LI11" s="111">
        <f>COUNTA(LI98:LI102,LI106:LI132,LI133,LI138,LI142,LI145,LI149,LI160)</f>
        <v>0</v>
      </c>
      <c r="LJ11" s="197"/>
      <c r="LK11" s="111">
        <f t="shared" ref="LK11:LX11" si="92">COUNTA(LK98:LK102,LK106:LK132,LK133,LK138,LK142,LK145,LK149,LK160)</f>
        <v>0</v>
      </c>
      <c r="LL11" s="111">
        <f t="shared" si="92"/>
        <v>0</v>
      </c>
      <c r="LM11" s="111">
        <f t="shared" si="92"/>
        <v>0</v>
      </c>
      <c r="LN11" s="111">
        <f t="shared" si="92"/>
        <v>0</v>
      </c>
      <c r="LO11" s="111">
        <f t="shared" si="92"/>
        <v>0</v>
      </c>
      <c r="LP11" s="111">
        <f t="shared" si="92"/>
        <v>0</v>
      </c>
      <c r="LQ11" s="111">
        <f t="shared" si="92"/>
        <v>0</v>
      </c>
      <c r="LR11" s="111">
        <f t="shared" si="92"/>
        <v>0</v>
      </c>
      <c r="LS11" s="111">
        <f t="shared" si="92"/>
        <v>0</v>
      </c>
      <c r="LT11" s="111">
        <f t="shared" si="92"/>
        <v>0</v>
      </c>
      <c r="LU11" s="111">
        <f t="shared" si="92"/>
        <v>0</v>
      </c>
      <c r="LV11" s="111">
        <f t="shared" si="92"/>
        <v>0</v>
      </c>
      <c r="LW11" s="111">
        <f t="shared" si="92"/>
        <v>0</v>
      </c>
      <c r="LX11" s="111">
        <f t="shared" si="92"/>
        <v>0</v>
      </c>
      <c r="LY11" s="197"/>
      <c r="LZ11" s="111">
        <f>COUNTA(LZ98:LZ102,LZ106:LZ132,LZ133,LZ138,LZ142,LZ145,LZ149,LZ160)</f>
        <v>0</v>
      </c>
      <c r="MA11" s="111">
        <f>COUNTA(MA98:MA102,MA106:MA132,MA133,MA138,MA142,MA145,MA149,MA160)</f>
        <v>0</v>
      </c>
      <c r="MB11" s="111">
        <f>COUNTA(MB98:MB102,MB106:MB132,MB133,MB138,MB142,MB145,MB149,MB160)</f>
        <v>0</v>
      </c>
      <c r="MC11" s="111">
        <f>COUNTA(MC98:MC102,MC106:MC132,MC133,MC138,MC142,MC145,MC149,MC160)</f>
        <v>0</v>
      </c>
      <c r="MD11" s="111">
        <f>COUNTA(MD98:MD102,MD106:MD132,MD133,MD138,MD142,MD145,MD149,MD160)</f>
        <v>0</v>
      </c>
      <c r="ME11" s="197"/>
      <c r="MF11" s="111">
        <f>COUNTA(MF98:MF102,MF106:MF132,MF133,MF138,MF142,MF145,MF149,MF160)</f>
        <v>0</v>
      </c>
      <c r="MG11" s="111">
        <f>COUNTA(MG98:MG102,MG106:MG132,MG133,MG138,MG142,MG145,MG149,MG160)</f>
        <v>0</v>
      </c>
      <c r="MH11" s="111">
        <f>COUNTA(MH98:MH102,MH106:MH132,MH133,MH138,MH142,MH145,MH149,MH160)</f>
        <v>0</v>
      </c>
      <c r="MI11" s="111">
        <f>COUNTA(MI98:MI102,MI106:MI132,MI133,MI138,MI142,MI145,MI149,MI160)</f>
        <v>0</v>
      </c>
      <c r="MJ11" s="197"/>
      <c r="MK11" s="111">
        <f t="shared" ref="MK11:MP11" si="93">COUNTA(MK98:MK102,MK106:MK132,MK133,MK138,MK142,MK145,MK149,MK160)</f>
        <v>0</v>
      </c>
      <c r="ML11" s="111">
        <f t="shared" si="93"/>
        <v>0</v>
      </c>
      <c r="MM11" s="111">
        <f t="shared" si="93"/>
        <v>0</v>
      </c>
      <c r="MN11" s="111">
        <f t="shared" si="93"/>
        <v>0</v>
      </c>
      <c r="MO11" s="111">
        <f t="shared" si="93"/>
        <v>0</v>
      </c>
      <c r="MP11" s="111">
        <f t="shared" si="93"/>
        <v>0</v>
      </c>
      <c r="MQ11" s="163"/>
      <c r="MR11" s="111">
        <f t="shared" ref="MR11:MZ11" si="94">COUNTA(MR98:MR102,MR106:MR132,MR133,MR138,MR142,MR145,MR149,MR160)</f>
        <v>0</v>
      </c>
      <c r="MS11" s="111">
        <f t="shared" si="94"/>
        <v>0</v>
      </c>
      <c r="MT11" s="111">
        <f t="shared" si="94"/>
        <v>0</v>
      </c>
      <c r="MU11" s="111">
        <f t="shared" si="94"/>
        <v>0</v>
      </c>
      <c r="MV11" s="111">
        <f t="shared" si="94"/>
        <v>1</v>
      </c>
      <c r="MW11" s="111">
        <f t="shared" si="94"/>
        <v>0</v>
      </c>
      <c r="MX11" s="111">
        <f t="shared" si="94"/>
        <v>0</v>
      </c>
      <c r="MY11" s="111">
        <f t="shared" si="94"/>
        <v>0</v>
      </c>
      <c r="MZ11" s="111">
        <f t="shared" si="94"/>
        <v>0</v>
      </c>
      <c r="NA11" s="20"/>
      <c r="NB11" s="20"/>
      <c r="NC11" s="20"/>
      <c r="ND11" s="20"/>
    </row>
    <row r="12" spans="1:368" s="100" customFormat="1" ht="25" customHeight="1">
      <c r="A12" s="1236"/>
      <c r="B12" s="137" t="s">
        <v>1440</v>
      </c>
      <c r="C12" s="1299" t="s">
        <v>1397</v>
      </c>
      <c r="D12" s="1299"/>
      <c r="E12" s="1299"/>
      <c r="F12" s="1299"/>
      <c r="G12" s="1299"/>
      <c r="H12" s="1299"/>
      <c r="I12" s="1299"/>
      <c r="J12" s="1299"/>
      <c r="K12" s="1299"/>
      <c r="L12" s="1299"/>
      <c r="M12" s="1299"/>
      <c r="N12" s="1299"/>
      <c r="O12" s="1299"/>
      <c r="P12" s="1299"/>
      <c r="Q12" s="1299"/>
      <c r="R12" s="1299"/>
      <c r="S12" s="1299"/>
      <c r="T12" s="1299"/>
      <c r="U12" s="1299"/>
      <c r="V12" s="154"/>
      <c r="W12" s="358"/>
      <c r="X12" s="197"/>
      <c r="Y12" s="181" t="e">
        <f>SUM(Y13:Y15)</f>
        <v>#REF!</v>
      </c>
      <c r="Z12" s="197"/>
      <c r="AA12" s="181" t="e">
        <f>SUM(AA13:AA15)</f>
        <v>#REF!</v>
      </c>
      <c r="AB12" s="197"/>
      <c r="AC12" s="181" t="e">
        <f>SUM(AC13:AC15)</f>
        <v>#REF!</v>
      </c>
      <c r="AD12" s="197"/>
      <c r="AE12" s="181" t="e">
        <f>SUM(AE13:AE15)</f>
        <v>#REF!</v>
      </c>
      <c r="AF12" s="181" t="e">
        <f>SUM(AF13:AF15)</f>
        <v>#REF!</v>
      </c>
      <c r="AG12" s="181" t="e">
        <f>SUM(AG13:AG15)</f>
        <v>#REF!</v>
      </c>
      <c r="AH12" s="181" t="e">
        <f>SUM(AH13:AH15)</f>
        <v>#REF!</v>
      </c>
      <c r="AI12" s="197"/>
      <c r="AJ12" s="181" t="e">
        <f>SUM(AJ13:AJ15)</f>
        <v>#REF!</v>
      </c>
      <c r="AK12" s="108"/>
      <c r="AL12" s="181" t="e">
        <f>SUM(AL13:AL15)</f>
        <v>#REF!</v>
      </c>
      <c r="AM12" s="353"/>
      <c r="AN12" s="181" t="e">
        <f t="shared" ref="AN12:AX12" si="95">SUM(AN13:AN15)</f>
        <v>#REF!</v>
      </c>
      <c r="AO12" s="181" t="e">
        <f t="shared" si="95"/>
        <v>#REF!</v>
      </c>
      <c r="AP12" s="181" t="e">
        <f t="shared" si="95"/>
        <v>#REF!</v>
      </c>
      <c r="AQ12" s="181" t="e">
        <f t="shared" si="95"/>
        <v>#REF!</v>
      </c>
      <c r="AR12" s="181" t="e">
        <f t="shared" si="95"/>
        <v>#REF!</v>
      </c>
      <c r="AS12" s="181" t="e">
        <f t="shared" si="95"/>
        <v>#REF!</v>
      </c>
      <c r="AT12" s="181" t="e">
        <f t="shared" si="95"/>
        <v>#REF!</v>
      </c>
      <c r="AU12" s="181" t="e">
        <f t="shared" si="95"/>
        <v>#REF!</v>
      </c>
      <c r="AV12" s="181" t="e">
        <f t="shared" si="95"/>
        <v>#REF!</v>
      </c>
      <c r="AW12" s="181" t="e">
        <f t="shared" si="95"/>
        <v>#REF!</v>
      </c>
      <c r="AX12" s="181" t="e">
        <f t="shared" si="95"/>
        <v>#REF!</v>
      </c>
      <c r="AY12" s="108"/>
      <c r="AZ12" s="181" t="e">
        <f>SUM(AZ13:AZ15)</f>
        <v>#REF!</v>
      </c>
      <c r="BA12" s="108"/>
      <c r="BB12" s="181" t="e">
        <f>SUM(BB13:BB15)</f>
        <v>#REF!</v>
      </c>
      <c r="BC12" s="197"/>
      <c r="BD12" s="181" t="e">
        <f>SUM(BD13:BD15)</f>
        <v>#REF!</v>
      </c>
      <c r="BE12" s="181" t="e">
        <f>SUM(BE13:BE15)</f>
        <v>#REF!</v>
      </c>
      <c r="BF12" s="197"/>
      <c r="BG12" s="181" t="e">
        <f>SUM(BG13:BG15)</f>
        <v>#REF!</v>
      </c>
      <c r="BH12" s="181" t="e">
        <f>SUM(BH13:BH15)</f>
        <v>#REF!</v>
      </c>
      <c r="BI12" s="181" t="e">
        <f>SUM(BI13:BI15)</f>
        <v>#REF!</v>
      </c>
      <c r="BJ12" s="181" t="e">
        <f>SUM(BJ13:BJ15)</f>
        <v>#REF!</v>
      </c>
      <c r="BK12" s="358"/>
      <c r="BL12" s="181" t="e">
        <f>SUM(BL13:BL15)</f>
        <v>#REF!</v>
      </c>
      <c r="BM12" s="181" t="e">
        <f>SUM(BM13:BM15)</f>
        <v>#REF!</v>
      </c>
      <c r="BN12" s="197"/>
      <c r="BO12" s="181" t="e">
        <f>SUM(BO13:BO15)</f>
        <v>#REF!</v>
      </c>
      <c r="BP12" s="181" t="e">
        <f>SUM(BP13:BP15)</f>
        <v>#REF!</v>
      </c>
      <c r="BQ12" s="181" t="e">
        <f>SUM(BQ13:BQ15)</f>
        <v>#REF!</v>
      </c>
      <c r="BR12" s="197"/>
      <c r="BS12" s="181" t="e">
        <f>SUM(BS13:BS15)</f>
        <v>#REF!</v>
      </c>
      <c r="BT12" s="181" t="e">
        <f>SUM(BT13:BT15)</f>
        <v>#REF!</v>
      </c>
      <c r="BU12" s="197"/>
      <c r="BV12" s="181" t="e">
        <f>SUM(BV13:BV15)</f>
        <v>#REF!</v>
      </c>
      <c r="BW12" s="197"/>
      <c r="BX12" s="181" t="e">
        <f>SUM(BX13:BX15)</f>
        <v>#REF!</v>
      </c>
      <c r="BY12" s="181" t="e">
        <f>SUM(BY13:BY15)</f>
        <v>#REF!</v>
      </c>
      <c r="BZ12" s="197"/>
      <c r="CA12" s="181" t="e">
        <f>SUM(CA13:CA15)</f>
        <v>#REF!</v>
      </c>
      <c r="CB12" s="181" t="e">
        <f>SUM(CB13:CB15)</f>
        <v>#REF!</v>
      </c>
      <c r="CC12" s="181" t="e">
        <f>SUM(CC13:CC15)</f>
        <v>#REF!</v>
      </c>
      <c r="CD12" s="181" t="e">
        <f>SUM(CD13:CD15)</f>
        <v>#REF!</v>
      </c>
      <c r="CE12" s="358"/>
      <c r="CF12" s="181" t="e">
        <f>SUM(CF13:CF15)</f>
        <v>#REF!</v>
      </c>
      <c r="CG12" s="197"/>
      <c r="CH12" s="181" t="e">
        <f>SUM(CH13:CH15)</f>
        <v>#REF!</v>
      </c>
      <c r="CI12" s="108"/>
      <c r="CJ12" s="181" t="e">
        <f>SUM(CJ13:CJ15)</f>
        <v>#REF!</v>
      </c>
      <c r="CK12" s="181" t="e">
        <f>SUM(CK13:CK15)</f>
        <v>#REF!</v>
      </c>
      <c r="CL12" s="353"/>
      <c r="CM12" s="181" t="e">
        <f>SUM(CM13:CM15)</f>
        <v>#REF!</v>
      </c>
      <c r="CN12" s="181" t="e">
        <f>SUM(CN13:CN15)</f>
        <v>#REF!</v>
      </c>
      <c r="CO12" s="181" t="e">
        <f>SUM(CO13:CO15)</f>
        <v>#REF!</v>
      </c>
      <c r="CP12" s="353"/>
      <c r="CQ12" s="181" t="e">
        <f t="shared" ref="CQ12:CW12" si="96">SUM(CQ13:CQ15)</f>
        <v>#REF!</v>
      </c>
      <c r="CR12" s="181" t="e">
        <f t="shared" si="96"/>
        <v>#REF!</v>
      </c>
      <c r="CS12" s="181" t="e">
        <f t="shared" si="96"/>
        <v>#REF!</v>
      </c>
      <c r="CT12" s="181" t="e">
        <f t="shared" si="96"/>
        <v>#REF!</v>
      </c>
      <c r="CU12" s="181" t="e">
        <f t="shared" si="96"/>
        <v>#REF!</v>
      </c>
      <c r="CV12" s="181" t="e">
        <f t="shared" si="96"/>
        <v>#REF!</v>
      </c>
      <c r="CW12" s="181" t="e">
        <f t="shared" si="96"/>
        <v>#REF!</v>
      </c>
      <c r="CX12" s="353"/>
      <c r="CY12" s="181" t="e">
        <f>SUM(CY13:CY15)</f>
        <v>#REF!</v>
      </c>
      <c r="CZ12" s="181" t="e">
        <f>SUM(CZ13:CZ15)</f>
        <v>#REF!</v>
      </c>
      <c r="DA12" s="181" t="e">
        <f>SUM(DA13:DA15)</f>
        <v>#REF!</v>
      </c>
      <c r="DB12" s="181" t="e">
        <f>SUM(DB13:DB15)</f>
        <v>#REF!</v>
      </c>
      <c r="DC12" s="197"/>
      <c r="DD12" s="181" t="e">
        <f t="shared" ref="DD12:DN12" si="97">SUM(DD13:DD15)</f>
        <v>#REF!</v>
      </c>
      <c r="DE12" s="181" t="e">
        <f t="shared" si="97"/>
        <v>#REF!</v>
      </c>
      <c r="DF12" s="181" t="e">
        <f t="shared" si="97"/>
        <v>#REF!</v>
      </c>
      <c r="DG12" s="181" t="e">
        <f t="shared" si="97"/>
        <v>#REF!</v>
      </c>
      <c r="DH12" s="181" t="e">
        <f t="shared" si="97"/>
        <v>#REF!</v>
      </c>
      <c r="DI12" s="181" t="e">
        <f t="shared" si="97"/>
        <v>#REF!</v>
      </c>
      <c r="DJ12" s="181" t="e">
        <f t="shared" si="97"/>
        <v>#REF!</v>
      </c>
      <c r="DK12" s="181" t="e">
        <f t="shared" si="97"/>
        <v>#REF!</v>
      </c>
      <c r="DL12" s="181" t="e">
        <f t="shared" si="97"/>
        <v>#REF!</v>
      </c>
      <c r="DM12" s="181" t="e">
        <f t="shared" si="97"/>
        <v>#REF!</v>
      </c>
      <c r="DN12" s="181" t="e">
        <f t="shared" si="97"/>
        <v>#REF!</v>
      </c>
      <c r="DO12" s="197"/>
      <c r="DP12" s="181" t="e">
        <f>SUM(DP13:DP15)</f>
        <v>#REF!</v>
      </c>
      <c r="DQ12" s="181" t="e">
        <f>SUM(DQ13:DQ15)</f>
        <v>#REF!</v>
      </c>
      <c r="DR12" s="181" t="e">
        <f>SUM(DR13:DR15)</f>
        <v>#REF!</v>
      </c>
      <c r="DS12" s="197"/>
      <c r="DT12" s="181" t="e">
        <f t="shared" ref="DT12:DZ12" si="98">SUM(DT13:DT15)</f>
        <v>#REF!</v>
      </c>
      <c r="DU12" s="181" t="e">
        <f t="shared" si="98"/>
        <v>#REF!</v>
      </c>
      <c r="DV12" s="181" t="e">
        <f t="shared" si="98"/>
        <v>#REF!</v>
      </c>
      <c r="DW12" s="181" t="e">
        <f t="shared" si="98"/>
        <v>#REF!</v>
      </c>
      <c r="DX12" s="181" t="e">
        <f t="shared" si="98"/>
        <v>#REF!</v>
      </c>
      <c r="DY12" s="181" t="e">
        <f t="shared" si="98"/>
        <v>#REF!</v>
      </c>
      <c r="DZ12" s="181" t="e">
        <f t="shared" si="98"/>
        <v>#REF!</v>
      </c>
      <c r="EA12" s="358"/>
      <c r="EB12" s="181" t="e">
        <f>SUM(EB13:EB15)</f>
        <v>#REF!</v>
      </c>
      <c r="EC12" s="197"/>
      <c r="ED12" s="353"/>
      <c r="EE12" s="181" t="e">
        <f>SUM(EE13:EE15)</f>
        <v>#REF!</v>
      </c>
      <c r="EF12" s="181" t="e">
        <f>SUM(EF13:EF15)</f>
        <v>#REF!</v>
      </c>
      <c r="EG12" s="181" t="e">
        <f>SUM(EG13:EG15)</f>
        <v>#REF!</v>
      </c>
      <c r="EH12" s="181" t="e">
        <f>SUM(EH13:EH15)</f>
        <v>#REF!</v>
      </c>
      <c r="EI12" s="108"/>
      <c r="EJ12" s="181" t="e">
        <f>SUM(EJ13:EJ15)</f>
        <v>#REF!</v>
      </c>
      <c r="EK12" s="353"/>
      <c r="EL12" s="181" t="e">
        <f>SUM(EL13:EL15)</f>
        <v>#REF!</v>
      </c>
      <c r="EM12" s="181" t="e">
        <f>SUM(EM13:EM15)</f>
        <v>#REF!</v>
      </c>
      <c r="EN12" s="108"/>
      <c r="EO12" s="181" t="e">
        <f>SUM(EO13:EO15)</f>
        <v>#REF!</v>
      </c>
      <c r="EP12" s="353"/>
      <c r="EQ12" s="181" t="e">
        <f t="shared" ref="EQ12:EV12" si="99">SUM(EQ13:EQ15)</f>
        <v>#REF!</v>
      </c>
      <c r="ER12" s="181" t="e">
        <f t="shared" si="99"/>
        <v>#REF!</v>
      </c>
      <c r="ES12" s="181" t="e">
        <f t="shared" si="99"/>
        <v>#REF!</v>
      </c>
      <c r="ET12" s="181" t="e">
        <f t="shared" si="99"/>
        <v>#REF!</v>
      </c>
      <c r="EU12" s="181" t="e">
        <f t="shared" si="99"/>
        <v>#REF!</v>
      </c>
      <c r="EV12" s="181" t="e">
        <f t="shared" si="99"/>
        <v>#REF!</v>
      </c>
      <c r="EW12" s="197"/>
      <c r="EX12" s="353"/>
      <c r="EY12" s="181" t="e">
        <f>SUM(EY13:EY15)</f>
        <v>#REF!</v>
      </c>
      <c r="EZ12" s="181" t="e">
        <f>SUM(EZ13:EZ15)</f>
        <v>#REF!</v>
      </c>
      <c r="FA12" s="353"/>
      <c r="FB12" s="181" t="e">
        <f>SUM(FB13:FB15)</f>
        <v>#REF!</v>
      </c>
      <c r="FC12" s="181" t="e">
        <f>SUM(FC13:FC15)</f>
        <v>#REF!</v>
      </c>
      <c r="FD12" s="181" t="e">
        <f>SUM(FD13:FD15)</f>
        <v>#REF!</v>
      </c>
      <c r="FE12" s="108"/>
      <c r="FF12" s="181" t="e">
        <f>SUM(FF13:FF15)</f>
        <v>#REF!</v>
      </c>
      <c r="FG12" s="353"/>
      <c r="FH12" s="181" t="e">
        <f>SUM(FH13:FH15)</f>
        <v>#REF!</v>
      </c>
      <c r="FI12" s="181" t="e">
        <f>SUM(FI13:FI15)</f>
        <v>#REF!</v>
      </c>
      <c r="FJ12" s="353"/>
      <c r="FK12" s="181" t="e">
        <f>SUM(FK13:FK15)</f>
        <v>#REF!</v>
      </c>
      <c r="FL12" s="181" t="e">
        <f>SUM(FL13:FL15)</f>
        <v>#REF!</v>
      </c>
      <c r="FM12" s="181" t="e">
        <f>SUM(FM13:FM15)</f>
        <v>#REF!</v>
      </c>
      <c r="FN12" s="358"/>
      <c r="FO12" s="181" t="e">
        <f>SUM(FO13:FO15)</f>
        <v>#REF!</v>
      </c>
      <c r="FP12" s="197"/>
      <c r="FQ12" s="181" t="e">
        <f>SUM(FQ13:FQ15)</f>
        <v>#REF!</v>
      </c>
      <c r="FR12" s="108"/>
      <c r="FS12" s="181" t="e">
        <f>SUM(FS13:FS15)</f>
        <v>#REF!</v>
      </c>
      <c r="FT12" s="353"/>
      <c r="FU12" s="181" t="e">
        <f>SUM(FU13:FU15)</f>
        <v>#REF!</v>
      </c>
      <c r="FV12" s="181" t="e">
        <f>SUM(FV13:FV15)</f>
        <v>#REF!</v>
      </c>
      <c r="FW12" s="181" t="e">
        <f>SUM(FW13:FW15)</f>
        <v>#REF!</v>
      </c>
      <c r="FX12" s="181" t="e">
        <f>SUM(FX13:FX15)</f>
        <v>#REF!</v>
      </c>
      <c r="FY12" s="181" t="e">
        <f>SUM(FY13:FY15)</f>
        <v>#REF!</v>
      </c>
      <c r="FZ12" s="108"/>
      <c r="GA12" s="181" t="e">
        <f>SUM(GA13:GA15)</f>
        <v>#REF!</v>
      </c>
      <c r="GB12" s="197"/>
      <c r="GC12" s="181" t="e">
        <f>SUM(GC13:GC15)</f>
        <v>#REF!</v>
      </c>
      <c r="GD12" s="181" t="e">
        <f>SUM(GD13:GD15)</f>
        <v>#REF!</v>
      </c>
      <c r="GE12" s="181" t="e">
        <f>SUM(GE13:GE15)</f>
        <v>#REF!</v>
      </c>
      <c r="GF12" s="197"/>
      <c r="GG12" s="181" t="e">
        <f>SUM(GG13:GG15)</f>
        <v>#REF!</v>
      </c>
      <c r="GH12" s="358"/>
      <c r="GI12" s="181" t="e">
        <f>SUM(GI13:GI15)</f>
        <v>#REF!</v>
      </c>
      <c r="GJ12" s="197"/>
      <c r="GK12" s="181" t="e">
        <f>SUM(GK13:GK15)</f>
        <v>#REF!</v>
      </c>
      <c r="GL12" s="181" t="e">
        <f>SUM(GL13:GL15)</f>
        <v>#REF!</v>
      </c>
      <c r="GM12" s="197"/>
      <c r="GN12" s="181" t="e">
        <f t="shared" ref="GN12:GR12" si="100">SUM(GN13:GN15)</f>
        <v>#REF!</v>
      </c>
      <c r="GO12" s="181" t="e">
        <f t="shared" si="100"/>
        <v>#REF!</v>
      </c>
      <c r="GP12" s="181" t="e">
        <f t="shared" si="100"/>
        <v>#REF!</v>
      </c>
      <c r="GQ12" s="181" t="e">
        <f t="shared" si="100"/>
        <v>#REF!</v>
      </c>
      <c r="GR12" s="181" t="e">
        <f t="shared" si="100"/>
        <v>#REF!</v>
      </c>
      <c r="GS12" s="358"/>
      <c r="GT12" s="181" t="e">
        <f>SUM(GT13:GT15)</f>
        <v>#REF!</v>
      </c>
      <c r="GU12" s="197"/>
      <c r="GV12" s="353"/>
      <c r="GW12" s="181" t="e">
        <f>SUM(GW13:GW15)</f>
        <v>#REF!</v>
      </c>
      <c r="GX12" s="181" t="e">
        <f>SUM(GX13:GX15)</f>
        <v>#REF!</v>
      </c>
      <c r="GY12" s="353"/>
      <c r="GZ12" s="181" t="e">
        <f t="shared" ref="GZ12:HG12" si="101">SUM(GZ13:GZ15)</f>
        <v>#REF!</v>
      </c>
      <c r="HA12" s="181" t="e">
        <f t="shared" si="101"/>
        <v>#REF!</v>
      </c>
      <c r="HB12" s="181" t="e">
        <f t="shared" si="101"/>
        <v>#REF!</v>
      </c>
      <c r="HC12" s="181" t="e">
        <f t="shared" si="101"/>
        <v>#REF!</v>
      </c>
      <c r="HD12" s="181" t="e">
        <f t="shared" si="101"/>
        <v>#REF!</v>
      </c>
      <c r="HE12" s="181" t="e">
        <f t="shared" si="101"/>
        <v>#REF!</v>
      </c>
      <c r="HF12" s="181" t="e">
        <f t="shared" si="101"/>
        <v>#REF!</v>
      </c>
      <c r="HG12" s="181" t="e">
        <f t="shared" si="101"/>
        <v>#REF!</v>
      </c>
      <c r="HH12" s="197"/>
      <c r="HI12" s="181" t="e">
        <f t="shared" ref="HI12:HN12" si="102">SUM(HI13:HI15)</f>
        <v>#REF!</v>
      </c>
      <c r="HJ12" s="181" t="e">
        <f t="shared" si="102"/>
        <v>#REF!</v>
      </c>
      <c r="HK12" s="181" t="e">
        <f t="shared" si="102"/>
        <v>#REF!</v>
      </c>
      <c r="HL12" s="181" t="e">
        <f t="shared" si="102"/>
        <v>#REF!</v>
      </c>
      <c r="HM12" s="181" t="e">
        <f t="shared" si="102"/>
        <v>#REF!</v>
      </c>
      <c r="HN12" s="181" t="e">
        <f t="shared" si="102"/>
        <v>#REF!</v>
      </c>
      <c r="HO12" s="197"/>
      <c r="HP12" s="353"/>
      <c r="HQ12" s="181" t="e">
        <f>SUM(HQ13:HQ15)</f>
        <v>#REF!</v>
      </c>
      <c r="HR12" s="181" t="e">
        <f>SUM(HR13:HR15)</f>
        <v>#REF!</v>
      </c>
      <c r="HS12" s="181" t="e">
        <f>SUM(HS13:HS15)</f>
        <v>#REF!</v>
      </c>
      <c r="HT12" s="353"/>
      <c r="HU12" s="181" t="e">
        <f>SUM(HU13:HU15)</f>
        <v>#REF!</v>
      </c>
      <c r="HV12" s="181" t="e">
        <f>SUM(HV13:HV15)</f>
        <v>#REF!</v>
      </c>
      <c r="HW12" s="181" t="e">
        <f>SUM(HW13:HW15)</f>
        <v>#REF!</v>
      </c>
      <c r="HX12" s="181" t="e">
        <f>SUM(HX13:HX15)</f>
        <v>#REF!</v>
      </c>
      <c r="HY12" s="108"/>
      <c r="HZ12" s="181" t="e">
        <f>SUM(HZ13:HZ15)</f>
        <v>#REF!</v>
      </c>
      <c r="IA12" s="358"/>
      <c r="IB12" s="197"/>
      <c r="IC12" s="181" t="e">
        <f t="shared" ref="IC12:IJ12" si="103">SUM(IC13:IC15)</f>
        <v>#REF!</v>
      </c>
      <c r="ID12" s="181" t="e">
        <f t="shared" si="103"/>
        <v>#REF!</v>
      </c>
      <c r="IE12" s="181" t="e">
        <f t="shared" si="103"/>
        <v>#REF!</v>
      </c>
      <c r="IF12" s="181" t="e">
        <f t="shared" si="103"/>
        <v>#REF!</v>
      </c>
      <c r="IG12" s="181" t="e">
        <f t="shared" si="103"/>
        <v>#REF!</v>
      </c>
      <c r="IH12" s="181" t="e">
        <f t="shared" si="103"/>
        <v>#REF!</v>
      </c>
      <c r="II12" s="181" t="e">
        <f t="shared" si="103"/>
        <v>#REF!</v>
      </c>
      <c r="IJ12" s="181" t="e">
        <f t="shared" si="103"/>
        <v>#REF!</v>
      </c>
      <c r="IK12" s="358"/>
      <c r="IL12" s="197"/>
      <c r="IM12" s="181" t="e">
        <f t="shared" ref="IM12:IR12" si="104">SUM(IM13:IM15)</f>
        <v>#REF!</v>
      </c>
      <c r="IN12" s="181" t="e">
        <f t="shared" si="104"/>
        <v>#REF!</v>
      </c>
      <c r="IO12" s="181" t="e">
        <f t="shared" si="104"/>
        <v>#REF!</v>
      </c>
      <c r="IP12" s="181" t="e">
        <f t="shared" si="104"/>
        <v>#REF!</v>
      </c>
      <c r="IQ12" s="181" t="e">
        <f t="shared" si="104"/>
        <v>#REF!</v>
      </c>
      <c r="IR12" s="181" t="e">
        <f t="shared" si="104"/>
        <v>#REF!</v>
      </c>
      <c r="IS12" s="358"/>
      <c r="IT12" s="181" t="e">
        <f>SUM(IT13:IT15)</f>
        <v>#REF!</v>
      </c>
      <c r="IU12" s="181" t="e">
        <f>SUM(IU13:IU15)</f>
        <v>#REF!</v>
      </c>
      <c r="IV12" s="197"/>
      <c r="IW12" s="181" t="e">
        <f>SUM(IW13:IW15)</f>
        <v>#REF!</v>
      </c>
      <c r="IX12" s="181" t="e">
        <f>SUM(IX13:IX15)</f>
        <v>#REF!</v>
      </c>
      <c r="IY12" s="108"/>
      <c r="IZ12" s="181" t="e">
        <f>SUM(IZ13:IZ15)</f>
        <v>#REF!</v>
      </c>
      <c r="JA12" s="181" t="e">
        <f>SUM(JA13:JA15)</f>
        <v>#REF!</v>
      </c>
      <c r="JB12" s="108"/>
      <c r="JC12" s="181" t="e">
        <f>SUM(JC13:JC15)</f>
        <v>#REF!</v>
      </c>
      <c r="JD12" s="181" t="e">
        <f>SUM(JD13:JD15)</f>
        <v>#REF!</v>
      </c>
      <c r="JE12" s="181" t="e">
        <f>SUM(JE13:JE15)</f>
        <v>#REF!</v>
      </c>
      <c r="JF12" s="108"/>
      <c r="JG12" s="181" t="e">
        <f>SUM(JG13:JG15)</f>
        <v>#REF!</v>
      </c>
      <c r="JH12" s="197"/>
      <c r="JI12" s="181" t="e">
        <f>SUM(JI13:JI15)</f>
        <v>#REF!</v>
      </c>
      <c r="JJ12" s="181" t="e">
        <f>SUM(JJ13:JJ15)</f>
        <v>#REF!</v>
      </c>
      <c r="JK12" s="181" t="e">
        <f>SUM(JK13:JK15)</f>
        <v>#REF!</v>
      </c>
      <c r="JL12" s="181" t="e">
        <f>SUM(JL13:JL15)</f>
        <v>#REF!</v>
      </c>
      <c r="JM12" s="197"/>
      <c r="JN12" s="181" t="e">
        <f>SUM(JN13:JN15)</f>
        <v>#REF!</v>
      </c>
      <c r="JO12" s="419"/>
      <c r="JP12" s="358"/>
      <c r="JQ12" s="197"/>
      <c r="JR12" s="181" t="e">
        <f t="shared" ref="JR12:KC12" si="105">SUM(JR13:JR15)</f>
        <v>#REF!</v>
      </c>
      <c r="JS12" s="181" t="e">
        <f t="shared" si="105"/>
        <v>#REF!</v>
      </c>
      <c r="JT12" s="181" t="e">
        <f t="shared" si="105"/>
        <v>#REF!</v>
      </c>
      <c r="JU12" s="181" t="e">
        <f t="shared" si="105"/>
        <v>#REF!</v>
      </c>
      <c r="JV12" s="181" t="e">
        <f t="shared" si="105"/>
        <v>#REF!</v>
      </c>
      <c r="JW12" s="181" t="e">
        <f t="shared" si="105"/>
        <v>#REF!</v>
      </c>
      <c r="JX12" s="181" t="e">
        <f t="shared" si="105"/>
        <v>#REF!</v>
      </c>
      <c r="JY12" s="181" t="e">
        <f t="shared" si="105"/>
        <v>#REF!</v>
      </c>
      <c r="JZ12" s="181" t="e">
        <f t="shared" si="105"/>
        <v>#REF!</v>
      </c>
      <c r="KA12" s="181" t="e">
        <f t="shared" si="105"/>
        <v>#REF!</v>
      </c>
      <c r="KB12" s="181" t="e">
        <f t="shared" si="105"/>
        <v>#REF!</v>
      </c>
      <c r="KC12" s="181" t="e">
        <f t="shared" si="105"/>
        <v>#REF!</v>
      </c>
      <c r="KD12" s="197"/>
      <c r="KE12" s="181" t="e">
        <f>SUM(KE13:KE15)</f>
        <v>#REF!</v>
      </c>
      <c r="KF12" s="181" t="e">
        <f>SUM(KF13:KF15)</f>
        <v>#REF!</v>
      </c>
      <c r="KG12" s="181" t="e">
        <f>SUM(KG13:KG15)</f>
        <v>#REF!</v>
      </c>
      <c r="KH12" s="197"/>
      <c r="KI12" s="181" t="e">
        <f>SUM(KI13:KI15)</f>
        <v>#REF!</v>
      </c>
      <c r="KJ12" s="181" t="e">
        <f>SUM(KJ13:KJ15)</f>
        <v>#REF!</v>
      </c>
      <c r="KK12" s="181" t="e">
        <f>SUM(KK13:KK15)</f>
        <v>#REF!</v>
      </c>
      <c r="KL12" s="181" t="e">
        <f>SUM(KL13:KL15)</f>
        <v>#REF!</v>
      </c>
      <c r="KM12" s="197"/>
      <c r="KN12" s="181" t="e">
        <f>SUM(KN13:KN15)</f>
        <v>#REF!</v>
      </c>
      <c r="KO12" s="181" t="e">
        <f>SUM(KO13:KO15)</f>
        <v>#REF!</v>
      </c>
      <c r="KP12" s="181" t="e">
        <f>SUM(KP13:KP15)</f>
        <v>#REF!</v>
      </c>
      <c r="KQ12" s="197"/>
      <c r="KR12" s="181" t="e">
        <f>SUM(KR13:KR15)</f>
        <v>#REF!</v>
      </c>
      <c r="KS12" s="181" t="e">
        <f>SUM(KS13:KS15)</f>
        <v>#REF!</v>
      </c>
      <c r="KT12" s="181" t="e">
        <f>SUM(KT13:KT15)</f>
        <v>#REF!</v>
      </c>
      <c r="KU12" s="358"/>
      <c r="KV12" s="197"/>
      <c r="KW12" s="181" t="e">
        <f>SUM(KW13:KW15)</f>
        <v>#REF!</v>
      </c>
      <c r="KX12" s="181" t="e">
        <f>SUM(KX13:KX15)</f>
        <v>#REF!</v>
      </c>
      <c r="KY12" s="181" t="e">
        <f>SUM(KY13:KY15)</f>
        <v>#REF!</v>
      </c>
      <c r="KZ12" s="181" t="e">
        <f>SUM(KZ13:KZ15)</f>
        <v>#REF!</v>
      </c>
      <c r="LA12" s="181" t="e">
        <f>SUM(LA13:LA15)</f>
        <v>#REF!</v>
      </c>
      <c r="LB12" s="197"/>
      <c r="LC12" s="181" t="e">
        <f>SUM(LC13:LC15)</f>
        <v>#REF!</v>
      </c>
      <c r="LD12" s="181" t="e">
        <f>SUM(LD13:LD15)</f>
        <v>#REF!</v>
      </c>
      <c r="LE12" s="181" t="e">
        <f>SUM(LE13:LE15)</f>
        <v>#REF!</v>
      </c>
      <c r="LF12" s="353"/>
      <c r="LG12" s="181" t="e">
        <f>SUM(LG13:LG15)</f>
        <v>#REF!</v>
      </c>
      <c r="LH12" s="181" t="e">
        <f>SUM(LH13:LH15)</f>
        <v>#REF!</v>
      </c>
      <c r="LI12" s="181" t="e">
        <f>SUM(LI13:LI15)</f>
        <v>#REF!</v>
      </c>
      <c r="LJ12" s="197"/>
      <c r="LK12" s="181" t="e">
        <f t="shared" ref="LK12:LX12" si="106">SUM(LK13:LK15)</f>
        <v>#REF!</v>
      </c>
      <c r="LL12" s="181" t="e">
        <f t="shared" si="106"/>
        <v>#REF!</v>
      </c>
      <c r="LM12" s="181" t="e">
        <f t="shared" si="106"/>
        <v>#REF!</v>
      </c>
      <c r="LN12" s="181" t="e">
        <f t="shared" si="106"/>
        <v>#REF!</v>
      </c>
      <c r="LO12" s="181" t="e">
        <f t="shared" si="106"/>
        <v>#REF!</v>
      </c>
      <c r="LP12" s="181" t="e">
        <f t="shared" si="106"/>
        <v>#REF!</v>
      </c>
      <c r="LQ12" s="181" t="e">
        <f t="shared" si="106"/>
        <v>#REF!</v>
      </c>
      <c r="LR12" s="181" t="e">
        <f t="shared" si="106"/>
        <v>#REF!</v>
      </c>
      <c r="LS12" s="181" t="e">
        <f t="shared" si="106"/>
        <v>#REF!</v>
      </c>
      <c r="LT12" s="181" t="e">
        <f t="shared" si="106"/>
        <v>#REF!</v>
      </c>
      <c r="LU12" s="181" t="e">
        <f t="shared" si="106"/>
        <v>#REF!</v>
      </c>
      <c r="LV12" s="181" t="e">
        <f t="shared" si="106"/>
        <v>#REF!</v>
      </c>
      <c r="LW12" s="181" t="e">
        <f t="shared" si="106"/>
        <v>#REF!</v>
      </c>
      <c r="LX12" s="181" t="e">
        <f t="shared" si="106"/>
        <v>#REF!</v>
      </c>
      <c r="LY12" s="197"/>
      <c r="LZ12" s="181" t="e">
        <f>SUM(LZ13:LZ15)</f>
        <v>#REF!</v>
      </c>
      <c r="MA12" s="181" t="e">
        <f>SUM(MA13:MA15)</f>
        <v>#REF!</v>
      </c>
      <c r="MB12" s="181" t="e">
        <f>SUM(MB13:MB15)</f>
        <v>#REF!</v>
      </c>
      <c r="MC12" s="181" t="e">
        <f>SUM(MC13:MC15)</f>
        <v>#REF!</v>
      </c>
      <c r="MD12" s="181" t="e">
        <f>SUM(MD13:MD15)</f>
        <v>#REF!</v>
      </c>
      <c r="ME12" s="197"/>
      <c r="MF12" s="181" t="e">
        <f>SUM(MF13:MF15)</f>
        <v>#REF!</v>
      </c>
      <c r="MG12" s="181" t="e">
        <f>SUM(MG13:MG15)</f>
        <v>#REF!</v>
      </c>
      <c r="MH12" s="181" t="e">
        <f>SUM(MH13:MH15)</f>
        <v>#REF!</v>
      </c>
      <c r="MI12" s="181" t="e">
        <f>SUM(MI13:MI15)</f>
        <v>#REF!</v>
      </c>
      <c r="MJ12" s="197"/>
      <c r="MK12" s="181" t="e">
        <f t="shared" ref="MK12:MP12" si="107">SUM(MK13:MK15)</f>
        <v>#REF!</v>
      </c>
      <c r="ML12" s="181" t="e">
        <f t="shared" si="107"/>
        <v>#REF!</v>
      </c>
      <c r="MM12" s="181" t="e">
        <f t="shared" si="107"/>
        <v>#REF!</v>
      </c>
      <c r="MN12" s="181" t="e">
        <f t="shared" si="107"/>
        <v>#REF!</v>
      </c>
      <c r="MO12" s="181" t="e">
        <f t="shared" si="107"/>
        <v>#REF!</v>
      </c>
      <c r="MP12" s="181" t="e">
        <f t="shared" si="107"/>
        <v>#REF!</v>
      </c>
      <c r="MQ12" s="164"/>
      <c r="MR12" s="181" t="e">
        <f t="shared" ref="MR12:MZ12" si="108">SUM(MR13:MR15)</f>
        <v>#REF!</v>
      </c>
      <c r="MS12" s="181" t="e">
        <f t="shared" si="108"/>
        <v>#REF!</v>
      </c>
      <c r="MT12" s="181" t="e">
        <f t="shared" si="108"/>
        <v>#REF!</v>
      </c>
      <c r="MU12" s="181" t="e">
        <f t="shared" si="108"/>
        <v>#REF!</v>
      </c>
      <c r="MV12" s="181" t="e">
        <f t="shared" si="108"/>
        <v>#REF!</v>
      </c>
      <c r="MW12" s="181" t="e">
        <f t="shared" si="108"/>
        <v>#REF!</v>
      </c>
      <c r="MX12" s="181" t="e">
        <f t="shared" si="108"/>
        <v>#REF!</v>
      </c>
      <c r="MY12" s="181" t="e">
        <f t="shared" si="108"/>
        <v>#REF!</v>
      </c>
      <c r="MZ12" s="181" t="e">
        <f t="shared" si="108"/>
        <v>#REF!</v>
      </c>
      <c r="NA12" s="110"/>
      <c r="NB12" s="110"/>
      <c r="NC12" s="110"/>
      <c r="ND12" s="110"/>
    </row>
    <row r="13" spans="1:368" ht="25" customHeight="1">
      <c r="A13" s="1235"/>
      <c r="B13" s="138" t="s">
        <v>1387</v>
      </c>
      <c r="C13" s="1300" t="s">
        <v>1398</v>
      </c>
      <c r="D13" s="1300"/>
      <c r="E13" s="1300"/>
      <c r="F13" s="1300"/>
      <c r="G13" s="1300"/>
      <c r="H13" s="1300"/>
      <c r="I13" s="1300"/>
      <c r="J13" s="1300"/>
      <c r="K13" s="1300"/>
      <c r="L13" s="1300"/>
      <c r="M13" s="1300"/>
      <c r="N13" s="1300"/>
      <c r="O13" s="1300"/>
      <c r="P13" s="1300"/>
      <c r="Q13" s="1300"/>
      <c r="R13" s="1300"/>
      <c r="S13" s="1300"/>
      <c r="T13" s="1300"/>
      <c r="U13" s="1300"/>
      <c r="V13" s="153"/>
      <c r="W13" s="358"/>
      <c r="X13" s="197"/>
      <c r="Y13" s="113">
        <f>COUNTIF(Y34,"-")+COUNTIF(Y40,"-")+COUNTIF(Y39,"-")+COUNTIF(Y44,"-")+COUNTIF(Y45,"-")+COUNTIF(Y46,"-")+COUNTIF(Y47,"-")</f>
        <v>0</v>
      </c>
      <c r="Z13" s="197"/>
      <c r="AA13" s="113">
        <f>COUNTIF(AA34,"-")+COUNTIF(AA40,"-")+COUNTIF(AA39,"-")+COUNTIF(AA44,"-")+COUNTIF(AA45,"-")+COUNTIF(AA46,"-")+COUNTIF(AA47,"-")</f>
        <v>0</v>
      </c>
      <c r="AB13" s="197"/>
      <c r="AC13" s="113">
        <f>COUNTIF(AC34,"-")+COUNTIF(AC40,"-")+COUNTIF(AC39,"-")+COUNTIF(AC44,"-")+COUNTIF(AC45,"-")+COUNTIF(AC46,"-")+COUNTIF(AC47,"-")</f>
        <v>0</v>
      </c>
      <c r="AD13" s="197"/>
      <c r="AE13" s="113">
        <f>COUNTIF(AE34,"-")+COUNTIF(AE40,"-")+COUNTIF(AE39,"-")+COUNTIF(AE44,"-")+COUNTIF(AE45,"-")+COUNTIF(AE46,"-")+COUNTIF(AE47,"-")</f>
        <v>0</v>
      </c>
      <c r="AF13" s="113">
        <f>COUNTIF(AF34,"-")+COUNTIF(AF40,"-")+COUNTIF(AF39,"-")+COUNTIF(AF44,"-")+COUNTIF(AF45,"-")+COUNTIF(AF46,"-")+COUNTIF(AF47,"-")</f>
        <v>0</v>
      </c>
      <c r="AG13" s="113">
        <f>COUNTIF(AG34,"-")+COUNTIF(AG40,"-")+COUNTIF(AG39,"-")+COUNTIF(AG44,"-")+COUNTIF(AG45,"-")+COUNTIF(AG46,"-")+COUNTIF(AG47,"-")</f>
        <v>0</v>
      </c>
      <c r="AH13" s="113">
        <f>COUNTIF(AH34,"-")+COUNTIF(AH40,"-")+COUNTIF(AH39,"-")+COUNTIF(AH44,"-")+COUNTIF(AH45,"-")+COUNTIF(AH46,"-")+COUNTIF(AH47,"-")</f>
        <v>0</v>
      </c>
      <c r="AI13" s="197"/>
      <c r="AJ13" s="113">
        <f>COUNTIF(AJ34,"-")+COUNTIF(AJ40,"-")+COUNTIF(AJ39,"-")+COUNTIF(AJ44,"-")+COUNTIF(AJ45,"-")+COUNTIF(AJ46,"-")+COUNTIF(AJ47,"-")</f>
        <v>0</v>
      </c>
      <c r="AK13" s="112"/>
      <c r="AL13" s="113">
        <f>COUNTIF(AL34,"-")+COUNTIF(AL40,"-")+COUNTIF(AL39,"-")+COUNTIF(AL44,"-")+COUNTIF(AL45,"-")+COUNTIF(AL46,"-")+COUNTIF(AL47,"-")</f>
        <v>0</v>
      </c>
      <c r="AM13" s="353"/>
      <c r="AN13" s="113">
        <f t="shared" ref="AN13:AX13" si="109">COUNTIF(AN34,"-")+COUNTIF(AN40,"-")+COUNTIF(AN39,"-")+COUNTIF(AN44,"-")+COUNTIF(AN45,"-")+COUNTIF(AN46,"-")+COUNTIF(AN47,"-")</f>
        <v>0</v>
      </c>
      <c r="AO13" s="113">
        <f t="shared" si="109"/>
        <v>0</v>
      </c>
      <c r="AP13" s="113">
        <f t="shared" si="109"/>
        <v>0</v>
      </c>
      <c r="AQ13" s="113">
        <f t="shared" si="109"/>
        <v>0</v>
      </c>
      <c r="AR13" s="113">
        <f t="shared" si="109"/>
        <v>0</v>
      </c>
      <c r="AS13" s="113">
        <f t="shared" si="109"/>
        <v>0</v>
      </c>
      <c r="AT13" s="113">
        <f t="shared" si="109"/>
        <v>0</v>
      </c>
      <c r="AU13" s="113">
        <f t="shared" si="109"/>
        <v>0</v>
      </c>
      <c r="AV13" s="113">
        <f t="shared" si="109"/>
        <v>0</v>
      </c>
      <c r="AW13" s="113">
        <f t="shared" si="109"/>
        <v>0</v>
      </c>
      <c r="AX13" s="113">
        <f t="shared" si="109"/>
        <v>0</v>
      </c>
      <c r="AY13" s="112"/>
      <c r="AZ13" s="113">
        <f>COUNTIF(AZ34,"-")+COUNTIF(AZ40,"-")+COUNTIF(AZ39,"-")+COUNTIF(AZ44,"-")+COUNTIF(AZ45,"-")+COUNTIF(AZ46,"-")+COUNTIF(AZ47,"-")</f>
        <v>0</v>
      </c>
      <c r="BA13" s="112"/>
      <c r="BB13" s="113">
        <f>COUNTIF(BB34,"-")+COUNTIF(BB40,"-")+COUNTIF(BB39,"-")+COUNTIF(BB44,"-")+COUNTIF(BB45,"-")+COUNTIF(BB46,"-")+COUNTIF(BB47,"-")</f>
        <v>0</v>
      </c>
      <c r="BC13" s="197"/>
      <c r="BD13" s="113">
        <f>COUNTIF(BD34,"-")+COUNTIF(BD40,"-")+COUNTIF(BD39,"-")+COUNTIF(BD44,"-")+COUNTIF(BD45,"-")+COUNTIF(BD46,"-")+COUNTIF(BD47,"-")</f>
        <v>0</v>
      </c>
      <c r="BE13" s="113">
        <f>COUNTIF(BE34,"-")+COUNTIF(BE40,"-")+COUNTIF(BE39,"-")+COUNTIF(BE44,"-")+COUNTIF(BE45,"-")+COUNTIF(BE46,"-")+COUNTIF(BE47,"-")</f>
        <v>0</v>
      </c>
      <c r="BF13" s="197"/>
      <c r="BG13" s="113">
        <f>COUNTIF(BG34,"-")+COUNTIF(BG40,"-")+COUNTIF(BG39,"-")+COUNTIF(BG44,"-")+COUNTIF(BG45,"-")+COUNTIF(BG46,"-")+COUNTIF(BG47,"-")</f>
        <v>0</v>
      </c>
      <c r="BH13" s="113">
        <f>COUNTIF(BH34,"-")+COUNTIF(BH40,"-")+COUNTIF(BH39,"-")+COUNTIF(BH44,"-")+COUNTIF(BH45,"-")+COUNTIF(BH46,"-")+COUNTIF(BH47,"-")</f>
        <v>0</v>
      </c>
      <c r="BI13" s="113">
        <f>COUNTIF(BI34,"-")+COUNTIF(BI40,"-")+COUNTIF(BI39,"-")+COUNTIF(BI44,"-")+COUNTIF(BI45,"-")+COUNTIF(BI46,"-")+COUNTIF(BI47,"-")</f>
        <v>1</v>
      </c>
      <c r="BJ13" s="113">
        <f>COUNTIF(BJ34,"-")+COUNTIF(BJ40,"-")+COUNTIF(BJ39,"-")+COUNTIF(BJ44,"-")+COUNTIF(BJ45,"-")+COUNTIF(BJ46,"-")+COUNTIF(BJ47,"-")</f>
        <v>1</v>
      </c>
      <c r="BK13" s="358"/>
      <c r="BL13" s="113">
        <f>COUNTIF(BL34,"-")+COUNTIF(BL40,"-")+COUNTIF(BL39,"-")+COUNTIF(BL44,"-")+COUNTIF(BL45,"-")+COUNTIF(BL46,"-")+COUNTIF(BL47,"-")</f>
        <v>0</v>
      </c>
      <c r="BM13" s="113">
        <f>COUNTIF(BM34,"-")+COUNTIF(BM40,"-")+COUNTIF(BM39,"-")+COUNTIF(BM44,"-")+COUNTIF(BM45,"-")+COUNTIF(BM46,"-")+COUNTIF(BM47,"-")</f>
        <v>1</v>
      </c>
      <c r="BN13" s="197"/>
      <c r="BO13" s="113">
        <f>COUNTIF(BO34,"-")+COUNTIF(BO40,"-")+COUNTIF(BO39,"-")+COUNTIF(BO44,"-")+COUNTIF(BO45,"-")+COUNTIF(BO46,"-")+COUNTIF(BO47,"-")</f>
        <v>0</v>
      </c>
      <c r="BP13" s="113">
        <f>COUNTIF(BP34,"-")+COUNTIF(BP40,"-")+COUNTIF(BP39,"-")+COUNTIF(BP44,"-")+COUNTIF(BP45,"-")+COUNTIF(BP46,"-")+COUNTIF(BP47,"-")</f>
        <v>0</v>
      </c>
      <c r="BQ13" s="113">
        <f>COUNTIF(BQ34,"-")+COUNTIF(BQ40,"-")+COUNTIF(BQ39,"-")+COUNTIF(BQ44,"-")+COUNTIF(BQ45,"-")+COUNTIF(BQ46,"-")+COUNTIF(BQ47,"-")</f>
        <v>0</v>
      </c>
      <c r="BR13" s="197"/>
      <c r="BS13" s="113">
        <f>COUNTIF(BS34,"-")+COUNTIF(BS40,"-")+COUNTIF(BS39,"-")+COUNTIF(BS44,"-")+COUNTIF(BS45,"-")+COUNTIF(BS46,"-")+COUNTIF(BS47,"-")</f>
        <v>0</v>
      </c>
      <c r="BT13" s="113">
        <f>COUNTIF(BT34,"-")+COUNTIF(BT40,"-")+COUNTIF(BT39,"-")+COUNTIF(BT44,"-")+COUNTIF(BT45,"-")+COUNTIF(BT46,"-")+COUNTIF(BT47,"-")</f>
        <v>0</v>
      </c>
      <c r="BU13" s="197"/>
      <c r="BV13" s="113">
        <f>COUNTIF(BV34,"-")+COUNTIF(BV40,"-")+COUNTIF(BV39,"-")+COUNTIF(BV44,"-")+COUNTIF(BV45,"-")+COUNTIF(BV46,"-")+COUNTIF(BV47,"-")</f>
        <v>1</v>
      </c>
      <c r="BW13" s="197"/>
      <c r="BX13" s="113">
        <f>COUNTIF(BX34,"-")+COUNTIF(BX40,"-")+COUNTIF(BX39,"-")+COUNTIF(BX44,"-")+COUNTIF(BX45,"-")+COUNTIF(BX46,"-")+COUNTIF(BX47,"-")</f>
        <v>1</v>
      </c>
      <c r="BY13" s="113">
        <f>COUNTIF(BY34,"-")+COUNTIF(BY40,"-")+COUNTIF(BY39,"-")+COUNTIF(BY44,"-")+COUNTIF(BY45,"-")+COUNTIF(BY46,"-")+COUNTIF(BY47,"-")</f>
        <v>0</v>
      </c>
      <c r="BZ13" s="197"/>
      <c r="CA13" s="113">
        <f>COUNTIF(CA34,"-")+COUNTIF(CA40,"-")+COUNTIF(CA39,"-")+COUNTIF(CA44,"-")+COUNTIF(CA45,"-")+COUNTIF(CA46,"-")+COUNTIF(CA47,"-")</f>
        <v>0</v>
      </c>
      <c r="CB13" s="113">
        <f>COUNTIF(CB34,"-")+COUNTIF(CB40,"-")+COUNTIF(CB39,"-")+COUNTIF(CB44,"-")+COUNTIF(CB45,"-")+COUNTIF(CB46,"-")+COUNTIF(CB47,"-")</f>
        <v>0</v>
      </c>
      <c r="CC13" s="113">
        <f>COUNTIF(CC34,"-")+COUNTIF(CC40,"-")+COUNTIF(CC39,"-")+COUNTIF(CC44,"-")+COUNTIF(CC45,"-")+COUNTIF(CC46,"-")+COUNTIF(CC47,"-")</f>
        <v>0</v>
      </c>
      <c r="CD13" s="113">
        <f>COUNTIF(CD34,"-")+COUNTIF(CD40,"-")+COUNTIF(CD39,"-")+COUNTIF(CD44,"-")+COUNTIF(CD45,"-")+COUNTIF(CD46,"-")+COUNTIF(CD47,"-")</f>
        <v>0</v>
      </c>
      <c r="CE13" s="358"/>
      <c r="CF13" s="113">
        <f>COUNTIF(CF34,"-")+COUNTIF(CF40,"-")+COUNTIF(CF39,"-")+COUNTIF(CF44,"-")+COUNTIF(CF45,"-")+COUNTIF(CF46,"-")+COUNTIF(CF47,"-")</f>
        <v>0</v>
      </c>
      <c r="CG13" s="197"/>
      <c r="CH13" s="113">
        <f>COUNTIF(CH34,"-")+COUNTIF(CH40,"-")+COUNTIF(CH39,"-")+COUNTIF(CH44,"-")+COUNTIF(CH45,"-")+COUNTIF(CH46,"-")+COUNTIF(CH47,"-")</f>
        <v>0</v>
      </c>
      <c r="CI13" s="112"/>
      <c r="CJ13" s="113">
        <f>COUNTIF(CJ34,"-")+COUNTIF(CJ40,"-")+COUNTIF(CJ39,"-")+COUNTIF(CJ44,"-")+COUNTIF(CJ45,"-")+COUNTIF(CJ46,"-")+COUNTIF(CJ47,"-")</f>
        <v>0</v>
      </c>
      <c r="CK13" s="113">
        <f>COUNTIF(CK34,"-")+COUNTIF(CK40,"-")+COUNTIF(CK39,"-")+COUNTIF(CK44,"-")+COUNTIF(CK45,"-")+COUNTIF(CK46,"-")+COUNTIF(CK47,"-")</f>
        <v>0</v>
      </c>
      <c r="CL13" s="353"/>
      <c r="CM13" s="113">
        <f>COUNTIF(CM34,"-")+COUNTIF(CM40,"-")+COUNTIF(CM39,"-")+COUNTIF(CM44,"-")+COUNTIF(CM45,"-")+COUNTIF(CM46,"-")+COUNTIF(CM47,"-")</f>
        <v>0</v>
      </c>
      <c r="CN13" s="113">
        <f>COUNTIF(CN34,"-")+COUNTIF(CN40,"-")+COUNTIF(CN39,"-")+COUNTIF(CN44,"-")+COUNTIF(CN45,"-")+COUNTIF(CN46,"-")+COUNTIF(CN47,"-")</f>
        <v>0</v>
      </c>
      <c r="CO13" s="113">
        <f>COUNTIF(CO34,"-")+COUNTIF(CO40,"-")+COUNTIF(CO39,"-")+COUNTIF(CO44,"-")+COUNTIF(CO45,"-")+COUNTIF(CO46,"-")+COUNTIF(CO47,"-")</f>
        <v>0</v>
      </c>
      <c r="CP13" s="353"/>
      <c r="CQ13" s="113">
        <f t="shared" ref="CQ13:CW13" si="110">COUNTIF(CQ34,"-")+COUNTIF(CQ40,"-")+COUNTIF(CQ39,"-")+COUNTIF(CQ44,"-")+COUNTIF(CQ45,"-")+COUNTIF(CQ46,"-")+COUNTIF(CQ47,"-")</f>
        <v>0</v>
      </c>
      <c r="CR13" s="113">
        <f t="shared" si="110"/>
        <v>0</v>
      </c>
      <c r="CS13" s="113">
        <f t="shared" si="110"/>
        <v>0</v>
      </c>
      <c r="CT13" s="113">
        <f t="shared" si="110"/>
        <v>0</v>
      </c>
      <c r="CU13" s="113">
        <f t="shared" si="110"/>
        <v>0</v>
      </c>
      <c r="CV13" s="113">
        <f t="shared" si="110"/>
        <v>0</v>
      </c>
      <c r="CW13" s="113">
        <f t="shared" si="110"/>
        <v>0</v>
      </c>
      <c r="CX13" s="353"/>
      <c r="CY13" s="113">
        <f>COUNTIF(CY34,"-")+COUNTIF(CY40,"-")+COUNTIF(CY39,"-")+COUNTIF(CY44,"-")+COUNTIF(CY45,"-")+COUNTIF(CY46,"-")+COUNTIF(CY47,"-")</f>
        <v>1</v>
      </c>
      <c r="CZ13" s="113">
        <f>COUNTIF(CZ34,"-")+COUNTIF(CZ40,"-")+COUNTIF(CZ39,"-")+COUNTIF(CZ44,"-")+COUNTIF(CZ45,"-")+COUNTIF(CZ46,"-")+COUNTIF(CZ47,"-")</f>
        <v>0</v>
      </c>
      <c r="DA13" s="113">
        <f>COUNTIF(DA34,"-")+COUNTIF(DA40,"-")+COUNTIF(DA39,"-")+COUNTIF(DA44,"-")+COUNTIF(DA45,"-")+COUNTIF(DA46,"-")+COUNTIF(DA47,"-")</f>
        <v>0</v>
      </c>
      <c r="DB13" s="113">
        <f>COUNTIF(DB34,"-")+COUNTIF(DB40,"-")+COUNTIF(DB39,"-")+COUNTIF(DB44,"-")+COUNTIF(DB45,"-")+COUNTIF(DB46,"-")+COUNTIF(DB47,"-")</f>
        <v>0</v>
      </c>
      <c r="DC13" s="197"/>
      <c r="DD13" s="113">
        <f t="shared" ref="DD13:DN13" si="111">COUNTIF(DD34,"-")+COUNTIF(DD40,"-")+COUNTIF(DD39,"-")+COUNTIF(DD44,"-")+COUNTIF(DD45,"-")+COUNTIF(DD46,"-")+COUNTIF(DD47,"-")</f>
        <v>1</v>
      </c>
      <c r="DE13" s="113">
        <f t="shared" si="111"/>
        <v>0</v>
      </c>
      <c r="DF13" s="113">
        <f t="shared" si="111"/>
        <v>0</v>
      </c>
      <c r="DG13" s="113">
        <f t="shared" si="111"/>
        <v>0</v>
      </c>
      <c r="DH13" s="113">
        <f t="shared" si="111"/>
        <v>0</v>
      </c>
      <c r="DI13" s="113">
        <f t="shared" si="111"/>
        <v>0</v>
      </c>
      <c r="DJ13" s="113">
        <f t="shared" si="111"/>
        <v>0</v>
      </c>
      <c r="DK13" s="113">
        <f t="shared" si="111"/>
        <v>0</v>
      </c>
      <c r="DL13" s="113">
        <f t="shared" si="111"/>
        <v>0</v>
      </c>
      <c r="DM13" s="113">
        <f t="shared" si="111"/>
        <v>0</v>
      </c>
      <c r="DN13" s="113">
        <f t="shared" si="111"/>
        <v>0</v>
      </c>
      <c r="DO13" s="197"/>
      <c r="DP13" s="113">
        <f>COUNTIF(DP34,"-")+COUNTIF(DP40,"-")+COUNTIF(DP39,"-")+COUNTIF(DP44,"-")+COUNTIF(DP45,"-")+COUNTIF(DP46,"-")+COUNTIF(DP47,"-")</f>
        <v>0</v>
      </c>
      <c r="DQ13" s="113">
        <f>COUNTIF(DQ34,"-")+COUNTIF(DQ40,"-")+COUNTIF(DQ39,"-")+COUNTIF(DQ44,"-")+COUNTIF(DQ45,"-")+COUNTIF(DQ46,"-")+COUNTIF(DQ47,"-")</f>
        <v>1</v>
      </c>
      <c r="DR13" s="113">
        <f>COUNTIF(DR34,"-")+COUNTIF(DR40,"-")+COUNTIF(DR39,"-")+COUNTIF(DR44,"-")+COUNTIF(DR45,"-")+COUNTIF(DR46,"-")+COUNTIF(DR47,"-")</f>
        <v>1</v>
      </c>
      <c r="DS13" s="197"/>
      <c r="DT13" s="113">
        <f t="shared" ref="DT13:DZ13" si="112">COUNTIF(DT34,"-")+COUNTIF(DT40,"-")+COUNTIF(DT39,"-")+COUNTIF(DT44,"-")+COUNTIF(DT45,"-")+COUNTIF(DT46,"-")+COUNTIF(DT47,"-")</f>
        <v>0</v>
      </c>
      <c r="DU13" s="113">
        <f t="shared" si="112"/>
        <v>0</v>
      </c>
      <c r="DV13" s="113">
        <f t="shared" si="112"/>
        <v>0</v>
      </c>
      <c r="DW13" s="113">
        <f t="shared" si="112"/>
        <v>0</v>
      </c>
      <c r="DX13" s="113">
        <f t="shared" si="112"/>
        <v>0</v>
      </c>
      <c r="DY13" s="113">
        <f t="shared" si="112"/>
        <v>0</v>
      </c>
      <c r="DZ13" s="113">
        <f t="shared" si="112"/>
        <v>0</v>
      </c>
      <c r="EA13" s="358"/>
      <c r="EB13" s="113">
        <f>COUNTIF(EB34,"-")+COUNTIF(EB40,"-")+COUNTIF(EB39,"-")+COUNTIF(EB44,"-")+COUNTIF(EB45,"-")+COUNTIF(EB46,"-")+COUNTIF(EB47,"-")</f>
        <v>0</v>
      </c>
      <c r="EC13" s="197"/>
      <c r="ED13" s="353"/>
      <c r="EE13" s="113">
        <f>COUNTIF(EE34,"-")+COUNTIF(EE40,"-")+COUNTIF(EE39,"-")+COUNTIF(EE44,"-")+COUNTIF(EE45,"-")+COUNTIF(EE46,"-")+COUNTIF(EE47,"-")</f>
        <v>0</v>
      </c>
      <c r="EF13" s="113">
        <f>COUNTIF(EF34,"-")+COUNTIF(EF40,"-")+COUNTIF(EF39,"-")+COUNTIF(EF44,"-")+COUNTIF(EF45,"-")+COUNTIF(EF46,"-")+COUNTIF(EF47,"-")</f>
        <v>1</v>
      </c>
      <c r="EG13" s="113">
        <f>COUNTIF(EG34,"-")+COUNTIF(EG40,"-")+COUNTIF(EG39,"-")+COUNTIF(EG44,"-")+COUNTIF(EG45,"-")+COUNTIF(EG46,"-")+COUNTIF(EG47,"-")</f>
        <v>0</v>
      </c>
      <c r="EH13" s="113">
        <f>COUNTIF(EH34,"-")+COUNTIF(EH40,"-")+COUNTIF(EH39,"-")+COUNTIF(EH44,"-")+COUNTIF(EH45,"-")+COUNTIF(EH46,"-")+COUNTIF(EH47,"-")</f>
        <v>0</v>
      </c>
      <c r="EI13" s="112"/>
      <c r="EJ13" s="113">
        <f>COUNTIF(EJ34,"-")+COUNTIF(EJ40,"-")+COUNTIF(EJ39,"-")+COUNTIF(EJ44,"-")+COUNTIF(EJ45,"-")+COUNTIF(EJ46,"-")+COUNTIF(EJ47,"-")</f>
        <v>0</v>
      </c>
      <c r="EK13" s="353"/>
      <c r="EL13" s="113">
        <f>COUNTIF(EL34,"-")+COUNTIF(EL40,"-")+COUNTIF(EL39,"-")+COUNTIF(EL44,"-")+COUNTIF(EL45,"-")+COUNTIF(EL46,"-")+COUNTIF(EL47,"-")</f>
        <v>0</v>
      </c>
      <c r="EM13" s="113">
        <f>COUNTIF(EM34,"-")+COUNTIF(EM40,"-")+COUNTIF(EM39,"-")+COUNTIF(EM44,"-")+COUNTIF(EM45,"-")+COUNTIF(EM46,"-")+COUNTIF(EM47,"-")</f>
        <v>0</v>
      </c>
      <c r="EN13" s="112"/>
      <c r="EO13" s="113">
        <f>COUNTIF(EO34,"-")+COUNTIF(EO40,"-")+COUNTIF(EO39,"-")+COUNTIF(EO44,"-")+COUNTIF(EO45,"-")+COUNTIF(EO46,"-")+COUNTIF(EO47,"-")</f>
        <v>0</v>
      </c>
      <c r="EP13" s="353"/>
      <c r="EQ13" s="113">
        <f t="shared" ref="EQ13:EV13" si="113">COUNTIF(EQ34,"-")+COUNTIF(EQ40,"-")+COUNTIF(EQ39,"-")+COUNTIF(EQ44,"-")+COUNTIF(EQ45,"-")+COUNTIF(EQ46,"-")+COUNTIF(EQ47,"-")</f>
        <v>0</v>
      </c>
      <c r="ER13" s="113">
        <f t="shared" si="113"/>
        <v>0</v>
      </c>
      <c r="ES13" s="113">
        <f t="shared" si="113"/>
        <v>0</v>
      </c>
      <c r="ET13" s="113">
        <f t="shared" si="113"/>
        <v>0</v>
      </c>
      <c r="EU13" s="113">
        <f t="shared" si="113"/>
        <v>0</v>
      </c>
      <c r="EV13" s="113">
        <f t="shared" si="113"/>
        <v>1</v>
      </c>
      <c r="EW13" s="197"/>
      <c r="EX13" s="353"/>
      <c r="EY13" s="113">
        <f>COUNTIF(EY34,"-")+COUNTIF(EY40,"-")+COUNTIF(EY39,"-")+COUNTIF(EY44,"-")+COUNTIF(EY45,"-")+COUNTIF(EY46,"-")+COUNTIF(EY47,"-")</f>
        <v>0</v>
      </c>
      <c r="EZ13" s="113">
        <f>COUNTIF(EZ34,"-")+COUNTIF(EZ40,"-")+COUNTIF(EZ39,"-")+COUNTIF(EZ44,"-")+COUNTIF(EZ45,"-")+COUNTIF(EZ46,"-")+COUNTIF(EZ47,"-")</f>
        <v>0</v>
      </c>
      <c r="FA13" s="353"/>
      <c r="FB13" s="113">
        <f>COUNTIF(FB34,"-")+COUNTIF(FB40,"-")+COUNTIF(FB39,"-")+COUNTIF(FB44,"-")+COUNTIF(FB45,"-")+COUNTIF(FB46,"-")+COUNTIF(FB47,"-")</f>
        <v>0</v>
      </c>
      <c r="FC13" s="113">
        <f>COUNTIF(FC34,"-")+COUNTIF(FC40,"-")+COUNTIF(FC39,"-")+COUNTIF(FC44,"-")+COUNTIF(FC45,"-")+COUNTIF(FC46,"-")+COUNTIF(FC47,"-")</f>
        <v>0</v>
      </c>
      <c r="FD13" s="113">
        <f>COUNTIF(FD34,"-")+COUNTIF(FD40,"-")+COUNTIF(FD39,"-")+COUNTIF(FD44,"-")+COUNTIF(FD45,"-")+COUNTIF(FD46,"-")+COUNTIF(FD47,"-")</f>
        <v>0</v>
      </c>
      <c r="FE13" s="112"/>
      <c r="FF13" s="113">
        <f>COUNTIF(FF34,"-")+COUNTIF(FF40,"-")+COUNTIF(FF39,"-")+COUNTIF(FF44,"-")+COUNTIF(FF45,"-")+COUNTIF(FF46,"-")+COUNTIF(FF47,"-")</f>
        <v>1</v>
      </c>
      <c r="FG13" s="353"/>
      <c r="FH13" s="113">
        <f>COUNTIF(FH34,"-")+COUNTIF(FH40,"-")+COUNTIF(FH39,"-")+COUNTIF(FH44,"-")+COUNTIF(FH45,"-")+COUNTIF(FH46,"-")+COUNTIF(FH47,"-")</f>
        <v>0</v>
      </c>
      <c r="FI13" s="113">
        <f>COUNTIF(FI34,"-")+COUNTIF(FI40,"-")+COUNTIF(FI39,"-")+COUNTIF(FI44,"-")+COUNTIF(FI45,"-")+COUNTIF(FI46,"-")+COUNTIF(FI47,"-")</f>
        <v>0</v>
      </c>
      <c r="FJ13" s="353"/>
      <c r="FK13" s="113">
        <f>COUNTIF(FK34,"-")+COUNTIF(FK40,"-")+COUNTIF(FK39,"-")+COUNTIF(FK44,"-")+COUNTIF(FK45,"-")+COUNTIF(FK46,"-")+COUNTIF(FK47,"-")</f>
        <v>1</v>
      </c>
      <c r="FL13" s="113">
        <f>COUNTIF(FL34,"-")+COUNTIF(FL40,"-")+COUNTIF(FL39,"-")+COUNTIF(FL44,"-")+COUNTIF(FL45,"-")+COUNTIF(FL46,"-")+COUNTIF(FL47,"-")</f>
        <v>0</v>
      </c>
      <c r="FM13" s="113">
        <f>COUNTIF(FM34,"-")+COUNTIF(FM40,"-")+COUNTIF(FM39,"-")+COUNTIF(FM44,"-")+COUNTIF(FM45,"-")+COUNTIF(FM46,"-")+COUNTIF(FM47,"-")</f>
        <v>0</v>
      </c>
      <c r="FN13" s="358"/>
      <c r="FO13" s="113">
        <f>COUNTIF(FO34,"-")+COUNTIF(FO40,"-")+COUNTIF(FO39,"-")+COUNTIF(FO44,"-")+COUNTIF(FO45,"-")+COUNTIF(FO46,"-")+COUNTIF(FO47,"-")</f>
        <v>0</v>
      </c>
      <c r="FP13" s="197"/>
      <c r="FQ13" s="113">
        <f>COUNTIF(FQ34,"-")+COUNTIF(FQ40,"-")+COUNTIF(FQ39,"-")+COUNTIF(FQ44,"-")+COUNTIF(FQ45,"-")+COUNTIF(FQ46,"-")+COUNTIF(FQ47,"-")</f>
        <v>0</v>
      </c>
      <c r="FR13" s="112"/>
      <c r="FS13" s="113">
        <f>COUNTIF(FS34,"-")+COUNTIF(FS40,"-")+COUNTIF(FS39,"-")+COUNTIF(FS44,"-")+COUNTIF(FS45,"-")+COUNTIF(FS46,"-")+COUNTIF(FS47,"-")</f>
        <v>0</v>
      </c>
      <c r="FT13" s="353"/>
      <c r="FU13" s="113">
        <f>COUNTIF(FU34,"-")+COUNTIF(FU40,"-")+COUNTIF(FU39,"-")+COUNTIF(FU44,"-")+COUNTIF(FU45,"-")+COUNTIF(FU46,"-")+COUNTIF(FU47,"-")</f>
        <v>0</v>
      </c>
      <c r="FV13" s="113">
        <f>COUNTIF(FV34,"-")+COUNTIF(FV40,"-")+COUNTIF(FV39,"-")+COUNTIF(FV44,"-")+COUNTIF(FV45,"-")+COUNTIF(FV46,"-")+COUNTIF(FV47,"-")</f>
        <v>0</v>
      </c>
      <c r="FW13" s="113">
        <f>COUNTIF(FW34,"-")+COUNTIF(FW40,"-")+COUNTIF(FW39,"-")+COUNTIF(FW44,"-")+COUNTIF(FW45,"-")+COUNTIF(FW46,"-")+COUNTIF(FW47,"-")</f>
        <v>0</v>
      </c>
      <c r="FX13" s="113">
        <f>COUNTIF(FX34,"-")+COUNTIF(FX40,"-")+COUNTIF(FX39,"-")+COUNTIF(FX44,"-")+COUNTIF(FX45,"-")+COUNTIF(FX46,"-")+COUNTIF(FX47,"-")</f>
        <v>1</v>
      </c>
      <c r="FY13" s="113">
        <f>COUNTIF(FY34,"-")+COUNTIF(FY40,"-")+COUNTIF(FY39,"-")+COUNTIF(FY44,"-")+COUNTIF(FY45,"-")+COUNTIF(FY46,"-")+COUNTIF(FY47,"-")</f>
        <v>0</v>
      </c>
      <c r="FZ13" s="112"/>
      <c r="GA13" s="113">
        <f>COUNTIF(GA34,"-")+COUNTIF(GA40,"-")+COUNTIF(GA39,"-")+COUNTIF(GA44,"-")+COUNTIF(GA45,"-")+COUNTIF(GA46,"-")+COUNTIF(GA47,"-")</f>
        <v>1</v>
      </c>
      <c r="GB13" s="197"/>
      <c r="GC13" s="113">
        <f>COUNTIF(GC34,"-")+COUNTIF(GC40,"-")+COUNTIF(GC39,"-")+COUNTIF(GC44,"-")+COUNTIF(GC45,"-")+COUNTIF(GC46,"-")+COUNTIF(GC47,"-")</f>
        <v>0</v>
      </c>
      <c r="GD13" s="113">
        <f>COUNTIF(GD34,"-")+COUNTIF(GD40,"-")+COUNTIF(GD39,"-")+COUNTIF(GD44,"-")+COUNTIF(GD45,"-")+COUNTIF(GD46,"-")+COUNTIF(GD47,"-")</f>
        <v>0</v>
      </c>
      <c r="GE13" s="113">
        <f>COUNTIF(GE34,"-")+COUNTIF(GE40,"-")+COUNTIF(GE39,"-")+COUNTIF(GE44,"-")+COUNTIF(GE45,"-")+COUNTIF(GE46,"-")+COUNTIF(GE47,"-")</f>
        <v>0</v>
      </c>
      <c r="GF13" s="197"/>
      <c r="GG13" s="113">
        <f>COUNTIF(GG34,"-")+COUNTIF(GG40,"-")+COUNTIF(GG39,"-")+COUNTIF(GG44,"-")+COUNTIF(GG45,"-")+COUNTIF(GG46,"-")+COUNTIF(GG47,"-")</f>
        <v>0</v>
      </c>
      <c r="GH13" s="358"/>
      <c r="GI13" s="113">
        <f>COUNTIF(GI34,"-")+COUNTIF(GI40,"-")+COUNTIF(GI39,"-")+COUNTIF(GI44,"-")+COUNTIF(GI45,"-")+COUNTIF(GI46,"-")+COUNTIF(GI47,"-")</f>
        <v>0</v>
      </c>
      <c r="GJ13" s="197"/>
      <c r="GK13" s="113">
        <f>COUNTIF(GK34,"-")+COUNTIF(GK40,"-")+COUNTIF(GK39,"-")+COUNTIF(GK44,"-")+COUNTIF(GK45,"-")+COUNTIF(GK46,"-")+COUNTIF(GK47,"-")</f>
        <v>1</v>
      </c>
      <c r="GL13" s="113">
        <f>COUNTIF(GL34,"-")+COUNTIF(GL40,"-")+COUNTIF(GL39,"-")+COUNTIF(GL44,"-")+COUNTIF(GL45,"-")+COUNTIF(GL46,"-")+COUNTIF(GL47,"-")</f>
        <v>0</v>
      </c>
      <c r="GM13" s="197"/>
      <c r="GN13" s="113">
        <f t="shared" ref="GN13:GR13" si="114">COUNTIF(GN34,"-")+COUNTIF(GN40,"-")+COUNTIF(GN39,"-")+COUNTIF(GN44,"-")+COUNTIF(GN45,"-")+COUNTIF(GN46,"-")+COUNTIF(GN47,"-")</f>
        <v>0</v>
      </c>
      <c r="GO13" s="113">
        <f t="shared" si="114"/>
        <v>0</v>
      </c>
      <c r="GP13" s="113">
        <f t="shared" si="114"/>
        <v>0</v>
      </c>
      <c r="GQ13" s="113">
        <f t="shared" si="114"/>
        <v>0</v>
      </c>
      <c r="GR13" s="113">
        <f t="shared" si="114"/>
        <v>0</v>
      </c>
      <c r="GS13" s="358"/>
      <c r="GT13" s="113">
        <f>COUNTIF(GT34,"-")+COUNTIF(GT40,"-")+COUNTIF(GT39,"-")+COUNTIF(GT44,"-")+COUNTIF(GT45,"-")+COUNTIF(GT46,"-")+COUNTIF(GT47,"-")</f>
        <v>0</v>
      </c>
      <c r="GU13" s="197"/>
      <c r="GV13" s="353"/>
      <c r="GW13" s="113">
        <f>COUNTIF(GW34,"-")+COUNTIF(GW40,"-")+COUNTIF(GW39,"-")+COUNTIF(GW44,"-")+COUNTIF(GW45,"-")+COUNTIF(GW46,"-")+COUNTIF(GW47,"-")</f>
        <v>1</v>
      </c>
      <c r="GX13" s="113">
        <f>COUNTIF(GX34,"-")+COUNTIF(GX40,"-")+COUNTIF(GX39,"-")+COUNTIF(GX44,"-")+COUNTIF(GX45,"-")+COUNTIF(GX46,"-")+COUNTIF(GX47,"-")</f>
        <v>1</v>
      </c>
      <c r="GY13" s="353"/>
      <c r="GZ13" s="113">
        <f t="shared" ref="GZ13:HG13" si="115">COUNTIF(GZ34,"-")+COUNTIF(GZ40,"-")+COUNTIF(GZ39,"-")+COUNTIF(GZ44,"-")+COUNTIF(GZ45,"-")+COUNTIF(GZ46,"-")+COUNTIF(GZ47,"-")</f>
        <v>0</v>
      </c>
      <c r="HA13" s="113">
        <f t="shared" si="115"/>
        <v>0</v>
      </c>
      <c r="HB13" s="113">
        <f t="shared" si="115"/>
        <v>0</v>
      </c>
      <c r="HC13" s="113">
        <f t="shared" si="115"/>
        <v>0</v>
      </c>
      <c r="HD13" s="113">
        <f t="shared" si="115"/>
        <v>1</v>
      </c>
      <c r="HE13" s="113">
        <f t="shared" si="115"/>
        <v>0</v>
      </c>
      <c r="HF13" s="113">
        <f t="shared" si="115"/>
        <v>0</v>
      </c>
      <c r="HG13" s="113">
        <f t="shared" si="115"/>
        <v>0</v>
      </c>
      <c r="HH13" s="197"/>
      <c r="HI13" s="113">
        <f t="shared" ref="HI13:HN13" si="116">COUNTIF(HI34,"-")+COUNTIF(HI40,"-")+COUNTIF(HI39,"-")+COUNTIF(HI44,"-")+COUNTIF(HI45,"-")+COUNTIF(HI46,"-")+COUNTIF(HI47,"-")</f>
        <v>0</v>
      </c>
      <c r="HJ13" s="113">
        <f t="shared" si="116"/>
        <v>0</v>
      </c>
      <c r="HK13" s="113">
        <f t="shared" si="116"/>
        <v>0</v>
      </c>
      <c r="HL13" s="113">
        <f t="shared" si="116"/>
        <v>1</v>
      </c>
      <c r="HM13" s="113">
        <f t="shared" si="116"/>
        <v>0</v>
      </c>
      <c r="HN13" s="113">
        <f t="shared" si="116"/>
        <v>2</v>
      </c>
      <c r="HO13" s="197"/>
      <c r="HP13" s="353"/>
      <c r="HQ13" s="113">
        <f>COUNTIF(HQ34,"-")+COUNTIF(HQ40,"-")+COUNTIF(HQ39,"-")+COUNTIF(HQ44,"-")+COUNTIF(HQ45,"-")+COUNTIF(HQ46,"-")+COUNTIF(HQ47,"-")</f>
        <v>0</v>
      </c>
      <c r="HR13" s="113">
        <f>COUNTIF(HR34,"-")+COUNTIF(HR40,"-")+COUNTIF(HR39,"-")+COUNTIF(HR44,"-")+COUNTIF(HR45,"-")+COUNTIF(HR46,"-")+COUNTIF(HR47,"-")</f>
        <v>0</v>
      </c>
      <c r="HS13" s="113">
        <f>COUNTIF(HS34,"-")+COUNTIF(HS40,"-")+COUNTIF(HS39,"-")+COUNTIF(HS44,"-")+COUNTIF(HS45,"-")+COUNTIF(HS46,"-")+COUNTIF(HS47,"-")</f>
        <v>0</v>
      </c>
      <c r="HT13" s="353"/>
      <c r="HU13" s="113">
        <f>COUNTIF(HU34,"-")+COUNTIF(HU40,"-")+COUNTIF(HU39,"-")+COUNTIF(HU44,"-")+COUNTIF(HU45,"-")+COUNTIF(HU46,"-")+COUNTIF(HU47,"-")</f>
        <v>1</v>
      </c>
      <c r="HV13" s="113">
        <f>COUNTIF(HV34,"-")+COUNTIF(HV40,"-")+COUNTIF(HV39,"-")+COUNTIF(HV44,"-")+COUNTIF(HV45,"-")+COUNTIF(HV46,"-")+COUNTIF(HV47,"-")</f>
        <v>1</v>
      </c>
      <c r="HW13" s="113">
        <f>COUNTIF(HW34,"-")+COUNTIF(HW40,"-")+COUNTIF(HW39,"-")+COUNTIF(HW44,"-")+COUNTIF(HW45,"-")+COUNTIF(HW46,"-")+COUNTIF(HW47,"-")</f>
        <v>0</v>
      </c>
      <c r="HX13" s="113">
        <f>COUNTIF(HX34,"-")+COUNTIF(HX40,"-")+COUNTIF(HX39,"-")+COUNTIF(HX44,"-")+COUNTIF(HX45,"-")+COUNTIF(HX46,"-")+COUNTIF(HX47,"-")</f>
        <v>0</v>
      </c>
      <c r="HY13" s="112"/>
      <c r="HZ13" s="113">
        <f>COUNTIF(HZ34,"-")+COUNTIF(HZ40,"-")+COUNTIF(HZ39,"-")+COUNTIF(HZ44,"-")+COUNTIF(HZ45,"-")+COUNTIF(HZ46,"-")+COUNTIF(HZ47,"-")</f>
        <v>1</v>
      </c>
      <c r="IA13" s="358"/>
      <c r="IB13" s="197"/>
      <c r="IC13" s="113">
        <f t="shared" ref="IC13:IJ13" si="117">COUNTIF(IC34,"-")+COUNTIF(IC40,"-")+COUNTIF(IC39,"-")+COUNTIF(IC44,"-")+COUNTIF(IC45,"-")+COUNTIF(IC46,"-")+COUNTIF(IC47,"-")</f>
        <v>0</v>
      </c>
      <c r="ID13" s="113">
        <f t="shared" si="117"/>
        <v>0</v>
      </c>
      <c r="IE13" s="113">
        <f t="shared" si="117"/>
        <v>0</v>
      </c>
      <c r="IF13" s="113">
        <f t="shared" si="117"/>
        <v>0</v>
      </c>
      <c r="IG13" s="113">
        <f t="shared" si="117"/>
        <v>0</v>
      </c>
      <c r="IH13" s="113">
        <f t="shared" si="117"/>
        <v>0</v>
      </c>
      <c r="II13" s="113">
        <f t="shared" si="117"/>
        <v>0</v>
      </c>
      <c r="IJ13" s="113">
        <f t="shared" si="117"/>
        <v>0</v>
      </c>
      <c r="IK13" s="358"/>
      <c r="IL13" s="197"/>
      <c r="IM13" s="113">
        <f t="shared" ref="IM13:IR13" si="118">COUNTIF(IM34,"-")+COUNTIF(IM40,"-")+COUNTIF(IM39,"-")+COUNTIF(IM44,"-")+COUNTIF(IM45,"-")+COUNTIF(IM46,"-")+COUNTIF(IM47,"-")</f>
        <v>0</v>
      </c>
      <c r="IN13" s="113">
        <f t="shared" si="118"/>
        <v>0</v>
      </c>
      <c r="IO13" s="113">
        <f t="shared" si="118"/>
        <v>0</v>
      </c>
      <c r="IP13" s="113">
        <f t="shared" si="118"/>
        <v>0</v>
      </c>
      <c r="IQ13" s="113">
        <f t="shared" si="118"/>
        <v>0</v>
      </c>
      <c r="IR13" s="113">
        <f t="shared" si="118"/>
        <v>0</v>
      </c>
      <c r="IS13" s="358"/>
      <c r="IT13" s="113">
        <f>COUNTIF(IT34,"-")+COUNTIF(IT40,"-")+COUNTIF(IT39,"-")+COUNTIF(IT44,"-")+COUNTIF(IT45,"-")+COUNTIF(IT46,"-")+COUNTIF(IT47,"-")</f>
        <v>0</v>
      </c>
      <c r="IU13" s="113">
        <f>COUNTIF(IU34,"-")+COUNTIF(IU40,"-")+COUNTIF(IU39,"-")+COUNTIF(IU44,"-")+COUNTIF(IU45,"-")+COUNTIF(IU46,"-")+COUNTIF(IU47,"-")</f>
        <v>0</v>
      </c>
      <c r="IV13" s="197"/>
      <c r="IW13" s="113">
        <f>COUNTIF(IW34,"-")+COUNTIF(IW40,"-")+COUNTIF(IW39,"-")+COUNTIF(IW44,"-")+COUNTIF(IW45,"-")+COUNTIF(IW46,"-")+COUNTIF(IW47,"-")</f>
        <v>0</v>
      </c>
      <c r="IX13" s="113">
        <f>COUNTIF(IX34,"-")+COUNTIF(IX40,"-")+COUNTIF(IX39,"-")+COUNTIF(IX44,"-")+COUNTIF(IX45,"-")+COUNTIF(IX46,"-")+COUNTIF(IX47,"-")</f>
        <v>0</v>
      </c>
      <c r="IY13" s="112"/>
      <c r="IZ13" s="113">
        <f>COUNTIF(IZ34,"-")+COUNTIF(IZ40,"-")+COUNTIF(IZ39,"-")+COUNTIF(IZ44,"-")+COUNTIF(IZ45,"-")+COUNTIF(IZ46,"-")+COUNTIF(IZ47,"-")</f>
        <v>1</v>
      </c>
      <c r="JA13" s="113">
        <f>COUNTIF(JA34,"-")+COUNTIF(JA40,"-")+COUNTIF(JA39,"-")+COUNTIF(JA44,"-")+COUNTIF(JA45,"-")+COUNTIF(JA46,"-")+COUNTIF(JA47,"-")</f>
        <v>0</v>
      </c>
      <c r="JB13" s="112"/>
      <c r="JC13" s="113">
        <f>COUNTIF(JC34,"-")+COUNTIF(JC40,"-")+COUNTIF(JC39,"-")+COUNTIF(JC44,"-")+COUNTIF(JC45,"-")+COUNTIF(JC46,"-")+COUNTIF(JC47,"-")</f>
        <v>0</v>
      </c>
      <c r="JD13" s="113">
        <f>COUNTIF(JD34,"-")+COUNTIF(JD40,"-")+COUNTIF(JD39,"-")+COUNTIF(JD44,"-")+COUNTIF(JD45,"-")+COUNTIF(JD46,"-")+COUNTIF(JD47,"-")</f>
        <v>0</v>
      </c>
      <c r="JE13" s="113">
        <f>COUNTIF(JE34,"-")+COUNTIF(JE40,"-")+COUNTIF(JE39,"-")+COUNTIF(JE44,"-")+COUNTIF(JE45,"-")+COUNTIF(JE46,"-")+COUNTIF(JE47,"-")</f>
        <v>0</v>
      </c>
      <c r="JF13" s="112"/>
      <c r="JG13" s="113">
        <f>COUNTIF(JG34,"-")+COUNTIF(JG40,"-")+COUNTIF(JG39,"-")+COUNTIF(JG44,"-")+COUNTIF(JG45,"-")+COUNTIF(JG46,"-")+COUNTIF(JG47,"-")</f>
        <v>1</v>
      </c>
      <c r="JH13" s="197"/>
      <c r="JI13" s="113">
        <f>COUNTIF(JI34,"-")+COUNTIF(JI40,"-")+COUNTIF(JI39,"-")+COUNTIF(JI44,"-")+COUNTIF(JI45,"-")+COUNTIF(JI46,"-")+COUNTIF(JI47,"-")</f>
        <v>0</v>
      </c>
      <c r="JJ13" s="113">
        <f>COUNTIF(JJ34,"-")+COUNTIF(JJ40,"-")+COUNTIF(JJ39,"-")+COUNTIF(JJ44,"-")+COUNTIF(JJ45,"-")+COUNTIF(JJ46,"-")+COUNTIF(JJ47,"-")</f>
        <v>0</v>
      </c>
      <c r="JK13" s="113">
        <f>COUNTIF(JK34,"-")+COUNTIF(JK40,"-")+COUNTIF(JK39,"-")+COUNTIF(JK44,"-")+COUNTIF(JK45,"-")+COUNTIF(JK46,"-")+COUNTIF(JK47,"-")</f>
        <v>0</v>
      </c>
      <c r="JL13" s="113">
        <f>COUNTIF(JL34,"-")+COUNTIF(JL40,"-")+COUNTIF(JL39,"-")+COUNTIF(JL44,"-")+COUNTIF(JL45,"-")+COUNTIF(JL46,"-")+COUNTIF(JL47,"-")</f>
        <v>0</v>
      </c>
      <c r="JM13" s="197"/>
      <c r="JN13" s="113">
        <f>COUNTIF(JN34,"-")+COUNTIF(JN40,"-")+COUNTIF(JN39,"-")+COUNTIF(JN44,"-")+COUNTIF(JN45,"-")+COUNTIF(JN46,"-")+COUNTIF(JN47,"-")</f>
        <v>1</v>
      </c>
      <c r="JO13" s="418"/>
      <c r="JP13" s="358"/>
      <c r="JQ13" s="197"/>
      <c r="JR13" s="113">
        <f t="shared" ref="JR13:KC13" si="119">COUNTIF(JR34,"-")+COUNTIF(JR40,"-")+COUNTIF(JR39,"-")+COUNTIF(JR44,"-")+COUNTIF(JR45,"-")+COUNTIF(JR46,"-")+COUNTIF(JR47,"-")</f>
        <v>0</v>
      </c>
      <c r="JS13" s="113">
        <f t="shared" si="119"/>
        <v>0</v>
      </c>
      <c r="JT13" s="113">
        <f t="shared" si="119"/>
        <v>1</v>
      </c>
      <c r="JU13" s="113">
        <f t="shared" si="119"/>
        <v>0</v>
      </c>
      <c r="JV13" s="113">
        <f t="shared" si="119"/>
        <v>0</v>
      </c>
      <c r="JW13" s="113">
        <f t="shared" si="119"/>
        <v>0</v>
      </c>
      <c r="JX13" s="113">
        <f t="shared" si="119"/>
        <v>0</v>
      </c>
      <c r="JY13" s="113">
        <f t="shared" si="119"/>
        <v>1</v>
      </c>
      <c r="JZ13" s="113">
        <f t="shared" si="119"/>
        <v>0</v>
      </c>
      <c r="KA13" s="113">
        <f t="shared" si="119"/>
        <v>0</v>
      </c>
      <c r="KB13" s="113">
        <f t="shared" si="119"/>
        <v>0</v>
      </c>
      <c r="KC13" s="113">
        <f t="shared" si="119"/>
        <v>0</v>
      </c>
      <c r="KD13" s="197"/>
      <c r="KE13" s="113">
        <f>COUNTIF(KE34,"-")+COUNTIF(KE40,"-")+COUNTIF(KE39,"-")+COUNTIF(KE44,"-")+COUNTIF(KE45,"-")+COUNTIF(KE46,"-")+COUNTIF(KE47,"-")</f>
        <v>0</v>
      </c>
      <c r="KF13" s="113">
        <f>COUNTIF(KF34,"-")+COUNTIF(KF40,"-")+COUNTIF(KF39,"-")+COUNTIF(KF44,"-")+COUNTIF(KF45,"-")+COUNTIF(KF46,"-")+COUNTIF(KF47,"-")</f>
        <v>0</v>
      </c>
      <c r="KG13" s="113">
        <f>COUNTIF(KG34,"-")+COUNTIF(KG40,"-")+COUNTIF(KG39,"-")+COUNTIF(KG44,"-")+COUNTIF(KG45,"-")+COUNTIF(KG46,"-")+COUNTIF(KG47,"-")</f>
        <v>0</v>
      </c>
      <c r="KH13" s="197"/>
      <c r="KI13" s="113">
        <f>COUNTIF(KI34,"-")+COUNTIF(KI40,"-")+COUNTIF(KI39,"-")+COUNTIF(KI44,"-")+COUNTIF(KI45,"-")+COUNTIF(KI46,"-")+COUNTIF(KI47,"-")</f>
        <v>0</v>
      </c>
      <c r="KJ13" s="113">
        <f>COUNTIF(KJ34,"-")+COUNTIF(KJ40,"-")+COUNTIF(KJ39,"-")+COUNTIF(KJ44,"-")+COUNTIF(KJ45,"-")+COUNTIF(KJ46,"-")+COUNTIF(KJ47,"-")</f>
        <v>0</v>
      </c>
      <c r="KK13" s="113">
        <f>COUNTIF(KK34,"-")+COUNTIF(KK40,"-")+COUNTIF(KK39,"-")+COUNTIF(KK44,"-")+COUNTIF(KK45,"-")+COUNTIF(KK46,"-")+COUNTIF(KK47,"-")</f>
        <v>0</v>
      </c>
      <c r="KL13" s="113">
        <f>COUNTIF(KL34,"-")+COUNTIF(KL40,"-")+COUNTIF(KL39,"-")+COUNTIF(KL44,"-")+COUNTIF(KL45,"-")+COUNTIF(KL46,"-")+COUNTIF(KL47,"-")</f>
        <v>1</v>
      </c>
      <c r="KM13" s="197"/>
      <c r="KN13" s="113">
        <f>COUNTIF(KN34,"-")+COUNTIF(KN40,"-")+COUNTIF(KN39,"-")+COUNTIF(KN44,"-")+COUNTIF(KN45,"-")+COUNTIF(KN46,"-")+COUNTIF(KN47,"-")</f>
        <v>0</v>
      </c>
      <c r="KO13" s="113">
        <f>COUNTIF(KO34,"-")+COUNTIF(KO40,"-")+COUNTIF(KO39,"-")+COUNTIF(KO44,"-")+COUNTIF(KO45,"-")+COUNTIF(KO46,"-")+COUNTIF(KO47,"-")</f>
        <v>0</v>
      </c>
      <c r="KP13" s="113">
        <f>COUNTIF(KP34,"-")+COUNTIF(KP40,"-")+COUNTIF(KP39,"-")+COUNTIF(KP44,"-")+COUNTIF(KP45,"-")+COUNTIF(KP46,"-")+COUNTIF(KP47,"-")</f>
        <v>0</v>
      </c>
      <c r="KQ13" s="197"/>
      <c r="KR13" s="113">
        <f>COUNTIF(KR34,"-")+COUNTIF(KR40,"-")+COUNTIF(KR39,"-")+COUNTIF(KR44,"-")+COUNTIF(KR45,"-")+COUNTIF(KR46,"-")+COUNTIF(KR47,"-")</f>
        <v>0</v>
      </c>
      <c r="KS13" s="113">
        <f>COUNTIF(KS34,"-")+COUNTIF(KS40,"-")+COUNTIF(KS39,"-")+COUNTIF(KS44,"-")+COUNTIF(KS45,"-")+COUNTIF(KS46,"-")+COUNTIF(KS47,"-")</f>
        <v>0</v>
      </c>
      <c r="KT13" s="113">
        <f>COUNTIF(KT34,"-")+COUNTIF(KT40,"-")+COUNTIF(KT39,"-")+COUNTIF(KT44,"-")+COUNTIF(KT45,"-")+COUNTIF(KT46,"-")+COUNTIF(KT47,"-")</f>
        <v>0</v>
      </c>
      <c r="KU13" s="358"/>
      <c r="KV13" s="197"/>
      <c r="KW13" s="113">
        <f>COUNTIF(KW34,"-")+COUNTIF(KW40,"-")+COUNTIF(KW39,"-")+COUNTIF(KW44,"-")+COUNTIF(KW45,"-")+COUNTIF(KW46,"-")+COUNTIF(KW47,"-")</f>
        <v>0</v>
      </c>
      <c r="KX13" s="113">
        <f>COUNTIF(KX34,"-")+COUNTIF(KX40,"-")+COUNTIF(KX39,"-")+COUNTIF(KX44,"-")+COUNTIF(KX45,"-")+COUNTIF(KX46,"-")+COUNTIF(KX47,"-")</f>
        <v>0</v>
      </c>
      <c r="KY13" s="113">
        <f>COUNTIF(KY34,"-")+COUNTIF(KY40,"-")+COUNTIF(KY39,"-")+COUNTIF(KY44,"-")+COUNTIF(KY45,"-")+COUNTIF(KY46,"-")+COUNTIF(KY47,"-")</f>
        <v>0</v>
      </c>
      <c r="KZ13" s="113">
        <f>COUNTIF(KZ34,"-")+COUNTIF(KZ40,"-")+COUNTIF(KZ39,"-")+COUNTIF(KZ44,"-")+COUNTIF(KZ45,"-")+COUNTIF(KZ46,"-")+COUNTIF(KZ47,"-")</f>
        <v>0</v>
      </c>
      <c r="LA13" s="113">
        <f>COUNTIF(LA34,"-")+COUNTIF(LA40,"-")+COUNTIF(LA39,"-")+COUNTIF(LA44,"-")+COUNTIF(LA45,"-")+COUNTIF(LA46,"-")+COUNTIF(LA47,"-")</f>
        <v>0</v>
      </c>
      <c r="LB13" s="197"/>
      <c r="LC13" s="113">
        <f>COUNTIF(LC34,"-")+COUNTIF(LC40,"-")+COUNTIF(LC39,"-")+COUNTIF(LC44,"-")+COUNTIF(LC45,"-")+COUNTIF(LC46,"-")+COUNTIF(LC47,"-")</f>
        <v>0</v>
      </c>
      <c r="LD13" s="113">
        <f>COUNTIF(LD34,"-")+COUNTIF(LD40,"-")+COUNTIF(LD39,"-")+COUNTIF(LD44,"-")+COUNTIF(LD45,"-")+COUNTIF(LD46,"-")+COUNTIF(LD47,"-")</f>
        <v>0</v>
      </c>
      <c r="LE13" s="113">
        <f>COUNTIF(LE34,"-")+COUNTIF(LE40,"-")+COUNTIF(LE39,"-")+COUNTIF(LE44,"-")+COUNTIF(LE45,"-")+COUNTIF(LE46,"-")+COUNTIF(LE47,"-")</f>
        <v>0</v>
      </c>
      <c r="LF13" s="353"/>
      <c r="LG13" s="113">
        <f>COUNTIF(LG34,"-")+COUNTIF(LG40,"-")+COUNTIF(LG39,"-")+COUNTIF(LG44,"-")+COUNTIF(LG45,"-")+COUNTIF(LG46,"-")+COUNTIF(LG47,"-")</f>
        <v>0</v>
      </c>
      <c r="LH13" s="113">
        <f>COUNTIF(LH34,"-")+COUNTIF(LH40,"-")+COUNTIF(LH39,"-")+COUNTIF(LH44,"-")+COUNTIF(LH45,"-")+COUNTIF(LH46,"-")+COUNTIF(LH47,"-")</f>
        <v>0</v>
      </c>
      <c r="LI13" s="113">
        <f>COUNTIF(LI34,"-")+COUNTIF(LI40,"-")+COUNTIF(LI39,"-")+COUNTIF(LI44,"-")+COUNTIF(LI45,"-")+COUNTIF(LI46,"-")+COUNTIF(LI47,"-")</f>
        <v>0</v>
      </c>
      <c r="LJ13" s="197"/>
      <c r="LK13" s="113">
        <f t="shared" ref="LK13:LX13" si="120">COUNTIF(LK34,"-")+COUNTIF(LK40,"-")+COUNTIF(LK39,"-")+COUNTIF(LK44,"-")+COUNTIF(LK45,"-")+COUNTIF(LK46,"-")+COUNTIF(LK47,"-")</f>
        <v>0</v>
      </c>
      <c r="LL13" s="113">
        <f t="shared" si="120"/>
        <v>0</v>
      </c>
      <c r="LM13" s="113">
        <f t="shared" si="120"/>
        <v>0</v>
      </c>
      <c r="LN13" s="113">
        <f t="shared" si="120"/>
        <v>0</v>
      </c>
      <c r="LO13" s="113">
        <f t="shared" si="120"/>
        <v>0</v>
      </c>
      <c r="LP13" s="113">
        <f t="shared" si="120"/>
        <v>0</v>
      </c>
      <c r="LQ13" s="113">
        <f t="shared" si="120"/>
        <v>0</v>
      </c>
      <c r="LR13" s="113">
        <f t="shared" si="120"/>
        <v>1</v>
      </c>
      <c r="LS13" s="113">
        <f t="shared" si="120"/>
        <v>0</v>
      </c>
      <c r="LT13" s="113">
        <f t="shared" si="120"/>
        <v>0</v>
      </c>
      <c r="LU13" s="113">
        <f t="shared" si="120"/>
        <v>0</v>
      </c>
      <c r="LV13" s="113">
        <f t="shared" si="120"/>
        <v>0</v>
      </c>
      <c r="LW13" s="113">
        <f t="shared" si="120"/>
        <v>0</v>
      </c>
      <c r="LX13" s="113">
        <f t="shared" si="120"/>
        <v>0</v>
      </c>
      <c r="LY13" s="197"/>
      <c r="LZ13" s="113">
        <f>COUNTIF(LZ34,"-")+COUNTIF(LZ40,"-")+COUNTIF(LZ39,"-")+COUNTIF(LZ44,"-")+COUNTIF(LZ45,"-")+COUNTIF(LZ46,"-")+COUNTIF(LZ47,"-")</f>
        <v>0</v>
      </c>
      <c r="MA13" s="113">
        <f>COUNTIF(MA34,"-")+COUNTIF(MA40,"-")+COUNTIF(MA39,"-")+COUNTIF(MA44,"-")+COUNTIF(MA45,"-")+COUNTIF(MA46,"-")+COUNTIF(MA47,"-")</f>
        <v>0</v>
      </c>
      <c r="MB13" s="113">
        <f>COUNTIF(MB34,"-")+COUNTIF(MB40,"-")+COUNTIF(MB39,"-")+COUNTIF(MB44,"-")+COUNTIF(MB45,"-")+COUNTIF(MB46,"-")+COUNTIF(MB47,"-")</f>
        <v>0</v>
      </c>
      <c r="MC13" s="113">
        <f>COUNTIF(MC34,"-")+COUNTIF(MC40,"-")+COUNTIF(MC39,"-")+COUNTIF(MC44,"-")+COUNTIF(MC45,"-")+COUNTIF(MC46,"-")+COUNTIF(MC47,"-")</f>
        <v>0</v>
      </c>
      <c r="MD13" s="113">
        <f>COUNTIF(MD34,"-")+COUNTIF(MD40,"-")+COUNTIF(MD39,"-")+COUNTIF(MD44,"-")+COUNTIF(MD45,"-")+COUNTIF(MD46,"-")+COUNTIF(MD47,"-")</f>
        <v>0</v>
      </c>
      <c r="ME13" s="197"/>
      <c r="MF13" s="113">
        <f>COUNTIF(MF34,"-")+COUNTIF(MF40,"-")+COUNTIF(MF39,"-")+COUNTIF(MF44,"-")+COUNTIF(MF45,"-")+COUNTIF(MF46,"-")+COUNTIF(MF47,"-")</f>
        <v>0</v>
      </c>
      <c r="MG13" s="113">
        <f>COUNTIF(MG34,"-")+COUNTIF(MG40,"-")+COUNTIF(MG39,"-")+COUNTIF(MG44,"-")+COUNTIF(MG45,"-")+COUNTIF(MG46,"-")+COUNTIF(MG47,"-")</f>
        <v>0</v>
      </c>
      <c r="MH13" s="113">
        <f>COUNTIF(MH34,"-")+COUNTIF(MH40,"-")+COUNTIF(MH39,"-")+COUNTIF(MH44,"-")+COUNTIF(MH45,"-")+COUNTIF(MH46,"-")+COUNTIF(MH47,"-")</f>
        <v>0</v>
      </c>
      <c r="MI13" s="113">
        <f>COUNTIF(MI34,"-")+COUNTIF(MI40,"-")+COUNTIF(MI39,"-")+COUNTIF(MI44,"-")+COUNTIF(MI45,"-")+COUNTIF(MI46,"-")+COUNTIF(MI47,"-")</f>
        <v>1</v>
      </c>
      <c r="MJ13" s="197"/>
      <c r="MK13" s="113">
        <f t="shared" ref="MK13:MP13" si="121">COUNTIF(MK34,"-")+COUNTIF(MK40,"-")+COUNTIF(MK39,"-")+COUNTIF(MK44,"-")+COUNTIF(MK45,"-")+COUNTIF(MK46,"-")+COUNTIF(MK47,"-")</f>
        <v>0</v>
      </c>
      <c r="ML13" s="113">
        <f t="shared" si="121"/>
        <v>0</v>
      </c>
      <c r="MM13" s="113">
        <f t="shared" si="121"/>
        <v>0</v>
      </c>
      <c r="MN13" s="113">
        <f t="shared" si="121"/>
        <v>0</v>
      </c>
      <c r="MO13" s="113">
        <f t="shared" si="121"/>
        <v>0</v>
      </c>
      <c r="MP13" s="113">
        <f t="shared" si="121"/>
        <v>0</v>
      </c>
      <c r="MQ13" s="163"/>
      <c r="MR13" s="113">
        <f t="shared" ref="MR13:MZ13" si="122">COUNTIF(MR34,"-")+COUNTIF(MR40,"-")+COUNTIF(MR39,"-")+COUNTIF(MR44,"-")+COUNTIF(MR45,"-")+COUNTIF(MR46,"-")+COUNTIF(MR47,"-")</f>
        <v>0</v>
      </c>
      <c r="MS13" s="113">
        <f t="shared" si="122"/>
        <v>0</v>
      </c>
      <c r="MT13" s="113">
        <f t="shared" si="122"/>
        <v>0</v>
      </c>
      <c r="MU13" s="113">
        <f t="shared" si="122"/>
        <v>0</v>
      </c>
      <c r="MV13" s="113">
        <f t="shared" si="122"/>
        <v>0</v>
      </c>
      <c r="MW13" s="113">
        <f t="shared" si="122"/>
        <v>0</v>
      </c>
      <c r="MX13" s="113">
        <f t="shared" si="122"/>
        <v>0</v>
      </c>
      <c r="MY13" s="113">
        <f t="shared" si="122"/>
        <v>0</v>
      </c>
      <c r="MZ13" s="113">
        <f t="shared" si="122"/>
        <v>0</v>
      </c>
      <c r="NA13" s="20"/>
      <c r="NB13" s="20"/>
      <c r="NC13" s="20"/>
      <c r="ND13" s="20"/>
    </row>
    <row r="14" spans="1:368" ht="25" customHeight="1">
      <c r="A14" s="1235"/>
      <c r="B14" s="138" t="s">
        <v>1388</v>
      </c>
      <c r="C14" s="1300" t="s">
        <v>1399</v>
      </c>
      <c r="D14" s="1300"/>
      <c r="E14" s="1300"/>
      <c r="F14" s="1300"/>
      <c r="G14" s="1300"/>
      <c r="H14" s="1300"/>
      <c r="I14" s="1300"/>
      <c r="J14" s="1300"/>
      <c r="K14" s="1300"/>
      <c r="L14" s="1300"/>
      <c r="M14" s="1300"/>
      <c r="N14" s="1300"/>
      <c r="O14" s="1300"/>
      <c r="P14" s="1300"/>
      <c r="Q14" s="1300"/>
      <c r="R14" s="1300"/>
      <c r="S14" s="1300"/>
      <c r="T14" s="1300"/>
      <c r="U14" s="1300"/>
      <c r="V14" s="153"/>
      <c r="W14" s="358"/>
      <c r="X14" s="197"/>
      <c r="Y14" s="113">
        <f>COUNTIF(Y51,"-")+COUNTIF(Y52,"-")+COUNTIF(Y55,"-")+COUNTIF(Y56,"-")+COUNTIF(Y57,"-")+COUNTIF(Y58,"-")+COUNTIF(Y59,"-")+COUNTIF(Y60,"-")+COUNTIF(Y61,"-")+COUNTIF(Y62,"-")+COUNTIF(Y63,"-")+COUNTIF(Y64,"-")+COUNTIF(Y65,"-")+COUNTIF(Y66,"-")+COUNTIF(Y71,"-")+COUNTIF(Y75,"-")+COUNTIF(Y81,"-")+COUNTIF(Y87,"-")+COUNTIF(Y91,"-")</f>
        <v>0</v>
      </c>
      <c r="Z14" s="197"/>
      <c r="AA14" s="113">
        <f>COUNTIF(AA51,"-")+COUNTIF(AA52,"-")+COUNTIF(AA55,"-")+COUNTIF(AA56,"-")+COUNTIF(AA57,"-")+COUNTIF(AA58,"-")+COUNTIF(AA59,"-")+COUNTIF(AA60,"-")+COUNTIF(AA61,"-")+COUNTIF(AA62,"-")+COUNTIF(AA63,"-")+COUNTIF(AA64,"-")+COUNTIF(AA65,"-")+COUNTIF(AA66,"-")+COUNTIF(AA71,"-")+COUNTIF(AA75,"-")+COUNTIF(AA81,"-")+COUNTIF(AA87,"-")+COUNTIF(AA91,"-")</f>
        <v>0</v>
      </c>
      <c r="AB14" s="197"/>
      <c r="AC14" s="113">
        <f>COUNTIF(AC51,"-")+COUNTIF(AC52,"-")+COUNTIF(AC55,"-")+COUNTIF(AC56,"-")+COUNTIF(AC57,"-")+COUNTIF(AC58,"-")+COUNTIF(AC59,"-")+COUNTIF(AC60,"-")+COUNTIF(AC61,"-")+COUNTIF(AC62,"-")+COUNTIF(AC63,"-")+COUNTIF(AC64,"-")+COUNTIF(AC65,"-")+COUNTIF(AC66,"-")+COUNTIF(AC71,"-")+COUNTIF(AC75,"-")+COUNTIF(AC81,"-")+COUNTIF(AC87,"-")+COUNTIF(AC91,"-")</f>
        <v>0</v>
      </c>
      <c r="AD14" s="197"/>
      <c r="AE14" s="113">
        <f>COUNTIF(AE51,"-")+COUNTIF(AE52,"-")+COUNTIF(AE55,"-")+COUNTIF(AE56,"-")+COUNTIF(AE57,"-")+COUNTIF(AE58,"-")+COUNTIF(AE59,"-")+COUNTIF(AE60,"-")+COUNTIF(AE61,"-")+COUNTIF(AE62,"-")+COUNTIF(AE63,"-")+COUNTIF(AE64,"-")+COUNTIF(AE65,"-")+COUNTIF(AE66,"-")+COUNTIF(AE71,"-")+COUNTIF(AE75,"-")+COUNTIF(AE81,"-")+COUNTIF(AE87,"-")+COUNTIF(AE91,"-")</f>
        <v>0</v>
      </c>
      <c r="AF14" s="113">
        <f>COUNTIF(AF51,"-")+COUNTIF(AF52,"-")+COUNTIF(AF55,"-")+COUNTIF(AF56,"-")+COUNTIF(AF57,"-")+COUNTIF(AF58,"-")+COUNTIF(AF59,"-")+COUNTIF(AF60,"-")+COUNTIF(AF61,"-")+COUNTIF(AF62,"-")+COUNTIF(AF63,"-")+COUNTIF(AF64,"-")+COUNTIF(AF65,"-")+COUNTIF(AF66,"-")+COUNTIF(AF71,"-")+COUNTIF(AF75,"-")+COUNTIF(AF81,"-")+COUNTIF(AF87,"-")+COUNTIF(AF91,"-")</f>
        <v>0</v>
      </c>
      <c r="AG14" s="113">
        <f>COUNTIF(AG51,"-")+COUNTIF(AG52,"-")+COUNTIF(AG55,"-")+COUNTIF(AG56,"-")+COUNTIF(AG57,"-")+COUNTIF(AG58,"-")+COUNTIF(AG59,"-")+COUNTIF(AG60,"-")+COUNTIF(AG61,"-")+COUNTIF(AG62,"-")+COUNTIF(AG63,"-")+COUNTIF(AG64,"-")+COUNTIF(AG65,"-")+COUNTIF(AG66,"-")+COUNTIF(AG71,"-")+COUNTIF(AG75,"-")+COUNTIF(AG81,"-")+COUNTIF(AG87,"-")+COUNTIF(AG91,"-")</f>
        <v>0</v>
      </c>
      <c r="AH14" s="113">
        <f>COUNTIF(AH51,"-")+COUNTIF(AH52,"-")+COUNTIF(AH55,"-")+COUNTIF(AH56,"-")+COUNTIF(AH57,"-")+COUNTIF(AH58,"-")+COUNTIF(AH59,"-")+COUNTIF(AH60,"-")+COUNTIF(AH61,"-")+COUNTIF(AH62,"-")+COUNTIF(AH63,"-")+COUNTIF(AH64,"-")+COUNTIF(AH65,"-")+COUNTIF(AH66,"-")+COUNTIF(AH71,"-")+COUNTIF(AH75,"-")+COUNTIF(AH81,"-")+COUNTIF(AH87,"-")+COUNTIF(AH91,"-")</f>
        <v>0</v>
      </c>
      <c r="AI14" s="197"/>
      <c r="AJ14" s="113">
        <f>COUNTIF(AJ51,"-")+COUNTIF(AJ52,"-")+COUNTIF(AJ55,"-")+COUNTIF(AJ56,"-")+COUNTIF(AJ57,"-")+COUNTIF(AJ58,"-")+COUNTIF(AJ59,"-")+COUNTIF(AJ60,"-")+COUNTIF(AJ61,"-")+COUNTIF(AJ62,"-")+COUNTIF(AJ63,"-")+COUNTIF(AJ64,"-")+COUNTIF(AJ65,"-")+COUNTIF(AJ66,"-")+COUNTIF(AJ71,"-")+COUNTIF(AJ75,"-")+COUNTIF(AJ81,"-")+COUNTIF(AJ87,"-")+COUNTIF(AJ91,"-")</f>
        <v>0</v>
      </c>
      <c r="AK14" s="112"/>
      <c r="AL14" s="113">
        <f>COUNTIF(AL51,"-")+COUNTIF(AL52,"-")+COUNTIF(AL55,"-")+COUNTIF(AL56,"-")+COUNTIF(AL57,"-")+COUNTIF(AL58,"-")+COUNTIF(AL59,"-")+COUNTIF(AL60,"-")+COUNTIF(AL61,"-")+COUNTIF(AL62,"-")+COUNTIF(AL63,"-")+COUNTIF(AL64,"-")+COUNTIF(AL65,"-")+COUNTIF(AL66,"-")+COUNTIF(AL71,"-")+COUNTIF(AL75,"-")+COUNTIF(AL81,"-")+COUNTIF(AL87,"-")+COUNTIF(AL91,"-")</f>
        <v>0</v>
      </c>
      <c r="AM14" s="353"/>
      <c r="AN14" s="113">
        <f t="shared" ref="AN14:AX14" si="123">COUNTIF(AN51,"-")+COUNTIF(AN52,"-")+COUNTIF(AN55,"-")+COUNTIF(AN56,"-")+COUNTIF(AN57,"-")+COUNTIF(AN58,"-")+COUNTIF(AN59,"-")+COUNTIF(AN60,"-")+COUNTIF(AN61,"-")+COUNTIF(AN62,"-")+COUNTIF(AN63,"-")+COUNTIF(AN64,"-")+COUNTIF(AN65,"-")+COUNTIF(AN66,"-")+COUNTIF(AN71,"-")+COUNTIF(AN75,"-")+COUNTIF(AN81,"-")+COUNTIF(AN87,"-")+COUNTIF(AN91,"-")</f>
        <v>0</v>
      </c>
      <c r="AO14" s="113">
        <f t="shared" si="123"/>
        <v>0</v>
      </c>
      <c r="AP14" s="113">
        <f t="shared" si="123"/>
        <v>0</v>
      </c>
      <c r="AQ14" s="113">
        <f t="shared" si="123"/>
        <v>0</v>
      </c>
      <c r="AR14" s="113">
        <f t="shared" si="123"/>
        <v>0</v>
      </c>
      <c r="AS14" s="113">
        <f t="shared" si="123"/>
        <v>0</v>
      </c>
      <c r="AT14" s="113">
        <f t="shared" si="123"/>
        <v>0</v>
      </c>
      <c r="AU14" s="113">
        <f t="shared" si="123"/>
        <v>0</v>
      </c>
      <c r="AV14" s="113">
        <f t="shared" si="123"/>
        <v>0</v>
      </c>
      <c r="AW14" s="113">
        <f t="shared" si="123"/>
        <v>0</v>
      </c>
      <c r="AX14" s="113">
        <f t="shared" si="123"/>
        <v>0</v>
      </c>
      <c r="AY14" s="112"/>
      <c r="AZ14" s="113">
        <f>COUNTIF(AZ51,"-")+COUNTIF(AZ52,"-")+COUNTIF(AZ55,"-")+COUNTIF(AZ56,"-")+COUNTIF(AZ57,"-")+COUNTIF(AZ58,"-")+COUNTIF(AZ59,"-")+COUNTIF(AZ60,"-")+COUNTIF(AZ61,"-")+COUNTIF(AZ62,"-")+COUNTIF(AZ63,"-")+COUNTIF(AZ64,"-")+COUNTIF(AZ65,"-")+COUNTIF(AZ66,"-")+COUNTIF(AZ71,"-")+COUNTIF(AZ75,"-")+COUNTIF(AZ81,"-")+COUNTIF(AZ87,"-")+COUNTIF(AZ91,"-")</f>
        <v>0</v>
      </c>
      <c r="BA14" s="112"/>
      <c r="BB14" s="113">
        <f>COUNTIF(BB51,"-")+COUNTIF(BB52,"-")+COUNTIF(BB55,"-")+COUNTIF(BB56,"-")+COUNTIF(BB57,"-")+COUNTIF(BB58,"-")+COUNTIF(BB59,"-")+COUNTIF(BB60,"-")+COUNTIF(BB61,"-")+COUNTIF(BB62,"-")+COUNTIF(BB63,"-")+COUNTIF(BB64,"-")+COUNTIF(BB65,"-")+COUNTIF(BB66,"-")+COUNTIF(BB71,"-")+COUNTIF(BB75,"-")+COUNTIF(BB81,"-")+COUNTIF(BB87,"-")+COUNTIF(BB91,"-")</f>
        <v>0</v>
      </c>
      <c r="BC14" s="197"/>
      <c r="BD14" s="113">
        <f>COUNTIF(BD51,"-")+COUNTIF(BD52,"-")+COUNTIF(BD55,"-")+COUNTIF(BD56,"-")+COUNTIF(BD57,"-")+COUNTIF(BD58,"-")+COUNTIF(BD59,"-")+COUNTIF(BD60,"-")+COUNTIF(BD61,"-")+COUNTIF(BD62,"-")+COUNTIF(BD63,"-")+COUNTIF(BD64,"-")+COUNTIF(BD65,"-")+COUNTIF(BD66,"-")+COUNTIF(BD71,"-")+COUNTIF(BD75,"-")+COUNTIF(BD81,"-")+COUNTIF(BD87,"-")+COUNTIF(BD91,"-")</f>
        <v>0</v>
      </c>
      <c r="BE14" s="113">
        <f>COUNTIF(BE51,"-")+COUNTIF(BE52,"-")+COUNTIF(BE55,"-")+COUNTIF(BE56,"-")+COUNTIF(BE57,"-")+COUNTIF(BE58,"-")+COUNTIF(BE59,"-")+COUNTIF(BE60,"-")+COUNTIF(BE61,"-")+COUNTIF(BE62,"-")+COUNTIF(BE63,"-")+COUNTIF(BE64,"-")+COUNTIF(BE65,"-")+COUNTIF(BE66,"-")+COUNTIF(BE71,"-")+COUNTIF(BE75,"-")+COUNTIF(BE81,"-")+COUNTIF(BE87,"-")+COUNTIF(BE91,"-")</f>
        <v>0</v>
      </c>
      <c r="BF14" s="197"/>
      <c r="BG14" s="113">
        <f>COUNTIF(BG51,"-")+COUNTIF(BG52,"-")+COUNTIF(BG55,"-")+COUNTIF(BG56,"-")+COUNTIF(BG57,"-")+COUNTIF(BG58,"-")+COUNTIF(BG59,"-")+COUNTIF(BG60,"-")+COUNTIF(BG61,"-")+COUNTIF(BG62,"-")+COUNTIF(BG63,"-")+COUNTIF(BG64,"-")+COUNTIF(BG65,"-")+COUNTIF(BG66,"-")+COUNTIF(BG71,"-")+COUNTIF(BG75,"-")+COUNTIF(BG81,"-")+COUNTIF(BG87,"-")+COUNTIF(BG91,"-")</f>
        <v>0</v>
      </c>
      <c r="BH14" s="113">
        <f>COUNTIF(BH51,"-")+COUNTIF(BH52,"-")+COUNTIF(BH55,"-")+COUNTIF(BH56,"-")+COUNTIF(BH57,"-")+COUNTIF(BH58,"-")+COUNTIF(BH59,"-")+COUNTIF(BH60,"-")+COUNTIF(BH61,"-")+COUNTIF(BH62,"-")+COUNTIF(BH63,"-")+COUNTIF(BH64,"-")+COUNTIF(BH65,"-")+COUNTIF(BH66,"-")+COUNTIF(BH71,"-")+COUNTIF(BH75,"-")+COUNTIF(BH81,"-")+COUNTIF(BH87,"-")+COUNTIF(BH91,"-")</f>
        <v>0</v>
      </c>
      <c r="BI14" s="113">
        <f>COUNTIF(BI51,"-")+COUNTIF(BI52,"-")+COUNTIF(BI55,"-")+COUNTIF(BI56,"-")+COUNTIF(BI57,"-")+COUNTIF(BI58,"-")+COUNTIF(BI59,"-")+COUNTIF(BI60,"-")+COUNTIF(BI61,"-")+COUNTIF(BI62,"-")+COUNTIF(BI63,"-")+COUNTIF(BI64,"-")+COUNTIF(BI65,"-")+COUNTIF(BI66,"-")+COUNTIF(BI71,"-")+COUNTIF(BI75,"-")+COUNTIF(BI81,"-")+COUNTIF(BI87,"-")+COUNTIF(BI91,"-")</f>
        <v>1</v>
      </c>
      <c r="BJ14" s="113">
        <f>COUNTIF(BJ51,"-")+COUNTIF(BJ52,"-")+COUNTIF(BJ55,"-")+COUNTIF(BJ56,"-")+COUNTIF(BJ57,"-")+COUNTIF(BJ58,"-")+COUNTIF(BJ59,"-")+COUNTIF(BJ60,"-")+COUNTIF(BJ61,"-")+COUNTIF(BJ62,"-")+COUNTIF(BJ63,"-")+COUNTIF(BJ64,"-")+COUNTIF(BJ65,"-")+COUNTIF(BJ66,"-")+COUNTIF(BJ71,"-")+COUNTIF(BJ75,"-")+COUNTIF(BJ81,"-")+COUNTIF(BJ87,"-")+COUNTIF(BJ91,"-")</f>
        <v>0</v>
      </c>
      <c r="BK14" s="358"/>
      <c r="BL14" s="113">
        <f>COUNTIF(BL51,"-")+COUNTIF(BL52,"-")+COUNTIF(BL55,"-")+COUNTIF(BL56,"-")+COUNTIF(BL57,"-")+COUNTIF(BL58,"-")+COUNTIF(BL59,"-")+COUNTIF(BL60,"-")+COUNTIF(BL61,"-")+COUNTIF(BL62,"-")+COUNTIF(BL63,"-")+COUNTIF(BL64,"-")+COUNTIF(BL65,"-")+COUNTIF(BL66,"-")+COUNTIF(BL71,"-")+COUNTIF(BL75,"-")+COUNTIF(BL81,"-")+COUNTIF(BL87,"-")+COUNTIF(BL91,"-")</f>
        <v>0</v>
      </c>
      <c r="BM14" s="113">
        <f>COUNTIF(BM51,"-")+COUNTIF(BM52,"-")+COUNTIF(BM55,"-")+COUNTIF(BM56,"-")+COUNTIF(BM57,"-")+COUNTIF(BM58,"-")+COUNTIF(BM59,"-")+COUNTIF(BM60,"-")+COUNTIF(BM61,"-")+COUNTIF(BM62,"-")+COUNTIF(BM63,"-")+COUNTIF(BM64,"-")+COUNTIF(BM65,"-")+COUNTIF(BM66,"-")+COUNTIF(BM71,"-")+COUNTIF(BM75,"-")+COUNTIF(BM81,"-")+COUNTIF(BM87,"-")+COUNTIF(BM91,"-")</f>
        <v>1</v>
      </c>
      <c r="BN14" s="197"/>
      <c r="BO14" s="113">
        <f>COUNTIF(BO51,"-")+COUNTIF(BO52,"-")+COUNTIF(BO55,"-")+COUNTIF(BO56,"-")+COUNTIF(BO57,"-")+COUNTIF(BO58,"-")+COUNTIF(BO59,"-")+COUNTIF(BO60,"-")+COUNTIF(BO61,"-")+COUNTIF(BO62,"-")+COUNTIF(BO63,"-")+COUNTIF(BO64,"-")+COUNTIF(BO65,"-")+COUNTIF(BO66,"-")+COUNTIF(BO71,"-")+COUNTIF(BO75,"-")+COUNTIF(BO81,"-")+COUNTIF(BO87,"-")+COUNTIF(BO91,"-")</f>
        <v>0</v>
      </c>
      <c r="BP14" s="113">
        <f>COUNTIF(BP51,"-")+COUNTIF(BP52,"-")+COUNTIF(BP55,"-")+COUNTIF(BP56,"-")+COUNTIF(BP57,"-")+COUNTIF(BP58,"-")+COUNTIF(BP59,"-")+COUNTIF(BP60,"-")+COUNTIF(BP61,"-")+COUNTIF(BP62,"-")+COUNTIF(BP63,"-")+COUNTIF(BP64,"-")+COUNTIF(BP65,"-")+COUNTIF(BP66,"-")+COUNTIF(BP71,"-")+COUNTIF(BP75,"-")+COUNTIF(BP81,"-")+COUNTIF(BP87,"-")+COUNTIF(BP91,"-")</f>
        <v>0</v>
      </c>
      <c r="BQ14" s="113">
        <f>COUNTIF(BQ51,"-")+COUNTIF(BQ52,"-")+COUNTIF(BQ55,"-")+COUNTIF(BQ56,"-")+COUNTIF(BQ57,"-")+COUNTIF(BQ58,"-")+COUNTIF(BQ59,"-")+COUNTIF(BQ60,"-")+COUNTIF(BQ61,"-")+COUNTIF(BQ62,"-")+COUNTIF(BQ63,"-")+COUNTIF(BQ64,"-")+COUNTIF(BQ65,"-")+COUNTIF(BQ66,"-")+COUNTIF(BQ71,"-")+COUNTIF(BQ75,"-")+COUNTIF(BQ81,"-")+COUNTIF(BQ87,"-")+COUNTIF(BQ91,"-")</f>
        <v>0</v>
      </c>
      <c r="BR14" s="197"/>
      <c r="BS14" s="113">
        <f>COUNTIF(BS51,"-")+COUNTIF(BS52,"-")+COUNTIF(BS55,"-")+COUNTIF(BS56,"-")+COUNTIF(BS57,"-")+COUNTIF(BS58,"-")+COUNTIF(BS59,"-")+COUNTIF(BS60,"-")+COUNTIF(BS61,"-")+COUNTIF(BS62,"-")+COUNTIF(BS63,"-")+COUNTIF(BS64,"-")+COUNTIF(BS65,"-")+COUNTIF(BS66,"-")+COUNTIF(BS71,"-")+COUNTIF(BS75,"-")+COUNTIF(BS81,"-")+COUNTIF(BS87,"-")+COUNTIF(BS91,"-")</f>
        <v>0</v>
      </c>
      <c r="BT14" s="113">
        <f>COUNTIF(BT51,"-")+COUNTIF(BT52,"-")+COUNTIF(BT55,"-")+COUNTIF(BT56,"-")+COUNTIF(BT57,"-")+COUNTIF(BT58,"-")+COUNTIF(BT59,"-")+COUNTIF(BT60,"-")+COUNTIF(BT61,"-")+COUNTIF(BT62,"-")+COUNTIF(BT63,"-")+COUNTIF(BT64,"-")+COUNTIF(BT65,"-")+COUNTIF(BT66,"-")+COUNTIF(BT71,"-")+COUNTIF(BT75,"-")+COUNTIF(BT81,"-")+COUNTIF(BT87,"-")+COUNTIF(BT91,"-")</f>
        <v>0</v>
      </c>
      <c r="BU14" s="197"/>
      <c r="BV14" s="113">
        <f>COUNTIF(BV51,"-")+COUNTIF(BV52,"-")+COUNTIF(BV55,"-")+COUNTIF(BV56,"-")+COUNTIF(BV57,"-")+COUNTIF(BV58,"-")+COUNTIF(BV59,"-")+COUNTIF(BV60,"-")+COUNTIF(BV61,"-")+COUNTIF(BV62,"-")+COUNTIF(BV63,"-")+COUNTIF(BV64,"-")+COUNTIF(BV65,"-")+COUNTIF(BV66,"-")+COUNTIF(BV71,"-")+COUNTIF(BV75,"-")+COUNTIF(BV81,"-")+COUNTIF(BV87,"-")+COUNTIF(BV91,"-")</f>
        <v>0</v>
      </c>
      <c r="BW14" s="197"/>
      <c r="BX14" s="113">
        <f>COUNTIF(BX51,"-")+COUNTIF(BX52,"-")+COUNTIF(BX55,"-")+COUNTIF(BX56,"-")+COUNTIF(BX57,"-")+COUNTIF(BX58,"-")+COUNTIF(BX59,"-")+COUNTIF(BX60,"-")+COUNTIF(BX61,"-")+COUNTIF(BX62,"-")+COUNTIF(BX63,"-")+COUNTIF(BX64,"-")+COUNTIF(BX65,"-")+COUNTIF(BX66,"-")+COUNTIF(BX71,"-")+COUNTIF(BX75,"-")+COUNTIF(BX81,"-")+COUNTIF(BX87,"-")+COUNTIF(BX91,"-")</f>
        <v>0</v>
      </c>
      <c r="BY14" s="113">
        <f>COUNTIF(BY51,"-")+COUNTIF(BY52,"-")+COUNTIF(BY55,"-")+COUNTIF(BY56,"-")+COUNTIF(BY57,"-")+COUNTIF(BY58,"-")+COUNTIF(BY59,"-")+COUNTIF(BY60,"-")+COUNTIF(BY61,"-")+COUNTIF(BY62,"-")+COUNTIF(BY63,"-")+COUNTIF(BY64,"-")+COUNTIF(BY65,"-")+COUNTIF(BY66,"-")+COUNTIF(BY71,"-")+COUNTIF(BY75,"-")+COUNTIF(BY81,"-")+COUNTIF(BY87,"-")+COUNTIF(BY91,"-")</f>
        <v>0</v>
      </c>
      <c r="BZ14" s="197"/>
      <c r="CA14" s="113">
        <f>COUNTIF(CA51,"-")+COUNTIF(CA52,"-")+COUNTIF(CA55,"-")+COUNTIF(CA56,"-")+COUNTIF(CA57,"-")+COUNTIF(CA58,"-")+COUNTIF(CA59,"-")+COUNTIF(CA60,"-")+COUNTIF(CA61,"-")+COUNTIF(CA62,"-")+COUNTIF(CA63,"-")+COUNTIF(CA64,"-")+COUNTIF(CA65,"-")+COUNTIF(CA66,"-")+COUNTIF(CA71,"-")+COUNTIF(CA75,"-")+COUNTIF(CA81,"-")+COUNTIF(CA87,"-")+COUNTIF(CA91,"-")</f>
        <v>0</v>
      </c>
      <c r="CB14" s="113">
        <f>COUNTIF(CB51,"-")+COUNTIF(CB52,"-")+COUNTIF(CB55,"-")+COUNTIF(CB56,"-")+COUNTIF(CB57,"-")+COUNTIF(CB58,"-")+COUNTIF(CB59,"-")+COUNTIF(CB60,"-")+COUNTIF(CB61,"-")+COUNTIF(CB62,"-")+COUNTIF(CB63,"-")+COUNTIF(CB64,"-")+COUNTIF(CB65,"-")+COUNTIF(CB66,"-")+COUNTIF(CB71,"-")+COUNTIF(CB75,"-")+COUNTIF(CB81,"-")+COUNTIF(CB87,"-")+COUNTIF(CB91,"-")</f>
        <v>0</v>
      </c>
      <c r="CC14" s="113">
        <f>COUNTIF(CC51,"-")+COUNTIF(CC52,"-")+COUNTIF(CC55,"-")+COUNTIF(CC56,"-")+COUNTIF(CC57,"-")+COUNTIF(CC58,"-")+COUNTIF(CC59,"-")+COUNTIF(CC60,"-")+COUNTIF(CC61,"-")+COUNTIF(CC62,"-")+COUNTIF(CC63,"-")+COUNTIF(CC64,"-")+COUNTIF(CC65,"-")+COUNTIF(CC66,"-")+COUNTIF(CC71,"-")+COUNTIF(CC75,"-")+COUNTIF(CC81,"-")+COUNTIF(CC87,"-")+COUNTIF(CC91,"-")</f>
        <v>0</v>
      </c>
      <c r="CD14" s="113">
        <f>COUNTIF(CD51,"-")+COUNTIF(CD52,"-")+COUNTIF(CD55,"-")+COUNTIF(CD56,"-")+COUNTIF(CD57,"-")+COUNTIF(CD58,"-")+COUNTIF(CD59,"-")+COUNTIF(CD60,"-")+COUNTIF(CD61,"-")+COUNTIF(CD62,"-")+COUNTIF(CD63,"-")+COUNTIF(CD64,"-")+COUNTIF(CD65,"-")+COUNTIF(CD66,"-")+COUNTIF(CD71,"-")+COUNTIF(CD75,"-")+COUNTIF(CD81,"-")+COUNTIF(CD87,"-")+COUNTIF(CD91,"-")</f>
        <v>0</v>
      </c>
      <c r="CE14" s="358"/>
      <c r="CF14" s="113">
        <f>COUNTIF(CF51,"-")+COUNTIF(CF52,"-")+COUNTIF(CF55,"-")+COUNTIF(CF56,"-")+COUNTIF(CF57,"-")+COUNTIF(CF58,"-")+COUNTIF(CF59,"-")+COUNTIF(CF60,"-")+COUNTIF(CF61,"-")+COUNTIF(CF62,"-")+COUNTIF(CF63,"-")+COUNTIF(CF64,"-")+COUNTIF(CF65,"-")+COUNTIF(CF66,"-")+COUNTIF(CF71,"-")+COUNTIF(CF75,"-")+COUNTIF(CF81,"-")+COUNTIF(CF87,"-")+COUNTIF(CF91,"-")</f>
        <v>0</v>
      </c>
      <c r="CG14" s="197"/>
      <c r="CH14" s="113">
        <f>COUNTIF(CH51,"-")+COUNTIF(CH52,"-")+COUNTIF(CH55,"-")+COUNTIF(CH56,"-")+COUNTIF(CH57,"-")+COUNTIF(CH58,"-")+COUNTIF(CH59,"-")+COUNTIF(CH60,"-")+COUNTIF(CH61,"-")+COUNTIF(CH62,"-")+COUNTIF(CH63,"-")+COUNTIF(CH64,"-")+COUNTIF(CH65,"-")+COUNTIF(CH66,"-")+COUNTIF(CH71,"-")+COUNTIF(CH75,"-")+COUNTIF(CH81,"-")+COUNTIF(CH87,"-")+COUNTIF(CH91,"-")</f>
        <v>0</v>
      </c>
      <c r="CI14" s="112"/>
      <c r="CJ14" s="113">
        <f>COUNTIF(CJ51,"-")+COUNTIF(CJ52,"-")+COUNTIF(CJ55,"-")+COUNTIF(CJ56,"-")+COUNTIF(CJ57,"-")+COUNTIF(CJ58,"-")+COUNTIF(CJ59,"-")+COUNTIF(CJ60,"-")+COUNTIF(CJ61,"-")+COUNTIF(CJ62,"-")+COUNTIF(CJ63,"-")+COUNTIF(CJ64,"-")+COUNTIF(CJ65,"-")+COUNTIF(CJ66,"-")+COUNTIF(CJ71,"-")+COUNTIF(CJ75,"-")+COUNTIF(CJ81,"-")+COUNTIF(CJ87,"-")+COUNTIF(CJ91,"-")</f>
        <v>0</v>
      </c>
      <c r="CK14" s="113">
        <f>COUNTIF(CK51,"-")+COUNTIF(CK52,"-")+COUNTIF(CK55,"-")+COUNTIF(CK56,"-")+COUNTIF(CK57,"-")+COUNTIF(CK58,"-")+COUNTIF(CK59,"-")+COUNTIF(CK60,"-")+COUNTIF(CK61,"-")+COUNTIF(CK62,"-")+COUNTIF(CK63,"-")+COUNTIF(CK64,"-")+COUNTIF(CK65,"-")+COUNTIF(CK66,"-")+COUNTIF(CK71,"-")+COUNTIF(CK75,"-")+COUNTIF(CK81,"-")+COUNTIF(CK87,"-")+COUNTIF(CK91,"-")</f>
        <v>0</v>
      </c>
      <c r="CL14" s="353"/>
      <c r="CM14" s="113">
        <f>COUNTIF(CM51,"-")+COUNTIF(CM52,"-")+COUNTIF(CM55,"-")+COUNTIF(CM56,"-")+COUNTIF(CM57,"-")+COUNTIF(CM58,"-")+COUNTIF(CM59,"-")+COUNTIF(CM60,"-")+COUNTIF(CM61,"-")+COUNTIF(CM62,"-")+COUNTIF(CM63,"-")+COUNTIF(CM64,"-")+COUNTIF(CM65,"-")+COUNTIF(CM66,"-")+COUNTIF(CM71,"-")+COUNTIF(CM75,"-")+COUNTIF(CM81,"-")+COUNTIF(CM87,"-")+COUNTIF(CM91,"-")</f>
        <v>0</v>
      </c>
      <c r="CN14" s="113">
        <f>COUNTIF(CN51,"-")+COUNTIF(CN52,"-")+COUNTIF(CN55,"-")+COUNTIF(CN56,"-")+COUNTIF(CN57,"-")+COUNTIF(CN58,"-")+COUNTIF(CN59,"-")+COUNTIF(CN60,"-")+COUNTIF(CN61,"-")+COUNTIF(CN62,"-")+COUNTIF(CN63,"-")+COUNTIF(CN64,"-")+COUNTIF(CN65,"-")+COUNTIF(CN66,"-")+COUNTIF(CN71,"-")+COUNTIF(CN75,"-")+COUNTIF(CN81,"-")+COUNTIF(CN87,"-")+COUNTIF(CN91,"-")</f>
        <v>0</v>
      </c>
      <c r="CO14" s="113">
        <f>COUNTIF(CO51,"-")+COUNTIF(CO52,"-")+COUNTIF(CO55,"-")+COUNTIF(CO56,"-")+COUNTIF(CO57,"-")+COUNTIF(CO58,"-")+COUNTIF(CO59,"-")+COUNTIF(CO60,"-")+COUNTIF(CO61,"-")+COUNTIF(CO62,"-")+COUNTIF(CO63,"-")+COUNTIF(CO64,"-")+COUNTIF(CO65,"-")+COUNTIF(CO66,"-")+COUNTIF(CO71,"-")+COUNTIF(CO75,"-")+COUNTIF(CO81,"-")+COUNTIF(CO87,"-")+COUNTIF(CO91,"-")</f>
        <v>0</v>
      </c>
      <c r="CP14" s="353"/>
      <c r="CQ14" s="113">
        <f t="shared" ref="CQ14:CW14" si="124">COUNTIF(CQ51,"-")+COUNTIF(CQ52,"-")+COUNTIF(CQ55,"-")+COUNTIF(CQ56,"-")+COUNTIF(CQ57,"-")+COUNTIF(CQ58,"-")+COUNTIF(CQ59,"-")+COUNTIF(CQ60,"-")+COUNTIF(CQ61,"-")+COUNTIF(CQ62,"-")+COUNTIF(CQ63,"-")+COUNTIF(CQ64,"-")+COUNTIF(CQ65,"-")+COUNTIF(CQ66,"-")+COUNTIF(CQ71,"-")+COUNTIF(CQ75,"-")+COUNTIF(CQ81,"-")+COUNTIF(CQ87,"-")+COUNTIF(CQ91,"-")</f>
        <v>0</v>
      </c>
      <c r="CR14" s="113">
        <f t="shared" si="124"/>
        <v>0</v>
      </c>
      <c r="CS14" s="113">
        <f t="shared" si="124"/>
        <v>0</v>
      </c>
      <c r="CT14" s="113">
        <f t="shared" si="124"/>
        <v>0</v>
      </c>
      <c r="CU14" s="113">
        <f t="shared" si="124"/>
        <v>0</v>
      </c>
      <c r="CV14" s="113">
        <f t="shared" si="124"/>
        <v>0</v>
      </c>
      <c r="CW14" s="113">
        <f t="shared" si="124"/>
        <v>0</v>
      </c>
      <c r="CX14" s="353"/>
      <c r="CY14" s="113">
        <f>COUNTIF(CY51,"-")+COUNTIF(CY52,"-")+COUNTIF(CY55,"-")+COUNTIF(CY56,"-")+COUNTIF(CY57,"-")+COUNTIF(CY58,"-")+COUNTIF(CY59,"-")+COUNTIF(CY60,"-")+COUNTIF(CY61,"-")+COUNTIF(CY62,"-")+COUNTIF(CY63,"-")+COUNTIF(CY64,"-")+COUNTIF(CY65,"-")+COUNTIF(CY66,"-")+COUNTIF(CY71,"-")+COUNTIF(CY75,"-")+COUNTIF(CY81,"-")+COUNTIF(CY87,"-")+COUNTIF(CY91,"-")</f>
        <v>0</v>
      </c>
      <c r="CZ14" s="113">
        <f>COUNTIF(CZ51,"-")+COUNTIF(CZ52,"-")+COUNTIF(CZ55,"-")+COUNTIF(CZ56,"-")+COUNTIF(CZ57,"-")+COUNTIF(CZ58,"-")+COUNTIF(CZ59,"-")+COUNTIF(CZ60,"-")+COUNTIF(CZ61,"-")+COUNTIF(CZ62,"-")+COUNTIF(CZ63,"-")+COUNTIF(CZ64,"-")+COUNTIF(CZ65,"-")+COUNTIF(CZ66,"-")+COUNTIF(CZ71,"-")+COUNTIF(CZ75,"-")+COUNTIF(CZ81,"-")+COUNTIF(CZ87,"-")+COUNTIF(CZ91,"-")</f>
        <v>0</v>
      </c>
      <c r="DA14" s="113">
        <f>COUNTIF(DA51,"-")+COUNTIF(DA52,"-")+COUNTIF(DA55,"-")+COUNTIF(DA56,"-")+COUNTIF(DA57,"-")+COUNTIF(DA58,"-")+COUNTIF(DA59,"-")+COUNTIF(DA60,"-")+COUNTIF(DA61,"-")+COUNTIF(DA62,"-")+COUNTIF(DA63,"-")+COUNTIF(DA64,"-")+COUNTIF(DA65,"-")+COUNTIF(DA66,"-")+COUNTIF(DA71,"-")+COUNTIF(DA75,"-")+COUNTIF(DA81,"-")+COUNTIF(DA87,"-")+COUNTIF(DA91,"-")</f>
        <v>0</v>
      </c>
      <c r="DB14" s="113">
        <f>COUNTIF(DB51,"-")+COUNTIF(DB52,"-")+COUNTIF(DB55,"-")+COUNTIF(DB56,"-")+COUNTIF(DB57,"-")+COUNTIF(DB58,"-")+COUNTIF(DB59,"-")+COUNTIF(DB60,"-")+COUNTIF(DB61,"-")+COUNTIF(DB62,"-")+COUNTIF(DB63,"-")+COUNTIF(DB64,"-")+COUNTIF(DB65,"-")+COUNTIF(DB66,"-")+COUNTIF(DB71,"-")+COUNTIF(DB75,"-")+COUNTIF(DB81,"-")+COUNTIF(DB87,"-")+COUNTIF(DB91,"-")</f>
        <v>0</v>
      </c>
      <c r="DC14" s="197"/>
      <c r="DD14" s="113">
        <f t="shared" ref="DD14:DN14" si="125">COUNTIF(DD51,"-")+COUNTIF(DD52,"-")+COUNTIF(DD55,"-")+COUNTIF(DD56,"-")+COUNTIF(DD57,"-")+COUNTIF(DD58,"-")+COUNTIF(DD59,"-")+COUNTIF(DD60,"-")+COUNTIF(DD61,"-")+COUNTIF(DD62,"-")+COUNTIF(DD63,"-")+COUNTIF(DD64,"-")+COUNTIF(DD65,"-")+COUNTIF(DD66,"-")+COUNTIF(DD71,"-")+COUNTIF(DD75,"-")+COUNTIF(DD81,"-")+COUNTIF(DD87,"-")+COUNTIF(DD91,"-")</f>
        <v>0</v>
      </c>
      <c r="DE14" s="113">
        <f t="shared" si="125"/>
        <v>0</v>
      </c>
      <c r="DF14" s="113">
        <f t="shared" si="125"/>
        <v>0</v>
      </c>
      <c r="DG14" s="113">
        <f t="shared" si="125"/>
        <v>0</v>
      </c>
      <c r="DH14" s="113">
        <f t="shared" si="125"/>
        <v>0</v>
      </c>
      <c r="DI14" s="113">
        <f t="shared" si="125"/>
        <v>0</v>
      </c>
      <c r="DJ14" s="113">
        <f t="shared" si="125"/>
        <v>0</v>
      </c>
      <c r="DK14" s="113">
        <f t="shared" si="125"/>
        <v>0</v>
      </c>
      <c r="DL14" s="113">
        <f t="shared" si="125"/>
        <v>0</v>
      </c>
      <c r="DM14" s="113">
        <f t="shared" si="125"/>
        <v>0</v>
      </c>
      <c r="DN14" s="113">
        <f t="shared" si="125"/>
        <v>0</v>
      </c>
      <c r="DO14" s="197"/>
      <c r="DP14" s="113">
        <f>COUNTIF(DP51,"-")+COUNTIF(DP52,"-")+COUNTIF(DP55,"-")+COUNTIF(DP56,"-")+COUNTIF(DP57,"-")+COUNTIF(DP58,"-")+COUNTIF(DP59,"-")+COUNTIF(DP60,"-")+COUNTIF(DP61,"-")+COUNTIF(DP62,"-")+COUNTIF(DP63,"-")+COUNTIF(DP64,"-")+COUNTIF(DP65,"-")+COUNTIF(DP66,"-")+COUNTIF(DP71,"-")+COUNTIF(DP75,"-")+COUNTIF(DP81,"-")+COUNTIF(DP87,"-")+COUNTIF(DP91,"-")</f>
        <v>0</v>
      </c>
      <c r="DQ14" s="113">
        <f>COUNTIF(DQ51,"-")+COUNTIF(DQ52,"-")+COUNTIF(DQ55,"-")+COUNTIF(DQ56,"-")+COUNTIF(DQ57,"-")+COUNTIF(DQ58,"-")+COUNTIF(DQ59,"-")+COUNTIF(DQ60,"-")+COUNTIF(DQ61,"-")+COUNTIF(DQ62,"-")+COUNTIF(DQ63,"-")+COUNTIF(DQ64,"-")+COUNTIF(DQ65,"-")+COUNTIF(DQ66,"-")+COUNTIF(DQ71,"-")+COUNTIF(DQ75,"-")+COUNTIF(DQ81,"-")+COUNTIF(DQ87,"-")+COUNTIF(DQ91,"-")</f>
        <v>2</v>
      </c>
      <c r="DR14" s="113">
        <f>COUNTIF(DR51,"-")+COUNTIF(DR52,"-")+COUNTIF(DR55,"-")+COUNTIF(DR56,"-")+COUNTIF(DR57,"-")+COUNTIF(DR58,"-")+COUNTIF(DR59,"-")+COUNTIF(DR60,"-")+COUNTIF(DR61,"-")+COUNTIF(DR62,"-")+COUNTIF(DR63,"-")+COUNTIF(DR64,"-")+COUNTIF(DR65,"-")+COUNTIF(DR66,"-")+COUNTIF(DR71,"-")+COUNTIF(DR75,"-")+COUNTIF(DR81,"-")+COUNTIF(DR87,"-")+COUNTIF(DR91,"-")</f>
        <v>1</v>
      </c>
      <c r="DS14" s="197"/>
      <c r="DT14" s="113">
        <f t="shared" ref="DT14:DZ14" si="126">COUNTIF(DT51,"-")+COUNTIF(DT52,"-")+COUNTIF(DT55,"-")+COUNTIF(DT56,"-")+COUNTIF(DT57,"-")+COUNTIF(DT58,"-")+COUNTIF(DT59,"-")+COUNTIF(DT60,"-")+COUNTIF(DT61,"-")+COUNTIF(DT62,"-")+COUNTIF(DT63,"-")+COUNTIF(DT64,"-")+COUNTIF(DT65,"-")+COUNTIF(DT66,"-")+COUNTIF(DT71,"-")+COUNTIF(DT75,"-")+COUNTIF(DT81,"-")+COUNTIF(DT87,"-")+COUNTIF(DT91,"-")</f>
        <v>0</v>
      </c>
      <c r="DU14" s="113">
        <f t="shared" si="126"/>
        <v>0</v>
      </c>
      <c r="DV14" s="113">
        <f t="shared" si="126"/>
        <v>0</v>
      </c>
      <c r="DW14" s="113">
        <f t="shared" si="126"/>
        <v>0</v>
      </c>
      <c r="DX14" s="113">
        <f t="shared" si="126"/>
        <v>0</v>
      </c>
      <c r="DY14" s="113">
        <f t="shared" si="126"/>
        <v>0</v>
      </c>
      <c r="DZ14" s="113">
        <f t="shared" si="126"/>
        <v>0</v>
      </c>
      <c r="EA14" s="358"/>
      <c r="EB14" s="113">
        <f>COUNTIF(EB51,"-")+COUNTIF(EB52,"-")+COUNTIF(EB55,"-")+COUNTIF(EB56,"-")+COUNTIF(EB57,"-")+COUNTIF(EB58,"-")+COUNTIF(EB59,"-")+COUNTIF(EB60,"-")+COUNTIF(EB61,"-")+COUNTIF(EB62,"-")+COUNTIF(EB63,"-")+COUNTIF(EB64,"-")+COUNTIF(EB65,"-")+COUNTIF(EB66,"-")+COUNTIF(EB71,"-")+COUNTIF(EB75,"-")+COUNTIF(EB81,"-")+COUNTIF(EB87,"-")+COUNTIF(EB91,"-")</f>
        <v>0</v>
      </c>
      <c r="EC14" s="197"/>
      <c r="ED14" s="353"/>
      <c r="EE14" s="113">
        <f>COUNTIF(EE51,"-")+COUNTIF(EE52,"-")+COUNTIF(EE55,"-")+COUNTIF(EE56,"-")+COUNTIF(EE57,"-")+COUNTIF(EE58,"-")+COUNTIF(EE59,"-")+COUNTIF(EE60,"-")+COUNTIF(EE61,"-")+COUNTIF(EE62,"-")+COUNTIF(EE63,"-")+COUNTIF(EE64,"-")+COUNTIF(EE65,"-")+COUNTIF(EE66,"-")+COUNTIF(EE71,"-")+COUNTIF(EE75,"-")+COUNTIF(EE81,"-")+COUNTIF(EE87,"-")+COUNTIF(EE91,"-")</f>
        <v>0</v>
      </c>
      <c r="EF14" s="113">
        <f>COUNTIF(EF51,"-")+COUNTIF(EF52,"-")+COUNTIF(EF55,"-")+COUNTIF(EF56,"-")+COUNTIF(EF57,"-")+COUNTIF(EF58,"-")+COUNTIF(EF59,"-")+COUNTIF(EF60,"-")+COUNTIF(EF61,"-")+COUNTIF(EF62,"-")+COUNTIF(EF63,"-")+COUNTIF(EF64,"-")+COUNTIF(EF65,"-")+COUNTIF(EF66,"-")+COUNTIF(EF71,"-")+COUNTIF(EF75,"-")+COUNTIF(EF81,"-")+COUNTIF(EF87,"-")+COUNTIF(EF91,"-")</f>
        <v>0</v>
      </c>
      <c r="EG14" s="113">
        <f>COUNTIF(EG51,"-")+COUNTIF(EG52,"-")+COUNTIF(EG55,"-")+COUNTIF(EG56,"-")+COUNTIF(EG57,"-")+COUNTIF(EG58,"-")+COUNTIF(EG59,"-")+COUNTIF(EG60,"-")+COUNTIF(EG61,"-")+COUNTIF(EG62,"-")+COUNTIF(EG63,"-")+COUNTIF(EG64,"-")+COUNTIF(EG65,"-")+COUNTIF(EG66,"-")+COUNTIF(EG71,"-")+COUNTIF(EG75,"-")+COUNTIF(EG81,"-")+COUNTIF(EG87,"-")+COUNTIF(EG91,"-")</f>
        <v>0</v>
      </c>
      <c r="EH14" s="113">
        <f>COUNTIF(EH51,"-")+COUNTIF(EH52,"-")+COUNTIF(EH55,"-")+COUNTIF(EH56,"-")+COUNTIF(EH57,"-")+COUNTIF(EH58,"-")+COUNTIF(EH59,"-")+COUNTIF(EH60,"-")+COUNTIF(EH61,"-")+COUNTIF(EH62,"-")+COUNTIF(EH63,"-")+COUNTIF(EH64,"-")+COUNTIF(EH65,"-")+COUNTIF(EH66,"-")+COUNTIF(EH71,"-")+COUNTIF(EH75,"-")+COUNTIF(EH81,"-")+COUNTIF(EH87,"-")+COUNTIF(EH91,"-")</f>
        <v>0</v>
      </c>
      <c r="EI14" s="112"/>
      <c r="EJ14" s="113">
        <f>COUNTIF(EJ51,"-")+COUNTIF(EJ52,"-")+COUNTIF(EJ55,"-")+COUNTIF(EJ56,"-")+COUNTIF(EJ57,"-")+COUNTIF(EJ58,"-")+COUNTIF(EJ59,"-")+COUNTIF(EJ60,"-")+COUNTIF(EJ61,"-")+COUNTIF(EJ62,"-")+COUNTIF(EJ63,"-")+COUNTIF(EJ64,"-")+COUNTIF(EJ65,"-")+COUNTIF(EJ66,"-")+COUNTIF(EJ71,"-")+COUNTIF(EJ75,"-")+COUNTIF(EJ81,"-")+COUNTIF(EJ87,"-")+COUNTIF(EJ91,"-")</f>
        <v>0</v>
      </c>
      <c r="EK14" s="353"/>
      <c r="EL14" s="113">
        <f>COUNTIF(EL51,"-")+COUNTIF(EL52,"-")+COUNTIF(EL55,"-")+COUNTIF(EL56,"-")+COUNTIF(EL57,"-")+COUNTIF(EL58,"-")+COUNTIF(EL59,"-")+COUNTIF(EL60,"-")+COUNTIF(EL61,"-")+COUNTIF(EL62,"-")+COUNTIF(EL63,"-")+COUNTIF(EL64,"-")+COUNTIF(EL65,"-")+COUNTIF(EL66,"-")+COUNTIF(EL71,"-")+COUNTIF(EL75,"-")+COUNTIF(EL81,"-")+COUNTIF(EL87,"-")+COUNTIF(EL91,"-")</f>
        <v>0</v>
      </c>
      <c r="EM14" s="113">
        <f>COUNTIF(EM51,"-")+COUNTIF(EM52,"-")+COUNTIF(EM55,"-")+COUNTIF(EM56,"-")+COUNTIF(EM57,"-")+COUNTIF(EM58,"-")+COUNTIF(EM59,"-")+COUNTIF(EM60,"-")+COUNTIF(EM61,"-")+COUNTIF(EM62,"-")+COUNTIF(EM63,"-")+COUNTIF(EM64,"-")+COUNTIF(EM65,"-")+COUNTIF(EM66,"-")+COUNTIF(EM71,"-")+COUNTIF(EM75,"-")+COUNTIF(EM81,"-")+COUNTIF(EM87,"-")+COUNTIF(EM91,"-")</f>
        <v>0</v>
      </c>
      <c r="EN14" s="112"/>
      <c r="EO14" s="113">
        <f>COUNTIF(EO51,"-")+COUNTIF(EO52,"-")+COUNTIF(EO55,"-")+COUNTIF(EO56,"-")+COUNTIF(EO57,"-")+COUNTIF(EO58,"-")+COUNTIF(EO59,"-")+COUNTIF(EO60,"-")+COUNTIF(EO61,"-")+COUNTIF(EO62,"-")+COUNTIF(EO63,"-")+COUNTIF(EO64,"-")+COUNTIF(EO65,"-")+COUNTIF(EO66,"-")+COUNTIF(EO71,"-")+COUNTIF(EO75,"-")+COUNTIF(EO81,"-")+COUNTIF(EO87,"-")+COUNTIF(EO91,"-")</f>
        <v>0</v>
      </c>
      <c r="EP14" s="353"/>
      <c r="EQ14" s="113">
        <f t="shared" ref="EQ14:EV14" si="127">COUNTIF(EQ51,"-")+COUNTIF(EQ52,"-")+COUNTIF(EQ55,"-")+COUNTIF(EQ56,"-")+COUNTIF(EQ57,"-")+COUNTIF(EQ58,"-")+COUNTIF(EQ59,"-")+COUNTIF(EQ60,"-")+COUNTIF(EQ61,"-")+COUNTIF(EQ62,"-")+COUNTIF(EQ63,"-")+COUNTIF(EQ64,"-")+COUNTIF(EQ65,"-")+COUNTIF(EQ66,"-")+COUNTIF(EQ71,"-")+COUNTIF(EQ75,"-")+COUNTIF(EQ81,"-")+COUNTIF(EQ87,"-")+COUNTIF(EQ91,"-")</f>
        <v>0</v>
      </c>
      <c r="ER14" s="113">
        <f t="shared" si="127"/>
        <v>0</v>
      </c>
      <c r="ES14" s="113">
        <f t="shared" si="127"/>
        <v>0</v>
      </c>
      <c r="ET14" s="113">
        <f t="shared" si="127"/>
        <v>0</v>
      </c>
      <c r="EU14" s="113">
        <f t="shared" si="127"/>
        <v>0</v>
      </c>
      <c r="EV14" s="113">
        <f t="shared" si="127"/>
        <v>0</v>
      </c>
      <c r="EW14" s="197"/>
      <c r="EX14" s="353"/>
      <c r="EY14" s="113">
        <f>COUNTIF(EY51,"-")+COUNTIF(EY52,"-")+COUNTIF(EY55,"-")+COUNTIF(EY56,"-")+COUNTIF(EY57,"-")+COUNTIF(EY58,"-")+COUNTIF(EY59,"-")+COUNTIF(EY60,"-")+COUNTIF(EY61,"-")+COUNTIF(EY62,"-")+COUNTIF(EY63,"-")+COUNTIF(EY64,"-")+COUNTIF(EY65,"-")+COUNTIF(EY66,"-")+COUNTIF(EY71,"-")+COUNTIF(EY75,"-")+COUNTIF(EY81,"-")+COUNTIF(EY87,"-")+COUNTIF(EY91,"-")</f>
        <v>0</v>
      </c>
      <c r="EZ14" s="113">
        <f>COUNTIF(EZ51,"-")+COUNTIF(EZ52,"-")+COUNTIF(EZ55,"-")+COUNTIF(EZ56,"-")+COUNTIF(EZ57,"-")+COUNTIF(EZ58,"-")+COUNTIF(EZ59,"-")+COUNTIF(EZ60,"-")+COUNTIF(EZ61,"-")+COUNTIF(EZ62,"-")+COUNTIF(EZ63,"-")+COUNTIF(EZ64,"-")+COUNTIF(EZ65,"-")+COUNTIF(EZ66,"-")+COUNTIF(EZ71,"-")+COUNTIF(EZ75,"-")+COUNTIF(EZ81,"-")+COUNTIF(EZ87,"-")+COUNTIF(EZ91,"-")</f>
        <v>0</v>
      </c>
      <c r="FA14" s="353"/>
      <c r="FB14" s="113">
        <f>COUNTIF(FB51,"-")+COUNTIF(FB52,"-")+COUNTIF(FB55,"-")+COUNTIF(FB56,"-")+COUNTIF(FB57,"-")+COUNTIF(FB58,"-")+COUNTIF(FB59,"-")+COUNTIF(FB60,"-")+COUNTIF(FB61,"-")+COUNTIF(FB62,"-")+COUNTIF(FB63,"-")+COUNTIF(FB64,"-")+COUNTIF(FB65,"-")+COUNTIF(FB66,"-")+COUNTIF(FB71,"-")+COUNTIF(FB75,"-")+COUNTIF(FB81,"-")+COUNTIF(FB87,"-")+COUNTIF(FB91,"-")</f>
        <v>0</v>
      </c>
      <c r="FC14" s="113">
        <f>COUNTIF(FC51,"-")+COUNTIF(FC52,"-")+COUNTIF(FC55,"-")+COUNTIF(FC56,"-")+COUNTIF(FC57,"-")+COUNTIF(FC58,"-")+COUNTIF(FC59,"-")+COUNTIF(FC60,"-")+COUNTIF(FC61,"-")+COUNTIF(FC62,"-")+COUNTIF(FC63,"-")+COUNTIF(FC64,"-")+COUNTIF(FC65,"-")+COUNTIF(FC66,"-")+COUNTIF(FC71,"-")+COUNTIF(FC75,"-")+COUNTIF(FC81,"-")+COUNTIF(FC87,"-")+COUNTIF(FC91,"-")</f>
        <v>0</v>
      </c>
      <c r="FD14" s="113">
        <f>COUNTIF(FD51,"-")+COUNTIF(FD52,"-")+COUNTIF(FD55,"-")+COUNTIF(FD56,"-")+COUNTIF(FD57,"-")+COUNTIF(FD58,"-")+COUNTIF(FD59,"-")+COUNTIF(FD60,"-")+COUNTIF(FD61,"-")+COUNTIF(FD62,"-")+COUNTIF(FD63,"-")+COUNTIF(FD64,"-")+COUNTIF(FD65,"-")+COUNTIF(FD66,"-")+COUNTIF(FD71,"-")+COUNTIF(FD75,"-")+COUNTIF(FD81,"-")+COUNTIF(FD87,"-")+COUNTIF(FD91,"-")</f>
        <v>0</v>
      </c>
      <c r="FE14" s="112"/>
      <c r="FF14" s="113">
        <f>COUNTIF(FF51,"-")+COUNTIF(FF52,"-")+COUNTIF(FF55,"-")+COUNTIF(FF56,"-")+COUNTIF(FF57,"-")+COUNTIF(FF58,"-")+COUNTIF(FF59,"-")+COUNTIF(FF60,"-")+COUNTIF(FF61,"-")+COUNTIF(FF62,"-")+COUNTIF(FF63,"-")+COUNTIF(FF64,"-")+COUNTIF(FF65,"-")+COUNTIF(FF66,"-")+COUNTIF(FF71,"-")+COUNTIF(FF75,"-")+COUNTIF(FF81,"-")+COUNTIF(FF87,"-")+COUNTIF(FF91,"-")</f>
        <v>0</v>
      </c>
      <c r="FG14" s="353"/>
      <c r="FH14" s="113">
        <f>COUNTIF(FH51,"-")+COUNTIF(FH52,"-")+COUNTIF(FH55,"-")+COUNTIF(FH56,"-")+COUNTIF(FH57,"-")+COUNTIF(FH58,"-")+COUNTIF(FH59,"-")+COUNTIF(FH60,"-")+COUNTIF(FH61,"-")+COUNTIF(FH62,"-")+COUNTIF(FH63,"-")+COUNTIF(FH64,"-")+COUNTIF(FH65,"-")+COUNTIF(FH66,"-")+COUNTIF(FH71,"-")+COUNTIF(FH75,"-")+COUNTIF(FH81,"-")+COUNTIF(FH87,"-")+COUNTIF(FH91,"-")</f>
        <v>0</v>
      </c>
      <c r="FI14" s="113">
        <f>COUNTIF(FI51,"-")+COUNTIF(FI52,"-")+COUNTIF(FI55,"-")+COUNTIF(FI56,"-")+COUNTIF(FI57,"-")+COUNTIF(FI58,"-")+COUNTIF(FI59,"-")+COUNTIF(FI60,"-")+COUNTIF(FI61,"-")+COUNTIF(FI62,"-")+COUNTIF(FI63,"-")+COUNTIF(FI64,"-")+COUNTIF(FI65,"-")+COUNTIF(FI66,"-")+COUNTIF(FI71,"-")+COUNTIF(FI75,"-")+COUNTIF(FI81,"-")+COUNTIF(FI87,"-")+COUNTIF(FI91,"-")</f>
        <v>0</v>
      </c>
      <c r="FJ14" s="353"/>
      <c r="FK14" s="113">
        <f>COUNTIF(FK51,"-")+COUNTIF(FK52,"-")+COUNTIF(FK55,"-")+COUNTIF(FK56,"-")+COUNTIF(FK57,"-")+COUNTIF(FK58,"-")+COUNTIF(FK59,"-")+COUNTIF(FK60,"-")+COUNTIF(FK61,"-")+COUNTIF(FK62,"-")+COUNTIF(FK63,"-")+COUNTIF(FK64,"-")+COUNTIF(FK65,"-")+COUNTIF(FK66,"-")+COUNTIF(FK71,"-")+COUNTIF(FK75,"-")+COUNTIF(FK81,"-")+COUNTIF(FK87,"-")+COUNTIF(FK91,"-")</f>
        <v>0</v>
      </c>
      <c r="FL14" s="113">
        <f>COUNTIF(FL51,"-")+COUNTIF(FL52,"-")+COUNTIF(FL55,"-")+COUNTIF(FL56,"-")+COUNTIF(FL57,"-")+COUNTIF(FL58,"-")+COUNTIF(FL59,"-")+COUNTIF(FL60,"-")+COUNTIF(FL61,"-")+COUNTIF(FL62,"-")+COUNTIF(FL63,"-")+COUNTIF(FL64,"-")+COUNTIF(FL65,"-")+COUNTIF(FL66,"-")+COUNTIF(FL71,"-")+COUNTIF(FL75,"-")+COUNTIF(FL81,"-")+COUNTIF(FL87,"-")+COUNTIF(FL91,"-")</f>
        <v>0</v>
      </c>
      <c r="FM14" s="113">
        <f>COUNTIF(FM51,"-")+COUNTIF(FM52,"-")+COUNTIF(FM55,"-")+COUNTIF(FM56,"-")+COUNTIF(FM57,"-")+COUNTIF(FM58,"-")+COUNTIF(FM59,"-")+COUNTIF(FM60,"-")+COUNTIF(FM61,"-")+COUNTIF(FM62,"-")+COUNTIF(FM63,"-")+COUNTIF(FM64,"-")+COUNTIF(FM65,"-")+COUNTIF(FM66,"-")+COUNTIF(FM71,"-")+COUNTIF(FM75,"-")+COUNTIF(FM81,"-")+COUNTIF(FM87,"-")+COUNTIF(FM91,"-")</f>
        <v>0</v>
      </c>
      <c r="FN14" s="358"/>
      <c r="FO14" s="113">
        <f>COUNTIF(FO51,"-")+COUNTIF(FO52,"-")+COUNTIF(FO55,"-")+COUNTIF(FO56,"-")+COUNTIF(FO57,"-")+COUNTIF(FO58,"-")+COUNTIF(FO59,"-")+COUNTIF(FO60,"-")+COUNTIF(FO61,"-")+COUNTIF(FO62,"-")+COUNTIF(FO63,"-")+COUNTIF(FO64,"-")+COUNTIF(FO65,"-")+COUNTIF(FO66,"-")+COUNTIF(FO71,"-")+COUNTIF(FO75,"-")+COUNTIF(FO81,"-")+COUNTIF(FO87,"-")+COUNTIF(FO91,"-")</f>
        <v>0</v>
      </c>
      <c r="FP14" s="197"/>
      <c r="FQ14" s="113">
        <f>COUNTIF(FQ51,"-")+COUNTIF(FQ52,"-")+COUNTIF(FQ55,"-")+COUNTIF(FQ56,"-")+COUNTIF(FQ57,"-")+COUNTIF(FQ58,"-")+COUNTIF(FQ59,"-")+COUNTIF(FQ60,"-")+COUNTIF(FQ61,"-")+COUNTIF(FQ62,"-")+COUNTIF(FQ63,"-")+COUNTIF(FQ64,"-")+COUNTIF(FQ65,"-")+COUNTIF(FQ66,"-")+COUNTIF(FQ71,"-")+COUNTIF(FQ75,"-")+COUNTIF(FQ81,"-")+COUNTIF(FQ87,"-")+COUNTIF(FQ91,"-")</f>
        <v>0</v>
      </c>
      <c r="FR14" s="112"/>
      <c r="FS14" s="113">
        <f>COUNTIF(FS51,"-")+COUNTIF(FS52,"-")+COUNTIF(FS55,"-")+COUNTIF(FS56,"-")+COUNTIF(FS57,"-")+COUNTIF(FS58,"-")+COUNTIF(FS59,"-")+COUNTIF(FS60,"-")+COUNTIF(FS61,"-")+COUNTIF(FS62,"-")+COUNTIF(FS63,"-")+COUNTIF(FS64,"-")+COUNTIF(FS65,"-")+COUNTIF(FS66,"-")+COUNTIF(FS71,"-")+COUNTIF(FS75,"-")+COUNTIF(FS81,"-")+COUNTIF(FS87,"-")+COUNTIF(FS91,"-")</f>
        <v>0</v>
      </c>
      <c r="FT14" s="353"/>
      <c r="FU14" s="113">
        <f>COUNTIF(FU51,"-")+COUNTIF(FU52,"-")+COUNTIF(FU55,"-")+COUNTIF(FU56,"-")+COUNTIF(FU57,"-")+COUNTIF(FU58,"-")+COUNTIF(FU59,"-")+COUNTIF(FU60,"-")+COUNTIF(FU61,"-")+COUNTIF(FU62,"-")+COUNTIF(FU63,"-")+COUNTIF(FU64,"-")+COUNTIF(FU65,"-")+COUNTIF(FU66,"-")+COUNTIF(FU71,"-")+COUNTIF(FU75,"-")+COUNTIF(FU81,"-")+COUNTIF(FU87,"-")+COUNTIF(FU91,"-")</f>
        <v>0</v>
      </c>
      <c r="FV14" s="113">
        <f>COUNTIF(FV51,"-")+COUNTIF(FV52,"-")+COUNTIF(FV55,"-")+COUNTIF(FV56,"-")+COUNTIF(FV57,"-")+COUNTIF(FV58,"-")+COUNTIF(FV59,"-")+COUNTIF(FV60,"-")+COUNTIF(FV61,"-")+COUNTIF(FV62,"-")+COUNTIF(FV63,"-")+COUNTIF(FV64,"-")+COUNTIF(FV65,"-")+COUNTIF(FV66,"-")+COUNTIF(FV71,"-")+COUNTIF(FV75,"-")+COUNTIF(FV81,"-")+COUNTIF(FV87,"-")+COUNTIF(FV91,"-")</f>
        <v>0</v>
      </c>
      <c r="FW14" s="113">
        <f>COUNTIF(FW51,"-")+COUNTIF(FW52,"-")+COUNTIF(FW55,"-")+COUNTIF(FW56,"-")+COUNTIF(FW57,"-")+COUNTIF(FW58,"-")+COUNTIF(FW59,"-")+COUNTIF(FW60,"-")+COUNTIF(FW61,"-")+COUNTIF(FW62,"-")+COUNTIF(FW63,"-")+COUNTIF(FW64,"-")+COUNTIF(FW65,"-")+COUNTIF(FW66,"-")+COUNTIF(FW71,"-")+COUNTIF(FW75,"-")+COUNTIF(FW81,"-")+COUNTIF(FW87,"-")+COUNTIF(FW91,"-")</f>
        <v>0</v>
      </c>
      <c r="FX14" s="113">
        <f>COUNTIF(FX51,"-")+COUNTIF(FX52,"-")+COUNTIF(FX55,"-")+COUNTIF(FX56,"-")+COUNTIF(FX57,"-")+COUNTIF(FX58,"-")+COUNTIF(FX59,"-")+COUNTIF(FX60,"-")+COUNTIF(FX61,"-")+COUNTIF(FX62,"-")+COUNTIF(FX63,"-")+COUNTIF(FX64,"-")+COUNTIF(FX65,"-")+COUNTIF(FX66,"-")+COUNTIF(FX71,"-")+COUNTIF(FX75,"-")+COUNTIF(FX81,"-")+COUNTIF(FX87,"-")+COUNTIF(FX91,"-")</f>
        <v>0</v>
      </c>
      <c r="FY14" s="113">
        <f>COUNTIF(FY51,"-")+COUNTIF(FY52,"-")+COUNTIF(FY55,"-")+COUNTIF(FY56,"-")+COUNTIF(FY57,"-")+COUNTIF(FY58,"-")+COUNTIF(FY59,"-")+COUNTIF(FY60,"-")+COUNTIF(FY61,"-")+COUNTIF(FY62,"-")+COUNTIF(FY63,"-")+COUNTIF(FY64,"-")+COUNTIF(FY65,"-")+COUNTIF(FY66,"-")+COUNTIF(FY71,"-")+COUNTIF(FY75,"-")+COUNTIF(FY81,"-")+COUNTIF(FY87,"-")+COUNTIF(FY91,"-")</f>
        <v>0</v>
      </c>
      <c r="FZ14" s="112"/>
      <c r="GA14" s="113">
        <f>COUNTIF(GA51,"-")+COUNTIF(GA52,"-")+COUNTIF(GA55,"-")+COUNTIF(GA56,"-")+COUNTIF(GA57,"-")+COUNTIF(GA58,"-")+COUNTIF(GA59,"-")+COUNTIF(GA60,"-")+COUNTIF(GA61,"-")+COUNTIF(GA62,"-")+COUNTIF(GA63,"-")+COUNTIF(GA64,"-")+COUNTIF(GA65,"-")+COUNTIF(GA66,"-")+COUNTIF(GA71,"-")+COUNTIF(GA75,"-")+COUNTIF(GA81,"-")+COUNTIF(GA87,"-")+COUNTIF(GA91,"-")</f>
        <v>0</v>
      </c>
      <c r="GB14" s="197"/>
      <c r="GC14" s="113">
        <f>COUNTIF(GC51,"-")+COUNTIF(GC52,"-")+COUNTIF(GC55,"-")+COUNTIF(GC56,"-")+COUNTIF(GC57,"-")+COUNTIF(GC58,"-")+COUNTIF(GC59,"-")+COUNTIF(GC60,"-")+COUNTIF(GC61,"-")+COUNTIF(GC62,"-")+COUNTIF(GC63,"-")+COUNTIF(GC64,"-")+COUNTIF(GC65,"-")+COUNTIF(GC66,"-")+COUNTIF(GC71,"-")+COUNTIF(GC75,"-")+COUNTIF(GC81,"-")+COUNTIF(GC87,"-")+COUNTIF(GC91,"-")</f>
        <v>0</v>
      </c>
      <c r="GD14" s="113">
        <f>COUNTIF(GD51,"-")+COUNTIF(GD52,"-")+COUNTIF(GD55,"-")+COUNTIF(GD56,"-")+COUNTIF(GD57,"-")+COUNTIF(GD58,"-")+COUNTIF(GD59,"-")+COUNTIF(GD60,"-")+COUNTIF(GD61,"-")+COUNTIF(GD62,"-")+COUNTIF(GD63,"-")+COUNTIF(GD64,"-")+COUNTIF(GD65,"-")+COUNTIF(GD66,"-")+COUNTIF(GD71,"-")+COUNTIF(GD75,"-")+COUNTIF(GD81,"-")+COUNTIF(GD87,"-")+COUNTIF(GD91,"-")</f>
        <v>0</v>
      </c>
      <c r="GE14" s="113">
        <f>COUNTIF(GE51,"-")+COUNTIF(GE52,"-")+COUNTIF(GE55,"-")+COUNTIF(GE56,"-")+COUNTIF(GE57,"-")+COUNTIF(GE58,"-")+COUNTIF(GE59,"-")+COUNTIF(GE60,"-")+COUNTIF(GE61,"-")+COUNTIF(GE62,"-")+COUNTIF(GE63,"-")+COUNTIF(GE64,"-")+COUNTIF(GE65,"-")+COUNTIF(GE66,"-")+COUNTIF(GE71,"-")+COUNTIF(GE75,"-")+COUNTIF(GE81,"-")+COUNTIF(GE87,"-")+COUNTIF(GE91,"-")</f>
        <v>0</v>
      </c>
      <c r="GF14" s="197"/>
      <c r="GG14" s="113">
        <f>COUNTIF(GG51,"-")+COUNTIF(GG52,"-")+COUNTIF(GG55,"-")+COUNTIF(GG56,"-")+COUNTIF(GG57,"-")+COUNTIF(GG58,"-")+COUNTIF(GG59,"-")+COUNTIF(GG60,"-")+COUNTIF(GG61,"-")+COUNTIF(GG62,"-")+COUNTIF(GG63,"-")+COUNTIF(GG64,"-")+COUNTIF(GG65,"-")+COUNTIF(GG66,"-")+COUNTIF(GG71,"-")+COUNTIF(GG75,"-")+COUNTIF(GG81,"-")+COUNTIF(GG87,"-")+COUNTIF(GG91,"-")</f>
        <v>0</v>
      </c>
      <c r="GH14" s="358"/>
      <c r="GI14" s="113">
        <f>COUNTIF(GI51,"-")+COUNTIF(GI52,"-")+COUNTIF(GI55,"-")+COUNTIF(GI56,"-")+COUNTIF(GI57,"-")+COUNTIF(GI58,"-")+COUNTIF(GI59,"-")+COUNTIF(GI60,"-")+COUNTIF(GI61,"-")+COUNTIF(GI62,"-")+COUNTIF(GI63,"-")+COUNTIF(GI64,"-")+COUNTIF(GI65,"-")+COUNTIF(GI66,"-")+COUNTIF(GI71,"-")+COUNTIF(GI75,"-")+COUNTIF(GI81,"-")+COUNTIF(GI87,"-")+COUNTIF(GI91,"-")</f>
        <v>0</v>
      </c>
      <c r="GJ14" s="197"/>
      <c r="GK14" s="113">
        <f>COUNTIF(GK51,"-")+COUNTIF(GK52,"-")+COUNTIF(GK55,"-")+COUNTIF(GK56,"-")+COUNTIF(GK57,"-")+COUNTIF(GK58,"-")+COUNTIF(GK59,"-")+COUNTIF(GK60,"-")+COUNTIF(GK61,"-")+COUNTIF(GK62,"-")+COUNTIF(GK63,"-")+COUNTIF(GK64,"-")+COUNTIF(GK65,"-")+COUNTIF(GK66,"-")+COUNTIF(GK71,"-")+COUNTIF(GK75,"-")+COUNTIF(GK81,"-")+COUNTIF(GK87,"-")+COUNTIF(GK91,"-")</f>
        <v>0</v>
      </c>
      <c r="GL14" s="113">
        <f>COUNTIF(GL51,"-")+COUNTIF(GL52,"-")+COUNTIF(GL55,"-")+COUNTIF(GL56,"-")+COUNTIF(GL57,"-")+COUNTIF(GL58,"-")+COUNTIF(GL59,"-")+COUNTIF(GL60,"-")+COUNTIF(GL61,"-")+COUNTIF(GL62,"-")+COUNTIF(GL63,"-")+COUNTIF(GL64,"-")+COUNTIF(GL65,"-")+COUNTIF(GL66,"-")+COUNTIF(GL71,"-")+COUNTIF(GL75,"-")+COUNTIF(GL81,"-")+COUNTIF(GL87,"-")+COUNTIF(GL91,"-")</f>
        <v>0</v>
      </c>
      <c r="GM14" s="197"/>
      <c r="GN14" s="113">
        <f t="shared" ref="GN14:GR14" si="128">COUNTIF(GN51,"-")+COUNTIF(GN52,"-")+COUNTIF(GN55,"-")+COUNTIF(GN56,"-")+COUNTIF(GN57,"-")+COUNTIF(GN58,"-")+COUNTIF(GN59,"-")+COUNTIF(GN60,"-")+COUNTIF(GN61,"-")+COUNTIF(GN62,"-")+COUNTIF(GN63,"-")+COUNTIF(GN64,"-")+COUNTIF(GN65,"-")+COUNTIF(GN66,"-")+COUNTIF(GN71,"-")+COUNTIF(GN75,"-")+COUNTIF(GN81,"-")+COUNTIF(GN87,"-")+COUNTIF(GN91,"-")</f>
        <v>0</v>
      </c>
      <c r="GO14" s="113">
        <f t="shared" si="128"/>
        <v>0</v>
      </c>
      <c r="GP14" s="113">
        <f t="shared" si="128"/>
        <v>0</v>
      </c>
      <c r="GQ14" s="113">
        <f t="shared" si="128"/>
        <v>0</v>
      </c>
      <c r="GR14" s="113">
        <f t="shared" si="128"/>
        <v>0</v>
      </c>
      <c r="GS14" s="358"/>
      <c r="GT14" s="113">
        <f>COUNTIF(GT51,"-")+COUNTIF(GT52,"-")+COUNTIF(GT55,"-")+COUNTIF(GT56,"-")+COUNTIF(GT57,"-")+COUNTIF(GT58,"-")+COUNTIF(GT59,"-")+COUNTIF(GT60,"-")+COUNTIF(GT61,"-")+COUNTIF(GT62,"-")+COUNTIF(GT63,"-")+COUNTIF(GT64,"-")+COUNTIF(GT65,"-")+COUNTIF(GT66,"-")+COUNTIF(GT71,"-")+COUNTIF(GT75,"-")+COUNTIF(GT81,"-")+COUNTIF(GT87,"-")+COUNTIF(GT91,"-")</f>
        <v>0</v>
      </c>
      <c r="GU14" s="197"/>
      <c r="GV14" s="353"/>
      <c r="GW14" s="113">
        <f>COUNTIF(GW51,"-")+COUNTIF(GW52,"-")+COUNTIF(GW55,"-")+COUNTIF(GW56,"-")+COUNTIF(GW57,"-")+COUNTIF(GW58,"-")+COUNTIF(GW59,"-")+COUNTIF(GW60,"-")+COUNTIF(GW61,"-")+COUNTIF(GW62,"-")+COUNTIF(GW63,"-")+COUNTIF(GW64,"-")+COUNTIF(GW65,"-")+COUNTIF(GW66,"-")+COUNTIF(GW71,"-")+COUNTIF(GW75,"-")+COUNTIF(GW81,"-")+COUNTIF(GW87,"-")+COUNTIF(GW91,"-")</f>
        <v>0</v>
      </c>
      <c r="GX14" s="113">
        <f>COUNTIF(GX51,"-")+COUNTIF(GX52,"-")+COUNTIF(GX55,"-")+COUNTIF(GX56,"-")+COUNTIF(GX57,"-")+COUNTIF(GX58,"-")+COUNTIF(GX59,"-")+COUNTIF(GX60,"-")+COUNTIF(GX61,"-")+COUNTIF(GX62,"-")+COUNTIF(GX63,"-")+COUNTIF(GX64,"-")+COUNTIF(GX65,"-")+COUNTIF(GX66,"-")+COUNTIF(GX71,"-")+COUNTIF(GX75,"-")+COUNTIF(GX81,"-")+COUNTIF(GX87,"-")+COUNTIF(GX91,"-")</f>
        <v>0</v>
      </c>
      <c r="GY14" s="353"/>
      <c r="GZ14" s="113">
        <f t="shared" ref="GZ14:HG14" si="129">COUNTIF(GZ51,"-")+COUNTIF(GZ52,"-")+COUNTIF(GZ55,"-")+COUNTIF(GZ56,"-")+COUNTIF(GZ57,"-")+COUNTIF(GZ58,"-")+COUNTIF(GZ59,"-")+COUNTIF(GZ60,"-")+COUNTIF(GZ61,"-")+COUNTIF(GZ62,"-")+COUNTIF(GZ63,"-")+COUNTIF(GZ64,"-")+COUNTIF(GZ65,"-")+COUNTIF(GZ66,"-")+COUNTIF(GZ71,"-")+COUNTIF(GZ75,"-")+COUNTIF(GZ81,"-")+COUNTIF(GZ87,"-")+COUNTIF(GZ91,"-")</f>
        <v>0</v>
      </c>
      <c r="HA14" s="113">
        <f t="shared" si="129"/>
        <v>0</v>
      </c>
      <c r="HB14" s="113">
        <f t="shared" si="129"/>
        <v>0</v>
      </c>
      <c r="HC14" s="113">
        <f t="shared" si="129"/>
        <v>0</v>
      </c>
      <c r="HD14" s="113">
        <f t="shared" si="129"/>
        <v>0</v>
      </c>
      <c r="HE14" s="113">
        <f t="shared" si="129"/>
        <v>0</v>
      </c>
      <c r="HF14" s="113">
        <f t="shared" si="129"/>
        <v>0</v>
      </c>
      <c r="HG14" s="113">
        <f t="shared" si="129"/>
        <v>0</v>
      </c>
      <c r="HH14" s="197"/>
      <c r="HI14" s="113">
        <f t="shared" ref="HI14:HN14" si="130">COUNTIF(HI51,"-")+COUNTIF(HI52,"-")+COUNTIF(HI55,"-")+COUNTIF(HI56,"-")+COUNTIF(HI57,"-")+COUNTIF(HI58,"-")+COUNTIF(HI59,"-")+COUNTIF(HI60,"-")+COUNTIF(HI61,"-")+COUNTIF(HI62,"-")+COUNTIF(HI63,"-")+COUNTIF(HI64,"-")+COUNTIF(HI65,"-")+COUNTIF(HI66,"-")+COUNTIF(HI71,"-")+COUNTIF(HI75,"-")+COUNTIF(HI81,"-")+COUNTIF(HI87,"-")+COUNTIF(HI91,"-")</f>
        <v>0</v>
      </c>
      <c r="HJ14" s="113">
        <f t="shared" si="130"/>
        <v>0</v>
      </c>
      <c r="HK14" s="113">
        <f t="shared" si="130"/>
        <v>0</v>
      </c>
      <c r="HL14" s="113">
        <f t="shared" si="130"/>
        <v>0</v>
      </c>
      <c r="HM14" s="113">
        <f t="shared" si="130"/>
        <v>0</v>
      </c>
      <c r="HN14" s="113">
        <f t="shared" si="130"/>
        <v>0</v>
      </c>
      <c r="HO14" s="197"/>
      <c r="HP14" s="353"/>
      <c r="HQ14" s="113">
        <f>COUNTIF(HQ51,"-")+COUNTIF(HQ52,"-")+COUNTIF(HQ55,"-")+COUNTIF(HQ56,"-")+COUNTIF(HQ57,"-")+COUNTIF(HQ58,"-")+COUNTIF(HQ59,"-")+COUNTIF(HQ60,"-")+COUNTIF(HQ61,"-")+COUNTIF(HQ62,"-")+COUNTIF(HQ63,"-")+COUNTIF(HQ64,"-")+COUNTIF(HQ65,"-")+COUNTIF(HQ66,"-")+COUNTIF(HQ71,"-")+COUNTIF(HQ75,"-")+COUNTIF(HQ81,"-")+COUNTIF(HQ87,"-")+COUNTIF(HQ91,"-")</f>
        <v>0</v>
      </c>
      <c r="HR14" s="113">
        <f>COUNTIF(HR51,"-")+COUNTIF(HR52,"-")+COUNTIF(HR55,"-")+COUNTIF(HR56,"-")+COUNTIF(HR57,"-")+COUNTIF(HR58,"-")+COUNTIF(HR59,"-")+COUNTIF(HR60,"-")+COUNTIF(HR61,"-")+COUNTIF(HR62,"-")+COUNTIF(HR63,"-")+COUNTIF(HR64,"-")+COUNTIF(HR65,"-")+COUNTIF(HR66,"-")+COUNTIF(HR71,"-")+COUNTIF(HR75,"-")+COUNTIF(HR81,"-")+COUNTIF(HR87,"-")+COUNTIF(HR91,"-")</f>
        <v>0</v>
      </c>
      <c r="HS14" s="113">
        <f>COUNTIF(HS51,"-")+COUNTIF(HS52,"-")+COUNTIF(HS55,"-")+COUNTIF(HS56,"-")+COUNTIF(HS57,"-")+COUNTIF(HS58,"-")+COUNTIF(HS59,"-")+COUNTIF(HS60,"-")+COUNTIF(HS61,"-")+COUNTIF(HS62,"-")+COUNTIF(HS63,"-")+COUNTIF(HS64,"-")+COUNTIF(HS65,"-")+COUNTIF(HS66,"-")+COUNTIF(HS71,"-")+COUNTIF(HS75,"-")+COUNTIF(HS81,"-")+COUNTIF(HS87,"-")+COUNTIF(HS91,"-")</f>
        <v>0</v>
      </c>
      <c r="HT14" s="353"/>
      <c r="HU14" s="113">
        <f>COUNTIF(HU51,"-")+COUNTIF(HU52,"-")+COUNTIF(HU55,"-")+COUNTIF(HU56,"-")+COUNTIF(HU57,"-")+COUNTIF(HU58,"-")+COUNTIF(HU59,"-")+COUNTIF(HU60,"-")+COUNTIF(HU61,"-")+COUNTIF(HU62,"-")+COUNTIF(HU63,"-")+COUNTIF(HU64,"-")+COUNTIF(HU65,"-")+COUNTIF(HU66,"-")+COUNTIF(HU71,"-")+COUNTIF(HU75,"-")+COUNTIF(HU81,"-")+COUNTIF(HU87,"-")+COUNTIF(HU91,"-")</f>
        <v>0</v>
      </c>
      <c r="HV14" s="113">
        <f>COUNTIF(HV51,"-")+COUNTIF(HV52,"-")+COUNTIF(HV55,"-")+COUNTIF(HV56,"-")+COUNTIF(HV57,"-")+COUNTIF(HV58,"-")+COUNTIF(HV59,"-")+COUNTIF(HV60,"-")+COUNTIF(HV61,"-")+COUNTIF(HV62,"-")+COUNTIF(HV63,"-")+COUNTIF(HV64,"-")+COUNTIF(HV65,"-")+COUNTIF(HV66,"-")+COUNTIF(HV71,"-")+COUNTIF(HV75,"-")+COUNTIF(HV81,"-")+COUNTIF(HV87,"-")+COUNTIF(HV91,"-")</f>
        <v>1</v>
      </c>
      <c r="HW14" s="113">
        <f>COUNTIF(HW51,"-")+COUNTIF(HW52,"-")+COUNTIF(HW55,"-")+COUNTIF(HW56,"-")+COUNTIF(HW57,"-")+COUNTIF(HW58,"-")+COUNTIF(HW59,"-")+COUNTIF(HW60,"-")+COUNTIF(HW61,"-")+COUNTIF(HW62,"-")+COUNTIF(HW63,"-")+COUNTIF(HW64,"-")+COUNTIF(HW65,"-")+COUNTIF(HW66,"-")+COUNTIF(HW71,"-")+COUNTIF(HW75,"-")+COUNTIF(HW81,"-")+COUNTIF(HW87,"-")+COUNTIF(HW91,"-")</f>
        <v>0</v>
      </c>
      <c r="HX14" s="113">
        <f>COUNTIF(HX51,"-")+COUNTIF(HX52,"-")+COUNTIF(HX55,"-")+COUNTIF(HX56,"-")+COUNTIF(HX57,"-")+COUNTIF(HX58,"-")+COUNTIF(HX59,"-")+COUNTIF(HX60,"-")+COUNTIF(HX61,"-")+COUNTIF(HX62,"-")+COUNTIF(HX63,"-")+COUNTIF(HX64,"-")+COUNTIF(HX65,"-")+COUNTIF(HX66,"-")+COUNTIF(HX71,"-")+COUNTIF(HX75,"-")+COUNTIF(HX81,"-")+COUNTIF(HX87,"-")+COUNTIF(HX91,"-")</f>
        <v>0</v>
      </c>
      <c r="HY14" s="112"/>
      <c r="HZ14" s="113">
        <f>COUNTIF(HZ51,"-")+COUNTIF(HZ52,"-")+COUNTIF(HZ55,"-")+COUNTIF(HZ56,"-")+COUNTIF(HZ57,"-")+COUNTIF(HZ58,"-")+COUNTIF(HZ59,"-")+COUNTIF(HZ60,"-")+COUNTIF(HZ61,"-")+COUNTIF(HZ62,"-")+COUNTIF(HZ63,"-")+COUNTIF(HZ64,"-")+COUNTIF(HZ65,"-")+COUNTIF(HZ66,"-")+COUNTIF(HZ71,"-")+COUNTIF(HZ75,"-")+COUNTIF(HZ81,"-")+COUNTIF(HZ87,"-")+COUNTIF(HZ91,"-")</f>
        <v>0</v>
      </c>
      <c r="IA14" s="358"/>
      <c r="IB14" s="197"/>
      <c r="IC14" s="113">
        <f t="shared" ref="IC14:IJ14" si="131">COUNTIF(IC51,"-")+COUNTIF(IC52,"-")+COUNTIF(IC55,"-")+COUNTIF(IC56,"-")+COUNTIF(IC57,"-")+COUNTIF(IC58,"-")+COUNTIF(IC59,"-")+COUNTIF(IC60,"-")+COUNTIF(IC61,"-")+COUNTIF(IC62,"-")+COUNTIF(IC63,"-")+COUNTIF(IC64,"-")+COUNTIF(IC65,"-")+COUNTIF(IC66,"-")+COUNTIF(IC71,"-")+COUNTIF(IC75,"-")+COUNTIF(IC81,"-")+COUNTIF(IC87,"-")+COUNTIF(IC91,"-")</f>
        <v>0</v>
      </c>
      <c r="ID14" s="113">
        <f t="shared" si="131"/>
        <v>0</v>
      </c>
      <c r="IE14" s="113">
        <f t="shared" si="131"/>
        <v>0</v>
      </c>
      <c r="IF14" s="113">
        <f t="shared" si="131"/>
        <v>0</v>
      </c>
      <c r="IG14" s="113">
        <f t="shared" si="131"/>
        <v>0</v>
      </c>
      <c r="IH14" s="113">
        <f t="shared" si="131"/>
        <v>0</v>
      </c>
      <c r="II14" s="113">
        <f t="shared" si="131"/>
        <v>0</v>
      </c>
      <c r="IJ14" s="113">
        <f t="shared" si="131"/>
        <v>0</v>
      </c>
      <c r="IK14" s="358"/>
      <c r="IL14" s="197"/>
      <c r="IM14" s="113">
        <f t="shared" ref="IM14:IR14" si="132">COUNTIF(IM51,"-")+COUNTIF(IM52,"-")+COUNTIF(IM55,"-")+COUNTIF(IM56,"-")+COUNTIF(IM57,"-")+COUNTIF(IM58,"-")+COUNTIF(IM59,"-")+COUNTIF(IM60,"-")+COUNTIF(IM61,"-")+COUNTIF(IM62,"-")+COUNTIF(IM63,"-")+COUNTIF(IM64,"-")+COUNTIF(IM65,"-")+COUNTIF(IM66,"-")+COUNTIF(IM71,"-")+COUNTIF(IM75,"-")+COUNTIF(IM81,"-")+COUNTIF(IM87,"-")+COUNTIF(IM91,"-")</f>
        <v>0</v>
      </c>
      <c r="IN14" s="113">
        <f t="shared" si="132"/>
        <v>0</v>
      </c>
      <c r="IO14" s="113">
        <f t="shared" si="132"/>
        <v>0</v>
      </c>
      <c r="IP14" s="113">
        <f t="shared" si="132"/>
        <v>0</v>
      </c>
      <c r="IQ14" s="113">
        <f t="shared" si="132"/>
        <v>1</v>
      </c>
      <c r="IR14" s="113">
        <f t="shared" si="132"/>
        <v>0</v>
      </c>
      <c r="IS14" s="358"/>
      <c r="IT14" s="113">
        <f>COUNTIF(IT51,"-")+COUNTIF(IT52,"-")+COUNTIF(IT55,"-")+COUNTIF(IT56,"-")+COUNTIF(IT57,"-")+COUNTIF(IT58,"-")+COUNTIF(IT59,"-")+COUNTIF(IT60,"-")+COUNTIF(IT61,"-")+COUNTIF(IT62,"-")+COUNTIF(IT63,"-")+COUNTIF(IT64,"-")+COUNTIF(IT65,"-")+COUNTIF(IT66,"-")+COUNTIF(IT71,"-")+COUNTIF(IT75,"-")+COUNTIF(IT81,"-")+COUNTIF(IT87,"-")+COUNTIF(IT91,"-")</f>
        <v>0</v>
      </c>
      <c r="IU14" s="113">
        <f>COUNTIF(IU51,"-")+COUNTIF(IU52,"-")+COUNTIF(IU55,"-")+COUNTIF(IU56,"-")+COUNTIF(IU57,"-")+COUNTIF(IU58,"-")+COUNTIF(IU59,"-")+COUNTIF(IU60,"-")+COUNTIF(IU61,"-")+COUNTIF(IU62,"-")+COUNTIF(IU63,"-")+COUNTIF(IU64,"-")+COUNTIF(IU65,"-")+COUNTIF(IU66,"-")+COUNTIF(IU71,"-")+COUNTIF(IU75,"-")+COUNTIF(IU81,"-")+COUNTIF(IU87,"-")+COUNTIF(IU91,"-")</f>
        <v>0</v>
      </c>
      <c r="IV14" s="197"/>
      <c r="IW14" s="113">
        <f>COUNTIF(IW51,"-")+COUNTIF(IW52,"-")+COUNTIF(IW55,"-")+COUNTIF(IW56,"-")+COUNTIF(IW57,"-")+COUNTIF(IW58,"-")+COUNTIF(IW59,"-")+COUNTIF(IW60,"-")+COUNTIF(IW61,"-")+COUNTIF(IW62,"-")+COUNTIF(IW63,"-")+COUNTIF(IW64,"-")+COUNTIF(IW65,"-")+COUNTIF(IW66,"-")+COUNTIF(IW71,"-")+COUNTIF(IW75,"-")+COUNTIF(IW81,"-")+COUNTIF(IW87,"-")+COUNTIF(IW91,"-")</f>
        <v>0</v>
      </c>
      <c r="IX14" s="113">
        <f>COUNTIF(IX51,"-")+COUNTIF(IX52,"-")+COUNTIF(IX55,"-")+COUNTIF(IX56,"-")+COUNTIF(IX57,"-")+COUNTIF(IX58,"-")+COUNTIF(IX59,"-")+COUNTIF(IX60,"-")+COUNTIF(IX61,"-")+COUNTIF(IX62,"-")+COUNTIF(IX63,"-")+COUNTIF(IX64,"-")+COUNTIF(IX65,"-")+COUNTIF(IX66,"-")+COUNTIF(IX71,"-")+COUNTIF(IX75,"-")+COUNTIF(IX81,"-")+COUNTIF(IX87,"-")+COUNTIF(IX91,"-")</f>
        <v>0</v>
      </c>
      <c r="IY14" s="112"/>
      <c r="IZ14" s="113">
        <f>COUNTIF(IZ51,"-")+COUNTIF(IZ52,"-")+COUNTIF(IZ55,"-")+COUNTIF(IZ56,"-")+COUNTIF(IZ57,"-")+COUNTIF(IZ58,"-")+COUNTIF(IZ59,"-")+COUNTIF(IZ60,"-")+COUNTIF(IZ61,"-")+COUNTIF(IZ62,"-")+COUNTIF(IZ63,"-")+COUNTIF(IZ64,"-")+COUNTIF(IZ65,"-")+COUNTIF(IZ66,"-")+COUNTIF(IZ71,"-")+COUNTIF(IZ75,"-")+COUNTIF(IZ81,"-")+COUNTIF(IZ87,"-")+COUNTIF(IZ91,"-")</f>
        <v>0</v>
      </c>
      <c r="JA14" s="113">
        <f>COUNTIF(JA51,"-")+COUNTIF(JA52,"-")+COUNTIF(JA55,"-")+COUNTIF(JA56,"-")+COUNTIF(JA57,"-")+COUNTIF(JA58,"-")+COUNTIF(JA59,"-")+COUNTIF(JA60,"-")+COUNTIF(JA61,"-")+COUNTIF(JA62,"-")+COUNTIF(JA63,"-")+COUNTIF(JA64,"-")+COUNTIF(JA65,"-")+COUNTIF(JA66,"-")+COUNTIF(JA71,"-")+COUNTIF(JA75,"-")+COUNTIF(JA81,"-")+COUNTIF(JA87,"-")+COUNTIF(JA91,"-")</f>
        <v>0</v>
      </c>
      <c r="JB14" s="112"/>
      <c r="JC14" s="113">
        <f>COUNTIF(JC51,"-")+COUNTIF(JC52,"-")+COUNTIF(JC55,"-")+COUNTIF(JC56,"-")+COUNTIF(JC57,"-")+COUNTIF(JC58,"-")+COUNTIF(JC59,"-")+COUNTIF(JC60,"-")+COUNTIF(JC61,"-")+COUNTIF(JC62,"-")+COUNTIF(JC63,"-")+COUNTIF(JC64,"-")+COUNTIF(JC65,"-")+COUNTIF(JC66,"-")+COUNTIF(JC71,"-")+COUNTIF(JC75,"-")+COUNTIF(JC81,"-")+COUNTIF(JC87,"-")+COUNTIF(JC91,"-")</f>
        <v>0</v>
      </c>
      <c r="JD14" s="113">
        <f>COUNTIF(JD51,"-")+COUNTIF(JD52,"-")+COUNTIF(JD55,"-")+COUNTIF(JD56,"-")+COUNTIF(JD57,"-")+COUNTIF(JD58,"-")+COUNTIF(JD59,"-")+COUNTIF(JD60,"-")+COUNTIF(JD61,"-")+COUNTIF(JD62,"-")+COUNTIF(JD63,"-")+COUNTIF(JD64,"-")+COUNTIF(JD65,"-")+COUNTIF(JD66,"-")+COUNTIF(JD71,"-")+COUNTIF(JD75,"-")+COUNTIF(JD81,"-")+COUNTIF(JD87,"-")+COUNTIF(JD91,"-")</f>
        <v>0</v>
      </c>
      <c r="JE14" s="113">
        <f>COUNTIF(JE51,"-")+COUNTIF(JE52,"-")+COUNTIF(JE55,"-")+COUNTIF(JE56,"-")+COUNTIF(JE57,"-")+COUNTIF(JE58,"-")+COUNTIF(JE59,"-")+COUNTIF(JE60,"-")+COUNTIF(JE61,"-")+COUNTIF(JE62,"-")+COUNTIF(JE63,"-")+COUNTIF(JE64,"-")+COUNTIF(JE65,"-")+COUNTIF(JE66,"-")+COUNTIF(JE71,"-")+COUNTIF(JE75,"-")+COUNTIF(JE81,"-")+COUNTIF(JE87,"-")+COUNTIF(JE91,"-")</f>
        <v>0</v>
      </c>
      <c r="JF14" s="112"/>
      <c r="JG14" s="113">
        <f>COUNTIF(JG51,"-")+COUNTIF(JG52,"-")+COUNTIF(JG55,"-")+COUNTIF(JG56,"-")+COUNTIF(JG57,"-")+COUNTIF(JG58,"-")+COUNTIF(JG59,"-")+COUNTIF(JG60,"-")+COUNTIF(JG61,"-")+COUNTIF(JG62,"-")+COUNTIF(JG63,"-")+COUNTIF(JG64,"-")+COUNTIF(JG65,"-")+COUNTIF(JG66,"-")+COUNTIF(JG71,"-")+COUNTIF(JG75,"-")+COUNTIF(JG81,"-")+COUNTIF(JG87,"-")+COUNTIF(JG91,"-")</f>
        <v>0</v>
      </c>
      <c r="JH14" s="197"/>
      <c r="JI14" s="113">
        <f>COUNTIF(JI51,"-")+COUNTIF(JI52,"-")+COUNTIF(JI55,"-")+COUNTIF(JI56,"-")+COUNTIF(JI57,"-")+COUNTIF(JI58,"-")+COUNTIF(JI59,"-")+COUNTIF(JI60,"-")+COUNTIF(JI61,"-")+COUNTIF(JI62,"-")+COUNTIF(JI63,"-")+COUNTIF(JI64,"-")+COUNTIF(JI65,"-")+COUNTIF(JI66,"-")+COUNTIF(JI71,"-")+COUNTIF(JI75,"-")+COUNTIF(JI81,"-")+COUNTIF(JI87,"-")+COUNTIF(JI91,"-")</f>
        <v>0</v>
      </c>
      <c r="JJ14" s="113">
        <f>COUNTIF(JJ51,"-")+COUNTIF(JJ52,"-")+COUNTIF(JJ55,"-")+COUNTIF(JJ56,"-")+COUNTIF(JJ57,"-")+COUNTIF(JJ58,"-")+COUNTIF(JJ59,"-")+COUNTIF(JJ60,"-")+COUNTIF(JJ61,"-")+COUNTIF(JJ62,"-")+COUNTIF(JJ63,"-")+COUNTIF(JJ64,"-")+COUNTIF(JJ65,"-")+COUNTIF(JJ66,"-")+COUNTIF(JJ71,"-")+COUNTIF(JJ75,"-")+COUNTIF(JJ81,"-")+COUNTIF(JJ87,"-")+COUNTIF(JJ91,"-")</f>
        <v>0</v>
      </c>
      <c r="JK14" s="113">
        <f>COUNTIF(JK51,"-")+COUNTIF(JK52,"-")+COUNTIF(JK55,"-")+COUNTIF(JK56,"-")+COUNTIF(JK57,"-")+COUNTIF(JK58,"-")+COUNTIF(JK59,"-")+COUNTIF(JK60,"-")+COUNTIF(JK61,"-")+COUNTIF(JK62,"-")+COUNTIF(JK63,"-")+COUNTIF(JK64,"-")+COUNTIF(JK65,"-")+COUNTIF(JK66,"-")+COUNTIF(JK71,"-")+COUNTIF(JK75,"-")+COUNTIF(JK81,"-")+COUNTIF(JK87,"-")+COUNTIF(JK91,"-")</f>
        <v>0</v>
      </c>
      <c r="JL14" s="113">
        <f>COUNTIF(JL51,"-")+COUNTIF(JL52,"-")+COUNTIF(JL55,"-")+COUNTIF(JL56,"-")+COUNTIF(JL57,"-")+COUNTIF(JL58,"-")+COUNTIF(JL59,"-")+COUNTIF(JL60,"-")+COUNTIF(JL61,"-")+COUNTIF(JL62,"-")+COUNTIF(JL63,"-")+COUNTIF(JL64,"-")+COUNTIF(JL65,"-")+COUNTIF(JL66,"-")+COUNTIF(JL71,"-")+COUNTIF(JL75,"-")+COUNTIF(JL81,"-")+COUNTIF(JL87,"-")+COUNTIF(JL91,"-")</f>
        <v>0</v>
      </c>
      <c r="JM14" s="197"/>
      <c r="JN14" s="113">
        <f>COUNTIF(JN51,"-")+COUNTIF(JN52,"-")+COUNTIF(JN55,"-")+COUNTIF(JN56,"-")+COUNTIF(JN57,"-")+COUNTIF(JN58,"-")+COUNTIF(JN59,"-")+COUNTIF(JN60,"-")+COUNTIF(JN61,"-")+COUNTIF(JN62,"-")+COUNTIF(JN63,"-")+COUNTIF(JN64,"-")+COUNTIF(JN65,"-")+COUNTIF(JN66,"-")+COUNTIF(JN71,"-")+COUNTIF(JN75,"-")+COUNTIF(JN81,"-")+COUNTIF(JN87,"-")+COUNTIF(JN91,"-")</f>
        <v>0</v>
      </c>
      <c r="JO14" s="418"/>
      <c r="JP14" s="358"/>
      <c r="JQ14" s="197"/>
      <c r="JR14" s="113">
        <f t="shared" ref="JR14:KC14" si="133">COUNTIF(JR51,"-")+COUNTIF(JR52,"-")+COUNTIF(JR55,"-")+COUNTIF(JR56,"-")+COUNTIF(JR57,"-")+COUNTIF(JR58,"-")+COUNTIF(JR59,"-")+COUNTIF(JR60,"-")+COUNTIF(JR61,"-")+COUNTIF(JR62,"-")+COUNTIF(JR63,"-")+COUNTIF(JR64,"-")+COUNTIF(JR65,"-")+COUNTIF(JR66,"-")+COUNTIF(JR71,"-")+COUNTIF(JR75,"-")+COUNTIF(JR81,"-")+COUNTIF(JR87,"-")+COUNTIF(JR91,"-")</f>
        <v>0</v>
      </c>
      <c r="JS14" s="113">
        <f t="shared" si="133"/>
        <v>0</v>
      </c>
      <c r="JT14" s="113">
        <f t="shared" si="133"/>
        <v>0</v>
      </c>
      <c r="JU14" s="113">
        <f t="shared" si="133"/>
        <v>0</v>
      </c>
      <c r="JV14" s="113">
        <f t="shared" si="133"/>
        <v>0</v>
      </c>
      <c r="JW14" s="113">
        <f t="shared" si="133"/>
        <v>0</v>
      </c>
      <c r="JX14" s="113">
        <f t="shared" si="133"/>
        <v>0</v>
      </c>
      <c r="JY14" s="113">
        <f t="shared" si="133"/>
        <v>0</v>
      </c>
      <c r="JZ14" s="113">
        <f t="shared" si="133"/>
        <v>0</v>
      </c>
      <c r="KA14" s="113">
        <f t="shared" si="133"/>
        <v>0</v>
      </c>
      <c r="KB14" s="113">
        <f t="shared" si="133"/>
        <v>0</v>
      </c>
      <c r="KC14" s="113">
        <f t="shared" si="133"/>
        <v>0</v>
      </c>
      <c r="KD14" s="197"/>
      <c r="KE14" s="113">
        <f>COUNTIF(KE51,"-")+COUNTIF(KE52,"-")+COUNTIF(KE55,"-")+COUNTIF(KE56,"-")+COUNTIF(KE57,"-")+COUNTIF(KE58,"-")+COUNTIF(KE59,"-")+COUNTIF(KE60,"-")+COUNTIF(KE61,"-")+COUNTIF(KE62,"-")+COUNTIF(KE63,"-")+COUNTIF(KE64,"-")+COUNTIF(KE65,"-")+COUNTIF(KE66,"-")+COUNTIF(KE71,"-")+COUNTIF(KE75,"-")+COUNTIF(KE81,"-")+COUNTIF(KE87,"-")+COUNTIF(KE91,"-")</f>
        <v>0</v>
      </c>
      <c r="KF14" s="113">
        <f>COUNTIF(KF51,"-")+COUNTIF(KF52,"-")+COUNTIF(KF55,"-")+COUNTIF(KF56,"-")+COUNTIF(KF57,"-")+COUNTIF(KF58,"-")+COUNTIF(KF59,"-")+COUNTIF(KF60,"-")+COUNTIF(KF61,"-")+COUNTIF(KF62,"-")+COUNTIF(KF63,"-")+COUNTIF(KF64,"-")+COUNTIF(KF65,"-")+COUNTIF(KF66,"-")+COUNTIF(KF71,"-")+COUNTIF(KF75,"-")+COUNTIF(KF81,"-")+COUNTIF(KF87,"-")+COUNTIF(KF91,"-")</f>
        <v>0</v>
      </c>
      <c r="KG14" s="113">
        <f>COUNTIF(KG51,"-")+COUNTIF(KG52,"-")+COUNTIF(KG55,"-")+COUNTIF(KG56,"-")+COUNTIF(KG57,"-")+COUNTIF(KG58,"-")+COUNTIF(KG59,"-")+COUNTIF(KG60,"-")+COUNTIF(KG61,"-")+COUNTIF(KG62,"-")+COUNTIF(KG63,"-")+COUNTIF(KG64,"-")+COUNTIF(KG65,"-")+COUNTIF(KG66,"-")+COUNTIF(KG71,"-")+COUNTIF(KG75,"-")+COUNTIF(KG81,"-")+COUNTIF(KG87,"-")+COUNTIF(KG91,"-")</f>
        <v>0</v>
      </c>
      <c r="KH14" s="197"/>
      <c r="KI14" s="113">
        <f>COUNTIF(KI51,"-")+COUNTIF(KI52,"-")+COUNTIF(KI55,"-")+COUNTIF(KI56,"-")+COUNTIF(KI57,"-")+COUNTIF(KI58,"-")+COUNTIF(KI59,"-")+COUNTIF(KI60,"-")+COUNTIF(KI61,"-")+COUNTIF(KI62,"-")+COUNTIF(KI63,"-")+COUNTIF(KI64,"-")+COUNTIF(KI65,"-")+COUNTIF(KI66,"-")+COUNTIF(KI71,"-")+COUNTIF(KI75,"-")+COUNTIF(KI81,"-")+COUNTIF(KI87,"-")+COUNTIF(KI91,"-")</f>
        <v>0</v>
      </c>
      <c r="KJ14" s="113">
        <f>COUNTIF(KJ51,"-")+COUNTIF(KJ52,"-")+COUNTIF(KJ55,"-")+COUNTIF(KJ56,"-")+COUNTIF(KJ57,"-")+COUNTIF(KJ58,"-")+COUNTIF(KJ59,"-")+COUNTIF(KJ60,"-")+COUNTIF(KJ61,"-")+COUNTIF(KJ62,"-")+COUNTIF(KJ63,"-")+COUNTIF(KJ64,"-")+COUNTIF(KJ65,"-")+COUNTIF(KJ66,"-")+COUNTIF(KJ71,"-")+COUNTIF(KJ75,"-")+COUNTIF(KJ81,"-")+COUNTIF(KJ87,"-")+COUNTIF(KJ91,"-")</f>
        <v>0</v>
      </c>
      <c r="KK14" s="113">
        <f>COUNTIF(KK51,"-")+COUNTIF(KK52,"-")+COUNTIF(KK55,"-")+COUNTIF(KK56,"-")+COUNTIF(KK57,"-")+COUNTIF(KK58,"-")+COUNTIF(KK59,"-")+COUNTIF(KK60,"-")+COUNTIF(KK61,"-")+COUNTIF(KK62,"-")+COUNTIF(KK63,"-")+COUNTIF(KK64,"-")+COUNTIF(KK65,"-")+COUNTIF(KK66,"-")+COUNTIF(KK71,"-")+COUNTIF(KK75,"-")+COUNTIF(KK81,"-")+COUNTIF(KK87,"-")+COUNTIF(KK91,"-")</f>
        <v>0</v>
      </c>
      <c r="KL14" s="113">
        <f>COUNTIF(KL51,"-")+COUNTIF(KL52,"-")+COUNTIF(KL55,"-")+COUNTIF(KL56,"-")+COUNTIF(KL57,"-")+COUNTIF(KL58,"-")+COUNTIF(KL59,"-")+COUNTIF(KL60,"-")+COUNTIF(KL61,"-")+COUNTIF(KL62,"-")+COUNTIF(KL63,"-")+COUNTIF(KL64,"-")+COUNTIF(KL65,"-")+COUNTIF(KL66,"-")+COUNTIF(KL71,"-")+COUNTIF(KL75,"-")+COUNTIF(KL81,"-")+COUNTIF(KL87,"-")+COUNTIF(KL91,"-")</f>
        <v>0</v>
      </c>
      <c r="KM14" s="197"/>
      <c r="KN14" s="113">
        <f>COUNTIF(KN51,"-")+COUNTIF(KN52,"-")+COUNTIF(KN55,"-")+COUNTIF(KN56,"-")+COUNTIF(KN57,"-")+COUNTIF(KN58,"-")+COUNTIF(KN59,"-")+COUNTIF(KN60,"-")+COUNTIF(KN61,"-")+COUNTIF(KN62,"-")+COUNTIF(KN63,"-")+COUNTIF(KN64,"-")+COUNTIF(KN65,"-")+COUNTIF(KN66,"-")+COUNTIF(KN71,"-")+COUNTIF(KN75,"-")+COUNTIF(KN81,"-")+COUNTIF(KN87,"-")+COUNTIF(KN91,"-")</f>
        <v>0</v>
      </c>
      <c r="KO14" s="113">
        <f>COUNTIF(KO51,"-")+COUNTIF(KO52,"-")+COUNTIF(KO55,"-")+COUNTIF(KO56,"-")+COUNTIF(KO57,"-")+COUNTIF(KO58,"-")+COUNTIF(KO59,"-")+COUNTIF(KO60,"-")+COUNTIF(KO61,"-")+COUNTIF(KO62,"-")+COUNTIF(KO63,"-")+COUNTIF(KO64,"-")+COUNTIF(KO65,"-")+COUNTIF(KO66,"-")+COUNTIF(KO71,"-")+COUNTIF(KO75,"-")+COUNTIF(KO81,"-")+COUNTIF(KO87,"-")+COUNTIF(KO91,"-")</f>
        <v>0</v>
      </c>
      <c r="KP14" s="113">
        <f>COUNTIF(KP51,"-")+COUNTIF(KP52,"-")+COUNTIF(KP55,"-")+COUNTIF(KP56,"-")+COUNTIF(KP57,"-")+COUNTIF(KP58,"-")+COUNTIF(KP59,"-")+COUNTIF(KP60,"-")+COUNTIF(KP61,"-")+COUNTIF(KP62,"-")+COUNTIF(KP63,"-")+COUNTIF(KP64,"-")+COUNTIF(KP65,"-")+COUNTIF(KP66,"-")+COUNTIF(KP71,"-")+COUNTIF(KP75,"-")+COUNTIF(KP81,"-")+COUNTIF(KP87,"-")+COUNTIF(KP91,"-")</f>
        <v>0</v>
      </c>
      <c r="KQ14" s="197"/>
      <c r="KR14" s="113">
        <f>COUNTIF(KR51,"-")+COUNTIF(KR52,"-")+COUNTIF(KR55,"-")+COUNTIF(KR56,"-")+COUNTIF(KR57,"-")+COUNTIF(KR58,"-")+COUNTIF(KR59,"-")+COUNTIF(KR60,"-")+COUNTIF(KR61,"-")+COUNTIF(KR62,"-")+COUNTIF(KR63,"-")+COUNTIF(KR64,"-")+COUNTIF(KR65,"-")+COUNTIF(KR66,"-")+COUNTIF(KR71,"-")+COUNTIF(KR75,"-")+COUNTIF(KR81,"-")+COUNTIF(KR87,"-")+COUNTIF(KR91,"-")</f>
        <v>0</v>
      </c>
      <c r="KS14" s="113">
        <f>COUNTIF(KS51,"-")+COUNTIF(KS52,"-")+COUNTIF(KS55,"-")+COUNTIF(KS56,"-")+COUNTIF(KS57,"-")+COUNTIF(KS58,"-")+COUNTIF(KS59,"-")+COUNTIF(KS60,"-")+COUNTIF(KS61,"-")+COUNTIF(KS62,"-")+COUNTIF(KS63,"-")+COUNTIF(KS64,"-")+COUNTIF(KS65,"-")+COUNTIF(KS66,"-")+COUNTIF(KS71,"-")+COUNTIF(KS75,"-")+COUNTIF(KS81,"-")+COUNTIF(KS87,"-")+COUNTIF(KS91,"-")</f>
        <v>2</v>
      </c>
      <c r="KT14" s="113">
        <f>COUNTIF(KT51,"-")+COUNTIF(KT52,"-")+COUNTIF(KT55,"-")+COUNTIF(KT56,"-")+COUNTIF(KT57,"-")+COUNTIF(KT58,"-")+COUNTIF(KT59,"-")+COUNTIF(KT60,"-")+COUNTIF(KT61,"-")+COUNTIF(KT62,"-")+COUNTIF(KT63,"-")+COUNTIF(KT64,"-")+COUNTIF(KT65,"-")+COUNTIF(KT66,"-")+COUNTIF(KT71,"-")+COUNTIF(KT75,"-")+COUNTIF(KT81,"-")+COUNTIF(KT87,"-")+COUNTIF(KT91,"-")</f>
        <v>0</v>
      </c>
      <c r="KU14" s="358"/>
      <c r="KV14" s="197"/>
      <c r="KW14" s="113">
        <f>COUNTIF(KW51,"-")+COUNTIF(KW52,"-")+COUNTIF(KW55,"-")+COUNTIF(KW56,"-")+COUNTIF(KW57,"-")+COUNTIF(KW58,"-")+COUNTIF(KW59,"-")+COUNTIF(KW60,"-")+COUNTIF(KW61,"-")+COUNTIF(KW62,"-")+COUNTIF(KW63,"-")+COUNTIF(KW64,"-")+COUNTIF(KW65,"-")+COUNTIF(KW66,"-")+COUNTIF(KW71,"-")+COUNTIF(KW75,"-")+COUNTIF(KW81,"-")+COUNTIF(KW87,"-")+COUNTIF(KW91,"-")</f>
        <v>0</v>
      </c>
      <c r="KX14" s="113">
        <f>COUNTIF(KX51,"-")+COUNTIF(KX52,"-")+COUNTIF(KX55,"-")+COUNTIF(KX56,"-")+COUNTIF(KX57,"-")+COUNTIF(KX58,"-")+COUNTIF(KX59,"-")+COUNTIF(KX60,"-")+COUNTIF(KX61,"-")+COUNTIF(KX62,"-")+COUNTIF(KX63,"-")+COUNTIF(KX64,"-")+COUNTIF(KX65,"-")+COUNTIF(KX66,"-")+COUNTIF(KX71,"-")+COUNTIF(KX75,"-")+COUNTIF(KX81,"-")+COUNTIF(KX87,"-")+COUNTIF(KX91,"-")</f>
        <v>0</v>
      </c>
      <c r="KY14" s="113">
        <f>COUNTIF(KY51,"-")+COUNTIF(KY52,"-")+COUNTIF(KY55,"-")+COUNTIF(KY56,"-")+COUNTIF(KY57,"-")+COUNTIF(KY58,"-")+COUNTIF(KY59,"-")+COUNTIF(KY60,"-")+COUNTIF(KY61,"-")+COUNTIF(KY62,"-")+COUNTIF(KY63,"-")+COUNTIF(KY64,"-")+COUNTIF(KY65,"-")+COUNTIF(KY66,"-")+COUNTIF(KY71,"-")+COUNTIF(KY75,"-")+COUNTIF(KY81,"-")+COUNTIF(KY87,"-")+COUNTIF(KY91,"-")</f>
        <v>0</v>
      </c>
      <c r="KZ14" s="113">
        <f>COUNTIF(KZ51,"-")+COUNTIF(KZ52,"-")+COUNTIF(KZ55,"-")+COUNTIF(KZ56,"-")+COUNTIF(KZ57,"-")+COUNTIF(KZ58,"-")+COUNTIF(KZ59,"-")+COUNTIF(KZ60,"-")+COUNTIF(KZ61,"-")+COUNTIF(KZ62,"-")+COUNTIF(KZ63,"-")+COUNTIF(KZ64,"-")+COUNTIF(KZ65,"-")+COUNTIF(KZ66,"-")+COUNTIF(KZ71,"-")+COUNTIF(KZ75,"-")+COUNTIF(KZ81,"-")+COUNTIF(KZ87,"-")+COUNTIF(KZ91,"-")</f>
        <v>0</v>
      </c>
      <c r="LA14" s="113">
        <f>COUNTIF(LA51,"-")+COUNTIF(LA52,"-")+COUNTIF(LA55,"-")+COUNTIF(LA56,"-")+COUNTIF(LA57,"-")+COUNTIF(LA58,"-")+COUNTIF(LA59,"-")+COUNTIF(LA60,"-")+COUNTIF(LA61,"-")+COUNTIF(LA62,"-")+COUNTIF(LA63,"-")+COUNTIF(LA64,"-")+COUNTIF(LA65,"-")+COUNTIF(LA66,"-")+COUNTIF(LA71,"-")+COUNTIF(LA75,"-")+COUNTIF(LA81,"-")+COUNTIF(LA87,"-")+COUNTIF(LA91,"-")</f>
        <v>0</v>
      </c>
      <c r="LB14" s="197"/>
      <c r="LC14" s="113">
        <f>COUNTIF(LC51,"-")+COUNTIF(LC52,"-")+COUNTIF(LC55,"-")+COUNTIF(LC56,"-")+COUNTIF(LC57,"-")+COUNTIF(LC58,"-")+COUNTIF(LC59,"-")+COUNTIF(LC60,"-")+COUNTIF(LC61,"-")+COUNTIF(LC62,"-")+COUNTIF(LC63,"-")+COUNTIF(LC64,"-")+COUNTIF(LC65,"-")+COUNTIF(LC66,"-")+COUNTIF(LC71,"-")+COUNTIF(LC75,"-")+COUNTIF(LC81,"-")+COUNTIF(LC87,"-")+COUNTIF(LC91,"-")</f>
        <v>0</v>
      </c>
      <c r="LD14" s="113">
        <f>COUNTIF(LD51,"-")+COUNTIF(LD52,"-")+COUNTIF(LD55,"-")+COUNTIF(LD56,"-")+COUNTIF(LD57,"-")+COUNTIF(LD58,"-")+COUNTIF(LD59,"-")+COUNTIF(LD60,"-")+COUNTIF(LD61,"-")+COUNTIF(LD62,"-")+COUNTIF(LD63,"-")+COUNTIF(LD64,"-")+COUNTIF(LD65,"-")+COUNTIF(LD66,"-")+COUNTIF(LD71,"-")+COUNTIF(LD75,"-")+COUNTIF(LD81,"-")+COUNTIF(LD87,"-")+COUNTIF(LD91,"-")</f>
        <v>0</v>
      </c>
      <c r="LE14" s="113">
        <f>COUNTIF(LE51,"-")+COUNTIF(LE52,"-")+COUNTIF(LE55,"-")+COUNTIF(LE56,"-")+COUNTIF(LE57,"-")+COUNTIF(LE58,"-")+COUNTIF(LE59,"-")+COUNTIF(LE60,"-")+COUNTIF(LE61,"-")+COUNTIF(LE62,"-")+COUNTIF(LE63,"-")+COUNTIF(LE64,"-")+COUNTIF(LE65,"-")+COUNTIF(LE66,"-")+COUNTIF(LE71,"-")+COUNTIF(LE75,"-")+COUNTIF(LE81,"-")+COUNTIF(LE87,"-")+COUNTIF(LE91,"-")</f>
        <v>0</v>
      </c>
      <c r="LF14" s="353"/>
      <c r="LG14" s="113">
        <f>COUNTIF(LG51,"-")+COUNTIF(LG52,"-")+COUNTIF(LG55,"-")+COUNTIF(LG56,"-")+COUNTIF(LG57,"-")+COUNTIF(LG58,"-")+COUNTIF(LG59,"-")+COUNTIF(LG60,"-")+COUNTIF(LG61,"-")+COUNTIF(LG62,"-")+COUNTIF(LG63,"-")+COUNTIF(LG64,"-")+COUNTIF(LG65,"-")+COUNTIF(LG66,"-")+COUNTIF(LG71,"-")+COUNTIF(LG75,"-")+COUNTIF(LG81,"-")+COUNTIF(LG87,"-")+COUNTIF(LG91,"-")</f>
        <v>0</v>
      </c>
      <c r="LH14" s="113">
        <f>COUNTIF(LH51,"-")+COUNTIF(LH52,"-")+COUNTIF(LH55,"-")+COUNTIF(LH56,"-")+COUNTIF(LH57,"-")+COUNTIF(LH58,"-")+COUNTIF(LH59,"-")+COUNTIF(LH60,"-")+COUNTIF(LH61,"-")+COUNTIF(LH62,"-")+COUNTIF(LH63,"-")+COUNTIF(LH64,"-")+COUNTIF(LH65,"-")+COUNTIF(LH66,"-")+COUNTIF(LH71,"-")+COUNTIF(LH75,"-")+COUNTIF(LH81,"-")+COUNTIF(LH87,"-")+COUNTIF(LH91,"-")</f>
        <v>0</v>
      </c>
      <c r="LI14" s="113">
        <f>COUNTIF(LI51,"-")+COUNTIF(LI52,"-")+COUNTIF(LI55,"-")+COUNTIF(LI56,"-")+COUNTIF(LI57,"-")+COUNTIF(LI58,"-")+COUNTIF(LI59,"-")+COUNTIF(LI60,"-")+COUNTIF(LI61,"-")+COUNTIF(LI62,"-")+COUNTIF(LI63,"-")+COUNTIF(LI64,"-")+COUNTIF(LI65,"-")+COUNTIF(LI66,"-")+COUNTIF(LI71,"-")+COUNTIF(LI75,"-")+COUNTIF(LI81,"-")+COUNTIF(LI87,"-")+COUNTIF(LI91,"-")</f>
        <v>0</v>
      </c>
      <c r="LJ14" s="197"/>
      <c r="LK14" s="113">
        <f t="shared" ref="LK14:LX14" si="134">COUNTIF(LK51,"-")+COUNTIF(LK52,"-")+COUNTIF(LK55,"-")+COUNTIF(LK56,"-")+COUNTIF(LK57,"-")+COUNTIF(LK58,"-")+COUNTIF(LK59,"-")+COUNTIF(LK60,"-")+COUNTIF(LK61,"-")+COUNTIF(LK62,"-")+COUNTIF(LK63,"-")+COUNTIF(LK64,"-")+COUNTIF(LK65,"-")+COUNTIF(LK66,"-")+COUNTIF(LK71,"-")+COUNTIF(LK75,"-")+COUNTIF(LK81,"-")+COUNTIF(LK87,"-")+COUNTIF(LK91,"-")</f>
        <v>0</v>
      </c>
      <c r="LL14" s="113">
        <f t="shared" si="134"/>
        <v>0</v>
      </c>
      <c r="LM14" s="113">
        <f t="shared" si="134"/>
        <v>0</v>
      </c>
      <c r="LN14" s="113">
        <f t="shared" si="134"/>
        <v>0</v>
      </c>
      <c r="LO14" s="113">
        <f t="shared" si="134"/>
        <v>0</v>
      </c>
      <c r="LP14" s="113">
        <f t="shared" si="134"/>
        <v>0</v>
      </c>
      <c r="LQ14" s="113">
        <f t="shared" si="134"/>
        <v>0</v>
      </c>
      <c r="LR14" s="113">
        <f t="shared" si="134"/>
        <v>0</v>
      </c>
      <c r="LS14" s="113">
        <f t="shared" si="134"/>
        <v>0</v>
      </c>
      <c r="LT14" s="113">
        <f t="shared" si="134"/>
        <v>0</v>
      </c>
      <c r="LU14" s="113">
        <f t="shared" si="134"/>
        <v>0</v>
      </c>
      <c r="LV14" s="113">
        <f t="shared" si="134"/>
        <v>0</v>
      </c>
      <c r="LW14" s="113">
        <f t="shared" si="134"/>
        <v>0</v>
      </c>
      <c r="LX14" s="113">
        <f t="shared" si="134"/>
        <v>0</v>
      </c>
      <c r="LY14" s="197"/>
      <c r="LZ14" s="113">
        <f>COUNTIF(LZ51,"-")+COUNTIF(LZ52,"-")+COUNTIF(LZ55,"-")+COUNTIF(LZ56,"-")+COUNTIF(LZ57,"-")+COUNTIF(LZ58,"-")+COUNTIF(LZ59,"-")+COUNTIF(LZ60,"-")+COUNTIF(LZ61,"-")+COUNTIF(LZ62,"-")+COUNTIF(LZ63,"-")+COUNTIF(LZ64,"-")+COUNTIF(LZ65,"-")+COUNTIF(LZ66,"-")+COUNTIF(LZ71,"-")+COUNTIF(LZ75,"-")+COUNTIF(LZ81,"-")+COUNTIF(LZ87,"-")+COUNTIF(LZ91,"-")</f>
        <v>0</v>
      </c>
      <c r="MA14" s="113">
        <f>COUNTIF(MA51,"-")+COUNTIF(MA52,"-")+COUNTIF(MA55,"-")+COUNTIF(MA56,"-")+COUNTIF(MA57,"-")+COUNTIF(MA58,"-")+COUNTIF(MA59,"-")+COUNTIF(MA60,"-")+COUNTIF(MA61,"-")+COUNTIF(MA62,"-")+COUNTIF(MA63,"-")+COUNTIF(MA64,"-")+COUNTIF(MA65,"-")+COUNTIF(MA66,"-")+COUNTIF(MA71,"-")+COUNTIF(MA75,"-")+COUNTIF(MA81,"-")+COUNTIF(MA87,"-")+COUNTIF(MA91,"-")</f>
        <v>0</v>
      </c>
      <c r="MB14" s="113">
        <f>COUNTIF(MB51,"-")+COUNTIF(MB52,"-")+COUNTIF(MB55,"-")+COUNTIF(MB56,"-")+COUNTIF(MB57,"-")+COUNTIF(MB58,"-")+COUNTIF(MB59,"-")+COUNTIF(MB60,"-")+COUNTIF(MB61,"-")+COUNTIF(MB62,"-")+COUNTIF(MB63,"-")+COUNTIF(MB64,"-")+COUNTIF(MB65,"-")+COUNTIF(MB66,"-")+COUNTIF(MB71,"-")+COUNTIF(MB75,"-")+COUNTIF(MB81,"-")+COUNTIF(MB87,"-")+COUNTIF(MB91,"-")</f>
        <v>0</v>
      </c>
      <c r="MC14" s="113">
        <f>COUNTIF(MC51,"-")+COUNTIF(MC52,"-")+COUNTIF(MC55,"-")+COUNTIF(MC56,"-")+COUNTIF(MC57,"-")+COUNTIF(MC58,"-")+COUNTIF(MC59,"-")+COUNTIF(MC60,"-")+COUNTIF(MC61,"-")+COUNTIF(MC62,"-")+COUNTIF(MC63,"-")+COUNTIF(MC64,"-")+COUNTIF(MC65,"-")+COUNTIF(MC66,"-")+COUNTIF(MC71,"-")+COUNTIF(MC75,"-")+COUNTIF(MC81,"-")+COUNTIF(MC87,"-")+COUNTIF(MC91,"-")</f>
        <v>0</v>
      </c>
      <c r="MD14" s="113">
        <f>COUNTIF(MD51,"-")+COUNTIF(MD52,"-")+COUNTIF(MD55,"-")+COUNTIF(MD56,"-")+COUNTIF(MD57,"-")+COUNTIF(MD58,"-")+COUNTIF(MD59,"-")+COUNTIF(MD60,"-")+COUNTIF(MD61,"-")+COUNTIF(MD62,"-")+COUNTIF(MD63,"-")+COUNTIF(MD64,"-")+COUNTIF(MD65,"-")+COUNTIF(MD66,"-")+COUNTIF(MD71,"-")+COUNTIF(MD75,"-")+COUNTIF(MD81,"-")+COUNTIF(MD87,"-")+COUNTIF(MD91,"-")</f>
        <v>0</v>
      </c>
      <c r="ME14" s="197"/>
      <c r="MF14" s="113">
        <f>COUNTIF(MF51,"-")+COUNTIF(MF52,"-")+COUNTIF(MF55,"-")+COUNTIF(MF56,"-")+COUNTIF(MF57,"-")+COUNTIF(MF58,"-")+COUNTIF(MF59,"-")+COUNTIF(MF60,"-")+COUNTIF(MF61,"-")+COUNTIF(MF62,"-")+COUNTIF(MF63,"-")+COUNTIF(MF64,"-")+COUNTIF(MF65,"-")+COUNTIF(MF66,"-")+COUNTIF(MF71,"-")+COUNTIF(MF75,"-")+COUNTIF(MF81,"-")+COUNTIF(MF87,"-")+COUNTIF(MF91,"-")</f>
        <v>0</v>
      </c>
      <c r="MG14" s="113">
        <f>COUNTIF(MG51,"-")+COUNTIF(MG52,"-")+COUNTIF(MG55,"-")+COUNTIF(MG56,"-")+COUNTIF(MG57,"-")+COUNTIF(MG58,"-")+COUNTIF(MG59,"-")+COUNTIF(MG60,"-")+COUNTIF(MG61,"-")+COUNTIF(MG62,"-")+COUNTIF(MG63,"-")+COUNTIF(MG64,"-")+COUNTIF(MG65,"-")+COUNTIF(MG66,"-")+COUNTIF(MG71,"-")+COUNTIF(MG75,"-")+COUNTIF(MG81,"-")+COUNTIF(MG87,"-")+COUNTIF(MG91,"-")</f>
        <v>0</v>
      </c>
      <c r="MH14" s="113">
        <f>COUNTIF(MH51,"-")+COUNTIF(MH52,"-")+COUNTIF(MH55,"-")+COUNTIF(MH56,"-")+COUNTIF(MH57,"-")+COUNTIF(MH58,"-")+COUNTIF(MH59,"-")+COUNTIF(MH60,"-")+COUNTIF(MH61,"-")+COUNTIF(MH62,"-")+COUNTIF(MH63,"-")+COUNTIF(MH64,"-")+COUNTIF(MH65,"-")+COUNTIF(MH66,"-")+COUNTIF(MH71,"-")+COUNTIF(MH75,"-")+COUNTIF(MH81,"-")+COUNTIF(MH87,"-")+COUNTIF(MH91,"-")</f>
        <v>0</v>
      </c>
      <c r="MI14" s="113">
        <f>COUNTIF(MI51,"-")+COUNTIF(MI52,"-")+COUNTIF(MI55,"-")+COUNTIF(MI56,"-")+COUNTIF(MI57,"-")+COUNTIF(MI58,"-")+COUNTIF(MI59,"-")+COUNTIF(MI60,"-")+COUNTIF(MI61,"-")+COUNTIF(MI62,"-")+COUNTIF(MI63,"-")+COUNTIF(MI64,"-")+COUNTIF(MI65,"-")+COUNTIF(MI66,"-")+COUNTIF(MI71,"-")+COUNTIF(MI75,"-")+COUNTIF(MI81,"-")+COUNTIF(MI87,"-")+COUNTIF(MI91,"-")</f>
        <v>0</v>
      </c>
      <c r="MJ14" s="197"/>
      <c r="MK14" s="113">
        <f t="shared" ref="MK14:MP14" si="135">COUNTIF(MK51,"-")+COUNTIF(MK52,"-")+COUNTIF(MK55,"-")+COUNTIF(MK56,"-")+COUNTIF(MK57,"-")+COUNTIF(MK58,"-")+COUNTIF(MK59,"-")+COUNTIF(MK60,"-")+COUNTIF(MK61,"-")+COUNTIF(MK62,"-")+COUNTIF(MK63,"-")+COUNTIF(MK64,"-")+COUNTIF(MK65,"-")+COUNTIF(MK66,"-")+COUNTIF(MK71,"-")+COUNTIF(MK75,"-")+COUNTIF(MK81,"-")+COUNTIF(MK87,"-")+COUNTIF(MK91,"-")</f>
        <v>0</v>
      </c>
      <c r="ML14" s="113">
        <f t="shared" si="135"/>
        <v>0</v>
      </c>
      <c r="MM14" s="113">
        <f t="shared" si="135"/>
        <v>0</v>
      </c>
      <c r="MN14" s="113">
        <f t="shared" si="135"/>
        <v>0</v>
      </c>
      <c r="MO14" s="113">
        <f t="shared" si="135"/>
        <v>0</v>
      </c>
      <c r="MP14" s="113">
        <f t="shared" si="135"/>
        <v>0</v>
      </c>
      <c r="MQ14" s="163"/>
      <c r="MR14" s="113">
        <f t="shared" ref="MR14:MZ14" si="136">COUNTIF(MR51,"-")+COUNTIF(MR52,"-")+COUNTIF(MR55,"-")+COUNTIF(MR56,"-")+COUNTIF(MR57,"-")+COUNTIF(MR58,"-")+COUNTIF(MR59,"-")+COUNTIF(MR60,"-")+COUNTIF(MR61,"-")+COUNTIF(MR62,"-")+COUNTIF(MR63,"-")+COUNTIF(MR64,"-")+COUNTIF(MR65,"-")+COUNTIF(MR66,"-")+COUNTIF(MR71,"-")+COUNTIF(MR75,"-")+COUNTIF(MR81,"-")+COUNTIF(MR87,"-")+COUNTIF(MR91,"-")</f>
        <v>0</v>
      </c>
      <c r="MS14" s="113">
        <f t="shared" si="136"/>
        <v>0</v>
      </c>
      <c r="MT14" s="113">
        <f t="shared" si="136"/>
        <v>0</v>
      </c>
      <c r="MU14" s="113">
        <f t="shared" si="136"/>
        <v>0</v>
      </c>
      <c r="MV14" s="113">
        <f t="shared" si="136"/>
        <v>0</v>
      </c>
      <c r="MW14" s="113">
        <f t="shared" si="136"/>
        <v>1</v>
      </c>
      <c r="MX14" s="113">
        <f t="shared" si="136"/>
        <v>0</v>
      </c>
      <c r="MY14" s="113">
        <f t="shared" si="136"/>
        <v>0</v>
      </c>
      <c r="MZ14" s="113">
        <f t="shared" si="136"/>
        <v>0</v>
      </c>
      <c r="NA14" s="20"/>
      <c r="NB14" s="20"/>
      <c r="NC14" s="20"/>
      <c r="ND14" s="20"/>
    </row>
    <row r="15" spans="1:368" ht="25" customHeight="1">
      <c r="A15" s="1235"/>
      <c r="B15" s="138" t="s">
        <v>1389</v>
      </c>
      <c r="C15" s="1300" t="s">
        <v>1400</v>
      </c>
      <c r="D15" s="1300"/>
      <c r="E15" s="1300"/>
      <c r="F15" s="1300"/>
      <c r="G15" s="1300"/>
      <c r="H15" s="1300"/>
      <c r="I15" s="1300"/>
      <c r="J15" s="1300"/>
      <c r="K15" s="1300"/>
      <c r="L15" s="1300"/>
      <c r="M15" s="1300"/>
      <c r="N15" s="1300"/>
      <c r="O15" s="1300"/>
      <c r="P15" s="1300"/>
      <c r="Q15" s="1300"/>
      <c r="R15" s="1300"/>
      <c r="S15" s="1300"/>
      <c r="T15" s="1300"/>
      <c r="U15" s="1300"/>
      <c r="V15" s="153"/>
      <c r="W15" s="358"/>
      <c r="X15" s="197"/>
      <c r="Y15" s="115" t="e">
        <f>COUNTIF(#REF!,"-")+COUNTIF(#REF!,"-")+COUNTIF(Y105,"-")+COUNTIF(Y98,"-")+COUNTIF(Y99,"-")+COUNTIF(Y100,"-")+COUNTIF(Y101,"-")+COUNTIF(Y102,"-")+COUNTIF(Y106,"-")+COUNTIF(Y107,"-")+COUNTIF(Y108,"-")+COUNTIF(Y109,"-")+COUNTIF(Y110,"-")+COUNTIF(Y111,"-")+COUNTIF(Y112,"-")+COUNTIF(Y113,"-")+COUNTIF(Y114,"-")+COUNTIF(Y116,"-")+COUNTIF(Y117,"-")+COUNTIF(Y118,"-")+COUNTIF(Y119,"-")+COUNTIF(Y120,"-")+COUNTIF(Y121,"-")+COUNTIF(Y122,"-")+COUNTIF(Y124,"-")+COUNTIF(Y126,"-")+COUNTIF(Y127,"-")+COUNTIF(Y128,"-")+COUNTIF(Y129,"-")+COUNTIF(Y130,"-")+COUNTIF(Y131,"-")+COUNTIF(Y125,"-")+COUNTIF(Y132,"-")+COUNTIF(Y133,"-")+COUNTIF(Y138,"-")+COUNTIF(Y142,"-")+COUNTIF(Y145,"-")+COUNTIF(Y149,"-")+COUNTIF(Y160,"-")</f>
        <v>#REF!</v>
      </c>
      <c r="Z15" s="197"/>
      <c r="AA15" s="115" t="e">
        <f>COUNTIF(#REF!,"-")+COUNTIF(#REF!,"-")+COUNTIF(AA105,"-")+COUNTIF(AA98,"-")+COUNTIF(AA99,"-")+COUNTIF(AA100,"-")+COUNTIF(AA101,"-")+COUNTIF(AA102,"-")+COUNTIF(AA106,"-")+COUNTIF(AA107,"-")+COUNTIF(AA108,"-")+COUNTIF(AA109,"-")+COUNTIF(AA110,"-")+COUNTIF(AA111,"-")+COUNTIF(AA112,"-")+COUNTIF(AA113,"-")+COUNTIF(AA114,"-")+COUNTIF(AA116,"-")+COUNTIF(AA117,"-")+COUNTIF(AA118,"-")+COUNTIF(AA119,"-")+COUNTIF(AA120,"-")+COUNTIF(AA121,"-")+COUNTIF(AA122,"-")+COUNTIF(AA124,"-")+COUNTIF(AA126,"-")+COUNTIF(AA127,"-")+COUNTIF(AA128,"-")+COUNTIF(AA129,"-")+COUNTIF(AA130,"-")+COUNTIF(AA131,"-")+COUNTIF(AA125,"-")+COUNTIF(AA132,"-")+COUNTIF(AA133,"-")+COUNTIF(AA138,"-")+COUNTIF(AA142,"-")+COUNTIF(AA145,"-")+COUNTIF(AA149,"-")+COUNTIF(AA160,"-")</f>
        <v>#REF!</v>
      </c>
      <c r="AB15" s="197"/>
      <c r="AC15" s="115" t="e">
        <f>COUNTIF(#REF!,"-")+COUNTIF(#REF!,"-")+COUNTIF(AC105,"-")+COUNTIF(AC98,"-")+COUNTIF(AC99,"-")+COUNTIF(AC100,"-")+COUNTIF(AC101,"-")+COUNTIF(AC102,"-")+COUNTIF(AC106,"-")+COUNTIF(AC107,"-")+COUNTIF(AC108,"-")+COUNTIF(AC109,"-")+COUNTIF(AC110,"-")+COUNTIF(AC111,"-")+COUNTIF(AC112,"-")+COUNTIF(AC113,"-")+COUNTIF(AC114,"-")+COUNTIF(AC116,"-")+COUNTIF(AC117,"-")+COUNTIF(AC118,"-")+COUNTIF(AC119,"-")+COUNTIF(AC120,"-")+COUNTIF(AC121,"-")+COUNTIF(AC122,"-")+COUNTIF(AC124,"-")+COUNTIF(AC126,"-")+COUNTIF(AC127,"-")+COUNTIF(AC128,"-")+COUNTIF(AC129,"-")+COUNTIF(AC130,"-")+COUNTIF(AC131,"-")+COUNTIF(AC125,"-")+COUNTIF(AC132,"-")+COUNTIF(AC133,"-")+COUNTIF(AC138,"-")+COUNTIF(AC142,"-")+COUNTIF(AC145,"-")+COUNTIF(AC149,"-")+COUNTIF(AC160,"-")</f>
        <v>#REF!</v>
      </c>
      <c r="AD15" s="197"/>
      <c r="AE15" s="115" t="e">
        <f>COUNTIF(#REF!,"-")+COUNTIF(#REF!,"-")+COUNTIF(AE105,"-")+COUNTIF(AE98,"-")+COUNTIF(AE99,"-")+COUNTIF(AE100,"-")+COUNTIF(AE101,"-")+COUNTIF(AE102,"-")+COUNTIF(AE106,"-")+COUNTIF(AE107,"-")+COUNTIF(AE108,"-")+COUNTIF(AE109,"-")+COUNTIF(AE110,"-")+COUNTIF(AE111,"-")+COUNTIF(AE112,"-")+COUNTIF(AE113,"-")+COUNTIF(AE114,"-")+COUNTIF(AE116,"-")+COUNTIF(AE117,"-")+COUNTIF(AE118,"-")+COUNTIF(AE119,"-")+COUNTIF(AE120,"-")+COUNTIF(AE121,"-")+COUNTIF(AE122,"-")+COUNTIF(AE124,"-")+COUNTIF(AE126,"-")+COUNTIF(AE127,"-")+COUNTIF(AE128,"-")+COUNTIF(AE129,"-")+COUNTIF(AE130,"-")+COUNTIF(AE131,"-")+COUNTIF(AE125,"-")+COUNTIF(AE132,"-")+COUNTIF(AE133,"-")+COUNTIF(AE138,"-")+COUNTIF(AE142,"-")+COUNTIF(AE145,"-")+COUNTIF(AE149,"-")+COUNTIF(AE160,"-")</f>
        <v>#REF!</v>
      </c>
      <c r="AF15" s="115" t="e">
        <f>COUNTIF(#REF!,"-")+COUNTIF(#REF!,"-")+COUNTIF(AF105,"-")+COUNTIF(AF98,"-")+COUNTIF(AF99,"-")+COUNTIF(AF100,"-")+COUNTIF(AF101,"-")+COUNTIF(AF102,"-")+COUNTIF(AF106,"-")+COUNTIF(AF107,"-")+COUNTIF(AF108,"-")+COUNTIF(AF109,"-")+COUNTIF(AF110,"-")+COUNTIF(AF111,"-")+COUNTIF(AF112,"-")+COUNTIF(AF113,"-")+COUNTIF(AF114,"-")+COUNTIF(AF116,"-")+COUNTIF(AF117,"-")+COUNTIF(AF118,"-")+COUNTIF(AF119,"-")+COUNTIF(AF120,"-")+COUNTIF(AF121,"-")+COUNTIF(AF122,"-")+COUNTIF(AF124,"-")+COUNTIF(AF126,"-")+COUNTIF(AF127,"-")+COUNTIF(AF128,"-")+COUNTIF(AF129,"-")+COUNTIF(AF130,"-")+COUNTIF(AF131,"-")+COUNTIF(AF125,"-")+COUNTIF(AF132,"-")+COUNTIF(AF133,"-")+COUNTIF(AF138,"-")+COUNTIF(AF142,"-")+COUNTIF(AF145,"-")+COUNTIF(AF149,"-")+COUNTIF(AF160,"-")</f>
        <v>#REF!</v>
      </c>
      <c r="AG15" s="115" t="e">
        <f>COUNTIF(#REF!,"-")+COUNTIF(#REF!,"-")+COUNTIF(AG105,"-")+COUNTIF(AG98,"-")+COUNTIF(AG99,"-")+COUNTIF(AG100,"-")+COUNTIF(AG101,"-")+COUNTIF(AG102,"-")+COUNTIF(AG106,"-")+COUNTIF(AG107,"-")+COUNTIF(AG108,"-")+COUNTIF(AG109,"-")+COUNTIF(AG110,"-")+COUNTIF(AG111,"-")+COUNTIF(AG112,"-")+COUNTIF(AG113,"-")+COUNTIF(AG114,"-")+COUNTIF(AG116,"-")+COUNTIF(AG117,"-")+COUNTIF(AG118,"-")+COUNTIF(AG119,"-")+COUNTIF(AG120,"-")+COUNTIF(AG121,"-")+COUNTIF(AG122,"-")+COUNTIF(AG124,"-")+COUNTIF(AG126,"-")+COUNTIF(AG127,"-")+COUNTIF(AG128,"-")+COUNTIF(AG129,"-")+COUNTIF(AG130,"-")+COUNTIF(AG131,"-")+COUNTIF(AG125,"-")+COUNTIF(AG132,"-")+COUNTIF(AG133,"-")+COUNTIF(AG138,"-")+COUNTIF(AG142,"-")+COUNTIF(AG145,"-")+COUNTIF(AG149,"-")+COUNTIF(AG160,"-")</f>
        <v>#REF!</v>
      </c>
      <c r="AH15" s="115" t="e">
        <f>COUNTIF(#REF!,"-")+COUNTIF(#REF!,"-")+COUNTIF(AH105,"-")+COUNTIF(AH98,"-")+COUNTIF(AH99,"-")+COUNTIF(AH100,"-")+COUNTIF(AH101,"-")+COUNTIF(AH102,"-")+COUNTIF(AH106,"-")+COUNTIF(AH107,"-")+COUNTIF(AH108,"-")+COUNTIF(AH109,"-")+COUNTIF(AH110,"-")+COUNTIF(AH111,"-")+COUNTIF(AH112,"-")+COUNTIF(AH113,"-")+COUNTIF(AH114,"-")+COUNTIF(AH116,"-")+COUNTIF(AH117,"-")+COUNTIF(AH118,"-")+COUNTIF(AH119,"-")+COUNTIF(AH120,"-")+COUNTIF(AH121,"-")+COUNTIF(AH122,"-")+COUNTIF(AH124,"-")+COUNTIF(AH126,"-")+COUNTIF(AH127,"-")+COUNTIF(AH128,"-")+COUNTIF(AH129,"-")+COUNTIF(AH130,"-")+COUNTIF(AH131,"-")+COUNTIF(AH125,"-")+COUNTIF(AH132,"-")+COUNTIF(AH133,"-")+COUNTIF(AH138,"-")+COUNTIF(AH142,"-")+COUNTIF(AH145,"-")+COUNTIF(AH149,"-")+COUNTIF(AH160,"-")</f>
        <v>#REF!</v>
      </c>
      <c r="AI15" s="197"/>
      <c r="AJ15" s="115" t="e">
        <f>COUNTIF(#REF!,"-")+COUNTIF(#REF!,"-")+COUNTIF(AJ105,"-")+COUNTIF(AJ98,"-")+COUNTIF(AJ99,"-")+COUNTIF(AJ100,"-")+COUNTIF(AJ101,"-")+COUNTIF(AJ102,"-")+COUNTIF(AJ106,"-")+COUNTIF(AJ107,"-")+COUNTIF(AJ108,"-")+COUNTIF(AJ109,"-")+COUNTIF(AJ110,"-")+COUNTIF(AJ111,"-")+COUNTIF(AJ112,"-")+COUNTIF(AJ113,"-")+COUNTIF(AJ114,"-")+COUNTIF(AJ116,"-")+COUNTIF(AJ117,"-")+COUNTIF(AJ118,"-")+COUNTIF(AJ119,"-")+COUNTIF(AJ120,"-")+COUNTIF(AJ121,"-")+COUNTIF(AJ122,"-")+COUNTIF(AJ124,"-")+COUNTIF(AJ126,"-")+COUNTIF(AJ127,"-")+COUNTIF(AJ128,"-")+COUNTIF(AJ129,"-")+COUNTIF(AJ130,"-")+COUNTIF(AJ131,"-")+COUNTIF(AJ125,"-")+COUNTIF(AJ132,"-")+COUNTIF(AJ133,"-")+COUNTIF(AJ138,"-")+COUNTIF(AJ142,"-")+COUNTIF(AJ145,"-")+COUNTIF(AJ149,"-")+COUNTIF(AJ160,"-")</f>
        <v>#REF!</v>
      </c>
      <c r="AK15" s="114"/>
      <c r="AL15" s="115" t="e">
        <f>COUNTIF(#REF!,"-")+COUNTIF(#REF!,"-")+COUNTIF(AL105,"-")+COUNTIF(AL98,"-")+COUNTIF(AL99,"-")+COUNTIF(AL100,"-")+COUNTIF(AL101,"-")+COUNTIF(AL102,"-")+COUNTIF(AL106,"-")+COUNTIF(AL107,"-")+COUNTIF(AL108,"-")+COUNTIF(AL109,"-")+COUNTIF(AL110,"-")+COUNTIF(AL111,"-")+COUNTIF(AL112,"-")+COUNTIF(AL113,"-")+COUNTIF(AL114,"-")+COUNTIF(AL116,"-")+COUNTIF(AL117,"-")+COUNTIF(AL118,"-")+COUNTIF(AL119,"-")+COUNTIF(AL120,"-")+COUNTIF(AL121,"-")+COUNTIF(AL122,"-")+COUNTIF(AL124,"-")+COUNTIF(AL126,"-")+COUNTIF(AL127,"-")+COUNTIF(AL128,"-")+COUNTIF(AL129,"-")+COUNTIF(AL130,"-")+COUNTIF(AL131,"-")+COUNTIF(AL125,"-")+COUNTIF(AL132,"-")+COUNTIF(AL133,"-")+COUNTIF(AL138,"-")+COUNTIF(AL142,"-")+COUNTIF(AL145,"-")+COUNTIF(AL149,"-")+COUNTIF(AL160,"-")</f>
        <v>#REF!</v>
      </c>
      <c r="AM15" s="353"/>
      <c r="AN15" s="115" t="e">
        <f>COUNTIF(#REF!,"-")+COUNTIF(#REF!,"-")+COUNTIF(AN105,"-")+COUNTIF(AN98,"-")+COUNTIF(AN99,"-")+COUNTIF(AN100,"-")+COUNTIF(AN101,"-")+COUNTIF(AN102,"-")+COUNTIF(AN106,"-")+COUNTIF(AN107,"-")+COUNTIF(AN108,"-")+COUNTIF(AN109,"-")+COUNTIF(AN110,"-")+COUNTIF(AN111,"-")+COUNTIF(AN112,"-")+COUNTIF(AN113,"-")+COUNTIF(AN114,"-")+COUNTIF(AN116,"-")+COUNTIF(AN117,"-")+COUNTIF(AN118,"-")+COUNTIF(AN119,"-")+COUNTIF(AN120,"-")+COUNTIF(AN121,"-")+COUNTIF(AN122,"-")+COUNTIF(AN124,"-")+COUNTIF(AN126,"-")+COUNTIF(AN127,"-")+COUNTIF(AN128,"-")+COUNTIF(AN129,"-")+COUNTIF(AN130,"-")+COUNTIF(AN131,"-")+COUNTIF(AN125,"-")+COUNTIF(AN132,"-")+COUNTIF(AN133,"-")+COUNTIF(AN138,"-")+COUNTIF(AN142,"-")+COUNTIF(AN145,"-")+COUNTIF(AN149,"-")+COUNTIF(AN160,"-")</f>
        <v>#REF!</v>
      </c>
      <c r="AO15" s="115" t="e">
        <f>COUNTIF(#REF!,"-")+COUNTIF(#REF!,"-")+COUNTIF(AO105,"-")+COUNTIF(AO98,"-")+COUNTIF(AO99,"-")+COUNTIF(AO100,"-")+COUNTIF(AO101,"-")+COUNTIF(AO102,"-")+COUNTIF(AO106,"-")+COUNTIF(AO107,"-")+COUNTIF(AO108,"-")+COUNTIF(AO109,"-")+COUNTIF(AO110,"-")+COUNTIF(AO111,"-")+COUNTIF(AO112,"-")+COUNTIF(AO113,"-")+COUNTIF(AO114,"-")+COUNTIF(AO116,"-")+COUNTIF(AO117,"-")+COUNTIF(AO118,"-")+COUNTIF(AO119,"-")+COUNTIF(AO120,"-")+COUNTIF(AO121,"-")+COUNTIF(AO122,"-")+COUNTIF(AO124,"-")+COUNTIF(AO126,"-")+COUNTIF(AO127,"-")+COUNTIF(AO128,"-")+COUNTIF(AO129,"-")+COUNTIF(AO130,"-")+COUNTIF(AO131,"-")+COUNTIF(AO125,"-")+COUNTIF(AO132,"-")+COUNTIF(AO133,"-")+COUNTIF(AO138,"-")+COUNTIF(AO142,"-")+COUNTIF(AO145,"-")+COUNTIF(AO149,"-")+COUNTIF(AO160,"-")</f>
        <v>#REF!</v>
      </c>
      <c r="AP15" s="115" t="e">
        <f>COUNTIF(#REF!,"-")+COUNTIF(#REF!,"-")+COUNTIF(AP105,"-")+COUNTIF(AP98,"-")+COUNTIF(AP99,"-")+COUNTIF(AP100,"-")+COUNTIF(AP101,"-")+COUNTIF(AP102,"-")+COUNTIF(AP106,"-")+COUNTIF(AP107,"-")+COUNTIF(AP108,"-")+COUNTIF(AP109,"-")+COUNTIF(AP110,"-")+COUNTIF(AP111,"-")+COUNTIF(AP112,"-")+COUNTIF(AP113,"-")+COUNTIF(AP114,"-")+COUNTIF(AP116,"-")+COUNTIF(AP117,"-")+COUNTIF(AP118,"-")+COUNTIF(AP119,"-")+COUNTIF(AP120,"-")+COUNTIF(AP121,"-")+COUNTIF(AP122,"-")+COUNTIF(AP124,"-")+COUNTIF(AP126,"-")+COUNTIF(AP127,"-")+COUNTIF(AP128,"-")+COUNTIF(AP129,"-")+COUNTIF(AP130,"-")+COUNTIF(AP131,"-")+COUNTIF(AP125,"-")+COUNTIF(AP132,"-")+COUNTIF(AP133,"-")+COUNTIF(AP138,"-")+COUNTIF(AP142,"-")+COUNTIF(AP145,"-")+COUNTIF(AP149,"-")+COUNTIF(AP160,"-")</f>
        <v>#REF!</v>
      </c>
      <c r="AQ15" s="115" t="e">
        <f>COUNTIF(#REF!,"-")+COUNTIF(#REF!,"-")+COUNTIF(AQ105,"-")+COUNTIF(AQ98,"-")+COUNTIF(AQ99,"-")+COUNTIF(AQ100,"-")+COUNTIF(AQ101,"-")+COUNTIF(AQ102,"-")+COUNTIF(AQ106,"-")+COUNTIF(AQ107,"-")+COUNTIF(AQ108,"-")+COUNTIF(AQ109,"-")+COUNTIF(AQ110,"-")+COUNTIF(AQ111,"-")+COUNTIF(AQ112,"-")+COUNTIF(AQ113,"-")+COUNTIF(AQ114,"-")+COUNTIF(AQ116,"-")+COUNTIF(AQ117,"-")+COUNTIF(AQ118,"-")+COUNTIF(AQ119,"-")+COUNTIF(AQ120,"-")+COUNTIF(AQ121,"-")+COUNTIF(AQ122,"-")+COUNTIF(AQ124,"-")+COUNTIF(AQ126,"-")+COUNTIF(AQ127,"-")+COUNTIF(AQ128,"-")+COUNTIF(AQ129,"-")+COUNTIF(AQ130,"-")+COUNTIF(AQ131,"-")+COUNTIF(AQ125,"-")+COUNTIF(AQ132,"-")+COUNTIF(AQ133,"-")+COUNTIF(AQ138,"-")+COUNTIF(AQ142,"-")+COUNTIF(AQ145,"-")+COUNTIF(AQ149,"-")+COUNTIF(AQ160,"-")</f>
        <v>#REF!</v>
      </c>
      <c r="AR15" s="115" t="e">
        <f>COUNTIF(#REF!,"-")+COUNTIF(#REF!,"-")+COUNTIF(AR105,"-")+COUNTIF(AR98,"-")+COUNTIF(AR99,"-")+COUNTIF(AR100,"-")+COUNTIF(AR101,"-")+COUNTIF(AR102,"-")+COUNTIF(AR106,"-")+COUNTIF(AR107,"-")+COUNTIF(AR108,"-")+COUNTIF(AR109,"-")+COUNTIF(AR110,"-")+COUNTIF(AR111,"-")+COUNTIF(AR112,"-")+COUNTIF(AR113,"-")+COUNTIF(AR114,"-")+COUNTIF(AR116,"-")+COUNTIF(AR117,"-")+COUNTIF(AR118,"-")+COUNTIF(AR119,"-")+COUNTIF(AR120,"-")+COUNTIF(AR121,"-")+COUNTIF(AR122,"-")+COUNTIF(AR124,"-")+COUNTIF(AR126,"-")+COUNTIF(AR127,"-")+COUNTIF(AR128,"-")+COUNTIF(AR129,"-")+COUNTIF(AR130,"-")+COUNTIF(AR131,"-")+COUNTIF(AR125,"-")+COUNTIF(AR132,"-")+COUNTIF(AR133,"-")+COUNTIF(AR138,"-")+COUNTIF(AR142,"-")+COUNTIF(AR145,"-")+COUNTIF(AR149,"-")+COUNTIF(AR160,"-")</f>
        <v>#REF!</v>
      </c>
      <c r="AS15" s="115" t="e">
        <f>COUNTIF(#REF!,"-")+COUNTIF(#REF!,"-")+COUNTIF(AS105,"-")+COUNTIF(AS98,"-")+COUNTIF(AS99,"-")+COUNTIF(AS100,"-")+COUNTIF(AS101,"-")+COUNTIF(AS102,"-")+COUNTIF(AS106,"-")+COUNTIF(AS107,"-")+COUNTIF(AS108,"-")+COUNTIF(AS109,"-")+COUNTIF(AS110,"-")+COUNTIF(AS111,"-")+COUNTIF(AS112,"-")+COUNTIF(AS113,"-")+COUNTIF(AS114,"-")+COUNTIF(AS116,"-")+COUNTIF(AS117,"-")+COUNTIF(AS118,"-")+COUNTIF(AS119,"-")+COUNTIF(AS120,"-")+COUNTIF(AS121,"-")+COUNTIF(AS122,"-")+COUNTIF(AS124,"-")+COUNTIF(AS126,"-")+COUNTIF(AS127,"-")+COUNTIF(AS128,"-")+COUNTIF(AS129,"-")+COUNTIF(AS130,"-")+COUNTIF(AS131,"-")+COUNTIF(AS125,"-")+COUNTIF(AS132,"-")+COUNTIF(AS133,"-")+COUNTIF(AS138,"-")+COUNTIF(AS142,"-")+COUNTIF(AS145,"-")+COUNTIF(AS149,"-")+COUNTIF(AS160,"-")</f>
        <v>#REF!</v>
      </c>
      <c r="AT15" s="115" t="e">
        <f>COUNTIF(#REF!,"-")+COUNTIF(#REF!,"-")+COUNTIF(AT105,"-")+COUNTIF(AT98,"-")+COUNTIF(AT99,"-")+COUNTIF(AT100,"-")+COUNTIF(AT101,"-")+COUNTIF(AT102,"-")+COUNTIF(AT106,"-")+COUNTIF(AT107,"-")+COUNTIF(AT108,"-")+COUNTIF(AT109,"-")+COUNTIF(AT110,"-")+COUNTIF(AT111,"-")+COUNTIF(AT112,"-")+COUNTIF(AT113,"-")+COUNTIF(AT114,"-")+COUNTIF(AT116,"-")+COUNTIF(AT117,"-")+COUNTIF(AT118,"-")+COUNTIF(AT119,"-")+COUNTIF(AT120,"-")+COUNTIF(AT121,"-")+COUNTIF(AT122,"-")+COUNTIF(AT124,"-")+COUNTIF(AT126,"-")+COUNTIF(AT127,"-")+COUNTIF(AT128,"-")+COUNTIF(AT129,"-")+COUNTIF(AT130,"-")+COUNTIF(AT131,"-")+COUNTIF(AT125,"-")+COUNTIF(AT132,"-")+COUNTIF(AT133,"-")+COUNTIF(AT138,"-")+COUNTIF(AT142,"-")+COUNTIF(AT145,"-")+COUNTIF(AT149,"-")+COUNTIF(AT160,"-")</f>
        <v>#REF!</v>
      </c>
      <c r="AU15" s="115" t="e">
        <f>COUNTIF(#REF!,"-")+COUNTIF(#REF!,"-")+COUNTIF(AU105,"-")+COUNTIF(AU98,"-")+COUNTIF(AU99,"-")+COUNTIF(AU100,"-")+COUNTIF(AU101,"-")+COUNTIF(AU102,"-")+COUNTIF(AU106,"-")+COUNTIF(AU107,"-")+COUNTIF(AU108,"-")+COUNTIF(AU109,"-")+COUNTIF(AU110,"-")+COUNTIF(AU111,"-")+COUNTIF(AU112,"-")+COUNTIF(AU113,"-")+COUNTIF(AU114,"-")+COUNTIF(AU116,"-")+COUNTIF(AU117,"-")+COUNTIF(AU118,"-")+COUNTIF(AU119,"-")+COUNTIF(AU120,"-")+COUNTIF(AU121,"-")+COUNTIF(AU122,"-")+COUNTIF(AU124,"-")+COUNTIF(AU126,"-")+COUNTIF(AU127,"-")+COUNTIF(AU128,"-")+COUNTIF(AU129,"-")+COUNTIF(AU130,"-")+COUNTIF(AU131,"-")+COUNTIF(AU125,"-")+COUNTIF(AU132,"-")+COUNTIF(AU133,"-")+COUNTIF(AU138,"-")+COUNTIF(AU142,"-")+COUNTIF(AU145,"-")+COUNTIF(AU149,"-")+COUNTIF(AU160,"-")</f>
        <v>#REF!</v>
      </c>
      <c r="AV15" s="115" t="e">
        <f>COUNTIF(#REF!,"-")+COUNTIF(#REF!,"-")+COUNTIF(AV105,"-")+COUNTIF(AV98,"-")+COUNTIF(AV99,"-")+COUNTIF(AV100,"-")+COUNTIF(AV101,"-")+COUNTIF(AV102,"-")+COUNTIF(AV106,"-")+COUNTIF(AV107,"-")+COUNTIF(AV108,"-")+COUNTIF(AV109,"-")+COUNTIF(AV110,"-")+COUNTIF(AV111,"-")+COUNTIF(AV112,"-")+COUNTIF(AV113,"-")+COUNTIF(AV114,"-")+COUNTIF(AV116,"-")+COUNTIF(AV117,"-")+COUNTIF(AV118,"-")+COUNTIF(AV119,"-")+COUNTIF(AV120,"-")+COUNTIF(AV121,"-")+COUNTIF(AV122,"-")+COUNTIF(AV124,"-")+COUNTIF(AV126,"-")+COUNTIF(AV127,"-")+COUNTIF(AV128,"-")+COUNTIF(AV129,"-")+COUNTIF(AV130,"-")+COUNTIF(AV131,"-")+COUNTIF(AV125,"-")+COUNTIF(AV132,"-")+COUNTIF(AV133,"-")+COUNTIF(AV138,"-")+COUNTIF(AV142,"-")+COUNTIF(AV145,"-")+COUNTIF(AV149,"-")+COUNTIF(AV160,"-")</f>
        <v>#REF!</v>
      </c>
      <c r="AW15" s="115" t="e">
        <f>COUNTIF(#REF!,"-")+COUNTIF(#REF!,"-")+COUNTIF(AW105,"-")+COUNTIF(AW98,"-")+COUNTIF(AW99,"-")+COUNTIF(AW100,"-")+COUNTIF(AW101,"-")+COUNTIF(AW102,"-")+COUNTIF(AW106,"-")+COUNTIF(AW107,"-")+COUNTIF(AW108,"-")+COUNTIF(AW109,"-")+COUNTIF(AW110,"-")+COUNTIF(AW111,"-")+COUNTIF(AW112,"-")+COUNTIF(AW113,"-")+COUNTIF(AW114,"-")+COUNTIF(AW116,"-")+COUNTIF(AW117,"-")+COUNTIF(AW118,"-")+COUNTIF(AW119,"-")+COUNTIF(AW120,"-")+COUNTIF(AW121,"-")+COUNTIF(AW122,"-")+COUNTIF(AW124,"-")+COUNTIF(AW126,"-")+COUNTIF(AW127,"-")+COUNTIF(AW128,"-")+COUNTIF(AW129,"-")+COUNTIF(AW130,"-")+COUNTIF(AW131,"-")+COUNTIF(AW125,"-")+COUNTIF(AW132,"-")+COUNTIF(AW133,"-")+COUNTIF(AW138,"-")+COUNTIF(AW142,"-")+COUNTIF(AW145,"-")+COUNTIF(AW149,"-")+COUNTIF(AW160,"-")</f>
        <v>#REF!</v>
      </c>
      <c r="AX15" s="115" t="e">
        <f>COUNTIF(#REF!,"-")+COUNTIF(#REF!,"-")+COUNTIF(AX105,"-")+COUNTIF(AX98,"-")+COUNTIF(AX99,"-")+COUNTIF(AX100,"-")+COUNTIF(AX101,"-")+COUNTIF(AX102,"-")+COUNTIF(AX106,"-")+COUNTIF(AX107,"-")+COUNTIF(AX108,"-")+COUNTIF(AX109,"-")+COUNTIF(AX110,"-")+COUNTIF(AX111,"-")+COUNTIF(AX112,"-")+COUNTIF(AX113,"-")+COUNTIF(AX114,"-")+COUNTIF(AX116,"-")+COUNTIF(AX117,"-")+COUNTIF(AX118,"-")+COUNTIF(AX119,"-")+COUNTIF(AX120,"-")+COUNTIF(AX121,"-")+COUNTIF(AX122,"-")+COUNTIF(AX124,"-")+COUNTIF(AX126,"-")+COUNTIF(AX127,"-")+COUNTIF(AX128,"-")+COUNTIF(AX129,"-")+COUNTIF(AX130,"-")+COUNTIF(AX131,"-")+COUNTIF(AX125,"-")+COUNTIF(AX132,"-")+COUNTIF(AX133,"-")+COUNTIF(AX138,"-")+COUNTIF(AX142,"-")+COUNTIF(AX145,"-")+COUNTIF(AX149,"-")+COUNTIF(AX160,"-")</f>
        <v>#REF!</v>
      </c>
      <c r="AY15" s="114"/>
      <c r="AZ15" s="115" t="e">
        <f>COUNTIF(#REF!,"-")+COUNTIF(#REF!,"-")+COUNTIF(AZ105,"-")+COUNTIF(AZ98,"-")+COUNTIF(AZ99,"-")+COUNTIF(AZ100,"-")+COUNTIF(AZ101,"-")+COUNTIF(AZ102,"-")+COUNTIF(AZ106,"-")+COUNTIF(AZ107,"-")+COUNTIF(AZ108,"-")+COUNTIF(AZ109,"-")+COUNTIF(AZ110,"-")+COUNTIF(AZ111,"-")+COUNTIF(AZ112,"-")+COUNTIF(AZ113,"-")+COUNTIF(AZ114,"-")+COUNTIF(AZ116,"-")+COUNTIF(AZ117,"-")+COUNTIF(AZ118,"-")+COUNTIF(AZ119,"-")+COUNTIF(AZ120,"-")+COUNTIF(AZ121,"-")+COUNTIF(AZ122,"-")+COUNTIF(AZ124,"-")+COUNTIF(AZ126,"-")+COUNTIF(AZ127,"-")+COUNTIF(AZ128,"-")+COUNTIF(AZ129,"-")+COUNTIF(AZ130,"-")+COUNTIF(AZ131,"-")+COUNTIF(AZ125,"-")+COUNTIF(AZ132,"-")+COUNTIF(AZ133,"-")+COUNTIF(AZ138,"-")+COUNTIF(AZ142,"-")+COUNTIF(AZ145,"-")+COUNTIF(AZ149,"-")+COUNTIF(AZ160,"-")</f>
        <v>#REF!</v>
      </c>
      <c r="BA15" s="114"/>
      <c r="BB15" s="115" t="e">
        <f>COUNTIF(#REF!,"-")+COUNTIF(#REF!,"-")+COUNTIF(BB105,"-")+COUNTIF(BB98,"-")+COUNTIF(BB99,"-")+COUNTIF(BB100,"-")+COUNTIF(BB101,"-")+COUNTIF(BB102,"-")+COUNTIF(BB106,"-")+COUNTIF(BB107,"-")+COUNTIF(BB108,"-")+COUNTIF(BB109,"-")+COUNTIF(BB110,"-")+COUNTIF(BB111,"-")+COUNTIF(BB112,"-")+COUNTIF(BB113,"-")+COUNTIF(BB114,"-")+COUNTIF(BB116,"-")+COUNTIF(BB117,"-")+COUNTIF(BB118,"-")+COUNTIF(BB119,"-")+COUNTIF(BB120,"-")+COUNTIF(BB121,"-")+COUNTIF(BB122,"-")+COUNTIF(BB124,"-")+COUNTIF(BB126,"-")+COUNTIF(BB127,"-")+COUNTIF(BB128,"-")+COUNTIF(BB129,"-")+COUNTIF(BB130,"-")+COUNTIF(BB131,"-")+COUNTIF(BB125,"-")+COUNTIF(BB132,"-")+COUNTIF(BB133,"-")+COUNTIF(BB138,"-")+COUNTIF(BB142,"-")+COUNTIF(BB145,"-")+COUNTIF(BB149,"-")+COUNTIF(BB160,"-")</f>
        <v>#REF!</v>
      </c>
      <c r="BC15" s="197"/>
      <c r="BD15" s="115" t="e">
        <f>COUNTIF(#REF!,"-")+COUNTIF(#REF!,"-")+COUNTIF(BD105,"-")+COUNTIF(BD98,"-")+COUNTIF(BD99,"-")+COUNTIF(BD100,"-")+COUNTIF(BD101,"-")+COUNTIF(BD102,"-")+COUNTIF(BD106,"-")+COUNTIF(BD107,"-")+COUNTIF(BD108,"-")+COUNTIF(BD109,"-")+COUNTIF(BD110,"-")+COUNTIF(BD111,"-")+COUNTIF(BD112,"-")+COUNTIF(BD113,"-")+COUNTIF(BD114,"-")+COUNTIF(BD116,"-")+COUNTIF(BD117,"-")+COUNTIF(BD118,"-")+COUNTIF(BD119,"-")+COUNTIF(BD120,"-")+COUNTIF(BD121,"-")+COUNTIF(BD122,"-")+COUNTIF(BD124,"-")+COUNTIF(BD126,"-")+COUNTIF(BD127,"-")+COUNTIF(BD128,"-")+COUNTIF(BD129,"-")+COUNTIF(BD130,"-")+COUNTIF(BD131,"-")+COUNTIF(BD125,"-")+COUNTIF(BD132,"-")+COUNTIF(BD133,"-")+COUNTIF(BD138,"-")+COUNTIF(BD142,"-")+COUNTIF(BD145,"-")+COUNTIF(BD149,"-")+COUNTIF(BD160,"-")</f>
        <v>#REF!</v>
      </c>
      <c r="BE15" s="115" t="e">
        <f>COUNTIF(#REF!,"-")+COUNTIF(#REF!,"-")+COUNTIF(BE105,"-")+COUNTIF(BE98,"-")+COUNTIF(BE99,"-")+COUNTIF(BE100,"-")+COUNTIF(BE101,"-")+COUNTIF(BE102,"-")+COUNTIF(BE106,"-")+COUNTIF(BE107,"-")+COUNTIF(BE108,"-")+COUNTIF(BE109,"-")+COUNTIF(BE110,"-")+COUNTIF(BE111,"-")+COUNTIF(BE112,"-")+COUNTIF(BE113,"-")+COUNTIF(BE114,"-")+COUNTIF(BE116,"-")+COUNTIF(BE117,"-")+COUNTIF(BE118,"-")+COUNTIF(BE119,"-")+COUNTIF(BE120,"-")+COUNTIF(BE121,"-")+COUNTIF(BE122,"-")+COUNTIF(BE124,"-")+COUNTIF(BE126,"-")+COUNTIF(BE127,"-")+COUNTIF(BE128,"-")+COUNTIF(BE129,"-")+COUNTIF(BE130,"-")+COUNTIF(BE131,"-")+COUNTIF(BE125,"-")+COUNTIF(BE132,"-")+COUNTIF(BE133,"-")+COUNTIF(BE138,"-")+COUNTIF(BE142,"-")+COUNTIF(BE145,"-")+COUNTIF(BE149,"-")+COUNTIF(BE160,"-")</f>
        <v>#REF!</v>
      </c>
      <c r="BF15" s="197"/>
      <c r="BG15" s="115" t="e">
        <f>COUNTIF(#REF!,"-")+COUNTIF(#REF!,"-")+COUNTIF(BG105,"-")+COUNTIF(BG98,"-")+COUNTIF(BG99,"-")+COUNTIF(BG100,"-")+COUNTIF(BG101,"-")+COUNTIF(BG102,"-")+COUNTIF(BG106,"-")+COUNTIF(BG107,"-")+COUNTIF(BG108,"-")+COUNTIF(BG109,"-")+COUNTIF(BG110,"-")+COUNTIF(BG111,"-")+COUNTIF(BG112,"-")+COUNTIF(BG113,"-")+COUNTIF(BG114,"-")+COUNTIF(BG116,"-")+COUNTIF(BG117,"-")+COUNTIF(BG118,"-")+COUNTIF(BG119,"-")+COUNTIF(BG120,"-")+COUNTIF(BG121,"-")+COUNTIF(BG122,"-")+COUNTIF(BG124,"-")+COUNTIF(BG126,"-")+COUNTIF(BG127,"-")+COUNTIF(BG128,"-")+COUNTIF(BG129,"-")+COUNTIF(BG130,"-")+COUNTIF(BG131,"-")+COUNTIF(BG125,"-")+COUNTIF(BG132,"-")+COUNTIF(BG133,"-")+COUNTIF(BG138,"-")+COUNTIF(BG142,"-")+COUNTIF(BG145,"-")+COUNTIF(BG149,"-")+COUNTIF(BG160,"-")</f>
        <v>#REF!</v>
      </c>
      <c r="BH15" s="115" t="e">
        <f>COUNTIF(#REF!,"-")+COUNTIF(#REF!,"-")+COUNTIF(BH105,"-")+COUNTIF(BH98,"-")+COUNTIF(BH99,"-")+COUNTIF(BH100,"-")+COUNTIF(BH101,"-")+COUNTIF(BH102,"-")+COUNTIF(BH106,"-")+COUNTIF(BH107,"-")+COUNTIF(BH108,"-")+COUNTIF(BH109,"-")+COUNTIF(BH110,"-")+COUNTIF(BH111,"-")+COUNTIF(BH112,"-")+COUNTIF(BH113,"-")+COUNTIF(BH114,"-")+COUNTIF(BH116,"-")+COUNTIF(BH117,"-")+COUNTIF(BH118,"-")+COUNTIF(BH119,"-")+COUNTIF(BH120,"-")+COUNTIF(BH121,"-")+COUNTIF(BH122,"-")+COUNTIF(BH124,"-")+COUNTIF(BH126,"-")+COUNTIF(BH127,"-")+COUNTIF(BH128,"-")+COUNTIF(BH129,"-")+COUNTIF(BH130,"-")+COUNTIF(BH131,"-")+COUNTIF(BH125,"-")+COUNTIF(BH132,"-")+COUNTIF(BH133,"-")+COUNTIF(BH138,"-")+COUNTIF(BH142,"-")+COUNTIF(BH145,"-")+COUNTIF(BH149,"-")+COUNTIF(BH160,"-")</f>
        <v>#REF!</v>
      </c>
      <c r="BI15" s="115" t="e">
        <f>COUNTIF(#REF!,"-")+COUNTIF(#REF!,"-")+COUNTIF(BI105,"-")+COUNTIF(BI98,"-")+COUNTIF(BI99,"-")+COUNTIF(BI100,"-")+COUNTIF(BI101,"-")+COUNTIF(BI102,"-")+COUNTIF(BI106,"-")+COUNTIF(BI107,"-")+COUNTIF(BI108,"-")+COUNTIF(BI109,"-")+COUNTIF(BI110,"-")+COUNTIF(BI111,"-")+COUNTIF(BI112,"-")+COUNTIF(BI113,"-")+COUNTIF(BI114,"-")+COUNTIF(BI116,"-")+COUNTIF(BI117,"-")+COUNTIF(BI118,"-")+COUNTIF(BI119,"-")+COUNTIF(BI120,"-")+COUNTIF(BI121,"-")+COUNTIF(BI122,"-")+COUNTIF(BI124,"-")+COUNTIF(BI126,"-")+COUNTIF(BI127,"-")+COUNTIF(BI128,"-")+COUNTIF(BI129,"-")+COUNTIF(BI130,"-")+COUNTIF(BI131,"-")+COUNTIF(BI125,"-")+COUNTIF(BI132,"-")+COUNTIF(BI133,"-")+COUNTIF(BI138,"-")+COUNTIF(BI142,"-")+COUNTIF(BI145,"-")+COUNTIF(BI149,"-")+COUNTIF(BI160,"-")</f>
        <v>#REF!</v>
      </c>
      <c r="BJ15" s="115" t="e">
        <f>COUNTIF(#REF!,"-")+COUNTIF(#REF!,"-")+COUNTIF(BJ105,"-")+COUNTIF(BJ98,"-")+COUNTIF(BJ99,"-")+COUNTIF(BJ100,"-")+COUNTIF(BJ101,"-")+COUNTIF(BJ102,"-")+COUNTIF(BJ106,"-")+COUNTIF(BJ107,"-")+COUNTIF(BJ108,"-")+COUNTIF(BJ109,"-")+COUNTIF(BJ110,"-")+COUNTIF(BJ111,"-")+COUNTIF(BJ112,"-")+COUNTIF(BJ113,"-")+COUNTIF(BJ114,"-")+COUNTIF(BJ116,"-")+COUNTIF(BJ117,"-")+COUNTIF(BJ118,"-")+COUNTIF(BJ119,"-")+COUNTIF(BJ120,"-")+COUNTIF(BJ121,"-")+COUNTIF(BJ122,"-")+COUNTIF(BJ124,"-")+COUNTIF(BJ126,"-")+COUNTIF(BJ127,"-")+COUNTIF(BJ128,"-")+COUNTIF(BJ129,"-")+COUNTIF(BJ130,"-")+COUNTIF(BJ131,"-")+COUNTIF(BJ125,"-")+COUNTIF(BJ132,"-")+COUNTIF(BJ133,"-")+COUNTIF(BJ138,"-")+COUNTIF(BJ142,"-")+COUNTIF(BJ145,"-")+COUNTIF(BJ149,"-")+COUNTIF(BJ160,"-")</f>
        <v>#REF!</v>
      </c>
      <c r="BK15" s="358"/>
      <c r="BL15" s="115" t="e">
        <f>COUNTIF(#REF!,"-")+COUNTIF(#REF!,"-")+COUNTIF(BL105,"-")+COUNTIF(BL98,"-")+COUNTIF(BL99,"-")+COUNTIF(BL100,"-")+COUNTIF(BL101,"-")+COUNTIF(BL102,"-")+COUNTIF(BL106,"-")+COUNTIF(BL107,"-")+COUNTIF(BL108,"-")+COUNTIF(BL109,"-")+COUNTIF(BL110,"-")+COUNTIF(BL111,"-")+COUNTIF(BL112,"-")+COUNTIF(BL113,"-")+COUNTIF(BL114,"-")+COUNTIF(BL116,"-")+COUNTIF(BL117,"-")+COUNTIF(BL118,"-")+COUNTIF(BL119,"-")+COUNTIF(BL120,"-")+COUNTIF(BL121,"-")+COUNTIF(BL122,"-")+COUNTIF(BL124,"-")+COUNTIF(BL126,"-")+COUNTIF(BL127,"-")+COUNTIF(BL128,"-")+COUNTIF(BL129,"-")+COUNTIF(BL130,"-")+COUNTIF(BL131,"-")+COUNTIF(BL125,"-")+COUNTIF(BL132,"-")+COUNTIF(BL133,"-")+COUNTIF(BL138,"-")+COUNTIF(BL142,"-")+COUNTIF(BL145,"-")+COUNTIF(BL149,"-")+COUNTIF(BL160,"-")</f>
        <v>#REF!</v>
      </c>
      <c r="BM15" s="115" t="e">
        <f>COUNTIF(#REF!,"-")+COUNTIF(#REF!,"-")+COUNTIF(BM105,"-")+COUNTIF(BM98,"-")+COUNTIF(BM99,"-")+COUNTIF(BM100,"-")+COUNTIF(BM101,"-")+COUNTIF(BM102,"-")+COUNTIF(BM106,"-")+COUNTIF(BM107,"-")+COUNTIF(BM108,"-")+COUNTIF(BM109,"-")+COUNTIF(BM110,"-")+COUNTIF(BM111,"-")+COUNTIF(BM112,"-")+COUNTIF(BM113,"-")+COUNTIF(BM114,"-")+COUNTIF(BM116,"-")+COUNTIF(BM117,"-")+COUNTIF(BM118,"-")+COUNTIF(BM119,"-")+COUNTIF(BM120,"-")+COUNTIF(BM121,"-")+COUNTIF(BM122,"-")+COUNTIF(BM124,"-")+COUNTIF(BM126,"-")+COUNTIF(BM127,"-")+COUNTIF(BM128,"-")+COUNTIF(BM129,"-")+COUNTIF(BM130,"-")+COUNTIF(BM131,"-")+COUNTIF(BM125,"-")+COUNTIF(BM132,"-")+COUNTIF(BM133,"-")+COUNTIF(BM138,"-")+COUNTIF(BM142,"-")+COUNTIF(BM145,"-")+COUNTIF(BM149,"-")+COUNTIF(BM160,"-")</f>
        <v>#REF!</v>
      </c>
      <c r="BN15" s="197"/>
      <c r="BO15" s="115" t="e">
        <f>COUNTIF(#REF!,"-")+COUNTIF(#REF!,"-")+COUNTIF(BO105,"-")+COUNTIF(BO98,"-")+COUNTIF(BO99,"-")+COUNTIF(BO100,"-")+COUNTIF(BO101,"-")+COUNTIF(BO102,"-")+COUNTIF(BO106,"-")+COUNTIF(BO107,"-")+COUNTIF(BO108,"-")+COUNTIF(BO109,"-")+COUNTIF(BO110,"-")+COUNTIF(BO111,"-")+COUNTIF(BO112,"-")+COUNTIF(BO113,"-")+COUNTIF(BO114,"-")+COUNTIF(BO116,"-")+COUNTIF(BO117,"-")+COUNTIF(BO118,"-")+COUNTIF(BO119,"-")+COUNTIF(BO120,"-")+COUNTIF(BO121,"-")+COUNTIF(BO122,"-")+COUNTIF(BO124,"-")+COUNTIF(BO126,"-")+COUNTIF(BO127,"-")+COUNTIF(BO128,"-")+COUNTIF(BO129,"-")+COUNTIF(BO130,"-")+COUNTIF(BO131,"-")+COUNTIF(BO125,"-")+COUNTIF(BO132,"-")+COUNTIF(BO133,"-")+COUNTIF(BO138,"-")+COUNTIF(BO142,"-")+COUNTIF(BO145,"-")+COUNTIF(BO149,"-")+COUNTIF(BO160,"-")</f>
        <v>#REF!</v>
      </c>
      <c r="BP15" s="115" t="e">
        <f>COUNTIF(#REF!,"-")+COUNTIF(#REF!,"-")+COUNTIF(BP105,"-")+COUNTIF(BP98,"-")+COUNTIF(BP99,"-")+COUNTIF(BP100,"-")+COUNTIF(BP101,"-")+COUNTIF(BP102,"-")+COUNTIF(BP106,"-")+COUNTIF(BP107,"-")+COUNTIF(BP108,"-")+COUNTIF(BP109,"-")+COUNTIF(BP110,"-")+COUNTIF(BP111,"-")+COUNTIF(BP112,"-")+COUNTIF(BP113,"-")+COUNTIF(BP114,"-")+COUNTIF(BP116,"-")+COUNTIF(BP117,"-")+COUNTIF(BP118,"-")+COUNTIF(BP119,"-")+COUNTIF(BP120,"-")+COUNTIF(BP121,"-")+COUNTIF(BP122,"-")+COUNTIF(BP124,"-")+COUNTIF(BP126,"-")+COUNTIF(BP127,"-")+COUNTIF(BP128,"-")+COUNTIF(BP129,"-")+COUNTIF(BP130,"-")+COUNTIF(BP131,"-")+COUNTIF(BP125,"-")+COUNTIF(BP132,"-")+COUNTIF(BP133,"-")+COUNTIF(BP138,"-")+COUNTIF(BP142,"-")+COUNTIF(BP145,"-")+COUNTIF(BP149,"-")+COUNTIF(BP160,"-")</f>
        <v>#REF!</v>
      </c>
      <c r="BQ15" s="115" t="e">
        <f>COUNTIF(#REF!,"-")+COUNTIF(#REF!,"-")+COUNTIF(BQ105,"-")+COUNTIF(BQ98,"-")+COUNTIF(BQ99,"-")+COUNTIF(BQ100,"-")+COUNTIF(BQ101,"-")+COUNTIF(BQ102,"-")+COUNTIF(BQ106,"-")+COUNTIF(BQ107,"-")+COUNTIF(BQ108,"-")+COUNTIF(BQ109,"-")+COUNTIF(BQ110,"-")+COUNTIF(BQ111,"-")+COUNTIF(BQ112,"-")+COUNTIF(BQ113,"-")+COUNTIF(BQ114,"-")+COUNTIF(BQ116,"-")+COUNTIF(BQ117,"-")+COUNTIF(BQ118,"-")+COUNTIF(BQ119,"-")+COUNTIF(BQ120,"-")+COUNTIF(BQ121,"-")+COUNTIF(BQ122,"-")+COUNTIF(BQ124,"-")+COUNTIF(BQ126,"-")+COUNTIF(BQ127,"-")+COUNTIF(BQ128,"-")+COUNTIF(BQ129,"-")+COUNTIF(BQ130,"-")+COUNTIF(BQ131,"-")+COUNTIF(BQ125,"-")+COUNTIF(BQ132,"-")+COUNTIF(BQ133,"-")+COUNTIF(BQ138,"-")+COUNTIF(BQ142,"-")+COUNTIF(BQ145,"-")+COUNTIF(BQ149,"-")+COUNTIF(BQ160,"-")</f>
        <v>#REF!</v>
      </c>
      <c r="BR15" s="197"/>
      <c r="BS15" s="115" t="e">
        <f>COUNTIF(#REF!,"-")+COUNTIF(#REF!,"-")+COUNTIF(BS105,"-")+COUNTIF(BS98,"-")+COUNTIF(BS99,"-")+COUNTIF(BS100,"-")+COUNTIF(BS101,"-")+COUNTIF(BS102,"-")+COUNTIF(BS106,"-")+COUNTIF(BS107,"-")+COUNTIF(BS108,"-")+COUNTIF(BS109,"-")+COUNTIF(BS110,"-")+COUNTIF(BS111,"-")+COUNTIF(BS112,"-")+COUNTIF(BS113,"-")+COUNTIF(BS114,"-")+COUNTIF(BS116,"-")+COUNTIF(BS117,"-")+COUNTIF(BS118,"-")+COUNTIF(BS119,"-")+COUNTIF(BS120,"-")+COUNTIF(BS121,"-")+COUNTIF(BS122,"-")+COUNTIF(BS124,"-")+COUNTIF(BS126,"-")+COUNTIF(BS127,"-")+COUNTIF(BS128,"-")+COUNTIF(BS129,"-")+COUNTIF(BS130,"-")+COUNTIF(BS131,"-")+COUNTIF(BS125,"-")+COUNTIF(BS132,"-")+COUNTIF(BS133,"-")+COUNTIF(BS138,"-")+COUNTIF(BS142,"-")+COUNTIF(BS145,"-")+COUNTIF(BS149,"-")+COUNTIF(BS160,"-")</f>
        <v>#REF!</v>
      </c>
      <c r="BT15" s="115" t="e">
        <f>COUNTIF(#REF!,"-")+COUNTIF(#REF!,"-")+COUNTIF(BT105,"-")+COUNTIF(BT98,"-")+COUNTIF(BT99,"-")+COUNTIF(BT100,"-")+COUNTIF(BT101,"-")+COUNTIF(BT102,"-")+COUNTIF(BT106,"-")+COUNTIF(BT107,"-")+COUNTIF(BT108,"-")+COUNTIF(BT109,"-")+COUNTIF(BT110,"-")+COUNTIF(BT111,"-")+COUNTIF(BT112,"-")+COUNTIF(BT113,"-")+COUNTIF(BT114,"-")+COUNTIF(BT116,"-")+COUNTIF(BT117,"-")+COUNTIF(BT118,"-")+COUNTIF(BT119,"-")+COUNTIF(BT120,"-")+COUNTIF(BT121,"-")+COUNTIF(BT122,"-")+COUNTIF(BT124,"-")+COUNTIF(BT126,"-")+COUNTIF(BT127,"-")+COUNTIF(BT128,"-")+COUNTIF(BT129,"-")+COUNTIF(BT130,"-")+COUNTIF(BT131,"-")+COUNTIF(BT125,"-")+COUNTIF(BT132,"-")+COUNTIF(BT133,"-")+COUNTIF(BT138,"-")+COUNTIF(BT142,"-")+COUNTIF(BT145,"-")+COUNTIF(BT149,"-")+COUNTIF(BT160,"-")</f>
        <v>#REF!</v>
      </c>
      <c r="BU15" s="197"/>
      <c r="BV15" s="115" t="e">
        <f>COUNTIF(#REF!,"-")+COUNTIF(#REF!,"-")+COUNTIF(BV105,"-")+COUNTIF(BV98,"-")+COUNTIF(BV99,"-")+COUNTIF(BV100,"-")+COUNTIF(BV101,"-")+COUNTIF(BV102,"-")+COUNTIF(BV106,"-")+COUNTIF(BV107,"-")+COUNTIF(BV108,"-")+COUNTIF(BV109,"-")+COUNTIF(BV110,"-")+COUNTIF(BV111,"-")+COUNTIF(BV112,"-")+COUNTIF(BV113,"-")+COUNTIF(BV114,"-")+COUNTIF(BV116,"-")+COUNTIF(BV117,"-")+COUNTIF(BV118,"-")+COUNTIF(BV119,"-")+COUNTIF(BV120,"-")+COUNTIF(BV121,"-")+COUNTIF(BV122,"-")+COUNTIF(BV124,"-")+COUNTIF(BV126,"-")+COUNTIF(BV127,"-")+COUNTIF(BV128,"-")+COUNTIF(BV129,"-")+COUNTIF(BV130,"-")+COUNTIF(BV131,"-")+COUNTIF(BV125,"-")+COUNTIF(BV132,"-")+COUNTIF(BV133,"-")+COUNTIF(BV138,"-")+COUNTIF(BV142,"-")+COUNTIF(BV145,"-")+COUNTIF(BV149,"-")+COUNTIF(BV160,"-")</f>
        <v>#REF!</v>
      </c>
      <c r="BW15" s="197"/>
      <c r="BX15" s="115" t="e">
        <f>COUNTIF(#REF!,"-")+COUNTIF(#REF!,"-")+COUNTIF(BX105,"-")+COUNTIF(BX98,"-")+COUNTIF(BX99,"-")+COUNTIF(BX100,"-")+COUNTIF(BX101,"-")+COUNTIF(BX102,"-")+COUNTIF(BX106,"-")+COUNTIF(BX107,"-")+COUNTIF(BX108,"-")+COUNTIF(BX109,"-")+COUNTIF(BX110,"-")+COUNTIF(BX111,"-")+COUNTIF(BX112,"-")+COUNTIF(BX113,"-")+COUNTIF(BX114,"-")+COUNTIF(BX116,"-")+COUNTIF(BX117,"-")+COUNTIF(BX118,"-")+COUNTIF(BX119,"-")+COUNTIF(BX120,"-")+COUNTIF(BX121,"-")+COUNTIF(BX122,"-")+COUNTIF(BX124,"-")+COUNTIF(BX126,"-")+COUNTIF(BX127,"-")+COUNTIF(BX128,"-")+COUNTIF(BX129,"-")+COUNTIF(BX130,"-")+COUNTIF(BX131,"-")+COUNTIF(BX125,"-")+COUNTIF(BX132,"-")+COUNTIF(BX133,"-")+COUNTIF(BX138,"-")+COUNTIF(BX142,"-")+COUNTIF(BX145,"-")+COUNTIF(BX149,"-")+COUNTIF(BX160,"-")</f>
        <v>#REF!</v>
      </c>
      <c r="BY15" s="115" t="e">
        <f>COUNTIF(#REF!,"-")+COUNTIF(#REF!,"-")+COUNTIF(BY105,"-")+COUNTIF(BY98,"-")+COUNTIF(BY99,"-")+COUNTIF(BY100,"-")+COUNTIF(BY101,"-")+COUNTIF(BY102,"-")+COUNTIF(BY106,"-")+COUNTIF(BY107,"-")+COUNTIF(BY108,"-")+COUNTIF(BY109,"-")+COUNTIF(BY110,"-")+COUNTIF(BY111,"-")+COUNTIF(BY112,"-")+COUNTIF(BY113,"-")+COUNTIF(BY114,"-")+COUNTIF(BY116,"-")+COUNTIF(BY117,"-")+COUNTIF(BY118,"-")+COUNTIF(BY119,"-")+COUNTIF(BY120,"-")+COUNTIF(BY121,"-")+COUNTIF(BY122,"-")+COUNTIF(BY124,"-")+COUNTIF(BY126,"-")+COUNTIF(BY127,"-")+COUNTIF(BY128,"-")+COUNTIF(BY129,"-")+COUNTIF(BY130,"-")+COUNTIF(BY131,"-")+COUNTIF(BY125,"-")+COUNTIF(BY132,"-")+COUNTIF(BY133,"-")+COUNTIF(BY138,"-")+COUNTIF(BY142,"-")+COUNTIF(BY145,"-")+COUNTIF(BY149,"-")+COUNTIF(BY160,"-")</f>
        <v>#REF!</v>
      </c>
      <c r="BZ15" s="197"/>
      <c r="CA15" s="115" t="e">
        <f>COUNTIF(#REF!,"-")+COUNTIF(#REF!,"-")+COUNTIF(CA105,"-")+COUNTIF(CA98,"-")+COUNTIF(CA99,"-")+COUNTIF(CA100,"-")+COUNTIF(CA101,"-")+COUNTIF(CA102,"-")+COUNTIF(CA106,"-")+COUNTIF(CA107,"-")+COUNTIF(CA108,"-")+COUNTIF(CA109,"-")+COUNTIF(CA110,"-")+COUNTIF(CA111,"-")+COUNTIF(CA112,"-")+COUNTIF(CA113,"-")+COUNTIF(CA114,"-")+COUNTIF(CA116,"-")+COUNTIF(CA117,"-")+COUNTIF(CA118,"-")+COUNTIF(CA119,"-")+COUNTIF(CA120,"-")+COUNTIF(CA121,"-")+COUNTIF(CA122,"-")+COUNTIF(CA124,"-")+COUNTIF(CA126,"-")+COUNTIF(CA127,"-")+COUNTIF(CA128,"-")+COUNTIF(CA129,"-")+COUNTIF(CA130,"-")+COUNTIF(CA131,"-")+COUNTIF(CA125,"-")+COUNTIF(CA132,"-")+COUNTIF(CA133,"-")+COUNTIF(CA138,"-")+COUNTIF(CA142,"-")+COUNTIF(CA145,"-")+COUNTIF(CA149,"-")+COUNTIF(CA160,"-")</f>
        <v>#REF!</v>
      </c>
      <c r="CB15" s="115" t="e">
        <f>COUNTIF(#REF!,"-")+COUNTIF(#REF!,"-")+COUNTIF(CB105,"-")+COUNTIF(CB98,"-")+COUNTIF(CB99,"-")+COUNTIF(CB100,"-")+COUNTIF(CB101,"-")+COUNTIF(CB102,"-")+COUNTIF(CB106,"-")+COUNTIF(CB107,"-")+COUNTIF(CB108,"-")+COUNTIF(CB109,"-")+COUNTIF(CB110,"-")+COUNTIF(CB111,"-")+COUNTIF(CB112,"-")+COUNTIF(CB113,"-")+COUNTIF(CB114,"-")+COUNTIF(CB116,"-")+COUNTIF(CB117,"-")+COUNTIF(CB118,"-")+COUNTIF(CB119,"-")+COUNTIF(CB120,"-")+COUNTIF(CB121,"-")+COUNTIF(CB122,"-")+COUNTIF(CB124,"-")+COUNTIF(CB126,"-")+COUNTIF(CB127,"-")+COUNTIF(CB128,"-")+COUNTIF(CB129,"-")+COUNTIF(CB130,"-")+COUNTIF(CB131,"-")+COUNTIF(CB125,"-")+COUNTIF(CB132,"-")+COUNTIF(CB133,"-")+COUNTIF(CB138,"-")+COUNTIF(CB142,"-")+COUNTIF(CB145,"-")+COUNTIF(CB149,"-")+COUNTIF(CB160,"-")</f>
        <v>#REF!</v>
      </c>
      <c r="CC15" s="115" t="e">
        <f>COUNTIF(#REF!,"-")+COUNTIF(#REF!,"-")+COUNTIF(CC105,"-")+COUNTIF(CC98,"-")+COUNTIF(CC99,"-")+COUNTIF(CC100,"-")+COUNTIF(CC101,"-")+COUNTIF(CC102,"-")+COUNTIF(CC106,"-")+COUNTIF(CC107,"-")+COUNTIF(CC108,"-")+COUNTIF(CC109,"-")+COUNTIF(CC110,"-")+COUNTIF(CC111,"-")+COUNTIF(CC112,"-")+COUNTIF(CC113,"-")+COUNTIF(CC114,"-")+COUNTIF(CC116,"-")+COUNTIF(CC117,"-")+COUNTIF(CC118,"-")+COUNTIF(CC119,"-")+COUNTIF(CC120,"-")+COUNTIF(CC121,"-")+COUNTIF(CC122,"-")+COUNTIF(CC124,"-")+COUNTIF(CC126,"-")+COUNTIF(CC127,"-")+COUNTIF(CC128,"-")+COUNTIF(CC129,"-")+COUNTIF(CC130,"-")+COUNTIF(CC131,"-")+COUNTIF(CC125,"-")+COUNTIF(CC132,"-")+COUNTIF(CC133,"-")+COUNTIF(CC138,"-")+COUNTIF(CC142,"-")+COUNTIF(CC145,"-")+COUNTIF(CC149,"-")+COUNTIF(CC160,"-")</f>
        <v>#REF!</v>
      </c>
      <c r="CD15" s="115" t="e">
        <f>COUNTIF(#REF!,"-")+COUNTIF(#REF!,"-")+COUNTIF(CD105,"-")+COUNTIF(CD98,"-")+COUNTIF(CD99,"-")+COUNTIF(CD100,"-")+COUNTIF(CD101,"-")+COUNTIF(CD102,"-")+COUNTIF(CD106,"-")+COUNTIF(CD107,"-")+COUNTIF(CD108,"-")+COUNTIF(CD109,"-")+COUNTIF(CD110,"-")+COUNTIF(CD111,"-")+COUNTIF(CD112,"-")+COUNTIF(CD113,"-")+COUNTIF(CD114,"-")+COUNTIF(CD116,"-")+COUNTIF(CD117,"-")+COUNTIF(CD118,"-")+COUNTIF(CD119,"-")+COUNTIF(CD120,"-")+COUNTIF(CD121,"-")+COUNTIF(CD122,"-")+COUNTIF(CD124,"-")+COUNTIF(CD126,"-")+COUNTIF(CD127,"-")+COUNTIF(CD128,"-")+COUNTIF(CD129,"-")+COUNTIF(CD130,"-")+COUNTIF(CD131,"-")+COUNTIF(CD125,"-")+COUNTIF(CD132,"-")+COUNTIF(CD133,"-")+COUNTIF(CD138,"-")+COUNTIF(CD142,"-")+COUNTIF(CD145,"-")+COUNTIF(CD149,"-")+COUNTIF(CD160,"-")</f>
        <v>#REF!</v>
      </c>
      <c r="CE15" s="358"/>
      <c r="CF15" s="115" t="e">
        <f>COUNTIF(#REF!,"-")+COUNTIF(#REF!,"-")+COUNTIF(CF105,"-")+COUNTIF(CF98,"-")+COUNTIF(CF99,"-")+COUNTIF(CF100,"-")+COUNTIF(CF101,"-")+COUNTIF(CF102,"-")+COUNTIF(CF106,"-")+COUNTIF(CF107,"-")+COUNTIF(CF108,"-")+COUNTIF(CF109,"-")+COUNTIF(CF110,"-")+COUNTIF(CF111,"-")+COUNTIF(CF112,"-")+COUNTIF(CF113,"-")+COUNTIF(CF114,"-")+COUNTIF(CF116,"-")+COUNTIF(CF117,"-")+COUNTIF(CF118,"-")+COUNTIF(CF119,"-")+COUNTIF(CF120,"-")+COUNTIF(CF121,"-")+COUNTIF(CF122,"-")+COUNTIF(CF124,"-")+COUNTIF(CF126,"-")+COUNTIF(CF127,"-")+COUNTIF(CF128,"-")+COUNTIF(CF129,"-")+COUNTIF(CF130,"-")+COUNTIF(CF131,"-")+COUNTIF(CF125,"-")+COUNTIF(CF132,"-")+COUNTIF(CF133,"-")+COUNTIF(CF138,"-")+COUNTIF(CF142,"-")+COUNTIF(CF145,"-")+COUNTIF(CF149,"-")+COUNTIF(CF160,"-")</f>
        <v>#REF!</v>
      </c>
      <c r="CG15" s="197"/>
      <c r="CH15" s="115" t="e">
        <f>COUNTIF(#REF!,"-")+COUNTIF(#REF!,"-")+COUNTIF(CH105,"-")+COUNTIF(CH98,"-")+COUNTIF(CH99,"-")+COUNTIF(CH100,"-")+COUNTIF(CH101,"-")+COUNTIF(CH102,"-")+COUNTIF(CH106,"-")+COUNTIF(CH107,"-")+COUNTIF(CH108,"-")+COUNTIF(CH109,"-")+COUNTIF(CH110,"-")+COUNTIF(CH111,"-")+COUNTIF(CH112,"-")+COUNTIF(CH113,"-")+COUNTIF(CH114,"-")+COUNTIF(CH116,"-")+COUNTIF(CH117,"-")+COUNTIF(CH118,"-")+COUNTIF(CH119,"-")+COUNTIF(CH120,"-")+COUNTIF(CH121,"-")+COUNTIF(CH122,"-")+COUNTIF(CH124,"-")+COUNTIF(CH126,"-")+COUNTIF(CH127,"-")+COUNTIF(CH128,"-")+COUNTIF(CH129,"-")+COUNTIF(CH130,"-")+COUNTIF(CH131,"-")+COUNTIF(CH125,"-")+COUNTIF(CH132,"-")+COUNTIF(CH133,"-")+COUNTIF(CH138,"-")+COUNTIF(CH142,"-")+COUNTIF(CH145,"-")+COUNTIF(CH149,"-")+COUNTIF(CH160,"-")</f>
        <v>#REF!</v>
      </c>
      <c r="CI15" s="114"/>
      <c r="CJ15" s="115" t="e">
        <f>COUNTIF(#REF!,"-")+COUNTIF(#REF!,"-")+COUNTIF(CJ105,"-")+COUNTIF(CJ98,"-")+COUNTIF(CJ99,"-")+COUNTIF(CJ100,"-")+COUNTIF(CJ101,"-")+COUNTIF(CJ102,"-")+COUNTIF(CJ106,"-")+COUNTIF(CJ107,"-")+COUNTIF(CJ108,"-")+COUNTIF(CJ109,"-")+COUNTIF(CJ110,"-")+COUNTIF(CJ111,"-")+COUNTIF(CJ112,"-")+COUNTIF(CJ113,"-")+COUNTIF(CJ114,"-")+COUNTIF(CJ116,"-")+COUNTIF(CJ117,"-")+COUNTIF(CJ118,"-")+COUNTIF(CJ119,"-")+COUNTIF(CJ120,"-")+COUNTIF(CJ121,"-")+COUNTIF(CJ122,"-")+COUNTIF(CJ124,"-")+COUNTIF(CJ126,"-")+COUNTIF(CJ127,"-")+COUNTIF(CJ128,"-")+COUNTIF(CJ129,"-")+COUNTIF(CJ130,"-")+COUNTIF(CJ131,"-")+COUNTIF(CJ125,"-")+COUNTIF(CJ132,"-")+COUNTIF(CJ133,"-")+COUNTIF(CJ138,"-")+COUNTIF(CJ142,"-")+COUNTIF(CJ145,"-")+COUNTIF(CJ149,"-")+COUNTIF(CJ160,"-")</f>
        <v>#REF!</v>
      </c>
      <c r="CK15" s="115" t="e">
        <f>COUNTIF(#REF!,"-")+COUNTIF(#REF!,"-")+COUNTIF(CK105,"-")+COUNTIF(CK98,"-")+COUNTIF(CK99,"-")+COUNTIF(CK100,"-")+COUNTIF(CK101,"-")+COUNTIF(CK102,"-")+COUNTIF(CK106,"-")+COUNTIF(CK107,"-")+COUNTIF(CK108,"-")+COUNTIF(CK109,"-")+COUNTIF(CK110,"-")+COUNTIF(CK111,"-")+COUNTIF(CK112,"-")+COUNTIF(CK113,"-")+COUNTIF(CK114,"-")+COUNTIF(CK116,"-")+COUNTIF(CK117,"-")+COUNTIF(CK118,"-")+COUNTIF(CK119,"-")+COUNTIF(CK120,"-")+COUNTIF(CK121,"-")+COUNTIF(CK122,"-")+COUNTIF(CK124,"-")+COUNTIF(CK126,"-")+COUNTIF(CK127,"-")+COUNTIF(CK128,"-")+COUNTIF(CK129,"-")+COUNTIF(CK130,"-")+COUNTIF(CK131,"-")+COUNTIF(CK125,"-")+COUNTIF(CK132,"-")+COUNTIF(CK133,"-")+COUNTIF(CK138,"-")+COUNTIF(CK142,"-")+COUNTIF(CK145,"-")+COUNTIF(CK149,"-")+COUNTIF(CK160,"-")</f>
        <v>#REF!</v>
      </c>
      <c r="CL15" s="353"/>
      <c r="CM15" s="115" t="e">
        <f>COUNTIF(#REF!,"-")+COUNTIF(#REF!,"-")+COUNTIF(CM105,"-")+COUNTIF(CM98,"-")+COUNTIF(CM99,"-")+COUNTIF(CM100,"-")+COUNTIF(CM101,"-")+COUNTIF(CM102,"-")+COUNTIF(CM106,"-")+COUNTIF(CM107,"-")+COUNTIF(CM108,"-")+COUNTIF(CM109,"-")+COUNTIF(CM110,"-")+COUNTIF(CM111,"-")+COUNTIF(CM112,"-")+COUNTIF(CM113,"-")+COUNTIF(CM114,"-")+COUNTIF(CM116,"-")+COUNTIF(CM117,"-")+COUNTIF(CM118,"-")+COUNTIF(CM119,"-")+COUNTIF(CM120,"-")+COUNTIF(CM121,"-")+COUNTIF(CM122,"-")+COUNTIF(CM124,"-")+COUNTIF(CM126,"-")+COUNTIF(CM127,"-")+COUNTIF(CM128,"-")+COUNTIF(CM129,"-")+COUNTIF(CM130,"-")+COUNTIF(CM131,"-")+COUNTIF(CM125,"-")+COUNTIF(CM132,"-")+COUNTIF(CM133,"-")+COUNTIF(CM138,"-")+COUNTIF(CM142,"-")+COUNTIF(CM145,"-")+COUNTIF(CM149,"-")+COUNTIF(CM160,"-")</f>
        <v>#REF!</v>
      </c>
      <c r="CN15" s="115" t="e">
        <f>COUNTIF(#REF!,"-")+COUNTIF(#REF!,"-")+COUNTIF(CN105,"-")+COUNTIF(CN98,"-")+COUNTIF(CN99,"-")+COUNTIF(CN100,"-")+COUNTIF(CN101,"-")+COUNTIF(CN102,"-")+COUNTIF(CN106,"-")+COUNTIF(CN107,"-")+COUNTIF(CN108,"-")+COUNTIF(CN109,"-")+COUNTIF(CN110,"-")+COUNTIF(CN111,"-")+COUNTIF(CN112,"-")+COUNTIF(CN113,"-")+COUNTIF(CN114,"-")+COUNTIF(CN116,"-")+COUNTIF(CN117,"-")+COUNTIF(CN118,"-")+COUNTIF(CN119,"-")+COUNTIF(CN120,"-")+COUNTIF(CN121,"-")+COUNTIF(CN122,"-")+COUNTIF(CN124,"-")+COUNTIF(CN126,"-")+COUNTIF(CN127,"-")+COUNTIF(CN128,"-")+COUNTIF(CN129,"-")+COUNTIF(CN130,"-")+COUNTIF(CN131,"-")+COUNTIF(CN125,"-")+COUNTIF(CN132,"-")+COUNTIF(CN133,"-")+COUNTIF(CN138,"-")+COUNTIF(CN142,"-")+COUNTIF(CN145,"-")+COUNTIF(CN149,"-")+COUNTIF(CN160,"-")</f>
        <v>#REF!</v>
      </c>
      <c r="CO15" s="115" t="e">
        <f>COUNTIF(#REF!,"-")+COUNTIF(#REF!,"-")+COUNTIF(CO105,"-")+COUNTIF(CO98,"-")+COUNTIF(CO99,"-")+COUNTIF(CO100,"-")+COUNTIF(CO101,"-")+COUNTIF(CO102,"-")+COUNTIF(CO106,"-")+COUNTIF(CO107,"-")+COUNTIF(CO108,"-")+COUNTIF(CO109,"-")+COUNTIF(CO110,"-")+COUNTIF(CO111,"-")+COUNTIF(CO112,"-")+COUNTIF(CO113,"-")+COUNTIF(CO114,"-")+COUNTIF(CO116,"-")+COUNTIF(CO117,"-")+COUNTIF(CO118,"-")+COUNTIF(CO119,"-")+COUNTIF(CO120,"-")+COUNTIF(CO121,"-")+COUNTIF(CO122,"-")+COUNTIF(CO124,"-")+COUNTIF(CO126,"-")+COUNTIF(CO127,"-")+COUNTIF(CO128,"-")+COUNTIF(CO129,"-")+COUNTIF(CO130,"-")+COUNTIF(CO131,"-")+COUNTIF(CO125,"-")+COUNTIF(CO132,"-")+COUNTIF(CO133,"-")+COUNTIF(CO138,"-")+COUNTIF(CO142,"-")+COUNTIF(CO145,"-")+COUNTIF(CO149,"-")+COUNTIF(CO160,"-")</f>
        <v>#REF!</v>
      </c>
      <c r="CP15" s="353"/>
      <c r="CQ15" s="115" t="e">
        <f>COUNTIF(#REF!,"-")+COUNTIF(#REF!,"-")+COUNTIF(CQ105,"-")+COUNTIF(CQ98,"-")+COUNTIF(CQ99,"-")+COUNTIF(CQ100,"-")+COUNTIF(CQ101,"-")+COUNTIF(CQ102,"-")+COUNTIF(CQ106,"-")+COUNTIF(CQ107,"-")+COUNTIF(CQ108,"-")+COUNTIF(CQ109,"-")+COUNTIF(CQ110,"-")+COUNTIF(CQ111,"-")+COUNTIF(CQ112,"-")+COUNTIF(CQ113,"-")+COUNTIF(CQ114,"-")+COUNTIF(CQ116,"-")+COUNTIF(CQ117,"-")+COUNTIF(CQ118,"-")+COUNTIF(CQ119,"-")+COUNTIF(CQ120,"-")+COUNTIF(CQ121,"-")+COUNTIF(CQ122,"-")+COUNTIF(CQ124,"-")+COUNTIF(CQ126,"-")+COUNTIF(CQ127,"-")+COUNTIF(CQ128,"-")+COUNTIF(CQ129,"-")+COUNTIF(CQ130,"-")+COUNTIF(CQ131,"-")+COUNTIF(CQ125,"-")+COUNTIF(CQ132,"-")+COUNTIF(CQ133,"-")+COUNTIF(CQ138,"-")+COUNTIF(CQ142,"-")+COUNTIF(CQ145,"-")+COUNTIF(CQ149,"-")+COUNTIF(CQ160,"-")</f>
        <v>#REF!</v>
      </c>
      <c r="CR15" s="115" t="e">
        <f>COUNTIF(#REF!,"-")+COUNTIF(#REF!,"-")+COUNTIF(CR105,"-")+COUNTIF(CR98,"-")+COUNTIF(CR99,"-")+COUNTIF(CR100,"-")+COUNTIF(CR101,"-")+COUNTIF(CR102,"-")+COUNTIF(CR106,"-")+COUNTIF(CR107,"-")+COUNTIF(CR108,"-")+COUNTIF(CR109,"-")+COUNTIF(CR110,"-")+COUNTIF(CR111,"-")+COUNTIF(CR112,"-")+COUNTIF(CR113,"-")+COUNTIF(CR114,"-")+COUNTIF(CR116,"-")+COUNTIF(CR117,"-")+COUNTIF(CR118,"-")+COUNTIF(CR119,"-")+COUNTIF(CR120,"-")+COUNTIF(CR121,"-")+COUNTIF(CR122,"-")+COUNTIF(CR124,"-")+COUNTIF(CR126,"-")+COUNTIF(CR127,"-")+COUNTIF(CR128,"-")+COUNTIF(CR129,"-")+COUNTIF(CR130,"-")+COUNTIF(CR131,"-")+COUNTIF(CR125,"-")+COUNTIF(CR132,"-")+COUNTIF(CR133,"-")+COUNTIF(CR138,"-")+COUNTIF(CR142,"-")+COUNTIF(CR145,"-")+COUNTIF(CR149,"-")+COUNTIF(CR160,"-")</f>
        <v>#REF!</v>
      </c>
      <c r="CS15" s="115" t="e">
        <f>COUNTIF(#REF!,"-")+COUNTIF(#REF!,"-")+COUNTIF(CS105,"-")+COUNTIF(CS98,"-")+COUNTIF(CS99,"-")+COUNTIF(CS100,"-")+COUNTIF(CS101,"-")+COUNTIF(CS102,"-")+COUNTIF(CS106,"-")+COUNTIF(CS107,"-")+COUNTIF(CS108,"-")+COUNTIF(CS109,"-")+COUNTIF(CS110,"-")+COUNTIF(CS111,"-")+COUNTIF(CS112,"-")+COUNTIF(CS113,"-")+COUNTIF(CS114,"-")+COUNTIF(CS116,"-")+COUNTIF(CS117,"-")+COUNTIF(CS118,"-")+COUNTIF(CS119,"-")+COUNTIF(CS120,"-")+COUNTIF(CS121,"-")+COUNTIF(CS122,"-")+COUNTIF(CS124,"-")+COUNTIF(CS126,"-")+COUNTIF(CS127,"-")+COUNTIF(CS128,"-")+COUNTIF(CS129,"-")+COUNTIF(CS130,"-")+COUNTIF(CS131,"-")+COUNTIF(CS125,"-")+COUNTIF(CS132,"-")+COUNTIF(CS133,"-")+COUNTIF(CS138,"-")+COUNTIF(CS142,"-")+COUNTIF(CS145,"-")+COUNTIF(CS149,"-")+COUNTIF(CS160,"-")</f>
        <v>#REF!</v>
      </c>
      <c r="CT15" s="115" t="e">
        <f>COUNTIF(#REF!,"-")+COUNTIF(#REF!,"-")+COUNTIF(CT105,"-")+COUNTIF(CT98,"-")+COUNTIF(CT99,"-")+COUNTIF(CT100,"-")+COUNTIF(CT101,"-")+COUNTIF(CT102,"-")+COUNTIF(CT106,"-")+COUNTIF(CT107,"-")+COUNTIF(CT108,"-")+COUNTIF(CT109,"-")+COUNTIF(CT110,"-")+COUNTIF(CT111,"-")+COUNTIF(CT112,"-")+COUNTIF(CT113,"-")+COUNTIF(CT114,"-")+COUNTIF(CT116,"-")+COUNTIF(CT117,"-")+COUNTIF(CT118,"-")+COUNTIF(CT119,"-")+COUNTIF(CT120,"-")+COUNTIF(CT121,"-")+COUNTIF(CT122,"-")+COUNTIF(CT124,"-")+COUNTIF(CT126,"-")+COUNTIF(CT127,"-")+COUNTIF(CT128,"-")+COUNTIF(CT129,"-")+COUNTIF(CT130,"-")+COUNTIF(CT131,"-")+COUNTIF(CT125,"-")+COUNTIF(CT132,"-")+COUNTIF(CT133,"-")+COUNTIF(CT138,"-")+COUNTIF(CT142,"-")+COUNTIF(CT145,"-")+COUNTIF(CT149,"-")+COUNTIF(CT160,"-")</f>
        <v>#REF!</v>
      </c>
      <c r="CU15" s="115" t="e">
        <f>COUNTIF(#REF!,"-")+COUNTIF(#REF!,"-")+COUNTIF(CU105,"-")+COUNTIF(CU98,"-")+COUNTIF(CU99,"-")+COUNTIF(CU100,"-")+COUNTIF(CU101,"-")+COUNTIF(CU102,"-")+COUNTIF(CU106,"-")+COUNTIF(CU107,"-")+COUNTIF(CU108,"-")+COUNTIF(CU109,"-")+COUNTIF(CU110,"-")+COUNTIF(CU111,"-")+COUNTIF(CU112,"-")+COUNTIF(CU113,"-")+COUNTIF(CU114,"-")+COUNTIF(CU116,"-")+COUNTIF(CU117,"-")+COUNTIF(CU118,"-")+COUNTIF(CU119,"-")+COUNTIF(CU120,"-")+COUNTIF(CU121,"-")+COUNTIF(CU122,"-")+COUNTIF(CU124,"-")+COUNTIF(CU126,"-")+COUNTIF(CU127,"-")+COUNTIF(CU128,"-")+COUNTIF(CU129,"-")+COUNTIF(CU130,"-")+COUNTIF(CU131,"-")+COUNTIF(CU125,"-")+COUNTIF(CU132,"-")+COUNTIF(CU133,"-")+COUNTIF(CU138,"-")+COUNTIF(CU142,"-")+COUNTIF(CU145,"-")+COUNTIF(CU149,"-")+COUNTIF(CU160,"-")</f>
        <v>#REF!</v>
      </c>
      <c r="CV15" s="115" t="e">
        <f>COUNTIF(#REF!,"-")+COUNTIF(#REF!,"-")+COUNTIF(CV105,"-")+COUNTIF(CV98,"-")+COUNTIF(CV99,"-")+COUNTIF(CV100,"-")+COUNTIF(CV101,"-")+COUNTIF(CV102,"-")+COUNTIF(CV106,"-")+COUNTIF(CV107,"-")+COUNTIF(CV108,"-")+COUNTIF(CV109,"-")+COUNTIF(CV110,"-")+COUNTIF(CV111,"-")+COUNTIF(CV112,"-")+COUNTIF(CV113,"-")+COUNTIF(CV114,"-")+COUNTIF(CV116,"-")+COUNTIF(CV117,"-")+COUNTIF(CV118,"-")+COUNTIF(CV119,"-")+COUNTIF(CV120,"-")+COUNTIF(CV121,"-")+COUNTIF(CV122,"-")+COUNTIF(CV124,"-")+COUNTIF(CV126,"-")+COUNTIF(CV127,"-")+COUNTIF(CV128,"-")+COUNTIF(CV129,"-")+COUNTIF(CV130,"-")+COUNTIF(CV131,"-")+COUNTIF(CV125,"-")+COUNTIF(CV132,"-")+COUNTIF(CV133,"-")+COUNTIF(CV138,"-")+COUNTIF(CV142,"-")+COUNTIF(CV145,"-")+COUNTIF(CV149,"-")+COUNTIF(CV160,"-")</f>
        <v>#REF!</v>
      </c>
      <c r="CW15" s="115" t="e">
        <f>COUNTIF(#REF!,"-")+COUNTIF(#REF!,"-")+COUNTIF(CW105,"-")+COUNTIF(CW98,"-")+COUNTIF(CW99,"-")+COUNTIF(CW100,"-")+COUNTIF(CW101,"-")+COUNTIF(CW102,"-")+COUNTIF(CW106,"-")+COUNTIF(CW107,"-")+COUNTIF(CW108,"-")+COUNTIF(CW109,"-")+COUNTIF(CW110,"-")+COUNTIF(CW111,"-")+COUNTIF(CW112,"-")+COUNTIF(CW113,"-")+COUNTIF(CW114,"-")+COUNTIF(CW116,"-")+COUNTIF(CW117,"-")+COUNTIF(CW118,"-")+COUNTIF(CW119,"-")+COUNTIF(CW120,"-")+COUNTIF(CW121,"-")+COUNTIF(CW122,"-")+COUNTIF(CW124,"-")+COUNTIF(CW126,"-")+COUNTIF(CW127,"-")+COUNTIF(CW128,"-")+COUNTIF(CW129,"-")+COUNTIF(CW130,"-")+COUNTIF(CW131,"-")+COUNTIF(CW125,"-")+COUNTIF(CW132,"-")+COUNTIF(CW133,"-")+COUNTIF(CW138,"-")+COUNTIF(CW142,"-")+COUNTIF(CW145,"-")+COUNTIF(CW149,"-")+COUNTIF(CW160,"-")</f>
        <v>#REF!</v>
      </c>
      <c r="CX15" s="353"/>
      <c r="CY15" s="115" t="e">
        <f>COUNTIF(#REF!,"-")+COUNTIF(#REF!,"-")+COUNTIF(CY105,"-")+COUNTIF(CY98,"-")+COUNTIF(CY99,"-")+COUNTIF(CY100,"-")+COUNTIF(CY101,"-")+COUNTIF(CY102,"-")+COUNTIF(CY106,"-")+COUNTIF(CY107,"-")+COUNTIF(CY108,"-")+COUNTIF(CY109,"-")+COUNTIF(CY110,"-")+COUNTIF(CY111,"-")+COUNTIF(CY112,"-")+COUNTIF(CY113,"-")+COUNTIF(CY114,"-")+COUNTIF(CY116,"-")+COUNTIF(CY117,"-")+COUNTIF(CY118,"-")+COUNTIF(CY119,"-")+COUNTIF(CY120,"-")+COUNTIF(CY121,"-")+COUNTIF(CY122,"-")+COUNTIF(CY124,"-")+COUNTIF(CY126,"-")+COUNTIF(CY127,"-")+COUNTIF(CY128,"-")+COUNTIF(CY129,"-")+COUNTIF(CY130,"-")+COUNTIF(CY131,"-")+COUNTIF(CY125,"-")+COUNTIF(CY132,"-")+COUNTIF(CY133,"-")+COUNTIF(CY138,"-")+COUNTIF(CY142,"-")+COUNTIF(CY145,"-")+COUNTIF(CY149,"-")+COUNTIF(CY160,"-")</f>
        <v>#REF!</v>
      </c>
      <c r="CZ15" s="115" t="e">
        <f>COUNTIF(#REF!,"-")+COUNTIF(#REF!,"-")+COUNTIF(CZ105,"-")+COUNTIF(CZ98,"-")+COUNTIF(CZ99,"-")+COUNTIF(CZ100,"-")+COUNTIF(CZ101,"-")+COUNTIF(CZ102,"-")+COUNTIF(CZ106,"-")+COUNTIF(CZ107,"-")+COUNTIF(CZ108,"-")+COUNTIF(CZ109,"-")+COUNTIF(CZ110,"-")+COUNTIF(CZ111,"-")+COUNTIF(CZ112,"-")+COUNTIF(CZ113,"-")+COUNTIF(CZ114,"-")+COUNTIF(CZ116,"-")+COUNTIF(CZ117,"-")+COUNTIF(CZ118,"-")+COUNTIF(CZ119,"-")+COUNTIF(CZ120,"-")+COUNTIF(CZ121,"-")+COUNTIF(CZ122,"-")+COUNTIF(CZ124,"-")+COUNTIF(CZ126,"-")+COUNTIF(CZ127,"-")+COUNTIF(CZ128,"-")+COUNTIF(CZ129,"-")+COUNTIF(CZ130,"-")+COUNTIF(CZ131,"-")+COUNTIF(CZ125,"-")+COUNTIF(CZ132,"-")+COUNTIF(CZ133,"-")+COUNTIF(CZ138,"-")+COUNTIF(CZ142,"-")+COUNTIF(CZ145,"-")+COUNTIF(CZ149,"-")+COUNTIF(CZ160,"-")</f>
        <v>#REF!</v>
      </c>
      <c r="DA15" s="115" t="e">
        <f>COUNTIF(#REF!,"-")+COUNTIF(#REF!,"-")+COUNTIF(DA105,"-")+COUNTIF(DA98,"-")+COUNTIF(DA99,"-")+COUNTIF(DA100,"-")+COUNTIF(DA101,"-")+COUNTIF(DA102,"-")+COUNTIF(DA106,"-")+COUNTIF(DA107,"-")+COUNTIF(DA108,"-")+COUNTIF(DA109,"-")+COUNTIF(DA110,"-")+COUNTIF(DA111,"-")+COUNTIF(DA112,"-")+COUNTIF(DA113,"-")+COUNTIF(DA114,"-")+COUNTIF(DA116,"-")+COUNTIF(DA117,"-")+COUNTIF(DA118,"-")+COUNTIF(DA119,"-")+COUNTIF(DA120,"-")+COUNTIF(DA121,"-")+COUNTIF(DA122,"-")+COUNTIF(DA124,"-")+COUNTIF(DA126,"-")+COUNTIF(DA127,"-")+COUNTIF(DA128,"-")+COUNTIF(DA129,"-")+COUNTIF(DA130,"-")+COUNTIF(DA131,"-")+COUNTIF(DA125,"-")+COUNTIF(DA132,"-")+COUNTIF(DA133,"-")+COUNTIF(DA138,"-")+COUNTIF(DA142,"-")+COUNTIF(DA145,"-")+COUNTIF(DA149,"-")+COUNTIF(DA160,"-")</f>
        <v>#REF!</v>
      </c>
      <c r="DB15" s="115" t="e">
        <f>COUNTIF(#REF!,"-")+COUNTIF(#REF!,"-")+COUNTIF(DB105,"-")+COUNTIF(DB98,"-")+COUNTIF(DB99,"-")+COUNTIF(DB100,"-")+COUNTIF(DB101,"-")+COUNTIF(DB102,"-")+COUNTIF(DB106,"-")+COUNTIF(DB107,"-")+COUNTIF(DB108,"-")+COUNTIF(DB109,"-")+COUNTIF(DB110,"-")+COUNTIF(DB111,"-")+COUNTIF(DB112,"-")+COUNTIF(DB113,"-")+COUNTIF(DB114,"-")+COUNTIF(DB116,"-")+COUNTIF(DB117,"-")+COUNTIF(DB118,"-")+COUNTIF(DB119,"-")+COUNTIF(DB120,"-")+COUNTIF(DB121,"-")+COUNTIF(DB122,"-")+COUNTIF(DB124,"-")+COUNTIF(DB126,"-")+COUNTIF(DB127,"-")+COUNTIF(DB128,"-")+COUNTIF(DB129,"-")+COUNTIF(DB130,"-")+COUNTIF(DB131,"-")+COUNTIF(DB125,"-")+COUNTIF(DB132,"-")+COUNTIF(DB133,"-")+COUNTIF(DB138,"-")+COUNTIF(DB142,"-")+COUNTIF(DB145,"-")+COUNTIF(DB149,"-")+COUNTIF(DB160,"-")</f>
        <v>#REF!</v>
      </c>
      <c r="DC15" s="197"/>
      <c r="DD15" s="115" t="e">
        <f>COUNTIF(#REF!,"-")+COUNTIF(#REF!,"-")+COUNTIF(DD105,"-")+COUNTIF(DD98,"-")+COUNTIF(DD99,"-")+COUNTIF(DD100,"-")+COUNTIF(DD101,"-")+COUNTIF(DD102,"-")+COUNTIF(DD106,"-")+COUNTIF(DD107,"-")+COUNTIF(DD108,"-")+COUNTIF(DD109,"-")+COUNTIF(DD110,"-")+COUNTIF(DD111,"-")+COUNTIF(DD112,"-")+COUNTIF(DD113,"-")+COUNTIF(DD114,"-")+COUNTIF(DD116,"-")+COUNTIF(DD117,"-")+COUNTIF(DD118,"-")+COUNTIF(DD119,"-")+COUNTIF(DD120,"-")+COUNTIF(DD121,"-")+COUNTIF(DD122,"-")+COUNTIF(DD124,"-")+COUNTIF(DD126,"-")+COUNTIF(DD127,"-")+COUNTIF(DD128,"-")+COUNTIF(DD129,"-")+COUNTIF(DD130,"-")+COUNTIF(DD131,"-")+COUNTIF(DD125,"-")+COUNTIF(DD132,"-")+COUNTIF(DD133,"-")+COUNTIF(DD138,"-")+COUNTIF(DD142,"-")+COUNTIF(DD145,"-")+COUNTIF(DD149,"-")+COUNTIF(DD160,"-")</f>
        <v>#REF!</v>
      </c>
      <c r="DE15" s="115" t="e">
        <f>COUNTIF(#REF!,"-")+COUNTIF(#REF!,"-")+COUNTIF(DE105,"-")+COUNTIF(DE98,"-")+COUNTIF(DE99,"-")+COUNTIF(DE100,"-")+COUNTIF(DE101,"-")+COUNTIF(DE102,"-")+COUNTIF(DE106,"-")+COUNTIF(DE107,"-")+COUNTIF(DE108,"-")+COUNTIF(DE109,"-")+COUNTIF(DE110,"-")+COUNTIF(DE111,"-")+COUNTIF(DE112,"-")+COUNTIF(DE113,"-")+COUNTIF(DE114,"-")+COUNTIF(DE116,"-")+COUNTIF(DE117,"-")+COUNTIF(DE118,"-")+COUNTIF(DE119,"-")+COUNTIF(DE120,"-")+COUNTIF(DE121,"-")+COUNTIF(DE122,"-")+COUNTIF(DE124,"-")+COUNTIF(DE126,"-")+COUNTIF(DE127,"-")+COUNTIF(DE128,"-")+COUNTIF(DE129,"-")+COUNTIF(DE130,"-")+COUNTIF(DE131,"-")+COUNTIF(DE125,"-")+COUNTIF(DE132,"-")+COUNTIF(DE133,"-")+COUNTIF(DE138,"-")+COUNTIF(DE142,"-")+COUNTIF(DE145,"-")+COUNTIF(DE149,"-")+COUNTIF(DE160,"-")</f>
        <v>#REF!</v>
      </c>
      <c r="DF15" s="115" t="e">
        <f>COUNTIF(#REF!,"-")+COUNTIF(#REF!,"-")+COUNTIF(DF105,"-")+COUNTIF(DF98,"-")+COUNTIF(DF99,"-")+COUNTIF(DF100,"-")+COUNTIF(DF101,"-")+COUNTIF(DF102,"-")+COUNTIF(DF106,"-")+COUNTIF(DF107,"-")+COUNTIF(DF108,"-")+COUNTIF(DF109,"-")+COUNTIF(DF110,"-")+COUNTIF(DF111,"-")+COUNTIF(DF112,"-")+COUNTIF(DF113,"-")+COUNTIF(DF114,"-")+COUNTIF(DF116,"-")+COUNTIF(DF117,"-")+COUNTIF(DF118,"-")+COUNTIF(DF119,"-")+COUNTIF(DF120,"-")+COUNTIF(DF121,"-")+COUNTIF(DF122,"-")+COUNTIF(DF124,"-")+COUNTIF(DF126,"-")+COUNTIF(DF127,"-")+COUNTIF(DF128,"-")+COUNTIF(DF129,"-")+COUNTIF(DF130,"-")+COUNTIF(DF131,"-")+COUNTIF(DF125,"-")+COUNTIF(DF132,"-")+COUNTIF(DF133,"-")+COUNTIF(DF138,"-")+COUNTIF(DF142,"-")+COUNTIF(DF145,"-")+COUNTIF(DF149,"-")+COUNTIF(DF160,"-")</f>
        <v>#REF!</v>
      </c>
      <c r="DG15" s="115" t="e">
        <f>COUNTIF(#REF!,"-")+COUNTIF(#REF!,"-")+COUNTIF(DG105,"-")+COUNTIF(DG98,"-")+COUNTIF(DG99,"-")+COUNTIF(DG100,"-")+COUNTIF(DG101,"-")+COUNTIF(DG102,"-")+COUNTIF(DG106,"-")+COUNTIF(DG107,"-")+COUNTIF(DG108,"-")+COUNTIF(DG109,"-")+COUNTIF(DG110,"-")+COUNTIF(DG111,"-")+COUNTIF(DG112,"-")+COUNTIF(DG113,"-")+COUNTIF(DG114,"-")+COUNTIF(DG116,"-")+COUNTIF(DG117,"-")+COUNTIF(DG118,"-")+COUNTIF(DG119,"-")+COUNTIF(DG120,"-")+COUNTIF(DG121,"-")+COUNTIF(DG122,"-")+COUNTIF(DG124,"-")+COUNTIF(DG126,"-")+COUNTIF(DG127,"-")+COUNTIF(DG128,"-")+COUNTIF(DG129,"-")+COUNTIF(DG130,"-")+COUNTIF(DG131,"-")+COUNTIF(DG125,"-")+COUNTIF(DG132,"-")+COUNTIF(DG133,"-")+COUNTIF(DG138,"-")+COUNTIF(DG142,"-")+COUNTIF(DG145,"-")+COUNTIF(DG149,"-")+COUNTIF(DG160,"-")</f>
        <v>#REF!</v>
      </c>
      <c r="DH15" s="115" t="e">
        <f>COUNTIF(#REF!,"-")+COUNTIF(#REF!,"-")+COUNTIF(DH105,"-")+COUNTIF(DH98,"-")+COUNTIF(DH99,"-")+COUNTIF(DH100,"-")+COUNTIF(DH101,"-")+COUNTIF(DH102,"-")+COUNTIF(DH106,"-")+COUNTIF(DH107,"-")+COUNTIF(DH108,"-")+COUNTIF(DH109,"-")+COUNTIF(DH110,"-")+COUNTIF(DH111,"-")+COUNTIF(DH112,"-")+COUNTIF(DH113,"-")+COUNTIF(DH114,"-")+COUNTIF(DH116,"-")+COUNTIF(DH117,"-")+COUNTIF(DH118,"-")+COUNTIF(DH119,"-")+COUNTIF(DH120,"-")+COUNTIF(DH121,"-")+COUNTIF(DH122,"-")+COUNTIF(DH124,"-")+COUNTIF(DH126,"-")+COUNTIF(DH127,"-")+COUNTIF(DH128,"-")+COUNTIF(DH129,"-")+COUNTIF(DH130,"-")+COUNTIF(DH131,"-")+COUNTIF(DH125,"-")+COUNTIF(DH132,"-")+COUNTIF(DH133,"-")+COUNTIF(DH138,"-")+COUNTIF(DH142,"-")+COUNTIF(DH145,"-")+COUNTIF(DH149,"-")+COUNTIF(DH160,"-")</f>
        <v>#REF!</v>
      </c>
      <c r="DI15" s="115" t="e">
        <f>COUNTIF(#REF!,"-")+COUNTIF(#REF!,"-")+COUNTIF(DI105,"-")+COUNTIF(DI98,"-")+COUNTIF(DI99,"-")+COUNTIF(DI100,"-")+COUNTIF(DI101,"-")+COUNTIF(DI102,"-")+COUNTIF(DI106,"-")+COUNTIF(DI107,"-")+COUNTIF(DI108,"-")+COUNTIF(DI109,"-")+COUNTIF(DI110,"-")+COUNTIF(DI111,"-")+COUNTIF(DI112,"-")+COUNTIF(DI113,"-")+COUNTIF(DI114,"-")+COUNTIF(DI116,"-")+COUNTIF(DI117,"-")+COUNTIF(DI118,"-")+COUNTIF(DI119,"-")+COUNTIF(DI120,"-")+COUNTIF(DI121,"-")+COUNTIF(DI122,"-")+COUNTIF(DI124,"-")+COUNTIF(DI126,"-")+COUNTIF(DI127,"-")+COUNTIF(DI128,"-")+COUNTIF(DI129,"-")+COUNTIF(DI130,"-")+COUNTIF(DI131,"-")+COUNTIF(DI125,"-")+COUNTIF(DI132,"-")+COUNTIF(DI133,"-")+COUNTIF(DI138,"-")+COUNTIF(DI142,"-")+COUNTIF(DI145,"-")+COUNTIF(DI149,"-")+COUNTIF(DI160,"-")</f>
        <v>#REF!</v>
      </c>
      <c r="DJ15" s="115" t="e">
        <f>COUNTIF(#REF!,"-")+COUNTIF(#REF!,"-")+COUNTIF(DJ105,"-")+COUNTIF(DJ98,"-")+COUNTIF(DJ99,"-")+COUNTIF(DJ100,"-")+COUNTIF(DJ101,"-")+COUNTIF(DJ102,"-")+COUNTIF(DJ106,"-")+COUNTIF(DJ107,"-")+COUNTIF(DJ108,"-")+COUNTIF(DJ109,"-")+COUNTIF(DJ110,"-")+COUNTIF(DJ111,"-")+COUNTIF(DJ112,"-")+COUNTIF(DJ113,"-")+COUNTIF(DJ114,"-")+COUNTIF(DJ116,"-")+COUNTIF(DJ117,"-")+COUNTIF(DJ118,"-")+COUNTIF(DJ119,"-")+COUNTIF(DJ120,"-")+COUNTIF(DJ121,"-")+COUNTIF(DJ122,"-")+COUNTIF(DJ124,"-")+COUNTIF(DJ126,"-")+COUNTIF(DJ127,"-")+COUNTIF(DJ128,"-")+COUNTIF(DJ129,"-")+COUNTIF(DJ130,"-")+COUNTIF(DJ131,"-")+COUNTIF(DJ125,"-")+COUNTIF(DJ132,"-")+COUNTIF(DJ133,"-")+COUNTIF(DJ138,"-")+COUNTIF(DJ142,"-")+COUNTIF(DJ145,"-")+COUNTIF(DJ149,"-")+COUNTIF(DJ160,"-")</f>
        <v>#REF!</v>
      </c>
      <c r="DK15" s="115" t="e">
        <f>COUNTIF(#REF!,"-")+COUNTIF(#REF!,"-")+COUNTIF(DK105,"-")+COUNTIF(DK98,"-")+COUNTIF(DK99,"-")+COUNTIF(DK100,"-")+COUNTIF(DK101,"-")+COUNTIF(DK102,"-")+COUNTIF(DK106,"-")+COUNTIF(DK107,"-")+COUNTIF(DK108,"-")+COUNTIF(DK109,"-")+COUNTIF(DK110,"-")+COUNTIF(DK111,"-")+COUNTIF(DK112,"-")+COUNTIF(DK113,"-")+COUNTIF(DK114,"-")+COUNTIF(DK116,"-")+COUNTIF(DK117,"-")+COUNTIF(DK118,"-")+COUNTIF(DK119,"-")+COUNTIF(DK120,"-")+COUNTIF(DK121,"-")+COUNTIF(DK122,"-")+COUNTIF(DK124,"-")+COUNTIF(DK126,"-")+COUNTIF(DK127,"-")+COUNTIF(DK128,"-")+COUNTIF(DK129,"-")+COUNTIF(DK130,"-")+COUNTIF(DK131,"-")+COUNTIF(DK125,"-")+COUNTIF(DK132,"-")+COUNTIF(DK133,"-")+COUNTIF(DK138,"-")+COUNTIF(DK142,"-")+COUNTIF(DK145,"-")+COUNTIF(DK149,"-")+COUNTIF(DK160,"-")</f>
        <v>#REF!</v>
      </c>
      <c r="DL15" s="115" t="e">
        <f>COUNTIF(#REF!,"-")+COUNTIF(#REF!,"-")+COUNTIF(DL105,"-")+COUNTIF(DL98,"-")+COUNTIF(DL99,"-")+COUNTIF(DL100,"-")+COUNTIF(DL101,"-")+COUNTIF(DL102,"-")+COUNTIF(DL106,"-")+COUNTIF(DL107,"-")+COUNTIF(DL108,"-")+COUNTIF(DL109,"-")+COUNTIF(DL110,"-")+COUNTIF(DL111,"-")+COUNTIF(DL112,"-")+COUNTIF(DL113,"-")+COUNTIF(DL114,"-")+COUNTIF(DL116,"-")+COUNTIF(DL117,"-")+COUNTIF(DL118,"-")+COUNTIF(DL119,"-")+COUNTIF(DL120,"-")+COUNTIF(DL121,"-")+COUNTIF(DL122,"-")+COUNTIF(DL124,"-")+COUNTIF(DL126,"-")+COUNTIF(DL127,"-")+COUNTIF(DL128,"-")+COUNTIF(DL129,"-")+COUNTIF(DL130,"-")+COUNTIF(DL131,"-")+COUNTIF(DL125,"-")+COUNTIF(DL132,"-")+COUNTIF(DL133,"-")+COUNTIF(DL138,"-")+COUNTIF(DL142,"-")+COUNTIF(DL145,"-")+COUNTIF(DL149,"-")+COUNTIF(DL160,"-")</f>
        <v>#REF!</v>
      </c>
      <c r="DM15" s="115" t="e">
        <f>COUNTIF(#REF!,"-")+COUNTIF(#REF!,"-")+COUNTIF(DM105,"-")+COUNTIF(DM98,"-")+COUNTIF(DM99,"-")+COUNTIF(DM100,"-")+COUNTIF(DM101,"-")+COUNTIF(DM102,"-")+COUNTIF(DM106,"-")+COUNTIF(DM107,"-")+COUNTIF(DM108,"-")+COUNTIF(DM109,"-")+COUNTIF(DM110,"-")+COUNTIF(DM111,"-")+COUNTIF(DM112,"-")+COUNTIF(DM113,"-")+COUNTIF(DM114,"-")+COUNTIF(DM116,"-")+COUNTIF(DM117,"-")+COUNTIF(DM118,"-")+COUNTIF(DM119,"-")+COUNTIF(DM120,"-")+COUNTIF(DM121,"-")+COUNTIF(DM122,"-")+COUNTIF(DM124,"-")+COUNTIF(DM126,"-")+COUNTIF(DM127,"-")+COUNTIF(DM128,"-")+COUNTIF(DM129,"-")+COUNTIF(DM130,"-")+COUNTIF(DM131,"-")+COUNTIF(DM125,"-")+COUNTIF(DM132,"-")+COUNTIF(DM133,"-")+COUNTIF(DM138,"-")+COUNTIF(DM142,"-")+COUNTIF(DM145,"-")+COUNTIF(DM149,"-")+COUNTIF(DM160,"-")</f>
        <v>#REF!</v>
      </c>
      <c r="DN15" s="115" t="e">
        <f>COUNTIF(#REF!,"-")+COUNTIF(#REF!,"-")+COUNTIF(DN105,"-")+COUNTIF(DN98,"-")+COUNTIF(DN99,"-")+COUNTIF(DN100,"-")+COUNTIF(DN101,"-")+COUNTIF(DN102,"-")+COUNTIF(DN106,"-")+COUNTIF(DN107,"-")+COUNTIF(DN108,"-")+COUNTIF(DN109,"-")+COUNTIF(DN110,"-")+COUNTIF(DN111,"-")+COUNTIF(DN112,"-")+COUNTIF(DN113,"-")+COUNTIF(DN114,"-")+COUNTIF(DN116,"-")+COUNTIF(DN117,"-")+COUNTIF(DN118,"-")+COUNTIF(DN119,"-")+COUNTIF(DN120,"-")+COUNTIF(DN121,"-")+COUNTIF(DN122,"-")+COUNTIF(DN124,"-")+COUNTIF(DN126,"-")+COUNTIF(DN127,"-")+COUNTIF(DN128,"-")+COUNTIF(DN129,"-")+COUNTIF(DN130,"-")+COUNTIF(DN131,"-")+COUNTIF(DN125,"-")+COUNTIF(DN132,"-")+COUNTIF(DN133,"-")+COUNTIF(DN138,"-")+COUNTIF(DN142,"-")+COUNTIF(DN145,"-")+COUNTIF(DN149,"-")+COUNTIF(DN160,"-")</f>
        <v>#REF!</v>
      </c>
      <c r="DO15" s="197"/>
      <c r="DP15" s="115" t="e">
        <f>COUNTIF(#REF!,"-")+COUNTIF(#REF!,"-")+COUNTIF(DP105,"-")+COUNTIF(DP98,"-")+COUNTIF(DP99,"-")+COUNTIF(DP100,"-")+COUNTIF(DP101,"-")+COUNTIF(DP102,"-")+COUNTIF(DP106,"-")+COUNTIF(DP107,"-")+COUNTIF(DP108,"-")+COUNTIF(DP109,"-")+COUNTIF(DP110,"-")+COUNTIF(DP111,"-")+COUNTIF(DP112,"-")+COUNTIF(DP113,"-")+COUNTIF(DP114,"-")+COUNTIF(DP116,"-")+COUNTIF(DP117,"-")+COUNTIF(DP118,"-")+COUNTIF(DP119,"-")+COUNTIF(DP120,"-")+COUNTIF(DP121,"-")+COUNTIF(DP122,"-")+COUNTIF(DP124,"-")+COUNTIF(DP126,"-")+COUNTIF(DP127,"-")+COUNTIF(DP128,"-")+COUNTIF(DP129,"-")+COUNTIF(DP130,"-")+COUNTIF(DP131,"-")+COUNTIF(DP125,"-")+COUNTIF(DP132,"-")+COUNTIF(DP133,"-")+COUNTIF(DP138,"-")+COUNTIF(DP142,"-")+COUNTIF(DP145,"-")+COUNTIF(DP149,"-")+COUNTIF(DP160,"-")</f>
        <v>#REF!</v>
      </c>
      <c r="DQ15" s="115" t="e">
        <f>COUNTIF(#REF!,"-")+COUNTIF(#REF!,"-")+COUNTIF(DQ105,"-")+COUNTIF(DQ98,"-")+COUNTIF(DQ99,"-")+COUNTIF(DQ100,"-")+COUNTIF(DQ101,"-")+COUNTIF(DQ102,"-")+COUNTIF(DQ106,"-")+COUNTIF(DQ107,"-")+COUNTIF(DQ108,"-")+COUNTIF(DQ109,"-")+COUNTIF(DQ110,"-")+COUNTIF(DQ111,"-")+COUNTIF(DQ112,"-")+COUNTIF(DQ113,"-")+COUNTIF(DQ114,"-")+COUNTIF(DQ116,"-")+COUNTIF(DQ117,"-")+COUNTIF(DQ118,"-")+COUNTIF(DQ119,"-")+COUNTIF(DQ120,"-")+COUNTIF(DQ121,"-")+COUNTIF(DQ122,"-")+COUNTIF(DQ124,"-")+COUNTIF(DQ126,"-")+COUNTIF(DQ127,"-")+COUNTIF(DQ128,"-")+COUNTIF(DQ129,"-")+COUNTIF(DQ130,"-")+COUNTIF(DQ131,"-")+COUNTIF(DQ125,"-")+COUNTIF(DQ132,"-")+COUNTIF(DQ133,"-")+COUNTIF(DQ138,"-")+COUNTIF(DQ142,"-")+COUNTIF(DQ145,"-")+COUNTIF(DQ149,"-")+COUNTIF(DQ160,"-")</f>
        <v>#REF!</v>
      </c>
      <c r="DR15" s="115" t="e">
        <f>COUNTIF(#REF!,"-")+COUNTIF(#REF!,"-")+COUNTIF(DR105,"-")+COUNTIF(DR98,"-")+COUNTIF(DR99,"-")+COUNTIF(DR100,"-")+COUNTIF(DR101,"-")+COUNTIF(DR102,"-")+COUNTIF(DR106,"-")+COUNTIF(DR107,"-")+COUNTIF(DR108,"-")+COUNTIF(DR109,"-")+COUNTIF(DR110,"-")+COUNTIF(DR111,"-")+COUNTIF(DR112,"-")+COUNTIF(DR113,"-")+COUNTIF(DR114,"-")+COUNTIF(DR116,"-")+COUNTIF(DR117,"-")+COUNTIF(DR118,"-")+COUNTIF(DR119,"-")+COUNTIF(DR120,"-")+COUNTIF(DR121,"-")+COUNTIF(DR122,"-")+COUNTIF(DR124,"-")+COUNTIF(DR126,"-")+COUNTIF(DR127,"-")+COUNTIF(DR128,"-")+COUNTIF(DR129,"-")+COUNTIF(DR130,"-")+COUNTIF(DR131,"-")+COUNTIF(DR125,"-")+COUNTIF(DR132,"-")+COUNTIF(DR133,"-")+COUNTIF(DR138,"-")+COUNTIF(DR142,"-")+COUNTIF(DR145,"-")+COUNTIF(DR149,"-")+COUNTIF(DR160,"-")</f>
        <v>#REF!</v>
      </c>
      <c r="DS15" s="197"/>
      <c r="DT15" s="115" t="e">
        <f>COUNTIF(#REF!,"-")+COUNTIF(#REF!,"-")+COUNTIF(DT105,"-")+COUNTIF(DT98,"-")+COUNTIF(DT99,"-")+COUNTIF(DT100,"-")+COUNTIF(DT101,"-")+COUNTIF(DT102,"-")+COUNTIF(DT106,"-")+COUNTIF(DT107,"-")+COUNTIF(DT108,"-")+COUNTIF(DT109,"-")+COUNTIF(DT110,"-")+COUNTIF(DT111,"-")+COUNTIF(DT112,"-")+COUNTIF(DT113,"-")+COUNTIF(DT114,"-")+COUNTIF(DT116,"-")+COUNTIF(DT117,"-")+COUNTIF(DT118,"-")+COUNTIF(DT119,"-")+COUNTIF(DT120,"-")+COUNTIF(DT121,"-")+COUNTIF(DT122,"-")+COUNTIF(DT124,"-")+COUNTIF(DT126,"-")+COUNTIF(DT127,"-")+COUNTIF(DT128,"-")+COUNTIF(DT129,"-")+COUNTIF(DT130,"-")+COUNTIF(DT131,"-")+COUNTIF(DT125,"-")+COUNTIF(DT132,"-")+COUNTIF(DT133,"-")+COUNTIF(DT138,"-")+COUNTIF(DT142,"-")+COUNTIF(DT145,"-")+COUNTIF(DT149,"-")+COUNTIF(DT160,"-")</f>
        <v>#REF!</v>
      </c>
      <c r="DU15" s="115" t="e">
        <f>COUNTIF(#REF!,"-")+COUNTIF(#REF!,"-")+COUNTIF(DU105,"-")+COUNTIF(DU98,"-")+COUNTIF(DU99,"-")+COUNTIF(DU100,"-")+COUNTIF(DU101,"-")+COUNTIF(DU102,"-")+COUNTIF(DU106,"-")+COUNTIF(DU107,"-")+COUNTIF(DU108,"-")+COUNTIF(DU109,"-")+COUNTIF(DU110,"-")+COUNTIF(DU111,"-")+COUNTIF(DU112,"-")+COUNTIF(DU113,"-")+COUNTIF(DU114,"-")+COUNTIF(DU116,"-")+COUNTIF(DU117,"-")+COUNTIF(DU118,"-")+COUNTIF(DU119,"-")+COUNTIF(DU120,"-")+COUNTIF(DU121,"-")+COUNTIF(DU122,"-")+COUNTIF(DU124,"-")+COUNTIF(DU126,"-")+COUNTIF(DU127,"-")+COUNTIF(DU128,"-")+COUNTIF(DU129,"-")+COUNTIF(DU130,"-")+COUNTIF(DU131,"-")+COUNTIF(DU125,"-")+COUNTIF(DU132,"-")+COUNTIF(DU133,"-")+COUNTIF(DU138,"-")+COUNTIF(DU142,"-")+COUNTIF(DU145,"-")+COUNTIF(DU149,"-")+COUNTIF(DU160,"-")</f>
        <v>#REF!</v>
      </c>
      <c r="DV15" s="115" t="e">
        <f>COUNTIF(#REF!,"-")+COUNTIF(#REF!,"-")+COUNTIF(DV105,"-")+COUNTIF(DV98,"-")+COUNTIF(DV99,"-")+COUNTIF(DV100,"-")+COUNTIF(DV101,"-")+COUNTIF(DV102,"-")+COUNTIF(DV106,"-")+COUNTIF(DV107,"-")+COUNTIF(DV108,"-")+COUNTIF(DV109,"-")+COUNTIF(DV110,"-")+COUNTIF(DV111,"-")+COUNTIF(DV112,"-")+COUNTIF(DV113,"-")+COUNTIF(DV114,"-")+COUNTIF(DV116,"-")+COUNTIF(DV117,"-")+COUNTIF(DV118,"-")+COUNTIF(DV119,"-")+COUNTIF(DV120,"-")+COUNTIF(DV121,"-")+COUNTIF(DV122,"-")+COUNTIF(DV124,"-")+COUNTIF(DV126,"-")+COUNTIF(DV127,"-")+COUNTIF(DV128,"-")+COUNTIF(DV129,"-")+COUNTIF(DV130,"-")+COUNTIF(DV131,"-")+COUNTIF(DV125,"-")+COUNTIF(DV132,"-")+COUNTIF(DV133,"-")+COUNTIF(DV138,"-")+COUNTIF(DV142,"-")+COUNTIF(DV145,"-")+COUNTIF(DV149,"-")+COUNTIF(DV160,"-")</f>
        <v>#REF!</v>
      </c>
      <c r="DW15" s="115" t="e">
        <f>COUNTIF(#REF!,"-")+COUNTIF(#REF!,"-")+COUNTIF(DW105,"-")+COUNTIF(DW98,"-")+COUNTIF(DW99,"-")+COUNTIF(DW100,"-")+COUNTIF(DW101,"-")+COUNTIF(DW102,"-")+COUNTIF(DW106,"-")+COUNTIF(DW107,"-")+COUNTIF(DW108,"-")+COUNTIF(DW109,"-")+COUNTIF(DW110,"-")+COUNTIF(DW111,"-")+COUNTIF(DW112,"-")+COUNTIF(DW113,"-")+COUNTIF(DW114,"-")+COUNTIF(DW116,"-")+COUNTIF(DW117,"-")+COUNTIF(DW118,"-")+COUNTIF(DW119,"-")+COUNTIF(DW120,"-")+COUNTIF(DW121,"-")+COUNTIF(DW122,"-")+COUNTIF(DW124,"-")+COUNTIF(DW126,"-")+COUNTIF(DW127,"-")+COUNTIF(DW128,"-")+COUNTIF(DW129,"-")+COUNTIF(DW130,"-")+COUNTIF(DW131,"-")+COUNTIF(DW125,"-")+COUNTIF(DW132,"-")+COUNTIF(DW133,"-")+COUNTIF(DW138,"-")+COUNTIF(DW142,"-")+COUNTIF(DW145,"-")+COUNTIF(DW149,"-")+COUNTIF(DW160,"-")</f>
        <v>#REF!</v>
      </c>
      <c r="DX15" s="115" t="e">
        <f>COUNTIF(#REF!,"-")+COUNTIF(#REF!,"-")+COUNTIF(DX105,"-")+COUNTIF(DX98,"-")+COUNTIF(DX99,"-")+COUNTIF(DX100,"-")+COUNTIF(DX101,"-")+COUNTIF(DX102,"-")+COUNTIF(DX106,"-")+COUNTIF(DX107,"-")+COUNTIF(DX108,"-")+COUNTIF(DX109,"-")+COUNTIF(DX110,"-")+COUNTIF(DX111,"-")+COUNTIF(DX112,"-")+COUNTIF(DX113,"-")+COUNTIF(DX114,"-")+COUNTIF(DX116,"-")+COUNTIF(DX117,"-")+COUNTIF(DX118,"-")+COUNTIF(DX119,"-")+COUNTIF(DX120,"-")+COUNTIF(DX121,"-")+COUNTIF(DX122,"-")+COUNTIF(DX124,"-")+COUNTIF(DX126,"-")+COUNTIF(DX127,"-")+COUNTIF(DX128,"-")+COUNTIF(DX129,"-")+COUNTIF(DX130,"-")+COUNTIF(DX131,"-")+COUNTIF(DX125,"-")+COUNTIF(DX132,"-")+COUNTIF(DX133,"-")+COUNTIF(DX138,"-")+COUNTIF(DX142,"-")+COUNTIF(DX145,"-")+COUNTIF(DX149,"-")+COUNTIF(DX160,"-")</f>
        <v>#REF!</v>
      </c>
      <c r="DY15" s="115" t="e">
        <f>COUNTIF(#REF!,"-")+COUNTIF(#REF!,"-")+COUNTIF(DY105,"-")+COUNTIF(DY98,"-")+COUNTIF(DY99,"-")+COUNTIF(DY100,"-")+COUNTIF(DY101,"-")+COUNTIF(DY102,"-")+COUNTIF(DY106,"-")+COUNTIF(DY107,"-")+COUNTIF(DY108,"-")+COUNTIF(DY109,"-")+COUNTIF(DY110,"-")+COUNTIF(DY111,"-")+COUNTIF(DY112,"-")+COUNTIF(DY113,"-")+COUNTIF(DY114,"-")+COUNTIF(DY116,"-")+COUNTIF(DY117,"-")+COUNTIF(DY118,"-")+COUNTIF(DY119,"-")+COUNTIF(DY120,"-")+COUNTIF(DY121,"-")+COUNTIF(DY122,"-")+COUNTIF(DY124,"-")+COUNTIF(DY126,"-")+COUNTIF(DY127,"-")+COUNTIF(DY128,"-")+COUNTIF(DY129,"-")+COUNTIF(DY130,"-")+COUNTIF(DY131,"-")+COUNTIF(DY125,"-")+COUNTIF(DY132,"-")+COUNTIF(DY133,"-")+COUNTIF(DY138,"-")+COUNTIF(DY142,"-")+COUNTIF(DY145,"-")+COUNTIF(DY149,"-")+COUNTIF(DY160,"-")</f>
        <v>#REF!</v>
      </c>
      <c r="DZ15" s="115" t="e">
        <f>COUNTIF(#REF!,"-")+COUNTIF(#REF!,"-")+COUNTIF(DZ105,"-")+COUNTIF(DZ98,"-")+COUNTIF(DZ99,"-")+COUNTIF(DZ100,"-")+COUNTIF(DZ101,"-")+COUNTIF(DZ102,"-")+COUNTIF(DZ106,"-")+COUNTIF(DZ107,"-")+COUNTIF(DZ108,"-")+COUNTIF(DZ109,"-")+COUNTIF(DZ110,"-")+COUNTIF(DZ111,"-")+COUNTIF(DZ112,"-")+COUNTIF(DZ113,"-")+COUNTIF(DZ114,"-")+COUNTIF(DZ116,"-")+COUNTIF(DZ117,"-")+COUNTIF(DZ118,"-")+COUNTIF(DZ119,"-")+COUNTIF(DZ120,"-")+COUNTIF(DZ121,"-")+COUNTIF(DZ122,"-")+COUNTIF(DZ124,"-")+COUNTIF(DZ126,"-")+COUNTIF(DZ127,"-")+COUNTIF(DZ128,"-")+COUNTIF(DZ129,"-")+COUNTIF(DZ130,"-")+COUNTIF(DZ131,"-")+COUNTIF(DZ125,"-")+COUNTIF(DZ132,"-")+COUNTIF(DZ133,"-")+COUNTIF(DZ138,"-")+COUNTIF(DZ142,"-")+COUNTIF(DZ145,"-")+COUNTIF(DZ149,"-")+COUNTIF(DZ160,"-")</f>
        <v>#REF!</v>
      </c>
      <c r="EA15" s="358"/>
      <c r="EB15" s="115" t="e">
        <f>COUNTIF(#REF!,"-")+COUNTIF(#REF!,"-")+COUNTIF(EB105,"-")+COUNTIF(EB98,"-")+COUNTIF(EB99,"-")+COUNTIF(EB100,"-")+COUNTIF(EB101,"-")+COUNTIF(EB102,"-")+COUNTIF(EB106,"-")+COUNTIF(EB107,"-")+COUNTIF(EB108,"-")+COUNTIF(EB109,"-")+COUNTIF(EB110,"-")+COUNTIF(EB111,"-")+COUNTIF(EB112,"-")+COUNTIF(EB113,"-")+COUNTIF(EB114,"-")+COUNTIF(EB116,"-")+COUNTIF(EB117,"-")+COUNTIF(EB118,"-")+COUNTIF(EB119,"-")+COUNTIF(EB120,"-")+COUNTIF(EB121,"-")+COUNTIF(EB122,"-")+COUNTIF(EB124,"-")+COUNTIF(EB126,"-")+COUNTIF(EB127,"-")+COUNTIF(EB128,"-")+COUNTIF(EB129,"-")+COUNTIF(EB130,"-")+COUNTIF(EB131,"-")+COUNTIF(EB125,"-")+COUNTIF(EB132,"-")+COUNTIF(EB133,"-")+COUNTIF(EB138,"-")+COUNTIF(EB142,"-")+COUNTIF(EB145,"-")+COUNTIF(EB149,"-")+COUNTIF(EB160,"-")</f>
        <v>#REF!</v>
      </c>
      <c r="EC15" s="197"/>
      <c r="ED15" s="353"/>
      <c r="EE15" s="115" t="e">
        <f>COUNTIF(#REF!,"-")+COUNTIF(#REF!,"-")+COUNTIF(EE105,"-")+COUNTIF(EE98,"-")+COUNTIF(EE99,"-")+COUNTIF(EE100,"-")+COUNTIF(EE101,"-")+COUNTIF(EE102,"-")+COUNTIF(EE106,"-")+COUNTIF(EE107,"-")+COUNTIF(EE108,"-")+COUNTIF(EE109,"-")+COUNTIF(EE110,"-")+COUNTIF(EE111,"-")+COUNTIF(EE112,"-")+COUNTIF(EE113,"-")+COUNTIF(EE114,"-")+COUNTIF(EE116,"-")+COUNTIF(EE117,"-")+COUNTIF(EE118,"-")+COUNTIF(EE119,"-")+COUNTIF(EE120,"-")+COUNTIF(EE121,"-")+COUNTIF(EE122,"-")+COUNTIF(EE124,"-")+COUNTIF(EE126,"-")+COUNTIF(EE127,"-")+COUNTIF(EE128,"-")+COUNTIF(EE129,"-")+COUNTIF(EE130,"-")+COUNTIF(EE131,"-")+COUNTIF(EE125,"-")+COUNTIF(EE132,"-")+COUNTIF(EE133,"-")+COUNTIF(EE138,"-")+COUNTIF(EE142,"-")+COUNTIF(EE145,"-")+COUNTIF(EE149,"-")+COUNTIF(EE160,"-")</f>
        <v>#REF!</v>
      </c>
      <c r="EF15" s="115" t="e">
        <f>COUNTIF(#REF!,"-")+COUNTIF(#REF!,"-")+COUNTIF(EF105,"-")+COUNTIF(EF98,"-")+COUNTIF(EF99,"-")+COUNTIF(EF100,"-")+COUNTIF(EF101,"-")+COUNTIF(EF102,"-")+COUNTIF(EF106,"-")+COUNTIF(EF107,"-")+COUNTIF(EF108,"-")+COUNTIF(EF109,"-")+COUNTIF(EF110,"-")+COUNTIF(EF111,"-")+COUNTIF(EF112,"-")+COUNTIF(EF113,"-")+COUNTIF(EF114,"-")+COUNTIF(EF116,"-")+COUNTIF(EF117,"-")+COUNTIF(EF118,"-")+COUNTIF(EF119,"-")+COUNTIF(EF120,"-")+COUNTIF(EF121,"-")+COUNTIF(EF122,"-")+COUNTIF(EF124,"-")+COUNTIF(EF126,"-")+COUNTIF(EF127,"-")+COUNTIF(EF128,"-")+COUNTIF(EF129,"-")+COUNTIF(EF130,"-")+COUNTIF(EF131,"-")+COUNTIF(EF125,"-")+COUNTIF(EF132,"-")+COUNTIF(EF133,"-")+COUNTIF(EF138,"-")+COUNTIF(EF142,"-")+COUNTIF(EF145,"-")+COUNTIF(EF149,"-")+COUNTIF(EF160,"-")</f>
        <v>#REF!</v>
      </c>
      <c r="EG15" s="115" t="e">
        <f>COUNTIF(#REF!,"-")+COUNTIF(#REF!,"-")+COUNTIF(EG105,"-")+COUNTIF(EG98,"-")+COUNTIF(EG99,"-")+COUNTIF(EG100,"-")+COUNTIF(EG101,"-")+COUNTIF(EG102,"-")+COUNTIF(EG106,"-")+COUNTIF(EG107,"-")+COUNTIF(EG108,"-")+COUNTIF(EG109,"-")+COUNTIF(EG110,"-")+COUNTIF(EG111,"-")+COUNTIF(EG112,"-")+COUNTIF(EG113,"-")+COUNTIF(EG114,"-")+COUNTIF(EG116,"-")+COUNTIF(EG117,"-")+COUNTIF(EG118,"-")+COUNTIF(EG119,"-")+COUNTIF(EG120,"-")+COUNTIF(EG121,"-")+COUNTIF(EG122,"-")+COUNTIF(EG124,"-")+COUNTIF(EG126,"-")+COUNTIF(EG127,"-")+COUNTIF(EG128,"-")+COUNTIF(EG129,"-")+COUNTIF(EG130,"-")+COUNTIF(EG131,"-")+COUNTIF(EG125,"-")+COUNTIF(EG132,"-")+COUNTIF(EG133,"-")+COUNTIF(EG138,"-")+COUNTIF(EG142,"-")+COUNTIF(EG145,"-")+COUNTIF(EG149,"-")+COUNTIF(EG160,"-")</f>
        <v>#REF!</v>
      </c>
      <c r="EH15" s="115" t="e">
        <f>COUNTIF(#REF!,"-")+COUNTIF(#REF!,"-")+COUNTIF(EH105,"-")+COUNTIF(EH98,"-")+COUNTIF(EH99,"-")+COUNTIF(EH100,"-")+COUNTIF(EH101,"-")+COUNTIF(EH102,"-")+COUNTIF(EH106,"-")+COUNTIF(EH107,"-")+COUNTIF(EH108,"-")+COUNTIF(EH109,"-")+COUNTIF(EH110,"-")+COUNTIF(EH111,"-")+COUNTIF(EH112,"-")+COUNTIF(EH113,"-")+COUNTIF(EH114,"-")+COUNTIF(EH116,"-")+COUNTIF(EH117,"-")+COUNTIF(EH118,"-")+COUNTIF(EH119,"-")+COUNTIF(EH120,"-")+COUNTIF(EH121,"-")+COUNTIF(EH122,"-")+COUNTIF(EH124,"-")+COUNTIF(EH126,"-")+COUNTIF(EH127,"-")+COUNTIF(EH128,"-")+COUNTIF(EH129,"-")+COUNTIF(EH130,"-")+COUNTIF(EH131,"-")+COUNTIF(EH125,"-")+COUNTIF(EH132,"-")+COUNTIF(EH133,"-")+COUNTIF(EH138,"-")+COUNTIF(EH142,"-")+COUNTIF(EH145,"-")+COUNTIF(EH149,"-")+COUNTIF(EH160,"-")</f>
        <v>#REF!</v>
      </c>
      <c r="EI15" s="114"/>
      <c r="EJ15" s="115" t="e">
        <f>COUNTIF(#REF!,"-")+COUNTIF(#REF!,"-")+COUNTIF(EJ105,"-")+COUNTIF(EJ98,"-")+COUNTIF(EJ99,"-")+COUNTIF(EJ100,"-")+COUNTIF(EJ101,"-")+COUNTIF(EJ102,"-")+COUNTIF(EJ106,"-")+COUNTIF(EJ107,"-")+COUNTIF(EJ108,"-")+COUNTIF(EJ109,"-")+COUNTIF(EJ110,"-")+COUNTIF(EJ111,"-")+COUNTIF(EJ112,"-")+COUNTIF(EJ113,"-")+COUNTIF(EJ114,"-")+COUNTIF(EJ116,"-")+COUNTIF(EJ117,"-")+COUNTIF(EJ118,"-")+COUNTIF(EJ119,"-")+COUNTIF(EJ120,"-")+COUNTIF(EJ121,"-")+COUNTIF(EJ122,"-")+COUNTIF(EJ124,"-")+COUNTIF(EJ126,"-")+COUNTIF(EJ127,"-")+COUNTIF(EJ128,"-")+COUNTIF(EJ129,"-")+COUNTIF(EJ130,"-")+COUNTIF(EJ131,"-")+COUNTIF(EJ125,"-")+COUNTIF(EJ132,"-")+COUNTIF(EJ133,"-")+COUNTIF(EJ138,"-")+COUNTIF(EJ142,"-")+COUNTIF(EJ145,"-")+COUNTIF(EJ149,"-")+COUNTIF(EJ160,"-")</f>
        <v>#REF!</v>
      </c>
      <c r="EK15" s="353"/>
      <c r="EL15" s="115" t="e">
        <f>COUNTIF(#REF!,"-")+COUNTIF(#REF!,"-")+COUNTIF(EL105,"-")+COUNTIF(EL98,"-")+COUNTIF(EL99,"-")+COUNTIF(EL100,"-")+COUNTIF(EL101,"-")+COUNTIF(EL102,"-")+COUNTIF(EL106,"-")+COUNTIF(EL107,"-")+COUNTIF(EL108,"-")+COUNTIF(EL109,"-")+COUNTIF(EL110,"-")+COUNTIF(EL111,"-")+COUNTIF(EL112,"-")+COUNTIF(EL113,"-")+COUNTIF(EL114,"-")+COUNTIF(EL116,"-")+COUNTIF(EL117,"-")+COUNTIF(EL118,"-")+COUNTIF(EL119,"-")+COUNTIF(EL120,"-")+COUNTIF(EL121,"-")+COUNTIF(EL122,"-")+COUNTIF(EL124,"-")+COUNTIF(EL126,"-")+COUNTIF(EL127,"-")+COUNTIF(EL128,"-")+COUNTIF(EL129,"-")+COUNTIF(EL130,"-")+COUNTIF(EL131,"-")+COUNTIF(EL125,"-")+COUNTIF(EL132,"-")+COUNTIF(EL133,"-")+COUNTIF(EL138,"-")+COUNTIF(EL142,"-")+COUNTIF(EL145,"-")+COUNTIF(EL149,"-")+COUNTIF(EL160,"-")</f>
        <v>#REF!</v>
      </c>
      <c r="EM15" s="115" t="e">
        <f>COUNTIF(#REF!,"-")+COUNTIF(#REF!,"-")+COUNTIF(EM105,"-")+COUNTIF(EM98,"-")+COUNTIF(EM99,"-")+COUNTIF(EM100,"-")+COUNTIF(EM101,"-")+COUNTIF(EM102,"-")+COUNTIF(EM106,"-")+COUNTIF(EM107,"-")+COUNTIF(EM108,"-")+COUNTIF(EM109,"-")+COUNTIF(EM110,"-")+COUNTIF(EM111,"-")+COUNTIF(EM112,"-")+COUNTIF(EM113,"-")+COUNTIF(EM114,"-")+COUNTIF(EM116,"-")+COUNTIF(EM117,"-")+COUNTIF(EM118,"-")+COUNTIF(EM119,"-")+COUNTIF(EM120,"-")+COUNTIF(EM121,"-")+COUNTIF(EM122,"-")+COUNTIF(EM124,"-")+COUNTIF(EM126,"-")+COUNTIF(EM127,"-")+COUNTIF(EM128,"-")+COUNTIF(EM129,"-")+COUNTIF(EM130,"-")+COUNTIF(EM131,"-")+COUNTIF(EM125,"-")+COUNTIF(EM132,"-")+COUNTIF(EM133,"-")+COUNTIF(EM138,"-")+COUNTIF(EM142,"-")+COUNTIF(EM145,"-")+COUNTIF(EM149,"-")+COUNTIF(EM160,"-")</f>
        <v>#REF!</v>
      </c>
      <c r="EN15" s="114"/>
      <c r="EO15" s="115" t="e">
        <f>COUNTIF(#REF!,"-")+COUNTIF(#REF!,"-")+COUNTIF(EO105,"-")+COUNTIF(EO98,"-")+COUNTIF(EO99,"-")+COUNTIF(EO100,"-")+COUNTIF(EO101,"-")+COUNTIF(EO102,"-")+COUNTIF(EO106,"-")+COUNTIF(EO107,"-")+COUNTIF(EO108,"-")+COUNTIF(EO109,"-")+COUNTIF(EO110,"-")+COUNTIF(EO111,"-")+COUNTIF(EO112,"-")+COUNTIF(EO113,"-")+COUNTIF(EO114,"-")+COUNTIF(EO116,"-")+COUNTIF(EO117,"-")+COUNTIF(EO118,"-")+COUNTIF(EO119,"-")+COUNTIF(EO120,"-")+COUNTIF(EO121,"-")+COUNTIF(EO122,"-")+COUNTIF(EO124,"-")+COUNTIF(EO126,"-")+COUNTIF(EO127,"-")+COUNTIF(EO128,"-")+COUNTIF(EO129,"-")+COUNTIF(EO130,"-")+COUNTIF(EO131,"-")+COUNTIF(EO125,"-")+COUNTIF(EO132,"-")+COUNTIF(EO133,"-")+COUNTIF(EO138,"-")+COUNTIF(EO142,"-")+COUNTIF(EO145,"-")+COUNTIF(EO149,"-")+COUNTIF(EO160,"-")</f>
        <v>#REF!</v>
      </c>
      <c r="EP15" s="353"/>
      <c r="EQ15" s="115" t="e">
        <f>COUNTIF(#REF!,"-")+COUNTIF(#REF!,"-")+COUNTIF(EQ105,"-")+COUNTIF(EQ98,"-")+COUNTIF(EQ99,"-")+COUNTIF(EQ100,"-")+COUNTIF(EQ101,"-")+COUNTIF(EQ102,"-")+COUNTIF(EQ106,"-")+COUNTIF(EQ107,"-")+COUNTIF(EQ108,"-")+COUNTIF(EQ109,"-")+COUNTIF(EQ110,"-")+COUNTIF(EQ111,"-")+COUNTIF(EQ112,"-")+COUNTIF(EQ113,"-")+COUNTIF(EQ114,"-")+COUNTIF(EQ116,"-")+COUNTIF(EQ117,"-")+COUNTIF(EQ118,"-")+COUNTIF(EQ119,"-")+COUNTIF(EQ120,"-")+COUNTIF(EQ121,"-")+COUNTIF(EQ122,"-")+COUNTIF(EQ124,"-")+COUNTIF(EQ126,"-")+COUNTIF(EQ127,"-")+COUNTIF(EQ128,"-")+COUNTIF(EQ129,"-")+COUNTIF(EQ130,"-")+COUNTIF(EQ131,"-")+COUNTIF(EQ125,"-")+COUNTIF(EQ132,"-")+COUNTIF(EQ133,"-")+COUNTIF(EQ138,"-")+COUNTIF(EQ142,"-")+COUNTIF(EQ145,"-")+COUNTIF(EQ149,"-")+COUNTIF(EQ160,"-")</f>
        <v>#REF!</v>
      </c>
      <c r="ER15" s="115" t="e">
        <f>COUNTIF(#REF!,"-")+COUNTIF(#REF!,"-")+COUNTIF(ER105,"-")+COUNTIF(ER98,"-")+COUNTIF(ER99,"-")+COUNTIF(ER100,"-")+COUNTIF(ER101,"-")+COUNTIF(ER102,"-")+COUNTIF(ER106,"-")+COUNTIF(ER107,"-")+COUNTIF(ER108,"-")+COUNTIF(ER109,"-")+COUNTIF(ER110,"-")+COUNTIF(ER111,"-")+COUNTIF(ER112,"-")+COUNTIF(ER113,"-")+COUNTIF(ER114,"-")+COUNTIF(ER116,"-")+COUNTIF(ER117,"-")+COUNTIF(ER118,"-")+COUNTIF(ER119,"-")+COUNTIF(ER120,"-")+COUNTIF(ER121,"-")+COUNTIF(ER122,"-")+COUNTIF(ER124,"-")+COUNTIF(ER126,"-")+COUNTIF(ER127,"-")+COUNTIF(ER128,"-")+COUNTIF(ER129,"-")+COUNTIF(ER130,"-")+COUNTIF(ER131,"-")+COUNTIF(ER125,"-")+COUNTIF(ER132,"-")+COUNTIF(ER133,"-")+COUNTIF(ER138,"-")+COUNTIF(ER142,"-")+COUNTIF(ER145,"-")+COUNTIF(ER149,"-")+COUNTIF(ER160,"-")</f>
        <v>#REF!</v>
      </c>
      <c r="ES15" s="115" t="e">
        <f>COUNTIF(#REF!,"-")+COUNTIF(#REF!,"-")+COUNTIF(ES105,"-")+COUNTIF(ES98,"-")+COUNTIF(ES99,"-")+COUNTIF(ES100,"-")+COUNTIF(ES101,"-")+COUNTIF(ES102,"-")+COUNTIF(ES106,"-")+COUNTIF(ES107,"-")+COUNTIF(ES108,"-")+COUNTIF(ES109,"-")+COUNTIF(ES110,"-")+COUNTIF(ES111,"-")+COUNTIF(ES112,"-")+COUNTIF(ES113,"-")+COUNTIF(ES114,"-")+COUNTIF(ES116,"-")+COUNTIF(ES117,"-")+COUNTIF(ES118,"-")+COUNTIF(ES119,"-")+COUNTIF(ES120,"-")+COUNTIF(ES121,"-")+COUNTIF(ES122,"-")+COUNTIF(ES124,"-")+COUNTIF(ES126,"-")+COUNTIF(ES127,"-")+COUNTIF(ES128,"-")+COUNTIF(ES129,"-")+COUNTIF(ES130,"-")+COUNTIF(ES131,"-")+COUNTIF(ES125,"-")+COUNTIF(ES132,"-")+COUNTIF(ES133,"-")+COUNTIF(ES138,"-")+COUNTIF(ES142,"-")+COUNTIF(ES145,"-")+COUNTIF(ES149,"-")+COUNTIF(ES160,"-")</f>
        <v>#REF!</v>
      </c>
      <c r="ET15" s="115" t="e">
        <f>COUNTIF(#REF!,"-")+COUNTIF(#REF!,"-")+COUNTIF(ET105,"-")+COUNTIF(ET98,"-")+COUNTIF(ET99,"-")+COUNTIF(ET100,"-")+COUNTIF(ET101,"-")+COUNTIF(ET102,"-")+COUNTIF(ET106,"-")+COUNTIF(ET107,"-")+COUNTIF(ET108,"-")+COUNTIF(ET109,"-")+COUNTIF(ET110,"-")+COUNTIF(ET111,"-")+COUNTIF(ET112,"-")+COUNTIF(ET113,"-")+COUNTIF(ET114,"-")+COUNTIF(ET116,"-")+COUNTIF(ET117,"-")+COUNTIF(ET118,"-")+COUNTIF(ET119,"-")+COUNTIF(ET120,"-")+COUNTIF(ET121,"-")+COUNTIF(ET122,"-")+COUNTIF(ET124,"-")+COUNTIF(ET126,"-")+COUNTIF(ET127,"-")+COUNTIF(ET128,"-")+COUNTIF(ET129,"-")+COUNTIF(ET130,"-")+COUNTIF(ET131,"-")+COUNTIF(ET125,"-")+COUNTIF(ET132,"-")+COUNTIF(ET133,"-")+COUNTIF(ET138,"-")+COUNTIF(ET142,"-")+COUNTIF(ET145,"-")+COUNTIF(ET149,"-")+COUNTIF(ET160,"-")</f>
        <v>#REF!</v>
      </c>
      <c r="EU15" s="115" t="e">
        <f>COUNTIF(#REF!,"-")+COUNTIF(#REF!,"-")+COUNTIF(EU105,"-")+COUNTIF(EU98,"-")+COUNTIF(EU99,"-")+COUNTIF(EU100,"-")+COUNTIF(EU101,"-")+COUNTIF(EU102,"-")+COUNTIF(EU106,"-")+COUNTIF(EU107,"-")+COUNTIF(EU108,"-")+COUNTIF(EU109,"-")+COUNTIF(EU110,"-")+COUNTIF(EU111,"-")+COUNTIF(EU112,"-")+COUNTIF(EU113,"-")+COUNTIF(EU114,"-")+COUNTIF(EU116,"-")+COUNTIF(EU117,"-")+COUNTIF(EU118,"-")+COUNTIF(EU119,"-")+COUNTIF(EU120,"-")+COUNTIF(EU121,"-")+COUNTIF(EU122,"-")+COUNTIF(EU124,"-")+COUNTIF(EU126,"-")+COUNTIF(EU127,"-")+COUNTIF(EU128,"-")+COUNTIF(EU129,"-")+COUNTIF(EU130,"-")+COUNTIF(EU131,"-")+COUNTIF(EU125,"-")+COUNTIF(EU132,"-")+COUNTIF(EU133,"-")+COUNTIF(EU138,"-")+COUNTIF(EU142,"-")+COUNTIF(EU145,"-")+COUNTIF(EU149,"-")+COUNTIF(EU160,"-")</f>
        <v>#REF!</v>
      </c>
      <c r="EV15" s="115" t="e">
        <f>COUNTIF(#REF!,"-")+COUNTIF(#REF!,"-")+COUNTIF(EV105,"-")+COUNTIF(EV98,"-")+COUNTIF(EV99,"-")+COUNTIF(EV100,"-")+COUNTIF(EV101,"-")+COUNTIF(EV102,"-")+COUNTIF(EV106,"-")+COUNTIF(EV107,"-")+COUNTIF(EV108,"-")+COUNTIF(EV109,"-")+COUNTIF(EV110,"-")+COUNTIF(EV111,"-")+COUNTIF(EV112,"-")+COUNTIF(EV113,"-")+COUNTIF(EV114,"-")+COUNTIF(EV116,"-")+COUNTIF(EV117,"-")+COUNTIF(EV118,"-")+COUNTIF(EV119,"-")+COUNTIF(EV120,"-")+COUNTIF(EV121,"-")+COUNTIF(EV122,"-")+COUNTIF(EV124,"-")+COUNTIF(EV126,"-")+COUNTIF(EV127,"-")+COUNTIF(EV128,"-")+COUNTIF(EV129,"-")+COUNTIF(EV130,"-")+COUNTIF(EV131,"-")+COUNTIF(EV125,"-")+COUNTIF(EV132,"-")+COUNTIF(EV133,"-")+COUNTIF(EV138,"-")+COUNTIF(EV142,"-")+COUNTIF(EV145,"-")+COUNTIF(EV149,"-")+COUNTIF(EV160,"-")</f>
        <v>#REF!</v>
      </c>
      <c r="EW15" s="197"/>
      <c r="EX15" s="353"/>
      <c r="EY15" s="115" t="e">
        <f>COUNTIF(#REF!,"-")+COUNTIF(#REF!,"-")+COUNTIF(EY105,"-")+COUNTIF(EY98,"-")+COUNTIF(EY99,"-")+COUNTIF(EY100,"-")+COUNTIF(EY101,"-")+COUNTIF(EY102,"-")+COUNTIF(EY106,"-")+COUNTIF(EY107,"-")+COUNTIF(EY108,"-")+COUNTIF(EY109,"-")+COUNTIF(EY110,"-")+COUNTIF(EY111,"-")+COUNTIF(EY112,"-")+COUNTIF(EY113,"-")+COUNTIF(EY114,"-")+COUNTIF(EY116,"-")+COUNTIF(EY117,"-")+COUNTIF(EY118,"-")+COUNTIF(EY119,"-")+COUNTIF(EY120,"-")+COUNTIF(EY121,"-")+COUNTIF(EY122,"-")+COUNTIF(EY124,"-")+COUNTIF(EY126,"-")+COUNTIF(EY127,"-")+COUNTIF(EY128,"-")+COUNTIF(EY129,"-")+COUNTIF(EY130,"-")+COUNTIF(EY131,"-")+COUNTIF(EY125,"-")+COUNTIF(EY132,"-")+COUNTIF(EY133,"-")+COUNTIF(EY138,"-")+COUNTIF(EY142,"-")+COUNTIF(EY145,"-")+COUNTIF(EY149,"-")+COUNTIF(EY160,"-")</f>
        <v>#REF!</v>
      </c>
      <c r="EZ15" s="115" t="e">
        <f>COUNTIF(#REF!,"-")+COUNTIF(#REF!,"-")+COUNTIF(EZ105,"-")+COUNTIF(EZ98,"-")+COUNTIF(EZ99,"-")+COUNTIF(EZ100,"-")+COUNTIF(EZ101,"-")+COUNTIF(EZ102,"-")+COUNTIF(EZ106,"-")+COUNTIF(EZ107,"-")+COUNTIF(EZ108,"-")+COUNTIF(EZ109,"-")+COUNTIF(EZ110,"-")+COUNTIF(EZ111,"-")+COUNTIF(EZ112,"-")+COUNTIF(EZ113,"-")+COUNTIF(EZ114,"-")+COUNTIF(EZ116,"-")+COUNTIF(EZ117,"-")+COUNTIF(EZ118,"-")+COUNTIF(EZ119,"-")+COUNTIF(EZ120,"-")+COUNTIF(EZ121,"-")+COUNTIF(EZ122,"-")+COUNTIF(EZ124,"-")+COUNTIF(EZ126,"-")+COUNTIF(EZ127,"-")+COUNTIF(EZ128,"-")+COUNTIF(EZ129,"-")+COUNTIF(EZ130,"-")+COUNTIF(EZ131,"-")+COUNTIF(EZ125,"-")+COUNTIF(EZ132,"-")+COUNTIF(EZ133,"-")+COUNTIF(EZ138,"-")+COUNTIF(EZ142,"-")+COUNTIF(EZ145,"-")+COUNTIF(EZ149,"-")+COUNTIF(EZ160,"-")</f>
        <v>#REF!</v>
      </c>
      <c r="FA15" s="353"/>
      <c r="FB15" s="115" t="e">
        <f>COUNTIF(#REF!,"-")+COUNTIF(#REF!,"-")+COUNTIF(FB105,"-")+COUNTIF(FB98,"-")+COUNTIF(FB99,"-")+COUNTIF(FB100,"-")+COUNTIF(FB101,"-")+COUNTIF(FB102,"-")+COUNTIF(FB106,"-")+COUNTIF(FB107,"-")+COUNTIF(FB108,"-")+COUNTIF(FB109,"-")+COUNTIF(FB110,"-")+COUNTIF(FB111,"-")+COUNTIF(FB112,"-")+COUNTIF(FB113,"-")+COUNTIF(FB114,"-")+COUNTIF(FB116,"-")+COUNTIF(FB117,"-")+COUNTIF(FB118,"-")+COUNTIF(FB119,"-")+COUNTIF(FB120,"-")+COUNTIF(FB121,"-")+COUNTIF(FB122,"-")+COUNTIF(FB124,"-")+COUNTIF(FB126,"-")+COUNTIF(FB127,"-")+COUNTIF(FB128,"-")+COUNTIF(FB129,"-")+COUNTIF(FB130,"-")+COUNTIF(FB131,"-")+COUNTIF(FB125,"-")+COUNTIF(FB132,"-")+COUNTIF(FB133,"-")+COUNTIF(FB138,"-")+COUNTIF(FB142,"-")+COUNTIF(FB145,"-")+COUNTIF(FB149,"-")+COUNTIF(FB160,"-")</f>
        <v>#REF!</v>
      </c>
      <c r="FC15" s="115" t="e">
        <f>COUNTIF(#REF!,"-")+COUNTIF(#REF!,"-")+COUNTIF(FC105,"-")+COUNTIF(FC98,"-")+COUNTIF(FC99,"-")+COUNTIF(FC100,"-")+COUNTIF(FC101,"-")+COUNTIF(FC102,"-")+COUNTIF(FC106,"-")+COUNTIF(FC107,"-")+COUNTIF(FC108,"-")+COUNTIF(FC109,"-")+COUNTIF(FC110,"-")+COUNTIF(FC111,"-")+COUNTIF(FC112,"-")+COUNTIF(FC113,"-")+COUNTIF(FC114,"-")+COUNTIF(FC116,"-")+COUNTIF(FC117,"-")+COUNTIF(FC118,"-")+COUNTIF(FC119,"-")+COUNTIF(FC120,"-")+COUNTIF(FC121,"-")+COUNTIF(FC122,"-")+COUNTIF(FC124,"-")+COUNTIF(FC126,"-")+COUNTIF(FC127,"-")+COUNTIF(FC128,"-")+COUNTIF(FC129,"-")+COUNTIF(FC130,"-")+COUNTIF(FC131,"-")+COUNTIF(FC125,"-")+COUNTIF(FC132,"-")+COUNTIF(FC133,"-")+COUNTIF(FC138,"-")+COUNTIF(FC142,"-")+COUNTIF(FC145,"-")+COUNTIF(FC149,"-")+COUNTIF(FC160,"-")</f>
        <v>#REF!</v>
      </c>
      <c r="FD15" s="115" t="e">
        <f>COUNTIF(#REF!,"-")+COUNTIF(#REF!,"-")+COUNTIF(FD105,"-")+COUNTIF(FD98,"-")+COUNTIF(FD99,"-")+COUNTIF(FD100,"-")+COUNTIF(FD101,"-")+COUNTIF(FD102,"-")+COUNTIF(FD106,"-")+COUNTIF(FD107,"-")+COUNTIF(FD108,"-")+COUNTIF(FD109,"-")+COUNTIF(FD110,"-")+COUNTIF(FD111,"-")+COUNTIF(FD112,"-")+COUNTIF(FD113,"-")+COUNTIF(FD114,"-")+COUNTIF(FD116,"-")+COUNTIF(FD117,"-")+COUNTIF(FD118,"-")+COUNTIF(FD119,"-")+COUNTIF(FD120,"-")+COUNTIF(FD121,"-")+COUNTIF(FD122,"-")+COUNTIF(FD124,"-")+COUNTIF(FD126,"-")+COUNTIF(FD127,"-")+COUNTIF(FD128,"-")+COUNTIF(FD129,"-")+COUNTIF(FD130,"-")+COUNTIF(FD131,"-")+COUNTIF(FD125,"-")+COUNTIF(FD132,"-")+COUNTIF(FD133,"-")+COUNTIF(FD138,"-")+COUNTIF(FD142,"-")+COUNTIF(FD145,"-")+COUNTIF(FD149,"-")+COUNTIF(FD160,"-")</f>
        <v>#REF!</v>
      </c>
      <c r="FE15" s="114"/>
      <c r="FF15" s="115" t="e">
        <f>COUNTIF(#REF!,"-")+COUNTIF(#REF!,"-")+COUNTIF(FF105,"-")+COUNTIF(FF98,"-")+COUNTIF(FF99,"-")+COUNTIF(FF100,"-")+COUNTIF(FF101,"-")+COUNTIF(FF102,"-")+COUNTIF(FF106,"-")+COUNTIF(FF107,"-")+COUNTIF(FF108,"-")+COUNTIF(FF109,"-")+COUNTIF(FF110,"-")+COUNTIF(FF111,"-")+COUNTIF(FF112,"-")+COUNTIF(FF113,"-")+COUNTIF(FF114,"-")+COUNTIF(FF116,"-")+COUNTIF(FF117,"-")+COUNTIF(FF118,"-")+COUNTIF(FF119,"-")+COUNTIF(FF120,"-")+COUNTIF(FF121,"-")+COUNTIF(FF122,"-")+COUNTIF(FF124,"-")+COUNTIF(FF126,"-")+COUNTIF(FF127,"-")+COUNTIF(FF128,"-")+COUNTIF(FF129,"-")+COUNTIF(FF130,"-")+COUNTIF(FF131,"-")+COUNTIF(FF125,"-")+COUNTIF(FF132,"-")+COUNTIF(FF133,"-")+COUNTIF(FF138,"-")+COUNTIF(FF142,"-")+COUNTIF(FF145,"-")+COUNTIF(FF149,"-")+COUNTIF(FF160,"-")</f>
        <v>#REF!</v>
      </c>
      <c r="FG15" s="353"/>
      <c r="FH15" s="115" t="e">
        <f>COUNTIF(#REF!,"-")+COUNTIF(#REF!,"-")+COUNTIF(FH105,"-")+COUNTIF(FH98,"-")+COUNTIF(FH99,"-")+COUNTIF(FH100,"-")+COUNTIF(FH101,"-")+COUNTIF(FH102,"-")+COUNTIF(FH106,"-")+COUNTIF(FH107,"-")+COUNTIF(FH108,"-")+COUNTIF(FH109,"-")+COUNTIF(FH110,"-")+COUNTIF(FH111,"-")+COUNTIF(FH112,"-")+COUNTIF(FH113,"-")+COUNTIF(FH114,"-")+COUNTIF(FH116,"-")+COUNTIF(FH117,"-")+COUNTIF(FH118,"-")+COUNTIF(FH119,"-")+COUNTIF(FH120,"-")+COUNTIF(FH121,"-")+COUNTIF(FH122,"-")+COUNTIF(FH124,"-")+COUNTIF(FH126,"-")+COUNTIF(FH127,"-")+COUNTIF(FH128,"-")+COUNTIF(FH129,"-")+COUNTIF(FH130,"-")+COUNTIF(FH131,"-")+COUNTIF(FH125,"-")+COUNTIF(FH132,"-")+COUNTIF(FH133,"-")+COUNTIF(FH138,"-")+COUNTIF(FH142,"-")+COUNTIF(FH145,"-")+COUNTIF(FH149,"-")+COUNTIF(FH160,"-")</f>
        <v>#REF!</v>
      </c>
      <c r="FI15" s="115" t="e">
        <f>COUNTIF(#REF!,"-")+COUNTIF(#REF!,"-")+COUNTIF(FI105,"-")+COUNTIF(FI98,"-")+COUNTIF(FI99,"-")+COUNTIF(FI100,"-")+COUNTIF(FI101,"-")+COUNTIF(FI102,"-")+COUNTIF(FI106,"-")+COUNTIF(FI107,"-")+COUNTIF(FI108,"-")+COUNTIF(FI109,"-")+COUNTIF(FI110,"-")+COUNTIF(FI111,"-")+COUNTIF(FI112,"-")+COUNTIF(FI113,"-")+COUNTIF(FI114,"-")+COUNTIF(FI116,"-")+COUNTIF(FI117,"-")+COUNTIF(FI118,"-")+COUNTIF(FI119,"-")+COUNTIF(FI120,"-")+COUNTIF(FI121,"-")+COUNTIF(FI122,"-")+COUNTIF(FI124,"-")+COUNTIF(FI126,"-")+COUNTIF(FI127,"-")+COUNTIF(FI128,"-")+COUNTIF(FI129,"-")+COUNTIF(FI130,"-")+COUNTIF(FI131,"-")+COUNTIF(FI125,"-")+COUNTIF(FI132,"-")+COUNTIF(FI133,"-")+COUNTIF(FI138,"-")+COUNTIF(FI142,"-")+COUNTIF(FI145,"-")+COUNTIF(FI149,"-")+COUNTIF(FI160,"-")</f>
        <v>#REF!</v>
      </c>
      <c r="FJ15" s="353"/>
      <c r="FK15" s="115" t="e">
        <f>COUNTIF(#REF!,"-")+COUNTIF(#REF!,"-")+COUNTIF(FK105,"-")+COUNTIF(FK98,"-")+COUNTIF(FK99,"-")+COUNTIF(FK100,"-")+COUNTIF(FK101,"-")+COUNTIF(FK102,"-")+COUNTIF(FK106,"-")+COUNTIF(FK107,"-")+COUNTIF(FK108,"-")+COUNTIF(FK109,"-")+COUNTIF(FK110,"-")+COUNTIF(FK111,"-")+COUNTIF(FK112,"-")+COUNTIF(FK113,"-")+COUNTIF(FK114,"-")+COUNTIF(FK116,"-")+COUNTIF(FK117,"-")+COUNTIF(FK118,"-")+COUNTIF(FK119,"-")+COUNTIF(FK120,"-")+COUNTIF(FK121,"-")+COUNTIF(FK122,"-")+COUNTIF(FK124,"-")+COUNTIF(FK126,"-")+COUNTIF(FK127,"-")+COUNTIF(FK128,"-")+COUNTIF(FK129,"-")+COUNTIF(FK130,"-")+COUNTIF(FK131,"-")+COUNTIF(FK125,"-")+COUNTIF(FK132,"-")+COUNTIF(FK133,"-")+COUNTIF(FK138,"-")+COUNTIF(FK142,"-")+COUNTIF(FK145,"-")+COUNTIF(FK149,"-")+COUNTIF(FK160,"-")</f>
        <v>#REF!</v>
      </c>
      <c r="FL15" s="115" t="e">
        <f>COUNTIF(#REF!,"-")+COUNTIF(#REF!,"-")+COUNTIF(FL105,"-")+COUNTIF(FL98,"-")+COUNTIF(FL99,"-")+COUNTIF(FL100,"-")+COUNTIF(FL101,"-")+COUNTIF(FL102,"-")+COUNTIF(FL106,"-")+COUNTIF(FL107,"-")+COUNTIF(FL108,"-")+COUNTIF(FL109,"-")+COUNTIF(FL110,"-")+COUNTIF(FL111,"-")+COUNTIF(FL112,"-")+COUNTIF(FL113,"-")+COUNTIF(FL114,"-")+COUNTIF(FL116,"-")+COUNTIF(FL117,"-")+COUNTIF(FL118,"-")+COUNTIF(FL119,"-")+COUNTIF(FL120,"-")+COUNTIF(FL121,"-")+COUNTIF(FL122,"-")+COUNTIF(FL124,"-")+COUNTIF(FL126,"-")+COUNTIF(FL127,"-")+COUNTIF(FL128,"-")+COUNTIF(FL129,"-")+COUNTIF(FL130,"-")+COUNTIF(FL131,"-")+COUNTIF(FL125,"-")+COUNTIF(FL132,"-")+COUNTIF(FL133,"-")+COUNTIF(FL138,"-")+COUNTIF(FL142,"-")+COUNTIF(FL145,"-")+COUNTIF(FL149,"-")+COUNTIF(FL160,"-")</f>
        <v>#REF!</v>
      </c>
      <c r="FM15" s="115" t="e">
        <f>COUNTIF(#REF!,"-")+COUNTIF(#REF!,"-")+COUNTIF(FM105,"-")+COUNTIF(FM98,"-")+COUNTIF(FM99,"-")+COUNTIF(FM100,"-")+COUNTIF(FM101,"-")+COUNTIF(FM102,"-")+COUNTIF(FM106,"-")+COUNTIF(FM107,"-")+COUNTIF(FM108,"-")+COUNTIF(FM109,"-")+COUNTIF(FM110,"-")+COUNTIF(FM111,"-")+COUNTIF(FM112,"-")+COUNTIF(FM113,"-")+COUNTIF(FM114,"-")+COUNTIF(FM116,"-")+COUNTIF(FM117,"-")+COUNTIF(FM118,"-")+COUNTIF(FM119,"-")+COUNTIF(FM120,"-")+COUNTIF(FM121,"-")+COUNTIF(FM122,"-")+COUNTIF(FM124,"-")+COUNTIF(FM126,"-")+COUNTIF(FM127,"-")+COUNTIF(FM128,"-")+COUNTIF(FM129,"-")+COUNTIF(FM130,"-")+COUNTIF(FM131,"-")+COUNTIF(FM125,"-")+COUNTIF(FM132,"-")+COUNTIF(FM133,"-")+COUNTIF(FM138,"-")+COUNTIF(FM142,"-")+COUNTIF(FM145,"-")+COUNTIF(FM149,"-")+COUNTIF(FM160,"-")</f>
        <v>#REF!</v>
      </c>
      <c r="FN15" s="358"/>
      <c r="FO15" s="115" t="e">
        <f>COUNTIF(#REF!,"-")+COUNTIF(#REF!,"-")+COUNTIF(FO105,"-")+COUNTIF(FO98,"-")+COUNTIF(FO99,"-")+COUNTIF(FO100,"-")+COUNTIF(FO101,"-")+COUNTIF(FO102,"-")+COUNTIF(FO106,"-")+COUNTIF(FO107,"-")+COUNTIF(FO108,"-")+COUNTIF(FO109,"-")+COUNTIF(FO110,"-")+COUNTIF(FO111,"-")+COUNTIF(FO112,"-")+COUNTIF(FO113,"-")+COUNTIF(FO114,"-")+COUNTIF(FO116,"-")+COUNTIF(FO117,"-")+COUNTIF(FO118,"-")+COUNTIF(FO119,"-")+COUNTIF(FO120,"-")+COUNTIF(FO121,"-")+COUNTIF(FO122,"-")+COUNTIF(FO124,"-")+COUNTIF(FO126,"-")+COUNTIF(FO127,"-")+COUNTIF(FO128,"-")+COUNTIF(FO129,"-")+COUNTIF(FO130,"-")+COUNTIF(FO131,"-")+COUNTIF(FO125,"-")+COUNTIF(FO132,"-")+COUNTIF(FO133,"-")+COUNTIF(FO138,"-")+COUNTIF(FO142,"-")+COUNTIF(FO145,"-")+COUNTIF(FO149,"-")+COUNTIF(FO160,"-")</f>
        <v>#REF!</v>
      </c>
      <c r="FP15" s="197"/>
      <c r="FQ15" s="115" t="e">
        <f>COUNTIF(#REF!,"-")+COUNTIF(#REF!,"-")+COUNTIF(FQ105,"-")+COUNTIF(FQ98,"-")+COUNTIF(FQ99,"-")+COUNTIF(FQ100,"-")+COUNTIF(FQ101,"-")+COUNTIF(FQ102,"-")+COUNTIF(FQ106,"-")+COUNTIF(FQ107,"-")+COUNTIF(FQ108,"-")+COUNTIF(FQ109,"-")+COUNTIF(FQ110,"-")+COUNTIF(FQ111,"-")+COUNTIF(FQ112,"-")+COUNTIF(FQ113,"-")+COUNTIF(FQ114,"-")+COUNTIF(FQ116,"-")+COUNTIF(FQ117,"-")+COUNTIF(FQ118,"-")+COUNTIF(FQ119,"-")+COUNTIF(FQ120,"-")+COUNTIF(FQ121,"-")+COUNTIF(FQ122,"-")+COUNTIF(FQ124,"-")+COUNTIF(FQ126,"-")+COUNTIF(FQ127,"-")+COUNTIF(FQ128,"-")+COUNTIF(FQ129,"-")+COUNTIF(FQ130,"-")+COUNTIF(FQ131,"-")+COUNTIF(FQ125,"-")+COUNTIF(FQ132,"-")+COUNTIF(FQ133,"-")+COUNTIF(FQ138,"-")+COUNTIF(FQ142,"-")+COUNTIF(FQ145,"-")+COUNTIF(FQ149,"-")+COUNTIF(FQ160,"-")</f>
        <v>#REF!</v>
      </c>
      <c r="FR15" s="114"/>
      <c r="FS15" s="115" t="e">
        <f>COUNTIF(#REF!,"-")+COUNTIF(#REF!,"-")+COUNTIF(FS105,"-")+COUNTIF(FS98,"-")+COUNTIF(FS99,"-")+COUNTIF(FS100,"-")+COUNTIF(FS101,"-")+COUNTIF(FS102,"-")+COUNTIF(FS106,"-")+COUNTIF(FS107,"-")+COUNTIF(FS108,"-")+COUNTIF(FS109,"-")+COUNTIF(FS110,"-")+COUNTIF(FS111,"-")+COUNTIF(FS112,"-")+COUNTIF(FS113,"-")+COUNTIF(FS114,"-")+COUNTIF(FS116,"-")+COUNTIF(FS117,"-")+COUNTIF(FS118,"-")+COUNTIF(FS119,"-")+COUNTIF(FS120,"-")+COUNTIF(FS121,"-")+COUNTIF(FS122,"-")+COUNTIF(FS124,"-")+COUNTIF(FS126,"-")+COUNTIF(FS127,"-")+COUNTIF(FS128,"-")+COUNTIF(FS129,"-")+COUNTIF(FS130,"-")+COUNTIF(FS131,"-")+COUNTIF(FS125,"-")+COUNTIF(FS132,"-")+COUNTIF(FS133,"-")+COUNTIF(FS138,"-")+COUNTIF(FS142,"-")+COUNTIF(FS145,"-")+COUNTIF(FS149,"-")+COUNTIF(FS160,"-")</f>
        <v>#REF!</v>
      </c>
      <c r="FT15" s="353"/>
      <c r="FU15" s="115" t="e">
        <f>COUNTIF(#REF!,"-")+COUNTIF(#REF!,"-")+COUNTIF(FU105,"-")+COUNTIF(FU98,"-")+COUNTIF(FU99,"-")+COUNTIF(FU100,"-")+COUNTIF(FU101,"-")+COUNTIF(FU102,"-")+COUNTIF(FU106,"-")+COUNTIF(FU107,"-")+COUNTIF(FU108,"-")+COUNTIF(FU109,"-")+COUNTIF(FU110,"-")+COUNTIF(FU111,"-")+COUNTIF(FU112,"-")+COUNTIF(FU113,"-")+COUNTIF(FU114,"-")+COUNTIF(FU116,"-")+COUNTIF(FU117,"-")+COUNTIF(FU118,"-")+COUNTIF(FU119,"-")+COUNTIF(FU120,"-")+COUNTIF(FU121,"-")+COUNTIF(FU122,"-")+COUNTIF(FU124,"-")+COUNTIF(FU126,"-")+COUNTIF(FU127,"-")+COUNTIF(FU128,"-")+COUNTIF(FU129,"-")+COUNTIF(FU130,"-")+COUNTIF(FU131,"-")+COUNTIF(FU125,"-")+COUNTIF(FU132,"-")+COUNTIF(FU133,"-")+COUNTIF(FU138,"-")+COUNTIF(FU142,"-")+COUNTIF(FU145,"-")+COUNTIF(FU149,"-")+COUNTIF(FU160,"-")</f>
        <v>#REF!</v>
      </c>
      <c r="FV15" s="115" t="e">
        <f>COUNTIF(#REF!,"-")+COUNTIF(#REF!,"-")+COUNTIF(FV105,"-")+COUNTIF(FV98,"-")+COUNTIF(FV99,"-")+COUNTIF(FV100,"-")+COUNTIF(FV101,"-")+COUNTIF(FV102,"-")+COUNTIF(FV106,"-")+COUNTIF(FV107,"-")+COUNTIF(FV108,"-")+COUNTIF(FV109,"-")+COUNTIF(FV110,"-")+COUNTIF(FV111,"-")+COUNTIF(FV112,"-")+COUNTIF(FV113,"-")+COUNTIF(FV114,"-")+COUNTIF(FV116,"-")+COUNTIF(FV117,"-")+COUNTIF(FV118,"-")+COUNTIF(FV119,"-")+COUNTIF(FV120,"-")+COUNTIF(FV121,"-")+COUNTIF(FV122,"-")+COUNTIF(FV124,"-")+COUNTIF(FV126,"-")+COUNTIF(FV127,"-")+COUNTIF(FV128,"-")+COUNTIF(FV129,"-")+COUNTIF(FV130,"-")+COUNTIF(FV131,"-")+COUNTIF(FV125,"-")+COUNTIF(FV132,"-")+COUNTIF(FV133,"-")+COUNTIF(FV138,"-")+COUNTIF(FV142,"-")+COUNTIF(FV145,"-")+COUNTIF(FV149,"-")+COUNTIF(FV160,"-")</f>
        <v>#REF!</v>
      </c>
      <c r="FW15" s="115" t="e">
        <f>COUNTIF(#REF!,"-")+COUNTIF(#REF!,"-")+COUNTIF(FW105,"-")+COUNTIF(FW98,"-")+COUNTIF(FW99,"-")+COUNTIF(FW100,"-")+COUNTIF(FW101,"-")+COUNTIF(FW102,"-")+COUNTIF(FW106,"-")+COUNTIF(FW107,"-")+COUNTIF(FW108,"-")+COUNTIF(FW109,"-")+COUNTIF(FW110,"-")+COUNTIF(FW111,"-")+COUNTIF(FW112,"-")+COUNTIF(FW113,"-")+COUNTIF(FW114,"-")+COUNTIF(FW116,"-")+COUNTIF(FW117,"-")+COUNTIF(FW118,"-")+COUNTIF(FW119,"-")+COUNTIF(FW120,"-")+COUNTIF(FW121,"-")+COUNTIF(FW122,"-")+COUNTIF(FW124,"-")+COUNTIF(FW126,"-")+COUNTIF(FW127,"-")+COUNTIF(FW128,"-")+COUNTIF(FW129,"-")+COUNTIF(FW130,"-")+COUNTIF(FW131,"-")+COUNTIF(FW125,"-")+COUNTIF(FW132,"-")+COUNTIF(FW133,"-")+COUNTIF(FW138,"-")+COUNTIF(FW142,"-")+COUNTIF(FW145,"-")+COUNTIF(FW149,"-")+COUNTIF(FW160,"-")</f>
        <v>#REF!</v>
      </c>
      <c r="FX15" s="115" t="e">
        <f>COUNTIF(#REF!,"-")+COUNTIF(#REF!,"-")+COUNTIF(FX105,"-")+COUNTIF(FX98,"-")+COUNTIF(FX99,"-")+COUNTIF(FX100,"-")+COUNTIF(FX101,"-")+COUNTIF(FX102,"-")+COUNTIF(FX106,"-")+COUNTIF(FX107,"-")+COUNTIF(FX108,"-")+COUNTIF(FX109,"-")+COUNTIF(FX110,"-")+COUNTIF(FX111,"-")+COUNTIF(FX112,"-")+COUNTIF(FX113,"-")+COUNTIF(FX114,"-")+COUNTIF(FX116,"-")+COUNTIF(FX117,"-")+COUNTIF(FX118,"-")+COUNTIF(FX119,"-")+COUNTIF(FX120,"-")+COUNTIF(FX121,"-")+COUNTIF(FX122,"-")+COUNTIF(FX124,"-")+COUNTIF(FX126,"-")+COUNTIF(FX127,"-")+COUNTIF(FX128,"-")+COUNTIF(FX129,"-")+COUNTIF(FX130,"-")+COUNTIF(FX131,"-")+COUNTIF(FX125,"-")+COUNTIF(FX132,"-")+COUNTIF(FX133,"-")+COUNTIF(FX138,"-")+COUNTIF(FX142,"-")+COUNTIF(FX145,"-")+COUNTIF(FX149,"-")+COUNTIF(FX160,"-")</f>
        <v>#REF!</v>
      </c>
      <c r="FY15" s="115" t="e">
        <f>COUNTIF(#REF!,"-")+COUNTIF(#REF!,"-")+COUNTIF(FY105,"-")+COUNTIF(FY98,"-")+COUNTIF(FY99,"-")+COUNTIF(FY100,"-")+COUNTIF(FY101,"-")+COUNTIF(FY102,"-")+COUNTIF(FY106,"-")+COUNTIF(FY107,"-")+COUNTIF(FY108,"-")+COUNTIF(FY109,"-")+COUNTIF(FY110,"-")+COUNTIF(FY111,"-")+COUNTIF(FY112,"-")+COUNTIF(FY113,"-")+COUNTIF(FY114,"-")+COUNTIF(FY116,"-")+COUNTIF(FY117,"-")+COUNTIF(FY118,"-")+COUNTIF(FY119,"-")+COUNTIF(FY120,"-")+COUNTIF(FY121,"-")+COUNTIF(FY122,"-")+COUNTIF(FY124,"-")+COUNTIF(FY126,"-")+COUNTIF(FY127,"-")+COUNTIF(FY128,"-")+COUNTIF(FY129,"-")+COUNTIF(FY130,"-")+COUNTIF(FY131,"-")+COUNTIF(FY125,"-")+COUNTIF(FY132,"-")+COUNTIF(FY133,"-")+COUNTIF(FY138,"-")+COUNTIF(FY142,"-")+COUNTIF(FY145,"-")+COUNTIF(FY149,"-")+COUNTIF(FY160,"-")</f>
        <v>#REF!</v>
      </c>
      <c r="FZ15" s="114"/>
      <c r="GA15" s="115" t="e">
        <f>COUNTIF(#REF!,"-")+COUNTIF(#REF!,"-")+COUNTIF(GA105,"-")+COUNTIF(GA98,"-")+COUNTIF(GA99,"-")+COUNTIF(GA100,"-")+COUNTIF(GA101,"-")+COUNTIF(GA102,"-")+COUNTIF(GA106,"-")+COUNTIF(GA107,"-")+COUNTIF(GA108,"-")+COUNTIF(GA109,"-")+COUNTIF(GA110,"-")+COUNTIF(GA111,"-")+COUNTIF(GA112,"-")+COUNTIF(GA113,"-")+COUNTIF(GA114,"-")+COUNTIF(GA116,"-")+COUNTIF(GA117,"-")+COUNTIF(GA118,"-")+COUNTIF(GA119,"-")+COUNTIF(GA120,"-")+COUNTIF(GA121,"-")+COUNTIF(GA122,"-")+COUNTIF(GA124,"-")+COUNTIF(GA126,"-")+COUNTIF(GA127,"-")+COUNTIF(GA128,"-")+COUNTIF(GA129,"-")+COUNTIF(GA130,"-")+COUNTIF(GA131,"-")+COUNTIF(GA125,"-")+COUNTIF(GA132,"-")+COUNTIF(GA133,"-")+COUNTIF(GA138,"-")+COUNTIF(GA142,"-")+COUNTIF(GA145,"-")+COUNTIF(GA149,"-")+COUNTIF(GA160,"-")</f>
        <v>#REF!</v>
      </c>
      <c r="GB15" s="197"/>
      <c r="GC15" s="115" t="e">
        <f>COUNTIF(#REF!,"-")+COUNTIF(#REF!,"-")+COUNTIF(GC105,"-")+COUNTIF(GC98,"-")+COUNTIF(GC99,"-")+COUNTIF(GC100,"-")+COUNTIF(GC101,"-")+COUNTIF(GC102,"-")+COUNTIF(GC106,"-")+COUNTIF(GC107,"-")+COUNTIF(GC108,"-")+COUNTIF(GC109,"-")+COUNTIF(GC110,"-")+COUNTIF(GC111,"-")+COUNTIF(GC112,"-")+COUNTIF(GC113,"-")+COUNTIF(GC114,"-")+COUNTIF(GC116,"-")+COUNTIF(GC117,"-")+COUNTIF(GC118,"-")+COUNTIF(GC119,"-")+COUNTIF(GC120,"-")+COUNTIF(GC121,"-")+COUNTIF(GC122,"-")+COUNTIF(GC124,"-")+COUNTIF(GC126,"-")+COUNTIF(GC127,"-")+COUNTIF(GC128,"-")+COUNTIF(GC129,"-")+COUNTIF(GC130,"-")+COUNTIF(GC131,"-")+COUNTIF(GC125,"-")+COUNTIF(GC132,"-")+COUNTIF(GC133,"-")+COUNTIF(GC138,"-")+COUNTIF(GC142,"-")+COUNTIF(GC145,"-")+COUNTIF(GC149,"-")+COUNTIF(GC160,"-")</f>
        <v>#REF!</v>
      </c>
      <c r="GD15" s="115" t="e">
        <f>COUNTIF(#REF!,"-")+COUNTIF(#REF!,"-")+COUNTIF(GD105,"-")+COUNTIF(GD98,"-")+COUNTIF(GD99,"-")+COUNTIF(GD100,"-")+COUNTIF(GD101,"-")+COUNTIF(GD102,"-")+COUNTIF(GD106,"-")+COUNTIF(GD107,"-")+COUNTIF(GD108,"-")+COUNTIF(GD109,"-")+COUNTIF(GD110,"-")+COUNTIF(GD111,"-")+COUNTIF(GD112,"-")+COUNTIF(GD113,"-")+COUNTIF(GD114,"-")+COUNTIF(GD116,"-")+COUNTIF(GD117,"-")+COUNTIF(GD118,"-")+COUNTIF(GD119,"-")+COUNTIF(GD120,"-")+COUNTIF(GD121,"-")+COUNTIF(GD122,"-")+COUNTIF(GD124,"-")+COUNTIF(GD126,"-")+COUNTIF(GD127,"-")+COUNTIF(GD128,"-")+COUNTIF(GD129,"-")+COUNTIF(GD130,"-")+COUNTIF(GD131,"-")+COUNTIF(GD125,"-")+COUNTIF(GD132,"-")+COUNTIF(GD133,"-")+COUNTIF(GD138,"-")+COUNTIF(GD142,"-")+COUNTIF(GD145,"-")+COUNTIF(GD149,"-")+COUNTIF(GD160,"-")</f>
        <v>#REF!</v>
      </c>
      <c r="GE15" s="115" t="e">
        <f>COUNTIF(#REF!,"-")+COUNTIF(#REF!,"-")+COUNTIF(GE105,"-")+COUNTIF(GE98,"-")+COUNTIF(GE99,"-")+COUNTIF(GE100,"-")+COUNTIF(GE101,"-")+COUNTIF(GE102,"-")+COUNTIF(GE106,"-")+COUNTIF(GE107,"-")+COUNTIF(GE108,"-")+COUNTIF(GE109,"-")+COUNTIF(GE110,"-")+COUNTIF(GE111,"-")+COUNTIF(GE112,"-")+COUNTIF(GE113,"-")+COUNTIF(GE114,"-")+COUNTIF(GE116,"-")+COUNTIF(GE117,"-")+COUNTIF(GE118,"-")+COUNTIF(GE119,"-")+COUNTIF(GE120,"-")+COUNTIF(GE121,"-")+COUNTIF(GE122,"-")+COUNTIF(GE124,"-")+COUNTIF(GE126,"-")+COUNTIF(GE127,"-")+COUNTIF(GE128,"-")+COUNTIF(GE129,"-")+COUNTIF(GE130,"-")+COUNTIF(GE131,"-")+COUNTIF(GE125,"-")+COUNTIF(GE132,"-")+COUNTIF(GE133,"-")+COUNTIF(GE138,"-")+COUNTIF(GE142,"-")+COUNTIF(GE145,"-")+COUNTIF(GE149,"-")+COUNTIF(GE160,"-")</f>
        <v>#REF!</v>
      </c>
      <c r="GF15" s="197"/>
      <c r="GG15" s="115" t="e">
        <f>COUNTIF(#REF!,"-")+COUNTIF(#REF!,"-")+COUNTIF(GG105,"-")+COUNTIF(GG98,"-")+COUNTIF(GG99,"-")+COUNTIF(GG100,"-")+COUNTIF(GG101,"-")+COUNTIF(GG102,"-")+COUNTIF(GG106,"-")+COUNTIF(GG107,"-")+COUNTIF(GG108,"-")+COUNTIF(GG109,"-")+COUNTIF(GG110,"-")+COUNTIF(GG111,"-")+COUNTIF(GG112,"-")+COUNTIF(GG113,"-")+COUNTIF(GG114,"-")+COUNTIF(GG116,"-")+COUNTIF(GG117,"-")+COUNTIF(GG118,"-")+COUNTIF(GG119,"-")+COUNTIF(GG120,"-")+COUNTIF(GG121,"-")+COUNTIF(GG122,"-")+COUNTIF(GG124,"-")+COUNTIF(GG126,"-")+COUNTIF(GG127,"-")+COUNTIF(GG128,"-")+COUNTIF(GG129,"-")+COUNTIF(GG130,"-")+COUNTIF(GG131,"-")+COUNTIF(GG125,"-")+COUNTIF(GG132,"-")+COUNTIF(GG133,"-")+COUNTIF(GG138,"-")+COUNTIF(GG142,"-")+COUNTIF(GG145,"-")+COUNTIF(GG149,"-")+COUNTIF(GG160,"-")</f>
        <v>#REF!</v>
      </c>
      <c r="GH15" s="358"/>
      <c r="GI15" s="115" t="e">
        <f>COUNTIF(#REF!,"-")+COUNTIF(#REF!,"-")+COUNTIF(GI105,"-")+COUNTIF(GI98,"-")+COUNTIF(GI99,"-")+COUNTIF(GI100,"-")+COUNTIF(GI101,"-")+COUNTIF(GI102,"-")+COUNTIF(GI106,"-")+COUNTIF(GI107,"-")+COUNTIF(GI108,"-")+COUNTIF(GI109,"-")+COUNTIF(GI110,"-")+COUNTIF(GI111,"-")+COUNTIF(GI112,"-")+COUNTIF(GI113,"-")+COUNTIF(GI114,"-")+COUNTIF(GI116,"-")+COUNTIF(GI117,"-")+COUNTIF(GI118,"-")+COUNTIF(GI119,"-")+COUNTIF(GI120,"-")+COUNTIF(GI121,"-")+COUNTIF(GI122,"-")+COUNTIF(GI124,"-")+COUNTIF(GI126,"-")+COUNTIF(GI127,"-")+COUNTIF(GI128,"-")+COUNTIF(GI129,"-")+COUNTIF(GI130,"-")+COUNTIF(GI131,"-")+COUNTIF(GI125,"-")+COUNTIF(GI132,"-")+COUNTIF(GI133,"-")+COUNTIF(GI138,"-")+COUNTIF(GI142,"-")+COUNTIF(GI145,"-")+COUNTIF(GI149,"-")+COUNTIF(GI160,"-")</f>
        <v>#REF!</v>
      </c>
      <c r="GJ15" s="197"/>
      <c r="GK15" s="115" t="e">
        <f>COUNTIF(#REF!,"-")+COUNTIF(#REF!,"-")+COUNTIF(GK105,"-")+COUNTIF(GK98,"-")+COUNTIF(GK99,"-")+COUNTIF(GK100,"-")+COUNTIF(GK101,"-")+COUNTIF(GK102,"-")+COUNTIF(GK106,"-")+COUNTIF(GK107,"-")+COUNTIF(GK108,"-")+COUNTIF(GK109,"-")+COUNTIF(GK110,"-")+COUNTIF(GK111,"-")+COUNTIF(GK112,"-")+COUNTIF(GK113,"-")+COUNTIF(GK114,"-")+COUNTIF(GK116,"-")+COUNTIF(GK117,"-")+COUNTIF(GK118,"-")+COUNTIF(GK119,"-")+COUNTIF(GK120,"-")+COUNTIF(GK121,"-")+COUNTIF(GK122,"-")+COUNTIF(GK124,"-")+COUNTIF(GK126,"-")+COUNTIF(GK127,"-")+COUNTIF(GK128,"-")+COUNTIF(GK129,"-")+COUNTIF(GK130,"-")+COUNTIF(GK131,"-")+COUNTIF(GK125,"-")+COUNTIF(GK132,"-")+COUNTIF(GK133,"-")+COUNTIF(GK138,"-")+COUNTIF(GK142,"-")+COUNTIF(GK145,"-")+COUNTIF(GK149,"-")+COUNTIF(GK160,"-")</f>
        <v>#REF!</v>
      </c>
      <c r="GL15" s="115" t="e">
        <f>COUNTIF(#REF!,"-")+COUNTIF(#REF!,"-")+COUNTIF(GL105,"-")+COUNTIF(GL98,"-")+COUNTIF(GL99,"-")+COUNTIF(GL100,"-")+COUNTIF(GL101,"-")+COUNTIF(GL102,"-")+COUNTIF(GL106,"-")+COUNTIF(GL107,"-")+COUNTIF(GL108,"-")+COUNTIF(GL109,"-")+COUNTIF(GL110,"-")+COUNTIF(GL111,"-")+COUNTIF(GL112,"-")+COUNTIF(GL113,"-")+COUNTIF(GL114,"-")+COUNTIF(GL116,"-")+COUNTIF(GL117,"-")+COUNTIF(GL118,"-")+COUNTIF(GL119,"-")+COUNTIF(GL120,"-")+COUNTIF(GL121,"-")+COUNTIF(GL122,"-")+COUNTIF(GL124,"-")+COUNTIF(GL126,"-")+COUNTIF(GL127,"-")+COUNTIF(GL128,"-")+COUNTIF(GL129,"-")+COUNTIF(GL130,"-")+COUNTIF(GL131,"-")+COUNTIF(GL125,"-")+COUNTIF(GL132,"-")+COUNTIF(GL133,"-")+COUNTIF(GL138,"-")+COUNTIF(GL142,"-")+COUNTIF(GL145,"-")+COUNTIF(GL149,"-")+COUNTIF(GL160,"-")</f>
        <v>#REF!</v>
      </c>
      <c r="GM15" s="197"/>
      <c r="GN15" s="115" t="e">
        <f>COUNTIF(#REF!,"-")+COUNTIF(#REF!,"-")+COUNTIF(GN105,"-")+COUNTIF(GN98,"-")+COUNTIF(GN99,"-")+COUNTIF(GN100,"-")+COUNTIF(GN101,"-")+COUNTIF(GN102,"-")+COUNTIF(GN106,"-")+COUNTIF(GN107,"-")+COUNTIF(GN108,"-")+COUNTIF(GN109,"-")+COUNTIF(GN110,"-")+COUNTIF(GN111,"-")+COUNTIF(GN112,"-")+COUNTIF(GN113,"-")+COUNTIF(GN114,"-")+COUNTIF(GN116,"-")+COUNTIF(GN117,"-")+COUNTIF(GN118,"-")+COUNTIF(GN119,"-")+COUNTIF(GN120,"-")+COUNTIF(GN121,"-")+COUNTIF(GN122,"-")+COUNTIF(GN124,"-")+COUNTIF(GN126,"-")+COUNTIF(GN127,"-")+COUNTIF(GN128,"-")+COUNTIF(GN129,"-")+COUNTIF(GN130,"-")+COUNTIF(GN131,"-")+COUNTIF(GN125,"-")+COUNTIF(GN132,"-")+COUNTIF(GN133,"-")+COUNTIF(GN138,"-")+COUNTIF(GN142,"-")+COUNTIF(GN145,"-")+COUNTIF(GN149,"-")+COUNTIF(GN160,"-")</f>
        <v>#REF!</v>
      </c>
      <c r="GO15" s="115" t="e">
        <f>COUNTIF(#REF!,"-")+COUNTIF(#REF!,"-")+COUNTIF(GO105,"-")+COUNTIF(GO98,"-")+COUNTIF(GO99,"-")+COUNTIF(GO100,"-")+COUNTIF(GO101,"-")+COUNTIF(GO102,"-")+COUNTIF(GO106,"-")+COUNTIF(GO107,"-")+COUNTIF(GO108,"-")+COUNTIF(GO109,"-")+COUNTIF(GO110,"-")+COUNTIF(GO111,"-")+COUNTIF(GO112,"-")+COUNTIF(GO113,"-")+COUNTIF(GO114,"-")+COUNTIF(GO116,"-")+COUNTIF(GO117,"-")+COUNTIF(GO118,"-")+COUNTIF(GO119,"-")+COUNTIF(GO120,"-")+COUNTIF(GO121,"-")+COUNTIF(GO122,"-")+COUNTIF(GO124,"-")+COUNTIF(GO126,"-")+COUNTIF(GO127,"-")+COUNTIF(GO128,"-")+COUNTIF(GO129,"-")+COUNTIF(GO130,"-")+COUNTIF(GO131,"-")+COUNTIF(GO125,"-")+COUNTIF(GO132,"-")+COUNTIF(GO133,"-")+COUNTIF(GO138,"-")+COUNTIF(GO142,"-")+COUNTIF(GO145,"-")+COUNTIF(GO149,"-")+COUNTIF(GO160,"-")</f>
        <v>#REF!</v>
      </c>
      <c r="GP15" s="115" t="e">
        <f>COUNTIF(#REF!,"-")+COUNTIF(#REF!,"-")+COUNTIF(GP105,"-")+COUNTIF(GP98,"-")+COUNTIF(GP99,"-")+COUNTIF(GP100,"-")+COUNTIF(GP101,"-")+COUNTIF(GP102,"-")+COUNTIF(GP106,"-")+COUNTIF(GP107,"-")+COUNTIF(GP108,"-")+COUNTIF(GP109,"-")+COUNTIF(GP110,"-")+COUNTIF(GP111,"-")+COUNTIF(GP112,"-")+COUNTIF(GP113,"-")+COUNTIF(GP114,"-")+COUNTIF(GP116,"-")+COUNTIF(GP117,"-")+COUNTIF(GP118,"-")+COUNTIF(GP119,"-")+COUNTIF(GP120,"-")+COUNTIF(GP121,"-")+COUNTIF(GP122,"-")+COUNTIF(GP124,"-")+COUNTIF(GP126,"-")+COUNTIF(GP127,"-")+COUNTIF(GP128,"-")+COUNTIF(GP129,"-")+COUNTIF(GP130,"-")+COUNTIF(GP131,"-")+COUNTIF(GP125,"-")+COUNTIF(GP132,"-")+COUNTIF(GP133,"-")+COUNTIF(GP138,"-")+COUNTIF(GP142,"-")+COUNTIF(GP145,"-")+COUNTIF(GP149,"-")+COUNTIF(GP160,"-")</f>
        <v>#REF!</v>
      </c>
      <c r="GQ15" s="115" t="e">
        <f>COUNTIF(#REF!,"-")+COUNTIF(#REF!,"-")+COUNTIF(GQ105,"-")+COUNTIF(GQ98,"-")+COUNTIF(GQ99,"-")+COUNTIF(GQ100,"-")+COUNTIF(GQ101,"-")+COUNTIF(GQ102,"-")+COUNTIF(GQ106,"-")+COUNTIF(GQ107,"-")+COUNTIF(GQ108,"-")+COUNTIF(GQ109,"-")+COUNTIF(GQ110,"-")+COUNTIF(GQ111,"-")+COUNTIF(GQ112,"-")+COUNTIF(GQ113,"-")+COUNTIF(GQ114,"-")+COUNTIF(GQ116,"-")+COUNTIF(GQ117,"-")+COUNTIF(GQ118,"-")+COUNTIF(GQ119,"-")+COUNTIF(GQ120,"-")+COUNTIF(GQ121,"-")+COUNTIF(GQ122,"-")+COUNTIF(GQ124,"-")+COUNTIF(GQ126,"-")+COUNTIF(GQ127,"-")+COUNTIF(GQ128,"-")+COUNTIF(GQ129,"-")+COUNTIF(GQ130,"-")+COUNTIF(GQ131,"-")+COUNTIF(GQ125,"-")+COUNTIF(GQ132,"-")+COUNTIF(GQ133,"-")+COUNTIF(GQ138,"-")+COUNTIF(GQ142,"-")+COUNTIF(GQ145,"-")+COUNTIF(GQ149,"-")+COUNTIF(GQ160,"-")</f>
        <v>#REF!</v>
      </c>
      <c r="GR15" s="115" t="e">
        <f>COUNTIF(#REF!,"-")+COUNTIF(#REF!,"-")+COUNTIF(GR105,"-")+COUNTIF(GR98,"-")+COUNTIF(GR99,"-")+COUNTIF(GR100,"-")+COUNTIF(GR101,"-")+COUNTIF(GR102,"-")+COUNTIF(GR106,"-")+COUNTIF(GR107,"-")+COUNTIF(GR108,"-")+COUNTIF(GR109,"-")+COUNTIF(GR110,"-")+COUNTIF(GR111,"-")+COUNTIF(GR112,"-")+COUNTIF(GR113,"-")+COUNTIF(GR114,"-")+COUNTIF(GR116,"-")+COUNTIF(GR117,"-")+COUNTIF(GR118,"-")+COUNTIF(GR119,"-")+COUNTIF(GR120,"-")+COUNTIF(GR121,"-")+COUNTIF(GR122,"-")+COUNTIF(GR124,"-")+COUNTIF(GR126,"-")+COUNTIF(GR127,"-")+COUNTIF(GR128,"-")+COUNTIF(GR129,"-")+COUNTIF(GR130,"-")+COUNTIF(GR131,"-")+COUNTIF(GR125,"-")+COUNTIF(GR132,"-")+COUNTIF(GR133,"-")+COUNTIF(GR138,"-")+COUNTIF(GR142,"-")+COUNTIF(GR145,"-")+COUNTIF(GR149,"-")+COUNTIF(GR160,"-")</f>
        <v>#REF!</v>
      </c>
      <c r="GS15" s="358"/>
      <c r="GT15" s="115" t="e">
        <f>COUNTIF(#REF!,"-")+COUNTIF(#REF!,"-")+COUNTIF(GT105,"-")+COUNTIF(GT98,"-")+COUNTIF(GT99,"-")+COUNTIF(GT100,"-")+COUNTIF(GT101,"-")+COUNTIF(GT102,"-")+COUNTIF(GT106,"-")+COUNTIF(GT107,"-")+COUNTIF(GT108,"-")+COUNTIF(GT109,"-")+COUNTIF(GT110,"-")+COUNTIF(GT111,"-")+COUNTIF(GT112,"-")+COUNTIF(GT113,"-")+COUNTIF(GT114,"-")+COUNTIF(GT116,"-")+COUNTIF(GT117,"-")+COUNTIF(GT118,"-")+COUNTIF(GT119,"-")+COUNTIF(GT120,"-")+COUNTIF(GT121,"-")+COUNTIF(GT122,"-")+COUNTIF(GT124,"-")+COUNTIF(GT126,"-")+COUNTIF(GT127,"-")+COUNTIF(GT128,"-")+COUNTIF(GT129,"-")+COUNTIF(GT130,"-")+COUNTIF(GT131,"-")+COUNTIF(GT125,"-")+COUNTIF(GT132,"-")+COUNTIF(GT133,"-")+COUNTIF(GT138,"-")+COUNTIF(GT142,"-")+COUNTIF(GT145,"-")+COUNTIF(GT149,"-")+COUNTIF(GT160,"-")</f>
        <v>#REF!</v>
      </c>
      <c r="GU15" s="197"/>
      <c r="GV15" s="353"/>
      <c r="GW15" s="115" t="e">
        <f>COUNTIF(#REF!,"-")+COUNTIF(#REF!,"-")+COUNTIF(GW105,"-")+COUNTIF(GW98,"-")+COUNTIF(GW99,"-")+COUNTIF(GW100,"-")+COUNTIF(GW101,"-")+COUNTIF(GW102,"-")+COUNTIF(GW106,"-")+COUNTIF(GW107,"-")+COUNTIF(GW108,"-")+COUNTIF(GW109,"-")+COUNTIF(GW110,"-")+COUNTIF(GW111,"-")+COUNTIF(GW112,"-")+COUNTIF(GW113,"-")+COUNTIF(GW114,"-")+COUNTIF(GW116,"-")+COUNTIF(GW117,"-")+COUNTIF(GW118,"-")+COUNTIF(GW119,"-")+COUNTIF(GW120,"-")+COUNTIF(GW121,"-")+COUNTIF(GW122,"-")+COUNTIF(GW124,"-")+COUNTIF(GW126,"-")+COUNTIF(GW127,"-")+COUNTIF(GW128,"-")+COUNTIF(GW129,"-")+COUNTIF(GW130,"-")+COUNTIF(GW131,"-")+COUNTIF(GW125,"-")+COUNTIF(GW132,"-")+COUNTIF(GW133,"-")+COUNTIF(GW138,"-")+COUNTIF(GW142,"-")+COUNTIF(GW145,"-")+COUNTIF(GW149,"-")+COUNTIF(GW160,"-")</f>
        <v>#REF!</v>
      </c>
      <c r="GX15" s="115" t="e">
        <f>COUNTIF(#REF!,"-")+COUNTIF(#REF!,"-")+COUNTIF(GX105,"-")+COUNTIF(GX98,"-")+COUNTIF(GX99,"-")+COUNTIF(GX100,"-")+COUNTIF(GX101,"-")+COUNTIF(GX102,"-")+COUNTIF(GX106,"-")+COUNTIF(GX107,"-")+COUNTIF(GX108,"-")+COUNTIF(GX109,"-")+COUNTIF(GX110,"-")+COUNTIF(GX111,"-")+COUNTIF(GX112,"-")+COUNTIF(GX113,"-")+COUNTIF(GX114,"-")+COUNTIF(GX116,"-")+COUNTIF(GX117,"-")+COUNTIF(GX118,"-")+COUNTIF(GX119,"-")+COUNTIF(GX120,"-")+COUNTIF(GX121,"-")+COUNTIF(GX122,"-")+COUNTIF(GX124,"-")+COUNTIF(GX126,"-")+COUNTIF(GX127,"-")+COUNTIF(GX128,"-")+COUNTIF(GX129,"-")+COUNTIF(GX130,"-")+COUNTIF(GX131,"-")+COUNTIF(GX125,"-")+COUNTIF(GX132,"-")+COUNTIF(GX133,"-")+COUNTIF(GX138,"-")+COUNTIF(GX142,"-")+COUNTIF(GX145,"-")+COUNTIF(GX149,"-")+COUNTIF(GX160,"-")</f>
        <v>#REF!</v>
      </c>
      <c r="GY15" s="353"/>
      <c r="GZ15" s="115" t="e">
        <f>COUNTIF(#REF!,"-")+COUNTIF(#REF!,"-")+COUNTIF(GZ105,"-")+COUNTIF(GZ98,"-")+COUNTIF(GZ99,"-")+COUNTIF(GZ100,"-")+COUNTIF(GZ101,"-")+COUNTIF(GZ102,"-")+COUNTIF(GZ106,"-")+COUNTIF(GZ107,"-")+COUNTIF(GZ108,"-")+COUNTIF(GZ109,"-")+COUNTIF(GZ110,"-")+COUNTIF(GZ111,"-")+COUNTIF(GZ112,"-")+COUNTIF(GZ113,"-")+COUNTIF(GZ114,"-")+COUNTIF(GZ116,"-")+COUNTIF(GZ117,"-")+COUNTIF(GZ118,"-")+COUNTIF(GZ119,"-")+COUNTIF(GZ120,"-")+COUNTIF(GZ121,"-")+COUNTIF(GZ122,"-")+COUNTIF(GZ124,"-")+COUNTIF(GZ126,"-")+COUNTIF(GZ127,"-")+COUNTIF(GZ128,"-")+COUNTIF(GZ129,"-")+COUNTIF(GZ130,"-")+COUNTIF(GZ131,"-")+COUNTIF(GZ125,"-")+COUNTIF(GZ132,"-")+COUNTIF(GZ133,"-")+COUNTIF(GZ138,"-")+COUNTIF(GZ142,"-")+COUNTIF(GZ145,"-")+COUNTIF(GZ149,"-")+COUNTIF(GZ160,"-")</f>
        <v>#REF!</v>
      </c>
      <c r="HA15" s="115" t="e">
        <f>COUNTIF(#REF!,"-")+COUNTIF(#REF!,"-")+COUNTIF(HA105,"-")+COUNTIF(HA98,"-")+COUNTIF(HA99,"-")+COUNTIF(HA100,"-")+COUNTIF(HA101,"-")+COUNTIF(HA102,"-")+COUNTIF(HA106,"-")+COUNTIF(HA107,"-")+COUNTIF(HA108,"-")+COUNTIF(HA109,"-")+COUNTIF(HA110,"-")+COUNTIF(HA111,"-")+COUNTIF(HA112,"-")+COUNTIF(HA113,"-")+COUNTIF(HA114,"-")+COUNTIF(HA116,"-")+COUNTIF(HA117,"-")+COUNTIF(HA118,"-")+COUNTIF(HA119,"-")+COUNTIF(HA120,"-")+COUNTIF(HA121,"-")+COUNTIF(HA122,"-")+COUNTIF(HA124,"-")+COUNTIF(HA126,"-")+COUNTIF(HA127,"-")+COUNTIF(HA128,"-")+COUNTIF(HA129,"-")+COUNTIF(HA130,"-")+COUNTIF(HA131,"-")+COUNTIF(HA125,"-")+COUNTIF(HA132,"-")+COUNTIF(HA133,"-")+COUNTIF(HA138,"-")+COUNTIF(HA142,"-")+COUNTIF(HA145,"-")+COUNTIF(HA149,"-")+COUNTIF(HA160,"-")</f>
        <v>#REF!</v>
      </c>
      <c r="HB15" s="115" t="e">
        <f>COUNTIF(#REF!,"-")+COUNTIF(#REF!,"-")+COUNTIF(HB105,"-")+COUNTIF(HB98,"-")+COUNTIF(HB99,"-")+COUNTIF(HB100,"-")+COUNTIF(HB101,"-")+COUNTIF(HB102,"-")+COUNTIF(HB106,"-")+COUNTIF(HB107,"-")+COUNTIF(HB108,"-")+COUNTIF(HB109,"-")+COUNTIF(HB110,"-")+COUNTIF(HB111,"-")+COUNTIF(HB112,"-")+COUNTIF(HB113,"-")+COUNTIF(HB114,"-")+COUNTIF(HB116,"-")+COUNTIF(HB117,"-")+COUNTIF(HB118,"-")+COUNTIF(HB119,"-")+COUNTIF(HB120,"-")+COUNTIF(HB121,"-")+COUNTIF(HB122,"-")+COUNTIF(HB124,"-")+COUNTIF(HB126,"-")+COUNTIF(HB127,"-")+COUNTIF(HB128,"-")+COUNTIF(HB129,"-")+COUNTIF(HB130,"-")+COUNTIF(HB131,"-")+COUNTIF(HB125,"-")+COUNTIF(HB132,"-")+COUNTIF(HB133,"-")+COUNTIF(HB138,"-")+COUNTIF(HB142,"-")+COUNTIF(HB145,"-")+COUNTIF(HB149,"-")+COUNTIF(HB160,"-")</f>
        <v>#REF!</v>
      </c>
      <c r="HC15" s="115" t="e">
        <f>COUNTIF(#REF!,"-")+COUNTIF(#REF!,"-")+COUNTIF(HC105,"-")+COUNTIF(HC98,"-")+COUNTIF(HC99,"-")+COUNTIF(HC100,"-")+COUNTIF(HC101,"-")+COUNTIF(HC102,"-")+COUNTIF(HC106,"-")+COUNTIF(HC107,"-")+COUNTIF(HC108,"-")+COUNTIF(HC109,"-")+COUNTIF(HC110,"-")+COUNTIF(HC111,"-")+COUNTIF(HC112,"-")+COUNTIF(HC113,"-")+COUNTIF(HC114,"-")+COUNTIF(HC116,"-")+COUNTIF(HC117,"-")+COUNTIF(HC118,"-")+COUNTIF(HC119,"-")+COUNTIF(HC120,"-")+COUNTIF(HC121,"-")+COUNTIF(HC122,"-")+COUNTIF(HC124,"-")+COUNTIF(HC126,"-")+COUNTIF(HC127,"-")+COUNTIF(HC128,"-")+COUNTIF(HC129,"-")+COUNTIF(HC130,"-")+COUNTIF(HC131,"-")+COUNTIF(HC125,"-")+COUNTIF(HC132,"-")+COUNTIF(HC133,"-")+COUNTIF(HC138,"-")+COUNTIF(HC142,"-")+COUNTIF(HC145,"-")+COUNTIF(HC149,"-")+COUNTIF(HC160,"-")</f>
        <v>#REF!</v>
      </c>
      <c r="HD15" s="115" t="e">
        <f>COUNTIF(#REF!,"-")+COUNTIF(#REF!,"-")+COUNTIF(HD105,"-")+COUNTIF(HD98,"-")+COUNTIF(HD99,"-")+COUNTIF(HD100,"-")+COUNTIF(HD101,"-")+COUNTIF(HD102,"-")+COUNTIF(HD106,"-")+COUNTIF(HD107,"-")+COUNTIF(HD108,"-")+COUNTIF(HD109,"-")+COUNTIF(HD110,"-")+COUNTIF(HD111,"-")+COUNTIF(HD112,"-")+COUNTIF(HD113,"-")+COUNTIF(HD114,"-")+COUNTIF(HD116,"-")+COUNTIF(HD117,"-")+COUNTIF(HD118,"-")+COUNTIF(HD119,"-")+COUNTIF(HD120,"-")+COUNTIF(HD121,"-")+COUNTIF(HD122,"-")+COUNTIF(HD124,"-")+COUNTIF(HD126,"-")+COUNTIF(HD127,"-")+COUNTIF(HD128,"-")+COUNTIF(HD129,"-")+COUNTIF(HD130,"-")+COUNTIF(HD131,"-")+COUNTIF(HD125,"-")+COUNTIF(HD132,"-")+COUNTIF(HD133,"-")+COUNTIF(HD138,"-")+COUNTIF(HD142,"-")+COUNTIF(HD145,"-")+COUNTIF(HD149,"-")+COUNTIF(HD160,"-")</f>
        <v>#REF!</v>
      </c>
      <c r="HE15" s="115" t="e">
        <f>COUNTIF(#REF!,"-")+COUNTIF(#REF!,"-")+COUNTIF(HE105,"-")+COUNTIF(HE98,"-")+COUNTIF(HE99,"-")+COUNTIF(HE100,"-")+COUNTIF(HE101,"-")+COUNTIF(HE102,"-")+COUNTIF(HE106,"-")+COUNTIF(HE107,"-")+COUNTIF(HE108,"-")+COUNTIF(HE109,"-")+COUNTIF(HE110,"-")+COUNTIF(HE111,"-")+COUNTIF(HE112,"-")+COUNTIF(HE113,"-")+COUNTIF(HE114,"-")+COUNTIF(HE116,"-")+COUNTIF(HE117,"-")+COUNTIF(HE118,"-")+COUNTIF(HE119,"-")+COUNTIF(HE120,"-")+COUNTIF(HE121,"-")+COUNTIF(HE122,"-")+COUNTIF(HE124,"-")+COUNTIF(HE126,"-")+COUNTIF(HE127,"-")+COUNTIF(HE128,"-")+COUNTIF(HE129,"-")+COUNTIF(HE130,"-")+COUNTIF(HE131,"-")+COUNTIF(HE125,"-")+COUNTIF(HE132,"-")+COUNTIF(HE133,"-")+COUNTIF(HE138,"-")+COUNTIF(HE142,"-")+COUNTIF(HE145,"-")+COUNTIF(HE149,"-")+COUNTIF(HE160,"-")</f>
        <v>#REF!</v>
      </c>
      <c r="HF15" s="115" t="e">
        <f>COUNTIF(#REF!,"-")+COUNTIF(#REF!,"-")+COUNTIF(HF105,"-")+COUNTIF(HF98,"-")+COUNTIF(HF99,"-")+COUNTIF(HF100,"-")+COUNTIF(HF101,"-")+COUNTIF(HF102,"-")+COUNTIF(HF106,"-")+COUNTIF(HF107,"-")+COUNTIF(HF108,"-")+COUNTIF(HF109,"-")+COUNTIF(HF110,"-")+COUNTIF(HF111,"-")+COUNTIF(HF112,"-")+COUNTIF(HF113,"-")+COUNTIF(HF114,"-")+COUNTIF(HF116,"-")+COUNTIF(HF117,"-")+COUNTIF(HF118,"-")+COUNTIF(HF119,"-")+COUNTIF(HF120,"-")+COUNTIF(HF121,"-")+COUNTIF(HF122,"-")+COUNTIF(HF124,"-")+COUNTIF(HF126,"-")+COUNTIF(HF127,"-")+COUNTIF(HF128,"-")+COUNTIF(HF129,"-")+COUNTIF(HF130,"-")+COUNTIF(HF131,"-")+COUNTIF(HF125,"-")+COUNTIF(HF132,"-")+COUNTIF(HF133,"-")+COUNTIF(HF138,"-")+COUNTIF(HF142,"-")+COUNTIF(HF145,"-")+COUNTIF(HF149,"-")+COUNTIF(HF160,"-")</f>
        <v>#REF!</v>
      </c>
      <c r="HG15" s="115" t="e">
        <f>COUNTIF(#REF!,"-")+COUNTIF(#REF!,"-")+COUNTIF(HG105,"-")+COUNTIF(HG98,"-")+COUNTIF(HG99,"-")+COUNTIF(HG100,"-")+COUNTIF(HG101,"-")+COUNTIF(HG102,"-")+COUNTIF(HG106,"-")+COUNTIF(HG107,"-")+COUNTIF(HG108,"-")+COUNTIF(HG109,"-")+COUNTIF(HG110,"-")+COUNTIF(HG111,"-")+COUNTIF(HG112,"-")+COUNTIF(HG113,"-")+COUNTIF(HG114,"-")+COUNTIF(HG116,"-")+COUNTIF(HG117,"-")+COUNTIF(HG118,"-")+COUNTIF(HG119,"-")+COUNTIF(HG120,"-")+COUNTIF(HG121,"-")+COUNTIF(HG122,"-")+COUNTIF(HG124,"-")+COUNTIF(HG126,"-")+COUNTIF(HG127,"-")+COUNTIF(HG128,"-")+COUNTIF(HG129,"-")+COUNTIF(HG130,"-")+COUNTIF(HG131,"-")+COUNTIF(HG125,"-")+COUNTIF(HG132,"-")+COUNTIF(HG133,"-")+COUNTIF(HG138,"-")+COUNTIF(HG142,"-")+COUNTIF(HG145,"-")+COUNTIF(HG149,"-")+COUNTIF(HG160,"-")</f>
        <v>#REF!</v>
      </c>
      <c r="HH15" s="197"/>
      <c r="HI15" s="115" t="e">
        <f>COUNTIF(#REF!,"-")+COUNTIF(#REF!,"-")+COUNTIF(HI105,"-")+COUNTIF(HI98,"-")+COUNTIF(HI99,"-")+COUNTIF(HI100,"-")+COUNTIF(HI101,"-")+COUNTIF(HI102,"-")+COUNTIF(HI106,"-")+COUNTIF(HI107,"-")+COUNTIF(HI108,"-")+COUNTIF(HI109,"-")+COUNTIF(HI110,"-")+COUNTIF(HI111,"-")+COUNTIF(HI112,"-")+COUNTIF(HI113,"-")+COUNTIF(HI114,"-")+COUNTIF(HI116,"-")+COUNTIF(HI117,"-")+COUNTIF(HI118,"-")+COUNTIF(HI119,"-")+COUNTIF(HI120,"-")+COUNTIF(HI121,"-")+COUNTIF(HI122,"-")+COUNTIF(HI124,"-")+COUNTIF(HI126,"-")+COUNTIF(HI127,"-")+COUNTIF(HI128,"-")+COUNTIF(HI129,"-")+COUNTIF(HI130,"-")+COUNTIF(HI131,"-")+COUNTIF(HI125,"-")+COUNTIF(HI132,"-")+COUNTIF(HI133,"-")+COUNTIF(HI138,"-")+COUNTIF(HI142,"-")+COUNTIF(HI145,"-")+COUNTIF(HI149,"-")+COUNTIF(HI160,"-")</f>
        <v>#REF!</v>
      </c>
      <c r="HJ15" s="115" t="e">
        <f>COUNTIF(#REF!,"-")+COUNTIF(#REF!,"-")+COUNTIF(HJ105,"-")+COUNTIF(HJ98,"-")+COUNTIF(HJ99,"-")+COUNTIF(HJ100,"-")+COUNTIF(HJ101,"-")+COUNTIF(HJ102,"-")+COUNTIF(HJ106,"-")+COUNTIF(HJ107,"-")+COUNTIF(HJ108,"-")+COUNTIF(HJ109,"-")+COUNTIF(HJ110,"-")+COUNTIF(HJ111,"-")+COUNTIF(HJ112,"-")+COUNTIF(HJ113,"-")+COUNTIF(HJ114,"-")+COUNTIF(HJ116,"-")+COUNTIF(HJ117,"-")+COUNTIF(HJ118,"-")+COUNTIF(HJ119,"-")+COUNTIF(HJ120,"-")+COUNTIF(HJ121,"-")+COUNTIF(HJ122,"-")+COUNTIF(HJ124,"-")+COUNTIF(HJ126,"-")+COUNTIF(HJ127,"-")+COUNTIF(HJ128,"-")+COUNTIF(HJ129,"-")+COUNTIF(HJ130,"-")+COUNTIF(HJ131,"-")+COUNTIF(HJ125,"-")+COUNTIF(HJ132,"-")+COUNTIF(HJ133,"-")+COUNTIF(HJ138,"-")+COUNTIF(HJ142,"-")+COUNTIF(HJ145,"-")+COUNTIF(HJ149,"-")+COUNTIF(HJ160,"-")</f>
        <v>#REF!</v>
      </c>
      <c r="HK15" s="115" t="e">
        <f>COUNTIF(#REF!,"-")+COUNTIF(#REF!,"-")+COUNTIF(HK105,"-")+COUNTIF(HK98,"-")+COUNTIF(HK99,"-")+COUNTIF(HK100,"-")+COUNTIF(HK101,"-")+COUNTIF(HK102,"-")+COUNTIF(HK106,"-")+COUNTIF(HK107,"-")+COUNTIF(HK108,"-")+COUNTIF(HK109,"-")+COUNTIF(HK110,"-")+COUNTIF(HK111,"-")+COUNTIF(HK112,"-")+COUNTIF(HK113,"-")+COUNTIF(HK114,"-")+COUNTIF(HK116,"-")+COUNTIF(HK117,"-")+COUNTIF(HK118,"-")+COUNTIF(HK119,"-")+COUNTIF(HK120,"-")+COUNTIF(HK121,"-")+COUNTIF(HK122,"-")+COUNTIF(HK124,"-")+COUNTIF(HK126,"-")+COUNTIF(HK127,"-")+COUNTIF(HK128,"-")+COUNTIF(HK129,"-")+COUNTIF(HK130,"-")+COUNTIF(HK131,"-")+COUNTIF(HK125,"-")+COUNTIF(HK132,"-")+COUNTIF(HK133,"-")+COUNTIF(HK138,"-")+COUNTIF(HK142,"-")+COUNTIF(HK145,"-")+COUNTIF(HK149,"-")+COUNTIF(HK160,"-")</f>
        <v>#REF!</v>
      </c>
      <c r="HL15" s="115" t="e">
        <f>COUNTIF(#REF!,"-")+COUNTIF(#REF!,"-")+COUNTIF(HL105,"-")+COUNTIF(HL98,"-")+COUNTIF(HL99,"-")+COUNTIF(HL100,"-")+COUNTIF(HL101,"-")+COUNTIF(HL102,"-")+COUNTIF(HL106,"-")+COUNTIF(HL107,"-")+COUNTIF(HL108,"-")+COUNTIF(HL109,"-")+COUNTIF(HL110,"-")+COUNTIF(HL111,"-")+COUNTIF(HL112,"-")+COUNTIF(HL113,"-")+COUNTIF(HL114,"-")+COUNTIF(HL116,"-")+COUNTIF(HL117,"-")+COUNTIF(HL118,"-")+COUNTIF(HL119,"-")+COUNTIF(HL120,"-")+COUNTIF(HL121,"-")+COUNTIF(HL122,"-")+COUNTIF(HL124,"-")+COUNTIF(HL126,"-")+COUNTIF(HL127,"-")+COUNTIF(HL128,"-")+COUNTIF(HL129,"-")+COUNTIF(HL130,"-")+COUNTIF(HL131,"-")+COUNTIF(HL125,"-")+COUNTIF(HL132,"-")+COUNTIF(HL133,"-")+COUNTIF(HL138,"-")+COUNTIF(HL142,"-")+COUNTIF(HL145,"-")+COUNTIF(HL149,"-")+COUNTIF(HL160,"-")</f>
        <v>#REF!</v>
      </c>
      <c r="HM15" s="115" t="e">
        <f>COUNTIF(#REF!,"-")+COUNTIF(#REF!,"-")+COUNTIF(HM105,"-")+COUNTIF(HM98,"-")+COUNTIF(HM99,"-")+COUNTIF(HM100,"-")+COUNTIF(HM101,"-")+COUNTIF(HM102,"-")+COUNTIF(HM106,"-")+COUNTIF(HM107,"-")+COUNTIF(HM108,"-")+COUNTIF(HM109,"-")+COUNTIF(HM110,"-")+COUNTIF(HM111,"-")+COUNTIF(HM112,"-")+COUNTIF(HM113,"-")+COUNTIF(HM114,"-")+COUNTIF(HM116,"-")+COUNTIF(HM117,"-")+COUNTIF(HM118,"-")+COUNTIF(HM119,"-")+COUNTIF(HM120,"-")+COUNTIF(HM121,"-")+COUNTIF(HM122,"-")+COUNTIF(HM124,"-")+COUNTIF(HM126,"-")+COUNTIF(HM127,"-")+COUNTIF(HM128,"-")+COUNTIF(HM129,"-")+COUNTIF(HM130,"-")+COUNTIF(HM131,"-")+COUNTIF(HM125,"-")+COUNTIF(HM132,"-")+COUNTIF(HM133,"-")+COUNTIF(HM138,"-")+COUNTIF(HM142,"-")+COUNTIF(HM145,"-")+COUNTIF(HM149,"-")+COUNTIF(HM160,"-")</f>
        <v>#REF!</v>
      </c>
      <c r="HN15" s="115" t="e">
        <f>COUNTIF(#REF!,"-")+COUNTIF(#REF!,"-")+COUNTIF(HN105,"-")+COUNTIF(HN98,"-")+COUNTIF(HN99,"-")+COUNTIF(HN100,"-")+COUNTIF(HN101,"-")+COUNTIF(HN102,"-")+COUNTIF(HN106,"-")+COUNTIF(HN107,"-")+COUNTIF(HN108,"-")+COUNTIF(HN109,"-")+COUNTIF(HN110,"-")+COUNTIF(HN111,"-")+COUNTIF(HN112,"-")+COUNTIF(HN113,"-")+COUNTIF(HN114,"-")+COUNTIF(HN116,"-")+COUNTIF(HN117,"-")+COUNTIF(HN118,"-")+COUNTIF(HN119,"-")+COUNTIF(HN120,"-")+COUNTIF(HN121,"-")+COUNTIF(HN122,"-")+COUNTIF(HN124,"-")+COUNTIF(HN126,"-")+COUNTIF(HN127,"-")+COUNTIF(HN128,"-")+COUNTIF(HN129,"-")+COUNTIF(HN130,"-")+COUNTIF(HN131,"-")+COUNTIF(HN125,"-")+COUNTIF(HN132,"-")+COUNTIF(HN133,"-")+COUNTIF(HN138,"-")+COUNTIF(HN142,"-")+COUNTIF(HN145,"-")+COUNTIF(HN149,"-")+COUNTIF(HN160,"-")</f>
        <v>#REF!</v>
      </c>
      <c r="HO15" s="197"/>
      <c r="HP15" s="353"/>
      <c r="HQ15" s="115" t="e">
        <f>COUNTIF(#REF!,"-")+COUNTIF(#REF!,"-")+COUNTIF(HQ105,"-")+COUNTIF(HQ98,"-")+COUNTIF(HQ99,"-")+COUNTIF(HQ100,"-")+COUNTIF(HQ101,"-")+COUNTIF(HQ102,"-")+COUNTIF(HQ106,"-")+COUNTIF(HQ107,"-")+COUNTIF(HQ108,"-")+COUNTIF(HQ109,"-")+COUNTIF(HQ110,"-")+COUNTIF(HQ111,"-")+COUNTIF(HQ112,"-")+COUNTIF(HQ113,"-")+COUNTIF(HQ114,"-")+COUNTIF(HQ116,"-")+COUNTIF(HQ117,"-")+COUNTIF(HQ118,"-")+COUNTIF(HQ119,"-")+COUNTIF(HQ120,"-")+COUNTIF(HQ121,"-")+COUNTIF(HQ122,"-")+COUNTIF(HQ124,"-")+COUNTIF(HQ126,"-")+COUNTIF(HQ127,"-")+COUNTIF(HQ128,"-")+COUNTIF(HQ129,"-")+COUNTIF(HQ130,"-")+COUNTIF(HQ131,"-")+COUNTIF(HQ125,"-")+COUNTIF(HQ132,"-")+COUNTIF(HQ133,"-")+COUNTIF(HQ138,"-")+COUNTIF(HQ142,"-")+COUNTIF(HQ145,"-")+COUNTIF(HQ149,"-")+COUNTIF(HQ160,"-")</f>
        <v>#REF!</v>
      </c>
      <c r="HR15" s="115" t="e">
        <f>COUNTIF(#REF!,"-")+COUNTIF(#REF!,"-")+COUNTIF(HR105,"-")+COUNTIF(HR98,"-")+COUNTIF(HR99,"-")+COUNTIF(HR100,"-")+COUNTIF(HR101,"-")+COUNTIF(HR102,"-")+COUNTIF(HR106,"-")+COUNTIF(HR107,"-")+COUNTIF(HR108,"-")+COUNTIF(HR109,"-")+COUNTIF(HR110,"-")+COUNTIF(HR111,"-")+COUNTIF(HR112,"-")+COUNTIF(HR113,"-")+COUNTIF(HR114,"-")+COUNTIF(HR116,"-")+COUNTIF(HR117,"-")+COUNTIF(HR118,"-")+COUNTIF(HR119,"-")+COUNTIF(HR120,"-")+COUNTIF(HR121,"-")+COUNTIF(HR122,"-")+COUNTIF(HR124,"-")+COUNTIF(HR126,"-")+COUNTIF(HR127,"-")+COUNTIF(HR128,"-")+COUNTIF(HR129,"-")+COUNTIF(HR130,"-")+COUNTIF(HR131,"-")+COUNTIF(HR125,"-")+COUNTIF(HR132,"-")+COUNTIF(HR133,"-")+COUNTIF(HR138,"-")+COUNTIF(HR142,"-")+COUNTIF(HR145,"-")+COUNTIF(HR149,"-")+COUNTIF(HR160,"-")</f>
        <v>#REF!</v>
      </c>
      <c r="HS15" s="115" t="e">
        <f>COUNTIF(#REF!,"-")+COUNTIF(#REF!,"-")+COUNTIF(HS105,"-")+COUNTIF(HS98,"-")+COUNTIF(HS99,"-")+COUNTIF(HS100,"-")+COUNTIF(HS101,"-")+COUNTIF(HS102,"-")+COUNTIF(HS106,"-")+COUNTIF(HS107,"-")+COUNTIF(HS108,"-")+COUNTIF(HS109,"-")+COUNTIF(HS110,"-")+COUNTIF(HS111,"-")+COUNTIF(HS112,"-")+COUNTIF(HS113,"-")+COUNTIF(HS114,"-")+COUNTIF(HS116,"-")+COUNTIF(HS117,"-")+COUNTIF(HS118,"-")+COUNTIF(HS119,"-")+COUNTIF(HS120,"-")+COUNTIF(HS121,"-")+COUNTIF(HS122,"-")+COUNTIF(HS124,"-")+COUNTIF(HS126,"-")+COUNTIF(HS127,"-")+COUNTIF(HS128,"-")+COUNTIF(HS129,"-")+COUNTIF(HS130,"-")+COUNTIF(HS131,"-")+COUNTIF(HS125,"-")+COUNTIF(HS132,"-")+COUNTIF(HS133,"-")+COUNTIF(HS138,"-")+COUNTIF(HS142,"-")+COUNTIF(HS145,"-")+COUNTIF(HS149,"-")+COUNTIF(HS160,"-")</f>
        <v>#REF!</v>
      </c>
      <c r="HT15" s="353"/>
      <c r="HU15" s="115" t="e">
        <f>COUNTIF(#REF!,"-")+COUNTIF(#REF!,"-")+COUNTIF(HU105,"-")+COUNTIF(HU98,"-")+COUNTIF(HU99,"-")+COUNTIF(HU100,"-")+COUNTIF(HU101,"-")+COUNTIF(HU102,"-")+COUNTIF(HU106,"-")+COUNTIF(HU107,"-")+COUNTIF(HU108,"-")+COUNTIF(HU109,"-")+COUNTIF(HU110,"-")+COUNTIF(HU111,"-")+COUNTIF(HU112,"-")+COUNTIF(HU113,"-")+COUNTIF(HU114,"-")+COUNTIF(HU116,"-")+COUNTIF(HU117,"-")+COUNTIF(HU118,"-")+COUNTIF(HU119,"-")+COUNTIF(HU120,"-")+COUNTIF(HU121,"-")+COUNTIF(HU122,"-")+COUNTIF(HU124,"-")+COUNTIF(HU126,"-")+COUNTIF(HU127,"-")+COUNTIF(HU128,"-")+COUNTIF(HU129,"-")+COUNTIF(HU130,"-")+COUNTIF(HU131,"-")+COUNTIF(HU125,"-")+COUNTIF(HU132,"-")+COUNTIF(HU133,"-")+COUNTIF(HU138,"-")+COUNTIF(HU142,"-")+COUNTIF(HU145,"-")+COUNTIF(HU149,"-")+COUNTIF(HU160,"-")</f>
        <v>#REF!</v>
      </c>
      <c r="HV15" s="115" t="e">
        <f>COUNTIF(#REF!,"-")+COUNTIF(#REF!,"-")+COUNTIF(HV105,"-")+COUNTIF(HV98,"-")+COUNTIF(HV99,"-")+COUNTIF(HV100,"-")+COUNTIF(HV101,"-")+COUNTIF(HV102,"-")+COUNTIF(HV106,"-")+COUNTIF(HV107,"-")+COUNTIF(HV108,"-")+COUNTIF(HV109,"-")+COUNTIF(HV110,"-")+COUNTIF(HV111,"-")+COUNTIF(HV112,"-")+COUNTIF(HV113,"-")+COUNTIF(HV114,"-")+COUNTIF(HV116,"-")+COUNTIF(HV117,"-")+COUNTIF(HV118,"-")+COUNTIF(HV119,"-")+COUNTIF(HV120,"-")+COUNTIF(HV121,"-")+COUNTIF(HV122,"-")+COUNTIF(HV124,"-")+COUNTIF(HV126,"-")+COUNTIF(HV127,"-")+COUNTIF(HV128,"-")+COUNTIF(HV129,"-")+COUNTIF(HV130,"-")+COUNTIF(HV131,"-")+COUNTIF(HV125,"-")+COUNTIF(HV132,"-")+COUNTIF(HV133,"-")+COUNTIF(HV138,"-")+COUNTIF(HV142,"-")+COUNTIF(HV145,"-")+COUNTIF(HV149,"-")+COUNTIF(HV160,"-")</f>
        <v>#REF!</v>
      </c>
      <c r="HW15" s="115" t="e">
        <f>COUNTIF(#REF!,"-")+COUNTIF(#REF!,"-")+COUNTIF(HW105,"-")+COUNTIF(HW98,"-")+COUNTIF(HW99,"-")+COUNTIF(HW100,"-")+COUNTIF(HW101,"-")+COUNTIF(HW102,"-")+COUNTIF(HW106,"-")+COUNTIF(HW107,"-")+COUNTIF(HW108,"-")+COUNTIF(HW109,"-")+COUNTIF(HW110,"-")+COUNTIF(HW111,"-")+COUNTIF(HW112,"-")+COUNTIF(HW113,"-")+COUNTIF(HW114,"-")+COUNTIF(HW116,"-")+COUNTIF(HW117,"-")+COUNTIF(HW118,"-")+COUNTIF(HW119,"-")+COUNTIF(HW120,"-")+COUNTIF(HW121,"-")+COUNTIF(HW122,"-")+COUNTIF(HW124,"-")+COUNTIF(HW126,"-")+COUNTIF(HW127,"-")+COUNTIF(HW128,"-")+COUNTIF(HW129,"-")+COUNTIF(HW130,"-")+COUNTIF(HW131,"-")+COUNTIF(HW125,"-")+COUNTIF(HW132,"-")+COUNTIF(HW133,"-")+COUNTIF(HW138,"-")+COUNTIF(HW142,"-")+COUNTIF(HW145,"-")+COUNTIF(HW149,"-")+COUNTIF(HW160,"-")</f>
        <v>#REF!</v>
      </c>
      <c r="HX15" s="115" t="e">
        <f>COUNTIF(#REF!,"-")+COUNTIF(#REF!,"-")+COUNTIF(HX105,"-")+COUNTIF(HX98,"-")+COUNTIF(HX99,"-")+COUNTIF(HX100,"-")+COUNTIF(HX101,"-")+COUNTIF(HX102,"-")+COUNTIF(HX106,"-")+COUNTIF(HX107,"-")+COUNTIF(HX108,"-")+COUNTIF(HX109,"-")+COUNTIF(HX110,"-")+COUNTIF(HX111,"-")+COUNTIF(HX112,"-")+COUNTIF(HX113,"-")+COUNTIF(HX114,"-")+COUNTIF(HX116,"-")+COUNTIF(HX117,"-")+COUNTIF(HX118,"-")+COUNTIF(HX119,"-")+COUNTIF(HX120,"-")+COUNTIF(HX121,"-")+COUNTIF(HX122,"-")+COUNTIF(HX124,"-")+COUNTIF(HX126,"-")+COUNTIF(HX127,"-")+COUNTIF(HX128,"-")+COUNTIF(HX129,"-")+COUNTIF(HX130,"-")+COUNTIF(HX131,"-")+COUNTIF(HX125,"-")+COUNTIF(HX132,"-")+COUNTIF(HX133,"-")+COUNTIF(HX138,"-")+COUNTIF(HX142,"-")+COUNTIF(HX145,"-")+COUNTIF(HX149,"-")+COUNTIF(HX160,"-")</f>
        <v>#REF!</v>
      </c>
      <c r="HY15" s="114"/>
      <c r="HZ15" s="115" t="e">
        <f>COUNTIF(#REF!,"-")+COUNTIF(#REF!,"-")+COUNTIF(HZ105,"-")+COUNTIF(HZ98,"-")+COUNTIF(HZ99,"-")+COUNTIF(HZ100,"-")+COUNTIF(HZ101,"-")+COUNTIF(HZ102,"-")+COUNTIF(HZ106,"-")+COUNTIF(HZ107,"-")+COUNTIF(HZ108,"-")+COUNTIF(HZ109,"-")+COUNTIF(HZ110,"-")+COUNTIF(HZ111,"-")+COUNTIF(HZ112,"-")+COUNTIF(HZ113,"-")+COUNTIF(HZ114,"-")+COUNTIF(HZ116,"-")+COUNTIF(HZ117,"-")+COUNTIF(HZ118,"-")+COUNTIF(HZ119,"-")+COUNTIF(HZ120,"-")+COUNTIF(HZ121,"-")+COUNTIF(HZ122,"-")+COUNTIF(HZ124,"-")+COUNTIF(HZ126,"-")+COUNTIF(HZ127,"-")+COUNTIF(HZ128,"-")+COUNTIF(HZ129,"-")+COUNTIF(HZ130,"-")+COUNTIF(HZ131,"-")+COUNTIF(HZ125,"-")+COUNTIF(HZ132,"-")+COUNTIF(HZ133,"-")+COUNTIF(HZ138,"-")+COUNTIF(HZ142,"-")+COUNTIF(HZ145,"-")+COUNTIF(HZ149,"-")+COUNTIF(HZ160,"-")</f>
        <v>#REF!</v>
      </c>
      <c r="IA15" s="358"/>
      <c r="IB15" s="197"/>
      <c r="IC15" s="115" t="e">
        <f>COUNTIF(#REF!,"-")+COUNTIF(#REF!,"-")+COUNTIF(IC105,"-")+COUNTIF(IC98,"-")+COUNTIF(IC99,"-")+COUNTIF(IC100,"-")+COUNTIF(IC101,"-")+COUNTIF(IC102,"-")+COUNTIF(IC106,"-")+COUNTIF(IC107,"-")+COUNTIF(IC108,"-")+COUNTIF(IC109,"-")+COUNTIF(IC110,"-")+COUNTIF(IC111,"-")+COUNTIF(IC112,"-")+COUNTIF(IC113,"-")+COUNTIF(IC114,"-")+COUNTIF(IC116,"-")+COUNTIF(IC117,"-")+COUNTIF(IC118,"-")+COUNTIF(IC119,"-")+COUNTIF(IC120,"-")+COUNTIF(IC121,"-")+COUNTIF(IC122,"-")+COUNTIF(IC124,"-")+COUNTIF(IC126,"-")+COUNTIF(IC127,"-")+COUNTIF(IC128,"-")+COUNTIF(IC129,"-")+COUNTIF(IC130,"-")+COUNTIF(IC131,"-")+COUNTIF(IC125,"-")+COUNTIF(IC132,"-")+COUNTIF(IC133,"-")+COUNTIF(IC138,"-")+COUNTIF(IC142,"-")+COUNTIF(IC145,"-")+COUNTIF(IC149,"-")+COUNTIF(IC160,"-")</f>
        <v>#REF!</v>
      </c>
      <c r="ID15" s="115" t="e">
        <f>COUNTIF(#REF!,"-")+COUNTIF(#REF!,"-")+COUNTIF(ID105,"-")+COUNTIF(ID98,"-")+COUNTIF(ID99,"-")+COUNTIF(ID100,"-")+COUNTIF(ID101,"-")+COUNTIF(ID102,"-")+COUNTIF(ID106,"-")+COUNTIF(ID107,"-")+COUNTIF(ID108,"-")+COUNTIF(ID109,"-")+COUNTIF(ID110,"-")+COUNTIF(ID111,"-")+COUNTIF(ID112,"-")+COUNTIF(ID113,"-")+COUNTIF(ID114,"-")+COUNTIF(ID116,"-")+COUNTIF(ID117,"-")+COUNTIF(ID118,"-")+COUNTIF(ID119,"-")+COUNTIF(ID120,"-")+COUNTIF(ID121,"-")+COUNTIF(ID122,"-")+COUNTIF(ID124,"-")+COUNTIF(ID126,"-")+COUNTIF(ID127,"-")+COUNTIF(ID128,"-")+COUNTIF(ID129,"-")+COUNTIF(ID130,"-")+COUNTIF(ID131,"-")+COUNTIF(ID125,"-")+COUNTIF(ID132,"-")+COUNTIF(ID133,"-")+COUNTIF(ID138,"-")+COUNTIF(ID142,"-")+COUNTIF(ID145,"-")+COUNTIF(ID149,"-")+COUNTIF(ID160,"-")</f>
        <v>#REF!</v>
      </c>
      <c r="IE15" s="115" t="e">
        <f>COUNTIF(#REF!,"-")+COUNTIF(#REF!,"-")+COUNTIF(IE105,"-")+COUNTIF(IE98,"-")+COUNTIF(IE99,"-")+COUNTIF(IE100,"-")+COUNTIF(IE101,"-")+COUNTIF(IE102,"-")+COUNTIF(IE106,"-")+COUNTIF(IE107,"-")+COUNTIF(IE108,"-")+COUNTIF(IE109,"-")+COUNTIF(IE110,"-")+COUNTIF(IE111,"-")+COUNTIF(IE112,"-")+COUNTIF(IE113,"-")+COUNTIF(IE114,"-")+COUNTIF(IE116,"-")+COUNTIF(IE117,"-")+COUNTIF(IE118,"-")+COUNTIF(IE119,"-")+COUNTIF(IE120,"-")+COUNTIF(IE121,"-")+COUNTIF(IE122,"-")+COUNTIF(IE124,"-")+COUNTIF(IE126,"-")+COUNTIF(IE127,"-")+COUNTIF(IE128,"-")+COUNTIF(IE129,"-")+COUNTIF(IE130,"-")+COUNTIF(IE131,"-")+COUNTIF(IE125,"-")+COUNTIF(IE132,"-")+COUNTIF(IE133,"-")+COUNTIF(IE138,"-")+COUNTIF(IE142,"-")+COUNTIF(IE145,"-")+COUNTIF(IE149,"-")+COUNTIF(IE160,"-")</f>
        <v>#REF!</v>
      </c>
      <c r="IF15" s="115" t="e">
        <f>COUNTIF(#REF!,"-")+COUNTIF(#REF!,"-")+COUNTIF(IF105,"-")+COUNTIF(IF98,"-")+COUNTIF(IF99,"-")+COUNTIF(IF100,"-")+COUNTIF(IF101,"-")+COUNTIF(IF102,"-")+COUNTIF(IF106,"-")+COUNTIF(IF107,"-")+COUNTIF(IF108,"-")+COUNTIF(IF109,"-")+COUNTIF(IF110,"-")+COUNTIF(IF111,"-")+COUNTIF(IF112,"-")+COUNTIF(IF113,"-")+COUNTIF(IF114,"-")+COUNTIF(IF116,"-")+COUNTIF(IF117,"-")+COUNTIF(IF118,"-")+COUNTIF(IF119,"-")+COUNTIF(IF120,"-")+COUNTIF(IF121,"-")+COUNTIF(IF122,"-")+COUNTIF(IF124,"-")+COUNTIF(IF126,"-")+COUNTIF(IF127,"-")+COUNTIF(IF128,"-")+COUNTIF(IF129,"-")+COUNTIF(IF130,"-")+COUNTIF(IF131,"-")+COUNTIF(IF125,"-")+COUNTIF(IF132,"-")+COUNTIF(IF133,"-")+COUNTIF(IF138,"-")+COUNTIF(IF142,"-")+COUNTIF(IF145,"-")+COUNTIF(IF149,"-")+COUNTIF(IF160,"-")</f>
        <v>#REF!</v>
      </c>
      <c r="IG15" s="115" t="e">
        <f>COUNTIF(#REF!,"-")+COUNTIF(#REF!,"-")+COUNTIF(IG105,"-")+COUNTIF(IG98,"-")+COUNTIF(IG99,"-")+COUNTIF(IG100,"-")+COUNTIF(IG101,"-")+COUNTIF(IG102,"-")+COUNTIF(IG106,"-")+COUNTIF(IG107,"-")+COUNTIF(IG108,"-")+COUNTIF(IG109,"-")+COUNTIF(IG110,"-")+COUNTIF(IG111,"-")+COUNTIF(IG112,"-")+COUNTIF(IG113,"-")+COUNTIF(IG114,"-")+COUNTIF(IG116,"-")+COUNTIF(IG117,"-")+COUNTIF(IG118,"-")+COUNTIF(IG119,"-")+COUNTIF(IG120,"-")+COUNTIF(IG121,"-")+COUNTIF(IG122,"-")+COUNTIF(IG124,"-")+COUNTIF(IG126,"-")+COUNTIF(IG127,"-")+COUNTIF(IG128,"-")+COUNTIF(IG129,"-")+COUNTIF(IG130,"-")+COUNTIF(IG131,"-")+COUNTIF(IG125,"-")+COUNTIF(IG132,"-")+COUNTIF(IG133,"-")+COUNTIF(IG138,"-")+COUNTIF(IG142,"-")+COUNTIF(IG145,"-")+COUNTIF(IG149,"-")+COUNTIF(IG160,"-")</f>
        <v>#REF!</v>
      </c>
      <c r="IH15" s="115" t="e">
        <f>COUNTIF(#REF!,"-")+COUNTIF(#REF!,"-")+COUNTIF(IH105,"-")+COUNTIF(IH98,"-")+COUNTIF(IH99,"-")+COUNTIF(IH100,"-")+COUNTIF(IH101,"-")+COUNTIF(IH102,"-")+COUNTIF(IH106,"-")+COUNTIF(IH107,"-")+COUNTIF(IH108,"-")+COUNTIF(IH109,"-")+COUNTIF(IH110,"-")+COUNTIF(IH111,"-")+COUNTIF(IH112,"-")+COUNTIF(IH113,"-")+COUNTIF(IH114,"-")+COUNTIF(IH116,"-")+COUNTIF(IH117,"-")+COUNTIF(IH118,"-")+COUNTIF(IH119,"-")+COUNTIF(IH120,"-")+COUNTIF(IH121,"-")+COUNTIF(IH122,"-")+COUNTIF(IH124,"-")+COUNTIF(IH126,"-")+COUNTIF(IH127,"-")+COUNTIF(IH128,"-")+COUNTIF(IH129,"-")+COUNTIF(IH130,"-")+COUNTIF(IH131,"-")+COUNTIF(IH125,"-")+COUNTIF(IH132,"-")+COUNTIF(IH133,"-")+COUNTIF(IH138,"-")+COUNTIF(IH142,"-")+COUNTIF(IH145,"-")+COUNTIF(IH149,"-")+COUNTIF(IH160,"-")</f>
        <v>#REF!</v>
      </c>
      <c r="II15" s="115" t="e">
        <f>COUNTIF(#REF!,"-")+COUNTIF(#REF!,"-")+COUNTIF(II105,"-")+COUNTIF(II98,"-")+COUNTIF(II99,"-")+COUNTIF(II100,"-")+COUNTIF(II101,"-")+COUNTIF(II102,"-")+COUNTIF(II106,"-")+COUNTIF(II107,"-")+COUNTIF(II108,"-")+COUNTIF(II109,"-")+COUNTIF(II110,"-")+COUNTIF(II111,"-")+COUNTIF(II112,"-")+COUNTIF(II113,"-")+COUNTIF(II114,"-")+COUNTIF(II116,"-")+COUNTIF(II117,"-")+COUNTIF(II118,"-")+COUNTIF(II119,"-")+COUNTIF(II120,"-")+COUNTIF(II121,"-")+COUNTIF(II122,"-")+COUNTIF(II124,"-")+COUNTIF(II126,"-")+COUNTIF(II127,"-")+COUNTIF(II128,"-")+COUNTIF(II129,"-")+COUNTIF(II130,"-")+COUNTIF(II131,"-")+COUNTIF(II125,"-")+COUNTIF(II132,"-")+COUNTIF(II133,"-")+COUNTIF(II138,"-")+COUNTIF(II142,"-")+COUNTIF(II145,"-")+COUNTIF(II149,"-")+COUNTIF(II160,"-")</f>
        <v>#REF!</v>
      </c>
      <c r="IJ15" s="115" t="e">
        <f>COUNTIF(#REF!,"-")+COUNTIF(#REF!,"-")+COUNTIF(IJ105,"-")+COUNTIF(IJ98,"-")+COUNTIF(IJ99,"-")+COUNTIF(IJ100,"-")+COUNTIF(IJ101,"-")+COUNTIF(IJ102,"-")+COUNTIF(IJ106,"-")+COUNTIF(IJ107,"-")+COUNTIF(IJ108,"-")+COUNTIF(IJ109,"-")+COUNTIF(IJ110,"-")+COUNTIF(IJ111,"-")+COUNTIF(IJ112,"-")+COUNTIF(IJ113,"-")+COUNTIF(IJ114,"-")+COUNTIF(IJ116,"-")+COUNTIF(IJ117,"-")+COUNTIF(IJ118,"-")+COUNTIF(IJ119,"-")+COUNTIF(IJ120,"-")+COUNTIF(IJ121,"-")+COUNTIF(IJ122,"-")+COUNTIF(IJ124,"-")+COUNTIF(IJ126,"-")+COUNTIF(IJ127,"-")+COUNTIF(IJ128,"-")+COUNTIF(IJ129,"-")+COUNTIF(IJ130,"-")+COUNTIF(IJ131,"-")+COUNTIF(IJ125,"-")+COUNTIF(IJ132,"-")+COUNTIF(IJ133,"-")+COUNTIF(IJ138,"-")+COUNTIF(IJ142,"-")+COUNTIF(IJ145,"-")+COUNTIF(IJ149,"-")+COUNTIF(IJ160,"-")</f>
        <v>#REF!</v>
      </c>
      <c r="IK15" s="358"/>
      <c r="IL15" s="197"/>
      <c r="IM15" s="115" t="e">
        <f>COUNTIF(#REF!,"-")+COUNTIF(#REF!,"-")+COUNTIF(IM105,"-")+COUNTIF(IM98,"-")+COUNTIF(IM99,"-")+COUNTIF(IM100,"-")+COUNTIF(IM101,"-")+COUNTIF(IM102,"-")+COUNTIF(IM106,"-")+COUNTIF(IM107,"-")+COUNTIF(IM108,"-")+COUNTIF(IM109,"-")+COUNTIF(IM110,"-")+COUNTIF(IM111,"-")+COUNTIF(IM112,"-")+COUNTIF(IM113,"-")+COUNTIF(IM114,"-")+COUNTIF(IM116,"-")+COUNTIF(IM117,"-")+COUNTIF(IM118,"-")+COUNTIF(IM119,"-")+COUNTIF(IM120,"-")+COUNTIF(IM121,"-")+COUNTIF(IM122,"-")+COUNTIF(IM124,"-")+COUNTIF(IM126,"-")+COUNTIF(IM127,"-")+COUNTIF(IM128,"-")+COUNTIF(IM129,"-")+COUNTIF(IM130,"-")+COUNTIF(IM131,"-")+COUNTIF(IM125,"-")+COUNTIF(IM132,"-")+COUNTIF(IM133,"-")+COUNTIF(IM138,"-")+COUNTIF(IM142,"-")+COUNTIF(IM145,"-")+COUNTIF(IM149,"-")+COUNTIF(IM160,"-")</f>
        <v>#REF!</v>
      </c>
      <c r="IN15" s="115" t="e">
        <f>COUNTIF(#REF!,"-")+COUNTIF(#REF!,"-")+COUNTIF(IN105,"-")+COUNTIF(IN98,"-")+COUNTIF(IN99,"-")+COUNTIF(IN100,"-")+COUNTIF(IN101,"-")+COUNTIF(IN102,"-")+COUNTIF(IN106,"-")+COUNTIF(IN107,"-")+COUNTIF(IN108,"-")+COUNTIF(IN109,"-")+COUNTIF(IN110,"-")+COUNTIF(IN111,"-")+COUNTIF(IN112,"-")+COUNTIF(IN113,"-")+COUNTIF(IN114,"-")+COUNTIF(IN116,"-")+COUNTIF(IN117,"-")+COUNTIF(IN118,"-")+COUNTIF(IN119,"-")+COUNTIF(IN120,"-")+COUNTIF(IN121,"-")+COUNTIF(IN122,"-")+COUNTIF(IN124,"-")+COUNTIF(IN126,"-")+COUNTIF(IN127,"-")+COUNTIF(IN128,"-")+COUNTIF(IN129,"-")+COUNTIF(IN130,"-")+COUNTIF(IN131,"-")+COUNTIF(IN125,"-")+COUNTIF(IN132,"-")+COUNTIF(IN133,"-")+COUNTIF(IN138,"-")+COUNTIF(IN142,"-")+COUNTIF(IN145,"-")+COUNTIF(IN149,"-")+COUNTIF(IN160,"-")</f>
        <v>#REF!</v>
      </c>
      <c r="IO15" s="115" t="e">
        <f>COUNTIF(#REF!,"-")+COUNTIF(#REF!,"-")+COUNTIF(IO105,"-")+COUNTIF(IO98,"-")+COUNTIF(IO99,"-")+COUNTIF(IO100,"-")+COUNTIF(IO101,"-")+COUNTIF(IO102,"-")+COUNTIF(IO106,"-")+COUNTIF(IO107,"-")+COUNTIF(IO108,"-")+COUNTIF(IO109,"-")+COUNTIF(IO110,"-")+COUNTIF(IO111,"-")+COUNTIF(IO112,"-")+COUNTIF(IO113,"-")+COUNTIF(IO114,"-")+COUNTIF(IO116,"-")+COUNTIF(IO117,"-")+COUNTIF(IO118,"-")+COUNTIF(IO119,"-")+COUNTIF(IO120,"-")+COUNTIF(IO121,"-")+COUNTIF(IO122,"-")+COUNTIF(IO124,"-")+COUNTIF(IO126,"-")+COUNTIF(IO127,"-")+COUNTIF(IO128,"-")+COUNTIF(IO129,"-")+COUNTIF(IO130,"-")+COUNTIF(IO131,"-")+COUNTIF(IO125,"-")+COUNTIF(IO132,"-")+COUNTIF(IO133,"-")+COUNTIF(IO138,"-")+COUNTIF(IO142,"-")+COUNTIF(IO145,"-")+COUNTIF(IO149,"-")+COUNTIF(IO160,"-")</f>
        <v>#REF!</v>
      </c>
      <c r="IP15" s="115" t="e">
        <f>COUNTIF(#REF!,"-")+COUNTIF(#REF!,"-")+COUNTIF(IP105,"-")+COUNTIF(IP98,"-")+COUNTIF(IP99,"-")+COUNTIF(IP100,"-")+COUNTIF(IP101,"-")+COUNTIF(IP102,"-")+COUNTIF(IP106,"-")+COUNTIF(IP107,"-")+COUNTIF(IP108,"-")+COUNTIF(IP109,"-")+COUNTIF(IP110,"-")+COUNTIF(IP111,"-")+COUNTIF(IP112,"-")+COUNTIF(IP113,"-")+COUNTIF(IP114,"-")+COUNTIF(IP116,"-")+COUNTIF(IP117,"-")+COUNTIF(IP118,"-")+COUNTIF(IP119,"-")+COUNTIF(IP120,"-")+COUNTIF(IP121,"-")+COUNTIF(IP122,"-")+COUNTIF(IP124,"-")+COUNTIF(IP126,"-")+COUNTIF(IP127,"-")+COUNTIF(IP128,"-")+COUNTIF(IP129,"-")+COUNTIF(IP130,"-")+COUNTIF(IP131,"-")+COUNTIF(IP125,"-")+COUNTIF(IP132,"-")+COUNTIF(IP133,"-")+COUNTIF(IP138,"-")+COUNTIF(IP142,"-")+COUNTIF(IP145,"-")+COUNTIF(IP149,"-")+COUNTIF(IP160,"-")</f>
        <v>#REF!</v>
      </c>
      <c r="IQ15" s="115" t="e">
        <f>COUNTIF(#REF!,"-")+COUNTIF(#REF!,"-")+COUNTIF(IQ105,"-")+COUNTIF(IQ98,"-")+COUNTIF(IQ99,"-")+COUNTIF(IQ100,"-")+COUNTIF(IQ101,"-")+COUNTIF(IQ102,"-")+COUNTIF(IQ106,"-")+COUNTIF(IQ107,"-")+COUNTIF(IQ108,"-")+COUNTIF(IQ109,"-")+COUNTIF(IQ110,"-")+COUNTIF(IQ111,"-")+COUNTIF(IQ112,"-")+COUNTIF(IQ113,"-")+COUNTIF(IQ114,"-")+COUNTIF(IQ116,"-")+COUNTIF(IQ117,"-")+COUNTIF(IQ118,"-")+COUNTIF(IQ119,"-")+COUNTIF(IQ120,"-")+COUNTIF(IQ121,"-")+COUNTIF(IQ122,"-")+COUNTIF(IQ124,"-")+COUNTIF(IQ126,"-")+COUNTIF(IQ127,"-")+COUNTIF(IQ128,"-")+COUNTIF(IQ129,"-")+COUNTIF(IQ130,"-")+COUNTIF(IQ131,"-")+COUNTIF(IQ125,"-")+COUNTIF(IQ132,"-")+COUNTIF(IQ133,"-")+COUNTIF(IQ138,"-")+COUNTIF(IQ142,"-")+COUNTIF(IQ145,"-")+COUNTIF(IQ149,"-")+COUNTIF(IQ160,"-")</f>
        <v>#REF!</v>
      </c>
      <c r="IR15" s="115" t="e">
        <f>COUNTIF(#REF!,"-")+COUNTIF(#REF!,"-")+COUNTIF(IR105,"-")+COUNTIF(IR98,"-")+COUNTIF(IR99,"-")+COUNTIF(IR100,"-")+COUNTIF(IR101,"-")+COUNTIF(IR102,"-")+COUNTIF(IR106,"-")+COUNTIF(IR107,"-")+COUNTIF(IR108,"-")+COUNTIF(IR109,"-")+COUNTIF(IR110,"-")+COUNTIF(IR111,"-")+COUNTIF(IR112,"-")+COUNTIF(IR113,"-")+COUNTIF(IR114,"-")+COUNTIF(IR116,"-")+COUNTIF(IR117,"-")+COUNTIF(IR118,"-")+COUNTIF(IR119,"-")+COUNTIF(IR120,"-")+COUNTIF(IR121,"-")+COUNTIF(IR122,"-")+COUNTIF(IR124,"-")+COUNTIF(IR126,"-")+COUNTIF(IR127,"-")+COUNTIF(IR128,"-")+COUNTIF(IR129,"-")+COUNTIF(IR130,"-")+COUNTIF(IR131,"-")+COUNTIF(IR125,"-")+COUNTIF(IR132,"-")+COUNTIF(IR133,"-")+COUNTIF(IR138,"-")+COUNTIF(IR142,"-")+COUNTIF(IR145,"-")+COUNTIF(IR149,"-")+COUNTIF(IR160,"-")</f>
        <v>#REF!</v>
      </c>
      <c r="IS15" s="358"/>
      <c r="IT15" s="115" t="e">
        <f>COUNTIF(#REF!,"-")+COUNTIF(#REF!,"-")+COUNTIF(IT105,"-")+COUNTIF(IT98,"-")+COUNTIF(IT99,"-")+COUNTIF(IT100,"-")+COUNTIF(IT101,"-")+COUNTIF(IT102,"-")+COUNTIF(IT106,"-")+COUNTIF(IT107,"-")+COUNTIF(IT108,"-")+COUNTIF(IT109,"-")+COUNTIF(IT110,"-")+COUNTIF(IT111,"-")+COUNTIF(IT112,"-")+COUNTIF(IT113,"-")+COUNTIF(IT114,"-")+COUNTIF(IT116,"-")+COUNTIF(IT117,"-")+COUNTIF(IT118,"-")+COUNTIF(IT119,"-")+COUNTIF(IT120,"-")+COUNTIF(IT121,"-")+COUNTIF(IT122,"-")+COUNTIF(IT124,"-")+COUNTIF(IT126,"-")+COUNTIF(IT127,"-")+COUNTIF(IT128,"-")+COUNTIF(IT129,"-")+COUNTIF(IT130,"-")+COUNTIF(IT131,"-")+COUNTIF(IT125,"-")+COUNTIF(IT132,"-")+COUNTIF(IT133,"-")+COUNTIF(IT138,"-")+COUNTIF(IT142,"-")+COUNTIF(IT145,"-")+COUNTIF(IT149,"-")+COUNTIF(IT160,"-")</f>
        <v>#REF!</v>
      </c>
      <c r="IU15" s="115" t="e">
        <f>COUNTIF(#REF!,"-")+COUNTIF(#REF!,"-")+COUNTIF(IU105,"-")+COUNTIF(IU98,"-")+COUNTIF(IU99,"-")+COUNTIF(IU100,"-")+COUNTIF(IU101,"-")+COUNTIF(IU102,"-")+COUNTIF(IU106,"-")+COUNTIF(IU107,"-")+COUNTIF(IU108,"-")+COUNTIF(IU109,"-")+COUNTIF(IU110,"-")+COUNTIF(IU111,"-")+COUNTIF(IU112,"-")+COUNTIF(IU113,"-")+COUNTIF(IU114,"-")+COUNTIF(IU116,"-")+COUNTIF(IU117,"-")+COUNTIF(IU118,"-")+COUNTIF(IU119,"-")+COUNTIF(IU120,"-")+COUNTIF(IU121,"-")+COUNTIF(IU122,"-")+COUNTIF(IU124,"-")+COUNTIF(IU126,"-")+COUNTIF(IU127,"-")+COUNTIF(IU128,"-")+COUNTIF(IU129,"-")+COUNTIF(IU130,"-")+COUNTIF(IU131,"-")+COUNTIF(IU125,"-")+COUNTIF(IU132,"-")+COUNTIF(IU133,"-")+COUNTIF(IU138,"-")+COUNTIF(IU142,"-")+COUNTIF(IU145,"-")+COUNTIF(IU149,"-")+COUNTIF(IU160,"-")</f>
        <v>#REF!</v>
      </c>
      <c r="IV15" s="197"/>
      <c r="IW15" s="115" t="e">
        <f>COUNTIF(#REF!,"-")+COUNTIF(#REF!,"-")+COUNTIF(IW105,"-")+COUNTIF(IW98,"-")+COUNTIF(IW99,"-")+COUNTIF(IW100,"-")+COUNTIF(IW101,"-")+COUNTIF(IW102,"-")+COUNTIF(IW106,"-")+COUNTIF(IW107,"-")+COUNTIF(IW108,"-")+COUNTIF(IW109,"-")+COUNTIF(IW110,"-")+COUNTIF(IW111,"-")+COUNTIF(IW112,"-")+COUNTIF(IW113,"-")+COUNTIF(IW114,"-")+COUNTIF(IW116,"-")+COUNTIF(IW117,"-")+COUNTIF(IW118,"-")+COUNTIF(IW119,"-")+COUNTIF(IW120,"-")+COUNTIF(IW121,"-")+COUNTIF(IW122,"-")+COUNTIF(IW124,"-")+COUNTIF(IW126,"-")+COUNTIF(IW127,"-")+COUNTIF(IW128,"-")+COUNTIF(IW129,"-")+COUNTIF(IW130,"-")+COUNTIF(IW131,"-")+COUNTIF(IW125,"-")+COUNTIF(IW132,"-")+COUNTIF(IW133,"-")+COUNTIF(IW138,"-")+COUNTIF(IW142,"-")+COUNTIF(IW145,"-")+COUNTIF(IW149,"-")+COUNTIF(IW160,"-")</f>
        <v>#REF!</v>
      </c>
      <c r="IX15" s="115" t="e">
        <f>COUNTIF(#REF!,"-")+COUNTIF(#REF!,"-")+COUNTIF(IX105,"-")+COUNTIF(IX98,"-")+COUNTIF(IX99,"-")+COUNTIF(IX100,"-")+COUNTIF(IX101,"-")+COUNTIF(IX102,"-")+COUNTIF(IX106,"-")+COUNTIF(IX107,"-")+COUNTIF(IX108,"-")+COUNTIF(IX109,"-")+COUNTIF(IX110,"-")+COUNTIF(IX111,"-")+COUNTIF(IX112,"-")+COUNTIF(IX113,"-")+COUNTIF(IX114,"-")+COUNTIF(IX116,"-")+COUNTIF(IX117,"-")+COUNTIF(IX118,"-")+COUNTIF(IX119,"-")+COUNTIF(IX120,"-")+COUNTIF(IX121,"-")+COUNTIF(IX122,"-")+COUNTIF(IX124,"-")+COUNTIF(IX126,"-")+COUNTIF(IX127,"-")+COUNTIF(IX128,"-")+COUNTIF(IX129,"-")+COUNTIF(IX130,"-")+COUNTIF(IX131,"-")+COUNTIF(IX125,"-")+COUNTIF(IX132,"-")+COUNTIF(IX133,"-")+COUNTIF(IX138,"-")+COUNTIF(IX142,"-")+COUNTIF(IX145,"-")+COUNTIF(IX149,"-")+COUNTIF(IX160,"-")</f>
        <v>#REF!</v>
      </c>
      <c r="IY15" s="114"/>
      <c r="IZ15" s="115" t="e">
        <f>COUNTIF(#REF!,"-")+COUNTIF(#REF!,"-")+COUNTIF(IZ105,"-")+COUNTIF(IZ98,"-")+COUNTIF(IZ99,"-")+COUNTIF(IZ100,"-")+COUNTIF(IZ101,"-")+COUNTIF(IZ102,"-")+COUNTIF(IZ106,"-")+COUNTIF(IZ107,"-")+COUNTIF(IZ108,"-")+COUNTIF(IZ109,"-")+COUNTIF(IZ110,"-")+COUNTIF(IZ111,"-")+COUNTIF(IZ112,"-")+COUNTIF(IZ113,"-")+COUNTIF(IZ114,"-")+COUNTIF(IZ116,"-")+COUNTIF(IZ117,"-")+COUNTIF(IZ118,"-")+COUNTIF(IZ119,"-")+COUNTIF(IZ120,"-")+COUNTIF(IZ121,"-")+COUNTIF(IZ122,"-")+COUNTIF(IZ124,"-")+COUNTIF(IZ126,"-")+COUNTIF(IZ127,"-")+COUNTIF(IZ128,"-")+COUNTIF(IZ129,"-")+COUNTIF(IZ130,"-")+COUNTIF(IZ131,"-")+COUNTIF(IZ125,"-")+COUNTIF(IZ132,"-")+COUNTIF(IZ133,"-")+COUNTIF(IZ138,"-")+COUNTIF(IZ142,"-")+COUNTIF(IZ145,"-")+COUNTIF(IZ149,"-")+COUNTIF(IZ160,"-")</f>
        <v>#REF!</v>
      </c>
      <c r="JA15" s="115" t="e">
        <f>COUNTIF(#REF!,"-")+COUNTIF(#REF!,"-")+COUNTIF(JA105,"-")+COUNTIF(JA98,"-")+COUNTIF(JA99,"-")+COUNTIF(JA100,"-")+COUNTIF(JA101,"-")+COUNTIF(JA102,"-")+COUNTIF(JA106,"-")+COUNTIF(JA107,"-")+COUNTIF(JA108,"-")+COUNTIF(JA109,"-")+COUNTIF(JA110,"-")+COUNTIF(JA111,"-")+COUNTIF(JA112,"-")+COUNTIF(JA113,"-")+COUNTIF(JA114,"-")+COUNTIF(JA116,"-")+COUNTIF(JA117,"-")+COUNTIF(JA118,"-")+COUNTIF(JA119,"-")+COUNTIF(JA120,"-")+COUNTIF(JA121,"-")+COUNTIF(JA122,"-")+COUNTIF(JA124,"-")+COUNTIF(JA126,"-")+COUNTIF(JA127,"-")+COUNTIF(JA128,"-")+COUNTIF(JA129,"-")+COUNTIF(JA130,"-")+COUNTIF(JA131,"-")+COUNTIF(JA125,"-")+COUNTIF(JA132,"-")+COUNTIF(JA133,"-")+COUNTIF(JA138,"-")+COUNTIF(JA142,"-")+COUNTIF(JA145,"-")+COUNTIF(JA149,"-")+COUNTIF(JA160,"-")</f>
        <v>#REF!</v>
      </c>
      <c r="JB15" s="114"/>
      <c r="JC15" s="115" t="e">
        <f>COUNTIF(#REF!,"-")+COUNTIF(#REF!,"-")+COUNTIF(JC105,"-")+COUNTIF(JC98,"-")+COUNTIF(JC99,"-")+COUNTIF(JC100,"-")+COUNTIF(JC101,"-")+COUNTIF(JC102,"-")+COUNTIF(JC106,"-")+COUNTIF(JC107,"-")+COUNTIF(JC108,"-")+COUNTIF(JC109,"-")+COUNTIF(JC110,"-")+COUNTIF(JC111,"-")+COUNTIF(JC112,"-")+COUNTIF(JC113,"-")+COUNTIF(JC114,"-")+COUNTIF(JC116,"-")+COUNTIF(JC117,"-")+COUNTIF(JC118,"-")+COUNTIF(JC119,"-")+COUNTIF(JC120,"-")+COUNTIF(JC121,"-")+COUNTIF(JC122,"-")+COUNTIF(JC124,"-")+COUNTIF(JC126,"-")+COUNTIF(JC127,"-")+COUNTIF(JC128,"-")+COUNTIF(JC129,"-")+COUNTIF(JC130,"-")+COUNTIF(JC131,"-")+COUNTIF(JC125,"-")+COUNTIF(JC132,"-")+COUNTIF(JC133,"-")+COUNTIF(JC138,"-")+COUNTIF(JC142,"-")+COUNTIF(JC145,"-")+COUNTIF(JC149,"-")+COUNTIF(JC160,"-")</f>
        <v>#REF!</v>
      </c>
      <c r="JD15" s="115" t="e">
        <f>COUNTIF(#REF!,"-")+COUNTIF(#REF!,"-")+COUNTIF(JD105,"-")+COUNTIF(JD98,"-")+COUNTIF(JD99,"-")+COUNTIF(JD100,"-")+COUNTIF(JD101,"-")+COUNTIF(JD102,"-")+COUNTIF(JD106,"-")+COUNTIF(JD107,"-")+COUNTIF(JD108,"-")+COUNTIF(JD109,"-")+COUNTIF(JD110,"-")+COUNTIF(JD111,"-")+COUNTIF(JD112,"-")+COUNTIF(JD113,"-")+COUNTIF(JD114,"-")+COUNTIF(JD116,"-")+COUNTIF(JD117,"-")+COUNTIF(JD118,"-")+COUNTIF(JD119,"-")+COUNTIF(JD120,"-")+COUNTIF(JD121,"-")+COUNTIF(JD122,"-")+COUNTIF(JD124,"-")+COUNTIF(JD126,"-")+COUNTIF(JD127,"-")+COUNTIF(JD128,"-")+COUNTIF(JD129,"-")+COUNTIF(JD130,"-")+COUNTIF(JD131,"-")+COUNTIF(JD125,"-")+COUNTIF(JD132,"-")+COUNTIF(JD133,"-")+COUNTIF(JD138,"-")+COUNTIF(JD142,"-")+COUNTIF(JD145,"-")+COUNTIF(JD149,"-")+COUNTIF(JD160,"-")</f>
        <v>#REF!</v>
      </c>
      <c r="JE15" s="115" t="e">
        <f>COUNTIF(#REF!,"-")+COUNTIF(#REF!,"-")+COUNTIF(JE105,"-")+COUNTIF(JE98,"-")+COUNTIF(JE99,"-")+COUNTIF(JE100,"-")+COUNTIF(JE101,"-")+COUNTIF(JE102,"-")+COUNTIF(JE106,"-")+COUNTIF(JE107,"-")+COUNTIF(JE108,"-")+COUNTIF(JE109,"-")+COUNTIF(JE110,"-")+COUNTIF(JE111,"-")+COUNTIF(JE112,"-")+COUNTIF(JE113,"-")+COUNTIF(JE114,"-")+COUNTIF(JE116,"-")+COUNTIF(JE117,"-")+COUNTIF(JE118,"-")+COUNTIF(JE119,"-")+COUNTIF(JE120,"-")+COUNTIF(JE121,"-")+COUNTIF(JE122,"-")+COUNTIF(JE124,"-")+COUNTIF(JE126,"-")+COUNTIF(JE127,"-")+COUNTIF(JE128,"-")+COUNTIF(JE129,"-")+COUNTIF(JE130,"-")+COUNTIF(JE131,"-")+COUNTIF(JE125,"-")+COUNTIF(JE132,"-")+COUNTIF(JE133,"-")+COUNTIF(JE138,"-")+COUNTIF(JE142,"-")+COUNTIF(JE145,"-")+COUNTIF(JE149,"-")+COUNTIF(JE160,"-")</f>
        <v>#REF!</v>
      </c>
      <c r="JF15" s="114"/>
      <c r="JG15" s="115" t="e">
        <f>COUNTIF(#REF!,"-")+COUNTIF(#REF!,"-")+COUNTIF(JG105,"-")+COUNTIF(JG98,"-")+COUNTIF(JG99,"-")+COUNTIF(JG100,"-")+COUNTIF(JG101,"-")+COUNTIF(JG102,"-")+COUNTIF(JG106,"-")+COUNTIF(JG107,"-")+COUNTIF(JG108,"-")+COUNTIF(JG109,"-")+COUNTIF(JG110,"-")+COUNTIF(JG111,"-")+COUNTIF(JG112,"-")+COUNTIF(JG113,"-")+COUNTIF(JG114,"-")+COUNTIF(JG116,"-")+COUNTIF(JG117,"-")+COUNTIF(JG118,"-")+COUNTIF(JG119,"-")+COUNTIF(JG120,"-")+COUNTIF(JG121,"-")+COUNTIF(JG122,"-")+COUNTIF(JG124,"-")+COUNTIF(JG126,"-")+COUNTIF(JG127,"-")+COUNTIF(JG128,"-")+COUNTIF(JG129,"-")+COUNTIF(JG130,"-")+COUNTIF(JG131,"-")+COUNTIF(JG125,"-")+COUNTIF(JG132,"-")+COUNTIF(JG133,"-")+COUNTIF(JG138,"-")+COUNTIF(JG142,"-")+COUNTIF(JG145,"-")+COUNTIF(JG149,"-")+COUNTIF(JG160,"-")</f>
        <v>#REF!</v>
      </c>
      <c r="JH15" s="197"/>
      <c r="JI15" s="115" t="e">
        <f>COUNTIF(#REF!,"-")+COUNTIF(#REF!,"-")+COUNTIF(JI105,"-")+COUNTIF(JI98,"-")+COUNTIF(JI99,"-")+COUNTIF(JI100,"-")+COUNTIF(JI101,"-")+COUNTIF(JI102,"-")+COUNTIF(JI106,"-")+COUNTIF(JI107,"-")+COUNTIF(JI108,"-")+COUNTIF(JI109,"-")+COUNTIF(JI110,"-")+COUNTIF(JI111,"-")+COUNTIF(JI112,"-")+COUNTIF(JI113,"-")+COUNTIF(JI114,"-")+COUNTIF(JI116,"-")+COUNTIF(JI117,"-")+COUNTIF(JI118,"-")+COUNTIF(JI119,"-")+COUNTIF(JI120,"-")+COUNTIF(JI121,"-")+COUNTIF(JI122,"-")+COUNTIF(JI124,"-")+COUNTIF(JI126,"-")+COUNTIF(JI127,"-")+COUNTIF(JI128,"-")+COUNTIF(JI129,"-")+COUNTIF(JI130,"-")+COUNTIF(JI131,"-")+COUNTIF(JI125,"-")+COUNTIF(JI132,"-")+COUNTIF(JI133,"-")+COUNTIF(JI138,"-")+COUNTIF(JI142,"-")+COUNTIF(JI145,"-")+COUNTIF(JI149,"-")+COUNTIF(JI160,"-")</f>
        <v>#REF!</v>
      </c>
      <c r="JJ15" s="115" t="e">
        <f>COUNTIF(#REF!,"-")+COUNTIF(#REF!,"-")+COUNTIF(JJ105,"-")+COUNTIF(JJ98,"-")+COUNTIF(JJ99,"-")+COUNTIF(JJ100,"-")+COUNTIF(JJ101,"-")+COUNTIF(JJ102,"-")+COUNTIF(JJ106,"-")+COUNTIF(JJ107,"-")+COUNTIF(JJ108,"-")+COUNTIF(JJ109,"-")+COUNTIF(JJ110,"-")+COUNTIF(JJ111,"-")+COUNTIF(JJ112,"-")+COUNTIF(JJ113,"-")+COUNTIF(JJ114,"-")+COUNTIF(JJ116,"-")+COUNTIF(JJ117,"-")+COUNTIF(JJ118,"-")+COUNTIF(JJ119,"-")+COUNTIF(JJ120,"-")+COUNTIF(JJ121,"-")+COUNTIF(JJ122,"-")+COUNTIF(JJ124,"-")+COUNTIF(JJ126,"-")+COUNTIF(JJ127,"-")+COUNTIF(JJ128,"-")+COUNTIF(JJ129,"-")+COUNTIF(JJ130,"-")+COUNTIF(JJ131,"-")+COUNTIF(JJ125,"-")+COUNTIF(JJ132,"-")+COUNTIF(JJ133,"-")+COUNTIF(JJ138,"-")+COUNTIF(JJ142,"-")+COUNTIF(JJ145,"-")+COUNTIF(JJ149,"-")+COUNTIF(JJ160,"-")</f>
        <v>#REF!</v>
      </c>
      <c r="JK15" s="115" t="e">
        <f>COUNTIF(#REF!,"-")+COUNTIF(#REF!,"-")+COUNTIF(JK105,"-")+COUNTIF(JK98,"-")+COUNTIF(JK99,"-")+COUNTIF(JK100,"-")+COUNTIF(JK101,"-")+COUNTIF(JK102,"-")+COUNTIF(JK106,"-")+COUNTIF(JK107,"-")+COUNTIF(JK108,"-")+COUNTIF(JK109,"-")+COUNTIF(JK110,"-")+COUNTIF(JK111,"-")+COUNTIF(JK112,"-")+COUNTIF(JK113,"-")+COUNTIF(JK114,"-")+COUNTIF(JK116,"-")+COUNTIF(JK117,"-")+COUNTIF(JK118,"-")+COUNTIF(JK119,"-")+COUNTIF(JK120,"-")+COUNTIF(JK121,"-")+COUNTIF(JK122,"-")+COUNTIF(JK124,"-")+COUNTIF(JK126,"-")+COUNTIF(JK127,"-")+COUNTIF(JK128,"-")+COUNTIF(JK129,"-")+COUNTIF(JK130,"-")+COUNTIF(JK131,"-")+COUNTIF(JK125,"-")+COUNTIF(JK132,"-")+COUNTIF(JK133,"-")+COUNTIF(JK138,"-")+COUNTIF(JK142,"-")+COUNTIF(JK145,"-")+COUNTIF(JK149,"-")+COUNTIF(JK160,"-")</f>
        <v>#REF!</v>
      </c>
      <c r="JL15" s="115" t="e">
        <f>COUNTIF(#REF!,"-")+COUNTIF(#REF!,"-")+COUNTIF(JL105,"-")+COUNTIF(JL98,"-")+COUNTIF(JL99,"-")+COUNTIF(JL100,"-")+COUNTIF(JL101,"-")+COUNTIF(JL102,"-")+COUNTIF(JL106,"-")+COUNTIF(JL107,"-")+COUNTIF(JL108,"-")+COUNTIF(JL109,"-")+COUNTIF(JL110,"-")+COUNTIF(JL111,"-")+COUNTIF(JL112,"-")+COUNTIF(JL113,"-")+COUNTIF(JL114,"-")+COUNTIF(JL116,"-")+COUNTIF(JL117,"-")+COUNTIF(JL118,"-")+COUNTIF(JL119,"-")+COUNTIF(JL120,"-")+COUNTIF(JL121,"-")+COUNTIF(JL122,"-")+COUNTIF(JL124,"-")+COUNTIF(JL126,"-")+COUNTIF(JL127,"-")+COUNTIF(JL128,"-")+COUNTIF(JL129,"-")+COUNTIF(JL130,"-")+COUNTIF(JL131,"-")+COUNTIF(JL125,"-")+COUNTIF(JL132,"-")+COUNTIF(JL133,"-")+COUNTIF(JL138,"-")+COUNTIF(JL142,"-")+COUNTIF(JL145,"-")+COUNTIF(JL149,"-")+COUNTIF(JL160,"-")</f>
        <v>#REF!</v>
      </c>
      <c r="JM15" s="197"/>
      <c r="JN15" s="115" t="e">
        <f>COUNTIF(#REF!,"-")+COUNTIF(#REF!,"-")+COUNTIF(JN105,"-")+COUNTIF(JN98,"-")+COUNTIF(JN99,"-")+COUNTIF(JN100,"-")+COUNTIF(JN101,"-")+COUNTIF(JN102,"-")+COUNTIF(JN106,"-")+COUNTIF(JN107,"-")+COUNTIF(JN108,"-")+COUNTIF(JN109,"-")+COUNTIF(JN110,"-")+COUNTIF(JN111,"-")+COUNTIF(JN112,"-")+COUNTIF(JN113,"-")+COUNTIF(JN114,"-")+COUNTIF(JN116,"-")+COUNTIF(JN117,"-")+COUNTIF(JN118,"-")+COUNTIF(JN119,"-")+COUNTIF(JN120,"-")+COUNTIF(JN121,"-")+COUNTIF(JN122,"-")+COUNTIF(JN124,"-")+COUNTIF(JN126,"-")+COUNTIF(JN127,"-")+COUNTIF(JN128,"-")+COUNTIF(JN129,"-")+COUNTIF(JN130,"-")+COUNTIF(JN131,"-")+COUNTIF(JN125,"-")+COUNTIF(JN132,"-")+COUNTIF(JN133,"-")+COUNTIF(JN138,"-")+COUNTIF(JN142,"-")+COUNTIF(JN145,"-")+COUNTIF(JN149,"-")+COUNTIF(JN160,"-")</f>
        <v>#REF!</v>
      </c>
      <c r="JO15" s="418"/>
      <c r="JP15" s="358"/>
      <c r="JQ15" s="197"/>
      <c r="JR15" s="115" t="e">
        <f>COUNTIF(#REF!,"-")+COUNTIF(#REF!,"-")+COUNTIF(JR105,"-")+COUNTIF(JR98,"-")+COUNTIF(JR99,"-")+COUNTIF(JR100,"-")+COUNTIF(JR101,"-")+COUNTIF(JR102,"-")+COUNTIF(JR106,"-")+COUNTIF(JR107,"-")+COUNTIF(JR108,"-")+COUNTIF(JR109,"-")+COUNTIF(JR110,"-")+COUNTIF(JR111,"-")+COUNTIF(JR112,"-")+COUNTIF(JR113,"-")+COUNTIF(JR114,"-")+COUNTIF(JR116,"-")+COUNTIF(JR117,"-")+COUNTIF(JR118,"-")+COUNTIF(JR119,"-")+COUNTIF(JR120,"-")+COUNTIF(JR121,"-")+COUNTIF(JR122,"-")+COUNTIF(JR124,"-")+COUNTIF(JR126,"-")+COUNTIF(JR127,"-")+COUNTIF(JR128,"-")+COUNTIF(JR129,"-")+COUNTIF(JR130,"-")+COUNTIF(JR131,"-")+COUNTIF(JR125,"-")+COUNTIF(JR132,"-")+COUNTIF(JR133,"-")+COUNTIF(JR138,"-")+COUNTIF(JR142,"-")+COUNTIF(JR145,"-")+COUNTIF(JR149,"-")+COUNTIF(JR160,"-")</f>
        <v>#REF!</v>
      </c>
      <c r="JS15" s="115" t="e">
        <f>COUNTIF(#REF!,"-")+COUNTIF(#REF!,"-")+COUNTIF(JS105,"-")+COUNTIF(JS98,"-")+COUNTIF(JS99,"-")+COUNTIF(JS100,"-")+COUNTIF(JS101,"-")+COUNTIF(JS102,"-")+COUNTIF(JS106,"-")+COUNTIF(JS107,"-")+COUNTIF(JS108,"-")+COUNTIF(JS109,"-")+COUNTIF(JS110,"-")+COUNTIF(JS111,"-")+COUNTIF(JS112,"-")+COUNTIF(JS113,"-")+COUNTIF(JS114,"-")+COUNTIF(JS116,"-")+COUNTIF(JS117,"-")+COUNTIF(JS118,"-")+COUNTIF(JS119,"-")+COUNTIF(JS120,"-")+COUNTIF(JS121,"-")+COUNTIF(JS122,"-")+COUNTIF(JS124,"-")+COUNTIF(JS126,"-")+COUNTIF(JS127,"-")+COUNTIF(JS128,"-")+COUNTIF(JS129,"-")+COUNTIF(JS130,"-")+COUNTIF(JS131,"-")+COUNTIF(JS125,"-")+COUNTIF(JS132,"-")+COUNTIF(JS133,"-")+COUNTIF(JS138,"-")+COUNTIF(JS142,"-")+COUNTIF(JS145,"-")+COUNTIF(JS149,"-")+COUNTIF(JS160,"-")</f>
        <v>#REF!</v>
      </c>
      <c r="JT15" s="115" t="e">
        <f>COUNTIF(#REF!,"-")+COUNTIF(#REF!,"-")+COUNTIF(JT105,"-")+COUNTIF(JT98,"-")+COUNTIF(JT99,"-")+COUNTIF(JT100,"-")+COUNTIF(JT101,"-")+COUNTIF(JT102,"-")+COUNTIF(JT106,"-")+COUNTIF(JT107,"-")+COUNTIF(JT108,"-")+COUNTIF(JT109,"-")+COUNTIF(JT110,"-")+COUNTIF(JT111,"-")+COUNTIF(JT112,"-")+COUNTIF(JT113,"-")+COUNTIF(JT114,"-")+COUNTIF(JT116,"-")+COUNTIF(JT117,"-")+COUNTIF(JT118,"-")+COUNTIF(JT119,"-")+COUNTIF(JT120,"-")+COUNTIF(JT121,"-")+COUNTIF(JT122,"-")+COUNTIF(JT124,"-")+COUNTIF(JT126,"-")+COUNTIF(JT127,"-")+COUNTIF(JT128,"-")+COUNTIF(JT129,"-")+COUNTIF(JT130,"-")+COUNTIF(JT131,"-")+COUNTIF(JT125,"-")+COUNTIF(JT132,"-")+COUNTIF(JT133,"-")+COUNTIF(JT138,"-")+COUNTIF(JT142,"-")+COUNTIF(JT145,"-")+COUNTIF(JT149,"-")+COUNTIF(JT160,"-")</f>
        <v>#REF!</v>
      </c>
      <c r="JU15" s="115" t="e">
        <f>COUNTIF(#REF!,"-")+COUNTIF(#REF!,"-")+COUNTIF(JU105,"-")+COUNTIF(JU98,"-")+COUNTIF(JU99,"-")+COUNTIF(JU100,"-")+COUNTIF(JU101,"-")+COUNTIF(JU102,"-")+COUNTIF(JU106,"-")+COUNTIF(JU107,"-")+COUNTIF(JU108,"-")+COUNTIF(JU109,"-")+COUNTIF(JU110,"-")+COUNTIF(JU111,"-")+COUNTIF(JU112,"-")+COUNTIF(JU113,"-")+COUNTIF(JU114,"-")+COUNTIF(JU116,"-")+COUNTIF(JU117,"-")+COUNTIF(JU118,"-")+COUNTIF(JU119,"-")+COUNTIF(JU120,"-")+COUNTIF(JU121,"-")+COUNTIF(JU122,"-")+COUNTIF(JU124,"-")+COUNTIF(JU126,"-")+COUNTIF(JU127,"-")+COUNTIF(JU128,"-")+COUNTIF(JU129,"-")+COUNTIF(JU130,"-")+COUNTIF(JU131,"-")+COUNTIF(JU125,"-")+COUNTIF(JU132,"-")+COUNTIF(JU133,"-")+COUNTIF(JU138,"-")+COUNTIF(JU142,"-")+COUNTIF(JU145,"-")+COUNTIF(JU149,"-")+COUNTIF(JU160,"-")</f>
        <v>#REF!</v>
      </c>
      <c r="JV15" s="115" t="e">
        <f>COUNTIF(#REF!,"-")+COUNTIF(#REF!,"-")+COUNTIF(JV105,"-")+COUNTIF(JV98,"-")+COUNTIF(JV99,"-")+COUNTIF(JV100,"-")+COUNTIF(JV101,"-")+COUNTIF(JV102,"-")+COUNTIF(JV106,"-")+COUNTIF(JV107,"-")+COUNTIF(JV108,"-")+COUNTIF(JV109,"-")+COUNTIF(JV110,"-")+COUNTIF(JV111,"-")+COUNTIF(JV112,"-")+COUNTIF(JV113,"-")+COUNTIF(JV114,"-")+COUNTIF(JV116,"-")+COUNTIF(JV117,"-")+COUNTIF(JV118,"-")+COUNTIF(JV119,"-")+COUNTIF(JV120,"-")+COUNTIF(JV121,"-")+COUNTIF(JV122,"-")+COUNTIF(JV124,"-")+COUNTIF(JV126,"-")+COUNTIF(JV127,"-")+COUNTIF(JV128,"-")+COUNTIF(JV129,"-")+COUNTIF(JV130,"-")+COUNTIF(JV131,"-")+COUNTIF(JV125,"-")+COUNTIF(JV132,"-")+COUNTIF(JV133,"-")+COUNTIF(JV138,"-")+COUNTIF(JV142,"-")+COUNTIF(JV145,"-")+COUNTIF(JV149,"-")+COUNTIF(JV160,"-")</f>
        <v>#REF!</v>
      </c>
      <c r="JW15" s="115" t="e">
        <f>COUNTIF(#REF!,"-")+COUNTIF(#REF!,"-")+COUNTIF(JW105,"-")+COUNTIF(JW98,"-")+COUNTIF(JW99,"-")+COUNTIF(JW100,"-")+COUNTIF(JW101,"-")+COUNTIF(JW102,"-")+COUNTIF(JW106,"-")+COUNTIF(JW107,"-")+COUNTIF(JW108,"-")+COUNTIF(JW109,"-")+COUNTIF(JW110,"-")+COUNTIF(JW111,"-")+COUNTIF(JW112,"-")+COUNTIF(JW113,"-")+COUNTIF(JW114,"-")+COUNTIF(JW116,"-")+COUNTIF(JW117,"-")+COUNTIF(JW118,"-")+COUNTIF(JW119,"-")+COUNTIF(JW120,"-")+COUNTIF(JW121,"-")+COUNTIF(JW122,"-")+COUNTIF(JW124,"-")+COUNTIF(JW126,"-")+COUNTIF(JW127,"-")+COUNTIF(JW128,"-")+COUNTIF(JW129,"-")+COUNTIF(JW130,"-")+COUNTIF(JW131,"-")+COUNTIF(JW125,"-")+COUNTIF(JW132,"-")+COUNTIF(JW133,"-")+COUNTIF(JW138,"-")+COUNTIF(JW142,"-")+COUNTIF(JW145,"-")+COUNTIF(JW149,"-")+COUNTIF(JW160,"-")</f>
        <v>#REF!</v>
      </c>
      <c r="JX15" s="115" t="e">
        <f>COUNTIF(#REF!,"-")+COUNTIF(#REF!,"-")+COUNTIF(JX105,"-")+COUNTIF(JX98,"-")+COUNTIF(JX99,"-")+COUNTIF(JX100,"-")+COUNTIF(JX101,"-")+COUNTIF(JX102,"-")+COUNTIF(JX106,"-")+COUNTIF(JX107,"-")+COUNTIF(JX108,"-")+COUNTIF(JX109,"-")+COUNTIF(JX110,"-")+COUNTIF(JX111,"-")+COUNTIF(JX112,"-")+COUNTIF(JX113,"-")+COUNTIF(JX114,"-")+COUNTIF(JX116,"-")+COUNTIF(JX117,"-")+COUNTIF(JX118,"-")+COUNTIF(JX119,"-")+COUNTIF(JX120,"-")+COUNTIF(JX121,"-")+COUNTIF(JX122,"-")+COUNTIF(JX124,"-")+COUNTIF(JX126,"-")+COUNTIF(JX127,"-")+COUNTIF(JX128,"-")+COUNTIF(JX129,"-")+COUNTIF(JX130,"-")+COUNTIF(JX131,"-")+COUNTIF(JX125,"-")+COUNTIF(JX132,"-")+COUNTIF(JX133,"-")+COUNTIF(JX138,"-")+COUNTIF(JX142,"-")+COUNTIF(JX145,"-")+COUNTIF(JX149,"-")+COUNTIF(JX160,"-")</f>
        <v>#REF!</v>
      </c>
      <c r="JY15" s="115" t="e">
        <f>COUNTIF(#REF!,"-")+COUNTIF(#REF!,"-")+COUNTIF(JY105,"-")+COUNTIF(JY98,"-")+COUNTIF(JY99,"-")+COUNTIF(JY100,"-")+COUNTIF(JY101,"-")+COUNTIF(JY102,"-")+COUNTIF(JY106,"-")+COUNTIF(JY107,"-")+COUNTIF(JY108,"-")+COUNTIF(JY109,"-")+COUNTIF(JY110,"-")+COUNTIF(JY111,"-")+COUNTIF(JY112,"-")+COUNTIF(JY113,"-")+COUNTIF(JY114,"-")+COUNTIF(JY116,"-")+COUNTIF(JY117,"-")+COUNTIF(JY118,"-")+COUNTIF(JY119,"-")+COUNTIF(JY120,"-")+COUNTIF(JY121,"-")+COUNTIF(JY122,"-")+COUNTIF(JY124,"-")+COUNTIF(JY126,"-")+COUNTIF(JY127,"-")+COUNTIF(JY128,"-")+COUNTIF(JY129,"-")+COUNTIF(JY130,"-")+COUNTIF(JY131,"-")+COUNTIF(JY125,"-")+COUNTIF(JY132,"-")+COUNTIF(JY133,"-")+COUNTIF(JY138,"-")+COUNTIF(JY142,"-")+COUNTIF(JY145,"-")+COUNTIF(JY149,"-")+COUNTIF(JY160,"-")</f>
        <v>#REF!</v>
      </c>
      <c r="JZ15" s="115" t="e">
        <f>COUNTIF(#REF!,"-")+COUNTIF(#REF!,"-")+COUNTIF(JZ105,"-")+COUNTIF(JZ98,"-")+COUNTIF(JZ99,"-")+COUNTIF(JZ100,"-")+COUNTIF(JZ101,"-")+COUNTIF(JZ102,"-")+COUNTIF(JZ106,"-")+COUNTIF(JZ107,"-")+COUNTIF(JZ108,"-")+COUNTIF(JZ109,"-")+COUNTIF(JZ110,"-")+COUNTIF(JZ111,"-")+COUNTIF(JZ112,"-")+COUNTIF(JZ113,"-")+COUNTIF(JZ114,"-")+COUNTIF(JZ116,"-")+COUNTIF(JZ117,"-")+COUNTIF(JZ118,"-")+COUNTIF(JZ119,"-")+COUNTIF(JZ120,"-")+COUNTIF(JZ121,"-")+COUNTIF(JZ122,"-")+COUNTIF(JZ124,"-")+COUNTIF(JZ126,"-")+COUNTIF(JZ127,"-")+COUNTIF(JZ128,"-")+COUNTIF(JZ129,"-")+COUNTIF(JZ130,"-")+COUNTIF(JZ131,"-")+COUNTIF(JZ125,"-")+COUNTIF(JZ132,"-")+COUNTIF(JZ133,"-")+COUNTIF(JZ138,"-")+COUNTIF(JZ142,"-")+COUNTIF(JZ145,"-")+COUNTIF(JZ149,"-")+COUNTIF(JZ160,"-")</f>
        <v>#REF!</v>
      </c>
      <c r="KA15" s="115" t="e">
        <f>COUNTIF(#REF!,"-")+COUNTIF(#REF!,"-")+COUNTIF(KA105,"-")+COUNTIF(KA98,"-")+COUNTIF(KA99,"-")+COUNTIF(KA100,"-")+COUNTIF(KA101,"-")+COUNTIF(KA102,"-")+COUNTIF(KA106,"-")+COUNTIF(KA107,"-")+COUNTIF(KA108,"-")+COUNTIF(KA109,"-")+COUNTIF(KA110,"-")+COUNTIF(KA111,"-")+COUNTIF(KA112,"-")+COUNTIF(KA113,"-")+COUNTIF(KA114,"-")+COUNTIF(KA116,"-")+COUNTIF(KA117,"-")+COUNTIF(KA118,"-")+COUNTIF(KA119,"-")+COUNTIF(KA120,"-")+COUNTIF(KA121,"-")+COUNTIF(KA122,"-")+COUNTIF(KA124,"-")+COUNTIF(KA126,"-")+COUNTIF(KA127,"-")+COUNTIF(KA128,"-")+COUNTIF(KA129,"-")+COUNTIF(KA130,"-")+COUNTIF(KA131,"-")+COUNTIF(KA125,"-")+COUNTIF(KA132,"-")+COUNTIF(KA133,"-")+COUNTIF(KA138,"-")+COUNTIF(KA142,"-")+COUNTIF(KA145,"-")+COUNTIF(KA149,"-")+COUNTIF(KA160,"-")</f>
        <v>#REF!</v>
      </c>
      <c r="KB15" s="115" t="e">
        <f>COUNTIF(#REF!,"-")+COUNTIF(#REF!,"-")+COUNTIF(KB105,"-")+COUNTIF(KB98,"-")+COUNTIF(KB99,"-")+COUNTIF(KB100,"-")+COUNTIF(KB101,"-")+COUNTIF(KB102,"-")+COUNTIF(KB106,"-")+COUNTIF(KB107,"-")+COUNTIF(KB108,"-")+COUNTIF(KB109,"-")+COUNTIF(KB110,"-")+COUNTIF(KB111,"-")+COUNTIF(KB112,"-")+COUNTIF(KB113,"-")+COUNTIF(KB114,"-")+COUNTIF(KB116,"-")+COUNTIF(KB117,"-")+COUNTIF(KB118,"-")+COUNTIF(KB119,"-")+COUNTIF(KB120,"-")+COUNTIF(KB121,"-")+COUNTIF(KB122,"-")+COUNTIF(KB124,"-")+COUNTIF(KB126,"-")+COUNTIF(KB127,"-")+COUNTIF(KB128,"-")+COUNTIF(KB129,"-")+COUNTIF(KB130,"-")+COUNTIF(KB131,"-")+COUNTIF(KB125,"-")+COUNTIF(KB132,"-")+COUNTIF(KB133,"-")+COUNTIF(KB138,"-")+COUNTIF(KB142,"-")+COUNTIF(KB145,"-")+COUNTIF(KB149,"-")+COUNTIF(KB160,"-")</f>
        <v>#REF!</v>
      </c>
      <c r="KC15" s="115" t="e">
        <f>COUNTIF(#REF!,"-")+COUNTIF(#REF!,"-")+COUNTIF(KC105,"-")+COUNTIF(KC98,"-")+COUNTIF(KC99,"-")+COUNTIF(KC100,"-")+COUNTIF(KC101,"-")+COUNTIF(KC102,"-")+COUNTIF(KC106,"-")+COUNTIF(KC107,"-")+COUNTIF(KC108,"-")+COUNTIF(KC109,"-")+COUNTIF(KC110,"-")+COUNTIF(KC111,"-")+COUNTIF(KC112,"-")+COUNTIF(KC113,"-")+COUNTIF(KC114,"-")+COUNTIF(KC116,"-")+COUNTIF(KC117,"-")+COUNTIF(KC118,"-")+COUNTIF(KC119,"-")+COUNTIF(KC120,"-")+COUNTIF(KC121,"-")+COUNTIF(KC122,"-")+COUNTIF(KC124,"-")+COUNTIF(KC126,"-")+COUNTIF(KC127,"-")+COUNTIF(KC128,"-")+COUNTIF(KC129,"-")+COUNTIF(KC130,"-")+COUNTIF(KC131,"-")+COUNTIF(KC125,"-")+COUNTIF(KC132,"-")+COUNTIF(KC133,"-")+COUNTIF(KC138,"-")+COUNTIF(KC142,"-")+COUNTIF(KC145,"-")+COUNTIF(KC149,"-")+COUNTIF(KC160,"-")</f>
        <v>#REF!</v>
      </c>
      <c r="KD15" s="197"/>
      <c r="KE15" s="115" t="e">
        <f>COUNTIF(#REF!,"-")+COUNTIF(#REF!,"-")+COUNTIF(KE105,"-")+COUNTIF(KE98,"-")+COUNTIF(KE99,"-")+COUNTIF(KE100,"-")+COUNTIF(KE101,"-")+COUNTIF(KE102,"-")+COUNTIF(KE106,"-")+COUNTIF(KE107,"-")+COUNTIF(KE108,"-")+COUNTIF(KE109,"-")+COUNTIF(KE110,"-")+COUNTIF(KE111,"-")+COUNTIF(KE112,"-")+COUNTIF(KE113,"-")+COUNTIF(KE114,"-")+COUNTIF(KE116,"-")+COUNTIF(KE117,"-")+COUNTIF(KE118,"-")+COUNTIF(KE119,"-")+COUNTIF(KE120,"-")+COUNTIF(KE121,"-")+COUNTIF(KE122,"-")+COUNTIF(KE124,"-")+COUNTIF(KE126,"-")+COUNTIF(KE127,"-")+COUNTIF(KE128,"-")+COUNTIF(KE129,"-")+COUNTIF(KE130,"-")+COUNTIF(KE131,"-")+COUNTIF(KE125,"-")+COUNTIF(KE132,"-")+COUNTIF(KE133,"-")+COUNTIF(KE138,"-")+COUNTIF(KE142,"-")+COUNTIF(KE145,"-")+COUNTIF(KE149,"-")+COUNTIF(KE160,"-")</f>
        <v>#REF!</v>
      </c>
      <c r="KF15" s="115" t="e">
        <f>COUNTIF(#REF!,"-")+COUNTIF(#REF!,"-")+COUNTIF(KF105,"-")+COUNTIF(KF98,"-")+COUNTIF(KF99,"-")+COUNTIF(KF100,"-")+COUNTIF(KF101,"-")+COUNTIF(KF102,"-")+COUNTIF(KF106,"-")+COUNTIF(KF107,"-")+COUNTIF(KF108,"-")+COUNTIF(KF109,"-")+COUNTIF(KF110,"-")+COUNTIF(KF111,"-")+COUNTIF(KF112,"-")+COUNTIF(KF113,"-")+COUNTIF(KF114,"-")+COUNTIF(KF116,"-")+COUNTIF(KF117,"-")+COUNTIF(KF118,"-")+COUNTIF(KF119,"-")+COUNTIF(KF120,"-")+COUNTIF(KF121,"-")+COUNTIF(KF122,"-")+COUNTIF(KF124,"-")+COUNTIF(KF126,"-")+COUNTIF(KF127,"-")+COUNTIF(KF128,"-")+COUNTIF(KF129,"-")+COUNTIF(KF130,"-")+COUNTIF(KF131,"-")+COUNTIF(KF125,"-")+COUNTIF(KF132,"-")+COUNTIF(KF133,"-")+COUNTIF(KF138,"-")+COUNTIF(KF142,"-")+COUNTIF(KF145,"-")+COUNTIF(KF149,"-")+COUNTIF(KF160,"-")</f>
        <v>#REF!</v>
      </c>
      <c r="KG15" s="115" t="e">
        <f>COUNTIF(#REF!,"-")+COUNTIF(#REF!,"-")+COUNTIF(KG105,"-")+COUNTIF(KG98,"-")+COUNTIF(KG99,"-")+COUNTIF(KG100,"-")+COUNTIF(KG101,"-")+COUNTIF(KG102,"-")+COUNTIF(KG106,"-")+COUNTIF(KG107,"-")+COUNTIF(KG108,"-")+COUNTIF(KG109,"-")+COUNTIF(KG110,"-")+COUNTIF(KG111,"-")+COUNTIF(KG112,"-")+COUNTIF(KG113,"-")+COUNTIF(KG114,"-")+COUNTIF(KG116,"-")+COUNTIF(KG117,"-")+COUNTIF(KG118,"-")+COUNTIF(KG119,"-")+COUNTIF(KG120,"-")+COUNTIF(KG121,"-")+COUNTIF(KG122,"-")+COUNTIF(KG124,"-")+COUNTIF(KG126,"-")+COUNTIF(KG127,"-")+COUNTIF(KG128,"-")+COUNTIF(KG129,"-")+COUNTIF(KG130,"-")+COUNTIF(KG131,"-")+COUNTIF(KG125,"-")+COUNTIF(KG132,"-")+COUNTIF(KG133,"-")+COUNTIF(KG138,"-")+COUNTIF(KG142,"-")+COUNTIF(KG145,"-")+COUNTIF(KG149,"-")+COUNTIF(KG160,"-")</f>
        <v>#REF!</v>
      </c>
      <c r="KH15" s="197"/>
      <c r="KI15" s="115" t="e">
        <f>COUNTIF(#REF!,"-")+COUNTIF(#REF!,"-")+COUNTIF(KI105,"-")+COUNTIF(KI98,"-")+COUNTIF(KI99,"-")+COUNTIF(KI100,"-")+COUNTIF(KI101,"-")+COUNTIF(KI102,"-")+COUNTIF(KI106,"-")+COUNTIF(KI107,"-")+COUNTIF(KI108,"-")+COUNTIF(KI109,"-")+COUNTIF(KI110,"-")+COUNTIF(KI111,"-")+COUNTIF(KI112,"-")+COUNTIF(KI113,"-")+COUNTIF(KI114,"-")+COUNTIF(KI116,"-")+COUNTIF(KI117,"-")+COUNTIF(KI118,"-")+COUNTIF(KI119,"-")+COUNTIF(KI120,"-")+COUNTIF(KI121,"-")+COUNTIF(KI122,"-")+COUNTIF(KI124,"-")+COUNTIF(KI126,"-")+COUNTIF(KI127,"-")+COUNTIF(KI128,"-")+COUNTIF(KI129,"-")+COUNTIF(KI130,"-")+COUNTIF(KI131,"-")+COUNTIF(KI125,"-")+COUNTIF(KI132,"-")+COUNTIF(KI133,"-")+COUNTIF(KI138,"-")+COUNTIF(KI142,"-")+COUNTIF(KI145,"-")+COUNTIF(KI149,"-")+COUNTIF(KI160,"-")</f>
        <v>#REF!</v>
      </c>
      <c r="KJ15" s="115" t="e">
        <f>COUNTIF(#REF!,"-")+COUNTIF(#REF!,"-")+COUNTIF(KJ105,"-")+COUNTIF(KJ98,"-")+COUNTIF(KJ99,"-")+COUNTIF(KJ100,"-")+COUNTIF(KJ101,"-")+COUNTIF(KJ102,"-")+COUNTIF(KJ106,"-")+COUNTIF(KJ107,"-")+COUNTIF(KJ108,"-")+COUNTIF(KJ109,"-")+COUNTIF(KJ110,"-")+COUNTIF(KJ111,"-")+COUNTIF(KJ112,"-")+COUNTIF(KJ113,"-")+COUNTIF(KJ114,"-")+COUNTIF(KJ116,"-")+COUNTIF(KJ117,"-")+COUNTIF(KJ118,"-")+COUNTIF(KJ119,"-")+COUNTIF(KJ120,"-")+COUNTIF(KJ121,"-")+COUNTIF(KJ122,"-")+COUNTIF(KJ124,"-")+COUNTIF(KJ126,"-")+COUNTIF(KJ127,"-")+COUNTIF(KJ128,"-")+COUNTIF(KJ129,"-")+COUNTIF(KJ130,"-")+COUNTIF(KJ131,"-")+COUNTIF(KJ125,"-")+COUNTIF(KJ132,"-")+COUNTIF(KJ133,"-")+COUNTIF(KJ138,"-")+COUNTIF(KJ142,"-")+COUNTIF(KJ145,"-")+COUNTIF(KJ149,"-")+COUNTIF(KJ160,"-")</f>
        <v>#REF!</v>
      </c>
      <c r="KK15" s="115" t="e">
        <f>COUNTIF(#REF!,"-")+COUNTIF(#REF!,"-")+COUNTIF(KK105,"-")+COUNTIF(KK98,"-")+COUNTIF(KK99,"-")+COUNTIF(KK100,"-")+COUNTIF(KK101,"-")+COUNTIF(KK102,"-")+COUNTIF(KK106,"-")+COUNTIF(KK107,"-")+COUNTIF(KK108,"-")+COUNTIF(KK109,"-")+COUNTIF(KK110,"-")+COUNTIF(KK111,"-")+COUNTIF(KK112,"-")+COUNTIF(KK113,"-")+COUNTIF(KK114,"-")+COUNTIF(KK116,"-")+COUNTIF(KK117,"-")+COUNTIF(KK118,"-")+COUNTIF(KK119,"-")+COUNTIF(KK120,"-")+COUNTIF(KK121,"-")+COUNTIF(KK122,"-")+COUNTIF(KK124,"-")+COUNTIF(KK126,"-")+COUNTIF(KK127,"-")+COUNTIF(KK128,"-")+COUNTIF(KK129,"-")+COUNTIF(KK130,"-")+COUNTIF(KK131,"-")+COUNTIF(KK125,"-")+COUNTIF(KK132,"-")+COUNTIF(KK133,"-")+COUNTIF(KK138,"-")+COUNTIF(KK142,"-")+COUNTIF(KK145,"-")+COUNTIF(KK149,"-")+COUNTIF(KK160,"-")</f>
        <v>#REF!</v>
      </c>
      <c r="KL15" s="115" t="e">
        <f>COUNTIF(#REF!,"-")+COUNTIF(#REF!,"-")+COUNTIF(KL105,"-")+COUNTIF(KL98,"-")+COUNTIF(KL99,"-")+COUNTIF(KL100,"-")+COUNTIF(KL101,"-")+COUNTIF(KL102,"-")+COUNTIF(KL106,"-")+COUNTIF(KL107,"-")+COUNTIF(KL108,"-")+COUNTIF(KL109,"-")+COUNTIF(KL110,"-")+COUNTIF(KL111,"-")+COUNTIF(KL112,"-")+COUNTIF(KL113,"-")+COUNTIF(KL114,"-")+COUNTIF(KL116,"-")+COUNTIF(KL117,"-")+COUNTIF(KL118,"-")+COUNTIF(KL119,"-")+COUNTIF(KL120,"-")+COUNTIF(KL121,"-")+COUNTIF(KL122,"-")+COUNTIF(KL124,"-")+COUNTIF(KL126,"-")+COUNTIF(KL127,"-")+COUNTIF(KL128,"-")+COUNTIF(KL129,"-")+COUNTIF(KL130,"-")+COUNTIF(KL131,"-")+COUNTIF(KL125,"-")+COUNTIF(KL132,"-")+COUNTIF(KL133,"-")+COUNTIF(KL138,"-")+COUNTIF(KL142,"-")+COUNTIF(KL145,"-")+COUNTIF(KL149,"-")+COUNTIF(KL160,"-")</f>
        <v>#REF!</v>
      </c>
      <c r="KM15" s="197"/>
      <c r="KN15" s="115" t="e">
        <f>COUNTIF(#REF!,"-")+COUNTIF(#REF!,"-")+COUNTIF(KN105,"-")+COUNTIF(KN98,"-")+COUNTIF(KN99,"-")+COUNTIF(KN100,"-")+COUNTIF(KN101,"-")+COUNTIF(KN102,"-")+COUNTIF(KN106,"-")+COUNTIF(KN107,"-")+COUNTIF(KN108,"-")+COUNTIF(KN109,"-")+COUNTIF(KN110,"-")+COUNTIF(KN111,"-")+COUNTIF(KN112,"-")+COUNTIF(KN113,"-")+COUNTIF(KN114,"-")+COUNTIF(KN116,"-")+COUNTIF(KN117,"-")+COUNTIF(KN118,"-")+COUNTIF(KN119,"-")+COUNTIF(KN120,"-")+COUNTIF(KN121,"-")+COUNTIF(KN122,"-")+COUNTIF(KN124,"-")+COUNTIF(KN126,"-")+COUNTIF(KN127,"-")+COUNTIF(KN128,"-")+COUNTIF(KN129,"-")+COUNTIF(KN130,"-")+COUNTIF(KN131,"-")+COUNTIF(KN125,"-")+COUNTIF(KN132,"-")+COUNTIF(KN133,"-")+COUNTIF(KN138,"-")+COUNTIF(KN142,"-")+COUNTIF(KN145,"-")+COUNTIF(KN149,"-")+COUNTIF(KN160,"-")</f>
        <v>#REF!</v>
      </c>
      <c r="KO15" s="115" t="e">
        <f>COUNTIF(#REF!,"-")+COUNTIF(#REF!,"-")+COUNTIF(KO105,"-")+COUNTIF(KO98,"-")+COUNTIF(KO99,"-")+COUNTIF(KO100,"-")+COUNTIF(KO101,"-")+COUNTIF(KO102,"-")+COUNTIF(KO106,"-")+COUNTIF(KO107,"-")+COUNTIF(KO108,"-")+COUNTIF(KO109,"-")+COUNTIF(KO110,"-")+COUNTIF(KO111,"-")+COUNTIF(KO112,"-")+COUNTIF(KO113,"-")+COUNTIF(KO114,"-")+COUNTIF(KO116,"-")+COUNTIF(KO117,"-")+COUNTIF(KO118,"-")+COUNTIF(KO119,"-")+COUNTIF(KO120,"-")+COUNTIF(KO121,"-")+COUNTIF(KO122,"-")+COUNTIF(KO124,"-")+COUNTIF(KO126,"-")+COUNTIF(KO127,"-")+COUNTIF(KO128,"-")+COUNTIF(KO129,"-")+COUNTIF(KO130,"-")+COUNTIF(KO131,"-")+COUNTIF(KO125,"-")+COUNTIF(KO132,"-")+COUNTIF(KO133,"-")+COUNTIF(KO138,"-")+COUNTIF(KO142,"-")+COUNTIF(KO145,"-")+COUNTIF(KO149,"-")+COUNTIF(KO160,"-")</f>
        <v>#REF!</v>
      </c>
      <c r="KP15" s="115" t="e">
        <f>COUNTIF(#REF!,"-")+COUNTIF(#REF!,"-")+COUNTIF(KP105,"-")+COUNTIF(KP98,"-")+COUNTIF(KP99,"-")+COUNTIF(KP100,"-")+COUNTIF(KP101,"-")+COUNTIF(KP102,"-")+COUNTIF(KP106,"-")+COUNTIF(KP107,"-")+COUNTIF(KP108,"-")+COUNTIF(KP109,"-")+COUNTIF(KP110,"-")+COUNTIF(KP111,"-")+COUNTIF(KP112,"-")+COUNTIF(KP113,"-")+COUNTIF(KP114,"-")+COUNTIF(KP116,"-")+COUNTIF(KP117,"-")+COUNTIF(KP118,"-")+COUNTIF(KP119,"-")+COUNTIF(KP120,"-")+COUNTIF(KP121,"-")+COUNTIF(KP122,"-")+COUNTIF(KP124,"-")+COUNTIF(KP126,"-")+COUNTIF(KP127,"-")+COUNTIF(KP128,"-")+COUNTIF(KP129,"-")+COUNTIF(KP130,"-")+COUNTIF(KP131,"-")+COUNTIF(KP125,"-")+COUNTIF(KP132,"-")+COUNTIF(KP133,"-")+COUNTIF(KP138,"-")+COUNTIF(KP142,"-")+COUNTIF(KP145,"-")+COUNTIF(KP149,"-")+COUNTIF(KP160,"-")</f>
        <v>#REF!</v>
      </c>
      <c r="KQ15" s="197"/>
      <c r="KR15" s="115" t="e">
        <f>COUNTIF(#REF!,"-")+COUNTIF(#REF!,"-")+COUNTIF(KR105,"-")+COUNTIF(KR98,"-")+COUNTIF(KR99,"-")+COUNTIF(KR100,"-")+COUNTIF(KR101,"-")+COUNTIF(KR102,"-")+COUNTIF(KR106,"-")+COUNTIF(KR107,"-")+COUNTIF(KR108,"-")+COUNTIF(KR109,"-")+COUNTIF(KR110,"-")+COUNTIF(KR111,"-")+COUNTIF(KR112,"-")+COUNTIF(KR113,"-")+COUNTIF(KR114,"-")+COUNTIF(KR116,"-")+COUNTIF(KR117,"-")+COUNTIF(KR118,"-")+COUNTIF(KR119,"-")+COUNTIF(KR120,"-")+COUNTIF(KR121,"-")+COUNTIF(KR122,"-")+COUNTIF(KR124,"-")+COUNTIF(KR126,"-")+COUNTIF(KR127,"-")+COUNTIF(KR128,"-")+COUNTIF(KR129,"-")+COUNTIF(KR130,"-")+COUNTIF(KR131,"-")+COUNTIF(KR125,"-")+COUNTIF(KR132,"-")+COUNTIF(KR133,"-")+COUNTIF(KR138,"-")+COUNTIF(KR142,"-")+COUNTIF(KR145,"-")+COUNTIF(KR149,"-")+COUNTIF(KR160,"-")</f>
        <v>#REF!</v>
      </c>
      <c r="KS15" s="115" t="e">
        <f>COUNTIF(#REF!,"-")+COUNTIF(#REF!,"-")+COUNTIF(KS105,"-")+COUNTIF(KS98,"-")+COUNTIF(KS99,"-")+COUNTIF(KS100,"-")+COUNTIF(KS101,"-")+COUNTIF(KS102,"-")+COUNTIF(KS106,"-")+COUNTIF(KS107,"-")+COUNTIF(KS108,"-")+COUNTIF(KS109,"-")+COUNTIF(KS110,"-")+COUNTIF(KS111,"-")+COUNTIF(KS112,"-")+COUNTIF(KS113,"-")+COUNTIF(KS114,"-")+COUNTIF(KS116,"-")+COUNTIF(KS117,"-")+COUNTIF(KS118,"-")+COUNTIF(KS119,"-")+COUNTIF(KS120,"-")+COUNTIF(KS121,"-")+COUNTIF(KS122,"-")+COUNTIF(KS124,"-")+COUNTIF(KS126,"-")+COUNTIF(KS127,"-")+COUNTIF(KS128,"-")+COUNTIF(KS129,"-")+COUNTIF(KS130,"-")+COUNTIF(KS131,"-")+COUNTIF(KS125,"-")+COUNTIF(KS132,"-")+COUNTIF(KS133,"-")+COUNTIF(KS138,"-")+COUNTIF(KS142,"-")+COUNTIF(KS145,"-")+COUNTIF(KS149,"-")+COUNTIF(KS160,"-")</f>
        <v>#REF!</v>
      </c>
      <c r="KT15" s="115" t="e">
        <f>COUNTIF(#REF!,"-")+COUNTIF(#REF!,"-")+COUNTIF(KT105,"-")+COUNTIF(KT98,"-")+COUNTIF(KT99,"-")+COUNTIF(KT100,"-")+COUNTIF(KT101,"-")+COUNTIF(KT102,"-")+COUNTIF(KT106,"-")+COUNTIF(KT107,"-")+COUNTIF(KT108,"-")+COUNTIF(KT109,"-")+COUNTIF(KT110,"-")+COUNTIF(KT111,"-")+COUNTIF(KT112,"-")+COUNTIF(KT113,"-")+COUNTIF(KT114,"-")+COUNTIF(KT116,"-")+COUNTIF(KT117,"-")+COUNTIF(KT118,"-")+COUNTIF(KT119,"-")+COUNTIF(KT120,"-")+COUNTIF(KT121,"-")+COUNTIF(KT122,"-")+COUNTIF(KT124,"-")+COUNTIF(KT126,"-")+COUNTIF(KT127,"-")+COUNTIF(KT128,"-")+COUNTIF(KT129,"-")+COUNTIF(KT130,"-")+COUNTIF(KT131,"-")+COUNTIF(KT125,"-")+COUNTIF(KT132,"-")+COUNTIF(KT133,"-")+COUNTIF(KT138,"-")+COUNTIF(KT142,"-")+COUNTIF(KT145,"-")+COUNTIF(KT149,"-")+COUNTIF(KT160,"-")</f>
        <v>#REF!</v>
      </c>
      <c r="KU15" s="358"/>
      <c r="KV15" s="197"/>
      <c r="KW15" s="115" t="e">
        <f>COUNTIF(#REF!,"-")+COUNTIF(#REF!,"-")+COUNTIF(KW105,"-")+COUNTIF(KW98,"-")+COUNTIF(KW99,"-")+COUNTIF(KW100,"-")+COUNTIF(KW101,"-")+COUNTIF(KW102,"-")+COUNTIF(KW106,"-")+COUNTIF(KW107,"-")+COUNTIF(KW108,"-")+COUNTIF(KW109,"-")+COUNTIF(KW110,"-")+COUNTIF(KW111,"-")+COUNTIF(KW112,"-")+COUNTIF(KW113,"-")+COUNTIF(KW114,"-")+COUNTIF(KW116,"-")+COUNTIF(KW117,"-")+COUNTIF(KW118,"-")+COUNTIF(KW119,"-")+COUNTIF(KW120,"-")+COUNTIF(KW121,"-")+COUNTIF(KW122,"-")+COUNTIF(KW124,"-")+COUNTIF(KW126,"-")+COUNTIF(KW127,"-")+COUNTIF(KW128,"-")+COUNTIF(KW129,"-")+COUNTIF(KW130,"-")+COUNTIF(KW131,"-")+COUNTIF(KW125,"-")+COUNTIF(KW132,"-")+COUNTIF(KW133,"-")+COUNTIF(KW138,"-")+COUNTIF(KW142,"-")+COUNTIF(KW145,"-")+COUNTIF(KW149,"-")+COUNTIF(KW160,"-")</f>
        <v>#REF!</v>
      </c>
      <c r="KX15" s="115" t="e">
        <f>COUNTIF(#REF!,"-")+COUNTIF(#REF!,"-")+COUNTIF(KX105,"-")+COUNTIF(KX98,"-")+COUNTIF(KX99,"-")+COUNTIF(KX100,"-")+COUNTIF(KX101,"-")+COUNTIF(KX102,"-")+COUNTIF(KX106,"-")+COUNTIF(KX107,"-")+COUNTIF(KX108,"-")+COUNTIF(KX109,"-")+COUNTIF(KX110,"-")+COUNTIF(KX111,"-")+COUNTIF(KX112,"-")+COUNTIF(KX113,"-")+COUNTIF(KX114,"-")+COUNTIF(KX116,"-")+COUNTIF(KX117,"-")+COUNTIF(KX118,"-")+COUNTIF(KX119,"-")+COUNTIF(KX120,"-")+COUNTIF(KX121,"-")+COUNTIF(KX122,"-")+COUNTIF(KX124,"-")+COUNTIF(KX126,"-")+COUNTIF(KX127,"-")+COUNTIF(KX128,"-")+COUNTIF(KX129,"-")+COUNTIF(KX130,"-")+COUNTIF(KX131,"-")+COUNTIF(KX125,"-")+COUNTIF(KX132,"-")+COUNTIF(KX133,"-")+COUNTIF(KX138,"-")+COUNTIF(KX142,"-")+COUNTIF(KX145,"-")+COUNTIF(KX149,"-")+COUNTIF(KX160,"-")</f>
        <v>#REF!</v>
      </c>
      <c r="KY15" s="115" t="e">
        <f>COUNTIF(#REF!,"-")+COUNTIF(#REF!,"-")+COUNTIF(KY105,"-")+COUNTIF(KY98,"-")+COUNTIF(KY99,"-")+COUNTIF(KY100,"-")+COUNTIF(KY101,"-")+COUNTIF(KY102,"-")+COUNTIF(KY106,"-")+COUNTIF(KY107,"-")+COUNTIF(KY108,"-")+COUNTIF(KY109,"-")+COUNTIF(KY110,"-")+COUNTIF(KY111,"-")+COUNTIF(KY112,"-")+COUNTIF(KY113,"-")+COUNTIF(KY114,"-")+COUNTIF(KY116,"-")+COUNTIF(KY117,"-")+COUNTIF(KY118,"-")+COUNTIF(KY119,"-")+COUNTIF(KY120,"-")+COUNTIF(KY121,"-")+COUNTIF(KY122,"-")+COUNTIF(KY124,"-")+COUNTIF(KY126,"-")+COUNTIF(KY127,"-")+COUNTIF(KY128,"-")+COUNTIF(KY129,"-")+COUNTIF(KY130,"-")+COUNTIF(KY131,"-")+COUNTIF(KY125,"-")+COUNTIF(KY132,"-")+COUNTIF(KY133,"-")+COUNTIF(KY138,"-")+COUNTIF(KY142,"-")+COUNTIF(KY145,"-")+COUNTIF(KY149,"-")+COUNTIF(KY160,"-")</f>
        <v>#REF!</v>
      </c>
      <c r="KZ15" s="115" t="e">
        <f>COUNTIF(#REF!,"-")+COUNTIF(#REF!,"-")+COUNTIF(KZ105,"-")+COUNTIF(KZ98,"-")+COUNTIF(KZ99,"-")+COUNTIF(KZ100,"-")+COUNTIF(KZ101,"-")+COUNTIF(KZ102,"-")+COUNTIF(KZ106,"-")+COUNTIF(KZ107,"-")+COUNTIF(KZ108,"-")+COUNTIF(KZ109,"-")+COUNTIF(KZ110,"-")+COUNTIF(KZ111,"-")+COUNTIF(KZ112,"-")+COUNTIF(KZ113,"-")+COUNTIF(KZ114,"-")+COUNTIF(KZ116,"-")+COUNTIF(KZ117,"-")+COUNTIF(KZ118,"-")+COUNTIF(KZ119,"-")+COUNTIF(KZ120,"-")+COUNTIF(KZ121,"-")+COUNTIF(KZ122,"-")+COUNTIF(KZ124,"-")+COUNTIF(KZ126,"-")+COUNTIF(KZ127,"-")+COUNTIF(KZ128,"-")+COUNTIF(KZ129,"-")+COUNTIF(KZ130,"-")+COUNTIF(KZ131,"-")+COUNTIF(KZ125,"-")+COUNTIF(KZ132,"-")+COUNTIF(KZ133,"-")+COUNTIF(KZ138,"-")+COUNTIF(KZ142,"-")+COUNTIF(KZ145,"-")+COUNTIF(KZ149,"-")+COUNTIF(KZ160,"-")</f>
        <v>#REF!</v>
      </c>
      <c r="LA15" s="115" t="e">
        <f>COUNTIF(#REF!,"-")+COUNTIF(#REF!,"-")+COUNTIF(LA105,"-")+COUNTIF(LA98,"-")+COUNTIF(LA99,"-")+COUNTIF(LA100,"-")+COUNTIF(LA101,"-")+COUNTIF(LA102,"-")+COUNTIF(LA106,"-")+COUNTIF(LA107,"-")+COUNTIF(LA108,"-")+COUNTIF(LA109,"-")+COUNTIF(LA110,"-")+COUNTIF(LA111,"-")+COUNTIF(LA112,"-")+COUNTIF(LA113,"-")+COUNTIF(LA114,"-")+COUNTIF(LA116,"-")+COUNTIF(LA117,"-")+COUNTIF(LA118,"-")+COUNTIF(LA119,"-")+COUNTIF(LA120,"-")+COUNTIF(LA121,"-")+COUNTIF(LA122,"-")+COUNTIF(LA124,"-")+COUNTIF(LA126,"-")+COUNTIF(LA127,"-")+COUNTIF(LA128,"-")+COUNTIF(LA129,"-")+COUNTIF(LA130,"-")+COUNTIF(LA131,"-")+COUNTIF(LA125,"-")+COUNTIF(LA132,"-")+COUNTIF(LA133,"-")+COUNTIF(LA138,"-")+COUNTIF(LA142,"-")+COUNTIF(LA145,"-")+COUNTIF(LA149,"-")+COUNTIF(LA160,"-")</f>
        <v>#REF!</v>
      </c>
      <c r="LB15" s="197"/>
      <c r="LC15" s="115" t="e">
        <f>COUNTIF(#REF!,"-")+COUNTIF(#REF!,"-")+COUNTIF(LC105,"-")+COUNTIF(LC98,"-")+COUNTIF(LC99,"-")+COUNTIF(LC100,"-")+COUNTIF(LC101,"-")+COUNTIF(LC102,"-")+COUNTIF(LC106,"-")+COUNTIF(LC107,"-")+COUNTIF(LC108,"-")+COUNTIF(LC109,"-")+COUNTIF(LC110,"-")+COUNTIF(LC111,"-")+COUNTIF(LC112,"-")+COUNTIF(LC113,"-")+COUNTIF(LC114,"-")+COUNTIF(LC116,"-")+COUNTIF(LC117,"-")+COUNTIF(LC118,"-")+COUNTIF(LC119,"-")+COUNTIF(LC120,"-")+COUNTIF(LC121,"-")+COUNTIF(LC122,"-")+COUNTIF(LC124,"-")+COUNTIF(LC126,"-")+COUNTIF(LC127,"-")+COUNTIF(LC128,"-")+COUNTIF(LC129,"-")+COUNTIF(LC130,"-")+COUNTIF(LC131,"-")+COUNTIF(LC125,"-")+COUNTIF(LC132,"-")+COUNTIF(LC133,"-")+COUNTIF(LC138,"-")+COUNTIF(LC142,"-")+COUNTIF(LC145,"-")+COUNTIF(LC149,"-")+COUNTIF(LC160,"-")</f>
        <v>#REF!</v>
      </c>
      <c r="LD15" s="115" t="e">
        <f>COUNTIF(#REF!,"-")+COUNTIF(#REF!,"-")+COUNTIF(LD105,"-")+COUNTIF(LD98,"-")+COUNTIF(LD99,"-")+COUNTIF(LD100,"-")+COUNTIF(LD101,"-")+COUNTIF(LD102,"-")+COUNTIF(LD106,"-")+COUNTIF(LD107,"-")+COUNTIF(LD108,"-")+COUNTIF(LD109,"-")+COUNTIF(LD110,"-")+COUNTIF(LD111,"-")+COUNTIF(LD112,"-")+COUNTIF(LD113,"-")+COUNTIF(LD114,"-")+COUNTIF(LD116,"-")+COUNTIF(LD117,"-")+COUNTIF(LD118,"-")+COUNTIF(LD119,"-")+COUNTIF(LD120,"-")+COUNTIF(LD121,"-")+COUNTIF(LD122,"-")+COUNTIF(LD124,"-")+COUNTIF(LD126,"-")+COUNTIF(LD127,"-")+COUNTIF(LD128,"-")+COUNTIF(LD129,"-")+COUNTIF(LD130,"-")+COUNTIF(LD131,"-")+COUNTIF(LD125,"-")+COUNTIF(LD132,"-")+COUNTIF(LD133,"-")+COUNTIF(LD138,"-")+COUNTIF(LD142,"-")+COUNTIF(LD145,"-")+COUNTIF(LD149,"-")+COUNTIF(LD160,"-")</f>
        <v>#REF!</v>
      </c>
      <c r="LE15" s="115" t="e">
        <f>COUNTIF(#REF!,"-")+COUNTIF(#REF!,"-")+COUNTIF(LE105,"-")+COUNTIF(LE98,"-")+COUNTIF(LE99,"-")+COUNTIF(LE100,"-")+COUNTIF(LE101,"-")+COUNTIF(LE102,"-")+COUNTIF(LE106,"-")+COUNTIF(LE107,"-")+COUNTIF(LE108,"-")+COUNTIF(LE109,"-")+COUNTIF(LE110,"-")+COUNTIF(LE111,"-")+COUNTIF(LE112,"-")+COUNTIF(LE113,"-")+COUNTIF(LE114,"-")+COUNTIF(LE116,"-")+COUNTIF(LE117,"-")+COUNTIF(LE118,"-")+COUNTIF(LE119,"-")+COUNTIF(LE120,"-")+COUNTIF(LE121,"-")+COUNTIF(LE122,"-")+COUNTIF(LE124,"-")+COUNTIF(LE126,"-")+COUNTIF(LE127,"-")+COUNTIF(LE128,"-")+COUNTIF(LE129,"-")+COUNTIF(LE130,"-")+COUNTIF(LE131,"-")+COUNTIF(LE125,"-")+COUNTIF(LE132,"-")+COUNTIF(LE133,"-")+COUNTIF(LE138,"-")+COUNTIF(LE142,"-")+COUNTIF(LE145,"-")+COUNTIF(LE149,"-")+COUNTIF(LE160,"-")</f>
        <v>#REF!</v>
      </c>
      <c r="LF15" s="353"/>
      <c r="LG15" s="115" t="e">
        <f>COUNTIF(#REF!,"-")+COUNTIF(#REF!,"-")+COUNTIF(LG105,"-")+COUNTIF(LG98,"-")+COUNTIF(LG99,"-")+COUNTIF(LG100,"-")+COUNTIF(LG101,"-")+COUNTIF(LG102,"-")+COUNTIF(LG106,"-")+COUNTIF(LG107,"-")+COUNTIF(LG108,"-")+COUNTIF(LG109,"-")+COUNTIF(LG110,"-")+COUNTIF(LG111,"-")+COUNTIF(LG112,"-")+COUNTIF(LG113,"-")+COUNTIF(LG114,"-")+COUNTIF(LG116,"-")+COUNTIF(LG117,"-")+COUNTIF(LG118,"-")+COUNTIF(LG119,"-")+COUNTIF(LG120,"-")+COUNTIF(LG121,"-")+COUNTIF(LG122,"-")+COUNTIF(LG124,"-")+COUNTIF(LG126,"-")+COUNTIF(LG127,"-")+COUNTIF(LG128,"-")+COUNTIF(LG129,"-")+COUNTIF(LG130,"-")+COUNTIF(LG131,"-")+COUNTIF(LG125,"-")+COUNTIF(LG132,"-")+COUNTIF(LG133,"-")+COUNTIF(LG138,"-")+COUNTIF(LG142,"-")+COUNTIF(LG145,"-")+COUNTIF(LG149,"-")+COUNTIF(LG160,"-")</f>
        <v>#REF!</v>
      </c>
      <c r="LH15" s="115" t="e">
        <f>COUNTIF(#REF!,"-")+COUNTIF(#REF!,"-")+COUNTIF(LH105,"-")+COUNTIF(LH98,"-")+COUNTIF(LH99,"-")+COUNTIF(LH100,"-")+COUNTIF(LH101,"-")+COUNTIF(LH102,"-")+COUNTIF(LH106,"-")+COUNTIF(LH107,"-")+COUNTIF(LH108,"-")+COUNTIF(LH109,"-")+COUNTIF(LH110,"-")+COUNTIF(LH111,"-")+COUNTIF(LH112,"-")+COUNTIF(LH113,"-")+COUNTIF(LH114,"-")+COUNTIF(LH116,"-")+COUNTIF(LH117,"-")+COUNTIF(LH118,"-")+COUNTIF(LH119,"-")+COUNTIF(LH120,"-")+COUNTIF(LH121,"-")+COUNTIF(LH122,"-")+COUNTIF(LH124,"-")+COUNTIF(LH126,"-")+COUNTIF(LH127,"-")+COUNTIF(LH128,"-")+COUNTIF(LH129,"-")+COUNTIF(LH130,"-")+COUNTIF(LH131,"-")+COUNTIF(LH125,"-")+COUNTIF(LH132,"-")+COUNTIF(LH133,"-")+COUNTIF(LH138,"-")+COUNTIF(LH142,"-")+COUNTIF(LH145,"-")+COUNTIF(LH149,"-")+COUNTIF(LH160,"-")</f>
        <v>#REF!</v>
      </c>
      <c r="LI15" s="115" t="e">
        <f>COUNTIF(#REF!,"-")+COUNTIF(#REF!,"-")+COUNTIF(LI105,"-")+COUNTIF(LI98,"-")+COUNTIF(LI99,"-")+COUNTIF(LI100,"-")+COUNTIF(LI101,"-")+COUNTIF(LI102,"-")+COUNTIF(LI106,"-")+COUNTIF(LI107,"-")+COUNTIF(LI108,"-")+COUNTIF(LI109,"-")+COUNTIF(LI110,"-")+COUNTIF(LI111,"-")+COUNTIF(LI112,"-")+COUNTIF(LI113,"-")+COUNTIF(LI114,"-")+COUNTIF(LI116,"-")+COUNTIF(LI117,"-")+COUNTIF(LI118,"-")+COUNTIF(LI119,"-")+COUNTIF(LI120,"-")+COUNTIF(LI121,"-")+COUNTIF(LI122,"-")+COUNTIF(LI124,"-")+COUNTIF(LI126,"-")+COUNTIF(LI127,"-")+COUNTIF(LI128,"-")+COUNTIF(LI129,"-")+COUNTIF(LI130,"-")+COUNTIF(LI131,"-")+COUNTIF(LI125,"-")+COUNTIF(LI132,"-")+COUNTIF(LI133,"-")+COUNTIF(LI138,"-")+COUNTIF(LI142,"-")+COUNTIF(LI145,"-")+COUNTIF(LI149,"-")+COUNTIF(LI160,"-")</f>
        <v>#REF!</v>
      </c>
      <c r="LJ15" s="197"/>
      <c r="LK15" s="115" t="e">
        <f>COUNTIF(#REF!,"-")+COUNTIF(#REF!,"-")+COUNTIF(LK105,"-")+COUNTIF(LK98,"-")+COUNTIF(LK99,"-")+COUNTIF(LK100,"-")+COUNTIF(LK101,"-")+COUNTIF(LK102,"-")+COUNTIF(LK106,"-")+COUNTIF(LK107,"-")+COUNTIF(LK108,"-")+COUNTIF(LK109,"-")+COUNTIF(LK110,"-")+COUNTIF(LK111,"-")+COUNTIF(LK112,"-")+COUNTIF(LK113,"-")+COUNTIF(LK114,"-")+COUNTIF(LK116,"-")+COUNTIF(LK117,"-")+COUNTIF(LK118,"-")+COUNTIF(LK119,"-")+COUNTIF(LK120,"-")+COUNTIF(LK121,"-")+COUNTIF(LK122,"-")+COUNTIF(LK124,"-")+COUNTIF(LK126,"-")+COUNTIF(LK127,"-")+COUNTIF(LK128,"-")+COUNTIF(LK129,"-")+COUNTIF(LK130,"-")+COUNTIF(LK131,"-")+COUNTIF(LK125,"-")+COUNTIF(LK132,"-")+COUNTIF(LK133,"-")+COUNTIF(LK138,"-")+COUNTIF(LK142,"-")+COUNTIF(LK145,"-")+COUNTIF(LK149,"-")+COUNTIF(LK160,"-")</f>
        <v>#REF!</v>
      </c>
      <c r="LL15" s="115" t="e">
        <f>COUNTIF(#REF!,"-")+COUNTIF(#REF!,"-")+COUNTIF(LL105,"-")+COUNTIF(LL98,"-")+COUNTIF(LL99,"-")+COUNTIF(LL100,"-")+COUNTIF(LL101,"-")+COUNTIF(LL102,"-")+COUNTIF(LL106,"-")+COUNTIF(LL107,"-")+COUNTIF(LL108,"-")+COUNTIF(LL109,"-")+COUNTIF(LL110,"-")+COUNTIF(LL111,"-")+COUNTIF(LL112,"-")+COUNTIF(LL113,"-")+COUNTIF(LL114,"-")+COUNTIF(LL116,"-")+COUNTIF(LL117,"-")+COUNTIF(LL118,"-")+COUNTIF(LL119,"-")+COUNTIF(LL120,"-")+COUNTIF(LL121,"-")+COUNTIF(LL122,"-")+COUNTIF(LL124,"-")+COUNTIF(LL126,"-")+COUNTIF(LL127,"-")+COUNTIF(LL128,"-")+COUNTIF(LL129,"-")+COUNTIF(LL130,"-")+COUNTIF(LL131,"-")+COUNTIF(LL125,"-")+COUNTIF(LL132,"-")+COUNTIF(LL133,"-")+COUNTIF(LL138,"-")+COUNTIF(LL142,"-")+COUNTIF(LL145,"-")+COUNTIF(LL149,"-")+COUNTIF(LL160,"-")</f>
        <v>#REF!</v>
      </c>
      <c r="LM15" s="115" t="e">
        <f>COUNTIF(#REF!,"-")+COUNTIF(#REF!,"-")+COUNTIF(LM105,"-")+COUNTIF(LM98,"-")+COUNTIF(LM99,"-")+COUNTIF(LM100,"-")+COUNTIF(LM101,"-")+COUNTIF(LM102,"-")+COUNTIF(LM106,"-")+COUNTIF(LM107,"-")+COUNTIF(LM108,"-")+COUNTIF(LM109,"-")+COUNTIF(LM110,"-")+COUNTIF(LM111,"-")+COUNTIF(LM112,"-")+COUNTIF(LM113,"-")+COUNTIF(LM114,"-")+COUNTIF(LM116,"-")+COUNTIF(LM117,"-")+COUNTIF(LM118,"-")+COUNTIF(LM119,"-")+COUNTIF(LM120,"-")+COUNTIF(LM121,"-")+COUNTIF(LM122,"-")+COUNTIF(LM124,"-")+COUNTIF(LM126,"-")+COUNTIF(LM127,"-")+COUNTIF(LM128,"-")+COUNTIF(LM129,"-")+COUNTIF(LM130,"-")+COUNTIF(LM131,"-")+COUNTIF(LM125,"-")+COUNTIF(LM132,"-")+COUNTIF(LM133,"-")+COUNTIF(LM138,"-")+COUNTIF(LM142,"-")+COUNTIF(LM145,"-")+COUNTIF(LM149,"-")+COUNTIF(LM160,"-")</f>
        <v>#REF!</v>
      </c>
      <c r="LN15" s="115" t="e">
        <f>COUNTIF(#REF!,"-")+COUNTIF(#REF!,"-")+COUNTIF(LN105,"-")+COUNTIF(LN98,"-")+COUNTIF(LN99,"-")+COUNTIF(LN100,"-")+COUNTIF(LN101,"-")+COUNTIF(LN102,"-")+COUNTIF(LN106,"-")+COUNTIF(LN107,"-")+COUNTIF(LN108,"-")+COUNTIF(LN109,"-")+COUNTIF(LN110,"-")+COUNTIF(LN111,"-")+COUNTIF(LN112,"-")+COUNTIF(LN113,"-")+COUNTIF(LN114,"-")+COUNTIF(LN116,"-")+COUNTIF(LN117,"-")+COUNTIF(LN118,"-")+COUNTIF(LN119,"-")+COUNTIF(LN120,"-")+COUNTIF(LN121,"-")+COUNTIF(LN122,"-")+COUNTIF(LN124,"-")+COUNTIF(LN126,"-")+COUNTIF(LN127,"-")+COUNTIF(LN128,"-")+COUNTIF(LN129,"-")+COUNTIF(LN130,"-")+COUNTIF(LN131,"-")+COUNTIF(LN125,"-")+COUNTIF(LN132,"-")+COUNTIF(LN133,"-")+COUNTIF(LN138,"-")+COUNTIF(LN142,"-")+COUNTIF(LN145,"-")+COUNTIF(LN149,"-")+COUNTIF(LN160,"-")</f>
        <v>#REF!</v>
      </c>
      <c r="LO15" s="115" t="e">
        <f>COUNTIF(#REF!,"-")+COUNTIF(#REF!,"-")+COUNTIF(LO105,"-")+COUNTIF(LO98,"-")+COUNTIF(LO99,"-")+COUNTIF(LO100,"-")+COUNTIF(LO101,"-")+COUNTIF(LO102,"-")+COUNTIF(LO106,"-")+COUNTIF(LO107,"-")+COUNTIF(LO108,"-")+COUNTIF(LO109,"-")+COUNTIF(LO110,"-")+COUNTIF(LO111,"-")+COUNTIF(LO112,"-")+COUNTIF(LO113,"-")+COUNTIF(LO114,"-")+COUNTIF(LO116,"-")+COUNTIF(LO117,"-")+COUNTIF(LO118,"-")+COUNTIF(LO119,"-")+COUNTIF(LO120,"-")+COUNTIF(LO121,"-")+COUNTIF(LO122,"-")+COUNTIF(LO124,"-")+COUNTIF(LO126,"-")+COUNTIF(LO127,"-")+COUNTIF(LO128,"-")+COUNTIF(LO129,"-")+COUNTIF(LO130,"-")+COUNTIF(LO131,"-")+COUNTIF(LO125,"-")+COUNTIF(LO132,"-")+COUNTIF(LO133,"-")+COUNTIF(LO138,"-")+COUNTIF(LO142,"-")+COUNTIF(LO145,"-")+COUNTIF(LO149,"-")+COUNTIF(LO160,"-")</f>
        <v>#REF!</v>
      </c>
      <c r="LP15" s="115" t="e">
        <f>COUNTIF(#REF!,"-")+COUNTIF(#REF!,"-")+COUNTIF(LP105,"-")+COUNTIF(LP98,"-")+COUNTIF(LP99,"-")+COUNTIF(LP100,"-")+COUNTIF(LP101,"-")+COUNTIF(LP102,"-")+COUNTIF(LP106,"-")+COUNTIF(LP107,"-")+COUNTIF(LP108,"-")+COUNTIF(LP109,"-")+COUNTIF(LP110,"-")+COUNTIF(LP111,"-")+COUNTIF(LP112,"-")+COUNTIF(LP113,"-")+COUNTIF(LP114,"-")+COUNTIF(LP116,"-")+COUNTIF(LP117,"-")+COUNTIF(LP118,"-")+COUNTIF(LP119,"-")+COUNTIF(LP120,"-")+COUNTIF(LP121,"-")+COUNTIF(LP122,"-")+COUNTIF(LP124,"-")+COUNTIF(LP126,"-")+COUNTIF(LP127,"-")+COUNTIF(LP128,"-")+COUNTIF(LP129,"-")+COUNTIF(LP130,"-")+COUNTIF(LP131,"-")+COUNTIF(LP125,"-")+COUNTIF(LP132,"-")+COUNTIF(LP133,"-")+COUNTIF(LP138,"-")+COUNTIF(LP142,"-")+COUNTIF(LP145,"-")+COUNTIF(LP149,"-")+COUNTIF(LP160,"-")</f>
        <v>#REF!</v>
      </c>
      <c r="LQ15" s="115" t="e">
        <f>COUNTIF(#REF!,"-")+COUNTIF(#REF!,"-")+COUNTIF(LQ105,"-")+COUNTIF(LQ98,"-")+COUNTIF(LQ99,"-")+COUNTIF(LQ100,"-")+COUNTIF(LQ101,"-")+COUNTIF(LQ102,"-")+COUNTIF(LQ106,"-")+COUNTIF(LQ107,"-")+COUNTIF(LQ108,"-")+COUNTIF(LQ109,"-")+COUNTIF(LQ110,"-")+COUNTIF(LQ111,"-")+COUNTIF(LQ112,"-")+COUNTIF(LQ113,"-")+COUNTIF(LQ114,"-")+COUNTIF(LQ116,"-")+COUNTIF(LQ117,"-")+COUNTIF(LQ118,"-")+COUNTIF(LQ119,"-")+COUNTIF(LQ120,"-")+COUNTIF(LQ121,"-")+COUNTIF(LQ122,"-")+COUNTIF(LQ124,"-")+COUNTIF(LQ126,"-")+COUNTIF(LQ127,"-")+COUNTIF(LQ128,"-")+COUNTIF(LQ129,"-")+COUNTIF(LQ130,"-")+COUNTIF(LQ131,"-")+COUNTIF(LQ125,"-")+COUNTIF(LQ132,"-")+COUNTIF(LQ133,"-")+COUNTIF(LQ138,"-")+COUNTIF(LQ142,"-")+COUNTIF(LQ145,"-")+COUNTIF(LQ149,"-")+COUNTIF(LQ160,"-")</f>
        <v>#REF!</v>
      </c>
      <c r="LR15" s="115" t="e">
        <f>COUNTIF(#REF!,"-")+COUNTIF(#REF!,"-")+COUNTIF(LR105,"-")+COUNTIF(LR98,"-")+COUNTIF(LR99,"-")+COUNTIF(LR100,"-")+COUNTIF(LR101,"-")+COUNTIF(LR102,"-")+COUNTIF(LR106,"-")+COUNTIF(LR107,"-")+COUNTIF(LR108,"-")+COUNTIF(LR109,"-")+COUNTIF(LR110,"-")+COUNTIF(LR111,"-")+COUNTIF(LR112,"-")+COUNTIF(LR113,"-")+COUNTIF(LR114,"-")+COUNTIF(LR116,"-")+COUNTIF(LR117,"-")+COUNTIF(LR118,"-")+COUNTIF(LR119,"-")+COUNTIF(LR120,"-")+COUNTIF(LR121,"-")+COUNTIF(LR122,"-")+COUNTIF(LR124,"-")+COUNTIF(LR126,"-")+COUNTIF(LR127,"-")+COUNTIF(LR128,"-")+COUNTIF(LR129,"-")+COUNTIF(LR130,"-")+COUNTIF(LR131,"-")+COUNTIF(LR125,"-")+COUNTIF(LR132,"-")+COUNTIF(LR133,"-")+COUNTIF(LR138,"-")+COUNTIF(LR142,"-")+COUNTIF(LR145,"-")+COUNTIF(LR149,"-")+COUNTIF(LR160,"-")</f>
        <v>#REF!</v>
      </c>
      <c r="LS15" s="115" t="e">
        <f>COUNTIF(#REF!,"-")+COUNTIF(#REF!,"-")+COUNTIF(LS105,"-")+COUNTIF(LS98,"-")+COUNTIF(LS99,"-")+COUNTIF(LS100,"-")+COUNTIF(LS101,"-")+COUNTIF(LS102,"-")+COUNTIF(LS106,"-")+COUNTIF(LS107,"-")+COUNTIF(LS108,"-")+COUNTIF(LS109,"-")+COUNTIF(LS110,"-")+COUNTIF(LS111,"-")+COUNTIF(LS112,"-")+COUNTIF(LS113,"-")+COUNTIF(LS114,"-")+COUNTIF(LS116,"-")+COUNTIF(LS117,"-")+COUNTIF(LS118,"-")+COUNTIF(LS119,"-")+COUNTIF(LS120,"-")+COUNTIF(LS121,"-")+COUNTIF(LS122,"-")+COUNTIF(LS124,"-")+COUNTIF(LS126,"-")+COUNTIF(LS127,"-")+COUNTIF(LS128,"-")+COUNTIF(LS129,"-")+COUNTIF(LS130,"-")+COUNTIF(LS131,"-")+COUNTIF(LS125,"-")+COUNTIF(LS132,"-")+COUNTIF(LS133,"-")+COUNTIF(LS138,"-")+COUNTIF(LS142,"-")+COUNTIF(LS145,"-")+COUNTIF(LS149,"-")+COUNTIF(LS160,"-")</f>
        <v>#REF!</v>
      </c>
      <c r="LT15" s="115" t="e">
        <f>COUNTIF(#REF!,"-")+COUNTIF(#REF!,"-")+COUNTIF(LT105,"-")+COUNTIF(LT98,"-")+COUNTIF(LT99,"-")+COUNTIF(LT100,"-")+COUNTIF(LT101,"-")+COUNTIF(LT102,"-")+COUNTIF(LT106,"-")+COUNTIF(LT107,"-")+COUNTIF(LT108,"-")+COUNTIF(LT109,"-")+COUNTIF(LT110,"-")+COUNTIF(LT111,"-")+COUNTIF(LT112,"-")+COUNTIF(LT113,"-")+COUNTIF(LT114,"-")+COUNTIF(LT116,"-")+COUNTIF(LT117,"-")+COUNTIF(LT118,"-")+COUNTIF(LT119,"-")+COUNTIF(LT120,"-")+COUNTIF(LT121,"-")+COUNTIF(LT122,"-")+COUNTIF(LT124,"-")+COUNTIF(LT126,"-")+COUNTIF(LT127,"-")+COUNTIF(LT128,"-")+COUNTIF(LT129,"-")+COUNTIF(LT130,"-")+COUNTIF(LT131,"-")+COUNTIF(LT125,"-")+COUNTIF(LT132,"-")+COUNTIF(LT133,"-")+COUNTIF(LT138,"-")+COUNTIF(LT142,"-")+COUNTIF(LT145,"-")+COUNTIF(LT149,"-")+COUNTIF(LT160,"-")</f>
        <v>#REF!</v>
      </c>
      <c r="LU15" s="115" t="e">
        <f>COUNTIF(#REF!,"-")+COUNTIF(#REF!,"-")+COUNTIF(LU105,"-")+COUNTIF(LU98,"-")+COUNTIF(LU99,"-")+COUNTIF(LU100,"-")+COUNTIF(LU101,"-")+COUNTIF(LU102,"-")+COUNTIF(LU106,"-")+COUNTIF(LU107,"-")+COUNTIF(LU108,"-")+COUNTIF(LU109,"-")+COUNTIF(LU110,"-")+COUNTIF(LU111,"-")+COUNTIF(LU112,"-")+COUNTIF(LU113,"-")+COUNTIF(LU114,"-")+COUNTIF(LU116,"-")+COUNTIF(LU117,"-")+COUNTIF(LU118,"-")+COUNTIF(LU119,"-")+COUNTIF(LU120,"-")+COUNTIF(LU121,"-")+COUNTIF(LU122,"-")+COUNTIF(LU124,"-")+COUNTIF(LU126,"-")+COUNTIF(LU127,"-")+COUNTIF(LU128,"-")+COUNTIF(LU129,"-")+COUNTIF(LU130,"-")+COUNTIF(LU131,"-")+COUNTIF(LU125,"-")+COUNTIF(LU132,"-")+COUNTIF(LU133,"-")+COUNTIF(LU138,"-")+COUNTIF(LU142,"-")+COUNTIF(LU145,"-")+COUNTIF(LU149,"-")+COUNTIF(LU160,"-")</f>
        <v>#REF!</v>
      </c>
      <c r="LV15" s="115" t="e">
        <f>COUNTIF(#REF!,"-")+COUNTIF(#REF!,"-")+COUNTIF(LV105,"-")+COUNTIF(LV98,"-")+COUNTIF(LV99,"-")+COUNTIF(LV100,"-")+COUNTIF(LV101,"-")+COUNTIF(LV102,"-")+COUNTIF(LV106,"-")+COUNTIF(LV107,"-")+COUNTIF(LV108,"-")+COUNTIF(LV109,"-")+COUNTIF(LV110,"-")+COUNTIF(LV111,"-")+COUNTIF(LV112,"-")+COUNTIF(LV113,"-")+COUNTIF(LV114,"-")+COUNTIF(LV116,"-")+COUNTIF(LV117,"-")+COUNTIF(LV118,"-")+COUNTIF(LV119,"-")+COUNTIF(LV120,"-")+COUNTIF(LV121,"-")+COUNTIF(LV122,"-")+COUNTIF(LV124,"-")+COUNTIF(LV126,"-")+COUNTIF(LV127,"-")+COUNTIF(LV128,"-")+COUNTIF(LV129,"-")+COUNTIF(LV130,"-")+COUNTIF(LV131,"-")+COUNTIF(LV125,"-")+COUNTIF(LV132,"-")+COUNTIF(LV133,"-")+COUNTIF(LV138,"-")+COUNTIF(LV142,"-")+COUNTIF(LV145,"-")+COUNTIF(LV149,"-")+COUNTIF(LV160,"-")</f>
        <v>#REF!</v>
      </c>
      <c r="LW15" s="115" t="e">
        <f>COUNTIF(#REF!,"-")+COUNTIF(#REF!,"-")+COUNTIF(LW105,"-")+COUNTIF(LW98,"-")+COUNTIF(LW99,"-")+COUNTIF(LW100,"-")+COUNTIF(LW101,"-")+COUNTIF(LW102,"-")+COUNTIF(LW106,"-")+COUNTIF(LW107,"-")+COUNTIF(LW108,"-")+COUNTIF(LW109,"-")+COUNTIF(LW110,"-")+COUNTIF(LW111,"-")+COUNTIF(LW112,"-")+COUNTIF(LW113,"-")+COUNTIF(LW114,"-")+COUNTIF(LW116,"-")+COUNTIF(LW117,"-")+COUNTIF(LW118,"-")+COUNTIF(LW119,"-")+COUNTIF(LW120,"-")+COUNTIF(LW121,"-")+COUNTIF(LW122,"-")+COUNTIF(LW124,"-")+COUNTIF(LW126,"-")+COUNTIF(LW127,"-")+COUNTIF(LW128,"-")+COUNTIF(LW129,"-")+COUNTIF(LW130,"-")+COUNTIF(LW131,"-")+COUNTIF(LW125,"-")+COUNTIF(LW132,"-")+COUNTIF(LW133,"-")+COUNTIF(LW138,"-")+COUNTIF(LW142,"-")+COUNTIF(LW145,"-")+COUNTIF(LW149,"-")+COUNTIF(LW160,"-")</f>
        <v>#REF!</v>
      </c>
      <c r="LX15" s="115" t="e">
        <f>COUNTIF(#REF!,"-")+COUNTIF(#REF!,"-")+COUNTIF(LX105,"-")+COUNTIF(LX98,"-")+COUNTIF(LX99,"-")+COUNTIF(LX100,"-")+COUNTIF(LX101,"-")+COUNTIF(LX102,"-")+COUNTIF(LX106,"-")+COUNTIF(LX107,"-")+COUNTIF(LX108,"-")+COUNTIF(LX109,"-")+COUNTIF(LX110,"-")+COUNTIF(LX111,"-")+COUNTIF(LX112,"-")+COUNTIF(LX113,"-")+COUNTIF(LX114,"-")+COUNTIF(LX116,"-")+COUNTIF(LX117,"-")+COUNTIF(LX118,"-")+COUNTIF(LX119,"-")+COUNTIF(LX120,"-")+COUNTIF(LX121,"-")+COUNTIF(LX122,"-")+COUNTIF(LX124,"-")+COUNTIF(LX126,"-")+COUNTIF(LX127,"-")+COUNTIF(LX128,"-")+COUNTIF(LX129,"-")+COUNTIF(LX130,"-")+COUNTIF(LX131,"-")+COUNTIF(LX125,"-")+COUNTIF(LX132,"-")+COUNTIF(LX133,"-")+COUNTIF(LX138,"-")+COUNTIF(LX142,"-")+COUNTIF(LX145,"-")+COUNTIF(LX149,"-")+COUNTIF(LX160,"-")</f>
        <v>#REF!</v>
      </c>
      <c r="LY15" s="197"/>
      <c r="LZ15" s="115" t="e">
        <f>COUNTIF(#REF!,"-")+COUNTIF(#REF!,"-")+COUNTIF(LZ105,"-")+COUNTIF(LZ98,"-")+COUNTIF(LZ99,"-")+COUNTIF(LZ100,"-")+COUNTIF(LZ101,"-")+COUNTIF(LZ102,"-")+COUNTIF(LZ106,"-")+COUNTIF(LZ107,"-")+COUNTIF(LZ108,"-")+COUNTIF(LZ109,"-")+COUNTIF(LZ110,"-")+COUNTIF(LZ111,"-")+COUNTIF(LZ112,"-")+COUNTIF(LZ113,"-")+COUNTIF(LZ114,"-")+COUNTIF(LZ116,"-")+COUNTIF(LZ117,"-")+COUNTIF(LZ118,"-")+COUNTIF(LZ119,"-")+COUNTIF(LZ120,"-")+COUNTIF(LZ121,"-")+COUNTIF(LZ122,"-")+COUNTIF(LZ124,"-")+COUNTIF(LZ126,"-")+COUNTIF(LZ127,"-")+COUNTIF(LZ128,"-")+COUNTIF(LZ129,"-")+COUNTIF(LZ130,"-")+COUNTIF(LZ131,"-")+COUNTIF(LZ125,"-")+COUNTIF(LZ132,"-")+COUNTIF(LZ133,"-")+COUNTIF(LZ138,"-")+COUNTIF(LZ142,"-")+COUNTIF(LZ145,"-")+COUNTIF(LZ149,"-")+COUNTIF(LZ160,"-")</f>
        <v>#REF!</v>
      </c>
      <c r="MA15" s="115" t="e">
        <f>COUNTIF(#REF!,"-")+COUNTIF(#REF!,"-")+COUNTIF(MA105,"-")+COUNTIF(MA98,"-")+COUNTIF(MA99,"-")+COUNTIF(MA100,"-")+COUNTIF(MA101,"-")+COUNTIF(MA102,"-")+COUNTIF(MA106,"-")+COUNTIF(MA107,"-")+COUNTIF(MA108,"-")+COUNTIF(MA109,"-")+COUNTIF(MA110,"-")+COUNTIF(MA111,"-")+COUNTIF(MA112,"-")+COUNTIF(MA113,"-")+COUNTIF(MA114,"-")+COUNTIF(MA116,"-")+COUNTIF(MA117,"-")+COUNTIF(MA118,"-")+COUNTIF(MA119,"-")+COUNTIF(MA120,"-")+COUNTIF(MA121,"-")+COUNTIF(MA122,"-")+COUNTIF(MA124,"-")+COUNTIF(MA126,"-")+COUNTIF(MA127,"-")+COUNTIF(MA128,"-")+COUNTIF(MA129,"-")+COUNTIF(MA130,"-")+COUNTIF(MA131,"-")+COUNTIF(MA125,"-")+COUNTIF(MA132,"-")+COUNTIF(MA133,"-")+COUNTIF(MA138,"-")+COUNTIF(MA142,"-")+COUNTIF(MA145,"-")+COUNTIF(MA149,"-")+COUNTIF(MA160,"-")</f>
        <v>#REF!</v>
      </c>
      <c r="MB15" s="115" t="e">
        <f>COUNTIF(#REF!,"-")+COUNTIF(#REF!,"-")+COUNTIF(MB105,"-")+COUNTIF(MB98,"-")+COUNTIF(MB99,"-")+COUNTIF(MB100,"-")+COUNTIF(MB101,"-")+COUNTIF(MB102,"-")+COUNTIF(MB106,"-")+COUNTIF(MB107,"-")+COUNTIF(MB108,"-")+COUNTIF(MB109,"-")+COUNTIF(MB110,"-")+COUNTIF(MB111,"-")+COUNTIF(MB112,"-")+COUNTIF(MB113,"-")+COUNTIF(MB114,"-")+COUNTIF(MB116,"-")+COUNTIF(MB117,"-")+COUNTIF(MB118,"-")+COUNTIF(MB119,"-")+COUNTIF(MB120,"-")+COUNTIF(MB121,"-")+COUNTIF(MB122,"-")+COUNTIF(MB124,"-")+COUNTIF(MB126,"-")+COUNTIF(MB127,"-")+COUNTIF(MB128,"-")+COUNTIF(MB129,"-")+COUNTIF(MB130,"-")+COUNTIF(MB131,"-")+COUNTIF(MB125,"-")+COUNTIF(MB132,"-")+COUNTIF(MB133,"-")+COUNTIF(MB138,"-")+COUNTIF(MB142,"-")+COUNTIF(MB145,"-")+COUNTIF(MB149,"-")+COUNTIF(MB160,"-")</f>
        <v>#REF!</v>
      </c>
      <c r="MC15" s="115" t="e">
        <f>COUNTIF(#REF!,"-")+COUNTIF(#REF!,"-")+COUNTIF(MC105,"-")+COUNTIF(MC98,"-")+COUNTIF(MC99,"-")+COUNTIF(MC100,"-")+COUNTIF(MC101,"-")+COUNTIF(MC102,"-")+COUNTIF(MC106,"-")+COUNTIF(MC107,"-")+COUNTIF(MC108,"-")+COUNTIF(MC109,"-")+COUNTIF(MC110,"-")+COUNTIF(MC111,"-")+COUNTIF(MC112,"-")+COUNTIF(MC113,"-")+COUNTIF(MC114,"-")+COUNTIF(MC116,"-")+COUNTIF(MC117,"-")+COUNTIF(MC118,"-")+COUNTIF(MC119,"-")+COUNTIF(MC120,"-")+COUNTIF(MC121,"-")+COUNTIF(MC122,"-")+COUNTIF(MC124,"-")+COUNTIF(MC126,"-")+COUNTIF(MC127,"-")+COUNTIF(MC128,"-")+COUNTIF(MC129,"-")+COUNTIF(MC130,"-")+COUNTIF(MC131,"-")+COUNTIF(MC125,"-")+COUNTIF(MC132,"-")+COUNTIF(MC133,"-")+COUNTIF(MC138,"-")+COUNTIF(MC142,"-")+COUNTIF(MC145,"-")+COUNTIF(MC149,"-")+COUNTIF(MC160,"-")</f>
        <v>#REF!</v>
      </c>
      <c r="MD15" s="115" t="e">
        <f>COUNTIF(#REF!,"-")+COUNTIF(#REF!,"-")+COUNTIF(MD105,"-")+COUNTIF(MD98,"-")+COUNTIF(MD99,"-")+COUNTIF(MD100,"-")+COUNTIF(MD101,"-")+COUNTIF(MD102,"-")+COUNTIF(MD106,"-")+COUNTIF(MD107,"-")+COUNTIF(MD108,"-")+COUNTIF(MD109,"-")+COUNTIF(MD110,"-")+COUNTIF(MD111,"-")+COUNTIF(MD112,"-")+COUNTIF(MD113,"-")+COUNTIF(MD114,"-")+COUNTIF(MD116,"-")+COUNTIF(MD117,"-")+COUNTIF(MD118,"-")+COUNTIF(MD119,"-")+COUNTIF(MD120,"-")+COUNTIF(MD121,"-")+COUNTIF(MD122,"-")+COUNTIF(MD124,"-")+COUNTIF(MD126,"-")+COUNTIF(MD127,"-")+COUNTIF(MD128,"-")+COUNTIF(MD129,"-")+COUNTIF(MD130,"-")+COUNTIF(MD131,"-")+COUNTIF(MD125,"-")+COUNTIF(MD132,"-")+COUNTIF(MD133,"-")+COUNTIF(MD138,"-")+COUNTIF(MD142,"-")+COUNTIF(MD145,"-")+COUNTIF(MD149,"-")+COUNTIF(MD160,"-")</f>
        <v>#REF!</v>
      </c>
      <c r="ME15" s="197"/>
      <c r="MF15" s="115" t="e">
        <f>COUNTIF(#REF!,"-")+COUNTIF(#REF!,"-")+COUNTIF(MF105,"-")+COUNTIF(MF98,"-")+COUNTIF(MF99,"-")+COUNTIF(MF100,"-")+COUNTIF(MF101,"-")+COUNTIF(MF102,"-")+COUNTIF(MF106,"-")+COUNTIF(MF107,"-")+COUNTIF(MF108,"-")+COUNTIF(MF109,"-")+COUNTIF(MF110,"-")+COUNTIF(MF111,"-")+COUNTIF(MF112,"-")+COUNTIF(MF113,"-")+COUNTIF(MF114,"-")+COUNTIF(MF116,"-")+COUNTIF(MF117,"-")+COUNTIF(MF118,"-")+COUNTIF(MF119,"-")+COUNTIF(MF120,"-")+COUNTIF(MF121,"-")+COUNTIF(MF122,"-")+COUNTIF(MF124,"-")+COUNTIF(MF126,"-")+COUNTIF(MF127,"-")+COUNTIF(MF128,"-")+COUNTIF(MF129,"-")+COUNTIF(MF130,"-")+COUNTIF(MF131,"-")+COUNTIF(MF125,"-")+COUNTIF(MF132,"-")+COUNTIF(MF133,"-")+COUNTIF(MF138,"-")+COUNTIF(MF142,"-")+COUNTIF(MF145,"-")+COUNTIF(MF149,"-")+COUNTIF(MF160,"-")</f>
        <v>#REF!</v>
      </c>
      <c r="MG15" s="115" t="e">
        <f>COUNTIF(#REF!,"-")+COUNTIF(#REF!,"-")+COUNTIF(MG105,"-")+COUNTIF(MG98,"-")+COUNTIF(MG99,"-")+COUNTIF(MG100,"-")+COUNTIF(MG101,"-")+COUNTIF(MG102,"-")+COUNTIF(MG106,"-")+COUNTIF(MG107,"-")+COUNTIF(MG108,"-")+COUNTIF(MG109,"-")+COUNTIF(MG110,"-")+COUNTIF(MG111,"-")+COUNTIF(MG112,"-")+COUNTIF(MG113,"-")+COUNTIF(MG114,"-")+COUNTIF(MG116,"-")+COUNTIF(MG117,"-")+COUNTIF(MG118,"-")+COUNTIF(MG119,"-")+COUNTIF(MG120,"-")+COUNTIF(MG121,"-")+COUNTIF(MG122,"-")+COUNTIF(MG124,"-")+COUNTIF(MG126,"-")+COUNTIF(MG127,"-")+COUNTIF(MG128,"-")+COUNTIF(MG129,"-")+COUNTIF(MG130,"-")+COUNTIF(MG131,"-")+COUNTIF(MG125,"-")+COUNTIF(MG132,"-")+COUNTIF(MG133,"-")+COUNTIF(MG138,"-")+COUNTIF(MG142,"-")+COUNTIF(MG145,"-")+COUNTIF(MG149,"-")+COUNTIF(MG160,"-")</f>
        <v>#REF!</v>
      </c>
      <c r="MH15" s="115" t="e">
        <f>COUNTIF(#REF!,"-")+COUNTIF(#REF!,"-")+COUNTIF(MH105,"-")+COUNTIF(MH98,"-")+COUNTIF(MH99,"-")+COUNTIF(MH100,"-")+COUNTIF(MH101,"-")+COUNTIF(MH102,"-")+COUNTIF(MH106,"-")+COUNTIF(MH107,"-")+COUNTIF(MH108,"-")+COUNTIF(MH109,"-")+COUNTIF(MH110,"-")+COUNTIF(MH111,"-")+COUNTIF(MH112,"-")+COUNTIF(MH113,"-")+COUNTIF(MH114,"-")+COUNTIF(MH116,"-")+COUNTIF(MH117,"-")+COUNTIF(MH118,"-")+COUNTIF(MH119,"-")+COUNTIF(MH120,"-")+COUNTIF(MH121,"-")+COUNTIF(MH122,"-")+COUNTIF(MH124,"-")+COUNTIF(MH126,"-")+COUNTIF(MH127,"-")+COUNTIF(MH128,"-")+COUNTIF(MH129,"-")+COUNTIF(MH130,"-")+COUNTIF(MH131,"-")+COUNTIF(MH125,"-")+COUNTIF(MH132,"-")+COUNTIF(MH133,"-")+COUNTIF(MH138,"-")+COUNTIF(MH142,"-")+COUNTIF(MH145,"-")+COUNTIF(MH149,"-")+COUNTIF(MH160,"-")</f>
        <v>#REF!</v>
      </c>
      <c r="MI15" s="115" t="e">
        <f>COUNTIF(#REF!,"-")+COUNTIF(#REF!,"-")+COUNTIF(MI105,"-")+COUNTIF(MI98,"-")+COUNTIF(MI99,"-")+COUNTIF(MI100,"-")+COUNTIF(MI101,"-")+COUNTIF(MI102,"-")+COUNTIF(MI106,"-")+COUNTIF(MI107,"-")+COUNTIF(MI108,"-")+COUNTIF(MI109,"-")+COUNTIF(MI110,"-")+COUNTIF(MI111,"-")+COUNTIF(MI112,"-")+COUNTIF(MI113,"-")+COUNTIF(MI114,"-")+COUNTIF(MI116,"-")+COUNTIF(MI117,"-")+COUNTIF(MI118,"-")+COUNTIF(MI119,"-")+COUNTIF(MI120,"-")+COUNTIF(MI121,"-")+COUNTIF(MI122,"-")+COUNTIF(MI124,"-")+COUNTIF(MI126,"-")+COUNTIF(MI127,"-")+COUNTIF(MI128,"-")+COUNTIF(MI129,"-")+COUNTIF(MI130,"-")+COUNTIF(MI131,"-")+COUNTIF(MI125,"-")+COUNTIF(MI132,"-")+COUNTIF(MI133,"-")+COUNTIF(MI138,"-")+COUNTIF(MI142,"-")+COUNTIF(MI145,"-")+COUNTIF(MI149,"-")+COUNTIF(MI160,"-")</f>
        <v>#REF!</v>
      </c>
      <c r="MJ15" s="197"/>
      <c r="MK15" s="115" t="e">
        <f>COUNTIF(#REF!,"-")+COUNTIF(#REF!,"-")+COUNTIF(MK105,"-")+COUNTIF(MK98,"-")+COUNTIF(MK99,"-")+COUNTIF(MK100,"-")+COUNTIF(MK101,"-")+COUNTIF(MK102,"-")+COUNTIF(MK106,"-")+COUNTIF(MK107,"-")+COUNTIF(MK108,"-")+COUNTIF(MK109,"-")+COUNTIF(MK110,"-")+COUNTIF(MK111,"-")+COUNTIF(MK112,"-")+COUNTIF(MK113,"-")+COUNTIF(MK114,"-")+COUNTIF(MK116,"-")+COUNTIF(MK117,"-")+COUNTIF(MK118,"-")+COUNTIF(MK119,"-")+COUNTIF(MK120,"-")+COUNTIF(MK121,"-")+COUNTIF(MK122,"-")+COUNTIF(MK124,"-")+COUNTIF(MK126,"-")+COUNTIF(MK127,"-")+COUNTIF(MK128,"-")+COUNTIF(MK129,"-")+COUNTIF(MK130,"-")+COUNTIF(MK131,"-")+COUNTIF(MK125,"-")+COUNTIF(MK132,"-")+COUNTIF(MK133,"-")+COUNTIF(MK138,"-")+COUNTIF(MK142,"-")+COUNTIF(MK145,"-")+COUNTIF(MK149,"-")+COUNTIF(MK160,"-")</f>
        <v>#REF!</v>
      </c>
      <c r="ML15" s="115" t="e">
        <f>COUNTIF(#REF!,"-")+COUNTIF(#REF!,"-")+COUNTIF(ML105,"-")+COUNTIF(ML98,"-")+COUNTIF(ML99,"-")+COUNTIF(ML100,"-")+COUNTIF(ML101,"-")+COUNTIF(ML102,"-")+COUNTIF(ML106,"-")+COUNTIF(ML107,"-")+COUNTIF(ML108,"-")+COUNTIF(ML109,"-")+COUNTIF(ML110,"-")+COUNTIF(ML111,"-")+COUNTIF(ML112,"-")+COUNTIF(ML113,"-")+COUNTIF(ML114,"-")+COUNTIF(ML116,"-")+COUNTIF(ML117,"-")+COUNTIF(ML118,"-")+COUNTIF(ML119,"-")+COUNTIF(ML120,"-")+COUNTIF(ML121,"-")+COUNTIF(ML122,"-")+COUNTIF(ML124,"-")+COUNTIF(ML126,"-")+COUNTIF(ML127,"-")+COUNTIF(ML128,"-")+COUNTIF(ML129,"-")+COUNTIF(ML130,"-")+COUNTIF(ML131,"-")+COUNTIF(ML125,"-")+COUNTIF(ML132,"-")+COUNTIF(ML133,"-")+COUNTIF(ML138,"-")+COUNTIF(ML142,"-")+COUNTIF(ML145,"-")+COUNTIF(ML149,"-")+COUNTIF(ML160,"-")</f>
        <v>#REF!</v>
      </c>
      <c r="MM15" s="115" t="e">
        <f>COUNTIF(#REF!,"-")+COUNTIF(#REF!,"-")+COUNTIF(MM105,"-")+COUNTIF(MM98,"-")+COUNTIF(MM99,"-")+COUNTIF(MM100,"-")+COUNTIF(MM101,"-")+COUNTIF(MM102,"-")+COUNTIF(MM106,"-")+COUNTIF(MM107,"-")+COUNTIF(MM108,"-")+COUNTIF(MM109,"-")+COUNTIF(MM110,"-")+COUNTIF(MM111,"-")+COUNTIF(MM112,"-")+COUNTIF(MM113,"-")+COUNTIF(MM114,"-")+COUNTIF(MM116,"-")+COUNTIF(MM117,"-")+COUNTIF(MM118,"-")+COUNTIF(MM119,"-")+COUNTIF(MM120,"-")+COUNTIF(MM121,"-")+COUNTIF(MM122,"-")+COUNTIF(MM124,"-")+COUNTIF(MM126,"-")+COUNTIF(MM127,"-")+COUNTIF(MM128,"-")+COUNTIF(MM129,"-")+COUNTIF(MM130,"-")+COUNTIF(MM131,"-")+COUNTIF(MM125,"-")+COUNTIF(MM132,"-")+COUNTIF(MM133,"-")+COUNTIF(MM138,"-")+COUNTIF(MM142,"-")+COUNTIF(MM145,"-")+COUNTIF(MM149,"-")+COUNTIF(MM160,"-")</f>
        <v>#REF!</v>
      </c>
      <c r="MN15" s="115" t="e">
        <f>COUNTIF(#REF!,"-")+COUNTIF(#REF!,"-")+COUNTIF(MN105,"-")+COUNTIF(MN98,"-")+COUNTIF(MN99,"-")+COUNTIF(MN100,"-")+COUNTIF(MN101,"-")+COUNTIF(MN102,"-")+COUNTIF(MN106,"-")+COUNTIF(MN107,"-")+COUNTIF(MN108,"-")+COUNTIF(MN109,"-")+COUNTIF(MN110,"-")+COUNTIF(MN111,"-")+COUNTIF(MN112,"-")+COUNTIF(MN113,"-")+COUNTIF(MN114,"-")+COUNTIF(MN116,"-")+COUNTIF(MN117,"-")+COUNTIF(MN118,"-")+COUNTIF(MN119,"-")+COUNTIF(MN120,"-")+COUNTIF(MN121,"-")+COUNTIF(MN122,"-")+COUNTIF(MN124,"-")+COUNTIF(MN126,"-")+COUNTIF(MN127,"-")+COUNTIF(MN128,"-")+COUNTIF(MN129,"-")+COUNTIF(MN130,"-")+COUNTIF(MN131,"-")+COUNTIF(MN125,"-")+COUNTIF(MN132,"-")+COUNTIF(MN133,"-")+COUNTIF(MN138,"-")+COUNTIF(MN142,"-")+COUNTIF(MN145,"-")+COUNTIF(MN149,"-")+COUNTIF(MN160,"-")</f>
        <v>#REF!</v>
      </c>
      <c r="MO15" s="115" t="e">
        <f>COUNTIF(#REF!,"-")+COUNTIF(#REF!,"-")+COUNTIF(MO105,"-")+COUNTIF(MO98,"-")+COUNTIF(MO99,"-")+COUNTIF(MO100,"-")+COUNTIF(MO101,"-")+COUNTIF(MO102,"-")+COUNTIF(MO106,"-")+COUNTIF(MO107,"-")+COUNTIF(MO108,"-")+COUNTIF(MO109,"-")+COUNTIF(MO110,"-")+COUNTIF(MO111,"-")+COUNTIF(MO112,"-")+COUNTIF(MO113,"-")+COUNTIF(MO114,"-")+COUNTIF(MO116,"-")+COUNTIF(MO117,"-")+COUNTIF(MO118,"-")+COUNTIF(MO119,"-")+COUNTIF(MO120,"-")+COUNTIF(MO121,"-")+COUNTIF(MO122,"-")+COUNTIF(MO124,"-")+COUNTIF(MO126,"-")+COUNTIF(MO127,"-")+COUNTIF(MO128,"-")+COUNTIF(MO129,"-")+COUNTIF(MO130,"-")+COUNTIF(MO131,"-")+COUNTIF(MO125,"-")+COUNTIF(MO132,"-")+COUNTIF(MO133,"-")+COUNTIF(MO138,"-")+COUNTIF(MO142,"-")+COUNTIF(MO145,"-")+COUNTIF(MO149,"-")+COUNTIF(MO160,"-")</f>
        <v>#REF!</v>
      </c>
      <c r="MP15" s="115" t="e">
        <f>COUNTIF(#REF!,"-")+COUNTIF(#REF!,"-")+COUNTIF(MP105,"-")+COUNTIF(MP98,"-")+COUNTIF(MP99,"-")+COUNTIF(MP100,"-")+COUNTIF(MP101,"-")+COUNTIF(MP102,"-")+COUNTIF(MP106,"-")+COUNTIF(MP107,"-")+COUNTIF(MP108,"-")+COUNTIF(MP109,"-")+COUNTIF(MP110,"-")+COUNTIF(MP111,"-")+COUNTIF(MP112,"-")+COUNTIF(MP113,"-")+COUNTIF(MP114,"-")+COUNTIF(MP116,"-")+COUNTIF(MP117,"-")+COUNTIF(MP118,"-")+COUNTIF(MP119,"-")+COUNTIF(MP120,"-")+COUNTIF(MP121,"-")+COUNTIF(MP122,"-")+COUNTIF(MP124,"-")+COUNTIF(MP126,"-")+COUNTIF(MP127,"-")+COUNTIF(MP128,"-")+COUNTIF(MP129,"-")+COUNTIF(MP130,"-")+COUNTIF(MP131,"-")+COUNTIF(MP125,"-")+COUNTIF(MP132,"-")+COUNTIF(MP133,"-")+COUNTIF(MP138,"-")+COUNTIF(MP142,"-")+COUNTIF(MP145,"-")+COUNTIF(MP149,"-")+COUNTIF(MP160,"-")</f>
        <v>#REF!</v>
      </c>
      <c r="MQ15" s="163"/>
      <c r="MR15" s="115" t="e">
        <f>COUNTIF(#REF!,"-")+COUNTIF(#REF!,"-")+COUNTIF(MR105,"-")+COUNTIF(MR98,"-")+COUNTIF(MR99,"-")+COUNTIF(MR100,"-")+COUNTIF(MR101,"-")+COUNTIF(MR102,"-")+COUNTIF(MR106,"-")+COUNTIF(MR107,"-")+COUNTIF(MR108,"-")+COUNTIF(MR109,"-")+COUNTIF(MR110,"-")+COUNTIF(MR111,"-")+COUNTIF(MR112,"-")+COUNTIF(MR113,"-")+COUNTIF(MR114,"-")+COUNTIF(MR116,"-")+COUNTIF(MR117,"-")+COUNTIF(MR118,"-")+COUNTIF(MR119,"-")+COUNTIF(MR120,"-")+COUNTIF(MR121,"-")+COUNTIF(MR122,"-")+COUNTIF(MR124,"-")+COUNTIF(MR126,"-")+COUNTIF(MR127,"-")+COUNTIF(MR128,"-")+COUNTIF(MR129,"-")+COUNTIF(MR130,"-")+COUNTIF(MR131,"-")+COUNTIF(MR125,"-")+COUNTIF(MR132,"-")+COUNTIF(MR133,"-")+COUNTIF(MR138,"-")+COUNTIF(MR142,"-")+COUNTIF(MR145,"-")+COUNTIF(MR149,"-")+COUNTIF(MR160,"-")</f>
        <v>#REF!</v>
      </c>
      <c r="MS15" s="115" t="e">
        <f>COUNTIF(#REF!,"-")+COUNTIF(#REF!,"-")+COUNTIF(MS105,"-")+COUNTIF(MS98,"-")+COUNTIF(MS99,"-")+COUNTIF(MS100,"-")+COUNTIF(MS101,"-")+COUNTIF(MS102,"-")+COUNTIF(MS106,"-")+COUNTIF(MS107,"-")+COUNTIF(MS108,"-")+COUNTIF(MS109,"-")+COUNTIF(MS110,"-")+COUNTIF(MS111,"-")+COUNTIF(MS112,"-")+COUNTIF(MS113,"-")+COUNTIF(MS114,"-")+COUNTIF(MS116,"-")+COUNTIF(MS117,"-")+COUNTIF(MS118,"-")+COUNTIF(MS119,"-")+COUNTIF(MS120,"-")+COUNTIF(MS121,"-")+COUNTIF(MS122,"-")+COUNTIF(MS124,"-")+COUNTIF(MS126,"-")+COUNTIF(MS127,"-")+COUNTIF(MS128,"-")+COUNTIF(MS129,"-")+COUNTIF(MS130,"-")+COUNTIF(MS131,"-")+COUNTIF(MS125,"-")+COUNTIF(MS132,"-")+COUNTIF(MS133,"-")+COUNTIF(MS138,"-")+COUNTIF(MS142,"-")+COUNTIF(MS145,"-")+COUNTIF(MS149,"-")+COUNTIF(MS160,"-")</f>
        <v>#REF!</v>
      </c>
      <c r="MT15" s="115" t="e">
        <f>COUNTIF(#REF!,"-")+COUNTIF(#REF!,"-")+COUNTIF(MT105,"-")+COUNTIF(MT98,"-")+COUNTIF(MT99,"-")+COUNTIF(MT100,"-")+COUNTIF(MT101,"-")+COUNTIF(MT102,"-")+COUNTIF(MT106,"-")+COUNTIF(MT107,"-")+COUNTIF(MT108,"-")+COUNTIF(MT109,"-")+COUNTIF(MT110,"-")+COUNTIF(MT111,"-")+COUNTIF(MT112,"-")+COUNTIF(MT113,"-")+COUNTIF(MT114,"-")+COUNTIF(MT116,"-")+COUNTIF(MT117,"-")+COUNTIF(MT118,"-")+COUNTIF(MT119,"-")+COUNTIF(MT120,"-")+COUNTIF(MT121,"-")+COUNTIF(MT122,"-")+COUNTIF(MT124,"-")+COUNTIF(MT126,"-")+COUNTIF(MT127,"-")+COUNTIF(MT128,"-")+COUNTIF(MT129,"-")+COUNTIF(MT130,"-")+COUNTIF(MT131,"-")+COUNTIF(MT125,"-")+COUNTIF(MT132,"-")+COUNTIF(MT133,"-")+COUNTIF(MT138,"-")+COUNTIF(MT142,"-")+COUNTIF(MT145,"-")+COUNTIF(MT149,"-")+COUNTIF(MT160,"-")</f>
        <v>#REF!</v>
      </c>
      <c r="MU15" s="115" t="e">
        <f>COUNTIF(#REF!,"-")+COUNTIF(#REF!,"-")+COUNTIF(MU105,"-")+COUNTIF(MU98,"-")+COUNTIF(MU99,"-")+COUNTIF(MU100,"-")+COUNTIF(MU101,"-")+COUNTIF(MU102,"-")+COUNTIF(MU106,"-")+COUNTIF(MU107,"-")+COUNTIF(MU108,"-")+COUNTIF(MU109,"-")+COUNTIF(MU110,"-")+COUNTIF(MU111,"-")+COUNTIF(MU112,"-")+COUNTIF(MU113,"-")+COUNTIF(MU114,"-")+COUNTIF(MU116,"-")+COUNTIF(MU117,"-")+COUNTIF(MU118,"-")+COUNTIF(MU119,"-")+COUNTIF(MU120,"-")+COUNTIF(MU121,"-")+COUNTIF(MU122,"-")+COUNTIF(MU124,"-")+COUNTIF(MU126,"-")+COUNTIF(MU127,"-")+COUNTIF(MU128,"-")+COUNTIF(MU129,"-")+COUNTIF(MU130,"-")+COUNTIF(MU131,"-")+COUNTIF(MU125,"-")+COUNTIF(MU132,"-")+COUNTIF(MU133,"-")+COUNTIF(MU138,"-")+COUNTIF(MU142,"-")+COUNTIF(MU145,"-")+COUNTIF(MU149,"-")+COUNTIF(MU160,"-")</f>
        <v>#REF!</v>
      </c>
      <c r="MV15" s="115" t="e">
        <f>COUNTIF(#REF!,"-")+COUNTIF(#REF!,"-")+COUNTIF(MV105,"-")+COUNTIF(MV98,"-")+COUNTIF(MV99,"-")+COUNTIF(MV100,"-")+COUNTIF(MV101,"-")+COUNTIF(MV102,"-")+COUNTIF(MV106,"-")+COUNTIF(MV107,"-")+COUNTIF(MV108,"-")+COUNTIF(MV109,"-")+COUNTIF(MV110,"-")+COUNTIF(MV111,"-")+COUNTIF(MV112,"-")+COUNTIF(MV113,"-")+COUNTIF(MV114,"-")+COUNTIF(MV116,"-")+COUNTIF(MV117,"-")+COUNTIF(MV118,"-")+COUNTIF(MV119,"-")+COUNTIF(MV120,"-")+COUNTIF(MV121,"-")+COUNTIF(MV122,"-")+COUNTIF(MV124,"-")+COUNTIF(MV126,"-")+COUNTIF(MV127,"-")+COUNTIF(MV128,"-")+COUNTIF(MV129,"-")+COUNTIF(MV130,"-")+COUNTIF(MV131,"-")+COUNTIF(MV125,"-")+COUNTIF(MV132,"-")+COUNTIF(MV133,"-")+COUNTIF(MV138,"-")+COUNTIF(MV142,"-")+COUNTIF(MV145,"-")+COUNTIF(MV149,"-")+COUNTIF(MV160,"-")</f>
        <v>#REF!</v>
      </c>
      <c r="MW15" s="115" t="e">
        <f>COUNTIF(#REF!,"-")+COUNTIF(#REF!,"-")+COUNTIF(MW105,"-")+COUNTIF(MW98,"-")+COUNTIF(MW99,"-")+COUNTIF(MW100,"-")+COUNTIF(MW101,"-")+COUNTIF(MW102,"-")+COUNTIF(MW106,"-")+COUNTIF(MW107,"-")+COUNTIF(MW108,"-")+COUNTIF(MW109,"-")+COUNTIF(MW110,"-")+COUNTIF(MW111,"-")+COUNTIF(MW112,"-")+COUNTIF(MW113,"-")+COUNTIF(MW114,"-")+COUNTIF(MW116,"-")+COUNTIF(MW117,"-")+COUNTIF(MW118,"-")+COUNTIF(MW119,"-")+COUNTIF(MW120,"-")+COUNTIF(MW121,"-")+COUNTIF(MW122,"-")+COUNTIF(MW124,"-")+COUNTIF(MW126,"-")+COUNTIF(MW127,"-")+COUNTIF(MW128,"-")+COUNTIF(MW129,"-")+COUNTIF(MW130,"-")+COUNTIF(MW131,"-")+COUNTIF(MW125,"-")+COUNTIF(MW132,"-")+COUNTIF(MW133,"-")+COUNTIF(MW138,"-")+COUNTIF(MW142,"-")+COUNTIF(MW145,"-")+COUNTIF(MW149,"-")+COUNTIF(MW160,"-")</f>
        <v>#REF!</v>
      </c>
      <c r="MX15" s="115" t="e">
        <f>COUNTIF(#REF!,"-")+COUNTIF(#REF!,"-")+COUNTIF(MX105,"-")+COUNTIF(MX98,"-")+COUNTIF(MX99,"-")+COUNTIF(MX100,"-")+COUNTIF(MX101,"-")+COUNTIF(MX102,"-")+COUNTIF(MX106,"-")+COUNTIF(MX107,"-")+COUNTIF(MX108,"-")+COUNTIF(MX109,"-")+COUNTIF(MX110,"-")+COUNTIF(MX111,"-")+COUNTIF(MX112,"-")+COUNTIF(MX113,"-")+COUNTIF(MX114,"-")+COUNTIF(MX116,"-")+COUNTIF(MX117,"-")+COUNTIF(MX118,"-")+COUNTIF(MX119,"-")+COUNTIF(MX120,"-")+COUNTIF(MX121,"-")+COUNTIF(MX122,"-")+COUNTIF(MX124,"-")+COUNTIF(MX126,"-")+COUNTIF(MX127,"-")+COUNTIF(MX128,"-")+COUNTIF(MX129,"-")+COUNTIF(MX130,"-")+COUNTIF(MX131,"-")+COUNTIF(MX125,"-")+COUNTIF(MX132,"-")+COUNTIF(MX133,"-")+COUNTIF(MX138,"-")+COUNTIF(MX142,"-")+COUNTIF(MX145,"-")+COUNTIF(MX149,"-")+COUNTIF(MX160,"-")</f>
        <v>#REF!</v>
      </c>
      <c r="MY15" s="115" t="e">
        <f>COUNTIF(#REF!,"-")+COUNTIF(#REF!,"-")+COUNTIF(MY105,"-")+COUNTIF(MY98,"-")+COUNTIF(MY99,"-")+COUNTIF(MY100,"-")+COUNTIF(MY101,"-")+COUNTIF(MY102,"-")+COUNTIF(MY106,"-")+COUNTIF(MY107,"-")+COUNTIF(MY108,"-")+COUNTIF(MY109,"-")+COUNTIF(MY110,"-")+COUNTIF(MY111,"-")+COUNTIF(MY112,"-")+COUNTIF(MY113,"-")+COUNTIF(MY114,"-")+COUNTIF(MY116,"-")+COUNTIF(MY117,"-")+COUNTIF(MY118,"-")+COUNTIF(MY119,"-")+COUNTIF(MY120,"-")+COUNTIF(MY121,"-")+COUNTIF(MY122,"-")+COUNTIF(MY124,"-")+COUNTIF(MY126,"-")+COUNTIF(MY127,"-")+COUNTIF(MY128,"-")+COUNTIF(MY129,"-")+COUNTIF(MY130,"-")+COUNTIF(MY131,"-")+COUNTIF(MY125,"-")+COUNTIF(MY132,"-")+COUNTIF(MY133,"-")+COUNTIF(MY138,"-")+COUNTIF(MY142,"-")+COUNTIF(MY145,"-")+COUNTIF(MY149,"-")+COUNTIF(MY160,"-")</f>
        <v>#REF!</v>
      </c>
      <c r="MZ15" s="115" t="e">
        <f>COUNTIF(#REF!,"-")+COUNTIF(#REF!,"-")+COUNTIF(MZ105,"-")+COUNTIF(MZ98,"-")+COUNTIF(MZ99,"-")+COUNTIF(MZ100,"-")+COUNTIF(MZ101,"-")+COUNTIF(MZ102,"-")+COUNTIF(MZ106,"-")+COUNTIF(MZ107,"-")+COUNTIF(MZ108,"-")+COUNTIF(MZ109,"-")+COUNTIF(MZ110,"-")+COUNTIF(MZ111,"-")+COUNTIF(MZ112,"-")+COUNTIF(MZ113,"-")+COUNTIF(MZ114,"-")+COUNTIF(MZ116,"-")+COUNTIF(MZ117,"-")+COUNTIF(MZ118,"-")+COUNTIF(MZ119,"-")+COUNTIF(MZ120,"-")+COUNTIF(MZ121,"-")+COUNTIF(MZ122,"-")+COUNTIF(MZ124,"-")+COUNTIF(MZ126,"-")+COUNTIF(MZ127,"-")+COUNTIF(MZ128,"-")+COUNTIF(MZ129,"-")+COUNTIF(MZ130,"-")+COUNTIF(MZ131,"-")+COUNTIF(MZ125,"-")+COUNTIF(MZ132,"-")+COUNTIF(MZ133,"-")+COUNTIF(MZ138,"-")+COUNTIF(MZ142,"-")+COUNTIF(MZ145,"-")+COUNTIF(MZ149,"-")+COUNTIF(MZ160,"-")</f>
        <v>#REF!</v>
      </c>
      <c r="NA15" s="20"/>
      <c r="NB15" s="20"/>
      <c r="NC15" s="20"/>
      <c r="ND15" s="20"/>
    </row>
    <row r="16" spans="1:368" s="99" customFormat="1" ht="25" customHeight="1">
      <c r="A16" s="1237"/>
      <c r="B16" s="174" t="s">
        <v>1421</v>
      </c>
      <c r="C16" s="175" t="s">
        <v>1420</v>
      </c>
      <c r="D16" s="176"/>
      <c r="E16" s="176"/>
      <c r="F16" s="176"/>
      <c r="G16" s="176"/>
      <c r="H16" s="176"/>
      <c r="I16" s="176"/>
      <c r="J16" s="176"/>
      <c r="K16" s="176"/>
      <c r="L16" s="176"/>
      <c r="M16" s="176"/>
      <c r="N16" s="176"/>
      <c r="O16" s="176"/>
      <c r="P16" s="176"/>
      <c r="Q16" s="176"/>
      <c r="R16" s="176"/>
      <c r="S16" s="176"/>
      <c r="T16" s="176"/>
      <c r="U16" s="176"/>
      <c r="V16" s="160"/>
      <c r="W16" s="358"/>
      <c r="X16" s="197"/>
      <c r="Y16" s="177" t="e">
        <f>Y8-Y12</f>
        <v>#REF!</v>
      </c>
      <c r="Z16" s="197"/>
      <c r="AA16" s="177" t="e">
        <f>AA8-AA12</f>
        <v>#REF!</v>
      </c>
      <c r="AB16" s="197"/>
      <c r="AC16" s="177" t="e">
        <f>AC8-AC12</f>
        <v>#REF!</v>
      </c>
      <c r="AD16" s="197"/>
      <c r="AE16" s="177" t="e">
        <f>AE8-AE12</f>
        <v>#REF!</v>
      </c>
      <c r="AF16" s="177" t="e">
        <f>AF8-AF12</f>
        <v>#REF!</v>
      </c>
      <c r="AG16" s="177" t="e">
        <f>AG8-AG12</f>
        <v>#REF!</v>
      </c>
      <c r="AH16" s="177" t="e">
        <f>AH8-AH12</f>
        <v>#REF!</v>
      </c>
      <c r="AI16" s="197"/>
      <c r="AJ16" s="177" t="e">
        <f>AJ8-AJ12</f>
        <v>#REF!</v>
      </c>
      <c r="AK16" s="178"/>
      <c r="AL16" s="177" t="e">
        <f>AL8-AL12</f>
        <v>#REF!</v>
      </c>
      <c r="AM16" s="353"/>
      <c r="AN16" s="177" t="e">
        <f t="shared" ref="AN16:AX16" si="137">AN8-AN12</f>
        <v>#REF!</v>
      </c>
      <c r="AO16" s="177" t="e">
        <f t="shared" si="137"/>
        <v>#REF!</v>
      </c>
      <c r="AP16" s="177" t="e">
        <f t="shared" si="137"/>
        <v>#REF!</v>
      </c>
      <c r="AQ16" s="177" t="e">
        <f t="shared" si="137"/>
        <v>#REF!</v>
      </c>
      <c r="AR16" s="177" t="e">
        <f t="shared" si="137"/>
        <v>#REF!</v>
      </c>
      <c r="AS16" s="177" t="e">
        <f t="shared" si="137"/>
        <v>#REF!</v>
      </c>
      <c r="AT16" s="177" t="e">
        <f t="shared" si="137"/>
        <v>#REF!</v>
      </c>
      <c r="AU16" s="177" t="e">
        <f t="shared" si="137"/>
        <v>#REF!</v>
      </c>
      <c r="AV16" s="177" t="e">
        <f t="shared" si="137"/>
        <v>#REF!</v>
      </c>
      <c r="AW16" s="177" t="e">
        <f t="shared" si="137"/>
        <v>#REF!</v>
      </c>
      <c r="AX16" s="177" t="e">
        <f t="shared" si="137"/>
        <v>#REF!</v>
      </c>
      <c r="AY16" s="178"/>
      <c r="AZ16" s="177" t="e">
        <f>AZ8-AZ12</f>
        <v>#REF!</v>
      </c>
      <c r="BA16" s="178"/>
      <c r="BB16" s="177" t="e">
        <f>BB8-BB12</f>
        <v>#REF!</v>
      </c>
      <c r="BC16" s="197"/>
      <c r="BD16" s="177" t="e">
        <f>BD8-BD12</f>
        <v>#REF!</v>
      </c>
      <c r="BE16" s="177" t="e">
        <f>BE8-BE12</f>
        <v>#REF!</v>
      </c>
      <c r="BF16" s="197"/>
      <c r="BG16" s="177" t="e">
        <f>BG8-BG12</f>
        <v>#REF!</v>
      </c>
      <c r="BH16" s="177" t="e">
        <f>BH8-BH12</f>
        <v>#REF!</v>
      </c>
      <c r="BI16" s="177" t="e">
        <f>BI8-BI12</f>
        <v>#REF!</v>
      </c>
      <c r="BJ16" s="177" t="e">
        <f>BJ8-BJ12</f>
        <v>#REF!</v>
      </c>
      <c r="BK16" s="358"/>
      <c r="BL16" s="177" t="e">
        <f>BL8-BL12</f>
        <v>#REF!</v>
      </c>
      <c r="BM16" s="177" t="e">
        <f>BM8-BM12</f>
        <v>#REF!</v>
      </c>
      <c r="BN16" s="197"/>
      <c r="BO16" s="177" t="e">
        <f>BO8-BO12</f>
        <v>#REF!</v>
      </c>
      <c r="BP16" s="177" t="e">
        <f>BP8-BP12</f>
        <v>#REF!</v>
      </c>
      <c r="BQ16" s="177" t="e">
        <f>BQ8-BQ12</f>
        <v>#REF!</v>
      </c>
      <c r="BR16" s="197"/>
      <c r="BS16" s="177" t="e">
        <f>BS8-BS12</f>
        <v>#REF!</v>
      </c>
      <c r="BT16" s="177" t="e">
        <f>BT8-BT12</f>
        <v>#REF!</v>
      </c>
      <c r="BU16" s="197"/>
      <c r="BV16" s="177" t="e">
        <f>BV8-BV12</f>
        <v>#REF!</v>
      </c>
      <c r="BW16" s="197"/>
      <c r="BX16" s="177" t="e">
        <f>BX8-BX12</f>
        <v>#REF!</v>
      </c>
      <c r="BY16" s="177" t="e">
        <f>BY8-BY12</f>
        <v>#REF!</v>
      </c>
      <c r="BZ16" s="197"/>
      <c r="CA16" s="177" t="e">
        <f>CA8-CA12</f>
        <v>#REF!</v>
      </c>
      <c r="CB16" s="177" t="e">
        <f>CB8-CB12</f>
        <v>#REF!</v>
      </c>
      <c r="CC16" s="177" t="e">
        <f>CC8-CC12</f>
        <v>#REF!</v>
      </c>
      <c r="CD16" s="177" t="e">
        <f>CD8-CD12</f>
        <v>#REF!</v>
      </c>
      <c r="CE16" s="358"/>
      <c r="CF16" s="177" t="e">
        <f>CF8-CF12</f>
        <v>#REF!</v>
      </c>
      <c r="CG16" s="197"/>
      <c r="CH16" s="177" t="e">
        <f>CH8-CH12</f>
        <v>#REF!</v>
      </c>
      <c r="CI16" s="178"/>
      <c r="CJ16" s="177" t="e">
        <f>CJ8-CJ12</f>
        <v>#REF!</v>
      </c>
      <c r="CK16" s="177" t="e">
        <f>CK8-CK12</f>
        <v>#REF!</v>
      </c>
      <c r="CL16" s="353"/>
      <c r="CM16" s="177" t="e">
        <f>CM8-CM12</f>
        <v>#REF!</v>
      </c>
      <c r="CN16" s="177" t="e">
        <f>CN8-CN12</f>
        <v>#REF!</v>
      </c>
      <c r="CO16" s="177" t="e">
        <f>CO8-CO12</f>
        <v>#REF!</v>
      </c>
      <c r="CP16" s="353"/>
      <c r="CQ16" s="177" t="e">
        <f t="shared" ref="CQ16:CW16" si="138">CQ8-CQ12</f>
        <v>#REF!</v>
      </c>
      <c r="CR16" s="177" t="e">
        <f t="shared" si="138"/>
        <v>#REF!</v>
      </c>
      <c r="CS16" s="177" t="e">
        <f t="shared" si="138"/>
        <v>#REF!</v>
      </c>
      <c r="CT16" s="177" t="e">
        <f t="shared" si="138"/>
        <v>#REF!</v>
      </c>
      <c r="CU16" s="177" t="e">
        <f t="shared" si="138"/>
        <v>#REF!</v>
      </c>
      <c r="CV16" s="177" t="e">
        <f t="shared" si="138"/>
        <v>#REF!</v>
      </c>
      <c r="CW16" s="177" t="e">
        <f t="shared" si="138"/>
        <v>#REF!</v>
      </c>
      <c r="CX16" s="353"/>
      <c r="CY16" s="177" t="e">
        <f>CY8-CY12</f>
        <v>#REF!</v>
      </c>
      <c r="CZ16" s="177" t="e">
        <f>CZ8-CZ12</f>
        <v>#REF!</v>
      </c>
      <c r="DA16" s="177" t="e">
        <f>DA8-DA12</f>
        <v>#REF!</v>
      </c>
      <c r="DB16" s="177" t="e">
        <f>DB8-DB12</f>
        <v>#REF!</v>
      </c>
      <c r="DC16" s="197"/>
      <c r="DD16" s="177" t="e">
        <f t="shared" ref="DD16:DN16" si="139">DD8-DD12</f>
        <v>#REF!</v>
      </c>
      <c r="DE16" s="177" t="e">
        <f t="shared" si="139"/>
        <v>#REF!</v>
      </c>
      <c r="DF16" s="177" t="e">
        <f t="shared" si="139"/>
        <v>#REF!</v>
      </c>
      <c r="DG16" s="177" t="e">
        <f t="shared" si="139"/>
        <v>#REF!</v>
      </c>
      <c r="DH16" s="177" t="e">
        <f t="shared" si="139"/>
        <v>#REF!</v>
      </c>
      <c r="DI16" s="177" t="e">
        <f t="shared" si="139"/>
        <v>#REF!</v>
      </c>
      <c r="DJ16" s="177" t="e">
        <f t="shared" si="139"/>
        <v>#REF!</v>
      </c>
      <c r="DK16" s="177" t="e">
        <f t="shared" si="139"/>
        <v>#REF!</v>
      </c>
      <c r="DL16" s="177" t="e">
        <f t="shared" si="139"/>
        <v>#REF!</v>
      </c>
      <c r="DM16" s="177" t="e">
        <f t="shared" si="139"/>
        <v>#REF!</v>
      </c>
      <c r="DN16" s="177" t="e">
        <f t="shared" si="139"/>
        <v>#REF!</v>
      </c>
      <c r="DO16" s="197"/>
      <c r="DP16" s="177" t="e">
        <f>DP8-DP12</f>
        <v>#REF!</v>
      </c>
      <c r="DQ16" s="177" t="e">
        <f>DQ8-DQ12</f>
        <v>#REF!</v>
      </c>
      <c r="DR16" s="177" t="e">
        <f>DR8-DR12</f>
        <v>#REF!</v>
      </c>
      <c r="DS16" s="197"/>
      <c r="DT16" s="177" t="e">
        <f t="shared" ref="DT16:DZ16" si="140">DT8-DT12</f>
        <v>#REF!</v>
      </c>
      <c r="DU16" s="177" t="e">
        <f t="shared" si="140"/>
        <v>#REF!</v>
      </c>
      <c r="DV16" s="177" t="e">
        <f t="shared" si="140"/>
        <v>#REF!</v>
      </c>
      <c r="DW16" s="177" t="e">
        <f t="shared" si="140"/>
        <v>#REF!</v>
      </c>
      <c r="DX16" s="177" t="e">
        <f t="shared" si="140"/>
        <v>#REF!</v>
      </c>
      <c r="DY16" s="177" t="e">
        <f t="shared" si="140"/>
        <v>#REF!</v>
      </c>
      <c r="DZ16" s="177" t="e">
        <f t="shared" si="140"/>
        <v>#REF!</v>
      </c>
      <c r="EA16" s="358"/>
      <c r="EB16" s="177" t="e">
        <f>EB8-EB12</f>
        <v>#REF!</v>
      </c>
      <c r="EC16" s="197"/>
      <c r="ED16" s="353"/>
      <c r="EE16" s="177" t="e">
        <f>EE8-EE12</f>
        <v>#REF!</v>
      </c>
      <c r="EF16" s="177" t="e">
        <f>EF8-EF12</f>
        <v>#REF!</v>
      </c>
      <c r="EG16" s="177" t="e">
        <f>EG8-EG12</f>
        <v>#REF!</v>
      </c>
      <c r="EH16" s="177" t="e">
        <f>EH8-EH12</f>
        <v>#REF!</v>
      </c>
      <c r="EI16" s="178"/>
      <c r="EJ16" s="177" t="e">
        <f>EJ8-EJ12</f>
        <v>#REF!</v>
      </c>
      <c r="EK16" s="353"/>
      <c r="EL16" s="177" t="e">
        <f>EL8-EL12</f>
        <v>#REF!</v>
      </c>
      <c r="EM16" s="177" t="e">
        <f>EM8-EM12</f>
        <v>#REF!</v>
      </c>
      <c r="EN16" s="178"/>
      <c r="EO16" s="177" t="e">
        <f>EO8-EO12</f>
        <v>#REF!</v>
      </c>
      <c r="EP16" s="353"/>
      <c r="EQ16" s="177" t="e">
        <f t="shared" ref="EQ16:EV16" si="141">EQ8-EQ12</f>
        <v>#REF!</v>
      </c>
      <c r="ER16" s="177" t="e">
        <f t="shared" si="141"/>
        <v>#REF!</v>
      </c>
      <c r="ES16" s="177" t="e">
        <f t="shared" si="141"/>
        <v>#REF!</v>
      </c>
      <c r="ET16" s="177" t="e">
        <f t="shared" si="141"/>
        <v>#REF!</v>
      </c>
      <c r="EU16" s="177" t="e">
        <f t="shared" si="141"/>
        <v>#REF!</v>
      </c>
      <c r="EV16" s="177" t="e">
        <f t="shared" si="141"/>
        <v>#REF!</v>
      </c>
      <c r="EW16" s="197"/>
      <c r="EX16" s="353"/>
      <c r="EY16" s="177" t="e">
        <f>EY8-EY12</f>
        <v>#REF!</v>
      </c>
      <c r="EZ16" s="177" t="e">
        <f>EZ8-EZ12</f>
        <v>#REF!</v>
      </c>
      <c r="FA16" s="353"/>
      <c r="FB16" s="177" t="e">
        <f>FB8-FB12</f>
        <v>#REF!</v>
      </c>
      <c r="FC16" s="177" t="e">
        <f>FC8-FC12</f>
        <v>#REF!</v>
      </c>
      <c r="FD16" s="177" t="e">
        <f>FD8-FD12</f>
        <v>#REF!</v>
      </c>
      <c r="FE16" s="178"/>
      <c r="FF16" s="177" t="e">
        <f>FF8-FF12</f>
        <v>#REF!</v>
      </c>
      <c r="FG16" s="353"/>
      <c r="FH16" s="177" t="e">
        <f>FH8-FH12</f>
        <v>#REF!</v>
      </c>
      <c r="FI16" s="177" t="e">
        <f>FI8-FI12</f>
        <v>#REF!</v>
      </c>
      <c r="FJ16" s="353"/>
      <c r="FK16" s="177" t="e">
        <f>FK8-FK12</f>
        <v>#REF!</v>
      </c>
      <c r="FL16" s="177" t="e">
        <f>FL8-FL12</f>
        <v>#REF!</v>
      </c>
      <c r="FM16" s="177" t="e">
        <f>FM8-FM12</f>
        <v>#REF!</v>
      </c>
      <c r="FN16" s="358"/>
      <c r="FO16" s="177" t="e">
        <f>FO8-FO12</f>
        <v>#REF!</v>
      </c>
      <c r="FP16" s="197"/>
      <c r="FQ16" s="177" t="e">
        <f>FQ8-FQ12</f>
        <v>#REF!</v>
      </c>
      <c r="FR16" s="178"/>
      <c r="FS16" s="177" t="e">
        <f>FS8-FS12</f>
        <v>#REF!</v>
      </c>
      <c r="FT16" s="353"/>
      <c r="FU16" s="177" t="e">
        <f>FU8-FU12</f>
        <v>#REF!</v>
      </c>
      <c r="FV16" s="177" t="e">
        <f>FV8-FV12</f>
        <v>#REF!</v>
      </c>
      <c r="FW16" s="177" t="e">
        <f>FW8-FW12</f>
        <v>#REF!</v>
      </c>
      <c r="FX16" s="177" t="e">
        <f>FX8-FX12</f>
        <v>#REF!</v>
      </c>
      <c r="FY16" s="177" t="e">
        <f>FY8-FY12</f>
        <v>#REF!</v>
      </c>
      <c r="FZ16" s="178"/>
      <c r="GA16" s="177" t="e">
        <f>GA8-GA12</f>
        <v>#REF!</v>
      </c>
      <c r="GB16" s="197"/>
      <c r="GC16" s="177" t="e">
        <f>GC8-GC12</f>
        <v>#REF!</v>
      </c>
      <c r="GD16" s="177" t="e">
        <f>GD8-GD12</f>
        <v>#REF!</v>
      </c>
      <c r="GE16" s="177" t="e">
        <f>GE8-GE12</f>
        <v>#REF!</v>
      </c>
      <c r="GF16" s="197"/>
      <c r="GG16" s="177" t="e">
        <f>GG8-GG12</f>
        <v>#REF!</v>
      </c>
      <c r="GH16" s="358"/>
      <c r="GI16" s="177" t="e">
        <f>GI8-GI12</f>
        <v>#REF!</v>
      </c>
      <c r="GJ16" s="197"/>
      <c r="GK16" s="177" t="e">
        <f>GK8-GK12</f>
        <v>#REF!</v>
      </c>
      <c r="GL16" s="177" t="e">
        <f>GL8-GL12</f>
        <v>#REF!</v>
      </c>
      <c r="GM16" s="197"/>
      <c r="GN16" s="177" t="e">
        <f t="shared" ref="GN16:GR16" si="142">GN8-GN12</f>
        <v>#REF!</v>
      </c>
      <c r="GO16" s="177" t="e">
        <f t="shared" si="142"/>
        <v>#REF!</v>
      </c>
      <c r="GP16" s="177" t="e">
        <f t="shared" si="142"/>
        <v>#REF!</v>
      </c>
      <c r="GQ16" s="177" t="e">
        <f t="shared" si="142"/>
        <v>#REF!</v>
      </c>
      <c r="GR16" s="177" t="e">
        <f t="shared" si="142"/>
        <v>#REF!</v>
      </c>
      <c r="GS16" s="358"/>
      <c r="GT16" s="177" t="e">
        <f>GT8-GT12</f>
        <v>#REF!</v>
      </c>
      <c r="GU16" s="197"/>
      <c r="GV16" s="353"/>
      <c r="GW16" s="177" t="e">
        <f>GW8-GW12</f>
        <v>#REF!</v>
      </c>
      <c r="GX16" s="177" t="e">
        <f>GX8-GX12</f>
        <v>#REF!</v>
      </c>
      <c r="GY16" s="353"/>
      <c r="GZ16" s="177" t="e">
        <f t="shared" ref="GZ16:HG16" si="143">GZ8-GZ12</f>
        <v>#REF!</v>
      </c>
      <c r="HA16" s="177" t="e">
        <f t="shared" si="143"/>
        <v>#REF!</v>
      </c>
      <c r="HB16" s="177" t="e">
        <f t="shared" si="143"/>
        <v>#REF!</v>
      </c>
      <c r="HC16" s="177" t="e">
        <f t="shared" si="143"/>
        <v>#REF!</v>
      </c>
      <c r="HD16" s="177" t="e">
        <f t="shared" si="143"/>
        <v>#REF!</v>
      </c>
      <c r="HE16" s="177" t="e">
        <f t="shared" si="143"/>
        <v>#REF!</v>
      </c>
      <c r="HF16" s="177" t="e">
        <f t="shared" si="143"/>
        <v>#REF!</v>
      </c>
      <c r="HG16" s="177" t="e">
        <f t="shared" si="143"/>
        <v>#REF!</v>
      </c>
      <c r="HH16" s="197"/>
      <c r="HI16" s="177" t="e">
        <f t="shared" ref="HI16:HN16" si="144">HI8-HI12</f>
        <v>#REF!</v>
      </c>
      <c r="HJ16" s="177" t="e">
        <f t="shared" si="144"/>
        <v>#REF!</v>
      </c>
      <c r="HK16" s="177" t="e">
        <f t="shared" si="144"/>
        <v>#REF!</v>
      </c>
      <c r="HL16" s="177" t="e">
        <f t="shared" si="144"/>
        <v>#REF!</v>
      </c>
      <c r="HM16" s="177" t="e">
        <f t="shared" si="144"/>
        <v>#REF!</v>
      </c>
      <c r="HN16" s="177" t="e">
        <f t="shared" si="144"/>
        <v>#REF!</v>
      </c>
      <c r="HO16" s="197"/>
      <c r="HP16" s="353"/>
      <c r="HQ16" s="177" t="e">
        <f>HQ8-HQ12</f>
        <v>#REF!</v>
      </c>
      <c r="HR16" s="177" t="e">
        <f>HR8-HR12</f>
        <v>#REF!</v>
      </c>
      <c r="HS16" s="177" t="e">
        <f>HS8-HS12</f>
        <v>#REF!</v>
      </c>
      <c r="HT16" s="353"/>
      <c r="HU16" s="177" t="e">
        <f>HU8-HU12</f>
        <v>#REF!</v>
      </c>
      <c r="HV16" s="177" t="e">
        <f>HV8-HV12</f>
        <v>#REF!</v>
      </c>
      <c r="HW16" s="177" t="e">
        <f>HW8-HW12</f>
        <v>#REF!</v>
      </c>
      <c r="HX16" s="177" t="e">
        <f>HX8-HX12</f>
        <v>#REF!</v>
      </c>
      <c r="HY16" s="178"/>
      <c r="HZ16" s="177" t="e">
        <f>HZ8-HZ12</f>
        <v>#REF!</v>
      </c>
      <c r="IA16" s="358"/>
      <c r="IB16" s="197"/>
      <c r="IC16" s="177" t="e">
        <f t="shared" ref="IC16:IJ16" si="145">IC8-IC12</f>
        <v>#REF!</v>
      </c>
      <c r="ID16" s="177" t="e">
        <f t="shared" si="145"/>
        <v>#REF!</v>
      </c>
      <c r="IE16" s="177" t="e">
        <f t="shared" si="145"/>
        <v>#REF!</v>
      </c>
      <c r="IF16" s="177" t="e">
        <f t="shared" si="145"/>
        <v>#REF!</v>
      </c>
      <c r="IG16" s="177" t="e">
        <f t="shared" si="145"/>
        <v>#REF!</v>
      </c>
      <c r="IH16" s="177" t="e">
        <f t="shared" si="145"/>
        <v>#REF!</v>
      </c>
      <c r="II16" s="177" t="e">
        <f t="shared" si="145"/>
        <v>#REF!</v>
      </c>
      <c r="IJ16" s="177" t="e">
        <f t="shared" si="145"/>
        <v>#REF!</v>
      </c>
      <c r="IK16" s="358"/>
      <c r="IL16" s="197"/>
      <c r="IM16" s="177" t="e">
        <f t="shared" ref="IM16:IR16" si="146">IM8-IM12</f>
        <v>#REF!</v>
      </c>
      <c r="IN16" s="177" t="e">
        <f t="shared" si="146"/>
        <v>#REF!</v>
      </c>
      <c r="IO16" s="177" t="e">
        <f t="shared" si="146"/>
        <v>#REF!</v>
      </c>
      <c r="IP16" s="177" t="e">
        <f t="shared" si="146"/>
        <v>#REF!</v>
      </c>
      <c r="IQ16" s="177" t="e">
        <f t="shared" si="146"/>
        <v>#REF!</v>
      </c>
      <c r="IR16" s="177" t="e">
        <f t="shared" si="146"/>
        <v>#REF!</v>
      </c>
      <c r="IS16" s="358"/>
      <c r="IT16" s="177" t="e">
        <f>IT8-IT12</f>
        <v>#REF!</v>
      </c>
      <c r="IU16" s="177" t="e">
        <f>IU8-IU12</f>
        <v>#REF!</v>
      </c>
      <c r="IV16" s="197"/>
      <c r="IW16" s="177" t="e">
        <f>IW8-IW12</f>
        <v>#REF!</v>
      </c>
      <c r="IX16" s="177" t="e">
        <f>IX8-IX12</f>
        <v>#REF!</v>
      </c>
      <c r="IY16" s="178"/>
      <c r="IZ16" s="177" t="e">
        <f>IZ8-IZ12</f>
        <v>#REF!</v>
      </c>
      <c r="JA16" s="177" t="e">
        <f>JA8-JA12</f>
        <v>#REF!</v>
      </c>
      <c r="JB16" s="178"/>
      <c r="JC16" s="177" t="e">
        <f>JC8-JC12</f>
        <v>#REF!</v>
      </c>
      <c r="JD16" s="177" t="e">
        <f>JD8-JD12</f>
        <v>#REF!</v>
      </c>
      <c r="JE16" s="177" t="e">
        <f>JE8-JE12</f>
        <v>#REF!</v>
      </c>
      <c r="JF16" s="178"/>
      <c r="JG16" s="177" t="e">
        <f>JG8-JG12</f>
        <v>#REF!</v>
      </c>
      <c r="JH16" s="197"/>
      <c r="JI16" s="177" t="e">
        <f>JI8-JI12</f>
        <v>#REF!</v>
      </c>
      <c r="JJ16" s="177" t="e">
        <f>JJ8-JJ12</f>
        <v>#REF!</v>
      </c>
      <c r="JK16" s="177" t="e">
        <f>JK8-JK12</f>
        <v>#REF!</v>
      </c>
      <c r="JL16" s="177" t="e">
        <f>JL8-JL12</f>
        <v>#REF!</v>
      </c>
      <c r="JM16" s="197"/>
      <c r="JN16" s="177" t="e">
        <f>JN8-JN12</f>
        <v>#REF!</v>
      </c>
      <c r="JO16" s="420"/>
      <c r="JP16" s="358"/>
      <c r="JQ16" s="197"/>
      <c r="JR16" s="177" t="e">
        <f t="shared" ref="JR16:KC16" si="147">JR8-JR12</f>
        <v>#REF!</v>
      </c>
      <c r="JS16" s="177" t="e">
        <f t="shared" si="147"/>
        <v>#REF!</v>
      </c>
      <c r="JT16" s="177" t="e">
        <f t="shared" si="147"/>
        <v>#REF!</v>
      </c>
      <c r="JU16" s="177" t="e">
        <f t="shared" si="147"/>
        <v>#REF!</v>
      </c>
      <c r="JV16" s="177" t="e">
        <f t="shared" si="147"/>
        <v>#REF!</v>
      </c>
      <c r="JW16" s="177" t="e">
        <f t="shared" si="147"/>
        <v>#REF!</v>
      </c>
      <c r="JX16" s="177" t="e">
        <f t="shared" si="147"/>
        <v>#REF!</v>
      </c>
      <c r="JY16" s="177" t="e">
        <f t="shared" si="147"/>
        <v>#REF!</v>
      </c>
      <c r="JZ16" s="177" t="e">
        <f t="shared" si="147"/>
        <v>#REF!</v>
      </c>
      <c r="KA16" s="177" t="e">
        <f t="shared" si="147"/>
        <v>#REF!</v>
      </c>
      <c r="KB16" s="177" t="e">
        <f t="shared" si="147"/>
        <v>#REF!</v>
      </c>
      <c r="KC16" s="177" t="e">
        <f t="shared" si="147"/>
        <v>#REF!</v>
      </c>
      <c r="KD16" s="197"/>
      <c r="KE16" s="177" t="e">
        <f>KE8-KE12</f>
        <v>#REF!</v>
      </c>
      <c r="KF16" s="177" t="e">
        <f>KF8-KF12</f>
        <v>#REF!</v>
      </c>
      <c r="KG16" s="177" t="e">
        <f>KG8-KG12</f>
        <v>#REF!</v>
      </c>
      <c r="KH16" s="197"/>
      <c r="KI16" s="177" t="e">
        <f>KI8-KI12</f>
        <v>#REF!</v>
      </c>
      <c r="KJ16" s="177" t="e">
        <f>KJ8-KJ12</f>
        <v>#REF!</v>
      </c>
      <c r="KK16" s="177" t="e">
        <f>KK8-KK12</f>
        <v>#REF!</v>
      </c>
      <c r="KL16" s="177" t="e">
        <f>KL8-KL12</f>
        <v>#REF!</v>
      </c>
      <c r="KM16" s="197"/>
      <c r="KN16" s="177" t="e">
        <f>KN8-KN12</f>
        <v>#REF!</v>
      </c>
      <c r="KO16" s="177" t="e">
        <f>KO8-KO12</f>
        <v>#REF!</v>
      </c>
      <c r="KP16" s="177" t="e">
        <f>KP8-KP12</f>
        <v>#REF!</v>
      </c>
      <c r="KQ16" s="197"/>
      <c r="KR16" s="177" t="e">
        <f>KR8-KR12</f>
        <v>#REF!</v>
      </c>
      <c r="KS16" s="177" t="e">
        <f>KS8-KS12</f>
        <v>#REF!</v>
      </c>
      <c r="KT16" s="177" t="e">
        <f>KT8-KT12</f>
        <v>#REF!</v>
      </c>
      <c r="KU16" s="358"/>
      <c r="KV16" s="197"/>
      <c r="KW16" s="177" t="e">
        <f>KW8-KW12</f>
        <v>#REF!</v>
      </c>
      <c r="KX16" s="177" t="e">
        <f>KX8-KX12</f>
        <v>#REF!</v>
      </c>
      <c r="KY16" s="177" t="e">
        <f>KY8-KY12</f>
        <v>#REF!</v>
      </c>
      <c r="KZ16" s="177" t="e">
        <f>KZ8-KZ12</f>
        <v>#REF!</v>
      </c>
      <c r="LA16" s="177" t="e">
        <f>LA8-LA12</f>
        <v>#REF!</v>
      </c>
      <c r="LB16" s="197"/>
      <c r="LC16" s="177" t="e">
        <f>LC8-LC12</f>
        <v>#REF!</v>
      </c>
      <c r="LD16" s="177" t="e">
        <f>LD8-LD12</f>
        <v>#REF!</v>
      </c>
      <c r="LE16" s="177" t="e">
        <f>LE8-LE12</f>
        <v>#REF!</v>
      </c>
      <c r="LF16" s="353"/>
      <c r="LG16" s="177" t="e">
        <f>LG8-LG12</f>
        <v>#REF!</v>
      </c>
      <c r="LH16" s="177" t="e">
        <f>LH8-LH12</f>
        <v>#REF!</v>
      </c>
      <c r="LI16" s="177" t="e">
        <f>LI8-LI12</f>
        <v>#REF!</v>
      </c>
      <c r="LJ16" s="197"/>
      <c r="LK16" s="177" t="e">
        <f t="shared" ref="LK16:LX16" si="148">LK8-LK12</f>
        <v>#REF!</v>
      </c>
      <c r="LL16" s="177" t="e">
        <f t="shared" si="148"/>
        <v>#REF!</v>
      </c>
      <c r="LM16" s="177" t="e">
        <f t="shared" si="148"/>
        <v>#REF!</v>
      </c>
      <c r="LN16" s="177" t="e">
        <f t="shared" si="148"/>
        <v>#REF!</v>
      </c>
      <c r="LO16" s="177" t="e">
        <f t="shared" si="148"/>
        <v>#REF!</v>
      </c>
      <c r="LP16" s="177" t="e">
        <f t="shared" si="148"/>
        <v>#REF!</v>
      </c>
      <c r="LQ16" s="177" t="e">
        <f t="shared" si="148"/>
        <v>#REF!</v>
      </c>
      <c r="LR16" s="177" t="e">
        <f t="shared" si="148"/>
        <v>#REF!</v>
      </c>
      <c r="LS16" s="177" t="e">
        <f t="shared" si="148"/>
        <v>#REF!</v>
      </c>
      <c r="LT16" s="177" t="e">
        <f t="shared" si="148"/>
        <v>#REF!</v>
      </c>
      <c r="LU16" s="177" t="e">
        <f t="shared" si="148"/>
        <v>#REF!</v>
      </c>
      <c r="LV16" s="177" t="e">
        <f t="shared" si="148"/>
        <v>#REF!</v>
      </c>
      <c r="LW16" s="177" t="e">
        <f t="shared" si="148"/>
        <v>#REF!</v>
      </c>
      <c r="LX16" s="177" t="e">
        <f t="shared" si="148"/>
        <v>#REF!</v>
      </c>
      <c r="LY16" s="197"/>
      <c r="LZ16" s="177" t="e">
        <f>LZ8-LZ12</f>
        <v>#REF!</v>
      </c>
      <c r="MA16" s="177" t="e">
        <f>MA8-MA12</f>
        <v>#REF!</v>
      </c>
      <c r="MB16" s="177" t="e">
        <f>MB8-MB12</f>
        <v>#REF!</v>
      </c>
      <c r="MC16" s="177" t="e">
        <f>MC8-MC12</f>
        <v>#REF!</v>
      </c>
      <c r="MD16" s="177" t="e">
        <f>MD8-MD12</f>
        <v>#REF!</v>
      </c>
      <c r="ME16" s="197"/>
      <c r="MF16" s="177" t="e">
        <f>MF8-MF12</f>
        <v>#REF!</v>
      </c>
      <c r="MG16" s="177" t="e">
        <f>MG8-MG12</f>
        <v>#REF!</v>
      </c>
      <c r="MH16" s="177" t="e">
        <f>MH8-MH12</f>
        <v>#REF!</v>
      </c>
      <c r="MI16" s="177" t="e">
        <f>MI8-MI12</f>
        <v>#REF!</v>
      </c>
      <c r="MJ16" s="197"/>
      <c r="MK16" s="177" t="e">
        <f t="shared" ref="MK16:MP16" si="149">MK8-MK12</f>
        <v>#REF!</v>
      </c>
      <c r="ML16" s="177" t="e">
        <f t="shared" si="149"/>
        <v>#REF!</v>
      </c>
      <c r="MM16" s="177" t="e">
        <f t="shared" si="149"/>
        <v>#REF!</v>
      </c>
      <c r="MN16" s="177" t="e">
        <f t="shared" si="149"/>
        <v>#REF!</v>
      </c>
      <c r="MO16" s="177" t="e">
        <f t="shared" si="149"/>
        <v>#REF!</v>
      </c>
      <c r="MP16" s="177" t="e">
        <f t="shared" si="149"/>
        <v>#REF!</v>
      </c>
      <c r="MQ16" s="170"/>
      <c r="MR16" s="177" t="e">
        <f t="shared" ref="MR16:MZ16" si="150">MR8-MR12</f>
        <v>#REF!</v>
      </c>
      <c r="MS16" s="177" t="e">
        <f t="shared" si="150"/>
        <v>#REF!</v>
      </c>
      <c r="MT16" s="177" t="e">
        <f t="shared" si="150"/>
        <v>#REF!</v>
      </c>
      <c r="MU16" s="177" t="e">
        <f t="shared" si="150"/>
        <v>#REF!</v>
      </c>
      <c r="MV16" s="177" t="e">
        <f t="shared" si="150"/>
        <v>#REF!</v>
      </c>
      <c r="MW16" s="177" t="e">
        <f t="shared" si="150"/>
        <v>#REF!</v>
      </c>
      <c r="MX16" s="177" t="e">
        <f t="shared" si="150"/>
        <v>#REF!</v>
      </c>
      <c r="MY16" s="177" t="e">
        <f t="shared" si="150"/>
        <v>#REF!</v>
      </c>
      <c r="MZ16" s="177" t="e">
        <f t="shared" si="150"/>
        <v>#REF!</v>
      </c>
      <c r="NA16" s="116"/>
      <c r="NB16" s="116"/>
      <c r="NC16" s="116"/>
      <c r="ND16" s="116"/>
    </row>
    <row r="17" spans="1:369" s="340" customFormat="1" ht="25" customHeight="1">
      <c r="A17" s="1238"/>
      <c r="B17" s="335" t="s">
        <v>1448</v>
      </c>
      <c r="C17" s="1301" t="s">
        <v>1404</v>
      </c>
      <c r="D17" s="1301"/>
      <c r="E17" s="1301"/>
      <c r="F17" s="1301"/>
      <c r="G17" s="1301"/>
      <c r="H17" s="1301"/>
      <c r="I17" s="1301"/>
      <c r="J17" s="1301"/>
      <c r="K17" s="1301"/>
      <c r="L17" s="1301"/>
      <c r="M17" s="1301"/>
      <c r="N17" s="1301"/>
      <c r="O17" s="1301"/>
      <c r="P17" s="1301"/>
      <c r="Q17" s="1301"/>
      <c r="R17" s="1301"/>
      <c r="S17" s="1301"/>
      <c r="T17" s="1301"/>
      <c r="U17" s="1301"/>
      <c r="V17" s="336"/>
      <c r="W17" s="359">
        <f t="shared" ref="W17:AJ17" si="151">W18/($R$33+$R$43-1)</f>
        <v>1</v>
      </c>
      <c r="X17" s="342">
        <f t="shared" si="151"/>
        <v>1</v>
      </c>
      <c r="Y17" s="338">
        <f t="shared" si="151"/>
        <v>1</v>
      </c>
      <c r="Z17" s="342">
        <f t="shared" si="151"/>
        <v>0.83333333333333337</v>
      </c>
      <c r="AA17" s="338">
        <f t="shared" si="151"/>
        <v>0.83333333333333337</v>
      </c>
      <c r="AB17" s="342">
        <f t="shared" si="151"/>
        <v>0.5</v>
      </c>
      <c r="AC17" s="338">
        <f t="shared" si="151"/>
        <v>0.5</v>
      </c>
      <c r="AD17" s="342">
        <f t="shared" si="151"/>
        <v>1</v>
      </c>
      <c r="AE17" s="338">
        <f t="shared" si="151"/>
        <v>1</v>
      </c>
      <c r="AF17" s="338">
        <f t="shared" si="151"/>
        <v>0.33333333333333331</v>
      </c>
      <c r="AG17" s="338">
        <f t="shared" si="151"/>
        <v>1</v>
      </c>
      <c r="AH17" s="338">
        <f t="shared" si="151"/>
        <v>0.16666666666666666</v>
      </c>
      <c r="AI17" s="342">
        <f t="shared" si="151"/>
        <v>1</v>
      </c>
      <c r="AJ17" s="338">
        <f t="shared" si="151"/>
        <v>0.66666666666666663</v>
      </c>
      <c r="AK17" s="194"/>
      <c r="AL17" s="338">
        <f>AL18/($R$33+$R$43-1)</f>
        <v>1</v>
      </c>
      <c r="AM17" s="646">
        <f>AM18/($R$33+$R$43-1)</f>
        <v>1</v>
      </c>
      <c r="AN17" s="338">
        <f t="shared" ref="AN17:AX17" si="152">AN18/($R$33+$R$43-1)</f>
        <v>1</v>
      </c>
      <c r="AO17" s="338">
        <f t="shared" si="152"/>
        <v>0.16666666666666666</v>
      </c>
      <c r="AP17" s="338">
        <f t="shared" si="152"/>
        <v>0.16666666666666666</v>
      </c>
      <c r="AQ17" s="338">
        <f t="shared" si="152"/>
        <v>0.16666666666666666</v>
      </c>
      <c r="AR17" s="338">
        <f t="shared" si="152"/>
        <v>0</v>
      </c>
      <c r="AS17" s="338">
        <f t="shared" si="152"/>
        <v>0.16666666666666666</v>
      </c>
      <c r="AT17" s="338">
        <f t="shared" si="152"/>
        <v>0</v>
      </c>
      <c r="AU17" s="338">
        <f t="shared" si="152"/>
        <v>0</v>
      </c>
      <c r="AV17" s="338">
        <f t="shared" si="152"/>
        <v>0.5</v>
      </c>
      <c r="AW17" s="338">
        <f t="shared" si="152"/>
        <v>0</v>
      </c>
      <c r="AX17" s="338">
        <f t="shared" si="152"/>
        <v>0</v>
      </c>
      <c r="AY17" s="194"/>
      <c r="AZ17" s="338">
        <f>AZ18/($R$33+$R$43-1)</f>
        <v>0.5</v>
      </c>
      <c r="BA17" s="194"/>
      <c r="BB17" s="338">
        <f>BB18/($R$33+$R$43-1)</f>
        <v>1</v>
      </c>
      <c r="BC17" s="342">
        <f>BC18/($R$33+$R$43-1)</f>
        <v>1</v>
      </c>
      <c r="BD17" s="338">
        <f t="shared" ref="BD17:BE17" si="153">BD18/($R$33+$R$43-1)</f>
        <v>1</v>
      </c>
      <c r="BE17" s="338">
        <f t="shared" si="153"/>
        <v>0.5</v>
      </c>
      <c r="BF17" s="342">
        <f>BF18/($R$33+$R$43-1)</f>
        <v>1</v>
      </c>
      <c r="BG17" s="338">
        <f t="shared" ref="BG17:BJ17" si="154">BG18/($R$33+$R$43-1)</f>
        <v>0.16666666666666666</v>
      </c>
      <c r="BH17" s="338">
        <f t="shared" si="154"/>
        <v>0.83333333333333337</v>
      </c>
      <c r="BI17" s="338">
        <f t="shared" si="154"/>
        <v>0.66666666666666663</v>
      </c>
      <c r="BJ17" s="338">
        <f t="shared" si="154"/>
        <v>0.5</v>
      </c>
      <c r="BK17" s="359">
        <f>BK18/($R$33+$R$43-1)</f>
        <v>1</v>
      </c>
      <c r="BL17" s="338">
        <f t="shared" ref="BL17:BM17" si="155">BL18/($R$33+$R$43-1)</f>
        <v>0.33333333333333331</v>
      </c>
      <c r="BM17" s="338">
        <f t="shared" si="155"/>
        <v>0</v>
      </c>
      <c r="BN17" s="342">
        <f>BN18/($R$33+$R$43-1)</f>
        <v>1</v>
      </c>
      <c r="BO17" s="338">
        <f t="shared" ref="BO17:BQ17" si="156">BO18/($R$33+$R$43-1)</f>
        <v>1</v>
      </c>
      <c r="BP17" s="338">
        <f t="shared" si="156"/>
        <v>0</v>
      </c>
      <c r="BQ17" s="338">
        <f t="shared" si="156"/>
        <v>0</v>
      </c>
      <c r="BR17" s="342">
        <f>BR18/($R$33+$R$43-1)</f>
        <v>0.5</v>
      </c>
      <c r="BS17" s="338">
        <f t="shared" ref="BS17:BT17" si="157">BS18/($R$33+$R$43-1)</f>
        <v>0.5</v>
      </c>
      <c r="BT17" s="338">
        <f t="shared" si="157"/>
        <v>0.33333333333333331</v>
      </c>
      <c r="BU17" s="341"/>
      <c r="BV17" s="338">
        <f t="shared" ref="BV17" si="158">BV18/($R$33+$R$43-1)</f>
        <v>0.83333333333333337</v>
      </c>
      <c r="BW17" s="342">
        <f>BW18/($R$33+$R$43-1)</f>
        <v>0.66666666666666663</v>
      </c>
      <c r="BX17" s="338">
        <f t="shared" ref="BX17:BY17" si="159">BX18/($R$33+$R$43-1)</f>
        <v>0.16666666666666666</v>
      </c>
      <c r="BY17" s="338">
        <f t="shared" si="159"/>
        <v>0.33333333333333331</v>
      </c>
      <c r="BZ17" s="342">
        <f>BZ18/($R$33+$R$43-1)</f>
        <v>1</v>
      </c>
      <c r="CA17" s="338">
        <f t="shared" ref="CA17:CH17" si="160">CA18/($R$33+$R$43-1)</f>
        <v>0.5</v>
      </c>
      <c r="CB17" s="338">
        <f t="shared" si="160"/>
        <v>1</v>
      </c>
      <c r="CC17" s="338">
        <f t="shared" si="160"/>
        <v>0.66666666666666663</v>
      </c>
      <c r="CD17" s="338">
        <f t="shared" si="160"/>
        <v>0.66666666666666663</v>
      </c>
      <c r="CE17" s="359">
        <f>CE18/($R$33+$R$43-1)</f>
        <v>1</v>
      </c>
      <c r="CF17" s="338">
        <f t="shared" si="160"/>
        <v>0</v>
      </c>
      <c r="CG17" s="342">
        <f>CG18/($R$33+$R$43-1)</f>
        <v>1</v>
      </c>
      <c r="CH17" s="338">
        <f t="shared" si="160"/>
        <v>0.5</v>
      </c>
      <c r="CI17" s="194"/>
      <c r="CJ17" s="338">
        <f t="shared" ref="CJ17:CK17" si="161">CJ18/($R$33+$R$43-1)</f>
        <v>0.83333333333333337</v>
      </c>
      <c r="CK17" s="338">
        <f t="shared" si="161"/>
        <v>0.33333333333333331</v>
      </c>
      <c r="CL17" s="646">
        <f>CL18/($R$33+$R$43-1)</f>
        <v>1</v>
      </c>
      <c r="CM17" s="338">
        <f t="shared" ref="CM17:CO17" si="162">CM18/($R$33+$R$43-1)</f>
        <v>1</v>
      </c>
      <c r="CN17" s="338">
        <f t="shared" si="162"/>
        <v>0</v>
      </c>
      <c r="CO17" s="338">
        <f t="shared" si="162"/>
        <v>0.16666666666666666</v>
      </c>
      <c r="CP17" s="646">
        <f>CP18/($R$33+$R$43-1)</f>
        <v>1</v>
      </c>
      <c r="CQ17" s="338">
        <f t="shared" ref="CQ17:CW17" si="163">CQ18/($R$33+$R$43-1)</f>
        <v>0</v>
      </c>
      <c r="CR17" s="338">
        <f t="shared" si="163"/>
        <v>1</v>
      </c>
      <c r="CS17" s="338">
        <f t="shared" si="163"/>
        <v>0.33333333333333331</v>
      </c>
      <c r="CT17" s="338">
        <f t="shared" si="163"/>
        <v>0</v>
      </c>
      <c r="CU17" s="338">
        <f t="shared" si="163"/>
        <v>0.16666666666666666</v>
      </c>
      <c r="CV17" s="338">
        <f t="shared" si="163"/>
        <v>0.33333333333333331</v>
      </c>
      <c r="CW17" s="338">
        <f t="shared" si="163"/>
        <v>0.33333333333333331</v>
      </c>
      <c r="CX17" s="646">
        <f>CX18/($R$33+$R$43-1)</f>
        <v>0.33333333333333331</v>
      </c>
      <c r="CY17" s="338">
        <f t="shared" ref="CY17:DB17" si="164">CY18/($R$33+$R$43-1)</f>
        <v>0</v>
      </c>
      <c r="CZ17" s="338">
        <f t="shared" si="164"/>
        <v>0.16666666666666666</v>
      </c>
      <c r="DA17" s="338">
        <f t="shared" si="164"/>
        <v>0</v>
      </c>
      <c r="DB17" s="338">
        <f t="shared" si="164"/>
        <v>0</v>
      </c>
      <c r="DC17" s="342">
        <f>DC18/($R$33+$R$43-1)</f>
        <v>0.16666666666666666</v>
      </c>
      <c r="DD17" s="338">
        <f t="shared" ref="DD17:DN17" si="165">DD18/($R$33+$R$43-1)</f>
        <v>0</v>
      </c>
      <c r="DE17" s="338">
        <f t="shared" si="165"/>
        <v>0</v>
      </c>
      <c r="DF17" s="338">
        <f t="shared" si="165"/>
        <v>0</v>
      </c>
      <c r="DG17" s="338">
        <f t="shared" si="165"/>
        <v>0</v>
      </c>
      <c r="DH17" s="338">
        <f t="shared" si="165"/>
        <v>0</v>
      </c>
      <c r="DI17" s="338">
        <f t="shared" si="165"/>
        <v>0</v>
      </c>
      <c r="DJ17" s="338">
        <f t="shared" si="165"/>
        <v>0</v>
      </c>
      <c r="DK17" s="338">
        <f t="shared" si="165"/>
        <v>0</v>
      </c>
      <c r="DL17" s="338">
        <f t="shared" si="165"/>
        <v>0</v>
      </c>
      <c r="DM17" s="338">
        <f t="shared" si="165"/>
        <v>0</v>
      </c>
      <c r="DN17" s="338">
        <f t="shared" si="165"/>
        <v>0</v>
      </c>
      <c r="DO17" s="342">
        <f>DO18/($R$33+$R$43-1)</f>
        <v>0.33333333333333331</v>
      </c>
      <c r="DP17" s="338">
        <f t="shared" ref="DP17:DR17" si="166">DP18/($R$33+$R$43-1)</f>
        <v>0</v>
      </c>
      <c r="DQ17" s="338">
        <f t="shared" si="166"/>
        <v>0</v>
      </c>
      <c r="DR17" s="338">
        <f t="shared" si="166"/>
        <v>0.16666666666666666</v>
      </c>
      <c r="DS17" s="342">
        <f>DS18/($R$33+$R$43-1)</f>
        <v>0.16666666666666666</v>
      </c>
      <c r="DT17" s="338">
        <f t="shared" ref="DT17:DZ17" si="167">DT18/($R$33+$R$43-1)</f>
        <v>0.16666666666666666</v>
      </c>
      <c r="DU17" s="338">
        <f t="shared" si="167"/>
        <v>0</v>
      </c>
      <c r="DV17" s="338">
        <f t="shared" si="167"/>
        <v>0</v>
      </c>
      <c r="DW17" s="338">
        <f t="shared" si="167"/>
        <v>0</v>
      </c>
      <c r="DX17" s="338">
        <f t="shared" si="167"/>
        <v>0</v>
      </c>
      <c r="DY17" s="338">
        <f t="shared" si="167"/>
        <v>0</v>
      </c>
      <c r="DZ17" s="338">
        <f t="shared" si="167"/>
        <v>0</v>
      </c>
      <c r="EA17" s="359">
        <f>EA18/($R$33+$R$43-1)</f>
        <v>1</v>
      </c>
      <c r="EB17" s="338">
        <f t="shared" ref="EB17" si="168">EB18/($R$33+$R$43-1)</f>
        <v>0</v>
      </c>
      <c r="EC17" s="342">
        <f>EC18/($R$33+$R$43-1)</f>
        <v>1</v>
      </c>
      <c r="ED17" s="646">
        <f>ED18/($R$33+$R$43-1)</f>
        <v>0.83333333333333337</v>
      </c>
      <c r="EE17" s="338">
        <f t="shared" ref="EE17:EH17" si="169">EE18/($R$33+$R$43-1)</f>
        <v>0.66666666666666663</v>
      </c>
      <c r="EF17" s="338">
        <f t="shared" si="169"/>
        <v>0.16666666666666666</v>
      </c>
      <c r="EG17" s="338">
        <f t="shared" si="169"/>
        <v>0</v>
      </c>
      <c r="EH17" s="338">
        <f t="shared" si="169"/>
        <v>0.16666666666666666</v>
      </c>
      <c r="EI17" s="194"/>
      <c r="EJ17" s="338">
        <f t="shared" ref="EJ17" si="170">EJ18/($R$33+$R$43-1)</f>
        <v>0.16666666666666666</v>
      </c>
      <c r="EK17" s="646">
        <f>EK18/($R$33+$R$43-1)</f>
        <v>0.83333333333333337</v>
      </c>
      <c r="EL17" s="338">
        <f t="shared" ref="EL17:EM17" si="171">EL18/($R$33+$R$43-1)</f>
        <v>0.83333333333333337</v>
      </c>
      <c r="EM17" s="338">
        <f t="shared" si="171"/>
        <v>0.16666666666666666</v>
      </c>
      <c r="EN17" s="194"/>
      <c r="EO17" s="338">
        <f t="shared" ref="EO17" si="172">EO18/($R$33+$R$43-1)</f>
        <v>0.16666666666666666</v>
      </c>
      <c r="EP17" s="646">
        <f>EP18/($R$33+$R$43-1)</f>
        <v>1</v>
      </c>
      <c r="EQ17" s="338">
        <f t="shared" ref="EQ17:EV17" si="173">EQ18/($R$33+$R$43-1)</f>
        <v>0.5</v>
      </c>
      <c r="ER17" s="338">
        <f t="shared" si="173"/>
        <v>0.16666666666666666</v>
      </c>
      <c r="ES17" s="338">
        <f t="shared" si="173"/>
        <v>0</v>
      </c>
      <c r="ET17" s="338">
        <f t="shared" si="173"/>
        <v>0.33333333333333331</v>
      </c>
      <c r="EU17" s="338">
        <f t="shared" si="173"/>
        <v>0.33333333333333331</v>
      </c>
      <c r="EV17" s="338">
        <f t="shared" si="173"/>
        <v>0</v>
      </c>
      <c r="EW17" s="342">
        <f>EW18/($R$33+$R$43-1)</f>
        <v>1</v>
      </c>
      <c r="EX17" s="646">
        <f>EX18/($R$33+$R$43-1)</f>
        <v>1</v>
      </c>
      <c r="EY17" s="338">
        <f t="shared" ref="EY17:EZ17" si="174">EY18/($R$33+$R$43-1)</f>
        <v>1</v>
      </c>
      <c r="EZ17" s="338">
        <f t="shared" si="174"/>
        <v>0.16666666666666666</v>
      </c>
      <c r="FA17" s="646">
        <f>FA18/($R$33+$R$43-1)</f>
        <v>1</v>
      </c>
      <c r="FB17" s="338">
        <f t="shared" ref="FB17:FD17" si="175">FB18/($R$33+$R$43-1)</f>
        <v>1</v>
      </c>
      <c r="FC17" s="338">
        <f t="shared" si="175"/>
        <v>0.5</v>
      </c>
      <c r="FD17" s="338">
        <f t="shared" si="175"/>
        <v>0.33333333333333331</v>
      </c>
      <c r="FE17" s="194"/>
      <c r="FF17" s="338">
        <f t="shared" ref="FF17" si="176">FF18/($R$33+$R$43-1)</f>
        <v>0</v>
      </c>
      <c r="FG17" s="646">
        <f>FG18/($R$33+$R$43-1)</f>
        <v>0.66666666666666663</v>
      </c>
      <c r="FH17" s="338">
        <f t="shared" ref="FH17:FI17" si="177">FH18/($R$33+$R$43-1)</f>
        <v>0.66666666666666663</v>
      </c>
      <c r="FI17" s="338">
        <f t="shared" si="177"/>
        <v>0.16666666666666666</v>
      </c>
      <c r="FJ17" s="646">
        <f>FJ18/($R$33+$R$43-1)</f>
        <v>0.66666666666666663</v>
      </c>
      <c r="FK17" s="338">
        <f t="shared" ref="FK17:FM17" si="178">FK18/($R$33+$R$43-1)</f>
        <v>0.5</v>
      </c>
      <c r="FL17" s="338">
        <f t="shared" si="178"/>
        <v>0</v>
      </c>
      <c r="FM17" s="338">
        <f t="shared" si="178"/>
        <v>0</v>
      </c>
      <c r="FN17" s="359">
        <f>FN18/($R$33+$R$43-1)</f>
        <v>1</v>
      </c>
      <c r="FO17" s="338">
        <f t="shared" ref="FO17" si="179">FO18/($R$33+$R$43-1)</f>
        <v>0.66666666666666663</v>
      </c>
      <c r="FP17" s="342">
        <f>FP18/($R$33+$R$43-1)</f>
        <v>1</v>
      </c>
      <c r="FQ17" s="338">
        <f t="shared" ref="FQ17" si="180">FQ18/($R$33+$R$43-1)</f>
        <v>0.83333333333333337</v>
      </c>
      <c r="FR17" s="194"/>
      <c r="FS17" s="338">
        <f t="shared" ref="FS17" si="181">FS18/($R$33+$R$43-1)</f>
        <v>0.16666666666666666</v>
      </c>
      <c r="FT17" s="646">
        <f>FT18/($R$33+$R$43-1)</f>
        <v>0.83333333333333337</v>
      </c>
      <c r="FU17" s="338">
        <f t="shared" ref="FU17:FY17" si="182">FU18/($R$33+$R$43-1)</f>
        <v>0.66666666666666663</v>
      </c>
      <c r="FV17" s="338">
        <f t="shared" si="182"/>
        <v>0.16666666666666666</v>
      </c>
      <c r="FW17" s="338">
        <f t="shared" si="182"/>
        <v>0.33333333333333331</v>
      </c>
      <c r="FX17" s="338">
        <f t="shared" si="182"/>
        <v>0</v>
      </c>
      <c r="FY17" s="338">
        <f t="shared" si="182"/>
        <v>0</v>
      </c>
      <c r="FZ17" s="194"/>
      <c r="GA17" s="338">
        <f t="shared" ref="GA17" si="183">GA18/($R$33+$R$43-1)</f>
        <v>0.16666666666666666</v>
      </c>
      <c r="GB17" s="342">
        <f>GB18/($R$33+$R$43-1)</f>
        <v>1</v>
      </c>
      <c r="GC17" s="338">
        <f t="shared" ref="GC17:GE17" si="184">GC18/($R$33+$R$43-1)</f>
        <v>1</v>
      </c>
      <c r="GD17" s="338">
        <f t="shared" si="184"/>
        <v>0.5</v>
      </c>
      <c r="GE17" s="338">
        <f t="shared" si="184"/>
        <v>0.16666666666666666</v>
      </c>
      <c r="GF17" s="342">
        <f>GF18/($R$33+$R$43-1)</f>
        <v>1</v>
      </c>
      <c r="GG17" s="338">
        <f t="shared" ref="GG17" si="185">GG18/($R$33+$R$43-1)</f>
        <v>1</v>
      </c>
      <c r="GH17" s="359">
        <f>GH18/($R$33+$R$43-1)</f>
        <v>1</v>
      </c>
      <c r="GI17" s="338">
        <f t="shared" ref="GI17" si="186">GI18/($R$33+$R$43-1)</f>
        <v>1</v>
      </c>
      <c r="GJ17" s="342">
        <f>GJ18/($R$33+$R$43-1)</f>
        <v>0.5</v>
      </c>
      <c r="GK17" s="338">
        <f t="shared" ref="GK17" si="187">GK18/($R$33+$R$43-1)</f>
        <v>0.33333333333333331</v>
      </c>
      <c r="GL17" s="338">
        <f>GL18/($R$33+$R$43-1)</f>
        <v>0.16666666666666666</v>
      </c>
      <c r="GM17" s="342">
        <f>GM18/($R$33+$R$43-1)</f>
        <v>0.66666666666666663</v>
      </c>
      <c r="GN17" s="338">
        <f t="shared" ref="GN17:GR17" si="188">GN18/($R$33+$R$43-1)</f>
        <v>0.16666666666666666</v>
      </c>
      <c r="GO17" s="338">
        <f t="shared" si="188"/>
        <v>0</v>
      </c>
      <c r="GP17" s="338">
        <f t="shared" si="188"/>
        <v>0.16666666666666666</v>
      </c>
      <c r="GQ17" s="338">
        <f t="shared" si="188"/>
        <v>0.5</v>
      </c>
      <c r="GR17" s="338">
        <f t="shared" si="188"/>
        <v>0.5</v>
      </c>
      <c r="GS17" s="359">
        <f>GS18/($R$33+$R$43-1)</f>
        <v>1</v>
      </c>
      <c r="GT17" s="338">
        <f t="shared" ref="GT17" si="189">GT18/($R$33+$R$43-1)</f>
        <v>0</v>
      </c>
      <c r="GU17" s="342">
        <f>GU18/($R$33+$R$43-1)</f>
        <v>1</v>
      </c>
      <c r="GV17" s="646">
        <f>GV18/($R$33+$R$43-1)</f>
        <v>0.83333333333333337</v>
      </c>
      <c r="GW17" s="338">
        <f t="shared" ref="GW17:GX17" si="190">GW18/($R$33+$R$43-1)</f>
        <v>0.66666666666666663</v>
      </c>
      <c r="GX17" s="338">
        <f t="shared" si="190"/>
        <v>0.33333333333333331</v>
      </c>
      <c r="GY17" s="646">
        <f>GY18/($R$33+$R$43-1)</f>
        <v>1</v>
      </c>
      <c r="GZ17" s="338">
        <f t="shared" ref="GZ17:HG17" si="191">GZ18/($R$33+$R$43-1)</f>
        <v>0</v>
      </c>
      <c r="HA17" s="338">
        <f t="shared" si="191"/>
        <v>0</v>
      </c>
      <c r="HB17" s="338">
        <f t="shared" si="191"/>
        <v>0.16666666666666666</v>
      </c>
      <c r="HC17" s="338">
        <f t="shared" si="191"/>
        <v>1</v>
      </c>
      <c r="HD17" s="338">
        <f t="shared" si="191"/>
        <v>0.16666666666666666</v>
      </c>
      <c r="HE17" s="338">
        <f t="shared" si="191"/>
        <v>0.16666666666666666</v>
      </c>
      <c r="HF17" s="338">
        <f t="shared" si="191"/>
        <v>0</v>
      </c>
      <c r="HG17" s="338">
        <f t="shared" si="191"/>
        <v>0</v>
      </c>
      <c r="HH17" s="342">
        <f>HH18/($R$33+$R$43-1)</f>
        <v>0.66666666666666663</v>
      </c>
      <c r="HI17" s="338">
        <f t="shared" ref="HI17:HN17" si="192">HI18/($R$33+$R$43-1)</f>
        <v>0</v>
      </c>
      <c r="HJ17" s="338">
        <f t="shared" si="192"/>
        <v>0</v>
      </c>
      <c r="HK17" s="338">
        <f t="shared" si="192"/>
        <v>0.16666666666666666</v>
      </c>
      <c r="HL17" s="338">
        <f t="shared" si="192"/>
        <v>0.33333333333333331</v>
      </c>
      <c r="HM17" s="338">
        <f t="shared" si="192"/>
        <v>0.16666666666666666</v>
      </c>
      <c r="HN17" s="338">
        <f t="shared" si="192"/>
        <v>0.16666666666666666</v>
      </c>
      <c r="HO17" s="342">
        <f>HO18/($R$33+$R$43-1)</f>
        <v>1</v>
      </c>
      <c r="HP17" s="646">
        <f>HP18/($R$33+$R$43-1)</f>
        <v>1</v>
      </c>
      <c r="HQ17" s="338">
        <f t="shared" ref="HQ17:HS17" si="193">HQ18/($R$33+$R$43-1)</f>
        <v>1</v>
      </c>
      <c r="HR17" s="338">
        <f t="shared" si="193"/>
        <v>0</v>
      </c>
      <c r="HS17" s="338">
        <f t="shared" si="193"/>
        <v>0</v>
      </c>
      <c r="HT17" s="646">
        <f>HT18/($R$33+$R$43-1)</f>
        <v>0.16666666666666666</v>
      </c>
      <c r="HU17" s="338">
        <f t="shared" ref="HU17:HX17" si="194">HU18/($R$33+$R$43-1)</f>
        <v>0</v>
      </c>
      <c r="HV17" s="338">
        <f t="shared" si="194"/>
        <v>0</v>
      </c>
      <c r="HW17" s="338">
        <f t="shared" si="194"/>
        <v>0</v>
      </c>
      <c r="HX17" s="338">
        <f t="shared" si="194"/>
        <v>0</v>
      </c>
      <c r="HY17" s="194"/>
      <c r="HZ17" s="338">
        <f t="shared" ref="HZ17" si="195">HZ18/($R$33+$R$43-1)</f>
        <v>0</v>
      </c>
      <c r="IA17" s="359">
        <f>IA18/($R$33+$R$43-1)</f>
        <v>1</v>
      </c>
      <c r="IB17" s="342">
        <f>IB18/($R$33+$R$43-1)</f>
        <v>1</v>
      </c>
      <c r="IC17" s="338">
        <f t="shared" ref="IC17:IJ17" si="196">IC18/($R$33+$R$43-1)</f>
        <v>0.66666666666666663</v>
      </c>
      <c r="ID17" s="338">
        <f t="shared" si="196"/>
        <v>0.16666666666666666</v>
      </c>
      <c r="IE17" s="338">
        <f t="shared" si="196"/>
        <v>0.16666666666666666</v>
      </c>
      <c r="IF17" s="338">
        <f t="shared" si="196"/>
        <v>0.33333333333333331</v>
      </c>
      <c r="IG17" s="338">
        <f t="shared" si="196"/>
        <v>0</v>
      </c>
      <c r="IH17" s="338">
        <f t="shared" si="196"/>
        <v>0.33333333333333331</v>
      </c>
      <c r="II17" s="338">
        <f t="shared" si="196"/>
        <v>0</v>
      </c>
      <c r="IJ17" s="338">
        <f t="shared" si="196"/>
        <v>0</v>
      </c>
      <c r="IK17" s="359">
        <f>IK18/($R$33+$R$43-1)</f>
        <v>0.83333333333333337</v>
      </c>
      <c r="IL17" s="342">
        <f>IL18/($R$33+$R$43-1)</f>
        <v>0.83333333333333337</v>
      </c>
      <c r="IM17" s="338">
        <f t="shared" ref="IM17:IR17" si="197">IM18/($R$33+$R$43-1)</f>
        <v>0.83333333333333337</v>
      </c>
      <c r="IN17" s="338">
        <f t="shared" si="197"/>
        <v>0</v>
      </c>
      <c r="IO17" s="338">
        <f t="shared" si="197"/>
        <v>0</v>
      </c>
      <c r="IP17" s="338">
        <f t="shared" si="197"/>
        <v>0.16666666666666666</v>
      </c>
      <c r="IQ17" s="338">
        <f t="shared" si="197"/>
        <v>0</v>
      </c>
      <c r="IR17" s="338">
        <f t="shared" si="197"/>
        <v>0</v>
      </c>
      <c r="IS17" s="359">
        <f>IS18/($R$33+$R$43-1)</f>
        <v>1</v>
      </c>
      <c r="IT17" s="338">
        <f t="shared" ref="IT17:IU17" si="198">IT18/($R$33+$R$43-1)</f>
        <v>0</v>
      </c>
      <c r="IU17" s="338">
        <f t="shared" si="198"/>
        <v>0</v>
      </c>
      <c r="IV17" s="342">
        <f>IV18/($R$33+$R$43-1)</f>
        <v>0.5</v>
      </c>
      <c r="IW17" s="338">
        <f t="shared" ref="IW17:IX17" si="199">IW18/($R$33+$R$43-1)</f>
        <v>0</v>
      </c>
      <c r="IX17" s="338">
        <f t="shared" si="199"/>
        <v>0.16666666666666666</v>
      </c>
      <c r="IY17" s="194"/>
      <c r="IZ17" s="338">
        <f t="shared" ref="IZ17:JA17" si="200">IZ18/($R$33+$R$43-1)</f>
        <v>0</v>
      </c>
      <c r="JA17" s="338">
        <f t="shared" si="200"/>
        <v>0</v>
      </c>
      <c r="JB17" s="194"/>
      <c r="JC17" s="338">
        <f t="shared" ref="JC17:JE17" si="201">JC18/($R$33+$R$43-1)</f>
        <v>0</v>
      </c>
      <c r="JD17" s="338">
        <f t="shared" si="201"/>
        <v>0</v>
      </c>
      <c r="JE17" s="338">
        <f t="shared" si="201"/>
        <v>0</v>
      </c>
      <c r="JF17" s="194"/>
      <c r="JG17" s="338">
        <f t="shared" ref="JG17" si="202">JG18/($R$33+$R$43-1)</f>
        <v>0.16666666666666666</v>
      </c>
      <c r="JH17" s="342">
        <f>JH18/($R$33+$R$43-1)</f>
        <v>1</v>
      </c>
      <c r="JI17" s="338">
        <f t="shared" ref="JI17:JL17" si="203">JI18/($R$33+$R$43-1)</f>
        <v>0.66666666666666663</v>
      </c>
      <c r="JJ17" s="338">
        <f t="shared" si="203"/>
        <v>1</v>
      </c>
      <c r="JK17" s="338">
        <f t="shared" si="203"/>
        <v>0</v>
      </c>
      <c r="JL17" s="338">
        <f t="shared" si="203"/>
        <v>0.16666666666666666</v>
      </c>
      <c r="JM17" s="342">
        <f>JM18/($R$33+$R$43-1)</f>
        <v>0.33333333333333331</v>
      </c>
      <c r="JN17" s="338">
        <f t="shared" ref="JN17" si="204">JN18/($R$33+$R$43-1)</f>
        <v>0.16666666666666666</v>
      </c>
      <c r="JO17" s="421"/>
      <c r="JP17" s="359">
        <f>JP18/($R$33+$R$43-1)</f>
        <v>1</v>
      </c>
      <c r="JQ17" s="342">
        <f>JQ18/($R$33+$R$43-1)</f>
        <v>0.83333333333333337</v>
      </c>
      <c r="JR17" s="338">
        <f t="shared" ref="JR17:KC17" si="205">JR18/($R$33+$R$43-1)</f>
        <v>0.5</v>
      </c>
      <c r="JS17" s="338">
        <f t="shared" si="205"/>
        <v>0.83333333333333337</v>
      </c>
      <c r="JT17" s="338">
        <f t="shared" si="205"/>
        <v>0.33333333333333331</v>
      </c>
      <c r="JU17" s="338">
        <f t="shared" si="205"/>
        <v>0.5</v>
      </c>
      <c r="JV17" s="338">
        <f t="shared" si="205"/>
        <v>0.16666666666666666</v>
      </c>
      <c r="JW17" s="338">
        <f t="shared" si="205"/>
        <v>0.66666666666666663</v>
      </c>
      <c r="JX17" s="338">
        <f t="shared" si="205"/>
        <v>0.66666666666666663</v>
      </c>
      <c r="JY17" s="338">
        <f t="shared" si="205"/>
        <v>0.5</v>
      </c>
      <c r="JZ17" s="338">
        <f t="shared" si="205"/>
        <v>0.83333333333333337</v>
      </c>
      <c r="KA17" s="338">
        <f t="shared" si="205"/>
        <v>0.5</v>
      </c>
      <c r="KB17" s="338">
        <f t="shared" si="205"/>
        <v>0.5</v>
      </c>
      <c r="KC17" s="338">
        <f t="shared" si="205"/>
        <v>0.66666666666666663</v>
      </c>
      <c r="KD17" s="342">
        <f>KD18/($R$33+$R$43-1)</f>
        <v>0.33333333333333331</v>
      </c>
      <c r="KE17" s="338">
        <f t="shared" ref="KE17:KG17" si="206">KE18/($R$33+$R$43-1)</f>
        <v>0.33333333333333331</v>
      </c>
      <c r="KF17" s="338">
        <f t="shared" si="206"/>
        <v>0.16666666666666666</v>
      </c>
      <c r="KG17" s="338">
        <f t="shared" si="206"/>
        <v>0.16666666666666666</v>
      </c>
      <c r="KH17" s="342">
        <f>KH18/($R$33+$R$43-1)</f>
        <v>0.83333333333333337</v>
      </c>
      <c r="KI17" s="338">
        <f t="shared" ref="KI17:KL17" si="207">KI18/($R$33+$R$43-1)</f>
        <v>0.16666666666666666</v>
      </c>
      <c r="KJ17" s="338">
        <f t="shared" si="207"/>
        <v>0.5</v>
      </c>
      <c r="KK17" s="338">
        <f t="shared" si="207"/>
        <v>0.33333333333333331</v>
      </c>
      <c r="KL17" s="338">
        <f t="shared" si="207"/>
        <v>0.33333333333333331</v>
      </c>
      <c r="KM17" s="342">
        <f>KM18/($R$33+$R$43-1)</f>
        <v>0.66666666666666663</v>
      </c>
      <c r="KN17" s="338">
        <f t="shared" ref="KN17:KP17" si="208">KN18/($R$33+$R$43-1)</f>
        <v>0.66666666666666663</v>
      </c>
      <c r="KO17" s="338">
        <f t="shared" si="208"/>
        <v>0.66666666666666663</v>
      </c>
      <c r="KP17" s="338">
        <f t="shared" si="208"/>
        <v>0.66666666666666663</v>
      </c>
      <c r="KQ17" s="342">
        <f>KQ18/($R$33+$R$43-1)</f>
        <v>0.83333333333333337</v>
      </c>
      <c r="KR17" s="338">
        <f t="shared" ref="KR17:KT17" si="209">KR18/($R$33+$R$43-1)</f>
        <v>0.33333333333333331</v>
      </c>
      <c r="KS17" s="338">
        <f t="shared" si="209"/>
        <v>0.83333333333333337</v>
      </c>
      <c r="KT17" s="338">
        <f t="shared" si="209"/>
        <v>0.33333333333333331</v>
      </c>
      <c r="KU17" s="359">
        <f>KU18/($R$33+$R$43-1)</f>
        <v>1</v>
      </c>
      <c r="KV17" s="342">
        <f>KV18/($R$33+$R$43-1)</f>
        <v>0.66666666666666663</v>
      </c>
      <c r="KW17" s="338">
        <f t="shared" ref="KW17:LA17" si="210">KW18/($R$33+$R$43-1)</f>
        <v>0.33333333333333331</v>
      </c>
      <c r="KX17" s="338">
        <f t="shared" si="210"/>
        <v>0.66666666666666663</v>
      </c>
      <c r="KY17" s="338">
        <f t="shared" si="210"/>
        <v>0.16666666666666666</v>
      </c>
      <c r="KZ17" s="338">
        <f t="shared" si="210"/>
        <v>0.66666666666666663</v>
      </c>
      <c r="LA17" s="338">
        <f t="shared" si="210"/>
        <v>0.66666666666666663</v>
      </c>
      <c r="LB17" s="342">
        <f>LB18/($R$33+$R$43-1)</f>
        <v>0.66666666666666663</v>
      </c>
      <c r="LC17" s="338">
        <f t="shared" ref="LC17:LE17" si="211">LC18/($R$33+$R$43-1)</f>
        <v>0.5</v>
      </c>
      <c r="LD17" s="338">
        <f t="shared" si="211"/>
        <v>0.5</v>
      </c>
      <c r="LE17" s="338">
        <f t="shared" si="211"/>
        <v>0.33333333333333331</v>
      </c>
      <c r="LF17" s="646">
        <f>LF18/($R$33+$R$43-1)</f>
        <v>0.66666666666666663</v>
      </c>
      <c r="LG17" s="338">
        <f t="shared" ref="LG17:LI17" si="212">LG18/($R$33+$R$43-1)</f>
        <v>0.33333333333333331</v>
      </c>
      <c r="LH17" s="338">
        <f t="shared" si="212"/>
        <v>0.33333333333333331</v>
      </c>
      <c r="LI17" s="338">
        <f t="shared" si="212"/>
        <v>0.33333333333333331</v>
      </c>
      <c r="LJ17" s="342">
        <f>LJ18/($R$33+$R$43-1)</f>
        <v>0.83333333333333337</v>
      </c>
      <c r="LK17" s="338">
        <f t="shared" ref="LK17:LX17" si="213">LK18/($R$33+$R$43-1)</f>
        <v>0.5</v>
      </c>
      <c r="LL17" s="338">
        <f t="shared" si="213"/>
        <v>0.16666666666666666</v>
      </c>
      <c r="LM17" s="338">
        <f t="shared" si="213"/>
        <v>0.33333333333333331</v>
      </c>
      <c r="LN17" s="338">
        <f t="shared" si="213"/>
        <v>0.83333333333333337</v>
      </c>
      <c r="LO17" s="338">
        <f t="shared" si="213"/>
        <v>0.16666666666666666</v>
      </c>
      <c r="LP17" s="338">
        <f t="shared" si="213"/>
        <v>0.66666666666666663</v>
      </c>
      <c r="LQ17" s="338">
        <f t="shared" si="213"/>
        <v>0.33333333333333331</v>
      </c>
      <c r="LR17" s="338">
        <f t="shared" si="213"/>
        <v>0.16666666666666666</v>
      </c>
      <c r="LS17" s="338">
        <f t="shared" si="213"/>
        <v>0.16666666666666666</v>
      </c>
      <c r="LT17" s="338">
        <f t="shared" si="213"/>
        <v>0.16666666666666666</v>
      </c>
      <c r="LU17" s="338">
        <f t="shared" si="213"/>
        <v>0.66666666666666663</v>
      </c>
      <c r="LV17" s="338">
        <f t="shared" si="213"/>
        <v>0.66666666666666663</v>
      </c>
      <c r="LW17" s="338">
        <f t="shared" si="213"/>
        <v>0.16666666666666666</v>
      </c>
      <c r="LX17" s="338">
        <f t="shared" si="213"/>
        <v>0.16666666666666666</v>
      </c>
      <c r="LY17" s="342">
        <f>LY18/($R$33+$R$43-1)</f>
        <v>1</v>
      </c>
      <c r="LZ17" s="338">
        <f t="shared" ref="LZ17:MD17" si="214">LZ18/($R$33+$R$43-1)</f>
        <v>0.16666666666666666</v>
      </c>
      <c r="MA17" s="338">
        <f t="shared" si="214"/>
        <v>0.66666666666666663</v>
      </c>
      <c r="MB17" s="338">
        <f t="shared" si="214"/>
        <v>0.16666666666666666</v>
      </c>
      <c r="MC17" s="338">
        <f t="shared" si="214"/>
        <v>0.83333333333333337</v>
      </c>
      <c r="MD17" s="338">
        <f t="shared" si="214"/>
        <v>0.83333333333333337</v>
      </c>
      <c r="ME17" s="342">
        <f>ME18/($R$33+$R$43-1)</f>
        <v>0.66666666666666663</v>
      </c>
      <c r="MF17" s="338">
        <f t="shared" ref="MF17:MI17" si="215">MF18/($R$33+$R$43-1)</f>
        <v>0.33333333333333331</v>
      </c>
      <c r="MG17" s="338">
        <f t="shared" si="215"/>
        <v>0.33333333333333331</v>
      </c>
      <c r="MH17" s="338">
        <f t="shared" si="215"/>
        <v>0.66666666666666663</v>
      </c>
      <c r="MI17" s="338">
        <f t="shared" si="215"/>
        <v>0.16666666666666666</v>
      </c>
      <c r="MJ17" s="342">
        <f>MJ18/($R$33+$R$43-1)</f>
        <v>0.83333333333333337</v>
      </c>
      <c r="MK17" s="338">
        <f t="shared" ref="MK17:MP17" si="216">MK18/($R$33+$R$43-1)</f>
        <v>0.16666666666666666</v>
      </c>
      <c r="ML17" s="338">
        <f t="shared" si="216"/>
        <v>0.16666666666666666</v>
      </c>
      <c r="MM17" s="338">
        <f t="shared" si="216"/>
        <v>0.16666666666666666</v>
      </c>
      <c r="MN17" s="338">
        <f t="shared" si="216"/>
        <v>0.33333333333333331</v>
      </c>
      <c r="MO17" s="338">
        <f t="shared" si="216"/>
        <v>0.16666666666666666</v>
      </c>
      <c r="MP17" s="338">
        <f t="shared" si="216"/>
        <v>0.83333333333333337</v>
      </c>
      <c r="MQ17" s="337"/>
      <c r="MR17" s="338">
        <f t="shared" ref="MR17:MZ17" si="217">MR18/($R$33+$R$43-1)</f>
        <v>0</v>
      </c>
      <c r="MS17" s="338">
        <f t="shared" si="217"/>
        <v>0.16666666666666666</v>
      </c>
      <c r="MT17" s="338">
        <f t="shared" si="217"/>
        <v>0.16666666666666666</v>
      </c>
      <c r="MU17" s="338">
        <f t="shared" si="217"/>
        <v>0.16666666666666666</v>
      </c>
      <c r="MV17" s="338">
        <f t="shared" si="217"/>
        <v>0</v>
      </c>
      <c r="MW17" s="338">
        <f t="shared" si="217"/>
        <v>0</v>
      </c>
      <c r="MX17" s="338">
        <f t="shared" si="217"/>
        <v>0</v>
      </c>
      <c r="MY17" s="338">
        <f t="shared" si="217"/>
        <v>0.16666666666666666</v>
      </c>
      <c r="MZ17" s="338">
        <f t="shared" si="217"/>
        <v>0.33333333333333331</v>
      </c>
      <c r="NA17" s="339"/>
      <c r="NB17" s="339"/>
      <c r="NC17" s="339"/>
      <c r="ND17" s="339"/>
    </row>
    <row r="18" spans="1:369" s="119" customFormat="1" ht="25" customHeight="1">
      <c r="A18" s="1239"/>
      <c r="B18" s="139" t="s">
        <v>1438</v>
      </c>
      <c r="C18" s="1302" t="s">
        <v>1403</v>
      </c>
      <c r="D18" s="1302"/>
      <c r="E18" s="1302"/>
      <c r="F18" s="1302"/>
      <c r="G18" s="1302"/>
      <c r="H18" s="1302"/>
      <c r="I18" s="1302"/>
      <c r="J18" s="1302"/>
      <c r="K18" s="1302"/>
      <c r="L18" s="1302"/>
      <c r="M18" s="1302"/>
      <c r="N18" s="1302"/>
      <c r="O18" s="1302"/>
      <c r="P18" s="1302"/>
      <c r="Q18" s="1302"/>
      <c r="R18" s="1302"/>
      <c r="S18" s="1302"/>
      <c r="T18" s="1302"/>
      <c r="U18" s="1302"/>
      <c r="V18" s="156"/>
      <c r="W18" s="360">
        <f>COUNTIF(W33:W47,"&gt;0")</f>
        <v>6</v>
      </c>
      <c r="X18" s="278">
        <f>COUNTIF(X33:X47,"&gt;0")</f>
        <v>6</v>
      </c>
      <c r="Y18" s="102">
        <f>(Y9-Y13)</f>
        <v>6</v>
      </c>
      <c r="Z18" s="278">
        <f>COUNTIF(Z33:Z47,"&gt;0")</f>
        <v>5</v>
      </c>
      <c r="AA18" s="102">
        <f>(AA9-AA13)</f>
        <v>5</v>
      </c>
      <c r="AB18" s="278">
        <f>COUNTIF(AB33:AB47,"&gt;0")</f>
        <v>3</v>
      </c>
      <c r="AC18" s="102">
        <f>(AC9-AC13)</f>
        <v>3</v>
      </c>
      <c r="AD18" s="278">
        <f>COUNTIF(AD33:AD47,"&gt;0")</f>
        <v>6</v>
      </c>
      <c r="AE18" s="102">
        <f>(AE9-AE13)</f>
        <v>6</v>
      </c>
      <c r="AF18" s="102">
        <f>(AF9-AF13)</f>
        <v>2</v>
      </c>
      <c r="AG18" s="102">
        <f>(AG9-AG13)</f>
        <v>6</v>
      </c>
      <c r="AH18" s="102">
        <f>(AH9-AH13)</f>
        <v>1</v>
      </c>
      <c r="AI18" s="278">
        <f>COUNTIF(AI33:AI47,"&gt;0")</f>
        <v>6</v>
      </c>
      <c r="AJ18" s="102">
        <f>(AJ9-AJ13)</f>
        <v>4</v>
      </c>
      <c r="AK18" s="117"/>
      <c r="AL18" s="102">
        <f>(AL9-AL13)</f>
        <v>6</v>
      </c>
      <c r="AM18" s="354">
        <f>COUNTIF(AM33:AM47,"&gt;0")</f>
        <v>6</v>
      </c>
      <c r="AN18" s="102">
        <f t="shared" ref="AN18:AX18" si="218">(AN9-AN13)</f>
        <v>6</v>
      </c>
      <c r="AO18" s="102">
        <f t="shared" si="218"/>
        <v>1</v>
      </c>
      <c r="AP18" s="102">
        <f t="shared" si="218"/>
        <v>1</v>
      </c>
      <c r="AQ18" s="102">
        <f t="shared" si="218"/>
        <v>1</v>
      </c>
      <c r="AR18" s="102">
        <f t="shared" si="218"/>
        <v>0</v>
      </c>
      <c r="AS18" s="102">
        <f t="shared" si="218"/>
        <v>1</v>
      </c>
      <c r="AT18" s="102">
        <f t="shared" si="218"/>
        <v>0</v>
      </c>
      <c r="AU18" s="102">
        <f t="shared" si="218"/>
        <v>0</v>
      </c>
      <c r="AV18" s="102">
        <f t="shared" si="218"/>
        <v>3</v>
      </c>
      <c r="AW18" s="102">
        <f t="shared" si="218"/>
        <v>0</v>
      </c>
      <c r="AX18" s="102">
        <f t="shared" si="218"/>
        <v>0</v>
      </c>
      <c r="AY18" s="117"/>
      <c r="AZ18" s="102">
        <f>(AZ9-AZ13)</f>
        <v>3</v>
      </c>
      <c r="BA18" s="117"/>
      <c r="BB18" s="102">
        <f>(BB9-BB13)</f>
        <v>6</v>
      </c>
      <c r="BC18" s="278">
        <f>COUNTIF(BC33:BC47,"&gt;0")</f>
        <v>6</v>
      </c>
      <c r="BD18" s="102">
        <f>(BD9-BD13)</f>
        <v>6</v>
      </c>
      <c r="BE18" s="102">
        <f>(BE9-BE13)</f>
        <v>3</v>
      </c>
      <c r="BF18" s="278">
        <f>COUNTIF(BF33:BF47,"&gt;0")</f>
        <v>6</v>
      </c>
      <c r="BG18" s="102">
        <f>(BG9-BG13)</f>
        <v>1</v>
      </c>
      <c r="BH18" s="102">
        <f>(BH9-BH13)</f>
        <v>5</v>
      </c>
      <c r="BI18" s="102">
        <f>(BI9-BI13)</f>
        <v>4</v>
      </c>
      <c r="BJ18" s="102">
        <f>(BJ9-BJ13)</f>
        <v>3</v>
      </c>
      <c r="BK18" s="360">
        <f>COUNTIF(BK33:BK47,"&gt;0")</f>
        <v>6</v>
      </c>
      <c r="BL18" s="102">
        <f>(BL9-BL13)</f>
        <v>2</v>
      </c>
      <c r="BM18" s="102">
        <f>(BM9-BM13)</f>
        <v>0</v>
      </c>
      <c r="BN18" s="278">
        <f>COUNTIF(BN33:BN47,"&gt;0")</f>
        <v>6</v>
      </c>
      <c r="BO18" s="102">
        <f>(BO9-BO13)</f>
        <v>6</v>
      </c>
      <c r="BP18" s="102">
        <f>(BP9-BP13)</f>
        <v>0</v>
      </c>
      <c r="BQ18" s="102">
        <f>(BQ9-BQ13)</f>
        <v>0</v>
      </c>
      <c r="BR18" s="278">
        <f>COUNTIF(BR33:BR47,"&gt;0")</f>
        <v>3</v>
      </c>
      <c r="BS18" s="102">
        <f>(BS9-BS13)</f>
        <v>3</v>
      </c>
      <c r="BT18" s="102">
        <f>(BT9-BT13)</f>
        <v>2</v>
      </c>
      <c r="BU18" s="278"/>
      <c r="BV18" s="102">
        <f>(BV9-BV13)</f>
        <v>5</v>
      </c>
      <c r="BW18" s="278">
        <f>COUNTIF(BW33:BW47,"&gt;0")</f>
        <v>4</v>
      </c>
      <c r="BX18" s="102">
        <f>(BX9-BX13)</f>
        <v>1</v>
      </c>
      <c r="BY18" s="102">
        <f>(BY9-BY13)</f>
        <v>2</v>
      </c>
      <c r="BZ18" s="278">
        <f>COUNTIF(BZ33:BZ47,"&gt;0")</f>
        <v>6</v>
      </c>
      <c r="CA18" s="102">
        <f>(CA9-CA13)</f>
        <v>3</v>
      </c>
      <c r="CB18" s="102">
        <f>(CB9-CB13)</f>
        <v>6</v>
      </c>
      <c r="CC18" s="102">
        <f>(CC9-CC13)</f>
        <v>4</v>
      </c>
      <c r="CD18" s="102">
        <f>(CD9-CD13)</f>
        <v>4</v>
      </c>
      <c r="CE18" s="360">
        <f>COUNTIF(CE33:CE47,"&gt;0")</f>
        <v>6</v>
      </c>
      <c r="CF18" s="102">
        <f>(CF9-CF13)</f>
        <v>0</v>
      </c>
      <c r="CG18" s="278">
        <f>COUNTIF(CG33:CG47,"&gt;0")</f>
        <v>6</v>
      </c>
      <c r="CH18" s="102">
        <f>(CH9-CH13)</f>
        <v>3</v>
      </c>
      <c r="CI18" s="117"/>
      <c r="CJ18" s="102">
        <f>(CJ9-CJ13)</f>
        <v>5</v>
      </c>
      <c r="CK18" s="102">
        <f>(CK9-CK13)</f>
        <v>2</v>
      </c>
      <c r="CL18" s="354">
        <f>COUNTIF(CL33:CL47,"&gt;0")</f>
        <v>6</v>
      </c>
      <c r="CM18" s="102">
        <f>(CM9-CM13)</f>
        <v>6</v>
      </c>
      <c r="CN18" s="102">
        <f>(CN9-CN13)</f>
        <v>0</v>
      </c>
      <c r="CO18" s="102">
        <f>(CO9-CO13)</f>
        <v>1</v>
      </c>
      <c r="CP18" s="354">
        <f>COUNTIF(CP33:CP47,"&gt;0")</f>
        <v>6</v>
      </c>
      <c r="CQ18" s="102">
        <f t="shared" ref="CQ18:CW18" si="219">(CQ9-CQ13)</f>
        <v>0</v>
      </c>
      <c r="CR18" s="102">
        <f t="shared" si="219"/>
        <v>6</v>
      </c>
      <c r="CS18" s="102">
        <f t="shared" si="219"/>
        <v>2</v>
      </c>
      <c r="CT18" s="102">
        <f t="shared" si="219"/>
        <v>0</v>
      </c>
      <c r="CU18" s="102">
        <f t="shared" si="219"/>
        <v>1</v>
      </c>
      <c r="CV18" s="102">
        <f t="shared" si="219"/>
        <v>2</v>
      </c>
      <c r="CW18" s="102">
        <f t="shared" si="219"/>
        <v>2</v>
      </c>
      <c r="CX18" s="354">
        <f>COUNTIF(CX33:CX47,"&gt;0")</f>
        <v>2</v>
      </c>
      <c r="CY18" s="102">
        <f>(CY9-CY13)</f>
        <v>0</v>
      </c>
      <c r="CZ18" s="102">
        <f>(CZ9-CZ13)</f>
        <v>1</v>
      </c>
      <c r="DA18" s="102">
        <f>(DA9-DA13)</f>
        <v>0</v>
      </c>
      <c r="DB18" s="102">
        <f>(DB9-DB13)</f>
        <v>0</v>
      </c>
      <c r="DC18" s="278">
        <f>COUNTIF(DC33:DC47,"&gt;0")</f>
        <v>1</v>
      </c>
      <c r="DD18" s="102">
        <f t="shared" ref="DD18:DN18" si="220">(DD9-DD13)</f>
        <v>0</v>
      </c>
      <c r="DE18" s="102">
        <f t="shared" si="220"/>
        <v>0</v>
      </c>
      <c r="DF18" s="102">
        <f t="shared" si="220"/>
        <v>0</v>
      </c>
      <c r="DG18" s="102">
        <f t="shared" si="220"/>
        <v>0</v>
      </c>
      <c r="DH18" s="102">
        <f t="shared" si="220"/>
        <v>0</v>
      </c>
      <c r="DI18" s="102">
        <f t="shared" si="220"/>
        <v>0</v>
      </c>
      <c r="DJ18" s="102">
        <f t="shared" si="220"/>
        <v>0</v>
      </c>
      <c r="DK18" s="102">
        <f t="shared" si="220"/>
        <v>0</v>
      </c>
      <c r="DL18" s="102">
        <f t="shared" si="220"/>
        <v>0</v>
      </c>
      <c r="DM18" s="102">
        <f t="shared" si="220"/>
        <v>0</v>
      </c>
      <c r="DN18" s="102">
        <f t="shared" si="220"/>
        <v>0</v>
      </c>
      <c r="DO18" s="278">
        <f>COUNTIF(DO33:DO47,"&gt;0")</f>
        <v>2</v>
      </c>
      <c r="DP18" s="102">
        <f>(DP9-DP13)</f>
        <v>0</v>
      </c>
      <c r="DQ18" s="102">
        <f>(DQ9-DQ13)</f>
        <v>0</v>
      </c>
      <c r="DR18" s="102">
        <f>(DR9-DR13)</f>
        <v>1</v>
      </c>
      <c r="DS18" s="278">
        <f>COUNTIF(DS33:DS47,"&gt;0")</f>
        <v>1</v>
      </c>
      <c r="DT18" s="102">
        <f t="shared" ref="DT18:DZ18" si="221">(DT9-DT13)</f>
        <v>1</v>
      </c>
      <c r="DU18" s="102">
        <f t="shared" si="221"/>
        <v>0</v>
      </c>
      <c r="DV18" s="102">
        <f t="shared" si="221"/>
        <v>0</v>
      </c>
      <c r="DW18" s="102">
        <f t="shared" si="221"/>
        <v>0</v>
      </c>
      <c r="DX18" s="102">
        <f t="shared" si="221"/>
        <v>0</v>
      </c>
      <c r="DY18" s="102">
        <f t="shared" si="221"/>
        <v>0</v>
      </c>
      <c r="DZ18" s="102">
        <f t="shared" si="221"/>
        <v>0</v>
      </c>
      <c r="EA18" s="360">
        <f>COUNTIF(EA33:EA47,"&gt;0")</f>
        <v>6</v>
      </c>
      <c r="EB18" s="102">
        <f>(EB9-EB13)</f>
        <v>0</v>
      </c>
      <c r="EC18" s="278">
        <f>COUNTIF(EC33:EC47,"&gt;0")</f>
        <v>6</v>
      </c>
      <c r="ED18" s="354">
        <f>COUNTIF(ED33:ED47,"&gt;0")</f>
        <v>5</v>
      </c>
      <c r="EE18" s="102">
        <f>(EE9-EE13)</f>
        <v>4</v>
      </c>
      <c r="EF18" s="102">
        <f>(EF9-EF13)</f>
        <v>1</v>
      </c>
      <c r="EG18" s="102">
        <f>(EG9-EG13)</f>
        <v>0</v>
      </c>
      <c r="EH18" s="102">
        <f>(EH9-EH13)</f>
        <v>1</v>
      </c>
      <c r="EI18" s="117"/>
      <c r="EJ18" s="102">
        <f>(EJ9-EJ13)</f>
        <v>1</v>
      </c>
      <c r="EK18" s="354">
        <f>COUNTIF(EK33:EK47,"&gt;0")</f>
        <v>5</v>
      </c>
      <c r="EL18" s="102">
        <f>(EL9-EL13)</f>
        <v>5</v>
      </c>
      <c r="EM18" s="102">
        <f>(EM9-EM13)</f>
        <v>1</v>
      </c>
      <c r="EN18" s="117"/>
      <c r="EO18" s="102">
        <f>(EO9-EO13)</f>
        <v>1</v>
      </c>
      <c r="EP18" s="354">
        <f>COUNTIF(EP33:EP47,"&gt;0")</f>
        <v>6</v>
      </c>
      <c r="EQ18" s="102">
        <f t="shared" ref="EQ18:EV18" si="222">(EQ9-EQ13)</f>
        <v>3</v>
      </c>
      <c r="ER18" s="102">
        <f t="shared" si="222"/>
        <v>1</v>
      </c>
      <c r="ES18" s="102">
        <f t="shared" si="222"/>
        <v>0</v>
      </c>
      <c r="ET18" s="102">
        <f t="shared" si="222"/>
        <v>2</v>
      </c>
      <c r="EU18" s="102">
        <f t="shared" si="222"/>
        <v>2</v>
      </c>
      <c r="EV18" s="102">
        <f t="shared" si="222"/>
        <v>0</v>
      </c>
      <c r="EW18" s="278">
        <f>COUNTIF(EW33:EW47,"&gt;0")</f>
        <v>6</v>
      </c>
      <c r="EX18" s="354">
        <f>COUNTIF(EX33:EX47,"&gt;0")</f>
        <v>6</v>
      </c>
      <c r="EY18" s="102">
        <f>(EY9-EY13)</f>
        <v>6</v>
      </c>
      <c r="EZ18" s="102">
        <f>(EZ9-EZ13)</f>
        <v>1</v>
      </c>
      <c r="FA18" s="354">
        <f>COUNTIF(FA33:FA47,"&gt;0")</f>
        <v>6</v>
      </c>
      <c r="FB18" s="102">
        <f>(FB9-FB13)</f>
        <v>6</v>
      </c>
      <c r="FC18" s="102">
        <f>(FC9-FC13)</f>
        <v>3</v>
      </c>
      <c r="FD18" s="102">
        <f>(FD9-FD13)</f>
        <v>2</v>
      </c>
      <c r="FE18" s="117"/>
      <c r="FF18" s="102">
        <f>(FF9-FF13)</f>
        <v>0</v>
      </c>
      <c r="FG18" s="354">
        <f>COUNTIF(FG33:FG47,"&gt;0")</f>
        <v>4</v>
      </c>
      <c r="FH18" s="102">
        <f>(FH9-FH13)</f>
        <v>4</v>
      </c>
      <c r="FI18" s="102">
        <f>(FI9-FI13)</f>
        <v>1</v>
      </c>
      <c r="FJ18" s="354">
        <f>COUNTIF(FJ33:FJ47,"&gt;0")</f>
        <v>4</v>
      </c>
      <c r="FK18" s="102">
        <f>(FK9-FK13)</f>
        <v>3</v>
      </c>
      <c r="FL18" s="102">
        <f>(FL9-FL13)</f>
        <v>0</v>
      </c>
      <c r="FM18" s="102">
        <f>(FM9-FM13)</f>
        <v>0</v>
      </c>
      <c r="FN18" s="360">
        <f>COUNTIF(FN33:FN47,"&gt;0")</f>
        <v>6</v>
      </c>
      <c r="FO18" s="102">
        <f>(FO9-FO13)</f>
        <v>4</v>
      </c>
      <c r="FP18" s="278">
        <f>COUNTIF(FP33:FP47,"&gt;0")</f>
        <v>6</v>
      </c>
      <c r="FQ18" s="102">
        <f>(FQ9-FQ13)</f>
        <v>5</v>
      </c>
      <c r="FR18" s="117"/>
      <c r="FS18" s="102">
        <f>(FS9-FS13)</f>
        <v>1</v>
      </c>
      <c r="FT18" s="354">
        <f>COUNTIF(FT33:FT47,"&gt;0")</f>
        <v>5</v>
      </c>
      <c r="FU18" s="102">
        <f>(FU9-FU13)</f>
        <v>4</v>
      </c>
      <c r="FV18" s="102">
        <f>(FV9-FV13)</f>
        <v>1</v>
      </c>
      <c r="FW18" s="102">
        <f>(FW9-FW13)</f>
        <v>2</v>
      </c>
      <c r="FX18" s="102">
        <f>(FX9-FX13)</f>
        <v>0</v>
      </c>
      <c r="FY18" s="102">
        <f>(FY9-FY13)</f>
        <v>0</v>
      </c>
      <c r="FZ18" s="117"/>
      <c r="GA18" s="102">
        <f>(GA9-GA13)</f>
        <v>1</v>
      </c>
      <c r="GB18" s="278">
        <f>COUNTIF(GB33:GB47,"&gt;0")</f>
        <v>6</v>
      </c>
      <c r="GC18" s="102">
        <f>(GC9-GC13)</f>
        <v>6</v>
      </c>
      <c r="GD18" s="102">
        <f>(GD9-GD13)</f>
        <v>3</v>
      </c>
      <c r="GE18" s="102">
        <f>(GE9-GE13)</f>
        <v>1</v>
      </c>
      <c r="GF18" s="278">
        <f>COUNTIF(GF33:GF47,"&gt;0")</f>
        <v>6</v>
      </c>
      <c r="GG18" s="102">
        <f>(GG9-GG13)</f>
        <v>6</v>
      </c>
      <c r="GH18" s="360">
        <f>COUNTIF(GH33:GH47,"&gt;0")</f>
        <v>6</v>
      </c>
      <c r="GI18" s="102">
        <f>(GI9-GI13)</f>
        <v>6</v>
      </c>
      <c r="GJ18" s="278">
        <f>COUNTIF(GJ33:GJ47,"&gt;0")</f>
        <v>3</v>
      </c>
      <c r="GK18" s="102">
        <f>(GK9-GK13)</f>
        <v>2</v>
      </c>
      <c r="GL18" s="102">
        <f>(GL9-GL13)</f>
        <v>1</v>
      </c>
      <c r="GM18" s="278">
        <f>COUNTIF(GM33:GM47,"&gt;0")</f>
        <v>4</v>
      </c>
      <c r="GN18" s="102">
        <f t="shared" ref="GN18:GR18" si="223">(GN9-GN13)</f>
        <v>1</v>
      </c>
      <c r="GO18" s="102">
        <f t="shared" si="223"/>
        <v>0</v>
      </c>
      <c r="GP18" s="102">
        <f t="shared" si="223"/>
        <v>1</v>
      </c>
      <c r="GQ18" s="102">
        <f t="shared" si="223"/>
        <v>3</v>
      </c>
      <c r="GR18" s="102">
        <f t="shared" si="223"/>
        <v>3</v>
      </c>
      <c r="GS18" s="360">
        <f>COUNTIF(GS33:GS47,"&gt;0")</f>
        <v>6</v>
      </c>
      <c r="GT18" s="102">
        <f>(GT9-GT13)</f>
        <v>0</v>
      </c>
      <c r="GU18" s="278">
        <f>COUNTIF(GU33:GU47,"&gt;0")</f>
        <v>6</v>
      </c>
      <c r="GV18" s="354">
        <f>COUNTIF(GV33:GV47,"&gt;0")</f>
        <v>5</v>
      </c>
      <c r="GW18" s="102">
        <f>(GW9-GW13)</f>
        <v>4</v>
      </c>
      <c r="GX18" s="102">
        <f>(GX9-GX13)</f>
        <v>2</v>
      </c>
      <c r="GY18" s="354">
        <f>COUNTIF(GY33:GY47,"&gt;0")</f>
        <v>6</v>
      </c>
      <c r="GZ18" s="102">
        <f t="shared" ref="GZ18:HG18" si="224">(GZ9-GZ13)</f>
        <v>0</v>
      </c>
      <c r="HA18" s="102">
        <f t="shared" si="224"/>
        <v>0</v>
      </c>
      <c r="HB18" s="102">
        <f t="shared" si="224"/>
        <v>1</v>
      </c>
      <c r="HC18" s="102">
        <f t="shared" si="224"/>
        <v>6</v>
      </c>
      <c r="HD18" s="102">
        <f t="shared" si="224"/>
        <v>1</v>
      </c>
      <c r="HE18" s="102">
        <f t="shared" si="224"/>
        <v>1</v>
      </c>
      <c r="HF18" s="102">
        <f t="shared" si="224"/>
        <v>0</v>
      </c>
      <c r="HG18" s="102">
        <f t="shared" si="224"/>
        <v>0</v>
      </c>
      <c r="HH18" s="278">
        <f>COUNTIF(HH33:HH47,"&gt;0")</f>
        <v>4</v>
      </c>
      <c r="HI18" s="102">
        <f t="shared" ref="HI18:HN18" si="225">(HI9-HI13)</f>
        <v>0</v>
      </c>
      <c r="HJ18" s="102">
        <f t="shared" si="225"/>
        <v>0</v>
      </c>
      <c r="HK18" s="102">
        <f t="shared" si="225"/>
        <v>1</v>
      </c>
      <c r="HL18" s="102">
        <f t="shared" si="225"/>
        <v>2</v>
      </c>
      <c r="HM18" s="102">
        <f t="shared" si="225"/>
        <v>1</v>
      </c>
      <c r="HN18" s="102">
        <f t="shared" si="225"/>
        <v>1</v>
      </c>
      <c r="HO18" s="278">
        <f>COUNTIF(HO33:HO47,"&gt;0")</f>
        <v>6</v>
      </c>
      <c r="HP18" s="354">
        <f>COUNTIF(HP33:HP47,"&gt;0")</f>
        <v>6</v>
      </c>
      <c r="HQ18" s="102">
        <f>(HQ9-HQ13)</f>
        <v>6</v>
      </c>
      <c r="HR18" s="102">
        <f>(HR9-HR13)</f>
        <v>0</v>
      </c>
      <c r="HS18" s="102">
        <f>(HS9-HS13)</f>
        <v>0</v>
      </c>
      <c r="HT18" s="354">
        <f>COUNTIF(HT33:HT47,"&gt;0")</f>
        <v>1</v>
      </c>
      <c r="HU18" s="102">
        <f>(HU9-HU13)</f>
        <v>0</v>
      </c>
      <c r="HV18" s="102">
        <f>(HV9-HV13)</f>
        <v>0</v>
      </c>
      <c r="HW18" s="102">
        <f>(HW9-HW13)</f>
        <v>0</v>
      </c>
      <c r="HX18" s="102">
        <f>(HX9-HX13)</f>
        <v>0</v>
      </c>
      <c r="HY18" s="117"/>
      <c r="HZ18" s="102">
        <f>(HZ9-HZ13)</f>
        <v>0</v>
      </c>
      <c r="IA18" s="360">
        <f>COUNTIF(IA33:IA47,"&gt;0")</f>
        <v>6</v>
      </c>
      <c r="IB18" s="278">
        <f>COUNTIF(IB33:IB47,"&gt;0")</f>
        <v>6</v>
      </c>
      <c r="IC18" s="102">
        <f t="shared" ref="IC18:IJ18" si="226">(IC9-IC13)</f>
        <v>4</v>
      </c>
      <c r="ID18" s="102">
        <f t="shared" si="226"/>
        <v>1</v>
      </c>
      <c r="IE18" s="102">
        <f t="shared" si="226"/>
        <v>1</v>
      </c>
      <c r="IF18" s="102">
        <f t="shared" si="226"/>
        <v>2</v>
      </c>
      <c r="IG18" s="102">
        <f t="shared" si="226"/>
        <v>0</v>
      </c>
      <c r="IH18" s="102">
        <f t="shared" si="226"/>
        <v>2</v>
      </c>
      <c r="II18" s="102">
        <f t="shared" si="226"/>
        <v>0</v>
      </c>
      <c r="IJ18" s="102">
        <f t="shared" si="226"/>
        <v>0</v>
      </c>
      <c r="IK18" s="360">
        <f>COUNTIF(IK33:IK47,"&gt;0")</f>
        <v>5</v>
      </c>
      <c r="IL18" s="278">
        <f>COUNTIF(IL33:IL47,"&gt;0")</f>
        <v>5</v>
      </c>
      <c r="IM18" s="102">
        <f t="shared" ref="IM18:IR18" si="227">(IM9-IM13)</f>
        <v>5</v>
      </c>
      <c r="IN18" s="102">
        <f t="shared" si="227"/>
        <v>0</v>
      </c>
      <c r="IO18" s="102">
        <f t="shared" si="227"/>
        <v>0</v>
      </c>
      <c r="IP18" s="102">
        <f t="shared" si="227"/>
        <v>1</v>
      </c>
      <c r="IQ18" s="102">
        <f t="shared" si="227"/>
        <v>0</v>
      </c>
      <c r="IR18" s="102">
        <f t="shared" si="227"/>
        <v>0</v>
      </c>
      <c r="IS18" s="360">
        <f>COUNTIF(IS33:IS47,"&gt;0")</f>
        <v>6</v>
      </c>
      <c r="IT18" s="102">
        <f>(IT9-IT13)</f>
        <v>0</v>
      </c>
      <c r="IU18" s="102">
        <f>(IU9-IU13)</f>
        <v>0</v>
      </c>
      <c r="IV18" s="278">
        <f>COUNTIF(IV33:IV47,"&gt;0")</f>
        <v>3</v>
      </c>
      <c r="IW18" s="102">
        <f>(IW9-IW13)</f>
        <v>0</v>
      </c>
      <c r="IX18" s="102">
        <f>(IX9-IX13)</f>
        <v>1</v>
      </c>
      <c r="IY18" s="117"/>
      <c r="IZ18" s="102">
        <f>(IZ9-IZ13)</f>
        <v>0</v>
      </c>
      <c r="JA18" s="102">
        <f>(JA9-JA13)</f>
        <v>0</v>
      </c>
      <c r="JB18" s="117"/>
      <c r="JC18" s="102">
        <f>(JC9-JC13)</f>
        <v>0</v>
      </c>
      <c r="JD18" s="102">
        <f>(JD9-JD13)</f>
        <v>0</v>
      </c>
      <c r="JE18" s="102">
        <f>(JE9-JE13)</f>
        <v>0</v>
      </c>
      <c r="JF18" s="117"/>
      <c r="JG18" s="102">
        <f>(JG9-JG13)</f>
        <v>1</v>
      </c>
      <c r="JH18" s="278">
        <f>COUNTIF(JH33:JH47,"&gt;0")</f>
        <v>6</v>
      </c>
      <c r="JI18" s="102">
        <f>(JI9-JI13)</f>
        <v>4</v>
      </c>
      <c r="JJ18" s="102">
        <f>(JJ9-JJ13)</f>
        <v>6</v>
      </c>
      <c r="JK18" s="102">
        <f>(JK9-JK13)</f>
        <v>0</v>
      </c>
      <c r="JL18" s="102">
        <f>(JL9-JL13)</f>
        <v>1</v>
      </c>
      <c r="JM18" s="278">
        <f>COUNTIF(JM33:JM47,"&gt;0")</f>
        <v>2</v>
      </c>
      <c r="JN18" s="102">
        <f>(JN9-JN13)</f>
        <v>1</v>
      </c>
      <c r="JO18" s="422"/>
      <c r="JP18" s="360">
        <f>COUNTIF(JP33:JP47,"&gt;0")</f>
        <v>6</v>
      </c>
      <c r="JQ18" s="278">
        <f>COUNTIF(JQ33:JQ47,"&gt;0")</f>
        <v>5</v>
      </c>
      <c r="JR18" s="102">
        <f t="shared" ref="JR18:KC18" si="228">(JR9-JR13)</f>
        <v>3</v>
      </c>
      <c r="JS18" s="102">
        <f t="shared" si="228"/>
        <v>5</v>
      </c>
      <c r="JT18" s="102">
        <f t="shared" si="228"/>
        <v>2</v>
      </c>
      <c r="JU18" s="102">
        <f t="shared" si="228"/>
        <v>3</v>
      </c>
      <c r="JV18" s="102">
        <f t="shared" si="228"/>
        <v>1</v>
      </c>
      <c r="JW18" s="102">
        <f t="shared" si="228"/>
        <v>4</v>
      </c>
      <c r="JX18" s="102">
        <f t="shared" si="228"/>
        <v>4</v>
      </c>
      <c r="JY18" s="102">
        <f t="shared" si="228"/>
        <v>3</v>
      </c>
      <c r="JZ18" s="102">
        <f t="shared" si="228"/>
        <v>5</v>
      </c>
      <c r="KA18" s="102">
        <f t="shared" si="228"/>
        <v>3</v>
      </c>
      <c r="KB18" s="102">
        <f t="shared" si="228"/>
        <v>3</v>
      </c>
      <c r="KC18" s="102">
        <f t="shared" si="228"/>
        <v>4</v>
      </c>
      <c r="KD18" s="278">
        <f>COUNTIF(KD33:KD47,"&gt;0")</f>
        <v>2</v>
      </c>
      <c r="KE18" s="102">
        <f>(KE9-KE13)</f>
        <v>2</v>
      </c>
      <c r="KF18" s="102">
        <f>(KF9-KF13)</f>
        <v>1</v>
      </c>
      <c r="KG18" s="102">
        <f>(KG9-KG13)</f>
        <v>1</v>
      </c>
      <c r="KH18" s="278">
        <f>COUNTIF(KH33:KH47,"&gt;0")</f>
        <v>5</v>
      </c>
      <c r="KI18" s="102">
        <f>(KI9-KI13)</f>
        <v>1</v>
      </c>
      <c r="KJ18" s="102">
        <f>(KJ9-KJ13)</f>
        <v>3</v>
      </c>
      <c r="KK18" s="102">
        <f>(KK9-KK13)</f>
        <v>2</v>
      </c>
      <c r="KL18" s="102">
        <f>(KL9-KL13)</f>
        <v>2</v>
      </c>
      <c r="KM18" s="278">
        <f>COUNTIF(KM33:KM47,"&gt;0")</f>
        <v>4</v>
      </c>
      <c r="KN18" s="102">
        <f>(KN9-KN13)</f>
        <v>4</v>
      </c>
      <c r="KO18" s="102">
        <f>(KO9-KO13)</f>
        <v>4</v>
      </c>
      <c r="KP18" s="102">
        <f>(KP9-KP13)</f>
        <v>4</v>
      </c>
      <c r="KQ18" s="278">
        <f>COUNTIF(KQ33:KQ47,"&gt;0")</f>
        <v>5</v>
      </c>
      <c r="KR18" s="102">
        <f>(KR9-KR13)</f>
        <v>2</v>
      </c>
      <c r="KS18" s="102">
        <f>(KS9-KS13)</f>
        <v>5</v>
      </c>
      <c r="KT18" s="102">
        <f>(KT9-KT13)</f>
        <v>2</v>
      </c>
      <c r="KU18" s="360">
        <f>COUNTIF(KU33:KU47,"&gt;0")</f>
        <v>6</v>
      </c>
      <c r="KV18" s="278">
        <f>COUNTIF(KV33:KV47,"&gt;0")</f>
        <v>4</v>
      </c>
      <c r="KW18" s="102">
        <f>(KW9-KW13)</f>
        <v>2</v>
      </c>
      <c r="KX18" s="102">
        <f>(KX9-KX13)</f>
        <v>4</v>
      </c>
      <c r="KY18" s="102">
        <f>(KY9-KY13)</f>
        <v>1</v>
      </c>
      <c r="KZ18" s="102">
        <f>(KZ9-KZ13)</f>
        <v>4</v>
      </c>
      <c r="LA18" s="102">
        <f>(LA9-LA13)</f>
        <v>4</v>
      </c>
      <c r="LB18" s="278">
        <f>COUNTIF(LB33:LB47,"&gt;0")</f>
        <v>4</v>
      </c>
      <c r="LC18" s="102">
        <f>(LC9-LC13)</f>
        <v>3</v>
      </c>
      <c r="LD18" s="102">
        <f>(LD9-LD13)</f>
        <v>3</v>
      </c>
      <c r="LE18" s="102">
        <f>(LE9-LE13)</f>
        <v>2</v>
      </c>
      <c r="LF18" s="354">
        <f>COUNTIF(LF33:LF47,"&gt;0")</f>
        <v>4</v>
      </c>
      <c r="LG18" s="102">
        <f>(LG9-LG13)</f>
        <v>2</v>
      </c>
      <c r="LH18" s="102">
        <f>(LH9-LH13)</f>
        <v>2</v>
      </c>
      <c r="LI18" s="102">
        <f>(LI9-LI13)</f>
        <v>2</v>
      </c>
      <c r="LJ18" s="278">
        <f>COUNTIF(LJ33:LJ47,"&gt;0")</f>
        <v>5</v>
      </c>
      <c r="LK18" s="102">
        <f t="shared" ref="LK18:LX18" si="229">(LK9-LK13)</f>
        <v>3</v>
      </c>
      <c r="LL18" s="102">
        <f t="shared" si="229"/>
        <v>1</v>
      </c>
      <c r="LM18" s="102">
        <f t="shared" si="229"/>
        <v>2</v>
      </c>
      <c r="LN18" s="102">
        <f t="shared" si="229"/>
        <v>5</v>
      </c>
      <c r="LO18" s="102">
        <f t="shared" si="229"/>
        <v>1</v>
      </c>
      <c r="LP18" s="102">
        <f t="shared" si="229"/>
        <v>4</v>
      </c>
      <c r="LQ18" s="102">
        <f t="shared" si="229"/>
        <v>2</v>
      </c>
      <c r="LR18" s="102">
        <f t="shared" si="229"/>
        <v>1</v>
      </c>
      <c r="LS18" s="102">
        <f t="shared" si="229"/>
        <v>1</v>
      </c>
      <c r="LT18" s="102">
        <f t="shared" si="229"/>
        <v>1</v>
      </c>
      <c r="LU18" s="102">
        <f t="shared" si="229"/>
        <v>4</v>
      </c>
      <c r="LV18" s="102">
        <f t="shared" si="229"/>
        <v>4</v>
      </c>
      <c r="LW18" s="102">
        <f t="shared" si="229"/>
        <v>1</v>
      </c>
      <c r="LX18" s="102">
        <f t="shared" si="229"/>
        <v>1</v>
      </c>
      <c r="LY18" s="278">
        <f>COUNTIF(LY33:LY47,"&gt;0")</f>
        <v>6</v>
      </c>
      <c r="LZ18" s="102">
        <f>(LZ9-LZ13)</f>
        <v>1</v>
      </c>
      <c r="MA18" s="102">
        <f>(MA9-MA13)</f>
        <v>4</v>
      </c>
      <c r="MB18" s="102">
        <f>(MB9-MB13)</f>
        <v>1</v>
      </c>
      <c r="MC18" s="102">
        <f>(MC9-MC13)</f>
        <v>5</v>
      </c>
      <c r="MD18" s="102">
        <f>(MD9-MD13)</f>
        <v>5</v>
      </c>
      <c r="ME18" s="278">
        <f>COUNTIF(ME33:ME47,"&gt;0")</f>
        <v>4</v>
      </c>
      <c r="MF18" s="102">
        <f>(MF9-MF13)</f>
        <v>2</v>
      </c>
      <c r="MG18" s="102">
        <f>(MG9-MG13)</f>
        <v>2</v>
      </c>
      <c r="MH18" s="102">
        <f>(MH9-MH13)</f>
        <v>4</v>
      </c>
      <c r="MI18" s="102">
        <f>(MI9-MI13)</f>
        <v>1</v>
      </c>
      <c r="MJ18" s="278">
        <f>COUNTIF(MJ33:MJ47,"&gt;0")</f>
        <v>5</v>
      </c>
      <c r="MK18" s="102">
        <f t="shared" ref="MK18:MP18" si="230">(MK9-MK13)</f>
        <v>1</v>
      </c>
      <c r="ML18" s="102">
        <f t="shared" si="230"/>
        <v>1</v>
      </c>
      <c r="MM18" s="102">
        <f t="shared" si="230"/>
        <v>1</v>
      </c>
      <c r="MN18" s="102">
        <f t="shared" si="230"/>
        <v>2</v>
      </c>
      <c r="MO18" s="102">
        <f t="shared" si="230"/>
        <v>1</v>
      </c>
      <c r="MP18" s="102">
        <f t="shared" si="230"/>
        <v>5</v>
      </c>
      <c r="MQ18" s="166"/>
      <c r="MR18" s="102">
        <f t="shared" ref="MR18:MZ18" si="231">(MR9-MR13)</f>
        <v>0</v>
      </c>
      <c r="MS18" s="102">
        <f t="shared" si="231"/>
        <v>1</v>
      </c>
      <c r="MT18" s="102">
        <f t="shared" si="231"/>
        <v>1</v>
      </c>
      <c r="MU18" s="102">
        <f t="shared" si="231"/>
        <v>1</v>
      </c>
      <c r="MV18" s="102">
        <f t="shared" si="231"/>
        <v>0</v>
      </c>
      <c r="MW18" s="102">
        <f t="shared" si="231"/>
        <v>0</v>
      </c>
      <c r="MX18" s="102">
        <f t="shared" si="231"/>
        <v>0</v>
      </c>
      <c r="MY18" s="102">
        <f t="shared" si="231"/>
        <v>1</v>
      </c>
      <c r="MZ18" s="102">
        <f t="shared" si="231"/>
        <v>2</v>
      </c>
      <c r="NA18" s="118"/>
      <c r="NB18" s="118"/>
      <c r="NC18" s="118"/>
      <c r="ND18" s="118"/>
    </row>
    <row r="19" spans="1:369" s="123" customFormat="1" ht="25" customHeight="1">
      <c r="A19" s="1240"/>
      <c r="B19" s="140" t="s">
        <v>1449</v>
      </c>
      <c r="C19" s="1286" t="s">
        <v>1402</v>
      </c>
      <c r="D19" s="1286"/>
      <c r="E19" s="1286"/>
      <c r="F19" s="1286"/>
      <c r="G19" s="1286"/>
      <c r="H19" s="1286"/>
      <c r="I19" s="1286"/>
      <c r="J19" s="1286"/>
      <c r="K19" s="1286"/>
      <c r="L19" s="1286"/>
      <c r="M19" s="1286"/>
      <c r="N19" s="1286"/>
      <c r="O19" s="1286"/>
      <c r="P19" s="1286"/>
      <c r="Q19" s="1286"/>
      <c r="R19" s="1286"/>
      <c r="S19" s="1286"/>
      <c r="T19" s="1286"/>
      <c r="U19" s="1286"/>
      <c r="V19" s="157"/>
      <c r="W19" s="358"/>
      <c r="X19" s="197"/>
      <c r="Y19" s="120">
        <f>Y20/$R$33</f>
        <v>1</v>
      </c>
      <c r="Z19" s="197"/>
      <c r="AA19" s="120">
        <f>AA20/$R$33</f>
        <v>1</v>
      </c>
      <c r="AB19" s="197"/>
      <c r="AC19" s="120">
        <f>AC20/$R$33</f>
        <v>0.33333333333333331</v>
      </c>
      <c r="AD19" s="197"/>
      <c r="AE19" s="120">
        <f>AE20/$R$33</f>
        <v>1</v>
      </c>
      <c r="AF19" s="120">
        <f>AF20/$R$33</f>
        <v>0.33333333333333331</v>
      </c>
      <c r="AG19" s="120">
        <f>AG20/$R$33</f>
        <v>1</v>
      </c>
      <c r="AH19" s="120">
        <f>AH20/$R$33</f>
        <v>0</v>
      </c>
      <c r="AI19" s="197"/>
      <c r="AJ19" s="120">
        <f>AJ20/$R$33</f>
        <v>0.66666666666666663</v>
      </c>
      <c r="AK19" s="121"/>
      <c r="AL19" s="120">
        <f>AL20/$R$33</f>
        <v>1</v>
      </c>
      <c r="AM19" s="353"/>
      <c r="AN19" s="120">
        <f t="shared" ref="AN19:AX19" si="232">AN20/$R$33</f>
        <v>0.66666666666666663</v>
      </c>
      <c r="AO19" s="120">
        <f t="shared" si="232"/>
        <v>0</v>
      </c>
      <c r="AP19" s="120">
        <f t="shared" si="232"/>
        <v>0</v>
      </c>
      <c r="AQ19" s="120">
        <f t="shared" si="232"/>
        <v>0</v>
      </c>
      <c r="AR19" s="120">
        <f t="shared" si="232"/>
        <v>0</v>
      </c>
      <c r="AS19" s="120">
        <f t="shared" si="232"/>
        <v>0</v>
      </c>
      <c r="AT19" s="120">
        <f t="shared" si="232"/>
        <v>0</v>
      </c>
      <c r="AU19" s="120">
        <f t="shared" si="232"/>
        <v>0</v>
      </c>
      <c r="AV19" s="120">
        <f t="shared" si="232"/>
        <v>0.66666666666666663</v>
      </c>
      <c r="AW19" s="120">
        <f t="shared" si="232"/>
        <v>0</v>
      </c>
      <c r="AX19" s="120">
        <f t="shared" si="232"/>
        <v>0</v>
      </c>
      <c r="AY19" s="121"/>
      <c r="AZ19" s="120">
        <f>AZ20/$R$33</f>
        <v>0.66666666666666663</v>
      </c>
      <c r="BA19" s="121"/>
      <c r="BB19" s="120">
        <f>BB20/$R$33</f>
        <v>1</v>
      </c>
      <c r="BC19" s="197"/>
      <c r="BD19" s="120">
        <f>BD20/$R$33</f>
        <v>1</v>
      </c>
      <c r="BE19" s="120">
        <f>BE20/$R$33</f>
        <v>0.33333333333333331</v>
      </c>
      <c r="BF19" s="197"/>
      <c r="BG19" s="120">
        <f>BG20/$R$33</f>
        <v>0</v>
      </c>
      <c r="BH19" s="120">
        <f>BH20/$R$33</f>
        <v>1</v>
      </c>
      <c r="BI19" s="120">
        <f>BI20/$R$33</f>
        <v>0.66666666666666663</v>
      </c>
      <c r="BJ19" s="120">
        <f>BJ20/$R$33</f>
        <v>0.66666666666666663</v>
      </c>
      <c r="BK19" s="358"/>
      <c r="BL19" s="120">
        <f>BL20/$R$33</f>
        <v>0.66666666666666663</v>
      </c>
      <c r="BM19" s="120">
        <v>0</v>
      </c>
      <c r="BN19" s="197"/>
      <c r="BO19" s="120">
        <f>BO20/$R$33</f>
        <v>1</v>
      </c>
      <c r="BP19" s="120">
        <f>BP20/$R$33</f>
        <v>0</v>
      </c>
      <c r="BQ19" s="120">
        <f>BQ20/$R$33</f>
        <v>0</v>
      </c>
      <c r="BR19" s="197"/>
      <c r="BS19" s="120">
        <f>BS20/$R$33</f>
        <v>0.66666666666666663</v>
      </c>
      <c r="BT19" s="120">
        <f>BT20/$R$33</f>
        <v>0.33333333333333331</v>
      </c>
      <c r="BU19" s="197"/>
      <c r="BV19" s="120">
        <f>BV20/$R$33</f>
        <v>1</v>
      </c>
      <c r="BW19" s="197"/>
      <c r="BX19" s="120">
        <f>BX20/$R$33</f>
        <v>0.66666666666666663</v>
      </c>
      <c r="BY19" s="120">
        <f>BY20/$R$33</f>
        <v>0.33333333333333331</v>
      </c>
      <c r="BZ19" s="197"/>
      <c r="CA19" s="120">
        <f>CA20/$R$33</f>
        <v>0.33333333333333331</v>
      </c>
      <c r="CB19" s="120">
        <f>CB20/$R$33</f>
        <v>1</v>
      </c>
      <c r="CC19" s="120">
        <f>CC20/$R$33</f>
        <v>1</v>
      </c>
      <c r="CD19" s="120">
        <f>CD20/$R$33</f>
        <v>0.66666666666666663</v>
      </c>
      <c r="CE19" s="358"/>
      <c r="CF19" s="120">
        <f>CF20/$R$33</f>
        <v>0</v>
      </c>
      <c r="CG19" s="197"/>
      <c r="CH19" s="120">
        <f>CH20/$R$33</f>
        <v>0.66666666666666663</v>
      </c>
      <c r="CI19" s="121"/>
      <c r="CJ19" s="120">
        <f>CJ20/$R$33</f>
        <v>1</v>
      </c>
      <c r="CK19" s="120">
        <f>CK20/$R$33</f>
        <v>0</v>
      </c>
      <c r="CL19" s="353"/>
      <c r="CM19" s="120">
        <f>CM20/$R$33</f>
        <v>1</v>
      </c>
      <c r="CN19" s="120">
        <f>CN20/$R$33</f>
        <v>0</v>
      </c>
      <c r="CO19" s="120">
        <f>CO20/$R$33</f>
        <v>0</v>
      </c>
      <c r="CP19" s="353"/>
      <c r="CQ19" s="120">
        <f t="shared" ref="CQ19:CW19" si="233">CQ20/$R$33</f>
        <v>0</v>
      </c>
      <c r="CR19" s="120">
        <f t="shared" si="233"/>
        <v>1</v>
      </c>
      <c r="CS19" s="120">
        <f t="shared" si="233"/>
        <v>0</v>
      </c>
      <c r="CT19" s="120">
        <f t="shared" si="233"/>
        <v>0</v>
      </c>
      <c r="CU19" s="120">
        <f t="shared" si="233"/>
        <v>0</v>
      </c>
      <c r="CV19" s="120">
        <f t="shared" si="233"/>
        <v>0.33333333333333331</v>
      </c>
      <c r="CW19" s="120">
        <f t="shared" si="233"/>
        <v>0.33333333333333331</v>
      </c>
      <c r="CX19" s="353"/>
      <c r="CY19" s="120">
        <f>CY20/$R$33</f>
        <v>0.33333333333333331</v>
      </c>
      <c r="CZ19" s="120">
        <f>CZ20/$R$33</f>
        <v>0.33333333333333331</v>
      </c>
      <c r="DA19" s="120">
        <f>DA20/$R$33</f>
        <v>0</v>
      </c>
      <c r="DB19" s="120">
        <f>DB20/$R$33</f>
        <v>0</v>
      </c>
      <c r="DC19" s="197"/>
      <c r="DD19" s="120">
        <f t="shared" ref="DD19:DN19" si="234">DD20/$R$33</f>
        <v>0.33333333333333331</v>
      </c>
      <c r="DE19" s="120">
        <f t="shared" si="234"/>
        <v>0</v>
      </c>
      <c r="DF19" s="120">
        <f t="shared" si="234"/>
        <v>0</v>
      </c>
      <c r="DG19" s="120">
        <f t="shared" si="234"/>
        <v>0</v>
      </c>
      <c r="DH19" s="120">
        <f t="shared" si="234"/>
        <v>0</v>
      </c>
      <c r="DI19" s="120">
        <f t="shared" si="234"/>
        <v>0</v>
      </c>
      <c r="DJ19" s="120">
        <f t="shared" si="234"/>
        <v>0</v>
      </c>
      <c r="DK19" s="120">
        <f t="shared" si="234"/>
        <v>0</v>
      </c>
      <c r="DL19" s="120">
        <f t="shared" si="234"/>
        <v>0</v>
      </c>
      <c r="DM19" s="120">
        <f t="shared" si="234"/>
        <v>0</v>
      </c>
      <c r="DN19" s="120">
        <f t="shared" si="234"/>
        <v>0</v>
      </c>
      <c r="DO19" s="197"/>
      <c r="DP19" s="120">
        <f>DP20/$R$33</f>
        <v>0</v>
      </c>
      <c r="DQ19" s="120">
        <f>DQ20/$R$33</f>
        <v>0.33333333333333331</v>
      </c>
      <c r="DR19" s="120">
        <f>DR20/$R$33</f>
        <v>0.66666666666666663</v>
      </c>
      <c r="DS19" s="197"/>
      <c r="DT19" s="120">
        <f t="shared" ref="DT19:DZ19" si="235">DT20/$R$33</f>
        <v>0.33333333333333331</v>
      </c>
      <c r="DU19" s="120">
        <f t="shared" si="235"/>
        <v>0</v>
      </c>
      <c r="DV19" s="120">
        <f t="shared" si="235"/>
        <v>0</v>
      </c>
      <c r="DW19" s="120">
        <f t="shared" si="235"/>
        <v>0</v>
      </c>
      <c r="DX19" s="120">
        <f t="shared" si="235"/>
        <v>0</v>
      </c>
      <c r="DY19" s="120">
        <f t="shared" si="235"/>
        <v>0</v>
      </c>
      <c r="DZ19" s="120">
        <f t="shared" si="235"/>
        <v>0</v>
      </c>
      <c r="EA19" s="358"/>
      <c r="EB19" s="120">
        <f>EB20/$R$33</f>
        <v>0</v>
      </c>
      <c r="EC19" s="197"/>
      <c r="ED19" s="353"/>
      <c r="EE19" s="120">
        <f>EE20/$R$33</f>
        <v>0.33333333333333331</v>
      </c>
      <c r="EF19" s="120">
        <f>EF20/$R$33</f>
        <v>0.33333333333333331</v>
      </c>
      <c r="EG19" s="120">
        <f>EG20/$R$33</f>
        <v>0</v>
      </c>
      <c r="EH19" s="120">
        <f>EH20/$R$33</f>
        <v>0</v>
      </c>
      <c r="EI19" s="121"/>
      <c r="EJ19" s="120">
        <f>EJ20/$R$33</f>
        <v>0.33333333333333331</v>
      </c>
      <c r="EK19" s="353"/>
      <c r="EL19" s="120">
        <f>EL20/$R$33</f>
        <v>0.66666666666666663</v>
      </c>
      <c r="EM19" s="120">
        <f>EM20/$R$33</f>
        <v>0</v>
      </c>
      <c r="EN19" s="121"/>
      <c r="EO19" s="120">
        <f>EO20/$R$33</f>
        <v>0</v>
      </c>
      <c r="EP19" s="353"/>
      <c r="EQ19" s="120">
        <f t="shared" ref="EQ19:EV19" si="236">EQ20/$R$33</f>
        <v>0.66666666666666663</v>
      </c>
      <c r="ER19" s="120">
        <f t="shared" si="236"/>
        <v>0</v>
      </c>
      <c r="ES19" s="120">
        <f t="shared" si="236"/>
        <v>0</v>
      </c>
      <c r="ET19" s="120">
        <f t="shared" si="236"/>
        <v>0.33333333333333331</v>
      </c>
      <c r="EU19" s="120">
        <f t="shared" si="236"/>
        <v>0</v>
      </c>
      <c r="EV19" s="120">
        <f t="shared" si="236"/>
        <v>0.66666666666666663</v>
      </c>
      <c r="EW19" s="197"/>
      <c r="EX19" s="353"/>
      <c r="EY19" s="120">
        <f>EY20/$R$33</f>
        <v>1</v>
      </c>
      <c r="EZ19" s="120">
        <f>EZ20/$R$33</f>
        <v>0.33333333333333331</v>
      </c>
      <c r="FA19" s="353"/>
      <c r="FB19" s="120">
        <f>FB20/$R$33</f>
        <v>1</v>
      </c>
      <c r="FC19" s="120">
        <f>FC20/$R$33</f>
        <v>0.66666666666666663</v>
      </c>
      <c r="FD19" s="120">
        <f>FD20/$R$33</f>
        <v>0.33333333333333331</v>
      </c>
      <c r="FE19" s="121"/>
      <c r="FF19" s="120">
        <f>FF20/$R$33</f>
        <v>0.33333333333333331</v>
      </c>
      <c r="FG19" s="353"/>
      <c r="FH19" s="120">
        <f>FH20/$R$33</f>
        <v>0.66666666666666663</v>
      </c>
      <c r="FI19" s="120">
        <f>FI20/$R$33</f>
        <v>0</v>
      </c>
      <c r="FJ19" s="353"/>
      <c r="FK19" s="120">
        <f>FK20/$R$33</f>
        <v>0.33333333333333331</v>
      </c>
      <c r="FL19" s="120">
        <f>FL20/$R$33</f>
        <v>0</v>
      </c>
      <c r="FM19" s="120">
        <f>FM20/$R$33</f>
        <v>0</v>
      </c>
      <c r="FN19" s="358"/>
      <c r="FO19" s="120">
        <f>FO20/$R$33</f>
        <v>0.66666666666666663</v>
      </c>
      <c r="FP19" s="197"/>
      <c r="FQ19" s="120">
        <f>FQ20/$R$33</f>
        <v>0.66666666666666663</v>
      </c>
      <c r="FR19" s="121"/>
      <c r="FS19" s="120">
        <f>FS20/$R$33</f>
        <v>0</v>
      </c>
      <c r="FT19" s="353"/>
      <c r="FU19" s="120">
        <f>FU20/$R$33</f>
        <v>0.33333333333333331</v>
      </c>
      <c r="FV19" s="120">
        <f>FV20/$R$33</f>
        <v>0.33333333333333331</v>
      </c>
      <c r="FW19" s="120">
        <f>FW20/$R$33</f>
        <v>0.33333333333333331</v>
      </c>
      <c r="FX19" s="120">
        <f>FX20/$R$33</f>
        <v>0.33333333333333331</v>
      </c>
      <c r="FY19" s="120">
        <f>FY20/$R$33</f>
        <v>0</v>
      </c>
      <c r="FZ19" s="121"/>
      <c r="GA19" s="120">
        <f>GA20/$R$33</f>
        <v>0.33333333333333331</v>
      </c>
      <c r="GB19" s="197"/>
      <c r="GC19" s="120">
        <f>GC20/$R$33</f>
        <v>1</v>
      </c>
      <c r="GD19" s="120">
        <f>GD20/$R$33</f>
        <v>0.66666666666666663</v>
      </c>
      <c r="GE19" s="120">
        <f>GE20/$R$33</f>
        <v>0</v>
      </c>
      <c r="GF19" s="197"/>
      <c r="GG19" s="120">
        <f>GG20/$R$33</f>
        <v>1</v>
      </c>
      <c r="GH19" s="358"/>
      <c r="GI19" s="120">
        <f>GI20/$R$33</f>
        <v>0.66666666666666663</v>
      </c>
      <c r="GJ19" s="197"/>
      <c r="GK19" s="120">
        <f>GK20/$R$33</f>
        <v>0.66666666666666663</v>
      </c>
      <c r="GL19" s="120">
        <f>GL20/$R$33</f>
        <v>0</v>
      </c>
      <c r="GM19" s="197"/>
      <c r="GN19" s="120">
        <f t="shared" ref="GN19:GR19" si="237">GN20/$R$33</f>
        <v>0.33333333333333331</v>
      </c>
      <c r="GO19" s="120">
        <f t="shared" si="237"/>
        <v>0</v>
      </c>
      <c r="GP19" s="120">
        <f t="shared" si="237"/>
        <v>0.33333333333333331</v>
      </c>
      <c r="GQ19" s="120">
        <f t="shared" si="237"/>
        <v>0.66666666666666663</v>
      </c>
      <c r="GR19" s="120">
        <f t="shared" si="237"/>
        <v>0.33333333333333331</v>
      </c>
      <c r="GS19" s="358"/>
      <c r="GT19" s="120">
        <f>GT20/$R$33</f>
        <v>0</v>
      </c>
      <c r="GU19" s="197"/>
      <c r="GV19" s="353"/>
      <c r="GW19" s="120">
        <f>GW20/$R$33</f>
        <v>0.33333333333333331</v>
      </c>
      <c r="GX19" s="120">
        <f>GX20/$R$33</f>
        <v>0.66666666666666663</v>
      </c>
      <c r="GY19" s="353"/>
      <c r="GZ19" s="120">
        <f t="shared" ref="GZ19:HG19" si="238">GZ20/$R$33</f>
        <v>0</v>
      </c>
      <c r="HA19" s="120">
        <f t="shared" si="238"/>
        <v>0</v>
      </c>
      <c r="HB19" s="120">
        <f t="shared" si="238"/>
        <v>0</v>
      </c>
      <c r="HC19" s="120">
        <f t="shared" si="238"/>
        <v>1</v>
      </c>
      <c r="HD19" s="120">
        <f t="shared" si="238"/>
        <v>0.66666666666666663</v>
      </c>
      <c r="HE19" s="120">
        <f t="shared" si="238"/>
        <v>0.33333333333333331</v>
      </c>
      <c r="HF19" s="120">
        <f t="shared" si="238"/>
        <v>0</v>
      </c>
      <c r="HG19" s="120">
        <f t="shared" si="238"/>
        <v>0</v>
      </c>
      <c r="HH19" s="197"/>
      <c r="HI19" s="120">
        <f t="shared" ref="HI19:HN19" si="239">HI20/$R$33</f>
        <v>0</v>
      </c>
      <c r="HJ19" s="120">
        <f t="shared" si="239"/>
        <v>0</v>
      </c>
      <c r="HK19" s="120">
        <f t="shared" si="239"/>
        <v>0.33333333333333331</v>
      </c>
      <c r="HL19" s="120">
        <f t="shared" si="239"/>
        <v>0.66666666666666663</v>
      </c>
      <c r="HM19" s="120">
        <f t="shared" si="239"/>
        <v>0.33333333333333331</v>
      </c>
      <c r="HN19" s="120">
        <f t="shared" si="239"/>
        <v>0.66666666666666663</v>
      </c>
      <c r="HO19" s="197"/>
      <c r="HP19" s="353"/>
      <c r="HQ19" s="120">
        <f>HQ20/$R$33</f>
        <v>1</v>
      </c>
      <c r="HR19" s="120">
        <f>HR20/$R$33</f>
        <v>0</v>
      </c>
      <c r="HS19" s="120">
        <f>HS20/$R$33</f>
        <v>0</v>
      </c>
      <c r="HT19" s="353"/>
      <c r="HU19" s="120">
        <f>HU20/$R$33</f>
        <v>0.33333333333333331</v>
      </c>
      <c r="HV19" s="120">
        <f>HV20/$R$33</f>
        <v>0.33333333333333331</v>
      </c>
      <c r="HW19" s="120">
        <f>HW20/$R$33</f>
        <v>0</v>
      </c>
      <c r="HX19" s="120">
        <f>HX20/$R$33</f>
        <v>0</v>
      </c>
      <c r="HY19" s="121"/>
      <c r="HZ19" s="120">
        <v>0</v>
      </c>
      <c r="IA19" s="358"/>
      <c r="IB19" s="197"/>
      <c r="IC19" s="120">
        <f t="shared" ref="IC19:IJ19" si="240">IC20/$R$33</f>
        <v>0.33333333333333331</v>
      </c>
      <c r="ID19" s="120">
        <f t="shared" si="240"/>
        <v>0.33333333333333331</v>
      </c>
      <c r="IE19" s="120">
        <f t="shared" si="240"/>
        <v>0.33333333333333331</v>
      </c>
      <c r="IF19" s="120">
        <f t="shared" si="240"/>
        <v>0.66666666666666663</v>
      </c>
      <c r="IG19" s="120">
        <f t="shared" si="240"/>
        <v>0</v>
      </c>
      <c r="IH19" s="120">
        <f t="shared" si="240"/>
        <v>0.66666666666666663</v>
      </c>
      <c r="II19" s="120">
        <f t="shared" si="240"/>
        <v>0</v>
      </c>
      <c r="IJ19" s="120">
        <f t="shared" si="240"/>
        <v>0</v>
      </c>
      <c r="IK19" s="358"/>
      <c r="IL19" s="197"/>
      <c r="IM19" s="120">
        <f t="shared" ref="IM19:IR19" si="241">IM20/$R$33</f>
        <v>1</v>
      </c>
      <c r="IN19" s="120">
        <f t="shared" si="241"/>
        <v>0</v>
      </c>
      <c r="IO19" s="120">
        <f t="shared" si="241"/>
        <v>0</v>
      </c>
      <c r="IP19" s="120">
        <f t="shared" si="241"/>
        <v>0.33333333333333331</v>
      </c>
      <c r="IQ19" s="120">
        <f t="shared" si="241"/>
        <v>0</v>
      </c>
      <c r="IR19" s="120">
        <f t="shared" si="241"/>
        <v>0</v>
      </c>
      <c r="IS19" s="358"/>
      <c r="IT19" s="120">
        <f>IT20/$R$33</f>
        <v>0</v>
      </c>
      <c r="IU19" s="120">
        <f>IU20/$R$33</f>
        <v>0</v>
      </c>
      <c r="IV19" s="197"/>
      <c r="IW19" s="120">
        <f>IW20/$R$33</f>
        <v>0</v>
      </c>
      <c r="IX19" s="120">
        <f>IX20/$R$33</f>
        <v>0</v>
      </c>
      <c r="IY19" s="121"/>
      <c r="IZ19" s="120">
        <f>IZ20/$R$33</f>
        <v>0.33333333333333331</v>
      </c>
      <c r="JA19" s="120">
        <f>JA20/$R$33</f>
        <v>0</v>
      </c>
      <c r="JB19" s="121"/>
      <c r="JC19" s="120">
        <f>JC20/$R$33</f>
        <v>0</v>
      </c>
      <c r="JD19" s="120">
        <f>JD20/$R$33</f>
        <v>0</v>
      </c>
      <c r="JE19" s="120">
        <f>JE20/$R$33</f>
        <v>0</v>
      </c>
      <c r="JF19" s="121"/>
      <c r="JG19" s="120">
        <f>JG20/$R$33</f>
        <v>0</v>
      </c>
      <c r="JH19" s="197"/>
      <c r="JI19" s="120">
        <f>JI20/$R$33</f>
        <v>0.66666666666666663</v>
      </c>
      <c r="JJ19" s="120">
        <f>JJ20/$R$33</f>
        <v>1</v>
      </c>
      <c r="JK19" s="120">
        <f>JK20/$R$33</f>
        <v>0</v>
      </c>
      <c r="JL19" s="120">
        <f>JL20/$R$33</f>
        <v>0</v>
      </c>
      <c r="JM19" s="197"/>
      <c r="JN19" s="120">
        <f>JN20/$R$33</f>
        <v>0.66666666666666663</v>
      </c>
      <c r="JO19" s="423"/>
      <c r="JP19" s="358"/>
      <c r="JQ19" s="197"/>
      <c r="JR19" s="120">
        <f t="shared" ref="JR19:KC19" si="242">JR20/$R$33</f>
        <v>0.33333333333333331</v>
      </c>
      <c r="JS19" s="120">
        <f t="shared" si="242"/>
        <v>0.33333333333333331</v>
      </c>
      <c r="JT19" s="120">
        <f t="shared" si="242"/>
        <v>0.33333333333333331</v>
      </c>
      <c r="JU19" s="120">
        <f t="shared" si="242"/>
        <v>0.33333333333333331</v>
      </c>
      <c r="JV19" s="120">
        <f t="shared" si="242"/>
        <v>0</v>
      </c>
      <c r="JW19" s="120">
        <f t="shared" si="242"/>
        <v>0.33333333333333331</v>
      </c>
      <c r="JX19" s="120">
        <f t="shared" si="242"/>
        <v>0.33333333333333331</v>
      </c>
      <c r="JY19" s="120">
        <f t="shared" si="242"/>
        <v>0.33333333333333331</v>
      </c>
      <c r="JZ19" s="120">
        <f t="shared" si="242"/>
        <v>0.33333333333333331</v>
      </c>
      <c r="KA19" s="120">
        <f t="shared" si="242"/>
        <v>0.33333333333333331</v>
      </c>
      <c r="KB19" s="120">
        <f t="shared" si="242"/>
        <v>0.33333333333333331</v>
      </c>
      <c r="KC19" s="120">
        <f t="shared" si="242"/>
        <v>0.33333333333333331</v>
      </c>
      <c r="KD19" s="197"/>
      <c r="KE19" s="120">
        <f>KE20/$R$33</f>
        <v>0.33333333333333331</v>
      </c>
      <c r="KF19" s="120">
        <f>KF20/$R$33</f>
        <v>0.33333333333333331</v>
      </c>
      <c r="KG19" s="120">
        <f>KG20/$R$33</f>
        <v>0.33333333333333331</v>
      </c>
      <c r="KH19" s="197"/>
      <c r="KI19" s="120">
        <f>KI20/$R$33</f>
        <v>0.33333333333333331</v>
      </c>
      <c r="KJ19" s="120">
        <f>KJ20/$R$33</f>
        <v>0.33333333333333331</v>
      </c>
      <c r="KK19" s="120">
        <f>KK20/$R$33</f>
        <v>0.33333333333333331</v>
      </c>
      <c r="KL19" s="120">
        <f>KL20/$R$33</f>
        <v>0.33333333333333331</v>
      </c>
      <c r="KM19" s="197"/>
      <c r="KN19" s="120">
        <f>KN20/$R$33</f>
        <v>0.33333333333333331</v>
      </c>
      <c r="KO19" s="120">
        <f>KO20/$R$33</f>
        <v>0.33333333333333331</v>
      </c>
      <c r="KP19" s="120">
        <f>KP20/$R$33</f>
        <v>0.33333333333333331</v>
      </c>
      <c r="KQ19" s="197"/>
      <c r="KR19" s="120">
        <f>KR20/$R$33</f>
        <v>0.33333333333333331</v>
      </c>
      <c r="KS19" s="120">
        <f>KS20/$R$33</f>
        <v>0.66666666666666663</v>
      </c>
      <c r="KT19" s="120">
        <f>KT20/$R$33</f>
        <v>0</v>
      </c>
      <c r="KU19" s="358"/>
      <c r="KV19" s="197"/>
      <c r="KW19" s="120">
        <f>KW20/$R$33</f>
        <v>0.33333333333333331</v>
      </c>
      <c r="KX19" s="120">
        <f>KX20/$R$33</f>
        <v>0.33333333333333331</v>
      </c>
      <c r="KY19" s="120">
        <f>KY20/$R$33</f>
        <v>0.33333333333333331</v>
      </c>
      <c r="KZ19" s="120">
        <f>KZ20/$R$33</f>
        <v>0.33333333333333331</v>
      </c>
      <c r="LA19" s="120">
        <f>LA20/$R$33</f>
        <v>0.33333333333333331</v>
      </c>
      <c r="LB19" s="197"/>
      <c r="LC19" s="120">
        <f>LC20/$R$33</f>
        <v>0.33333333333333331</v>
      </c>
      <c r="LD19" s="120">
        <f>LD20/$R$33</f>
        <v>0.33333333333333331</v>
      </c>
      <c r="LE19" s="120">
        <f>LE20/$R$33</f>
        <v>0.33333333333333331</v>
      </c>
      <c r="LF19" s="353"/>
      <c r="LG19" s="120">
        <f>LG20/$R$33</f>
        <v>0.33333333333333331</v>
      </c>
      <c r="LH19" s="120">
        <f>LH20/$R$33</f>
        <v>0</v>
      </c>
      <c r="LI19" s="120">
        <f>LI20/$R$33</f>
        <v>0.33333333333333331</v>
      </c>
      <c r="LJ19" s="197"/>
      <c r="LK19" s="120">
        <f t="shared" ref="LK19:LX19" si="243">LK20/$R$33</f>
        <v>0.33333333333333331</v>
      </c>
      <c r="LL19" s="120">
        <f t="shared" si="243"/>
        <v>0</v>
      </c>
      <c r="LM19" s="120">
        <f t="shared" si="243"/>
        <v>0</v>
      </c>
      <c r="LN19" s="120">
        <f t="shared" si="243"/>
        <v>0.66666666666666663</v>
      </c>
      <c r="LO19" s="120">
        <f t="shared" si="243"/>
        <v>0.33333333333333331</v>
      </c>
      <c r="LP19" s="120">
        <f t="shared" si="243"/>
        <v>0.33333333333333331</v>
      </c>
      <c r="LQ19" s="120">
        <f t="shared" si="243"/>
        <v>0</v>
      </c>
      <c r="LR19" s="120">
        <f t="shared" si="243"/>
        <v>0</v>
      </c>
      <c r="LS19" s="120">
        <f t="shared" si="243"/>
        <v>0</v>
      </c>
      <c r="LT19" s="120">
        <f t="shared" si="243"/>
        <v>0</v>
      </c>
      <c r="LU19" s="120">
        <f t="shared" si="243"/>
        <v>0.33333333333333331</v>
      </c>
      <c r="LV19" s="120">
        <f t="shared" si="243"/>
        <v>0.33333333333333331</v>
      </c>
      <c r="LW19" s="120">
        <f t="shared" si="243"/>
        <v>0</v>
      </c>
      <c r="LX19" s="120">
        <f t="shared" si="243"/>
        <v>0</v>
      </c>
      <c r="LY19" s="197"/>
      <c r="LZ19" s="120">
        <f>LZ20/$R$33</f>
        <v>0.33333333333333331</v>
      </c>
      <c r="MA19" s="120">
        <f>MA20/$R$33</f>
        <v>0.33333333333333331</v>
      </c>
      <c r="MB19" s="120">
        <f>MB20/$R$33</f>
        <v>0</v>
      </c>
      <c r="MC19" s="120">
        <f>MC20/$R$33</f>
        <v>0.33333333333333331</v>
      </c>
      <c r="MD19" s="120">
        <f>MD20/$R$33</f>
        <v>0.66666666666666663</v>
      </c>
      <c r="ME19" s="197"/>
      <c r="MF19" s="120">
        <f>MF20/$R$33</f>
        <v>0.33333333333333331</v>
      </c>
      <c r="MG19" s="120">
        <f>MG20/$R$33</f>
        <v>0.33333333333333331</v>
      </c>
      <c r="MH19" s="120">
        <f>MH20/$R$33</f>
        <v>0.33333333333333331</v>
      </c>
      <c r="MI19" s="120">
        <f>MI20/$R$33</f>
        <v>0.33333333333333331</v>
      </c>
      <c r="MJ19" s="197"/>
      <c r="MK19" s="120">
        <f t="shared" ref="MK19:MP19" si="244">MK20/$R$33</f>
        <v>0.33333333333333331</v>
      </c>
      <c r="ML19" s="120">
        <f t="shared" si="244"/>
        <v>0.33333333333333331</v>
      </c>
      <c r="MM19" s="120">
        <f t="shared" si="244"/>
        <v>0.33333333333333331</v>
      </c>
      <c r="MN19" s="120">
        <f t="shared" si="244"/>
        <v>0.33333333333333331</v>
      </c>
      <c r="MO19" s="120">
        <f t="shared" si="244"/>
        <v>0</v>
      </c>
      <c r="MP19" s="120">
        <f t="shared" si="244"/>
        <v>0.33333333333333331</v>
      </c>
      <c r="MQ19" s="165"/>
      <c r="MR19" s="120">
        <f t="shared" ref="MR19:MZ19" si="245">MR20/$R$33</f>
        <v>0</v>
      </c>
      <c r="MS19" s="120">
        <f t="shared" si="245"/>
        <v>0.33333333333333331</v>
      </c>
      <c r="MT19" s="120">
        <f t="shared" si="245"/>
        <v>0.33333333333333331</v>
      </c>
      <c r="MU19" s="120">
        <f t="shared" si="245"/>
        <v>0.33333333333333331</v>
      </c>
      <c r="MV19" s="120">
        <f t="shared" si="245"/>
        <v>0</v>
      </c>
      <c r="MW19" s="120">
        <f t="shared" si="245"/>
        <v>0</v>
      </c>
      <c r="MX19" s="120">
        <f t="shared" si="245"/>
        <v>0</v>
      </c>
      <c r="MY19" s="120">
        <f t="shared" si="245"/>
        <v>0.33333333333333331</v>
      </c>
      <c r="MZ19" s="120">
        <f t="shared" si="245"/>
        <v>0.33333333333333331</v>
      </c>
      <c r="NA19" s="122"/>
      <c r="NB19" s="122"/>
      <c r="NC19" s="122"/>
      <c r="ND19" s="122"/>
    </row>
    <row r="20" spans="1:369" s="119" customFormat="1" ht="25" customHeight="1">
      <c r="A20" s="1239"/>
      <c r="B20" s="139" t="s">
        <v>1439</v>
      </c>
      <c r="C20" s="1287" t="s">
        <v>1411</v>
      </c>
      <c r="D20" s="1287"/>
      <c r="E20" s="1287"/>
      <c r="F20" s="1287"/>
      <c r="G20" s="1287"/>
      <c r="H20" s="1287"/>
      <c r="I20" s="1287"/>
      <c r="J20" s="1287"/>
      <c r="K20" s="1287"/>
      <c r="L20" s="1287"/>
      <c r="M20" s="1287"/>
      <c r="N20" s="1287"/>
      <c r="O20" s="1287"/>
      <c r="P20" s="1287"/>
      <c r="Q20" s="1287"/>
      <c r="R20" s="1287"/>
      <c r="S20" s="1287"/>
      <c r="T20" s="1287"/>
      <c r="U20" s="1287"/>
      <c r="V20" s="156"/>
      <c r="W20" s="358"/>
      <c r="X20" s="197"/>
      <c r="Y20" s="102">
        <f>COUNTA(Y34,Y38,Y39,Y40)</f>
        <v>3</v>
      </c>
      <c r="Z20" s="197"/>
      <c r="AA20" s="102">
        <f>COUNTA(AA34,AA38,AA39,AA40)</f>
        <v>3</v>
      </c>
      <c r="AB20" s="197"/>
      <c r="AC20" s="102">
        <f>COUNTA(AC34,AC38,AC39,AC40)</f>
        <v>1</v>
      </c>
      <c r="AD20" s="197"/>
      <c r="AE20" s="102">
        <f>COUNTA(AE34,AE38,AE39,AE40)</f>
        <v>3</v>
      </c>
      <c r="AF20" s="102">
        <f>COUNTA(AF34,AF38,AF39,AF40)</f>
        <v>1</v>
      </c>
      <c r="AG20" s="102">
        <f>COUNTA(AG34,AG38,AG39,AG40)</f>
        <v>3</v>
      </c>
      <c r="AH20" s="102">
        <f>COUNTA(AH34,AH38,AH39,AH40)</f>
        <v>0</v>
      </c>
      <c r="AI20" s="197"/>
      <c r="AJ20" s="102">
        <f>COUNTA(AJ34,AJ38,AJ39,AJ40)</f>
        <v>2</v>
      </c>
      <c r="AK20" s="117"/>
      <c r="AL20" s="102">
        <f>COUNTA(AL34,AL38,AL39,AL40)</f>
        <v>3</v>
      </c>
      <c r="AM20" s="353"/>
      <c r="AN20" s="102">
        <f t="shared" ref="AN20:AX20" si="246">COUNTA(AN34,AN38,AN39,AN40)</f>
        <v>2</v>
      </c>
      <c r="AO20" s="102">
        <f t="shared" si="246"/>
        <v>0</v>
      </c>
      <c r="AP20" s="102">
        <f t="shared" si="246"/>
        <v>0</v>
      </c>
      <c r="AQ20" s="102">
        <f t="shared" si="246"/>
        <v>0</v>
      </c>
      <c r="AR20" s="102">
        <f t="shared" si="246"/>
        <v>0</v>
      </c>
      <c r="AS20" s="102">
        <f t="shared" si="246"/>
        <v>0</v>
      </c>
      <c r="AT20" s="102">
        <f t="shared" si="246"/>
        <v>0</v>
      </c>
      <c r="AU20" s="102">
        <f t="shared" si="246"/>
        <v>0</v>
      </c>
      <c r="AV20" s="102">
        <f t="shared" si="246"/>
        <v>2</v>
      </c>
      <c r="AW20" s="102">
        <f t="shared" si="246"/>
        <v>0</v>
      </c>
      <c r="AX20" s="102">
        <f t="shared" si="246"/>
        <v>0</v>
      </c>
      <c r="AY20" s="117"/>
      <c r="AZ20" s="102">
        <f>COUNTA(AZ34,AZ38,AZ39,AZ40)</f>
        <v>2</v>
      </c>
      <c r="BA20" s="117"/>
      <c r="BB20" s="102">
        <f>COUNTA(BB34,BB38,BB39,BB40)</f>
        <v>3</v>
      </c>
      <c r="BC20" s="197"/>
      <c r="BD20" s="102">
        <f>COUNTA(BD34,BD38,BD39,BD40)</f>
        <v>3</v>
      </c>
      <c r="BE20" s="102">
        <f>COUNTA(BE34,BE38,BE39,BE40)</f>
        <v>1</v>
      </c>
      <c r="BF20" s="197"/>
      <c r="BG20" s="102">
        <f>COUNTA(BG34,BG38,BG39,BG40)</f>
        <v>0</v>
      </c>
      <c r="BH20" s="102">
        <f>COUNTA(BH34,BH38,BH39,BH40)</f>
        <v>3</v>
      </c>
      <c r="BI20" s="102">
        <f>COUNTA(BI34,BI38,BI39,BI40)</f>
        <v>2</v>
      </c>
      <c r="BJ20" s="102">
        <f>COUNTA(BJ34,BJ38,BJ39,BJ40)</f>
        <v>2</v>
      </c>
      <c r="BK20" s="358"/>
      <c r="BL20" s="102">
        <f>COUNTA(BL34,BL38,BL39,BL40)</f>
        <v>2</v>
      </c>
      <c r="BM20" s="102">
        <f>COUNTA(BM34,BM38,BM39,BM40)</f>
        <v>1</v>
      </c>
      <c r="BN20" s="197"/>
      <c r="BO20" s="102">
        <f>COUNTA(BO34,BO38,BO39,BO40)</f>
        <v>3</v>
      </c>
      <c r="BP20" s="102">
        <f>COUNTA(BP34,BP38,BP39,BP40)</f>
        <v>0</v>
      </c>
      <c r="BQ20" s="102">
        <f>COUNTA(BQ34,BQ38,BQ39,BQ40)</f>
        <v>0</v>
      </c>
      <c r="BR20" s="197"/>
      <c r="BS20" s="102">
        <f>COUNTA(BS34,BS38,BS39,BS40)</f>
        <v>2</v>
      </c>
      <c r="BT20" s="102">
        <f>COUNTA(BT34,BT38,BT39,BT40)</f>
        <v>1</v>
      </c>
      <c r="BU20" s="197"/>
      <c r="BV20" s="102">
        <f>COUNTA(BV34,BV38,BV39,BV40)</f>
        <v>3</v>
      </c>
      <c r="BW20" s="197"/>
      <c r="BX20" s="102">
        <f>COUNTA(BX34,BX38,BX39,BX40)</f>
        <v>2</v>
      </c>
      <c r="BY20" s="102">
        <f>COUNTA(BY34,BY38,BY39,BY40)</f>
        <v>1</v>
      </c>
      <c r="BZ20" s="197"/>
      <c r="CA20" s="102">
        <f>COUNTA(CA34,CA38,CA39,CA40)</f>
        <v>1</v>
      </c>
      <c r="CB20" s="102">
        <f>COUNTA(CB34,CB38,CB39,CB40)</f>
        <v>3</v>
      </c>
      <c r="CC20" s="102">
        <f>COUNTA(CC34,CC38,CC39,CC40)</f>
        <v>3</v>
      </c>
      <c r="CD20" s="102">
        <f>COUNTA(CD34,CD38,CD39,CD40)</f>
        <v>2</v>
      </c>
      <c r="CE20" s="358"/>
      <c r="CF20" s="102">
        <f>COUNTA(CF34,CF38,CF39,CF40)</f>
        <v>0</v>
      </c>
      <c r="CG20" s="197"/>
      <c r="CH20" s="102">
        <f>COUNTA(CH34,CH38,CH39,CH40)</f>
        <v>2</v>
      </c>
      <c r="CI20" s="117"/>
      <c r="CJ20" s="102">
        <f>COUNTA(CJ34,CJ38,CJ39,CJ40)</f>
        <v>3</v>
      </c>
      <c r="CK20" s="102">
        <f>COUNTA(CK34,CK38,CK39,CK40)</f>
        <v>0</v>
      </c>
      <c r="CL20" s="353"/>
      <c r="CM20" s="102">
        <f>COUNTA(CM34,CM38,CM39,CM40)</f>
        <v>3</v>
      </c>
      <c r="CN20" s="102">
        <f>COUNTA(CN34,CN38,CN39,CN40)</f>
        <v>0</v>
      </c>
      <c r="CO20" s="102">
        <f>COUNTA(CO34,CO38,CO39,CO40)</f>
        <v>0</v>
      </c>
      <c r="CP20" s="353"/>
      <c r="CQ20" s="102">
        <f t="shared" ref="CQ20:CW20" si="247">COUNTA(CQ34,CQ38,CQ39,CQ40)</f>
        <v>0</v>
      </c>
      <c r="CR20" s="102">
        <f t="shared" si="247"/>
        <v>3</v>
      </c>
      <c r="CS20" s="102">
        <f t="shared" si="247"/>
        <v>0</v>
      </c>
      <c r="CT20" s="102">
        <f t="shared" si="247"/>
        <v>0</v>
      </c>
      <c r="CU20" s="102">
        <f t="shared" si="247"/>
        <v>0</v>
      </c>
      <c r="CV20" s="102">
        <f t="shared" si="247"/>
        <v>1</v>
      </c>
      <c r="CW20" s="102">
        <f t="shared" si="247"/>
        <v>1</v>
      </c>
      <c r="CX20" s="353"/>
      <c r="CY20" s="102">
        <f>COUNTA(CY34,CY38,CY39,CY40)</f>
        <v>1</v>
      </c>
      <c r="CZ20" s="102">
        <f>COUNTA(CZ34,CZ38,CZ39,CZ40)</f>
        <v>1</v>
      </c>
      <c r="DA20" s="102">
        <f>COUNTA(DA34,DA38,DA39,DA40)</f>
        <v>0</v>
      </c>
      <c r="DB20" s="102">
        <f>COUNTA(DB34,DB38,DB39,DB40)</f>
        <v>0</v>
      </c>
      <c r="DC20" s="197"/>
      <c r="DD20" s="102">
        <f t="shared" ref="DD20:DN20" si="248">COUNTA(DD34,DD38,DD39,DD40)</f>
        <v>1</v>
      </c>
      <c r="DE20" s="102">
        <f t="shared" si="248"/>
        <v>0</v>
      </c>
      <c r="DF20" s="102">
        <f t="shared" si="248"/>
        <v>0</v>
      </c>
      <c r="DG20" s="102">
        <f t="shared" si="248"/>
        <v>0</v>
      </c>
      <c r="DH20" s="102">
        <f t="shared" si="248"/>
        <v>0</v>
      </c>
      <c r="DI20" s="102">
        <f t="shared" si="248"/>
        <v>0</v>
      </c>
      <c r="DJ20" s="102">
        <f t="shared" si="248"/>
        <v>0</v>
      </c>
      <c r="DK20" s="102">
        <f t="shared" si="248"/>
        <v>0</v>
      </c>
      <c r="DL20" s="102">
        <f t="shared" si="248"/>
        <v>0</v>
      </c>
      <c r="DM20" s="102">
        <f t="shared" si="248"/>
        <v>0</v>
      </c>
      <c r="DN20" s="102">
        <f t="shared" si="248"/>
        <v>0</v>
      </c>
      <c r="DO20" s="197"/>
      <c r="DP20" s="102">
        <f>COUNTA(DP34,DP38,DP39,DP40)</f>
        <v>0</v>
      </c>
      <c r="DQ20" s="102">
        <f>COUNTA(DQ34,DQ38,DQ39,DQ40)</f>
        <v>1</v>
      </c>
      <c r="DR20" s="102">
        <f>COUNTA(DR34,DR38,DR39,DR40)</f>
        <v>2</v>
      </c>
      <c r="DS20" s="197"/>
      <c r="DT20" s="102">
        <f t="shared" ref="DT20:DZ20" si="249">COUNTA(DT34,DT38,DT39,DT40)</f>
        <v>1</v>
      </c>
      <c r="DU20" s="102">
        <f t="shared" si="249"/>
        <v>0</v>
      </c>
      <c r="DV20" s="102">
        <f t="shared" si="249"/>
        <v>0</v>
      </c>
      <c r="DW20" s="102">
        <f t="shared" si="249"/>
        <v>0</v>
      </c>
      <c r="DX20" s="102">
        <f t="shared" si="249"/>
        <v>0</v>
      </c>
      <c r="DY20" s="102">
        <f t="shared" si="249"/>
        <v>0</v>
      </c>
      <c r="DZ20" s="102">
        <f t="shared" si="249"/>
        <v>0</v>
      </c>
      <c r="EA20" s="358"/>
      <c r="EB20" s="102">
        <f>COUNTA(EB34,EB38,EB39,EB40)</f>
        <v>0</v>
      </c>
      <c r="EC20" s="197"/>
      <c r="ED20" s="353"/>
      <c r="EE20" s="102">
        <f>COUNTA(EE34,EE38,EE39,EE40)</f>
        <v>1</v>
      </c>
      <c r="EF20" s="102">
        <f>COUNTA(EF34,EF38,EF39,EF40)</f>
        <v>1</v>
      </c>
      <c r="EG20" s="102">
        <f>COUNTA(EG34,EG38,EG39,EG40)</f>
        <v>0</v>
      </c>
      <c r="EH20" s="102">
        <f>COUNTA(EH34,EH38,EH39,EH40)</f>
        <v>0</v>
      </c>
      <c r="EI20" s="117"/>
      <c r="EJ20" s="102">
        <f>COUNTA(EJ34,EJ38,EJ39,EJ40)</f>
        <v>1</v>
      </c>
      <c r="EK20" s="353"/>
      <c r="EL20" s="102">
        <f>COUNTA(EL34,EL38,EL39,EL40)</f>
        <v>2</v>
      </c>
      <c r="EM20" s="102">
        <f>COUNTA(EM34,EM38,EM39,EM40)</f>
        <v>0</v>
      </c>
      <c r="EN20" s="117"/>
      <c r="EO20" s="102">
        <f>COUNTA(EO34,EO38,EO39,EO40)</f>
        <v>0</v>
      </c>
      <c r="EP20" s="353"/>
      <c r="EQ20" s="102">
        <f t="shared" ref="EQ20:EV20" si="250">COUNTA(EQ34,EQ38,EQ39,EQ40)</f>
        <v>2</v>
      </c>
      <c r="ER20" s="102">
        <f t="shared" si="250"/>
        <v>0</v>
      </c>
      <c r="ES20" s="102">
        <f t="shared" si="250"/>
        <v>0</v>
      </c>
      <c r="ET20" s="102">
        <f t="shared" si="250"/>
        <v>1</v>
      </c>
      <c r="EU20" s="102">
        <f t="shared" si="250"/>
        <v>0</v>
      </c>
      <c r="EV20" s="102">
        <f t="shared" si="250"/>
        <v>2</v>
      </c>
      <c r="EW20" s="197"/>
      <c r="EX20" s="353"/>
      <c r="EY20" s="102">
        <f>COUNTA(EY34,EY38,EY39,EY40)</f>
        <v>3</v>
      </c>
      <c r="EZ20" s="102">
        <f>COUNTA(EZ34,EZ38,EZ39,EZ40)</f>
        <v>1</v>
      </c>
      <c r="FA20" s="353"/>
      <c r="FB20" s="102">
        <f>COUNTA(FB34,FB38,FB39,FB40)</f>
        <v>3</v>
      </c>
      <c r="FC20" s="102">
        <f>COUNTA(FC34,FC38,FC39,FC40)</f>
        <v>2</v>
      </c>
      <c r="FD20" s="102">
        <f>COUNTA(FD34,FD38,FD39,FD40)</f>
        <v>1</v>
      </c>
      <c r="FE20" s="117"/>
      <c r="FF20" s="102">
        <f>COUNTA(FF34,FF38,FF39,FF40)</f>
        <v>1</v>
      </c>
      <c r="FG20" s="353"/>
      <c r="FH20" s="102">
        <f>COUNTA(FH34,FH38,FH39,FH40)</f>
        <v>2</v>
      </c>
      <c r="FI20" s="102">
        <f>COUNTA(FI34,FI38,FI39,FI40)</f>
        <v>0</v>
      </c>
      <c r="FJ20" s="353"/>
      <c r="FK20" s="102">
        <f>COUNTA(FK34,FK38,FK39,FK40)</f>
        <v>1</v>
      </c>
      <c r="FL20" s="102">
        <f>COUNTA(FL34,FL38,FL39,FL40)</f>
        <v>0</v>
      </c>
      <c r="FM20" s="102">
        <f>COUNTA(FM34,FM38,FM39,FM40)</f>
        <v>0</v>
      </c>
      <c r="FN20" s="358"/>
      <c r="FO20" s="102">
        <f>COUNTA(FO34,FO38,FO39,FO40)</f>
        <v>2</v>
      </c>
      <c r="FP20" s="197"/>
      <c r="FQ20" s="102">
        <f>COUNTA(FQ34,FQ38,FQ39,FQ40)</f>
        <v>2</v>
      </c>
      <c r="FR20" s="117"/>
      <c r="FS20" s="102">
        <f>COUNTA(FS34,FS38,FS39,FS40)</f>
        <v>0</v>
      </c>
      <c r="FT20" s="353"/>
      <c r="FU20" s="102">
        <f>COUNTA(FU34,FU38,FU39,FU40)</f>
        <v>1</v>
      </c>
      <c r="FV20" s="102">
        <f>COUNTA(FV34,FV38,FV39,FV40)</f>
        <v>1</v>
      </c>
      <c r="FW20" s="102">
        <f>COUNTA(FW34,FW38,FW39,FW40)</f>
        <v>1</v>
      </c>
      <c r="FX20" s="102">
        <f>COUNTA(FX34,FX38,FX39,FX40)</f>
        <v>1</v>
      </c>
      <c r="FY20" s="102">
        <f>COUNTA(FY34,FY38,FY39,FY40)</f>
        <v>0</v>
      </c>
      <c r="FZ20" s="117"/>
      <c r="GA20" s="102">
        <f>COUNTA(GA34,GA38,GA39,GA40)</f>
        <v>1</v>
      </c>
      <c r="GB20" s="197"/>
      <c r="GC20" s="102">
        <f>COUNTA(GC34,GC38,GC39,GC40)</f>
        <v>3</v>
      </c>
      <c r="GD20" s="102">
        <f>COUNTA(GD34,GD38,GD39,GD40)</f>
        <v>2</v>
      </c>
      <c r="GE20" s="102">
        <f>COUNTA(GE34,GE38,GE39,GE40)</f>
        <v>0</v>
      </c>
      <c r="GF20" s="197"/>
      <c r="GG20" s="102">
        <f>COUNTA(GG34,GG38,GG39,GG40)</f>
        <v>3</v>
      </c>
      <c r="GH20" s="358"/>
      <c r="GI20" s="102">
        <f>COUNTA(GI34,GI38,GI39,GI40)</f>
        <v>2</v>
      </c>
      <c r="GJ20" s="197"/>
      <c r="GK20" s="102">
        <f>COUNTA(GK34,GK38,GK39,GK40)</f>
        <v>2</v>
      </c>
      <c r="GL20" s="102">
        <f>COUNTA(GL34,GL38,GL39,GL40)</f>
        <v>0</v>
      </c>
      <c r="GM20" s="197"/>
      <c r="GN20" s="102">
        <f t="shared" ref="GN20:GR20" si="251">COUNTA(GN34,GN38,GN39,GN40)</f>
        <v>1</v>
      </c>
      <c r="GO20" s="102">
        <f t="shared" si="251"/>
        <v>0</v>
      </c>
      <c r="GP20" s="102">
        <f t="shared" si="251"/>
        <v>1</v>
      </c>
      <c r="GQ20" s="102">
        <f t="shared" si="251"/>
        <v>2</v>
      </c>
      <c r="GR20" s="102">
        <f t="shared" si="251"/>
        <v>1</v>
      </c>
      <c r="GS20" s="358"/>
      <c r="GT20" s="102">
        <f>COUNTA(GT34,GT38,GT39,GT40)</f>
        <v>0</v>
      </c>
      <c r="GU20" s="197"/>
      <c r="GV20" s="353"/>
      <c r="GW20" s="102">
        <f>COUNTA(GW34,GW38,GW39,GW40)</f>
        <v>1</v>
      </c>
      <c r="GX20" s="102">
        <f>COUNTA(GX34,GX38,GX39,GX40)</f>
        <v>2</v>
      </c>
      <c r="GY20" s="353"/>
      <c r="GZ20" s="102">
        <f t="shared" ref="GZ20:HG20" si="252">COUNTA(GZ34,GZ38,GZ39,GZ40)</f>
        <v>0</v>
      </c>
      <c r="HA20" s="102">
        <f t="shared" si="252"/>
        <v>0</v>
      </c>
      <c r="HB20" s="102">
        <f t="shared" si="252"/>
        <v>0</v>
      </c>
      <c r="HC20" s="102">
        <f t="shared" si="252"/>
        <v>3</v>
      </c>
      <c r="HD20" s="102">
        <f t="shared" si="252"/>
        <v>2</v>
      </c>
      <c r="HE20" s="102">
        <f t="shared" si="252"/>
        <v>1</v>
      </c>
      <c r="HF20" s="102">
        <f t="shared" si="252"/>
        <v>0</v>
      </c>
      <c r="HG20" s="102">
        <f t="shared" si="252"/>
        <v>0</v>
      </c>
      <c r="HH20" s="197"/>
      <c r="HI20" s="102">
        <f t="shared" ref="HI20:HN20" si="253">COUNTA(HI34,HI38,HI39,HI40)</f>
        <v>0</v>
      </c>
      <c r="HJ20" s="102">
        <f t="shared" si="253"/>
        <v>0</v>
      </c>
      <c r="HK20" s="102">
        <f t="shared" si="253"/>
        <v>1</v>
      </c>
      <c r="HL20" s="102">
        <f t="shared" si="253"/>
        <v>2</v>
      </c>
      <c r="HM20" s="102">
        <f t="shared" si="253"/>
        <v>1</v>
      </c>
      <c r="HN20" s="102">
        <f t="shared" si="253"/>
        <v>2</v>
      </c>
      <c r="HO20" s="197"/>
      <c r="HP20" s="353"/>
      <c r="HQ20" s="102">
        <f>COUNTA(HQ34,HQ38,HQ39,HQ40)</f>
        <v>3</v>
      </c>
      <c r="HR20" s="102">
        <f>COUNTA(HR34,HR38,HR39,HR40)</f>
        <v>0</v>
      </c>
      <c r="HS20" s="102">
        <f>COUNTA(HS34,HS38,HS39,HS40)</f>
        <v>0</v>
      </c>
      <c r="HT20" s="353"/>
      <c r="HU20" s="102">
        <f>COUNTA(HU34,HU38,HU39,HU40)</f>
        <v>1</v>
      </c>
      <c r="HV20" s="102">
        <f>COUNTA(HV34,HV38,HV39,HV40)</f>
        <v>1</v>
      </c>
      <c r="HW20" s="102">
        <f>COUNTA(HW34,HW38,HW39,HW40)</f>
        <v>0</v>
      </c>
      <c r="HX20" s="102">
        <f>COUNTA(HX34,HX38,HX39,HX40)</f>
        <v>0</v>
      </c>
      <c r="HY20" s="117"/>
      <c r="HZ20" s="102">
        <f>COUNTA(HZ34,HZ38,HZ39,HZ40)</f>
        <v>1</v>
      </c>
      <c r="IA20" s="358"/>
      <c r="IB20" s="197"/>
      <c r="IC20" s="102">
        <f t="shared" ref="IC20:IJ20" si="254">COUNTA(IC34,IC38,IC39,IC40)</f>
        <v>1</v>
      </c>
      <c r="ID20" s="102">
        <f t="shared" si="254"/>
        <v>1</v>
      </c>
      <c r="IE20" s="102">
        <f t="shared" si="254"/>
        <v>1</v>
      </c>
      <c r="IF20" s="102">
        <f t="shared" si="254"/>
        <v>2</v>
      </c>
      <c r="IG20" s="102">
        <f t="shared" si="254"/>
        <v>0</v>
      </c>
      <c r="IH20" s="102">
        <f t="shared" si="254"/>
        <v>2</v>
      </c>
      <c r="II20" s="102">
        <f t="shared" si="254"/>
        <v>0</v>
      </c>
      <c r="IJ20" s="102">
        <f t="shared" si="254"/>
        <v>0</v>
      </c>
      <c r="IK20" s="358"/>
      <c r="IL20" s="197"/>
      <c r="IM20" s="102">
        <f t="shared" ref="IM20:IR20" si="255">COUNTA(IM34,IM38,IM39,IM40)</f>
        <v>3</v>
      </c>
      <c r="IN20" s="102">
        <f t="shared" si="255"/>
        <v>0</v>
      </c>
      <c r="IO20" s="102">
        <f t="shared" si="255"/>
        <v>0</v>
      </c>
      <c r="IP20" s="102">
        <f t="shared" si="255"/>
        <v>1</v>
      </c>
      <c r="IQ20" s="102">
        <f t="shared" si="255"/>
        <v>0</v>
      </c>
      <c r="IR20" s="102">
        <f t="shared" si="255"/>
        <v>0</v>
      </c>
      <c r="IS20" s="358"/>
      <c r="IT20" s="102">
        <f>COUNTA(IT34,IT38,IT39,IT40)</f>
        <v>0</v>
      </c>
      <c r="IU20" s="102">
        <f>COUNTA(IU34,IU38,IU39,IU40)</f>
        <v>0</v>
      </c>
      <c r="IV20" s="197"/>
      <c r="IW20" s="102">
        <f>COUNTA(IW34,IW38,IW39,IW40)</f>
        <v>0</v>
      </c>
      <c r="IX20" s="102">
        <f>COUNTA(IX34,IX38,IX39,IX40)</f>
        <v>0</v>
      </c>
      <c r="IY20" s="117"/>
      <c r="IZ20" s="102">
        <f>COUNTA(IZ34,IZ38,IZ39,IZ40)</f>
        <v>1</v>
      </c>
      <c r="JA20" s="102">
        <f>COUNTA(JA34,JA38,JA39,JA40)</f>
        <v>0</v>
      </c>
      <c r="JB20" s="117"/>
      <c r="JC20" s="102">
        <f>COUNTA(JC34,JC38,JC39,JC40)</f>
        <v>0</v>
      </c>
      <c r="JD20" s="102">
        <f>COUNTA(JD34,JD38,JD39,JD40)</f>
        <v>0</v>
      </c>
      <c r="JE20" s="102">
        <f>COUNTA(JE34,JE38,JE39,JE40)</f>
        <v>0</v>
      </c>
      <c r="JF20" s="117"/>
      <c r="JG20" s="102">
        <f>COUNTA(JG34,JG38,JG39,JG40)</f>
        <v>0</v>
      </c>
      <c r="JH20" s="197"/>
      <c r="JI20" s="102">
        <f>COUNTA(JI34,JI38,JI39,JI40)</f>
        <v>2</v>
      </c>
      <c r="JJ20" s="102">
        <f>COUNTA(JJ34,JJ38,JJ39,JJ40)</f>
        <v>3</v>
      </c>
      <c r="JK20" s="102">
        <f>COUNTA(JK34,JK38,JK39,JK40)</f>
        <v>0</v>
      </c>
      <c r="JL20" s="102">
        <f>COUNTA(JL34,JL38,JL39,JL40)</f>
        <v>0</v>
      </c>
      <c r="JM20" s="197"/>
      <c r="JN20" s="102">
        <f>COUNTA(JN34,JN38,JN39,JN40)</f>
        <v>2</v>
      </c>
      <c r="JO20" s="422"/>
      <c r="JP20" s="358"/>
      <c r="JQ20" s="197"/>
      <c r="JR20" s="102">
        <f t="shared" ref="JR20:KC20" si="256">COUNTA(JR34,JR38,JR39,JR40)</f>
        <v>1</v>
      </c>
      <c r="JS20" s="102">
        <f t="shared" si="256"/>
        <v>1</v>
      </c>
      <c r="JT20" s="102">
        <f t="shared" si="256"/>
        <v>1</v>
      </c>
      <c r="JU20" s="102">
        <f t="shared" si="256"/>
        <v>1</v>
      </c>
      <c r="JV20" s="102">
        <f t="shared" si="256"/>
        <v>0</v>
      </c>
      <c r="JW20" s="102">
        <f t="shared" si="256"/>
        <v>1</v>
      </c>
      <c r="JX20" s="102">
        <f t="shared" si="256"/>
        <v>1</v>
      </c>
      <c r="JY20" s="102">
        <f t="shared" si="256"/>
        <v>1</v>
      </c>
      <c r="JZ20" s="102">
        <f t="shared" si="256"/>
        <v>1</v>
      </c>
      <c r="KA20" s="102">
        <f t="shared" si="256"/>
        <v>1</v>
      </c>
      <c r="KB20" s="102">
        <f t="shared" si="256"/>
        <v>1</v>
      </c>
      <c r="KC20" s="102">
        <f t="shared" si="256"/>
        <v>1</v>
      </c>
      <c r="KD20" s="197"/>
      <c r="KE20" s="102">
        <f>COUNTA(KE34,KE38,KE39,KE40)</f>
        <v>1</v>
      </c>
      <c r="KF20" s="102">
        <f>COUNTA(KF34,KF38,KF39,KF40)</f>
        <v>1</v>
      </c>
      <c r="KG20" s="102">
        <f>COUNTA(KG34,KG38,KG39,KG40)</f>
        <v>1</v>
      </c>
      <c r="KH20" s="197"/>
      <c r="KI20" s="102">
        <f>COUNTA(KI34,KI38,KI39,KI40)</f>
        <v>1</v>
      </c>
      <c r="KJ20" s="102">
        <f>COUNTA(KJ34,KJ38,KJ39,KJ40)</f>
        <v>1</v>
      </c>
      <c r="KK20" s="102">
        <f>COUNTA(KK34,KK38,KK39,KK40)</f>
        <v>1</v>
      </c>
      <c r="KL20" s="102">
        <f>COUNTA(KL34,KL38,KL39,KL40)</f>
        <v>1</v>
      </c>
      <c r="KM20" s="197"/>
      <c r="KN20" s="102">
        <f>COUNTA(KN34,KN38,KN39,KN40)</f>
        <v>1</v>
      </c>
      <c r="KO20" s="102">
        <f>COUNTA(KO34,KO38,KO39,KO40)</f>
        <v>1</v>
      </c>
      <c r="KP20" s="102">
        <f>COUNTA(KP34,KP38,KP39,KP40)</f>
        <v>1</v>
      </c>
      <c r="KQ20" s="197"/>
      <c r="KR20" s="102">
        <f>COUNTA(KR34,KR38,KR39,KR40)</f>
        <v>1</v>
      </c>
      <c r="KS20" s="102">
        <f>COUNTA(KS34,KS38,KS39,KS40)</f>
        <v>2</v>
      </c>
      <c r="KT20" s="102">
        <f>COUNTA(KT34,KT38,KT39,KT40)</f>
        <v>0</v>
      </c>
      <c r="KU20" s="358"/>
      <c r="KV20" s="197"/>
      <c r="KW20" s="102">
        <f>COUNTA(KW34,KW38,KW39,KW40)</f>
        <v>1</v>
      </c>
      <c r="KX20" s="102">
        <f>COUNTA(KX34,KX38,KX39,KX40)</f>
        <v>1</v>
      </c>
      <c r="KY20" s="102">
        <f>COUNTA(KY34,KY38,KY39,KY40)</f>
        <v>1</v>
      </c>
      <c r="KZ20" s="102">
        <f>COUNTA(KZ34,KZ38,KZ39,KZ40)</f>
        <v>1</v>
      </c>
      <c r="LA20" s="102">
        <f>COUNTA(LA34,LA38,LA39,LA40)</f>
        <v>1</v>
      </c>
      <c r="LB20" s="197"/>
      <c r="LC20" s="102">
        <f>COUNTA(LC34,LC38,LC39,LC40)</f>
        <v>1</v>
      </c>
      <c r="LD20" s="102">
        <f>COUNTA(LD34,LD38,LD39,LD40)</f>
        <v>1</v>
      </c>
      <c r="LE20" s="102">
        <f>COUNTA(LE34,LE38,LE39,LE40)</f>
        <v>1</v>
      </c>
      <c r="LF20" s="353"/>
      <c r="LG20" s="102">
        <f>COUNTA(LG34,LG38,LG39,LG40)</f>
        <v>1</v>
      </c>
      <c r="LH20" s="102">
        <f>COUNTA(LH34,LH38,LH39,LH40)</f>
        <v>0</v>
      </c>
      <c r="LI20" s="102">
        <f>COUNTA(LI34,LI38,LI39,LI40)</f>
        <v>1</v>
      </c>
      <c r="LJ20" s="197"/>
      <c r="LK20" s="102">
        <f t="shared" ref="LK20:LX20" si="257">COUNTA(LK34,LK38,LK39,LK40)</f>
        <v>1</v>
      </c>
      <c r="LL20" s="102">
        <f t="shared" si="257"/>
        <v>0</v>
      </c>
      <c r="LM20" s="102">
        <f t="shared" si="257"/>
        <v>0</v>
      </c>
      <c r="LN20" s="102">
        <f t="shared" si="257"/>
        <v>2</v>
      </c>
      <c r="LO20" s="102">
        <f t="shared" si="257"/>
        <v>1</v>
      </c>
      <c r="LP20" s="102">
        <f t="shared" si="257"/>
        <v>1</v>
      </c>
      <c r="LQ20" s="102">
        <f t="shared" si="257"/>
        <v>0</v>
      </c>
      <c r="LR20" s="102">
        <f t="shared" si="257"/>
        <v>0</v>
      </c>
      <c r="LS20" s="102">
        <f t="shared" si="257"/>
        <v>0</v>
      </c>
      <c r="LT20" s="102">
        <f t="shared" si="257"/>
        <v>0</v>
      </c>
      <c r="LU20" s="102">
        <f t="shared" si="257"/>
        <v>1</v>
      </c>
      <c r="LV20" s="102">
        <f t="shared" si="257"/>
        <v>1</v>
      </c>
      <c r="LW20" s="102">
        <f t="shared" si="257"/>
        <v>0</v>
      </c>
      <c r="LX20" s="102">
        <f t="shared" si="257"/>
        <v>0</v>
      </c>
      <c r="LY20" s="197"/>
      <c r="LZ20" s="102">
        <f>COUNTA(LZ34,LZ38,LZ39,LZ40)</f>
        <v>1</v>
      </c>
      <c r="MA20" s="102">
        <f>COUNTA(MA34,MA38,MA39,MA40)</f>
        <v>1</v>
      </c>
      <c r="MB20" s="102">
        <f>COUNTA(MB34,MB38,MB39,MB40)</f>
        <v>0</v>
      </c>
      <c r="MC20" s="102">
        <f>COUNTA(MC34,MC38,MC39,MC40)</f>
        <v>1</v>
      </c>
      <c r="MD20" s="102">
        <f>COUNTA(MD34,MD38,MD39,MD40)</f>
        <v>2</v>
      </c>
      <c r="ME20" s="197"/>
      <c r="MF20" s="102">
        <f>COUNTA(MF34,MF38,MF39,MF40)</f>
        <v>1</v>
      </c>
      <c r="MG20" s="102">
        <f>COUNTA(MG34,MG38,MG39,MG40)</f>
        <v>1</v>
      </c>
      <c r="MH20" s="102">
        <f>COUNTA(MH34,MH38,MH39,MH40)</f>
        <v>1</v>
      </c>
      <c r="MI20" s="102">
        <f>COUNTA(MI34,MI38,MI39,MI40)</f>
        <v>1</v>
      </c>
      <c r="MJ20" s="197"/>
      <c r="MK20" s="102">
        <f t="shared" ref="MK20:MP20" si="258">COUNTA(MK34,MK38,MK39,MK40)</f>
        <v>1</v>
      </c>
      <c r="ML20" s="102">
        <f t="shared" si="258"/>
        <v>1</v>
      </c>
      <c r="MM20" s="102">
        <f t="shared" si="258"/>
        <v>1</v>
      </c>
      <c r="MN20" s="102">
        <f t="shared" si="258"/>
        <v>1</v>
      </c>
      <c r="MO20" s="102">
        <f t="shared" si="258"/>
        <v>0</v>
      </c>
      <c r="MP20" s="102">
        <f t="shared" si="258"/>
        <v>1</v>
      </c>
      <c r="MQ20" s="166"/>
      <c r="MR20" s="102">
        <f t="shared" ref="MR20:MZ20" si="259">COUNTA(MR34,MR38,MR39,MR40)</f>
        <v>0</v>
      </c>
      <c r="MS20" s="102">
        <f t="shared" si="259"/>
        <v>1</v>
      </c>
      <c r="MT20" s="102">
        <f t="shared" si="259"/>
        <v>1</v>
      </c>
      <c r="MU20" s="102">
        <f t="shared" si="259"/>
        <v>1</v>
      </c>
      <c r="MV20" s="102">
        <f t="shared" si="259"/>
        <v>0</v>
      </c>
      <c r="MW20" s="102">
        <f t="shared" si="259"/>
        <v>0</v>
      </c>
      <c r="MX20" s="102">
        <f t="shared" si="259"/>
        <v>0</v>
      </c>
      <c r="MY20" s="102">
        <f t="shared" si="259"/>
        <v>1</v>
      </c>
      <c r="MZ20" s="102">
        <f t="shared" si="259"/>
        <v>1</v>
      </c>
      <c r="NA20" s="118"/>
      <c r="NB20" s="118"/>
      <c r="NC20" s="118"/>
      <c r="ND20" s="118"/>
    </row>
    <row r="21" spans="1:369" s="99" customFormat="1" ht="25" customHeight="1">
      <c r="A21" s="1237"/>
      <c r="B21" s="144" t="s">
        <v>1433</v>
      </c>
      <c r="C21" s="1291" t="s">
        <v>1406</v>
      </c>
      <c r="D21" s="1291"/>
      <c r="E21" s="1291"/>
      <c r="F21" s="1291"/>
      <c r="G21" s="1291"/>
      <c r="H21" s="1291"/>
      <c r="I21" s="1291"/>
      <c r="J21" s="1291"/>
      <c r="K21" s="1291"/>
      <c r="L21" s="1291"/>
      <c r="M21" s="1291"/>
      <c r="N21" s="1291"/>
      <c r="O21" s="1291"/>
      <c r="P21" s="1291"/>
      <c r="Q21" s="1291"/>
      <c r="R21" s="1291"/>
      <c r="S21" s="1291"/>
      <c r="T21" s="1291"/>
      <c r="U21" s="1291"/>
      <c r="V21" s="155"/>
      <c r="W21" s="361">
        <f t="shared" ref="W21:X21" si="260">W22/$R$50</f>
        <v>0.53846153846153844</v>
      </c>
      <c r="X21" s="333">
        <f t="shared" si="260"/>
        <v>0</v>
      </c>
      <c r="Y21" s="103">
        <f>Y22/$R$50</f>
        <v>0</v>
      </c>
      <c r="Z21" s="333">
        <f t="shared" ref="Z21" si="261">Z22/$R$50</f>
        <v>0</v>
      </c>
      <c r="AA21" s="103">
        <f>AA22/$R$50</f>
        <v>0</v>
      </c>
      <c r="AB21" s="333">
        <f t="shared" ref="AB21:AI21" si="262">AB22/$R$50</f>
        <v>0</v>
      </c>
      <c r="AC21" s="103">
        <f>AC22/$R$50</f>
        <v>0</v>
      </c>
      <c r="AD21" s="333">
        <f t="shared" si="262"/>
        <v>7.6923076923076927E-2</v>
      </c>
      <c r="AE21" s="103">
        <f>AE22/$R$50</f>
        <v>0</v>
      </c>
      <c r="AF21" s="103">
        <f>AF22/$R$50</f>
        <v>0</v>
      </c>
      <c r="AG21" s="103">
        <f>AG22/$R$50</f>
        <v>0</v>
      </c>
      <c r="AH21" s="103">
        <f>AH22/$R$50</f>
        <v>7.6923076923076927E-2</v>
      </c>
      <c r="AI21" s="333">
        <f t="shared" si="262"/>
        <v>0.15384615384615385</v>
      </c>
      <c r="AJ21" s="103">
        <f>AJ22/$R$50</f>
        <v>0.15384615384615385</v>
      </c>
      <c r="AK21" s="124"/>
      <c r="AL21" s="103">
        <f>AL22/$R$50</f>
        <v>0</v>
      </c>
      <c r="AM21" s="647">
        <f t="shared" ref="AM21:AX21" si="263">AM22/$R$50</f>
        <v>7.6923076923076927E-2</v>
      </c>
      <c r="AN21" s="103">
        <f t="shared" si="263"/>
        <v>0</v>
      </c>
      <c r="AO21" s="103">
        <f t="shared" si="263"/>
        <v>0</v>
      </c>
      <c r="AP21" s="103">
        <f t="shared" si="263"/>
        <v>0</v>
      </c>
      <c r="AQ21" s="103">
        <f t="shared" si="263"/>
        <v>0</v>
      </c>
      <c r="AR21" s="103">
        <f t="shared" si="263"/>
        <v>0</v>
      </c>
      <c r="AS21" s="103">
        <f t="shared" si="263"/>
        <v>0</v>
      </c>
      <c r="AT21" s="103">
        <f t="shared" si="263"/>
        <v>0</v>
      </c>
      <c r="AU21" s="103">
        <f t="shared" si="263"/>
        <v>0</v>
      </c>
      <c r="AV21" s="103">
        <f t="shared" si="263"/>
        <v>7.6923076923076927E-2</v>
      </c>
      <c r="AW21" s="103">
        <f t="shared" si="263"/>
        <v>0</v>
      </c>
      <c r="AX21" s="103">
        <f t="shared" si="263"/>
        <v>0</v>
      </c>
      <c r="AY21" s="124"/>
      <c r="AZ21" s="103">
        <f>AZ22/$R$50</f>
        <v>0</v>
      </c>
      <c r="BA21" s="124"/>
      <c r="BB21" s="103">
        <f>BB22/$R$50</f>
        <v>0</v>
      </c>
      <c r="BC21" s="333">
        <f t="shared" ref="BC21:BK21" si="264">BC22/$R$50</f>
        <v>0.15384615384615385</v>
      </c>
      <c r="BD21" s="103">
        <f>BD22/$R$50</f>
        <v>0.15384615384615385</v>
      </c>
      <c r="BE21" s="103">
        <f>BE22/$R$50</f>
        <v>0</v>
      </c>
      <c r="BF21" s="333">
        <f t="shared" si="264"/>
        <v>0.38461538461538464</v>
      </c>
      <c r="BG21" s="103">
        <f>BG22/$R$50</f>
        <v>0</v>
      </c>
      <c r="BH21" s="103">
        <f>BH22/$R$50</f>
        <v>0</v>
      </c>
      <c r="BI21" s="103">
        <f>BI22/$R$50</f>
        <v>7.6923076923076927E-2</v>
      </c>
      <c r="BJ21" s="103">
        <f>BJ22/$R$50</f>
        <v>0.30769230769230771</v>
      </c>
      <c r="BK21" s="361">
        <f t="shared" si="264"/>
        <v>0.38461538461538464</v>
      </c>
      <c r="BL21" s="103">
        <f>BL22/$R$50</f>
        <v>0.15384615384615385</v>
      </c>
      <c r="BM21" s="103">
        <f>BM22/$R$50</f>
        <v>0</v>
      </c>
      <c r="BN21" s="333">
        <f t="shared" ref="BN21:BR21" si="265">BN22/$R$50</f>
        <v>0.38461538461538464</v>
      </c>
      <c r="BO21" s="103">
        <f>BO22/$R$50</f>
        <v>0.30769230769230771</v>
      </c>
      <c r="BP21" s="103">
        <f>BP22/$R$50</f>
        <v>7.6923076923076927E-2</v>
      </c>
      <c r="BQ21" s="103">
        <f>BQ22/$R$50</f>
        <v>0</v>
      </c>
      <c r="BR21" s="333">
        <f t="shared" si="265"/>
        <v>0</v>
      </c>
      <c r="BS21" s="103">
        <f>BS22/$R$50</f>
        <v>0</v>
      </c>
      <c r="BT21" s="103">
        <f>BT22/$R$50</f>
        <v>0</v>
      </c>
      <c r="BU21" s="192"/>
      <c r="BV21" s="103">
        <f>BV22/$R$50</f>
        <v>0</v>
      </c>
      <c r="BW21" s="333">
        <f t="shared" ref="BW21:CE21" si="266">BW22/$R$50</f>
        <v>0</v>
      </c>
      <c r="BX21" s="103">
        <f>BX22/$R$50</f>
        <v>0</v>
      </c>
      <c r="BY21" s="103">
        <f>BY22/$R$50</f>
        <v>0</v>
      </c>
      <c r="BZ21" s="333">
        <f t="shared" si="266"/>
        <v>0.23076923076923078</v>
      </c>
      <c r="CA21" s="103">
        <f>CA22/$R$50</f>
        <v>0</v>
      </c>
      <c r="CB21" s="103">
        <f>CB22/$R$50</f>
        <v>0.23076923076923078</v>
      </c>
      <c r="CC21" s="103">
        <f>CC22/$R$50</f>
        <v>0</v>
      </c>
      <c r="CD21" s="103">
        <f>CD22/$R$50</f>
        <v>0</v>
      </c>
      <c r="CE21" s="361">
        <f t="shared" si="266"/>
        <v>0.69230769230769229</v>
      </c>
      <c r="CF21" s="103">
        <f>CF22/$R$50</f>
        <v>7.6923076923076927E-2</v>
      </c>
      <c r="CG21" s="333">
        <f>CG22/$R$50</f>
        <v>0.61538461538461542</v>
      </c>
      <c r="CH21" s="103">
        <f>CH22/$R$50</f>
        <v>0</v>
      </c>
      <c r="CI21" s="124"/>
      <c r="CJ21" s="103">
        <f>CJ22/$R$50</f>
        <v>0.46153846153846156</v>
      </c>
      <c r="CK21" s="103">
        <f>CK22/$R$50</f>
        <v>0.15384615384615385</v>
      </c>
      <c r="CL21" s="647">
        <f t="shared" ref="CL21" si="267">CL22/$R$50</f>
        <v>0.38461538461538464</v>
      </c>
      <c r="CM21" s="103">
        <f>CM22/$R$50</f>
        <v>0.38461538461538464</v>
      </c>
      <c r="CN21" s="103">
        <f>CN22/$R$50</f>
        <v>0</v>
      </c>
      <c r="CO21" s="103">
        <f>CO22/$R$50</f>
        <v>0</v>
      </c>
      <c r="CP21" s="647">
        <f t="shared" ref="CP21:EH21" si="268">CP22/$R$50</f>
        <v>0.46153846153846156</v>
      </c>
      <c r="CQ21" s="103">
        <f t="shared" si="268"/>
        <v>0</v>
      </c>
      <c r="CR21" s="103">
        <f t="shared" si="268"/>
        <v>0.38461538461538464</v>
      </c>
      <c r="CS21" s="103">
        <f t="shared" si="268"/>
        <v>7.6923076923076927E-2</v>
      </c>
      <c r="CT21" s="103">
        <f t="shared" si="268"/>
        <v>0</v>
      </c>
      <c r="CU21" s="103">
        <f t="shared" si="268"/>
        <v>0</v>
      </c>
      <c r="CV21" s="103">
        <f t="shared" si="268"/>
        <v>0</v>
      </c>
      <c r="CW21" s="103">
        <f t="shared" si="268"/>
        <v>0</v>
      </c>
      <c r="CX21" s="647">
        <f t="shared" si="268"/>
        <v>7.6923076923076927E-2</v>
      </c>
      <c r="CY21" s="103">
        <f t="shared" si="268"/>
        <v>0</v>
      </c>
      <c r="CZ21" s="103">
        <f t="shared" si="268"/>
        <v>7.6923076923076927E-2</v>
      </c>
      <c r="DA21" s="103">
        <f t="shared" si="268"/>
        <v>7.6923076923076927E-2</v>
      </c>
      <c r="DB21" s="103">
        <f t="shared" si="268"/>
        <v>7.6923076923076927E-2</v>
      </c>
      <c r="DC21" s="333">
        <f t="shared" si="268"/>
        <v>7.6923076923076927E-2</v>
      </c>
      <c r="DD21" s="103">
        <f t="shared" si="268"/>
        <v>7.6923076923076927E-2</v>
      </c>
      <c r="DE21" s="103">
        <f t="shared" si="268"/>
        <v>7.6923076923076927E-2</v>
      </c>
      <c r="DF21" s="103">
        <f t="shared" si="268"/>
        <v>7.6923076923076927E-2</v>
      </c>
      <c r="DG21" s="103">
        <f t="shared" si="268"/>
        <v>7.6923076923076927E-2</v>
      </c>
      <c r="DH21" s="103">
        <f t="shared" si="268"/>
        <v>7.6923076923076927E-2</v>
      </c>
      <c r="DI21" s="103">
        <f t="shared" si="268"/>
        <v>7.6923076923076927E-2</v>
      </c>
      <c r="DJ21" s="103">
        <f t="shared" si="268"/>
        <v>7.6923076923076927E-2</v>
      </c>
      <c r="DK21" s="103">
        <f t="shared" si="268"/>
        <v>7.6923076923076927E-2</v>
      </c>
      <c r="DL21" s="103">
        <f t="shared" si="268"/>
        <v>7.6923076923076927E-2</v>
      </c>
      <c r="DM21" s="103">
        <f t="shared" si="268"/>
        <v>7.6923076923076927E-2</v>
      </c>
      <c r="DN21" s="103">
        <f t="shared" si="268"/>
        <v>7.6923076923076927E-2</v>
      </c>
      <c r="DO21" s="333">
        <f>DO22/$R$50</f>
        <v>0.30769230769230771</v>
      </c>
      <c r="DP21" s="103">
        <f t="shared" si="268"/>
        <v>0</v>
      </c>
      <c r="DQ21" s="103">
        <f t="shared" si="268"/>
        <v>0.15384615384615385</v>
      </c>
      <c r="DR21" s="103">
        <f t="shared" si="268"/>
        <v>0.23076923076923078</v>
      </c>
      <c r="DS21" s="333">
        <f>DS22/$R$50</f>
        <v>7.6923076923076927E-2</v>
      </c>
      <c r="DT21" s="103">
        <f t="shared" si="268"/>
        <v>0</v>
      </c>
      <c r="DU21" s="103">
        <f t="shared" si="268"/>
        <v>0</v>
      </c>
      <c r="DV21" s="103">
        <f t="shared" si="268"/>
        <v>0</v>
      </c>
      <c r="DW21" s="103">
        <f t="shared" si="268"/>
        <v>7.6923076923076927E-2</v>
      </c>
      <c r="DX21" s="103">
        <f t="shared" si="268"/>
        <v>0</v>
      </c>
      <c r="DY21" s="103">
        <f t="shared" si="268"/>
        <v>0</v>
      </c>
      <c r="DZ21" s="103">
        <f t="shared" si="268"/>
        <v>0</v>
      </c>
      <c r="EA21" s="361">
        <f t="shared" si="268"/>
        <v>0.69230769230769229</v>
      </c>
      <c r="EB21" s="103">
        <f t="shared" si="268"/>
        <v>0</v>
      </c>
      <c r="EC21" s="333">
        <f t="shared" si="268"/>
        <v>0.46153846153846156</v>
      </c>
      <c r="ED21" s="355">
        <f t="shared" si="268"/>
        <v>0.46153846153846156</v>
      </c>
      <c r="EE21" s="103">
        <f t="shared" si="268"/>
        <v>0</v>
      </c>
      <c r="EF21" s="103">
        <f t="shared" si="268"/>
        <v>0.23076923076923078</v>
      </c>
      <c r="EG21" s="103">
        <f t="shared" si="268"/>
        <v>0.23076923076923078</v>
      </c>
      <c r="EH21" s="103">
        <f t="shared" si="268"/>
        <v>0</v>
      </c>
      <c r="EI21" s="124"/>
      <c r="EJ21" s="103">
        <f t="shared" ref="EJ21" si="269">EJ22/$R$50</f>
        <v>7.6923076923076927E-2</v>
      </c>
      <c r="EK21" s="355">
        <f>EK22/$R$50</f>
        <v>0.30769230769230771</v>
      </c>
      <c r="EL21" s="103">
        <f t="shared" ref="EL21:EM21" si="270">EL22/$R$50</f>
        <v>0.30769230769230771</v>
      </c>
      <c r="EM21" s="103">
        <f t="shared" si="270"/>
        <v>0</v>
      </c>
      <c r="EN21" s="124"/>
      <c r="EO21" s="103">
        <f t="shared" ref="EO21" si="271">EO22/$R$50</f>
        <v>0</v>
      </c>
      <c r="EP21" s="355">
        <f>EP22/$R$50</f>
        <v>0</v>
      </c>
      <c r="EQ21" s="103">
        <f t="shared" ref="EQ21:EV21" si="272">EQ22/$R$50</f>
        <v>0</v>
      </c>
      <c r="ER21" s="103">
        <f t="shared" si="272"/>
        <v>0</v>
      </c>
      <c r="ES21" s="103">
        <f t="shared" si="272"/>
        <v>0</v>
      </c>
      <c r="ET21" s="103">
        <f t="shared" si="272"/>
        <v>0</v>
      </c>
      <c r="EU21" s="103">
        <f t="shared" si="272"/>
        <v>0</v>
      </c>
      <c r="EV21" s="103">
        <f t="shared" si="272"/>
        <v>0</v>
      </c>
      <c r="EW21" s="333">
        <f>EW22/$R$50</f>
        <v>0.69230769230769229</v>
      </c>
      <c r="EX21" s="355">
        <f>EX22/$R$50</f>
        <v>0.38461538461538464</v>
      </c>
      <c r="EY21" s="103">
        <f t="shared" ref="EY21:EZ21" si="273">EY22/$R$50</f>
        <v>0.38461538461538464</v>
      </c>
      <c r="EZ21" s="103">
        <f t="shared" si="273"/>
        <v>0</v>
      </c>
      <c r="FA21" s="355">
        <f>FA22/$R$50</f>
        <v>0.30769230769230771</v>
      </c>
      <c r="FB21" s="103">
        <f t="shared" ref="FB21:FD21" si="274">FB22/$R$50</f>
        <v>0.30769230769230771</v>
      </c>
      <c r="FC21" s="103">
        <f t="shared" si="274"/>
        <v>0</v>
      </c>
      <c r="FD21" s="103">
        <f t="shared" si="274"/>
        <v>0</v>
      </c>
      <c r="FE21" s="124"/>
      <c r="FF21" s="103">
        <f t="shared" ref="FF21" si="275">FF22/$R$50</f>
        <v>0</v>
      </c>
      <c r="FG21" s="355">
        <f>FG22/$R$50</f>
        <v>0</v>
      </c>
      <c r="FH21" s="103">
        <f t="shared" ref="FH21:FI21" si="276">FH22/$R$50</f>
        <v>0</v>
      </c>
      <c r="FI21" s="103">
        <f t="shared" si="276"/>
        <v>0</v>
      </c>
      <c r="FJ21" s="355">
        <f>FJ22/$R$50</f>
        <v>0.23076923076923078</v>
      </c>
      <c r="FK21" s="103">
        <f t="shared" ref="FK21:FQ21" si="277">FK22/$R$50</f>
        <v>7.6923076923076927E-2</v>
      </c>
      <c r="FL21" s="103">
        <f t="shared" si="277"/>
        <v>0.23076923076923078</v>
      </c>
      <c r="FM21" s="103">
        <f t="shared" si="277"/>
        <v>0.23076923076923078</v>
      </c>
      <c r="FN21" s="361">
        <f t="shared" si="277"/>
        <v>0.61538461538461542</v>
      </c>
      <c r="FO21" s="103">
        <f t="shared" si="277"/>
        <v>0.23076923076923078</v>
      </c>
      <c r="FP21" s="333">
        <f t="shared" si="277"/>
        <v>0.61538461538461542</v>
      </c>
      <c r="FQ21" s="103">
        <f t="shared" si="277"/>
        <v>0.15384615384615385</v>
      </c>
      <c r="FR21" s="124"/>
      <c r="FS21" s="103">
        <f t="shared" ref="FS21" si="278">FS22/$R$50</f>
        <v>0</v>
      </c>
      <c r="FT21" s="355">
        <f>FT22/$R$50</f>
        <v>0.38461538461538464</v>
      </c>
      <c r="FU21" s="103">
        <f t="shared" ref="FU21:FY21" si="279">FU22/$R$50</f>
        <v>0.38461538461538464</v>
      </c>
      <c r="FV21" s="103">
        <f t="shared" si="279"/>
        <v>0</v>
      </c>
      <c r="FW21" s="103">
        <f t="shared" si="279"/>
        <v>0</v>
      </c>
      <c r="FX21" s="103">
        <f t="shared" si="279"/>
        <v>0</v>
      </c>
      <c r="FY21" s="103">
        <f t="shared" si="279"/>
        <v>0</v>
      </c>
      <c r="FZ21" s="124"/>
      <c r="GA21" s="103">
        <f t="shared" ref="GA21:GT21" si="280">GA22/$R$50</f>
        <v>0</v>
      </c>
      <c r="GB21" s="333">
        <f t="shared" si="280"/>
        <v>0.38461538461538464</v>
      </c>
      <c r="GC21" s="103">
        <f t="shared" si="280"/>
        <v>0.38461538461538464</v>
      </c>
      <c r="GD21" s="103">
        <f t="shared" si="280"/>
        <v>0.30769230769230771</v>
      </c>
      <c r="GE21" s="103">
        <f t="shared" si="280"/>
        <v>0</v>
      </c>
      <c r="GF21" s="333">
        <f t="shared" si="280"/>
        <v>0.53846153846153844</v>
      </c>
      <c r="GG21" s="103">
        <f t="shared" si="280"/>
        <v>0.53846153846153844</v>
      </c>
      <c r="GH21" s="361">
        <f t="shared" si="280"/>
        <v>0.23076923076923078</v>
      </c>
      <c r="GI21" s="103">
        <f t="shared" si="280"/>
        <v>0.23076923076923078</v>
      </c>
      <c r="GJ21" s="333">
        <f t="shared" si="280"/>
        <v>0</v>
      </c>
      <c r="GK21" s="103">
        <f t="shared" si="280"/>
        <v>0</v>
      </c>
      <c r="GL21" s="103">
        <f>GL22/$R$50</f>
        <v>0</v>
      </c>
      <c r="GM21" s="333">
        <f t="shared" si="280"/>
        <v>0</v>
      </c>
      <c r="GN21" s="103">
        <f t="shared" si="280"/>
        <v>0</v>
      </c>
      <c r="GO21" s="103">
        <f t="shared" si="280"/>
        <v>0</v>
      </c>
      <c r="GP21" s="103">
        <f t="shared" si="280"/>
        <v>0</v>
      </c>
      <c r="GQ21" s="103">
        <f t="shared" si="280"/>
        <v>0</v>
      </c>
      <c r="GR21" s="103">
        <f t="shared" si="280"/>
        <v>0</v>
      </c>
      <c r="GS21" s="361">
        <f t="shared" si="280"/>
        <v>0.69230769230769229</v>
      </c>
      <c r="GT21" s="103">
        <f t="shared" si="280"/>
        <v>0.23076923076923078</v>
      </c>
      <c r="GU21" s="333">
        <f>GU22/$R$50</f>
        <v>0.69230769230769229</v>
      </c>
      <c r="GV21" s="355">
        <f>GV22/$R$50</f>
        <v>0.61538461538461542</v>
      </c>
      <c r="GW21" s="103">
        <f t="shared" ref="GW21:GX21" si="281">GW22/$R$50</f>
        <v>0.61538461538461542</v>
      </c>
      <c r="GX21" s="103">
        <f t="shared" si="281"/>
        <v>0</v>
      </c>
      <c r="GY21" s="355">
        <f>GY22/$R$50</f>
        <v>0.53846153846153844</v>
      </c>
      <c r="GZ21" s="103">
        <f t="shared" ref="GZ21:HG21" si="282">GZ22/$R$50</f>
        <v>7.6923076923076927E-2</v>
      </c>
      <c r="HA21" s="103">
        <f t="shared" si="282"/>
        <v>0.38461538461538464</v>
      </c>
      <c r="HB21" s="103">
        <f t="shared" si="282"/>
        <v>7.6923076923076927E-2</v>
      </c>
      <c r="HC21" s="103">
        <f t="shared" si="282"/>
        <v>0.38461538461538464</v>
      </c>
      <c r="HD21" s="103">
        <f t="shared" si="282"/>
        <v>0.23076923076923078</v>
      </c>
      <c r="HE21" s="103">
        <f t="shared" si="282"/>
        <v>7.6923076923076927E-2</v>
      </c>
      <c r="HF21" s="103">
        <f t="shared" si="282"/>
        <v>0</v>
      </c>
      <c r="HG21" s="103">
        <f t="shared" si="282"/>
        <v>0</v>
      </c>
      <c r="HH21" s="333">
        <f>HH22/$R$50</f>
        <v>0.53846153846153844</v>
      </c>
      <c r="HI21" s="103">
        <f t="shared" ref="HI21:HN21" si="283">HI22/$R$50</f>
        <v>7.6923076923076927E-2</v>
      </c>
      <c r="HJ21" s="103">
        <f t="shared" si="283"/>
        <v>0.30769230769230771</v>
      </c>
      <c r="HK21" s="103">
        <f t="shared" si="283"/>
        <v>7.6923076923076927E-2</v>
      </c>
      <c r="HL21" s="103">
        <f t="shared" si="283"/>
        <v>0.23076923076923078</v>
      </c>
      <c r="HM21" s="103">
        <f t="shared" si="283"/>
        <v>7.6923076923076927E-2</v>
      </c>
      <c r="HN21" s="103">
        <f t="shared" si="283"/>
        <v>7.6923076923076927E-2</v>
      </c>
      <c r="HO21" s="333">
        <f>HO22/$R$50</f>
        <v>0.84615384615384615</v>
      </c>
      <c r="HP21" s="355">
        <f>HP22/$R$50</f>
        <v>0.84615384615384615</v>
      </c>
      <c r="HQ21" s="103">
        <f t="shared" ref="HQ21:HS21" si="284">HQ22/$R$50</f>
        <v>0.84615384615384615</v>
      </c>
      <c r="HR21" s="103">
        <f t="shared" si="284"/>
        <v>7.6923076923076927E-2</v>
      </c>
      <c r="HS21" s="103">
        <f t="shared" si="284"/>
        <v>0.30769230769230771</v>
      </c>
      <c r="HT21" s="355">
        <f>HT22/$R$50</f>
        <v>0.53846153846153844</v>
      </c>
      <c r="HU21" s="103">
        <f t="shared" ref="HU21:HX21" si="285">HU22/$R$50</f>
        <v>0</v>
      </c>
      <c r="HV21" s="103">
        <f t="shared" si="285"/>
        <v>0.30769230769230771</v>
      </c>
      <c r="HW21" s="103">
        <f t="shared" si="285"/>
        <v>0.23076923076923078</v>
      </c>
      <c r="HX21" s="103">
        <f t="shared" si="285"/>
        <v>7.6923076923076927E-2</v>
      </c>
      <c r="HY21" s="124"/>
      <c r="HZ21" s="103">
        <f t="shared" ref="HZ21:IA21" si="286">HZ22/$R$50</f>
        <v>7.6923076923076927E-2</v>
      </c>
      <c r="IA21" s="361">
        <f t="shared" si="286"/>
        <v>0.76923076923076927</v>
      </c>
      <c r="IB21" s="333">
        <f>IB22/$R$50</f>
        <v>0.76923076923076927</v>
      </c>
      <c r="IC21" s="103">
        <f t="shared" ref="IC21:IK21" si="287">IC22/$R$50</f>
        <v>0.46153846153846156</v>
      </c>
      <c r="ID21" s="103">
        <f t="shared" si="287"/>
        <v>0.23076923076923078</v>
      </c>
      <c r="IE21" s="103">
        <f t="shared" si="287"/>
        <v>0.46153846153846156</v>
      </c>
      <c r="IF21" s="103">
        <f t="shared" si="287"/>
        <v>0.46153846153846156</v>
      </c>
      <c r="IG21" s="103">
        <f t="shared" si="287"/>
        <v>0.23076923076923078</v>
      </c>
      <c r="IH21" s="103">
        <f t="shared" si="287"/>
        <v>0.23076923076923078</v>
      </c>
      <c r="II21" s="103">
        <f t="shared" si="287"/>
        <v>0</v>
      </c>
      <c r="IJ21" s="103">
        <f t="shared" si="287"/>
        <v>0.15384615384615385</v>
      </c>
      <c r="IK21" s="361">
        <f t="shared" si="287"/>
        <v>0.53846153846153844</v>
      </c>
      <c r="IL21" s="333">
        <f>IL22/$R$50</f>
        <v>0.53846153846153844</v>
      </c>
      <c r="IM21" s="103">
        <f t="shared" ref="IM21:IU21" si="288">IM22/$R$50</f>
        <v>0.53846153846153844</v>
      </c>
      <c r="IN21" s="103">
        <f t="shared" si="288"/>
        <v>0.23076923076923078</v>
      </c>
      <c r="IO21" s="103">
        <f t="shared" si="288"/>
        <v>0.23076923076923078</v>
      </c>
      <c r="IP21" s="103">
        <f t="shared" si="288"/>
        <v>0.23076923076923078</v>
      </c>
      <c r="IQ21" s="103">
        <f t="shared" si="288"/>
        <v>0.15384615384615385</v>
      </c>
      <c r="IR21" s="103">
        <f t="shared" si="288"/>
        <v>0.23076923076923078</v>
      </c>
      <c r="IS21" s="361">
        <f t="shared" si="288"/>
        <v>0.69230769230769229</v>
      </c>
      <c r="IT21" s="103">
        <f t="shared" si="288"/>
        <v>7.6923076923076927E-2</v>
      </c>
      <c r="IU21" s="103">
        <f t="shared" si="288"/>
        <v>7.6923076923076927E-2</v>
      </c>
      <c r="IV21" s="333">
        <f>IV22/$R$50</f>
        <v>0.53846153846153844</v>
      </c>
      <c r="IW21" s="103">
        <f t="shared" ref="IW21:IX21" si="289">IW22/$R$50</f>
        <v>0.15384615384615385</v>
      </c>
      <c r="IX21" s="103">
        <f t="shared" si="289"/>
        <v>0</v>
      </c>
      <c r="IY21" s="124"/>
      <c r="IZ21" s="103">
        <f t="shared" ref="IZ21:JA21" si="290">IZ22/$R$50</f>
        <v>0</v>
      </c>
      <c r="JA21" s="103">
        <f t="shared" si="290"/>
        <v>0.23076923076923078</v>
      </c>
      <c r="JB21" s="124"/>
      <c r="JC21" s="103">
        <f t="shared" ref="JC21:JE21" si="291">JC22/$R$50</f>
        <v>0</v>
      </c>
      <c r="JD21" s="103">
        <f t="shared" si="291"/>
        <v>0</v>
      </c>
      <c r="JE21" s="103">
        <f t="shared" si="291"/>
        <v>0</v>
      </c>
      <c r="JF21" s="124"/>
      <c r="JG21" s="103">
        <f t="shared" ref="JG21:JN21" si="292">JG22/$R$50</f>
        <v>0.23076923076923078</v>
      </c>
      <c r="JH21" s="333">
        <f t="shared" si="292"/>
        <v>0.53846153846153844</v>
      </c>
      <c r="JI21" s="103">
        <f t="shared" si="292"/>
        <v>0.23076923076923078</v>
      </c>
      <c r="JJ21" s="103">
        <f t="shared" si="292"/>
        <v>0.38461538461538464</v>
      </c>
      <c r="JK21" s="103">
        <f t="shared" si="292"/>
        <v>0.15384615384615385</v>
      </c>
      <c r="JL21" s="103">
        <f t="shared" si="292"/>
        <v>0.23076923076923078</v>
      </c>
      <c r="JM21" s="333">
        <f t="shared" si="292"/>
        <v>0.46153846153846156</v>
      </c>
      <c r="JN21" s="103">
        <f t="shared" si="292"/>
        <v>0.46153846153846156</v>
      </c>
      <c r="JO21" s="423"/>
      <c r="JP21" s="361">
        <f t="shared" ref="JP21" si="293">JP22/$R$50</f>
        <v>0.38461538461538464</v>
      </c>
      <c r="JQ21" s="333">
        <f>JQ22/$R$50</f>
        <v>0.15384615384615385</v>
      </c>
      <c r="JR21" s="103">
        <f t="shared" ref="JR21:LE21" si="294">JR22/$R$50</f>
        <v>7.6923076923076927E-2</v>
      </c>
      <c r="JS21" s="103">
        <f t="shared" si="294"/>
        <v>7.6923076923076927E-2</v>
      </c>
      <c r="JT21" s="103">
        <f t="shared" si="294"/>
        <v>7.6923076923076927E-2</v>
      </c>
      <c r="JU21" s="103">
        <f t="shared" si="294"/>
        <v>0</v>
      </c>
      <c r="JV21" s="103">
        <f t="shared" si="294"/>
        <v>0</v>
      </c>
      <c r="JW21" s="103">
        <f t="shared" si="294"/>
        <v>0</v>
      </c>
      <c r="JX21" s="103">
        <f t="shared" si="294"/>
        <v>0</v>
      </c>
      <c r="JY21" s="103">
        <f t="shared" si="294"/>
        <v>0</v>
      </c>
      <c r="JZ21" s="103">
        <f t="shared" si="294"/>
        <v>7.6923076923076927E-2</v>
      </c>
      <c r="KA21" s="103">
        <f t="shared" si="294"/>
        <v>0</v>
      </c>
      <c r="KB21" s="103">
        <f t="shared" si="294"/>
        <v>0</v>
      </c>
      <c r="KC21" s="103">
        <f t="shared" si="294"/>
        <v>7.6923076923076927E-2</v>
      </c>
      <c r="KD21" s="333">
        <f t="shared" si="294"/>
        <v>0</v>
      </c>
      <c r="KE21" s="103">
        <f t="shared" si="294"/>
        <v>0</v>
      </c>
      <c r="KF21" s="103">
        <f t="shared" si="294"/>
        <v>0</v>
      </c>
      <c r="KG21" s="103">
        <f t="shared" si="294"/>
        <v>0</v>
      </c>
      <c r="KH21" s="333">
        <f t="shared" si="294"/>
        <v>0</v>
      </c>
      <c r="KI21" s="103">
        <f t="shared" si="294"/>
        <v>0</v>
      </c>
      <c r="KJ21" s="103">
        <f t="shared" si="294"/>
        <v>0</v>
      </c>
      <c r="KK21" s="103">
        <f t="shared" si="294"/>
        <v>0</v>
      </c>
      <c r="KL21" s="103">
        <f t="shared" si="294"/>
        <v>0</v>
      </c>
      <c r="KM21" s="333">
        <f t="shared" si="294"/>
        <v>7.6923076923076927E-2</v>
      </c>
      <c r="KN21" s="103">
        <f t="shared" si="294"/>
        <v>7.6923076923076927E-2</v>
      </c>
      <c r="KO21" s="103">
        <f t="shared" si="294"/>
        <v>7.6923076923076927E-2</v>
      </c>
      <c r="KP21" s="103">
        <f t="shared" si="294"/>
        <v>7.6923076923076927E-2</v>
      </c>
      <c r="KQ21" s="333">
        <f t="shared" si="294"/>
        <v>7.6923076923076927E-2</v>
      </c>
      <c r="KR21" s="103">
        <f t="shared" si="294"/>
        <v>0</v>
      </c>
      <c r="KS21" s="103">
        <f t="shared" si="294"/>
        <v>7.6923076923076927E-2</v>
      </c>
      <c r="KT21" s="103">
        <f t="shared" si="294"/>
        <v>0.15384615384615385</v>
      </c>
      <c r="KU21" s="361">
        <f t="shared" si="294"/>
        <v>0.23076923076923078</v>
      </c>
      <c r="KV21" s="333">
        <f t="shared" si="294"/>
        <v>0</v>
      </c>
      <c r="KW21" s="103">
        <f t="shared" si="294"/>
        <v>0</v>
      </c>
      <c r="KX21" s="103">
        <f t="shared" si="294"/>
        <v>0</v>
      </c>
      <c r="KY21" s="103">
        <f t="shared" si="294"/>
        <v>0</v>
      </c>
      <c r="KZ21" s="103">
        <f t="shared" si="294"/>
        <v>0</v>
      </c>
      <c r="LA21" s="103">
        <f t="shared" si="294"/>
        <v>0</v>
      </c>
      <c r="LB21" s="333">
        <f t="shared" si="294"/>
        <v>0</v>
      </c>
      <c r="LC21" s="103">
        <f t="shared" si="294"/>
        <v>0</v>
      </c>
      <c r="LD21" s="103">
        <f t="shared" si="294"/>
        <v>0</v>
      </c>
      <c r="LE21" s="103">
        <f t="shared" si="294"/>
        <v>0</v>
      </c>
      <c r="LF21" s="355">
        <f>LF22/$R$50</f>
        <v>0</v>
      </c>
      <c r="LG21" s="103">
        <f t="shared" ref="LG21:LI21" si="295">LG22/$R$50</f>
        <v>0</v>
      </c>
      <c r="LH21" s="103">
        <f t="shared" si="295"/>
        <v>0</v>
      </c>
      <c r="LI21" s="103">
        <f t="shared" si="295"/>
        <v>0</v>
      </c>
      <c r="LJ21" s="333">
        <f>LJ22/$R$50</f>
        <v>0</v>
      </c>
      <c r="LK21" s="103">
        <f t="shared" ref="LK21:MZ21" si="296">LK22/$R$50</f>
        <v>0</v>
      </c>
      <c r="LL21" s="103">
        <f t="shared" si="296"/>
        <v>0</v>
      </c>
      <c r="LM21" s="103">
        <f t="shared" si="296"/>
        <v>0</v>
      </c>
      <c r="LN21" s="103">
        <f t="shared" si="296"/>
        <v>0</v>
      </c>
      <c r="LO21" s="103">
        <f t="shared" si="296"/>
        <v>0</v>
      </c>
      <c r="LP21" s="103">
        <f t="shared" si="296"/>
        <v>0</v>
      </c>
      <c r="LQ21" s="103">
        <f t="shared" si="296"/>
        <v>0</v>
      </c>
      <c r="LR21" s="103">
        <f t="shared" si="296"/>
        <v>0</v>
      </c>
      <c r="LS21" s="103">
        <f t="shared" si="296"/>
        <v>0</v>
      </c>
      <c r="LT21" s="103">
        <f t="shared" si="296"/>
        <v>0</v>
      </c>
      <c r="LU21" s="103">
        <f t="shared" si="296"/>
        <v>0</v>
      </c>
      <c r="LV21" s="103">
        <f t="shared" si="296"/>
        <v>0</v>
      </c>
      <c r="LW21" s="103">
        <f t="shared" si="296"/>
        <v>0</v>
      </c>
      <c r="LX21" s="103">
        <f t="shared" si="296"/>
        <v>0</v>
      </c>
      <c r="LY21" s="333">
        <f t="shared" si="296"/>
        <v>0.15384615384615385</v>
      </c>
      <c r="LZ21" s="103">
        <f t="shared" si="296"/>
        <v>0</v>
      </c>
      <c r="MA21" s="103">
        <f t="shared" si="296"/>
        <v>0.15384615384615385</v>
      </c>
      <c r="MB21" s="103">
        <f t="shared" si="296"/>
        <v>0</v>
      </c>
      <c r="MC21" s="103">
        <f t="shared" si="296"/>
        <v>0</v>
      </c>
      <c r="MD21" s="103">
        <f t="shared" si="296"/>
        <v>0</v>
      </c>
      <c r="ME21" s="333">
        <f t="shared" si="296"/>
        <v>0</v>
      </c>
      <c r="MF21" s="103">
        <f t="shared" si="296"/>
        <v>0</v>
      </c>
      <c r="MG21" s="103">
        <f t="shared" si="296"/>
        <v>0</v>
      </c>
      <c r="MH21" s="103">
        <f t="shared" si="296"/>
        <v>0</v>
      </c>
      <c r="MI21" s="103">
        <f t="shared" si="296"/>
        <v>0</v>
      </c>
      <c r="MJ21" s="333">
        <f t="shared" si="296"/>
        <v>7.6923076923076927E-2</v>
      </c>
      <c r="MK21" s="103">
        <f t="shared" si="296"/>
        <v>0</v>
      </c>
      <c r="ML21" s="103">
        <f t="shared" si="296"/>
        <v>0</v>
      </c>
      <c r="MM21" s="103">
        <f t="shared" si="296"/>
        <v>0</v>
      </c>
      <c r="MN21" s="103">
        <f t="shared" si="296"/>
        <v>0</v>
      </c>
      <c r="MO21" s="103">
        <f t="shared" si="296"/>
        <v>0</v>
      </c>
      <c r="MP21" s="103">
        <f t="shared" si="296"/>
        <v>7.6923076923076927E-2</v>
      </c>
      <c r="MQ21" s="165"/>
      <c r="MR21" s="103">
        <f t="shared" si="296"/>
        <v>0</v>
      </c>
      <c r="MS21" s="103">
        <f t="shared" si="296"/>
        <v>0</v>
      </c>
      <c r="MT21" s="103">
        <f t="shared" si="296"/>
        <v>0</v>
      </c>
      <c r="MU21" s="103">
        <f t="shared" si="296"/>
        <v>0</v>
      </c>
      <c r="MV21" s="103">
        <f t="shared" si="296"/>
        <v>0</v>
      </c>
      <c r="MW21" s="103">
        <f t="shared" si="296"/>
        <v>0</v>
      </c>
      <c r="MX21" s="103">
        <f t="shared" si="296"/>
        <v>0</v>
      </c>
      <c r="MY21" s="103">
        <f t="shared" si="296"/>
        <v>0</v>
      </c>
      <c r="MZ21" s="103">
        <f t="shared" si="296"/>
        <v>0</v>
      </c>
      <c r="NA21" s="116"/>
      <c r="NB21" s="116"/>
      <c r="NC21" s="116"/>
      <c r="ND21" s="116"/>
    </row>
    <row r="22" spans="1:369" s="127" customFormat="1" ht="25" customHeight="1">
      <c r="A22" s="1241"/>
      <c r="B22" s="141" t="s">
        <v>1409</v>
      </c>
      <c r="C22" s="1290" t="s">
        <v>1407</v>
      </c>
      <c r="D22" s="1290"/>
      <c r="E22" s="1290"/>
      <c r="F22" s="1290"/>
      <c r="G22" s="1290"/>
      <c r="H22" s="1290"/>
      <c r="I22" s="1290"/>
      <c r="J22" s="1290"/>
      <c r="K22" s="1290"/>
      <c r="L22" s="1290"/>
      <c r="M22" s="1290"/>
      <c r="N22" s="1290"/>
      <c r="O22" s="1290"/>
      <c r="P22" s="1290"/>
      <c r="Q22" s="1290"/>
      <c r="R22" s="1290"/>
      <c r="S22" s="1290"/>
      <c r="T22" s="1290"/>
      <c r="U22" s="1290"/>
      <c r="V22" s="158"/>
      <c r="W22" s="360">
        <f>COUNTIF(W50:W94,"&gt;0")</f>
        <v>7</v>
      </c>
      <c r="X22" s="278">
        <f>COUNTIF(X50:X94,"&gt;0")</f>
        <v>0</v>
      </c>
      <c r="Y22" s="142">
        <f>(Y10-Y14)</f>
        <v>0</v>
      </c>
      <c r="Z22" s="278">
        <f>COUNTIF(Z50:Z94,"&gt;0")</f>
        <v>0</v>
      </c>
      <c r="AA22" s="142">
        <f>(AA10-AA14)</f>
        <v>0</v>
      </c>
      <c r="AB22" s="278">
        <f>COUNTIF(AB50:AB94,"&gt;0")</f>
        <v>0</v>
      </c>
      <c r="AC22" s="142">
        <f>(AC10-AC14)</f>
        <v>0</v>
      </c>
      <c r="AD22" s="278">
        <f>COUNTIF(AD50:AD94,"&gt;0")</f>
        <v>1</v>
      </c>
      <c r="AE22" s="142">
        <f>(AE10-AE14)</f>
        <v>0</v>
      </c>
      <c r="AF22" s="142">
        <f>(AF10-AF14)</f>
        <v>0</v>
      </c>
      <c r="AG22" s="142">
        <f>(AG10-AG14)</f>
        <v>0</v>
      </c>
      <c r="AH22" s="142">
        <f>(AH10-AH14)</f>
        <v>1</v>
      </c>
      <c r="AI22" s="278">
        <f>COUNTIF(AI50:AI94,"&gt;0")</f>
        <v>2</v>
      </c>
      <c r="AJ22" s="142">
        <f>(AJ10-AJ14)</f>
        <v>2</v>
      </c>
      <c r="AK22" s="125"/>
      <c r="AL22" s="142">
        <f>(AL10-AL14)</f>
        <v>0</v>
      </c>
      <c r="AM22" s="354">
        <f>COUNTIF(AM50:AM94,"&gt;0")</f>
        <v>1</v>
      </c>
      <c r="AN22" s="142">
        <f t="shared" ref="AN22:AX22" si="297">(AN10-AN14)</f>
        <v>0</v>
      </c>
      <c r="AO22" s="142">
        <f t="shared" si="297"/>
        <v>0</v>
      </c>
      <c r="AP22" s="142">
        <f t="shared" si="297"/>
        <v>0</v>
      </c>
      <c r="AQ22" s="142">
        <f t="shared" si="297"/>
        <v>0</v>
      </c>
      <c r="AR22" s="142">
        <f t="shared" si="297"/>
        <v>0</v>
      </c>
      <c r="AS22" s="142">
        <f t="shared" si="297"/>
        <v>0</v>
      </c>
      <c r="AT22" s="142">
        <f t="shared" si="297"/>
        <v>0</v>
      </c>
      <c r="AU22" s="142">
        <f t="shared" si="297"/>
        <v>0</v>
      </c>
      <c r="AV22" s="142">
        <f t="shared" si="297"/>
        <v>1</v>
      </c>
      <c r="AW22" s="142">
        <f t="shared" si="297"/>
        <v>0</v>
      </c>
      <c r="AX22" s="142">
        <f t="shared" si="297"/>
        <v>0</v>
      </c>
      <c r="AY22" s="125"/>
      <c r="AZ22" s="142">
        <f>(AZ10-AZ14)</f>
        <v>0</v>
      </c>
      <c r="BA22" s="125"/>
      <c r="BB22" s="142">
        <f>(BB10-BB14)</f>
        <v>0</v>
      </c>
      <c r="BC22" s="278">
        <f>COUNTIF(BC50:BC94,"&gt;0")</f>
        <v>2</v>
      </c>
      <c r="BD22" s="142">
        <f>(BD10-BD14)</f>
        <v>2</v>
      </c>
      <c r="BE22" s="142">
        <f>(BE10-BE14)</f>
        <v>0</v>
      </c>
      <c r="BF22" s="278">
        <f>COUNTIF(BF50:BF94,"&gt;0")</f>
        <v>5</v>
      </c>
      <c r="BG22" s="142">
        <f>(BG10-BG14)</f>
        <v>0</v>
      </c>
      <c r="BH22" s="142">
        <f>(BH10-BH14)</f>
        <v>0</v>
      </c>
      <c r="BI22" s="142">
        <f>(BI10-BI14)</f>
        <v>1</v>
      </c>
      <c r="BJ22" s="142">
        <f>(BJ10-BJ14)</f>
        <v>4</v>
      </c>
      <c r="BK22" s="360">
        <f>COUNTIF(BK50:BK94,"&gt;0")</f>
        <v>5</v>
      </c>
      <c r="BL22" s="142">
        <f>(BL10-BL14)</f>
        <v>2</v>
      </c>
      <c r="BM22" s="142">
        <f>(BM10-BM14)</f>
        <v>0</v>
      </c>
      <c r="BN22" s="278">
        <f>COUNTIF(BN50:BN94,"&gt;0")</f>
        <v>5</v>
      </c>
      <c r="BO22" s="142">
        <f>(BO10-BO14)</f>
        <v>4</v>
      </c>
      <c r="BP22" s="142">
        <f>(BP10-BP14)</f>
        <v>1</v>
      </c>
      <c r="BQ22" s="142">
        <f>(BQ10-BQ14)</f>
        <v>0</v>
      </c>
      <c r="BR22" s="278">
        <f>COUNTIF(BR50:BR94,"&gt;0")</f>
        <v>0</v>
      </c>
      <c r="BS22" s="142">
        <f>(BS10-BS14)</f>
        <v>0</v>
      </c>
      <c r="BT22" s="142">
        <f>(BT10-BT14)</f>
        <v>0</v>
      </c>
      <c r="BU22" s="278"/>
      <c r="BV22" s="142">
        <f>(BV10-BV14)</f>
        <v>0</v>
      </c>
      <c r="BW22" s="278">
        <f>COUNTIF(BW50:BW94,"&gt;0")</f>
        <v>0</v>
      </c>
      <c r="BX22" s="142">
        <f>(BX10-BX14)</f>
        <v>0</v>
      </c>
      <c r="BY22" s="142">
        <f>(BY10-BY14)</f>
        <v>0</v>
      </c>
      <c r="BZ22" s="278">
        <f>COUNTIF(BZ50:BZ94,"&gt;0")</f>
        <v>3</v>
      </c>
      <c r="CA22" s="142">
        <f>(CA10-CA14)</f>
        <v>0</v>
      </c>
      <c r="CB22" s="142">
        <f>(CB10-CB14)</f>
        <v>3</v>
      </c>
      <c r="CC22" s="142">
        <f>(CC10-CC14)</f>
        <v>0</v>
      </c>
      <c r="CD22" s="142">
        <f>(CD10-CD14)</f>
        <v>0</v>
      </c>
      <c r="CE22" s="360">
        <f>COUNTIF(CE50:CE94,"&gt;0")</f>
        <v>9</v>
      </c>
      <c r="CF22" s="142">
        <f>(CF10-CF14)</f>
        <v>1</v>
      </c>
      <c r="CG22" s="278">
        <f>COUNTIF(CG50:CG94,"&gt;0")</f>
        <v>8</v>
      </c>
      <c r="CH22" s="142">
        <f>(CH10-CH14)</f>
        <v>0</v>
      </c>
      <c r="CI22" s="125"/>
      <c r="CJ22" s="142">
        <f>(CJ10-CJ14)</f>
        <v>6</v>
      </c>
      <c r="CK22" s="142">
        <f>(CK10-CK14)</f>
        <v>2</v>
      </c>
      <c r="CL22" s="354">
        <f>COUNTIF(CL50:CL94,"&gt;0")</f>
        <v>5</v>
      </c>
      <c r="CM22" s="142">
        <f>(CM10-CM14)</f>
        <v>5</v>
      </c>
      <c r="CN22" s="142">
        <f>(CN10-CN14)</f>
        <v>0</v>
      </c>
      <c r="CO22" s="142">
        <f>(CO10-CO14)</f>
        <v>0</v>
      </c>
      <c r="CP22" s="354">
        <f>COUNTIF(CP50:CP94,"&gt;0")</f>
        <v>6</v>
      </c>
      <c r="CQ22" s="142">
        <f t="shared" ref="CQ22:CW22" si="298">(CQ10-CQ14)</f>
        <v>0</v>
      </c>
      <c r="CR22" s="142">
        <f t="shared" si="298"/>
        <v>5</v>
      </c>
      <c r="CS22" s="142">
        <f t="shared" si="298"/>
        <v>1</v>
      </c>
      <c r="CT22" s="142">
        <f t="shared" si="298"/>
        <v>0</v>
      </c>
      <c r="CU22" s="142">
        <f t="shared" si="298"/>
        <v>0</v>
      </c>
      <c r="CV22" s="142">
        <f t="shared" si="298"/>
        <v>0</v>
      </c>
      <c r="CW22" s="142">
        <f t="shared" si="298"/>
        <v>0</v>
      </c>
      <c r="CX22" s="354">
        <f>COUNTIF(CX50:CX94,"&gt;0")</f>
        <v>1</v>
      </c>
      <c r="CY22" s="142">
        <f>(CY10-CY14)</f>
        <v>0</v>
      </c>
      <c r="CZ22" s="142">
        <f>(CZ10-CZ14)</f>
        <v>1</v>
      </c>
      <c r="DA22" s="142">
        <f>(DA10-DA14)</f>
        <v>1</v>
      </c>
      <c r="DB22" s="142">
        <f>(DB10-DB14)</f>
        <v>1</v>
      </c>
      <c r="DC22" s="278">
        <f>COUNTIF(DC50:DC94,"&gt;0")</f>
        <v>1</v>
      </c>
      <c r="DD22" s="142">
        <f t="shared" ref="DD22:DN22" si="299">(DD10-DD14)</f>
        <v>1</v>
      </c>
      <c r="DE22" s="142">
        <f t="shared" si="299"/>
        <v>1</v>
      </c>
      <c r="DF22" s="142">
        <f t="shared" si="299"/>
        <v>1</v>
      </c>
      <c r="DG22" s="142">
        <f t="shared" si="299"/>
        <v>1</v>
      </c>
      <c r="DH22" s="142">
        <f t="shared" si="299"/>
        <v>1</v>
      </c>
      <c r="DI22" s="142">
        <f t="shared" si="299"/>
        <v>1</v>
      </c>
      <c r="DJ22" s="142">
        <f t="shared" si="299"/>
        <v>1</v>
      </c>
      <c r="DK22" s="142">
        <f t="shared" si="299"/>
        <v>1</v>
      </c>
      <c r="DL22" s="142">
        <f t="shared" si="299"/>
        <v>1</v>
      </c>
      <c r="DM22" s="142">
        <f t="shared" si="299"/>
        <v>1</v>
      </c>
      <c r="DN22" s="142">
        <f t="shared" si="299"/>
        <v>1</v>
      </c>
      <c r="DO22" s="278">
        <f>COUNTIF(DO50:DO94,"&gt;0")</f>
        <v>4</v>
      </c>
      <c r="DP22" s="142">
        <f>(DP10-DP14)</f>
        <v>0</v>
      </c>
      <c r="DQ22" s="142">
        <f>(DQ10-DQ14)</f>
        <v>2</v>
      </c>
      <c r="DR22" s="142">
        <f>(DR10-DR14)</f>
        <v>3</v>
      </c>
      <c r="DS22" s="278">
        <f>COUNTIF(DS50:DS94,"&gt;0")</f>
        <v>1</v>
      </c>
      <c r="DT22" s="142">
        <f t="shared" ref="DT22:DZ22" si="300">(DT10-DT14)</f>
        <v>0</v>
      </c>
      <c r="DU22" s="142">
        <f t="shared" si="300"/>
        <v>0</v>
      </c>
      <c r="DV22" s="142">
        <f t="shared" si="300"/>
        <v>0</v>
      </c>
      <c r="DW22" s="142">
        <f t="shared" si="300"/>
        <v>1</v>
      </c>
      <c r="DX22" s="142">
        <f t="shared" si="300"/>
        <v>0</v>
      </c>
      <c r="DY22" s="142">
        <f t="shared" si="300"/>
        <v>0</v>
      </c>
      <c r="DZ22" s="142">
        <f t="shared" si="300"/>
        <v>0</v>
      </c>
      <c r="EA22" s="360">
        <f>COUNTIF(EA50:EA94,"&gt;0")</f>
        <v>9</v>
      </c>
      <c r="EB22" s="142">
        <f>(EB10-EB14)</f>
        <v>0</v>
      </c>
      <c r="EC22" s="278">
        <f>COUNTIF(EC50:EC94,"&gt;0")</f>
        <v>6</v>
      </c>
      <c r="ED22" s="354">
        <f>COUNTIF(ED50:ED94,"&gt;0")</f>
        <v>6</v>
      </c>
      <c r="EE22" s="142">
        <f>(EE10-EE14)</f>
        <v>0</v>
      </c>
      <c r="EF22" s="142">
        <f>(EF10-EF14)</f>
        <v>3</v>
      </c>
      <c r="EG22" s="142">
        <f>(EG10-EG14)</f>
        <v>3</v>
      </c>
      <c r="EH22" s="142">
        <f>(EH10-EH14)</f>
        <v>0</v>
      </c>
      <c r="EI22" s="125"/>
      <c r="EJ22" s="142">
        <f>(EJ10-EJ14)</f>
        <v>1</v>
      </c>
      <c r="EK22" s="354">
        <f>COUNTIF(EK50:EK94,"&gt;0")</f>
        <v>4</v>
      </c>
      <c r="EL22" s="142">
        <f>(EL10-EL14)</f>
        <v>4</v>
      </c>
      <c r="EM22" s="142">
        <f>(EM10-EM14)</f>
        <v>0</v>
      </c>
      <c r="EN22" s="125"/>
      <c r="EO22" s="142">
        <f>(EO10-EO14)</f>
        <v>0</v>
      </c>
      <c r="EP22" s="354">
        <f>COUNTIF(EP50:EP94,"&gt;0")</f>
        <v>0</v>
      </c>
      <c r="EQ22" s="142">
        <f t="shared" ref="EQ22:EV22" si="301">(EQ10-EQ14)</f>
        <v>0</v>
      </c>
      <c r="ER22" s="142">
        <f t="shared" si="301"/>
        <v>0</v>
      </c>
      <c r="ES22" s="142">
        <f t="shared" si="301"/>
        <v>0</v>
      </c>
      <c r="ET22" s="142">
        <f t="shared" si="301"/>
        <v>0</v>
      </c>
      <c r="EU22" s="142">
        <f t="shared" si="301"/>
        <v>0</v>
      </c>
      <c r="EV22" s="142">
        <f t="shared" si="301"/>
        <v>0</v>
      </c>
      <c r="EW22" s="278">
        <f>COUNTIF(EW50:EW94,"&gt;0")</f>
        <v>9</v>
      </c>
      <c r="EX22" s="354">
        <f>COUNTIF(EX50:EX94,"&gt;0")</f>
        <v>5</v>
      </c>
      <c r="EY22" s="142">
        <f>(EY10-EY14)</f>
        <v>5</v>
      </c>
      <c r="EZ22" s="142">
        <f>(EZ10-EZ14)</f>
        <v>0</v>
      </c>
      <c r="FA22" s="354">
        <f>COUNTIF(FA50:FA94,"&gt;0")</f>
        <v>4</v>
      </c>
      <c r="FB22" s="142">
        <f>(FB10-FB14)</f>
        <v>4</v>
      </c>
      <c r="FC22" s="142">
        <f>(FC10-FC14)</f>
        <v>0</v>
      </c>
      <c r="FD22" s="142">
        <f>(FD10-FD14)</f>
        <v>0</v>
      </c>
      <c r="FE22" s="125"/>
      <c r="FF22" s="142">
        <f>(FF10-FF14)</f>
        <v>0</v>
      </c>
      <c r="FG22" s="354">
        <f>COUNTIF(FG50:FG94,"&gt;0")</f>
        <v>0</v>
      </c>
      <c r="FH22" s="142">
        <f>(FH10-FH14)</f>
        <v>0</v>
      </c>
      <c r="FI22" s="142">
        <f>(FI10-FI14)</f>
        <v>0</v>
      </c>
      <c r="FJ22" s="354">
        <f>COUNTIF(FJ50:FJ94,"&gt;0")</f>
        <v>3</v>
      </c>
      <c r="FK22" s="142">
        <f>(FK10-FK14)</f>
        <v>1</v>
      </c>
      <c r="FL22" s="142">
        <f>(FL10-FL14)</f>
        <v>3</v>
      </c>
      <c r="FM22" s="142">
        <f>(FM10-FM14)</f>
        <v>3</v>
      </c>
      <c r="FN22" s="360">
        <f>COUNTIF(FN50:FN94,"&gt;0")</f>
        <v>8</v>
      </c>
      <c r="FO22" s="142">
        <f>(FO10-FO14)</f>
        <v>3</v>
      </c>
      <c r="FP22" s="278">
        <f>COUNTIF(FP50:FP94,"&gt;0")</f>
        <v>8</v>
      </c>
      <c r="FQ22" s="142">
        <f>(FQ10-FQ14)</f>
        <v>2</v>
      </c>
      <c r="FR22" s="125"/>
      <c r="FS22" s="142">
        <f>(FS10-FS14)</f>
        <v>0</v>
      </c>
      <c r="FT22" s="354">
        <f>COUNTIF(FT50:FT94,"&gt;0")</f>
        <v>5</v>
      </c>
      <c r="FU22" s="142">
        <f>(FU10-FU14)</f>
        <v>5</v>
      </c>
      <c r="FV22" s="142">
        <f>(FV10-FV14)</f>
        <v>0</v>
      </c>
      <c r="FW22" s="142">
        <f>(FW10-FW14)</f>
        <v>0</v>
      </c>
      <c r="FX22" s="142">
        <f>(FX10-FX14)</f>
        <v>0</v>
      </c>
      <c r="FY22" s="142">
        <f>(FY10-FY14)</f>
        <v>0</v>
      </c>
      <c r="FZ22" s="125"/>
      <c r="GA22" s="142">
        <f>(GA10-GA14)</f>
        <v>0</v>
      </c>
      <c r="GB22" s="278">
        <f>COUNTIF(GB50:GB94,"&gt;0")</f>
        <v>5</v>
      </c>
      <c r="GC22" s="142">
        <f>(GC10-GC14)</f>
        <v>5</v>
      </c>
      <c r="GD22" s="142">
        <f>(GD10-GD14)</f>
        <v>4</v>
      </c>
      <c r="GE22" s="142">
        <f>(GE10-GE14)</f>
        <v>0</v>
      </c>
      <c r="GF22" s="278">
        <f>COUNTIF(GF50:GF94,"&gt;0")</f>
        <v>7</v>
      </c>
      <c r="GG22" s="142">
        <f>(GG10-GG14)</f>
        <v>7</v>
      </c>
      <c r="GH22" s="360">
        <f>COUNTIF(GH50:GH94,"&gt;0")</f>
        <v>3</v>
      </c>
      <c r="GI22" s="142">
        <f>(GI10-GI14)</f>
        <v>3</v>
      </c>
      <c r="GJ22" s="278">
        <f>COUNTIF(GJ50:GJ94,"&gt;0")</f>
        <v>0</v>
      </c>
      <c r="GK22" s="142">
        <f>(GK10-GK14)</f>
        <v>0</v>
      </c>
      <c r="GL22" s="142">
        <f>(GL10-GL14)</f>
        <v>0</v>
      </c>
      <c r="GM22" s="278">
        <f>COUNTIF(GM50:GM94,"&gt;0")</f>
        <v>0</v>
      </c>
      <c r="GN22" s="142">
        <f t="shared" ref="GN22:GR22" si="302">(GN10-GN14)</f>
        <v>0</v>
      </c>
      <c r="GO22" s="142">
        <f t="shared" si="302"/>
        <v>0</v>
      </c>
      <c r="GP22" s="142">
        <f t="shared" si="302"/>
        <v>0</v>
      </c>
      <c r="GQ22" s="142">
        <f t="shared" si="302"/>
        <v>0</v>
      </c>
      <c r="GR22" s="142">
        <f t="shared" si="302"/>
        <v>0</v>
      </c>
      <c r="GS22" s="360">
        <f>COUNTIF(GS50:GS94,"&gt;0")</f>
        <v>9</v>
      </c>
      <c r="GT22" s="142">
        <f>(GT10-GT14)</f>
        <v>3</v>
      </c>
      <c r="GU22" s="278">
        <f>COUNTIF(GU50:GU94,"&gt;0")</f>
        <v>9</v>
      </c>
      <c r="GV22" s="354">
        <f>COUNTIF(GV50:GV94,"&gt;0")</f>
        <v>8</v>
      </c>
      <c r="GW22" s="142">
        <f>(GW10-GW14)</f>
        <v>8</v>
      </c>
      <c r="GX22" s="142">
        <f>(GX10-GX14)</f>
        <v>0</v>
      </c>
      <c r="GY22" s="354">
        <f>COUNTIF(GY50:GY94,"&gt;0")</f>
        <v>7</v>
      </c>
      <c r="GZ22" s="142">
        <f t="shared" ref="GZ22:HG22" si="303">(GZ10-GZ14)</f>
        <v>1</v>
      </c>
      <c r="HA22" s="142">
        <f t="shared" si="303"/>
        <v>5</v>
      </c>
      <c r="HB22" s="142">
        <f t="shared" si="303"/>
        <v>1</v>
      </c>
      <c r="HC22" s="142">
        <f t="shared" si="303"/>
        <v>5</v>
      </c>
      <c r="HD22" s="142">
        <f t="shared" si="303"/>
        <v>3</v>
      </c>
      <c r="HE22" s="142">
        <f t="shared" si="303"/>
        <v>1</v>
      </c>
      <c r="HF22" s="142">
        <f t="shared" si="303"/>
        <v>0</v>
      </c>
      <c r="HG22" s="142">
        <f t="shared" si="303"/>
        <v>0</v>
      </c>
      <c r="HH22" s="278">
        <f>COUNTIF(HH50:HH94,"&gt;0")</f>
        <v>7</v>
      </c>
      <c r="HI22" s="142">
        <f t="shared" ref="HI22:HN22" si="304">(HI10-HI14)</f>
        <v>1</v>
      </c>
      <c r="HJ22" s="142">
        <f t="shared" si="304"/>
        <v>4</v>
      </c>
      <c r="HK22" s="142">
        <f t="shared" si="304"/>
        <v>1</v>
      </c>
      <c r="HL22" s="142">
        <f t="shared" si="304"/>
        <v>3</v>
      </c>
      <c r="HM22" s="142">
        <f t="shared" si="304"/>
        <v>1</v>
      </c>
      <c r="HN22" s="142">
        <f t="shared" si="304"/>
        <v>1</v>
      </c>
      <c r="HO22" s="278">
        <f>COUNTIF(HO50:HO94,"&gt;0")</f>
        <v>11</v>
      </c>
      <c r="HP22" s="354">
        <f>COUNTIF(HP50:HP94,"&gt;0")</f>
        <v>11</v>
      </c>
      <c r="HQ22" s="142">
        <f>(HQ10-HQ14)</f>
        <v>11</v>
      </c>
      <c r="HR22" s="142">
        <f>(HR10-HR14)</f>
        <v>1</v>
      </c>
      <c r="HS22" s="142">
        <f>(HS10-HS14)</f>
        <v>4</v>
      </c>
      <c r="HT22" s="354">
        <f>COUNTIF(HT50:HT94,"&gt;0")</f>
        <v>7</v>
      </c>
      <c r="HU22" s="142">
        <f>(HU10-HU14)</f>
        <v>0</v>
      </c>
      <c r="HV22" s="142">
        <f>(HV10-HV14)</f>
        <v>4</v>
      </c>
      <c r="HW22" s="142">
        <f>(HW10-HW14)</f>
        <v>3</v>
      </c>
      <c r="HX22" s="142">
        <f>(HX10-HX14)</f>
        <v>1</v>
      </c>
      <c r="HY22" s="125"/>
      <c r="HZ22" s="142">
        <f>(HZ10-HZ14)</f>
        <v>1</v>
      </c>
      <c r="IA22" s="360">
        <f>COUNTIF(IA50:IA94,"&gt;0")</f>
        <v>10</v>
      </c>
      <c r="IB22" s="278">
        <f>COUNTIF(IB50:IB94,"&gt;0")</f>
        <v>10</v>
      </c>
      <c r="IC22" s="142">
        <f t="shared" ref="IC22:IJ22" si="305">(IC10-IC14)</f>
        <v>6</v>
      </c>
      <c r="ID22" s="142">
        <f t="shared" si="305"/>
        <v>3</v>
      </c>
      <c r="IE22" s="142">
        <f t="shared" si="305"/>
        <v>6</v>
      </c>
      <c r="IF22" s="142">
        <f t="shared" si="305"/>
        <v>6</v>
      </c>
      <c r="IG22" s="142">
        <f t="shared" si="305"/>
        <v>3</v>
      </c>
      <c r="IH22" s="142">
        <f t="shared" si="305"/>
        <v>3</v>
      </c>
      <c r="II22" s="142">
        <f t="shared" si="305"/>
        <v>0</v>
      </c>
      <c r="IJ22" s="142">
        <f t="shared" si="305"/>
        <v>2</v>
      </c>
      <c r="IK22" s="360">
        <f>COUNTIF(IK50:IK94,"&gt;0")</f>
        <v>7</v>
      </c>
      <c r="IL22" s="278">
        <f>COUNTIF(IL50:IL94,"&gt;0")</f>
        <v>7</v>
      </c>
      <c r="IM22" s="142">
        <f t="shared" ref="IM22:IR22" si="306">(IM10-IM14)</f>
        <v>7</v>
      </c>
      <c r="IN22" s="142">
        <f t="shared" si="306"/>
        <v>3</v>
      </c>
      <c r="IO22" s="142">
        <f t="shared" si="306"/>
        <v>3</v>
      </c>
      <c r="IP22" s="142">
        <f t="shared" si="306"/>
        <v>3</v>
      </c>
      <c r="IQ22" s="142">
        <f t="shared" si="306"/>
        <v>2</v>
      </c>
      <c r="IR22" s="142">
        <f t="shared" si="306"/>
        <v>3</v>
      </c>
      <c r="IS22" s="360">
        <f>COUNTIF(IS50:IS94,"&gt;0")</f>
        <v>9</v>
      </c>
      <c r="IT22" s="142">
        <f>(IT10-IT14)</f>
        <v>1</v>
      </c>
      <c r="IU22" s="142">
        <f>(IU10-IU14)</f>
        <v>1</v>
      </c>
      <c r="IV22" s="278">
        <f>COUNTIF(IV50:IV94,"&gt;0")</f>
        <v>7</v>
      </c>
      <c r="IW22" s="142">
        <f>(IW10-IW14)</f>
        <v>2</v>
      </c>
      <c r="IX22" s="142">
        <f>(IX10-IX14)</f>
        <v>0</v>
      </c>
      <c r="IY22" s="125"/>
      <c r="IZ22" s="142">
        <f>(IZ10-IZ14)</f>
        <v>0</v>
      </c>
      <c r="JA22" s="142">
        <f>(JA10-JA14)</f>
        <v>3</v>
      </c>
      <c r="JB22" s="125"/>
      <c r="JC22" s="142">
        <f>(JC10-JC14)</f>
        <v>0</v>
      </c>
      <c r="JD22" s="142">
        <f>(JD10-JD14)</f>
        <v>0</v>
      </c>
      <c r="JE22" s="142">
        <f>(JE10-JE14)</f>
        <v>0</v>
      </c>
      <c r="JF22" s="125"/>
      <c r="JG22" s="142">
        <f>(JG10-JG14)</f>
        <v>3</v>
      </c>
      <c r="JH22" s="278">
        <f>COUNTIF(JH50:JH94,"&gt;0")</f>
        <v>7</v>
      </c>
      <c r="JI22" s="142">
        <f>(JI10-JI14)</f>
        <v>3</v>
      </c>
      <c r="JJ22" s="142">
        <f>(JJ10-JJ14)</f>
        <v>5</v>
      </c>
      <c r="JK22" s="142">
        <f>(JK10-JK14)</f>
        <v>2</v>
      </c>
      <c r="JL22" s="142">
        <f>(JL10-JL14)</f>
        <v>3</v>
      </c>
      <c r="JM22" s="278">
        <f>COUNTIF(JM50:JM94,"&gt;0")</f>
        <v>6</v>
      </c>
      <c r="JN22" s="142">
        <f>(JN10-JN14)</f>
        <v>6</v>
      </c>
      <c r="JO22" s="424"/>
      <c r="JP22" s="360">
        <f>COUNTIF(JP50:JP94,"&gt;0")</f>
        <v>5</v>
      </c>
      <c r="JQ22" s="278">
        <f>COUNTIF(JQ50:JQ94,"&gt;0")</f>
        <v>2</v>
      </c>
      <c r="JR22" s="142">
        <f t="shared" ref="JR22:KC22" si="307">(JR10-JR14)</f>
        <v>1</v>
      </c>
      <c r="JS22" s="142">
        <f t="shared" si="307"/>
        <v>1</v>
      </c>
      <c r="JT22" s="142">
        <f t="shared" si="307"/>
        <v>1</v>
      </c>
      <c r="JU22" s="142">
        <f t="shared" si="307"/>
        <v>0</v>
      </c>
      <c r="JV22" s="142">
        <f t="shared" si="307"/>
        <v>0</v>
      </c>
      <c r="JW22" s="142">
        <f t="shared" si="307"/>
        <v>0</v>
      </c>
      <c r="JX22" s="142">
        <f t="shared" si="307"/>
        <v>0</v>
      </c>
      <c r="JY22" s="142">
        <f t="shared" si="307"/>
        <v>0</v>
      </c>
      <c r="JZ22" s="142">
        <f t="shared" si="307"/>
        <v>1</v>
      </c>
      <c r="KA22" s="142">
        <f t="shared" si="307"/>
        <v>0</v>
      </c>
      <c r="KB22" s="142">
        <f t="shared" si="307"/>
        <v>0</v>
      </c>
      <c r="KC22" s="142">
        <f t="shared" si="307"/>
        <v>1</v>
      </c>
      <c r="KD22" s="278">
        <f>COUNTIF(KD50:KD94,"&gt;0")</f>
        <v>0</v>
      </c>
      <c r="KE22" s="142">
        <f>(KE10-KE14)</f>
        <v>0</v>
      </c>
      <c r="KF22" s="142">
        <f>(KF10-KF14)</f>
        <v>0</v>
      </c>
      <c r="KG22" s="142">
        <f>(KG10-KG14)</f>
        <v>0</v>
      </c>
      <c r="KH22" s="278">
        <f>COUNTIF(KH50:KH94,"&gt;0")</f>
        <v>0</v>
      </c>
      <c r="KI22" s="142">
        <f>(KI10-KI14)</f>
        <v>0</v>
      </c>
      <c r="KJ22" s="142">
        <f>(KJ10-KJ14)</f>
        <v>0</v>
      </c>
      <c r="KK22" s="142">
        <f>(KK10-KK14)</f>
        <v>0</v>
      </c>
      <c r="KL22" s="142">
        <f>(KL10-KL14)</f>
        <v>0</v>
      </c>
      <c r="KM22" s="278">
        <f>COUNTIF(KM50:KM94,"&gt;0")</f>
        <v>1</v>
      </c>
      <c r="KN22" s="142">
        <f>(KN10-KN14)</f>
        <v>1</v>
      </c>
      <c r="KO22" s="142">
        <f>(KO10-KO14)</f>
        <v>1</v>
      </c>
      <c r="KP22" s="142">
        <f>(KP10-KP14)</f>
        <v>1</v>
      </c>
      <c r="KQ22" s="278">
        <f>COUNTIF(KQ50:KQ94,"&gt;0")</f>
        <v>1</v>
      </c>
      <c r="KR22" s="142">
        <f>(KR10-KR14)</f>
        <v>0</v>
      </c>
      <c r="KS22" s="142">
        <f>(KS10-KS14)</f>
        <v>1</v>
      </c>
      <c r="KT22" s="142">
        <f>(KT10-KT14)</f>
        <v>2</v>
      </c>
      <c r="KU22" s="360">
        <f>COUNTIF(KU50:KU94,"&gt;0")</f>
        <v>3</v>
      </c>
      <c r="KV22" s="278">
        <f>COUNTIF(KV50:KV94,"&gt;0")</f>
        <v>0</v>
      </c>
      <c r="KW22" s="142">
        <f>(KW10-KW14)</f>
        <v>0</v>
      </c>
      <c r="KX22" s="142">
        <f>(KX10-KX14)</f>
        <v>0</v>
      </c>
      <c r="KY22" s="142">
        <f>(KY10-KY14)</f>
        <v>0</v>
      </c>
      <c r="KZ22" s="142">
        <f>(KZ10-KZ14)</f>
        <v>0</v>
      </c>
      <c r="LA22" s="142">
        <f>(LA10-LA14)</f>
        <v>0</v>
      </c>
      <c r="LB22" s="278">
        <f>COUNTIF(LB50:LB94,"&gt;0")</f>
        <v>0</v>
      </c>
      <c r="LC22" s="142">
        <f>(LC10-LC14)</f>
        <v>0</v>
      </c>
      <c r="LD22" s="142">
        <f>(LD10-LD14)</f>
        <v>0</v>
      </c>
      <c r="LE22" s="142">
        <f>(LE10-LE14)</f>
        <v>0</v>
      </c>
      <c r="LF22" s="354">
        <f>COUNTIF(LF50:LF94,"&gt;0")</f>
        <v>0</v>
      </c>
      <c r="LG22" s="142">
        <f>(LG10-LG14)</f>
        <v>0</v>
      </c>
      <c r="LH22" s="142">
        <f>(LH10-LH14)</f>
        <v>0</v>
      </c>
      <c r="LI22" s="142">
        <f>(LI10-LI14)</f>
        <v>0</v>
      </c>
      <c r="LJ22" s="278">
        <f>COUNTIF(LJ50:LJ94,"&gt;0")</f>
        <v>0</v>
      </c>
      <c r="LK22" s="142">
        <f t="shared" ref="LK22:LX22" si="308">(LK10-LK14)</f>
        <v>0</v>
      </c>
      <c r="LL22" s="142">
        <f t="shared" si="308"/>
        <v>0</v>
      </c>
      <c r="LM22" s="142">
        <f t="shared" si="308"/>
        <v>0</v>
      </c>
      <c r="LN22" s="142">
        <f t="shared" si="308"/>
        <v>0</v>
      </c>
      <c r="LO22" s="142">
        <f t="shared" si="308"/>
        <v>0</v>
      </c>
      <c r="LP22" s="142">
        <f t="shared" si="308"/>
        <v>0</v>
      </c>
      <c r="LQ22" s="142">
        <f t="shared" si="308"/>
        <v>0</v>
      </c>
      <c r="LR22" s="142">
        <f t="shared" si="308"/>
        <v>0</v>
      </c>
      <c r="LS22" s="142">
        <f t="shared" si="308"/>
        <v>0</v>
      </c>
      <c r="LT22" s="142">
        <f t="shared" si="308"/>
        <v>0</v>
      </c>
      <c r="LU22" s="142">
        <f t="shared" si="308"/>
        <v>0</v>
      </c>
      <c r="LV22" s="142">
        <f t="shared" si="308"/>
        <v>0</v>
      </c>
      <c r="LW22" s="142">
        <f t="shared" si="308"/>
        <v>0</v>
      </c>
      <c r="LX22" s="142">
        <f t="shared" si="308"/>
        <v>0</v>
      </c>
      <c r="LY22" s="278">
        <f>COUNTIF(LY50:LY94,"&gt;0")</f>
        <v>2</v>
      </c>
      <c r="LZ22" s="142">
        <f>(LZ10-LZ14)</f>
        <v>0</v>
      </c>
      <c r="MA22" s="142">
        <f>(MA10-MA14)</f>
        <v>2</v>
      </c>
      <c r="MB22" s="142">
        <f>(MB10-MB14)</f>
        <v>0</v>
      </c>
      <c r="MC22" s="142">
        <f>(MC10-MC14)</f>
        <v>0</v>
      </c>
      <c r="MD22" s="142">
        <f>(MD10-MD14)</f>
        <v>0</v>
      </c>
      <c r="ME22" s="278">
        <f>COUNTIF(ME50:ME94,"&gt;0")</f>
        <v>0</v>
      </c>
      <c r="MF22" s="142">
        <f>(MF10-MF14)</f>
        <v>0</v>
      </c>
      <c r="MG22" s="142">
        <f>(MG10-MG14)</f>
        <v>0</v>
      </c>
      <c r="MH22" s="142">
        <f>(MH10-MH14)</f>
        <v>0</v>
      </c>
      <c r="MI22" s="142">
        <f>(MI10-MI14)</f>
        <v>0</v>
      </c>
      <c r="MJ22" s="278">
        <f>COUNTIF(MJ50:MJ94,"&gt;0")</f>
        <v>1</v>
      </c>
      <c r="MK22" s="142">
        <f t="shared" ref="MK22:MP22" si="309">(MK10-MK14)</f>
        <v>0</v>
      </c>
      <c r="ML22" s="142">
        <f t="shared" si="309"/>
        <v>0</v>
      </c>
      <c r="MM22" s="142">
        <f t="shared" si="309"/>
        <v>0</v>
      </c>
      <c r="MN22" s="142">
        <f t="shared" si="309"/>
        <v>0</v>
      </c>
      <c r="MO22" s="142">
        <f t="shared" si="309"/>
        <v>0</v>
      </c>
      <c r="MP22" s="142">
        <f t="shared" si="309"/>
        <v>1</v>
      </c>
      <c r="MQ22" s="167"/>
      <c r="MR22" s="142">
        <f t="shared" ref="MR22:MZ22" si="310">(MR10-MR14)</f>
        <v>0</v>
      </c>
      <c r="MS22" s="142">
        <f t="shared" si="310"/>
        <v>0</v>
      </c>
      <c r="MT22" s="142">
        <f t="shared" si="310"/>
        <v>0</v>
      </c>
      <c r="MU22" s="142">
        <f t="shared" si="310"/>
        <v>0</v>
      </c>
      <c r="MV22" s="142">
        <f t="shared" si="310"/>
        <v>0</v>
      </c>
      <c r="MW22" s="142">
        <f t="shared" si="310"/>
        <v>0</v>
      </c>
      <c r="MX22" s="142">
        <f t="shared" si="310"/>
        <v>0</v>
      </c>
      <c r="MY22" s="142">
        <f t="shared" si="310"/>
        <v>0</v>
      </c>
      <c r="MZ22" s="142">
        <f t="shared" si="310"/>
        <v>0</v>
      </c>
      <c r="NA22" s="126"/>
      <c r="NB22" s="126"/>
      <c r="NC22" s="126"/>
      <c r="ND22" s="126"/>
    </row>
    <row r="23" spans="1:369" s="99" customFormat="1" ht="25" customHeight="1">
      <c r="A23" s="1237"/>
      <c r="B23" s="144" t="s">
        <v>1434</v>
      </c>
      <c r="C23" s="1291" t="s">
        <v>1405</v>
      </c>
      <c r="D23" s="1291"/>
      <c r="E23" s="1291"/>
      <c r="F23" s="1291"/>
      <c r="G23" s="1291"/>
      <c r="H23" s="1291"/>
      <c r="I23" s="1291"/>
      <c r="J23" s="1291"/>
      <c r="K23" s="1291"/>
      <c r="L23" s="1291"/>
      <c r="M23" s="1291"/>
      <c r="N23" s="1291"/>
      <c r="O23" s="1291"/>
      <c r="P23" s="1291"/>
      <c r="Q23" s="1291"/>
      <c r="R23" s="1291"/>
      <c r="S23" s="1291"/>
      <c r="T23" s="1291"/>
      <c r="U23" s="1291"/>
      <c r="V23" s="155"/>
      <c r="W23" s="361">
        <f t="shared" ref="W23:X23" si="311">W24/$R$97</f>
        <v>0.21052631578947367</v>
      </c>
      <c r="X23" s="333">
        <f t="shared" si="311"/>
        <v>0.15789473684210525</v>
      </c>
      <c r="Y23" s="103" t="e">
        <f>Y24/$R$97</f>
        <v>#REF!</v>
      </c>
      <c r="Z23" s="333">
        <f t="shared" ref="Z23" si="312">Z24/$R$97</f>
        <v>5.2631578947368418E-2</v>
      </c>
      <c r="AA23" s="103" t="e">
        <f>AA24/$R$97</f>
        <v>#REF!</v>
      </c>
      <c r="AB23" s="333">
        <f t="shared" ref="AB23:AI23" si="313">AB24/$R$97</f>
        <v>0</v>
      </c>
      <c r="AC23" s="103" t="e">
        <f>AC24/$R$97</f>
        <v>#REF!</v>
      </c>
      <c r="AD23" s="333">
        <f t="shared" si="313"/>
        <v>5.2631578947368418E-2</v>
      </c>
      <c r="AE23" s="103" t="e">
        <f>AE24/$R$97</f>
        <v>#REF!</v>
      </c>
      <c r="AF23" s="103" t="e">
        <f>AF24/$R$97</f>
        <v>#REF!</v>
      </c>
      <c r="AG23" s="103" t="e">
        <f>AG24/$R$97</f>
        <v>#REF!</v>
      </c>
      <c r="AH23" s="103" t="e">
        <f>AH24/$R$97</f>
        <v>#REF!</v>
      </c>
      <c r="AI23" s="333">
        <f t="shared" si="313"/>
        <v>5.2631578947368418E-2</v>
      </c>
      <c r="AJ23" s="103" t="e">
        <f>AJ24/$R$97</f>
        <v>#REF!</v>
      </c>
      <c r="AK23" s="124"/>
      <c r="AL23" s="103" t="e">
        <f>AL24/$R$97</f>
        <v>#REF!</v>
      </c>
      <c r="AM23" s="647">
        <f t="shared" ref="AM23:AX23" si="314">AM24/$R$97</f>
        <v>5.2631578947368418E-2</v>
      </c>
      <c r="AN23" s="103" t="e">
        <f t="shared" si="314"/>
        <v>#REF!</v>
      </c>
      <c r="AO23" s="103" t="e">
        <f t="shared" si="314"/>
        <v>#REF!</v>
      </c>
      <c r="AP23" s="103" t="e">
        <f t="shared" si="314"/>
        <v>#REF!</v>
      </c>
      <c r="AQ23" s="103" t="e">
        <f t="shared" si="314"/>
        <v>#REF!</v>
      </c>
      <c r="AR23" s="103" t="e">
        <f t="shared" si="314"/>
        <v>#REF!</v>
      </c>
      <c r="AS23" s="103" t="e">
        <f t="shared" si="314"/>
        <v>#REF!</v>
      </c>
      <c r="AT23" s="103" t="e">
        <f t="shared" si="314"/>
        <v>#REF!</v>
      </c>
      <c r="AU23" s="103" t="e">
        <f t="shared" si="314"/>
        <v>#REF!</v>
      </c>
      <c r="AV23" s="103" t="e">
        <f t="shared" si="314"/>
        <v>#REF!</v>
      </c>
      <c r="AW23" s="103" t="e">
        <f t="shared" si="314"/>
        <v>#REF!</v>
      </c>
      <c r="AX23" s="103" t="e">
        <f t="shared" si="314"/>
        <v>#REF!</v>
      </c>
      <c r="AY23" s="124"/>
      <c r="AZ23" s="103" t="e">
        <f>AZ24/$R$97</f>
        <v>#REF!</v>
      </c>
      <c r="BA23" s="124"/>
      <c r="BB23" s="103" t="e">
        <f>BB24/$R$97</f>
        <v>#REF!</v>
      </c>
      <c r="BC23" s="333">
        <f t="shared" ref="BC23:BK23" si="315">BC24/$R$97</f>
        <v>0</v>
      </c>
      <c r="BD23" s="103" t="e">
        <f>BD24/$R$97</f>
        <v>#REF!</v>
      </c>
      <c r="BE23" s="103" t="e">
        <f>BE24/$R$97</f>
        <v>#REF!</v>
      </c>
      <c r="BF23" s="333">
        <f t="shared" si="315"/>
        <v>5.2631578947368418E-2</v>
      </c>
      <c r="BG23" s="103" t="e">
        <f>BG24/$R$97</f>
        <v>#REF!</v>
      </c>
      <c r="BH23" s="103" t="e">
        <f>BH24/$R$97</f>
        <v>#REF!</v>
      </c>
      <c r="BI23" s="103" t="e">
        <f>BI24/$R$97</f>
        <v>#REF!</v>
      </c>
      <c r="BJ23" s="103" t="e">
        <f>BJ24/$R$97</f>
        <v>#REF!</v>
      </c>
      <c r="BK23" s="361">
        <f t="shared" si="315"/>
        <v>5.2631578947368418E-2</v>
      </c>
      <c r="BL23" s="103" t="e">
        <f>BL24/$R$97</f>
        <v>#REF!</v>
      </c>
      <c r="BM23" s="103" t="e">
        <f>BM24/$R$97</f>
        <v>#REF!</v>
      </c>
      <c r="BN23" s="333">
        <f t="shared" ref="BN23:BR23" si="316">BN24/$R$97</f>
        <v>0</v>
      </c>
      <c r="BO23" s="103" t="e">
        <f>BO24/$R$97</f>
        <v>#REF!</v>
      </c>
      <c r="BP23" s="103" t="e">
        <f>BP24/$R$97</f>
        <v>#REF!</v>
      </c>
      <c r="BQ23" s="103" t="e">
        <f>BQ24/$R$97</f>
        <v>#REF!</v>
      </c>
      <c r="BR23" s="333">
        <f t="shared" si="316"/>
        <v>5.2631578947368418E-2</v>
      </c>
      <c r="BS23" s="103" t="e">
        <f>BS24/$R$97</f>
        <v>#REF!</v>
      </c>
      <c r="BT23" s="103" t="e">
        <f>BT24/$R$97</f>
        <v>#REF!</v>
      </c>
      <c r="BU23" s="192"/>
      <c r="BV23" s="103" t="e">
        <f>BV24/$R$97</f>
        <v>#REF!</v>
      </c>
      <c r="BW23" s="333">
        <f t="shared" ref="BW23:CE23" si="317">BW24/$R$97</f>
        <v>5.2631578947368418E-2</v>
      </c>
      <c r="BX23" s="103" t="e">
        <f>BX24/$R$97</f>
        <v>#REF!</v>
      </c>
      <c r="BY23" s="103" t="e">
        <f>BY24/$R$97</f>
        <v>#REF!</v>
      </c>
      <c r="BZ23" s="333">
        <f t="shared" si="317"/>
        <v>0</v>
      </c>
      <c r="CA23" s="103" t="e">
        <f>CA24/$R$97</f>
        <v>#REF!</v>
      </c>
      <c r="CB23" s="103" t="e">
        <f>CB24/$R$97</f>
        <v>#REF!</v>
      </c>
      <c r="CC23" s="103" t="e">
        <f>CC24/$R$97</f>
        <v>#REF!</v>
      </c>
      <c r="CD23" s="103" t="e">
        <f>CD24/$R$97</f>
        <v>#REF!</v>
      </c>
      <c r="CE23" s="361">
        <f t="shared" si="317"/>
        <v>0.42105263157894735</v>
      </c>
      <c r="CF23" s="103" t="e">
        <f>CF24/$R$97</f>
        <v>#REF!</v>
      </c>
      <c r="CG23" s="333">
        <f>CG24/$R$97</f>
        <v>0.36842105263157893</v>
      </c>
      <c r="CH23" s="103" t="e">
        <f>CH24/$R$97</f>
        <v>#REF!</v>
      </c>
      <c r="CI23" s="124"/>
      <c r="CJ23" s="103" t="e">
        <f>CJ24/$R$97</f>
        <v>#REF!</v>
      </c>
      <c r="CK23" s="103" t="e">
        <f>CK24/$R$97</f>
        <v>#REF!</v>
      </c>
      <c r="CL23" s="647">
        <f t="shared" ref="CL23" si="318">CL24/$R$97</f>
        <v>0.15789473684210525</v>
      </c>
      <c r="CM23" s="103" t="e">
        <f>CM24/$R$97</f>
        <v>#REF!</v>
      </c>
      <c r="CN23" s="103" t="e">
        <f>CN24/$R$97</f>
        <v>#REF!</v>
      </c>
      <c r="CO23" s="103" t="e">
        <f>CO24/$R$97</f>
        <v>#REF!</v>
      </c>
      <c r="CP23" s="647">
        <f t="shared" ref="CP23:EH23" si="319">CP24/$R$97</f>
        <v>0.31578947368421051</v>
      </c>
      <c r="CQ23" s="103" t="e">
        <f t="shared" si="319"/>
        <v>#REF!</v>
      </c>
      <c r="CR23" s="103" t="e">
        <f t="shared" si="319"/>
        <v>#REF!</v>
      </c>
      <c r="CS23" s="103" t="e">
        <f t="shared" si="319"/>
        <v>#REF!</v>
      </c>
      <c r="CT23" s="103" t="e">
        <f t="shared" si="319"/>
        <v>#REF!</v>
      </c>
      <c r="CU23" s="103" t="e">
        <f t="shared" si="319"/>
        <v>#REF!</v>
      </c>
      <c r="CV23" s="103" t="e">
        <f t="shared" si="319"/>
        <v>#REF!</v>
      </c>
      <c r="CW23" s="103" t="e">
        <f t="shared" si="319"/>
        <v>#REF!</v>
      </c>
      <c r="CX23" s="647">
        <f t="shared" si="319"/>
        <v>5.2631578947368418E-2</v>
      </c>
      <c r="CY23" s="103" t="e">
        <f t="shared" si="319"/>
        <v>#REF!</v>
      </c>
      <c r="CZ23" s="103" t="e">
        <f t="shared" si="319"/>
        <v>#REF!</v>
      </c>
      <c r="DA23" s="103" t="e">
        <f t="shared" si="319"/>
        <v>#REF!</v>
      </c>
      <c r="DB23" s="103" t="e">
        <f t="shared" si="319"/>
        <v>#REF!</v>
      </c>
      <c r="DC23" s="333">
        <f t="shared" si="319"/>
        <v>5.2631578947368418E-2</v>
      </c>
      <c r="DD23" s="103" t="e">
        <f t="shared" si="319"/>
        <v>#REF!</v>
      </c>
      <c r="DE23" s="103" t="e">
        <f t="shared" si="319"/>
        <v>#REF!</v>
      </c>
      <c r="DF23" s="103" t="e">
        <f t="shared" si="319"/>
        <v>#REF!</v>
      </c>
      <c r="DG23" s="103" t="e">
        <f t="shared" si="319"/>
        <v>#REF!</v>
      </c>
      <c r="DH23" s="103" t="e">
        <f t="shared" si="319"/>
        <v>#REF!</v>
      </c>
      <c r="DI23" s="103" t="e">
        <f t="shared" si="319"/>
        <v>#REF!</v>
      </c>
      <c r="DJ23" s="103" t="e">
        <f t="shared" si="319"/>
        <v>#REF!</v>
      </c>
      <c r="DK23" s="103" t="e">
        <f t="shared" si="319"/>
        <v>#REF!</v>
      </c>
      <c r="DL23" s="103" t="e">
        <f t="shared" si="319"/>
        <v>#REF!</v>
      </c>
      <c r="DM23" s="103" t="e">
        <f t="shared" si="319"/>
        <v>#REF!</v>
      </c>
      <c r="DN23" s="103" t="e">
        <f t="shared" si="319"/>
        <v>#REF!</v>
      </c>
      <c r="DO23" s="333">
        <f>DO24/$R$97</f>
        <v>5.2631578947368418E-2</v>
      </c>
      <c r="DP23" s="103" t="e">
        <f t="shared" si="319"/>
        <v>#REF!</v>
      </c>
      <c r="DQ23" s="103" t="e">
        <f t="shared" si="319"/>
        <v>#REF!</v>
      </c>
      <c r="DR23" s="103" t="e">
        <f t="shared" si="319"/>
        <v>#REF!</v>
      </c>
      <c r="DS23" s="333">
        <f>DS24/$R$97</f>
        <v>0.10526315789473684</v>
      </c>
      <c r="DT23" s="103" t="e">
        <f t="shared" si="319"/>
        <v>#REF!</v>
      </c>
      <c r="DU23" s="103" t="e">
        <f t="shared" si="319"/>
        <v>#REF!</v>
      </c>
      <c r="DV23" s="103" t="e">
        <f t="shared" si="319"/>
        <v>#REF!</v>
      </c>
      <c r="DW23" s="103" t="e">
        <f t="shared" si="319"/>
        <v>#REF!</v>
      </c>
      <c r="DX23" s="103" t="e">
        <f t="shared" si="319"/>
        <v>#REF!</v>
      </c>
      <c r="DY23" s="103" t="e">
        <f t="shared" si="319"/>
        <v>#REF!</v>
      </c>
      <c r="DZ23" s="103" t="e">
        <f t="shared" si="319"/>
        <v>#REF!</v>
      </c>
      <c r="EA23" s="361">
        <f t="shared" si="319"/>
        <v>0.21052631578947367</v>
      </c>
      <c r="EB23" s="103" t="e">
        <f t="shared" si="319"/>
        <v>#REF!</v>
      </c>
      <c r="EC23" s="333">
        <f t="shared" si="319"/>
        <v>0.21052631578947367</v>
      </c>
      <c r="ED23" s="355">
        <f t="shared" si="319"/>
        <v>0</v>
      </c>
      <c r="EE23" s="103" t="e">
        <f t="shared" si="319"/>
        <v>#REF!</v>
      </c>
      <c r="EF23" s="103" t="e">
        <f t="shared" si="319"/>
        <v>#REF!</v>
      </c>
      <c r="EG23" s="103" t="e">
        <f t="shared" si="319"/>
        <v>#REF!</v>
      </c>
      <c r="EH23" s="103" t="e">
        <f t="shared" si="319"/>
        <v>#REF!</v>
      </c>
      <c r="EI23" s="124"/>
      <c r="EJ23" s="103" t="e">
        <f t="shared" ref="EJ23" si="320">EJ24/$R$97</f>
        <v>#REF!</v>
      </c>
      <c r="EK23" s="355">
        <f>EK24/$R$97</f>
        <v>0.15789473684210525</v>
      </c>
      <c r="EL23" s="103" t="e">
        <f t="shared" ref="EL23:EM23" si="321">EL24/$R$97</f>
        <v>#REF!</v>
      </c>
      <c r="EM23" s="103" t="e">
        <f t="shared" si="321"/>
        <v>#REF!</v>
      </c>
      <c r="EN23" s="124"/>
      <c r="EO23" s="103" t="e">
        <f t="shared" ref="EO23" si="322">EO24/$R$97</f>
        <v>#REF!</v>
      </c>
      <c r="EP23" s="355">
        <f>EP24/$R$97</f>
        <v>5.2631578947368418E-2</v>
      </c>
      <c r="EQ23" s="103" t="e">
        <f t="shared" ref="EQ23:EV23" si="323">EQ24/$R$97</f>
        <v>#REF!</v>
      </c>
      <c r="ER23" s="103" t="e">
        <f t="shared" si="323"/>
        <v>#REF!</v>
      </c>
      <c r="ES23" s="103" t="e">
        <f t="shared" si="323"/>
        <v>#REF!</v>
      </c>
      <c r="ET23" s="103" t="e">
        <f t="shared" si="323"/>
        <v>#REF!</v>
      </c>
      <c r="EU23" s="103" t="e">
        <f t="shared" si="323"/>
        <v>#REF!</v>
      </c>
      <c r="EV23" s="103" t="e">
        <f t="shared" si="323"/>
        <v>#REF!</v>
      </c>
      <c r="EW23" s="333">
        <f>EW24/$R$97</f>
        <v>0</v>
      </c>
      <c r="EX23" s="355">
        <f>EX24/$R$97</f>
        <v>0</v>
      </c>
      <c r="EY23" s="103" t="e">
        <f t="shared" ref="EY23:EZ23" si="324">EY24/$R$97</f>
        <v>#REF!</v>
      </c>
      <c r="EZ23" s="103" t="e">
        <f t="shared" si="324"/>
        <v>#REF!</v>
      </c>
      <c r="FA23" s="355">
        <f>FA24/$R$97</f>
        <v>0</v>
      </c>
      <c r="FB23" s="103" t="e">
        <f t="shared" ref="FB23:FD23" si="325">FB24/$R$97</f>
        <v>#REF!</v>
      </c>
      <c r="FC23" s="103" t="e">
        <f t="shared" si="325"/>
        <v>#REF!</v>
      </c>
      <c r="FD23" s="103" t="e">
        <f t="shared" si="325"/>
        <v>#REF!</v>
      </c>
      <c r="FE23" s="124"/>
      <c r="FF23" s="103" t="e">
        <f t="shared" ref="FF23" si="326">FF24/$R$97</f>
        <v>#REF!</v>
      </c>
      <c r="FG23" s="355">
        <f>FG24/$R$97</f>
        <v>0</v>
      </c>
      <c r="FH23" s="103" t="e">
        <f t="shared" ref="FH23:FI23" si="327">FH24/$R$97</f>
        <v>#REF!</v>
      </c>
      <c r="FI23" s="103" t="e">
        <f t="shared" si="327"/>
        <v>#REF!</v>
      </c>
      <c r="FJ23" s="355">
        <f>FJ24/$R$97</f>
        <v>0</v>
      </c>
      <c r="FK23" s="103" t="e">
        <f t="shared" ref="FK23:FQ23" si="328">FK24/$R$97</f>
        <v>#REF!</v>
      </c>
      <c r="FL23" s="103" t="e">
        <f t="shared" si="328"/>
        <v>#REF!</v>
      </c>
      <c r="FM23" s="103" t="e">
        <f t="shared" si="328"/>
        <v>#REF!</v>
      </c>
      <c r="FN23" s="361">
        <f t="shared" si="328"/>
        <v>0.21052631578947367</v>
      </c>
      <c r="FO23" s="103" t="e">
        <f t="shared" si="328"/>
        <v>#REF!</v>
      </c>
      <c r="FP23" s="333">
        <f t="shared" si="328"/>
        <v>0.21052631578947367</v>
      </c>
      <c r="FQ23" s="103" t="e">
        <f t="shared" si="328"/>
        <v>#REF!</v>
      </c>
      <c r="FR23" s="124"/>
      <c r="FS23" s="103" t="e">
        <f t="shared" ref="FS23" si="329">FS24/$R$97</f>
        <v>#REF!</v>
      </c>
      <c r="FT23" s="355">
        <f>FT24/$R$97</f>
        <v>5.2631578947368418E-2</v>
      </c>
      <c r="FU23" s="103" t="e">
        <f t="shared" ref="FU23:FY23" si="330">FU24/$R$97</f>
        <v>#REF!</v>
      </c>
      <c r="FV23" s="103" t="e">
        <f t="shared" si="330"/>
        <v>#REF!</v>
      </c>
      <c r="FW23" s="103" t="e">
        <f t="shared" si="330"/>
        <v>#REF!</v>
      </c>
      <c r="FX23" s="103" t="e">
        <f t="shared" si="330"/>
        <v>#REF!</v>
      </c>
      <c r="FY23" s="103" t="e">
        <f t="shared" si="330"/>
        <v>#REF!</v>
      </c>
      <c r="FZ23" s="124"/>
      <c r="GA23" s="103" t="e">
        <f t="shared" ref="GA23:GT23" si="331">GA24/$R$97</f>
        <v>#REF!</v>
      </c>
      <c r="GB23" s="333">
        <f t="shared" si="331"/>
        <v>0.21052631578947367</v>
      </c>
      <c r="GC23" s="103" t="e">
        <f t="shared" si="331"/>
        <v>#REF!</v>
      </c>
      <c r="GD23" s="103" t="e">
        <f t="shared" si="331"/>
        <v>#REF!</v>
      </c>
      <c r="GE23" s="103" t="e">
        <f t="shared" si="331"/>
        <v>#REF!</v>
      </c>
      <c r="GF23" s="333">
        <f t="shared" si="331"/>
        <v>0</v>
      </c>
      <c r="GG23" s="103" t="e">
        <f t="shared" si="331"/>
        <v>#REF!</v>
      </c>
      <c r="GH23" s="361">
        <f t="shared" si="331"/>
        <v>5.2631578947368418E-2</v>
      </c>
      <c r="GI23" s="103" t="e">
        <f t="shared" si="331"/>
        <v>#REF!</v>
      </c>
      <c r="GJ23" s="333">
        <f t="shared" si="331"/>
        <v>5.2631578947368418E-2</v>
      </c>
      <c r="GK23" s="103" t="e">
        <f t="shared" si="331"/>
        <v>#REF!</v>
      </c>
      <c r="GL23" s="103" t="e">
        <f>GL24/$R$97</f>
        <v>#REF!</v>
      </c>
      <c r="GM23" s="333">
        <f t="shared" si="331"/>
        <v>5.2631578947368418E-2</v>
      </c>
      <c r="GN23" s="103" t="e">
        <f t="shared" si="331"/>
        <v>#REF!</v>
      </c>
      <c r="GO23" s="103" t="e">
        <f t="shared" si="331"/>
        <v>#REF!</v>
      </c>
      <c r="GP23" s="103" t="e">
        <f t="shared" si="331"/>
        <v>#REF!</v>
      </c>
      <c r="GQ23" s="103" t="e">
        <f t="shared" si="331"/>
        <v>#REF!</v>
      </c>
      <c r="GR23" s="103" t="e">
        <f t="shared" si="331"/>
        <v>#REF!</v>
      </c>
      <c r="GS23" s="361">
        <f t="shared" si="331"/>
        <v>5.2631578947368418E-2</v>
      </c>
      <c r="GT23" s="103" t="e">
        <f t="shared" si="331"/>
        <v>#REF!</v>
      </c>
      <c r="GU23" s="333">
        <f>GU24/$R$97</f>
        <v>0</v>
      </c>
      <c r="GV23" s="355">
        <f>GV24/$R$97</f>
        <v>0</v>
      </c>
      <c r="GW23" s="103" t="e">
        <f t="shared" ref="GW23:GX23" si="332">GW24/$R$97</f>
        <v>#REF!</v>
      </c>
      <c r="GX23" s="103" t="e">
        <f t="shared" si="332"/>
        <v>#REF!</v>
      </c>
      <c r="GY23" s="355">
        <f>GY24/$R$97</f>
        <v>0</v>
      </c>
      <c r="GZ23" s="103" t="e">
        <f t="shared" ref="GZ23:HG23" si="333">GZ24/$R$97</f>
        <v>#REF!</v>
      </c>
      <c r="HA23" s="103" t="e">
        <f t="shared" si="333"/>
        <v>#REF!</v>
      </c>
      <c r="HB23" s="103" t="e">
        <f t="shared" si="333"/>
        <v>#REF!</v>
      </c>
      <c r="HC23" s="103" t="e">
        <f t="shared" si="333"/>
        <v>#REF!</v>
      </c>
      <c r="HD23" s="103" t="e">
        <f t="shared" si="333"/>
        <v>#REF!</v>
      </c>
      <c r="HE23" s="103" t="e">
        <f t="shared" si="333"/>
        <v>#REF!</v>
      </c>
      <c r="HF23" s="103" t="e">
        <f t="shared" si="333"/>
        <v>#REF!</v>
      </c>
      <c r="HG23" s="103" t="e">
        <f t="shared" si="333"/>
        <v>#REF!</v>
      </c>
      <c r="HH23" s="333">
        <f>HH24/$R$97</f>
        <v>0</v>
      </c>
      <c r="HI23" s="103" t="e">
        <f t="shared" ref="HI23:HN23" si="334">HI24/$R$97</f>
        <v>#REF!</v>
      </c>
      <c r="HJ23" s="103" t="e">
        <f t="shared" si="334"/>
        <v>#REF!</v>
      </c>
      <c r="HK23" s="103" t="e">
        <f t="shared" si="334"/>
        <v>#REF!</v>
      </c>
      <c r="HL23" s="103" t="e">
        <f t="shared" si="334"/>
        <v>#REF!</v>
      </c>
      <c r="HM23" s="103" t="e">
        <f t="shared" si="334"/>
        <v>#REF!</v>
      </c>
      <c r="HN23" s="103" t="e">
        <f t="shared" si="334"/>
        <v>#REF!</v>
      </c>
      <c r="HO23" s="333">
        <f>HO24/$R$97</f>
        <v>5.2631578947368418E-2</v>
      </c>
      <c r="HP23" s="355">
        <f>HP24/$R$97</f>
        <v>5.2631578947368418E-2</v>
      </c>
      <c r="HQ23" s="103" t="e">
        <f t="shared" ref="HQ23:HS23" si="335">HQ24/$R$97</f>
        <v>#REF!</v>
      </c>
      <c r="HR23" s="103" t="e">
        <f t="shared" si="335"/>
        <v>#REF!</v>
      </c>
      <c r="HS23" s="103" t="e">
        <f t="shared" si="335"/>
        <v>#REF!</v>
      </c>
      <c r="HT23" s="355">
        <f>HT24/$R$97</f>
        <v>0</v>
      </c>
      <c r="HU23" s="103" t="e">
        <f t="shared" ref="HU23:HX23" si="336">HU24/$R$97</f>
        <v>#REF!</v>
      </c>
      <c r="HV23" s="103" t="e">
        <f t="shared" si="336"/>
        <v>#REF!</v>
      </c>
      <c r="HW23" s="103" t="e">
        <f t="shared" si="336"/>
        <v>#REF!</v>
      </c>
      <c r="HX23" s="103" t="e">
        <f t="shared" si="336"/>
        <v>#REF!</v>
      </c>
      <c r="HY23" s="124"/>
      <c r="HZ23" s="103" t="e">
        <f t="shared" ref="HZ23:IA23" si="337">HZ24/$R$97</f>
        <v>#REF!</v>
      </c>
      <c r="IA23" s="361">
        <f t="shared" si="337"/>
        <v>0</v>
      </c>
      <c r="IB23" s="333">
        <f>IB24/$R$97</f>
        <v>0</v>
      </c>
      <c r="IC23" s="103" t="e">
        <f t="shared" ref="IC23:IK23" si="338">IC24/$R$97</f>
        <v>#REF!</v>
      </c>
      <c r="ID23" s="103" t="e">
        <f t="shared" si="338"/>
        <v>#REF!</v>
      </c>
      <c r="IE23" s="103" t="e">
        <f t="shared" si="338"/>
        <v>#REF!</v>
      </c>
      <c r="IF23" s="103" t="e">
        <f t="shared" si="338"/>
        <v>#REF!</v>
      </c>
      <c r="IG23" s="103" t="e">
        <f t="shared" si="338"/>
        <v>#REF!</v>
      </c>
      <c r="IH23" s="103" t="e">
        <f t="shared" si="338"/>
        <v>#REF!</v>
      </c>
      <c r="II23" s="103" t="e">
        <f t="shared" si="338"/>
        <v>#REF!</v>
      </c>
      <c r="IJ23" s="103" t="e">
        <f t="shared" si="338"/>
        <v>#REF!</v>
      </c>
      <c r="IK23" s="361">
        <f t="shared" si="338"/>
        <v>0</v>
      </c>
      <c r="IL23" s="333">
        <f>IL24/$R$97</f>
        <v>0</v>
      </c>
      <c r="IM23" s="103" t="e">
        <f t="shared" ref="IM23:IU23" si="339">IM24/$R$97</f>
        <v>#REF!</v>
      </c>
      <c r="IN23" s="103" t="e">
        <f t="shared" si="339"/>
        <v>#REF!</v>
      </c>
      <c r="IO23" s="103" t="e">
        <f t="shared" si="339"/>
        <v>#REF!</v>
      </c>
      <c r="IP23" s="103" t="e">
        <f t="shared" si="339"/>
        <v>#REF!</v>
      </c>
      <c r="IQ23" s="103" t="e">
        <f t="shared" si="339"/>
        <v>#REF!</v>
      </c>
      <c r="IR23" s="103" t="e">
        <f t="shared" si="339"/>
        <v>#REF!</v>
      </c>
      <c r="IS23" s="361">
        <f t="shared" si="339"/>
        <v>5.2631578947368418E-2</v>
      </c>
      <c r="IT23" s="103" t="e">
        <f t="shared" si="339"/>
        <v>#REF!</v>
      </c>
      <c r="IU23" s="103" t="e">
        <f t="shared" si="339"/>
        <v>#REF!</v>
      </c>
      <c r="IV23" s="333">
        <f>IV24/$R$97</f>
        <v>5.2631578947368418E-2</v>
      </c>
      <c r="IW23" s="103" t="e">
        <f t="shared" ref="IW23:IX23" si="340">IW24/$R$97</f>
        <v>#REF!</v>
      </c>
      <c r="IX23" s="103" t="e">
        <f t="shared" si="340"/>
        <v>#REF!</v>
      </c>
      <c r="IY23" s="124"/>
      <c r="IZ23" s="103" t="e">
        <f t="shared" ref="IZ23:JA23" si="341">IZ24/$R$97</f>
        <v>#REF!</v>
      </c>
      <c r="JA23" s="103" t="e">
        <f t="shared" si="341"/>
        <v>#REF!</v>
      </c>
      <c r="JB23" s="124"/>
      <c r="JC23" s="103" t="e">
        <f t="shared" ref="JC23:JE23" si="342">JC24/$R$97</f>
        <v>#REF!</v>
      </c>
      <c r="JD23" s="103" t="e">
        <f t="shared" si="342"/>
        <v>#REF!</v>
      </c>
      <c r="JE23" s="103" t="e">
        <f t="shared" si="342"/>
        <v>#REF!</v>
      </c>
      <c r="JF23" s="124"/>
      <c r="JG23" s="103" t="e">
        <f t="shared" ref="JG23:JN23" si="343">JG24/$R$97</f>
        <v>#REF!</v>
      </c>
      <c r="JH23" s="333">
        <f t="shared" si="343"/>
        <v>0</v>
      </c>
      <c r="JI23" s="103" t="e">
        <f t="shared" si="343"/>
        <v>#REF!</v>
      </c>
      <c r="JJ23" s="103" t="e">
        <f t="shared" si="343"/>
        <v>#REF!</v>
      </c>
      <c r="JK23" s="103" t="e">
        <f t="shared" si="343"/>
        <v>#REF!</v>
      </c>
      <c r="JL23" s="103" t="e">
        <f t="shared" si="343"/>
        <v>#REF!</v>
      </c>
      <c r="JM23" s="333">
        <f t="shared" si="343"/>
        <v>0</v>
      </c>
      <c r="JN23" s="103" t="e">
        <f t="shared" si="343"/>
        <v>#REF!</v>
      </c>
      <c r="JO23" s="423"/>
      <c r="JP23" s="361">
        <f t="shared" ref="JP23" si="344">JP24/$R$97</f>
        <v>0</v>
      </c>
      <c r="JQ23" s="333">
        <f>JQ24/$R$97</f>
        <v>0</v>
      </c>
      <c r="JR23" s="103" t="e">
        <f t="shared" ref="JR23:LE23" si="345">JR24/$R$97</f>
        <v>#REF!</v>
      </c>
      <c r="JS23" s="103" t="e">
        <f t="shared" si="345"/>
        <v>#REF!</v>
      </c>
      <c r="JT23" s="103" t="e">
        <f t="shared" si="345"/>
        <v>#REF!</v>
      </c>
      <c r="JU23" s="103" t="e">
        <f t="shared" si="345"/>
        <v>#REF!</v>
      </c>
      <c r="JV23" s="103" t="e">
        <f t="shared" si="345"/>
        <v>#REF!</v>
      </c>
      <c r="JW23" s="103" t="e">
        <f t="shared" si="345"/>
        <v>#REF!</v>
      </c>
      <c r="JX23" s="103" t="e">
        <f t="shared" si="345"/>
        <v>#REF!</v>
      </c>
      <c r="JY23" s="103" t="e">
        <f t="shared" si="345"/>
        <v>#REF!</v>
      </c>
      <c r="JZ23" s="103" t="e">
        <f t="shared" si="345"/>
        <v>#REF!</v>
      </c>
      <c r="KA23" s="103" t="e">
        <f t="shared" si="345"/>
        <v>#REF!</v>
      </c>
      <c r="KB23" s="103" t="e">
        <f t="shared" si="345"/>
        <v>#REF!</v>
      </c>
      <c r="KC23" s="103" t="e">
        <f t="shared" si="345"/>
        <v>#REF!</v>
      </c>
      <c r="KD23" s="333">
        <f t="shared" si="345"/>
        <v>0</v>
      </c>
      <c r="KE23" s="103" t="e">
        <f t="shared" si="345"/>
        <v>#REF!</v>
      </c>
      <c r="KF23" s="103" t="e">
        <f t="shared" si="345"/>
        <v>#REF!</v>
      </c>
      <c r="KG23" s="103" t="e">
        <f t="shared" si="345"/>
        <v>#REF!</v>
      </c>
      <c r="KH23" s="333">
        <f t="shared" si="345"/>
        <v>0</v>
      </c>
      <c r="KI23" s="103" t="e">
        <f t="shared" si="345"/>
        <v>#REF!</v>
      </c>
      <c r="KJ23" s="103" t="e">
        <f t="shared" si="345"/>
        <v>#REF!</v>
      </c>
      <c r="KK23" s="103" t="e">
        <f t="shared" si="345"/>
        <v>#REF!</v>
      </c>
      <c r="KL23" s="103" t="e">
        <f t="shared" si="345"/>
        <v>#REF!</v>
      </c>
      <c r="KM23" s="333">
        <f t="shared" si="345"/>
        <v>0</v>
      </c>
      <c r="KN23" s="103" t="e">
        <f t="shared" si="345"/>
        <v>#REF!</v>
      </c>
      <c r="KO23" s="103" t="e">
        <f t="shared" si="345"/>
        <v>#REF!</v>
      </c>
      <c r="KP23" s="103" t="e">
        <f t="shared" si="345"/>
        <v>#REF!</v>
      </c>
      <c r="KQ23" s="333">
        <f t="shared" si="345"/>
        <v>0</v>
      </c>
      <c r="KR23" s="103" t="e">
        <f t="shared" si="345"/>
        <v>#REF!</v>
      </c>
      <c r="KS23" s="103" t="e">
        <f t="shared" si="345"/>
        <v>#REF!</v>
      </c>
      <c r="KT23" s="103" t="e">
        <f t="shared" si="345"/>
        <v>#REF!</v>
      </c>
      <c r="KU23" s="361">
        <f t="shared" si="345"/>
        <v>0</v>
      </c>
      <c r="KV23" s="333">
        <f t="shared" si="345"/>
        <v>0</v>
      </c>
      <c r="KW23" s="103" t="e">
        <f t="shared" si="345"/>
        <v>#REF!</v>
      </c>
      <c r="KX23" s="103" t="e">
        <f t="shared" si="345"/>
        <v>#REF!</v>
      </c>
      <c r="KY23" s="103" t="e">
        <f t="shared" si="345"/>
        <v>#REF!</v>
      </c>
      <c r="KZ23" s="103" t="e">
        <f t="shared" si="345"/>
        <v>#REF!</v>
      </c>
      <c r="LA23" s="103" t="e">
        <f t="shared" si="345"/>
        <v>#REF!</v>
      </c>
      <c r="LB23" s="333">
        <f t="shared" si="345"/>
        <v>0</v>
      </c>
      <c r="LC23" s="103" t="e">
        <f t="shared" si="345"/>
        <v>#REF!</v>
      </c>
      <c r="LD23" s="103" t="e">
        <f t="shared" si="345"/>
        <v>#REF!</v>
      </c>
      <c r="LE23" s="103" t="e">
        <f t="shared" si="345"/>
        <v>#REF!</v>
      </c>
      <c r="LF23" s="355">
        <f>LF24/$R$97</f>
        <v>0</v>
      </c>
      <c r="LG23" s="103" t="e">
        <f t="shared" ref="LG23:LI23" si="346">LG24/$R$97</f>
        <v>#REF!</v>
      </c>
      <c r="LH23" s="103" t="e">
        <f t="shared" si="346"/>
        <v>#REF!</v>
      </c>
      <c r="LI23" s="103" t="e">
        <f t="shared" si="346"/>
        <v>#REF!</v>
      </c>
      <c r="LJ23" s="333">
        <f>LJ24/$R$97</f>
        <v>0</v>
      </c>
      <c r="LK23" s="103" t="e">
        <f t="shared" ref="LK23:MZ23" si="347">LK24/$R$97</f>
        <v>#REF!</v>
      </c>
      <c r="LL23" s="103" t="e">
        <f t="shared" si="347"/>
        <v>#REF!</v>
      </c>
      <c r="LM23" s="103" t="e">
        <f t="shared" si="347"/>
        <v>#REF!</v>
      </c>
      <c r="LN23" s="103" t="e">
        <f t="shared" si="347"/>
        <v>#REF!</v>
      </c>
      <c r="LO23" s="103" t="e">
        <f t="shared" si="347"/>
        <v>#REF!</v>
      </c>
      <c r="LP23" s="103" t="e">
        <f t="shared" si="347"/>
        <v>#REF!</v>
      </c>
      <c r="LQ23" s="103" t="e">
        <f t="shared" si="347"/>
        <v>#REF!</v>
      </c>
      <c r="LR23" s="103" t="e">
        <f t="shared" si="347"/>
        <v>#REF!</v>
      </c>
      <c r="LS23" s="103" t="e">
        <f t="shared" si="347"/>
        <v>#REF!</v>
      </c>
      <c r="LT23" s="103" t="e">
        <f t="shared" si="347"/>
        <v>#REF!</v>
      </c>
      <c r="LU23" s="103" t="e">
        <f t="shared" si="347"/>
        <v>#REF!</v>
      </c>
      <c r="LV23" s="103" t="e">
        <f t="shared" si="347"/>
        <v>#REF!</v>
      </c>
      <c r="LW23" s="103" t="e">
        <f t="shared" si="347"/>
        <v>#REF!</v>
      </c>
      <c r="LX23" s="103" t="e">
        <f t="shared" si="347"/>
        <v>#REF!</v>
      </c>
      <c r="LY23" s="333">
        <f t="shared" si="347"/>
        <v>0</v>
      </c>
      <c r="LZ23" s="103" t="e">
        <f t="shared" si="347"/>
        <v>#REF!</v>
      </c>
      <c r="MA23" s="103" t="e">
        <f t="shared" si="347"/>
        <v>#REF!</v>
      </c>
      <c r="MB23" s="103" t="e">
        <f t="shared" si="347"/>
        <v>#REF!</v>
      </c>
      <c r="MC23" s="103" t="e">
        <f t="shared" si="347"/>
        <v>#REF!</v>
      </c>
      <c r="MD23" s="103" t="e">
        <f t="shared" si="347"/>
        <v>#REF!</v>
      </c>
      <c r="ME23" s="333">
        <f t="shared" si="347"/>
        <v>0</v>
      </c>
      <c r="MF23" s="103" t="e">
        <f t="shared" si="347"/>
        <v>#REF!</v>
      </c>
      <c r="MG23" s="103" t="e">
        <f t="shared" si="347"/>
        <v>#REF!</v>
      </c>
      <c r="MH23" s="103" t="e">
        <f t="shared" si="347"/>
        <v>#REF!</v>
      </c>
      <c r="MI23" s="103" t="e">
        <f t="shared" si="347"/>
        <v>#REF!</v>
      </c>
      <c r="MJ23" s="333">
        <f t="shared" si="347"/>
        <v>0</v>
      </c>
      <c r="MK23" s="103" t="e">
        <f t="shared" si="347"/>
        <v>#REF!</v>
      </c>
      <c r="ML23" s="103" t="e">
        <f t="shared" si="347"/>
        <v>#REF!</v>
      </c>
      <c r="MM23" s="103" t="e">
        <f t="shared" si="347"/>
        <v>#REF!</v>
      </c>
      <c r="MN23" s="103" t="e">
        <f t="shared" si="347"/>
        <v>#REF!</v>
      </c>
      <c r="MO23" s="103" t="e">
        <f t="shared" si="347"/>
        <v>#REF!</v>
      </c>
      <c r="MP23" s="103" t="e">
        <f t="shared" si="347"/>
        <v>#REF!</v>
      </c>
      <c r="MQ23" s="165"/>
      <c r="MR23" s="103" t="e">
        <f t="shared" si="347"/>
        <v>#REF!</v>
      </c>
      <c r="MS23" s="103" t="e">
        <f t="shared" si="347"/>
        <v>#REF!</v>
      </c>
      <c r="MT23" s="103" t="e">
        <f t="shared" si="347"/>
        <v>#REF!</v>
      </c>
      <c r="MU23" s="103" t="e">
        <f t="shared" si="347"/>
        <v>#REF!</v>
      </c>
      <c r="MV23" s="103" t="e">
        <f t="shared" si="347"/>
        <v>#REF!</v>
      </c>
      <c r="MW23" s="103" t="e">
        <f t="shared" si="347"/>
        <v>#REF!</v>
      </c>
      <c r="MX23" s="103" t="e">
        <f t="shared" si="347"/>
        <v>#REF!</v>
      </c>
      <c r="MY23" s="103" t="e">
        <f t="shared" si="347"/>
        <v>#REF!</v>
      </c>
      <c r="MZ23" s="103" t="e">
        <f t="shared" si="347"/>
        <v>#REF!</v>
      </c>
      <c r="NA23" s="116"/>
      <c r="NB23" s="116"/>
      <c r="NC23" s="116"/>
      <c r="ND23" s="116"/>
    </row>
    <row r="24" spans="1:369" s="127" customFormat="1" ht="25" customHeight="1">
      <c r="A24" s="1241"/>
      <c r="B24" s="143" t="s">
        <v>1410</v>
      </c>
      <c r="C24" s="1292" t="s">
        <v>1408</v>
      </c>
      <c r="D24" s="1292"/>
      <c r="E24" s="1292"/>
      <c r="F24" s="1292"/>
      <c r="G24" s="1292"/>
      <c r="H24" s="1292"/>
      <c r="I24" s="1292"/>
      <c r="J24" s="1292"/>
      <c r="K24" s="1292"/>
      <c r="L24" s="1292"/>
      <c r="M24" s="1292"/>
      <c r="N24" s="1292"/>
      <c r="O24" s="1292"/>
      <c r="P24" s="1292"/>
      <c r="Q24" s="1292"/>
      <c r="R24" s="1292"/>
      <c r="S24" s="1292"/>
      <c r="T24" s="1292"/>
      <c r="U24" s="1292"/>
      <c r="V24" s="158"/>
      <c r="W24" s="360">
        <f>COUNTIF(W94:W132,"&gt;0")</f>
        <v>4</v>
      </c>
      <c r="X24" s="278">
        <f>COUNTIF(X94:X162,"&gt;0")</f>
        <v>3</v>
      </c>
      <c r="Y24" s="142" t="e">
        <f>(Y11-Y15)</f>
        <v>#REF!</v>
      </c>
      <c r="Z24" s="278">
        <f>COUNTIF(Z94:Z132,"&gt;0")</f>
        <v>1</v>
      </c>
      <c r="AA24" s="142" t="e">
        <f>(AA11-AA15)</f>
        <v>#REF!</v>
      </c>
      <c r="AB24" s="278">
        <f>COUNTIF(AB94:AB132,"&gt;0")</f>
        <v>0</v>
      </c>
      <c r="AC24" s="142" t="e">
        <f>(AC11-AC15)</f>
        <v>#REF!</v>
      </c>
      <c r="AD24" s="278">
        <f>COUNTIF(AD94:AD132,"&gt;0")</f>
        <v>1</v>
      </c>
      <c r="AE24" s="142" t="e">
        <f>(AE11-AE15)</f>
        <v>#REF!</v>
      </c>
      <c r="AF24" s="142" t="e">
        <f>(AF11-AF15)</f>
        <v>#REF!</v>
      </c>
      <c r="AG24" s="142" t="e">
        <f>(AG11-AG15)</f>
        <v>#REF!</v>
      </c>
      <c r="AH24" s="142" t="e">
        <f>(AH11-AH15)</f>
        <v>#REF!</v>
      </c>
      <c r="AI24" s="278">
        <f>COUNTIF(AI94:AI132,"&gt;0")</f>
        <v>1</v>
      </c>
      <c r="AJ24" s="142" t="e">
        <f>(AJ11-AJ15)</f>
        <v>#REF!</v>
      </c>
      <c r="AK24" s="128"/>
      <c r="AL24" s="142" t="e">
        <f>(AL11-AL15)</f>
        <v>#REF!</v>
      </c>
      <c r="AM24" s="354">
        <f>COUNTIF(AM94:AM132,"&gt;0")</f>
        <v>1</v>
      </c>
      <c r="AN24" s="142" t="e">
        <f t="shared" ref="AN24:AX24" si="348">(AN11-AN15)</f>
        <v>#REF!</v>
      </c>
      <c r="AO24" s="142" t="e">
        <f t="shared" si="348"/>
        <v>#REF!</v>
      </c>
      <c r="AP24" s="142" t="e">
        <f t="shared" si="348"/>
        <v>#REF!</v>
      </c>
      <c r="AQ24" s="142" t="e">
        <f t="shared" si="348"/>
        <v>#REF!</v>
      </c>
      <c r="AR24" s="142" t="e">
        <f t="shared" si="348"/>
        <v>#REF!</v>
      </c>
      <c r="AS24" s="142" t="e">
        <f t="shared" si="348"/>
        <v>#REF!</v>
      </c>
      <c r="AT24" s="142" t="e">
        <f t="shared" si="348"/>
        <v>#REF!</v>
      </c>
      <c r="AU24" s="142" t="e">
        <f t="shared" si="348"/>
        <v>#REF!</v>
      </c>
      <c r="AV24" s="142" t="e">
        <f t="shared" si="348"/>
        <v>#REF!</v>
      </c>
      <c r="AW24" s="142" t="e">
        <f t="shared" si="348"/>
        <v>#REF!</v>
      </c>
      <c r="AX24" s="142" t="e">
        <f t="shared" si="348"/>
        <v>#REF!</v>
      </c>
      <c r="AY24" s="128"/>
      <c r="AZ24" s="142" t="e">
        <f>(AZ11-AZ15)</f>
        <v>#REF!</v>
      </c>
      <c r="BA24" s="128"/>
      <c r="BB24" s="142" t="e">
        <f>(BB11-BB15)</f>
        <v>#REF!</v>
      </c>
      <c r="BC24" s="278">
        <f>COUNTIF(BC94:BC132,"&gt;0")</f>
        <v>0</v>
      </c>
      <c r="BD24" s="142" t="e">
        <f>(BD11-BD15)</f>
        <v>#REF!</v>
      </c>
      <c r="BE24" s="142" t="e">
        <f>(BE11-BE15)</f>
        <v>#REF!</v>
      </c>
      <c r="BF24" s="278">
        <f>COUNTIF(BF94:BF132,"&gt;0")</f>
        <v>1</v>
      </c>
      <c r="BG24" s="142" t="e">
        <f>(BG11-BG15)</f>
        <v>#REF!</v>
      </c>
      <c r="BH24" s="142" t="e">
        <f>(BH11-BH15)</f>
        <v>#REF!</v>
      </c>
      <c r="BI24" s="142" t="e">
        <f>(BI11-BI15)</f>
        <v>#REF!</v>
      </c>
      <c r="BJ24" s="142" t="e">
        <f>(BJ11-BJ15)</f>
        <v>#REF!</v>
      </c>
      <c r="BK24" s="360">
        <f>COUNTIF(BK94:BK132,"&gt;0")</f>
        <v>1</v>
      </c>
      <c r="BL24" s="142" t="e">
        <f>(BL11-BL15)</f>
        <v>#REF!</v>
      </c>
      <c r="BM24" s="142" t="e">
        <f>(BM11-BM15)</f>
        <v>#REF!</v>
      </c>
      <c r="BN24" s="278">
        <f>COUNTIF(BN94:BN132,"&gt;0")</f>
        <v>0</v>
      </c>
      <c r="BO24" s="142" t="e">
        <f>(BO11-BO15)</f>
        <v>#REF!</v>
      </c>
      <c r="BP24" s="142" t="e">
        <f>(BP11-BP15)</f>
        <v>#REF!</v>
      </c>
      <c r="BQ24" s="142" t="e">
        <f>(BQ11-BQ15)</f>
        <v>#REF!</v>
      </c>
      <c r="BR24" s="278">
        <f>COUNTIF(BR94:BR132,"&gt;0")</f>
        <v>1</v>
      </c>
      <c r="BS24" s="142" t="e">
        <f>(BS11-BS15)</f>
        <v>#REF!</v>
      </c>
      <c r="BT24" s="142" t="e">
        <f>(BT11-BT15)</f>
        <v>#REF!</v>
      </c>
      <c r="BU24" s="278"/>
      <c r="BV24" s="142" t="e">
        <f>(BV11-BV15)</f>
        <v>#REF!</v>
      </c>
      <c r="BW24" s="278">
        <f>COUNTIF(BW94:BW132,"&gt;0")</f>
        <v>1</v>
      </c>
      <c r="BX24" s="142" t="e">
        <f>(BX11-BX15)</f>
        <v>#REF!</v>
      </c>
      <c r="BY24" s="142" t="e">
        <f>(BY11-BY15)</f>
        <v>#REF!</v>
      </c>
      <c r="BZ24" s="278">
        <f>COUNTIF(BZ94:BZ132,"&gt;0")</f>
        <v>0</v>
      </c>
      <c r="CA24" s="142" t="e">
        <f>(CA11-CA15)</f>
        <v>#REF!</v>
      </c>
      <c r="CB24" s="142" t="e">
        <f>(CB11-CB15)</f>
        <v>#REF!</v>
      </c>
      <c r="CC24" s="142" t="e">
        <f>(CC11-CC15)</f>
        <v>#REF!</v>
      </c>
      <c r="CD24" s="142" t="e">
        <f>(CD11-CD15)</f>
        <v>#REF!</v>
      </c>
      <c r="CE24" s="360">
        <f>COUNTIF(CE94:CE132,"&gt;0")</f>
        <v>8</v>
      </c>
      <c r="CF24" s="142" t="e">
        <f>(CF11-CF15)</f>
        <v>#REF!</v>
      </c>
      <c r="CG24" s="278">
        <f>COUNTIF(CG94:CG132,"&gt;0")</f>
        <v>7</v>
      </c>
      <c r="CH24" s="142" t="e">
        <f>(CH11-CH15)</f>
        <v>#REF!</v>
      </c>
      <c r="CI24" s="128"/>
      <c r="CJ24" s="142" t="e">
        <f>(CJ11-CJ15)</f>
        <v>#REF!</v>
      </c>
      <c r="CK24" s="142" t="e">
        <f>(CK11-CK15)</f>
        <v>#REF!</v>
      </c>
      <c r="CL24" s="354">
        <f>COUNTIF(CL94:CL132,"&gt;0")</f>
        <v>3</v>
      </c>
      <c r="CM24" s="142" t="e">
        <f>(CM11-CM15)</f>
        <v>#REF!</v>
      </c>
      <c r="CN24" s="142" t="e">
        <f>(CN11-CN15)</f>
        <v>#REF!</v>
      </c>
      <c r="CO24" s="142" t="e">
        <f>(CO11-CO15)</f>
        <v>#REF!</v>
      </c>
      <c r="CP24" s="354">
        <f>COUNTIF(CP94:CP132,"&gt;0")</f>
        <v>6</v>
      </c>
      <c r="CQ24" s="142" t="e">
        <f t="shared" ref="CQ24:CW24" si="349">(CQ11-CQ15)</f>
        <v>#REF!</v>
      </c>
      <c r="CR24" s="142" t="e">
        <f t="shared" si="349"/>
        <v>#REF!</v>
      </c>
      <c r="CS24" s="142" t="e">
        <f t="shared" si="349"/>
        <v>#REF!</v>
      </c>
      <c r="CT24" s="142" t="e">
        <f t="shared" si="349"/>
        <v>#REF!</v>
      </c>
      <c r="CU24" s="142" t="e">
        <f t="shared" si="349"/>
        <v>#REF!</v>
      </c>
      <c r="CV24" s="142" t="e">
        <f t="shared" si="349"/>
        <v>#REF!</v>
      </c>
      <c r="CW24" s="142" t="e">
        <f t="shared" si="349"/>
        <v>#REF!</v>
      </c>
      <c r="CX24" s="354">
        <f>COUNTIF(CX94:CX132,"&gt;0")</f>
        <v>1</v>
      </c>
      <c r="CY24" s="142" t="e">
        <f>(CY11-CY15)</f>
        <v>#REF!</v>
      </c>
      <c r="CZ24" s="142" t="e">
        <f>(CZ11-CZ15)</f>
        <v>#REF!</v>
      </c>
      <c r="DA24" s="142" t="e">
        <f>(DA11-DA15)</f>
        <v>#REF!</v>
      </c>
      <c r="DB24" s="142" t="e">
        <f>(DB11-DB15)</f>
        <v>#REF!</v>
      </c>
      <c r="DC24" s="278">
        <f>COUNTIF(DC94:DC132,"&gt;0")</f>
        <v>1</v>
      </c>
      <c r="DD24" s="142" t="e">
        <f t="shared" ref="DD24:DN24" si="350">(DD11-DD15)</f>
        <v>#REF!</v>
      </c>
      <c r="DE24" s="142" t="e">
        <f t="shared" si="350"/>
        <v>#REF!</v>
      </c>
      <c r="DF24" s="142" t="e">
        <f t="shared" si="350"/>
        <v>#REF!</v>
      </c>
      <c r="DG24" s="142" t="e">
        <f t="shared" si="350"/>
        <v>#REF!</v>
      </c>
      <c r="DH24" s="142" t="e">
        <f t="shared" si="350"/>
        <v>#REF!</v>
      </c>
      <c r="DI24" s="142" t="e">
        <f t="shared" si="350"/>
        <v>#REF!</v>
      </c>
      <c r="DJ24" s="142" t="e">
        <f t="shared" si="350"/>
        <v>#REF!</v>
      </c>
      <c r="DK24" s="142" t="e">
        <f t="shared" si="350"/>
        <v>#REF!</v>
      </c>
      <c r="DL24" s="142" t="e">
        <f t="shared" si="350"/>
        <v>#REF!</v>
      </c>
      <c r="DM24" s="142" t="e">
        <f t="shared" si="350"/>
        <v>#REF!</v>
      </c>
      <c r="DN24" s="142" t="e">
        <f t="shared" si="350"/>
        <v>#REF!</v>
      </c>
      <c r="DO24" s="278">
        <f>COUNTIF(DO94:DO132,"&gt;0")</f>
        <v>1</v>
      </c>
      <c r="DP24" s="142" t="e">
        <f>(DP11-DP15)</f>
        <v>#REF!</v>
      </c>
      <c r="DQ24" s="142" t="e">
        <f>(DQ11-DQ15)</f>
        <v>#REF!</v>
      </c>
      <c r="DR24" s="142" t="e">
        <f>(DR11-DR15)</f>
        <v>#REF!</v>
      </c>
      <c r="DS24" s="278">
        <f>COUNTIF(DS94:DS132,"&gt;0")</f>
        <v>2</v>
      </c>
      <c r="DT24" s="142" t="e">
        <f t="shared" ref="DT24:DZ24" si="351">(DT11-DT15)</f>
        <v>#REF!</v>
      </c>
      <c r="DU24" s="142" t="e">
        <f t="shared" si="351"/>
        <v>#REF!</v>
      </c>
      <c r="DV24" s="142" t="e">
        <f t="shared" si="351"/>
        <v>#REF!</v>
      </c>
      <c r="DW24" s="142" t="e">
        <f t="shared" si="351"/>
        <v>#REF!</v>
      </c>
      <c r="DX24" s="142" t="e">
        <f t="shared" si="351"/>
        <v>#REF!</v>
      </c>
      <c r="DY24" s="142" t="e">
        <f t="shared" si="351"/>
        <v>#REF!</v>
      </c>
      <c r="DZ24" s="142" t="e">
        <f t="shared" si="351"/>
        <v>#REF!</v>
      </c>
      <c r="EA24" s="360">
        <f>COUNTIF(EA94:EA132,"&gt;0")</f>
        <v>4</v>
      </c>
      <c r="EB24" s="142" t="e">
        <f>(EB11-EB15)</f>
        <v>#REF!</v>
      </c>
      <c r="EC24" s="278">
        <f>COUNTIF(EC94:EC132,"&gt;0")</f>
        <v>4</v>
      </c>
      <c r="ED24" s="354">
        <f>COUNTIF(ED94:ED132,"&gt;0")</f>
        <v>0</v>
      </c>
      <c r="EE24" s="142" t="e">
        <f>(EE11-EE15)</f>
        <v>#REF!</v>
      </c>
      <c r="EF24" s="142" t="e">
        <f>(EF11-EF15)</f>
        <v>#REF!</v>
      </c>
      <c r="EG24" s="142" t="e">
        <f>(EG11-EG15)</f>
        <v>#REF!</v>
      </c>
      <c r="EH24" s="142" t="e">
        <f>(EH11-EH15)</f>
        <v>#REF!</v>
      </c>
      <c r="EI24" s="128"/>
      <c r="EJ24" s="142" t="e">
        <f>(EJ11-EJ15)</f>
        <v>#REF!</v>
      </c>
      <c r="EK24" s="354">
        <f>COUNTIF(EK94:EK132,"&gt;0")</f>
        <v>3</v>
      </c>
      <c r="EL24" s="142" t="e">
        <f>(EL11-EL15)</f>
        <v>#REF!</v>
      </c>
      <c r="EM24" s="142" t="e">
        <f>(EM11-EM15)</f>
        <v>#REF!</v>
      </c>
      <c r="EN24" s="128"/>
      <c r="EO24" s="142" t="e">
        <f>(EO11-EO15)</f>
        <v>#REF!</v>
      </c>
      <c r="EP24" s="354">
        <f>COUNTIF(EP94:EP132,"&gt;0")</f>
        <v>1</v>
      </c>
      <c r="EQ24" s="142" t="e">
        <f t="shared" ref="EQ24:EV24" si="352">(EQ11-EQ15)</f>
        <v>#REF!</v>
      </c>
      <c r="ER24" s="142" t="e">
        <f t="shared" si="352"/>
        <v>#REF!</v>
      </c>
      <c r="ES24" s="142" t="e">
        <f t="shared" si="352"/>
        <v>#REF!</v>
      </c>
      <c r="ET24" s="142" t="e">
        <f t="shared" si="352"/>
        <v>#REF!</v>
      </c>
      <c r="EU24" s="142" t="e">
        <f t="shared" si="352"/>
        <v>#REF!</v>
      </c>
      <c r="EV24" s="142" t="e">
        <f t="shared" si="352"/>
        <v>#REF!</v>
      </c>
      <c r="EW24" s="278">
        <f>COUNTIF(EW94:EW132,"&gt;0")</f>
        <v>0</v>
      </c>
      <c r="EX24" s="354">
        <f>COUNTIF(EX94:EX132,"&gt;0")</f>
        <v>0</v>
      </c>
      <c r="EY24" s="142" t="e">
        <f>(EY11-EY15)</f>
        <v>#REF!</v>
      </c>
      <c r="EZ24" s="142" t="e">
        <f>(EZ11-EZ15)</f>
        <v>#REF!</v>
      </c>
      <c r="FA24" s="354">
        <f>COUNTIF(FA94:FA132,"&gt;0")</f>
        <v>0</v>
      </c>
      <c r="FB24" s="142" t="e">
        <f>(FB11-FB15)</f>
        <v>#REF!</v>
      </c>
      <c r="FC24" s="142" t="e">
        <f>(FC11-FC15)</f>
        <v>#REF!</v>
      </c>
      <c r="FD24" s="142" t="e">
        <f>(FD11-FD15)</f>
        <v>#REF!</v>
      </c>
      <c r="FE24" s="128"/>
      <c r="FF24" s="142" t="e">
        <f>(FF11-FF15)</f>
        <v>#REF!</v>
      </c>
      <c r="FG24" s="354">
        <f>COUNTIF(FG94:FG132,"&gt;0")</f>
        <v>0</v>
      </c>
      <c r="FH24" s="142" t="e">
        <f>(FH11-FH15)</f>
        <v>#REF!</v>
      </c>
      <c r="FI24" s="142" t="e">
        <f>(FI11-FI15)</f>
        <v>#REF!</v>
      </c>
      <c r="FJ24" s="354">
        <f>COUNTIF(FJ94:FJ132,"&gt;0")</f>
        <v>0</v>
      </c>
      <c r="FK24" s="142" t="e">
        <f>(FK11-FK15)</f>
        <v>#REF!</v>
      </c>
      <c r="FL24" s="142" t="e">
        <f>(FL11-FL15)</f>
        <v>#REF!</v>
      </c>
      <c r="FM24" s="142" t="e">
        <f>(FM11-FM15)</f>
        <v>#REF!</v>
      </c>
      <c r="FN24" s="360">
        <f>COUNTIF(FN94:FN132,"&gt;0")</f>
        <v>4</v>
      </c>
      <c r="FO24" s="142" t="e">
        <f>(FO11-FO15)</f>
        <v>#REF!</v>
      </c>
      <c r="FP24" s="278">
        <f>COUNTIF(FP94:FP132,"&gt;0")</f>
        <v>4</v>
      </c>
      <c r="FQ24" s="142" t="e">
        <f>(FQ11-FQ15)</f>
        <v>#REF!</v>
      </c>
      <c r="FR24" s="128"/>
      <c r="FS24" s="142" t="e">
        <f>(FS11-FS15)</f>
        <v>#REF!</v>
      </c>
      <c r="FT24" s="354">
        <f>COUNTIF(FT94:FT132,"&gt;0")</f>
        <v>1</v>
      </c>
      <c r="FU24" s="142" t="e">
        <f>(FU11-FU15)</f>
        <v>#REF!</v>
      </c>
      <c r="FV24" s="142" t="e">
        <f>(FV11-FV15)</f>
        <v>#REF!</v>
      </c>
      <c r="FW24" s="142" t="e">
        <f>(FW11-FW15)</f>
        <v>#REF!</v>
      </c>
      <c r="FX24" s="142" t="e">
        <f>(FX11-FX15)</f>
        <v>#REF!</v>
      </c>
      <c r="FY24" s="142" t="e">
        <f>(FY11-FY15)</f>
        <v>#REF!</v>
      </c>
      <c r="FZ24" s="128"/>
      <c r="GA24" s="142" t="e">
        <f>(GA11-GA15)</f>
        <v>#REF!</v>
      </c>
      <c r="GB24" s="278">
        <f>COUNTIF(GB94:GB132,"&gt;0")</f>
        <v>4</v>
      </c>
      <c r="GC24" s="142" t="e">
        <f>(GC11-GC15)</f>
        <v>#REF!</v>
      </c>
      <c r="GD24" s="142" t="e">
        <f>(GD11-GD15)</f>
        <v>#REF!</v>
      </c>
      <c r="GE24" s="142" t="e">
        <f>(GE11-GE15)</f>
        <v>#REF!</v>
      </c>
      <c r="GF24" s="278">
        <f>COUNTIF(GF94:GF132,"&gt;0")</f>
        <v>0</v>
      </c>
      <c r="GG24" s="142" t="e">
        <f>(GG11-GG15)</f>
        <v>#REF!</v>
      </c>
      <c r="GH24" s="360">
        <f>COUNTIF(GH94:GH132,"&gt;0")</f>
        <v>1</v>
      </c>
      <c r="GI24" s="142" t="e">
        <f>(GI11-GI15)</f>
        <v>#REF!</v>
      </c>
      <c r="GJ24" s="278">
        <f>COUNTIF(GJ94:GJ132,"&gt;0")</f>
        <v>1</v>
      </c>
      <c r="GK24" s="142" t="e">
        <f>(GK11-GK15)</f>
        <v>#REF!</v>
      </c>
      <c r="GL24" s="142" t="e">
        <f>(GL11-GL15)</f>
        <v>#REF!</v>
      </c>
      <c r="GM24" s="278">
        <f>COUNTIF(GM94:GM132,"&gt;0")</f>
        <v>1</v>
      </c>
      <c r="GN24" s="142" t="e">
        <f t="shared" ref="GN24:GR24" si="353">(GN11-GN15)</f>
        <v>#REF!</v>
      </c>
      <c r="GO24" s="142" t="e">
        <f t="shared" si="353"/>
        <v>#REF!</v>
      </c>
      <c r="GP24" s="142" t="e">
        <f t="shared" si="353"/>
        <v>#REF!</v>
      </c>
      <c r="GQ24" s="142" t="e">
        <f t="shared" si="353"/>
        <v>#REF!</v>
      </c>
      <c r="GR24" s="142" t="e">
        <f t="shared" si="353"/>
        <v>#REF!</v>
      </c>
      <c r="GS24" s="360">
        <f>COUNTIF(GS94:GS132,"&gt;0")</f>
        <v>1</v>
      </c>
      <c r="GT24" s="142" t="e">
        <f>(GT11-GT15)</f>
        <v>#REF!</v>
      </c>
      <c r="GU24" s="278">
        <f>COUNTIF(GU94:GU132,"&gt;0")</f>
        <v>0</v>
      </c>
      <c r="GV24" s="354">
        <f>COUNTIF(GV94:GV132,"&gt;0")</f>
        <v>0</v>
      </c>
      <c r="GW24" s="142" t="e">
        <f>(GW11-GW15)</f>
        <v>#REF!</v>
      </c>
      <c r="GX24" s="142" t="e">
        <f>(GX11-GX15)</f>
        <v>#REF!</v>
      </c>
      <c r="GY24" s="354">
        <f>COUNTIF(GY94:GY132,"&gt;0")</f>
        <v>0</v>
      </c>
      <c r="GZ24" s="142" t="e">
        <f t="shared" ref="GZ24:HG24" si="354">(GZ11-GZ15)</f>
        <v>#REF!</v>
      </c>
      <c r="HA24" s="142" t="e">
        <f t="shared" si="354"/>
        <v>#REF!</v>
      </c>
      <c r="HB24" s="142" t="e">
        <f t="shared" si="354"/>
        <v>#REF!</v>
      </c>
      <c r="HC24" s="142" t="e">
        <f t="shared" si="354"/>
        <v>#REF!</v>
      </c>
      <c r="HD24" s="142" t="e">
        <f t="shared" si="354"/>
        <v>#REF!</v>
      </c>
      <c r="HE24" s="142" t="e">
        <f t="shared" si="354"/>
        <v>#REF!</v>
      </c>
      <c r="HF24" s="142" t="e">
        <f t="shared" si="354"/>
        <v>#REF!</v>
      </c>
      <c r="HG24" s="142" t="e">
        <f t="shared" si="354"/>
        <v>#REF!</v>
      </c>
      <c r="HH24" s="278">
        <f>COUNTIF(HH94:HH132,"&gt;0")</f>
        <v>0</v>
      </c>
      <c r="HI24" s="142" t="e">
        <f t="shared" ref="HI24:HN24" si="355">(HI11-HI15)</f>
        <v>#REF!</v>
      </c>
      <c r="HJ24" s="142" t="e">
        <f t="shared" si="355"/>
        <v>#REF!</v>
      </c>
      <c r="HK24" s="142" t="e">
        <f t="shared" si="355"/>
        <v>#REF!</v>
      </c>
      <c r="HL24" s="142" t="e">
        <f t="shared" si="355"/>
        <v>#REF!</v>
      </c>
      <c r="HM24" s="142" t="e">
        <f t="shared" si="355"/>
        <v>#REF!</v>
      </c>
      <c r="HN24" s="142" t="e">
        <f t="shared" si="355"/>
        <v>#REF!</v>
      </c>
      <c r="HO24" s="278">
        <f>COUNTIF(HO94:HO132,"&gt;0")</f>
        <v>1</v>
      </c>
      <c r="HP24" s="354">
        <f>COUNTIF(HP94:HP132,"&gt;0")</f>
        <v>1</v>
      </c>
      <c r="HQ24" s="142" t="e">
        <f>(HQ11-HQ15)</f>
        <v>#REF!</v>
      </c>
      <c r="HR24" s="142" t="e">
        <f>(HR11-HR15)</f>
        <v>#REF!</v>
      </c>
      <c r="HS24" s="142" t="e">
        <f>(HS11-HS15)</f>
        <v>#REF!</v>
      </c>
      <c r="HT24" s="354">
        <f>COUNTIF(HT94:HT132,"&gt;0")</f>
        <v>0</v>
      </c>
      <c r="HU24" s="142" t="e">
        <f>(HU11-HU15)</f>
        <v>#REF!</v>
      </c>
      <c r="HV24" s="142" t="e">
        <f>(HV11-HV15)</f>
        <v>#REF!</v>
      </c>
      <c r="HW24" s="142" t="e">
        <f>(HW11-HW15)</f>
        <v>#REF!</v>
      </c>
      <c r="HX24" s="142" t="e">
        <f>(HX11-HX15)</f>
        <v>#REF!</v>
      </c>
      <c r="HY24" s="128"/>
      <c r="HZ24" s="142" t="e">
        <f>(HZ11-HZ15)</f>
        <v>#REF!</v>
      </c>
      <c r="IA24" s="360">
        <f>COUNTIF(IA94:IA132,"&gt;0")</f>
        <v>0</v>
      </c>
      <c r="IB24" s="278">
        <f>COUNTIF(IB94:IB132,"&gt;0")</f>
        <v>0</v>
      </c>
      <c r="IC24" s="142" t="e">
        <f t="shared" ref="IC24:IJ24" si="356">(IC11-IC15)</f>
        <v>#REF!</v>
      </c>
      <c r="ID24" s="142" t="e">
        <f t="shared" si="356"/>
        <v>#REF!</v>
      </c>
      <c r="IE24" s="142" t="e">
        <f t="shared" si="356"/>
        <v>#REF!</v>
      </c>
      <c r="IF24" s="142" t="e">
        <f t="shared" si="356"/>
        <v>#REF!</v>
      </c>
      <c r="IG24" s="142" t="e">
        <f t="shared" si="356"/>
        <v>#REF!</v>
      </c>
      <c r="IH24" s="142" t="e">
        <f t="shared" si="356"/>
        <v>#REF!</v>
      </c>
      <c r="II24" s="142" t="e">
        <f t="shared" si="356"/>
        <v>#REF!</v>
      </c>
      <c r="IJ24" s="142" t="e">
        <f t="shared" si="356"/>
        <v>#REF!</v>
      </c>
      <c r="IK24" s="360">
        <f>COUNTIF(IK94:IK132,"&gt;0")</f>
        <v>0</v>
      </c>
      <c r="IL24" s="278">
        <f>COUNTIF(IL94:IL132,"&gt;0")</f>
        <v>0</v>
      </c>
      <c r="IM24" s="142" t="e">
        <f t="shared" ref="IM24:IR24" si="357">(IM11-IM15)</f>
        <v>#REF!</v>
      </c>
      <c r="IN24" s="142" t="e">
        <f t="shared" si="357"/>
        <v>#REF!</v>
      </c>
      <c r="IO24" s="142" t="e">
        <f t="shared" si="357"/>
        <v>#REF!</v>
      </c>
      <c r="IP24" s="142" t="e">
        <f t="shared" si="357"/>
        <v>#REF!</v>
      </c>
      <c r="IQ24" s="142" t="e">
        <f t="shared" si="357"/>
        <v>#REF!</v>
      </c>
      <c r="IR24" s="142" t="e">
        <f t="shared" si="357"/>
        <v>#REF!</v>
      </c>
      <c r="IS24" s="360">
        <f>COUNTIF(IS94:IS132,"&gt;0")</f>
        <v>1</v>
      </c>
      <c r="IT24" s="142" t="e">
        <f>(IT11-IT15)</f>
        <v>#REF!</v>
      </c>
      <c r="IU24" s="142" t="e">
        <f>(IU11-IU15)</f>
        <v>#REF!</v>
      </c>
      <c r="IV24" s="278">
        <f>COUNTIF(IV94:IV132,"&gt;0")</f>
        <v>1</v>
      </c>
      <c r="IW24" s="142" t="e">
        <f>(IW11-IW15)</f>
        <v>#REF!</v>
      </c>
      <c r="IX24" s="142" t="e">
        <f>(IX11-IX15)</f>
        <v>#REF!</v>
      </c>
      <c r="IY24" s="128"/>
      <c r="IZ24" s="142" t="e">
        <f>(IZ11-IZ15)</f>
        <v>#REF!</v>
      </c>
      <c r="JA24" s="142" t="e">
        <f>(JA11-JA15)</f>
        <v>#REF!</v>
      </c>
      <c r="JB24" s="128"/>
      <c r="JC24" s="142" t="e">
        <f>(JC11-JC15)</f>
        <v>#REF!</v>
      </c>
      <c r="JD24" s="142" t="e">
        <f>(JD11-JD15)</f>
        <v>#REF!</v>
      </c>
      <c r="JE24" s="142" t="e">
        <f>(JE11-JE15)</f>
        <v>#REF!</v>
      </c>
      <c r="JF24" s="128"/>
      <c r="JG24" s="142" t="e">
        <f>(JG11-JG15)</f>
        <v>#REF!</v>
      </c>
      <c r="JH24" s="278">
        <f>COUNTIF(JH94:JH132,"&gt;0")</f>
        <v>0</v>
      </c>
      <c r="JI24" s="142" t="e">
        <f>(JI11-JI15)</f>
        <v>#REF!</v>
      </c>
      <c r="JJ24" s="142" t="e">
        <f>(JJ11-JJ15)</f>
        <v>#REF!</v>
      </c>
      <c r="JK24" s="142" t="e">
        <f>(JK11-JK15)</f>
        <v>#REF!</v>
      </c>
      <c r="JL24" s="142" t="e">
        <f>(JL11-JL15)</f>
        <v>#REF!</v>
      </c>
      <c r="JM24" s="278">
        <f>COUNTIF(JM94:JM132,"&gt;0")</f>
        <v>0</v>
      </c>
      <c r="JN24" s="142" t="e">
        <f>(JN11-JN15)</f>
        <v>#REF!</v>
      </c>
      <c r="JO24" s="424"/>
      <c r="JP24" s="360">
        <f>COUNTIF(JP94:JP132,"&gt;0")</f>
        <v>0</v>
      </c>
      <c r="JQ24" s="278">
        <f>COUNTIF(JQ94:JQ132,"&gt;0")</f>
        <v>0</v>
      </c>
      <c r="JR24" s="142" t="e">
        <f t="shared" ref="JR24:KC24" si="358">(JR11-JR15)</f>
        <v>#REF!</v>
      </c>
      <c r="JS24" s="142" t="e">
        <f t="shared" si="358"/>
        <v>#REF!</v>
      </c>
      <c r="JT24" s="142" t="e">
        <f t="shared" si="358"/>
        <v>#REF!</v>
      </c>
      <c r="JU24" s="142" t="e">
        <f t="shared" si="358"/>
        <v>#REF!</v>
      </c>
      <c r="JV24" s="142" t="e">
        <f t="shared" si="358"/>
        <v>#REF!</v>
      </c>
      <c r="JW24" s="142" t="e">
        <f t="shared" si="358"/>
        <v>#REF!</v>
      </c>
      <c r="JX24" s="142" t="e">
        <f t="shared" si="358"/>
        <v>#REF!</v>
      </c>
      <c r="JY24" s="142" t="e">
        <f t="shared" si="358"/>
        <v>#REF!</v>
      </c>
      <c r="JZ24" s="142" t="e">
        <f t="shared" si="358"/>
        <v>#REF!</v>
      </c>
      <c r="KA24" s="142" t="e">
        <f t="shared" si="358"/>
        <v>#REF!</v>
      </c>
      <c r="KB24" s="142" t="e">
        <f t="shared" si="358"/>
        <v>#REF!</v>
      </c>
      <c r="KC24" s="142" t="e">
        <f t="shared" si="358"/>
        <v>#REF!</v>
      </c>
      <c r="KD24" s="278">
        <f>COUNTIF(KD94:KD132,"&gt;0")</f>
        <v>0</v>
      </c>
      <c r="KE24" s="142" t="e">
        <f>(KE11-KE15)</f>
        <v>#REF!</v>
      </c>
      <c r="KF24" s="142" t="e">
        <f>(KF11-KF15)</f>
        <v>#REF!</v>
      </c>
      <c r="KG24" s="142" t="e">
        <f>(KG11-KG15)</f>
        <v>#REF!</v>
      </c>
      <c r="KH24" s="278">
        <f>COUNTIF(KH94:KH132,"&gt;0")</f>
        <v>0</v>
      </c>
      <c r="KI24" s="142" t="e">
        <f>(KI11-KI15)</f>
        <v>#REF!</v>
      </c>
      <c r="KJ24" s="142" t="e">
        <f>(KJ11-KJ15)</f>
        <v>#REF!</v>
      </c>
      <c r="KK24" s="142" t="e">
        <f>(KK11-KK15)</f>
        <v>#REF!</v>
      </c>
      <c r="KL24" s="142" t="e">
        <f>(KL11-KL15)</f>
        <v>#REF!</v>
      </c>
      <c r="KM24" s="278">
        <f>COUNTIF(KM94:KM132,"&gt;0")</f>
        <v>0</v>
      </c>
      <c r="KN24" s="142" t="e">
        <f>(KN11-KN15)</f>
        <v>#REF!</v>
      </c>
      <c r="KO24" s="142" t="e">
        <f>(KO11-KO15)</f>
        <v>#REF!</v>
      </c>
      <c r="KP24" s="142" t="e">
        <f>(KP11-KP15)</f>
        <v>#REF!</v>
      </c>
      <c r="KQ24" s="278">
        <f>COUNTIF(KQ94:KQ132,"&gt;0")</f>
        <v>0</v>
      </c>
      <c r="KR24" s="142" t="e">
        <f>(KR11-KR15)</f>
        <v>#REF!</v>
      </c>
      <c r="KS24" s="142" t="e">
        <f>(KS11-KS15)</f>
        <v>#REF!</v>
      </c>
      <c r="KT24" s="142" t="e">
        <f>(KT11-KT15)</f>
        <v>#REF!</v>
      </c>
      <c r="KU24" s="360">
        <f>COUNTIF(KU94:KU132,"&gt;0")</f>
        <v>0</v>
      </c>
      <c r="KV24" s="278">
        <f>COUNTIF(KV94:KV132,"&gt;0")</f>
        <v>0</v>
      </c>
      <c r="KW24" s="142" t="e">
        <f>(KW11-KW15)</f>
        <v>#REF!</v>
      </c>
      <c r="KX24" s="142" t="e">
        <f>(KX11-KX15)</f>
        <v>#REF!</v>
      </c>
      <c r="KY24" s="142" t="e">
        <f>(KY11-KY15)</f>
        <v>#REF!</v>
      </c>
      <c r="KZ24" s="142" t="e">
        <f>(KZ11-KZ15)</f>
        <v>#REF!</v>
      </c>
      <c r="LA24" s="142" t="e">
        <f>(LA11-LA15)</f>
        <v>#REF!</v>
      </c>
      <c r="LB24" s="278">
        <f>COUNTIF(LB94:LB132,"&gt;0")</f>
        <v>0</v>
      </c>
      <c r="LC24" s="142" t="e">
        <f>(LC11-LC15)</f>
        <v>#REF!</v>
      </c>
      <c r="LD24" s="142" t="e">
        <f>(LD11-LD15)</f>
        <v>#REF!</v>
      </c>
      <c r="LE24" s="142" t="e">
        <f>(LE11-LE15)</f>
        <v>#REF!</v>
      </c>
      <c r="LF24" s="354">
        <f>COUNTIF(LF94:LF132,"&gt;0")</f>
        <v>0</v>
      </c>
      <c r="LG24" s="142" t="e">
        <f>(LG11-LG15)</f>
        <v>#REF!</v>
      </c>
      <c r="LH24" s="142" t="e">
        <f>(LH11-LH15)</f>
        <v>#REF!</v>
      </c>
      <c r="LI24" s="142" t="e">
        <f>(LI11-LI15)</f>
        <v>#REF!</v>
      </c>
      <c r="LJ24" s="278">
        <f>COUNTIF(LJ94:LJ132,"&gt;0")</f>
        <v>0</v>
      </c>
      <c r="LK24" s="142" t="e">
        <f t="shared" ref="LK24:LX24" si="359">(LK11-LK15)</f>
        <v>#REF!</v>
      </c>
      <c r="LL24" s="142" t="e">
        <f t="shared" si="359"/>
        <v>#REF!</v>
      </c>
      <c r="LM24" s="142" t="e">
        <f t="shared" si="359"/>
        <v>#REF!</v>
      </c>
      <c r="LN24" s="142" t="e">
        <f t="shared" si="359"/>
        <v>#REF!</v>
      </c>
      <c r="LO24" s="142" t="e">
        <f t="shared" si="359"/>
        <v>#REF!</v>
      </c>
      <c r="LP24" s="142" t="e">
        <f t="shared" si="359"/>
        <v>#REF!</v>
      </c>
      <c r="LQ24" s="142" t="e">
        <f t="shared" si="359"/>
        <v>#REF!</v>
      </c>
      <c r="LR24" s="142" t="e">
        <f t="shared" si="359"/>
        <v>#REF!</v>
      </c>
      <c r="LS24" s="142" t="e">
        <f t="shared" si="359"/>
        <v>#REF!</v>
      </c>
      <c r="LT24" s="142" t="e">
        <f t="shared" si="359"/>
        <v>#REF!</v>
      </c>
      <c r="LU24" s="142" t="e">
        <f t="shared" si="359"/>
        <v>#REF!</v>
      </c>
      <c r="LV24" s="142" t="e">
        <f t="shared" si="359"/>
        <v>#REF!</v>
      </c>
      <c r="LW24" s="142" t="e">
        <f t="shared" si="359"/>
        <v>#REF!</v>
      </c>
      <c r="LX24" s="142" t="e">
        <f t="shared" si="359"/>
        <v>#REF!</v>
      </c>
      <c r="LY24" s="278">
        <f>COUNTIF(LY94:LY132,"&gt;0")</f>
        <v>0</v>
      </c>
      <c r="LZ24" s="142" t="e">
        <f>(LZ11-LZ15)</f>
        <v>#REF!</v>
      </c>
      <c r="MA24" s="142" t="e">
        <f>(MA11-MA15)</f>
        <v>#REF!</v>
      </c>
      <c r="MB24" s="142" t="e">
        <f>(MB11-MB15)</f>
        <v>#REF!</v>
      </c>
      <c r="MC24" s="142" t="e">
        <f>(MC11-MC15)</f>
        <v>#REF!</v>
      </c>
      <c r="MD24" s="142" t="e">
        <f>(MD11-MD15)</f>
        <v>#REF!</v>
      </c>
      <c r="ME24" s="278">
        <f>COUNTIF(ME94:ME132,"&gt;0")</f>
        <v>0</v>
      </c>
      <c r="MF24" s="142" t="e">
        <f>(MF11-MF15)</f>
        <v>#REF!</v>
      </c>
      <c r="MG24" s="142" t="e">
        <f>(MG11-MG15)</f>
        <v>#REF!</v>
      </c>
      <c r="MH24" s="142" t="e">
        <f>(MH11-MH15)</f>
        <v>#REF!</v>
      </c>
      <c r="MI24" s="142" t="e">
        <f>(MI11-MI15)</f>
        <v>#REF!</v>
      </c>
      <c r="MJ24" s="278">
        <f>COUNTIF(MJ94:MJ132,"&gt;0")</f>
        <v>0</v>
      </c>
      <c r="MK24" s="142" t="e">
        <f t="shared" ref="MK24:MP24" si="360">(MK11-MK15)</f>
        <v>#REF!</v>
      </c>
      <c r="ML24" s="142" t="e">
        <f t="shared" si="360"/>
        <v>#REF!</v>
      </c>
      <c r="MM24" s="142" t="e">
        <f t="shared" si="360"/>
        <v>#REF!</v>
      </c>
      <c r="MN24" s="142" t="e">
        <f t="shared" si="360"/>
        <v>#REF!</v>
      </c>
      <c r="MO24" s="142" t="e">
        <f t="shared" si="360"/>
        <v>#REF!</v>
      </c>
      <c r="MP24" s="142" t="e">
        <f t="shared" si="360"/>
        <v>#REF!</v>
      </c>
      <c r="MQ24" s="167"/>
      <c r="MR24" s="142" t="e">
        <f t="shared" ref="MR24:MZ24" si="361">(MR11-MR15)</f>
        <v>#REF!</v>
      </c>
      <c r="MS24" s="142" t="e">
        <f t="shared" si="361"/>
        <v>#REF!</v>
      </c>
      <c r="MT24" s="142" t="e">
        <f t="shared" si="361"/>
        <v>#REF!</v>
      </c>
      <c r="MU24" s="142" t="e">
        <f t="shared" si="361"/>
        <v>#REF!</v>
      </c>
      <c r="MV24" s="142" t="e">
        <f t="shared" si="361"/>
        <v>#REF!</v>
      </c>
      <c r="MW24" s="142" t="e">
        <f t="shared" si="361"/>
        <v>#REF!</v>
      </c>
      <c r="MX24" s="142" t="e">
        <f t="shared" si="361"/>
        <v>#REF!</v>
      </c>
      <c r="MY24" s="142" t="e">
        <f t="shared" si="361"/>
        <v>#REF!</v>
      </c>
      <c r="MZ24" s="142" t="e">
        <f t="shared" si="361"/>
        <v>#REF!</v>
      </c>
      <c r="NA24" s="126"/>
      <c r="NB24" s="126"/>
      <c r="NC24" s="126"/>
      <c r="ND24" s="126"/>
    </row>
    <row r="25" spans="1:369" ht="25" customHeight="1">
      <c r="A25" s="1235"/>
      <c r="B25" s="146" t="s">
        <v>1412</v>
      </c>
      <c r="C25" s="1293" t="s">
        <v>1416</v>
      </c>
      <c r="D25" s="1293"/>
      <c r="E25" s="1293"/>
      <c r="F25" s="1293"/>
      <c r="G25" s="1293"/>
      <c r="H25" s="1293"/>
      <c r="I25" s="1293"/>
      <c r="J25" s="1293"/>
      <c r="K25" s="1293"/>
      <c r="L25" s="1293"/>
      <c r="M25" s="1293"/>
      <c r="N25" s="1293"/>
      <c r="O25" s="1293"/>
      <c r="P25" s="1293"/>
      <c r="Q25" s="1293"/>
      <c r="R25" s="1293"/>
      <c r="S25" s="1293"/>
      <c r="T25" s="1293"/>
      <c r="U25" s="1293"/>
      <c r="V25" s="153"/>
      <c r="W25" s="358"/>
      <c r="X25" s="197"/>
      <c r="Y25" s="147" t="e">
        <f>Y16/Y8</f>
        <v>#REF!</v>
      </c>
      <c r="Z25" s="197"/>
      <c r="AA25" s="147" t="e">
        <f>AA16/AA8</f>
        <v>#REF!</v>
      </c>
      <c r="AB25" s="197"/>
      <c r="AC25" s="147" t="e">
        <f>AC16/AC8</f>
        <v>#REF!</v>
      </c>
      <c r="AD25" s="197"/>
      <c r="AE25" s="147" t="e">
        <f>AE16/AE8</f>
        <v>#REF!</v>
      </c>
      <c r="AF25" s="147" t="e">
        <f>AF16/AF8</f>
        <v>#REF!</v>
      </c>
      <c r="AG25" s="147" t="e">
        <f>AG16/AG8</f>
        <v>#REF!</v>
      </c>
      <c r="AH25" s="147" t="e">
        <f>AH16/AH8</f>
        <v>#REF!</v>
      </c>
      <c r="AI25" s="197"/>
      <c r="AJ25" s="147" t="e">
        <f>AJ16/AJ8</f>
        <v>#REF!</v>
      </c>
      <c r="AK25" s="114"/>
      <c r="AL25" s="147" t="e">
        <f>AL16/AL8</f>
        <v>#REF!</v>
      </c>
      <c r="AM25" s="353"/>
      <c r="AN25" s="147" t="e">
        <f t="shared" ref="AN25:AX25" si="362">AN16/AN8</f>
        <v>#REF!</v>
      </c>
      <c r="AO25" s="147" t="e">
        <f t="shared" si="362"/>
        <v>#REF!</v>
      </c>
      <c r="AP25" s="147" t="e">
        <f t="shared" si="362"/>
        <v>#REF!</v>
      </c>
      <c r="AQ25" s="147" t="e">
        <f t="shared" si="362"/>
        <v>#REF!</v>
      </c>
      <c r="AR25" s="147" t="e">
        <f t="shared" si="362"/>
        <v>#REF!</v>
      </c>
      <c r="AS25" s="147" t="e">
        <f t="shared" si="362"/>
        <v>#REF!</v>
      </c>
      <c r="AT25" s="147" t="e">
        <f t="shared" si="362"/>
        <v>#REF!</v>
      </c>
      <c r="AU25" s="147" t="e">
        <f t="shared" si="362"/>
        <v>#REF!</v>
      </c>
      <c r="AV25" s="147" t="e">
        <f t="shared" si="362"/>
        <v>#REF!</v>
      </c>
      <c r="AW25" s="147" t="e">
        <f t="shared" si="362"/>
        <v>#REF!</v>
      </c>
      <c r="AX25" s="147" t="e">
        <f t="shared" si="362"/>
        <v>#REF!</v>
      </c>
      <c r="AY25" s="114"/>
      <c r="AZ25" s="147" t="e">
        <f>AZ16/AZ8</f>
        <v>#REF!</v>
      </c>
      <c r="BA25" s="114"/>
      <c r="BB25" s="147" t="e">
        <f>BB16/BB8</f>
        <v>#REF!</v>
      </c>
      <c r="BC25" s="197"/>
      <c r="BD25" s="147" t="e">
        <f>BD16/BD8</f>
        <v>#REF!</v>
      </c>
      <c r="BE25" s="147" t="e">
        <f>BE16/BE8</f>
        <v>#REF!</v>
      </c>
      <c r="BF25" s="197"/>
      <c r="BG25" s="147" t="e">
        <f>BG16/BG8</f>
        <v>#REF!</v>
      </c>
      <c r="BH25" s="147" t="e">
        <f>BH16/BH8</f>
        <v>#REF!</v>
      </c>
      <c r="BI25" s="147" t="e">
        <f>BI16/BI8</f>
        <v>#REF!</v>
      </c>
      <c r="BJ25" s="147" t="e">
        <f>BJ16/BJ8</f>
        <v>#REF!</v>
      </c>
      <c r="BK25" s="358"/>
      <c r="BL25" s="147" t="e">
        <f>BL16/BL8</f>
        <v>#REF!</v>
      </c>
      <c r="BM25" s="147" t="e">
        <f>BM16/BM8</f>
        <v>#REF!</v>
      </c>
      <c r="BN25" s="197"/>
      <c r="BO25" s="147" t="e">
        <f>BO16/BO8</f>
        <v>#REF!</v>
      </c>
      <c r="BP25" s="147" t="e">
        <f>BP16/BP8</f>
        <v>#REF!</v>
      </c>
      <c r="BQ25" s="147" t="e">
        <f>BQ16/BQ8</f>
        <v>#REF!</v>
      </c>
      <c r="BR25" s="197"/>
      <c r="BS25" s="147" t="e">
        <f>BS16/BS8</f>
        <v>#REF!</v>
      </c>
      <c r="BT25" s="147" t="e">
        <f>BT16/BT8</f>
        <v>#REF!</v>
      </c>
      <c r="BU25" s="197"/>
      <c r="BV25" s="147" t="e">
        <f>BV16/BV8</f>
        <v>#REF!</v>
      </c>
      <c r="BW25" s="197"/>
      <c r="BX25" s="147" t="e">
        <f>BX16/BX8</f>
        <v>#REF!</v>
      </c>
      <c r="BY25" s="147" t="e">
        <f>BY16/BY8</f>
        <v>#REF!</v>
      </c>
      <c r="BZ25" s="197"/>
      <c r="CA25" s="147" t="e">
        <f>CA16/CA8</f>
        <v>#REF!</v>
      </c>
      <c r="CB25" s="147" t="e">
        <f>CB16/CB8</f>
        <v>#REF!</v>
      </c>
      <c r="CC25" s="147" t="e">
        <f>CC16/CC8</f>
        <v>#REF!</v>
      </c>
      <c r="CD25" s="147" t="e">
        <f>CD16/CD8</f>
        <v>#REF!</v>
      </c>
      <c r="CE25" s="358"/>
      <c r="CF25" s="147" t="e">
        <f>CF16/CF8</f>
        <v>#REF!</v>
      </c>
      <c r="CG25" s="197"/>
      <c r="CH25" s="147" t="e">
        <f>CH16/CH8</f>
        <v>#REF!</v>
      </c>
      <c r="CI25" s="114"/>
      <c r="CJ25" s="147" t="e">
        <f>CJ16/CJ8</f>
        <v>#REF!</v>
      </c>
      <c r="CK25" s="147" t="e">
        <f>CK16/CK8</f>
        <v>#REF!</v>
      </c>
      <c r="CL25" s="353"/>
      <c r="CM25" s="147" t="e">
        <f>CM16/CM8</f>
        <v>#REF!</v>
      </c>
      <c r="CN25" s="147" t="e">
        <f>CN16/CN8</f>
        <v>#REF!</v>
      </c>
      <c r="CO25" s="147" t="e">
        <f>CO16/CO8</f>
        <v>#REF!</v>
      </c>
      <c r="CP25" s="353"/>
      <c r="CQ25" s="147" t="e">
        <f t="shared" ref="CQ25:CW25" si="363">CQ16/CQ8</f>
        <v>#REF!</v>
      </c>
      <c r="CR25" s="147" t="e">
        <f t="shared" si="363"/>
        <v>#REF!</v>
      </c>
      <c r="CS25" s="147" t="e">
        <f t="shared" si="363"/>
        <v>#REF!</v>
      </c>
      <c r="CT25" s="147" t="e">
        <f t="shared" si="363"/>
        <v>#REF!</v>
      </c>
      <c r="CU25" s="147" t="e">
        <f t="shared" si="363"/>
        <v>#REF!</v>
      </c>
      <c r="CV25" s="147" t="e">
        <f t="shared" si="363"/>
        <v>#REF!</v>
      </c>
      <c r="CW25" s="147" t="e">
        <f t="shared" si="363"/>
        <v>#REF!</v>
      </c>
      <c r="CX25" s="353"/>
      <c r="CY25" s="147" t="e">
        <f>CY16/CY8</f>
        <v>#REF!</v>
      </c>
      <c r="CZ25" s="147" t="e">
        <f>CZ16/CZ8</f>
        <v>#REF!</v>
      </c>
      <c r="DA25" s="147" t="e">
        <f>DA16/DA8</f>
        <v>#REF!</v>
      </c>
      <c r="DB25" s="147" t="e">
        <f>DB16/DB8</f>
        <v>#REF!</v>
      </c>
      <c r="DC25" s="197"/>
      <c r="DD25" s="147" t="e">
        <f t="shared" ref="DD25:DN25" si="364">DD16/DD8</f>
        <v>#REF!</v>
      </c>
      <c r="DE25" s="147" t="e">
        <f t="shared" si="364"/>
        <v>#REF!</v>
      </c>
      <c r="DF25" s="147" t="e">
        <f t="shared" si="364"/>
        <v>#REF!</v>
      </c>
      <c r="DG25" s="147" t="e">
        <f t="shared" si="364"/>
        <v>#REF!</v>
      </c>
      <c r="DH25" s="147" t="e">
        <f t="shared" si="364"/>
        <v>#REF!</v>
      </c>
      <c r="DI25" s="147" t="e">
        <f t="shared" si="364"/>
        <v>#REF!</v>
      </c>
      <c r="DJ25" s="147" t="e">
        <f t="shared" si="364"/>
        <v>#REF!</v>
      </c>
      <c r="DK25" s="147" t="e">
        <f t="shared" si="364"/>
        <v>#REF!</v>
      </c>
      <c r="DL25" s="147" t="e">
        <f t="shared" si="364"/>
        <v>#REF!</v>
      </c>
      <c r="DM25" s="147" t="e">
        <f t="shared" si="364"/>
        <v>#REF!</v>
      </c>
      <c r="DN25" s="147" t="e">
        <f t="shared" si="364"/>
        <v>#REF!</v>
      </c>
      <c r="DO25" s="197"/>
      <c r="DP25" s="147" t="e">
        <f>DP16/DP8</f>
        <v>#REF!</v>
      </c>
      <c r="DQ25" s="147" t="e">
        <f>DQ16/DQ8</f>
        <v>#REF!</v>
      </c>
      <c r="DR25" s="147" t="e">
        <f>DR16/DR8</f>
        <v>#REF!</v>
      </c>
      <c r="DS25" s="197"/>
      <c r="DT25" s="147" t="e">
        <f t="shared" ref="DT25:DZ25" si="365">DT16/DT8</f>
        <v>#REF!</v>
      </c>
      <c r="DU25" s="147" t="e">
        <f t="shared" si="365"/>
        <v>#REF!</v>
      </c>
      <c r="DV25" s="147" t="e">
        <f t="shared" si="365"/>
        <v>#REF!</v>
      </c>
      <c r="DW25" s="147" t="e">
        <f t="shared" si="365"/>
        <v>#REF!</v>
      </c>
      <c r="DX25" s="147" t="e">
        <f t="shared" si="365"/>
        <v>#REF!</v>
      </c>
      <c r="DY25" s="147" t="e">
        <f t="shared" si="365"/>
        <v>#REF!</v>
      </c>
      <c r="DZ25" s="147" t="e">
        <f t="shared" si="365"/>
        <v>#REF!</v>
      </c>
      <c r="EA25" s="358"/>
      <c r="EB25" s="147" t="e">
        <f>EB16/EB8</f>
        <v>#REF!</v>
      </c>
      <c r="EC25" s="197"/>
      <c r="ED25" s="353"/>
      <c r="EE25" s="147" t="e">
        <f>EE16/EE8</f>
        <v>#REF!</v>
      </c>
      <c r="EF25" s="147" t="e">
        <f>EF16/EF8</f>
        <v>#REF!</v>
      </c>
      <c r="EG25" s="147" t="e">
        <f>EG16/EG8</f>
        <v>#REF!</v>
      </c>
      <c r="EH25" s="147" t="e">
        <f>EH16/EH8</f>
        <v>#REF!</v>
      </c>
      <c r="EI25" s="114"/>
      <c r="EJ25" s="147" t="e">
        <f>EJ16/EJ8</f>
        <v>#REF!</v>
      </c>
      <c r="EK25" s="353"/>
      <c r="EL25" s="147" t="e">
        <f>EL16/EL8</f>
        <v>#REF!</v>
      </c>
      <c r="EM25" s="147" t="e">
        <f>EM16/EM8</f>
        <v>#REF!</v>
      </c>
      <c r="EN25" s="114"/>
      <c r="EO25" s="147" t="e">
        <f>EO16/EO8</f>
        <v>#REF!</v>
      </c>
      <c r="EP25" s="353"/>
      <c r="EQ25" s="147" t="e">
        <f t="shared" ref="EQ25:EV25" si="366">EQ16/EQ8</f>
        <v>#REF!</v>
      </c>
      <c r="ER25" s="147" t="e">
        <f t="shared" si="366"/>
        <v>#REF!</v>
      </c>
      <c r="ES25" s="147" t="e">
        <f t="shared" si="366"/>
        <v>#REF!</v>
      </c>
      <c r="ET25" s="147" t="e">
        <f t="shared" si="366"/>
        <v>#REF!</v>
      </c>
      <c r="EU25" s="147" t="e">
        <f t="shared" si="366"/>
        <v>#REF!</v>
      </c>
      <c r="EV25" s="147" t="e">
        <f t="shared" si="366"/>
        <v>#REF!</v>
      </c>
      <c r="EW25" s="197"/>
      <c r="EX25" s="353"/>
      <c r="EY25" s="147" t="e">
        <f>EY16/EY8</f>
        <v>#REF!</v>
      </c>
      <c r="EZ25" s="147" t="e">
        <f>EZ16/EZ8</f>
        <v>#REF!</v>
      </c>
      <c r="FA25" s="353"/>
      <c r="FB25" s="147" t="e">
        <f>FB16/FB8</f>
        <v>#REF!</v>
      </c>
      <c r="FC25" s="147" t="e">
        <f>FC16/FC8</f>
        <v>#REF!</v>
      </c>
      <c r="FD25" s="147" t="e">
        <f>FD16/FD8</f>
        <v>#REF!</v>
      </c>
      <c r="FE25" s="114"/>
      <c r="FF25" s="147" t="e">
        <f>FF16/FF8</f>
        <v>#REF!</v>
      </c>
      <c r="FG25" s="353"/>
      <c r="FH25" s="147" t="e">
        <f>FH16/FH8</f>
        <v>#REF!</v>
      </c>
      <c r="FI25" s="147" t="e">
        <f>FI16/FI8</f>
        <v>#REF!</v>
      </c>
      <c r="FJ25" s="353"/>
      <c r="FK25" s="147" t="e">
        <f>FK16/FK8</f>
        <v>#REF!</v>
      </c>
      <c r="FL25" s="147" t="e">
        <f>FL16/FL8</f>
        <v>#REF!</v>
      </c>
      <c r="FM25" s="147" t="e">
        <f>FM16/FM8</f>
        <v>#REF!</v>
      </c>
      <c r="FN25" s="358"/>
      <c r="FO25" s="147" t="e">
        <f>FO16/FO8</f>
        <v>#REF!</v>
      </c>
      <c r="FP25" s="197"/>
      <c r="FQ25" s="147" t="e">
        <f>FQ16/FQ8</f>
        <v>#REF!</v>
      </c>
      <c r="FR25" s="114"/>
      <c r="FS25" s="147" t="e">
        <f>FS16/FS8</f>
        <v>#REF!</v>
      </c>
      <c r="FT25" s="353"/>
      <c r="FU25" s="147" t="e">
        <f>FU16/FU8</f>
        <v>#REF!</v>
      </c>
      <c r="FV25" s="147" t="e">
        <f>FV16/FV8</f>
        <v>#REF!</v>
      </c>
      <c r="FW25" s="147" t="e">
        <f>FW16/FW8</f>
        <v>#REF!</v>
      </c>
      <c r="FX25" s="147" t="e">
        <f>FX16/FX8</f>
        <v>#REF!</v>
      </c>
      <c r="FY25" s="147" t="e">
        <f>FY16/FY8</f>
        <v>#REF!</v>
      </c>
      <c r="FZ25" s="114"/>
      <c r="GA25" s="147" t="e">
        <f>GA16/GA8</f>
        <v>#REF!</v>
      </c>
      <c r="GB25" s="197"/>
      <c r="GC25" s="147" t="e">
        <f>GC16/GC8</f>
        <v>#REF!</v>
      </c>
      <c r="GD25" s="147" t="e">
        <f>GD16/GD8</f>
        <v>#REF!</v>
      </c>
      <c r="GE25" s="147" t="e">
        <f>GE16/GE8</f>
        <v>#REF!</v>
      </c>
      <c r="GF25" s="197"/>
      <c r="GG25" s="147" t="e">
        <f>GG16/GG8</f>
        <v>#REF!</v>
      </c>
      <c r="GH25" s="358"/>
      <c r="GI25" s="147" t="e">
        <f>GI16/GI8</f>
        <v>#REF!</v>
      </c>
      <c r="GJ25" s="197"/>
      <c r="GK25" s="147" t="e">
        <f>GK16/GK8</f>
        <v>#REF!</v>
      </c>
      <c r="GL25" s="147" t="e">
        <f>GL16/GL8</f>
        <v>#REF!</v>
      </c>
      <c r="GM25" s="197"/>
      <c r="GN25" s="147" t="e">
        <f t="shared" ref="GN25:GR25" si="367">GN16/GN8</f>
        <v>#REF!</v>
      </c>
      <c r="GO25" s="147" t="e">
        <f t="shared" si="367"/>
        <v>#REF!</v>
      </c>
      <c r="GP25" s="147" t="e">
        <f t="shared" si="367"/>
        <v>#REF!</v>
      </c>
      <c r="GQ25" s="147" t="e">
        <f t="shared" si="367"/>
        <v>#REF!</v>
      </c>
      <c r="GR25" s="147" t="e">
        <f t="shared" si="367"/>
        <v>#REF!</v>
      </c>
      <c r="GS25" s="358"/>
      <c r="GT25" s="147" t="e">
        <f>GT16/GT8</f>
        <v>#REF!</v>
      </c>
      <c r="GU25" s="197"/>
      <c r="GV25" s="353"/>
      <c r="GW25" s="147" t="e">
        <f>GW16/GW8</f>
        <v>#REF!</v>
      </c>
      <c r="GX25" s="147" t="e">
        <f>GX16/GX8</f>
        <v>#REF!</v>
      </c>
      <c r="GY25" s="353"/>
      <c r="GZ25" s="147" t="e">
        <f t="shared" ref="GZ25:HG25" si="368">GZ16/GZ8</f>
        <v>#REF!</v>
      </c>
      <c r="HA25" s="147" t="e">
        <f t="shared" si="368"/>
        <v>#REF!</v>
      </c>
      <c r="HB25" s="147" t="e">
        <f t="shared" si="368"/>
        <v>#REF!</v>
      </c>
      <c r="HC25" s="147" t="e">
        <f t="shared" si="368"/>
        <v>#REF!</v>
      </c>
      <c r="HD25" s="147" t="e">
        <f t="shared" si="368"/>
        <v>#REF!</v>
      </c>
      <c r="HE25" s="147" t="e">
        <f t="shared" si="368"/>
        <v>#REF!</v>
      </c>
      <c r="HF25" s="147" t="e">
        <f t="shared" si="368"/>
        <v>#REF!</v>
      </c>
      <c r="HG25" s="147" t="e">
        <f t="shared" si="368"/>
        <v>#REF!</v>
      </c>
      <c r="HH25" s="197"/>
      <c r="HI25" s="147" t="e">
        <f t="shared" ref="HI25:HN25" si="369">HI16/HI8</f>
        <v>#REF!</v>
      </c>
      <c r="HJ25" s="147" t="e">
        <f t="shared" si="369"/>
        <v>#REF!</v>
      </c>
      <c r="HK25" s="147" t="e">
        <f t="shared" si="369"/>
        <v>#REF!</v>
      </c>
      <c r="HL25" s="147" t="e">
        <f t="shared" si="369"/>
        <v>#REF!</v>
      </c>
      <c r="HM25" s="147" t="e">
        <f t="shared" si="369"/>
        <v>#REF!</v>
      </c>
      <c r="HN25" s="147" t="e">
        <f t="shared" si="369"/>
        <v>#REF!</v>
      </c>
      <c r="HO25" s="197"/>
      <c r="HP25" s="353"/>
      <c r="HQ25" s="147" t="e">
        <f>HQ16/HQ8</f>
        <v>#REF!</v>
      </c>
      <c r="HR25" s="147" t="e">
        <f>HR16/HR8</f>
        <v>#REF!</v>
      </c>
      <c r="HS25" s="147" t="e">
        <f>HS16/HS8</f>
        <v>#REF!</v>
      </c>
      <c r="HT25" s="353"/>
      <c r="HU25" s="147" t="e">
        <f>HU16/HU8</f>
        <v>#REF!</v>
      </c>
      <c r="HV25" s="147" t="e">
        <f>HV16/HV8</f>
        <v>#REF!</v>
      </c>
      <c r="HW25" s="147" t="e">
        <f>HW16/HW8</f>
        <v>#REF!</v>
      </c>
      <c r="HX25" s="147" t="e">
        <f>HX16/HX8</f>
        <v>#REF!</v>
      </c>
      <c r="HY25" s="114"/>
      <c r="HZ25" s="147" t="e">
        <f>HZ16/HZ8</f>
        <v>#REF!</v>
      </c>
      <c r="IA25" s="358"/>
      <c r="IB25" s="197"/>
      <c r="IC25" s="147" t="e">
        <f t="shared" ref="IC25:IJ25" si="370">IC16/IC8</f>
        <v>#REF!</v>
      </c>
      <c r="ID25" s="147" t="e">
        <f t="shared" si="370"/>
        <v>#REF!</v>
      </c>
      <c r="IE25" s="147" t="e">
        <f t="shared" si="370"/>
        <v>#REF!</v>
      </c>
      <c r="IF25" s="147" t="e">
        <f t="shared" si="370"/>
        <v>#REF!</v>
      </c>
      <c r="IG25" s="147" t="e">
        <f t="shared" si="370"/>
        <v>#REF!</v>
      </c>
      <c r="IH25" s="147" t="e">
        <f t="shared" si="370"/>
        <v>#REF!</v>
      </c>
      <c r="II25" s="147" t="e">
        <f t="shared" si="370"/>
        <v>#REF!</v>
      </c>
      <c r="IJ25" s="147" t="e">
        <f t="shared" si="370"/>
        <v>#REF!</v>
      </c>
      <c r="IK25" s="358"/>
      <c r="IL25" s="197"/>
      <c r="IM25" s="147" t="e">
        <f t="shared" ref="IM25:IR25" si="371">IM16/IM8</f>
        <v>#REF!</v>
      </c>
      <c r="IN25" s="147" t="e">
        <f t="shared" si="371"/>
        <v>#REF!</v>
      </c>
      <c r="IO25" s="147" t="e">
        <f t="shared" si="371"/>
        <v>#REF!</v>
      </c>
      <c r="IP25" s="147" t="e">
        <f t="shared" si="371"/>
        <v>#REF!</v>
      </c>
      <c r="IQ25" s="147" t="e">
        <f t="shared" si="371"/>
        <v>#REF!</v>
      </c>
      <c r="IR25" s="147" t="e">
        <f t="shared" si="371"/>
        <v>#REF!</v>
      </c>
      <c r="IS25" s="358"/>
      <c r="IT25" s="147" t="e">
        <f>IT16/IT8</f>
        <v>#REF!</v>
      </c>
      <c r="IU25" s="147" t="e">
        <f>IU16/IU8</f>
        <v>#REF!</v>
      </c>
      <c r="IV25" s="197"/>
      <c r="IW25" s="147" t="e">
        <f>IW16/IW8</f>
        <v>#REF!</v>
      </c>
      <c r="IX25" s="147" t="e">
        <f>IX16/IX8</f>
        <v>#REF!</v>
      </c>
      <c r="IY25" s="114"/>
      <c r="IZ25" s="147" t="e">
        <f>IZ16/IZ8</f>
        <v>#REF!</v>
      </c>
      <c r="JA25" s="147" t="e">
        <f>JA16/JA8</f>
        <v>#REF!</v>
      </c>
      <c r="JB25" s="114"/>
      <c r="JC25" s="147" t="e">
        <f>JC16/JC8</f>
        <v>#REF!</v>
      </c>
      <c r="JD25" s="147" t="e">
        <f>JD16/JD8</f>
        <v>#REF!</v>
      </c>
      <c r="JE25" s="147" t="e">
        <f>JE16/JE8</f>
        <v>#REF!</v>
      </c>
      <c r="JF25" s="114"/>
      <c r="JG25" s="147" t="e">
        <f>JG16/JG8</f>
        <v>#REF!</v>
      </c>
      <c r="JH25" s="197"/>
      <c r="JI25" s="147" t="e">
        <f>JI16/JI8</f>
        <v>#REF!</v>
      </c>
      <c r="JJ25" s="147" t="e">
        <f>JJ16/JJ8</f>
        <v>#REF!</v>
      </c>
      <c r="JK25" s="147" t="e">
        <f>JK16/JK8</f>
        <v>#REF!</v>
      </c>
      <c r="JL25" s="147" t="e">
        <f>JL16/JL8</f>
        <v>#REF!</v>
      </c>
      <c r="JM25" s="197"/>
      <c r="JN25" s="147" t="e">
        <f>JN16/JN8</f>
        <v>#REF!</v>
      </c>
      <c r="JO25" s="418"/>
      <c r="JP25" s="358"/>
      <c r="JQ25" s="197"/>
      <c r="JR25" s="147" t="e">
        <f t="shared" ref="JR25:KC25" si="372">JR16/JR8</f>
        <v>#REF!</v>
      </c>
      <c r="JS25" s="147" t="e">
        <f t="shared" si="372"/>
        <v>#REF!</v>
      </c>
      <c r="JT25" s="147" t="e">
        <f t="shared" si="372"/>
        <v>#REF!</v>
      </c>
      <c r="JU25" s="147" t="e">
        <f t="shared" si="372"/>
        <v>#REF!</v>
      </c>
      <c r="JV25" s="147" t="e">
        <f t="shared" si="372"/>
        <v>#REF!</v>
      </c>
      <c r="JW25" s="147" t="e">
        <f t="shared" si="372"/>
        <v>#REF!</v>
      </c>
      <c r="JX25" s="147" t="e">
        <f t="shared" si="372"/>
        <v>#REF!</v>
      </c>
      <c r="JY25" s="147" t="e">
        <f t="shared" si="372"/>
        <v>#REF!</v>
      </c>
      <c r="JZ25" s="147" t="e">
        <f t="shared" si="372"/>
        <v>#REF!</v>
      </c>
      <c r="KA25" s="147" t="e">
        <f t="shared" si="372"/>
        <v>#REF!</v>
      </c>
      <c r="KB25" s="147" t="e">
        <f t="shared" si="372"/>
        <v>#REF!</v>
      </c>
      <c r="KC25" s="147" t="e">
        <f t="shared" si="372"/>
        <v>#REF!</v>
      </c>
      <c r="KD25" s="197"/>
      <c r="KE25" s="147" t="e">
        <f>KE16/KE8</f>
        <v>#REF!</v>
      </c>
      <c r="KF25" s="147" t="e">
        <f>KF16/KF8</f>
        <v>#REF!</v>
      </c>
      <c r="KG25" s="147" t="e">
        <f>KG16/KG8</f>
        <v>#REF!</v>
      </c>
      <c r="KH25" s="197"/>
      <c r="KI25" s="147" t="e">
        <f>KI16/KI8</f>
        <v>#REF!</v>
      </c>
      <c r="KJ25" s="147" t="e">
        <f>KJ16/KJ8</f>
        <v>#REF!</v>
      </c>
      <c r="KK25" s="147" t="e">
        <f>KK16/KK8</f>
        <v>#REF!</v>
      </c>
      <c r="KL25" s="147" t="e">
        <f>KL16/KL8</f>
        <v>#REF!</v>
      </c>
      <c r="KM25" s="197"/>
      <c r="KN25" s="147" t="e">
        <f>KN16/KN8</f>
        <v>#REF!</v>
      </c>
      <c r="KO25" s="147" t="e">
        <f>KO16/KO8</f>
        <v>#REF!</v>
      </c>
      <c r="KP25" s="147" t="e">
        <f>KP16/KP8</f>
        <v>#REF!</v>
      </c>
      <c r="KQ25" s="197"/>
      <c r="KR25" s="147" t="e">
        <f>KR16/KR8</f>
        <v>#REF!</v>
      </c>
      <c r="KS25" s="147" t="e">
        <f>KS16/KS8</f>
        <v>#REF!</v>
      </c>
      <c r="KT25" s="147" t="e">
        <f>KT16/KT8</f>
        <v>#REF!</v>
      </c>
      <c r="KU25" s="358"/>
      <c r="KV25" s="197"/>
      <c r="KW25" s="147" t="e">
        <f>KW16/KW8</f>
        <v>#REF!</v>
      </c>
      <c r="KX25" s="147" t="e">
        <f>KX16/KX8</f>
        <v>#REF!</v>
      </c>
      <c r="KY25" s="147" t="e">
        <f>KY16/KY8</f>
        <v>#REF!</v>
      </c>
      <c r="KZ25" s="147" t="e">
        <f>KZ16/KZ8</f>
        <v>#REF!</v>
      </c>
      <c r="LA25" s="147" t="e">
        <f>LA16/LA8</f>
        <v>#REF!</v>
      </c>
      <c r="LB25" s="197"/>
      <c r="LC25" s="147" t="e">
        <f>LC16/LC8</f>
        <v>#REF!</v>
      </c>
      <c r="LD25" s="147" t="e">
        <f>LD16/LD8</f>
        <v>#REF!</v>
      </c>
      <c r="LE25" s="147" t="e">
        <f>LE16/LE8</f>
        <v>#REF!</v>
      </c>
      <c r="LF25" s="353"/>
      <c r="LG25" s="147" t="e">
        <f>LG16/LG8</f>
        <v>#REF!</v>
      </c>
      <c r="LH25" s="147" t="e">
        <f>LH16/LH8</f>
        <v>#REF!</v>
      </c>
      <c r="LI25" s="147" t="e">
        <f>LI16/LI8</f>
        <v>#REF!</v>
      </c>
      <c r="LJ25" s="197"/>
      <c r="LK25" s="147" t="e">
        <f t="shared" ref="LK25:LX25" si="373">LK16/LK8</f>
        <v>#REF!</v>
      </c>
      <c r="LL25" s="147" t="e">
        <f t="shared" si="373"/>
        <v>#REF!</v>
      </c>
      <c r="LM25" s="147" t="e">
        <f t="shared" si="373"/>
        <v>#REF!</v>
      </c>
      <c r="LN25" s="147" t="e">
        <f t="shared" si="373"/>
        <v>#REF!</v>
      </c>
      <c r="LO25" s="147" t="e">
        <f t="shared" si="373"/>
        <v>#REF!</v>
      </c>
      <c r="LP25" s="147" t="e">
        <f t="shared" si="373"/>
        <v>#REF!</v>
      </c>
      <c r="LQ25" s="147" t="e">
        <f t="shared" si="373"/>
        <v>#REF!</v>
      </c>
      <c r="LR25" s="147" t="e">
        <f t="shared" si="373"/>
        <v>#REF!</v>
      </c>
      <c r="LS25" s="147" t="e">
        <f t="shared" si="373"/>
        <v>#REF!</v>
      </c>
      <c r="LT25" s="147" t="e">
        <f t="shared" si="373"/>
        <v>#REF!</v>
      </c>
      <c r="LU25" s="147" t="e">
        <f t="shared" si="373"/>
        <v>#REF!</v>
      </c>
      <c r="LV25" s="147" t="e">
        <f t="shared" si="373"/>
        <v>#REF!</v>
      </c>
      <c r="LW25" s="147" t="e">
        <f t="shared" si="373"/>
        <v>#REF!</v>
      </c>
      <c r="LX25" s="147" t="e">
        <f t="shared" si="373"/>
        <v>#REF!</v>
      </c>
      <c r="LY25" s="197"/>
      <c r="LZ25" s="147" t="e">
        <f>LZ16/LZ8</f>
        <v>#REF!</v>
      </c>
      <c r="MA25" s="147" t="e">
        <f>MA16/MA8</f>
        <v>#REF!</v>
      </c>
      <c r="MB25" s="147" t="e">
        <f>MB16/MB8</f>
        <v>#REF!</v>
      </c>
      <c r="MC25" s="147" t="e">
        <f>MC16/MC8</f>
        <v>#REF!</v>
      </c>
      <c r="MD25" s="147" t="e">
        <f>MD16/MD8</f>
        <v>#REF!</v>
      </c>
      <c r="ME25" s="197"/>
      <c r="MF25" s="147" t="e">
        <f>MF16/MF8</f>
        <v>#REF!</v>
      </c>
      <c r="MG25" s="147" t="e">
        <f>MG16/MG8</f>
        <v>#REF!</v>
      </c>
      <c r="MH25" s="147" t="e">
        <f>MH16/MH8</f>
        <v>#REF!</v>
      </c>
      <c r="MI25" s="147" t="e">
        <f>MI16/MI8</f>
        <v>#REF!</v>
      </c>
      <c r="MJ25" s="197"/>
      <c r="MK25" s="147" t="e">
        <f t="shared" ref="MK25:MP25" si="374">MK16/MK8</f>
        <v>#REF!</v>
      </c>
      <c r="ML25" s="147" t="e">
        <f t="shared" si="374"/>
        <v>#REF!</v>
      </c>
      <c r="MM25" s="147" t="e">
        <f t="shared" si="374"/>
        <v>#REF!</v>
      </c>
      <c r="MN25" s="147" t="e">
        <f t="shared" si="374"/>
        <v>#REF!</v>
      </c>
      <c r="MO25" s="147" t="e">
        <f t="shared" si="374"/>
        <v>#REF!</v>
      </c>
      <c r="MP25" s="147" t="e">
        <f t="shared" si="374"/>
        <v>#REF!</v>
      </c>
      <c r="MQ25" s="163"/>
      <c r="MR25" s="147" t="e">
        <f t="shared" ref="MR25:MZ25" si="375">MR16/MR8</f>
        <v>#REF!</v>
      </c>
      <c r="MS25" s="147" t="e">
        <f t="shared" si="375"/>
        <v>#REF!</v>
      </c>
      <c r="MT25" s="147" t="e">
        <f t="shared" si="375"/>
        <v>#REF!</v>
      </c>
      <c r="MU25" s="147" t="e">
        <f t="shared" si="375"/>
        <v>#REF!</v>
      </c>
      <c r="MV25" s="147" t="e">
        <f t="shared" si="375"/>
        <v>#REF!</v>
      </c>
      <c r="MW25" s="147" t="e">
        <f t="shared" si="375"/>
        <v>#REF!</v>
      </c>
      <c r="MX25" s="147" t="e">
        <f t="shared" si="375"/>
        <v>#REF!</v>
      </c>
      <c r="MY25" s="147" t="e">
        <f t="shared" si="375"/>
        <v>#REF!</v>
      </c>
      <c r="MZ25" s="147" t="e">
        <f t="shared" si="375"/>
        <v>#REF!</v>
      </c>
    </row>
    <row r="26" spans="1:369" ht="25" customHeight="1">
      <c r="A26" s="1235"/>
      <c r="B26" s="145" t="s">
        <v>1417</v>
      </c>
      <c r="C26" s="1288" t="s">
        <v>1413</v>
      </c>
      <c r="D26" s="1288"/>
      <c r="E26" s="1288"/>
      <c r="F26" s="1288"/>
      <c r="G26" s="1288"/>
      <c r="H26" s="1288"/>
      <c r="I26" s="1288"/>
      <c r="J26" s="1288"/>
      <c r="K26" s="1288"/>
      <c r="L26" s="1288"/>
      <c r="M26" s="1288"/>
      <c r="N26" s="1288"/>
      <c r="O26" s="1288"/>
      <c r="P26" s="1288"/>
      <c r="Q26" s="1288"/>
      <c r="R26" s="1288"/>
      <c r="S26" s="1288"/>
      <c r="T26" s="1288"/>
      <c r="U26" s="1288"/>
      <c r="V26" s="153"/>
      <c r="W26" s="358"/>
      <c r="X26" s="197"/>
      <c r="Y26" s="21">
        <f>(Y18/Y9)</f>
        <v>1</v>
      </c>
      <c r="Z26" s="197"/>
      <c r="AA26" s="21">
        <f>(AA18/AA9)</f>
        <v>1</v>
      </c>
      <c r="AB26" s="197"/>
      <c r="AC26" s="21">
        <f>(AC18/AC9)</f>
        <v>1</v>
      </c>
      <c r="AD26" s="197"/>
      <c r="AE26" s="21">
        <f>(AE18/AE9)</f>
        <v>1</v>
      </c>
      <c r="AF26" s="21">
        <f>(AF18/AF9)</f>
        <v>1</v>
      </c>
      <c r="AG26" s="21">
        <f>(AG18/AG9)</f>
        <v>1</v>
      </c>
      <c r="AH26" s="21">
        <f>(AH18/AH9)</f>
        <v>1</v>
      </c>
      <c r="AI26" s="197"/>
      <c r="AJ26" s="21">
        <f>(AJ18/AJ9)</f>
        <v>1</v>
      </c>
      <c r="AK26" s="114"/>
      <c r="AL26" s="21">
        <f>(AL18/AL9)</f>
        <v>1</v>
      </c>
      <c r="AM26" s="353"/>
      <c r="AN26" s="21">
        <f t="shared" ref="AN26:AX26" si="376">(AN18/AN9)</f>
        <v>1</v>
      </c>
      <c r="AO26" s="21">
        <f t="shared" si="376"/>
        <v>1</v>
      </c>
      <c r="AP26" s="21">
        <f t="shared" si="376"/>
        <v>1</v>
      </c>
      <c r="AQ26" s="21">
        <f t="shared" si="376"/>
        <v>1</v>
      </c>
      <c r="AR26" s="21" t="e">
        <f t="shared" si="376"/>
        <v>#DIV/0!</v>
      </c>
      <c r="AS26" s="21">
        <f t="shared" si="376"/>
        <v>1</v>
      </c>
      <c r="AT26" s="21" t="e">
        <f t="shared" si="376"/>
        <v>#DIV/0!</v>
      </c>
      <c r="AU26" s="21" t="e">
        <f t="shared" si="376"/>
        <v>#DIV/0!</v>
      </c>
      <c r="AV26" s="21">
        <f t="shared" si="376"/>
        <v>1</v>
      </c>
      <c r="AW26" s="21" t="e">
        <f t="shared" si="376"/>
        <v>#DIV/0!</v>
      </c>
      <c r="AX26" s="21" t="e">
        <f t="shared" si="376"/>
        <v>#DIV/0!</v>
      </c>
      <c r="AY26" s="114"/>
      <c r="AZ26" s="21">
        <f>(AZ18/AZ9)</f>
        <v>1</v>
      </c>
      <c r="BA26" s="114"/>
      <c r="BB26" s="21">
        <f>(BB18/BB9)</f>
        <v>1</v>
      </c>
      <c r="BC26" s="197"/>
      <c r="BD26" s="21">
        <f>(BD18/BD9)</f>
        <v>1</v>
      </c>
      <c r="BE26" s="21">
        <f>(BE18/BE9)</f>
        <v>1</v>
      </c>
      <c r="BF26" s="197"/>
      <c r="BG26" s="21">
        <f>(BG18/BG9)</f>
        <v>1</v>
      </c>
      <c r="BH26" s="21">
        <f>(BH18/BH9)</f>
        <v>1</v>
      </c>
      <c r="BI26" s="21">
        <f>(BI18/BI9)</f>
        <v>0.8</v>
      </c>
      <c r="BJ26" s="21">
        <f>(BJ18/BJ9)</f>
        <v>0.75</v>
      </c>
      <c r="BK26" s="358"/>
      <c r="BL26" s="21">
        <f>(BL18/BL9)</f>
        <v>1</v>
      </c>
      <c r="BM26" s="21">
        <f>(BM18/BM9)</f>
        <v>0</v>
      </c>
      <c r="BN26" s="197"/>
      <c r="BO26" s="21">
        <f>(BO18/BO9)</f>
        <v>1</v>
      </c>
      <c r="BP26" s="21" t="e">
        <f>(BP18/BP9)</f>
        <v>#DIV/0!</v>
      </c>
      <c r="BQ26" s="21" t="e">
        <f>(BQ18/BQ9)</f>
        <v>#DIV/0!</v>
      </c>
      <c r="BR26" s="197"/>
      <c r="BS26" s="21">
        <f>(BS18/BS9)</f>
        <v>1</v>
      </c>
      <c r="BT26" s="21">
        <f>(BT18/BT9)</f>
        <v>1</v>
      </c>
      <c r="BU26" s="197"/>
      <c r="BV26" s="21">
        <f>(BV18/BV9)</f>
        <v>0.83333333333333337</v>
      </c>
      <c r="BW26" s="197"/>
      <c r="BX26" s="21">
        <f>(BX18/BX9)</f>
        <v>0.5</v>
      </c>
      <c r="BY26" s="21">
        <f>(BY18/BY9)</f>
        <v>1</v>
      </c>
      <c r="BZ26" s="197"/>
      <c r="CA26" s="21">
        <f>(CA18/CA9)</f>
        <v>1</v>
      </c>
      <c r="CB26" s="21">
        <f>(CB18/CB9)</f>
        <v>1</v>
      </c>
      <c r="CC26" s="21">
        <f>(CC18/CC9)</f>
        <v>1</v>
      </c>
      <c r="CD26" s="21">
        <f>(CD18/CD9)</f>
        <v>1</v>
      </c>
      <c r="CE26" s="358"/>
      <c r="CF26" s="21" t="e">
        <f>(CF18/CF9)</f>
        <v>#DIV/0!</v>
      </c>
      <c r="CG26" s="197"/>
      <c r="CH26" s="21">
        <f>(CH18/CH9)</f>
        <v>1</v>
      </c>
      <c r="CI26" s="114"/>
      <c r="CJ26" s="21">
        <f>(CJ18/CJ9)</f>
        <v>1</v>
      </c>
      <c r="CK26" s="21">
        <f>(CK18/CK9)</f>
        <v>1</v>
      </c>
      <c r="CL26" s="353"/>
      <c r="CM26" s="21">
        <f>(CM18/CM9)</f>
        <v>1</v>
      </c>
      <c r="CN26" s="21" t="e">
        <f>(CN18/CN9)</f>
        <v>#DIV/0!</v>
      </c>
      <c r="CO26" s="21">
        <f>(CO18/CO9)</f>
        <v>1</v>
      </c>
      <c r="CP26" s="353"/>
      <c r="CQ26" s="21" t="e">
        <f t="shared" ref="CQ26:CW26" si="377">(CQ18/CQ9)</f>
        <v>#DIV/0!</v>
      </c>
      <c r="CR26" s="21">
        <f t="shared" si="377"/>
        <v>1</v>
      </c>
      <c r="CS26" s="21">
        <f t="shared" si="377"/>
        <v>1</v>
      </c>
      <c r="CT26" s="21" t="e">
        <f t="shared" si="377"/>
        <v>#DIV/0!</v>
      </c>
      <c r="CU26" s="21">
        <f t="shared" si="377"/>
        <v>1</v>
      </c>
      <c r="CV26" s="21">
        <f t="shared" si="377"/>
        <v>1</v>
      </c>
      <c r="CW26" s="21">
        <f t="shared" si="377"/>
        <v>1</v>
      </c>
      <c r="CX26" s="353"/>
      <c r="CY26" s="21">
        <f>(CY18/CY9)</f>
        <v>0</v>
      </c>
      <c r="CZ26" s="21">
        <f>(CZ18/CZ9)</f>
        <v>1</v>
      </c>
      <c r="DA26" s="21" t="e">
        <f>(DA18/DA9)</f>
        <v>#DIV/0!</v>
      </c>
      <c r="DB26" s="21" t="e">
        <f>(DB18/DB9)</f>
        <v>#DIV/0!</v>
      </c>
      <c r="DC26" s="197"/>
      <c r="DD26" s="21">
        <f t="shared" ref="DD26:DN26" si="378">(DD18/DD9)</f>
        <v>0</v>
      </c>
      <c r="DE26" s="21" t="e">
        <f t="shared" si="378"/>
        <v>#DIV/0!</v>
      </c>
      <c r="DF26" s="21" t="e">
        <f t="shared" si="378"/>
        <v>#DIV/0!</v>
      </c>
      <c r="DG26" s="21" t="e">
        <f t="shared" si="378"/>
        <v>#DIV/0!</v>
      </c>
      <c r="DH26" s="21" t="e">
        <f t="shared" si="378"/>
        <v>#DIV/0!</v>
      </c>
      <c r="DI26" s="21" t="e">
        <f t="shared" si="378"/>
        <v>#DIV/0!</v>
      </c>
      <c r="DJ26" s="21" t="e">
        <f t="shared" si="378"/>
        <v>#DIV/0!</v>
      </c>
      <c r="DK26" s="21" t="e">
        <f t="shared" si="378"/>
        <v>#DIV/0!</v>
      </c>
      <c r="DL26" s="21" t="e">
        <f t="shared" si="378"/>
        <v>#DIV/0!</v>
      </c>
      <c r="DM26" s="21" t="e">
        <f t="shared" si="378"/>
        <v>#DIV/0!</v>
      </c>
      <c r="DN26" s="21" t="e">
        <f t="shared" si="378"/>
        <v>#DIV/0!</v>
      </c>
      <c r="DO26" s="197"/>
      <c r="DP26" s="21" t="e">
        <f>(DP18/DP9)</f>
        <v>#DIV/0!</v>
      </c>
      <c r="DQ26" s="21">
        <f>(DQ18/DQ9)</f>
        <v>0</v>
      </c>
      <c r="DR26" s="21">
        <f>(DR18/DR9)</f>
        <v>0.5</v>
      </c>
      <c r="DS26" s="197"/>
      <c r="DT26" s="21">
        <f t="shared" ref="DT26:DZ26" si="379">(DT18/DT9)</f>
        <v>1</v>
      </c>
      <c r="DU26" s="21" t="e">
        <f t="shared" si="379"/>
        <v>#DIV/0!</v>
      </c>
      <c r="DV26" s="21" t="e">
        <f t="shared" si="379"/>
        <v>#DIV/0!</v>
      </c>
      <c r="DW26" s="21" t="e">
        <f t="shared" si="379"/>
        <v>#DIV/0!</v>
      </c>
      <c r="DX26" s="21" t="e">
        <f t="shared" si="379"/>
        <v>#DIV/0!</v>
      </c>
      <c r="DY26" s="21" t="e">
        <f t="shared" si="379"/>
        <v>#DIV/0!</v>
      </c>
      <c r="DZ26" s="21" t="e">
        <f t="shared" si="379"/>
        <v>#DIV/0!</v>
      </c>
      <c r="EA26" s="358"/>
      <c r="EB26" s="21" t="e">
        <f>(EB18/EB9)</f>
        <v>#DIV/0!</v>
      </c>
      <c r="EC26" s="197"/>
      <c r="ED26" s="353"/>
      <c r="EE26" s="21">
        <f>(EE18/EE9)</f>
        <v>1</v>
      </c>
      <c r="EF26" s="21">
        <f>(EF18/EF9)</f>
        <v>0.5</v>
      </c>
      <c r="EG26" s="21" t="e">
        <f>(EG18/EG9)</f>
        <v>#DIV/0!</v>
      </c>
      <c r="EH26" s="21">
        <f>(EH18/EH9)</f>
        <v>1</v>
      </c>
      <c r="EI26" s="114"/>
      <c r="EJ26" s="21">
        <f>(EJ18/EJ9)</f>
        <v>1</v>
      </c>
      <c r="EK26" s="353"/>
      <c r="EL26" s="21">
        <f>(EL18/EL9)</f>
        <v>1</v>
      </c>
      <c r="EM26" s="21">
        <f>(EM18/EM9)</f>
        <v>1</v>
      </c>
      <c r="EN26" s="114"/>
      <c r="EO26" s="21">
        <f>(EO18/EO9)</f>
        <v>1</v>
      </c>
      <c r="EP26" s="353"/>
      <c r="EQ26" s="21">
        <f t="shared" ref="EQ26:EV26" si="380">(EQ18/EQ9)</f>
        <v>1</v>
      </c>
      <c r="ER26" s="21">
        <f t="shared" si="380"/>
        <v>1</v>
      </c>
      <c r="ES26" s="21" t="e">
        <f t="shared" si="380"/>
        <v>#DIV/0!</v>
      </c>
      <c r="ET26" s="21">
        <f t="shared" si="380"/>
        <v>1</v>
      </c>
      <c r="EU26" s="21">
        <f t="shared" si="380"/>
        <v>1</v>
      </c>
      <c r="EV26" s="21">
        <f t="shared" si="380"/>
        <v>0</v>
      </c>
      <c r="EW26" s="197"/>
      <c r="EX26" s="353"/>
      <c r="EY26" s="21">
        <f>(EY18/EY9)</f>
        <v>1</v>
      </c>
      <c r="EZ26" s="21">
        <f>(EZ18/EZ9)</f>
        <v>1</v>
      </c>
      <c r="FA26" s="353"/>
      <c r="FB26" s="21">
        <f>(FB18/FB9)</f>
        <v>1</v>
      </c>
      <c r="FC26" s="21">
        <f>(FC18/FC9)</f>
        <v>1</v>
      </c>
      <c r="FD26" s="21">
        <f>(FD18/FD9)</f>
        <v>1</v>
      </c>
      <c r="FE26" s="114"/>
      <c r="FF26" s="21">
        <f>(FF18/FF9)</f>
        <v>0</v>
      </c>
      <c r="FG26" s="353"/>
      <c r="FH26" s="21">
        <f>(FH18/FH9)</f>
        <v>1</v>
      </c>
      <c r="FI26" s="21">
        <f>(FI18/FI9)</f>
        <v>1</v>
      </c>
      <c r="FJ26" s="353"/>
      <c r="FK26" s="21">
        <f>(FK18/FK9)</f>
        <v>0.75</v>
      </c>
      <c r="FL26" s="21" t="e">
        <f>(FL18/FL9)</f>
        <v>#DIV/0!</v>
      </c>
      <c r="FM26" s="21" t="e">
        <f>(FM18/FM9)</f>
        <v>#DIV/0!</v>
      </c>
      <c r="FN26" s="358"/>
      <c r="FO26" s="21">
        <f>(FO18/FO9)</f>
        <v>1</v>
      </c>
      <c r="FP26" s="197"/>
      <c r="FQ26" s="21">
        <f>(FQ18/FQ9)</f>
        <v>1</v>
      </c>
      <c r="FR26" s="114"/>
      <c r="FS26" s="21">
        <f>(FS18/FS9)</f>
        <v>1</v>
      </c>
      <c r="FT26" s="353"/>
      <c r="FU26" s="21">
        <f>(FU18/FU9)</f>
        <v>1</v>
      </c>
      <c r="FV26" s="21">
        <f>(FV18/FV9)</f>
        <v>1</v>
      </c>
      <c r="FW26" s="21">
        <f>(FW18/FW9)</f>
        <v>1</v>
      </c>
      <c r="FX26" s="21">
        <f>(FX18/FX9)</f>
        <v>0</v>
      </c>
      <c r="FY26" s="21" t="e">
        <f>(FY18/FY9)</f>
        <v>#DIV/0!</v>
      </c>
      <c r="FZ26" s="114"/>
      <c r="GA26" s="21">
        <f>(GA18/GA9)</f>
        <v>0.5</v>
      </c>
      <c r="GB26" s="197"/>
      <c r="GC26" s="21">
        <f>(GC18/GC9)</f>
        <v>1</v>
      </c>
      <c r="GD26" s="21">
        <f>(GD18/GD9)</f>
        <v>1</v>
      </c>
      <c r="GE26" s="21">
        <f>(GE18/GE9)</f>
        <v>1</v>
      </c>
      <c r="GF26" s="197"/>
      <c r="GG26" s="21">
        <f>(GG18/GG9)</f>
        <v>1</v>
      </c>
      <c r="GH26" s="358"/>
      <c r="GI26" s="21">
        <f>(GI18/GI9)</f>
        <v>1</v>
      </c>
      <c r="GJ26" s="197"/>
      <c r="GK26" s="21">
        <f>(GK18/GK9)</f>
        <v>0.66666666666666663</v>
      </c>
      <c r="GL26" s="21">
        <f>(GL18/GL9)</f>
        <v>1</v>
      </c>
      <c r="GM26" s="197"/>
      <c r="GN26" s="21">
        <f t="shared" ref="GN26:GR26" si="381">(GN18/GN9)</f>
        <v>1</v>
      </c>
      <c r="GO26" s="21" t="e">
        <f t="shared" si="381"/>
        <v>#DIV/0!</v>
      </c>
      <c r="GP26" s="21">
        <f t="shared" si="381"/>
        <v>1</v>
      </c>
      <c r="GQ26" s="21">
        <f t="shared" si="381"/>
        <v>1</v>
      </c>
      <c r="GR26" s="21">
        <f t="shared" si="381"/>
        <v>1</v>
      </c>
      <c r="GS26" s="358"/>
      <c r="GT26" s="21" t="e">
        <f>(GT18/GT9)</f>
        <v>#DIV/0!</v>
      </c>
      <c r="GU26" s="197"/>
      <c r="GV26" s="353"/>
      <c r="GW26" s="21">
        <f>(GW18/GW9)</f>
        <v>0.8</v>
      </c>
      <c r="GX26" s="21">
        <f>(GX18/GX9)</f>
        <v>0.66666666666666663</v>
      </c>
      <c r="GY26" s="353"/>
      <c r="GZ26" s="21" t="e">
        <f t="shared" ref="GZ26:HG26" si="382">(GZ18/GZ9)</f>
        <v>#DIV/0!</v>
      </c>
      <c r="HA26" s="21" t="e">
        <f t="shared" si="382"/>
        <v>#DIV/0!</v>
      </c>
      <c r="HB26" s="21">
        <f t="shared" si="382"/>
        <v>1</v>
      </c>
      <c r="HC26" s="21">
        <f t="shared" si="382"/>
        <v>1</v>
      </c>
      <c r="HD26" s="21">
        <f t="shared" si="382"/>
        <v>0.5</v>
      </c>
      <c r="HE26" s="21">
        <f t="shared" si="382"/>
        <v>1</v>
      </c>
      <c r="HF26" s="21" t="e">
        <f t="shared" si="382"/>
        <v>#DIV/0!</v>
      </c>
      <c r="HG26" s="21" t="e">
        <f t="shared" si="382"/>
        <v>#DIV/0!</v>
      </c>
      <c r="HH26" s="197"/>
      <c r="HI26" s="21" t="e">
        <f t="shared" ref="HI26:HN26" si="383">(HI18/HI9)</f>
        <v>#DIV/0!</v>
      </c>
      <c r="HJ26" s="21" t="e">
        <f t="shared" si="383"/>
        <v>#DIV/0!</v>
      </c>
      <c r="HK26" s="21">
        <f t="shared" si="383"/>
        <v>1</v>
      </c>
      <c r="HL26" s="21">
        <f t="shared" si="383"/>
        <v>0.66666666666666663</v>
      </c>
      <c r="HM26" s="21">
        <f t="shared" si="383"/>
        <v>1</v>
      </c>
      <c r="HN26" s="21">
        <f t="shared" si="383"/>
        <v>0.33333333333333331</v>
      </c>
      <c r="HO26" s="197"/>
      <c r="HP26" s="353"/>
      <c r="HQ26" s="21">
        <f>(HQ18/HQ9)</f>
        <v>1</v>
      </c>
      <c r="HR26" s="21" t="e">
        <f>(HR18/HR9)</f>
        <v>#DIV/0!</v>
      </c>
      <c r="HS26" s="21" t="e">
        <f>(HS18/HS9)</f>
        <v>#DIV/0!</v>
      </c>
      <c r="HT26" s="353"/>
      <c r="HU26" s="21">
        <f>(HU18/HU9)</f>
        <v>0</v>
      </c>
      <c r="HV26" s="21">
        <f>(HV18/HV9)</f>
        <v>0</v>
      </c>
      <c r="HW26" s="21" t="e">
        <f>(HW18/HW9)</f>
        <v>#DIV/0!</v>
      </c>
      <c r="HX26" s="21" t="e">
        <f>(HX18/HX9)</f>
        <v>#DIV/0!</v>
      </c>
      <c r="HY26" s="114"/>
      <c r="HZ26" s="21">
        <f>(HZ18/HZ9)</f>
        <v>0</v>
      </c>
      <c r="IA26" s="358"/>
      <c r="IB26" s="197"/>
      <c r="IC26" s="21">
        <f t="shared" ref="IC26:IJ26" si="384">(IC18/IC9)</f>
        <v>1</v>
      </c>
      <c r="ID26" s="21">
        <f t="shared" si="384"/>
        <v>1</v>
      </c>
      <c r="IE26" s="21">
        <f t="shared" si="384"/>
        <v>1</v>
      </c>
      <c r="IF26" s="21">
        <f t="shared" si="384"/>
        <v>1</v>
      </c>
      <c r="IG26" s="21" t="e">
        <f t="shared" si="384"/>
        <v>#DIV/0!</v>
      </c>
      <c r="IH26" s="21">
        <f t="shared" si="384"/>
        <v>1</v>
      </c>
      <c r="II26" s="21" t="e">
        <f t="shared" si="384"/>
        <v>#DIV/0!</v>
      </c>
      <c r="IJ26" s="21" t="e">
        <f t="shared" si="384"/>
        <v>#DIV/0!</v>
      </c>
      <c r="IK26" s="358"/>
      <c r="IL26" s="197"/>
      <c r="IM26" s="21">
        <f t="shared" ref="IM26:IR26" si="385">(IM18/IM9)</f>
        <v>1</v>
      </c>
      <c r="IN26" s="21" t="e">
        <f t="shared" si="385"/>
        <v>#DIV/0!</v>
      </c>
      <c r="IO26" s="21" t="e">
        <f t="shared" si="385"/>
        <v>#DIV/0!</v>
      </c>
      <c r="IP26" s="21">
        <f t="shared" si="385"/>
        <v>1</v>
      </c>
      <c r="IQ26" s="21" t="e">
        <f t="shared" si="385"/>
        <v>#DIV/0!</v>
      </c>
      <c r="IR26" s="21" t="e">
        <f t="shared" si="385"/>
        <v>#DIV/0!</v>
      </c>
      <c r="IS26" s="358"/>
      <c r="IT26" s="21" t="e">
        <f>(IT18/IT9)</f>
        <v>#DIV/0!</v>
      </c>
      <c r="IU26" s="21" t="e">
        <f>(IU18/IU9)</f>
        <v>#DIV/0!</v>
      </c>
      <c r="IV26" s="197"/>
      <c r="IW26" s="21" t="e">
        <f>(IW18/IW9)</f>
        <v>#DIV/0!</v>
      </c>
      <c r="IX26" s="21">
        <f>(IX18/IX9)</f>
        <v>1</v>
      </c>
      <c r="IY26" s="114"/>
      <c r="IZ26" s="21">
        <f>(IZ18/IZ9)</f>
        <v>0</v>
      </c>
      <c r="JA26" s="21" t="e">
        <f>(JA18/JA9)</f>
        <v>#DIV/0!</v>
      </c>
      <c r="JB26" s="114"/>
      <c r="JC26" s="21" t="e">
        <f>(JC18/JC9)</f>
        <v>#DIV/0!</v>
      </c>
      <c r="JD26" s="21" t="e">
        <f>(JD18/JD9)</f>
        <v>#DIV/0!</v>
      </c>
      <c r="JE26" s="21" t="e">
        <f>(JE18/JE9)</f>
        <v>#DIV/0!</v>
      </c>
      <c r="JF26" s="114"/>
      <c r="JG26" s="21">
        <f>(JG18/JG9)</f>
        <v>0.5</v>
      </c>
      <c r="JH26" s="197"/>
      <c r="JI26" s="21">
        <f>(JI18/JI9)</f>
        <v>1</v>
      </c>
      <c r="JJ26" s="21">
        <f>(JJ18/JJ9)</f>
        <v>1</v>
      </c>
      <c r="JK26" s="21" t="e">
        <f>(JK18/JK9)</f>
        <v>#DIV/0!</v>
      </c>
      <c r="JL26" s="21">
        <f>(JL18/JL9)</f>
        <v>1</v>
      </c>
      <c r="JM26" s="197"/>
      <c r="JN26" s="21">
        <f>(JN18/JN9)</f>
        <v>0.5</v>
      </c>
      <c r="JO26" s="418"/>
      <c r="JP26" s="358"/>
      <c r="JQ26" s="197"/>
      <c r="JR26" s="21">
        <f t="shared" ref="JR26:KC26" si="386">(JR18/JR9)</f>
        <v>1</v>
      </c>
      <c r="JS26" s="21">
        <f t="shared" si="386"/>
        <v>1</v>
      </c>
      <c r="JT26" s="21">
        <f t="shared" si="386"/>
        <v>0.66666666666666663</v>
      </c>
      <c r="JU26" s="21">
        <f t="shared" si="386"/>
        <v>1</v>
      </c>
      <c r="JV26" s="21">
        <f t="shared" si="386"/>
        <v>1</v>
      </c>
      <c r="JW26" s="21">
        <f t="shared" si="386"/>
        <v>1</v>
      </c>
      <c r="JX26" s="21">
        <f t="shared" si="386"/>
        <v>1</v>
      </c>
      <c r="JY26" s="21">
        <f t="shared" si="386"/>
        <v>0.75</v>
      </c>
      <c r="JZ26" s="21">
        <f t="shared" si="386"/>
        <v>1</v>
      </c>
      <c r="KA26" s="21">
        <f t="shared" si="386"/>
        <v>1</v>
      </c>
      <c r="KB26" s="21">
        <f t="shared" si="386"/>
        <v>1</v>
      </c>
      <c r="KC26" s="21">
        <f t="shared" si="386"/>
        <v>1</v>
      </c>
      <c r="KD26" s="197"/>
      <c r="KE26" s="21">
        <f>(KE18/KE9)</f>
        <v>1</v>
      </c>
      <c r="KF26" s="21">
        <f>(KF18/KF9)</f>
        <v>1</v>
      </c>
      <c r="KG26" s="21">
        <f>(KG18/KG9)</f>
        <v>1</v>
      </c>
      <c r="KH26" s="197"/>
      <c r="KI26" s="21">
        <f>(KI18/KI9)</f>
        <v>1</v>
      </c>
      <c r="KJ26" s="21">
        <f>(KJ18/KJ9)</f>
        <v>1</v>
      </c>
      <c r="KK26" s="21">
        <f>(KK18/KK9)</f>
        <v>1</v>
      </c>
      <c r="KL26" s="21">
        <f>(KL18/KL9)</f>
        <v>0.66666666666666663</v>
      </c>
      <c r="KM26" s="197"/>
      <c r="KN26" s="21">
        <f>(KN18/KN9)</f>
        <v>1</v>
      </c>
      <c r="KO26" s="21">
        <f>(KO18/KO9)</f>
        <v>1</v>
      </c>
      <c r="KP26" s="21">
        <f>(KP18/KP9)</f>
        <v>1</v>
      </c>
      <c r="KQ26" s="197"/>
      <c r="KR26" s="21">
        <f>(KR18/KR9)</f>
        <v>1</v>
      </c>
      <c r="KS26" s="21">
        <f>(KS18/KS9)</f>
        <v>1</v>
      </c>
      <c r="KT26" s="21">
        <f>(KT18/KT9)</f>
        <v>1</v>
      </c>
      <c r="KU26" s="358"/>
      <c r="KV26" s="197"/>
      <c r="KW26" s="21">
        <f>(KW18/KW9)</f>
        <v>1</v>
      </c>
      <c r="KX26" s="21">
        <f>(KX18/KX9)</f>
        <v>1</v>
      </c>
      <c r="KY26" s="21">
        <f>(KY18/KY9)</f>
        <v>1</v>
      </c>
      <c r="KZ26" s="21">
        <f>(KZ18/KZ9)</f>
        <v>1</v>
      </c>
      <c r="LA26" s="21">
        <f>(LA18/LA9)</f>
        <v>1</v>
      </c>
      <c r="LB26" s="197"/>
      <c r="LC26" s="21">
        <f>(LC18/LC9)</f>
        <v>1</v>
      </c>
      <c r="LD26" s="21">
        <f>(LD18/LD9)</f>
        <v>1</v>
      </c>
      <c r="LE26" s="21">
        <f>(LE18/LE9)</f>
        <v>1</v>
      </c>
      <c r="LF26" s="353"/>
      <c r="LG26" s="21">
        <f>(LG18/LG9)</f>
        <v>1</v>
      </c>
      <c r="LH26" s="21">
        <f>(LH18/LH9)</f>
        <v>1</v>
      </c>
      <c r="LI26" s="21">
        <f>(LI18/LI9)</f>
        <v>1</v>
      </c>
      <c r="LJ26" s="197"/>
      <c r="LK26" s="21">
        <f t="shared" ref="LK26:LX26" si="387">(LK18/LK9)</f>
        <v>1</v>
      </c>
      <c r="LL26" s="21">
        <f t="shared" si="387"/>
        <v>1</v>
      </c>
      <c r="LM26" s="21">
        <f t="shared" si="387"/>
        <v>1</v>
      </c>
      <c r="LN26" s="21">
        <f t="shared" si="387"/>
        <v>1</v>
      </c>
      <c r="LO26" s="21">
        <f t="shared" si="387"/>
        <v>1</v>
      </c>
      <c r="LP26" s="21">
        <f t="shared" si="387"/>
        <v>1</v>
      </c>
      <c r="LQ26" s="21">
        <f t="shared" si="387"/>
        <v>1</v>
      </c>
      <c r="LR26" s="21">
        <f t="shared" si="387"/>
        <v>0.5</v>
      </c>
      <c r="LS26" s="21">
        <f t="shared" si="387"/>
        <v>1</v>
      </c>
      <c r="LT26" s="21">
        <f t="shared" si="387"/>
        <v>1</v>
      </c>
      <c r="LU26" s="21">
        <f t="shared" si="387"/>
        <v>1</v>
      </c>
      <c r="LV26" s="21">
        <f t="shared" si="387"/>
        <v>1</v>
      </c>
      <c r="LW26" s="21">
        <f t="shared" si="387"/>
        <v>1</v>
      </c>
      <c r="LX26" s="21">
        <f t="shared" si="387"/>
        <v>1</v>
      </c>
      <c r="LY26" s="197"/>
      <c r="LZ26" s="21">
        <f>(LZ18/LZ9)</f>
        <v>1</v>
      </c>
      <c r="MA26" s="21">
        <f>(MA18/MA9)</f>
        <v>1</v>
      </c>
      <c r="MB26" s="21">
        <f>(MB18/MB9)</f>
        <v>1</v>
      </c>
      <c r="MC26" s="21">
        <f>(MC18/MC9)</f>
        <v>1</v>
      </c>
      <c r="MD26" s="21">
        <f>(MD18/MD9)</f>
        <v>1</v>
      </c>
      <c r="ME26" s="197"/>
      <c r="MF26" s="21">
        <f>(MF18/MF9)</f>
        <v>1</v>
      </c>
      <c r="MG26" s="21">
        <f>(MG18/MG9)</f>
        <v>1</v>
      </c>
      <c r="MH26" s="21">
        <f>(MH18/MH9)</f>
        <v>1</v>
      </c>
      <c r="MI26" s="21">
        <f>(MI18/MI9)</f>
        <v>0.5</v>
      </c>
      <c r="MJ26" s="197"/>
      <c r="MK26" s="21">
        <f t="shared" ref="MK26:MP26" si="388">(MK18/MK9)</f>
        <v>1</v>
      </c>
      <c r="ML26" s="21">
        <f t="shared" si="388"/>
        <v>1</v>
      </c>
      <c r="MM26" s="21">
        <f t="shared" si="388"/>
        <v>1</v>
      </c>
      <c r="MN26" s="21">
        <f t="shared" si="388"/>
        <v>1</v>
      </c>
      <c r="MO26" s="21">
        <f t="shared" si="388"/>
        <v>1</v>
      </c>
      <c r="MP26" s="21">
        <f t="shared" si="388"/>
        <v>1</v>
      </c>
      <c r="MQ26" s="163"/>
      <c r="MR26" s="21" t="e">
        <f t="shared" ref="MR26:MZ26" si="389">(MR18/MR9)</f>
        <v>#DIV/0!</v>
      </c>
      <c r="MS26" s="21">
        <f t="shared" si="389"/>
        <v>1</v>
      </c>
      <c r="MT26" s="21">
        <f t="shared" si="389"/>
        <v>1</v>
      </c>
      <c r="MU26" s="21">
        <f t="shared" si="389"/>
        <v>1</v>
      </c>
      <c r="MV26" s="21" t="e">
        <f t="shared" si="389"/>
        <v>#DIV/0!</v>
      </c>
      <c r="MW26" s="21" t="e">
        <f t="shared" si="389"/>
        <v>#DIV/0!</v>
      </c>
      <c r="MX26" s="21" t="e">
        <f t="shared" si="389"/>
        <v>#DIV/0!</v>
      </c>
      <c r="MY26" s="21">
        <f t="shared" si="389"/>
        <v>1</v>
      </c>
      <c r="MZ26" s="21">
        <f t="shared" si="389"/>
        <v>1</v>
      </c>
      <c r="NA26" s="20"/>
      <c r="NB26" s="20"/>
      <c r="NC26" s="20"/>
      <c r="ND26" s="20"/>
    </row>
    <row r="27" spans="1:369" ht="25" customHeight="1">
      <c r="A27" s="1235"/>
      <c r="B27" s="145" t="s">
        <v>1418</v>
      </c>
      <c r="C27" s="1288" t="s">
        <v>1414</v>
      </c>
      <c r="D27" s="1288"/>
      <c r="E27" s="1288"/>
      <c r="F27" s="1288"/>
      <c r="G27" s="1288"/>
      <c r="H27" s="1288"/>
      <c r="I27" s="1288"/>
      <c r="J27" s="1288"/>
      <c r="K27" s="1288"/>
      <c r="L27" s="1288"/>
      <c r="M27" s="1288"/>
      <c r="N27" s="1288"/>
      <c r="O27" s="1288"/>
      <c r="P27" s="1288"/>
      <c r="Q27" s="1288"/>
      <c r="R27" s="1288"/>
      <c r="S27" s="1288"/>
      <c r="T27" s="1288"/>
      <c r="U27" s="1288"/>
      <c r="V27" s="153"/>
      <c r="W27" s="358"/>
      <c r="X27" s="197"/>
      <c r="Y27" s="21" t="e">
        <f>(Y22/Y10)</f>
        <v>#DIV/0!</v>
      </c>
      <c r="Z27" s="197"/>
      <c r="AA27" s="21" t="e">
        <f>(AA22/AA10)</f>
        <v>#DIV/0!</v>
      </c>
      <c r="AB27" s="197"/>
      <c r="AC27" s="21" t="e">
        <f>(AC22/AC10)</f>
        <v>#DIV/0!</v>
      </c>
      <c r="AD27" s="197"/>
      <c r="AE27" s="21" t="e">
        <f>(AE22/AE10)</f>
        <v>#DIV/0!</v>
      </c>
      <c r="AF27" s="21" t="e">
        <f>(AF22/AF10)</f>
        <v>#DIV/0!</v>
      </c>
      <c r="AG27" s="21" t="e">
        <f>(AG22/AG10)</f>
        <v>#DIV/0!</v>
      </c>
      <c r="AH27" s="21">
        <f>(AH22/AH10)</f>
        <v>1</v>
      </c>
      <c r="AI27" s="197"/>
      <c r="AJ27" s="21">
        <f>(AJ22/AJ10)</f>
        <v>1</v>
      </c>
      <c r="AK27" s="114"/>
      <c r="AL27" s="21" t="e">
        <f>(AL22/AL10)</f>
        <v>#DIV/0!</v>
      </c>
      <c r="AM27" s="353"/>
      <c r="AN27" s="21" t="e">
        <f t="shared" ref="AN27:AX27" si="390">(AN22/AN10)</f>
        <v>#DIV/0!</v>
      </c>
      <c r="AO27" s="21" t="e">
        <f t="shared" si="390"/>
        <v>#DIV/0!</v>
      </c>
      <c r="AP27" s="21" t="e">
        <f t="shared" si="390"/>
        <v>#DIV/0!</v>
      </c>
      <c r="AQ27" s="21" t="e">
        <f t="shared" si="390"/>
        <v>#DIV/0!</v>
      </c>
      <c r="AR27" s="21" t="e">
        <f t="shared" si="390"/>
        <v>#DIV/0!</v>
      </c>
      <c r="AS27" s="21" t="e">
        <f t="shared" si="390"/>
        <v>#DIV/0!</v>
      </c>
      <c r="AT27" s="21" t="e">
        <f t="shared" si="390"/>
        <v>#DIV/0!</v>
      </c>
      <c r="AU27" s="21" t="e">
        <f t="shared" si="390"/>
        <v>#DIV/0!</v>
      </c>
      <c r="AV27" s="21">
        <f t="shared" si="390"/>
        <v>1</v>
      </c>
      <c r="AW27" s="21" t="e">
        <f t="shared" si="390"/>
        <v>#DIV/0!</v>
      </c>
      <c r="AX27" s="21" t="e">
        <f t="shared" si="390"/>
        <v>#DIV/0!</v>
      </c>
      <c r="AY27" s="114"/>
      <c r="AZ27" s="21" t="e">
        <f>(AZ22/AZ10)</f>
        <v>#DIV/0!</v>
      </c>
      <c r="BA27" s="114"/>
      <c r="BB27" s="21" t="e">
        <f>(BB22/BB10)</f>
        <v>#DIV/0!</v>
      </c>
      <c r="BC27" s="197"/>
      <c r="BD27" s="21">
        <f>(BD22/BD10)</f>
        <v>1</v>
      </c>
      <c r="BE27" s="21" t="e">
        <f>(BE22/BE10)</f>
        <v>#DIV/0!</v>
      </c>
      <c r="BF27" s="197"/>
      <c r="BG27" s="21" t="e">
        <f>(BG22/BG10)</f>
        <v>#DIV/0!</v>
      </c>
      <c r="BH27" s="21" t="e">
        <f>(BH22/BH10)</f>
        <v>#DIV/0!</v>
      </c>
      <c r="BI27" s="21">
        <f>(BI22/BI10)</f>
        <v>0.5</v>
      </c>
      <c r="BJ27" s="21">
        <f>(BJ22/BJ10)</f>
        <v>1</v>
      </c>
      <c r="BK27" s="358"/>
      <c r="BL27" s="21">
        <f>(BL22/BL10)</f>
        <v>1</v>
      </c>
      <c r="BM27" s="21">
        <f>(BM22/BM10)</f>
        <v>0</v>
      </c>
      <c r="BN27" s="197"/>
      <c r="BO27" s="21">
        <f>(BO22/BO10)</f>
        <v>1</v>
      </c>
      <c r="BP27" s="21">
        <f>(BP22/BP10)</f>
        <v>1</v>
      </c>
      <c r="BQ27" s="21" t="e">
        <f>(BQ22/BQ10)</f>
        <v>#DIV/0!</v>
      </c>
      <c r="BR27" s="197"/>
      <c r="BS27" s="21" t="e">
        <f>(BS22/BS10)</f>
        <v>#DIV/0!</v>
      </c>
      <c r="BT27" s="21" t="e">
        <f>(BT22/BT10)</f>
        <v>#DIV/0!</v>
      </c>
      <c r="BU27" s="197"/>
      <c r="BV27" s="21" t="e">
        <f>(BV22/BV10)</f>
        <v>#DIV/0!</v>
      </c>
      <c r="BW27" s="197"/>
      <c r="BX27" s="21" t="e">
        <f>(BX22/BX10)</f>
        <v>#DIV/0!</v>
      </c>
      <c r="BY27" s="21" t="e">
        <f>(BY22/BY10)</f>
        <v>#DIV/0!</v>
      </c>
      <c r="BZ27" s="197"/>
      <c r="CA27" s="21" t="e">
        <f>(CA22/CA10)</f>
        <v>#DIV/0!</v>
      </c>
      <c r="CB27" s="21">
        <f>(CB22/CB10)</f>
        <v>1</v>
      </c>
      <c r="CC27" s="21" t="e">
        <f>(CC22/CC10)</f>
        <v>#DIV/0!</v>
      </c>
      <c r="CD27" s="21" t="e">
        <f>(CD22/CD10)</f>
        <v>#DIV/0!</v>
      </c>
      <c r="CE27" s="358"/>
      <c r="CF27" s="21">
        <f>(CF22/CF10)</f>
        <v>1</v>
      </c>
      <c r="CG27" s="197"/>
      <c r="CH27" s="21" t="e">
        <f>(CH22/CH10)</f>
        <v>#DIV/0!</v>
      </c>
      <c r="CI27" s="114"/>
      <c r="CJ27" s="21">
        <f>(CJ22/CJ10)</f>
        <v>1</v>
      </c>
      <c r="CK27" s="21">
        <f>(CK22/CK10)</f>
        <v>1</v>
      </c>
      <c r="CL27" s="353"/>
      <c r="CM27" s="21">
        <f>(CM22/CM10)</f>
        <v>1</v>
      </c>
      <c r="CN27" s="21" t="e">
        <f>(CN22/CN10)</f>
        <v>#DIV/0!</v>
      </c>
      <c r="CO27" s="21" t="e">
        <f>(CO22/CO10)</f>
        <v>#DIV/0!</v>
      </c>
      <c r="CP27" s="353"/>
      <c r="CQ27" s="21" t="e">
        <f t="shared" ref="CQ27:CW27" si="391">(CQ22/CQ10)</f>
        <v>#DIV/0!</v>
      </c>
      <c r="CR27" s="21">
        <f t="shared" si="391"/>
        <v>1</v>
      </c>
      <c r="CS27" s="21">
        <f t="shared" si="391"/>
        <v>1</v>
      </c>
      <c r="CT27" s="21" t="e">
        <f t="shared" si="391"/>
        <v>#DIV/0!</v>
      </c>
      <c r="CU27" s="21" t="e">
        <f t="shared" si="391"/>
        <v>#DIV/0!</v>
      </c>
      <c r="CV27" s="21" t="e">
        <f t="shared" si="391"/>
        <v>#DIV/0!</v>
      </c>
      <c r="CW27" s="21" t="e">
        <f t="shared" si="391"/>
        <v>#DIV/0!</v>
      </c>
      <c r="CX27" s="353"/>
      <c r="CY27" s="21" t="e">
        <f>(CY22/CY10)</f>
        <v>#DIV/0!</v>
      </c>
      <c r="CZ27" s="21">
        <f>(CZ22/CZ10)</f>
        <v>1</v>
      </c>
      <c r="DA27" s="21">
        <f>(DA22/DA10)</f>
        <v>1</v>
      </c>
      <c r="DB27" s="21">
        <f>(DB22/DB10)</f>
        <v>1</v>
      </c>
      <c r="DC27" s="197"/>
      <c r="DD27" s="21">
        <f t="shared" ref="DD27:DN27" si="392">(DD22/DD10)</f>
        <v>1</v>
      </c>
      <c r="DE27" s="21">
        <f t="shared" si="392"/>
        <v>1</v>
      </c>
      <c r="DF27" s="21">
        <f t="shared" si="392"/>
        <v>1</v>
      </c>
      <c r="DG27" s="21">
        <f t="shared" si="392"/>
        <v>1</v>
      </c>
      <c r="DH27" s="21">
        <f t="shared" si="392"/>
        <v>1</v>
      </c>
      <c r="DI27" s="21">
        <f t="shared" si="392"/>
        <v>1</v>
      </c>
      <c r="DJ27" s="21">
        <f t="shared" si="392"/>
        <v>1</v>
      </c>
      <c r="DK27" s="21">
        <f t="shared" si="392"/>
        <v>1</v>
      </c>
      <c r="DL27" s="21">
        <f t="shared" si="392"/>
        <v>1</v>
      </c>
      <c r="DM27" s="21">
        <f t="shared" si="392"/>
        <v>1</v>
      </c>
      <c r="DN27" s="21">
        <f t="shared" si="392"/>
        <v>1</v>
      </c>
      <c r="DO27" s="197"/>
      <c r="DP27" s="21" t="e">
        <f>(DP22/DP10)</f>
        <v>#DIV/0!</v>
      </c>
      <c r="DQ27" s="21">
        <f>(DQ22/DQ10)</f>
        <v>0.5</v>
      </c>
      <c r="DR27" s="21">
        <f>(DR22/DR10)</f>
        <v>0.75</v>
      </c>
      <c r="DS27" s="197"/>
      <c r="DT27" s="21" t="e">
        <f t="shared" ref="DT27:DZ27" si="393">(DT22/DT10)</f>
        <v>#DIV/0!</v>
      </c>
      <c r="DU27" s="21" t="e">
        <f t="shared" si="393"/>
        <v>#DIV/0!</v>
      </c>
      <c r="DV27" s="21" t="e">
        <f t="shared" si="393"/>
        <v>#DIV/0!</v>
      </c>
      <c r="DW27" s="21">
        <f t="shared" si="393"/>
        <v>1</v>
      </c>
      <c r="DX27" s="21" t="e">
        <f t="shared" si="393"/>
        <v>#DIV/0!</v>
      </c>
      <c r="DY27" s="21" t="e">
        <f t="shared" si="393"/>
        <v>#DIV/0!</v>
      </c>
      <c r="DZ27" s="21" t="e">
        <f t="shared" si="393"/>
        <v>#DIV/0!</v>
      </c>
      <c r="EA27" s="358"/>
      <c r="EB27" s="21" t="e">
        <f>(EB22/EB10)</f>
        <v>#DIV/0!</v>
      </c>
      <c r="EC27" s="197"/>
      <c r="ED27" s="352"/>
      <c r="EE27" s="21" t="e">
        <f>(EE22/EE10)</f>
        <v>#DIV/0!</v>
      </c>
      <c r="EF27" s="21">
        <f>(EF22/EF10)</f>
        <v>1</v>
      </c>
      <c r="EG27" s="21">
        <f>(EG22/EG10)</f>
        <v>1</v>
      </c>
      <c r="EH27" s="21" t="e">
        <f>(EH22/EH10)</f>
        <v>#DIV/0!</v>
      </c>
      <c r="EI27" s="114"/>
      <c r="EJ27" s="21">
        <f>(EJ22/EJ10)</f>
        <v>1</v>
      </c>
      <c r="EK27" s="352"/>
      <c r="EL27" s="21">
        <f>(EL22/EL10)</f>
        <v>1</v>
      </c>
      <c r="EM27" s="21" t="e">
        <f>(EM22/EM10)</f>
        <v>#DIV/0!</v>
      </c>
      <c r="EN27" s="114"/>
      <c r="EO27" s="21" t="e">
        <f>(EO22/EO10)</f>
        <v>#DIV/0!</v>
      </c>
      <c r="EP27" s="352"/>
      <c r="EQ27" s="21" t="e">
        <f t="shared" ref="EQ27:EV27" si="394">(EQ22/EQ10)</f>
        <v>#DIV/0!</v>
      </c>
      <c r="ER27" s="21" t="e">
        <f t="shared" si="394"/>
        <v>#DIV/0!</v>
      </c>
      <c r="ES27" s="21" t="e">
        <f t="shared" si="394"/>
        <v>#DIV/0!</v>
      </c>
      <c r="ET27" s="21" t="e">
        <f t="shared" si="394"/>
        <v>#DIV/0!</v>
      </c>
      <c r="EU27" s="21" t="e">
        <f t="shared" si="394"/>
        <v>#DIV/0!</v>
      </c>
      <c r="EV27" s="21" t="e">
        <f t="shared" si="394"/>
        <v>#DIV/0!</v>
      </c>
      <c r="EW27" s="197"/>
      <c r="EX27" s="352"/>
      <c r="EY27" s="21">
        <f>(EY22/EY10)</f>
        <v>1</v>
      </c>
      <c r="EZ27" s="21" t="e">
        <f>(EZ22/EZ10)</f>
        <v>#DIV/0!</v>
      </c>
      <c r="FA27" s="352"/>
      <c r="FB27" s="21">
        <f>(FB22/FB10)</f>
        <v>1</v>
      </c>
      <c r="FC27" s="21" t="e">
        <f>(FC22/FC10)</f>
        <v>#DIV/0!</v>
      </c>
      <c r="FD27" s="21" t="e">
        <f>(FD22/FD10)</f>
        <v>#DIV/0!</v>
      </c>
      <c r="FE27" s="114"/>
      <c r="FF27" s="21" t="e">
        <f>(FF22/FF10)</f>
        <v>#DIV/0!</v>
      </c>
      <c r="FG27" s="352"/>
      <c r="FH27" s="21" t="e">
        <f>(FH22/FH10)</f>
        <v>#DIV/0!</v>
      </c>
      <c r="FI27" s="21" t="e">
        <f>(FI22/FI10)</f>
        <v>#DIV/0!</v>
      </c>
      <c r="FJ27" s="352"/>
      <c r="FK27" s="21">
        <f>(FK22/FK10)</f>
        <v>1</v>
      </c>
      <c r="FL27" s="21">
        <f>(FL22/FL10)</f>
        <v>1</v>
      </c>
      <c r="FM27" s="21">
        <f>(FM22/FM10)</f>
        <v>1</v>
      </c>
      <c r="FN27" s="358"/>
      <c r="FO27" s="21">
        <f>(FO22/FO10)</f>
        <v>1</v>
      </c>
      <c r="FP27" s="197"/>
      <c r="FQ27" s="21">
        <f>(FQ22/FQ10)</f>
        <v>1</v>
      </c>
      <c r="FR27" s="114"/>
      <c r="FS27" s="21" t="e">
        <f>(FS22/FS10)</f>
        <v>#DIV/0!</v>
      </c>
      <c r="FT27" s="352"/>
      <c r="FU27" s="21">
        <f>(FU22/FU10)</f>
        <v>1</v>
      </c>
      <c r="FV27" s="21" t="e">
        <f>(FV22/FV10)</f>
        <v>#DIV/0!</v>
      </c>
      <c r="FW27" s="21" t="e">
        <f>(FW22/FW10)</f>
        <v>#DIV/0!</v>
      </c>
      <c r="FX27" s="21" t="e">
        <f>(FX22/FX10)</f>
        <v>#DIV/0!</v>
      </c>
      <c r="FY27" s="21" t="e">
        <f>(FY22/FY10)</f>
        <v>#DIV/0!</v>
      </c>
      <c r="FZ27" s="114"/>
      <c r="GA27" s="21" t="e">
        <f>(GA22/GA10)</f>
        <v>#DIV/0!</v>
      </c>
      <c r="GB27" s="197"/>
      <c r="GC27" s="21">
        <f>(GC22/GC10)</f>
        <v>1</v>
      </c>
      <c r="GD27" s="21">
        <f>(GD22/GD10)</f>
        <v>1</v>
      </c>
      <c r="GE27" s="21" t="e">
        <f>(GE22/GE10)</f>
        <v>#DIV/0!</v>
      </c>
      <c r="GF27" s="197"/>
      <c r="GG27" s="21">
        <f>(GG22/GG10)</f>
        <v>1</v>
      </c>
      <c r="GH27" s="358"/>
      <c r="GI27" s="21">
        <f>(GI22/GI10)</f>
        <v>1</v>
      </c>
      <c r="GJ27" s="197"/>
      <c r="GK27" s="21" t="e">
        <f>(GK22/GK10)</f>
        <v>#DIV/0!</v>
      </c>
      <c r="GL27" s="21" t="e">
        <f>(GL22/GL10)</f>
        <v>#DIV/0!</v>
      </c>
      <c r="GM27" s="197"/>
      <c r="GN27" s="21" t="e">
        <f t="shared" ref="GN27:GR27" si="395">(GN22/GN10)</f>
        <v>#DIV/0!</v>
      </c>
      <c r="GO27" s="21" t="e">
        <f t="shared" si="395"/>
        <v>#DIV/0!</v>
      </c>
      <c r="GP27" s="21" t="e">
        <f t="shared" si="395"/>
        <v>#DIV/0!</v>
      </c>
      <c r="GQ27" s="21" t="e">
        <f t="shared" si="395"/>
        <v>#DIV/0!</v>
      </c>
      <c r="GR27" s="21" t="e">
        <f t="shared" si="395"/>
        <v>#DIV/0!</v>
      </c>
      <c r="GS27" s="358"/>
      <c r="GT27" s="21">
        <f>(GT22/GT10)</f>
        <v>1</v>
      </c>
      <c r="GU27" s="197"/>
      <c r="GV27" s="352"/>
      <c r="GW27" s="21">
        <f>(GW22/GW10)</f>
        <v>1</v>
      </c>
      <c r="GX27" s="21" t="e">
        <f>(GX22/GX10)</f>
        <v>#DIV/0!</v>
      </c>
      <c r="GY27" s="352"/>
      <c r="GZ27" s="21">
        <f t="shared" ref="GZ27:HG27" si="396">(GZ22/GZ10)</f>
        <v>1</v>
      </c>
      <c r="HA27" s="21">
        <f t="shared" si="396"/>
        <v>1</v>
      </c>
      <c r="HB27" s="21">
        <f t="shared" si="396"/>
        <v>1</v>
      </c>
      <c r="HC27" s="21">
        <f t="shared" si="396"/>
        <v>1</v>
      </c>
      <c r="HD27" s="21">
        <f t="shared" si="396"/>
        <v>1</v>
      </c>
      <c r="HE27" s="21">
        <f t="shared" si="396"/>
        <v>1</v>
      </c>
      <c r="HF27" s="21" t="e">
        <f t="shared" si="396"/>
        <v>#DIV/0!</v>
      </c>
      <c r="HG27" s="21" t="e">
        <f t="shared" si="396"/>
        <v>#DIV/0!</v>
      </c>
      <c r="HH27" s="197"/>
      <c r="HI27" s="21">
        <f t="shared" ref="HI27:HN27" si="397">(HI22/HI10)</f>
        <v>1</v>
      </c>
      <c r="HJ27" s="21">
        <f t="shared" si="397"/>
        <v>1</v>
      </c>
      <c r="HK27" s="21">
        <f t="shared" si="397"/>
        <v>1</v>
      </c>
      <c r="HL27" s="21">
        <f t="shared" si="397"/>
        <v>1</v>
      </c>
      <c r="HM27" s="21">
        <f t="shared" si="397"/>
        <v>1</v>
      </c>
      <c r="HN27" s="21">
        <f t="shared" si="397"/>
        <v>1</v>
      </c>
      <c r="HO27" s="197"/>
      <c r="HP27" s="352"/>
      <c r="HQ27" s="21">
        <f>(HQ22/HQ10)</f>
        <v>1</v>
      </c>
      <c r="HR27" s="21">
        <f>(HR22/HR10)</f>
        <v>1</v>
      </c>
      <c r="HS27" s="21">
        <f>(HS22/HS10)</f>
        <v>1</v>
      </c>
      <c r="HT27" s="352"/>
      <c r="HU27" s="21" t="e">
        <f>(HU22/HU10)</f>
        <v>#DIV/0!</v>
      </c>
      <c r="HV27" s="21">
        <f>(HV22/HV10)</f>
        <v>0.8</v>
      </c>
      <c r="HW27" s="21">
        <f>(HW22/HW10)</f>
        <v>1</v>
      </c>
      <c r="HX27" s="21">
        <f>(HX22/HX10)</f>
        <v>1</v>
      </c>
      <c r="HY27" s="114"/>
      <c r="HZ27" s="21">
        <f>(HZ22/HZ10)</f>
        <v>1</v>
      </c>
      <c r="IA27" s="358"/>
      <c r="IB27" s="197"/>
      <c r="IC27" s="21">
        <f t="shared" ref="IC27:IJ27" si="398">(IC22/IC10)</f>
        <v>1</v>
      </c>
      <c r="ID27" s="21">
        <f t="shared" si="398"/>
        <v>1</v>
      </c>
      <c r="IE27" s="21">
        <f t="shared" si="398"/>
        <v>1</v>
      </c>
      <c r="IF27" s="21">
        <f t="shared" si="398"/>
        <v>1</v>
      </c>
      <c r="IG27" s="21">
        <f t="shared" si="398"/>
        <v>1</v>
      </c>
      <c r="IH27" s="21">
        <f t="shared" si="398"/>
        <v>1</v>
      </c>
      <c r="II27" s="21" t="e">
        <f t="shared" si="398"/>
        <v>#DIV/0!</v>
      </c>
      <c r="IJ27" s="21">
        <f t="shared" si="398"/>
        <v>1</v>
      </c>
      <c r="IK27" s="358"/>
      <c r="IL27" s="197"/>
      <c r="IM27" s="21">
        <f t="shared" ref="IM27:IR27" si="399">(IM22/IM10)</f>
        <v>1</v>
      </c>
      <c r="IN27" s="21">
        <f t="shared" si="399"/>
        <v>1</v>
      </c>
      <c r="IO27" s="21">
        <f t="shared" si="399"/>
        <v>1</v>
      </c>
      <c r="IP27" s="21">
        <f t="shared" si="399"/>
        <v>1</v>
      </c>
      <c r="IQ27" s="21">
        <f t="shared" si="399"/>
        <v>0.66666666666666663</v>
      </c>
      <c r="IR27" s="21">
        <f t="shared" si="399"/>
        <v>1</v>
      </c>
      <c r="IS27" s="358"/>
      <c r="IT27" s="21">
        <f>(IT22/IT10)</f>
        <v>1</v>
      </c>
      <c r="IU27" s="21">
        <f>(IU22/IU10)</f>
        <v>1</v>
      </c>
      <c r="IV27" s="197"/>
      <c r="IW27" s="21">
        <f>(IW22/IW10)</f>
        <v>1</v>
      </c>
      <c r="IX27" s="21" t="e">
        <f>(IX22/IX10)</f>
        <v>#DIV/0!</v>
      </c>
      <c r="IY27" s="114"/>
      <c r="IZ27" s="21" t="e">
        <f>(IZ22/IZ10)</f>
        <v>#DIV/0!</v>
      </c>
      <c r="JA27" s="21">
        <f>(JA22/JA10)</f>
        <v>1</v>
      </c>
      <c r="JB27" s="114"/>
      <c r="JC27" s="21" t="e">
        <f>(JC22/JC10)</f>
        <v>#DIV/0!</v>
      </c>
      <c r="JD27" s="21" t="e">
        <f>(JD22/JD10)</f>
        <v>#DIV/0!</v>
      </c>
      <c r="JE27" s="21" t="e">
        <f>(JE22/JE10)</f>
        <v>#DIV/0!</v>
      </c>
      <c r="JF27" s="114"/>
      <c r="JG27" s="21">
        <f>(JG22/JG10)</f>
        <v>1</v>
      </c>
      <c r="JH27" s="197"/>
      <c r="JI27" s="21">
        <f>(JI22/JI10)</f>
        <v>1</v>
      </c>
      <c r="JJ27" s="21">
        <f>(JJ22/JJ10)</f>
        <v>1</v>
      </c>
      <c r="JK27" s="21">
        <f>(JK22/JK10)</f>
        <v>1</v>
      </c>
      <c r="JL27" s="21">
        <f>(JL22/JL10)</f>
        <v>1</v>
      </c>
      <c r="JM27" s="197"/>
      <c r="JN27" s="21">
        <f>(JN22/JN10)</f>
        <v>1</v>
      </c>
      <c r="JO27" s="418"/>
      <c r="JP27" s="358"/>
      <c r="JQ27" s="197"/>
      <c r="JR27" s="21">
        <f t="shared" ref="JR27:KC27" si="400">(JR22/JR10)</f>
        <v>1</v>
      </c>
      <c r="JS27" s="21">
        <f t="shared" si="400"/>
        <v>1</v>
      </c>
      <c r="JT27" s="21">
        <f t="shared" si="400"/>
        <v>1</v>
      </c>
      <c r="JU27" s="21" t="e">
        <f t="shared" si="400"/>
        <v>#DIV/0!</v>
      </c>
      <c r="JV27" s="21" t="e">
        <f t="shared" si="400"/>
        <v>#DIV/0!</v>
      </c>
      <c r="JW27" s="21" t="e">
        <f t="shared" si="400"/>
        <v>#DIV/0!</v>
      </c>
      <c r="JX27" s="21" t="e">
        <f t="shared" si="400"/>
        <v>#DIV/0!</v>
      </c>
      <c r="JY27" s="21" t="e">
        <f t="shared" si="400"/>
        <v>#DIV/0!</v>
      </c>
      <c r="JZ27" s="21">
        <f t="shared" si="400"/>
        <v>1</v>
      </c>
      <c r="KA27" s="21" t="e">
        <f t="shared" si="400"/>
        <v>#DIV/0!</v>
      </c>
      <c r="KB27" s="21" t="e">
        <f t="shared" si="400"/>
        <v>#DIV/0!</v>
      </c>
      <c r="KC27" s="21">
        <f t="shared" si="400"/>
        <v>1</v>
      </c>
      <c r="KD27" s="197"/>
      <c r="KE27" s="21" t="e">
        <f>(KE22/KE10)</f>
        <v>#DIV/0!</v>
      </c>
      <c r="KF27" s="21" t="e">
        <f>(KF22/KF10)</f>
        <v>#DIV/0!</v>
      </c>
      <c r="KG27" s="21" t="e">
        <f>(KG22/KG10)</f>
        <v>#DIV/0!</v>
      </c>
      <c r="KH27" s="197"/>
      <c r="KI27" s="21" t="e">
        <f>(KI22/KI10)</f>
        <v>#DIV/0!</v>
      </c>
      <c r="KJ27" s="21" t="e">
        <f>(KJ22/KJ10)</f>
        <v>#DIV/0!</v>
      </c>
      <c r="KK27" s="21" t="e">
        <f>(KK22/KK10)</f>
        <v>#DIV/0!</v>
      </c>
      <c r="KL27" s="21" t="e">
        <f>(KL22/KL10)</f>
        <v>#DIV/0!</v>
      </c>
      <c r="KM27" s="197"/>
      <c r="KN27" s="21">
        <f>(KN22/KN10)</f>
        <v>1</v>
      </c>
      <c r="KO27" s="21">
        <f>(KO22/KO10)</f>
        <v>1</v>
      </c>
      <c r="KP27" s="21">
        <f>(KP22/KP10)</f>
        <v>1</v>
      </c>
      <c r="KQ27" s="197"/>
      <c r="KR27" s="21" t="e">
        <f>(KR22/KR10)</f>
        <v>#DIV/0!</v>
      </c>
      <c r="KS27" s="21">
        <f>(KS22/KS10)</f>
        <v>0.33333333333333331</v>
      </c>
      <c r="KT27" s="21">
        <f>(KT22/KT10)</f>
        <v>1</v>
      </c>
      <c r="KU27" s="358"/>
      <c r="KV27" s="197"/>
      <c r="KW27" s="21" t="e">
        <f>(KW22/KW10)</f>
        <v>#DIV/0!</v>
      </c>
      <c r="KX27" s="21" t="e">
        <f>(KX22/KX10)</f>
        <v>#DIV/0!</v>
      </c>
      <c r="KY27" s="21" t="e">
        <f>(KY22/KY10)</f>
        <v>#DIV/0!</v>
      </c>
      <c r="KZ27" s="21" t="e">
        <f>(KZ22/KZ10)</f>
        <v>#DIV/0!</v>
      </c>
      <c r="LA27" s="21" t="e">
        <f>(LA22/LA10)</f>
        <v>#DIV/0!</v>
      </c>
      <c r="LB27" s="197"/>
      <c r="LC27" s="21" t="e">
        <f>(LC22/LC10)</f>
        <v>#DIV/0!</v>
      </c>
      <c r="LD27" s="21" t="e">
        <f>(LD22/LD10)</f>
        <v>#DIV/0!</v>
      </c>
      <c r="LE27" s="21" t="e">
        <f>(LE22/LE10)</f>
        <v>#DIV/0!</v>
      </c>
      <c r="LF27" s="352"/>
      <c r="LG27" s="21" t="e">
        <f>(LG22/LG10)</f>
        <v>#DIV/0!</v>
      </c>
      <c r="LH27" s="21" t="e">
        <f>(LH22/LH10)</f>
        <v>#DIV/0!</v>
      </c>
      <c r="LI27" s="21" t="e">
        <f>(LI22/LI10)</f>
        <v>#DIV/0!</v>
      </c>
      <c r="LJ27" s="197"/>
      <c r="LK27" s="21" t="e">
        <f t="shared" ref="LK27:LX27" si="401">(LK22/LK10)</f>
        <v>#DIV/0!</v>
      </c>
      <c r="LL27" s="21" t="e">
        <f t="shared" si="401"/>
        <v>#DIV/0!</v>
      </c>
      <c r="LM27" s="21" t="e">
        <f t="shared" si="401"/>
        <v>#DIV/0!</v>
      </c>
      <c r="LN27" s="21" t="e">
        <f t="shared" si="401"/>
        <v>#DIV/0!</v>
      </c>
      <c r="LO27" s="21" t="e">
        <f t="shared" si="401"/>
        <v>#DIV/0!</v>
      </c>
      <c r="LP27" s="21" t="e">
        <f t="shared" si="401"/>
        <v>#DIV/0!</v>
      </c>
      <c r="LQ27" s="21" t="e">
        <f t="shared" si="401"/>
        <v>#DIV/0!</v>
      </c>
      <c r="LR27" s="21" t="e">
        <f t="shared" si="401"/>
        <v>#DIV/0!</v>
      </c>
      <c r="LS27" s="21" t="e">
        <f t="shared" si="401"/>
        <v>#DIV/0!</v>
      </c>
      <c r="LT27" s="21" t="e">
        <f t="shared" si="401"/>
        <v>#DIV/0!</v>
      </c>
      <c r="LU27" s="21" t="e">
        <f t="shared" si="401"/>
        <v>#DIV/0!</v>
      </c>
      <c r="LV27" s="21" t="e">
        <f t="shared" si="401"/>
        <v>#DIV/0!</v>
      </c>
      <c r="LW27" s="21" t="e">
        <f t="shared" si="401"/>
        <v>#DIV/0!</v>
      </c>
      <c r="LX27" s="21" t="e">
        <f t="shared" si="401"/>
        <v>#DIV/0!</v>
      </c>
      <c r="LY27" s="197"/>
      <c r="LZ27" s="21" t="e">
        <f>(LZ22/LZ10)</f>
        <v>#DIV/0!</v>
      </c>
      <c r="MA27" s="21">
        <f>(MA22/MA10)</f>
        <v>1</v>
      </c>
      <c r="MB27" s="21" t="e">
        <f>(MB22/MB10)</f>
        <v>#DIV/0!</v>
      </c>
      <c r="MC27" s="21" t="e">
        <f>(MC22/MC10)</f>
        <v>#DIV/0!</v>
      </c>
      <c r="MD27" s="21" t="e">
        <f>(MD22/MD10)</f>
        <v>#DIV/0!</v>
      </c>
      <c r="ME27" s="197"/>
      <c r="MF27" s="21" t="e">
        <f>(MF22/MF10)</f>
        <v>#DIV/0!</v>
      </c>
      <c r="MG27" s="21" t="e">
        <f>(MG22/MG10)</f>
        <v>#DIV/0!</v>
      </c>
      <c r="MH27" s="21" t="e">
        <f>(MH22/MH10)</f>
        <v>#DIV/0!</v>
      </c>
      <c r="MI27" s="21" t="e">
        <f>(MI22/MI10)</f>
        <v>#DIV/0!</v>
      </c>
      <c r="MJ27" s="197"/>
      <c r="MK27" s="21" t="e">
        <f t="shared" ref="MK27:MP27" si="402">(MK22/MK10)</f>
        <v>#DIV/0!</v>
      </c>
      <c r="ML27" s="21" t="e">
        <f t="shared" si="402"/>
        <v>#DIV/0!</v>
      </c>
      <c r="MM27" s="21" t="e">
        <f t="shared" si="402"/>
        <v>#DIV/0!</v>
      </c>
      <c r="MN27" s="21" t="e">
        <f t="shared" si="402"/>
        <v>#DIV/0!</v>
      </c>
      <c r="MO27" s="21" t="e">
        <f t="shared" si="402"/>
        <v>#DIV/0!</v>
      </c>
      <c r="MP27" s="21">
        <f t="shared" si="402"/>
        <v>1</v>
      </c>
      <c r="MQ27" s="163"/>
      <c r="MR27" s="21" t="e">
        <f t="shared" ref="MR27:MZ27" si="403">(MR22/MR10)</f>
        <v>#DIV/0!</v>
      </c>
      <c r="MS27" s="21" t="e">
        <f t="shared" si="403"/>
        <v>#DIV/0!</v>
      </c>
      <c r="MT27" s="21" t="e">
        <f t="shared" si="403"/>
        <v>#DIV/0!</v>
      </c>
      <c r="MU27" s="21" t="e">
        <f t="shared" si="403"/>
        <v>#DIV/0!</v>
      </c>
      <c r="MV27" s="21" t="e">
        <f t="shared" si="403"/>
        <v>#DIV/0!</v>
      </c>
      <c r="MW27" s="21">
        <f t="shared" si="403"/>
        <v>0</v>
      </c>
      <c r="MX27" s="21" t="e">
        <f t="shared" si="403"/>
        <v>#DIV/0!</v>
      </c>
      <c r="MY27" s="21" t="e">
        <f t="shared" si="403"/>
        <v>#DIV/0!</v>
      </c>
      <c r="MZ27" s="21" t="e">
        <f t="shared" si="403"/>
        <v>#DIV/0!</v>
      </c>
      <c r="NA27" s="20"/>
      <c r="NB27" s="20"/>
      <c r="NC27" s="20"/>
      <c r="ND27" s="20"/>
    </row>
    <row r="28" spans="1:369" ht="25" customHeight="1" thickBot="1">
      <c r="A28" s="1235"/>
      <c r="B28" s="145" t="s">
        <v>1419</v>
      </c>
      <c r="C28" s="1288" t="s">
        <v>1415</v>
      </c>
      <c r="D28" s="1288"/>
      <c r="E28" s="1288"/>
      <c r="F28" s="1288"/>
      <c r="G28" s="1288"/>
      <c r="H28" s="1288"/>
      <c r="I28" s="1288"/>
      <c r="J28" s="1288"/>
      <c r="K28" s="1288"/>
      <c r="L28" s="1288"/>
      <c r="M28" s="1288"/>
      <c r="N28" s="1288"/>
      <c r="O28" s="1288"/>
      <c r="P28" s="1288"/>
      <c r="Q28" s="1288"/>
      <c r="R28" s="1288"/>
      <c r="S28" s="1288"/>
      <c r="T28" s="1288"/>
      <c r="U28" s="1288"/>
      <c r="V28" s="153"/>
      <c r="W28" s="358"/>
      <c r="X28" s="197"/>
      <c r="Y28" s="21" t="e">
        <f>Y24/Y11</f>
        <v>#REF!</v>
      </c>
      <c r="Z28" s="197"/>
      <c r="AA28" s="21" t="e">
        <f>AA24/AA11</f>
        <v>#REF!</v>
      </c>
      <c r="AB28" s="197"/>
      <c r="AC28" s="21" t="e">
        <f>AC24/AC11</f>
        <v>#REF!</v>
      </c>
      <c r="AD28" s="197"/>
      <c r="AE28" s="21" t="e">
        <f>AE24/AE11</f>
        <v>#REF!</v>
      </c>
      <c r="AF28" s="21" t="e">
        <f>AF24/AF11</f>
        <v>#REF!</v>
      </c>
      <c r="AG28" s="21" t="e">
        <f>AG24/AG11</f>
        <v>#REF!</v>
      </c>
      <c r="AH28" s="21" t="e">
        <f>AH24/AH11</f>
        <v>#REF!</v>
      </c>
      <c r="AI28" s="197"/>
      <c r="AJ28" s="21" t="e">
        <f>AJ24/AJ11</f>
        <v>#REF!</v>
      </c>
      <c r="AK28" s="114"/>
      <c r="AL28" s="21" t="e">
        <f>AL24/AL11</f>
        <v>#REF!</v>
      </c>
      <c r="AM28" s="353"/>
      <c r="AN28" s="21" t="e">
        <f t="shared" ref="AN28:AX28" si="404">AN24/AN11</f>
        <v>#REF!</v>
      </c>
      <c r="AO28" s="21" t="e">
        <f t="shared" si="404"/>
        <v>#REF!</v>
      </c>
      <c r="AP28" s="21" t="e">
        <f t="shared" si="404"/>
        <v>#REF!</v>
      </c>
      <c r="AQ28" s="21" t="e">
        <f t="shared" si="404"/>
        <v>#REF!</v>
      </c>
      <c r="AR28" s="21" t="e">
        <f t="shared" si="404"/>
        <v>#REF!</v>
      </c>
      <c r="AS28" s="21" t="e">
        <f t="shared" si="404"/>
        <v>#REF!</v>
      </c>
      <c r="AT28" s="21" t="e">
        <f t="shared" si="404"/>
        <v>#REF!</v>
      </c>
      <c r="AU28" s="21" t="e">
        <f t="shared" si="404"/>
        <v>#REF!</v>
      </c>
      <c r="AV28" s="21" t="e">
        <f t="shared" si="404"/>
        <v>#REF!</v>
      </c>
      <c r="AW28" s="21" t="e">
        <f t="shared" si="404"/>
        <v>#REF!</v>
      </c>
      <c r="AX28" s="21" t="e">
        <f t="shared" si="404"/>
        <v>#REF!</v>
      </c>
      <c r="AY28" s="114"/>
      <c r="AZ28" s="21" t="e">
        <f>AZ24/AZ11</f>
        <v>#REF!</v>
      </c>
      <c r="BA28" s="114"/>
      <c r="BB28" s="21" t="e">
        <f>BB24/BB11</f>
        <v>#REF!</v>
      </c>
      <c r="BC28" s="197"/>
      <c r="BD28" s="21" t="e">
        <f>BD24/BD11</f>
        <v>#REF!</v>
      </c>
      <c r="BE28" s="21" t="e">
        <f>BE24/BE11</f>
        <v>#REF!</v>
      </c>
      <c r="BF28" s="197"/>
      <c r="BG28" s="21" t="e">
        <f>BG24/BG11</f>
        <v>#REF!</v>
      </c>
      <c r="BH28" s="21" t="e">
        <f>BH24/BH11</f>
        <v>#REF!</v>
      </c>
      <c r="BI28" s="21" t="e">
        <f>BI24/BI11</f>
        <v>#REF!</v>
      </c>
      <c r="BJ28" s="21" t="e">
        <f>BJ24/BJ11</f>
        <v>#REF!</v>
      </c>
      <c r="BK28" s="358"/>
      <c r="BL28" s="21" t="e">
        <f>BL24/BL11</f>
        <v>#REF!</v>
      </c>
      <c r="BM28" s="21" t="e">
        <f>BM24/BM11</f>
        <v>#REF!</v>
      </c>
      <c r="BN28" s="197"/>
      <c r="BO28" s="21" t="e">
        <f>BO24/BO11</f>
        <v>#REF!</v>
      </c>
      <c r="BP28" s="21" t="e">
        <f>BP24/BP11</f>
        <v>#REF!</v>
      </c>
      <c r="BQ28" s="21" t="e">
        <f>BQ24/BQ11</f>
        <v>#REF!</v>
      </c>
      <c r="BR28" s="197"/>
      <c r="BS28" s="21" t="e">
        <f>BS24/BS11</f>
        <v>#REF!</v>
      </c>
      <c r="BT28" s="21" t="e">
        <f>BT24/BT11</f>
        <v>#REF!</v>
      </c>
      <c r="BU28" s="197"/>
      <c r="BV28" s="21" t="e">
        <f>BV24/BV11</f>
        <v>#REF!</v>
      </c>
      <c r="BW28" s="197"/>
      <c r="BX28" s="21" t="e">
        <f>BX24/BX11</f>
        <v>#REF!</v>
      </c>
      <c r="BY28" s="21" t="e">
        <f>BY24/BY11</f>
        <v>#REF!</v>
      </c>
      <c r="BZ28" s="197"/>
      <c r="CA28" s="21" t="e">
        <f>CA24/CA11</f>
        <v>#REF!</v>
      </c>
      <c r="CB28" s="21" t="e">
        <f>CB24/CB11</f>
        <v>#REF!</v>
      </c>
      <c r="CC28" s="21" t="e">
        <f>CC24/CC11</f>
        <v>#REF!</v>
      </c>
      <c r="CD28" s="21" t="e">
        <f>CD24/CD11</f>
        <v>#REF!</v>
      </c>
      <c r="CE28" s="358"/>
      <c r="CF28" s="21" t="e">
        <f>CF24/CF11</f>
        <v>#REF!</v>
      </c>
      <c r="CG28" s="197"/>
      <c r="CH28" s="21" t="e">
        <f>CH24/CH11</f>
        <v>#REF!</v>
      </c>
      <c r="CI28" s="114"/>
      <c r="CJ28" s="21" t="e">
        <f>CJ24/CJ11</f>
        <v>#REF!</v>
      </c>
      <c r="CK28" s="21" t="e">
        <f>CK24/CK11</f>
        <v>#REF!</v>
      </c>
      <c r="CL28" s="353"/>
      <c r="CM28" s="21" t="e">
        <f>CM24/CM11</f>
        <v>#REF!</v>
      </c>
      <c r="CN28" s="21" t="e">
        <f>CN24/CN11</f>
        <v>#REF!</v>
      </c>
      <c r="CO28" s="21" t="e">
        <f>CO24/CO11</f>
        <v>#REF!</v>
      </c>
      <c r="CP28" s="353"/>
      <c r="CQ28" s="21" t="e">
        <f t="shared" ref="CQ28:CW28" si="405">CQ24/CQ11</f>
        <v>#REF!</v>
      </c>
      <c r="CR28" s="21" t="e">
        <f t="shared" si="405"/>
        <v>#REF!</v>
      </c>
      <c r="CS28" s="21" t="e">
        <f t="shared" si="405"/>
        <v>#REF!</v>
      </c>
      <c r="CT28" s="21" t="e">
        <f t="shared" si="405"/>
        <v>#REF!</v>
      </c>
      <c r="CU28" s="21" t="e">
        <f t="shared" si="405"/>
        <v>#REF!</v>
      </c>
      <c r="CV28" s="21" t="e">
        <f t="shared" si="405"/>
        <v>#REF!</v>
      </c>
      <c r="CW28" s="21" t="e">
        <f t="shared" si="405"/>
        <v>#REF!</v>
      </c>
      <c r="CX28" s="353"/>
      <c r="CY28" s="21" t="e">
        <f>CY24/CY11</f>
        <v>#REF!</v>
      </c>
      <c r="CZ28" s="21" t="e">
        <f>CZ24/CZ11</f>
        <v>#REF!</v>
      </c>
      <c r="DA28" s="21" t="e">
        <f>DA24/DA11</f>
        <v>#REF!</v>
      </c>
      <c r="DB28" s="21" t="e">
        <f>DB24/DB11</f>
        <v>#REF!</v>
      </c>
      <c r="DC28" s="197"/>
      <c r="DD28" s="21" t="e">
        <f t="shared" ref="DD28:DN28" si="406">DD24/DD11</f>
        <v>#REF!</v>
      </c>
      <c r="DE28" s="21" t="e">
        <f t="shared" si="406"/>
        <v>#REF!</v>
      </c>
      <c r="DF28" s="21" t="e">
        <f t="shared" si="406"/>
        <v>#REF!</v>
      </c>
      <c r="DG28" s="21" t="e">
        <f t="shared" si="406"/>
        <v>#REF!</v>
      </c>
      <c r="DH28" s="21" t="e">
        <f t="shared" si="406"/>
        <v>#REF!</v>
      </c>
      <c r="DI28" s="21" t="e">
        <f t="shared" si="406"/>
        <v>#REF!</v>
      </c>
      <c r="DJ28" s="21" t="e">
        <f t="shared" si="406"/>
        <v>#REF!</v>
      </c>
      <c r="DK28" s="21" t="e">
        <f t="shared" si="406"/>
        <v>#REF!</v>
      </c>
      <c r="DL28" s="21" t="e">
        <f t="shared" si="406"/>
        <v>#REF!</v>
      </c>
      <c r="DM28" s="21" t="e">
        <f t="shared" si="406"/>
        <v>#REF!</v>
      </c>
      <c r="DN28" s="21" t="e">
        <f t="shared" si="406"/>
        <v>#REF!</v>
      </c>
      <c r="DO28" s="197"/>
      <c r="DP28" s="21" t="e">
        <f>DP24/DP11</f>
        <v>#REF!</v>
      </c>
      <c r="DQ28" s="21" t="e">
        <f>DQ24/DQ11</f>
        <v>#REF!</v>
      </c>
      <c r="DR28" s="21" t="e">
        <f>DR24/DR11</f>
        <v>#REF!</v>
      </c>
      <c r="DS28" s="197"/>
      <c r="DT28" s="21" t="e">
        <f t="shared" ref="DT28:DZ28" si="407">DT24/DT11</f>
        <v>#REF!</v>
      </c>
      <c r="DU28" s="21" t="e">
        <f t="shared" si="407"/>
        <v>#REF!</v>
      </c>
      <c r="DV28" s="21" t="e">
        <f t="shared" si="407"/>
        <v>#REF!</v>
      </c>
      <c r="DW28" s="21" t="e">
        <f t="shared" si="407"/>
        <v>#REF!</v>
      </c>
      <c r="DX28" s="21" t="e">
        <f t="shared" si="407"/>
        <v>#REF!</v>
      </c>
      <c r="DY28" s="21" t="e">
        <f t="shared" si="407"/>
        <v>#REF!</v>
      </c>
      <c r="DZ28" s="21" t="e">
        <f t="shared" si="407"/>
        <v>#REF!</v>
      </c>
      <c r="EA28" s="358"/>
      <c r="EB28" s="21" t="e">
        <f>EB24/EB11</f>
        <v>#REF!</v>
      </c>
      <c r="EC28" s="197"/>
      <c r="ED28" s="352"/>
      <c r="EE28" s="21" t="e">
        <f>EE24/EE11</f>
        <v>#REF!</v>
      </c>
      <c r="EF28" s="21" t="e">
        <f>EF24/EF11</f>
        <v>#REF!</v>
      </c>
      <c r="EG28" s="21" t="e">
        <f>EG24/EG11</f>
        <v>#REF!</v>
      </c>
      <c r="EH28" s="21" t="e">
        <f>EH24/EH11</f>
        <v>#REF!</v>
      </c>
      <c r="EI28" s="114"/>
      <c r="EJ28" s="21" t="e">
        <f>EJ24/EJ11</f>
        <v>#REF!</v>
      </c>
      <c r="EK28" s="352"/>
      <c r="EL28" s="21" t="e">
        <f>EL24/EL11</f>
        <v>#REF!</v>
      </c>
      <c r="EM28" s="21" t="e">
        <f>EM24/EM11</f>
        <v>#REF!</v>
      </c>
      <c r="EN28" s="114"/>
      <c r="EO28" s="21" t="e">
        <f>EO24/EO11</f>
        <v>#REF!</v>
      </c>
      <c r="EP28" s="352"/>
      <c r="EQ28" s="21" t="e">
        <f t="shared" ref="EQ28:EV28" si="408">EQ24/EQ11</f>
        <v>#REF!</v>
      </c>
      <c r="ER28" s="21" t="e">
        <f t="shared" si="408"/>
        <v>#REF!</v>
      </c>
      <c r="ES28" s="21" t="e">
        <f t="shared" si="408"/>
        <v>#REF!</v>
      </c>
      <c r="ET28" s="21" t="e">
        <f t="shared" si="408"/>
        <v>#REF!</v>
      </c>
      <c r="EU28" s="21" t="e">
        <f t="shared" si="408"/>
        <v>#REF!</v>
      </c>
      <c r="EV28" s="21" t="e">
        <f t="shared" si="408"/>
        <v>#REF!</v>
      </c>
      <c r="EW28" s="197"/>
      <c r="EX28" s="352"/>
      <c r="EY28" s="21" t="e">
        <f>EY24/EY11</f>
        <v>#REF!</v>
      </c>
      <c r="EZ28" s="21" t="e">
        <f>EZ24/EZ11</f>
        <v>#REF!</v>
      </c>
      <c r="FA28" s="352"/>
      <c r="FB28" s="21" t="e">
        <f>FB24/FB11</f>
        <v>#REF!</v>
      </c>
      <c r="FC28" s="21" t="e">
        <f>FC24/FC11</f>
        <v>#REF!</v>
      </c>
      <c r="FD28" s="21" t="e">
        <f>FD24/FD11</f>
        <v>#REF!</v>
      </c>
      <c r="FE28" s="114"/>
      <c r="FF28" s="21" t="e">
        <f>FF24/FF11</f>
        <v>#REF!</v>
      </c>
      <c r="FG28" s="352"/>
      <c r="FH28" s="21" t="e">
        <f>FH24/FH11</f>
        <v>#REF!</v>
      </c>
      <c r="FI28" s="21" t="e">
        <f>FI24/FI11</f>
        <v>#REF!</v>
      </c>
      <c r="FJ28" s="352"/>
      <c r="FK28" s="21" t="e">
        <f>FK24/FK11</f>
        <v>#REF!</v>
      </c>
      <c r="FL28" s="21" t="e">
        <f>FL24/FL11</f>
        <v>#REF!</v>
      </c>
      <c r="FM28" s="21" t="e">
        <f>FM24/FM11</f>
        <v>#REF!</v>
      </c>
      <c r="FN28" s="358"/>
      <c r="FO28" s="21" t="e">
        <f>FO24/FO11</f>
        <v>#REF!</v>
      </c>
      <c r="FP28" s="197"/>
      <c r="FQ28" s="21" t="e">
        <f>FQ24/FQ11</f>
        <v>#REF!</v>
      </c>
      <c r="FR28" s="114"/>
      <c r="FS28" s="21" t="e">
        <f>FS24/FS11</f>
        <v>#REF!</v>
      </c>
      <c r="FT28" s="352"/>
      <c r="FU28" s="21" t="e">
        <f>FU24/FU11</f>
        <v>#REF!</v>
      </c>
      <c r="FV28" s="21" t="e">
        <f>FV24/FV11</f>
        <v>#REF!</v>
      </c>
      <c r="FW28" s="21" t="e">
        <f>FW24/FW11</f>
        <v>#REF!</v>
      </c>
      <c r="FX28" s="21" t="e">
        <f>FX24/FX11</f>
        <v>#REF!</v>
      </c>
      <c r="FY28" s="21" t="e">
        <f>FY24/FY11</f>
        <v>#REF!</v>
      </c>
      <c r="FZ28" s="114"/>
      <c r="GA28" s="21" t="e">
        <f>GA24/GA11</f>
        <v>#REF!</v>
      </c>
      <c r="GB28" s="197"/>
      <c r="GC28" s="21" t="e">
        <f>GC24/GC11</f>
        <v>#REF!</v>
      </c>
      <c r="GD28" s="21" t="e">
        <f>GD24/GD11</f>
        <v>#REF!</v>
      </c>
      <c r="GE28" s="21" t="e">
        <f>GE24/GE11</f>
        <v>#REF!</v>
      </c>
      <c r="GF28" s="197"/>
      <c r="GG28" s="21" t="e">
        <f>GG24/GG11</f>
        <v>#REF!</v>
      </c>
      <c r="GH28" s="358"/>
      <c r="GI28" s="21" t="e">
        <f>GI24/GI11</f>
        <v>#REF!</v>
      </c>
      <c r="GJ28" s="197"/>
      <c r="GK28" s="21" t="e">
        <f>GK24/GK11</f>
        <v>#REF!</v>
      </c>
      <c r="GL28" s="21" t="e">
        <f>GL24/GL11</f>
        <v>#REF!</v>
      </c>
      <c r="GM28" s="197"/>
      <c r="GN28" s="21" t="e">
        <f t="shared" ref="GN28:GR28" si="409">GN24/GN11</f>
        <v>#REF!</v>
      </c>
      <c r="GO28" s="21" t="e">
        <f t="shared" si="409"/>
        <v>#REF!</v>
      </c>
      <c r="GP28" s="21" t="e">
        <f t="shared" si="409"/>
        <v>#REF!</v>
      </c>
      <c r="GQ28" s="21" t="e">
        <f t="shared" si="409"/>
        <v>#REF!</v>
      </c>
      <c r="GR28" s="21" t="e">
        <f t="shared" si="409"/>
        <v>#REF!</v>
      </c>
      <c r="GS28" s="358"/>
      <c r="GT28" s="21" t="e">
        <f>GT24/GT11</f>
        <v>#REF!</v>
      </c>
      <c r="GU28" s="197"/>
      <c r="GV28" s="352"/>
      <c r="GW28" s="21" t="e">
        <f>GW24/GW11</f>
        <v>#REF!</v>
      </c>
      <c r="GX28" s="21" t="e">
        <f>GX24/GX11</f>
        <v>#REF!</v>
      </c>
      <c r="GY28" s="352"/>
      <c r="GZ28" s="21" t="e">
        <f t="shared" ref="GZ28:HG28" si="410">GZ24/GZ11</f>
        <v>#REF!</v>
      </c>
      <c r="HA28" s="21" t="e">
        <f t="shared" si="410"/>
        <v>#REF!</v>
      </c>
      <c r="HB28" s="21" t="e">
        <f t="shared" si="410"/>
        <v>#REF!</v>
      </c>
      <c r="HC28" s="21" t="e">
        <f t="shared" si="410"/>
        <v>#REF!</v>
      </c>
      <c r="HD28" s="21" t="e">
        <f t="shared" si="410"/>
        <v>#REF!</v>
      </c>
      <c r="HE28" s="21" t="e">
        <f t="shared" si="410"/>
        <v>#REF!</v>
      </c>
      <c r="HF28" s="21" t="e">
        <f t="shared" si="410"/>
        <v>#REF!</v>
      </c>
      <c r="HG28" s="21" t="e">
        <f t="shared" si="410"/>
        <v>#REF!</v>
      </c>
      <c r="HH28" s="197"/>
      <c r="HI28" s="21" t="e">
        <f t="shared" ref="HI28:HN28" si="411">HI24/HI11</f>
        <v>#REF!</v>
      </c>
      <c r="HJ28" s="21" t="e">
        <f t="shared" si="411"/>
        <v>#REF!</v>
      </c>
      <c r="HK28" s="21" t="e">
        <f t="shared" si="411"/>
        <v>#REF!</v>
      </c>
      <c r="HL28" s="21" t="e">
        <f t="shared" si="411"/>
        <v>#REF!</v>
      </c>
      <c r="HM28" s="21" t="e">
        <f t="shared" si="411"/>
        <v>#REF!</v>
      </c>
      <c r="HN28" s="21" t="e">
        <f t="shared" si="411"/>
        <v>#REF!</v>
      </c>
      <c r="HO28" s="197"/>
      <c r="HP28" s="352"/>
      <c r="HQ28" s="21" t="e">
        <f>HQ24/HQ11</f>
        <v>#REF!</v>
      </c>
      <c r="HR28" s="21" t="e">
        <f>HR24/HR11</f>
        <v>#REF!</v>
      </c>
      <c r="HS28" s="21" t="e">
        <f>HS24/HS11</f>
        <v>#REF!</v>
      </c>
      <c r="HT28" s="352"/>
      <c r="HU28" s="21" t="e">
        <f>HU24/HU11</f>
        <v>#REF!</v>
      </c>
      <c r="HV28" s="21" t="e">
        <f>HV24/HV11</f>
        <v>#REF!</v>
      </c>
      <c r="HW28" s="21" t="e">
        <f>HW24/HW11</f>
        <v>#REF!</v>
      </c>
      <c r="HX28" s="21" t="e">
        <f>HX24/HX11</f>
        <v>#REF!</v>
      </c>
      <c r="HY28" s="114"/>
      <c r="HZ28" s="21" t="e">
        <f>HZ24/HZ11</f>
        <v>#REF!</v>
      </c>
      <c r="IA28" s="358"/>
      <c r="IB28" s="197"/>
      <c r="IC28" s="21" t="e">
        <f t="shared" ref="IC28:IJ28" si="412">IC24/IC11</f>
        <v>#REF!</v>
      </c>
      <c r="ID28" s="21" t="e">
        <f t="shared" si="412"/>
        <v>#REF!</v>
      </c>
      <c r="IE28" s="21" t="e">
        <f t="shared" si="412"/>
        <v>#REF!</v>
      </c>
      <c r="IF28" s="21" t="e">
        <f t="shared" si="412"/>
        <v>#REF!</v>
      </c>
      <c r="IG28" s="21" t="e">
        <f t="shared" si="412"/>
        <v>#REF!</v>
      </c>
      <c r="IH28" s="21" t="e">
        <f t="shared" si="412"/>
        <v>#REF!</v>
      </c>
      <c r="II28" s="21" t="e">
        <f t="shared" si="412"/>
        <v>#REF!</v>
      </c>
      <c r="IJ28" s="21" t="e">
        <f t="shared" si="412"/>
        <v>#REF!</v>
      </c>
      <c r="IK28" s="358"/>
      <c r="IL28" s="197"/>
      <c r="IM28" s="21" t="e">
        <f t="shared" ref="IM28:IR28" si="413">IM24/IM11</f>
        <v>#REF!</v>
      </c>
      <c r="IN28" s="21" t="e">
        <f t="shared" si="413"/>
        <v>#REF!</v>
      </c>
      <c r="IO28" s="21" t="e">
        <f t="shared" si="413"/>
        <v>#REF!</v>
      </c>
      <c r="IP28" s="21" t="e">
        <f t="shared" si="413"/>
        <v>#REF!</v>
      </c>
      <c r="IQ28" s="21" t="e">
        <f t="shared" si="413"/>
        <v>#REF!</v>
      </c>
      <c r="IR28" s="21" t="e">
        <f t="shared" si="413"/>
        <v>#REF!</v>
      </c>
      <c r="IS28" s="358"/>
      <c r="IT28" s="21" t="e">
        <f>IT24/IT11</f>
        <v>#REF!</v>
      </c>
      <c r="IU28" s="21" t="e">
        <f>IU24/IU11</f>
        <v>#REF!</v>
      </c>
      <c r="IV28" s="197"/>
      <c r="IW28" s="21" t="e">
        <f>IW24/IW11</f>
        <v>#REF!</v>
      </c>
      <c r="IX28" s="21" t="e">
        <f>IX24/IX11</f>
        <v>#REF!</v>
      </c>
      <c r="IY28" s="114"/>
      <c r="IZ28" s="21" t="e">
        <f>IZ24/IZ11</f>
        <v>#REF!</v>
      </c>
      <c r="JA28" s="21" t="e">
        <f>JA24/JA11</f>
        <v>#REF!</v>
      </c>
      <c r="JB28" s="114"/>
      <c r="JC28" s="21" t="e">
        <f>JC24/JC11</f>
        <v>#REF!</v>
      </c>
      <c r="JD28" s="21" t="e">
        <f>JD24/JD11</f>
        <v>#REF!</v>
      </c>
      <c r="JE28" s="21" t="e">
        <f>JE24/JE11</f>
        <v>#REF!</v>
      </c>
      <c r="JF28" s="114"/>
      <c r="JG28" s="21" t="e">
        <f>JG24/JG11</f>
        <v>#REF!</v>
      </c>
      <c r="JH28" s="197"/>
      <c r="JI28" s="21" t="e">
        <f>JI24/JI11</f>
        <v>#REF!</v>
      </c>
      <c r="JJ28" s="21" t="e">
        <f>JJ24/JJ11</f>
        <v>#REF!</v>
      </c>
      <c r="JK28" s="21" t="e">
        <f>JK24/JK11</f>
        <v>#REF!</v>
      </c>
      <c r="JL28" s="21" t="e">
        <f>JL24/JL11</f>
        <v>#REF!</v>
      </c>
      <c r="JM28" s="197"/>
      <c r="JN28" s="21" t="e">
        <f>JN24/JN11</f>
        <v>#REF!</v>
      </c>
      <c r="JO28" s="418"/>
      <c r="JP28" s="358"/>
      <c r="JQ28" s="197"/>
      <c r="JR28" s="21" t="e">
        <f t="shared" ref="JR28:KC28" si="414">JR24/JR11</f>
        <v>#REF!</v>
      </c>
      <c r="JS28" s="21" t="e">
        <f t="shared" si="414"/>
        <v>#REF!</v>
      </c>
      <c r="JT28" s="21" t="e">
        <f t="shared" si="414"/>
        <v>#REF!</v>
      </c>
      <c r="JU28" s="21" t="e">
        <f t="shared" si="414"/>
        <v>#REF!</v>
      </c>
      <c r="JV28" s="21" t="e">
        <f t="shared" si="414"/>
        <v>#REF!</v>
      </c>
      <c r="JW28" s="21" t="e">
        <f t="shared" si="414"/>
        <v>#REF!</v>
      </c>
      <c r="JX28" s="21" t="e">
        <f t="shared" si="414"/>
        <v>#REF!</v>
      </c>
      <c r="JY28" s="21" t="e">
        <f t="shared" si="414"/>
        <v>#REF!</v>
      </c>
      <c r="JZ28" s="21" t="e">
        <f t="shared" si="414"/>
        <v>#REF!</v>
      </c>
      <c r="KA28" s="21" t="e">
        <f t="shared" si="414"/>
        <v>#REF!</v>
      </c>
      <c r="KB28" s="21" t="e">
        <f t="shared" si="414"/>
        <v>#REF!</v>
      </c>
      <c r="KC28" s="21" t="e">
        <f t="shared" si="414"/>
        <v>#REF!</v>
      </c>
      <c r="KD28" s="197"/>
      <c r="KE28" s="21" t="e">
        <f>KE24/KE11</f>
        <v>#REF!</v>
      </c>
      <c r="KF28" s="21" t="e">
        <f>KF24/KF11</f>
        <v>#REF!</v>
      </c>
      <c r="KG28" s="21" t="e">
        <f>KG24/KG11</f>
        <v>#REF!</v>
      </c>
      <c r="KH28" s="197"/>
      <c r="KI28" s="21" t="e">
        <f>KI24/KI11</f>
        <v>#REF!</v>
      </c>
      <c r="KJ28" s="21" t="e">
        <f>KJ24/KJ11</f>
        <v>#REF!</v>
      </c>
      <c r="KK28" s="21" t="e">
        <f>KK24/KK11</f>
        <v>#REF!</v>
      </c>
      <c r="KL28" s="21" t="e">
        <f>KL24/KL11</f>
        <v>#REF!</v>
      </c>
      <c r="KM28" s="197"/>
      <c r="KN28" s="21" t="e">
        <f>KN24/KN11</f>
        <v>#REF!</v>
      </c>
      <c r="KO28" s="21" t="e">
        <f>KO24/KO11</f>
        <v>#REF!</v>
      </c>
      <c r="KP28" s="21" t="e">
        <f>KP24/KP11</f>
        <v>#REF!</v>
      </c>
      <c r="KQ28" s="197"/>
      <c r="KR28" s="21" t="e">
        <f>KR24/KR11</f>
        <v>#REF!</v>
      </c>
      <c r="KS28" s="21" t="e">
        <f>KS24/KS11</f>
        <v>#REF!</v>
      </c>
      <c r="KT28" s="21" t="e">
        <f>KT24/KT11</f>
        <v>#REF!</v>
      </c>
      <c r="KU28" s="358"/>
      <c r="KV28" s="197"/>
      <c r="KW28" s="21" t="e">
        <f>KW24/KW11</f>
        <v>#REF!</v>
      </c>
      <c r="KX28" s="21" t="e">
        <f>KX24/KX11</f>
        <v>#REF!</v>
      </c>
      <c r="KY28" s="21" t="e">
        <f>KY24/KY11</f>
        <v>#REF!</v>
      </c>
      <c r="KZ28" s="21" t="e">
        <f>KZ24/KZ11</f>
        <v>#REF!</v>
      </c>
      <c r="LA28" s="21" t="e">
        <f>LA24/LA11</f>
        <v>#REF!</v>
      </c>
      <c r="LB28" s="197"/>
      <c r="LC28" s="21" t="e">
        <f>LC24/LC11</f>
        <v>#REF!</v>
      </c>
      <c r="LD28" s="21" t="e">
        <f>LD24/LD11</f>
        <v>#REF!</v>
      </c>
      <c r="LE28" s="21" t="e">
        <f>LE24/LE11</f>
        <v>#REF!</v>
      </c>
      <c r="LF28" s="352"/>
      <c r="LG28" s="21" t="e">
        <f>LG24/LG11</f>
        <v>#REF!</v>
      </c>
      <c r="LH28" s="21" t="e">
        <f>LH24/LH11</f>
        <v>#REF!</v>
      </c>
      <c r="LI28" s="21" t="e">
        <f>LI24/LI11</f>
        <v>#REF!</v>
      </c>
      <c r="LJ28" s="197"/>
      <c r="LK28" s="21" t="e">
        <f t="shared" ref="LK28:LX28" si="415">LK24/LK11</f>
        <v>#REF!</v>
      </c>
      <c r="LL28" s="21" t="e">
        <f t="shared" si="415"/>
        <v>#REF!</v>
      </c>
      <c r="LM28" s="21" t="e">
        <f t="shared" si="415"/>
        <v>#REF!</v>
      </c>
      <c r="LN28" s="21" t="e">
        <f t="shared" si="415"/>
        <v>#REF!</v>
      </c>
      <c r="LO28" s="21" t="e">
        <f t="shared" si="415"/>
        <v>#REF!</v>
      </c>
      <c r="LP28" s="21" t="e">
        <f t="shared" si="415"/>
        <v>#REF!</v>
      </c>
      <c r="LQ28" s="21" t="e">
        <f t="shared" si="415"/>
        <v>#REF!</v>
      </c>
      <c r="LR28" s="21" t="e">
        <f t="shared" si="415"/>
        <v>#REF!</v>
      </c>
      <c r="LS28" s="21" t="e">
        <f t="shared" si="415"/>
        <v>#REF!</v>
      </c>
      <c r="LT28" s="21" t="e">
        <f t="shared" si="415"/>
        <v>#REF!</v>
      </c>
      <c r="LU28" s="21" t="e">
        <f t="shared" si="415"/>
        <v>#REF!</v>
      </c>
      <c r="LV28" s="21" t="e">
        <f t="shared" si="415"/>
        <v>#REF!</v>
      </c>
      <c r="LW28" s="21" t="e">
        <f t="shared" si="415"/>
        <v>#REF!</v>
      </c>
      <c r="LX28" s="21" t="e">
        <f t="shared" si="415"/>
        <v>#REF!</v>
      </c>
      <c r="LY28" s="197"/>
      <c r="LZ28" s="21" t="e">
        <f>LZ24/LZ11</f>
        <v>#REF!</v>
      </c>
      <c r="MA28" s="21" t="e">
        <f>MA24/MA11</f>
        <v>#REF!</v>
      </c>
      <c r="MB28" s="21" t="e">
        <f>MB24/MB11</f>
        <v>#REF!</v>
      </c>
      <c r="MC28" s="21" t="e">
        <f>MC24/MC11</f>
        <v>#REF!</v>
      </c>
      <c r="MD28" s="21" t="e">
        <f>MD24/MD11</f>
        <v>#REF!</v>
      </c>
      <c r="ME28" s="197"/>
      <c r="MF28" s="21" t="e">
        <f>MF24/MF11</f>
        <v>#REF!</v>
      </c>
      <c r="MG28" s="21" t="e">
        <f>MG24/MG11</f>
        <v>#REF!</v>
      </c>
      <c r="MH28" s="21" t="e">
        <f>MH24/MH11</f>
        <v>#REF!</v>
      </c>
      <c r="MI28" s="21" t="e">
        <f>MI24/MI11</f>
        <v>#REF!</v>
      </c>
      <c r="MJ28" s="197"/>
      <c r="MK28" s="21" t="e">
        <f t="shared" ref="MK28:MP28" si="416">MK24/MK11</f>
        <v>#REF!</v>
      </c>
      <c r="ML28" s="21" t="e">
        <f t="shared" si="416"/>
        <v>#REF!</v>
      </c>
      <c r="MM28" s="21" t="e">
        <f t="shared" si="416"/>
        <v>#REF!</v>
      </c>
      <c r="MN28" s="21" t="e">
        <f t="shared" si="416"/>
        <v>#REF!</v>
      </c>
      <c r="MO28" s="21" t="e">
        <f t="shared" si="416"/>
        <v>#REF!</v>
      </c>
      <c r="MP28" s="21" t="e">
        <f t="shared" si="416"/>
        <v>#REF!</v>
      </c>
      <c r="MQ28" s="163"/>
      <c r="MR28" s="21" t="e">
        <f t="shared" ref="MR28:MZ28" si="417">MR24/MR11</f>
        <v>#REF!</v>
      </c>
      <c r="MS28" s="21" t="e">
        <f t="shared" si="417"/>
        <v>#REF!</v>
      </c>
      <c r="MT28" s="21" t="e">
        <f t="shared" si="417"/>
        <v>#REF!</v>
      </c>
      <c r="MU28" s="21" t="e">
        <f t="shared" si="417"/>
        <v>#REF!</v>
      </c>
      <c r="MV28" s="21" t="e">
        <f t="shared" si="417"/>
        <v>#REF!</v>
      </c>
      <c r="MW28" s="21" t="e">
        <f t="shared" si="417"/>
        <v>#REF!</v>
      </c>
      <c r="MX28" s="21" t="e">
        <f t="shared" si="417"/>
        <v>#REF!</v>
      </c>
      <c r="MY28" s="21" t="e">
        <f t="shared" si="417"/>
        <v>#REF!</v>
      </c>
      <c r="MZ28" s="21" t="e">
        <f t="shared" si="417"/>
        <v>#REF!</v>
      </c>
      <c r="NA28" s="20"/>
      <c r="NB28" s="20"/>
      <c r="NC28" s="20"/>
      <c r="ND28" s="20"/>
    </row>
    <row r="29" spans="1:369" s="391" customFormat="1" ht="55" customHeight="1">
      <c r="A29" s="1242"/>
      <c r="B29" s="1214" t="s">
        <v>1423</v>
      </c>
      <c r="C29" s="1285" t="s">
        <v>1424</v>
      </c>
      <c r="D29" s="1285"/>
      <c r="E29" s="1285"/>
      <c r="F29" s="1285"/>
      <c r="G29" s="1285"/>
      <c r="H29" s="1285"/>
      <c r="I29" s="1285"/>
      <c r="J29" s="1285"/>
      <c r="K29" s="1285"/>
      <c r="L29" s="1285"/>
      <c r="M29" s="1285"/>
      <c r="N29" s="1285"/>
      <c r="O29" s="1285"/>
      <c r="P29" s="1285"/>
      <c r="Q29" s="1285"/>
      <c r="R29" s="1285"/>
      <c r="S29" s="1285"/>
      <c r="T29" s="1285"/>
      <c r="U29" s="1285"/>
      <c r="V29" s="383"/>
      <c r="W29" s="384"/>
      <c r="X29" s="385"/>
      <c r="Y29" s="386" t="e">
        <f>Y16*Y4</f>
        <v>#REF!</v>
      </c>
      <c r="Z29" s="385"/>
      <c r="AA29" s="386" t="e">
        <f>AA16*AA4</f>
        <v>#REF!</v>
      </c>
      <c r="AB29" s="385"/>
      <c r="AC29" s="386" t="e">
        <f>AC16*AC4</f>
        <v>#REF!</v>
      </c>
      <c r="AD29" s="385"/>
      <c r="AE29" s="386" t="e">
        <f>AE16*AE4</f>
        <v>#REF!</v>
      </c>
      <c r="AF29" s="386" t="e">
        <f>AF16*AF4</f>
        <v>#REF!</v>
      </c>
      <c r="AG29" s="386" t="e">
        <f>AG16*AG4</f>
        <v>#REF!</v>
      </c>
      <c r="AH29" s="386" t="e">
        <f>AH16*AH4</f>
        <v>#REF!</v>
      </c>
      <c r="AI29" s="385"/>
      <c r="AJ29" s="386" t="e">
        <f>AJ16*AJ4</f>
        <v>#REF!</v>
      </c>
      <c r="AK29" s="387"/>
      <c r="AL29" s="386" t="e">
        <f>AL16*AL4</f>
        <v>#REF!</v>
      </c>
      <c r="AM29" s="638"/>
      <c r="AN29" s="386" t="e">
        <f t="shared" ref="AN29:AX29" si="418">AN16*AN4</f>
        <v>#REF!</v>
      </c>
      <c r="AO29" s="386" t="e">
        <f t="shared" si="418"/>
        <v>#REF!</v>
      </c>
      <c r="AP29" s="386" t="e">
        <f t="shared" si="418"/>
        <v>#REF!</v>
      </c>
      <c r="AQ29" s="386" t="e">
        <f t="shared" si="418"/>
        <v>#REF!</v>
      </c>
      <c r="AR29" s="386" t="e">
        <f t="shared" si="418"/>
        <v>#REF!</v>
      </c>
      <c r="AS29" s="386" t="e">
        <f t="shared" si="418"/>
        <v>#REF!</v>
      </c>
      <c r="AT29" s="386" t="e">
        <f t="shared" si="418"/>
        <v>#REF!</v>
      </c>
      <c r="AU29" s="386" t="e">
        <f t="shared" si="418"/>
        <v>#REF!</v>
      </c>
      <c r="AV29" s="386" t="e">
        <f t="shared" si="418"/>
        <v>#REF!</v>
      </c>
      <c r="AW29" s="386" t="e">
        <f t="shared" si="418"/>
        <v>#REF!</v>
      </c>
      <c r="AX29" s="386" t="e">
        <f t="shared" si="418"/>
        <v>#REF!</v>
      </c>
      <c r="AY29" s="387"/>
      <c r="AZ29" s="386" t="e">
        <f>AZ16*AZ4</f>
        <v>#REF!</v>
      </c>
      <c r="BA29" s="387"/>
      <c r="BB29" s="386" t="e">
        <f>BB16*BB4</f>
        <v>#REF!</v>
      </c>
      <c r="BC29" s="385"/>
      <c r="BD29" s="386" t="e">
        <f>BD16*BD4</f>
        <v>#REF!</v>
      </c>
      <c r="BE29" s="386" t="e">
        <f>BE16*BE4</f>
        <v>#REF!</v>
      </c>
      <c r="BF29" s="385"/>
      <c r="BG29" s="386" t="e">
        <f>BG16*BG4</f>
        <v>#REF!</v>
      </c>
      <c r="BH29" s="386" t="e">
        <f>BH16*BH4</f>
        <v>#REF!</v>
      </c>
      <c r="BI29" s="386" t="e">
        <f>BI16*BI4</f>
        <v>#REF!</v>
      </c>
      <c r="BJ29" s="386" t="e">
        <f>BJ16*BJ4</f>
        <v>#REF!</v>
      </c>
      <c r="BK29" s="618"/>
      <c r="BL29" s="386" t="e">
        <f>BL16*BL4</f>
        <v>#REF!</v>
      </c>
      <c r="BM29" s="386" t="e">
        <f>BM16*BM4</f>
        <v>#REF!</v>
      </c>
      <c r="BN29" s="385"/>
      <c r="BO29" s="386" t="e">
        <f>BO16*BO4</f>
        <v>#REF!</v>
      </c>
      <c r="BP29" s="386" t="e">
        <f>BP16*BP4</f>
        <v>#REF!</v>
      </c>
      <c r="BQ29" s="386" t="e">
        <f>BQ16*BQ4</f>
        <v>#REF!</v>
      </c>
      <c r="BR29" s="385"/>
      <c r="BS29" s="386" t="e">
        <f>BS16*BS4</f>
        <v>#REF!</v>
      </c>
      <c r="BT29" s="386" t="e">
        <f>BT16*BT4</f>
        <v>#REF!</v>
      </c>
      <c r="BU29" s="385"/>
      <c r="BV29" s="386" t="e">
        <f>BV16*BV4</f>
        <v>#REF!</v>
      </c>
      <c r="BW29" s="385"/>
      <c r="BX29" s="386" t="e">
        <f>BX16*BX4</f>
        <v>#REF!</v>
      </c>
      <c r="BY29" s="386" t="e">
        <f>BY16*BY4</f>
        <v>#REF!</v>
      </c>
      <c r="BZ29" s="385"/>
      <c r="CA29" s="386" t="e">
        <f>CA16*CA4</f>
        <v>#REF!</v>
      </c>
      <c r="CB29" s="386" t="e">
        <f>CB16*CB4</f>
        <v>#REF!</v>
      </c>
      <c r="CC29" s="386" t="e">
        <f>CC16*CC4</f>
        <v>#REF!</v>
      </c>
      <c r="CD29" s="386" t="e">
        <f>CD16*CD4</f>
        <v>#REF!</v>
      </c>
      <c r="CE29" s="384"/>
      <c r="CF29" s="386" t="e">
        <f>CF16*CF4</f>
        <v>#REF!</v>
      </c>
      <c r="CG29" s="385"/>
      <c r="CH29" s="386" t="e">
        <f>CH16*CH4</f>
        <v>#REF!</v>
      </c>
      <c r="CI29" s="387"/>
      <c r="CJ29" s="386" t="e">
        <f>CJ16*CJ4</f>
        <v>#REF!</v>
      </c>
      <c r="CK29" s="386" t="e">
        <f>CK16*CK4</f>
        <v>#REF!</v>
      </c>
      <c r="CL29" s="387"/>
      <c r="CM29" s="386" t="e">
        <f>CM16*CM4</f>
        <v>#REF!</v>
      </c>
      <c r="CN29" s="386" t="e">
        <f>CN16*CN4</f>
        <v>#REF!</v>
      </c>
      <c r="CO29" s="386" t="e">
        <f>CO16*CO4</f>
        <v>#REF!</v>
      </c>
      <c r="CP29" s="387"/>
      <c r="CQ29" s="386" t="e">
        <f t="shared" ref="CQ29:CW29" si="419">CQ16*CQ4</f>
        <v>#REF!</v>
      </c>
      <c r="CR29" s="386" t="e">
        <f t="shared" si="419"/>
        <v>#REF!</v>
      </c>
      <c r="CS29" s="386" t="e">
        <f t="shared" si="419"/>
        <v>#REF!</v>
      </c>
      <c r="CT29" s="386" t="e">
        <f t="shared" si="419"/>
        <v>#REF!</v>
      </c>
      <c r="CU29" s="386" t="e">
        <f t="shared" si="419"/>
        <v>#REF!</v>
      </c>
      <c r="CV29" s="386" t="e">
        <f t="shared" si="419"/>
        <v>#REF!</v>
      </c>
      <c r="CW29" s="386" t="e">
        <f t="shared" si="419"/>
        <v>#REF!</v>
      </c>
      <c r="CX29" s="387"/>
      <c r="CY29" s="386" t="e">
        <f>CY16*CY4</f>
        <v>#REF!</v>
      </c>
      <c r="CZ29" s="386" t="e">
        <f>CZ16*CZ4</f>
        <v>#REF!</v>
      </c>
      <c r="DA29" s="386" t="e">
        <f>DA16*DA4</f>
        <v>#REF!</v>
      </c>
      <c r="DB29" s="386" t="e">
        <f>DB16*DB4</f>
        <v>#REF!</v>
      </c>
      <c r="DC29" s="385"/>
      <c r="DD29" s="386" t="e">
        <f t="shared" ref="DD29:DN29" si="420">DD16*DD4</f>
        <v>#REF!</v>
      </c>
      <c r="DE29" s="386" t="e">
        <f t="shared" si="420"/>
        <v>#REF!</v>
      </c>
      <c r="DF29" s="386" t="e">
        <f t="shared" si="420"/>
        <v>#REF!</v>
      </c>
      <c r="DG29" s="386" t="e">
        <f t="shared" si="420"/>
        <v>#REF!</v>
      </c>
      <c r="DH29" s="386" t="e">
        <f t="shared" si="420"/>
        <v>#REF!</v>
      </c>
      <c r="DI29" s="386" t="e">
        <f t="shared" si="420"/>
        <v>#REF!</v>
      </c>
      <c r="DJ29" s="386" t="e">
        <f t="shared" si="420"/>
        <v>#REF!</v>
      </c>
      <c r="DK29" s="386" t="e">
        <f t="shared" si="420"/>
        <v>#REF!</v>
      </c>
      <c r="DL29" s="386" t="e">
        <f t="shared" si="420"/>
        <v>#REF!</v>
      </c>
      <c r="DM29" s="386" t="e">
        <f t="shared" si="420"/>
        <v>#REF!</v>
      </c>
      <c r="DN29" s="386" t="e">
        <f t="shared" si="420"/>
        <v>#REF!</v>
      </c>
      <c r="DO29" s="385"/>
      <c r="DP29" s="386" t="e">
        <f>DP16*DP4</f>
        <v>#REF!</v>
      </c>
      <c r="DQ29" s="386" t="e">
        <f>DQ16*DQ4</f>
        <v>#REF!</v>
      </c>
      <c r="DR29" s="386" t="e">
        <f>DR16*DR4</f>
        <v>#REF!</v>
      </c>
      <c r="DS29" s="385"/>
      <c r="DT29" s="386" t="e">
        <f t="shared" ref="DT29:DZ29" si="421">DT16*DT4</f>
        <v>#REF!</v>
      </c>
      <c r="DU29" s="386" t="e">
        <f t="shared" si="421"/>
        <v>#REF!</v>
      </c>
      <c r="DV29" s="386" t="e">
        <f t="shared" si="421"/>
        <v>#REF!</v>
      </c>
      <c r="DW29" s="386" t="e">
        <f t="shared" si="421"/>
        <v>#REF!</v>
      </c>
      <c r="DX29" s="386" t="e">
        <f t="shared" si="421"/>
        <v>#REF!</v>
      </c>
      <c r="DY29" s="386" t="e">
        <f t="shared" si="421"/>
        <v>#REF!</v>
      </c>
      <c r="DZ29" s="386" t="e">
        <f t="shared" si="421"/>
        <v>#REF!</v>
      </c>
      <c r="EA29" s="388"/>
      <c r="EB29" s="386" t="e">
        <f>EB16*EB4</f>
        <v>#REF!</v>
      </c>
      <c r="EC29" s="385"/>
      <c r="ED29" s="389"/>
      <c r="EE29" s="386" t="e">
        <f>EE16*EE4</f>
        <v>#REF!</v>
      </c>
      <c r="EF29" s="386" t="e">
        <f>EF16*EF4</f>
        <v>#REF!</v>
      </c>
      <c r="EG29" s="386" t="e">
        <f>EG16*EG4</f>
        <v>#REF!</v>
      </c>
      <c r="EH29" s="386" t="e">
        <f>EH16*EH4</f>
        <v>#REF!</v>
      </c>
      <c r="EI29" s="387"/>
      <c r="EJ29" s="386" t="e">
        <f>EJ16*EJ4</f>
        <v>#REF!</v>
      </c>
      <c r="EK29" s="389"/>
      <c r="EL29" s="386" t="e">
        <f>EL16*EL4</f>
        <v>#REF!</v>
      </c>
      <c r="EM29" s="386" t="e">
        <f>EM16*EM4</f>
        <v>#REF!</v>
      </c>
      <c r="EN29" s="387"/>
      <c r="EO29" s="386" t="e">
        <f>EO16*EO4</f>
        <v>#REF!</v>
      </c>
      <c r="EP29" s="389"/>
      <c r="EQ29" s="386" t="e">
        <f t="shared" ref="EQ29:EV29" si="422">EQ16*EQ4</f>
        <v>#REF!</v>
      </c>
      <c r="ER29" s="386" t="e">
        <f t="shared" si="422"/>
        <v>#REF!</v>
      </c>
      <c r="ES29" s="386" t="e">
        <f t="shared" si="422"/>
        <v>#REF!</v>
      </c>
      <c r="ET29" s="386" t="e">
        <f t="shared" si="422"/>
        <v>#REF!</v>
      </c>
      <c r="EU29" s="386" t="e">
        <f t="shared" si="422"/>
        <v>#REF!</v>
      </c>
      <c r="EV29" s="386" t="e">
        <f t="shared" si="422"/>
        <v>#REF!</v>
      </c>
      <c r="EW29" s="385"/>
      <c r="EX29" s="387"/>
      <c r="EY29" s="386" t="e">
        <f>EY16*EY4</f>
        <v>#REF!</v>
      </c>
      <c r="EZ29" s="386" t="e">
        <f>EZ16*EZ4</f>
        <v>#REF!</v>
      </c>
      <c r="FA29" s="387"/>
      <c r="FB29" s="386" t="e">
        <f>FB16*FB4</f>
        <v>#REF!</v>
      </c>
      <c r="FC29" s="386" t="e">
        <f>FC16*FC4</f>
        <v>#REF!</v>
      </c>
      <c r="FD29" s="386" t="e">
        <f>FD16*FD4</f>
        <v>#REF!</v>
      </c>
      <c r="FE29" s="387"/>
      <c r="FF29" s="386" t="e">
        <f>FF16*FF4</f>
        <v>#REF!</v>
      </c>
      <c r="FG29" s="387"/>
      <c r="FH29" s="386" t="e">
        <f>FH16*FH4</f>
        <v>#REF!</v>
      </c>
      <c r="FI29" s="386" t="e">
        <f>FI16*FI4</f>
        <v>#REF!</v>
      </c>
      <c r="FJ29" s="387"/>
      <c r="FK29" s="386" t="e">
        <f>FK16*FK4</f>
        <v>#REF!</v>
      </c>
      <c r="FL29" s="386" t="e">
        <f>FL16*FL4</f>
        <v>#REF!</v>
      </c>
      <c r="FM29" s="386" t="e">
        <f>FM16*FM4</f>
        <v>#REF!</v>
      </c>
      <c r="FN29" s="388"/>
      <c r="FO29" s="386" t="e">
        <f>FO16*FO4</f>
        <v>#REF!</v>
      </c>
      <c r="FP29" s="385"/>
      <c r="FQ29" s="386" t="e">
        <f>FQ16*FQ4</f>
        <v>#REF!</v>
      </c>
      <c r="FR29" s="387"/>
      <c r="FS29" s="386" t="e">
        <f>FS16*FS4</f>
        <v>#REF!</v>
      </c>
      <c r="FT29" s="387"/>
      <c r="FU29" s="386" t="e">
        <f>FU16*FU4</f>
        <v>#REF!</v>
      </c>
      <c r="FV29" s="386" t="e">
        <f>FV16*FV4</f>
        <v>#REF!</v>
      </c>
      <c r="FW29" s="386" t="e">
        <f>FW16*FW4</f>
        <v>#REF!</v>
      </c>
      <c r="FX29" s="386" t="e">
        <f>FX16*FX4</f>
        <v>#REF!</v>
      </c>
      <c r="FY29" s="386" t="e">
        <f>FY16*FY4</f>
        <v>#REF!</v>
      </c>
      <c r="FZ29" s="387"/>
      <c r="GA29" s="386" t="e">
        <f>GA16*GA4</f>
        <v>#REF!</v>
      </c>
      <c r="GB29" s="385"/>
      <c r="GC29" s="386" t="e">
        <f>GC16*GC4</f>
        <v>#REF!</v>
      </c>
      <c r="GD29" s="386" t="e">
        <f>GD16*GD4</f>
        <v>#REF!</v>
      </c>
      <c r="GE29" s="386" t="e">
        <f>GE16*GE4</f>
        <v>#REF!</v>
      </c>
      <c r="GF29" s="385"/>
      <c r="GG29" s="386" t="e">
        <f>GG16*GG4</f>
        <v>#REF!</v>
      </c>
      <c r="GH29" s="388"/>
      <c r="GI29" s="386" t="e">
        <f>GI16*GI4</f>
        <v>#REF!</v>
      </c>
      <c r="GJ29" s="385"/>
      <c r="GK29" s="386" t="e">
        <f>GK16*GK4</f>
        <v>#REF!</v>
      </c>
      <c r="GL29" s="386" t="e">
        <f>GL16*GL4</f>
        <v>#REF!</v>
      </c>
      <c r="GM29" s="385"/>
      <c r="GN29" s="386" t="e">
        <f t="shared" ref="GN29:GR29" si="423">GN16*GN4</f>
        <v>#REF!</v>
      </c>
      <c r="GO29" s="386" t="e">
        <f t="shared" si="423"/>
        <v>#REF!</v>
      </c>
      <c r="GP29" s="386" t="e">
        <f t="shared" si="423"/>
        <v>#REF!</v>
      </c>
      <c r="GQ29" s="386" t="e">
        <f t="shared" si="423"/>
        <v>#REF!</v>
      </c>
      <c r="GR29" s="386" t="e">
        <f t="shared" si="423"/>
        <v>#REF!</v>
      </c>
      <c r="GS29" s="388"/>
      <c r="GT29" s="386" t="e">
        <f>GT16*GT4</f>
        <v>#REF!</v>
      </c>
      <c r="GU29" s="385"/>
      <c r="GV29" s="387"/>
      <c r="GW29" s="386" t="e">
        <f>GW16*GW4</f>
        <v>#REF!</v>
      </c>
      <c r="GX29" s="386" t="e">
        <f>GX16*GX4</f>
        <v>#REF!</v>
      </c>
      <c r="GY29" s="387"/>
      <c r="GZ29" s="386" t="e">
        <f t="shared" ref="GZ29:HG29" si="424">GZ16*GZ4</f>
        <v>#REF!</v>
      </c>
      <c r="HA29" s="386" t="e">
        <f t="shared" si="424"/>
        <v>#REF!</v>
      </c>
      <c r="HB29" s="386" t="e">
        <f t="shared" si="424"/>
        <v>#REF!</v>
      </c>
      <c r="HC29" s="386" t="e">
        <f t="shared" si="424"/>
        <v>#REF!</v>
      </c>
      <c r="HD29" s="386" t="e">
        <f t="shared" si="424"/>
        <v>#REF!</v>
      </c>
      <c r="HE29" s="386" t="e">
        <f t="shared" si="424"/>
        <v>#REF!</v>
      </c>
      <c r="HF29" s="386" t="e">
        <f t="shared" si="424"/>
        <v>#REF!</v>
      </c>
      <c r="HG29" s="386" t="e">
        <f t="shared" si="424"/>
        <v>#REF!</v>
      </c>
      <c r="HH29" s="385"/>
      <c r="HI29" s="386" t="e">
        <f t="shared" ref="HI29:HN29" si="425">HI16*HI4</f>
        <v>#REF!</v>
      </c>
      <c r="HJ29" s="386" t="e">
        <f t="shared" si="425"/>
        <v>#REF!</v>
      </c>
      <c r="HK29" s="386" t="e">
        <f t="shared" si="425"/>
        <v>#REF!</v>
      </c>
      <c r="HL29" s="386" t="e">
        <f t="shared" si="425"/>
        <v>#REF!</v>
      </c>
      <c r="HM29" s="386" t="e">
        <f t="shared" si="425"/>
        <v>#REF!</v>
      </c>
      <c r="HN29" s="386" t="e">
        <f t="shared" si="425"/>
        <v>#REF!</v>
      </c>
      <c r="HO29" s="385"/>
      <c r="HP29" s="387"/>
      <c r="HQ29" s="386" t="e">
        <f>HQ16*HQ4</f>
        <v>#REF!</v>
      </c>
      <c r="HR29" s="386" t="e">
        <f>HR16*HR4</f>
        <v>#REF!</v>
      </c>
      <c r="HS29" s="386" t="e">
        <f>HS16*HS4</f>
        <v>#REF!</v>
      </c>
      <c r="HT29" s="387"/>
      <c r="HU29" s="386" t="e">
        <f>HU16*HU4</f>
        <v>#REF!</v>
      </c>
      <c r="HV29" s="386" t="e">
        <f>HV16*HV4</f>
        <v>#REF!</v>
      </c>
      <c r="HW29" s="386" t="e">
        <f>HW16*HW4</f>
        <v>#REF!</v>
      </c>
      <c r="HX29" s="386" t="e">
        <f>HX16*HX4</f>
        <v>#REF!</v>
      </c>
      <c r="HY29" s="387"/>
      <c r="HZ29" s="386" t="e">
        <f>HZ16*HZ4</f>
        <v>#REF!</v>
      </c>
      <c r="IA29" s="384"/>
      <c r="IB29" s="385"/>
      <c r="IC29" s="386" t="e">
        <f t="shared" ref="IC29:IJ29" si="426">IC16*IC4</f>
        <v>#REF!</v>
      </c>
      <c r="ID29" s="386" t="e">
        <f t="shared" si="426"/>
        <v>#REF!</v>
      </c>
      <c r="IE29" s="386" t="e">
        <f t="shared" si="426"/>
        <v>#REF!</v>
      </c>
      <c r="IF29" s="386" t="e">
        <f t="shared" si="426"/>
        <v>#REF!</v>
      </c>
      <c r="IG29" s="386" t="e">
        <f t="shared" si="426"/>
        <v>#REF!</v>
      </c>
      <c r="IH29" s="386" t="e">
        <f t="shared" si="426"/>
        <v>#REF!</v>
      </c>
      <c r="II29" s="386" t="e">
        <f t="shared" si="426"/>
        <v>#REF!</v>
      </c>
      <c r="IJ29" s="386" t="e">
        <f t="shared" si="426"/>
        <v>#REF!</v>
      </c>
      <c r="IK29" s="384"/>
      <c r="IL29" s="385"/>
      <c r="IM29" s="386" t="e">
        <f t="shared" ref="IM29:IR29" si="427">IM16*IM4</f>
        <v>#REF!</v>
      </c>
      <c r="IN29" s="386" t="e">
        <f t="shared" si="427"/>
        <v>#REF!</v>
      </c>
      <c r="IO29" s="386" t="e">
        <f t="shared" si="427"/>
        <v>#REF!</v>
      </c>
      <c r="IP29" s="386" t="e">
        <f t="shared" si="427"/>
        <v>#REF!</v>
      </c>
      <c r="IQ29" s="386" t="e">
        <f t="shared" si="427"/>
        <v>#REF!</v>
      </c>
      <c r="IR29" s="386" t="e">
        <f t="shared" si="427"/>
        <v>#REF!</v>
      </c>
      <c r="IS29" s="384"/>
      <c r="IT29" s="386" t="e">
        <f>IT16*IT4</f>
        <v>#REF!</v>
      </c>
      <c r="IU29" s="386" t="e">
        <f>IU16*IU4</f>
        <v>#REF!</v>
      </c>
      <c r="IV29" s="385"/>
      <c r="IW29" s="386" t="e">
        <f>IW16*IW4</f>
        <v>#REF!</v>
      </c>
      <c r="IX29" s="386" t="e">
        <f>IX16*IX4</f>
        <v>#REF!</v>
      </c>
      <c r="IY29" s="387"/>
      <c r="IZ29" s="386" t="e">
        <f>IZ16*IZ4</f>
        <v>#REF!</v>
      </c>
      <c r="JA29" s="386" t="e">
        <f>JA16*JA4</f>
        <v>#REF!</v>
      </c>
      <c r="JB29" s="387"/>
      <c r="JC29" s="386" t="e">
        <f>JC16*JC4</f>
        <v>#REF!</v>
      </c>
      <c r="JD29" s="386" t="e">
        <f>JD16*JD4</f>
        <v>#REF!</v>
      </c>
      <c r="JE29" s="386" t="e">
        <f>JE16*JE4</f>
        <v>#REF!</v>
      </c>
      <c r="JF29" s="387"/>
      <c r="JG29" s="386" t="e">
        <f>JG16*JG4</f>
        <v>#REF!</v>
      </c>
      <c r="JH29" s="385"/>
      <c r="JI29" s="386" t="e">
        <f>JI16*JI4</f>
        <v>#REF!</v>
      </c>
      <c r="JJ29" s="386" t="e">
        <f>JJ16*JJ4</f>
        <v>#REF!</v>
      </c>
      <c r="JK29" s="386" t="e">
        <f>JK16*JK4</f>
        <v>#REF!</v>
      </c>
      <c r="JL29" s="386" t="e">
        <f>JL16*JL4</f>
        <v>#REF!</v>
      </c>
      <c r="JM29" s="385"/>
      <c r="JN29" s="386" t="e">
        <f>JN16*JN4</f>
        <v>#REF!</v>
      </c>
      <c r="JO29" s="425"/>
      <c r="JP29" s="384"/>
      <c r="JQ29" s="385"/>
      <c r="JR29" s="386" t="e">
        <f t="shared" ref="JR29:KC29" si="428">JR16*JR4</f>
        <v>#REF!</v>
      </c>
      <c r="JS29" s="386" t="e">
        <f t="shared" si="428"/>
        <v>#REF!</v>
      </c>
      <c r="JT29" s="386" t="e">
        <f t="shared" si="428"/>
        <v>#REF!</v>
      </c>
      <c r="JU29" s="386" t="e">
        <f t="shared" si="428"/>
        <v>#REF!</v>
      </c>
      <c r="JV29" s="386" t="e">
        <f t="shared" si="428"/>
        <v>#REF!</v>
      </c>
      <c r="JW29" s="386" t="e">
        <f t="shared" si="428"/>
        <v>#REF!</v>
      </c>
      <c r="JX29" s="386" t="e">
        <f t="shared" si="428"/>
        <v>#REF!</v>
      </c>
      <c r="JY29" s="386" t="e">
        <f t="shared" si="428"/>
        <v>#REF!</v>
      </c>
      <c r="JZ29" s="386" t="e">
        <f t="shared" si="428"/>
        <v>#REF!</v>
      </c>
      <c r="KA29" s="386" t="e">
        <f t="shared" si="428"/>
        <v>#REF!</v>
      </c>
      <c r="KB29" s="386" t="e">
        <f t="shared" si="428"/>
        <v>#REF!</v>
      </c>
      <c r="KC29" s="386" t="e">
        <f t="shared" si="428"/>
        <v>#REF!</v>
      </c>
      <c r="KD29" s="385"/>
      <c r="KE29" s="386" t="e">
        <f>KE16*KE4</f>
        <v>#REF!</v>
      </c>
      <c r="KF29" s="386" t="e">
        <f>KF16*KF4</f>
        <v>#REF!</v>
      </c>
      <c r="KG29" s="386" t="e">
        <f>KG16*KG4</f>
        <v>#REF!</v>
      </c>
      <c r="KH29" s="385"/>
      <c r="KI29" s="386" t="e">
        <f>KI16*KI4</f>
        <v>#REF!</v>
      </c>
      <c r="KJ29" s="386" t="e">
        <f>KJ16*KJ4</f>
        <v>#REF!</v>
      </c>
      <c r="KK29" s="386" t="e">
        <f>KK16*KK4</f>
        <v>#REF!</v>
      </c>
      <c r="KL29" s="386" t="e">
        <f>KL16*KL4</f>
        <v>#REF!</v>
      </c>
      <c r="KM29" s="385"/>
      <c r="KN29" s="386" t="e">
        <f>KN16*KN4</f>
        <v>#REF!</v>
      </c>
      <c r="KO29" s="386" t="e">
        <f>KO16*KO4</f>
        <v>#REF!</v>
      </c>
      <c r="KP29" s="386" t="e">
        <f>KP16*KP4</f>
        <v>#REF!</v>
      </c>
      <c r="KQ29" s="385"/>
      <c r="KR29" s="386" t="e">
        <f>KR16*KR4</f>
        <v>#REF!</v>
      </c>
      <c r="KS29" s="386" t="e">
        <f>KS16*KS4</f>
        <v>#REF!</v>
      </c>
      <c r="KT29" s="386" t="e">
        <f>KT16*KT4</f>
        <v>#REF!</v>
      </c>
      <c r="KU29" s="390"/>
      <c r="KV29" s="385"/>
      <c r="KW29" s="386" t="e">
        <f>KW16*KW4</f>
        <v>#REF!</v>
      </c>
      <c r="KX29" s="386" t="e">
        <f>KX16*KX4</f>
        <v>#REF!</v>
      </c>
      <c r="KY29" s="386" t="e">
        <f>KY16*KY4</f>
        <v>#REF!</v>
      </c>
      <c r="KZ29" s="386" t="e">
        <f>KZ16*KZ4</f>
        <v>#REF!</v>
      </c>
      <c r="LA29" s="386" t="e">
        <f>LA16*LA4</f>
        <v>#REF!</v>
      </c>
      <c r="LB29" s="385"/>
      <c r="LC29" s="386" t="e">
        <f>LC16*LC4</f>
        <v>#REF!</v>
      </c>
      <c r="LD29" s="386" t="e">
        <f>LD16*LD4</f>
        <v>#REF!</v>
      </c>
      <c r="LE29" s="386" t="e">
        <f>LE16*LE4</f>
        <v>#REF!</v>
      </c>
      <c r="LF29" s="387"/>
      <c r="LG29" s="386" t="e">
        <f>LG16*LG4</f>
        <v>#REF!</v>
      </c>
      <c r="LH29" s="386" t="e">
        <f>LH16*LH4</f>
        <v>#REF!</v>
      </c>
      <c r="LI29" s="386" t="e">
        <f>LI16*LI4</f>
        <v>#REF!</v>
      </c>
      <c r="LJ29" s="385"/>
      <c r="LK29" s="386" t="e">
        <f t="shared" ref="LK29:LX29" si="429">LK16*LK4</f>
        <v>#REF!</v>
      </c>
      <c r="LL29" s="386" t="e">
        <f t="shared" si="429"/>
        <v>#REF!</v>
      </c>
      <c r="LM29" s="386" t="e">
        <f t="shared" si="429"/>
        <v>#REF!</v>
      </c>
      <c r="LN29" s="386" t="e">
        <f t="shared" si="429"/>
        <v>#REF!</v>
      </c>
      <c r="LO29" s="386" t="e">
        <f t="shared" si="429"/>
        <v>#REF!</v>
      </c>
      <c r="LP29" s="386" t="e">
        <f t="shared" si="429"/>
        <v>#REF!</v>
      </c>
      <c r="LQ29" s="386" t="e">
        <f t="shared" si="429"/>
        <v>#REF!</v>
      </c>
      <c r="LR29" s="386" t="e">
        <f t="shared" si="429"/>
        <v>#REF!</v>
      </c>
      <c r="LS29" s="386" t="e">
        <f t="shared" si="429"/>
        <v>#REF!</v>
      </c>
      <c r="LT29" s="386" t="e">
        <f t="shared" si="429"/>
        <v>#REF!</v>
      </c>
      <c r="LU29" s="386" t="e">
        <f t="shared" si="429"/>
        <v>#REF!</v>
      </c>
      <c r="LV29" s="386" t="e">
        <f t="shared" si="429"/>
        <v>#REF!</v>
      </c>
      <c r="LW29" s="386" t="e">
        <f t="shared" si="429"/>
        <v>#REF!</v>
      </c>
      <c r="LX29" s="386" t="e">
        <f t="shared" si="429"/>
        <v>#REF!</v>
      </c>
      <c r="LY29" s="385"/>
      <c r="LZ29" s="386" t="e">
        <f>LZ16*LZ4</f>
        <v>#REF!</v>
      </c>
      <c r="MA29" s="386" t="e">
        <f>MA16*MA4</f>
        <v>#REF!</v>
      </c>
      <c r="MB29" s="386" t="e">
        <f>MB16*MB4</f>
        <v>#REF!</v>
      </c>
      <c r="MC29" s="386" t="e">
        <f>MC16*MC4</f>
        <v>#REF!</v>
      </c>
      <c r="MD29" s="386" t="e">
        <f>MD16*MD4</f>
        <v>#REF!</v>
      </c>
      <c r="ME29" s="385"/>
      <c r="MF29" s="386" t="e">
        <f>MF16*MF4</f>
        <v>#REF!</v>
      </c>
      <c r="MG29" s="386" t="e">
        <f>MG16*MG4</f>
        <v>#REF!</v>
      </c>
      <c r="MH29" s="386" t="e">
        <f>MH16*MH4</f>
        <v>#REF!</v>
      </c>
      <c r="MI29" s="386" t="e">
        <f>MI16*MI4</f>
        <v>#REF!</v>
      </c>
      <c r="MJ29" s="385"/>
      <c r="MK29" s="386" t="e">
        <f t="shared" ref="MK29:MP29" si="430">MK16*MK4</f>
        <v>#REF!</v>
      </c>
      <c r="ML29" s="386" t="e">
        <f t="shared" si="430"/>
        <v>#REF!</v>
      </c>
      <c r="MM29" s="386" t="e">
        <f t="shared" si="430"/>
        <v>#REF!</v>
      </c>
      <c r="MN29" s="386" t="e">
        <f t="shared" si="430"/>
        <v>#REF!</v>
      </c>
      <c r="MO29" s="386" t="e">
        <f t="shared" si="430"/>
        <v>#REF!</v>
      </c>
      <c r="MP29" s="386" t="e">
        <f t="shared" si="430"/>
        <v>#REF!</v>
      </c>
      <c r="MQ29" s="390"/>
      <c r="MR29" s="386" t="e">
        <f t="shared" ref="MR29:MZ29" si="431">MR16*MR4</f>
        <v>#REF!</v>
      </c>
      <c r="MS29" s="386" t="e">
        <f t="shared" si="431"/>
        <v>#REF!</v>
      </c>
      <c r="MT29" s="386" t="e">
        <f t="shared" si="431"/>
        <v>#REF!</v>
      </c>
      <c r="MU29" s="386" t="e">
        <f t="shared" si="431"/>
        <v>#REF!</v>
      </c>
      <c r="MV29" s="386" t="e">
        <f t="shared" si="431"/>
        <v>#REF!</v>
      </c>
      <c r="MW29" s="386" t="e">
        <f t="shared" si="431"/>
        <v>#REF!</v>
      </c>
      <c r="MX29" s="386" t="e">
        <f t="shared" si="431"/>
        <v>#REF!</v>
      </c>
      <c r="MY29" s="386" t="e">
        <f t="shared" si="431"/>
        <v>#REF!</v>
      </c>
      <c r="MZ29" s="386" t="e">
        <f t="shared" si="431"/>
        <v>#REF!</v>
      </c>
    </row>
    <row r="30" spans="1:369" s="401" customFormat="1" ht="55" customHeight="1" thickBot="1">
      <c r="A30" s="1243"/>
      <c r="B30" s="1215" t="s">
        <v>1447</v>
      </c>
      <c r="C30" s="1289"/>
      <c r="D30" s="1289"/>
      <c r="E30" s="1289"/>
      <c r="F30" s="1289"/>
      <c r="G30" s="1289"/>
      <c r="H30" s="1289"/>
      <c r="I30" s="1289"/>
      <c r="J30" s="1289"/>
      <c r="K30" s="1289"/>
      <c r="L30" s="1289"/>
      <c r="M30" s="1289"/>
      <c r="N30" s="1289"/>
      <c r="O30" s="1289"/>
      <c r="P30" s="1289"/>
      <c r="Q30" s="1289"/>
      <c r="R30" s="1289"/>
      <c r="S30" s="1289"/>
      <c r="T30" s="1289"/>
      <c r="U30" s="1289"/>
      <c r="V30" s="393"/>
      <c r="W30" s="394"/>
      <c r="X30" s="395"/>
      <c r="Y30" s="396">
        <f>AVERAGE(Y34,Y38,Y39,Y40)/100</f>
        <v>0.28583333333333333</v>
      </c>
      <c r="Z30" s="395"/>
      <c r="AA30" s="396">
        <f>AVERAGE(AA34,AA38,AA39,AA40)/100</f>
        <v>0.35016666666666674</v>
      </c>
      <c r="AB30" s="395"/>
      <c r="AC30" s="396">
        <f>AVERAGE(AC34,AC38,AC39,AC40)/100</f>
        <v>0.10249999999999999</v>
      </c>
      <c r="AD30" s="395"/>
      <c r="AE30" s="396">
        <f>AVERAGE(AE34,AE38,AE39,AE40)/100</f>
        <v>0.24166666666666667</v>
      </c>
      <c r="AF30" s="396">
        <f>AVERAGE(AF34,AF38,AF39,AF40)/100</f>
        <v>0.13</v>
      </c>
      <c r="AG30" s="396">
        <f>AVERAGE(AG34,AG38,AG39,AG40)/100</f>
        <v>2.8500000000000001E-2</v>
      </c>
      <c r="AH30" s="396" t="e">
        <f>AVERAGE(AH34,AH38,AH39,AH40)/100</f>
        <v>#DIV/0!</v>
      </c>
      <c r="AI30" s="395"/>
      <c r="AJ30" s="396">
        <f>AVERAGE(AJ34,AJ38,AJ39,AJ40)/100</f>
        <v>0.20749999999999999</v>
      </c>
      <c r="AK30" s="397"/>
      <c r="AL30" s="396">
        <f>AVERAGE(AL34,AL38,AL39,AL40)/100</f>
        <v>0.19849999999999998</v>
      </c>
      <c r="AM30" s="639"/>
      <c r="AN30" s="396">
        <f t="shared" ref="AN30:AX30" si="432">AVERAGE(AN34,AN38,AN39,AN40)/100</f>
        <v>0.32299999999999995</v>
      </c>
      <c r="AO30" s="396" t="e">
        <f t="shared" si="432"/>
        <v>#DIV/0!</v>
      </c>
      <c r="AP30" s="396" t="e">
        <f t="shared" si="432"/>
        <v>#DIV/0!</v>
      </c>
      <c r="AQ30" s="396" t="e">
        <f t="shared" si="432"/>
        <v>#DIV/0!</v>
      </c>
      <c r="AR30" s="396" t="e">
        <f t="shared" si="432"/>
        <v>#DIV/0!</v>
      </c>
      <c r="AS30" s="396" t="e">
        <f t="shared" si="432"/>
        <v>#DIV/0!</v>
      </c>
      <c r="AT30" s="396" t="e">
        <f t="shared" si="432"/>
        <v>#DIV/0!</v>
      </c>
      <c r="AU30" s="396" t="e">
        <f t="shared" si="432"/>
        <v>#DIV/0!</v>
      </c>
      <c r="AV30" s="396">
        <f t="shared" si="432"/>
        <v>2.6249999999999999E-2</v>
      </c>
      <c r="AW30" s="396" t="e">
        <f t="shared" si="432"/>
        <v>#DIV/0!</v>
      </c>
      <c r="AX30" s="396" t="e">
        <f t="shared" si="432"/>
        <v>#DIV/0!</v>
      </c>
      <c r="AY30" s="397"/>
      <c r="AZ30" s="396">
        <f>AVERAGE(AZ34,AZ38,AZ39,AZ40)/100</f>
        <v>0.05</v>
      </c>
      <c r="BA30" s="397"/>
      <c r="BB30" s="396">
        <f>AVERAGE(BB34,BB38,BB39,BB40)/100</f>
        <v>3.8166666666666661E-2</v>
      </c>
      <c r="BC30" s="395"/>
      <c r="BD30" s="396">
        <f>AVERAGE(BD34,BD38,BD39,BD40)/100</f>
        <v>0.57100000000000006</v>
      </c>
      <c r="BE30" s="396">
        <f>AVERAGE(BE34,BE38,BE39,BE40)/100</f>
        <v>7.4999999999999997E-3</v>
      </c>
      <c r="BF30" s="395"/>
      <c r="BG30" s="396" t="e">
        <f>AVERAGE(BG34,BG38,BG39,BG40)/100</f>
        <v>#DIV/0!</v>
      </c>
      <c r="BH30" s="396">
        <f>AVERAGE(BH34,BH38,BH39,BH40)/100</f>
        <v>9.346666666666667E-2</v>
      </c>
      <c r="BI30" s="396">
        <f>AVERAGE(BI34,BI38,BI39,BI40)/100</f>
        <v>2.2499999999999999E-2</v>
      </c>
      <c r="BJ30" s="396">
        <f>AVERAGE(BJ34,BJ38,BJ39,BJ40)/100</f>
        <v>1.1000000000000001E-2</v>
      </c>
      <c r="BK30" s="619"/>
      <c r="BL30" s="396">
        <f>AVERAGE(BL34,BL38,BL39,BL40)/100</f>
        <v>8.0649999999999999E-2</v>
      </c>
      <c r="BM30" s="396" t="e">
        <f>AVERAGE(BM34,BM38,BM39,BM40)/100</f>
        <v>#DIV/0!</v>
      </c>
      <c r="BN30" s="395"/>
      <c r="BO30" s="396">
        <f>AVERAGE(BO34,BO38,BO39,BO40)/100</f>
        <v>0.14466666666666669</v>
      </c>
      <c r="BP30" s="396" t="e">
        <f>AVERAGE(BP34,BP38,BP39,BP40)/100</f>
        <v>#DIV/0!</v>
      </c>
      <c r="BQ30" s="396" t="e">
        <f>AVERAGE(BQ34,BQ38,BQ39,BQ40)/100</f>
        <v>#DIV/0!</v>
      </c>
      <c r="BR30" s="395"/>
      <c r="BS30" s="396">
        <f>AVERAGE(BS34,BS38,BS39,BS40)/100</f>
        <v>2.6499999999999999E-2</v>
      </c>
      <c r="BT30" s="396">
        <f>AVERAGE(BT34,BT38,BT39,BT40)/100</f>
        <v>3.2000000000000001E-2</v>
      </c>
      <c r="BU30" s="395"/>
      <c r="BV30" s="396">
        <f>AVERAGE(BV34,BV38,BV39,BV40)/100</f>
        <v>0.17149999999999999</v>
      </c>
      <c r="BW30" s="395"/>
      <c r="BX30" s="396">
        <f>AVERAGE(BX34,BX38,BX39,BX40)/100</f>
        <v>0.03</v>
      </c>
      <c r="BY30" s="396">
        <f>AVERAGE(BY34,BY38,BY39,BY40)/100</f>
        <v>3.73E-2</v>
      </c>
      <c r="BZ30" s="395"/>
      <c r="CA30" s="396">
        <f>AVERAGE(CA34,CA38,CA39,CA40)/100</f>
        <v>0.114</v>
      </c>
      <c r="CB30" s="396">
        <f>AVERAGE(CB34,CB38,CB39,CB40)/100</f>
        <v>0.10933333333333332</v>
      </c>
      <c r="CC30" s="396">
        <f>AVERAGE(CC34,CC38,CC39,CC40)/100</f>
        <v>0.11600000000000002</v>
      </c>
      <c r="CD30" s="396">
        <f>AVERAGE(CD34,CD38,CD39,CD40)/100</f>
        <v>4.7500000000000001E-2</v>
      </c>
      <c r="CE30" s="394"/>
      <c r="CF30" s="396" t="e">
        <f>AVERAGE(CF34,CF38,CF39,CF40)/100</f>
        <v>#DIV/0!</v>
      </c>
      <c r="CG30" s="395"/>
      <c r="CH30" s="396">
        <f>AVERAGE(CH34,CH38,CH39,CH40)/100</f>
        <v>0.254</v>
      </c>
      <c r="CI30" s="397"/>
      <c r="CJ30" s="396">
        <f>AVERAGE(CJ34,CJ38,CJ39,CJ40)/100</f>
        <v>5.4333333333333324E-2</v>
      </c>
      <c r="CK30" s="396" t="e">
        <f>AVERAGE(CK34,CK38,CK39,CK40)/100</f>
        <v>#DIV/0!</v>
      </c>
      <c r="CL30" s="397"/>
      <c r="CM30" s="396">
        <f>AVERAGE(CM34,CM38,CM39,CM40)/100</f>
        <v>0.21</v>
      </c>
      <c r="CN30" s="396" t="e">
        <f>AVERAGE(CN34,CN38,CN39,CN40)/100</f>
        <v>#DIV/0!</v>
      </c>
      <c r="CO30" s="396" t="e">
        <f>AVERAGE(CO34,CO38,CO39,CO40)/100</f>
        <v>#DIV/0!</v>
      </c>
      <c r="CP30" s="397"/>
      <c r="CQ30" s="396" t="e">
        <f t="shared" ref="CQ30:CW30" si="433">AVERAGE(CQ34,CQ38,CQ39,CQ40)/100</f>
        <v>#DIV/0!</v>
      </c>
      <c r="CR30" s="396">
        <f t="shared" si="433"/>
        <v>7.6999999999999999E-2</v>
      </c>
      <c r="CS30" s="396" t="e">
        <f t="shared" si="433"/>
        <v>#DIV/0!</v>
      </c>
      <c r="CT30" s="396" t="e">
        <f t="shared" si="433"/>
        <v>#DIV/0!</v>
      </c>
      <c r="CU30" s="396" t="e">
        <f t="shared" si="433"/>
        <v>#DIV/0!</v>
      </c>
      <c r="CV30" s="396">
        <f t="shared" si="433"/>
        <v>0.27300000000000002</v>
      </c>
      <c r="CW30" s="396">
        <f t="shared" si="433"/>
        <v>8.0000000000000002E-3</v>
      </c>
      <c r="CX30" s="397"/>
      <c r="CY30" s="396" t="e">
        <f>AVERAGE(CY34,CY38,CY39,CY40)/100</f>
        <v>#DIV/0!</v>
      </c>
      <c r="CZ30" s="396">
        <f>AVERAGE(CZ34,CZ38,CZ39,CZ40)/100</f>
        <v>0.01</v>
      </c>
      <c r="DA30" s="396" t="e">
        <f>AVERAGE(DA34,DA38,DA39,DA40)/100</f>
        <v>#DIV/0!</v>
      </c>
      <c r="DB30" s="396" t="e">
        <f>AVERAGE(DB34,DB38,DB39,DB40)/100</f>
        <v>#DIV/0!</v>
      </c>
      <c r="DC30" s="395"/>
      <c r="DD30" s="396" t="e">
        <f>AVERAGE(DD34,DD38,DD39,DD40)/100</f>
        <v>#DIV/0!</v>
      </c>
      <c r="DE30" s="396" t="e">
        <f>AVERAGE(DE34,DE38,DE39,DE40)/100</f>
        <v>#DIV/0!</v>
      </c>
      <c r="DF30" s="396" t="e">
        <f>AVERAGE(DF34,DF38,DF39,DF40)/100</f>
        <v>#DIV/0!</v>
      </c>
      <c r="DG30" s="396" t="e">
        <f>AVERAGE(DG34,DG38,DG39,DG40)/100</f>
        <v>#DIV/0!</v>
      </c>
      <c r="DH30" s="396" t="e">
        <f t="shared" ref="DH30:DN30" si="434">AVERAGE(DH34,DH38,DH39,DH40)/100</f>
        <v>#DIV/0!</v>
      </c>
      <c r="DI30" s="396" t="e">
        <f t="shared" si="434"/>
        <v>#DIV/0!</v>
      </c>
      <c r="DJ30" s="396" t="e">
        <f t="shared" si="434"/>
        <v>#DIV/0!</v>
      </c>
      <c r="DK30" s="396" t="e">
        <f t="shared" si="434"/>
        <v>#DIV/0!</v>
      </c>
      <c r="DL30" s="396" t="e">
        <f t="shared" si="434"/>
        <v>#DIV/0!</v>
      </c>
      <c r="DM30" s="396" t="e">
        <f t="shared" si="434"/>
        <v>#DIV/0!</v>
      </c>
      <c r="DN30" s="396" t="e">
        <f t="shared" si="434"/>
        <v>#DIV/0!</v>
      </c>
      <c r="DO30" s="395"/>
      <c r="DP30" s="396" t="e">
        <f t="shared" ref="DP30:DR30" si="435">AVERAGE(DP34,DP38,DP39,DP40)/100</f>
        <v>#DIV/0!</v>
      </c>
      <c r="DQ30" s="396" t="e">
        <f t="shared" si="435"/>
        <v>#DIV/0!</v>
      </c>
      <c r="DR30" s="396">
        <f t="shared" si="435"/>
        <v>5.0000000000000001E-3</v>
      </c>
      <c r="DS30" s="395"/>
      <c r="DT30" s="396">
        <f t="shared" ref="DT30:DZ30" si="436">AVERAGE(DT34,DT38,DT39,DT40)/100</f>
        <v>0.01</v>
      </c>
      <c r="DU30" s="396" t="e">
        <f t="shared" si="436"/>
        <v>#DIV/0!</v>
      </c>
      <c r="DV30" s="396" t="e">
        <f t="shared" si="436"/>
        <v>#DIV/0!</v>
      </c>
      <c r="DW30" s="396" t="e">
        <f t="shared" si="436"/>
        <v>#DIV/0!</v>
      </c>
      <c r="DX30" s="396" t="e">
        <f t="shared" si="436"/>
        <v>#DIV/0!</v>
      </c>
      <c r="DY30" s="396" t="e">
        <f t="shared" si="436"/>
        <v>#DIV/0!</v>
      </c>
      <c r="DZ30" s="396" t="e">
        <f t="shared" si="436"/>
        <v>#DIV/0!</v>
      </c>
      <c r="EA30" s="398"/>
      <c r="EB30" s="396" t="e">
        <f>AVERAGE(EB34,EB38,EB39,EB40)/100</f>
        <v>#DIV/0!</v>
      </c>
      <c r="EC30" s="395"/>
      <c r="ED30" s="399"/>
      <c r="EE30" s="396">
        <f t="shared" ref="EE30:EH30" si="437">AVERAGE(EE34,EE38,EE39,EE40)/100</f>
        <v>8.0000000000000002E-3</v>
      </c>
      <c r="EF30" s="396" t="e">
        <f t="shared" si="437"/>
        <v>#DIV/0!</v>
      </c>
      <c r="EG30" s="396" t="e">
        <f t="shared" si="437"/>
        <v>#DIV/0!</v>
      </c>
      <c r="EH30" s="396" t="e">
        <f t="shared" si="437"/>
        <v>#DIV/0!</v>
      </c>
      <c r="EI30" s="397"/>
      <c r="EJ30" s="396">
        <f>AVERAGE(EJ34,EJ38,EJ39,EJ40)/100</f>
        <v>8.0000000000000002E-3</v>
      </c>
      <c r="EK30" s="399"/>
      <c r="EL30" s="396">
        <f t="shared" ref="EL30:EM30" si="438">AVERAGE(EL34,EL38,EL39,EL40)/100</f>
        <v>2.3E-2</v>
      </c>
      <c r="EM30" s="396" t="e">
        <f t="shared" si="438"/>
        <v>#DIV/0!</v>
      </c>
      <c r="EN30" s="397"/>
      <c r="EO30" s="396" t="e">
        <f>AVERAGE(EO34,EO38,EO39,EO40)/100</f>
        <v>#DIV/0!</v>
      </c>
      <c r="EP30" s="399"/>
      <c r="EQ30" s="396">
        <f t="shared" ref="EQ30:EV30" si="439">AVERAGE(EQ34,EQ38,EQ39,EQ40)/100</f>
        <v>0.02</v>
      </c>
      <c r="ER30" s="396" t="e">
        <f t="shared" si="439"/>
        <v>#DIV/0!</v>
      </c>
      <c r="ES30" s="396" t="e">
        <f t="shared" si="439"/>
        <v>#DIV/0!</v>
      </c>
      <c r="ET30" s="396">
        <f t="shared" si="439"/>
        <v>0.03</v>
      </c>
      <c r="EU30" s="396" t="e">
        <f t="shared" si="439"/>
        <v>#DIV/0!</v>
      </c>
      <c r="EV30" s="396">
        <f t="shared" si="439"/>
        <v>0.03</v>
      </c>
      <c r="EW30" s="395"/>
      <c r="EX30" s="397"/>
      <c r="EY30" s="396">
        <f t="shared" ref="EY30:EZ30" si="440">AVERAGE(EY34,EY38,EY39,EY40)/100</f>
        <v>0.28331666666666666</v>
      </c>
      <c r="EZ30" s="396">
        <f t="shared" si="440"/>
        <v>9.0000000000000011E-3</v>
      </c>
      <c r="FA30" s="397"/>
      <c r="FB30" s="396">
        <f t="shared" ref="FB30:FD30" si="441">AVERAGE(FB34,FB38,FB39,FB40)/100</f>
        <v>0.27858333333333335</v>
      </c>
      <c r="FC30" s="396">
        <f t="shared" si="441"/>
        <v>1.21E-2</v>
      </c>
      <c r="FD30" s="396">
        <f t="shared" si="441"/>
        <v>0.33399999999999996</v>
      </c>
      <c r="FE30" s="397"/>
      <c r="FF30" s="396" t="e">
        <f>AVERAGE(FF34,FF38,FF39,FF40)/100</f>
        <v>#DIV/0!</v>
      </c>
      <c r="FG30" s="397"/>
      <c r="FH30" s="396">
        <f t="shared" ref="FH30:FI30" si="442">AVERAGE(FH34,FH38,FH39,FH40)/100</f>
        <v>4.4299999999999999E-2</v>
      </c>
      <c r="FI30" s="396" t="e">
        <f t="shared" si="442"/>
        <v>#DIV/0!</v>
      </c>
      <c r="FJ30" s="397"/>
      <c r="FK30" s="396">
        <f t="shared" ref="FK30:FM30" si="443">AVERAGE(FK34,FK38,FK39,FK40)/100</f>
        <v>1.6E-2</v>
      </c>
      <c r="FL30" s="396" t="e">
        <f t="shared" si="443"/>
        <v>#DIV/0!</v>
      </c>
      <c r="FM30" s="396" t="e">
        <f t="shared" si="443"/>
        <v>#DIV/0!</v>
      </c>
      <c r="FN30" s="398"/>
      <c r="FO30" s="396">
        <f>AVERAGE(FO34,FO38,FO39,FO40)/100</f>
        <v>0.17810000000000004</v>
      </c>
      <c r="FP30" s="395"/>
      <c r="FQ30" s="396">
        <f>AVERAGE(FQ34,FQ38,FQ39,FQ40)/100</f>
        <v>0.13449999999999998</v>
      </c>
      <c r="FR30" s="397"/>
      <c r="FS30" s="396" t="e">
        <f>AVERAGE(FS34,FS38,FS39,FS40)/100</f>
        <v>#DIV/0!</v>
      </c>
      <c r="FT30" s="397"/>
      <c r="FU30" s="396">
        <f t="shared" ref="FU30:FY30" si="444">AVERAGE(FU34,FU38,FU39,FU40)/100</f>
        <v>0.22</v>
      </c>
      <c r="FV30" s="396">
        <f t="shared" si="444"/>
        <v>1.9E-2</v>
      </c>
      <c r="FW30" s="396">
        <f t="shared" si="444"/>
        <v>6.5000000000000002E-2</v>
      </c>
      <c r="FX30" s="396" t="e">
        <f t="shared" si="444"/>
        <v>#DIV/0!</v>
      </c>
      <c r="FY30" s="396" t="e">
        <f t="shared" si="444"/>
        <v>#DIV/0!</v>
      </c>
      <c r="FZ30" s="397"/>
      <c r="GA30" s="396" t="e">
        <f>AVERAGE(GA34,GA38,GA39,GA40)/100</f>
        <v>#DIV/0!</v>
      </c>
      <c r="GB30" s="395"/>
      <c r="GC30" s="396">
        <f t="shared" ref="GC30:GE30" si="445">AVERAGE(GC34,GC38,GC39,GC40)/100</f>
        <v>5.1333333333333335E-2</v>
      </c>
      <c r="GD30" s="396">
        <f t="shared" si="445"/>
        <v>7.0000000000000007E-2</v>
      </c>
      <c r="GE30" s="396" t="e">
        <f t="shared" si="445"/>
        <v>#DIV/0!</v>
      </c>
      <c r="GF30" s="395"/>
      <c r="GG30" s="396">
        <f t="shared" ref="GG30" si="446">AVERAGE(GG34,GG38,GG39,GG40)/100</f>
        <v>7.8666666666666676E-2</v>
      </c>
      <c r="GH30" s="398"/>
      <c r="GI30" s="396">
        <f t="shared" ref="GI30" si="447">AVERAGE(GI34,GI38,GI39,GI40)/100</f>
        <v>0.13800000000000001</v>
      </c>
      <c r="GJ30" s="395"/>
      <c r="GK30" s="396">
        <f t="shared" ref="GK30" si="448">AVERAGE(GK34,GK38,GK39,GK40)/100</f>
        <v>0.06</v>
      </c>
      <c r="GL30" s="396" t="e">
        <f>AVERAGE(GL34,GL38,GL39,GL40)/100</f>
        <v>#DIV/0!</v>
      </c>
      <c r="GM30" s="395"/>
      <c r="GN30" s="396">
        <f t="shared" ref="GN30:GR30" si="449">AVERAGE(GN34,GN38,GN39,GN40)/100</f>
        <v>0.02</v>
      </c>
      <c r="GO30" s="396" t="e">
        <f t="shared" si="449"/>
        <v>#DIV/0!</v>
      </c>
      <c r="GP30" s="396">
        <f t="shared" si="449"/>
        <v>0.06</v>
      </c>
      <c r="GQ30" s="396">
        <f t="shared" si="449"/>
        <v>5.7000000000000002E-2</v>
      </c>
      <c r="GR30" s="396">
        <f t="shared" si="449"/>
        <v>0.06</v>
      </c>
      <c r="GS30" s="398"/>
      <c r="GT30" s="396" t="e">
        <f t="shared" ref="GT30" si="450">AVERAGE(GT34,GT38,GT39,GT40)/100</f>
        <v>#DIV/0!</v>
      </c>
      <c r="GU30" s="395"/>
      <c r="GV30" s="397"/>
      <c r="GW30" s="396" t="e">
        <f t="shared" ref="GW30:GX30" si="451">AVERAGE(GW34,GW38,GW39,GW40)/100</f>
        <v>#DIV/0!</v>
      </c>
      <c r="GX30" s="396" t="e">
        <f t="shared" si="451"/>
        <v>#DIV/0!</v>
      </c>
      <c r="GY30" s="397"/>
      <c r="GZ30" s="396" t="e">
        <f t="shared" ref="GZ30:HG30" si="452">AVERAGE(GZ34,GZ38,GZ39,GZ40)/100</f>
        <v>#DIV/0!</v>
      </c>
      <c r="HA30" s="396" t="e">
        <f t="shared" si="452"/>
        <v>#DIV/0!</v>
      </c>
      <c r="HB30" s="396" t="e">
        <f t="shared" si="452"/>
        <v>#DIV/0!</v>
      </c>
      <c r="HC30" s="396">
        <f t="shared" si="452"/>
        <v>4.7300000000000002E-2</v>
      </c>
      <c r="HD30" s="396">
        <f t="shared" si="452"/>
        <v>0.09</v>
      </c>
      <c r="HE30" s="396">
        <f t="shared" si="452"/>
        <v>0.01</v>
      </c>
      <c r="HF30" s="396" t="e">
        <f t="shared" si="452"/>
        <v>#DIV/0!</v>
      </c>
      <c r="HG30" s="396" t="e">
        <f t="shared" si="452"/>
        <v>#DIV/0!</v>
      </c>
      <c r="HH30" s="395"/>
      <c r="HI30" s="396" t="e">
        <f t="shared" ref="HI30:HN30" si="453">AVERAGE(HI34,HI38,HI39,HI40)/100</f>
        <v>#DIV/0!</v>
      </c>
      <c r="HJ30" s="396" t="e">
        <f t="shared" si="453"/>
        <v>#DIV/0!</v>
      </c>
      <c r="HK30" s="396">
        <f t="shared" si="453"/>
        <v>5.0000000000000001E-3</v>
      </c>
      <c r="HL30" s="396">
        <f t="shared" si="453"/>
        <v>0.01</v>
      </c>
      <c r="HM30" s="396">
        <f t="shared" si="453"/>
        <v>8.0000000000000002E-3</v>
      </c>
      <c r="HN30" s="396" t="e">
        <f t="shared" si="453"/>
        <v>#DIV/0!</v>
      </c>
      <c r="HO30" s="395"/>
      <c r="HP30" s="397"/>
      <c r="HQ30" s="396">
        <f t="shared" ref="HQ30:HS30" si="454">AVERAGE(HQ34,HQ38,HQ39,HQ40)/100</f>
        <v>7.2199999999999986E-2</v>
      </c>
      <c r="HR30" s="396" t="e">
        <f t="shared" si="454"/>
        <v>#DIV/0!</v>
      </c>
      <c r="HS30" s="396" t="e">
        <f t="shared" si="454"/>
        <v>#DIV/0!</v>
      </c>
      <c r="HT30" s="397"/>
      <c r="HU30" s="396" t="e">
        <f t="shared" ref="HU30:HX30" si="455">AVERAGE(HU34,HU38,HU39,HU40)/100</f>
        <v>#DIV/0!</v>
      </c>
      <c r="HV30" s="396" t="e">
        <f t="shared" si="455"/>
        <v>#DIV/0!</v>
      </c>
      <c r="HW30" s="396" t="e">
        <f t="shared" si="455"/>
        <v>#DIV/0!</v>
      </c>
      <c r="HX30" s="396" t="e">
        <f t="shared" si="455"/>
        <v>#DIV/0!</v>
      </c>
      <c r="HY30" s="397"/>
      <c r="HZ30" s="396" t="e">
        <f t="shared" ref="HZ30" si="456">AVERAGE(HZ34,HZ38,HZ39,HZ40)/100</f>
        <v>#DIV/0!</v>
      </c>
      <c r="IA30" s="394"/>
      <c r="IB30" s="395"/>
      <c r="IC30" s="396">
        <f t="shared" ref="IC30:IJ30" si="457">AVERAGE(IC34,IC38,IC39,IC40)/100</f>
        <v>4.9599999999999998E-2</v>
      </c>
      <c r="ID30" s="396">
        <f t="shared" si="457"/>
        <v>0.13</v>
      </c>
      <c r="IE30" s="396">
        <f t="shared" si="457"/>
        <v>1.6E-2</v>
      </c>
      <c r="IF30" s="396">
        <f t="shared" si="457"/>
        <v>0.14400000000000002</v>
      </c>
      <c r="IG30" s="396" t="e">
        <f t="shared" si="457"/>
        <v>#DIV/0!</v>
      </c>
      <c r="IH30" s="396">
        <f t="shared" si="457"/>
        <v>2.8499999999999998E-2</v>
      </c>
      <c r="II30" s="396" t="e">
        <f t="shared" si="457"/>
        <v>#DIV/0!</v>
      </c>
      <c r="IJ30" s="396" t="e">
        <f t="shared" si="457"/>
        <v>#DIV/0!</v>
      </c>
      <c r="IK30" s="394"/>
      <c r="IL30" s="395"/>
      <c r="IM30" s="396">
        <f t="shared" ref="IM30:IR30" si="458">AVERAGE(IM34,IM38,IM39,IM40)/100</f>
        <v>2.1333333333333333E-2</v>
      </c>
      <c r="IN30" s="396" t="e">
        <f t="shared" si="458"/>
        <v>#DIV/0!</v>
      </c>
      <c r="IO30" s="396" t="e">
        <f t="shared" si="458"/>
        <v>#DIV/0!</v>
      </c>
      <c r="IP30" s="396">
        <f t="shared" si="458"/>
        <v>8.0000000000000002E-3</v>
      </c>
      <c r="IQ30" s="396" t="e">
        <f t="shared" si="458"/>
        <v>#DIV/0!</v>
      </c>
      <c r="IR30" s="396" t="e">
        <f t="shared" si="458"/>
        <v>#DIV/0!</v>
      </c>
      <c r="IS30" s="394"/>
      <c r="IT30" s="396" t="e">
        <f t="shared" ref="IT30:IU30" si="459">AVERAGE(IT34,IT38,IT39,IT40)/100</f>
        <v>#DIV/0!</v>
      </c>
      <c r="IU30" s="396" t="e">
        <f t="shared" si="459"/>
        <v>#DIV/0!</v>
      </c>
      <c r="IV30" s="395"/>
      <c r="IW30" s="396" t="e">
        <f t="shared" ref="IW30:IX30" si="460">AVERAGE(IW34,IW38,IW39,IW40)/100</f>
        <v>#DIV/0!</v>
      </c>
      <c r="IX30" s="396" t="e">
        <f t="shared" si="460"/>
        <v>#DIV/0!</v>
      </c>
      <c r="IY30" s="397"/>
      <c r="IZ30" s="396" t="e">
        <f t="shared" ref="IZ30:JA30" si="461">AVERAGE(IZ34,IZ38,IZ39,IZ40)/100</f>
        <v>#DIV/0!</v>
      </c>
      <c r="JA30" s="396" t="e">
        <f t="shared" si="461"/>
        <v>#DIV/0!</v>
      </c>
      <c r="JB30" s="397"/>
      <c r="JC30" s="396" t="e">
        <f t="shared" ref="JC30:JE30" si="462">AVERAGE(JC34,JC38,JC39,JC40)/100</f>
        <v>#DIV/0!</v>
      </c>
      <c r="JD30" s="396" t="e">
        <f t="shared" si="462"/>
        <v>#DIV/0!</v>
      </c>
      <c r="JE30" s="396" t="e">
        <f t="shared" si="462"/>
        <v>#DIV/0!</v>
      </c>
      <c r="JF30" s="397"/>
      <c r="JG30" s="396" t="e">
        <f t="shared" ref="JG30" si="463">AVERAGE(JG34,JG38,JG39,JG40)/100</f>
        <v>#DIV/0!</v>
      </c>
      <c r="JH30" s="395"/>
      <c r="JI30" s="396">
        <f t="shared" ref="JI30:JL30" si="464">AVERAGE(JI34,JI38,JI39,JI40)/100</f>
        <v>2.7000000000000003E-2</v>
      </c>
      <c r="JJ30" s="396">
        <f t="shared" si="464"/>
        <v>3.0333333333333337E-2</v>
      </c>
      <c r="JK30" s="396" t="e">
        <f t="shared" si="464"/>
        <v>#DIV/0!</v>
      </c>
      <c r="JL30" s="396" t="e">
        <f t="shared" si="464"/>
        <v>#DIV/0!</v>
      </c>
      <c r="JM30" s="395"/>
      <c r="JN30" s="396">
        <f t="shared" ref="JN30" si="465">AVERAGE(JN34,JN38,JN39,JN40)/100</f>
        <v>8.0000000000000002E-3</v>
      </c>
      <c r="JO30" s="426"/>
      <c r="JP30" s="394"/>
      <c r="JQ30" s="395"/>
      <c r="JR30" s="396">
        <f t="shared" ref="JR30:KC30" si="466">AVERAGE(JR34,JR38,JR39,JR40)/100</f>
        <v>0.308</v>
      </c>
      <c r="JS30" s="396">
        <f t="shared" si="466"/>
        <v>3.2000000000000001E-2</v>
      </c>
      <c r="JT30" s="396" t="e">
        <f t="shared" si="466"/>
        <v>#DIV/0!</v>
      </c>
      <c r="JU30" s="396">
        <f t="shared" si="466"/>
        <v>2.4E-2</v>
      </c>
      <c r="JV30" s="396" t="e">
        <f t="shared" si="466"/>
        <v>#DIV/0!</v>
      </c>
      <c r="JW30" s="396">
        <f t="shared" si="466"/>
        <v>0.01</v>
      </c>
      <c r="JX30" s="396">
        <f t="shared" si="466"/>
        <v>0.01</v>
      </c>
      <c r="JY30" s="396" t="e">
        <f t="shared" si="466"/>
        <v>#DIV/0!</v>
      </c>
      <c r="JZ30" s="396">
        <f t="shared" si="466"/>
        <v>4.8000000000000001E-2</v>
      </c>
      <c r="KA30" s="396">
        <f t="shared" si="466"/>
        <v>3.2000000000000001E-2</v>
      </c>
      <c r="KB30" s="396">
        <f t="shared" si="466"/>
        <v>8.0000000000000002E-3</v>
      </c>
      <c r="KC30" s="396">
        <f t="shared" si="466"/>
        <v>0.22600000000000001</v>
      </c>
      <c r="KD30" s="395"/>
      <c r="KE30" s="396">
        <f t="shared" ref="KE30:KG30" si="467">AVERAGE(KE34,KE38,KE39,KE40)/100</f>
        <v>0.129</v>
      </c>
      <c r="KF30" s="396">
        <f t="shared" si="467"/>
        <v>2.4E-2</v>
      </c>
      <c r="KG30" s="396">
        <f t="shared" si="467"/>
        <v>1.6E-2</v>
      </c>
      <c r="KH30" s="395"/>
      <c r="KI30" s="396">
        <f t="shared" ref="KI30:KL30" si="468">AVERAGE(KI34,KI38,KI39,KI40)/100</f>
        <v>0.28999999999999998</v>
      </c>
      <c r="KJ30" s="396">
        <f t="shared" si="468"/>
        <v>0.161</v>
      </c>
      <c r="KK30" s="396">
        <f t="shared" si="468"/>
        <v>0.28199999999999997</v>
      </c>
      <c r="KL30" s="396" t="e">
        <f t="shared" si="468"/>
        <v>#DIV/0!</v>
      </c>
      <c r="KM30" s="395"/>
      <c r="KN30" s="396">
        <f t="shared" ref="KN30:KP30" si="469">AVERAGE(KN34,KN38,KN39,KN40)/100</f>
        <v>2.4E-2</v>
      </c>
      <c r="KO30" s="396">
        <f t="shared" si="469"/>
        <v>3.2000000000000001E-2</v>
      </c>
      <c r="KP30" s="396">
        <f t="shared" si="469"/>
        <v>3.2000000000000001E-2</v>
      </c>
      <c r="KQ30" s="395"/>
      <c r="KR30" s="396">
        <f t="shared" ref="KR30:KS30" si="470">AVERAGE(KR34,KR38,KR39,KR40)/100</f>
        <v>4.8000000000000001E-2</v>
      </c>
      <c r="KS30" s="396">
        <f t="shared" si="470"/>
        <v>4.9000000000000002E-2</v>
      </c>
      <c r="KT30" s="396" t="e">
        <f>AVERAGE(KT34,KT38,KT39,KT40)/100</f>
        <v>#DIV/0!</v>
      </c>
      <c r="KU30" s="400"/>
      <c r="KV30" s="395"/>
      <c r="KW30" s="396">
        <f t="shared" ref="KW30:LA30" si="471">AVERAGE(KW34,KW38,KW39,KW40)/100</f>
        <v>0.24</v>
      </c>
      <c r="KX30" s="396">
        <f t="shared" si="471"/>
        <v>1.6E-2</v>
      </c>
      <c r="KY30" s="396">
        <f t="shared" si="471"/>
        <v>1.6E-2</v>
      </c>
      <c r="KZ30" s="396">
        <f>AVERAGE(KZ34,KZ38,KZ39,KZ40)/100</f>
        <v>2.4E-2</v>
      </c>
      <c r="LA30" s="396" t="e">
        <f t="shared" si="471"/>
        <v>#DIV/0!</v>
      </c>
      <c r="LB30" s="395"/>
      <c r="LC30" s="396">
        <f t="shared" ref="LC30:LE30" si="472">AVERAGE(LC34,LC38,LC39,LC40)/100</f>
        <v>0.35</v>
      </c>
      <c r="LD30" s="396">
        <f t="shared" si="472"/>
        <v>0.11</v>
      </c>
      <c r="LE30" s="396">
        <f t="shared" si="472"/>
        <v>0.22</v>
      </c>
      <c r="LF30" s="397"/>
      <c r="LG30" s="396">
        <f t="shared" ref="LG30:LI30" si="473">AVERAGE(LG34,LG38,LG39,LG40)/100</f>
        <v>7.8E-2</v>
      </c>
      <c r="LH30" s="396" t="e">
        <f t="shared" si="473"/>
        <v>#DIV/0!</v>
      </c>
      <c r="LI30" s="396">
        <f t="shared" si="473"/>
        <v>0.28199999999999997</v>
      </c>
      <c r="LJ30" s="395"/>
      <c r="LK30" s="396">
        <f t="shared" ref="LK30:LX30" si="474">AVERAGE(LK34,LK38,LK39,LK40)/100</f>
        <v>0.28999999999999998</v>
      </c>
      <c r="LL30" s="396" t="e">
        <f t="shared" si="474"/>
        <v>#DIV/0!</v>
      </c>
      <c r="LM30" s="396" t="e">
        <f t="shared" si="474"/>
        <v>#DIV/0!</v>
      </c>
      <c r="LN30" s="396">
        <f t="shared" si="474"/>
        <v>8.7499999999999994E-2</v>
      </c>
      <c r="LO30" s="396">
        <f t="shared" si="474"/>
        <v>7.0999999999999994E-2</v>
      </c>
      <c r="LP30" s="396">
        <f t="shared" si="474"/>
        <v>0.11</v>
      </c>
      <c r="LQ30" s="396" t="e">
        <f t="shared" si="474"/>
        <v>#DIV/0!</v>
      </c>
      <c r="LR30" s="396" t="e">
        <f t="shared" si="474"/>
        <v>#DIV/0!</v>
      </c>
      <c r="LS30" s="396" t="e">
        <f t="shared" si="474"/>
        <v>#DIV/0!</v>
      </c>
      <c r="LT30" s="396" t="e">
        <f t="shared" si="474"/>
        <v>#DIV/0!</v>
      </c>
      <c r="LU30" s="396">
        <f t="shared" si="474"/>
        <v>5.5999999999999994E-2</v>
      </c>
      <c r="LV30" s="396">
        <f t="shared" si="474"/>
        <v>8.900000000000001E-2</v>
      </c>
      <c r="LW30" s="396" t="e">
        <f t="shared" si="474"/>
        <v>#DIV/0!</v>
      </c>
      <c r="LX30" s="396" t="e">
        <f t="shared" si="474"/>
        <v>#DIV/0!</v>
      </c>
      <c r="LY30" s="395"/>
      <c r="LZ30" s="396">
        <f t="shared" ref="LZ30:MD30" si="475">AVERAGE(LZ34,LZ38,LZ39,LZ40)/100</f>
        <v>0.4</v>
      </c>
      <c r="MA30" s="396">
        <f t="shared" si="475"/>
        <v>8.900000000000001E-2</v>
      </c>
      <c r="MB30" s="396" t="e">
        <f t="shared" si="475"/>
        <v>#DIV/0!</v>
      </c>
      <c r="MC30" s="396">
        <f t="shared" si="475"/>
        <v>8.900000000000001E-2</v>
      </c>
      <c r="MD30" s="396">
        <f t="shared" si="475"/>
        <v>1.15E-2</v>
      </c>
      <c r="ME30" s="395"/>
      <c r="MF30" s="396">
        <f t="shared" ref="MF30:MI30" si="476">AVERAGE(MF34,MF38,MF39,MF40)/100</f>
        <v>1.6E-2</v>
      </c>
      <c r="MG30" s="396">
        <f t="shared" si="476"/>
        <v>8.0000000000000002E-3</v>
      </c>
      <c r="MH30" s="396">
        <f t="shared" si="476"/>
        <v>0.105</v>
      </c>
      <c r="MI30" s="396" t="e">
        <f t="shared" si="476"/>
        <v>#DIV/0!</v>
      </c>
      <c r="MJ30" s="395"/>
      <c r="MK30" s="396">
        <f t="shared" ref="MK30:MP30" si="477">AVERAGE(MK34,MK38,MK39,MK40)/100</f>
        <v>0.19</v>
      </c>
      <c r="ML30" s="396">
        <f t="shared" si="477"/>
        <v>0.13699999999999998</v>
      </c>
      <c r="MM30" s="396">
        <f t="shared" si="477"/>
        <v>0.16899999999999998</v>
      </c>
      <c r="MN30" s="396">
        <f t="shared" si="477"/>
        <v>2.4E-2</v>
      </c>
      <c r="MO30" s="396" t="e">
        <f t="shared" si="477"/>
        <v>#DIV/0!</v>
      </c>
      <c r="MP30" s="396">
        <f t="shared" si="477"/>
        <v>1.6E-2</v>
      </c>
      <c r="MQ30" s="400"/>
      <c r="MR30" s="396" t="e">
        <f t="shared" ref="MR30:MZ30" si="478">AVERAGE(MR34,MR38,MR39,MR40)/100</f>
        <v>#DIV/0!</v>
      </c>
      <c r="MS30" s="396">
        <f t="shared" si="478"/>
        <v>0.40100000000000002</v>
      </c>
      <c r="MT30" s="396">
        <f t="shared" si="478"/>
        <v>0.621</v>
      </c>
      <c r="MU30" s="396">
        <f t="shared" si="478"/>
        <v>6.9999999999999993E-3</v>
      </c>
      <c r="MV30" s="396" t="e">
        <f t="shared" si="478"/>
        <v>#DIV/0!</v>
      </c>
      <c r="MW30" s="396" t="e">
        <f t="shared" si="478"/>
        <v>#DIV/0!</v>
      </c>
      <c r="MX30" s="396" t="e">
        <f t="shared" si="478"/>
        <v>#DIV/0!</v>
      </c>
      <c r="MY30" s="396">
        <f t="shared" si="478"/>
        <v>1.3000000000000001E-2</v>
      </c>
      <c r="MZ30" s="396">
        <f t="shared" si="478"/>
        <v>3.73E-2</v>
      </c>
      <c r="NE30" s="396"/>
    </row>
    <row r="31" spans="1:369" s="415" customFormat="1" ht="73" customHeight="1" thickBot="1">
      <c r="A31" s="1244"/>
      <c r="B31" s="1216" t="s">
        <v>1771</v>
      </c>
      <c r="C31" s="402"/>
      <c r="D31" s="402"/>
      <c r="E31" s="403"/>
      <c r="F31" s="403"/>
      <c r="G31" s="404"/>
      <c r="H31" s="405"/>
      <c r="I31" s="406"/>
      <c r="J31" s="402"/>
      <c r="K31" s="403"/>
      <c r="L31" s="403"/>
      <c r="M31" s="402"/>
      <c r="N31" s="402"/>
      <c r="O31" s="402" t="s">
        <v>1390</v>
      </c>
      <c r="P31" s="405"/>
      <c r="Q31" s="402"/>
      <c r="R31" s="407">
        <f>R50+R97+R43+3</f>
        <v>39</v>
      </c>
      <c r="S31" s="408"/>
      <c r="T31" s="409"/>
      <c r="U31" s="410"/>
      <c r="V31" s="411"/>
      <c r="W31" s="412"/>
      <c r="X31" s="552"/>
      <c r="Y31" s="553"/>
      <c r="Z31" s="554"/>
      <c r="AA31" s="553"/>
      <c r="AB31" s="554"/>
      <c r="AC31" s="553"/>
      <c r="AD31" s="552"/>
      <c r="AE31" s="553"/>
      <c r="AF31" s="553"/>
      <c r="AG31" s="553"/>
      <c r="AH31" s="553"/>
      <c r="AI31" s="552"/>
      <c r="AJ31" s="553"/>
      <c r="AK31" s="555"/>
      <c r="AL31" s="553"/>
      <c r="AM31" s="640"/>
      <c r="AN31" s="553"/>
      <c r="AO31" s="553"/>
      <c r="AP31" s="553"/>
      <c r="AQ31" s="553"/>
      <c r="AR31" s="553"/>
      <c r="AS31" s="553"/>
      <c r="AT31" s="553"/>
      <c r="AU31" s="553"/>
      <c r="AV31" s="553"/>
      <c r="AW31" s="553"/>
      <c r="AX31" s="553"/>
      <c r="AY31" s="555"/>
      <c r="AZ31" s="553"/>
      <c r="BA31" s="555"/>
      <c r="BB31" s="553"/>
      <c r="BC31" s="552"/>
      <c r="BD31" s="553"/>
      <c r="BE31" s="553"/>
      <c r="BF31" s="552"/>
      <c r="BG31" s="553"/>
      <c r="BH31" s="553"/>
      <c r="BI31" s="553"/>
      <c r="BJ31" s="553"/>
      <c r="BK31" s="620"/>
      <c r="BL31" s="553"/>
      <c r="BM31" s="553"/>
      <c r="BN31" s="552"/>
      <c r="BO31" s="553"/>
      <c r="BP31" s="553"/>
      <c r="BQ31" s="553"/>
      <c r="BR31" s="552"/>
      <c r="BS31" s="553"/>
      <c r="BT31" s="553"/>
      <c r="BU31" s="552"/>
      <c r="BV31" s="553"/>
      <c r="BW31" s="552"/>
      <c r="BX31" s="553"/>
      <c r="BY31" s="553"/>
      <c r="BZ31" s="552"/>
      <c r="CA31" s="553"/>
      <c r="CB31" s="553"/>
      <c r="CC31" s="553"/>
      <c r="CD31" s="553"/>
      <c r="CE31" s="556"/>
      <c r="CF31" s="553"/>
      <c r="CG31" s="552"/>
      <c r="CH31" s="553"/>
      <c r="CI31" s="555"/>
      <c r="CJ31" s="553"/>
      <c r="CK31" s="553"/>
      <c r="CL31" s="555"/>
      <c r="CM31" s="553"/>
      <c r="CN31" s="553"/>
      <c r="CO31" s="553"/>
      <c r="CP31" s="555"/>
      <c r="CQ31" s="553"/>
      <c r="CR31" s="553"/>
      <c r="CS31" s="553"/>
      <c r="CT31" s="553"/>
      <c r="CU31" s="553"/>
      <c r="CV31" s="553"/>
      <c r="CW31" s="553"/>
      <c r="CX31" s="555"/>
      <c r="CY31" s="553"/>
      <c r="CZ31" s="553"/>
      <c r="DA31" s="553"/>
      <c r="DB31" s="553"/>
      <c r="DC31" s="552"/>
      <c r="DD31" s="553"/>
      <c r="DE31" s="553"/>
      <c r="DF31" s="553"/>
      <c r="DG31" s="553"/>
      <c r="DH31" s="553"/>
      <c r="DI31" s="553"/>
      <c r="DJ31" s="553"/>
      <c r="DK31" s="553"/>
      <c r="DL31" s="553"/>
      <c r="DM31" s="553"/>
      <c r="DN31" s="553"/>
      <c r="DO31" s="552"/>
      <c r="DP31" s="553"/>
      <c r="DQ31" s="553"/>
      <c r="DR31" s="553"/>
      <c r="DS31" s="552"/>
      <c r="DT31" s="553"/>
      <c r="DU31" s="553"/>
      <c r="DV31" s="553"/>
      <c r="DW31" s="553"/>
      <c r="DX31" s="553"/>
      <c r="DY31" s="553"/>
      <c r="DZ31" s="553"/>
      <c r="EA31" s="557"/>
      <c r="EB31" s="553"/>
      <c r="EC31" s="552"/>
      <c r="ED31" s="555"/>
      <c r="EE31" s="553"/>
      <c r="EF31" s="553"/>
      <c r="EG31" s="553"/>
      <c r="EH31" s="553"/>
      <c r="EI31" s="555"/>
      <c r="EJ31" s="553"/>
      <c r="EK31" s="555"/>
      <c r="EL31" s="553"/>
      <c r="EM31" s="553"/>
      <c r="EN31" s="555"/>
      <c r="EO31" s="553"/>
      <c r="EP31" s="552"/>
      <c r="EQ31" s="553"/>
      <c r="ER31" s="553"/>
      <c r="ES31" s="553"/>
      <c r="ET31" s="553"/>
      <c r="EU31" s="553"/>
      <c r="EV31" s="553"/>
      <c r="EW31" s="552"/>
      <c r="EX31" s="555"/>
      <c r="EY31" s="553"/>
      <c r="EZ31" s="553"/>
      <c r="FA31" s="555"/>
      <c r="FB31" s="553"/>
      <c r="FC31" s="553"/>
      <c r="FD31" s="553"/>
      <c r="FE31" s="555"/>
      <c r="FF31" s="553"/>
      <c r="FG31" s="555"/>
      <c r="FH31" s="553"/>
      <c r="FI31" s="553"/>
      <c r="FJ31" s="555"/>
      <c r="FK31" s="553"/>
      <c r="FL31" s="553"/>
      <c r="FM31" s="553"/>
      <c r="FN31" s="557"/>
      <c r="FO31" s="553"/>
      <c r="FP31" s="552"/>
      <c r="FQ31" s="553"/>
      <c r="FR31" s="555"/>
      <c r="FS31" s="553"/>
      <c r="FT31" s="555"/>
      <c r="FU31" s="553"/>
      <c r="FV31" s="553"/>
      <c r="FW31" s="553"/>
      <c r="FX31" s="553"/>
      <c r="FY31" s="553"/>
      <c r="FZ31" s="555"/>
      <c r="GA31" s="553"/>
      <c r="GB31" s="552"/>
      <c r="GC31" s="553"/>
      <c r="GD31" s="553"/>
      <c r="GE31" s="553"/>
      <c r="GF31" s="552"/>
      <c r="GG31" s="553"/>
      <c r="GH31" s="557"/>
      <c r="GI31" s="553"/>
      <c r="GJ31" s="552"/>
      <c r="GK31" s="553"/>
      <c r="GL31" s="553"/>
      <c r="GM31" s="552"/>
      <c r="GN31" s="553"/>
      <c r="GO31" s="553"/>
      <c r="GP31" s="553"/>
      <c r="GQ31" s="553"/>
      <c r="GR31" s="553"/>
      <c r="GS31" s="557"/>
      <c r="GT31" s="553"/>
      <c r="GU31" s="552"/>
      <c r="GV31" s="555"/>
      <c r="GW31" s="553"/>
      <c r="GX31" s="553"/>
      <c r="GY31" s="555"/>
      <c r="GZ31" s="553"/>
      <c r="HA31" s="553"/>
      <c r="HB31" s="553"/>
      <c r="HC31" s="553"/>
      <c r="HD31" s="553"/>
      <c r="HE31" s="553"/>
      <c r="HF31" s="553"/>
      <c r="HG31" s="553"/>
      <c r="HH31" s="552"/>
      <c r="HI31" s="553"/>
      <c r="HJ31" s="553"/>
      <c r="HK31" s="553"/>
      <c r="HL31" s="553"/>
      <c r="HM31" s="553"/>
      <c r="HN31" s="553"/>
      <c r="HO31" s="552"/>
      <c r="HP31" s="555"/>
      <c r="HQ31" s="553"/>
      <c r="HR31" s="553"/>
      <c r="HS31" s="553"/>
      <c r="HT31" s="555"/>
      <c r="HU31" s="553"/>
      <c r="HV31" s="553"/>
      <c r="HW31" s="553"/>
      <c r="HX31" s="553"/>
      <c r="HY31" s="555"/>
      <c r="HZ31" s="553"/>
      <c r="IA31" s="556"/>
      <c r="IB31" s="552"/>
      <c r="IC31" s="553"/>
      <c r="ID31" s="553"/>
      <c r="IE31" s="553"/>
      <c r="IF31" s="553"/>
      <c r="IG31" s="553"/>
      <c r="IH31" s="553"/>
      <c r="II31" s="553"/>
      <c r="IJ31" s="553"/>
      <c r="IK31" s="556"/>
      <c r="IL31" s="552"/>
      <c r="IM31" s="553"/>
      <c r="IN31" s="553"/>
      <c r="IO31" s="553"/>
      <c r="IP31" s="553"/>
      <c r="IQ31" s="553"/>
      <c r="IR31" s="553"/>
      <c r="IS31" s="556"/>
      <c r="IT31" s="553"/>
      <c r="IU31" s="553"/>
      <c r="IV31" s="552"/>
      <c r="IW31" s="553"/>
      <c r="IX31" s="553"/>
      <c r="IY31" s="555"/>
      <c r="IZ31" s="553"/>
      <c r="JA31" s="553"/>
      <c r="JB31" s="555"/>
      <c r="JC31" s="553"/>
      <c r="JD31" s="553"/>
      <c r="JE31" s="553"/>
      <c r="JF31" s="555"/>
      <c r="JG31" s="553"/>
      <c r="JH31" s="552"/>
      <c r="JI31" s="553"/>
      <c r="JJ31" s="553"/>
      <c r="JK31" s="553"/>
      <c r="JL31" s="553"/>
      <c r="JM31" s="552"/>
      <c r="JN31" s="553"/>
      <c r="JO31" s="556"/>
      <c r="JP31" s="556"/>
      <c r="JQ31" s="552"/>
      <c r="JR31" s="553"/>
      <c r="JS31" s="553"/>
      <c r="JT31" s="553"/>
      <c r="JU31" s="553"/>
      <c r="JV31" s="553"/>
      <c r="JW31" s="553"/>
      <c r="JX31" s="553"/>
      <c r="JY31" s="553"/>
      <c r="JZ31" s="553"/>
      <c r="KA31" s="553"/>
      <c r="KB31" s="553"/>
      <c r="KC31" s="553"/>
      <c r="KD31" s="552"/>
      <c r="KE31" s="553"/>
      <c r="KF31" s="553"/>
      <c r="KG31" s="553"/>
      <c r="KH31" s="552"/>
      <c r="KI31" s="553"/>
      <c r="KJ31" s="553"/>
      <c r="KK31" s="553"/>
      <c r="KL31" s="553"/>
      <c r="KM31" s="552"/>
      <c r="KN31" s="553"/>
      <c r="KO31" s="553"/>
      <c r="KP31" s="553"/>
      <c r="KQ31" s="552"/>
      <c r="KR31" s="553"/>
      <c r="KS31" s="553"/>
      <c r="KT31" s="553"/>
      <c r="KU31" s="558"/>
      <c r="KV31" s="552"/>
      <c r="KW31" s="553"/>
      <c r="KX31" s="553"/>
      <c r="KY31" s="553"/>
      <c r="KZ31" s="553"/>
      <c r="LA31" s="553"/>
      <c r="LB31" s="552"/>
      <c r="LC31" s="553"/>
      <c r="LD31" s="553"/>
      <c r="LE31" s="553"/>
      <c r="LF31" s="555"/>
      <c r="LG31" s="553"/>
      <c r="LH31" s="553"/>
      <c r="LI31" s="553"/>
      <c r="LJ31" s="552"/>
      <c r="LK31" s="553"/>
      <c r="LL31" s="553"/>
      <c r="LM31" s="553"/>
      <c r="LN31" s="553"/>
      <c r="LO31" s="553"/>
      <c r="LP31" s="553"/>
      <c r="LQ31" s="553"/>
      <c r="LR31" s="553"/>
      <c r="LS31" s="553"/>
      <c r="LT31" s="553"/>
      <c r="LU31" s="553"/>
      <c r="LV31" s="553"/>
      <c r="LW31" s="553"/>
      <c r="LX31" s="553"/>
      <c r="LY31" s="552"/>
      <c r="LZ31" s="553"/>
      <c r="MA31" s="553"/>
      <c r="MB31" s="553"/>
      <c r="MC31" s="553"/>
      <c r="MD31" s="553"/>
      <c r="ME31" s="552"/>
      <c r="MF31" s="553"/>
      <c r="MG31" s="553"/>
      <c r="MH31" s="553"/>
      <c r="MI31" s="553"/>
      <c r="MJ31" s="552"/>
      <c r="MK31" s="553"/>
      <c r="ML31" s="553"/>
      <c r="MM31" s="553"/>
      <c r="MN31" s="553"/>
      <c r="MO31" s="553"/>
      <c r="MP31" s="553"/>
      <c r="MQ31" s="414"/>
      <c r="MR31" s="413"/>
      <c r="MS31" s="413"/>
      <c r="MT31" s="413"/>
      <c r="MU31" s="413"/>
      <c r="MV31" s="413"/>
      <c r="MW31" s="413"/>
      <c r="MX31" s="413"/>
      <c r="MY31" s="413"/>
      <c r="MZ31" s="413"/>
    </row>
    <row r="32" spans="1:369" s="20" customFormat="1" ht="80" customHeight="1" thickBot="1">
      <c r="A32" s="1245"/>
      <c r="B32" s="148" t="s">
        <v>0</v>
      </c>
      <c r="C32" s="148" t="s">
        <v>1</v>
      </c>
      <c r="D32" s="148" t="s">
        <v>2</v>
      </c>
      <c r="E32" s="148" t="s">
        <v>3</v>
      </c>
      <c r="F32" s="149" t="s">
        <v>4</v>
      </c>
      <c r="G32" s="149" t="s">
        <v>5</v>
      </c>
      <c r="H32" s="150" t="s">
        <v>6</v>
      </c>
      <c r="I32" s="150" t="s">
        <v>7</v>
      </c>
      <c r="J32" s="149" t="s">
        <v>8</v>
      </c>
      <c r="K32" s="148" t="s">
        <v>9</v>
      </c>
      <c r="L32" s="149" t="s">
        <v>10</v>
      </c>
      <c r="M32" s="149" t="s">
        <v>11</v>
      </c>
      <c r="N32" s="149" t="s">
        <v>12</v>
      </c>
      <c r="O32" s="149" t="s">
        <v>13</v>
      </c>
      <c r="P32" s="150" t="s">
        <v>14</v>
      </c>
      <c r="Q32" s="151" t="s">
        <v>15</v>
      </c>
      <c r="R32" s="148" t="s">
        <v>16</v>
      </c>
      <c r="S32" s="149" t="s">
        <v>17</v>
      </c>
      <c r="T32" s="149" t="s">
        <v>18</v>
      </c>
      <c r="U32" s="148" t="s">
        <v>19</v>
      </c>
      <c r="V32" s="171"/>
      <c r="W32" s="365"/>
      <c r="X32" s="559"/>
      <c r="Y32" s="560"/>
      <c r="Z32" s="559"/>
      <c r="AA32" s="560"/>
      <c r="AB32" s="559"/>
      <c r="AC32" s="560"/>
      <c r="AD32" s="561"/>
      <c r="AE32" s="560"/>
      <c r="AF32" s="560"/>
      <c r="AG32" s="560"/>
      <c r="AH32" s="560"/>
      <c r="AI32" s="559"/>
      <c r="AJ32" s="560"/>
      <c r="AK32" s="562"/>
      <c r="AL32" s="560"/>
      <c r="AM32" s="641"/>
      <c r="AN32" s="560"/>
      <c r="AO32" s="560"/>
      <c r="AP32" s="560"/>
      <c r="AQ32" s="560"/>
      <c r="AR32" s="560"/>
      <c r="AS32" s="560"/>
      <c r="AT32" s="560"/>
      <c r="AU32" s="560"/>
      <c r="AV32" s="560"/>
      <c r="AW32" s="560"/>
      <c r="AX32" s="560"/>
      <c r="AY32" s="562"/>
      <c r="AZ32" s="560"/>
      <c r="BA32" s="562"/>
      <c r="BB32" s="560"/>
      <c r="BC32" s="559"/>
      <c r="BD32" s="560"/>
      <c r="BE32" s="560"/>
      <c r="BF32" s="559"/>
      <c r="BG32" s="560"/>
      <c r="BH32" s="560"/>
      <c r="BI32" s="560"/>
      <c r="BJ32" s="560"/>
      <c r="BK32" s="621"/>
      <c r="BL32" s="560"/>
      <c r="BM32" s="560"/>
      <c r="BN32" s="559"/>
      <c r="BO32" s="560"/>
      <c r="BP32" s="560"/>
      <c r="BQ32" s="560"/>
      <c r="BR32" s="559"/>
      <c r="BS32" s="560"/>
      <c r="BT32" s="560"/>
      <c r="BU32" s="559"/>
      <c r="BV32" s="560"/>
      <c r="BW32" s="559"/>
      <c r="BX32" s="560"/>
      <c r="BY32" s="560"/>
      <c r="BZ32" s="559"/>
      <c r="CA32" s="560"/>
      <c r="CB32" s="560"/>
      <c r="CC32" s="560"/>
      <c r="CD32" s="560"/>
      <c r="CE32" s="519"/>
      <c r="CF32" s="560"/>
      <c r="CG32" s="559"/>
      <c r="CH32" s="560"/>
      <c r="CI32" s="562"/>
      <c r="CJ32" s="560"/>
      <c r="CK32" s="560"/>
      <c r="CL32" s="562"/>
      <c r="CM32" s="560"/>
      <c r="CN32" s="560"/>
      <c r="CO32" s="560"/>
      <c r="CP32" s="562"/>
      <c r="CQ32" s="560"/>
      <c r="CR32" s="560"/>
      <c r="CS32" s="560"/>
      <c r="CT32" s="560"/>
      <c r="CU32" s="560"/>
      <c r="CV32" s="560"/>
      <c r="CW32" s="560"/>
      <c r="CX32" s="562"/>
      <c r="CY32" s="560"/>
      <c r="CZ32" s="560"/>
      <c r="DA32" s="560"/>
      <c r="DB32" s="560"/>
      <c r="DC32" s="559"/>
      <c r="DD32" s="560"/>
      <c r="DE32" s="560"/>
      <c r="DF32" s="560"/>
      <c r="DG32" s="560"/>
      <c r="DH32" s="560"/>
      <c r="DI32" s="560"/>
      <c r="DJ32" s="560"/>
      <c r="DK32" s="560"/>
      <c r="DL32" s="560"/>
      <c r="DM32" s="560"/>
      <c r="DN32" s="560"/>
      <c r="DO32" s="559"/>
      <c r="DP32" s="560"/>
      <c r="DQ32" s="560"/>
      <c r="DR32" s="560"/>
      <c r="DS32" s="559"/>
      <c r="DT32" s="560"/>
      <c r="DU32" s="560"/>
      <c r="DV32" s="560"/>
      <c r="DW32" s="560"/>
      <c r="DX32" s="560"/>
      <c r="DY32" s="560"/>
      <c r="DZ32" s="560"/>
      <c r="EA32" s="519"/>
      <c r="EB32" s="560"/>
      <c r="EC32" s="559"/>
      <c r="ED32" s="562"/>
      <c r="EE32" s="560"/>
      <c r="EF32" s="560"/>
      <c r="EG32" s="560"/>
      <c r="EH32" s="560"/>
      <c r="EI32" s="562"/>
      <c r="EJ32" s="560"/>
      <c r="EK32" s="562"/>
      <c r="EL32" s="560"/>
      <c r="EM32" s="560"/>
      <c r="EN32" s="562"/>
      <c r="EO32" s="560"/>
      <c r="EP32" s="563"/>
      <c r="EQ32" s="560"/>
      <c r="ER32" s="560"/>
      <c r="ES32" s="560"/>
      <c r="ET32" s="560"/>
      <c r="EU32" s="560"/>
      <c r="EV32" s="560"/>
      <c r="EW32" s="559"/>
      <c r="EX32" s="562"/>
      <c r="EY32" s="560"/>
      <c r="EZ32" s="560"/>
      <c r="FA32" s="562"/>
      <c r="FB32" s="560"/>
      <c r="FC32" s="560"/>
      <c r="FD32" s="560"/>
      <c r="FE32" s="562"/>
      <c r="FF32" s="560"/>
      <c r="FG32" s="562"/>
      <c r="FH32" s="560"/>
      <c r="FI32" s="560"/>
      <c r="FJ32" s="562"/>
      <c r="FK32" s="560"/>
      <c r="FL32" s="560"/>
      <c r="FM32" s="560"/>
      <c r="FN32" s="519"/>
      <c r="FO32" s="560"/>
      <c r="FP32" s="559"/>
      <c r="FQ32" s="560"/>
      <c r="FR32" s="562"/>
      <c r="FS32" s="560"/>
      <c r="FT32" s="562"/>
      <c r="FU32" s="560"/>
      <c r="FV32" s="560"/>
      <c r="FW32" s="560"/>
      <c r="FX32" s="560"/>
      <c r="FY32" s="560"/>
      <c r="FZ32" s="562"/>
      <c r="GA32" s="560"/>
      <c r="GB32" s="559"/>
      <c r="GC32" s="560"/>
      <c r="GD32" s="560"/>
      <c r="GE32" s="560"/>
      <c r="GF32" s="559"/>
      <c r="GG32" s="560"/>
      <c r="GH32" s="519"/>
      <c r="GI32" s="560"/>
      <c r="GJ32" s="559"/>
      <c r="GK32" s="560"/>
      <c r="GL32" s="560"/>
      <c r="GM32" s="559"/>
      <c r="GN32" s="560"/>
      <c r="GO32" s="560"/>
      <c r="GP32" s="560"/>
      <c r="GQ32" s="560"/>
      <c r="GR32" s="560"/>
      <c r="GS32" s="519"/>
      <c r="GT32" s="560"/>
      <c r="GU32" s="559"/>
      <c r="GV32" s="562"/>
      <c r="GW32" s="560"/>
      <c r="GX32" s="560"/>
      <c r="GY32" s="562"/>
      <c r="GZ32" s="560"/>
      <c r="HA32" s="560"/>
      <c r="HB32" s="560"/>
      <c r="HC32" s="560"/>
      <c r="HD32" s="560"/>
      <c r="HE32" s="560"/>
      <c r="HF32" s="560"/>
      <c r="HG32" s="560"/>
      <c r="HH32" s="559"/>
      <c r="HI32" s="560"/>
      <c r="HJ32" s="560"/>
      <c r="HK32" s="560"/>
      <c r="HL32" s="560"/>
      <c r="HM32" s="560"/>
      <c r="HN32" s="560"/>
      <c r="HO32" s="559"/>
      <c r="HP32" s="562"/>
      <c r="HQ32" s="560"/>
      <c r="HR32" s="560"/>
      <c r="HS32" s="560"/>
      <c r="HT32" s="562"/>
      <c r="HU32" s="560"/>
      <c r="HV32" s="560"/>
      <c r="HW32" s="560"/>
      <c r="HX32" s="560"/>
      <c r="HY32" s="562"/>
      <c r="HZ32" s="560"/>
      <c r="IA32" s="519"/>
      <c r="IB32" s="559"/>
      <c r="IC32" s="560"/>
      <c r="ID32" s="560"/>
      <c r="IE32" s="560"/>
      <c r="IF32" s="560"/>
      <c r="IG32" s="560"/>
      <c r="IH32" s="560"/>
      <c r="II32" s="560"/>
      <c r="IJ32" s="560"/>
      <c r="IK32" s="519"/>
      <c r="IL32" s="559"/>
      <c r="IM32" s="560"/>
      <c r="IN32" s="560"/>
      <c r="IO32" s="560"/>
      <c r="IP32" s="560"/>
      <c r="IQ32" s="560"/>
      <c r="IR32" s="560"/>
      <c r="IS32" s="519"/>
      <c r="IT32" s="560"/>
      <c r="IU32" s="560"/>
      <c r="IV32" s="559"/>
      <c r="IW32" s="560"/>
      <c r="IX32" s="560"/>
      <c r="IY32" s="562"/>
      <c r="IZ32" s="560"/>
      <c r="JA32" s="560"/>
      <c r="JB32" s="562"/>
      <c r="JC32" s="560"/>
      <c r="JD32" s="560"/>
      <c r="JE32" s="560"/>
      <c r="JF32" s="562"/>
      <c r="JG32" s="560"/>
      <c r="JH32" s="559"/>
      <c r="JI32" s="560"/>
      <c r="JJ32" s="560"/>
      <c r="JK32" s="560"/>
      <c r="JL32" s="560"/>
      <c r="JM32" s="559"/>
      <c r="JN32" s="560"/>
      <c r="JO32" s="519"/>
      <c r="JP32" s="519"/>
      <c r="JQ32" s="559"/>
      <c r="JR32" s="560"/>
      <c r="JS32" s="560"/>
      <c r="JT32" s="560"/>
      <c r="JU32" s="560"/>
      <c r="JV32" s="560"/>
      <c r="JW32" s="560"/>
      <c r="JX32" s="560"/>
      <c r="JY32" s="560"/>
      <c r="JZ32" s="560"/>
      <c r="KA32" s="560"/>
      <c r="KB32" s="560"/>
      <c r="KC32" s="560"/>
      <c r="KD32" s="559"/>
      <c r="KE32" s="560"/>
      <c r="KF32" s="560"/>
      <c r="KG32" s="560"/>
      <c r="KH32" s="559"/>
      <c r="KI32" s="560"/>
      <c r="KJ32" s="560"/>
      <c r="KK32" s="560"/>
      <c r="KL32" s="560"/>
      <c r="KM32" s="559"/>
      <c r="KN32" s="560"/>
      <c r="KO32" s="560"/>
      <c r="KP32" s="560"/>
      <c r="KQ32" s="559"/>
      <c r="KR32" s="560"/>
      <c r="KS32" s="560"/>
      <c r="KT32" s="560"/>
      <c r="KU32" s="564"/>
      <c r="KV32" s="559"/>
      <c r="KW32" s="560"/>
      <c r="KX32" s="560"/>
      <c r="KY32" s="560"/>
      <c r="KZ32" s="560"/>
      <c r="LA32" s="560"/>
      <c r="LB32" s="559"/>
      <c r="LC32" s="560"/>
      <c r="LD32" s="560"/>
      <c r="LE32" s="560"/>
      <c r="LF32" s="562"/>
      <c r="LG32" s="560"/>
      <c r="LH32" s="560"/>
      <c r="LI32" s="560"/>
      <c r="LJ32" s="559"/>
      <c r="LK32" s="560"/>
      <c r="LL32" s="560"/>
      <c r="LM32" s="560"/>
      <c r="LN32" s="560"/>
      <c r="LO32" s="560"/>
      <c r="LP32" s="560"/>
      <c r="LQ32" s="560"/>
      <c r="LR32" s="560"/>
      <c r="LS32" s="560"/>
      <c r="LT32" s="560"/>
      <c r="LU32" s="560"/>
      <c r="LV32" s="560"/>
      <c r="LW32" s="560"/>
      <c r="LX32" s="560"/>
      <c r="LY32" s="559"/>
      <c r="LZ32" s="560"/>
      <c r="MA32" s="560"/>
      <c r="MB32" s="560"/>
      <c r="MC32" s="560"/>
      <c r="MD32" s="560"/>
      <c r="ME32" s="559"/>
      <c r="MF32" s="560"/>
      <c r="MG32" s="560"/>
      <c r="MH32" s="560"/>
      <c r="MI32" s="560"/>
      <c r="MJ32" s="559"/>
      <c r="MK32" s="560"/>
      <c r="ML32" s="560"/>
      <c r="MM32" s="560"/>
      <c r="MN32" s="560"/>
      <c r="MO32" s="560"/>
      <c r="MP32" s="560"/>
      <c r="MQ32" s="172"/>
      <c r="MR32" s="173"/>
      <c r="MS32" s="173"/>
      <c r="MT32" s="173"/>
      <c r="MU32" s="173"/>
      <c r="MV32" s="173"/>
      <c r="MW32" s="173"/>
      <c r="MX32" s="173"/>
      <c r="MY32" s="173"/>
      <c r="MZ32" s="173"/>
    </row>
    <row r="33" spans="1:369" s="603" customFormat="1" ht="27" thickBot="1">
      <c r="A33" s="1258" t="s">
        <v>2233</v>
      </c>
      <c r="B33" s="592" t="s">
        <v>1452</v>
      </c>
      <c r="C33" s="592"/>
      <c r="D33" s="592"/>
      <c r="E33" s="593"/>
      <c r="F33" s="593"/>
      <c r="G33" s="594"/>
      <c r="H33" s="594"/>
      <c r="I33" s="595"/>
      <c r="J33" s="592"/>
      <c r="K33" s="593"/>
      <c r="L33" s="593"/>
      <c r="M33" s="592"/>
      <c r="N33" s="592"/>
      <c r="O33" s="592"/>
      <c r="P33" s="594"/>
      <c r="Q33" s="594" t="s">
        <v>20</v>
      </c>
      <c r="R33" s="490">
        <f>COUNTIF(R34:R42, "Tier 1")</f>
        <v>3</v>
      </c>
      <c r="S33" s="592"/>
      <c r="T33" s="593"/>
      <c r="U33" s="592"/>
      <c r="V33" s="592"/>
      <c r="W33" s="487"/>
      <c r="X33" s="604"/>
      <c r="Y33" s="597"/>
      <c r="Z33" s="604"/>
      <c r="AA33" s="334"/>
      <c r="AB33" s="604"/>
      <c r="AC33" s="334"/>
      <c r="AD33" s="599"/>
      <c r="AE33" s="334"/>
      <c r="AF33" s="334"/>
      <c r="AG33" s="334"/>
      <c r="AH33" s="334"/>
      <c r="AI33" s="600"/>
      <c r="AJ33" s="334"/>
      <c r="AK33" s="334"/>
      <c r="AL33" s="334"/>
      <c r="AM33" s="642"/>
      <c r="AN33" s="334"/>
      <c r="AO33" s="334"/>
      <c r="AP33" s="334"/>
      <c r="AQ33" s="334"/>
      <c r="AR33" s="334"/>
      <c r="AS33" s="334"/>
      <c r="AT33" s="334"/>
      <c r="AU33" s="334"/>
      <c r="AV33" s="334"/>
      <c r="AW33" s="334"/>
      <c r="AX33" s="334"/>
      <c r="AY33" s="334"/>
      <c r="AZ33" s="334"/>
      <c r="BA33" s="334"/>
      <c r="BB33" s="334"/>
      <c r="BC33" s="602"/>
      <c r="BD33" s="334"/>
      <c r="BE33" s="334"/>
      <c r="BF33" s="602"/>
      <c r="BG33" s="334"/>
      <c r="BH33" s="334"/>
      <c r="BI33" s="334"/>
      <c r="BJ33" s="334"/>
      <c r="BK33" s="622"/>
      <c r="BL33" s="334"/>
      <c r="BM33" s="334"/>
      <c r="BN33" s="602"/>
      <c r="BO33" s="334"/>
      <c r="BP33" s="334"/>
      <c r="BQ33" s="334"/>
      <c r="BR33" s="602"/>
      <c r="BS33" s="334"/>
      <c r="BT33" s="334"/>
      <c r="BU33" s="602"/>
      <c r="BV33" s="334"/>
      <c r="BW33" s="602"/>
      <c r="BX33" s="334"/>
      <c r="BY33" s="334"/>
      <c r="BZ33" s="602"/>
      <c r="CA33" s="334"/>
      <c r="CB33" s="334"/>
      <c r="CC33" s="334"/>
      <c r="CD33" s="334"/>
      <c r="CE33" s="509"/>
      <c r="CF33" s="334"/>
      <c r="CG33" s="602"/>
      <c r="CH33" s="334"/>
      <c r="CI33" s="334"/>
      <c r="CJ33" s="334"/>
      <c r="CK33" s="334"/>
      <c r="CL33" s="334"/>
      <c r="CM33" s="334"/>
      <c r="CN33" s="334"/>
      <c r="CO33" s="334"/>
      <c r="CP33" s="334"/>
      <c r="CQ33" s="334"/>
      <c r="CR33" s="334"/>
      <c r="CS33" s="334"/>
      <c r="CT33" s="334"/>
      <c r="CU33" s="334"/>
      <c r="CV33" s="334"/>
      <c r="CW33" s="334"/>
      <c r="CX33" s="334"/>
      <c r="CY33" s="334"/>
      <c r="CZ33" s="334"/>
      <c r="DA33" s="334"/>
      <c r="DB33" s="334"/>
      <c r="DC33" s="602"/>
      <c r="DD33" s="334"/>
      <c r="DE33" s="334"/>
      <c r="DF33" s="334"/>
      <c r="DG33" s="334"/>
      <c r="DH33" s="334"/>
      <c r="DI33" s="334"/>
      <c r="DJ33" s="334"/>
      <c r="DK33" s="334"/>
      <c r="DL33" s="334"/>
      <c r="DM33" s="334"/>
      <c r="DN33" s="334"/>
      <c r="DO33" s="602"/>
      <c r="DP33" s="334"/>
      <c r="DQ33" s="334"/>
      <c r="DR33" s="334"/>
      <c r="DS33" s="602"/>
      <c r="DT33" s="334"/>
      <c r="DU33" s="334"/>
      <c r="DV33" s="334"/>
      <c r="DW33" s="334"/>
      <c r="DX33" s="334"/>
      <c r="DY33" s="334"/>
      <c r="DZ33" s="334"/>
      <c r="EA33" s="509"/>
      <c r="EB33" s="334"/>
      <c r="EC33" s="602"/>
      <c r="ED33" s="334"/>
      <c r="EE33" s="334"/>
      <c r="EF33" s="334"/>
      <c r="EG33" s="334"/>
      <c r="EH33" s="334"/>
      <c r="EI33" s="334"/>
      <c r="EJ33" s="334"/>
      <c r="EK33" s="334"/>
      <c r="EL33" s="334"/>
      <c r="EM33" s="334"/>
      <c r="EN33" s="334"/>
      <c r="EO33" s="334"/>
      <c r="EP33" s="601"/>
      <c r="EQ33" s="334"/>
      <c r="ER33" s="334"/>
      <c r="ES33" s="334"/>
      <c r="ET33" s="334"/>
      <c r="EU33" s="334"/>
      <c r="EV33" s="334"/>
      <c r="EW33" s="602"/>
      <c r="EX33" s="334"/>
      <c r="EY33" s="334"/>
      <c r="EZ33" s="334"/>
      <c r="FA33" s="334"/>
      <c r="FB33" s="334"/>
      <c r="FC33" s="334"/>
      <c r="FD33" s="334"/>
      <c r="FE33" s="334"/>
      <c r="FF33" s="334"/>
      <c r="FG33" s="334"/>
      <c r="FH33" s="334"/>
      <c r="FI33" s="334"/>
      <c r="FJ33" s="334"/>
      <c r="FK33" s="334"/>
      <c r="FL33" s="334"/>
      <c r="FM33" s="334"/>
      <c r="FN33" s="605"/>
      <c r="FO33" s="334"/>
      <c r="FP33" s="602"/>
      <c r="FQ33" s="334"/>
      <c r="FR33" s="334"/>
      <c r="FS33" s="334"/>
      <c r="FT33" s="334"/>
      <c r="FU33" s="334"/>
      <c r="FV33" s="334"/>
      <c r="FW33" s="334"/>
      <c r="FX33" s="334"/>
      <c r="FY33" s="334"/>
      <c r="FZ33" s="334"/>
      <c r="GA33" s="334"/>
      <c r="GB33" s="602"/>
      <c r="GC33" s="334"/>
      <c r="GD33" s="334"/>
      <c r="GE33" s="334"/>
      <c r="GF33" s="602"/>
      <c r="GG33" s="334"/>
      <c r="GH33" s="509"/>
      <c r="GI33" s="334"/>
      <c r="GJ33" s="602"/>
      <c r="GK33" s="334"/>
      <c r="GL33" s="334"/>
      <c r="GM33" s="602"/>
      <c r="GN33" s="334"/>
      <c r="GO33" s="334"/>
      <c r="GP33" s="334"/>
      <c r="GQ33" s="334"/>
      <c r="GR33" s="334"/>
      <c r="GS33" s="509"/>
      <c r="GT33" s="334"/>
      <c r="GU33" s="602"/>
      <c r="GV33" s="334"/>
      <c r="GW33" s="334"/>
      <c r="GX33" s="334"/>
      <c r="GY33" s="334"/>
      <c r="GZ33" s="334"/>
      <c r="HA33" s="334"/>
      <c r="HB33" s="334"/>
      <c r="HC33" s="334"/>
      <c r="HD33" s="334"/>
      <c r="HE33" s="334"/>
      <c r="HF33" s="334"/>
      <c r="HG33" s="334"/>
      <c r="HH33" s="602"/>
      <c r="HI33" s="334"/>
      <c r="HJ33" s="334"/>
      <c r="HK33" s="334"/>
      <c r="HL33" s="334"/>
      <c r="HM33" s="334"/>
      <c r="HN33" s="334"/>
      <c r="HO33" s="602"/>
      <c r="HP33" s="334"/>
      <c r="HQ33" s="334"/>
      <c r="HR33" s="334"/>
      <c r="HS33" s="334"/>
      <c r="HT33" s="334"/>
      <c r="HU33" s="334"/>
      <c r="HV33" s="334"/>
      <c r="HW33" s="334"/>
      <c r="HX33" s="334"/>
      <c r="HY33" s="334"/>
      <c r="HZ33" s="334"/>
      <c r="IA33" s="509"/>
      <c r="IB33" s="602"/>
      <c r="IC33" s="334"/>
      <c r="ID33" s="334"/>
      <c r="IE33" s="334"/>
      <c r="IF33" s="334"/>
      <c r="IG33" s="334"/>
      <c r="IH33" s="334"/>
      <c r="II33" s="334"/>
      <c r="IJ33" s="334"/>
      <c r="IK33" s="509"/>
      <c r="IL33" s="602"/>
      <c r="IM33" s="334"/>
      <c r="IN33" s="334"/>
      <c r="IO33" s="334"/>
      <c r="IP33" s="334"/>
      <c r="IQ33" s="334"/>
      <c r="IR33" s="334"/>
      <c r="IS33" s="509"/>
      <c r="IT33" s="334"/>
      <c r="IU33" s="334"/>
      <c r="IV33" s="602"/>
      <c r="IW33" s="334"/>
      <c r="IX33" s="334"/>
      <c r="IY33" s="334"/>
      <c r="IZ33" s="334"/>
      <c r="JA33" s="334"/>
      <c r="JB33" s="334"/>
      <c r="JC33" s="334"/>
      <c r="JD33" s="334"/>
      <c r="JE33" s="334"/>
      <c r="JF33" s="334"/>
      <c r="JG33" s="334"/>
      <c r="JH33" s="602"/>
      <c r="JI33" s="334"/>
      <c r="JJ33" s="334"/>
      <c r="JK33" s="334"/>
      <c r="JL33" s="334"/>
      <c r="JM33" s="602"/>
      <c r="JN33" s="334"/>
      <c r="JO33" s="509"/>
      <c r="JP33" s="509"/>
      <c r="JQ33" s="602"/>
      <c r="JR33" s="334"/>
      <c r="JS33" s="334"/>
      <c r="JT33" s="334"/>
      <c r="JU33" s="334"/>
      <c r="JV33" s="334"/>
      <c r="JW33" s="334"/>
      <c r="JX33" s="334"/>
      <c r="JY33" s="334"/>
      <c r="JZ33" s="334"/>
      <c r="KA33" s="334"/>
      <c r="KB33" s="334"/>
      <c r="KC33" s="334"/>
      <c r="KD33" s="602"/>
      <c r="KE33" s="334"/>
      <c r="KF33" s="334"/>
      <c r="KG33" s="334"/>
      <c r="KH33" s="602"/>
      <c r="KI33" s="334"/>
      <c r="KJ33" s="334"/>
      <c r="KK33" s="334"/>
      <c r="KL33" s="334"/>
      <c r="KM33" s="602"/>
      <c r="KN33" s="334"/>
      <c r="KO33" s="334"/>
      <c r="KP33" s="334"/>
      <c r="KQ33" s="602"/>
      <c r="KR33" s="334"/>
      <c r="KS33" s="334"/>
      <c r="KT33" s="334"/>
      <c r="KU33" s="565"/>
      <c r="KV33" s="602"/>
      <c r="KW33" s="334"/>
      <c r="KX33" s="334"/>
      <c r="KY33" s="334"/>
      <c r="KZ33" s="334"/>
      <c r="LA33" s="334"/>
      <c r="LB33" s="602"/>
      <c r="LC33" s="334"/>
      <c r="LD33" s="334"/>
      <c r="LE33" s="334"/>
      <c r="LF33" s="334"/>
      <c r="LG33" s="334"/>
      <c r="LH33" s="334"/>
      <c r="LI33" s="334"/>
      <c r="LJ33" s="602"/>
      <c r="LK33" s="334"/>
      <c r="LL33" s="334"/>
      <c r="LM33" s="334"/>
      <c r="LN33" s="334"/>
      <c r="LO33" s="334"/>
      <c r="LP33" s="334"/>
      <c r="LQ33" s="334"/>
      <c r="LR33" s="334"/>
      <c r="LS33" s="334"/>
      <c r="LT33" s="334"/>
      <c r="LU33" s="334"/>
      <c r="LV33" s="334"/>
      <c r="LW33" s="334"/>
      <c r="LX33" s="334"/>
      <c r="LY33" s="602"/>
      <c r="LZ33" s="334"/>
      <c r="MA33" s="334"/>
      <c r="MB33" s="334"/>
      <c r="MC33" s="334"/>
      <c r="MD33" s="334"/>
      <c r="ME33" s="602"/>
      <c r="MF33" s="334"/>
      <c r="MG33" s="334"/>
      <c r="MH33" s="334"/>
      <c r="MI33" s="334"/>
      <c r="MJ33" s="602"/>
      <c r="MK33" s="334"/>
      <c r="ML33" s="334"/>
      <c r="MM33" s="334"/>
      <c r="MN33" s="334"/>
      <c r="MO33" s="334"/>
      <c r="MP33" s="334"/>
      <c r="MQ33" s="488"/>
      <c r="MR33" s="592"/>
      <c r="MS33" s="592"/>
      <c r="MT33" s="592"/>
      <c r="MU33" s="592"/>
      <c r="MV33" s="592"/>
      <c r="MW33" s="592"/>
      <c r="MX33" s="592"/>
      <c r="MY33" s="592"/>
      <c r="MZ33" s="592"/>
      <c r="NA33" s="592"/>
      <c r="NB33" s="592"/>
      <c r="NC33" s="592"/>
      <c r="ND33" s="592"/>
    </row>
    <row r="34" spans="1:369" s="20" customFormat="1">
      <c r="A34" s="1257"/>
      <c r="B34" s="23" t="s">
        <v>1379</v>
      </c>
      <c r="C34" s="15"/>
      <c r="D34" s="24"/>
      <c r="E34" s="24"/>
      <c r="F34" s="24"/>
      <c r="G34" s="25"/>
      <c r="H34" s="26"/>
      <c r="I34" s="27"/>
      <c r="J34" s="15"/>
      <c r="K34" s="24"/>
      <c r="L34" s="24"/>
      <c r="M34" s="15"/>
      <c r="N34" s="15"/>
      <c r="O34" s="28"/>
      <c r="P34" s="26"/>
      <c r="Q34" s="15"/>
      <c r="R34" s="24" t="s">
        <v>40</v>
      </c>
      <c r="S34" s="29" t="s">
        <v>1285</v>
      </c>
      <c r="T34" s="30"/>
      <c r="U34" s="24"/>
      <c r="V34" s="153"/>
      <c r="W34" s="657">
        <f>COUNTIF(X34:BJ34,"&gt;0")</f>
        <v>23</v>
      </c>
      <c r="X34" s="510">
        <f>COUNTA(Y34)</f>
        <v>1</v>
      </c>
      <c r="Y34" s="31">
        <f>AVERAGE(Y35:Y37)</f>
        <v>19.049999999999997</v>
      </c>
      <c r="Z34" s="510">
        <f>COUNTA(AA34)</f>
        <v>1</v>
      </c>
      <c r="AA34" s="31">
        <f>AVERAGE(AA35:AA37)</f>
        <v>19.149999999999999</v>
      </c>
      <c r="AB34" s="510">
        <f>COUNTA(AC34)</f>
        <v>1</v>
      </c>
      <c r="AC34" s="31">
        <f>AVERAGE(AC35:AC37)</f>
        <v>10.25</v>
      </c>
      <c r="AD34" s="510">
        <f>COUNTA(AE34:AH34)</f>
        <v>2</v>
      </c>
      <c r="AE34" s="31">
        <f>AVERAGE(AE35:AE37)</f>
        <v>23.700000000000003</v>
      </c>
      <c r="AF34" s="32"/>
      <c r="AG34" s="31">
        <f>AVERAGE(AG35:AG37)</f>
        <v>1.55</v>
      </c>
      <c r="AH34" s="31"/>
      <c r="AI34" s="510">
        <f>COUNTA(AJ34,AL34,AN34:AX34,AZ34,BB34)</f>
        <v>6</v>
      </c>
      <c r="AJ34" s="31">
        <f>AVERAGE(AJ35:AJ37)</f>
        <v>22.5</v>
      </c>
      <c r="AK34" s="70"/>
      <c r="AL34" s="31">
        <f>AVERAGE(AL35:AL37)</f>
        <v>12.649999999999999</v>
      </c>
      <c r="AM34" s="351">
        <f>COUNTA(AN34:AX34)</f>
        <v>2</v>
      </c>
      <c r="AN34" s="31">
        <f>AVERAGE(AN35:AN37)</f>
        <v>21</v>
      </c>
      <c r="AO34" s="31"/>
      <c r="AP34" s="32"/>
      <c r="AQ34" s="31"/>
      <c r="AR34" s="31"/>
      <c r="AS34" s="31"/>
      <c r="AT34" s="31"/>
      <c r="AU34" s="31"/>
      <c r="AV34" s="31">
        <f>AVERAGE(AV35:AV37)</f>
        <v>3.05</v>
      </c>
      <c r="AW34" s="31"/>
      <c r="AX34" s="31"/>
      <c r="AY34" s="44"/>
      <c r="AZ34" s="31">
        <v>1</v>
      </c>
      <c r="BA34" s="44"/>
      <c r="BB34" s="31">
        <f>AVERAGE(BB35:BB37)</f>
        <v>1.95</v>
      </c>
      <c r="BC34" s="510">
        <f>COUNTA(BD34:BE34)</f>
        <v>1</v>
      </c>
      <c r="BD34" s="31">
        <f>AVERAGE(BD35:BD37)</f>
        <v>43.5</v>
      </c>
      <c r="BE34" s="31"/>
      <c r="BF34" s="510">
        <f>COUNTA(BG34:BJ34)</f>
        <v>3</v>
      </c>
      <c r="BG34" s="31"/>
      <c r="BH34" s="31">
        <f>AVERAGE(BH35:BH37)</f>
        <v>4.24</v>
      </c>
      <c r="BI34" s="31">
        <f>AVERAGE(BI35:BI37)</f>
        <v>1.6</v>
      </c>
      <c r="BJ34" s="31">
        <f>AVERAGE(BJ35:BJ37)</f>
        <v>0.8</v>
      </c>
      <c r="BK34" s="657">
        <f>COUNTIF(BL34:CD34,"&gt;0")</f>
        <v>13</v>
      </c>
      <c r="BL34" s="31">
        <f>AVERAGE(BL35:BL37)</f>
        <v>14.93</v>
      </c>
      <c r="BM34" s="31" t="s">
        <v>25</v>
      </c>
      <c r="BN34" s="510">
        <f>COUNTA(BO34:BQ34)</f>
        <v>1</v>
      </c>
      <c r="BO34" s="31">
        <f>AVERAGE(BO35:BO37)</f>
        <v>5.6</v>
      </c>
      <c r="BP34" s="31"/>
      <c r="BQ34" s="31"/>
      <c r="BR34" s="510">
        <f>COUNTA(BS34:BT34)</f>
        <v>2</v>
      </c>
      <c r="BS34" s="31">
        <f>AVERAGE(BS35:BS37)</f>
        <v>2.4</v>
      </c>
      <c r="BT34" s="31">
        <f>AVERAGE(BT35:BT37)</f>
        <v>3.2</v>
      </c>
      <c r="BU34" s="510">
        <f>COUNTA(BV34)</f>
        <v>1</v>
      </c>
      <c r="BV34" s="31" t="s">
        <v>25</v>
      </c>
      <c r="BW34" s="510">
        <f>COUNTA(BX34:BY34)</f>
        <v>1</v>
      </c>
      <c r="BX34" s="31"/>
      <c r="BY34" s="31">
        <f>AVERAGE(BY35:BY37)</f>
        <v>3.73</v>
      </c>
      <c r="BZ34" s="510">
        <f>COUNTA(CA34:CD34)</f>
        <v>3</v>
      </c>
      <c r="CA34" s="31"/>
      <c r="CB34" s="31">
        <f>AVERAGE(CB35:CB37)</f>
        <v>2.4</v>
      </c>
      <c r="CC34" s="31">
        <f>AVERAGE(CC35:CC37)</f>
        <v>5.6</v>
      </c>
      <c r="CD34" s="31">
        <f>AVERAGE(CD35:CD37)</f>
        <v>6.5</v>
      </c>
      <c r="CE34" s="657">
        <f>COUNTIF(CF34:DZ34,"&gt;0")</f>
        <v>12</v>
      </c>
      <c r="CF34" s="31"/>
      <c r="CG34" s="510">
        <f>COUNTA(CH34,CJ34:CK34,CM34:CO34,CQ34:CW34,CY34:DB34)</f>
        <v>5</v>
      </c>
      <c r="CH34" s="31">
        <f>AVERAGE(CH35:CH37)</f>
        <v>25.8</v>
      </c>
      <c r="CI34" s="44"/>
      <c r="CJ34" s="31">
        <f>AVERAGE(CJ35:CJ37)</f>
        <v>3.2</v>
      </c>
      <c r="CK34" s="31"/>
      <c r="CL34" s="351">
        <f>COUNTA(CM34:CO34)</f>
        <v>1</v>
      </c>
      <c r="CM34" s="31">
        <f>AVERAGE(CM35:CM37)</f>
        <v>12.1</v>
      </c>
      <c r="CN34" s="31"/>
      <c r="CO34" s="31"/>
      <c r="CP34" s="351">
        <f>COUNTA(CQ34:CW34)</f>
        <v>1</v>
      </c>
      <c r="CQ34" s="31"/>
      <c r="CR34" s="31">
        <f>AVERAGE(CR35:CR37)</f>
        <v>5.6</v>
      </c>
      <c r="CS34" s="31"/>
      <c r="CT34" s="31"/>
      <c r="CU34" s="31"/>
      <c r="CV34" s="31"/>
      <c r="CW34" s="31"/>
      <c r="CX34" s="351">
        <f>COUNTA(CY34:DB34)</f>
        <v>1</v>
      </c>
      <c r="CY34" s="31"/>
      <c r="CZ34" s="31">
        <v>1</v>
      </c>
      <c r="DA34" s="31"/>
      <c r="DB34" s="31"/>
      <c r="DC34" s="510">
        <f>COUNTA(DD34:DN34)</f>
        <v>0</v>
      </c>
      <c r="DD34" s="31"/>
      <c r="DE34" s="31"/>
      <c r="DF34" s="31"/>
      <c r="DG34" s="31"/>
      <c r="DH34" s="31"/>
      <c r="DI34" s="31"/>
      <c r="DJ34" s="31"/>
      <c r="DK34" s="31"/>
      <c r="DL34" s="31"/>
      <c r="DM34" s="31"/>
      <c r="DN34" s="31"/>
      <c r="DO34" s="510">
        <f>COUNTA(DP34:DR34)</f>
        <v>1</v>
      </c>
      <c r="DP34" s="31"/>
      <c r="DQ34" s="31"/>
      <c r="DR34" s="31" t="s">
        <v>25</v>
      </c>
      <c r="DS34" s="510">
        <f>COUNTA(DT34:DZ34)</f>
        <v>1</v>
      </c>
      <c r="DT34" s="31">
        <v>1</v>
      </c>
      <c r="DU34" s="31"/>
      <c r="DV34" s="31"/>
      <c r="DW34" s="31"/>
      <c r="DX34" s="31"/>
      <c r="DY34" s="31"/>
      <c r="DZ34" s="31"/>
      <c r="EA34" s="657">
        <f>COUNTIF(EB34:FM34,"&gt;0")</f>
        <v>18</v>
      </c>
      <c r="EB34" s="31"/>
      <c r="EC34" s="510">
        <f>COUNTA(EE34:EH34,EJ34,EL34:EM34,EO34,EQ34:EV34)</f>
        <v>4</v>
      </c>
      <c r="ED34" s="351">
        <f>COUNTA(EE34:EH34)</f>
        <v>1</v>
      </c>
      <c r="EE34" s="31">
        <f>AVERAGE(EE35:EE37)</f>
        <v>0.8</v>
      </c>
      <c r="EF34" s="31"/>
      <c r="EG34" s="31"/>
      <c r="EH34" s="31"/>
      <c r="EI34" s="44"/>
      <c r="EJ34" s="31">
        <f>AVERAGE(EJ35:EJ37)</f>
        <v>0.8</v>
      </c>
      <c r="EK34" s="351">
        <f>COUNTA(EL34:EM34)</f>
        <v>1</v>
      </c>
      <c r="EL34" s="31">
        <f>AVERAGE(EL35:EL37)</f>
        <v>1.6</v>
      </c>
      <c r="EM34" s="31"/>
      <c r="EN34" s="44"/>
      <c r="EO34" s="31"/>
      <c r="EP34" s="351">
        <f>COUNTA(EQ34:EV34)</f>
        <v>1</v>
      </c>
      <c r="EQ34" s="31">
        <v>1</v>
      </c>
      <c r="ER34" s="31"/>
      <c r="ES34" s="31"/>
      <c r="ET34" s="31"/>
      <c r="EU34" s="31"/>
      <c r="EV34" s="31"/>
      <c r="EW34" s="510">
        <f>COUNTA(EY34:EZ34,FB34:FD34,FF34,FH34:FI34,FK34:FM34)</f>
        <v>6</v>
      </c>
      <c r="EX34" s="351">
        <f>COUNTA(EY34:EZ34)</f>
        <v>1</v>
      </c>
      <c r="EY34" s="31">
        <f>AVERAGE(EY35:EY37)</f>
        <v>14.794999999999998</v>
      </c>
      <c r="EZ34" s="31"/>
      <c r="FA34" s="351">
        <f>COUNTA(FB34:FD34)</f>
        <v>2</v>
      </c>
      <c r="FB34" s="31">
        <f>AVERAGE(FB35:FB37)</f>
        <v>22.574999999999999</v>
      </c>
      <c r="FC34" s="31">
        <f>AVERAGE(FC35:FC37)</f>
        <v>1.6</v>
      </c>
      <c r="FD34" s="31"/>
      <c r="FE34" s="44"/>
      <c r="FF34" s="31" t="s">
        <v>25</v>
      </c>
      <c r="FG34" s="351">
        <f>COUNTA(FH34:FI34)</f>
        <v>1</v>
      </c>
      <c r="FH34" s="31">
        <f>AVERAGE(FH35:FH37)</f>
        <v>5.8599999999999994</v>
      </c>
      <c r="FI34" s="31"/>
      <c r="FJ34" s="351">
        <f>COUNTA(FK34:FM34)</f>
        <v>1</v>
      </c>
      <c r="FK34" s="31">
        <f>AVERAGE(FK35:FK37)</f>
        <v>1.6</v>
      </c>
      <c r="FL34" s="31"/>
      <c r="FM34" s="31"/>
      <c r="FN34" s="657">
        <f>COUNTIF(FO34:GG34,"&gt;0")</f>
        <v>8</v>
      </c>
      <c r="FO34" s="31">
        <f>AVERAGE(FO35:FO37)</f>
        <v>13.620000000000001</v>
      </c>
      <c r="FP34" s="510">
        <f>COUNTA(FQ34,FS34,FU34:FY34,GA34,GC34:GE34,FO34)</f>
        <v>4</v>
      </c>
      <c r="FQ34" s="31">
        <f>AVERAGE(FQ35:FQ37)</f>
        <v>12.9</v>
      </c>
      <c r="FR34" s="44"/>
      <c r="FS34" s="31"/>
      <c r="FT34" s="351">
        <f>COUNTA(FU34:FY34)</f>
        <v>0</v>
      </c>
      <c r="FU34" s="31"/>
      <c r="FV34" s="31"/>
      <c r="FW34" s="31"/>
      <c r="FX34" s="31"/>
      <c r="FY34" s="31"/>
      <c r="FZ34" s="44"/>
      <c r="GA34" s="31"/>
      <c r="GB34" s="510">
        <f>COUNTA(GC34:GE34)</f>
        <v>2</v>
      </c>
      <c r="GC34" s="31">
        <v>1</v>
      </c>
      <c r="GD34" s="31">
        <v>1</v>
      </c>
      <c r="GE34" s="31"/>
      <c r="GF34" s="510">
        <f t="shared" ref="GF34" si="479">COUNTA(GG34)</f>
        <v>1</v>
      </c>
      <c r="GG34" s="31">
        <f>AVERAGE(GG35:GG37)</f>
        <v>5.6</v>
      </c>
      <c r="GH34" s="657">
        <f>COUNTIF(GI34:GR34,"&gt;0")</f>
        <v>5</v>
      </c>
      <c r="GI34" s="31">
        <f>AVERAGE(GI35:GI37)</f>
        <v>7.4</v>
      </c>
      <c r="GJ34" s="510">
        <f>COUNTA(GK34)</f>
        <v>1</v>
      </c>
      <c r="GK34" s="31" t="s">
        <v>25</v>
      </c>
      <c r="GL34" s="31"/>
      <c r="GM34" s="510">
        <f>COUNTA(GN34:GR34)</f>
        <v>2</v>
      </c>
      <c r="GN34" s="31">
        <v>2</v>
      </c>
      <c r="GO34" s="31"/>
      <c r="GP34" s="31"/>
      <c r="GQ34" s="31">
        <f>AVERAGE(GQ35:GQ37)</f>
        <v>2.4</v>
      </c>
      <c r="GR34" s="31"/>
      <c r="GS34" s="657">
        <f>COUNTIF(GT34:HZ34,"&gt;0")</f>
        <v>9</v>
      </c>
      <c r="GT34" s="31"/>
      <c r="GU34" s="510">
        <f>COUNTA(GW34:GX34,GZ34:HG34)</f>
        <v>5</v>
      </c>
      <c r="GV34" s="351">
        <f>COUNTA(GW34:GX34)</f>
        <v>2</v>
      </c>
      <c r="GW34" s="31" t="s">
        <v>25</v>
      </c>
      <c r="GX34" s="31" t="s">
        <v>25</v>
      </c>
      <c r="GY34" s="351">
        <f>COUNTA(GZ34:HG34)</f>
        <v>3</v>
      </c>
      <c r="GZ34" s="31"/>
      <c r="HA34" s="31"/>
      <c r="HB34" s="31"/>
      <c r="HC34" s="31">
        <f>AVERAGE(HC35:HC37)</f>
        <v>1.49</v>
      </c>
      <c r="HD34" s="31" t="s">
        <v>25</v>
      </c>
      <c r="HE34" s="31">
        <v>1</v>
      </c>
      <c r="HF34" s="31"/>
      <c r="HG34" s="31"/>
      <c r="HH34" s="510">
        <f>COUNTA(HI34:HN34)</f>
        <v>2</v>
      </c>
      <c r="HI34" s="31"/>
      <c r="HJ34" s="31"/>
      <c r="HK34" s="31"/>
      <c r="HL34" s="31" t="s">
        <v>25</v>
      </c>
      <c r="HM34" s="31"/>
      <c r="HN34" s="31" t="s">
        <v>25</v>
      </c>
      <c r="HO34" s="510">
        <f>COUNTA(HQ34:HS34,HU34:HX34,HZ34)</f>
        <v>1</v>
      </c>
      <c r="HP34" s="351">
        <f>COUNTA(HQ34:HS34)</f>
        <v>1</v>
      </c>
      <c r="HQ34" s="31">
        <f>AVERAGE(HQ35:HQ37)</f>
        <v>4.5599999999999996</v>
      </c>
      <c r="HR34" s="31"/>
      <c r="HS34" s="31"/>
      <c r="HT34" s="351">
        <f>COUNTA(HU34:HX34)</f>
        <v>0</v>
      </c>
      <c r="HU34" s="31"/>
      <c r="HV34" s="31"/>
      <c r="HW34" s="31"/>
      <c r="HX34" s="31"/>
      <c r="HY34" s="44"/>
      <c r="HZ34" s="31"/>
      <c r="IA34" s="657">
        <f>COUNTIF(IB34:IJ34,"&gt;0")</f>
        <v>4</v>
      </c>
      <c r="IB34" s="510">
        <f>COUNTA(IC34:IJ34)</f>
        <v>3</v>
      </c>
      <c r="IC34" s="31">
        <f>AVERAGE(IC35:IC37)</f>
        <v>4.96</v>
      </c>
      <c r="ID34" s="31"/>
      <c r="IE34" s="31"/>
      <c r="IF34" s="31">
        <f>AVERAGE(IF35:IF37)</f>
        <v>0.8</v>
      </c>
      <c r="IG34" s="31"/>
      <c r="IH34" s="31">
        <f>AVERAGE(IH35:IH37)</f>
        <v>1.6</v>
      </c>
      <c r="II34" s="31"/>
      <c r="IJ34" s="31"/>
      <c r="IK34" s="657">
        <f>COUNTIF(IL34:IR34,"&gt;0")</f>
        <v>3</v>
      </c>
      <c r="IL34" s="510">
        <f>COUNTA(IM34:IR34)</f>
        <v>2</v>
      </c>
      <c r="IM34" s="31">
        <f>AVERAGE(IM35:IM37)</f>
        <v>1.6</v>
      </c>
      <c r="IN34" s="31"/>
      <c r="IO34" s="31"/>
      <c r="IP34" s="31">
        <f>AVERAGE(IP35:IP37)</f>
        <v>0.8</v>
      </c>
      <c r="IQ34" s="31"/>
      <c r="IR34" s="31"/>
      <c r="IS34" s="657">
        <f>COUNTIF(IT34:JN34,"&gt;0")</f>
        <v>5</v>
      </c>
      <c r="IT34" s="31"/>
      <c r="IU34" s="31"/>
      <c r="IV34" s="510">
        <f>COUNTA(IW34:IX34,IZ34:JA34,JC34:JE34,JG34)</f>
        <v>1</v>
      </c>
      <c r="IW34" s="31"/>
      <c r="IX34" s="31"/>
      <c r="IY34" s="351"/>
      <c r="IZ34" s="31" t="s">
        <v>25</v>
      </c>
      <c r="JA34" s="31"/>
      <c r="JB34" s="44"/>
      <c r="JC34" s="31"/>
      <c r="JD34" s="31"/>
      <c r="JE34" s="31"/>
      <c r="JF34" s="44"/>
      <c r="JG34" s="31"/>
      <c r="JH34" s="510">
        <f>COUNTA(JI34:JL34)</f>
        <v>2</v>
      </c>
      <c r="JI34" s="31">
        <f>AVERAGE(JI35:JI37)</f>
        <v>2.4</v>
      </c>
      <c r="JJ34" s="31">
        <f>AVERAGE(JJ35:JJ37)</f>
        <v>2.4</v>
      </c>
      <c r="JK34" s="31"/>
      <c r="JL34" s="31"/>
      <c r="JM34" s="510">
        <f>COUNTA(JN34)</f>
        <v>1</v>
      </c>
      <c r="JN34" s="31" t="s">
        <v>25</v>
      </c>
      <c r="JO34" s="513"/>
      <c r="JP34" s="657">
        <f>COUNTIF(JQ34:KT34,"&gt;0")</f>
        <v>25</v>
      </c>
      <c r="JQ34" s="510">
        <f>COUNTA(JR34:JU34)</f>
        <v>4</v>
      </c>
      <c r="JR34" s="31">
        <f>AVERAGE(JR35:JR37)</f>
        <v>30.799999999999997</v>
      </c>
      <c r="JS34" s="31">
        <f>AVERAGE(JS35:JS37)</f>
        <v>3.2</v>
      </c>
      <c r="JT34" s="31" t="s">
        <v>25</v>
      </c>
      <c r="JU34" s="31">
        <f>AVERAGE(JU35:JU37)</f>
        <v>2.4</v>
      </c>
      <c r="JV34" s="31"/>
      <c r="JW34" s="31">
        <v>1</v>
      </c>
      <c r="JX34" s="31">
        <v>1</v>
      </c>
      <c r="JY34" s="31" t="s">
        <v>25</v>
      </c>
      <c r="JZ34" s="31">
        <f t="shared" ref="JZ34:KC34" si="480">AVERAGE(JZ35:JZ37)</f>
        <v>4.8</v>
      </c>
      <c r="KA34" s="31">
        <f t="shared" si="480"/>
        <v>3.2</v>
      </c>
      <c r="KB34" s="31">
        <f t="shared" si="480"/>
        <v>0.8</v>
      </c>
      <c r="KC34" s="31">
        <f t="shared" si="480"/>
        <v>22.6</v>
      </c>
      <c r="KD34" s="510">
        <f>COUNTA(KE34:KG34)</f>
        <v>3</v>
      </c>
      <c r="KE34" s="31">
        <f t="shared" ref="KE34:KK34" si="481">AVERAGE(KE35:KE37)</f>
        <v>12.9</v>
      </c>
      <c r="KF34" s="31">
        <f t="shared" si="481"/>
        <v>2.4</v>
      </c>
      <c r="KG34" s="31">
        <f t="shared" si="481"/>
        <v>1.6</v>
      </c>
      <c r="KH34" s="510">
        <f>COUNTA(KI34:KL34)</f>
        <v>4</v>
      </c>
      <c r="KI34" s="31">
        <v>29</v>
      </c>
      <c r="KJ34" s="31">
        <f t="shared" si="481"/>
        <v>16.100000000000001</v>
      </c>
      <c r="KK34" s="31">
        <f t="shared" si="481"/>
        <v>28.2</v>
      </c>
      <c r="KL34" s="31" t="s">
        <v>25</v>
      </c>
      <c r="KM34" s="510">
        <f>COUNTA(KN34:KP34)</f>
        <v>3</v>
      </c>
      <c r="KN34" s="31">
        <f>AVERAGE(KN35:KN37)</f>
        <v>2.4</v>
      </c>
      <c r="KO34" s="31">
        <f>AVERAGE(KO35:KO37)</f>
        <v>3.2</v>
      </c>
      <c r="KP34" s="31">
        <f>AVERAGE(KP35:KP37)</f>
        <v>3.2</v>
      </c>
      <c r="KQ34" s="510">
        <f>COUNTA(KR34:KS34)</f>
        <v>2</v>
      </c>
      <c r="KR34" s="31">
        <f>AVERAGE(KR35:KR37)</f>
        <v>4.8</v>
      </c>
      <c r="KS34" s="31">
        <f>AVERAGE(KS35:KS37)</f>
        <v>3.2</v>
      </c>
      <c r="KT34" s="31"/>
      <c r="KU34" s="657">
        <f>COUNTIF(KV34:MP34,"&gt;0")</f>
        <v>33</v>
      </c>
      <c r="KV34" s="510">
        <f>COUNTA(KW34:LA34)</f>
        <v>5</v>
      </c>
      <c r="KW34" s="31">
        <v>24</v>
      </c>
      <c r="KX34" s="31">
        <f>AVERAGE(KX35:KX37)</f>
        <v>1.6</v>
      </c>
      <c r="KY34" s="31">
        <f>AVERAGE(KY35:KY37)</f>
        <v>1.6</v>
      </c>
      <c r="KZ34" s="31">
        <f>AVERAGE(KZ35:KZ37)</f>
        <v>2.4</v>
      </c>
      <c r="LA34" s="31" t="e">
        <f>AVERAGE(LA35:LA37)</f>
        <v>#DIV/0!</v>
      </c>
      <c r="LB34" s="510">
        <f>COUNTA(LC34:LE34,LG34:LI34)</f>
        <v>5</v>
      </c>
      <c r="LC34" s="31">
        <v>35</v>
      </c>
      <c r="LD34" s="31">
        <v>11</v>
      </c>
      <c r="LE34" s="31">
        <v>22</v>
      </c>
      <c r="LF34" s="351">
        <f>COUNTA(LG34:LI34)</f>
        <v>2</v>
      </c>
      <c r="LG34" s="31">
        <v>7.8</v>
      </c>
      <c r="LH34" s="31"/>
      <c r="LI34" s="31">
        <f>AVERAGE(LI35:LI37)</f>
        <v>28.2</v>
      </c>
      <c r="LJ34" s="510">
        <f>COUNTA(LK34:LX34)</f>
        <v>5</v>
      </c>
      <c r="LK34" s="31">
        <v>29</v>
      </c>
      <c r="LL34" s="31"/>
      <c r="LM34" s="31"/>
      <c r="LN34" s="31">
        <f>AVERAGE(LN35:LN37)</f>
        <v>10.5</v>
      </c>
      <c r="LO34" s="31"/>
      <c r="LP34" s="31">
        <v>11</v>
      </c>
      <c r="LQ34" s="31"/>
      <c r="LR34" s="31"/>
      <c r="LS34" s="31"/>
      <c r="LT34" s="31"/>
      <c r="LU34" s="31">
        <f>AVERAGE(LU35:LU37)</f>
        <v>5.6</v>
      </c>
      <c r="LV34" s="31">
        <f>AVERAGE(LV35:LV37)</f>
        <v>8.9</v>
      </c>
      <c r="LW34" s="31"/>
      <c r="LX34" s="31"/>
      <c r="LY34" s="510">
        <f>COUNTA(LZ34:MD34)</f>
        <v>4</v>
      </c>
      <c r="LZ34" s="31">
        <v>40</v>
      </c>
      <c r="MA34" s="31">
        <f>AVERAGE(MA35:MA37)</f>
        <v>8.9</v>
      </c>
      <c r="MB34" s="31"/>
      <c r="MC34" s="31">
        <f>AVERAGE(MC35:MC37)</f>
        <v>8.9</v>
      </c>
      <c r="MD34" s="31">
        <f>AVERAGE(MD35:MD37)</f>
        <v>0.8</v>
      </c>
      <c r="ME34" s="510">
        <f>COUNTA(MF34:MI34)</f>
        <v>4</v>
      </c>
      <c r="MF34" s="31">
        <f>AVERAGE(MF35:MF37)</f>
        <v>1.6</v>
      </c>
      <c r="MG34" s="31">
        <f>AVERAGE(MG35:MG37)</f>
        <v>0.8</v>
      </c>
      <c r="MH34" s="31">
        <f t="shared" ref="MH34:MN34" si="482">AVERAGE(MH35:MH37)</f>
        <v>10.5</v>
      </c>
      <c r="MI34" s="31" t="s">
        <v>25</v>
      </c>
      <c r="MJ34" s="510">
        <f>COUNTA(MK34:MP34)</f>
        <v>5</v>
      </c>
      <c r="MK34" s="31">
        <v>19</v>
      </c>
      <c r="ML34" s="31">
        <f t="shared" si="482"/>
        <v>13.7</v>
      </c>
      <c r="MM34" s="31">
        <f t="shared" si="482"/>
        <v>16.899999999999999</v>
      </c>
      <c r="MN34" s="31">
        <f t="shared" si="482"/>
        <v>2.4</v>
      </c>
      <c r="MO34" s="31"/>
      <c r="MP34" s="31">
        <f>AVERAGE(MP35:MP37)</f>
        <v>1.6</v>
      </c>
      <c r="MQ34" s="163"/>
      <c r="MR34" s="31"/>
      <c r="MS34" s="31">
        <f>AVERAGE(MS35:MS37)</f>
        <v>40.1</v>
      </c>
      <c r="MT34" s="31">
        <f>AVERAGE(MT35:MT37)</f>
        <v>62.1</v>
      </c>
      <c r="MU34" s="31"/>
      <c r="MV34" s="31"/>
      <c r="MW34" s="31"/>
      <c r="MX34" s="31"/>
      <c r="MY34" s="31"/>
      <c r="MZ34" s="31">
        <f>AVERAGE(MZ35:MZ37)</f>
        <v>3.73</v>
      </c>
      <c r="NC34" s="24"/>
      <c r="ND34" s="24"/>
    </row>
    <row r="35" spans="1:369" s="240" customFormat="1" ht="15">
      <c r="A35" s="1259">
        <v>4</v>
      </c>
      <c r="B35" s="1217" t="s">
        <v>34</v>
      </c>
      <c r="C35" s="223">
        <v>2021</v>
      </c>
      <c r="D35" s="224" t="s">
        <v>22</v>
      </c>
      <c r="E35" s="224" t="s">
        <v>35</v>
      </c>
      <c r="F35" s="224" t="s">
        <v>36</v>
      </c>
      <c r="G35" s="225">
        <v>134</v>
      </c>
      <c r="H35" s="226" t="s">
        <v>25</v>
      </c>
      <c r="I35" s="227" t="s">
        <v>25</v>
      </c>
      <c r="J35" s="223" t="s">
        <v>25</v>
      </c>
      <c r="K35" s="224" t="s">
        <v>37</v>
      </c>
      <c r="L35" s="224" t="s">
        <v>28</v>
      </c>
      <c r="M35" s="223" t="s">
        <v>38</v>
      </c>
      <c r="N35" s="228" t="s">
        <v>25</v>
      </c>
      <c r="O35" s="228" t="s">
        <v>25</v>
      </c>
      <c r="P35" s="226" t="s">
        <v>39</v>
      </c>
      <c r="Q35" s="223" t="s">
        <v>25</v>
      </c>
      <c r="R35" s="224"/>
      <c r="S35" s="229" t="s">
        <v>41</v>
      </c>
      <c r="T35" s="229" t="s">
        <v>1391</v>
      </c>
      <c r="U35" s="224" t="s">
        <v>42</v>
      </c>
      <c r="V35" s="230"/>
      <c r="W35" s="370"/>
      <c r="X35" s="232"/>
      <c r="Y35" s="233">
        <v>18.7</v>
      </c>
      <c r="Z35" s="179"/>
      <c r="AA35" s="233">
        <v>15.7</v>
      </c>
      <c r="AB35" s="179"/>
      <c r="AC35" s="233">
        <v>15.7</v>
      </c>
      <c r="AD35" s="327"/>
      <c r="AE35" s="233">
        <v>21.6</v>
      </c>
      <c r="AF35" s="233"/>
      <c r="AG35" s="233">
        <v>1.5</v>
      </c>
      <c r="AH35" s="233"/>
      <c r="AI35" s="551"/>
      <c r="AJ35" s="233">
        <v>12.7</v>
      </c>
      <c r="AK35" s="235"/>
      <c r="AL35" s="233">
        <v>12.7</v>
      </c>
      <c r="AM35" s="648"/>
      <c r="AN35" s="233"/>
      <c r="AO35" s="233"/>
      <c r="AP35" s="233"/>
      <c r="AQ35" s="233"/>
      <c r="AR35" s="233"/>
      <c r="AS35" s="233"/>
      <c r="AT35" s="233"/>
      <c r="AU35" s="233"/>
      <c r="AV35" s="233">
        <v>3</v>
      </c>
      <c r="AW35" s="233"/>
      <c r="AX35" s="233"/>
      <c r="AY35" s="235"/>
      <c r="AZ35" s="233"/>
      <c r="BA35" s="235"/>
      <c r="BB35" s="233">
        <v>1.5</v>
      </c>
      <c r="BC35" s="236"/>
      <c r="BD35" s="233">
        <v>41.8</v>
      </c>
      <c r="BE35" s="233"/>
      <c r="BF35" s="234"/>
      <c r="BG35" s="233"/>
      <c r="BH35" s="233">
        <v>4.4800000000000004</v>
      </c>
      <c r="BI35" s="237"/>
      <c r="BJ35" s="233"/>
      <c r="BK35" s="623"/>
      <c r="BL35" s="233">
        <v>14.93</v>
      </c>
      <c r="BM35" s="233"/>
      <c r="BN35" s="234"/>
      <c r="BO35" s="233"/>
      <c r="BP35" s="233"/>
      <c r="BQ35" s="233"/>
      <c r="BR35" s="234"/>
      <c r="BS35" s="233"/>
      <c r="BT35" s="233"/>
      <c r="BU35" s="234"/>
      <c r="BV35" s="233"/>
      <c r="BW35" s="234"/>
      <c r="BX35" s="233"/>
      <c r="BY35" s="233">
        <v>3.73</v>
      </c>
      <c r="BZ35" s="234"/>
      <c r="CA35" s="233"/>
      <c r="CB35" s="233"/>
      <c r="CC35" s="233"/>
      <c r="CD35" s="233"/>
      <c r="CE35" s="370"/>
      <c r="CF35" s="233"/>
      <c r="CG35" s="234"/>
      <c r="CH35" s="233"/>
      <c r="CI35" s="235"/>
      <c r="CJ35" s="233"/>
      <c r="CK35" s="233"/>
      <c r="CL35" s="235"/>
      <c r="CM35" s="233"/>
      <c r="CN35" s="233"/>
      <c r="CO35" s="233"/>
      <c r="CP35" s="235"/>
      <c r="CQ35" s="233"/>
      <c r="CR35" s="233"/>
      <c r="CS35" s="233"/>
      <c r="CT35" s="233"/>
      <c r="CU35" s="233"/>
      <c r="CV35" s="233"/>
      <c r="CW35" s="233"/>
      <c r="CX35" s="235"/>
      <c r="CY35" s="233"/>
      <c r="CZ35" s="233"/>
      <c r="DA35" s="233"/>
      <c r="DB35" s="233"/>
      <c r="DC35" s="234"/>
      <c r="DD35" s="233"/>
      <c r="DE35" s="233"/>
      <c r="DF35" s="233"/>
      <c r="DG35" s="233"/>
      <c r="DH35" s="233"/>
      <c r="DI35" s="233"/>
      <c r="DJ35" s="233"/>
      <c r="DK35" s="233"/>
      <c r="DL35" s="233"/>
      <c r="DM35" s="233"/>
      <c r="DN35" s="233"/>
      <c r="DO35" s="234"/>
      <c r="DP35" s="233"/>
      <c r="DQ35" s="233"/>
      <c r="DR35" s="233"/>
      <c r="DS35" s="234"/>
      <c r="DT35" s="233"/>
      <c r="DU35" s="233"/>
      <c r="DV35" s="233"/>
      <c r="DW35" s="233"/>
      <c r="DX35" s="233"/>
      <c r="DY35" s="233"/>
      <c r="DZ35" s="233"/>
      <c r="EA35" s="370"/>
      <c r="EB35" s="233"/>
      <c r="EC35" s="234"/>
      <c r="ED35" s="235"/>
      <c r="EE35" s="233"/>
      <c r="EF35" s="233"/>
      <c r="EG35" s="233"/>
      <c r="EH35" s="233"/>
      <c r="EI35" s="235"/>
      <c r="EJ35" s="233"/>
      <c r="EK35" s="235"/>
      <c r="EL35" s="233"/>
      <c r="EM35" s="233"/>
      <c r="EN35" s="235"/>
      <c r="EO35" s="233"/>
      <c r="EP35" s="343"/>
      <c r="EQ35" s="233"/>
      <c r="ER35" s="233"/>
      <c r="ES35" s="233"/>
      <c r="ET35" s="233"/>
      <c r="EU35" s="233"/>
      <c r="EV35" s="233"/>
      <c r="EW35" s="234"/>
      <c r="EX35" s="235"/>
      <c r="EY35" s="233">
        <v>12.69</v>
      </c>
      <c r="EZ35" s="233"/>
      <c r="FA35" s="235"/>
      <c r="FB35" s="233">
        <v>20.149999999999999</v>
      </c>
      <c r="FC35" s="233"/>
      <c r="FD35" s="233"/>
      <c r="FE35" s="235"/>
      <c r="FF35" s="233"/>
      <c r="FG35" s="235"/>
      <c r="FH35" s="233">
        <v>5.22</v>
      </c>
      <c r="FI35" s="233"/>
      <c r="FJ35" s="235"/>
      <c r="FK35" s="233"/>
      <c r="FL35" s="233"/>
      <c r="FM35" s="233"/>
      <c r="FN35" s="606"/>
      <c r="FO35" s="233">
        <v>11.94</v>
      </c>
      <c r="FP35" s="234"/>
      <c r="FQ35" s="233"/>
      <c r="FR35" s="235"/>
      <c r="FS35" s="233"/>
      <c r="FT35" s="235"/>
      <c r="FU35" s="233"/>
      <c r="FV35" s="233"/>
      <c r="FW35" s="233"/>
      <c r="FX35" s="233"/>
      <c r="FY35" s="233"/>
      <c r="FZ35" s="235"/>
      <c r="GA35" s="233"/>
      <c r="GB35" s="234"/>
      <c r="GC35" s="233"/>
      <c r="GD35" s="233"/>
      <c r="GE35" s="233"/>
      <c r="GF35" s="234"/>
      <c r="GG35" s="233"/>
      <c r="GH35" s="363"/>
      <c r="GI35" s="233">
        <v>7.5</v>
      </c>
      <c r="GJ35" s="236"/>
      <c r="GK35" s="233"/>
      <c r="GL35" s="233"/>
      <c r="GM35" s="234"/>
      <c r="GN35" s="233"/>
      <c r="GO35" s="233"/>
      <c r="GP35" s="233"/>
      <c r="GQ35" s="233"/>
      <c r="GR35" s="233"/>
      <c r="GS35" s="370"/>
      <c r="GT35" s="233"/>
      <c r="GU35" s="234"/>
      <c r="GV35" s="235"/>
      <c r="GW35" s="233"/>
      <c r="GX35" s="233"/>
      <c r="GY35" s="235"/>
      <c r="GZ35" s="233"/>
      <c r="HA35" s="233"/>
      <c r="HB35" s="233"/>
      <c r="HC35" s="233">
        <v>1.49</v>
      </c>
      <c r="HD35" s="233"/>
      <c r="HE35" s="233"/>
      <c r="HF35" s="233"/>
      <c r="HG35" s="233"/>
      <c r="HH35" s="234"/>
      <c r="HI35" s="233"/>
      <c r="HJ35" s="233"/>
      <c r="HK35" s="233"/>
      <c r="HL35" s="233"/>
      <c r="HM35" s="233"/>
      <c r="HN35" s="233"/>
      <c r="HO35" s="234"/>
      <c r="HP35" s="235"/>
      <c r="HQ35" s="233">
        <v>6.72</v>
      </c>
      <c r="HR35" s="233"/>
      <c r="HS35" s="233"/>
      <c r="HT35" s="235"/>
      <c r="HU35" s="233"/>
      <c r="HV35" s="233"/>
      <c r="HW35" s="233"/>
      <c r="HX35" s="233"/>
      <c r="HY35" s="235"/>
      <c r="HZ35" s="233"/>
      <c r="IA35" s="370"/>
      <c r="IB35" s="234"/>
      <c r="IC35" s="233">
        <v>6.72</v>
      </c>
      <c r="ID35" s="233"/>
      <c r="IE35" s="233"/>
      <c r="IF35" s="233"/>
      <c r="IG35" s="233"/>
      <c r="IH35" s="233"/>
      <c r="II35" s="233"/>
      <c r="IJ35" s="233"/>
      <c r="IK35" s="370"/>
      <c r="IL35" s="234"/>
      <c r="IM35" s="233"/>
      <c r="IN35" s="233"/>
      <c r="IO35" s="233"/>
      <c r="IP35" s="233"/>
      <c r="IQ35" s="233"/>
      <c r="IR35" s="233"/>
      <c r="IS35" s="370"/>
      <c r="IT35" s="233"/>
      <c r="IU35" s="233"/>
      <c r="IV35" s="234"/>
      <c r="IW35" s="233"/>
      <c r="IX35" s="233"/>
      <c r="IY35" s="235"/>
      <c r="IZ35" s="233"/>
      <c r="JA35" s="233"/>
      <c r="JB35" s="235"/>
      <c r="JC35" s="233"/>
      <c r="JD35" s="233"/>
      <c r="JE35" s="233"/>
      <c r="JF35" s="235"/>
      <c r="JG35" s="233"/>
      <c r="JH35" s="234"/>
      <c r="JI35" s="233"/>
      <c r="JJ35" s="233"/>
      <c r="JK35" s="233"/>
      <c r="JL35" s="233"/>
      <c r="JM35" s="234"/>
      <c r="JN35" s="233"/>
      <c r="JO35" s="427"/>
      <c r="JP35" s="370"/>
      <c r="JQ35" s="234"/>
      <c r="JR35" s="233">
        <v>17.2</v>
      </c>
      <c r="JS35" s="233"/>
      <c r="JT35" s="233"/>
      <c r="JU35" s="233"/>
      <c r="JV35" s="233"/>
      <c r="JW35" s="233"/>
      <c r="JX35" s="233"/>
      <c r="JY35" s="233"/>
      <c r="JZ35" s="233"/>
      <c r="KA35" s="233"/>
      <c r="KB35" s="233"/>
      <c r="KC35" s="233"/>
      <c r="KD35" s="234"/>
      <c r="KE35" s="233"/>
      <c r="KF35" s="238"/>
      <c r="KG35" s="238"/>
      <c r="KH35" s="234"/>
      <c r="KI35" s="233"/>
      <c r="KJ35" s="233"/>
      <c r="KK35" s="233"/>
      <c r="KL35" s="233"/>
      <c r="KM35" s="234"/>
      <c r="KN35" s="233"/>
      <c r="KO35" s="233"/>
      <c r="KP35" s="233"/>
      <c r="KQ35" s="234"/>
      <c r="KR35" s="233"/>
      <c r="KS35" s="233"/>
      <c r="KT35" s="233"/>
      <c r="KU35" s="231"/>
      <c r="KV35" s="234"/>
      <c r="KW35" s="233"/>
      <c r="KX35" s="233"/>
      <c r="KY35" s="233"/>
      <c r="KZ35" s="233"/>
      <c r="LA35" s="233"/>
      <c r="LB35" s="234"/>
      <c r="LC35" s="233"/>
      <c r="LD35" s="233"/>
      <c r="LE35" s="233"/>
      <c r="LF35" s="235"/>
      <c r="LG35" s="233"/>
      <c r="LH35" s="233"/>
      <c r="LI35" s="233"/>
      <c r="LJ35" s="234"/>
      <c r="LK35" s="233"/>
      <c r="LL35" s="233"/>
      <c r="LM35" s="233"/>
      <c r="LN35" s="233"/>
      <c r="LO35" s="233"/>
      <c r="LP35" s="233"/>
      <c r="LQ35" s="233"/>
      <c r="LR35" s="233"/>
      <c r="LS35" s="233"/>
      <c r="LT35" s="233"/>
      <c r="LU35" s="233"/>
      <c r="LV35" s="233"/>
      <c r="LW35" s="233"/>
      <c r="LX35" s="233"/>
      <c r="LY35" s="234"/>
      <c r="LZ35" s="233"/>
      <c r="MA35" s="233"/>
      <c r="MB35" s="233"/>
      <c r="MC35" s="233"/>
      <c r="MD35" s="233"/>
      <c r="ME35" s="234"/>
      <c r="MF35" s="233"/>
      <c r="MG35" s="233"/>
      <c r="MH35" s="233"/>
      <c r="MI35" s="233"/>
      <c r="MJ35" s="234"/>
      <c r="MK35" s="233"/>
      <c r="ML35" s="233"/>
      <c r="MM35" s="233"/>
      <c r="MN35" s="233"/>
      <c r="MO35" s="233"/>
      <c r="MP35" s="233"/>
      <c r="MQ35" s="239"/>
      <c r="MR35" s="233"/>
      <c r="MS35" s="233"/>
      <c r="MT35" s="233"/>
      <c r="MU35" s="233"/>
      <c r="MV35" s="233"/>
      <c r="MW35" s="233"/>
      <c r="MX35" s="233"/>
      <c r="MY35" s="237"/>
      <c r="MZ35" s="233">
        <v>3.73</v>
      </c>
      <c r="NA35" s="240" t="s">
        <v>1124</v>
      </c>
      <c r="NC35" s="224" t="s">
        <v>1036</v>
      </c>
      <c r="ND35" s="224"/>
    </row>
    <row r="36" spans="1:369" s="240" customFormat="1" ht="15">
      <c r="A36" s="1259">
        <v>33</v>
      </c>
      <c r="B36" s="241" t="s">
        <v>1303</v>
      </c>
      <c r="C36" s="242" t="s">
        <v>2234</v>
      </c>
      <c r="D36" s="243" t="s">
        <v>22</v>
      </c>
      <c r="E36" s="243" t="s">
        <v>35</v>
      </c>
      <c r="F36" s="243" t="s">
        <v>36</v>
      </c>
      <c r="G36" s="244">
        <v>124</v>
      </c>
      <c r="H36" s="245" t="s">
        <v>25</v>
      </c>
      <c r="I36" s="246" t="s">
        <v>25</v>
      </c>
      <c r="J36" s="242" t="s">
        <v>25</v>
      </c>
      <c r="K36" s="243" t="s">
        <v>33</v>
      </c>
      <c r="L36" s="243" t="s">
        <v>25</v>
      </c>
      <c r="M36" s="242" t="s">
        <v>38</v>
      </c>
      <c r="N36" s="247" t="s">
        <v>25</v>
      </c>
      <c r="O36" s="247"/>
      <c r="P36" s="245" t="s">
        <v>39</v>
      </c>
      <c r="Q36" s="242"/>
      <c r="R36" s="243"/>
      <c r="S36" s="248" t="s">
        <v>41</v>
      </c>
      <c r="T36" s="248" t="s">
        <v>33</v>
      </c>
      <c r="U36" s="243" t="s">
        <v>42</v>
      </c>
      <c r="V36" s="230"/>
      <c r="W36" s="370"/>
      <c r="X36" s="232"/>
      <c r="Y36" s="238">
        <v>19.399999999999999</v>
      </c>
      <c r="Z36" s="179"/>
      <c r="AA36" s="238">
        <v>22.6</v>
      </c>
      <c r="AB36" s="179"/>
      <c r="AC36" s="238">
        <v>4.8</v>
      </c>
      <c r="AD36" s="327"/>
      <c r="AE36" s="238">
        <v>25.8</v>
      </c>
      <c r="AF36" s="238"/>
      <c r="AG36" s="238">
        <v>1.6</v>
      </c>
      <c r="AH36" s="238"/>
      <c r="AI36" s="551"/>
      <c r="AJ36" s="238">
        <v>32.299999999999997</v>
      </c>
      <c r="AK36" s="235"/>
      <c r="AL36" s="238">
        <v>12.6</v>
      </c>
      <c r="AM36" s="648"/>
      <c r="AN36" s="238">
        <v>21</v>
      </c>
      <c r="AO36" s="238"/>
      <c r="AP36" s="238"/>
      <c r="AQ36" s="238"/>
      <c r="AR36" s="238"/>
      <c r="AS36" s="238"/>
      <c r="AT36" s="238"/>
      <c r="AU36" s="238"/>
      <c r="AV36" s="238">
        <v>3.1</v>
      </c>
      <c r="AW36" s="238"/>
      <c r="AX36" s="238"/>
      <c r="AY36" s="235"/>
      <c r="AZ36" s="238">
        <v>0.8</v>
      </c>
      <c r="BA36" s="235"/>
      <c r="BB36" s="238">
        <v>2.4</v>
      </c>
      <c r="BC36" s="236"/>
      <c r="BD36" s="238">
        <v>45.2</v>
      </c>
      <c r="BE36" s="238"/>
      <c r="BF36" s="234"/>
      <c r="BG36" s="238"/>
      <c r="BH36" s="238">
        <v>4</v>
      </c>
      <c r="BI36" s="238">
        <v>1.6</v>
      </c>
      <c r="BJ36" s="238">
        <v>0.8</v>
      </c>
      <c r="BK36" s="623"/>
      <c r="BL36" s="238"/>
      <c r="BM36" s="238" t="s">
        <v>25</v>
      </c>
      <c r="BN36" s="234"/>
      <c r="BO36" s="238">
        <v>5.6</v>
      </c>
      <c r="BP36" s="238"/>
      <c r="BQ36" s="238"/>
      <c r="BR36" s="234"/>
      <c r="BS36" s="238">
        <v>2.4</v>
      </c>
      <c r="BT36" s="238">
        <v>3.2</v>
      </c>
      <c r="BU36" s="234"/>
      <c r="BV36" s="238" t="s">
        <v>25</v>
      </c>
      <c r="BW36" s="234"/>
      <c r="BX36" s="238"/>
      <c r="BY36" s="238"/>
      <c r="BZ36" s="234"/>
      <c r="CA36" s="238"/>
      <c r="CB36" s="238">
        <v>2.4</v>
      </c>
      <c r="CC36" s="238">
        <v>5.6</v>
      </c>
      <c r="CD36" s="238">
        <v>6.5</v>
      </c>
      <c r="CE36" s="370"/>
      <c r="CF36" s="238"/>
      <c r="CG36" s="234"/>
      <c r="CH36" s="238">
        <v>25.8</v>
      </c>
      <c r="CI36" s="235"/>
      <c r="CJ36" s="238">
        <v>3.2</v>
      </c>
      <c r="CK36" s="238"/>
      <c r="CL36" s="235"/>
      <c r="CM36" s="238">
        <v>12.1</v>
      </c>
      <c r="CN36" s="238"/>
      <c r="CO36" s="238"/>
      <c r="CP36" s="235"/>
      <c r="CQ36" s="238"/>
      <c r="CR36" s="238">
        <v>5.6</v>
      </c>
      <c r="CS36" s="238"/>
      <c r="CT36" s="238"/>
      <c r="CU36" s="238"/>
      <c r="CV36" s="238"/>
      <c r="CW36" s="238"/>
      <c r="CX36" s="235"/>
      <c r="CY36" s="238"/>
      <c r="CZ36" s="238">
        <v>0.8</v>
      </c>
      <c r="DA36" s="238"/>
      <c r="DB36" s="238"/>
      <c r="DC36" s="234"/>
      <c r="DD36" s="238"/>
      <c r="DE36" s="238"/>
      <c r="DF36" s="238"/>
      <c r="DG36" s="238"/>
      <c r="DH36" s="238"/>
      <c r="DI36" s="238"/>
      <c r="DJ36" s="238"/>
      <c r="DK36" s="238"/>
      <c r="DL36" s="238"/>
      <c r="DM36" s="238"/>
      <c r="DN36" s="238"/>
      <c r="DO36" s="234"/>
      <c r="DP36" s="238"/>
      <c r="DQ36" s="238"/>
      <c r="DR36" s="238" t="s">
        <v>25</v>
      </c>
      <c r="DS36" s="234"/>
      <c r="DT36" s="238">
        <v>0.8</v>
      </c>
      <c r="DU36" s="238"/>
      <c r="DV36" s="238"/>
      <c r="DW36" s="238"/>
      <c r="DX36" s="238"/>
      <c r="DY36" s="238"/>
      <c r="DZ36" s="238"/>
      <c r="EA36" s="370"/>
      <c r="EB36" s="238"/>
      <c r="EC36" s="234"/>
      <c r="ED36" s="235"/>
      <c r="EE36" s="238">
        <v>0.8</v>
      </c>
      <c r="EF36" s="238"/>
      <c r="EG36" s="238"/>
      <c r="EH36" s="238"/>
      <c r="EI36" s="235"/>
      <c r="EJ36" s="238">
        <v>0.8</v>
      </c>
      <c r="EK36" s="235"/>
      <c r="EL36" s="238">
        <v>1.6</v>
      </c>
      <c r="EM36" s="238"/>
      <c r="EN36" s="235"/>
      <c r="EO36" s="238"/>
      <c r="EP36" s="343"/>
      <c r="EQ36" s="238">
        <v>0.8</v>
      </c>
      <c r="ER36" s="238"/>
      <c r="ES36" s="238"/>
      <c r="ET36" s="238"/>
      <c r="EU36" s="238"/>
      <c r="EV36" s="238"/>
      <c r="EW36" s="234"/>
      <c r="EX36" s="235"/>
      <c r="EY36" s="238">
        <v>16.899999999999999</v>
      </c>
      <c r="EZ36" s="238"/>
      <c r="FA36" s="235"/>
      <c r="FB36" s="238">
        <v>25</v>
      </c>
      <c r="FC36" s="238">
        <v>1.6</v>
      </c>
      <c r="FD36" s="238"/>
      <c r="FE36" s="235"/>
      <c r="FF36" s="238" t="s">
        <v>25</v>
      </c>
      <c r="FG36" s="235"/>
      <c r="FH36" s="238">
        <v>6.5</v>
      </c>
      <c r="FI36" s="238"/>
      <c r="FJ36" s="235"/>
      <c r="FK36" s="238">
        <v>1.6</v>
      </c>
      <c r="FL36" s="238"/>
      <c r="FM36" s="238"/>
      <c r="FN36" s="606"/>
      <c r="FO36" s="238">
        <v>15.3</v>
      </c>
      <c r="FP36" s="234"/>
      <c r="FQ36" s="238">
        <v>12.9</v>
      </c>
      <c r="FR36" s="235"/>
      <c r="FS36" s="238"/>
      <c r="FT36" s="235"/>
      <c r="FU36" s="238"/>
      <c r="FV36" s="238"/>
      <c r="FW36" s="238"/>
      <c r="FX36" s="238"/>
      <c r="FY36" s="238"/>
      <c r="FZ36" s="235"/>
      <c r="GA36" s="238"/>
      <c r="GB36" s="234"/>
      <c r="GC36" s="238">
        <v>0.8</v>
      </c>
      <c r="GD36" s="238">
        <v>0.8</v>
      </c>
      <c r="GE36" s="238"/>
      <c r="GF36" s="234"/>
      <c r="GG36" s="238">
        <v>5.6</v>
      </c>
      <c r="GH36" s="363"/>
      <c r="GI36" s="238">
        <v>7.3</v>
      </c>
      <c r="GJ36" s="236"/>
      <c r="GK36" s="238" t="s">
        <v>25</v>
      </c>
      <c r="GL36" s="238"/>
      <c r="GM36" s="234"/>
      <c r="GN36" s="238">
        <v>2.4</v>
      </c>
      <c r="GO36" s="238"/>
      <c r="GP36" s="238"/>
      <c r="GQ36" s="238">
        <v>2.4</v>
      </c>
      <c r="GR36" s="238"/>
      <c r="GS36" s="370"/>
      <c r="GT36" s="238"/>
      <c r="GU36" s="234"/>
      <c r="GV36" s="235"/>
      <c r="GW36" s="238" t="s">
        <v>25</v>
      </c>
      <c r="GX36" s="238" t="s">
        <v>25</v>
      </c>
      <c r="GY36" s="235"/>
      <c r="GZ36" s="238"/>
      <c r="HA36" s="238"/>
      <c r="HB36" s="238"/>
      <c r="HC36" s="238"/>
      <c r="HD36" s="238" t="s">
        <v>25</v>
      </c>
      <c r="HE36" s="238">
        <v>0.8</v>
      </c>
      <c r="HF36" s="238"/>
      <c r="HG36" s="238"/>
      <c r="HH36" s="234"/>
      <c r="HI36" s="238"/>
      <c r="HJ36" s="238"/>
      <c r="HK36" s="238"/>
      <c r="HL36" s="238" t="s">
        <v>25</v>
      </c>
      <c r="HM36" s="238"/>
      <c r="HN36" s="238" t="s">
        <v>25</v>
      </c>
      <c r="HO36" s="234"/>
      <c r="HP36" s="235"/>
      <c r="HQ36" s="238">
        <v>2.4</v>
      </c>
      <c r="HR36" s="238"/>
      <c r="HS36" s="238"/>
      <c r="HT36" s="235"/>
      <c r="HU36" s="238"/>
      <c r="HV36" s="238"/>
      <c r="HW36" s="238"/>
      <c r="HX36" s="238"/>
      <c r="HY36" s="235"/>
      <c r="HZ36" s="238"/>
      <c r="IA36" s="370"/>
      <c r="IB36" s="234"/>
      <c r="IC36" s="238">
        <v>3.2</v>
      </c>
      <c r="ID36" s="238"/>
      <c r="IE36" s="238"/>
      <c r="IF36" s="238">
        <v>0.8</v>
      </c>
      <c r="IG36" s="238"/>
      <c r="IH36" s="238">
        <v>1.6</v>
      </c>
      <c r="II36" s="238"/>
      <c r="IJ36" s="238"/>
      <c r="IK36" s="370"/>
      <c r="IL36" s="234"/>
      <c r="IM36" s="238">
        <v>1.6</v>
      </c>
      <c r="IN36" s="238"/>
      <c r="IO36" s="238"/>
      <c r="IP36" s="238">
        <v>0.8</v>
      </c>
      <c r="IQ36" s="238"/>
      <c r="IR36" s="238"/>
      <c r="IS36" s="370"/>
      <c r="IT36" s="238"/>
      <c r="IU36" s="238"/>
      <c r="IV36" s="234"/>
      <c r="IW36" s="238"/>
      <c r="IX36" s="238"/>
      <c r="IY36" s="235"/>
      <c r="IZ36" s="238" t="s">
        <v>25</v>
      </c>
      <c r="JA36" s="238"/>
      <c r="JB36" s="235"/>
      <c r="JC36" s="238"/>
      <c r="JD36" s="238"/>
      <c r="JE36" s="238"/>
      <c r="JF36" s="235"/>
      <c r="JG36" s="238"/>
      <c r="JH36" s="234"/>
      <c r="JI36" s="238">
        <v>2.4</v>
      </c>
      <c r="JJ36" s="238">
        <v>2.4</v>
      </c>
      <c r="JK36" s="238"/>
      <c r="JL36" s="238"/>
      <c r="JM36" s="234"/>
      <c r="JN36" s="238" t="s">
        <v>25</v>
      </c>
      <c r="JO36" s="427"/>
      <c r="JP36" s="370"/>
      <c r="JQ36" s="234"/>
      <c r="JR36" s="238">
        <v>44.4</v>
      </c>
      <c r="JS36" s="238">
        <v>3.2</v>
      </c>
      <c r="JT36" s="238" t="s">
        <v>25</v>
      </c>
      <c r="JU36" s="238">
        <v>2.4</v>
      </c>
      <c r="JV36" s="238"/>
      <c r="JW36" s="238">
        <v>0.8</v>
      </c>
      <c r="JX36" s="238">
        <v>0.8</v>
      </c>
      <c r="JY36" s="238">
        <v>0</v>
      </c>
      <c r="JZ36" s="238">
        <v>4.8</v>
      </c>
      <c r="KA36" s="238">
        <v>3.2</v>
      </c>
      <c r="KB36" s="238">
        <v>0.8</v>
      </c>
      <c r="KC36" s="238">
        <v>22.6</v>
      </c>
      <c r="KD36" s="234"/>
      <c r="KE36" s="238">
        <v>12.9</v>
      </c>
      <c r="KF36" s="238">
        <v>2.4</v>
      </c>
      <c r="KG36" s="238">
        <v>1.6</v>
      </c>
      <c r="KH36" s="234"/>
      <c r="KI36" s="238">
        <v>37.9</v>
      </c>
      <c r="KJ36" s="238">
        <v>16.100000000000001</v>
      </c>
      <c r="KK36" s="238">
        <v>28.2</v>
      </c>
      <c r="KL36" s="238" t="s">
        <v>25</v>
      </c>
      <c r="KM36" s="234"/>
      <c r="KN36" s="238">
        <v>2.4</v>
      </c>
      <c r="KO36" s="238">
        <v>3.2</v>
      </c>
      <c r="KP36" s="238">
        <v>3.2</v>
      </c>
      <c r="KQ36" s="234"/>
      <c r="KR36" s="238">
        <v>4.8</v>
      </c>
      <c r="KS36" s="238">
        <v>3.2</v>
      </c>
      <c r="KT36" s="238"/>
      <c r="KU36" s="231"/>
      <c r="KV36" s="234"/>
      <c r="KW36" s="238">
        <v>7</v>
      </c>
      <c r="KX36" s="238">
        <v>1.6</v>
      </c>
      <c r="KY36" s="238">
        <v>1.6</v>
      </c>
      <c r="KZ36" s="238">
        <v>2.4</v>
      </c>
      <c r="LA36" s="238" t="s">
        <v>25</v>
      </c>
      <c r="LB36" s="234"/>
      <c r="LC36" s="238">
        <v>34.700000000000003</v>
      </c>
      <c r="LD36" s="238">
        <v>10.5</v>
      </c>
      <c r="LE36" s="238">
        <v>21.8</v>
      </c>
      <c r="LF36" s="235"/>
      <c r="LG36" s="238">
        <v>5.6</v>
      </c>
      <c r="LH36" s="238"/>
      <c r="LI36" s="238">
        <v>28.2</v>
      </c>
      <c r="LJ36" s="234"/>
      <c r="LK36" s="238">
        <v>37.9</v>
      </c>
      <c r="LL36" s="238"/>
      <c r="LM36" s="238"/>
      <c r="LN36" s="238">
        <v>10.5</v>
      </c>
      <c r="LO36" s="238"/>
      <c r="LP36" s="238">
        <v>10.5</v>
      </c>
      <c r="LQ36" s="238"/>
      <c r="LR36" s="238"/>
      <c r="LS36" s="238"/>
      <c r="LT36" s="238"/>
      <c r="LU36" s="238">
        <v>5.6</v>
      </c>
      <c r="LV36" s="238">
        <v>8.9</v>
      </c>
      <c r="LW36" s="238"/>
      <c r="LX36" s="238"/>
      <c r="LY36" s="234"/>
      <c r="LZ36" s="238">
        <v>19.399999999999999</v>
      </c>
      <c r="MA36" s="238">
        <v>8.9</v>
      </c>
      <c r="MB36" s="238"/>
      <c r="MC36" s="238">
        <v>8.9</v>
      </c>
      <c r="MD36" s="238">
        <v>0.8</v>
      </c>
      <c r="ME36" s="234"/>
      <c r="MF36" s="238">
        <v>1.6</v>
      </c>
      <c r="MG36" s="238">
        <v>0.8</v>
      </c>
      <c r="MH36" s="238">
        <v>10.5</v>
      </c>
      <c r="MI36" s="238" t="s">
        <v>25</v>
      </c>
      <c r="MJ36" s="234"/>
      <c r="MK36" s="238">
        <v>17.7</v>
      </c>
      <c r="ML36" s="238">
        <v>13.7</v>
      </c>
      <c r="MM36" s="238">
        <v>16.899999999999999</v>
      </c>
      <c r="MN36" s="238">
        <v>2.4</v>
      </c>
      <c r="MO36" s="238"/>
      <c r="MP36" s="238">
        <v>1.6</v>
      </c>
      <c r="MQ36" s="239"/>
      <c r="MR36" s="238"/>
      <c r="MS36" s="238">
        <v>40.1</v>
      </c>
      <c r="MT36" s="238">
        <v>62.1</v>
      </c>
      <c r="MU36" s="238"/>
      <c r="MV36" s="238"/>
      <c r="MW36" s="238"/>
      <c r="MX36" s="238"/>
      <c r="MY36" s="249"/>
      <c r="MZ36" s="238"/>
      <c r="NA36" s="240" t="s">
        <v>1380</v>
      </c>
      <c r="NC36" s="243" t="s">
        <v>1315</v>
      </c>
      <c r="ND36" s="243"/>
    </row>
    <row r="37" spans="1:369" s="240" customFormat="1" ht="18" customHeight="1">
      <c r="A37" s="1259">
        <v>33</v>
      </c>
      <c r="B37" s="241"/>
      <c r="C37" s="242"/>
      <c r="D37" s="243"/>
      <c r="E37" s="243"/>
      <c r="F37" s="243"/>
      <c r="G37" s="244"/>
      <c r="H37" s="245"/>
      <c r="I37" s="246"/>
      <c r="J37" s="242"/>
      <c r="K37" s="243"/>
      <c r="L37" s="243"/>
      <c r="M37" s="242"/>
      <c r="N37" s="247"/>
      <c r="O37" s="247"/>
      <c r="P37" s="245"/>
      <c r="Q37" s="242"/>
      <c r="R37" s="243"/>
      <c r="S37" s="248"/>
      <c r="T37" s="248"/>
      <c r="U37" s="243"/>
      <c r="V37" s="230"/>
      <c r="W37" s="370"/>
      <c r="X37" s="232"/>
      <c r="Y37" s="238"/>
      <c r="Z37" s="179"/>
      <c r="AA37" s="238"/>
      <c r="AB37" s="179"/>
      <c r="AC37" s="238"/>
      <c r="AD37" s="327"/>
      <c r="AE37" s="238"/>
      <c r="AF37" s="238"/>
      <c r="AG37" s="238"/>
      <c r="AH37" s="238"/>
      <c r="AI37" s="551"/>
      <c r="AJ37" s="238"/>
      <c r="AK37" s="235"/>
      <c r="AL37" s="238"/>
      <c r="AM37" s="648"/>
      <c r="AN37" s="238"/>
      <c r="AO37" s="238"/>
      <c r="AP37" s="238"/>
      <c r="AQ37" s="238"/>
      <c r="AR37" s="238"/>
      <c r="AS37" s="238"/>
      <c r="AT37" s="238"/>
      <c r="AU37" s="238"/>
      <c r="AV37" s="238"/>
      <c r="AW37" s="238"/>
      <c r="AX37" s="238"/>
      <c r="AY37" s="235"/>
      <c r="AZ37" s="238"/>
      <c r="BA37" s="235"/>
      <c r="BB37" s="238"/>
      <c r="BC37" s="236"/>
      <c r="BD37" s="238"/>
      <c r="BE37" s="238"/>
      <c r="BF37" s="234"/>
      <c r="BG37" s="238"/>
      <c r="BH37" s="238"/>
      <c r="BI37" s="238"/>
      <c r="BJ37" s="238"/>
      <c r="BK37" s="623"/>
      <c r="BL37" s="238"/>
      <c r="BM37" s="238"/>
      <c r="BN37" s="234"/>
      <c r="BO37" s="238"/>
      <c r="BP37" s="238"/>
      <c r="BQ37" s="238"/>
      <c r="BR37" s="234"/>
      <c r="BS37" s="238"/>
      <c r="BT37" s="238"/>
      <c r="BU37" s="234"/>
      <c r="BV37" s="238"/>
      <c r="BW37" s="234"/>
      <c r="BX37" s="238"/>
      <c r="BY37" s="238"/>
      <c r="BZ37" s="234"/>
      <c r="CA37" s="238"/>
      <c r="CB37" s="238"/>
      <c r="CC37" s="238"/>
      <c r="CD37" s="238"/>
      <c r="CE37" s="370"/>
      <c r="CF37" s="238"/>
      <c r="CG37" s="234"/>
      <c r="CH37" s="238"/>
      <c r="CI37" s="235"/>
      <c r="CJ37" s="238"/>
      <c r="CK37" s="238"/>
      <c r="CL37" s="235"/>
      <c r="CM37" s="238"/>
      <c r="CN37" s="238"/>
      <c r="CO37" s="238"/>
      <c r="CP37" s="235"/>
      <c r="CQ37" s="238"/>
      <c r="CR37" s="238"/>
      <c r="CS37" s="238"/>
      <c r="CT37" s="238"/>
      <c r="CU37" s="238"/>
      <c r="CV37" s="238"/>
      <c r="CW37" s="238"/>
      <c r="CX37" s="235"/>
      <c r="CY37" s="238"/>
      <c r="CZ37" s="238"/>
      <c r="DA37" s="238"/>
      <c r="DB37" s="238"/>
      <c r="DC37" s="234"/>
      <c r="DD37" s="238"/>
      <c r="DE37" s="238"/>
      <c r="DF37" s="238"/>
      <c r="DG37" s="238"/>
      <c r="DH37" s="238"/>
      <c r="DI37" s="238"/>
      <c r="DJ37" s="238"/>
      <c r="DK37" s="238"/>
      <c r="DL37" s="238"/>
      <c r="DM37" s="238"/>
      <c r="DN37" s="238"/>
      <c r="DO37" s="234"/>
      <c r="DP37" s="238"/>
      <c r="DQ37" s="238"/>
      <c r="DR37" s="238"/>
      <c r="DS37" s="234"/>
      <c r="DT37" s="238"/>
      <c r="DU37" s="238"/>
      <c r="DV37" s="238"/>
      <c r="DW37" s="238"/>
      <c r="DX37" s="238"/>
      <c r="DY37" s="238"/>
      <c r="DZ37" s="238"/>
      <c r="EA37" s="370"/>
      <c r="EB37" s="238"/>
      <c r="EC37" s="234"/>
      <c r="ED37" s="235"/>
      <c r="EE37" s="238"/>
      <c r="EF37" s="238"/>
      <c r="EG37" s="238"/>
      <c r="EH37" s="238"/>
      <c r="EI37" s="235"/>
      <c r="EJ37" s="238"/>
      <c r="EK37" s="235"/>
      <c r="EL37" s="238"/>
      <c r="EM37" s="238"/>
      <c r="EN37" s="235"/>
      <c r="EO37" s="238"/>
      <c r="EP37" s="343"/>
      <c r="EQ37" s="238"/>
      <c r="ER37" s="238"/>
      <c r="ES37" s="238"/>
      <c r="ET37" s="238"/>
      <c r="EU37" s="238"/>
      <c r="EV37" s="238"/>
      <c r="EW37" s="234"/>
      <c r="EX37" s="235"/>
      <c r="EY37" s="238"/>
      <c r="EZ37" s="238"/>
      <c r="FA37" s="235"/>
      <c r="FB37" s="238"/>
      <c r="FC37" s="238"/>
      <c r="FD37" s="238"/>
      <c r="FE37" s="235"/>
      <c r="FF37" s="238"/>
      <c r="FG37" s="235"/>
      <c r="FH37" s="238"/>
      <c r="FI37" s="238"/>
      <c r="FJ37" s="235"/>
      <c r="FK37" s="238"/>
      <c r="FL37" s="238"/>
      <c r="FM37" s="238"/>
      <c r="FN37" s="606"/>
      <c r="FO37" s="238"/>
      <c r="FP37" s="234"/>
      <c r="FQ37" s="238"/>
      <c r="FR37" s="235"/>
      <c r="FS37" s="238"/>
      <c r="FT37" s="235"/>
      <c r="FU37" s="238"/>
      <c r="FV37" s="238"/>
      <c r="FW37" s="238"/>
      <c r="FX37" s="238"/>
      <c r="FY37" s="238"/>
      <c r="FZ37" s="235"/>
      <c r="GA37" s="238"/>
      <c r="GB37" s="234"/>
      <c r="GC37" s="238"/>
      <c r="GD37" s="238"/>
      <c r="GE37" s="238"/>
      <c r="GF37" s="234"/>
      <c r="GG37" s="238"/>
      <c r="GH37" s="363"/>
      <c r="GI37" s="238"/>
      <c r="GJ37" s="236"/>
      <c r="GK37" s="238"/>
      <c r="GL37" s="238"/>
      <c r="GM37" s="234"/>
      <c r="GN37" s="238"/>
      <c r="GO37" s="238"/>
      <c r="GP37" s="238"/>
      <c r="GQ37" s="238"/>
      <c r="GR37" s="238"/>
      <c r="GS37" s="370"/>
      <c r="GT37" s="238"/>
      <c r="GU37" s="234"/>
      <c r="GV37" s="235"/>
      <c r="GW37" s="238"/>
      <c r="GX37" s="238"/>
      <c r="GY37" s="235"/>
      <c r="GZ37" s="238"/>
      <c r="HA37" s="238"/>
      <c r="HB37" s="238"/>
      <c r="HC37" s="238"/>
      <c r="HD37" s="238"/>
      <c r="HE37" s="238"/>
      <c r="HF37" s="238"/>
      <c r="HG37" s="238"/>
      <c r="HH37" s="234"/>
      <c r="HI37" s="238"/>
      <c r="HJ37" s="238"/>
      <c r="HK37" s="238"/>
      <c r="HL37" s="238"/>
      <c r="HM37" s="238"/>
      <c r="HN37" s="238"/>
      <c r="HO37" s="234"/>
      <c r="HP37" s="235"/>
      <c r="HQ37" s="238"/>
      <c r="HR37" s="238"/>
      <c r="HS37" s="238"/>
      <c r="HT37" s="235"/>
      <c r="HU37" s="238"/>
      <c r="HV37" s="238"/>
      <c r="HW37" s="238"/>
      <c r="HX37" s="238"/>
      <c r="HY37" s="235"/>
      <c r="HZ37" s="238"/>
      <c r="IA37" s="370"/>
      <c r="IB37" s="234"/>
      <c r="IC37" s="238"/>
      <c r="ID37" s="238"/>
      <c r="IE37" s="238"/>
      <c r="IF37" s="238"/>
      <c r="IG37" s="238"/>
      <c r="IH37" s="238"/>
      <c r="II37" s="238"/>
      <c r="IJ37" s="238"/>
      <c r="IK37" s="370"/>
      <c r="IL37" s="234"/>
      <c r="IM37" s="238"/>
      <c r="IN37" s="238"/>
      <c r="IO37" s="238"/>
      <c r="IP37" s="238"/>
      <c r="IQ37" s="238"/>
      <c r="IR37" s="238"/>
      <c r="IS37" s="370"/>
      <c r="IT37" s="238"/>
      <c r="IU37" s="238"/>
      <c r="IV37" s="234"/>
      <c r="IW37" s="238"/>
      <c r="IX37" s="238"/>
      <c r="IY37" s="235"/>
      <c r="IZ37" s="238"/>
      <c r="JA37" s="238"/>
      <c r="JB37" s="235"/>
      <c r="JC37" s="238"/>
      <c r="JD37" s="238"/>
      <c r="JE37" s="238"/>
      <c r="JF37" s="235"/>
      <c r="JG37" s="238"/>
      <c r="JH37" s="234"/>
      <c r="JI37" s="238"/>
      <c r="JJ37" s="238"/>
      <c r="JK37" s="238"/>
      <c r="JL37" s="238"/>
      <c r="JM37" s="234"/>
      <c r="JN37" s="238"/>
      <c r="JO37" s="427"/>
      <c r="JP37" s="370"/>
      <c r="JQ37" s="234"/>
      <c r="JR37" s="238"/>
      <c r="JS37" s="238"/>
      <c r="JT37" s="238"/>
      <c r="JU37" s="238"/>
      <c r="JV37" s="238"/>
      <c r="JW37" s="238"/>
      <c r="JX37" s="238"/>
      <c r="JY37" s="238"/>
      <c r="JZ37" s="238"/>
      <c r="KA37" s="238"/>
      <c r="KB37" s="238"/>
      <c r="KC37" s="238"/>
      <c r="KD37" s="234"/>
      <c r="KE37" s="238"/>
      <c r="KF37" s="238"/>
      <c r="KG37" s="238"/>
      <c r="KH37" s="234"/>
      <c r="KI37" s="238"/>
      <c r="KJ37" s="238"/>
      <c r="KK37" s="238"/>
      <c r="KL37" s="238"/>
      <c r="KM37" s="234"/>
      <c r="KN37" s="238"/>
      <c r="KO37" s="238"/>
      <c r="KP37" s="238"/>
      <c r="KQ37" s="234"/>
      <c r="KR37" s="238"/>
      <c r="KS37" s="238"/>
      <c r="KT37" s="238"/>
      <c r="KU37" s="231"/>
      <c r="KV37" s="234"/>
      <c r="KW37" s="238"/>
      <c r="KX37" s="238"/>
      <c r="KY37" s="238"/>
      <c r="KZ37" s="238"/>
      <c r="LA37" s="238"/>
      <c r="LB37" s="234"/>
      <c r="LC37" s="238"/>
      <c r="LD37" s="238"/>
      <c r="LE37" s="238"/>
      <c r="LF37" s="235"/>
      <c r="LG37" s="238"/>
      <c r="LH37" s="238"/>
      <c r="LI37" s="238"/>
      <c r="LJ37" s="234"/>
      <c r="LK37" s="238"/>
      <c r="LL37" s="238"/>
      <c r="LM37" s="238"/>
      <c r="LN37" s="238"/>
      <c r="LO37" s="238"/>
      <c r="LP37" s="238"/>
      <c r="LQ37" s="238"/>
      <c r="LR37" s="238"/>
      <c r="LS37" s="238"/>
      <c r="LT37" s="238"/>
      <c r="LU37" s="238"/>
      <c r="LV37" s="238"/>
      <c r="LW37" s="238"/>
      <c r="LX37" s="238"/>
      <c r="LY37" s="234"/>
      <c r="LZ37" s="238"/>
      <c r="MA37" s="238"/>
      <c r="MB37" s="238"/>
      <c r="MC37" s="238"/>
      <c r="MD37" s="238"/>
      <c r="ME37" s="234"/>
      <c r="MF37" s="238"/>
      <c r="MG37" s="238"/>
      <c r="MH37" s="238"/>
      <c r="MI37" s="238"/>
      <c r="MJ37" s="234"/>
      <c r="MK37" s="238"/>
      <c r="ML37" s="238"/>
      <c r="MM37" s="238"/>
      <c r="MN37" s="238"/>
      <c r="MO37" s="238"/>
      <c r="MP37" s="238"/>
      <c r="MQ37" s="239"/>
      <c r="MR37" s="238"/>
      <c r="MS37" s="238"/>
      <c r="MT37" s="238"/>
      <c r="MU37" s="238"/>
      <c r="MV37" s="238"/>
      <c r="MW37" s="238"/>
      <c r="MX37" s="238"/>
      <c r="MY37" s="249"/>
      <c r="MZ37" s="238"/>
      <c r="NC37" s="243"/>
      <c r="ND37" s="243"/>
    </row>
    <row r="38" spans="1:369">
      <c r="A38" s="1248">
        <v>10</v>
      </c>
      <c r="B38" s="34" t="s">
        <v>1304</v>
      </c>
      <c r="C38" s="2">
        <v>2023</v>
      </c>
      <c r="D38" s="34" t="s">
        <v>44</v>
      </c>
      <c r="E38" s="34" t="s">
        <v>35</v>
      </c>
      <c r="F38" s="34" t="s">
        <v>39</v>
      </c>
      <c r="G38" s="35">
        <v>32</v>
      </c>
      <c r="H38" s="36">
        <v>0.49</v>
      </c>
      <c r="I38" s="37">
        <v>0.92500000000000004</v>
      </c>
      <c r="J38" s="2" t="s">
        <v>1302</v>
      </c>
      <c r="K38" s="34" t="s">
        <v>33</v>
      </c>
      <c r="L38" s="34" t="s">
        <v>46</v>
      </c>
      <c r="M38" s="2" t="s">
        <v>47</v>
      </c>
      <c r="N38" s="38" t="s">
        <v>25</v>
      </c>
      <c r="O38" s="38" t="s">
        <v>25</v>
      </c>
      <c r="P38" s="36">
        <v>0.4</v>
      </c>
      <c r="Q38" s="2" t="s">
        <v>25</v>
      </c>
      <c r="R38" s="34" t="s">
        <v>40</v>
      </c>
      <c r="S38" s="39" t="s">
        <v>48</v>
      </c>
      <c r="T38" s="39" t="s">
        <v>33</v>
      </c>
      <c r="U38" s="34" t="s">
        <v>49</v>
      </c>
      <c r="V38" s="153"/>
      <c r="W38" s="362"/>
      <c r="X38" s="508"/>
      <c r="Y38" s="40">
        <v>38</v>
      </c>
      <c r="Z38" s="508"/>
      <c r="AA38" s="40">
        <v>47</v>
      </c>
      <c r="AB38" s="508"/>
      <c r="AC38" s="40"/>
      <c r="AD38" s="549"/>
      <c r="AE38" s="40">
        <v>38</v>
      </c>
      <c r="AF38" s="40">
        <v>13</v>
      </c>
      <c r="AG38" s="40">
        <v>6</v>
      </c>
      <c r="AH38" s="40"/>
      <c r="AI38" s="510"/>
      <c r="AJ38" s="40">
        <v>19</v>
      </c>
      <c r="AK38" s="44"/>
      <c r="AL38" s="40">
        <v>16</v>
      </c>
      <c r="AM38" s="351"/>
      <c r="AN38" s="41"/>
      <c r="AO38" s="40"/>
      <c r="AP38" s="41"/>
      <c r="AQ38" s="40"/>
      <c r="AR38" s="40"/>
      <c r="AS38" s="40"/>
      <c r="AT38" s="40"/>
      <c r="AU38" s="40"/>
      <c r="AV38" s="40"/>
      <c r="AW38" s="40"/>
      <c r="AX38" s="40"/>
      <c r="AY38" s="44"/>
      <c r="AZ38" s="41">
        <v>9</v>
      </c>
      <c r="BA38" s="44"/>
      <c r="BB38" s="40">
        <v>6</v>
      </c>
      <c r="BC38" s="511"/>
      <c r="BD38" s="40">
        <v>63</v>
      </c>
      <c r="BE38" s="40"/>
      <c r="BF38" s="511"/>
      <c r="BG38" s="40"/>
      <c r="BH38" s="40">
        <v>13</v>
      </c>
      <c r="BI38" s="40"/>
      <c r="BJ38" s="40"/>
      <c r="BK38" s="622"/>
      <c r="BL38" s="40"/>
      <c r="BM38" s="40"/>
      <c r="BN38" s="511"/>
      <c r="BO38" s="40">
        <v>22</v>
      </c>
      <c r="BP38" s="40"/>
      <c r="BQ38" s="40"/>
      <c r="BR38" s="511"/>
      <c r="BS38" s="40"/>
      <c r="BT38" s="40"/>
      <c r="BU38" s="511"/>
      <c r="BV38" s="40">
        <v>22</v>
      </c>
      <c r="BW38" s="511"/>
      <c r="BX38" s="40">
        <v>3</v>
      </c>
      <c r="BY38" s="40"/>
      <c r="BZ38" s="511"/>
      <c r="CA38" s="40"/>
      <c r="CB38" s="40">
        <v>19</v>
      </c>
      <c r="CC38" s="40">
        <v>25</v>
      </c>
      <c r="CD38" s="40"/>
      <c r="CE38" s="509"/>
      <c r="CF38" s="40"/>
      <c r="CG38" s="511"/>
      <c r="CH38" s="40">
        <v>25</v>
      </c>
      <c r="CI38" s="44"/>
      <c r="CJ38" s="40">
        <v>9</v>
      </c>
      <c r="CK38" s="40"/>
      <c r="CL38" s="44"/>
      <c r="CM38" s="40">
        <v>22</v>
      </c>
      <c r="CN38" s="40"/>
      <c r="CO38" s="40"/>
      <c r="CP38" s="351"/>
      <c r="CQ38" s="40"/>
      <c r="CR38" s="40">
        <v>9</v>
      </c>
      <c r="CS38" s="40"/>
      <c r="CT38" s="40"/>
      <c r="CU38" s="40"/>
      <c r="CV38" s="40"/>
      <c r="CW38" s="40"/>
      <c r="CX38" s="44"/>
      <c r="CY38" s="40"/>
      <c r="CZ38" s="40"/>
      <c r="DA38" s="40"/>
      <c r="DB38" s="40"/>
      <c r="DC38" s="511"/>
      <c r="DD38" s="40"/>
      <c r="DE38" s="40"/>
      <c r="DF38" s="40"/>
      <c r="DG38" s="40"/>
      <c r="DH38" s="40"/>
      <c r="DI38" s="40"/>
      <c r="DJ38" s="40"/>
      <c r="DK38" s="40"/>
      <c r="DL38" s="40"/>
      <c r="DM38" s="40"/>
      <c r="DN38" s="40"/>
      <c r="DO38" s="511"/>
      <c r="DP38" s="40"/>
      <c r="DQ38" s="40"/>
      <c r="DR38" s="40"/>
      <c r="DS38" s="511"/>
      <c r="DT38" s="40"/>
      <c r="DU38" s="40"/>
      <c r="DV38" s="40"/>
      <c r="DW38" s="40"/>
      <c r="DX38" s="40"/>
      <c r="DY38" s="40"/>
      <c r="DZ38" s="40"/>
      <c r="EA38" s="509"/>
      <c r="EB38" s="40"/>
      <c r="EC38" s="511"/>
      <c r="ED38" s="44"/>
      <c r="EE38" s="40"/>
      <c r="EF38" s="40" t="s">
        <v>25</v>
      </c>
      <c r="EG38" s="40"/>
      <c r="EH38" s="40"/>
      <c r="EI38" s="44"/>
      <c r="EJ38" s="40"/>
      <c r="EK38" s="44"/>
      <c r="EL38" s="40">
        <v>3</v>
      </c>
      <c r="EM38" s="40"/>
      <c r="EN38" s="44"/>
      <c r="EO38" s="40"/>
      <c r="EP38" s="132"/>
      <c r="EQ38" s="40">
        <v>3</v>
      </c>
      <c r="ER38" s="40"/>
      <c r="ES38" s="40"/>
      <c r="ET38" s="40">
        <v>3</v>
      </c>
      <c r="EU38" s="40"/>
      <c r="EV38" s="40">
        <v>3</v>
      </c>
      <c r="EW38" s="511"/>
      <c r="EX38" s="44"/>
      <c r="EY38" s="40">
        <v>28</v>
      </c>
      <c r="EZ38" s="40"/>
      <c r="FA38" s="44"/>
      <c r="FB38" s="40">
        <v>28</v>
      </c>
      <c r="FC38" s="40"/>
      <c r="FD38" s="40"/>
      <c r="FE38" s="44"/>
      <c r="FF38" s="40"/>
      <c r="FG38" s="44"/>
      <c r="FH38" s="40">
        <v>3</v>
      </c>
      <c r="FI38" s="40"/>
      <c r="FJ38" s="44"/>
      <c r="FK38" s="40"/>
      <c r="FL38" s="40"/>
      <c r="FM38" s="40"/>
      <c r="FN38" s="605"/>
      <c r="FO38" s="40">
        <v>22</v>
      </c>
      <c r="FP38" s="511"/>
      <c r="FQ38" s="40"/>
      <c r="FR38" s="44"/>
      <c r="FS38" s="40"/>
      <c r="FT38" s="44"/>
      <c r="FU38" s="40">
        <v>22</v>
      </c>
      <c r="FV38" s="40"/>
      <c r="FW38" s="40"/>
      <c r="FX38" s="40"/>
      <c r="FY38" s="40"/>
      <c r="FZ38" s="44"/>
      <c r="GA38" s="40"/>
      <c r="GB38" s="510"/>
      <c r="GC38" s="40">
        <v>13</v>
      </c>
      <c r="GD38" s="40">
        <v>13</v>
      </c>
      <c r="GE38" s="40"/>
      <c r="GF38" s="511"/>
      <c r="GG38" s="40">
        <v>13</v>
      </c>
      <c r="GH38" s="509"/>
      <c r="GI38" s="40"/>
      <c r="GJ38" s="511"/>
      <c r="GK38" s="40">
        <v>6</v>
      </c>
      <c r="GL38" s="40"/>
      <c r="GM38" s="511"/>
      <c r="GN38" s="40"/>
      <c r="GO38" s="40"/>
      <c r="GP38" s="40">
        <v>6</v>
      </c>
      <c r="GQ38" s="40">
        <v>9</v>
      </c>
      <c r="GR38" s="40">
        <v>6</v>
      </c>
      <c r="GS38" s="509"/>
      <c r="GT38" s="40"/>
      <c r="GU38" s="511"/>
      <c r="GV38" s="44"/>
      <c r="GW38" s="40"/>
      <c r="GX38" s="40" t="s">
        <v>25</v>
      </c>
      <c r="GY38" s="44"/>
      <c r="GZ38" s="40"/>
      <c r="HA38" s="40"/>
      <c r="HB38" s="40"/>
      <c r="HC38" s="40">
        <v>9</v>
      </c>
      <c r="HD38" s="40">
        <v>9</v>
      </c>
      <c r="HE38" s="40"/>
      <c r="HF38" s="40"/>
      <c r="HG38" s="40"/>
      <c r="HH38" s="511"/>
      <c r="HI38" s="40"/>
      <c r="HJ38" s="40"/>
      <c r="HK38" s="40"/>
      <c r="HL38" s="40"/>
      <c r="HM38" s="40"/>
      <c r="HN38" s="40" t="s">
        <v>25</v>
      </c>
      <c r="HO38" s="511"/>
      <c r="HP38" s="44"/>
      <c r="HQ38" s="40">
        <v>6</v>
      </c>
      <c r="HR38" s="40"/>
      <c r="HS38" s="40"/>
      <c r="HT38" s="44"/>
      <c r="HU38" s="40"/>
      <c r="HV38" s="40"/>
      <c r="HW38" s="40"/>
      <c r="HX38" s="40"/>
      <c r="HY38" s="44"/>
      <c r="HZ38" s="40"/>
      <c r="IA38" s="509"/>
      <c r="IB38" s="511"/>
      <c r="IC38" s="40"/>
      <c r="ID38" s="40">
        <v>13</v>
      </c>
      <c r="IE38" s="40"/>
      <c r="IF38" s="40">
        <v>28</v>
      </c>
      <c r="IG38" s="40"/>
      <c r="IH38" s="40"/>
      <c r="II38" s="40"/>
      <c r="IJ38" s="40"/>
      <c r="IK38" s="509"/>
      <c r="IL38" s="511"/>
      <c r="IM38" s="40">
        <v>3</v>
      </c>
      <c r="IN38" s="40"/>
      <c r="IO38" s="40"/>
      <c r="IP38" s="40"/>
      <c r="IQ38" s="40"/>
      <c r="IR38" s="40"/>
      <c r="IS38" s="509"/>
      <c r="IT38" s="40"/>
      <c r="IU38" s="40"/>
      <c r="IV38" s="511"/>
      <c r="IW38" s="40"/>
      <c r="IX38" s="40"/>
      <c r="IY38" s="44"/>
      <c r="IZ38" s="40"/>
      <c r="JA38" s="40"/>
      <c r="JB38" s="44"/>
      <c r="JC38" s="40"/>
      <c r="JD38" s="40"/>
      <c r="JE38" s="40"/>
      <c r="JF38" s="44"/>
      <c r="JG38" s="40"/>
      <c r="JH38" s="511"/>
      <c r="JI38" s="40">
        <v>3</v>
      </c>
      <c r="JJ38" s="40">
        <v>3</v>
      </c>
      <c r="JK38" s="40"/>
      <c r="JL38" s="40"/>
      <c r="JM38" s="511"/>
      <c r="JN38" s="40"/>
      <c r="JO38" s="513"/>
      <c r="JP38" s="509"/>
      <c r="JQ38" s="511"/>
      <c r="JR38" s="40"/>
      <c r="JS38" s="40"/>
      <c r="JT38" s="40"/>
      <c r="JU38" s="40"/>
      <c r="JV38" s="40"/>
      <c r="JW38" s="40"/>
      <c r="JX38" s="40"/>
      <c r="JY38" s="40"/>
      <c r="JZ38" s="40"/>
      <c r="KA38" s="40"/>
      <c r="KB38" s="40"/>
      <c r="KC38" s="40"/>
      <c r="KD38" s="511"/>
      <c r="KE38" s="40"/>
      <c r="KF38" s="40"/>
      <c r="KG38" s="40"/>
      <c r="KH38" s="511"/>
      <c r="KI38" s="40"/>
      <c r="KJ38" s="40"/>
      <c r="KK38" s="40"/>
      <c r="KL38" s="40"/>
      <c r="KM38" s="511"/>
      <c r="KN38" s="40"/>
      <c r="KO38" s="40"/>
      <c r="KP38" s="40"/>
      <c r="KQ38" s="511"/>
      <c r="KR38" s="40"/>
      <c r="KS38" s="40"/>
      <c r="KT38" s="40"/>
      <c r="KU38" s="565"/>
      <c r="KV38" s="511"/>
      <c r="KW38" s="40"/>
      <c r="KX38" s="40"/>
      <c r="KY38" s="40"/>
      <c r="KZ38" s="40"/>
      <c r="LA38" s="40"/>
      <c r="LB38" s="511"/>
      <c r="LC38" s="40"/>
      <c r="LD38" s="40"/>
      <c r="LE38" s="40"/>
      <c r="LF38" s="44"/>
      <c r="LG38" s="40"/>
      <c r="LH38" s="40"/>
      <c r="LI38" s="40"/>
      <c r="LJ38" s="511"/>
      <c r="LK38" s="40"/>
      <c r="LL38" s="40"/>
      <c r="LM38" s="40"/>
      <c r="LN38" s="40"/>
      <c r="LO38" s="40"/>
      <c r="LP38" s="40"/>
      <c r="LQ38" s="40"/>
      <c r="LR38" s="40"/>
      <c r="LS38" s="40"/>
      <c r="LT38" s="40"/>
      <c r="LU38" s="40"/>
      <c r="LV38" s="40"/>
      <c r="LW38" s="40"/>
      <c r="LX38" s="40"/>
      <c r="LY38" s="511"/>
      <c r="LZ38" s="40"/>
      <c r="MA38" s="40"/>
      <c r="MB38" s="40"/>
      <c r="MC38" s="40"/>
      <c r="MD38" s="40"/>
      <c r="ME38" s="511"/>
      <c r="MF38" s="40"/>
      <c r="MG38" s="40"/>
      <c r="MH38" s="40"/>
      <c r="MI38" s="40"/>
      <c r="MJ38" s="511"/>
      <c r="MK38" s="40"/>
      <c r="ML38" s="40"/>
      <c r="MM38" s="40"/>
      <c r="MN38" s="40"/>
      <c r="MO38" s="40"/>
      <c r="MP38" s="40"/>
      <c r="MQ38" s="163"/>
      <c r="MR38" s="40"/>
      <c r="MS38" s="40"/>
      <c r="MT38" s="40"/>
      <c r="MU38" s="40"/>
      <c r="MV38" s="40"/>
      <c r="MW38" s="40"/>
      <c r="MX38" s="40"/>
      <c r="MY38" s="40"/>
      <c r="MZ38" s="40"/>
      <c r="NC38" s="34"/>
      <c r="ND38" s="34"/>
    </row>
    <row r="39" spans="1:369" ht="22" customHeight="1">
      <c r="A39" s="1248">
        <v>32</v>
      </c>
      <c r="B39" s="34" t="s">
        <v>2202</v>
      </c>
      <c r="C39" s="2" t="s">
        <v>2234</v>
      </c>
      <c r="D39" s="34" t="s">
        <v>44</v>
      </c>
      <c r="E39" s="34" t="s">
        <v>35</v>
      </c>
      <c r="F39" s="34" t="s">
        <v>36</v>
      </c>
      <c r="G39" s="35">
        <v>8536</v>
      </c>
      <c r="H39" s="42">
        <v>0.53300000000000003</v>
      </c>
      <c r="I39" s="43">
        <v>0.97099999999999997</v>
      </c>
      <c r="J39" s="2" t="s">
        <v>51</v>
      </c>
      <c r="K39" s="34" t="s">
        <v>52</v>
      </c>
      <c r="L39" s="34" t="s">
        <v>46</v>
      </c>
      <c r="M39" s="2" t="s">
        <v>53</v>
      </c>
      <c r="N39" s="38" t="s">
        <v>25</v>
      </c>
      <c r="O39" s="38" t="s">
        <v>25</v>
      </c>
      <c r="P39" s="42" t="s">
        <v>25</v>
      </c>
      <c r="Q39" s="2" t="s">
        <v>25</v>
      </c>
      <c r="R39" s="34" t="s">
        <v>40</v>
      </c>
      <c r="S39" s="39" t="s">
        <v>54</v>
      </c>
      <c r="T39" s="39" t="s">
        <v>55</v>
      </c>
      <c r="U39" s="34" t="s">
        <v>56</v>
      </c>
      <c r="V39" s="153"/>
      <c r="W39" s="657">
        <f>COUNTIF(X39:BJ39,"&gt;0")</f>
        <v>20</v>
      </c>
      <c r="X39" s="510">
        <f>COUNTA(Y39)</f>
        <v>1</v>
      </c>
      <c r="Y39" s="40">
        <v>28.7</v>
      </c>
      <c r="Z39" s="510">
        <f t="shared" ref="Z39" si="483">COUNTA(AA39)</f>
        <v>1</v>
      </c>
      <c r="AA39" s="40">
        <v>38.9</v>
      </c>
      <c r="AB39" s="510">
        <f t="shared" ref="AB39" si="484">COUNTA(AC39)</f>
        <v>0</v>
      </c>
      <c r="AC39" s="40"/>
      <c r="AD39" s="510">
        <f>COUNTA(AE39:AH39)</f>
        <v>2</v>
      </c>
      <c r="AE39" s="40">
        <v>10.8</v>
      </c>
      <c r="AF39" s="41"/>
      <c r="AG39" s="40">
        <v>1</v>
      </c>
      <c r="AH39" s="40"/>
      <c r="AI39" s="510">
        <f>COUNTA(AJ39,AL39,AN39:AX39,AZ39,BB39)</f>
        <v>4</v>
      </c>
      <c r="AJ39" s="40"/>
      <c r="AK39" s="44"/>
      <c r="AL39" s="40">
        <v>30.9</v>
      </c>
      <c r="AM39" s="351">
        <f>COUNTA(AN39:AX39)</f>
        <v>2</v>
      </c>
      <c r="AN39" s="41">
        <v>43.6</v>
      </c>
      <c r="AO39" s="40"/>
      <c r="AP39" s="41"/>
      <c r="AQ39" s="40"/>
      <c r="AR39" s="40"/>
      <c r="AS39" s="40"/>
      <c r="AT39" s="40"/>
      <c r="AU39" s="40"/>
      <c r="AV39" s="40">
        <v>2.2000000000000002</v>
      </c>
      <c r="AW39" s="40"/>
      <c r="AX39" s="40"/>
      <c r="AY39" s="44"/>
      <c r="AZ39" s="41"/>
      <c r="BA39" s="44"/>
      <c r="BB39" s="40">
        <v>3.5</v>
      </c>
      <c r="BC39" s="510">
        <f>COUNTA(BD39:BE39)</f>
        <v>2</v>
      </c>
      <c r="BD39" s="40">
        <v>64.8</v>
      </c>
      <c r="BE39" s="40">
        <v>0.75</v>
      </c>
      <c r="BF39" s="510">
        <f>COUNTA(BG39:BJ39)</f>
        <v>3</v>
      </c>
      <c r="BG39" s="40"/>
      <c r="BH39" s="40">
        <v>10.8</v>
      </c>
      <c r="BI39" s="40">
        <v>2.9</v>
      </c>
      <c r="BJ39" s="40">
        <v>1.4</v>
      </c>
      <c r="BK39" s="657">
        <f>COUNTIF(BL39:CD39,"&gt;0")</f>
        <v>13</v>
      </c>
      <c r="BL39" s="40">
        <v>1.2</v>
      </c>
      <c r="BM39" s="40"/>
      <c r="BN39" s="510">
        <f>COUNTA(BO39:BQ39)</f>
        <v>1</v>
      </c>
      <c r="BO39" s="40">
        <v>15.8</v>
      </c>
      <c r="BP39" s="40"/>
      <c r="BQ39" s="40"/>
      <c r="BR39" s="510">
        <f>COUNTA(BS39:BT39)</f>
        <v>1</v>
      </c>
      <c r="BS39" s="40">
        <v>2.9</v>
      </c>
      <c r="BT39" s="40"/>
      <c r="BU39" s="510">
        <f>COUNTA(BV39)</f>
        <v>1</v>
      </c>
      <c r="BV39" s="40">
        <v>12.3</v>
      </c>
      <c r="BW39" s="510">
        <f>COUNTA(BX39:BY39)</f>
        <v>1</v>
      </c>
      <c r="BX39" s="40" t="s">
        <v>25</v>
      </c>
      <c r="BY39" s="40"/>
      <c r="BZ39" s="510">
        <f>COUNTA(CA39:CD39)</f>
        <v>4</v>
      </c>
      <c r="CA39" s="40">
        <v>11.4</v>
      </c>
      <c r="CB39" s="40">
        <v>11.4</v>
      </c>
      <c r="CC39" s="40">
        <v>4.2</v>
      </c>
      <c r="CD39" s="40">
        <v>3</v>
      </c>
      <c r="CE39" s="657">
        <f>COUNTIF(CF39:DZ39,"&gt;0")</f>
        <v>12</v>
      </c>
      <c r="CF39" s="40"/>
      <c r="CG39" s="510">
        <f>COUNTA(CH39,CJ39:CK39,CM39:CO39,CQ39:CW39,CY39:DB39)</f>
        <v>6</v>
      </c>
      <c r="CH39" s="40"/>
      <c r="CI39" s="44"/>
      <c r="CJ39" s="40">
        <v>4.0999999999999996</v>
      </c>
      <c r="CK39" s="40"/>
      <c r="CL39" s="351">
        <f>COUNTA(CM39:CO39)</f>
        <v>1</v>
      </c>
      <c r="CM39" s="40">
        <v>28.9</v>
      </c>
      <c r="CN39" s="40"/>
      <c r="CO39" s="40"/>
      <c r="CP39" s="351">
        <f>COUNTA(CQ39:CW39)</f>
        <v>3</v>
      </c>
      <c r="CQ39" s="40"/>
      <c r="CR39" s="40">
        <v>8.5</v>
      </c>
      <c r="CS39" s="40"/>
      <c r="CT39" s="40"/>
      <c r="CU39" s="40"/>
      <c r="CV39" s="40">
        <v>27.3</v>
      </c>
      <c r="CW39" s="40">
        <v>0.8</v>
      </c>
      <c r="CX39" s="351">
        <f>COUNTA(CY39:DB39)</f>
        <v>1</v>
      </c>
      <c r="CY39" s="40" t="s">
        <v>25</v>
      </c>
      <c r="CZ39" s="40"/>
      <c r="DA39" s="40"/>
      <c r="DB39" s="40"/>
      <c r="DC39" s="510">
        <f>COUNTA(DD39:DN39)</f>
        <v>1</v>
      </c>
      <c r="DD39" s="40" t="s">
        <v>25</v>
      </c>
      <c r="DE39" s="40"/>
      <c r="DF39" s="40"/>
      <c r="DG39" s="40"/>
      <c r="DH39" s="40"/>
      <c r="DI39" s="40"/>
      <c r="DJ39" s="40"/>
      <c r="DK39" s="40"/>
      <c r="DL39" s="40"/>
      <c r="DM39" s="40"/>
      <c r="DN39" s="40"/>
      <c r="DO39" s="510">
        <f>COUNTA(DP39:DR39)</f>
        <v>2</v>
      </c>
      <c r="DP39" s="40"/>
      <c r="DQ39" s="40" t="s">
        <v>25</v>
      </c>
      <c r="DR39" s="40">
        <v>0.5</v>
      </c>
      <c r="DS39" s="510">
        <f>COUNTA(DT39:DZ39)</f>
        <v>0</v>
      </c>
      <c r="DT39" s="40"/>
      <c r="DU39" s="40"/>
      <c r="DV39" s="40"/>
      <c r="DW39" s="40"/>
      <c r="DX39" s="40"/>
      <c r="DY39" s="40"/>
      <c r="DZ39" s="40"/>
      <c r="EA39" s="657">
        <f>COUNTIF(EB39:FM39,"&gt;0")</f>
        <v>10</v>
      </c>
      <c r="EB39" s="40"/>
      <c r="EC39" s="510">
        <f>COUNTA(EE39:EH39,EJ39,EL39:EM39,EO39,EQ39:EV39)</f>
        <v>1</v>
      </c>
      <c r="ED39" s="351">
        <f>COUNTA(EE39:EH39)</f>
        <v>0</v>
      </c>
      <c r="EE39" s="40"/>
      <c r="EF39" s="40"/>
      <c r="EG39" s="40"/>
      <c r="EH39" s="40"/>
      <c r="EI39" s="44"/>
      <c r="EJ39" s="40"/>
      <c r="EK39" s="351">
        <f>COUNTA(EL39:EM39)</f>
        <v>0</v>
      </c>
      <c r="EL39" s="40"/>
      <c r="EM39" s="40"/>
      <c r="EN39" s="44"/>
      <c r="EO39" s="40"/>
      <c r="EP39" s="351">
        <f>COUNTA(EQ39:EV39)</f>
        <v>1</v>
      </c>
      <c r="EQ39" s="40"/>
      <c r="ER39" s="40"/>
      <c r="ES39" s="40"/>
      <c r="ET39" s="40"/>
      <c r="EU39" s="40"/>
      <c r="EV39" s="40" t="s">
        <v>25</v>
      </c>
      <c r="EW39" s="510">
        <f>COUNTA(EY39:EZ39,FB39:FD39,FF39,FH39:FI39,FK39:FM39)</f>
        <v>5</v>
      </c>
      <c r="EX39" s="351">
        <f>COUNTA(EY39:EZ39)</f>
        <v>2</v>
      </c>
      <c r="EY39" s="40">
        <v>42.2</v>
      </c>
      <c r="EZ39" s="40">
        <v>0.9</v>
      </c>
      <c r="FA39" s="351">
        <f>COUNTA(FB39:FD39)</f>
        <v>3</v>
      </c>
      <c r="FB39" s="40">
        <v>33</v>
      </c>
      <c r="FC39" s="40">
        <v>0.82</v>
      </c>
      <c r="FD39" s="40">
        <v>33.4</v>
      </c>
      <c r="FE39" s="44"/>
      <c r="FF39" s="40"/>
      <c r="FG39" s="351">
        <f>COUNTA(FH39:FI39)</f>
        <v>0</v>
      </c>
      <c r="FH39" s="40"/>
      <c r="FI39" s="40"/>
      <c r="FJ39" s="351">
        <f>COUNTA(FK39:FM39)</f>
        <v>0</v>
      </c>
      <c r="FK39" s="40"/>
      <c r="FL39" s="40"/>
      <c r="FM39" s="40"/>
      <c r="FN39" s="657">
        <f>COUNTIF(FO39:GG39,"&gt;0")</f>
        <v>9</v>
      </c>
      <c r="FO39" s="40"/>
      <c r="FP39" s="510">
        <f>COUNTA(FQ39,FS39,FU39:FY39,GA39,GC39:GE39,FO39)</f>
        <v>6</v>
      </c>
      <c r="FQ39" s="40">
        <v>14</v>
      </c>
      <c r="FR39" s="44"/>
      <c r="FS39" s="40"/>
      <c r="FT39" s="351">
        <f>COUNTA(FU39:FY39)</f>
        <v>3</v>
      </c>
      <c r="FU39" s="40"/>
      <c r="FV39" s="40">
        <v>1.9</v>
      </c>
      <c r="FW39" s="40">
        <v>6.5</v>
      </c>
      <c r="FX39" s="40" t="s">
        <v>25</v>
      </c>
      <c r="FY39" s="40"/>
      <c r="FZ39" s="44"/>
      <c r="GA39" s="40" t="s">
        <v>25</v>
      </c>
      <c r="GB39" s="510">
        <f t="shared" ref="GB39" si="485">COUNTA(GC39:GE39)</f>
        <v>1</v>
      </c>
      <c r="GC39" s="40">
        <v>1.4</v>
      </c>
      <c r="GD39" s="40"/>
      <c r="GE39" s="40"/>
      <c r="GF39" s="510">
        <f t="shared" ref="GF39" si="486">COUNTA(GG39)</f>
        <v>1</v>
      </c>
      <c r="GG39" s="40">
        <v>5</v>
      </c>
      <c r="GH39" s="657">
        <f>COUNTIF(GI39:GR39,"&gt;0")</f>
        <v>1</v>
      </c>
      <c r="GI39" s="40">
        <v>20.2</v>
      </c>
      <c r="GJ39" s="510">
        <f>COUNTA(GK39)</f>
        <v>0</v>
      </c>
      <c r="GK39" s="40"/>
      <c r="GL39" s="40"/>
      <c r="GM39" s="510">
        <f>COUNTA(GN39:GR39)</f>
        <v>0</v>
      </c>
      <c r="GN39" s="40"/>
      <c r="GO39" s="40"/>
      <c r="GP39" s="40"/>
      <c r="GQ39" s="40"/>
      <c r="GR39" s="40"/>
      <c r="GS39" s="657">
        <f>COUNTIF(GT39:HZ39,"&gt;0")</f>
        <v>11</v>
      </c>
      <c r="GT39" s="40"/>
      <c r="GU39" s="510">
        <f>COUNTA(GW39:GX39,GZ39:HG39)</f>
        <v>1</v>
      </c>
      <c r="GV39" s="351">
        <f>COUNTA(GW39:GX39)</f>
        <v>0</v>
      </c>
      <c r="GW39" s="40"/>
      <c r="GX39" s="40"/>
      <c r="GY39" s="351">
        <f>COUNTA(GZ39:HG39)</f>
        <v>1</v>
      </c>
      <c r="GZ39" s="40"/>
      <c r="HA39" s="40"/>
      <c r="HB39" s="40"/>
      <c r="HC39" s="40">
        <v>3.7</v>
      </c>
      <c r="HD39" s="40"/>
      <c r="HE39" s="40"/>
      <c r="HF39" s="40"/>
      <c r="HG39" s="40"/>
      <c r="HH39" s="510">
        <f>COUNTA(HI39:HN39)</f>
        <v>3</v>
      </c>
      <c r="HI39" s="40"/>
      <c r="HJ39" s="40"/>
      <c r="HK39" s="40">
        <v>0.5</v>
      </c>
      <c r="HL39" s="40">
        <v>1</v>
      </c>
      <c r="HM39" s="40">
        <v>0.8</v>
      </c>
      <c r="HN39" s="40"/>
      <c r="HO39" s="510">
        <f>COUNTA(HQ39:HS39,HU39:HX39,HZ39)</f>
        <v>4</v>
      </c>
      <c r="HP39" s="351">
        <f>COUNTA(HQ39:HS39)</f>
        <v>1</v>
      </c>
      <c r="HQ39" s="40">
        <v>11.1</v>
      </c>
      <c r="HR39" s="40"/>
      <c r="HS39" s="40"/>
      <c r="HT39" s="351">
        <f>COUNTA(HU39:HX39)</f>
        <v>2</v>
      </c>
      <c r="HU39" s="40" t="s">
        <v>25</v>
      </c>
      <c r="HV39" s="40" t="s">
        <v>25</v>
      </c>
      <c r="HW39" s="40"/>
      <c r="HX39" s="40"/>
      <c r="HY39" s="44"/>
      <c r="HZ39" s="40" t="s">
        <v>25</v>
      </c>
      <c r="IA39" s="657">
        <f>COUNTIF(IB39:IJ39,"&gt;0")</f>
        <v>3</v>
      </c>
      <c r="IB39" s="510">
        <f>COUNTA(IC39:IJ39)</f>
        <v>2</v>
      </c>
      <c r="IC39" s="40"/>
      <c r="ID39" s="40"/>
      <c r="IE39" s="40">
        <v>1.6</v>
      </c>
      <c r="IF39" s="40"/>
      <c r="IG39" s="40"/>
      <c r="IH39" s="40">
        <v>4.0999999999999996</v>
      </c>
      <c r="II39" s="40"/>
      <c r="IJ39" s="40"/>
      <c r="IK39" s="657">
        <f>COUNTIF(IL39:IR39,"&gt;0")</f>
        <v>2</v>
      </c>
      <c r="IL39" s="510">
        <f t="shared" ref="IL39" si="487">COUNTA(IM39:IR39)</f>
        <v>1</v>
      </c>
      <c r="IM39" s="40">
        <v>1.8</v>
      </c>
      <c r="IN39" s="40"/>
      <c r="IO39" s="40"/>
      <c r="IP39" s="40"/>
      <c r="IQ39" s="40"/>
      <c r="IR39" s="40"/>
      <c r="IS39" s="657">
        <f>COUNTIF(IT39:JN39,"&gt;0")</f>
        <v>4</v>
      </c>
      <c r="IT39" s="40"/>
      <c r="IU39" s="40"/>
      <c r="IV39" s="510">
        <f>COUNTA(IW39:IX39,IZ39:JA39,JC39:JE39,JG39)</f>
        <v>0</v>
      </c>
      <c r="IW39" s="40"/>
      <c r="IX39" s="40"/>
      <c r="IY39" s="44"/>
      <c r="IZ39" s="40"/>
      <c r="JA39" s="40"/>
      <c r="JB39" s="44"/>
      <c r="JC39" s="40"/>
      <c r="JD39" s="40"/>
      <c r="JE39" s="40"/>
      <c r="JF39" s="44"/>
      <c r="JG39" s="40"/>
      <c r="JH39" s="510">
        <f>COUNTA(JI39:JL39)</f>
        <v>1</v>
      </c>
      <c r="JI39" s="40"/>
      <c r="JJ39" s="40">
        <v>3.7</v>
      </c>
      <c r="JK39" s="40"/>
      <c r="JL39" s="40"/>
      <c r="JM39" s="510">
        <f>COUNTA(JN39)</f>
        <v>1</v>
      </c>
      <c r="JN39" s="40">
        <v>0.8</v>
      </c>
      <c r="JO39" s="513"/>
      <c r="JP39" s="657">
        <f>COUNTIF(JQ39:KT39,"&gt;0")</f>
        <v>2</v>
      </c>
      <c r="JQ39" s="510">
        <f>COUNTA(JR39:JU39)</f>
        <v>0</v>
      </c>
      <c r="JR39" s="436"/>
      <c r="JS39" s="40"/>
      <c r="JT39" s="40"/>
      <c r="JU39" s="40"/>
      <c r="JV39" s="40"/>
      <c r="JW39" s="40"/>
      <c r="JX39" s="40"/>
      <c r="JY39" s="40"/>
      <c r="JZ39" s="40"/>
      <c r="KA39" s="40"/>
      <c r="KB39" s="40"/>
      <c r="KC39" s="40"/>
      <c r="KD39" s="510">
        <f t="shared" ref="KD39" si="488">COUNTA(KE39:KG39)</f>
        <v>0</v>
      </c>
      <c r="KE39" s="40"/>
      <c r="KF39" s="40"/>
      <c r="KG39" s="40"/>
      <c r="KH39" s="510">
        <f>COUNTA(KI39:KL39)</f>
        <v>0</v>
      </c>
      <c r="KI39" s="40"/>
      <c r="KJ39" s="40"/>
      <c r="KK39" s="40"/>
      <c r="KL39" s="40"/>
      <c r="KM39" s="510">
        <f t="shared" ref="KM39" si="489">COUNTA(KN39:KP39)</f>
        <v>0</v>
      </c>
      <c r="KN39" s="40"/>
      <c r="KO39" s="40"/>
      <c r="KP39" s="40"/>
      <c r="KQ39" s="510">
        <f>COUNTA(KR39:KS39)</f>
        <v>1</v>
      </c>
      <c r="KR39" s="40"/>
      <c r="KS39" s="40">
        <v>6.6</v>
      </c>
      <c r="KT39" s="40"/>
      <c r="KU39" s="657">
        <f>COUNTIF(KV39:MP39,"&gt;0")</f>
        <v>5</v>
      </c>
      <c r="KV39" s="510">
        <f>COUNTA(KW39:LA39)</f>
        <v>0</v>
      </c>
      <c r="KW39" s="40"/>
      <c r="KX39" s="40"/>
      <c r="KY39" s="40"/>
      <c r="KZ39" s="40"/>
      <c r="LA39" s="40"/>
      <c r="LB39" s="510">
        <f>COUNTA(LC39:LE39,LG39:LI39)</f>
        <v>0</v>
      </c>
      <c r="LC39" s="40"/>
      <c r="LD39" s="40"/>
      <c r="LE39" s="40"/>
      <c r="LF39" s="351">
        <f t="shared" ref="LF39" si="490">COUNTA(LG39:LI39)</f>
        <v>0</v>
      </c>
      <c r="LG39" s="40"/>
      <c r="LH39" s="40"/>
      <c r="LI39" s="40"/>
      <c r="LJ39" s="510">
        <f>COUNTA(LK39:LX39)</f>
        <v>2</v>
      </c>
      <c r="LK39" s="40"/>
      <c r="LL39" s="40"/>
      <c r="LM39" s="40"/>
      <c r="LN39" s="40">
        <v>7</v>
      </c>
      <c r="LO39" s="40">
        <v>7.1</v>
      </c>
      <c r="LP39" s="40"/>
      <c r="LQ39" s="40"/>
      <c r="LR39" s="40"/>
      <c r="LS39" s="40"/>
      <c r="LT39" s="40"/>
      <c r="LU39" s="40"/>
      <c r="LV39" s="40"/>
      <c r="LW39" s="40"/>
      <c r="LX39" s="40"/>
      <c r="LY39" s="510">
        <f t="shared" ref="LY39" si="491">COUNTA(LZ39:MD39)</f>
        <v>1</v>
      </c>
      <c r="LZ39" s="40"/>
      <c r="MA39" s="40"/>
      <c r="MB39" s="40"/>
      <c r="MC39" s="40"/>
      <c r="MD39" s="40">
        <v>1.5</v>
      </c>
      <c r="ME39" s="510">
        <f>COUNTA(MF39:MI39)</f>
        <v>0</v>
      </c>
      <c r="MF39" s="40"/>
      <c r="MG39" s="40"/>
      <c r="MH39" s="40"/>
      <c r="MI39" s="40"/>
      <c r="MJ39" s="510">
        <f>COUNTA(MK39:MP39)</f>
        <v>0</v>
      </c>
      <c r="MK39" s="40"/>
      <c r="ML39" s="40"/>
      <c r="MM39" s="40"/>
      <c r="MN39" s="40"/>
      <c r="MO39" s="40"/>
      <c r="MP39" s="40"/>
      <c r="MQ39" s="163"/>
      <c r="MR39" s="40"/>
      <c r="MS39" s="40"/>
      <c r="MT39" s="40"/>
      <c r="MU39" s="40">
        <v>0.7</v>
      </c>
      <c r="MV39" s="40"/>
      <c r="MW39" s="40"/>
      <c r="MX39" s="40"/>
      <c r="MY39" s="40">
        <v>1.3</v>
      </c>
      <c r="MZ39" s="40"/>
      <c r="NC39" s="34" t="s">
        <v>1037</v>
      </c>
    </row>
    <row r="40" spans="1:369" s="780" customFormat="1" ht="22" thickBot="1">
      <c r="A40" s="1248">
        <v>34</v>
      </c>
      <c r="B40" s="24"/>
      <c r="C40" s="15"/>
      <c r="D40" s="24"/>
      <c r="E40" s="24"/>
      <c r="F40" s="24"/>
      <c r="G40" s="25"/>
      <c r="H40" s="26"/>
      <c r="I40" s="27"/>
      <c r="J40" s="15"/>
      <c r="K40" s="24"/>
      <c r="L40" s="24"/>
      <c r="M40" s="15"/>
      <c r="N40" s="15"/>
      <c r="O40" s="28"/>
      <c r="P40" s="26"/>
      <c r="Q40" s="15"/>
      <c r="R40" s="24"/>
      <c r="S40" s="30"/>
      <c r="T40" s="30"/>
      <c r="U40" s="24"/>
      <c r="V40" s="171"/>
      <c r="W40" s="659"/>
      <c r="X40" s="522"/>
      <c r="Y40" s="31"/>
      <c r="Z40" s="522"/>
      <c r="AA40" s="31"/>
      <c r="AB40" s="522"/>
      <c r="AC40" s="31"/>
      <c r="AD40" s="522"/>
      <c r="AE40" s="31"/>
      <c r="AF40" s="32"/>
      <c r="AG40" s="31"/>
      <c r="AH40" s="31"/>
      <c r="AI40" s="522"/>
      <c r="AJ40" s="31"/>
      <c r="AK40" s="133"/>
      <c r="AL40" s="31"/>
      <c r="AM40" s="649"/>
      <c r="AN40" s="32"/>
      <c r="AO40" s="31"/>
      <c r="AP40" s="32"/>
      <c r="AQ40" s="31"/>
      <c r="AR40" s="31"/>
      <c r="AS40" s="31"/>
      <c r="AT40" s="31"/>
      <c r="AU40" s="31"/>
      <c r="AV40" s="31"/>
      <c r="AW40" s="31"/>
      <c r="AX40" s="31"/>
      <c r="AY40" s="133"/>
      <c r="AZ40" s="32"/>
      <c r="BA40" s="133"/>
      <c r="BB40" s="31"/>
      <c r="BC40" s="522"/>
      <c r="BD40" s="31"/>
      <c r="BE40" s="31"/>
      <c r="BF40" s="522"/>
      <c r="BG40" s="31"/>
      <c r="BH40" s="31"/>
      <c r="BI40" s="31"/>
      <c r="BJ40" s="31"/>
      <c r="BK40" s="659"/>
      <c r="BL40" s="31"/>
      <c r="BM40" s="31"/>
      <c r="BN40" s="522"/>
      <c r="BO40" s="31"/>
      <c r="BP40" s="31"/>
      <c r="BQ40" s="31"/>
      <c r="BR40" s="522"/>
      <c r="BS40" s="31"/>
      <c r="BT40" s="31"/>
      <c r="BU40" s="522"/>
      <c r="BV40" s="31"/>
      <c r="BW40" s="522"/>
      <c r="BX40" s="31"/>
      <c r="BY40" s="31"/>
      <c r="BZ40" s="522"/>
      <c r="CA40" s="31"/>
      <c r="CB40" s="31"/>
      <c r="CC40" s="31"/>
      <c r="CD40" s="31"/>
      <c r="CE40" s="659"/>
      <c r="CF40" s="31"/>
      <c r="CG40" s="522"/>
      <c r="CH40" s="31"/>
      <c r="CI40" s="133"/>
      <c r="CJ40" s="31"/>
      <c r="CK40" s="31"/>
      <c r="CL40" s="649"/>
      <c r="CM40" s="31"/>
      <c r="CN40" s="31"/>
      <c r="CO40" s="31"/>
      <c r="CP40" s="649"/>
      <c r="CQ40" s="31"/>
      <c r="CR40" s="31"/>
      <c r="CS40" s="31"/>
      <c r="CT40" s="31"/>
      <c r="CU40" s="31"/>
      <c r="CV40" s="31"/>
      <c r="CW40" s="31"/>
      <c r="CX40" s="649"/>
      <c r="CY40" s="31"/>
      <c r="CZ40" s="31"/>
      <c r="DA40" s="31"/>
      <c r="DB40" s="31"/>
      <c r="DC40" s="522"/>
      <c r="DD40" s="31"/>
      <c r="DE40" s="31"/>
      <c r="DF40" s="31"/>
      <c r="DG40" s="31"/>
      <c r="DH40" s="31"/>
      <c r="DI40" s="31"/>
      <c r="DJ40" s="31"/>
      <c r="DK40" s="31"/>
      <c r="DL40" s="31"/>
      <c r="DM40" s="31"/>
      <c r="DN40" s="31"/>
      <c r="DO40" s="522"/>
      <c r="DP40" s="31"/>
      <c r="DQ40" s="31"/>
      <c r="DR40" s="31"/>
      <c r="DS40" s="522"/>
      <c r="DT40" s="31"/>
      <c r="DU40" s="31"/>
      <c r="DV40" s="31"/>
      <c r="DW40" s="31"/>
      <c r="DX40" s="31"/>
      <c r="DY40" s="31"/>
      <c r="DZ40" s="31"/>
      <c r="EA40" s="659"/>
      <c r="EB40" s="31"/>
      <c r="EC40" s="522"/>
      <c r="ED40" s="649"/>
      <c r="EE40" s="31"/>
      <c r="EF40" s="31"/>
      <c r="EG40" s="31"/>
      <c r="EH40" s="31"/>
      <c r="EI40" s="133"/>
      <c r="EJ40" s="31"/>
      <c r="EK40" s="649"/>
      <c r="EL40" s="31"/>
      <c r="EM40" s="31"/>
      <c r="EN40" s="133"/>
      <c r="EO40" s="31"/>
      <c r="EP40" s="649"/>
      <c r="EQ40" s="31"/>
      <c r="ER40" s="31"/>
      <c r="ES40" s="31"/>
      <c r="ET40" s="31"/>
      <c r="EU40" s="31"/>
      <c r="EV40" s="31"/>
      <c r="EW40" s="522"/>
      <c r="EX40" s="649"/>
      <c r="EY40" s="31"/>
      <c r="EZ40" s="31"/>
      <c r="FA40" s="649"/>
      <c r="FB40" s="31"/>
      <c r="FC40" s="31"/>
      <c r="FD40" s="31"/>
      <c r="FE40" s="133"/>
      <c r="FF40" s="31"/>
      <c r="FG40" s="649"/>
      <c r="FH40" s="31"/>
      <c r="FI40" s="31"/>
      <c r="FJ40" s="649"/>
      <c r="FK40" s="31"/>
      <c r="FL40" s="31"/>
      <c r="FM40" s="31"/>
      <c r="FN40" s="659"/>
      <c r="FO40" s="31"/>
      <c r="FP40" s="522"/>
      <c r="FQ40" s="31"/>
      <c r="FR40" s="133"/>
      <c r="FS40" s="31"/>
      <c r="FT40" s="649"/>
      <c r="FU40" s="31"/>
      <c r="FV40" s="31"/>
      <c r="FW40" s="31"/>
      <c r="FX40" s="31"/>
      <c r="FY40" s="31"/>
      <c r="FZ40" s="133"/>
      <c r="GA40" s="31"/>
      <c r="GB40" s="779"/>
      <c r="GC40" s="31"/>
      <c r="GD40" s="31"/>
      <c r="GE40" s="31"/>
      <c r="GF40" s="522"/>
      <c r="GG40" s="31"/>
      <c r="GH40" s="659"/>
      <c r="GI40" s="31"/>
      <c r="GJ40" s="522"/>
      <c r="GK40" s="31"/>
      <c r="GL40" s="31"/>
      <c r="GM40" s="522"/>
      <c r="GN40" s="31"/>
      <c r="GO40" s="31"/>
      <c r="GP40" s="31"/>
      <c r="GQ40" s="31"/>
      <c r="GR40" s="31"/>
      <c r="GS40" s="659"/>
      <c r="GT40" s="31"/>
      <c r="GU40" s="522"/>
      <c r="GV40" s="649"/>
      <c r="GW40" s="31"/>
      <c r="GX40" s="31"/>
      <c r="GY40" s="649"/>
      <c r="GZ40" s="31"/>
      <c r="HA40" s="31"/>
      <c r="HB40" s="31"/>
      <c r="HC40" s="31"/>
      <c r="HD40" s="31"/>
      <c r="HE40" s="31"/>
      <c r="HF40" s="31"/>
      <c r="HG40" s="31"/>
      <c r="HH40" s="522"/>
      <c r="HI40" s="31"/>
      <c r="HJ40" s="31"/>
      <c r="HK40" s="31"/>
      <c r="HL40" s="31"/>
      <c r="HM40" s="31"/>
      <c r="HN40" s="31"/>
      <c r="HO40" s="522"/>
      <c r="HP40" s="649"/>
      <c r="HQ40" s="31"/>
      <c r="HR40" s="31"/>
      <c r="HS40" s="31"/>
      <c r="HT40" s="649"/>
      <c r="HU40" s="31"/>
      <c r="HV40" s="31"/>
      <c r="HW40" s="31"/>
      <c r="HX40" s="31"/>
      <c r="HY40" s="133"/>
      <c r="HZ40" s="31"/>
      <c r="IA40" s="659"/>
      <c r="IB40" s="522"/>
      <c r="IC40" s="31"/>
      <c r="ID40" s="31"/>
      <c r="IE40" s="31"/>
      <c r="IF40" s="31"/>
      <c r="IG40" s="31"/>
      <c r="IH40" s="31"/>
      <c r="II40" s="31"/>
      <c r="IJ40" s="31"/>
      <c r="IK40" s="659"/>
      <c r="IL40" s="522"/>
      <c r="IM40" s="31"/>
      <c r="IN40" s="31"/>
      <c r="IO40" s="31"/>
      <c r="IP40" s="31"/>
      <c r="IQ40" s="31"/>
      <c r="IR40" s="31"/>
      <c r="IS40" s="659"/>
      <c r="IT40" s="31"/>
      <c r="IU40" s="31"/>
      <c r="IV40" s="522"/>
      <c r="IW40" s="31"/>
      <c r="IX40" s="31"/>
      <c r="IY40" s="133"/>
      <c r="IZ40" s="31"/>
      <c r="JA40" s="31"/>
      <c r="JB40" s="133"/>
      <c r="JC40" s="31"/>
      <c r="JD40" s="31"/>
      <c r="JE40" s="31"/>
      <c r="JF40" s="133"/>
      <c r="JG40" s="31"/>
      <c r="JH40" s="522"/>
      <c r="JI40" s="31"/>
      <c r="JJ40" s="31"/>
      <c r="JK40" s="31"/>
      <c r="JL40" s="31"/>
      <c r="JM40" s="522"/>
      <c r="JN40" s="31"/>
      <c r="JO40" s="519"/>
      <c r="JP40" s="659"/>
      <c r="JQ40" s="522"/>
      <c r="JR40" s="31"/>
      <c r="JS40" s="31"/>
      <c r="JT40" s="31"/>
      <c r="JU40" s="31"/>
      <c r="JV40" s="31"/>
      <c r="JW40" s="31"/>
      <c r="JX40" s="31"/>
      <c r="JY40" s="31"/>
      <c r="JZ40" s="31"/>
      <c r="KA40" s="31"/>
      <c r="KB40" s="31"/>
      <c r="KC40" s="31"/>
      <c r="KD40" s="522"/>
      <c r="KE40" s="31"/>
      <c r="KF40" s="31"/>
      <c r="KG40" s="31"/>
      <c r="KH40" s="522"/>
      <c r="KI40" s="31"/>
      <c r="KJ40" s="31"/>
      <c r="KK40" s="31"/>
      <c r="KL40" s="31"/>
      <c r="KM40" s="522"/>
      <c r="KN40" s="31"/>
      <c r="KO40" s="31"/>
      <c r="KP40" s="31"/>
      <c r="KQ40" s="522"/>
      <c r="KR40" s="31"/>
      <c r="KS40" s="31"/>
      <c r="KT40" s="31"/>
      <c r="KU40" s="659"/>
      <c r="KV40" s="522"/>
      <c r="KW40" s="31"/>
      <c r="KX40" s="31"/>
      <c r="KY40" s="31"/>
      <c r="KZ40" s="31"/>
      <c r="LA40" s="31"/>
      <c r="LB40" s="522"/>
      <c r="LC40" s="31"/>
      <c r="LD40" s="31"/>
      <c r="LE40" s="31"/>
      <c r="LF40" s="649"/>
      <c r="LG40" s="31"/>
      <c r="LH40" s="31"/>
      <c r="LI40" s="31"/>
      <c r="LJ40" s="522"/>
      <c r="LK40" s="31"/>
      <c r="LL40" s="31"/>
      <c r="LM40" s="31"/>
      <c r="LN40" s="31"/>
      <c r="LO40" s="31"/>
      <c r="LP40" s="31"/>
      <c r="LQ40" s="31"/>
      <c r="LR40" s="31"/>
      <c r="LS40" s="31"/>
      <c r="LT40" s="31"/>
      <c r="LU40" s="31"/>
      <c r="LV40" s="31"/>
      <c r="LW40" s="31"/>
      <c r="LX40" s="31"/>
      <c r="LY40" s="522"/>
      <c r="LZ40" s="31"/>
      <c r="MA40" s="31"/>
      <c r="MB40" s="31"/>
      <c r="MC40" s="31"/>
      <c r="MD40" s="31"/>
      <c r="ME40" s="522"/>
      <c r="MF40" s="31"/>
      <c r="MG40" s="31"/>
      <c r="MH40" s="31"/>
      <c r="MI40" s="31"/>
      <c r="MJ40" s="522"/>
      <c r="MK40" s="31"/>
      <c r="ML40" s="31"/>
      <c r="MM40" s="31"/>
      <c r="MN40" s="31"/>
      <c r="MO40" s="31"/>
      <c r="MP40" s="31"/>
      <c r="MQ40" s="172"/>
      <c r="MR40" s="31"/>
      <c r="MS40" s="31"/>
      <c r="MT40" s="31"/>
      <c r="MU40" s="31"/>
      <c r="MV40" s="31"/>
      <c r="MW40" s="31"/>
      <c r="MX40" s="31"/>
      <c r="MY40" s="31"/>
      <c r="MZ40" s="31"/>
      <c r="NA40" s="20"/>
      <c r="NB40" s="20"/>
      <c r="NC40" s="24"/>
      <c r="ND40" s="24"/>
      <c r="NE40" s="20"/>
    </row>
    <row r="41" spans="1:369" s="381" customFormat="1" ht="84" customHeight="1" thickBot="1">
      <c r="A41" s="1250"/>
      <c r="B41" s="1216" t="s">
        <v>1771</v>
      </c>
      <c r="C41" s="444"/>
      <c r="D41" s="440"/>
      <c r="E41" s="440"/>
      <c r="F41" s="440"/>
      <c r="G41" s="441"/>
      <c r="H41" s="442"/>
      <c r="I41" s="443"/>
      <c r="J41" s="444"/>
      <c r="K41" s="440"/>
      <c r="L41" s="440"/>
      <c r="M41" s="444"/>
      <c r="N41" s="444"/>
      <c r="O41" s="466"/>
      <c r="P41" s="442"/>
      <c r="Q41" s="444"/>
      <c r="R41" s="440"/>
      <c r="S41" s="446"/>
      <c r="T41" s="446"/>
      <c r="U41" s="440"/>
      <c r="V41" s="378"/>
      <c r="W41" s="379"/>
      <c r="X41" s="515"/>
      <c r="Y41" s="447"/>
      <c r="Z41" s="516"/>
      <c r="AA41" s="447"/>
      <c r="AB41" s="516"/>
      <c r="AC41" s="447"/>
      <c r="AD41" s="515"/>
      <c r="AE41" s="447"/>
      <c r="AF41" s="467"/>
      <c r="AG41" s="447"/>
      <c r="AH41" s="447"/>
      <c r="AI41" s="515"/>
      <c r="AJ41" s="447"/>
      <c r="AK41" s="448"/>
      <c r="AL41" s="447"/>
      <c r="AM41" s="468"/>
      <c r="AN41" s="467"/>
      <c r="AO41" s="447"/>
      <c r="AP41" s="467"/>
      <c r="AQ41" s="447"/>
      <c r="AR41" s="447"/>
      <c r="AS41" s="447"/>
      <c r="AT41" s="447"/>
      <c r="AU41" s="447"/>
      <c r="AV41" s="447"/>
      <c r="AW41" s="447"/>
      <c r="AX41" s="447"/>
      <c r="AY41" s="448"/>
      <c r="AZ41" s="467"/>
      <c r="BA41" s="448"/>
      <c r="BB41" s="447"/>
      <c r="BC41" s="515"/>
      <c r="BD41" s="447"/>
      <c r="BE41" s="447"/>
      <c r="BF41" s="515"/>
      <c r="BG41" s="447"/>
      <c r="BH41" s="447"/>
      <c r="BI41" s="447"/>
      <c r="BJ41" s="447"/>
      <c r="BK41" s="624"/>
      <c r="BL41" s="447"/>
      <c r="BM41" s="447"/>
      <c r="BN41" s="515"/>
      <c r="BO41" s="447"/>
      <c r="BP41" s="447"/>
      <c r="BQ41" s="447"/>
      <c r="BR41" s="515"/>
      <c r="BS41" s="447"/>
      <c r="BT41" s="447"/>
      <c r="BU41" s="517"/>
      <c r="BV41" s="447"/>
      <c r="BW41" s="515"/>
      <c r="BX41" s="447"/>
      <c r="BY41" s="447"/>
      <c r="BZ41" s="515"/>
      <c r="CA41" s="447"/>
      <c r="CB41" s="447"/>
      <c r="CC41" s="447"/>
      <c r="CD41" s="447"/>
      <c r="CE41" s="514"/>
      <c r="CF41" s="447"/>
      <c r="CG41" s="515"/>
      <c r="CH41" s="447"/>
      <c r="CI41" s="448"/>
      <c r="CJ41" s="447"/>
      <c r="CK41" s="447"/>
      <c r="CL41" s="448"/>
      <c r="CM41" s="447"/>
      <c r="CN41" s="447"/>
      <c r="CO41" s="447"/>
      <c r="CP41" s="448"/>
      <c r="CQ41" s="447"/>
      <c r="CR41" s="447"/>
      <c r="CS41" s="447"/>
      <c r="CT41" s="447"/>
      <c r="CU41" s="447"/>
      <c r="CV41" s="447"/>
      <c r="CW41" s="447"/>
      <c r="CX41" s="448"/>
      <c r="CY41" s="447"/>
      <c r="CZ41" s="447"/>
      <c r="DA41" s="447"/>
      <c r="DB41" s="447"/>
      <c r="DC41" s="515"/>
      <c r="DD41" s="447"/>
      <c r="DE41" s="447"/>
      <c r="DF41" s="447"/>
      <c r="DG41" s="447"/>
      <c r="DH41" s="447"/>
      <c r="DI41" s="447"/>
      <c r="DJ41" s="447"/>
      <c r="DK41" s="447"/>
      <c r="DL41" s="447"/>
      <c r="DM41" s="447"/>
      <c r="DN41" s="447"/>
      <c r="DO41" s="515"/>
      <c r="DP41" s="447"/>
      <c r="DQ41" s="447"/>
      <c r="DR41" s="447"/>
      <c r="DS41" s="515"/>
      <c r="DT41" s="447"/>
      <c r="DU41" s="447"/>
      <c r="DV41" s="447"/>
      <c r="DW41" s="447"/>
      <c r="DX41" s="447"/>
      <c r="DY41" s="447"/>
      <c r="DZ41" s="447"/>
      <c r="EA41" s="514"/>
      <c r="EB41" s="447"/>
      <c r="EC41" s="515"/>
      <c r="ED41" s="448"/>
      <c r="EE41" s="447"/>
      <c r="EF41" s="447"/>
      <c r="EG41" s="447"/>
      <c r="EH41" s="447"/>
      <c r="EI41" s="448"/>
      <c r="EJ41" s="447"/>
      <c r="EK41" s="448"/>
      <c r="EL41" s="447"/>
      <c r="EM41" s="447"/>
      <c r="EN41" s="448"/>
      <c r="EO41" s="447"/>
      <c r="EP41" s="468"/>
      <c r="EQ41" s="447"/>
      <c r="ER41" s="447"/>
      <c r="ES41" s="447"/>
      <c r="ET41" s="447"/>
      <c r="EU41" s="447"/>
      <c r="EV41" s="447"/>
      <c r="EW41" s="515"/>
      <c r="EX41" s="448"/>
      <c r="EY41" s="447"/>
      <c r="EZ41" s="447"/>
      <c r="FA41" s="448"/>
      <c r="FB41" s="447"/>
      <c r="FC41" s="447"/>
      <c r="FD41" s="447"/>
      <c r="FE41" s="448"/>
      <c r="FF41" s="447"/>
      <c r="FG41" s="448"/>
      <c r="FH41" s="447"/>
      <c r="FI41" s="447"/>
      <c r="FJ41" s="448"/>
      <c r="FK41" s="447"/>
      <c r="FL41" s="447"/>
      <c r="FM41" s="447"/>
      <c r="FN41" s="607"/>
      <c r="FO41" s="447"/>
      <c r="FP41" s="515"/>
      <c r="FQ41" s="447"/>
      <c r="FR41" s="448"/>
      <c r="FS41" s="447"/>
      <c r="FT41" s="448"/>
      <c r="FU41" s="447"/>
      <c r="FV41" s="447"/>
      <c r="FW41" s="447"/>
      <c r="FX41" s="447"/>
      <c r="FY41" s="447"/>
      <c r="FZ41" s="448"/>
      <c r="GA41" s="447"/>
      <c r="GB41" s="566"/>
      <c r="GC41" s="447"/>
      <c r="GD41" s="447"/>
      <c r="GE41" s="447"/>
      <c r="GF41" s="517"/>
      <c r="GG41" s="447"/>
      <c r="GH41" s="518"/>
      <c r="GI41" s="447"/>
      <c r="GJ41" s="515"/>
      <c r="GK41" s="447"/>
      <c r="GL41" s="447"/>
      <c r="GM41" s="515"/>
      <c r="GN41" s="447"/>
      <c r="GO41" s="447"/>
      <c r="GP41" s="447"/>
      <c r="GQ41" s="447"/>
      <c r="GR41" s="447"/>
      <c r="GS41" s="518"/>
      <c r="GT41" s="447"/>
      <c r="GU41" s="515"/>
      <c r="GV41" s="448"/>
      <c r="GW41" s="447"/>
      <c r="GX41" s="447"/>
      <c r="GY41" s="448"/>
      <c r="GZ41" s="447"/>
      <c r="HA41" s="447"/>
      <c r="HB41" s="447"/>
      <c r="HC41" s="447"/>
      <c r="HD41" s="447"/>
      <c r="HE41" s="447"/>
      <c r="HF41" s="447"/>
      <c r="HG41" s="447"/>
      <c r="HH41" s="515"/>
      <c r="HI41" s="447"/>
      <c r="HJ41" s="447"/>
      <c r="HK41" s="447"/>
      <c r="HL41" s="447"/>
      <c r="HM41" s="447"/>
      <c r="HN41" s="447"/>
      <c r="HO41" s="515"/>
      <c r="HP41" s="448"/>
      <c r="HQ41" s="447"/>
      <c r="HR41" s="447"/>
      <c r="HS41" s="447"/>
      <c r="HT41" s="448"/>
      <c r="HU41" s="447"/>
      <c r="HV41" s="447"/>
      <c r="HW41" s="447"/>
      <c r="HX41" s="447"/>
      <c r="HY41" s="448"/>
      <c r="HZ41" s="447"/>
      <c r="IA41" s="514"/>
      <c r="IB41" s="515"/>
      <c r="IC41" s="447"/>
      <c r="ID41" s="447"/>
      <c r="IE41" s="447"/>
      <c r="IF41" s="447"/>
      <c r="IG41" s="447"/>
      <c r="IH41" s="447"/>
      <c r="II41" s="447"/>
      <c r="IJ41" s="447"/>
      <c r="IK41" s="514"/>
      <c r="IL41" s="515"/>
      <c r="IM41" s="447"/>
      <c r="IN41" s="447"/>
      <c r="IO41" s="447"/>
      <c r="IP41" s="447"/>
      <c r="IQ41" s="447"/>
      <c r="IR41" s="447"/>
      <c r="IS41" s="514"/>
      <c r="IT41" s="447"/>
      <c r="IU41" s="447"/>
      <c r="IV41" s="515"/>
      <c r="IW41" s="447"/>
      <c r="IX41" s="447"/>
      <c r="IY41" s="448"/>
      <c r="IZ41" s="447"/>
      <c r="JA41" s="447"/>
      <c r="JB41" s="448"/>
      <c r="JC41" s="447"/>
      <c r="JD41" s="447"/>
      <c r="JE41" s="447"/>
      <c r="JF41" s="448"/>
      <c r="JG41" s="447"/>
      <c r="JH41" s="515"/>
      <c r="JI41" s="447"/>
      <c r="JJ41" s="447"/>
      <c r="JK41" s="447"/>
      <c r="JL41" s="447"/>
      <c r="JM41" s="517"/>
      <c r="JN41" s="447"/>
      <c r="JO41" s="514"/>
      <c r="JP41" s="514"/>
      <c r="JQ41" s="515"/>
      <c r="JR41" s="447"/>
      <c r="JS41" s="447"/>
      <c r="JT41" s="447"/>
      <c r="JU41" s="447"/>
      <c r="JV41" s="447"/>
      <c r="JW41" s="447"/>
      <c r="JX41" s="447"/>
      <c r="JY41" s="447"/>
      <c r="JZ41" s="447"/>
      <c r="KA41" s="447"/>
      <c r="KB41" s="447"/>
      <c r="KC41" s="447"/>
      <c r="KD41" s="517"/>
      <c r="KE41" s="447"/>
      <c r="KF41" s="447"/>
      <c r="KG41" s="447"/>
      <c r="KH41" s="517"/>
      <c r="KI41" s="447"/>
      <c r="KJ41" s="447"/>
      <c r="KK41" s="447"/>
      <c r="KL41" s="447"/>
      <c r="KM41" s="517"/>
      <c r="KN41" s="447"/>
      <c r="KO41" s="447"/>
      <c r="KP41" s="447"/>
      <c r="KQ41" s="517"/>
      <c r="KR41" s="447"/>
      <c r="KS41" s="447"/>
      <c r="KT41" s="447"/>
      <c r="KU41" s="567"/>
      <c r="KV41" s="517"/>
      <c r="KW41" s="447"/>
      <c r="KX41" s="447"/>
      <c r="KY41" s="447"/>
      <c r="KZ41" s="447"/>
      <c r="LA41" s="447"/>
      <c r="LB41" s="517"/>
      <c r="LC41" s="447"/>
      <c r="LD41" s="447"/>
      <c r="LE41" s="447"/>
      <c r="LF41" s="448"/>
      <c r="LG41" s="447"/>
      <c r="LH41" s="447"/>
      <c r="LI41" s="447"/>
      <c r="LJ41" s="517"/>
      <c r="LK41" s="447"/>
      <c r="LL41" s="447"/>
      <c r="LM41" s="447"/>
      <c r="LN41" s="447"/>
      <c r="LO41" s="447"/>
      <c r="LP41" s="447"/>
      <c r="LQ41" s="447"/>
      <c r="LR41" s="447"/>
      <c r="LS41" s="447"/>
      <c r="LT41" s="447"/>
      <c r="LU41" s="447"/>
      <c r="LV41" s="447"/>
      <c r="LW41" s="447"/>
      <c r="LX41" s="447"/>
      <c r="LY41" s="517"/>
      <c r="LZ41" s="447"/>
      <c r="MA41" s="447"/>
      <c r="MB41" s="447"/>
      <c r="MC41" s="447"/>
      <c r="MD41" s="447"/>
      <c r="ME41" s="517"/>
      <c r="MF41" s="447"/>
      <c r="MG41" s="447"/>
      <c r="MH41" s="447"/>
      <c r="MI41" s="447"/>
      <c r="MJ41" s="517"/>
      <c r="MK41" s="447"/>
      <c r="ML41" s="447"/>
      <c r="MM41" s="447"/>
      <c r="MN41" s="447"/>
      <c r="MO41" s="447"/>
      <c r="MP41" s="447"/>
      <c r="MQ41" s="380"/>
      <c r="MR41" s="447"/>
      <c r="MS41" s="447"/>
      <c r="MT41" s="447"/>
      <c r="MU41" s="447"/>
      <c r="MV41" s="447"/>
      <c r="MW41" s="447"/>
      <c r="MX41" s="447"/>
      <c r="MY41" s="447"/>
      <c r="MZ41" s="447"/>
      <c r="NC41" s="440"/>
      <c r="ND41" s="440"/>
    </row>
    <row r="42" spans="1:369" s="20" customFormat="1" ht="71" customHeight="1" thickBot="1">
      <c r="A42" s="1257"/>
      <c r="B42" s="148" t="s">
        <v>0</v>
      </c>
      <c r="C42" s="148" t="s">
        <v>1</v>
      </c>
      <c r="D42" s="148" t="s">
        <v>2</v>
      </c>
      <c r="E42" s="148" t="s">
        <v>3</v>
      </c>
      <c r="F42" s="149" t="s">
        <v>4</v>
      </c>
      <c r="G42" s="149" t="s">
        <v>5</v>
      </c>
      <c r="H42" s="150" t="s">
        <v>6</v>
      </c>
      <c r="I42" s="150" t="s">
        <v>7</v>
      </c>
      <c r="J42" s="149" t="s">
        <v>8</v>
      </c>
      <c r="K42" s="148" t="s">
        <v>9</v>
      </c>
      <c r="L42" s="149" t="s">
        <v>10</v>
      </c>
      <c r="M42" s="149" t="s">
        <v>11</v>
      </c>
      <c r="N42" s="149" t="s">
        <v>12</v>
      </c>
      <c r="O42" s="149" t="s">
        <v>13</v>
      </c>
      <c r="P42" s="150" t="s">
        <v>14</v>
      </c>
      <c r="Q42" s="151" t="s">
        <v>15</v>
      </c>
      <c r="R42" s="148" t="s">
        <v>16</v>
      </c>
      <c r="S42" s="149" t="s">
        <v>17</v>
      </c>
      <c r="T42" s="149" t="s">
        <v>18</v>
      </c>
      <c r="U42" s="148" t="s">
        <v>19</v>
      </c>
      <c r="V42" s="171"/>
      <c r="W42" s="365"/>
      <c r="X42" s="520"/>
      <c r="Y42" s="31" t="s">
        <v>25</v>
      </c>
      <c r="Z42" s="520"/>
      <c r="AA42" s="31"/>
      <c r="AB42" s="520"/>
      <c r="AC42" s="31"/>
      <c r="AD42" s="521"/>
      <c r="AE42" s="31"/>
      <c r="AF42" s="32"/>
      <c r="AG42" s="31"/>
      <c r="AH42" s="31"/>
      <c r="AI42" s="522"/>
      <c r="AJ42" s="31"/>
      <c r="AK42" s="133"/>
      <c r="AL42" s="31"/>
      <c r="AM42" s="649"/>
      <c r="AN42" s="32"/>
      <c r="AO42" s="31"/>
      <c r="AP42" s="32"/>
      <c r="AQ42" s="31"/>
      <c r="AR42" s="31"/>
      <c r="AS42" s="31"/>
      <c r="AT42" s="31"/>
      <c r="AU42" s="31"/>
      <c r="AV42" s="31"/>
      <c r="AW42" s="31"/>
      <c r="AX42" s="31"/>
      <c r="AY42" s="133"/>
      <c r="AZ42" s="32"/>
      <c r="BA42" s="133"/>
      <c r="BB42" s="31"/>
      <c r="BC42" s="523"/>
      <c r="BD42" s="31"/>
      <c r="BE42" s="31"/>
      <c r="BF42" s="523"/>
      <c r="BG42" s="31"/>
      <c r="BH42" s="31"/>
      <c r="BI42" s="31"/>
      <c r="BJ42" s="31"/>
      <c r="BK42" s="621"/>
      <c r="BL42" s="31"/>
      <c r="BM42" s="31"/>
      <c r="BN42" s="523"/>
      <c r="BO42" s="31"/>
      <c r="BP42" s="31"/>
      <c r="BQ42" s="31"/>
      <c r="BR42" s="523"/>
      <c r="BS42" s="31"/>
      <c r="BT42" s="31"/>
      <c r="BU42" s="523"/>
      <c r="BV42" s="31"/>
      <c r="BW42" s="523"/>
      <c r="BX42" s="31"/>
      <c r="BY42" s="31"/>
      <c r="BZ42" s="523"/>
      <c r="CA42" s="31"/>
      <c r="CB42" s="31"/>
      <c r="CC42" s="31"/>
      <c r="CD42" s="31"/>
      <c r="CE42" s="519"/>
      <c r="CF42" s="31"/>
      <c r="CG42" s="523"/>
      <c r="CH42" s="31"/>
      <c r="CI42" s="133"/>
      <c r="CJ42" s="31"/>
      <c r="CK42" s="31"/>
      <c r="CL42" s="133"/>
      <c r="CM42" s="31"/>
      <c r="CN42" s="31"/>
      <c r="CO42" s="31"/>
      <c r="CP42" s="133"/>
      <c r="CQ42" s="31"/>
      <c r="CR42" s="31"/>
      <c r="CS42" s="31"/>
      <c r="CT42" s="31"/>
      <c r="CU42" s="31"/>
      <c r="CV42" s="31"/>
      <c r="CW42" s="31"/>
      <c r="CX42" s="133"/>
      <c r="CY42" s="31"/>
      <c r="CZ42" s="31"/>
      <c r="DA42" s="31"/>
      <c r="DB42" s="31"/>
      <c r="DC42" s="523"/>
      <c r="DD42" s="31"/>
      <c r="DE42" s="31"/>
      <c r="DF42" s="31"/>
      <c r="DG42" s="31"/>
      <c r="DH42" s="31"/>
      <c r="DI42" s="31"/>
      <c r="DJ42" s="31"/>
      <c r="DK42" s="31"/>
      <c r="DL42" s="31"/>
      <c r="DM42" s="31"/>
      <c r="DN42" s="31"/>
      <c r="DO42" s="523"/>
      <c r="DP42" s="31"/>
      <c r="DQ42" s="31"/>
      <c r="DR42" s="31"/>
      <c r="DS42" s="523"/>
      <c r="DT42" s="31"/>
      <c r="DU42" s="31"/>
      <c r="DV42" s="31"/>
      <c r="DW42" s="31"/>
      <c r="DX42" s="31"/>
      <c r="DY42" s="31"/>
      <c r="DZ42" s="31"/>
      <c r="EA42" s="519"/>
      <c r="EB42" s="31"/>
      <c r="EC42" s="523"/>
      <c r="ED42" s="133"/>
      <c r="EE42" s="31"/>
      <c r="EF42" s="31"/>
      <c r="EG42" s="31"/>
      <c r="EH42" s="31"/>
      <c r="EI42" s="133"/>
      <c r="EJ42" s="31"/>
      <c r="EK42" s="133"/>
      <c r="EL42" s="31"/>
      <c r="EM42" s="31"/>
      <c r="EN42" s="133"/>
      <c r="EO42" s="31"/>
      <c r="EP42" s="345"/>
      <c r="EQ42" s="31"/>
      <c r="ER42" s="31"/>
      <c r="ES42" s="31"/>
      <c r="ET42" s="31"/>
      <c r="EU42" s="31"/>
      <c r="EV42" s="31"/>
      <c r="EW42" s="523"/>
      <c r="EX42" s="133"/>
      <c r="EY42" s="31"/>
      <c r="EZ42" s="31"/>
      <c r="FA42" s="133"/>
      <c r="FB42" s="31"/>
      <c r="FC42" s="31"/>
      <c r="FD42" s="31"/>
      <c r="FE42" s="133"/>
      <c r="FF42" s="31"/>
      <c r="FG42" s="133"/>
      <c r="FH42" s="31"/>
      <c r="FI42" s="31"/>
      <c r="FJ42" s="133"/>
      <c r="FK42" s="31"/>
      <c r="FL42" s="31"/>
      <c r="FM42" s="31"/>
      <c r="FN42" s="608"/>
      <c r="FO42" s="31"/>
      <c r="FP42" s="523"/>
      <c r="FQ42" s="31"/>
      <c r="FR42" s="133"/>
      <c r="FS42" s="31"/>
      <c r="FT42" s="133"/>
      <c r="FU42" s="31"/>
      <c r="FV42" s="31"/>
      <c r="FW42" s="31"/>
      <c r="FX42" s="31"/>
      <c r="FY42" s="31"/>
      <c r="FZ42" s="133"/>
      <c r="GA42" s="31"/>
      <c r="GB42" s="523"/>
      <c r="GC42" s="31"/>
      <c r="GD42" s="31"/>
      <c r="GE42" s="31"/>
      <c r="GF42" s="523"/>
      <c r="GG42" s="31"/>
      <c r="GH42" s="519"/>
      <c r="GI42" s="31"/>
      <c r="GJ42" s="523"/>
      <c r="GK42" s="31"/>
      <c r="GL42" s="31"/>
      <c r="GM42" s="523"/>
      <c r="GN42" s="31"/>
      <c r="GO42" s="31"/>
      <c r="GP42" s="31"/>
      <c r="GQ42" s="31"/>
      <c r="GR42" s="31"/>
      <c r="GS42" s="519"/>
      <c r="GT42" s="31"/>
      <c r="GU42" s="523"/>
      <c r="GV42" s="133"/>
      <c r="GW42" s="31"/>
      <c r="GX42" s="31"/>
      <c r="GY42" s="133"/>
      <c r="GZ42" s="31"/>
      <c r="HA42" s="31"/>
      <c r="HB42" s="31"/>
      <c r="HC42" s="31"/>
      <c r="HD42" s="31"/>
      <c r="HE42" s="31"/>
      <c r="HF42" s="31"/>
      <c r="HG42" s="31"/>
      <c r="HH42" s="523"/>
      <c r="HI42" s="31"/>
      <c r="HJ42" s="31"/>
      <c r="HK42" s="31"/>
      <c r="HL42" s="31"/>
      <c r="HM42" s="31"/>
      <c r="HN42" s="31"/>
      <c r="HO42" s="523"/>
      <c r="HP42" s="133"/>
      <c r="HQ42" s="31"/>
      <c r="HR42" s="31"/>
      <c r="HS42" s="31"/>
      <c r="HT42" s="133"/>
      <c r="HU42" s="31"/>
      <c r="HV42" s="31"/>
      <c r="HW42" s="31"/>
      <c r="HX42" s="31"/>
      <c r="HY42" s="133"/>
      <c r="HZ42" s="31"/>
      <c r="IA42" s="519"/>
      <c r="IB42" s="523"/>
      <c r="IC42" s="31"/>
      <c r="ID42" s="31"/>
      <c r="IE42" s="31"/>
      <c r="IF42" s="31"/>
      <c r="IG42" s="31"/>
      <c r="IH42" s="31"/>
      <c r="II42" s="31"/>
      <c r="IJ42" s="31"/>
      <c r="IK42" s="519"/>
      <c r="IL42" s="523"/>
      <c r="IM42" s="31"/>
      <c r="IN42" s="31"/>
      <c r="IO42" s="31"/>
      <c r="IP42" s="31"/>
      <c r="IQ42" s="31"/>
      <c r="IR42" s="31"/>
      <c r="IS42" s="519"/>
      <c r="IT42" s="31"/>
      <c r="IU42" s="31"/>
      <c r="IV42" s="523"/>
      <c r="IW42" s="31"/>
      <c r="IX42" s="31"/>
      <c r="IY42" s="133"/>
      <c r="IZ42" s="31"/>
      <c r="JA42" s="31"/>
      <c r="JB42" s="133"/>
      <c r="JC42" s="31"/>
      <c r="JD42" s="31"/>
      <c r="JE42" s="31"/>
      <c r="JF42" s="133"/>
      <c r="JG42" s="31"/>
      <c r="JH42" s="523"/>
      <c r="JI42" s="31"/>
      <c r="JJ42" s="31"/>
      <c r="JK42" s="31"/>
      <c r="JL42" s="31"/>
      <c r="JM42" s="523"/>
      <c r="JN42" s="31"/>
      <c r="JO42" s="519"/>
      <c r="JP42" s="519"/>
      <c r="JQ42" s="523"/>
      <c r="JR42" s="31"/>
      <c r="JS42" s="31"/>
      <c r="JT42" s="31"/>
      <c r="JU42" s="31"/>
      <c r="JV42" s="31"/>
      <c r="JW42" s="31"/>
      <c r="JX42" s="31"/>
      <c r="JY42" s="31"/>
      <c r="JZ42" s="31"/>
      <c r="KA42" s="31"/>
      <c r="KB42" s="31"/>
      <c r="KC42" s="31"/>
      <c r="KD42" s="523"/>
      <c r="KE42" s="31"/>
      <c r="KF42" s="31"/>
      <c r="KG42" s="31"/>
      <c r="KH42" s="523"/>
      <c r="KI42" s="31"/>
      <c r="KJ42" s="31"/>
      <c r="KK42" s="31"/>
      <c r="KL42" s="31"/>
      <c r="KM42" s="523"/>
      <c r="KN42" s="31"/>
      <c r="KO42" s="31"/>
      <c r="KP42" s="31"/>
      <c r="KQ42" s="523"/>
      <c r="KR42" s="31"/>
      <c r="KS42" s="31"/>
      <c r="KT42" s="31"/>
      <c r="KU42" s="564"/>
      <c r="KV42" s="523"/>
      <c r="KW42" s="31"/>
      <c r="KX42" s="31"/>
      <c r="KY42" s="31"/>
      <c r="KZ42" s="31"/>
      <c r="LA42" s="31"/>
      <c r="LB42" s="523"/>
      <c r="LC42" s="31"/>
      <c r="LD42" s="31"/>
      <c r="LE42" s="31"/>
      <c r="LF42" s="133"/>
      <c r="LG42" s="31"/>
      <c r="LH42" s="31"/>
      <c r="LI42" s="31"/>
      <c r="LJ42" s="523"/>
      <c r="LK42" s="31"/>
      <c r="LL42" s="31"/>
      <c r="LM42" s="31"/>
      <c r="LN42" s="31"/>
      <c r="LO42" s="31"/>
      <c r="LP42" s="31"/>
      <c r="LQ42" s="31"/>
      <c r="LR42" s="31"/>
      <c r="LS42" s="31"/>
      <c r="LT42" s="31"/>
      <c r="LU42" s="31"/>
      <c r="LV42" s="31"/>
      <c r="LW42" s="31"/>
      <c r="LX42" s="31"/>
      <c r="LY42" s="523"/>
      <c r="LZ42" s="31"/>
      <c r="MA42" s="31"/>
      <c r="MB42" s="31"/>
      <c r="MC42" s="31"/>
      <c r="MD42" s="31"/>
      <c r="ME42" s="523"/>
      <c r="MF42" s="31"/>
      <c r="MG42" s="31"/>
      <c r="MH42" s="31"/>
      <c r="MI42" s="31"/>
      <c r="MJ42" s="523"/>
      <c r="MK42" s="31"/>
      <c r="ML42" s="31"/>
      <c r="MM42" s="31"/>
      <c r="MN42" s="31"/>
      <c r="MO42" s="31"/>
      <c r="MP42" s="31"/>
      <c r="MQ42" s="172"/>
      <c r="MR42" s="31"/>
      <c r="MS42" s="31"/>
      <c r="MT42" s="31"/>
      <c r="MU42" s="31"/>
      <c r="MV42" s="31"/>
      <c r="MW42" s="31"/>
      <c r="MX42" s="31"/>
      <c r="MY42" s="31"/>
      <c r="MZ42" s="31"/>
    </row>
    <row r="43" spans="1:369" s="603" customFormat="1" ht="26">
      <c r="A43" s="1258" t="s">
        <v>2233</v>
      </c>
      <c r="B43" s="592" t="s">
        <v>1453</v>
      </c>
      <c r="C43" s="592"/>
      <c r="D43" s="592"/>
      <c r="E43" s="593"/>
      <c r="F43" s="593"/>
      <c r="G43" s="594"/>
      <c r="H43" s="594"/>
      <c r="I43" s="595"/>
      <c r="J43" s="592"/>
      <c r="K43" s="593"/>
      <c r="L43" s="593"/>
      <c r="M43" s="592"/>
      <c r="N43" s="592"/>
      <c r="O43" s="592"/>
      <c r="P43" s="594"/>
      <c r="Q43" s="594" t="s">
        <v>20</v>
      </c>
      <c r="R43" s="489">
        <f>COUNTIF(R44:R49, "Tier 1")</f>
        <v>4</v>
      </c>
      <c r="S43" s="592"/>
      <c r="T43" s="593"/>
      <c r="U43" s="592"/>
      <c r="V43" s="592"/>
      <c r="W43" s="376"/>
      <c r="X43" s="596"/>
      <c r="Y43" s="597"/>
      <c r="Z43" s="596"/>
      <c r="AA43" s="334"/>
      <c r="AB43" s="596"/>
      <c r="AC43" s="334"/>
      <c r="AD43" s="599"/>
      <c r="AE43" s="334"/>
      <c r="AF43" s="334"/>
      <c r="AG43" s="334"/>
      <c r="AH43" s="334"/>
      <c r="AI43" s="600"/>
      <c r="AJ43" s="334"/>
      <c r="AK43" s="334"/>
      <c r="AL43" s="334"/>
      <c r="AM43" s="650"/>
      <c r="AN43" s="334"/>
      <c r="AO43" s="334"/>
      <c r="AP43" s="334"/>
      <c r="AQ43" s="334"/>
      <c r="AR43" s="334"/>
      <c r="AS43" s="334"/>
      <c r="AT43" s="334"/>
      <c r="AU43" s="334"/>
      <c r="AV43" s="334"/>
      <c r="AW43" s="334"/>
      <c r="AX43" s="334"/>
      <c r="AY43" s="334"/>
      <c r="AZ43" s="334"/>
      <c r="BA43" s="334"/>
      <c r="BB43" s="334"/>
      <c r="BC43" s="602"/>
      <c r="BD43" s="334"/>
      <c r="BE43" s="334"/>
      <c r="BF43" s="602"/>
      <c r="BG43" s="334"/>
      <c r="BH43" s="334"/>
      <c r="BI43" s="334"/>
      <c r="BJ43" s="334"/>
      <c r="BK43" s="622"/>
      <c r="BL43" s="334"/>
      <c r="BM43" s="334"/>
      <c r="BN43" s="602"/>
      <c r="BO43" s="334"/>
      <c r="BP43" s="334"/>
      <c r="BQ43" s="334"/>
      <c r="BR43" s="602"/>
      <c r="BS43" s="334"/>
      <c r="BT43" s="334"/>
      <c r="BU43" s="602"/>
      <c r="BV43" s="334"/>
      <c r="BW43" s="602"/>
      <c r="BX43" s="334"/>
      <c r="BY43" s="334"/>
      <c r="BZ43" s="602"/>
      <c r="CA43" s="334"/>
      <c r="CB43" s="334"/>
      <c r="CC43" s="334"/>
      <c r="CD43" s="334"/>
      <c r="CE43" s="509"/>
      <c r="CF43" s="334"/>
      <c r="CG43" s="602"/>
      <c r="CH43" s="334"/>
      <c r="CI43" s="334"/>
      <c r="CJ43" s="334"/>
      <c r="CK43" s="334"/>
      <c r="CL43" s="334"/>
      <c r="CM43" s="334"/>
      <c r="CN43" s="334"/>
      <c r="CO43" s="334"/>
      <c r="CP43" s="334"/>
      <c r="CQ43" s="334"/>
      <c r="CR43" s="334"/>
      <c r="CS43" s="334"/>
      <c r="CT43" s="334"/>
      <c r="CU43" s="334"/>
      <c r="CV43" s="334"/>
      <c r="CW43" s="334"/>
      <c r="CX43" s="334"/>
      <c r="CY43" s="334"/>
      <c r="CZ43" s="334"/>
      <c r="DA43" s="334"/>
      <c r="DB43" s="334"/>
      <c r="DC43" s="602"/>
      <c r="DD43" s="334"/>
      <c r="DE43" s="334"/>
      <c r="DF43" s="334"/>
      <c r="DG43" s="334"/>
      <c r="DH43" s="334"/>
      <c r="DI43" s="334"/>
      <c r="DJ43" s="334"/>
      <c r="DK43" s="334"/>
      <c r="DL43" s="334"/>
      <c r="DM43" s="334"/>
      <c r="DN43" s="334"/>
      <c r="DO43" s="602"/>
      <c r="DP43" s="334"/>
      <c r="DQ43" s="334"/>
      <c r="DR43" s="334"/>
      <c r="DS43" s="602"/>
      <c r="DT43" s="334"/>
      <c r="DU43" s="334"/>
      <c r="DV43" s="334"/>
      <c r="DW43" s="334"/>
      <c r="DX43" s="334"/>
      <c r="DY43" s="334"/>
      <c r="DZ43" s="334"/>
      <c r="EA43" s="509"/>
      <c r="EB43" s="334"/>
      <c r="EC43" s="602"/>
      <c r="ED43" s="334"/>
      <c r="EE43" s="334"/>
      <c r="EF43" s="334"/>
      <c r="EG43" s="334"/>
      <c r="EH43" s="334"/>
      <c r="EI43" s="334"/>
      <c r="EJ43" s="334"/>
      <c r="EK43" s="334"/>
      <c r="EL43" s="334"/>
      <c r="EM43" s="334"/>
      <c r="EN43" s="334"/>
      <c r="EO43" s="334"/>
      <c r="EP43" s="601"/>
      <c r="EQ43" s="334"/>
      <c r="ER43" s="334"/>
      <c r="ES43" s="334"/>
      <c r="ET43" s="334"/>
      <c r="EU43" s="334"/>
      <c r="EV43" s="334"/>
      <c r="EW43" s="602"/>
      <c r="EX43" s="334"/>
      <c r="EY43" s="334"/>
      <c r="EZ43" s="334"/>
      <c r="FA43" s="334"/>
      <c r="FB43" s="334"/>
      <c r="FC43" s="334"/>
      <c r="FD43" s="334"/>
      <c r="FE43" s="334"/>
      <c r="FF43" s="334"/>
      <c r="FG43" s="334"/>
      <c r="FH43" s="334"/>
      <c r="FI43" s="334"/>
      <c r="FJ43" s="334"/>
      <c r="FK43" s="334"/>
      <c r="FL43" s="334"/>
      <c r="FM43" s="334"/>
      <c r="FN43" s="605"/>
      <c r="FO43" s="334"/>
      <c r="FP43" s="602"/>
      <c r="FQ43" s="334"/>
      <c r="FR43" s="334"/>
      <c r="FS43" s="334"/>
      <c r="FT43" s="334"/>
      <c r="FU43" s="334"/>
      <c r="FV43" s="334"/>
      <c r="FW43" s="334"/>
      <c r="FX43" s="334"/>
      <c r="FY43" s="334"/>
      <c r="FZ43" s="334"/>
      <c r="GA43" s="334"/>
      <c r="GB43" s="602"/>
      <c r="GC43" s="334"/>
      <c r="GD43" s="334"/>
      <c r="GE43" s="334"/>
      <c r="GF43" s="602"/>
      <c r="GG43" s="334"/>
      <c r="GH43" s="509"/>
      <c r="GI43" s="334"/>
      <c r="GJ43" s="602"/>
      <c r="GK43" s="334"/>
      <c r="GL43" s="334"/>
      <c r="GM43" s="602"/>
      <c r="GN43" s="334"/>
      <c r="GO43" s="334"/>
      <c r="GP43" s="334"/>
      <c r="GQ43" s="334"/>
      <c r="GR43" s="334"/>
      <c r="GS43" s="509"/>
      <c r="GT43" s="334"/>
      <c r="GU43" s="602"/>
      <c r="GV43" s="334"/>
      <c r="GW43" s="334"/>
      <c r="GX43" s="334"/>
      <c r="GY43" s="334"/>
      <c r="GZ43" s="334"/>
      <c r="HA43" s="334"/>
      <c r="HB43" s="334"/>
      <c r="HC43" s="334"/>
      <c r="HD43" s="334"/>
      <c r="HE43" s="334"/>
      <c r="HF43" s="334"/>
      <c r="HG43" s="334"/>
      <c r="HH43" s="602"/>
      <c r="HI43" s="334"/>
      <c r="HJ43" s="334"/>
      <c r="HK43" s="334"/>
      <c r="HL43" s="334"/>
      <c r="HM43" s="334"/>
      <c r="HN43" s="334"/>
      <c r="HO43" s="602"/>
      <c r="HP43" s="334"/>
      <c r="HQ43" s="334"/>
      <c r="HR43" s="334"/>
      <c r="HS43" s="334"/>
      <c r="HT43" s="334"/>
      <c r="HU43" s="334"/>
      <c r="HV43" s="334"/>
      <c r="HW43" s="334"/>
      <c r="HX43" s="334"/>
      <c r="HY43" s="334"/>
      <c r="HZ43" s="334"/>
      <c r="IA43" s="509"/>
      <c r="IB43" s="602"/>
      <c r="IC43" s="334"/>
      <c r="ID43" s="334"/>
      <c r="IE43" s="334"/>
      <c r="IF43" s="334"/>
      <c r="IG43" s="334"/>
      <c r="IH43" s="334"/>
      <c r="II43" s="334"/>
      <c r="IJ43" s="334"/>
      <c r="IK43" s="509"/>
      <c r="IL43" s="602"/>
      <c r="IM43" s="334"/>
      <c r="IN43" s="334"/>
      <c r="IO43" s="334"/>
      <c r="IP43" s="334"/>
      <c r="IQ43" s="334"/>
      <c r="IR43" s="334"/>
      <c r="IS43" s="509"/>
      <c r="IT43" s="334"/>
      <c r="IU43" s="334"/>
      <c r="IV43" s="602"/>
      <c r="IW43" s="334"/>
      <c r="IX43" s="334"/>
      <c r="IY43" s="334"/>
      <c r="IZ43" s="334"/>
      <c r="JA43" s="334"/>
      <c r="JB43" s="334"/>
      <c r="JC43" s="334"/>
      <c r="JD43" s="334"/>
      <c r="JE43" s="334"/>
      <c r="JF43" s="334"/>
      <c r="JG43" s="334"/>
      <c r="JH43" s="602"/>
      <c r="JI43" s="334"/>
      <c r="JJ43" s="334"/>
      <c r="JK43" s="334"/>
      <c r="JL43" s="334"/>
      <c r="JM43" s="602"/>
      <c r="JN43" s="334"/>
      <c r="JO43" s="509"/>
      <c r="JP43" s="509"/>
      <c r="JQ43" s="602"/>
      <c r="JR43" s="334"/>
      <c r="JS43" s="334"/>
      <c r="JT43" s="334"/>
      <c r="JU43" s="334"/>
      <c r="JV43" s="334"/>
      <c r="JW43" s="334"/>
      <c r="JX43" s="334"/>
      <c r="JY43" s="334"/>
      <c r="JZ43" s="334"/>
      <c r="KA43" s="334"/>
      <c r="KB43" s="334"/>
      <c r="KC43" s="334"/>
      <c r="KD43" s="602"/>
      <c r="KE43" s="334"/>
      <c r="KF43" s="334"/>
      <c r="KG43" s="334"/>
      <c r="KH43" s="602"/>
      <c r="KI43" s="334"/>
      <c r="KJ43" s="334"/>
      <c r="KK43" s="334"/>
      <c r="KL43" s="334"/>
      <c r="KM43" s="602"/>
      <c r="KN43" s="334"/>
      <c r="KO43" s="334"/>
      <c r="KP43" s="334"/>
      <c r="KQ43" s="602"/>
      <c r="KR43" s="334"/>
      <c r="KS43" s="334"/>
      <c r="KT43" s="334"/>
      <c r="KU43" s="565"/>
      <c r="KV43" s="602"/>
      <c r="KW43" s="334"/>
      <c r="KX43" s="334"/>
      <c r="KY43" s="334"/>
      <c r="KZ43" s="334"/>
      <c r="LA43" s="334"/>
      <c r="LB43" s="602"/>
      <c r="LC43" s="334"/>
      <c r="LD43" s="334"/>
      <c r="LE43" s="334"/>
      <c r="LF43" s="334"/>
      <c r="LG43" s="334"/>
      <c r="LH43" s="334"/>
      <c r="LI43" s="334"/>
      <c r="LJ43" s="602"/>
      <c r="LK43" s="334"/>
      <c r="LL43" s="334"/>
      <c r="LM43" s="334"/>
      <c r="LN43" s="334"/>
      <c r="LO43" s="334"/>
      <c r="LP43" s="334"/>
      <c r="LQ43" s="334"/>
      <c r="LR43" s="334"/>
      <c r="LS43" s="334"/>
      <c r="LT43" s="334"/>
      <c r="LU43" s="334"/>
      <c r="LV43" s="334"/>
      <c r="LW43" s="334"/>
      <c r="LX43" s="334"/>
      <c r="LY43" s="602"/>
      <c r="LZ43" s="334"/>
      <c r="MA43" s="334"/>
      <c r="MB43" s="334"/>
      <c r="MC43" s="334"/>
      <c r="MD43" s="334"/>
      <c r="ME43" s="602"/>
      <c r="MF43" s="334"/>
      <c r="MG43" s="334"/>
      <c r="MH43" s="334"/>
      <c r="MI43" s="334"/>
      <c r="MJ43" s="602"/>
      <c r="MK43" s="334"/>
      <c r="ML43" s="334"/>
      <c r="MM43" s="334"/>
      <c r="MN43" s="334"/>
      <c r="MO43" s="334"/>
      <c r="MP43" s="334"/>
      <c r="MQ43" s="488"/>
      <c r="MR43" s="592"/>
      <c r="MS43" s="592"/>
      <c r="MT43" s="592"/>
      <c r="MU43" s="592"/>
      <c r="MV43" s="592"/>
      <c r="MW43" s="592"/>
      <c r="MX43" s="592"/>
      <c r="MY43" s="592"/>
      <c r="MZ43" s="592"/>
      <c r="NA43" s="592"/>
      <c r="NB43" s="592"/>
      <c r="NC43" s="592"/>
      <c r="ND43" s="592"/>
    </row>
    <row r="44" spans="1:369">
      <c r="A44" s="1248">
        <v>10</v>
      </c>
      <c r="B44" s="34" t="s">
        <v>1304</v>
      </c>
      <c r="C44" s="2">
        <v>2023</v>
      </c>
      <c r="D44" s="34" t="s">
        <v>44</v>
      </c>
      <c r="E44" s="34" t="s">
        <v>35</v>
      </c>
      <c r="F44" s="34" t="s">
        <v>39</v>
      </c>
      <c r="G44" s="35">
        <v>35</v>
      </c>
      <c r="H44" s="48">
        <v>0.49</v>
      </c>
      <c r="I44" s="49">
        <v>0.92500000000000004</v>
      </c>
      <c r="J44" s="2" t="s">
        <v>1302</v>
      </c>
      <c r="K44" s="34" t="s">
        <v>33</v>
      </c>
      <c r="L44" s="34" t="s">
        <v>46</v>
      </c>
      <c r="M44" s="2" t="s">
        <v>47</v>
      </c>
      <c r="N44" s="38" t="s">
        <v>25</v>
      </c>
      <c r="O44" s="38" t="s">
        <v>25</v>
      </c>
      <c r="P44" s="48">
        <v>0.4</v>
      </c>
      <c r="Q44" s="2" t="s">
        <v>25</v>
      </c>
      <c r="R44" s="34" t="s">
        <v>40</v>
      </c>
      <c r="S44" s="39" t="s">
        <v>57</v>
      </c>
      <c r="T44" s="39" t="s">
        <v>33</v>
      </c>
      <c r="U44" s="34" t="s">
        <v>49</v>
      </c>
      <c r="V44" s="153"/>
      <c r="W44" s="657">
        <f t="shared" ref="W44:W47" si="492">COUNTIF(X44:BJ44,"&gt;0")</f>
        <v>20</v>
      </c>
      <c r="X44" s="510">
        <f t="shared" ref="X44:X47" si="493">COUNTA(Y44)</f>
        <v>1</v>
      </c>
      <c r="Y44" s="40">
        <v>75</v>
      </c>
      <c r="Z44" s="510">
        <f t="shared" ref="Z44:Z47" si="494">COUNTA(AA44)</f>
        <v>1</v>
      </c>
      <c r="AA44" s="40">
        <v>88</v>
      </c>
      <c r="AB44" s="510">
        <f t="shared" ref="AB44:AB47" si="495">COUNTA(AC44)</f>
        <v>0</v>
      </c>
      <c r="AC44" s="40"/>
      <c r="AD44" s="510">
        <f t="shared" ref="AD44:AD47" si="496">COUNTA(AE44:AH44)</f>
        <v>3</v>
      </c>
      <c r="AE44" s="40">
        <v>56</v>
      </c>
      <c r="AF44" s="40">
        <v>28</v>
      </c>
      <c r="AG44" s="40">
        <v>13</v>
      </c>
      <c r="AH44" s="40"/>
      <c r="AI44" s="510">
        <f t="shared" ref="AI44:AI47" si="497">COUNTA(AJ44,AL44,AN44:AX44,AZ44,BB44)</f>
        <v>5</v>
      </c>
      <c r="AJ44" s="40">
        <v>75</v>
      </c>
      <c r="AK44" s="44"/>
      <c r="AL44" s="40">
        <v>66</v>
      </c>
      <c r="AM44" s="351">
        <f t="shared" ref="AM44:AM47" si="498">COUNTA(AN44:AX44)</f>
        <v>1</v>
      </c>
      <c r="AN44" s="40">
        <v>59</v>
      </c>
      <c r="AO44" s="40"/>
      <c r="AP44" s="41"/>
      <c r="AQ44" s="40"/>
      <c r="AR44" s="40"/>
      <c r="AS44" s="40"/>
      <c r="AT44" s="40"/>
      <c r="AU44" s="40"/>
      <c r="AV44" s="40"/>
      <c r="AW44" s="40"/>
      <c r="AX44" s="40"/>
      <c r="AY44" s="44"/>
      <c r="AZ44" s="40">
        <v>38</v>
      </c>
      <c r="BA44" s="44"/>
      <c r="BB44" s="40">
        <v>13</v>
      </c>
      <c r="BC44" s="510">
        <f>COUNTA(BD44:BE44)</f>
        <v>2</v>
      </c>
      <c r="BD44" s="40">
        <v>94</v>
      </c>
      <c r="BE44" s="40">
        <v>9</v>
      </c>
      <c r="BF44" s="510">
        <f>COUNTA(BG44:BJ44)</f>
        <v>2</v>
      </c>
      <c r="BG44" s="40"/>
      <c r="BH44" s="40">
        <v>28</v>
      </c>
      <c r="BI44" s="40" t="s">
        <v>25</v>
      </c>
      <c r="BJ44" s="40"/>
      <c r="BK44" s="657">
        <f>COUNTIF(BL44:CD44,"&gt;0")</f>
        <v>9</v>
      </c>
      <c r="BL44" s="40"/>
      <c r="BM44" s="40"/>
      <c r="BN44" s="510">
        <f>COUNTA(BO44:BQ44)</f>
        <v>1</v>
      </c>
      <c r="BO44" s="40">
        <v>50</v>
      </c>
      <c r="BP44" s="40"/>
      <c r="BQ44" s="40"/>
      <c r="BR44" s="510">
        <f t="shared" ref="BR44:BR47" si="499">COUNTA(BS44:BT44)</f>
        <v>0</v>
      </c>
      <c r="BS44" s="40"/>
      <c r="BT44" s="40"/>
      <c r="BU44" s="510">
        <f t="shared" ref="BU44:BU47" si="500">COUNTA(BV44)</f>
        <v>1</v>
      </c>
      <c r="BV44" s="40">
        <v>44</v>
      </c>
      <c r="BW44" s="510">
        <f t="shared" ref="BW44:BW47" si="501">COUNTA(BX44:BY44)</f>
        <v>1</v>
      </c>
      <c r="BX44" s="40">
        <v>25</v>
      </c>
      <c r="BZ44" s="510">
        <f t="shared" ref="BZ44:BZ47" si="502">COUNTA(CA44:CD44)</f>
        <v>2</v>
      </c>
      <c r="CA44" s="40"/>
      <c r="CB44" s="40">
        <v>63</v>
      </c>
      <c r="CC44" s="40">
        <v>53</v>
      </c>
      <c r="CD44" s="40"/>
      <c r="CE44" s="657">
        <f t="shared" ref="CE44:CE47" si="503">COUNTIF(CF44:DZ44,"&gt;0")</f>
        <v>7</v>
      </c>
      <c r="CF44" s="40"/>
      <c r="CG44" s="510">
        <f t="shared" ref="CG44:CG47" si="504">COUNTA(CH44,CJ44:CK44,CM44:CO44,CQ44:CW44,CY44:DB44)</f>
        <v>4</v>
      </c>
      <c r="CH44" s="40">
        <v>59</v>
      </c>
      <c r="CI44" s="44"/>
      <c r="CJ44" s="40">
        <v>13</v>
      </c>
      <c r="CK44" s="40"/>
      <c r="CL44" s="351">
        <f t="shared" ref="CL44:CL47" si="505">COUNTA(CM44:CO44)</f>
        <v>1</v>
      </c>
      <c r="CM44" s="40">
        <v>53</v>
      </c>
      <c r="CN44" s="40"/>
      <c r="CO44" s="40"/>
      <c r="CP44" s="351">
        <f t="shared" ref="CP44:CP47" si="506">COUNTA(CQ44:CW44)</f>
        <v>1</v>
      </c>
      <c r="CQ44" s="40"/>
      <c r="CR44" s="40">
        <v>41</v>
      </c>
      <c r="CS44" s="40"/>
      <c r="CT44" s="40"/>
      <c r="CU44" s="40"/>
      <c r="CV44" s="40"/>
      <c r="CW44" s="40"/>
      <c r="CX44" s="351">
        <f t="shared" ref="CX44:CX47" si="507">COUNTA(CY44:DB44)</f>
        <v>0</v>
      </c>
      <c r="CY44" s="40"/>
      <c r="CZ44" s="40"/>
      <c r="DA44" s="40"/>
      <c r="DB44" s="40"/>
      <c r="DC44" s="510">
        <f t="shared" ref="DC44:DC47" si="508">COUNTA(DD44:DN44)</f>
        <v>0</v>
      </c>
      <c r="DD44" s="40"/>
      <c r="DE44" s="40"/>
      <c r="DF44" s="40"/>
      <c r="DG44" s="40"/>
      <c r="DH44" s="40"/>
      <c r="DI44" s="40"/>
      <c r="DJ44" s="40"/>
      <c r="DK44" s="40"/>
      <c r="DL44" s="40"/>
      <c r="DM44" s="40"/>
      <c r="DN44" s="40"/>
      <c r="DO44" s="510">
        <f t="shared" ref="DO44:DO47" si="509">COUNTA(DP44:DR44)</f>
        <v>0</v>
      </c>
      <c r="DP44" s="40"/>
      <c r="DQ44" s="40"/>
      <c r="DR44" s="40"/>
      <c r="DS44" s="510">
        <f t="shared" ref="DS44:DS47" si="510">COUNTA(DT44:DZ44)</f>
        <v>0</v>
      </c>
      <c r="DT44" s="40"/>
      <c r="DU44" s="40"/>
      <c r="DV44" s="40"/>
      <c r="DW44" s="40"/>
      <c r="DX44" s="40"/>
      <c r="DY44" s="40"/>
      <c r="DZ44" s="40"/>
      <c r="EA44" s="657">
        <f t="shared" ref="EA44:EA47" si="511">COUNTIF(EB44:FM44,"&gt;0")</f>
        <v>15</v>
      </c>
      <c r="EB44" s="40"/>
      <c r="EC44" s="510">
        <f t="shared" ref="EC44:EC47" si="512">COUNTA(EE44:EH44,EJ44,EL44:EM44,EO44,EQ44:EV44)</f>
        <v>3</v>
      </c>
      <c r="ED44" s="351">
        <f t="shared" ref="ED44:ED47" si="513">COUNTA(EE44:EH44)</f>
        <v>1</v>
      </c>
      <c r="EE44" s="40"/>
      <c r="EF44" s="40" t="s">
        <v>25</v>
      </c>
      <c r="EG44" s="40"/>
      <c r="EH44" s="40"/>
      <c r="EI44" s="44"/>
      <c r="EJ44" s="40"/>
      <c r="EK44" s="351">
        <f t="shared" ref="EK44:EK47" si="514">COUNTA(EL44:EM44)</f>
        <v>1</v>
      </c>
      <c r="EL44" s="40">
        <v>19</v>
      </c>
      <c r="EM44" s="40"/>
      <c r="EN44" s="44"/>
      <c r="EO44" s="40"/>
      <c r="EP44" s="351">
        <f t="shared" ref="EP44:EP47" si="515">COUNTA(EQ44:EV44)</f>
        <v>1</v>
      </c>
      <c r="EQ44" s="40">
        <v>3</v>
      </c>
      <c r="ER44" s="40"/>
      <c r="ES44" s="40"/>
      <c r="ET44" s="40"/>
      <c r="EU44" s="40"/>
      <c r="EV44" s="40"/>
      <c r="EW44" s="510">
        <f t="shared" ref="EW44:EW47" si="516">COUNTA(EY44:EZ44,FB44:FD44,FF44,FH44:FI44,FK44:FM44)</f>
        <v>4</v>
      </c>
      <c r="EX44" s="351">
        <f t="shared" ref="EX44:EX47" si="517">COUNTA(EY44:EZ44)</f>
        <v>1</v>
      </c>
      <c r="EY44" s="40">
        <v>38</v>
      </c>
      <c r="EZ44" s="40"/>
      <c r="FA44" s="351">
        <f t="shared" ref="FA44:FA47" si="518">COUNTA(FB44:FD44)</f>
        <v>1</v>
      </c>
      <c r="FB44" s="40">
        <v>59</v>
      </c>
      <c r="FC44" s="40"/>
      <c r="FD44" s="40"/>
      <c r="FE44" s="44"/>
      <c r="FF44" s="40"/>
      <c r="FG44" s="351">
        <f t="shared" ref="FG44:FG47" si="519">COUNTA(FH44:FI44)</f>
        <v>1</v>
      </c>
      <c r="FH44" s="40">
        <v>19</v>
      </c>
      <c r="FI44" s="40"/>
      <c r="FJ44" s="351">
        <f t="shared" ref="FJ44:FJ47" si="520">COUNTA(FK44:FM44)</f>
        <v>1</v>
      </c>
      <c r="FK44" s="40">
        <v>3</v>
      </c>
      <c r="FL44" s="40"/>
      <c r="FM44" s="40"/>
      <c r="FN44" s="657">
        <f t="shared" ref="FN44:FN47" si="521">COUNTIF(FO44:GG44,"&gt;0")</f>
        <v>9</v>
      </c>
      <c r="FO44" s="40"/>
      <c r="FP44" s="510">
        <f t="shared" ref="FP44:FP47" si="522">COUNTA(FQ44,FS44,FU44:FY44,GA44,GC44:GE44,FO44)</f>
        <v>4</v>
      </c>
      <c r="FQ44" s="40">
        <v>69</v>
      </c>
      <c r="FR44" s="44"/>
      <c r="FS44" s="40"/>
      <c r="FT44" s="351">
        <f t="shared" ref="FT44:FT47" si="523">COUNTA(FU44:FY44)</f>
        <v>1</v>
      </c>
      <c r="FU44" s="40">
        <v>59</v>
      </c>
      <c r="FV44" s="40"/>
      <c r="FW44" s="40"/>
      <c r="FX44" s="40"/>
      <c r="FY44" s="40"/>
      <c r="FZ44" s="44"/>
      <c r="GA44" s="40"/>
      <c r="GB44" s="510">
        <f t="shared" ref="GB44:GB47" si="524">COUNTA(GC44:GE44)</f>
        <v>2</v>
      </c>
      <c r="GC44" s="40">
        <v>31</v>
      </c>
      <c r="GD44" s="40">
        <v>31</v>
      </c>
      <c r="GE44" s="40"/>
      <c r="GF44" s="510">
        <f t="shared" ref="GF44:GF47" si="525">COUNTA(GG44)</f>
        <v>1</v>
      </c>
      <c r="GG44" s="40">
        <v>22</v>
      </c>
      <c r="GH44" s="657">
        <f>COUNTIF(GI44:GR44,"&gt;0")</f>
        <v>7</v>
      </c>
      <c r="GI44" s="40">
        <v>66</v>
      </c>
      <c r="GJ44" s="510">
        <f t="shared" ref="GJ44:GJ47" si="526">COUNTA(GK44)</f>
        <v>1</v>
      </c>
      <c r="GK44" s="40">
        <v>38</v>
      </c>
      <c r="GL44" s="40"/>
      <c r="GM44" s="510">
        <f>COUNTA(GN44:GR44)</f>
        <v>3</v>
      </c>
      <c r="GN44" s="40"/>
      <c r="GO44" s="40"/>
      <c r="GP44" s="40">
        <v>31</v>
      </c>
      <c r="GQ44" s="40">
        <v>53</v>
      </c>
      <c r="GR44" s="40">
        <v>16</v>
      </c>
      <c r="GS44" s="657">
        <f t="shared" ref="GS44:GS47" si="527">COUNTIF(GT44:HZ44,"&gt;0")</f>
        <v>11</v>
      </c>
      <c r="GT44" s="40"/>
      <c r="GU44" s="510">
        <f t="shared" ref="GU44:GU47" si="528">COUNTA(GW44:GX44,GZ44:HG44)</f>
        <v>4</v>
      </c>
      <c r="GV44" s="351">
        <f t="shared" ref="GV44:GV47" si="529">COUNTA(GW44:GX44)</f>
        <v>2</v>
      </c>
      <c r="GW44" s="40">
        <v>13</v>
      </c>
      <c r="GX44" s="40">
        <v>3</v>
      </c>
      <c r="GY44" s="351">
        <f t="shared" ref="GY44:GY47" si="530">COUNTA(GZ44:HG44)</f>
        <v>2</v>
      </c>
      <c r="GZ44" s="40"/>
      <c r="HA44" s="40"/>
      <c r="HB44" s="40"/>
      <c r="HC44" s="40">
        <v>13</v>
      </c>
      <c r="HD44" s="40">
        <v>13</v>
      </c>
      <c r="HE44" s="40"/>
      <c r="HF44" s="40"/>
      <c r="HG44" s="40"/>
      <c r="HH44" s="510">
        <f t="shared" ref="HH44:HH47" si="531">COUNTA(HI44:HN44)</f>
        <v>1</v>
      </c>
      <c r="HI44" s="40"/>
      <c r="HJ44" s="40"/>
      <c r="HK44" s="40"/>
      <c r="HL44" s="40"/>
      <c r="HM44" s="40"/>
      <c r="HN44" s="40" t="s">
        <v>25</v>
      </c>
      <c r="HO44" s="510">
        <f t="shared" ref="HO44:HO47" si="532">COUNTA(HQ44:HS44,HU44:HX44,HZ44)</f>
        <v>1</v>
      </c>
      <c r="HP44" s="351">
        <f t="shared" ref="HP44:HP47" si="533">COUNTA(HQ44:HS44)</f>
        <v>1</v>
      </c>
      <c r="HQ44" s="40">
        <v>22</v>
      </c>
      <c r="HR44" s="40"/>
      <c r="HS44" s="40"/>
      <c r="HT44" s="351">
        <f t="shared" ref="HT44:HT47" si="534">COUNTA(HU44:HX44)</f>
        <v>0</v>
      </c>
      <c r="HU44" s="40"/>
      <c r="HV44" s="40"/>
      <c r="HW44" s="40"/>
      <c r="HX44" s="40"/>
      <c r="HY44" s="44"/>
      <c r="HZ44" s="40"/>
      <c r="IA44" s="657">
        <f t="shared" ref="IA44:IA47" si="535">COUNTIF(IB44:IJ44,"&gt;0")</f>
        <v>3</v>
      </c>
      <c r="IB44" s="510">
        <f t="shared" ref="IB44:IB47" si="536">COUNTA(IC44:IJ44)</f>
        <v>2</v>
      </c>
      <c r="IC44" s="40"/>
      <c r="ID44" s="40">
        <v>38</v>
      </c>
      <c r="IE44" s="40"/>
      <c r="IF44" s="40">
        <v>69</v>
      </c>
      <c r="IG44" s="40"/>
      <c r="IH44" s="40"/>
      <c r="II44" s="40"/>
      <c r="IJ44" s="40"/>
      <c r="IK44" s="657">
        <f t="shared" ref="IK44:IK47" si="537">COUNTIF(IL44:IR44,"&gt;0")</f>
        <v>2</v>
      </c>
      <c r="IL44" s="510">
        <f t="shared" ref="IL44:IL47" si="538">COUNTA(IM44:IR44)</f>
        <v>1</v>
      </c>
      <c r="IM44" s="40">
        <v>3</v>
      </c>
      <c r="IN44" s="40"/>
      <c r="IO44" s="40"/>
      <c r="IP44" s="40"/>
      <c r="IQ44" s="40"/>
      <c r="IR44" s="40"/>
      <c r="IS44" s="657">
        <f t="shared" ref="IS44:IS47" si="539">COUNTIF(IT44:JN44,"&gt;0")</f>
        <v>4</v>
      </c>
      <c r="IT44" s="40"/>
      <c r="IU44" s="40"/>
      <c r="IV44" s="510">
        <f t="shared" ref="IV44:IV47" si="540">COUNTA(IW44:IX44,IZ44:JA44,JC44:JE44,JG44)</f>
        <v>1</v>
      </c>
      <c r="IW44" s="40"/>
      <c r="IX44" s="40"/>
      <c r="IY44" s="44"/>
      <c r="IZ44" s="40"/>
      <c r="JA44" s="40"/>
      <c r="JB44" s="44"/>
      <c r="JC44" s="40"/>
      <c r="JD44" s="40"/>
      <c r="JE44" s="40"/>
      <c r="JF44" s="44"/>
      <c r="JG44" s="40" t="s">
        <v>25</v>
      </c>
      <c r="JH44" s="510">
        <f t="shared" ref="JH44:JH47" si="541">COUNTA(JI44:JL44)</f>
        <v>2</v>
      </c>
      <c r="JI44" s="40">
        <v>13</v>
      </c>
      <c r="JJ44" s="40">
        <v>13</v>
      </c>
      <c r="JK44" s="40"/>
      <c r="JL44" s="40"/>
      <c r="JM44" s="510">
        <f t="shared" ref="JM44:JM47" si="542">COUNTA(JN44)</f>
        <v>0</v>
      </c>
      <c r="JN44" s="40"/>
      <c r="JO44" s="513"/>
      <c r="JP44" s="657">
        <f t="shared" ref="JP44:JP47" si="543">COUNTIF(JQ44:KT44,"&gt;0")</f>
        <v>22</v>
      </c>
      <c r="JQ44" s="510">
        <f t="shared" ref="JQ44:JQ47" si="544">COUNTA(JR44:JU44)</f>
        <v>3</v>
      </c>
      <c r="JR44" s="45">
        <v>88</v>
      </c>
      <c r="JS44" s="40">
        <v>16</v>
      </c>
      <c r="JT44" s="40"/>
      <c r="JU44" s="40">
        <v>16</v>
      </c>
      <c r="JV44" s="40"/>
      <c r="JW44" s="40">
        <v>25</v>
      </c>
      <c r="JX44" s="40">
        <v>9</v>
      </c>
      <c r="JY44" s="40">
        <v>28</v>
      </c>
      <c r="JZ44" s="40">
        <v>72</v>
      </c>
      <c r="KA44" s="40">
        <v>69</v>
      </c>
      <c r="KB44" s="40">
        <v>9</v>
      </c>
      <c r="KC44" s="40">
        <v>66</v>
      </c>
      <c r="KD44" s="510">
        <f t="shared" ref="KD44:KD47" si="545">COUNTA(KE44:KG44)</f>
        <v>1</v>
      </c>
      <c r="KE44" s="40">
        <v>38</v>
      </c>
      <c r="KF44" s="40"/>
      <c r="KG44" s="40"/>
      <c r="KH44" s="510">
        <f t="shared" ref="KH44:KH47" si="546">COUNTA(KI44:KL44)</f>
        <v>2</v>
      </c>
      <c r="KI44" s="40"/>
      <c r="KJ44" s="40"/>
      <c r="KK44" s="40">
        <v>41</v>
      </c>
      <c r="KL44" s="40">
        <v>19</v>
      </c>
      <c r="KM44" s="510">
        <f t="shared" ref="KM44:KM47" si="547">COUNTA(KN44:KP44)</f>
        <v>3</v>
      </c>
      <c r="KN44" s="40">
        <v>41</v>
      </c>
      <c r="KO44" s="40">
        <v>38</v>
      </c>
      <c r="KP44" s="40">
        <v>53</v>
      </c>
      <c r="KQ44" s="510">
        <f>COUNTA(KR44:KS44)</f>
        <v>1</v>
      </c>
      <c r="KR44" s="40"/>
      <c r="KS44" s="40">
        <v>25</v>
      </c>
      <c r="KT44" s="40"/>
      <c r="KU44" s="657">
        <f t="shared" ref="KU44:KU47" si="548">COUNTIF(KV44:MP44,"&gt;0")</f>
        <v>32</v>
      </c>
      <c r="KV44" s="510">
        <f t="shared" ref="KV44:KV47" si="549">COUNTA(KW44:LA44)</f>
        <v>4</v>
      </c>
      <c r="KW44" s="40">
        <v>13</v>
      </c>
      <c r="KX44" s="40">
        <v>38</v>
      </c>
      <c r="KY44" s="40"/>
      <c r="KZ44" s="40">
        <v>41</v>
      </c>
      <c r="LA44" s="40">
        <v>53</v>
      </c>
      <c r="LB44" s="510">
        <f t="shared" ref="LB44:LB47" si="550">COUNTA(LC44:LE44,LG44:LI44)</f>
        <v>5</v>
      </c>
      <c r="LC44" s="40">
        <v>72</v>
      </c>
      <c r="LD44" s="40">
        <v>63</v>
      </c>
      <c r="LE44" s="40">
        <v>44</v>
      </c>
      <c r="LF44" s="351">
        <f t="shared" ref="LF44:LF47" si="551">COUNTA(LG44:LI44)</f>
        <v>2</v>
      </c>
      <c r="LG44" s="40"/>
      <c r="LH44" s="40">
        <v>25</v>
      </c>
      <c r="LI44" s="40">
        <v>91</v>
      </c>
      <c r="LJ44" s="510">
        <f t="shared" ref="LJ44:LJ47" si="552">COUNTA(LK44:LX44)</f>
        <v>11</v>
      </c>
      <c r="LK44" s="40">
        <v>25</v>
      </c>
      <c r="LL44" s="40">
        <v>50</v>
      </c>
      <c r="LM44" s="40">
        <v>59</v>
      </c>
      <c r="LN44" s="40">
        <v>59</v>
      </c>
      <c r="LO44" s="40"/>
      <c r="LP44" s="40">
        <v>59</v>
      </c>
      <c r="LQ44" s="40">
        <v>6</v>
      </c>
      <c r="LR44" s="40" t="s">
        <v>25</v>
      </c>
      <c r="LS44" s="40"/>
      <c r="LT44" s="40"/>
      <c r="LU44" s="40">
        <v>25</v>
      </c>
      <c r="LV44" s="40">
        <v>44</v>
      </c>
      <c r="LW44" s="40">
        <v>53</v>
      </c>
      <c r="LX44" s="40">
        <v>47</v>
      </c>
      <c r="LY44" s="510">
        <f t="shared" ref="LY44:LY47" si="553">COUNTA(LZ44:MD44)</f>
        <v>3</v>
      </c>
      <c r="LZ44" s="40"/>
      <c r="MA44" s="40">
        <v>63</v>
      </c>
      <c r="MB44" s="40"/>
      <c r="MC44" s="40">
        <v>75</v>
      </c>
      <c r="MD44" s="40">
        <v>19</v>
      </c>
      <c r="ME44" s="510">
        <f t="shared" ref="ME44:ME47" si="554">COUNTA(MF44:MI44)</f>
        <v>1</v>
      </c>
      <c r="MF44" s="40"/>
      <c r="MG44" s="40"/>
      <c r="MH44" s="40">
        <v>72</v>
      </c>
      <c r="MI44" s="40"/>
      <c r="MJ44" s="510">
        <f t="shared" ref="MJ44:MJ47" si="555">COUNTA(MK44:MP44)</f>
        <v>2</v>
      </c>
      <c r="MK44" s="40"/>
      <c r="ML44" s="40"/>
      <c r="MM44" s="40"/>
      <c r="MN44" s="40"/>
      <c r="MO44" s="40">
        <v>9</v>
      </c>
      <c r="MP44" s="40">
        <v>44</v>
      </c>
      <c r="MQ44" s="163"/>
      <c r="MR44" s="40"/>
      <c r="MS44" s="40"/>
      <c r="MT44" s="40"/>
      <c r="MU44" s="40"/>
      <c r="MV44" s="40"/>
      <c r="MW44" s="40"/>
      <c r="MX44" s="40"/>
      <c r="MY44" s="40"/>
      <c r="MZ44" s="40">
        <v>3</v>
      </c>
      <c r="NA44" s="34"/>
      <c r="NB44" s="34"/>
      <c r="NC44" s="34"/>
      <c r="ND44" s="34"/>
    </row>
    <row r="45" spans="1:369">
      <c r="A45" s="1248">
        <v>12</v>
      </c>
      <c r="B45" s="34" t="s">
        <v>58</v>
      </c>
      <c r="C45" s="2">
        <v>2022</v>
      </c>
      <c r="D45" s="34" t="s">
        <v>59</v>
      </c>
      <c r="E45" s="34" t="s">
        <v>35</v>
      </c>
      <c r="F45" s="34" t="s">
        <v>39</v>
      </c>
      <c r="G45" s="35">
        <v>37</v>
      </c>
      <c r="H45" s="42">
        <v>0.4</v>
      </c>
      <c r="I45" s="43">
        <v>1</v>
      </c>
      <c r="J45" s="2" t="s">
        <v>60</v>
      </c>
      <c r="K45" s="34" t="s">
        <v>61</v>
      </c>
      <c r="L45" s="34" t="s">
        <v>46</v>
      </c>
      <c r="M45" s="2" t="s">
        <v>62</v>
      </c>
      <c r="N45" s="38" t="s">
        <v>25</v>
      </c>
      <c r="O45" s="38" t="s">
        <v>25</v>
      </c>
      <c r="P45" s="42" t="s">
        <v>25</v>
      </c>
      <c r="Q45" s="2" t="s">
        <v>25</v>
      </c>
      <c r="R45" s="34" t="s">
        <v>40</v>
      </c>
      <c r="S45" s="39" t="s">
        <v>2200</v>
      </c>
      <c r="T45" s="39" t="s">
        <v>33</v>
      </c>
      <c r="U45" s="34" t="s">
        <v>2201</v>
      </c>
      <c r="V45" s="153"/>
      <c r="W45" s="657">
        <f t="shared" si="492"/>
        <v>29</v>
      </c>
      <c r="X45" s="510">
        <f t="shared" si="493"/>
        <v>1</v>
      </c>
      <c r="Y45" s="40">
        <v>43</v>
      </c>
      <c r="Z45" s="510">
        <f t="shared" si="494"/>
        <v>1</v>
      </c>
      <c r="AA45" s="40">
        <v>71</v>
      </c>
      <c r="AB45" s="510">
        <f t="shared" si="495"/>
        <v>1</v>
      </c>
      <c r="AC45" s="40">
        <v>5</v>
      </c>
      <c r="AD45" s="510">
        <f t="shared" si="496"/>
        <v>4</v>
      </c>
      <c r="AE45" s="40">
        <v>57</v>
      </c>
      <c r="AF45" s="40">
        <v>5</v>
      </c>
      <c r="AG45" s="40">
        <v>27</v>
      </c>
      <c r="AH45" s="40">
        <v>3</v>
      </c>
      <c r="AI45" s="510">
        <f t="shared" si="497"/>
        <v>8</v>
      </c>
      <c r="AJ45" s="40"/>
      <c r="AK45" s="44"/>
      <c r="AL45" s="40">
        <v>49</v>
      </c>
      <c r="AM45" s="351">
        <f t="shared" si="498"/>
        <v>5</v>
      </c>
      <c r="AN45" s="40">
        <v>86</v>
      </c>
      <c r="AO45" s="40">
        <v>11</v>
      </c>
      <c r="AP45" s="40">
        <v>24</v>
      </c>
      <c r="AQ45" s="40">
        <v>3</v>
      </c>
      <c r="AR45" s="40"/>
      <c r="AS45" s="40"/>
      <c r="AT45" s="40"/>
      <c r="AU45" s="40"/>
      <c r="AV45" s="40">
        <v>8</v>
      </c>
      <c r="AW45" s="40"/>
      <c r="AX45" s="40"/>
      <c r="AY45" s="44"/>
      <c r="AZ45" s="41">
        <v>71</v>
      </c>
      <c r="BA45" s="44"/>
      <c r="BB45" s="40">
        <v>3</v>
      </c>
      <c r="BC45" s="510">
        <f>COUNTA(BD45:BE45)</f>
        <v>2</v>
      </c>
      <c r="BD45" s="40">
        <v>100</v>
      </c>
      <c r="BE45" s="40">
        <v>8</v>
      </c>
      <c r="BF45" s="510">
        <f t="shared" ref="BF45:BF47" si="556">COUNTA(BG45:BJ45)</f>
        <v>4</v>
      </c>
      <c r="BG45" s="40">
        <v>30</v>
      </c>
      <c r="BH45" s="40">
        <v>41</v>
      </c>
      <c r="BI45" s="40">
        <v>5</v>
      </c>
      <c r="BJ45" s="40">
        <v>11</v>
      </c>
      <c r="BK45" s="657">
        <f>COUNTIF(BL45:CD45,"&gt;0")</f>
        <v>11</v>
      </c>
      <c r="BL45" s="40"/>
      <c r="BM45" s="40"/>
      <c r="BN45" s="510">
        <f t="shared" ref="BN45:BN47" si="557">COUNTA(BO45:BQ45)</f>
        <v>1</v>
      </c>
      <c r="BO45" s="40">
        <v>43</v>
      </c>
      <c r="BP45" s="40"/>
      <c r="BQ45" s="40"/>
      <c r="BR45" s="510">
        <f t="shared" si="499"/>
        <v>2</v>
      </c>
      <c r="BS45" s="40">
        <v>24</v>
      </c>
      <c r="BT45" s="40">
        <v>14</v>
      </c>
      <c r="BU45" s="510">
        <f t="shared" si="500"/>
        <v>1</v>
      </c>
      <c r="BV45" s="40">
        <v>19</v>
      </c>
      <c r="BW45" s="510">
        <f t="shared" si="501"/>
        <v>0</v>
      </c>
      <c r="BX45" s="40"/>
      <c r="BZ45" s="510">
        <f t="shared" si="502"/>
        <v>3</v>
      </c>
      <c r="CA45" s="40">
        <v>24</v>
      </c>
      <c r="CB45" s="40">
        <v>24</v>
      </c>
      <c r="CC45" s="40"/>
      <c r="CD45" s="40">
        <v>8</v>
      </c>
      <c r="CE45" s="657">
        <f t="shared" si="503"/>
        <v>11</v>
      </c>
      <c r="CF45" s="40"/>
      <c r="CG45" s="510">
        <f t="shared" si="504"/>
        <v>8</v>
      </c>
      <c r="CH45" s="40"/>
      <c r="CI45" s="44"/>
      <c r="CJ45" s="40">
        <v>19</v>
      </c>
      <c r="CK45" s="40">
        <v>30</v>
      </c>
      <c r="CL45" s="351">
        <f t="shared" si="505"/>
        <v>2</v>
      </c>
      <c r="CM45" s="40">
        <v>68</v>
      </c>
      <c r="CN45" s="40"/>
      <c r="CO45" s="40">
        <v>14</v>
      </c>
      <c r="CP45" s="351">
        <f t="shared" si="506"/>
        <v>4</v>
      </c>
      <c r="CQ45" s="40"/>
      <c r="CR45" s="40">
        <v>51</v>
      </c>
      <c r="CS45" s="40">
        <v>19</v>
      </c>
      <c r="CT45" s="40"/>
      <c r="CU45" s="40">
        <v>30</v>
      </c>
      <c r="CV45" s="40"/>
      <c r="CW45" s="40">
        <v>3</v>
      </c>
      <c r="CX45" s="351">
        <f t="shared" si="507"/>
        <v>0</v>
      </c>
      <c r="CY45" s="40"/>
      <c r="CZ45" s="40"/>
      <c r="DA45" s="40"/>
      <c r="DB45" s="40"/>
      <c r="DC45" s="510">
        <f t="shared" si="508"/>
        <v>0</v>
      </c>
      <c r="DD45" s="40"/>
      <c r="DE45" s="40"/>
      <c r="DF45" s="40"/>
      <c r="DG45" s="40"/>
      <c r="DH45" s="40"/>
      <c r="DI45" s="40"/>
      <c r="DJ45" s="40"/>
      <c r="DK45" s="40"/>
      <c r="DL45" s="40"/>
      <c r="DM45" s="40"/>
      <c r="DN45" s="40"/>
      <c r="DO45" s="510">
        <f t="shared" si="509"/>
        <v>0</v>
      </c>
      <c r="DP45" s="40"/>
      <c r="DQ45" s="40"/>
      <c r="DR45" s="40"/>
      <c r="DS45" s="510">
        <f t="shared" si="510"/>
        <v>0</v>
      </c>
      <c r="DT45" s="40"/>
      <c r="DU45" s="40"/>
      <c r="DV45" s="40"/>
      <c r="DW45" s="40"/>
      <c r="DX45" s="40"/>
      <c r="DY45" s="40"/>
      <c r="DZ45" s="40"/>
      <c r="EA45" s="657">
        <f t="shared" si="511"/>
        <v>22</v>
      </c>
      <c r="EB45" s="40"/>
      <c r="EC45" s="510">
        <f t="shared" si="512"/>
        <v>6</v>
      </c>
      <c r="ED45" s="351">
        <f t="shared" si="513"/>
        <v>3</v>
      </c>
      <c r="EE45" s="40">
        <v>5</v>
      </c>
      <c r="EF45" s="40">
        <v>3</v>
      </c>
      <c r="EG45" s="40"/>
      <c r="EH45" s="40">
        <v>3</v>
      </c>
      <c r="EI45" s="44"/>
      <c r="EJ45" s="40"/>
      <c r="EK45" s="351">
        <f t="shared" si="514"/>
        <v>1</v>
      </c>
      <c r="EL45" s="40">
        <v>16</v>
      </c>
      <c r="EM45" s="40"/>
      <c r="EN45" s="44"/>
      <c r="EO45" s="40"/>
      <c r="EP45" s="351">
        <f t="shared" si="515"/>
        <v>2</v>
      </c>
      <c r="EQ45" s="40"/>
      <c r="ER45" s="40"/>
      <c r="ES45" s="40"/>
      <c r="ET45" s="40">
        <v>14</v>
      </c>
      <c r="EU45" s="40">
        <v>11</v>
      </c>
      <c r="EV45" s="40"/>
      <c r="EW45" s="510">
        <f t="shared" si="516"/>
        <v>7</v>
      </c>
      <c r="EX45" s="351">
        <f t="shared" si="517"/>
        <v>1</v>
      </c>
      <c r="EY45" s="40">
        <v>54</v>
      </c>
      <c r="EZ45" s="40"/>
      <c r="FA45" s="351">
        <f t="shared" si="518"/>
        <v>3</v>
      </c>
      <c r="FB45" s="40">
        <v>76</v>
      </c>
      <c r="FC45" s="40">
        <v>8</v>
      </c>
      <c r="FD45" s="40">
        <v>35</v>
      </c>
      <c r="FE45" s="44"/>
      <c r="FF45" s="40"/>
      <c r="FG45" s="351">
        <f t="shared" si="519"/>
        <v>2</v>
      </c>
      <c r="FH45" s="40">
        <v>27</v>
      </c>
      <c r="FI45" s="40">
        <v>5</v>
      </c>
      <c r="FJ45" s="351">
        <f t="shared" si="520"/>
        <v>1</v>
      </c>
      <c r="FK45" s="40">
        <v>14</v>
      </c>
      <c r="FL45" s="40"/>
      <c r="FM45" s="40"/>
      <c r="FN45" s="657">
        <f t="shared" si="521"/>
        <v>14</v>
      </c>
      <c r="FO45" s="40">
        <v>32</v>
      </c>
      <c r="FP45" s="510">
        <f t="shared" si="522"/>
        <v>9</v>
      </c>
      <c r="FQ45" s="40">
        <v>32</v>
      </c>
      <c r="FR45" s="44"/>
      <c r="FS45" s="40">
        <v>16</v>
      </c>
      <c r="FT45" s="351">
        <f t="shared" si="523"/>
        <v>2</v>
      </c>
      <c r="FU45" s="40">
        <v>8</v>
      </c>
      <c r="FV45" s="40"/>
      <c r="FW45" s="40">
        <v>41</v>
      </c>
      <c r="FX45" s="40"/>
      <c r="FY45" s="40"/>
      <c r="FZ45" s="44"/>
      <c r="GA45" s="40">
        <v>5</v>
      </c>
      <c r="GB45" s="510">
        <f t="shared" si="524"/>
        <v>3</v>
      </c>
      <c r="GC45" s="40">
        <v>24</v>
      </c>
      <c r="GD45" s="40">
        <v>27</v>
      </c>
      <c r="GE45" s="40">
        <v>14</v>
      </c>
      <c r="GF45" s="510">
        <f t="shared" si="525"/>
        <v>1</v>
      </c>
      <c r="GG45" s="40">
        <v>43</v>
      </c>
      <c r="GH45" s="657">
        <f>COUNTIF(GI45:GR45,"&gt;0")</f>
        <v>7</v>
      </c>
      <c r="GI45" s="40">
        <v>35</v>
      </c>
      <c r="GJ45" s="510">
        <f t="shared" si="526"/>
        <v>1</v>
      </c>
      <c r="GK45" s="40">
        <v>19</v>
      </c>
      <c r="GL45" s="40">
        <v>5</v>
      </c>
      <c r="GM45" s="510">
        <f>COUNTA(GN45:GR45)</f>
        <v>2</v>
      </c>
      <c r="GN45" s="40"/>
      <c r="GO45" s="40"/>
      <c r="GP45" s="40"/>
      <c r="GQ45" s="40">
        <v>79</v>
      </c>
      <c r="GR45" s="40">
        <v>49</v>
      </c>
      <c r="GS45" s="657">
        <f t="shared" si="527"/>
        <v>13</v>
      </c>
      <c r="GT45" s="40"/>
      <c r="GU45" s="510">
        <f t="shared" si="528"/>
        <v>4</v>
      </c>
      <c r="GV45" s="351">
        <f t="shared" si="529"/>
        <v>2</v>
      </c>
      <c r="GW45" s="40">
        <v>49</v>
      </c>
      <c r="GX45" s="40">
        <v>3</v>
      </c>
      <c r="GY45" s="351">
        <f t="shared" si="530"/>
        <v>2</v>
      </c>
      <c r="GZ45" s="40"/>
      <c r="HA45" s="40"/>
      <c r="HB45" s="40">
        <v>30</v>
      </c>
      <c r="HC45" s="40">
        <v>30</v>
      </c>
      <c r="HD45" s="40"/>
      <c r="HE45" s="40"/>
      <c r="HF45" s="40"/>
      <c r="HG45" s="40"/>
      <c r="HH45" s="510">
        <f t="shared" si="531"/>
        <v>2</v>
      </c>
      <c r="HI45" s="40"/>
      <c r="HJ45" s="40"/>
      <c r="HK45" s="40"/>
      <c r="HL45" s="40">
        <v>5</v>
      </c>
      <c r="HM45" s="40"/>
      <c r="HN45" s="40">
        <v>5</v>
      </c>
      <c r="HO45" s="510">
        <f t="shared" si="532"/>
        <v>1</v>
      </c>
      <c r="HP45" s="351">
        <f t="shared" si="533"/>
        <v>1</v>
      </c>
      <c r="HQ45" s="40">
        <v>24</v>
      </c>
      <c r="HR45" s="40"/>
      <c r="HS45" s="40"/>
      <c r="HT45" s="351">
        <f t="shared" si="534"/>
        <v>0</v>
      </c>
      <c r="HU45" s="40"/>
      <c r="HV45" s="40"/>
      <c r="HW45" s="40"/>
      <c r="HX45" s="40"/>
      <c r="HY45" s="44"/>
      <c r="HZ45" s="40"/>
      <c r="IA45" s="657">
        <f t="shared" si="535"/>
        <v>2</v>
      </c>
      <c r="IB45" s="510">
        <f t="shared" si="536"/>
        <v>1</v>
      </c>
      <c r="IC45" s="40">
        <v>30</v>
      </c>
      <c r="ID45" s="40"/>
      <c r="IE45" s="40"/>
      <c r="IF45" s="40"/>
      <c r="IG45" s="40"/>
      <c r="IH45" s="40"/>
      <c r="II45" s="40"/>
      <c r="IJ45" s="40"/>
      <c r="IK45" s="657">
        <f t="shared" si="537"/>
        <v>2</v>
      </c>
      <c r="IL45" s="510">
        <f t="shared" si="538"/>
        <v>1</v>
      </c>
      <c r="IM45" s="40">
        <v>11</v>
      </c>
      <c r="IN45" s="40"/>
      <c r="IO45" s="40"/>
      <c r="IP45" s="40"/>
      <c r="IQ45" s="40"/>
      <c r="IR45" s="40"/>
      <c r="IS45" s="657">
        <f t="shared" si="539"/>
        <v>7</v>
      </c>
      <c r="IT45" s="40"/>
      <c r="IU45" s="40"/>
      <c r="IV45" s="510">
        <f t="shared" si="540"/>
        <v>2</v>
      </c>
      <c r="IW45" s="40"/>
      <c r="IX45" s="40">
        <v>5</v>
      </c>
      <c r="IY45" s="44"/>
      <c r="IZ45" s="40"/>
      <c r="JA45" s="40"/>
      <c r="JB45" s="44"/>
      <c r="JC45" s="40"/>
      <c r="JD45" s="40"/>
      <c r="JE45" s="40"/>
      <c r="JF45" s="44"/>
      <c r="JG45" s="40">
        <v>14</v>
      </c>
      <c r="JH45" s="510">
        <f t="shared" si="541"/>
        <v>3</v>
      </c>
      <c r="JI45" s="40">
        <v>19</v>
      </c>
      <c r="JJ45" s="40">
        <v>3</v>
      </c>
      <c r="JK45" s="40"/>
      <c r="JL45" s="40">
        <v>3</v>
      </c>
      <c r="JM45" s="510">
        <f t="shared" si="542"/>
        <v>0</v>
      </c>
      <c r="JN45" s="40"/>
      <c r="JO45" s="513"/>
      <c r="JP45" s="657">
        <f t="shared" si="543"/>
        <v>16</v>
      </c>
      <c r="JQ45" s="510">
        <f t="shared" si="544"/>
        <v>3</v>
      </c>
      <c r="JR45" s="45">
        <v>51</v>
      </c>
      <c r="JS45" s="40">
        <v>13</v>
      </c>
      <c r="JT45" s="40">
        <v>13</v>
      </c>
      <c r="JU45" s="40"/>
      <c r="JV45" s="40">
        <v>3</v>
      </c>
      <c r="JW45" s="40">
        <v>5</v>
      </c>
      <c r="JX45" s="40">
        <v>42</v>
      </c>
      <c r="JY45" s="40">
        <v>8</v>
      </c>
      <c r="JZ45" s="40">
        <v>71</v>
      </c>
      <c r="KA45" s="40"/>
      <c r="KB45" s="40"/>
      <c r="KC45" s="40">
        <v>50</v>
      </c>
      <c r="KD45" s="510">
        <f t="shared" si="545"/>
        <v>0</v>
      </c>
      <c r="KE45" s="40"/>
      <c r="KF45" s="40"/>
      <c r="KG45" s="40"/>
      <c r="KH45" s="510">
        <f t="shared" si="546"/>
        <v>1</v>
      </c>
      <c r="KI45" s="40"/>
      <c r="KJ45" s="40">
        <v>51</v>
      </c>
      <c r="KK45" s="40"/>
      <c r="KL45" s="40"/>
      <c r="KM45" s="510">
        <f t="shared" si="547"/>
        <v>0</v>
      </c>
      <c r="KN45" s="40"/>
      <c r="KO45" s="40"/>
      <c r="KP45" s="40"/>
      <c r="KQ45" s="510">
        <f t="shared" ref="KQ45:KQ47" si="558">COUNTA(KR45:KS45)</f>
        <v>2</v>
      </c>
      <c r="KR45" s="40">
        <v>3</v>
      </c>
      <c r="KS45" s="40">
        <v>27</v>
      </c>
      <c r="KT45" s="40">
        <v>5</v>
      </c>
      <c r="KU45" s="657">
        <f t="shared" si="548"/>
        <v>27</v>
      </c>
      <c r="KV45" s="510">
        <f t="shared" si="549"/>
        <v>3</v>
      </c>
      <c r="KW45" s="40"/>
      <c r="KX45" s="40">
        <v>26</v>
      </c>
      <c r="KY45" s="40"/>
      <c r="KZ45" s="40">
        <v>32</v>
      </c>
      <c r="LA45" s="40">
        <v>18</v>
      </c>
      <c r="LB45" s="510">
        <f t="shared" si="550"/>
        <v>1</v>
      </c>
      <c r="LC45" s="40"/>
      <c r="LD45" s="40"/>
      <c r="LE45" s="40"/>
      <c r="LF45" s="351">
        <f t="shared" si="551"/>
        <v>1</v>
      </c>
      <c r="LG45" s="40">
        <v>65</v>
      </c>
      <c r="LH45" s="40"/>
      <c r="LI45" s="40"/>
      <c r="LJ45" s="510">
        <f t="shared" si="552"/>
        <v>6</v>
      </c>
      <c r="LK45" s="40">
        <v>11</v>
      </c>
      <c r="LL45" s="40"/>
      <c r="LM45" s="40"/>
      <c r="LN45" s="40">
        <v>27</v>
      </c>
      <c r="LO45" s="40"/>
      <c r="LP45" s="40">
        <v>27</v>
      </c>
      <c r="LQ45" s="40"/>
      <c r="LR45" s="40"/>
      <c r="LS45" s="40">
        <v>19</v>
      </c>
      <c r="LT45" s="40"/>
      <c r="LU45" s="40">
        <v>27</v>
      </c>
      <c r="LV45" s="40">
        <v>14</v>
      </c>
      <c r="LW45" s="40"/>
      <c r="LX45" s="40"/>
      <c r="LY45" s="510">
        <f t="shared" si="553"/>
        <v>4</v>
      </c>
      <c r="LZ45" s="40"/>
      <c r="MA45" s="40">
        <v>30</v>
      </c>
      <c r="MB45" s="40">
        <v>11</v>
      </c>
      <c r="MC45" s="40">
        <v>19</v>
      </c>
      <c r="MD45" s="40">
        <v>16</v>
      </c>
      <c r="ME45" s="510">
        <f t="shared" si="554"/>
        <v>4</v>
      </c>
      <c r="MF45" s="40">
        <v>3</v>
      </c>
      <c r="MG45" s="40">
        <v>3</v>
      </c>
      <c r="MH45" s="40">
        <v>51</v>
      </c>
      <c r="MI45" s="40">
        <v>3</v>
      </c>
      <c r="MJ45" s="510">
        <f t="shared" si="555"/>
        <v>2</v>
      </c>
      <c r="MK45" s="40"/>
      <c r="ML45" s="40"/>
      <c r="MM45" s="40"/>
      <c r="MN45" s="40">
        <v>13</v>
      </c>
      <c r="MO45" s="40"/>
      <c r="MP45" s="40">
        <v>86</v>
      </c>
      <c r="MQ45" s="163"/>
      <c r="MR45" s="40"/>
      <c r="MS45" s="40"/>
      <c r="MT45" s="40"/>
      <c r="MU45" s="40"/>
      <c r="MV45" s="40"/>
      <c r="MW45" s="40"/>
      <c r="MX45" s="40"/>
      <c r="MY45" s="40"/>
      <c r="MZ45" s="40"/>
      <c r="NA45" s="34"/>
      <c r="NB45" s="34"/>
      <c r="NC45" s="34"/>
      <c r="ND45" s="34"/>
    </row>
    <row r="46" spans="1:369">
      <c r="A46" s="1248">
        <v>13</v>
      </c>
      <c r="B46" s="34" t="s">
        <v>64</v>
      </c>
      <c r="C46" s="2">
        <v>2022</v>
      </c>
      <c r="D46" s="34" t="s">
        <v>59</v>
      </c>
      <c r="E46" s="34" t="s">
        <v>35</v>
      </c>
      <c r="F46" s="34" t="s">
        <v>39</v>
      </c>
      <c r="G46" s="35">
        <v>35</v>
      </c>
      <c r="H46" s="42">
        <v>0.629</v>
      </c>
      <c r="I46" s="43" t="s">
        <v>1362</v>
      </c>
      <c r="J46" s="2" t="s">
        <v>65</v>
      </c>
      <c r="K46" s="34" t="s">
        <v>66</v>
      </c>
      <c r="L46" s="34" t="s">
        <v>46</v>
      </c>
      <c r="M46" s="2" t="s">
        <v>67</v>
      </c>
      <c r="N46" s="38" t="s">
        <v>68</v>
      </c>
      <c r="O46" s="38" t="s">
        <v>25</v>
      </c>
      <c r="P46" s="42">
        <v>0.11</v>
      </c>
      <c r="Q46" s="2" t="s">
        <v>25</v>
      </c>
      <c r="R46" s="34" t="s">
        <v>40</v>
      </c>
      <c r="S46" s="39" t="s">
        <v>63</v>
      </c>
      <c r="T46" s="39" t="s">
        <v>69</v>
      </c>
      <c r="U46" s="34" t="s">
        <v>70</v>
      </c>
      <c r="V46" s="153"/>
      <c r="W46" s="657">
        <f t="shared" si="492"/>
        <v>17</v>
      </c>
      <c r="X46" s="510">
        <f t="shared" si="493"/>
        <v>1</v>
      </c>
      <c r="Y46" s="40">
        <v>63</v>
      </c>
      <c r="Z46" s="510">
        <f t="shared" si="494"/>
        <v>0</v>
      </c>
      <c r="AA46" s="40"/>
      <c r="AB46" s="510">
        <f t="shared" si="495"/>
        <v>1</v>
      </c>
      <c r="AC46" s="40">
        <v>23</v>
      </c>
      <c r="AD46" s="510">
        <f t="shared" si="496"/>
        <v>2</v>
      </c>
      <c r="AE46" s="40">
        <v>69</v>
      </c>
      <c r="AF46" s="41"/>
      <c r="AG46" s="40">
        <v>17</v>
      </c>
      <c r="AH46" s="40"/>
      <c r="AI46" s="510">
        <f t="shared" si="497"/>
        <v>4</v>
      </c>
      <c r="AJ46" s="40">
        <v>63</v>
      </c>
      <c r="AK46" s="44"/>
      <c r="AL46" s="40">
        <v>49</v>
      </c>
      <c r="AM46" s="351">
        <f t="shared" si="498"/>
        <v>1</v>
      </c>
      <c r="AN46" s="41">
        <v>66</v>
      </c>
      <c r="AO46" s="40"/>
      <c r="AP46" s="41"/>
      <c r="AQ46" s="40"/>
      <c r="AR46" s="40"/>
      <c r="AS46" s="40"/>
      <c r="AT46" s="40"/>
      <c r="AU46" s="40"/>
      <c r="AV46" s="40"/>
      <c r="AW46" s="40"/>
      <c r="AX46" s="40"/>
      <c r="AY46" s="44"/>
      <c r="AZ46" s="41"/>
      <c r="BA46" s="44"/>
      <c r="BB46" s="40">
        <v>17</v>
      </c>
      <c r="BC46" s="510">
        <f>COUNTA(BD46:BE46)</f>
        <v>1</v>
      </c>
      <c r="BD46" s="40">
        <v>89</v>
      </c>
      <c r="BE46" s="40"/>
      <c r="BF46" s="510">
        <f t="shared" si="556"/>
        <v>1</v>
      </c>
      <c r="BG46" s="40"/>
      <c r="BH46" s="40"/>
      <c r="BI46" s="40">
        <v>26</v>
      </c>
      <c r="BJ46" s="40"/>
      <c r="BK46" s="657">
        <f>COUNTIF(BL46:CD46,"&gt;0")</f>
        <v>6</v>
      </c>
      <c r="BL46" s="40"/>
      <c r="BM46" s="40"/>
      <c r="BN46" s="510">
        <f t="shared" si="557"/>
        <v>1</v>
      </c>
      <c r="BO46" s="40">
        <v>46</v>
      </c>
      <c r="BP46" s="40"/>
      <c r="BQ46" s="40"/>
      <c r="BR46" s="510">
        <f t="shared" si="499"/>
        <v>0</v>
      </c>
      <c r="BS46" s="40"/>
      <c r="BT46" s="40"/>
      <c r="BU46" s="510">
        <f t="shared" si="500"/>
        <v>1</v>
      </c>
      <c r="BV46" s="40">
        <v>40</v>
      </c>
      <c r="BW46" s="510">
        <f t="shared" si="501"/>
        <v>0</v>
      </c>
      <c r="BX46" s="40"/>
      <c r="BZ46" s="510">
        <f t="shared" si="502"/>
        <v>1</v>
      </c>
      <c r="CA46" s="40"/>
      <c r="CB46" s="40">
        <v>29</v>
      </c>
      <c r="CC46" s="40"/>
      <c r="CD46" s="40"/>
      <c r="CE46" s="657">
        <f t="shared" si="503"/>
        <v>5</v>
      </c>
      <c r="CF46" s="40"/>
      <c r="CG46" s="510">
        <f t="shared" si="504"/>
        <v>2</v>
      </c>
      <c r="CH46" s="40"/>
      <c r="CI46" s="44"/>
      <c r="CJ46" s="40"/>
      <c r="CK46" s="40"/>
      <c r="CL46" s="351">
        <f t="shared" si="505"/>
        <v>1</v>
      </c>
      <c r="CM46" s="40">
        <v>74</v>
      </c>
      <c r="CN46" s="40"/>
      <c r="CO46" s="40"/>
      <c r="CP46" s="351">
        <f t="shared" si="506"/>
        <v>1</v>
      </c>
      <c r="CQ46" s="40"/>
      <c r="CR46" s="40">
        <v>23</v>
      </c>
      <c r="CS46" s="40"/>
      <c r="CT46" s="40"/>
      <c r="CU46" s="40"/>
      <c r="CV46" s="40"/>
      <c r="CW46" s="40"/>
      <c r="CX46" s="351">
        <f t="shared" si="507"/>
        <v>0</v>
      </c>
      <c r="CY46" s="40"/>
      <c r="CZ46" s="40"/>
      <c r="DA46" s="40"/>
      <c r="DB46" s="40"/>
      <c r="DC46" s="510">
        <f t="shared" si="508"/>
        <v>0</v>
      </c>
      <c r="DD46" s="40"/>
      <c r="DE46" s="40"/>
      <c r="DF46" s="40"/>
      <c r="DG46" s="40"/>
      <c r="DH46" s="40"/>
      <c r="DI46" s="40"/>
      <c r="DJ46" s="40"/>
      <c r="DK46" s="40"/>
      <c r="DL46" s="40"/>
      <c r="DM46" s="40"/>
      <c r="DN46" s="40"/>
      <c r="DO46" s="510">
        <f t="shared" si="509"/>
        <v>0</v>
      </c>
      <c r="DP46" s="40"/>
      <c r="DQ46" s="40"/>
      <c r="DR46" s="40"/>
      <c r="DS46" s="510">
        <f t="shared" si="510"/>
        <v>0</v>
      </c>
      <c r="DT46" s="40"/>
      <c r="DU46" s="40"/>
      <c r="DV46" s="40"/>
      <c r="DW46" s="40"/>
      <c r="DX46" s="40"/>
      <c r="DY46" s="40"/>
      <c r="DZ46" s="40"/>
      <c r="EA46" s="657">
        <f t="shared" si="511"/>
        <v>12</v>
      </c>
      <c r="EB46" s="40"/>
      <c r="EC46" s="510">
        <f t="shared" si="512"/>
        <v>3</v>
      </c>
      <c r="ED46" s="351">
        <f t="shared" si="513"/>
        <v>1</v>
      </c>
      <c r="EE46" s="40">
        <v>11</v>
      </c>
      <c r="EF46" s="40"/>
      <c r="EG46" s="40"/>
      <c r="EH46" s="40"/>
      <c r="EI46" s="44"/>
      <c r="EJ46" s="40"/>
      <c r="EK46" s="351">
        <f t="shared" si="514"/>
        <v>1</v>
      </c>
      <c r="EL46" s="40">
        <v>37</v>
      </c>
      <c r="EM46" s="40"/>
      <c r="EN46" s="44"/>
      <c r="EO46" s="40"/>
      <c r="EP46" s="351">
        <f t="shared" si="515"/>
        <v>1</v>
      </c>
      <c r="EQ46" s="40">
        <v>29</v>
      </c>
      <c r="ER46" s="40"/>
      <c r="ES46" s="40"/>
      <c r="ET46" s="40"/>
      <c r="EU46" s="40"/>
      <c r="EV46" s="40"/>
      <c r="EW46" s="510">
        <f t="shared" si="516"/>
        <v>2</v>
      </c>
      <c r="EX46" s="351">
        <f t="shared" si="517"/>
        <v>1</v>
      </c>
      <c r="EY46" s="40">
        <v>34</v>
      </c>
      <c r="EZ46" s="40"/>
      <c r="FA46" s="351">
        <f t="shared" si="518"/>
        <v>1</v>
      </c>
      <c r="FB46" s="40">
        <v>69</v>
      </c>
      <c r="FC46" s="40"/>
      <c r="FD46" s="40"/>
      <c r="FE46" s="44"/>
      <c r="FF46" s="40"/>
      <c r="FG46" s="351">
        <f t="shared" si="519"/>
        <v>0</v>
      </c>
      <c r="FH46" s="40"/>
      <c r="FI46" s="40"/>
      <c r="FJ46" s="351">
        <f t="shared" si="520"/>
        <v>0</v>
      </c>
      <c r="FK46" s="40"/>
      <c r="FL46" s="40"/>
      <c r="FM46" s="40"/>
      <c r="FN46" s="657">
        <f t="shared" si="521"/>
        <v>8</v>
      </c>
      <c r="FO46" s="40">
        <v>17</v>
      </c>
      <c r="FP46" s="510">
        <f t="shared" si="522"/>
        <v>3</v>
      </c>
      <c r="FQ46" s="40"/>
      <c r="FR46" s="44"/>
      <c r="FS46" s="40"/>
      <c r="FT46" s="351">
        <f t="shared" si="523"/>
        <v>1</v>
      </c>
      <c r="FU46" s="40">
        <v>14</v>
      </c>
      <c r="FV46" s="40"/>
      <c r="FW46" s="40"/>
      <c r="FX46" s="40"/>
      <c r="FY46" s="40"/>
      <c r="FZ46" s="44"/>
      <c r="GA46" s="40"/>
      <c r="GB46" s="510">
        <f t="shared" si="524"/>
        <v>1</v>
      </c>
      <c r="GC46" s="40">
        <v>46</v>
      </c>
      <c r="GD46" s="40"/>
      <c r="GE46" s="40"/>
      <c r="GF46" s="510">
        <f t="shared" si="525"/>
        <v>1</v>
      </c>
      <c r="GG46" s="40">
        <v>51</v>
      </c>
      <c r="GH46" s="657">
        <f>COUNTIF(GI46:GR46,"&gt;0")</f>
        <v>3</v>
      </c>
      <c r="GI46" s="40">
        <v>43</v>
      </c>
      <c r="GJ46" s="510">
        <f t="shared" si="526"/>
        <v>0</v>
      </c>
      <c r="GK46" s="40"/>
      <c r="GL46" s="40"/>
      <c r="GM46" s="510">
        <f>COUNTA(GN46:GR46)</f>
        <v>1</v>
      </c>
      <c r="GN46" s="40"/>
      <c r="GO46" s="40"/>
      <c r="GP46" s="40"/>
      <c r="GQ46" s="40"/>
      <c r="GR46" s="40">
        <v>31</v>
      </c>
      <c r="GS46" s="657">
        <f t="shared" si="527"/>
        <v>8</v>
      </c>
      <c r="GT46" s="40"/>
      <c r="GU46" s="510">
        <f t="shared" si="528"/>
        <v>2</v>
      </c>
      <c r="GV46" s="351">
        <f t="shared" si="529"/>
        <v>1</v>
      </c>
      <c r="GW46" s="40">
        <v>37</v>
      </c>
      <c r="GX46" s="40"/>
      <c r="GY46" s="351">
        <f t="shared" si="530"/>
        <v>1</v>
      </c>
      <c r="GZ46" s="40"/>
      <c r="HA46" s="40"/>
      <c r="HB46" s="40"/>
      <c r="HC46" s="40">
        <v>29</v>
      </c>
      <c r="HD46" s="40"/>
      <c r="HE46" s="40"/>
      <c r="HF46" s="40"/>
      <c r="HG46" s="40"/>
      <c r="HH46" s="510">
        <f t="shared" si="531"/>
        <v>0</v>
      </c>
      <c r="HI46" s="40"/>
      <c r="HJ46" s="40"/>
      <c r="HK46" s="40"/>
      <c r="HL46" s="40"/>
      <c r="HM46" s="40"/>
      <c r="HN46" s="40"/>
      <c r="HO46" s="510">
        <f t="shared" si="532"/>
        <v>1</v>
      </c>
      <c r="HP46" s="351">
        <f t="shared" si="533"/>
        <v>1</v>
      </c>
      <c r="HQ46" s="40">
        <v>26</v>
      </c>
      <c r="HR46" s="40"/>
      <c r="HS46" s="40"/>
      <c r="HT46" s="351">
        <f t="shared" si="534"/>
        <v>0</v>
      </c>
      <c r="HU46" s="40"/>
      <c r="HV46" s="40"/>
      <c r="HW46" s="40"/>
      <c r="HX46" s="40"/>
      <c r="HY46" s="44"/>
      <c r="HZ46" s="40"/>
      <c r="IA46" s="657">
        <f t="shared" si="535"/>
        <v>2</v>
      </c>
      <c r="IB46" s="510">
        <f t="shared" si="536"/>
        <v>1</v>
      </c>
      <c r="IC46" s="40">
        <v>23</v>
      </c>
      <c r="ID46" s="40"/>
      <c r="IE46" s="40"/>
      <c r="IF46" s="40"/>
      <c r="IG46" s="40"/>
      <c r="IH46" s="40"/>
      <c r="II46" s="40"/>
      <c r="IJ46" s="40"/>
      <c r="IK46" s="657">
        <f t="shared" si="537"/>
        <v>0</v>
      </c>
      <c r="IL46" s="510">
        <f t="shared" si="538"/>
        <v>0</v>
      </c>
      <c r="IM46" s="40"/>
      <c r="IN46" s="40"/>
      <c r="IO46" s="40"/>
      <c r="IP46" s="40"/>
      <c r="IQ46" s="40"/>
      <c r="IR46" s="40"/>
      <c r="IS46" s="657">
        <f t="shared" si="539"/>
        <v>3</v>
      </c>
      <c r="IT46" s="40"/>
      <c r="IU46" s="40"/>
      <c r="IV46" s="510">
        <f t="shared" si="540"/>
        <v>0</v>
      </c>
      <c r="IW46" s="40"/>
      <c r="IX46" s="40"/>
      <c r="IY46" s="44"/>
      <c r="IZ46" s="40"/>
      <c r="JA46" s="40"/>
      <c r="JB46" s="44"/>
      <c r="JC46" s="40"/>
      <c r="JD46" s="40"/>
      <c r="JE46" s="40"/>
      <c r="JF46" s="44"/>
      <c r="JG46" s="40"/>
      <c r="JH46" s="510">
        <f t="shared" si="541"/>
        <v>2</v>
      </c>
      <c r="JI46" s="40">
        <v>23</v>
      </c>
      <c r="JJ46" s="40">
        <v>23</v>
      </c>
      <c r="JK46" s="40"/>
      <c r="JL46" s="40"/>
      <c r="JM46" s="510">
        <f t="shared" si="542"/>
        <v>0</v>
      </c>
      <c r="JN46" s="40"/>
      <c r="JO46" s="513"/>
      <c r="JP46" s="657">
        <f t="shared" si="543"/>
        <v>18</v>
      </c>
      <c r="JQ46" s="510">
        <f t="shared" si="544"/>
        <v>2</v>
      </c>
      <c r="JR46" s="40"/>
      <c r="JS46" s="40">
        <v>20</v>
      </c>
      <c r="JT46" s="40"/>
      <c r="JU46" s="40">
        <v>26</v>
      </c>
      <c r="JV46" s="40"/>
      <c r="JW46" s="40">
        <v>20</v>
      </c>
      <c r="JX46" s="40">
        <v>17</v>
      </c>
      <c r="JY46" s="40">
        <v>40</v>
      </c>
      <c r="JZ46" s="40">
        <v>54</v>
      </c>
      <c r="KA46" s="40">
        <v>34</v>
      </c>
      <c r="KB46" s="40">
        <v>14</v>
      </c>
      <c r="KC46" s="40">
        <v>66</v>
      </c>
      <c r="KD46" s="510">
        <f t="shared" si="545"/>
        <v>0</v>
      </c>
      <c r="KE46" s="40"/>
      <c r="KF46" s="40"/>
      <c r="KG46" s="40"/>
      <c r="KH46" s="510">
        <f t="shared" si="546"/>
        <v>1</v>
      </c>
      <c r="KI46" s="40"/>
      <c r="KJ46" s="40"/>
      <c r="KK46" s="40"/>
      <c r="KL46" s="40">
        <v>11</v>
      </c>
      <c r="KM46" s="510">
        <f t="shared" si="547"/>
        <v>3</v>
      </c>
      <c r="KN46" s="40">
        <v>34</v>
      </c>
      <c r="KO46" s="40">
        <v>29</v>
      </c>
      <c r="KP46" s="40">
        <v>71</v>
      </c>
      <c r="KQ46" s="510">
        <f t="shared" si="558"/>
        <v>1</v>
      </c>
      <c r="KR46" s="40"/>
      <c r="KS46" s="40">
        <v>11</v>
      </c>
      <c r="KT46" s="40"/>
      <c r="KU46" s="657">
        <f t="shared" si="548"/>
        <v>26</v>
      </c>
      <c r="KV46" s="510">
        <f t="shared" si="549"/>
        <v>3</v>
      </c>
      <c r="KW46" s="40"/>
      <c r="KX46" s="40">
        <v>23</v>
      </c>
      <c r="KY46" s="40"/>
      <c r="KZ46" s="40">
        <v>43</v>
      </c>
      <c r="LA46" s="40">
        <v>49</v>
      </c>
      <c r="LB46" s="510">
        <f t="shared" si="550"/>
        <v>3</v>
      </c>
      <c r="LC46" s="40">
        <v>26</v>
      </c>
      <c r="LD46" s="40">
        <v>43</v>
      </c>
      <c r="LE46" s="40"/>
      <c r="LF46" s="351">
        <f t="shared" si="551"/>
        <v>1</v>
      </c>
      <c r="LG46" s="40"/>
      <c r="LH46" s="40">
        <v>11</v>
      </c>
      <c r="LI46" s="40"/>
      <c r="LJ46" s="510">
        <f t="shared" si="552"/>
        <v>8</v>
      </c>
      <c r="LK46" s="40"/>
      <c r="LL46" s="40"/>
      <c r="LM46" s="40">
        <v>23</v>
      </c>
      <c r="LN46" s="40">
        <v>51</v>
      </c>
      <c r="LO46" s="40"/>
      <c r="LP46" s="40">
        <v>51</v>
      </c>
      <c r="LQ46" s="40">
        <v>17</v>
      </c>
      <c r="LR46" s="40">
        <v>34</v>
      </c>
      <c r="LS46" s="40"/>
      <c r="LT46" s="40">
        <v>69</v>
      </c>
      <c r="LU46" s="40">
        <v>20</v>
      </c>
      <c r="LV46" s="40">
        <v>23</v>
      </c>
      <c r="LW46" s="40"/>
      <c r="LX46" s="40"/>
      <c r="LY46" s="510">
        <f t="shared" si="553"/>
        <v>3</v>
      </c>
      <c r="LZ46" s="40"/>
      <c r="MA46" s="40">
        <v>66</v>
      </c>
      <c r="MB46" s="40"/>
      <c r="MC46" s="40">
        <v>43</v>
      </c>
      <c r="MD46" s="40">
        <v>31</v>
      </c>
      <c r="ME46" s="510">
        <f t="shared" si="554"/>
        <v>1</v>
      </c>
      <c r="MF46" s="40"/>
      <c r="MG46" s="40"/>
      <c r="MH46" s="40">
        <v>40</v>
      </c>
      <c r="MI46" s="40"/>
      <c r="MJ46" s="510">
        <f t="shared" si="555"/>
        <v>1</v>
      </c>
      <c r="MK46" s="40"/>
      <c r="ML46" s="40"/>
      <c r="MM46" s="40"/>
      <c r="MN46" s="40"/>
      <c r="MO46" s="40"/>
      <c r="MP46" s="40">
        <v>34</v>
      </c>
      <c r="MQ46" s="163"/>
      <c r="MR46" s="40"/>
      <c r="MS46" s="40"/>
      <c r="MT46" s="40"/>
      <c r="MU46" s="40"/>
      <c r="MV46" s="40"/>
      <c r="MW46" s="40"/>
      <c r="MX46" s="40"/>
      <c r="MY46" s="40"/>
      <c r="MZ46" s="40"/>
      <c r="NA46" s="34"/>
      <c r="NB46" s="34"/>
      <c r="NC46" s="39" t="s">
        <v>1038</v>
      </c>
      <c r="ND46" s="34" t="s">
        <v>1039</v>
      </c>
    </row>
    <row r="47" spans="1:369" ht="22" thickBot="1">
      <c r="A47" s="1248">
        <v>11</v>
      </c>
      <c r="B47" s="34" t="s">
        <v>71</v>
      </c>
      <c r="C47" s="2" t="s">
        <v>2203</v>
      </c>
      <c r="D47" s="34" t="s">
        <v>73</v>
      </c>
      <c r="E47" s="34" t="s">
        <v>35</v>
      </c>
      <c r="F47" s="34" t="s">
        <v>39</v>
      </c>
      <c r="G47" s="35">
        <v>20</v>
      </c>
      <c r="H47" s="42">
        <v>0.6</v>
      </c>
      <c r="I47" s="43">
        <v>1</v>
      </c>
      <c r="J47" s="2" t="s">
        <v>74</v>
      </c>
      <c r="K47" s="34" t="s">
        <v>33</v>
      </c>
      <c r="L47" s="34" t="s">
        <v>75</v>
      </c>
      <c r="M47" s="2" t="s">
        <v>76</v>
      </c>
      <c r="N47" s="38" t="s">
        <v>25</v>
      </c>
      <c r="O47" s="38" t="s">
        <v>25</v>
      </c>
      <c r="P47" s="42">
        <v>0.5</v>
      </c>
      <c r="Q47" s="2" t="s">
        <v>25</v>
      </c>
      <c r="R47" s="34" t="s">
        <v>40</v>
      </c>
      <c r="S47" s="39" t="s">
        <v>77</v>
      </c>
      <c r="T47" s="39" t="s">
        <v>33</v>
      </c>
      <c r="U47" s="34" t="s">
        <v>78</v>
      </c>
      <c r="V47" s="153"/>
      <c r="W47" s="657">
        <f t="shared" si="492"/>
        <v>18</v>
      </c>
      <c r="X47" s="510">
        <f t="shared" si="493"/>
        <v>1</v>
      </c>
      <c r="Y47" s="40">
        <v>5</v>
      </c>
      <c r="Z47" s="510">
        <f t="shared" si="494"/>
        <v>1</v>
      </c>
      <c r="AA47" s="40">
        <v>95</v>
      </c>
      <c r="AB47" s="510">
        <f t="shared" si="495"/>
        <v>0</v>
      </c>
      <c r="AC47" s="40"/>
      <c r="AD47" s="510">
        <f t="shared" si="496"/>
        <v>2</v>
      </c>
      <c r="AE47" s="40">
        <v>50</v>
      </c>
      <c r="AF47" s="41"/>
      <c r="AG47" s="40">
        <v>15</v>
      </c>
      <c r="AH47" s="40"/>
      <c r="AI47" s="510">
        <f t="shared" si="497"/>
        <v>5</v>
      </c>
      <c r="AJ47" s="40">
        <v>50</v>
      </c>
      <c r="AK47" s="44"/>
      <c r="AL47" s="40">
        <v>35</v>
      </c>
      <c r="AM47" s="351">
        <f t="shared" si="498"/>
        <v>2</v>
      </c>
      <c r="AN47" s="40">
        <v>40</v>
      </c>
      <c r="AO47" s="40"/>
      <c r="AP47" s="40"/>
      <c r="AQ47" s="40"/>
      <c r="AR47" s="40"/>
      <c r="AS47" s="40">
        <v>5</v>
      </c>
      <c r="AT47" s="40"/>
      <c r="AU47" s="40"/>
      <c r="AV47" s="40"/>
      <c r="AW47" s="40"/>
      <c r="AX47" s="40"/>
      <c r="AY47" s="44"/>
      <c r="AZ47" s="41"/>
      <c r="BA47" s="44"/>
      <c r="BB47" s="40">
        <v>25</v>
      </c>
      <c r="BC47" s="510">
        <f>COUNTA(BD47:BE47)</f>
        <v>1</v>
      </c>
      <c r="BD47" s="40">
        <v>90</v>
      </c>
      <c r="BE47" s="40"/>
      <c r="BF47" s="510">
        <f t="shared" si="556"/>
        <v>2</v>
      </c>
      <c r="BG47" s="40"/>
      <c r="BH47" s="40">
        <v>20</v>
      </c>
      <c r="BI47" s="40"/>
      <c r="BJ47" s="40" t="s">
        <v>25</v>
      </c>
      <c r="BK47" s="657">
        <f>COUNTIF(BL47:CD47,"&gt;0")</f>
        <v>11</v>
      </c>
      <c r="BL47" s="40"/>
      <c r="BM47" s="40"/>
      <c r="BN47" s="510">
        <f t="shared" si="557"/>
        <v>1</v>
      </c>
      <c r="BO47" s="40">
        <v>65</v>
      </c>
      <c r="BP47" s="40"/>
      <c r="BQ47" s="40"/>
      <c r="BR47" s="510">
        <f t="shared" si="499"/>
        <v>0</v>
      </c>
      <c r="BS47" s="40"/>
      <c r="BT47" s="40"/>
      <c r="BU47" s="510">
        <f t="shared" si="500"/>
        <v>1</v>
      </c>
      <c r="BV47" s="40">
        <v>65</v>
      </c>
      <c r="BW47" s="510">
        <f t="shared" si="501"/>
        <v>1</v>
      </c>
      <c r="BX47" s="40"/>
      <c r="BY47">
        <v>10</v>
      </c>
      <c r="BZ47" s="510">
        <f t="shared" si="502"/>
        <v>4</v>
      </c>
      <c r="CA47" s="40">
        <v>25</v>
      </c>
      <c r="CB47" s="40">
        <v>30</v>
      </c>
      <c r="CC47" s="40">
        <v>30</v>
      </c>
      <c r="CD47" s="40">
        <v>40</v>
      </c>
      <c r="CE47" s="657">
        <f t="shared" si="503"/>
        <v>9</v>
      </c>
      <c r="CF47" s="40"/>
      <c r="CG47" s="510">
        <f t="shared" si="504"/>
        <v>7</v>
      </c>
      <c r="CH47" s="40">
        <v>35</v>
      </c>
      <c r="CI47" s="44"/>
      <c r="CJ47" s="40">
        <v>5</v>
      </c>
      <c r="CK47" s="40">
        <v>35</v>
      </c>
      <c r="CL47" s="351">
        <f t="shared" si="505"/>
        <v>1</v>
      </c>
      <c r="CM47" s="40">
        <v>30</v>
      </c>
      <c r="CN47" s="40"/>
      <c r="CO47" s="40"/>
      <c r="CP47" s="351">
        <f t="shared" si="506"/>
        <v>3</v>
      </c>
      <c r="CQ47" s="40"/>
      <c r="CR47" s="40" t="s">
        <v>627</v>
      </c>
      <c r="CS47" s="40">
        <v>30</v>
      </c>
      <c r="CT47" s="40"/>
      <c r="CU47" s="40"/>
      <c r="CV47" s="40">
        <v>30</v>
      </c>
      <c r="CW47" s="40"/>
      <c r="CX47" s="351">
        <f t="shared" si="507"/>
        <v>0</v>
      </c>
      <c r="CY47" s="40"/>
      <c r="CZ47" s="40"/>
      <c r="DA47" s="40"/>
      <c r="DB47" s="40"/>
      <c r="DC47" s="510">
        <f t="shared" si="508"/>
        <v>0</v>
      </c>
      <c r="DD47" s="40"/>
      <c r="DE47" s="40"/>
      <c r="DF47" s="40"/>
      <c r="DG47" s="40"/>
      <c r="DH47" s="40"/>
      <c r="DI47" s="40"/>
      <c r="DJ47" s="40"/>
      <c r="DK47" s="40"/>
      <c r="DL47" s="40"/>
      <c r="DM47" s="40"/>
      <c r="DN47" s="40"/>
      <c r="DO47" s="510">
        <f t="shared" si="509"/>
        <v>0</v>
      </c>
      <c r="DP47" s="40"/>
      <c r="DQ47" s="40"/>
      <c r="DR47" s="40"/>
      <c r="DS47" s="510">
        <f t="shared" si="510"/>
        <v>0</v>
      </c>
      <c r="DT47" s="40"/>
      <c r="DU47" s="40"/>
      <c r="DV47" s="40"/>
      <c r="DW47" s="40"/>
      <c r="DX47" s="40"/>
      <c r="DY47" s="40"/>
      <c r="DZ47" s="40"/>
      <c r="EA47" s="657">
        <f t="shared" si="511"/>
        <v>19</v>
      </c>
      <c r="EB47" s="40"/>
      <c r="EC47" s="510">
        <f t="shared" si="512"/>
        <v>7</v>
      </c>
      <c r="ED47" s="351">
        <f t="shared" si="513"/>
        <v>1</v>
      </c>
      <c r="EE47" s="40">
        <v>10</v>
      </c>
      <c r="EF47" s="40"/>
      <c r="EG47" s="40"/>
      <c r="EH47" s="40"/>
      <c r="EI47" s="44"/>
      <c r="EJ47" s="40"/>
      <c r="EK47" s="351">
        <f t="shared" si="514"/>
        <v>2</v>
      </c>
      <c r="EL47" s="40">
        <v>50</v>
      </c>
      <c r="EM47" s="40">
        <v>15</v>
      </c>
      <c r="EN47" s="44"/>
      <c r="EO47" s="40">
        <v>5</v>
      </c>
      <c r="EP47" s="351">
        <f t="shared" si="515"/>
        <v>3</v>
      </c>
      <c r="EQ47" s="40"/>
      <c r="ER47" s="40">
        <v>15</v>
      </c>
      <c r="ES47" s="40"/>
      <c r="ET47" s="40">
        <v>15</v>
      </c>
      <c r="EU47" s="40">
        <v>15</v>
      </c>
      <c r="EV47" s="40"/>
      <c r="EW47" s="510">
        <f t="shared" si="516"/>
        <v>4</v>
      </c>
      <c r="EX47" s="351">
        <f t="shared" si="517"/>
        <v>1</v>
      </c>
      <c r="EY47" s="40">
        <v>50</v>
      </c>
      <c r="EZ47" s="40"/>
      <c r="FA47" s="351">
        <f t="shared" si="518"/>
        <v>1</v>
      </c>
      <c r="FB47" s="40">
        <v>40</v>
      </c>
      <c r="FC47" s="40"/>
      <c r="FD47" s="40"/>
      <c r="FE47" s="44"/>
      <c r="FF47" s="40"/>
      <c r="FG47" s="351">
        <f t="shared" si="519"/>
        <v>1</v>
      </c>
      <c r="FH47" s="40">
        <v>15</v>
      </c>
      <c r="FI47" s="40"/>
      <c r="FJ47" s="351">
        <f t="shared" si="520"/>
        <v>1</v>
      </c>
      <c r="FK47" s="40" t="s">
        <v>25</v>
      </c>
      <c r="FL47" s="40"/>
      <c r="FM47" s="40"/>
      <c r="FN47" s="657">
        <f t="shared" si="521"/>
        <v>9</v>
      </c>
      <c r="FO47" s="40">
        <v>20</v>
      </c>
      <c r="FP47" s="510">
        <f t="shared" si="522"/>
        <v>4</v>
      </c>
      <c r="FQ47" s="40">
        <v>55</v>
      </c>
      <c r="FR47" s="44"/>
      <c r="FS47" s="40"/>
      <c r="FT47" s="351">
        <f t="shared" si="523"/>
        <v>1</v>
      </c>
      <c r="FU47" s="40">
        <v>5</v>
      </c>
      <c r="FV47" s="40"/>
      <c r="FW47" s="40"/>
      <c r="FX47" s="40"/>
      <c r="FY47" s="40"/>
      <c r="FZ47" s="44"/>
      <c r="GA47" s="40"/>
      <c r="GB47" s="510">
        <f t="shared" si="524"/>
        <v>1</v>
      </c>
      <c r="GC47" s="40">
        <v>20</v>
      </c>
      <c r="GD47" s="40"/>
      <c r="GE47" s="40"/>
      <c r="GF47" s="510">
        <f t="shared" si="525"/>
        <v>1</v>
      </c>
      <c r="GG47" s="40">
        <v>20</v>
      </c>
      <c r="GH47" s="657">
        <f>COUNTIF(GI47:GR47,"&gt;0")</f>
        <v>1</v>
      </c>
      <c r="GI47" s="40">
        <v>55</v>
      </c>
      <c r="GJ47" s="510">
        <f t="shared" si="526"/>
        <v>0</v>
      </c>
      <c r="GK47" s="40"/>
      <c r="GL47" s="40"/>
      <c r="GM47" s="510">
        <f>COUNTA(GN47:GR47)</f>
        <v>0</v>
      </c>
      <c r="GN47" s="40"/>
      <c r="GO47" s="40"/>
      <c r="GP47" s="40"/>
      <c r="GQ47" s="40"/>
      <c r="GR47" s="40"/>
      <c r="GS47" s="657">
        <f t="shared" si="527"/>
        <v>8</v>
      </c>
      <c r="GT47" s="40"/>
      <c r="GU47" s="510">
        <f t="shared" si="528"/>
        <v>2</v>
      </c>
      <c r="GV47" s="351">
        <f t="shared" si="529"/>
        <v>1</v>
      </c>
      <c r="GW47" s="40">
        <v>25</v>
      </c>
      <c r="GX47" s="40"/>
      <c r="GY47" s="351">
        <f t="shared" si="530"/>
        <v>1</v>
      </c>
      <c r="GZ47" s="40"/>
      <c r="HA47" s="40"/>
      <c r="HB47" s="40"/>
      <c r="HC47" s="40">
        <v>35</v>
      </c>
      <c r="HD47" s="40"/>
      <c r="HE47" s="40"/>
      <c r="HF47" s="40"/>
      <c r="HG47" s="40"/>
      <c r="HH47" s="510">
        <f t="shared" si="531"/>
        <v>0</v>
      </c>
      <c r="HI47" s="40"/>
      <c r="HJ47" s="40"/>
      <c r="HK47" s="40"/>
      <c r="HL47" s="40"/>
      <c r="HM47" s="40"/>
      <c r="HN47" s="40"/>
      <c r="HO47" s="510">
        <f t="shared" si="532"/>
        <v>1</v>
      </c>
      <c r="HP47" s="351">
        <f t="shared" si="533"/>
        <v>1</v>
      </c>
      <c r="HQ47" s="40">
        <v>35</v>
      </c>
      <c r="HR47" s="40"/>
      <c r="HS47" s="40"/>
      <c r="HT47" s="351">
        <f t="shared" si="534"/>
        <v>0</v>
      </c>
      <c r="HU47" s="40"/>
      <c r="HV47" s="40"/>
      <c r="HW47" s="40"/>
      <c r="HX47" s="40"/>
      <c r="HY47" s="44"/>
      <c r="HZ47" s="40"/>
      <c r="IA47" s="657">
        <f t="shared" si="535"/>
        <v>2</v>
      </c>
      <c r="IB47" s="510">
        <f t="shared" si="536"/>
        <v>1</v>
      </c>
      <c r="IC47" s="40">
        <v>25</v>
      </c>
      <c r="ID47" s="40"/>
      <c r="IE47" s="40"/>
      <c r="IF47" s="40"/>
      <c r="IG47" s="40"/>
      <c r="IH47" s="40"/>
      <c r="II47" s="40"/>
      <c r="IJ47" s="40"/>
      <c r="IK47" s="657">
        <f t="shared" si="537"/>
        <v>2</v>
      </c>
      <c r="IL47" s="510">
        <f t="shared" si="538"/>
        <v>1</v>
      </c>
      <c r="IM47" s="40">
        <v>5</v>
      </c>
      <c r="IN47" s="40"/>
      <c r="IO47" s="40"/>
      <c r="IP47" s="40"/>
      <c r="IQ47" s="40"/>
      <c r="IR47" s="40"/>
      <c r="IS47" s="657">
        <f t="shared" si="539"/>
        <v>2</v>
      </c>
      <c r="IT47" s="40"/>
      <c r="IU47" s="40"/>
      <c r="IV47" s="510">
        <f t="shared" si="540"/>
        <v>0</v>
      </c>
      <c r="IW47" s="40"/>
      <c r="IX47" s="40"/>
      <c r="IY47" s="44"/>
      <c r="IZ47" s="40"/>
      <c r="JA47" s="40"/>
      <c r="JB47" s="44"/>
      <c r="JC47" s="40"/>
      <c r="JD47" s="40"/>
      <c r="JE47" s="40"/>
      <c r="JF47" s="44"/>
      <c r="JG47" s="40"/>
      <c r="JH47" s="510">
        <f t="shared" si="541"/>
        <v>1</v>
      </c>
      <c r="JI47" s="40"/>
      <c r="JJ47" s="40">
        <v>25</v>
      </c>
      <c r="JK47" s="40"/>
      <c r="JL47" s="40"/>
      <c r="JM47" s="510">
        <f t="shared" si="542"/>
        <v>0</v>
      </c>
      <c r="JN47" s="40"/>
      <c r="JO47" s="513"/>
      <c r="JP47" s="657">
        <f t="shared" si="543"/>
        <v>11</v>
      </c>
      <c r="JQ47" s="510">
        <f t="shared" si="544"/>
        <v>2</v>
      </c>
      <c r="JR47" s="40"/>
      <c r="JS47" s="40">
        <v>20</v>
      </c>
      <c r="JT47" s="40">
        <v>15</v>
      </c>
      <c r="JU47" s="40"/>
      <c r="JV47" s="40"/>
      <c r="JW47" s="40"/>
      <c r="JX47" s="40"/>
      <c r="JY47" s="40"/>
      <c r="JZ47" s="40">
        <v>95</v>
      </c>
      <c r="KA47" s="40"/>
      <c r="KB47" s="40"/>
      <c r="KC47" s="40"/>
      <c r="KD47" s="510">
        <f t="shared" si="545"/>
        <v>0</v>
      </c>
      <c r="KE47" s="40"/>
      <c r="KF47" s="40"/>
      <c r="KG47" s="40"/>
      <c r="KH47" s="510">
        <f t="shared" si="546"/>
        <v>1</v>
      </c>
      <c r="KI47" s="40"/>
      <c r="KJ47" s="40">
        <v>5</v>
      </c>
      <c r="KK47" s="40"/>
      <c r="KL47" s="40"/>
      <c r="KM47" s="510">
        <f t="shared" si="547"/>
        <v>3</v>
      </c>
      <c r="KN47" s="40">
        <v>10</v>
      </c>
      <c r="KO47" s="40">
        <v>5</v>
      </c>
      <c r="KP47" s="40">
        <v>40</v>
      </c>
      <c r="KQ47" s="510">
        <f t="shared" si="558"/>
        <v>0</v>
      </c>
      <c r="KR47" s="40"/>
      <c r="KS47" s="40"/>
      <c r="KT47" s="40">
        <v>15</v>
      </c>
      <c r="KU47" s="657">
        <f t="shared" si="548"/>
        <v>4</v>
      </c>
      <c r="KV47" s="510">
        <f t="shared" si="549"/>
        <v>0</v>
      </c>
      <c r="KW47" s="40"/>
      <c r="KX47" s="40"/>
      <c r="KY47" s="40"/>
      <c r="KZ47" s="40"/>
      <c r="LA47" s="40"/>
      <c r="LB47" s="510">
        <f t="shared" si="550"/>
        <v>0</v>
      </c>
      <c r="LC47" s="40"/>
      <c r="LD47" s="40"/>
      <c r="LE47" s="40"/>
      <c r="LF47" s="351">
        <f t="shared" si="551"/>
        <v>0</v>
      </c>
      <c r="LG47" s="40"/>
      <c r="LH47" s="40"/>
      <c r="LI47" s="40"/>
      <c r="LJ47" s="510">
        <f t="shared" si="552"/>
        <v>0</v>
      </c>
      <c r="LK47" s="40"/>
      <c r="LL47" s="40"/>
      <c r="LM47" s="40"/>
      <c r="LN47" s="40"/>
      <c r="LO47" s="40"/>
      <c r="LP47" s="40"/>
      <c r="LQ47" s="40"/>
      <c r="LR47" s="40"/>
      <c r="LS47" s="40"/>
      <c r="LT47" s="40"/>
      <c r="LU47" s="40"/>
      <c r="LV47" s="40"/>
      <c r="LW47" s="40"/>
      <c r="LX47" s="40"/>
      <c r="LY47" s="510">
        <f t="shared" si="553"/>
        <v>1</v>
      </c>
      <c r="LZ47" s="40"/>
      <c r="MA47" s="40"/>
      <c r="MB47" s="40"/>
      <c r="MC47" s="40">
        <v>20</v>
      </c>
      <c r="MD47" s="40"/>
      <c r="ME47" s="510">
        <f t="shared" si="554"/>
        <v>0</v>
      </c>
      <c r="MF47" s="40"/>
      <c r="MG47" s="40"/>
      <c r="MH47" s="40"/>
      <c r="MI47" s="40"/>
      <c r="MJ47" s="510">
        <f t="shared" si="555"/>
        <v>1</v>
      </c>
      <c r="MK47" s="40"/>
      <c r="ML47" s="40"/>
      <c r="MM47" s="40"/>
      <c r="MN47" s="40"/>
      <c r="MO47" s="40"/>
      <c r="MP47" s="40">
        <v>45</v>
      </c>
      <c r="MQ47" s="163"/>
      <c r="MR47" s="40"/>
      <c r="MS47" s="40"/>
      <c r="MT47" s="40"/>
      <c r="MU47" s="40"/>
      <c r="MV47" s="40"/>
      <c r="MW47" s="40"/>
      <c r="MX47" s="40"/>
      <c r="MY47" s="40"/>
      <c r="MZ47" s="40"/>
      <c r="NA47" s="34"/>
      <c r="NB47" s="34"/>
      <c r="NC47" s="34" t="s">
        <v>1040</v>
      </c>
      <c r="ND47" s="34"/>
    </row>
    <row r="48" spans="1:369" s="381" customFormat="1" ht="82" customHeight="1" thickBot="1">
      <c r="A48" s="1250"/>
      <c r="B48" s="1216" t="s">
        <v>1771</v>
      </c>
      <c r="C48" s="444"/>
      <c r="D48" s="440"/>
      <c r="E48" s="440"/>
      <c r="F48" s="440"/>
      <c r="G48" s="441"/>
      <c r="H48" s="442"/>
      <c r="I48" s="443"/>
      <c r="J48" s="444"/>
      <c r="K48" s="440"/>
      <c r="L48" s="440"/>
      <c r="M48" s="444"/>
      <c r="N48" s="466"/>
      <c r="O48" s="466"/>
      <c r="P48" s="442"/>
      <c r="Q48" s="444"/>
      <c r="R48" s="440"/>
      <c r="S48" s="446"/>
      <c r="T48" s="446"/>
      <c r="U48" s="440"/>
      <c r="V48" s="378"/>
      <c r="W48" s="499"/>
      <c r="X48" s="515"/>
      <c r="Y48" s="447"/>
      <c r="Z48" s="516"/>
      <c r="AA48" s="447"/>
      <c r="AB48" s="516"/>
      <c r="AC48" s="447"/>
      <c r="AD48" s="515"/>
      <c r="AE48" s="447"/>
      <c r="AF48" s="467"/>
      <c r="AG48" s="447"/>
      <c r="AH48" s="447"/>
      <c r="AI48" s="515"/>
      <c r="AJ48" s="447"/>
      <c r="AK48" s="448"/>
      <c r="AL48" s="447"/>
      <c r="AM48" s="468"/>
      <c r="AN48" s="447"/>
      <c r="AO48" s="447"/>
      <c r="AP48" s="447"/>
      <c r="AQ48" s="447"/>
      <c r="AR48" s="447"/>
      <c r="AS48" s="447"/>
      <c r="AT48" s="447"/>
      <c r="AU48" s="447"/>
      <c r="AV48" s="447"/>
      <c r="AW48" s="447"/>
      <c r="AX48" s="447"/>
      <c r="AY48" s="448"/>
      <c r="AZ48" s="467"/>
      <c r="BA48" s="448"/>
      <c r="BB48" s="447"/>
      <c r="BC48" s="515"/>
      <c r="BD48" s="447"/>
      <c r="BE48" s="447"/>
      <c r="BF48" s="515"/>
      <c r="BG48" s="447"/>
      <c r="BH48" s="447"/>
      <c r="BI48" s="447"/>
      <c r="BJ48" s="447"/>
      <c r="BK48" s="624"/>
      <c r="BL48" s="447"/>
      <c r="BM48" s="447"/>
      <c r="BN48" s="515"/>
      <c r="BO48" s="447"/>
      <c r="BP48" s="447"/>
      <c r="BQ48" s="447"/>
      <c r="BR48" s="515"/>
      <c r="BS48" s="447"/>
      <c r="BT48" s="447"/>
      <c r="BU48" s="517"/>
      <c r="BV48" s="447"/>
      <c r="BW48" s="515"/>
      <c r="BX48" s="447"/>
      <c r="BZ48" s="515"/>
      <c r="CA48" s="447"/>
      <c r="CB48" s="447"/>
      <c r="CC48" s="447"/>
      <c r="CD48" s="447"/>
      <c r="CE48" s="514"/>
      <c r="CF48" s="447"/>
      <c r="CG48" s="515"/>
      <c r="CH48" s="447"/>
      <c r="CI48" s="448"/>
      <c r="CJ48" s="447"/>
      <c r="CK48" s="447"/>
      <c r="CL48" s="448"/>
      <c r="CM48" s="447"/>
      <c r="CN48" s="447"/>
      <c r="CO48" s="447"/>
      <c r="CP48" s="448"/>
      <c r="CQ48" s="447"/>
      <c r="CR48" s="447"/>
      <c r="CS48" s="447"/>
      <c r="CT48" s="447"/>
      <c r="CU48" s="447"/>
      <c r="CV48" s="447"/>
      <c r="CW48" s="447"/>
      <c r="CX48" s="448"/>
      <c r="CY48" s="447"/>
      <c r="CZ48" s="447"/>
      <c r="DA48" s="447"/>
      <c r="DB48" s="447"/>
      <c r="DC48" s="515"/>
      <c r="DD48" s="447"/>
      <c r="DE48" s="447"/>
      <c r="DF48" s="447"/>
      <c r="DG48" s="447"/>
      <c r="DH48" s="447"/>
      <c r="DI48" s="447"/>
      <c r="DJ48" s="447"/>
      <c r="DK48" s="447"/>
      <c r="DL48" s="447"/>
      <c r="DM48" s="447"/>
      <c r="DN48" s="447"/>
      <c r="DO48" s="515"/>
      <c r="DP48" s="447"/>
      <c r="DQ48" s="447"/>
      <c r="DR48" s="447"/>
      <c r="DS48" s="515"/>
      <c r="DT48" s="447"/>
      <c r="DU48" s="447"/>
      <c r="DV48" s="447"/>
      <c r="DW48" s="447"/>
      <c r="DX48" s="447"/>
      <c r="DY48" s="447"/>
      <c r="DZ48" s="447"/>
      <c r="EA48" s="514"/>
      <c r="EB48" s="447"/>
      <c r="EC48" s="515"/>
      <c r="ED48" s="448"/>
      <c r="EE48" s="447"/>
      <c r="EF48" s="447"/>
      <c r="EG48" s="447"/>
      <c r="EH48" s="447"/>
      <c r="EI48" s="448"/>
      <c r="EJ48" s="447"/>
      <c r="EK48" s="448"/>
      <c r="EL48" s="447"/>
      <c r="EM48" s="447"/>
      <c r="EN48" s="448"/>
      <c r="EO48" s="447"/>
      <c r="EP48" s="468"/>
      <c r="EQ48" s="447"/>
      <c r="ER48" s="447"/>
      <c r="ES48" s="447"/>
      <c r="ET48" s="447"/>
      <c r="EU48" s="447"/>
      <c r="EV48" s="447"/>
      <c r="EW48" s="515"/>
      <c r="EX48" s="448"/>
      <c r="EY48" s="447"/>
      <c r="EZ48" s="447"/>
      <c r="FA48" s="448"/>
      <c r="FB48" s="447"/>
      <c r="FC48" s="447"/>
      <c r="FD48" s="447"/>
      <c r="FE48" s="448"/>
      <c r="FF48" s="447"/>
      <c r="FG48" s="448"/>
      <c r="FH48" s="447"/>
      <c r="FI48" s="447"/>
      <c r="FJ48" s="448"/>
      <c r="FK48" s="447"/>
      <c r="FL48" s="447"/>
      <c r="FM48" s="447"/>
      <c r="FN48" s="607"/>
      <c r="FO48" s="447"/>
      <c r="FP48" s="515"/>
      <c r="FQ48" s="447"/>
      <c r="FR48" s="448"/>
      <c r="FS48" s="447"/>
      <c r="FT48" s="448"/>
      <c r="FU48" s="447"/>
      <c r="FV48" s="447"/>
      <c r="FW48" s="447"/>
      <c r="FX48" s="447"/>
      <c r="FY48" s="447"/>
      <c r="FZ48" s="448"/>
      <c r="GA48" s="447"/>
      <c r="GB48" s="515"/>
      <c r="GC48" s="447"/>
      <c r="GD48" s="447"/>
      <c r="GE48" s="447"/>
      <c r="GF48" s="517"/>
      <c r="GG48" s="447"/>
      <c r="GH48" s="518"/>
      <c r="GI48" s="447"/>
      <c r="GJ48" s="515"/>
      <c r="GK48" s="447"/>
      <c r="GL48" s="447"/>
      <c r="GM48" s="515"/>
      <c r="GN48" s="447"/>
      <c r="GO48" s="447"/>
      <c r="GP48" s="447"/>
      <c r="GQ48" s="447"/>
      <c r="GR48" s="447"/>
      <c r="GS48" s="518"/>
      <c r="GT48" s="447"/>
      <c r="GU48" s="515"/>
      <c r="GV48" s="448"/>
      <c r="GW48" s="447"/>
      <c r="GX48" s="447"/>
      <c r="GY48" s="448"/>
      <c r="GZ48" s="447"/>
      <c r="HA48" s="447"/>
      <c r="HB48" s="447"/>
      <c r="HC48" s="447"/>
      <c r="HD48" s="447"/>
      <c r="HE48" s="447"/>
      <c r="HF48" s="447"/>
      <c r="HG48" s="447"/>
      <c r="HH48" s="515"/>
      <c r="HI48" s="447"/>
      <c r="HJ48" s="447"/>
      <c r="HK48" s="447"/>
      <c r="HL48" s="447"/>
      <c r="HM48" s="447"/>
      <c r="HN48" s="447"/>
      <c r="HO48" s="515"/>
      <c r="HP48" s="448"/>
      <c r="HQ48" s="447"/>
      <c r="HR48" s="447"/>
      <c r="HS48" s="447"/>
      <c r="HT48" s="448"/>
      <c r="HU48" s="447"/>
      <c r="HV48" s="447"/>
      <c r="HW48" s="447"/>
      <c r="HX48" s="447"/>
      <c r="HY48" s="448"/>
      <c r="HZ48" s="447"/>
      <c r="IA48" s="514"/>
      <c r="IB48" s="515"/>
      <c r="IC48" s="447"/>
      <c r="ID48" s="447"/>
      <c r="IE48" s="447"/>
      <c r="IF48" s="447"/>
      <c r="IG48" s="447"/>
      <c r="IH48" s="447"/>
      <c r="II48" s="447"/>
      <c r="IJ48" s="447"/>
      <c r="IK48" s="514"/>
      <c r="IL48" s="515"/>
      <c r="IM48" s="447"/>
      <c r="IN48" s="447"/>
      <c r="IO48" s="447"/>
      <c r="IP48" s="447"/>
      <c r="IQ48" s="447"/>
      <c r="IR48" s="447"/>
      <c r="IS48" s="514"/>
      <c r="IT48" s="447"/>
      <c r="IU48" s="447"/>
      <c r="IV48" s="515"/>
      <c r="IW48" s="447"/>
      <c r="IX48" s="447"/>
      <c r="IY48" s="448"/>
      <c r="IZ48" s="447"/>
      <c r="JA48" s="447"/>
      <c r="JB48" s="448"/>
      <c r="JC48" s="447"/>
      <c r="JD48" s="447"/>
      <c r="JE48" s="447"/>
      <c r="JF48" s="448"/>
      <c r="JG48" s="447"/>
      <c r="JH48" s="515"/>
      <c r="JI48" s="447"/>
      <c r="JJ48" s="447"/>
      <c r="JK48" s="447"/>
      <c r="JL48" s="447"/>
      <c r="JM48" s="517"/>
      <c r="JN48" s="447"/>
      <c r="JO48" s="514"/>
      <c r="JP48" s="514"/>
      <c r="JQ48" s="515"/>
      <c r="JR48" s="447"/>
      <c r="JS48" s="447"/>
      <c r="JT48" s="447"/>
      <c r="JU48" s="447"/>
      <c r="JV48" s="447"/>
      <c r="JW48" s="447"/>
      <c r="JX48" s="447"/>
      <c r="JY48" s="447"/>
      <c r="JZ48" s="447"/>
      <c r="KA48" s="447"/>
      <c r="KB48" s="447"/>
      <c r="KC48" s="447"/>
      <c r="KD48" s="517"/>
      <c r="KE48" s="447"/>
      <c r="KF48" s="447"/>
      <c r="KG48" s="447"/>
      <c r="KH48" s="517"/>
      <c r="KI48" s="447"/>
      <c r="KJ48" s="447"/>
      <c r="KK48" s="447"/>
      <c r="KL48" s="447"/>
      <c r="KM48" s="517"/>
      <c r="KN48" s="447"/>
      <c r="KO48" s="447"/>
      <c r="KP48" s="447"/>
      <c r="KQ48" s="517"/>
      <c r="KR48" s="447"/>
      <c r="KS48" s="447"/>
      <c r="KT48" s="447"/>
      <c r="KU48" s="567"/>
      <c r="KV48" s="517"/>
      <c r="KW48" s="447"/>
      <c r="KX48" s="447"/>
      <c r="KY48" s="447"/>
      <c r="KZ48" s="447"/>
      <c r="LA48" s="447"/>
      <c r="LB48" s="517"/>
      <c r="LC48" s="447"/>
      <c r="LD48" s="447"/>
      <c r="LE48" s="447"/>
      <c r="LF48" s="448"/>
      <c r="LG48" s="447"/>
      <c r="LH48" s="447"/>
      <c r="LI48" s="447"/>
      <c r="LJ48" s="517"/>
      <c r="LK48" s="447"/>
      <c r="LL48" s="447"/>
      <c r="LM48" s="447"/>
      <c r="LN48" s="447"/>
      <c r="LO48" s="447"/>
      <c r="LP48" s="447"/>
      <c r="LQ48" s="447"/>
      <c r="LR48" s="447"/>
      <c r="LS48" s="447"/>
      <c r="LT48" s="447"/>
      <c r="LU48" s="447"/>
      <c r="LV48" s="447"/>
      <c r="LW48" s="447"/>
      <c r="LX48" s="447"/>
      <c r="LY48" s="517"/>
      <c r="LZ48" s="447"/>
      <c r="MA48" s="447"/>
      <c r="MB48" s="447"/>
      <c r="MC48" s="447"/>
      <c r="MD48" s="447"/>
      <c r="ME48" s="517"/>
      <c r="MF48" s="447"/>
      <c r="MG48" s="447"/>
      <c r="MH48" s="447"/>
      <c r="MI48" s="447"/>
      <c r="MJ48" s="517"/>
      <c r="MK48" s="447"/>
      <c r="ML48" s="447"/>
      <c r="MM48" s="447"/>
      <c r="MN48" s="447"/>
      <c r="MO48" s="447"/>
      <c r="MP48" s="447"/>
      <c r="MQ48" s="380"/>
      <c r="MR48" s="447"/>
      <c r="MS48" s="447"/>
      <c r="MT48" s="447"/>
      <c r="MU48" s="447"/>
      <c r="MV48" s="447"/>
      <c r="MW48" s="447"/>
      <c r="MX48" s="447"/>
      <c r="MY48" s="447"/>
      <c r="MZ48" s="447"/>
      <c r="NA48" s="440"/>
      <c r="NB48" s="440"/>
      <c r="NC48" s="440"/>
      <c r="ND48" s="440"/>
    </row>
    <row r="49" spans="1:368" s="20" customFormat="1" ht="62" customHeight="1" thickBot="1">
      <c r="A49" s="1257"/>
      <c r="B49" s="148" t="s">
        <v>0</v>
      </c>
      <c r="C49" s="148" t="s">
        <v>1</v>
      </c>
      <c r="D49" s="148" t="s">
        <v>2</v>
      </c>
      <c r="E49" s="148" t="s">
        <v>3</v>
      </c>
      <c r="F49" s="149" t="s">
        <v>4</v>
      </c>
      <c r="G49" s="149" t="s">
        <v>5</v>
      </c>
      <c r="H49" s="150" t="s">
        <v>6</v>
      </c>
      <c r="I49" s="150" t="s">
        <v>7</v>
      </c>
      <c r="J49" s="149" t="s">
        <v>8</v>
      </c>
      <c r="K49" s="148" t="s">
        <v>9</v>
      </c>
      <c r="L49" s="149" t="s">
        <v>10</v>
      </c>
      <c r="M49" s="149" t="s">
        <v>11</v>
      </c>
      <c r="N49" s="149" t="s">
        <v>12</v>
      </c>
      <c r="O49" s="149" t="s">
        <v>13</v>
      </c>
      <c r="P49" s="150" t="s">
        <v>14</v>
      </c>
      <c r="Q49" s="151" t="s">
        <v>15</v>
      </c>
      <c r="R49" s="148" t="s">
        <v>16</v>
      </c>
      <c r="S49" s="149" t="s">
        <v>17</v>
      </c>
      <c r="T49" s="149" t="s">
        <v>18</v>
      </c>
      <c r="U49" s="148" t="s">
        <v>19</v>
      </c>
      <c r="V49" s="171"/>
      <c r="W49" s="500"/>
      <c r="X49" s="520"/>
      <c r="Y49" s="31"/>
      <c r="Z49" s="520"/>
      <c r="AA49" s="31"/>
      <c r="AB49" s="520"/>
      <c r="AC49" s="31"/>
      <c r="AD49" s="521"/>
      <c r="AE49" s="31"/>
      <c r="AF49" s="32"/>
      <c r="AG49" s="31"/>
      <c r="AH49" s="31"/>
      <c r="AI49" s="522"/>
      <c r="AJ49" s="31"/>
      <c r="AK49" s="133"/>
      <c r="AL49" s="31"/>
      <c r="AM49" s="649"/>
      <c r="AN49" s="32"/>
      <c r="AO49" s="31"/>
      <c r="AP49" s="32"/>
      <c r="AQ49" s="31"/>
      <c r="AR49" s="31"/>
      <c r="AS49" s="31"/>
      <c r="AT49" s="31"/>
      <c r="AU49" s="31"/>
      <c r="AV49" s="31"/>
      <c r="AW49" s="31"/>
      <c r="AX49" s="31"/>
      <c r="AY49" s="133"/>
      <c r="AZ49" s="32"/>
      <c r="BA49" s="133"/>
      <c r="BB49" s="31"/>
      <c r="BC49" s="523"/>
      <c r="BD49" s="31"/>
      <c r="BE49" s="31"/>
      <c r="BF49" s="523"/>
      <c r="BG49" s="31"/>
      <c r="BH49" s="31"/>
      <c r="BI49" s="31"/>
      <c r="BJ49" s="31"/>
      <c r="BK49" s="621"/>
      <c r="BL49" s="31"/>
      <c r="BM49" s="31"/>
      <c r="BN49" s="523"/>
      <c r="BO49" s="31"/>
      <c r="BP49" s="31"/>
      <c r="BQ49" s="31"/>
      <c r="BR49" s="523"/>
      <c r="BS49" s="31"/>
      <c r="BT49" s="31"/>
      <c r="BU49" s="523"/>
      <c r="BV49" s="31"/>
      <c r="BW49" s="523"/>
      <c r="BX49" s="31"/>
      <c r="BZ49" s="523"/>
      <c r="CA49" s="31"/>
      <c r="CB49" s="31"/>
      <c r="CC49" s="31"/>
      <c r="CD49" s="31"/>
      <c r="CE49" s="519"/>
      <c r="CF49" s="31"/>
      <c r="CG49" s="523"/>
      <c r="CH49" s="31"/>
      <c r="CI49" s="133"/>
      <c r="CJ49" s="31"/>
      <c r="CK49" s="31"/>
      <c r="CL49" s="133"/>
      <c r="CM49" s="31"/>
      <c r="CN49" s="31"/>
      <c r="CO49" s="31"/>
      <c r="CP49" s="133"/>
      <c r="CQ49" s="31"/>
      <c r="CR49" s="31"/>
      <c r="CS49" s="31"/>
      <c r="CT49" s="31"/>
      <c r="CU49" s="31"/>
      <c r="CV49" s="31"/>
      <c r="CW49" s="31"/>
      <c r="CX49" s="133"/>
      <c r="CY49" s="31"/>
      <c r="CZ49" s="31"/>
      <c r="DA49" s="31"/>
      <c r="DB49" s="31"/>
      <c r="DC49" s="523"/>
      <c r="DD49" s="31"/>
      <c r="DE49" s="31"/>
      <c r="DF49" s="31"/>
      <c r="DG49" s="31"/>
      <c r="DH49" s="31"/>
      <c r="DI49" s="31"/>
      <c r="DJ49" s="31"/>
      <c r="DK49" s="31"/>
      <c r="DL49" s="31"/>
      <c r="DM49" s="31"/>
      <c r="DN49" s="31"/>
      <c r="DO49" s="523"/>
      <c r="DP49" s="31"/>
      <c r="DQ49" s="31"/>
      <c r="DR49" s="31"/>
      <c r="DS49" s="523"/>
      <c r="DT49" s="31"/>
      <c r="DU49" s="31"/>
      <c r="DV49" s="31"/>
      <c r="DW49" s="31"/>
      <c r="DX49" s="31"/>
      <c r="DY49" s="31"/>
      <c r="DZ49" s="31"/>
      <c r="EA49" s="519"/>
      <c r="EB49" s="31"/>
      <c r="EC49" s="523"/>
      <c r="ED49" s="133"/>
      <c r="EE49" s="31"/>
      <c r="EF49" s="31"/>
      <c r="EG49" s="31"/>
      <c r="EH49" s="31"/>
      <c r="EI49" s="133"/>
      <c r="EJ49" s="31"/>
      <c r="EK49" s="133"/>
      <c r="EL49" s="31"/>
      <c r="EM49" s="31"/>
      <c r="EN49" s="133"/>
      <c r="EO49" s="31"/>
      <c r="EP49" s="345"/>
      <c r="EQ49" s="31"/>
      <c r="ER49" s="31"/>
      <c r="ES49" s="31"/>
      <c r="ET49" s="31"/>
      <c r="EU49" s="31"/>
      <c r="EV49" s="31"/>
      <c r="EW49" s="523"/>
      <c r="EX49" s="133"/>
      <c r="EY49" s="31"/>
      <c r="EZ49" s="31"/>
      <c r="FA49" s="133"/>
      <c r="FB49" s="31"/>
      <c r="FC49" s="31"/>
      <c r="FD49" s="31"/>
      <c r="FE49" s="133"/>
      <c r="FF49" s="31"/>
      <c r="FG49" s="133"/>
      <c r="FH49" s="31"/>
      <c r="FI49" s="31"/>
      <c r="FJ49" s="133"/>
      <c r="FK49" s="31"/>
      <c r="FL49" s="31"/>
      <c r="FM49" s="31"/>
      <c r="FN49" s="608"/>
      <c r="FO49" s="31"/>
      <c r="FP49" s="523"/>
      <c r="FQ49" s="31"/>
      <c r="FR49" s="133"/>
      <c r="FS49" s="31"/>
      <c r="FT49" s="133"/>
      <c r="FU49" s="31"/>
      <c r="FV49" s="31"/>
      <c r="FW49" s="31"/>
      <c r="FX49" s="31"/>
      <c r="FY49" s="31"/>
      <c r="FZ49" s="133"/>
      <c r="GA49" s="31"/>
      <c r="GB49" s="523"/>
      <c r="GC49" s="31"/>
      <c r="GD49" s="31"/>
      <c r="GE49" s="31"/>
      <c r="GF49" s="523"/>
      <c r="GG49" s="31"/>
      <c r="GH49" s="519"/>
      <c r="GI49" s="31"/>
      <c r="GJ49" s="523"/>
      <c r="GK49" s="31"/>
      <c r="GL49" s="31"/>
      <c r="GM49" s="523"/>
      <c r="GN49" s="31"/>
      <c r="GO49" s="31"/>
      <c r="GP49" s="31"/>
      <c r="GQ49" s="31"/>
      <c r="GR49" s="31"/>
      <c r="GS49" s="519"/>
      <c r="GT49" s="31"/>
      <c r="GU49" s="523"/>
      <c r="GV49" s="133"/>
      <c r="GW49" s="31"/>
      <c r="GX49" s="31"/>
      <c r="GY49" s="133"/>
      <c r="GZ49" s="31"/>
      <c r="HA49" s="31"/>
      <c r="HB49" s="31"/>
      <c r="HC49" s="31"/>
      <c r="HD49" s="31"/>
      <c r="HE49" s="31"/>
      <c r="HF49" s="31"/>
      <c r="HG49" s="31"/>
      <c r="HH49" s="523"/>
      <c r="HI49" s="31"/>
      <c r="HJ49" s="31"/>
      <c r="HK49" s="31"/>
      <c r="HL49" s="31"/>
      <c r="HM49" s="31"/>
      <c r="HN49" s="31"/>
      <c r="HO49" s="523"/>
      <c r="HP49" s="133"/>
      <c r="HQ49" s="31"/>
      <c r="HR49" s="31"/>
      <c r="HS49" s="31"/>
      <c r="HT49" s="133"/>
      <c r="HU49" s="31"/>
      <c r="HV49" s="31"/>
      <c r="HW49" s="31"/>
      <c r="HX49" s="31"/>
      <c r="HY49" s="133"/>
      <c r="HZ49" s="31"/>
      <c r="IA49" s="519"/>
      <c r="IB49" s="523"/>
      <c r="IC49" s="31"/>
      <c r="ID49" s="31"/>
      <c r="IE49" s="31"/>
      <c r="IF49" s="31"/>
      <c r="IG49" s="31"/>
      <c r="IH49" s="31"/>
      <c r="II49" s="31"/>
      <c r="IJ49" s="31"/>
      <c r="IK49" s="519"/>
      <c r="IL49" s="523"/>
      <c r="IM49" s="31"/>
      <c r="IN49" s="31"/>
      <c r="IO49" s="31"/>
      <c r="IP49" s="31"/>
      <c r="IQ49" s="31"/>
      <c r="IR49" s="31"/>
      <c r="IS49" s="519"/>
      <c r="IT49" s="31"/>
      <c r="IU49" s="31"/>
      <c r="IV49" s="523"/>
      <c r="IW49" s="31"/>
      <c r="IX49" s="31"/>
      <c r="IY49" s="133"/>
      <c r="IZ49" s="31"/>
      <c r="JA49" s="31"/>
      <c r="JB49" s="133"/>
      <c r="JC49" s="31"/>
      <c r="JD49" s="31"/>
      <c r="JE49" s="31"/>
      <c r="JF49" s="133"/>
      <c r="JG49" s="31"/>
      <c r="JH49" s="523"/>
      <c r="JI49" s="31"/>
      <c r="JJ49" s="31"/>
      <c r="JK49" s="31"/>
      <c r="JL49" s="31"/>
      <c r="JM49" s="523"/>
      <c r="JN49" s="31"/>
      <c r="JO49" s="519"/>
      <c r="JP49" s="519"/>
      <c r="JQ49" s="523"/>
      <c r="JR49" s="31"/>
      <c r="JS49" s="31"/>
      <c r="JT49" s="31"/>
      <c r="JU49" s="31"/>
      <c r="JV49" s="31"/>
      <c r="JW49" s="31"/>
      <c r="JX49" s="31"/>
      <c r="JY49" s="31"/>
      <c r="JZ49" s="31"/>
      <c r="KA49" s="31"/>
      <c r="KB49" s="31"/>
      <c r="KC49" s="31"/>
      <c r="KD49" s="523"/>
      <c r="KE49" s="31"/>
      <c r="KF49" s="31"/>
      <c r="KG49" s="31"/>
      <c r="KH49" s="523"/>
      <c r="KI49" s="31"/>
      <c r="KJ49" s="31"/>
      <c r="KK49" s="31"/>
      <c r="KL49" s="31"/>
      <c r="KM49" s="523"/>
      <c r="KN49" s="31"/>
      <c r="KO49" s="31"/>
      <c r="KP49" s="31"/>
      <c r="KQ49" s="523"/>
      <c r="KR49" s="31"/>
      <c r="KS49" s="31"/>
      <c r="KT49" s="31"/>
      <c r="KU49" s="564"/>
      <c r="KV49" s="523"/>
      <c r="KW49" s="31"/>
      <c r="KX49" s="31"/>
      <c r="KY49" s="31"/>
      <c r="KZ49" s="31"/>
      <c r="LA49" s="31"/>
      <c r="LB49" s="523"/>
      <c r="LC49" s="31"/>
      <c r="LD49" s="31"/>
      <c r="LE49" s="31"/>
      <c r="LF49" s="133"/>
      <c r="LG49" s="31"/>
      <c r="LH49" s="31"/>
      <c r="LI49" s="31"/>
      <c r="LJ49" s="523"/>
      <c r="LK49" s="31"/>
      <c r="LL49" s="31"/>
      <c r="LM49" s="31"/>
      <c r="LN49" s="31"/>
      <c r="LO49" s="31"/>
      <c r="LP49" s="31"/>
      <c r="LQ49" s="31"/>
      <c r="LR49" s="31"/>
      <c r="LS49" s="31"/>
      <c r="LT49" s="31"/>
      <c r="LU49" s="31"/>
      <c r="LV49" s="31"/>
      <c r="LW49" s="31"/>
      <c r="LX49" s="31"/>
      <c r="LY49" s="523"/>
      <c r="LZ49" s="31"/>
      <c r="MA49" s="31"/>
      <c r="MB49" s="31"/>
      <c r="MC49" s="31"/>
      <c r="MD49" s="31"/>
      <c r="ME49" s="523"/>
      <c r="MF49" s="31"/>
      <c r="MG49" s="31"/>
      <c r="MH49" s="31"/>
      <c r="MI49" s="31"/>
      <c r="MJ49" s="523"/>
      <c r="MK49" s="31"/>
      <c r="ML49" s="31"/>
      <c r="MM49" s="31"/>
      <c r="MN49" s="31"/>
      <c r="MO49" s="31"/>
      <c r="MP49" s="31"/>
      <c r="MQ49" s="172"/>
      <c r="MR49" s="31"/>
      <c r="MS49" s="31"/>
      <c r="MT49" s="31"/>
      <c r="MU49" s="31"/>
      <c r="MV49" s="31"/>
      <c r="MW49" s="31"/>
      <c r="MX49" s="31"/>
      <c r="MY49" s="31"/>
      <c r="MZ49" s="31"/>
      <c r="NA49" s="24"/>
      <c r="NB49" s="24"/>
      <c r="NC49" s="24"/>
      <c r="ND49" s="24"/>
    </row>
    <row r="50" spans="1:368" s="603" customFormat="1" ht="27" thickBot="1">
      <c r="A50" s="1258" t="s">
        <v>2233</v>
      </c>
      <c r="B50" s="592" t="s">
        <v>1451</v>
      </c>
      <c r="C50" s="592"/>
      <c r="D50" s="592"/>
      <c r="E50" s="593"/>
      <c r="F50" s="593"/>
      <c r="G50" s="594"/>
      <c r="H50" s="594"/>
      <c r="I50" s="595"/>
      <c r="J50" s="592"/>
      <c r="K50" s="593"/>
      <c r="L50" s="593"/>
      <c r="M50" s="592"/>
      <c r="N50" s="592"/>
      <c r="O50" s="592"/>
      <c r="P50" s="594"/>
      <c r="Q50" s="594" t="s">
        <v>20</v>
      </c>
      <c r="R50" s="490">
        <f>COUNTIF(R51:R96, "Tier 2")</f>
        <v>13</v>
      </c>
      <c r="S50" s="592"/>
      <c r="T50" s="593"/>
      <c r="U50" s="592"/>
      <c r="V50" s="592"/>
      <c r="W50" s="376"/>
      <c r="X50" s="596"/>
      <c r="Y50" s="597"/>
      <c r="Z50" s="596"/>
      <c r="AA50" s="334"/>
      <c r="AB50" s="596"/>
      <c r="AC50" s="334"/>
      <c r="AD50" s="599"/>
      <c r="AE50" s="334"/>
      <c r="AF50" s="334"/>
      <c r="AG50" s="334"/>
      <c r="AH50" s="334"/>
      <c r="AI50" s="600"/>
      <c r="AJ50" s="334"/>
      <c r="AK50" s="334"/>
      <c r="AL50" s="334"/>
      <c r="AM50" s="650"/>
      <c r="AN50" s="334"/>
      <c r="AO50" s="334"/>
      <c r="AP50" s="334"/>
      <c r="AQ50" s="334"/>
      <c r="AR50" s="334"/>
      <c r="AS50" s="334"/>
      <c r="AT50" s="334"/>
      <c r="AU50" s="334"/>
      <c r="AV50" s="334"/>
      <c r="AW50" s="334"/>
      <c r="AX50" s="334"/>
      <c r="AY50" s="334"/>
      <c r="AZ50" s="334"/>
      <c r="BA50" s="334"/>
      <c r="BB50" s="334"/>
      <c r="BC50" s="602"/>
      <c r="BD50" s="334"/>
      <c r="BE50" s="334"/>
      <c r="BF50" s="602"/>
      <c r="BG50" s="334"/>
      <c r="BH50" s="334"/>
      <c r="BI50" s="334"/>
      <c r="BJ50" s="334"/>
      <c r="BK50" s="622"/>
      <c r="BL50" s="334"/>
      <c r="BM50" s="334"/>
      <c r="BN50" s="602"/>
      <c r="BO50" s="334"/>
      <c r="BP50" s="334"/>
      <c r="BQ50" s="334"/>
      <c r="BR50" s="602"/>
      <c r="BS50" s="334"/>
      <c r="BT50" s="334"/>
      <c r="BU50" s="602"/>
      <c r="BV50" s="334"/>
      <c r="BW50" s="602"/>
      <c r="BX50" s="334"/>
      <c r="BY50" s="334"/>
      <c r="BZ50" s="602"/>
      <c r="CA50" s="334"/>
      <c r="CB50" s="334"/>
      <c r="CC50" s="334"/>
      <c r="CD50" s="334"/>
      <c r="CE50" s="509"/>
      <c r="CF50" s="334"/>
      <c r="CG50" s="602"/>
      <c r="CH50" s="334"/>
      <c r="CI50" s="334"/>
      <c r="CJ50" s="334"/>
      <c r="CK50" s="334"/>
      <c r="CL50" s="334"/>
      <c r="CM50" s="334"/>
      <c r="CN50" s="334"/>
      <c r="CO50" s="334"/>
      <c r="CP50" s="334"/>
      <c r="CQ50" s="334"/>
      <c r="CR50" s="334"/>
      <c r="CS50" s="334"/>
      <c r="CT50" s="334"/>
      <c r="CU50" s="334"/>
      <c r="CV50" s="334"/>
      <c r="CW50" s="334"/>
      <c r="CX50" s="334"/>
      <c r="CY50" s="334"/>
      <c r="CZ50" s="334"/>
      <c r="DA50" s="334"/>
      <c r="DB50" s="334"/>
      <c r="DC50" s="602"/>
      <c r="DD50" s="334"/>
      <c r="DE50" s="334"/>
      <c r="DF50" s="334"/>
      <c r="DG50" s="334"/>
      <c r="DH50" s="334"/>
      <c r="DI50" s="334"/>
      <c r="DJ50" s="334"/>
      <c r="DK50" s="334"/>
      <c r="DL50" s="334"/>
      <c r="DM50" s="334"/>
      <c r="DN50" s="334"/>
      <c r="DO50" s="602"/>
      <c r="DP50" s="334"/>
      <c r="DQ50" s="334"/>
      <c r="DR50" s="334"/>
      <c r="DS50" s="602"/>
      <c r="DT50" s="334"/>
      <c r="DU50" s="334"/>
      <c r="DV50" s="334"/>
      <c r="DW50" s="334"/>
      <c r="DX50" s="334"/>
      <c r="DY50" s="334"/>
      <c r="DZ50" s="334"/>
      <c r="EA50" s="509"/>
      <c r="EB50" s="334"/>
      <c r="EC50" s="602"/>
      <c r="ED50" s="334"/>
      <c r="EE50" s="334"/>
      <c r="EF50" s="334"/>
      <c r="EG50" s="334"/>
      <c r="EH50" s="334"/>
      <c r="EI50" s="334"/>
      <c r="EJ50" s="334"/>
      <c r="EK50" s="334"/>
      <c r="EL50" s="334"/>
      <c r="EM50" s="334"/>
      <c r="EN50" s="334"/>
      <c r="EO50" s="334"/>
      <c r="EP50" s="601"/>
      <c r="EQ50" s="334"/>
      <c r="ER50" s="334"/>
      <c r="ES50" s="334"/>
      <c r="ET50" s="334"/>
      <c r="EU50" s="334"/>
      <c r="EV50" s="334"/>
      <c r="EW50" s="602"/>
      <c r="EX50" s="334"/>
      <c r="EY50" s="334"/>
      <c r="EZ50" s="334"/>
      <c r="FA50" s="334"/>
      <c r="FB50" s="334"/>
      <c r="FC50" s="334"/>
      <c r="FD50" s="334"/>
      <c r="FE50" s="334"/>
      <c r="FF50" s="334"/>
      <c r="FG50" s="334"/>
      <c r="FH50" s="334"/>
      <c r="FI50" s="334"/>
      <c r="FJ50" s="334"/>
      <c r="FK50" s="334"/>
      <c r="FL50" s="334"/>
      <c r="FM50" s="334"/>
      <c r="FN50" s="605"/>
      <c r="FO50" s="334"/>
      <c r="FP50" s="602"/>
      <c r="FQ50" s="334"/>
      <c r="FR50" s="334"/>
      <c r="FS50" s="334"/>
      <c r="FT50" s="334"/>
      <c r="FU50" s="334"/>
      <c r="FV50" s="334"/>
      <c r="FW50" s="334"/>
      <c r="FX50" s="334"/>
      <c r="FY50" s="334"/>
      <c r="FZ50" s="334"/>
      <c r="GA50" s="334"/>
      <c r="GB50" s="602"/>
      <c r="GC50" s="334"/>
      <c r="GD50" s="334"/>
      <c r="GE50" s="334"/>
      <c r="GF50" s="602"/>
      <c r="GG50" s="334"/>
      <c r="GH50" s="509"/>
      <c r="GI50" s="334"/>
      <c r="GJ50" s="602"/>
      <c r="GK50" s="334"/>
      <c r="GL50" s="334"/>
      <c r="GM50" s="602"/>
      <c r="GN50" s="334"/>
      <c r="GO50" s="334"/>
      <c r="GP50" s="334"/>
      <c r="GQ50" s="334"/>
      <c r="GR50" s="334"/>
      <c r="GS50" s="509"/>
      <c r="GT50" s="334"/>
      <c r="GU50" s="602"/>
      <c r="GV50" s="334"/>
      <c r="GW50" s="334"/>
      <c r="GX50" s="334"/>
      <c r="GY50" s="334"/>
      <c r="GZ50" s="334"/>
      <c r="HA50" s="334"/>
      <c r="HB50" s="334"/>
      <c r="HC50" s="334"/>
      <c r="HD50" s="334"/>
      <c r="HE50" s="334"/>
      <c r="HF50" s="334"/>
      <c r="HG50" s="334"/>
      <c r="HH50" s="602"/>
      <c r="HI50" s="334"/>
      <c r="HJ50" s="334"/>
      <c r="HK50" s="334"/>
      <c r="HL50" s="334"/>
      <c r="HM50" s="334"/>
      <c r="HN50" s="334"/>
      <c r="HO50" s="602"/>
      <c r="HP50" s="334"/>
      <c r="HQ50" s="334"/>
      <c r="HR50" s="334"/>
      <c r="HS50" s="334"/>
      <c r="HT50" s="334"/>
      <c r="HU50" s="334"/>
      <c r="HV50" s="334"/>
      <c r="HW50" s="334"/>
      <c r="HX50" s="334"/>
      <c r="HY50" s="334"/>
      <c r="HZ50" s="334"/>
      <c r="IA50" s="509"/>
      <c r="IB50" s="602"/>
      <c r="IC50" s="334"/>
      <c r="ID50" s="334"/>
      <c r="IE50" s="334"/>
      <c r="IF50" s="334"/>
      <c r="IG50" s="334"/>
      <c r="IH50" s="334"/>
      <c r="II50" s="334"/>
      <c r="IJ50" s="334"/>
      <c r="IK50" s="509"/>
      <c r="IL50" s="602"/>
      <c r="IM50" s="334"/>
      <c r="IN50" s="334"/>
      <c r="IO50" s="334"/>
      <c r="IP50" s="334"/>
      <c r="IQ50" s="334"/>
      <c r="IR50" s="334"/>
      <c r="IS50" s="509"/>
      <c r="IT50" s="334"/>
      <c r="IU50" s="334"/>
      <c r="IV50" s="602"/>
      <c r="IW50" s="334"/>
      <c r="IX50" s="334"/>
      <c r="IY50" s="334"/>
      <c r="IZ50" s="334"/>
      <c r="JA50" s="334"/>
      <c r="JB50" s="334"/>
      <c r="JC50" s="334"/>
      <c r="JD50" s="334"/>
      <c r="JE50" s="334"/>
      <c r="JF50" s="334"/>
      <c r="JG50" s="334"/>
      <c r="JH50" s="602"/>
      <c r="JI50" s="334"/>
      <c r="JJ50" s="334"/>
      <c r="JK50" s="334"/>
      <c r="JL50" s="334"/>
      <c r="JM50" s="602"/>
      <c r="JN50" s="334"/>
      <c r="JO50" s="509"/>
      <c r="JP50" s="509"/>
      <c r="JQ50" s="602"/>
      <c r="JR50" s="334"/>
      <c r="JS50" s="334"/>
      <c r="JT50" s="334"/>
      <c r="JU50" s="334"/>
      <c r="JV50" s="334"/>
      <c r="JW50" s="334"/>
      <c r="JX50" s="334"/>
      <c r="JY50" s="334"/>
      <c r="JZ50" s="334"/>
      <c r="KA50" s="334"/>
      <c r="KB50" s="334"/>
      <c r="KC50" s="334"/>
      <c r="KD50" s="602"/>
      <c r="KE50" s="334"/>
      <c r="KF50" s="334"/>
      <c r="KG50" s="334"/>
      <c r="KH50" s="602"/>
      <c r="KI50" s="334"/>
      <c r="KJ50" s="334"/>
      <c r="KK50" s="334"/>
      <c r="KL50" s="334"/>
      <c r="KM50" s="602"/>
      <c r="KN50" s="334"/>
      <c r="KO50" s="334"/>
      <c r="KP50" s="334"/>
      <c r="KQ50" s="602"/>
      <c r="KR50" s="334"/>
      <c r="KS50" s="334"/>
      <c r="KT50" s="334"/>
      <c r="KU50" s="565"/>
      <c r="KV50" s="602"/>
      <c r="KW50" s="334"/>
      <c r="KX50" s="334"/>
      <c r="KY50" s="334"/>
      <c r="KZ50" s="334"/>
      <c r="LA50" s="334"/>
      <c r="LB50" s="602"/>
      <c r="LC50" s="334"/>
      <c r="LD50" s="334"/>
      <c r="LE50" s="334"/>
      <c r="LF50" s="334"/>
      <c r="LG50" s="334"/>
      <c r="LH50" s="334"/>
      <c r="LI50" s="334"/>
      <c r="LJ50" s="602"/>
      <c r="LK50" s="334"/>
      <c r="LL50" s="334"/>
      <c r="LM50" s="334"/>
      <c r="LN50" s="334"/>
      <c r="LO50" s="334"/>
      <c r="LP50" s="334"/>
      <c r="LQ50" s="334"/>
      <c r="LR50" s="334"/>
      <c r="LS50" s="334"/>
      <c r="LT50" s="334"/>
      <c r="LU50" s="334"/>
      <c r="LV50" s="334"/>
      <c r="LW50" s="334"/>
      <c r="LX50" s="334"/>
      <c r="LY50" s="602"/>
      <c r="LZ50" s="334"/>
      <c r="MA50" s="334"/>
      <c r="MB50" s="334"/>
      <c r="MC50" s="334"/>
      <c r="MD50" s="334"/>
      <c r="ME50" s="602"/>
      <c r="MF50" s="334"/>
      <c r="MG50" s="334"/>
      <c r="MH50" s="334"/>
      <c r="MI50" s="334"/>
      <c r="MJ50" s="602"/>
      <c r="MK50" s="334"/>
      <c r="ML50" s="334"/>
      <c r="MM50" s="334"/>
      <c r="MN50" s="334"/>
      <c r="MO50" s="334"/>
      <c r="MP50" s="334"/>
      <c r="MQ50" s="488"/>
      <c r="MR50" s="592"/>
      <c r="MS50" s="592"/>
      <c r="MT50" s="592"/>
      <c r="MU50" s="592"/>
      <c r="MV50" s="592"/>
      <c r="MW50" s="592"/>
      <c r="MX50" s="592"/>
      <c r="MY50" s="592"/>
      <c r="MZ50" s="592"/>
      <c r="NA50" s="592"/>
      <c r="NB50" s="592"/>
      <c r="NC50" s="592"/>
      <c r="ND50" s="592"/>
    </row>
    <row r="51" spans="1:368" ht="22" customHeight="1">
      <c r="A51" s="1248">
        <v>35</v>
      </c>
      <c r="B51" s="50" t="s">
        <v>79</v>
      </c>
      <c r="C51" s="51">
        <v>2013</v>
      </c>
      <c r="D51" s="34" t="s">
        <v>80</v>
      </c>
      <c r="E51" s="34" t="s">
        <v>81</v>
      </c>
      <c r="F51" s="34" t="s">
        <v>24</v>
      </c>
      <c r="G51" s="35">
        <v>91</v>
      </c>
      <c r="H51" s="42">
        <v>0.61</v>
      </c>
      <c r="I51" s="43"/>
      <c r="J51" s="2" t="s">
        <v>82</v>
      </c>
      <c r="K51" s="52" t="s">
        <v>83</v>
      </c>
      <c r="L51" s="52" t="s">
        <v>28</v>
      </c>
      <c r="M51" s="2" t="s">
        <v>84</v>
      </c>
      <c r="N51" s="2" t="s">
        <v>25</v>
      </c>
      <c r="O51" s="2" t="s">
        <v>85</v>
      </c>
      <c r="P51" s="42">
        <v>0</v>
      </c>
      <c r="Q51" s="2"/>
      <c r="R51" s="34" t="s">
        <v>86</v>
      </c>
      <c r="S51" s="39" t="s">
        <v>87</v>
      </c>
      <c r="T51" s="39" t="s">
        <v>88</v>
      </c>
      <c r="U51" s="34" t="s">
        <v>89</v>
      </c>
      <c r="V51" s="153"/>
      <c r="W51" s="657">
        <f t="shared" ref="W51:W52" si="559">COUNTIF(X51:BJ51,"&gt;0")</f>
        <v>2</v>
      </c>
      <c r="X51" s="510">
        <f t="shared" ref="X51:X52" si="560">COUNTA(Y51)</f>
        <v>0</v>
      </c>
      <c r="Y51" s="40"/>
      <c r="Z51" s="510">
        <f t="shared" ref="Z51:Z52" si="561">COUNTA(AA51)</f>
        <v>0</v>
      </c>
      <c r="AA51" s="40"/>
      <c r="AB51" s="510">
        <f t="shared" ref="AB51:AB52" si="562">COUNTA(AC51)</f>
        <v>0</v>
      </c>
      <c r="AC51" s="40"/>
      <c r="AD51" s="510">
        <f t="shared" ref="AD51:AD52" si="563">COUNTA(AE51:AH51)</f>
        <v>0</v>
      </c>
      <c r="AE51" s="40"/>
      <c r="AF51" s="40"/>
      <c r="AG51" s="40"/>
      <c r="AH51" s="40"/>
      <c r="AI51" s="510">
        <f t="shared" ref="AI51:AI52" si="564">COUNTA(AJ51,AL51,AN51:AX51,AZ51,BB51)</f>
        <v>0</v>
      </c>
      <c r="AJ51" s="40"/>
      <c r="AK51" s="44"/>
      <c r="AL51" s="40"/>
      <c r="AM51" s="351">
        <f t="shared" ref="AM51:AM52" si="565">COUNTA(AN51:AX51)</f>
        <v>0</v>
      </c>
      <c r="AN51" s="40"/>
      <c r="AO51" s="40"/>
      <c r="AP51" s="40"/>
      <c r="AQ51" s="40"/>
      <c r="AR51" s="40"/>
      <c r="AS51" s="40"/>
      <c r="AT51" s="40"/>
      <c r="AU51" s="40"/>
      <c r="AV51" s="40"/>
      <c r="AW51" s="40"/>
      <c r="AX51" s="40"/>
      <c r="AY51" s="44"/>
      <c r="AZ51" s="40"/>
      <c r="BA51" s="44"/>
      <c r="BB51" s="40"/>
      <c r="BC51" s="510">
        <f>COUNTA(BD51:BE51)</f>
        <v>0</v>
      </c>
      <c r="BD51" s="40"/>
      <c r="BE51" s="40"/>
      <c r="BF51" s="510">
        <f>COUNTA(BG51:BJ51)</f>
        <v>1</v>
      </c>
      <c r="BG51" s="40"/>
      <c r="BH51" s="40"/>
      <c r="BI51" s="40"/>
      <c r="BJ51" s="40">
        <v>3.3</v>
      </c>
      <c r="BK51" s="657">
        <f>COUNTIF(BL51:CD51,"&gt;0")</f>
        <v>4</v>
      </c>
      <c r="BL51" s="40"/>
      <c r="BM51" s="40"/>
      <c r="BN51" s="510">
        <f t="shared" ref="BN51:BN52" si="566">COUNTA(BO51:BQ51)</f>
        <v>1</v>
      </c>
      <c r="BO51" s="40">
        <v>16.5</v>
      </c>
      <c r="BP51" s="40"/>
      <c r="BQ51" s="40"/>
      <c r="BR51" s="510">
        <f t="shared" ref="BR51:BR52" si="567">COUNTA(BS51:BT51)</f>
        <v>0</v>
      </c>
      <c r="BS51" s="40"/>
      <c r="BT51" s="40"/>
      <c r="BU51" s="510">
        <f t="shared" ref="BU51:BU52" si="568">COUNTA(BV51)</f>
        <v>0</v>
      </c>
      <c r="BV51" s="40"/>
      <c r="BW51" s="510">
        <f t="shared" ref="BW51:BW52" si="569">COUNTA(BX51:BY51)</f>
        <v>0</v>
      </c>
      <c r="BX51" s="40"/>
      <c r="BZ51" s="510">
        <f t="shared" ref="BZ51:BZ52" si="570">COUNTA(CA51:CD51)</f>
        <v>1</v>
      </c>
      <c r="CA51" s="40"/>
      <c r="CB51" s="40">
        <v>14.3</v>
      </c>
      <c r="CC51" s="40"/>
      <c r="CD51" s="40"/>
      <c r="CE51" s="657">
        <f t="shared" ref="CE51:CE52" si="571">COUNTIF(CF51:DZ51,"&gt;0")</f>
        <v>8</v>
      </c>
      <c r="CF51" s="40"/>
      <c r="CG51" s="510">
        <f t="shared" ref="CG51:CG52" si="572">COUNTA(CH51,CJ51:CK51,CM51:CO51,CQ51:CW51,CY51:DB51)</f>
        <v>3</v>
      </c>
      <c r="CH51" s="40"/>
      <c r="CI51" s="44"/>
      <c r="CJ51" s="40">
        <v>27.5</v>
      </c>
      <c r="CK51" s="40"/>
      <c r="CL51" s="351">
        <f t="shared" ref="CL51:CL52" si="573">COUNTA(CM51:CO51)</f>
        <v>1</v>
      </c>
      <c r="CM51" s="40">
        <v>54.9</v>
      </c>
      <c r="CN51" s="40"/>
      <c r="CO51" s="40"/>
      <c r="CP51" s="351">
        <f t="shared" ref="CP51:CP52" si="574">COUNTA(CQ51:CW51)</f>
        <v>1</v>
      </c>
      <c r="CQ51" s="40"/>
      <c r="CR51" s="40">
        <v>43.9</v>
      </c>
      <c r="CS51" s="40"/>
      <c r="CT51" s="40"/>
      <c r="CU51" s="40"/>
      <c r="CV51" s="40"/>
      <c r="CW51" s="40"/>
      <c r="CX51" s="351">
        <f t="shared" ref="CX51:CX52" si="575">COUNTA(CY51:DB51)</f>
        <v>0</v>
      </c>
      <c r="CY51" s="40"/>
      <c r="CZ51" s="40"/>
      <c r="DA51" s="40"/>
      <c r="DB51" s="40"/>
      <c r="DC51" s="510">
        <f t="shared" ref="DC51:DC52" si="576">COUNTA(DD51:DN51)</f>
        <v>0</v>
      </c>
      <c r="DD51" s="40"/>
      <c r="DE51" s="40"/>
      <c r="DF51" s="40"/>
      <c r="DG51" s="40"/>
      <c r="DH51" s="40"/>
      <c r="DI51" s="40"/>
      <c r="DJ51" s="40"/>
      <c r="DK51" s="40"/>
      <c r="DL51" s="40"/>
      <c r="DM51" s="40"/>
      <c r="DN51" s="40"/>
      <c r="DO51" s="510">
        <f t="shared" ref="DO51:DO52" si="577">COUNTA(DP51:DR51)</f>
        <v>2</v>
      </c>
      <c r="DP51" s="40"/>
      <c r="DQ51" s="40" t="s">
        <v>25</v>
      </c>
      <c r="DR51" s="40">
        <v>1.1000000000000001</v>
      </c>
      <c r="DS51" s="510">
        <f t="shared" ref="DS51:DS52" si="578">COUNTA(DT51:DZ51)</f>
        <v>0</v>
      </c>
      <c r="DT51" s="40"/>
      <c r="DU51" s="40"/>
      <c r="DV51" s="40"/>
      <c r="DW51" s="40"/>
      <c r="DX51" s="40"/>
      <c r="DY51" s="40"/>
      <c r="DZ51" s="40"/>
      <c r="EA51" s="657">
        <f t="shared" ref="EA51:EA52" si="579">COUNTIF(EB51:FM51,"&gt;0")</f>
        <v>9</v>
      </c>
      <c r="EB51" s="40"/>
      <c r="EC51" s="510">
        <f t="shared" ref="EC51:EC52" si="580">COUNTA(EE51:EH51,EJ51,EL51:EM51,EO51,EQ51:EV51)</f>
        <v>3</v>
      </c>
      <c r="ED51" s="351">
        <f t="shared" ref="ED51:ED52" si="581">COUNTA(EE51:EH51)</f>
        <v>1</v>
      </c>
      <c r="EE51" s="40"/>
      <c r="EF51" s="40">
        <v>4.4000000000000004</v>
      </c>
      <c r="EG51" s="40"/>
      <c r="EH51" s="40"/>
      <c r="EI51" s="44"/>
      <c r="EJ51" s="40">
        <v>25</v>
      </c>
      <c r="EK51" s="351">
        <f t="shared" ref="EK51:EK52" si="582">COUNTA(EL51:EM51)</f>
        <v>1</v>
      </c>
      <c r="EL51" s="40">
        <v>25</v>
      </c>
      <c r="EM51" s="40"/>
      <c r="EN51" s="44"/>
      <c r="EO51" s="40"/>
      <c r="EP51" s="351">
        <f t="shared" ref="EP51:EP52" si="583">COUNTA(EQ51:EV51)</f>
        <v>0</v>
      </c>
      <c r="EQ51" s="40"/>
      <c r="ER51" s="40"/>
      <c r="ES51" s="40"/>
      <c r="ET51" s="40"/>
      <c r="EU51" s="40"/>
      <c r="EV51" s="40"/>
      <c r="EW51" s="510">
        <f t="shared" ref="EW51:EW52" si="584">COUNTA(EY51:EZ51,FB51:FD51,FF51,FH51:FI51,FK51:FM51)</f>
        <v>1</v>
      </c>
      <c r="EX51" s="351">
        <f t="shared" ref="EX51:EX52" si="585">COUNTA(EY51:EZ51)</f>
        <v>1</v>
      </c>
      <c r="EY51" s="40">
        <v>7.7</v>
      </c>
      <c r="EZ51" s="40"/>
      <c r="FA51" s="351">
        <f t="shared" ref="FA51:FA52" si="586">COUNTA(FB51:FD51)</f>
        <v>0</v>
      </c>
      <c r="FB51" s="40"/>
      <c r="FC51" s="40"/>
      <c r="FD51" s="40"/>
      <c r="FE51" s="44"/>
      <c r="FF51" s="40"/>
      <c r="FG51" s="351">
        <f t="shared" ref="FG51:FG52" si="587">COUNTA(FH51:FI51)</f>
        <v>0</v>
      </c>
      <c r="FH51" s="40"/>
      <c r="FI51" s="40"/>
      <c r="FJ51" s="351">
        <f t="shared" ref="FJ51:FJ52" si="588">COUNTA(FK51:FM51)</f>
        <v>0</v>
      </c>
      <c r="FK51" s="40"/>
      <c r="FL51" s="40"/>
      <c r="FM51" s="40"/>
      <c r="FN51" s="657">
        <f t="shared" ref="FN51:FN52" si="589">COUNTIF(FO51:GG51,"&gt;0")</f>
        <v>8</v>
      </c>
      <c r="FO51" s="40"/>
      <c r="FP51" s="510">
        <f t="shared" ref="FP51:FP52" si="590">COUNTA(FQ51,FS51,FU51:FY51,GA51,GC51:GE51,FO51)</f>
        <v>3</v>
      </c>
      <c r="FQ51" s="40"/>
      <c r="FR51" s="44"/>
      <c r="FS51" s="40"/>
      <c r="FT51" s="351">
        <f t="shared" ref="FT51:FT52" si="591">COUNTA(FU51:FY51)</f>
        <v>1</v>
      </c>
      <c r="FU51" s="40">
        <v>23.1</v>
      </c>
      <c r="FV51" s="40"/>
      <c r="FW51" s="40"/>
      <c r="FX51" s="40"/>
      <c r="FY51" s="40"/>
      <c r="FZ51" s="44"/>
      <c r="GA51" s="40"/>
      <c r="GB51" s="510">
        <f t="shared" ref="GB51:GB52" si="592">COUNTA(GC51:GE51)</f>
        <v>2</v>
      </c>
      <c r="GC51" s="40">
        <v>32.9</v>
      </c>
      <c r="GD51" s="40">
        <v>6.6</v>
      </c>
      <c r="GE51" s="40"/>
      <c r="GF51" s="510">
        <f t="shared" ref="GF51:GF52" si="593">COUNTA(GG51)</f>
        <v>1</v>
      </c>
      <c r="GG51" s="40">
        <v>3.3</v>
      </c>
      <c r="GH51" s="657">
        <f>COUNTIF(GI51:GR51,"&gt;0")</f>
        <v>0</v>
      </c>
      <c r="GI51" s="40"/>
      <c r="GJ51" s="510">
        <f t="shared" ref="GJ51:GJ52" si="594">COUNTA(GK51)</f>
        <v>0</v>
      </c>
      <c r="GK51" s="40"/>
      <c r="GL51" s="40"/>
      <c r="GM51" s="510">
        <f>COUNTA(GN51:GR51)</f>
        <v>0</v>
      </c>
      <c r="GN51" s="40"/>
      <c r="GO51" s="40"/>
      <c r="GP51" s="40"/>
      <c r="GQ51" s="40"/>
      <c r="GR51" s="40"/>
      <c r="GS51" s="512"/>
      <c r="GT51" s="40"/>
      <c r="GU51" s="510">
        <f t="shared" ref="GU51:GU52" si="595">COUNTA(GW51:GX51,GZ51:HG51)</f>
        <v>2</v>
      </c>
      <c r="GV51" s="351">
        <f t="shared" ref="GV51:GV52" si="596">COUNTA(GW51:GX51)</f>
        <v>1</v>
      </c>
      <c r="GW51" s="40">
        <v>19</v>
      </c>
      <c r="GX51" s="40"/>
      <c r="GY51" s="44"/>
      <c r="GZ51" s="40"/>
      <c r="HA51" s="40"/>
      <c r="HB51" s="40"/>
      <c r="HC51" s="40">
        <v>10.9</v>
      </c>
      <c r="HD51" s="40"/>
      <c r="HE51" s="40"/>
      <c r="HF51" s="40"/>
      <c r="HG51" s="40"/>
      <c r="HH51" s="510">
        <f t="shared" ref="HH51:HH52" si="597">COUNTA(HI51:HN51)</f>
        <v>1</v>
      </c>
      <c r="HI51" s="40"/>
      <c r="HJ51" s="40"/>
      <c r="HK51" s="40"/>
      <c r="HL51" s="40">
        <v>2</v>
      </c>
      <c r="HM51" s="40"/>
      <c r="HN51" s="40"/>
      <c r="HO51" s="510">
        <f t="shared" ref="HO51:HO52" si="598">COUNTA(HQ51:HS51,HU51:HX51,HZ51)</f>
        <v>2</v>
      </c>
      <c r="HP51" s="351">
        <f t="shared" ref="HP51:HP52" si="599">COUNTA(HQ51:HS51)</f>
        <v>1</v>
      </c>
      <c r="HQ51" s="40">
        <v>9.9</v>
      </c>
      <c r="HR51" s="40"/>
      <c r="HS51" s="40"/>
      <c r="HT51" s="351">
        <f t="shared" ref="HT51:HT52" si="600">COUNTA(HU51:HX51)</f>
        <v>1</v>
      </c>
      <c r="HU51" s="40"/>
      <c r="HV51" s="40"/>
      <c r="HW51" s="40">
        <v>12.1</v>
      </c>
      <c r="HX51" s="40"/>
      <c r="HY51" s="44"/>
      <c r="HZ51" s="40"/>
      <c r="IA51" s="657">
        <f t="shared" ref="IA51:IA52" si="601">COUNTIF(IB51:IJ51,"&gt;0")</f>
        <v>3</v>
      </c>
      <c r="IB51" s="510">
        <f t="shared" ref="IB51:IB52" si="602">COUNTA(IC51:IJ51)</f>
        <v>2</v>
      </c>
      <c r="IC51" s="40"/>
      <c r="ID51" s="40"/>
      <c r="IE51" s="40">
        <v>17.600000000000001</v>
      </c>
      <c r="IF51" s="40">
        <v>16.5</v>
      </c>
      <c r="IG51" s="40"/>
      <c r="IH51" s="40"/>
      <c r="II51" s="40"/>
      <c r="IJ51" s="40"/>
      <c r="IK51" s="657">
        <f t="shared" ref="IK51:IK52" si="603">COUNTIF(IL51:IR51,"&gt;0")</f>
        <v>2</v>
      </c>
      <c r="IL51" s="510">
        <f t="shared" ref="IL51:IL52" si="604">COUNTA(IM51:IR51)</f>
        <v>2</v>
      </c>
      <c r="IM51" s="40">
        <v>6.6</v>
      </c>
      <c r="IN51" s="40"/>
      <c r="IO51" s="40"/>
      <c r="IP51" s="40"/>
      <c r="IQ51" s="40" t="s">
        <v>25</v>
      </c>
      <c r="IR51" s="40"/>
      <c r="IS51" s="657">
        <f t="shared" ref="IS51:IS52" si="605">COUNTIF(IT51:JN51,"&gt;0")</f>
        <v>6</v>
      </c>
      <c r="IT51" s="40"/>
      <c r="IU51" s="40"/>
      <c r="IV51" s="510">
        <f t="shared" ref="IV51:IV52" si="606">COUNTA(IW51:IX51,IZ51:JA51,JC51:JE51,JG51)</f>
        <v>1</v>
      </c>
      <c r="IW51" s="40"/>
      <c r="IX51" s="40"/>
      <c r="IY51" s="44"/>
      <c r="IZ51" s="40"/>
      <c r="JA51" s="40"/>
      <c r="JB51" s="44"/>
      <c r="JC51" s="40"/>
      <c r="JD51" s="40"/>
      <c r="JE51" s="40"/>
      <c r="JF51" s="44"/>
      <c r="JG51" s="40">
        <v>14.3</v>
      </c>
      <c r="JH51" s="510">
        <f>COUNTA(JI51:JL51)</f>
        <v>1</v>
      </c>
      <c r="JI51" s="40">
        <v>10.9</v>
      </c>
      <c r="JJ51" s="40"/>
      <c r="JK51" s="40"/>
      <c r="JL51" s="40"/>
      <c r="JM51" s="510">
        <f t="shared" ref="JM51:JM52" si="607">COUNTA(JN51)</f>
        <v>1</v>
      </c>
      <c r="JN51" s="40">
        <v>4.4000000000000004</v>
      </c>
      <c r="JO51" s="513"/>
      <c r="JP51" s="657">
        <f t="shared" ref="JP51:JP52" si="608">COUNTIF(JQ51:KT51,"&gt;0")</f>
        <v>1</v>
      </c>
      <c r="JQ51" s="510">
        <f t="shared" ref="JQ51:JQ52" si="609">COUNTA(JR51:JU51)</f>
        <v>0</v>
      </c>
      <c r="JR51" s="40"/>
      <c r="JS51" s="40"/>
      <c r="JT51" s="40"/>
      <c r="JU51" s="40"/>
      <c r="JV51" s="40"/>
      <c r="JW51" s="40"/>
      <c r="JX51" s="40"/>
      <c r="JY51" s="40"/>
      <c r="JZ51" s="40"/>
      <c r="KA51" s="40"/>
      <c r="KB51" s="40"/>
      <c r="KC51" s="40"/>
      <c r="KD51" s="510">
        <f t="shared" ref="KD51:KD52" si="610">COUNTA(KE51:KG51)</f>
        <v>0</v>
      </c>
      <c r="KE51" s="40"/>
      <c r="KF51" s="40"/>
      <c r="KG51" s="40"/>
      <c r="KH51" s="510">
        <f t="shared" ref="KH51:KH52" si="611">COUNTA(KI51:KL51)</f>
        <v>0</v>
      </c>
      <c r="KI51" s="40"/>
      <c r="KJ51" s="40"/>
      <c r="KK51" s="40"/>
      <c r="KL51" s="40"/>
      <c r="KM51" s="510">
        <f t="shared" ref="KM51:KM52" si="612">COUNTA(KN51:KP51)</f>
        <v>0</v>
      </c>
      <c r="KN51" s="40"/>
      <c r="KO51" s="40"/>
      <c r="KP51" s="40"/>
      <c r="KQ51" s="510" t="s">
        <v>25</v>
      </c>
      <c r="KR51" s="40"/>
      <c r="KS51" s="40" t="s">
        <v>25</v>
      </c>
      <c r="KT51" s="40">
        <v>7.7</v>
      </c>
      <c r="KU51" s="657">
        <f t="shared" ref="KU51:KU52" si="613">COUNTIF(KV51:MP51,"&gt;0")</f>
        <v>0</v>
      </c>
      <c r="KV51" s="510">
        <f>COUNTA(KW51:LA51)</f>
        <v>0</v>
      </c>
      <c r="KW51" s="40"/>
      <c r="KX51" s="40"/>
      <c r="KY51" s="40"/>
      <c r="KZ51" s="40"/>
      <c r="LA51" s="40"/>
      <c r="LB51" s="510">
        <f t="shared" ref="LB51:LB52" si="614">COUNTA(LC51:LE51,LG51:LI51)</f>
        <v>0</v>
      </c>
      <c r="LC51" s="40"/>
      <c r="LD51" s="40"/>
      <c r="LE51" s="40"/>
      <c r="LF51" s="351">
        <f t="shared" ref="LF51:LF52" si="615">COUNTA(LG51:LI51)</f>
        <v>0</v>
      </c>
      <c r="LG51" s="40"/>
      <c r="LH51" s="40"/>
      <c r="LI51" s="40"/>
      <c r="LJ51" s="510">
        <f t="shared" ref="LJ51:LJ52" si="616">COUNTA(LK51:LX51)</f>
        <v>0</v>
      </c>
      <c r="LK51" s="40"/>
      <c r="LL51" s="40"/>
      <c r="LM51" s="40"/>
      <c r="LN51" s="40"/>
      <c r="LO51" s="40"/>
      <c r="LP51" s="40"/>
      <c r="LQ51" s="40"/>
      <c r="LR51" s="40"/>
      <c r="LS51" s="40"/>
      <c r="LT51" s="40"/>
      <c r="LU51" s="40"/>
      <c r="LV51" s="40"/>
      <c r="LW51" s="40"/>
      <c r="LX51" s="40"/>
      <c r="LY51" s="510">
        <f t="shared" ref="LY51:LY52" si="617">COUNTA(LZ51:MD51)</f>
        <v>0</v>
      </c>
      <c r="LZ51" s="40"/>
      <c r="MA51" s="40"/>
      <c r="MB51" s="40"/>
      <c r="MC51" s="40"/>
      <c r="MD51" s="40"/>
      <c r="ME51" s="510">
        <f t="shared" ref="ME51:ME52" si="618">COUNTA(MF51:MI51)</f>
        <v>0</v>
      </c>
      <c r="MF51" s="40"/>
      <c r="MG51" s="40"/>
      <c r="MH51" s="40"/>
      <c r="MI51" s="40"/>
      <c r="MJ51" s="510">
        <f t="shared" ref="MJ51:MJ52" si="619">COUNTA(MK51:MP51)</f>
        <v>0</v>
      </c>
      <c r="MK51" s="40"/>
      <c r="ML51" s="40"/>
      <c r="MM51" s="40"/>
      <c r="MN51" s="40"/>
      <c r="MO51" s="40"/>
      <c r="MP51" s="40"/>
      <c r="MQ51" s="163"/>
      <c r="MR51" s="40"/>
      <c r="MS51" s="40"/>
      <c r="MT51" s="40"/>
      <c r="MU51" s="40"/>
      <c r="MV51" s="40"/>
      <c r="MW51" s="40"/>
      <c r="MX51" s="40"/>
      <c r="MY51" s="40"/>
      <c r="MZ51" s="40"/>
      <c r="NA51" s="34" t="s">
        <v>1041</v>
      </c>
      <c r="NB51" s="34"/>
      <c r="NC51" s="34" t="s">
        <v>1042</v>
      </c>
      <c r="ND51" s="34"/>
    </row>
    <row r="52" spans="1:368">
      <c r="A52" s="1248">
        <v>36</v>
      </c>
      <c r="B52" s="50" t="s">
        <v>90</v>
      </c>
      <c r="C52" s="51">
        <v>2014</v>
      </c>
      <c r="D52" s="34" t="s">
        <v>80</v>
      </c>
      <c r="E52" s="34" t="s">
        <v>81</v>
      </c>
      <c r="F52" s="34" t="s">
        <v>24</v>
      </c>
      <c r="G52" s="35">
        <v>134</v>
      </c>
      <c r="H52" s="42">
        <v>0.64</v>
      </c>
      <c r="I52" s="43" t="s">
        <v>39</v>
      </c>
      <c r="J52" s="2" t="s">
        <v>1286</v>
      </c>
      <c r="K52" s="52" t="s">
        <v>105</v>
      </c>
      <c r="L52" s="52" t="s">
        <v>93</v>
      </c>
      <c r="M52" s="2" t="s">
        <v>94</v>
      </c>
      <c r="N52" s="2" t="s">
        <v>25</v>
      </c>
      <c r="O52" s="2" t="s">
        <v>101</v>
      </c>
      <c r="P52" s="42">
        <v>0</v>
      </c>
      <c r="Q52" s="2" t="s">
        <v>25</v>
      </c>
      <c r="R52" s="34" t="s">
        <v>86</v>
      </c>
      <c r="S52" s="39" t="s">
        <v>96</v>
      </c>
      <c r="T52" s="39" t="s">
        <v>97</v>
      </c>
      <c r="U52" s="34" t="s">
        <v>89</v>
      </c>
      <c r="V52" s="153"/>
      <c r="W52" s="657">
        <f t="shared" si="559"/>
        <v>2</v>
      </c>
      <c r="X52" s="510">
        <f t="shared" si="560"/>
        <v>0</v>
      </c>
      <c r="Y52" s="40"/>
      <c r="Z52" s="510">
        <f t="shared" si="561"/>
        <v>0</v>
      </c>
      <c r="AA52" s="40"/>
      <c r="AB52" s="510">
        <f t="shared" si="562"/>
        <v>0</v>
      </c>
      <c r="AC52" s="40"/>
      <c r="AD52" s="510">
        <f t="shared" si="563"/>
        <v>0</v>
      </c>
      <c r="AE52" s="40"/>
      <c r="AF52" s="40"/>
      <c r="AG52" s="40"/>
      <c r="AH52" s="40"/>
      <c r="AI52" s="510">
        <f t="shared" si="564"/>
        <v>0</v>
      </c>
      <c r="AJ52" s="40"/>
      <c r="AK52" s="44"/>
      <c r="AL52" s="40"/>
      <c r="AM52" s="351">
        <f t="shared" si="565"/>
        <v>0</v>
      </c>
      <c r="AN52" s="40"/>
      <c r="AO52" s="40"/>
      <c r="AP52" s="40"/>
      <c r="AQ52" s="40"/>
      <c r="AR52" s="40"/>
      <c r="AS52" s="40"/>
      <c r="AT52" s="40"/>
      <c r="AU52" s="40"/>
      <c r="AV52" s="40"/>
      <c r="AW52" s="40"/>
      <c r="AX52" s="40"/>
      <c r="AY52" s="44"/>
      <c r="AZ52" s="40"/>
      <c r="BA52" s="44"/>
      <c r="BB52" s="40"/>
      <c r="BC52" s="510">
        <f>COUNTA(BD52:BE52)</f>
        <v>0</v>
      </c>
      <c r="BD52" s="40"/>
      <c r="BE52" s="40"/>
      <c r="BF52" s="510">
        <f>COUNTA(BG52:BJ52)</f>
        <v>1</v>
      </c>
      <c r="BG52" s="40"/>
      <c r="BH52" s="40"/>
      <c r="BI52" s="40"/>
      <c r="BJ52" s="40">
        <v>19.5</v>
      </c>
      <c r="BK52" s="657">
        <f>COUNTIF(BL52:CD52,"&gt;0")</f>
        <v>4</v>
      </c>
      <c r="BL52" s="40"/>
      <c r="BM52" s="40"/>
      <c r="BN52" s="510">
        <f t="shared" si="566"/>
        <v>1</v>
      </c>
      <c r="BO52" s="40">
        <v>22.1</v>
      </c>
      <c r="BP52" s="40"/>
      <c r="BQ52" s="40"/>
      <c r="BR52" s="510">
        <f t="shared" si="567"/>
        <v>0</v>
      </c>
      <c r="BS52" s="40"/>
      <c r="BT52" s="40"/>
      <c r="BU52" s="510">
        <f t="shared" si="568"/>
        <v>0</v>
      </c>
      <c r="BV52" s="40"/>
      <c r="BW52" s="510">
        <f t="shared" si="569"/>
        <v>0</v>
      </c>
      <c r="BX52" s="40"/>
      <c r="BZ52" s="510">
        <f t="shared" si="570"/>
        <v>1</v>
      </c>
      <c r="CA52" s="40"/>
      <c r="CB52" s="40">
        <v>21.3</v>
      </c>
      <c r="CC52" s="40"/>
      <c r="CD52" s="40"/>
      <c r="CE52" s="657">
        <f t="shared" si="571"/>
        <v>7</v>
      </c>
      <c r="CF52" s="40"/>
      <c r="CG52" s="510">
        <f t="shared" si="572"/>
        <v>3</v>
      </c>
      <c r="CH52" s="40"/>
      <c r="CI52" s="44"/>
      <c r="CJ52" s="40">
        <v>31.1</v>
      </c>
      <c r="CK52" s="40"/>
      <c r="CL52" s="351">
        <f t="shared" si="573"/>
        <v>1</v>
      </c>
      <c r="CM52" s="40">
        <v>56.7</v>
      </c>
      <c r="CN52" s="40"/>
      <c r="CO52" s="40"/>
      <c r="CP52" s="351">
        <f t="shared" si="574"/>
        <v>1</v>
      </c>
      <c r="CQ52" s="40"/>
      <c r="CR52" s="40"/>
      <c r="CS52" s="40">
        <v>31.6</v>
      </c>
      <c r="CT52" s="40"/>
      <c r="CU52" s="40"/>
      <c r="CV52" s="40"/>
      <c r="CW52" s="40"/>
      <c r="CX52" s="351">
        <f t="shared" si="575"/>
        <v>0</v>
      </c>
      <c r="CY52" s="40"/>
      <c r="CZ52" s="40"/>
      <c r="DA52" s="40"/>
      <c r="DB52" s="40"/>
      <c r="DC52" s="510">
        <f t="shared" si="576"/>
        <v>0</v>
      </c>
      <c r="DD52" s="40"/>
      <c r="DE52" s="40"/>
      <c r="DF52" s="40"/>
      <c r="DG52" s="40"/>
      <c r="DH52" s="40"/>
      <c r="DI52" s="40"/>
      <c r="DJ52" s="40"/>
      <c r="DK52" s="40"/>
      <c r="DL52" s="40"/>
      <c r="DM52" s="40"/>
      <c r="DN52" s="40"/>
      <c r="DO52" s="510">
        <f t="shared" si="577"/>
        <v>2</v>
      </c>
      <c r="DP52" s="40"/>
      <c r="DQ52" s="40" t="s">
        <v>25</v>
      </c>
      <c r="DR52" s="40" t="s">
        <v>25</v>
      </c>
      <c r="DS52" s="510">
        <f t="shared" si="578"/>
        <v>0</v>
      </c>
      <c r="DT52" s="40"/>
      <c r="DU52" s="40"/>
      <c r="DV52" s="40"/>
      <c r="DW52" s="40"/>
      <c r="DX52" s="40"/>
      <c r="DY52" s="40"/>
      <c r="DZ52" s="40"/>
      <c r="EA52" s="657">
        <f t="shared" si="579"/>
        <v>8</v>
      </c>
      <c r="EB52" s="40"/>
      <c r="EC52" s="510">
        <f t="shared" si="580"/>
        <v>2</v>
      </c>
      <c r="ED52" s="351">
        <f t="shared" si="581"/>
        <v>1</v>
      </c>
      <c r="EE52" s="40"/>
      <c r="EF52" s="40">
        <v>4.7</v>
      </c>
      <c r="EG52" s="40"/>
      <c r="EH52" s="40"/>
      <c r="EI52" s="44"/>
      <c r="EJ52" s="40"/>
      <c r="EK52" s="351">
        <f t="shared" si="582"/>
        <v>1</v>
      </c>
      <c r="EL52" s="40">
        <v>20.2</v>
      </c>
      <c r="EM52" s="40"/>
      <c r="EN52" s="44"/>
      <c r="EO52" s="40"/>
      <c r="EP52" s="351">
        <f t="shared" si="583"/>
        <v>0</v>
      </c>
      <c r="EQ52" s="40"/>
      <c r="ER52" s="40"/>
      <c r="ES52" s="40"/>
      <c r="ET52" s="40"/>
      <c r="EU52" s="40"/>
      <c r="EV52" s="40"/>
      <c r="EW52" s="510">
        <f t="shared" si="584"/>
        <v>1</v>
      </c>
      <c r="EX52" s="351">
        <f t="shared" si="585"/>
        <v>1</v>
      </c>
      <c r="EY52" s="40">
        <v>18.2</v>
      </c>
      <c r="EZ52" s="40"/>
      <c r="FA52" s="351">
        <f t="shared" si="586"/>
        <v>0</v>
      </c>
      <c r="FB52" s="40"/>
      <c r="FC52" s="40"/>
      <c r="FD52" s="40"/>
      <c r="FE52" s="44"/>
      <c r="FF52" s="40"/>
      <c r="FG52" s="351">
        <f t="shared" si="587"/>
        <v>0</v>
      </c>
      <c r="FH52" s="40"/>
      <c r="FI52" s="40"/>
      <c r="FJ52" s="351">
        <f t="shared" si="588"/>
        <v>0</v>
      </c>
      <c r="FK52" s="40"/>
      <c r="FL52" s="40"/>
      <c r="FM52" s="40"/>
      <c r="FN52" s="657">
        <f t="shared" si="589"/>
        <v>8</v>
      </c>
      <c r="FO52" s="40"/>
      <c r="FP52" s="510">
        <f t="shared" si="590"/>
        <v>3</v>
      </c>
      <c r="FQ52" s="40"/>
      <c r="FR52" s="44"/>
      <c r="FS52" s="40"/>
      <c r="FT52" s="351">
        <f t="shared" si="591"/>
        <v>1</v>
      </c>
      <c r="FU52" s="40">
        <v>29</v>
      </c>
      <c r="FV52" s="40"/>
      <c r="FW52" s="40"/>
      <c r="FX52" s="40"/>
      <c r="FY52" s="40"/>
      <c r="FZ52" s="44"/>
      <c r="GA52" s="40"/>
      <c r="GB52" s="510">
        <f t="shared" si="592"/>
        <v>2</v>
      </c>
      <c r="GC52" s="40">
        <v>26</v>
      </c>
      <c r="GD52" s="40">
        <v>11</v>
      </c>
      <c r="GE52" s="40"/>
      <c r="GF52" s="510">
        <f t="shared" si="593"/>
        <v>1</v>
      </c>
      <c r="GG52" s="40">
        <v>3.4</v>
      </c>
      <c r="GH52" s="657">
        <f>COUNTIF(GI52:GR52,"&gt;0")</f>
        <v>0</v>
      </c>
      <c r="GI52" s="40"/>
      <c r="GJ52" s="510">
        <f t="shared" si="594"/>
        <v>0</v>
      </c>
      <c r="GK52" s="40"/>
      <c r="GL52" s="40"/>
      <c r="GM52" s="510">
        <f>COUNTA(GN52:GR52)</f>
        <v>0</v>
      </c>
      <c r="GN52" s="40"/>
      <c r="GO52" s="40"/>
      <c r="GP52" s="40"/>
      <c r="GQ52" s="40"/>
      <c r="GR52" s="40"/>
      <c r="GS52" s="512"/>
      <c r="GT52" s="40"/>
      <c r="GU52" s="510">
        <f t="shared" si="595"/>
        <v>2</v>
      </c>
      <c r="GV52" s="351">
        <f t="shared" si="596"/>
        <v>1</v>
      </c>
      <c r="GW52" s="40">
        <v>18.3</v>
      </c>
      <c r="GX52" s="40"/>
      <c r="GY52" s="44"/>
      <c r="GZ52" s="40"/>
      <c r="HA52" s="40"/>
      <c r="HB52" s="40"/>
      <c r="HC52" s="40">
        <v>9.1</v>
      </c>
      <c r="HD52" s="40"/>
      <c r="HE52" s="40"/>
      <c r="HF52" s="40"/>
      <c r="HG52" s="40"/>
      <c r="HH52" s="510">
        <f t="shared" si="597"/>
        <v>1</v>
      </c>
      <c r="HI52" s="40"/>
      <c r="HJ52" s="40"/>
      <c r="HK52" s="40"/>
      <c r="HL52" s="40">
        <v>2.6</v>
      </c>
      <c r="HM52" s="40"/>
      <c r="HN52" s="40"/>
      <c r="HO52" s="510">
        <f t="shared" si="598"/>
        <v>3</v>
      </c>
      <c r="HP52" s="351">
        <f t="shared" si="599"/>
        <v>1</v>
      </c>
      <c r="HQ52" s="40">
        <v>14.4</v>
      </c>
      <c r="HR52" s="40"/>
      <c r="HS52" s="40"/>
      <c r="HT52" s="351">
        <f t="shared" si="600"/>
        <v>2</v>
      </c>
      <c r="HU52" s="40"/>
      <c r="HV52" s="40" t="s">
        <v>25</v>
      </c>
      <c r="HW52" s="40">
        <v>9.1999999999999993</v>
      </c>
      <c r="HX52" s="40"/>
      <c r="HY52" s="44"/>
      <c r="HZ52" s="40"/>
      <c r="IA52" s="657">
        <f t="shared" si="601"/>
        <v>3</v>
      </c>
      <c r="IB52" s="510">
        <f t="shared" si="602"/>
        <v>2</v>
      </c>
      <c r="IC52" s="40"/>
      <c r="ID52" s="40"/>
      <c r="IE52" s="40">
        <v>17.899999999999999</v>
      </c>
      <c r="IF52" s="40">
        <v>18.8</v>
      </c>
      <c r="IG52" s="40"/>
      <c r="IH52" s="40"/>
      <c r="II52" s="40"/>
      <c r="IJ52" s="40"/>
      <c r="IK52" s="657">
        <f t="shared" si="603"/>
        <v>3</v>
      </c>
      <c r="IL52" s="510">
        <f t="shared" si="604"/>
        <v>2</v>
      </c>
      <c r="IM52" s="40">
        <v>13.6</v>
      </c>
      <c r="IN52" s="40"/>
      <c r="IO52" s="40"/>
      <c r="IP52" s="40"/>
      <c r="IQ52" s="40">
        <v>0.6</v>
      </c>
      <c r="IR52" s="40"/>
      <c r="IS52" s="657">
        <f t="shared" si="605"/>
        <v>6</v>
      </c>
      <c r="IT52" s="40"/>
      <c r="IU52" s="40"/>
      <c r="IV52" s="510">
        <f t="shared" si="606"/>
        <v>1</v>
      </c>
      <c r="IW52" s="40"/>
      <c r="IX52" s="40"/>
      <c r="IY52" s="44"/>
      <c r="IZ52" s="40"/>
      <c r="JA52" s="40"/>
      <c r="JB52" s="44"/>
      <c r="JC52" s="40"/>
      <c r="JD52" s="40"/>
      <c r="JE52" s="40"/>
      <c r="JF52" s="44"/>
      <c r="JG52" s="40">
        <v>9.4</v>
      </c>
      <c r="JH52" s="510">
        <f>COUNTA(JI52:JL52)</f>
        <v>1</v>
      </c>
      <c r="JI52" s="40">
        <v>14.6</v>
      </c>
      <c r="JJ52" s="40"/>
      <c r="JK52" s="40"/>
      <c r="JL52" s="40"/>
      <c r="JM52" s="510">
        <f t="shared" si="607"/>
        <v>1</v>
      </c>
      <c r="JN52" s="40">
        <v>6</v>
      </c>
      <c r="JO52" s="513"/>
      <c r="JP52" s="657">
        <f t="shared" si="608"/>
        <v>1</v>
      </c>
      <c r="JQ52" s="510">
        <f t="shared" si="609"/>
        <v>0</v>
      </c>
      <c r="JR52" s="40"/>
      <c r="JS52" s="40"/>
      <c r="JT52" s="40"/>
      <c r="JU52" s="40"/>
      <c r="JV52" s="40"/>
      <c r="JW52" s="40"/>
      <c r="JX52" s="40"/>
      <c r="JY52" s="40"/>
      <c r="JZ52" s="40"/>
      <c r="KA52" s="40"/>
      <c r="KB52" s="40"/>
      <c r="KC52" s="40"/>
      <c r="KD52" s="510">
        <f t="shared" si="610"/>
        <v>0</v>
      </c>
      <c r="KE52" s="40"/>
      <c r="KF52" s="40"/>
      <c r="KG52" s="40"/>
      <c r="KH52" s="510">
        <f t="shared" si="611"/>
        <v>0</v>
      </c>
      <c r="KI52" s="40"/>
      <c r="KJ52" s="40"/>
      <c r="KK52" s="40"/>
      <c r="KL52" s="40"/>
      <c r="KM52" s="510">
        <f t="shared" si="612"/>
        <v>0</v>
      </c>
      <c r="KN52" s="40"/>
      <c r="KO52" s="40"/>
      <c r="KP52" s="40"/>
      <c r="KQ52" s="510" t="s">
        <v>25</v>
      </c>
      <c r="KR52" s="40"/>
      <c r="KS52" s="40" t="s">
        <v>25</v>
      </c>
      <c r="KT52" s="40">
        <v>5.4</v>
      </c>
      <c r="KU52" s="657">
        <f t="shared" si="613"/>
        <v>0</v>
      </c>
      <c r="KV52" s="510">
        <f>COUNTA(KW52:LA52)</f>
        <v>0</v>
      </c>
      <c r="KW52" s="40"/>
      <c r="KX52" s="40"/>
      <c r="KY52" s="40"/>
      <c r="KZ52" s="40"/>
      <c r="LA52" s="40"/>
      <c r="LB52" s="510">
        <f t="shared" si="614"/>
        <v>0</v>
      </c>
      <c r="LC52" s="40"/>
      <c r="LD52" s="40"/>
      <c r="LE52" s="40"/>
      <c r="LF52" s="351">
        <f t="shared" si="615"/>
        <v>0</v>
      </c>
      <c r="LG52" s="40"/>
      <c r="LH52" s="40"/>
      <c r="LI52" s="40"/>
      <c r="LJ52" s="510">
        <f t="shared" si="616"/>
        <v>0</v>
      </c>
      <c r="LK52" s="40"/>
      <c r="LL52" s="40"/>
      <c r="LM52" s="40"/>
      <c r="LN52" s="40"/>
      <c r="LO52" s="40"/>
      <c r="LP52" s="40"/>
      <c r="LQ52" s="40"/>
      <c r="LR52" s="40"/>
      <c r="LS52" s="40"/>
      <c r="LT52" s="40"/>
      <c r="LU52" s="40"/>
      <c r="LV52" s="40"/>
      <c r="LW52" s="40"/>
      <c r="LX52" s="40"/>
      <c r="LY52" s="510">
        <f t="shared" si="617"/>
        <v>0</v>
      </c>
      <c r="LZ52" s="40"/>
      <c r="MA52" s="40"/>
      <c r="MB52" s="40"/>
      <c r="MC52" s="40"/>
      <c r="MD52" s="40"/>
      <c r="ME52" s="510">
        <f t="shared" si="618"/>
        <v>0</v>
      </c>
      <c r="MF52" s="40"/>
      <c r="MG52" s="40"/>
      <c r="MH52" s="40"/>
      <c r="MI52" s="40"/>
      <c r="MJ52" s="510">
        <f t="shared" si="619"/>
        <v>0</v>
      </c>
      <c r="MK52" s="40"/>
      <c r="ML52" s="40"/>
      <c r="MM52" s="40"/>
      <c r="MN52" s="40"/>
      <c r="MO52" s="40"/>
      <c r="MP52" s="40"/>
      <c r="MQ52" s="163"/>
      <c r="MR52" s="40"/>
      <c r="MS52" s="40"/>
      <c r="MT52" s="40"/>
      <c r="MU52" s="40"/>
      <c r="MV52" s="40"/>
      <c r="MW52" s="40"/>
      <c r="MX52" s="40"/>
      <c r="MY52" s="40"/>
      <c r="MZ52" s="40"/>
      <c r="NA52" s="34" t="s">
        <v>1288</v>
      </c>
      <c r="NB52" s="34"/>
      <c r="NC52" s="34" t="s">
        <v>1289</v>
      </c>
      <c r="ND52" s="34"/>
    </row>
    <row r="53" spans="1:368" s="214" customFormat="1" ht="12">
      <c r="A53" s="1260">
        <v>36</v>
      </c>
      <c r="B53" s="200" t="s">
        <v>90</v>
      </c>
      <c r="C53" s="201">
        <v>2014</v>
      </c>
      <c r="D53" s="215" t="s">
        <v>80</v>
      </c>
      <c r="E53" s="215" t="s">
        <v>81</v>
      </c>
      <c r="F53" s="215"/>
      <c r="G53" s="215">
        <v>86</v>
      </c>
      <c r="H53" s="204">
        <v>1</v>
      </c>
      <c r="I53" s="204"/>
      <c r="J53" s="201" t="s">
        <v>91</v>
      </c>
      <c r="K53" s="215" t="s">
        <v>92</v>
      </c>
      <c r="L53" s="215" t="s">
        <v>93</v>
      </c>
      <c r="M53" s="200" t="s">
        <v>94</v>
      </c>
      <c r="N53" s="200" t="s">
        <v>25</v>
      </c>
      <c r="O53" s="200" t="s">
        <v>95</v>
      </c>
      <c r="P53" s="204">
        <v>0</v>
      </c>
      <c r="Q53" s="200"/>
      <c r="R53" s="200"/>
      <c r="S53" s="216" t="s">
        <v>96</v>
      </c>
      <c r="T53" s="214" t="s">
        <v>97</v>
      </c>
      <c r="U53" s="214" t="s">
        <v>89</v>
      </c>
      <c r="V53" s="206"/>
      <c r="W53" s="377"/>
      <c r="X53" s="208"/>
      <c r="Y53" s="209"/>
      <c r="Z53" s="16"/>
      <c r="AA53" s="217"/>
      <c r="AB53" s="16"/>
      <c r="AC53" s="217"/>
      <c r="AD53" s="328"/>
      <c r="AE53" s="217"/>
      <c r="AF53" s="217"/>
      <c r="AG53" s="217"/>
      <c r="AH53" s="217"/>
      <c r="AI53" s="572"/>
      <c r="AJ53" s="217"/>
      <c r="AK53" s="251"/>
      <c r="AL53" s="217"/>
      <c r="AM53" s="651"/>
      <c r="AN53" s="217"/>
      <c r="AO53" s="217"/>
      <c r="AP53" s="217"/>
      <c r="AQ53" s="217"/>
      <c r="AR53" s="217"/>
      <c r="AS53" s="217"/>
      <c r="AT53" s="217"/>
      <c r="AU53" s="217"/>
      <c r="AV53" s="217"/>
      <c r="AW53" s="217"/>
      <c r="AX53" s="217"/>
      <c r="AY53" s="251"/>
      <c r="AZ53" s="217"/>
      <c r="BA53" s="251"/>
      <c r="BB53" s="217"/>
      <c r="BC53" s="250"/>
      <c r="BD53" s="217"/>
      <c r="BE53" s="217"/>
      <c r="BF53" s="250"/>
      <c r="BG53" s="217"/>
      <c r="BH53" s="217"/>
      <c r="BI53" s="217"/>
      <c r="BJ53" s="217"/>
      <c r="BK53" s="625"/>
      <c r="BL53" s="217"/>
      <c r="BM53" s="217"/>
      <c r="BN53" s="250"/>
      <c r="BO53" s="217"/>
      <c r="BP53" s="217"/>
      <c r="BQ53" s="217"/>
      <c r="BR53" s="250"/>
      <c r="BS53" s="217"/>
      <c r="BT53" s="217"/>
      <c r="BU53" s="250"/>
      <c r="BV53" s="217"/>
      <c r="BW53" s="250"/>
      <c r="BX53" s="217"/>
      <c r="BZ53" s="250"/>
      <c r="CA53" s="217"/>
      <c r="CB53" s="217"/>
      <c r="CC53" s="217"/>
      <c r="CD53" s="217"/>
      <c r="CE53" s="377"/>
      <c r="CF53" s="217"/>
      <c r="CG53" s="250"/>
      <c r="CH53" s="218"/>
      <c r="CI53" s="251"/>
      <c r="CJ53" s="217"/>
      <c r="CK53" s="217"/>
      <c r="CL53" s="251"/>
      <c r="CM53" s="219">
        <v>55.8</v>
      </c>
      <c r="CN53" s="217"/>
      <c r="CO53" s="217"/>
      <c r="CP53" s="251"/>
      <c r="CQ53" s="217"/>
      <c r="CR53" s="217"/>
      <c r="CS53" s="219">
        <v>27.9</v>
      </c>
      <c r="CT53" s="217"/>
      <c r="CU53" s="217"/>
      <c r="CV53" s="218"/>
      <c r="CW53" s="217"/>
      <c r="CX53" s="251"/>
      <c r="CY53" s="217"/>
      <c r="CZ53" s="217"/>
      <c r="DA53" s="217"/>
      <c r="DB53" s="217"/>
      <c r="DC53" s="250"/>
      <c r="DD53" s="217"/>
      <c r="DE53" s="217"/>
      <c r="DF53" s="217"/>
      <c r="DG53" s="217"/>
      <c r="DH53" s="217"/>
      <c r="DI53" s="217"/>
      <c r="DJ53" s="217"/>
      <c r="DK53" s="217"/>
      <c r="DL53" s="217"/>
      <c r="DM53" s="217"/>
      <c r="DN53" s="217"/>
      <c r="DO53" s="250"/>
      <c r="DP53" s="217"/>
      <c r="DQ53" s="217" t="s">
        <v>25</v>
      </c>
      <c r="DR53" s="217" t="s">
        <v>25</v>
      </c>
      <c r="DS53" s="250"/>
      <c r="DT53" s="218"/>
      <c r="DU53" s="218"/>
      <c r="DV53" s="218"/>
      <c r="DW53" s="217"/>
      <c r="DX53" s="217"/>
      <c r="DY53" s="217"/>
      <c r="DZ53" s="218"/>
      <c r="EA53" s="375"/>
      <c r="EB53" s="217"/>
      <c r="EC53" s="250"/>
      <c r="ED53" s="251"/>
      <c r="EE53" s="217"/>
      <c r="EF53" s="217">
        <v>3.5</v>
      </c>
      <c r="EG53" s="217"/>
      <c r="EH53" s="217"/>
      <c r="EI53" s="251"/>
      <c r="EJ53" s="217"/>
      <c r="EK53" s="251"/>
      <c r="EL53" s="209">
        <v>26.7</v>
      </c>
      <c r="EM53" s="217"/>
      <c r="EN53" s="251"/>
      <c r="EO53" s="217"/>
      <c r="EP53" s="344"/>
      <c r="EQ53" s="217"/>
      <c r="ER53" s="217"/>
      <c r="ES53" s="217"/>
      <c r="ET53" s="209"/>
      <c r="EU53" s="209"/>
      <c r="EV53" s="209"/>
      <c r="EW53" s="210"/>
      <c r="EX53" s="211"/>
      <c r="EY53" s="209">
        <v>19.8</v>
      </c>
      <c r="EZ53" s="209"/>
      <c r="FA53" s="211"/>
      <c r="FB53" s="209"/>
      <c r="FC53" s="209"/>
      <c r="FD53" s="209"/>
      <c r="FE53" s="211"/>
      <c r="FF53" s="209"/>
      <c r="FG53" s="211"/>
      <c r="FH53" s="209"/>
      <c r="FI53" s="209"/>
      <c r="FJ53" s="211"/>
      <c r="FK53" s="209"/>
      <c r="FL53" s="209"/>
      <c r="FM53" s="209"/>
      <c r="FN53" s="609"/>
      <c r="FO53" s="209"/>
      <c r="FP53" s="210"/>
      <c r="FQ53" s="209"/>
      <c r="FR53" s="211"/>
      <c r="FS53" s="209"/>
      <c r="FT53" s="211"/>
      <c r="FU53" s="209">
        <v>29.1</v>
      </c>
      <c r="FV53" s="209"/>
      <c r="FW53" s="209"/>
      <c r="FX53" s="209"/>
      <c r="FY53" s="209"/>
      <c r="FZ53" s="211"/>
      <c r="GA53" s="209"/>
      <c r="GB53" s="210"/>
      <c r="GC53" s="209">
        <v>26.7</v>
      </c>
      <c r="GD53" s="209">
        <v>11.6</v>
      </c>
      <c r="GE53" s="209"/>
      <c r="GF53" s="210"/>
      <c r="GG53" s="219">
        <v>2.2999999999999998</v>
      </c>
      <c r="GH53" s="364"/>
      <c r="GI53" s="209"/>
      <c r="GJ53" s="210"/>
      <c r="GK53" s="209"/>
      <c r="GL53" s="209"/>
      <c r="GM53" s="210"/>
      <c r="GN53" s="209"/>
      <c r="GO53" s="209"/>
      <c r="GP53" s="209"/>
      <c r="GQ53" s="209"/>
      <c r="GR53" s="209"/>
      <c r="GS53" s="364"/>
      <c r="GT53" s="209"/>
      <c r="GU53" s="210"/>
      <c r="GV53" s="211"/>
      <c r="GW53" s="209">
        <v>23</v>
      </c>
      <c r="GX53" s="209"/>
      <c r="GY53" s="211"/>
      <c r="GZ53" s="209"/>
      <c r="HA53" s="209"/>
      <c r="HB53" s="209"/>
      <c r="HC53" s="219">
        <v>10.5</v>
      </c>
      <c r="HD53" s="209"/>
      <c r="HE53" s="209"/>
      <c r="HF53" s="209"/>
      <c r="HG53" s="209"/>
      <c r="HH53" s="210"/>
      <c r="HI53" s="209"/>
      <c r="HJ53" s="209"/>
      <c r="HK53" s="209"/>
      <c r="HL53" s="209">
        <v>3.5</v>
      </c>
      <c r="HM53" s="209"/>
      <c r="HN53" s="209"/>
      <c r="HO53" s="210"/>
      <c r="HP53" s="211"/>
      <c r="HQ53" s="209">
        <v>12.8</v>
      </c>
      <c r="HR53" s="209"/>
      <c r="HS53" s="209"/>
      <c r="HT53" s="211"/>
      <c r="HU53" s="209"/>
      <c r="HV53" s="209" t="s">
        <v>25</v>
      </c>
      <c r="HW53" s="209">
        <v>10.5</v>
      </c>
      <c r="HX53" s="209"/>
      <c r="HY53" s="211"/>
      <c r="HZ53" s="209"/>
      <c r="IA53" s="364"/>
      <c r="IB53" s="210"/>
      <c r="IC53" s="209"/>
      <c r="ID53" s="209"/>
      <c r="IE53" s="219">
        <v>14</v>
      </c>
      <c r="IF53" s="209">
        <v>22.1</v>
      </c>
      <c r="IG53" s="209"/>
      <c r="IH53" s="209"/>
      <c r="II53" s="219"/>
      <c r="IJ53" s="209"/>
      <c r="IK53" s="364"/>
      <c r="IL53" s="210"/>
      <c r="IM53" s="209">
        <v>19.8</v>
      </c>
      <c r="IN53" s="209"/>
      <c r="IO53" s="209"/>
      <c r="IP53" s="209"/>
      <c r="IQ53" s="219">
        <v>1.2</v>
      </c>
      <c r="IR53" s="209"/>
      <c r="IS53" s="364"/>
      <c r="IT53" s="209"/>
      <c r="IU53" s="209"/>
      <c r="IV53" s="210"/>
      <c r="IW53" s="209"/>
      <c r="IX53" s="209"/>
      <c r="IY53" s="211"/>
      <c r="IZ53" s="209"/>
      <c r="JA53" s="209"/>
      <c r="JB53" s="211"/>
      <c r="JC53" s="209"/>
      <c r="JD53" s="209"/>
      <c r="JE53" s="209"/>
      <c r="JF53" s="211"/>
      <c r="JG53" s="209">
        <v>9.3000000000000007</v>
      </c>
      <c r="JH53" s="210"/>
      <c r="JI53" s="209">
        <v>10.5</v>
      </c>
      <c r="JJ53" s="209"/>
      <c r="JK53" s="209"/>
      <c r="JL53" s="209"/>
      <c r="JM53" s="210"/>
      <c r="JN53" s="209">
        <v>5.8</v>
      </c>
      <c r="JO53" s="428"/>
      <c r="JP53" s="364"/>
      <c r="JQ53" s="210"/>
      <c r="JR53" s="209"/>
      <c r="JS53" s="209"/>
      <c r="JT53" s="209"/>
      <c r="JU53" s="209"/>
      <c r="JV53" s="209"/>
      <c r="JW53" s="209"/>
      <c r="JX53" s="209"/>
      <c r="JY53" s="209"/>
      <c r="JZ53" s="209"/>
      <c r="KA53" s="209"/>
      <c r="KB53" s="209"/>
      <c r="KC53" s="209"/>
      <c r="KD53" s="210"/>
      <c r="KE53" s="209"/>
      <c r="KF53" s="209"/>
      <c r="KG53" s="209"/>
      <c r="KH53" s="210"/>
      <c r="KI53" s="209"/>
      <c r="KJ53" s="209"/>
      <c r="KK53" s="209"/>
      <c r="KL53" s="209"/>
      <c r="KM53" s="210"/>
      <c r="KN53" s="209"/>
      <c r="KO53" s="209"/>
      <c r="KP53" s="209"/>
      <c r="KQ53" s="210"/>
      <c r="KR53" s="209"/>
      <c r="KS53" s="209" t="s">
        <v>25</v>
      </c>
      <c r="KT53" s="219">
        <v>3.5</v>
      </c>
      <c r="KU53" s="207"/>
      <c r="KV53" s="210"/>
      <c r="KW53" s="209"/>
      <c r="KX53" s="209"/>
      <c r="KY53" s="209"/>
      <c r="KZ53" s="209"/>
      <c r="LA53" s="209"/>
      <c r="LB53" s="210"/>
      <c r="LC53" s="209"/>
      <c r="LD53" s="209"/>
      <c r="LE53" s="209"/>
      <c r="LF53" s="211"/>
      <c r="LG53" s="209"/>
      <c r="LH53" s="209"/>
      <c r="LI53" s="209"/>
      <c r="LJ53" s="210"/>
      <c r="LK53" s="209"/>
      <c r="LL53" s="209"/>
      <c r="LM53" s="209"/>
      <c r="LN53" s="219"/>
      <c r="LO53" s="209"/>
      <c r="LP53" s="209"/>
      <c r="LQ53" s="209"/>
      <c r="LR53" s="209"/>
      <c r="LS53" s="209"/>
      <c r="LT53" s="209"/>
      <c r="LU53" s="209"/>
      <c r="LV53" s="209"/>
      <c r="LW53" s="209"/>
      <c r="LX53" s="209"/>
      <c r="LY53" s="210"/>
      <c r="LZ53" s="209"/>
      <c r="MA53" s="209"/>
      <c r="MB53" s="209"/>
      <c r="MC53" s="209"/>
      <c r="MD53" s="209"/>
      <c r="ME53" s="210"/>
      <c r="MF53" s="209"/>
      <c r="MG53" s="209"/>
      <c r="MH53" s="209"/>
      <c r="MI53" s="209"/>
      <c r="MJ53" s="210"/>
      <c r="MK53" s="209"/>
      <c r="ML53" s="209"/>
      <c r="MM53" s="209"/>
      <c r="MN53" s="209"/>
      <c r="MO53" s="209"/>
      <c r="MP53" s="209"/>
      <c r="MQ53" s="213"/>
      <c r="MR53" s="209"/>
      <c r="MS53" s="209"/>
      <c r="MT53" s="209"/>
      <c r="MU53" s="209"/>
      <c r="MV53" s="209"/>
      <c r="MW53" s="209"/>
      <c r="MX53" s="209"/>
      <c r="MY53" s="209"/>
      <c r="MZ53" s="217"/>
      <c r="NA53" s="200" t="s">
        <v>204</v>
      </c>
      <c r="NB53" s="200"/>
      <c r="NC53" s="200" t="s">
        <v>1287</v>
      </c>
      <c r="ND53" s="200"/>
    </row>
    <row r="54" spans="1:368" s="214" customFormat="1" ht="12">
      <c r="A54" s="1260">
        <v>36</v>
      </c>
      <c r="B54" s="200" t="s">
        <v>90</v>
      </c>
      <c r="C54" s="201">
        <v>2014</v>
      </c>
      <c r="D54" s="215" t="s">
        <v>80</v>
      </c>
      <c r="E54" s="215" t="s">
        <v>81</v>
      </c>
      <c r="F54" s="215"/>
      <c r="G54" s="215">
        <v>48</v>
      </c>
      <c r="H54" s="204">
        <v>0</v>
      </c>
      <c r="I54" s="204"/>
      <c r="J54" s="201" t="s">
        <v>98</v>
      </c>
      <c r="K54" s="215" t="s">
        <v>99</v>
      </c>
      <c r="L54" s="215" t="s">
        <v>93</v>
      </c>
      <c r="M54" s="200" t="s">
        <v>100</v>
      </c>
      <c r="N54" s="200" t="s">
        <v>25</v>
      </c>
      <c r="O54" s="200" t="s">
        <v>101</v>
      </c>
      <c r="P54" s="204">
        <v>0</v>
      </c>
      <c r="Q54" s="200"/>
      <c r="R54" s="200"/>
      <c r="S54" s="216" t="s">
        <v>96</v>
      </c>
      <c r="T54" s="205" t="s">
        <v>97</v>
      </c>
      <c r="U54" s="200" t="s">
        <v>89</v>
      </c>
      <c r="V54" s="206"/>
      <c r="W54" s="377"/>
      <c r="X54" s="208"/>
      <c r="Y54" s="209"/>
      <c r="Z54" s="574"/>
      <c r="AA54" s="217"/>
      <c r="AB54" s="574"/>
      <c r="AC54" s="217"/>
      <c r="AD54" s="328"/>
      <c r="AE54" s="217"/>
      <c r="AF54" s="217"/>
      <c r="AG54" s="217"/>
      <c r="AH54" s="217"/>
      <c r="AI54" s="572"/>
      <c r="AJ54" s="217"/>
      <c r="AK54" s="251"/>
      <c r="AL54" s="217"/>
      <c r="AM54" s="651"/>
      <c r="AN54" s="217"/>
      <c r="AO54" s="217"/>
      <c r="AP54" s="217"/>
      <c r="AQ54" s="217"/>
      <c r="AR54" s="217"/>
      <c r="AS54" s="217"/>
      <c r="AT54" s="217"/>
      <c r="AU54" s="217"/>
      <c r="AV54" s="217"/>
      <c r="AW54" s="217"/>
      <c r="AX54" s="217"/>
      <c r="AY54" s="251"/>
      <c r="AZ54" s="217"/>
      <c r="BA54" s="251"/>
      <c r="BB54" s="217"/>
      <c r="BC54" s="250"/>
      <c r="BD54" s="217"/>
      <c r="BE54" s="217"/>
      <c r="BF54" s="250"/>
      <c r="BG54" s="217"/>
      <c r="BH54" s="217"/>
      <c r="BI54" s="217"/>
      <c r="BJ54" s="217"/>
      <c r="BK54" s="625"/>
      <c r="BL54" s="217"/>
      <c r="BM54" s="217"/>
      <c r="BN54" s="250"/>
      <c r="BO54" s="217"/>
      <c r="BP54" s="217"/>
      <c r="BQ54" s="217"/>
      <c r="BR54" s="250"/>
      <c r="BS54" s="217"/>
      <c r="BT54" s="217"/>
      <c r="BU54" s="250"/>
      <c r="BV54" s="217"/>
      <c r="BW54" s="250"/>
      <c r="BX54" s="217"/>
      <c r="BZ54" s="250"/>
      <c r="CA54" s="217"/>
      <c r="CB54" s="217"/>
      <c r="CC54" s="217"/>
      <c r="CD54" s="217"/>
      <c r="CE54" s="377"/>
      <c r="CF54" s="217"/>
      <c r="CG54" s="250"/>
      <c r="CH54" s="218"/>
      <c r="CI54" s="251"/>
      <c r="CJ54" s="217"/>
      <c r="CK54" s="217"/>
      <c r="CL54" s="251"/>
      <c r="CM54" s="209">
        <v>58.3</v>
      </c>
      <c r="CN54" s="217"/>
      <c r="CO54" s="217"/>
      <c r="CP54" s="251"/>
      <c r="CQ54" s="217"/>
      <c r="CR54" s="217"/>
      <c r="CS54" s="219">
        <v>37.5</v>
      </c>
      <c r="CT54" s="217"/>
      <c r="CU54" s="217"/>
      <c r="CV54" s="218"/>
      <c r="CW54" s="217"/>
      <c r="CX54" s="251"/>
      <c r="CY54" s="217"/>
      <c r="CZ54" s="217"/>
      <c r="DA54" s="217"/>
      <c r="DB54" s="217"/>
      <c r="DC54" s="250"/>
      <c r="DD54" s="217"/>
      <c r="DE54" s="217"/>
      <c r="DF54" s="217"/>
      <c r="DG54" s="217"/>
      <c r="DH54" s="217"/>
      <c r="DI54" s="217"/>
      <c r="DJ54" s="217"/>
      <c r="DK54" s="217"/>
      <c r="DL54" s="217"/>
      <c r="DM54" s="217"/>
      <c r="DN54" s="217"/>
      <c r="DO54" s="250"/>
      <c r="DP54" s="217"/>
      <c r="DQ54" s="217" t="s">
        <v>25</v>
      </c>
      <c r="DR54" s="217" t="s">
        <v>25</v>
      </c>
      <c r="DS54" s="250"/>
      <c r="DT54" s="218"/>
      <c r="DU54" s="218"/>
      <c r="DV54" s="218"/>
      <c r="DW54" s="217"/>
      <c r="DX54" s="217"/>
      <c r="DY54" s="217"/>
      <c r="DZ54" s="218"/>
      <c r="EA54" s="375"/>
      <c r="EB54" s="217"/>
      <c r="EC54" s="250"/>
      <c r="ED54" s="251"/>
      <c r="EE54" s="217"/>
      <c r="EF54" s="217">
        <v>6.3</v>
      </c>
      <c r="EG54" s="217"/>
      <c r="EH54" s="217"/>
      <c r="EI54" s="251"/>
      <c r="EJ54" s="217"/>
      <c r="EK54" s="251"/>
      <c r="EL54" s="217">
        <v>8.3000000000000007</v>
      </c>
      <c r="EM54" s="217"/>
      <c r="EN54" s="251"/>
      <c r="EO54" s="217"/>
      <c r="EP54" s="344"/>
      <c r="EQ54" s="217"/>
      <c r="ER54" s="217"/>
      <c r="ES54" s="217"/>
      <c r="ET54" s="209"/>
      <c r="EU54" s="209"/>
      <c r="EV54" s="209"/>
      <c r="EW54" s="210"/>
      <c r="EX54" s="211"/>
      <c r="EY54" s="209">
        <v>14.6</v>
      </c>
      <c r="EZ54" s="209"/>
      <c r="FA54" s="211"/>
      <c r="FB54" s="209"/>
      <c r="FC54" s="209"/>
      <c r="FD54" s="209"/>
      <c r="FE54" s="211"/>
      <c r="FF54" s="209"/>
      <c r="FG54" s="211"/>
      <c r="FH54" s="209"/>
      <c r="FI54" s="209"/>
      <c r="FJ54" s="211"/>
      <c r="FK54" s="209"/>
      <c r="FL54" s="209"/>
      <c r="FM54" s="209"/>
      <c r="FN54" s="609"/>
      <c r="FO54" s="209"/>
      <c r="FP54" s="210"/>
      <c r="FQ54" s="209"/>
      <c r="FR54" s="211"/>
      <c r="FS54" s="209"/>
      <c r="FT54" s="211"/>
      <c r="FU54" s="209">
        <v>29.2</v>
      </c>
      <c r="FV54" s="209"/>
      <c r="FW54" s="209"/>
      <c r="FX54" s="209"/>
      <c r="FY54" s="209"/>
      <c r="FZ54" s="211"/>
      <c r="GA54" s="209"/>
      <c r="GB54" s="210"/>
      <c r="GC54" s="209">
        <v>25</v>
      </c>
      <c r="GD54" s="209">
        <v>10.4</v>
      </c>
      <c r="GE54" s="209"/>
      <c r="GF54" s="210"/>
      <c r="GG54" s="209">
        <v>6.3</v>
      </c>
      <c r="GH54" s="364"/>
      <c r="GI54" s="209"/>
      <c r="GJ54" s="210"/>
      <c r="GK54" s="209"/>
      <c r="GL54" s="209"/>
      <c r="GM54" s="210"/>
      <c r="GN54" s="209"/>
      <c r="GO54" s="209"/>
      <c r="GP54" s="209"/>
      <c r="GQ54" s="209"/>
      <c r="GR54" s="209"/>
      <c r="GS54" s="364"/>
      <c r="GT54" s="209"/>
      <c r="GU54" s="210"/>
      <c r="GV54" s="211"/>
      <c r="GW54" s="209">
        <v>10</v>
      </c>
      <c r="GX54" s="209"/>
      <c r="GY54" s="211"/>
      <c r="GZ54" s="209"/>
      <c r="HA54" s="209"/>
      <c r="HB54" s="209"/>
      <c r="HC54" s="209">
        <v>8.3000000000000007</v>
      </c>
      <c r="HD54" s="209"/>
      <c r="HE54" s="209"/>
      <c r="HF54" s="209"/>
      <c r="HG54" s="209"/>
      <c r="HH54" s="210"/>
      <c r="HI54" s="209"/>
      <c r="HJ54" s="209"/>
      <c r="HK54" s="209"/>
      <c r="HL54" s="209" t="s">
        <v>25</v>
      </c>
      <c r="HM54" s="209"/>
      <c r="HN54" s="209"/>
      <c r="HO54" s="210"/>
      <c r="HP54" s="211"/>
      <c r="HQ54" s="209">
        <v>16.7</v>
      </c>
      <c r="HR54" s="209"/>
      <c r="HS54" s="209"/>
      <c r="HT54" s="211"/>
      <c r="HU54" s="209"/>
      <c r="HV54" s="209" t="s">
        <v>25</v>
      </c>
      <c r="HW54" s="209">
        <v>6.3</v>
      </c>
      <c r="HX54" s="209"/>
      <c r="HY54" s="211"/>
      <c r="HZ54" s="209"/>
      <c r="IA54" s="364"/>
      <c r="IB54" s="210"/>
      <c r="IC54" s="209"/>
      <c r="ID54" s="209"/>
      <c r="IE54" s="209">
        <v>25</v>
      </c>
      <c r="IF54" s="209">
        <v>12.5</v>
      </c>
      <c r="IG54" s="209"/>
      <c r="IH54" s="209"/>
      <c r="II54" s="209"/>
      <c r="IJ54" s="209"/>
      <c r="IK54" s="364"/>
      <c r="IL54" s="210"/>
      <c r="IM54" s="209">
        <v>2.1</v>
      </c>
      <c r="IN54" s="209"/>
      <c r="IO54" s="209"/>
      <c r="IP54" s="209"/>
      <c r="IQ54" s="209" t="s">
        <v>25</v>
      </c>
      <c r="IR54" s="209"/>
      <c r="IS54" s="364"/>
      <c r="IT54" s="209"/>
      <c r="IU54" s="209"/>
      <c r="IV54" s="210"/>
      <c r="IW54" s="209"/>
      <c r="IX54" s="209"/>
      <c r="IY54" s="211"/>
      <c r="IZ54" s="209"/>
      <c r="JA54" s="209"/>
      <c r="JB54" s="211"/>
      <c r="JC54" s="209"/>
      <c r="JD54" s="209"/>
      <c r="JE54" s="209"/>
      <c r="JF54" s="211"/>
      <c r="JG54" s="209">
        <v>10.4</v>
      </c>
      <c r="JH54" s="210"/>
      <c r="JI54" s="219">
        <v>20.8</v>
      </c>
      <c r="JJ54" s="209"/>
      <c r="JK54" s="209"/>
      <c r="JL54" s="209"/>
      <c r="JM54" s="210"/>
      <c r="JN54" s="209">
        <v>6.3</v>
      </c>
      <c r="JO54" s="428"/>
      <c r="JP54" s="364"/>
      <c r="JQ54" s="210"/>
      <c r="JR54" s="209"/>
      <c r="JS54" s="209"/>
      <c r="JT54" s="209"/>
      <c r="JU54" s="209"/>
      <c r="JV54" s="209"/>
      <c r="JW54" s="209"/>
      <c r="JX54" s="209"/>
      <c r="JY54" s="209"/>
      <c r="JZ54" s="209"/>
      <c r="KA54" s="209"/>
      <c r="KB54" s="209"/>
      <c r="KC54" s="209"/>
      <c r="KD54" s="210"/>
      <c r="KE54" s="209"/>
      <c r="KF54" s="209"/>
      <c r="KG54" s="209"/>
      <c r="KH54" s="210"/>
      <c r="KI54" s="209"/>
      <c r="KJ54" s="209"/>
      <c r="KK54" s="209"/>
      <c r="KL54" s="209"/>
      <c r="KM54" s="210"/>
      <c r="KN54" s="209"/>
      <c r="KO54" s="209"/>
      <c r="KP54" s="209"/>
      <c r="KQ54" s="210"/>
      <c r="KR54" s="209"/>
      <c r="KS54" s="209" t="s">
        <v>25</v>
      </c>
      <c r="KT54" s="209">
        <v>8.3000000000000007</v>
      </c>
      <c r="KU54" s="207"/>
      <c r="KV54" s="210"/>
      <c r="KW54" s="209"/>
      <c r="KX54" s="209"/>
      <c r="KY54" s="209"/>
      <c r="KZ54" s="209"/>
      <c r="LA54" s="209"/>
      <c r="LB54" s="210"/>
      <c r="LC54" s="209"/>
      <c r="LD54" s="209"/>
      <c r="LE54" s="209"/>
      <c r="LF54" s="211"/>
      <c r="LG54" s="209"/>
      <c r="LH54" s="209"/>
      <c r="LI54" s="209"/>
      <c r="LJ54" s="210"/>
      <c r="LK54" s="209"/>
      <c r="LL54" s="209"/>
      <c r="LM54" s="209"/>
      <c r="LN54" s="219"/>
      <c r="LO54" s="209"/>
      <c r="LP54" s="209"/>
      <c r="LQ54" s="209"/>
      <c r="LR54" s="209"/>
      <c r="LS54" s="209"/>
      <c r="LT54" s="209"/>
      <c r="LU54" s="209"/>
      <c r="LV54" s="209"/>
      <c r="LW54" s="209"/>
      <c r="LX54" s="209"/>
      <c r="LY54" s="210"/>
      <c r="LZ54" s="209"/>
      <c r="MA54" s="209"/>
      <c r="MB54" s="209"/>
      <c r="MC54" s="209"/>
      <c r="MD54" s="209"/>
      <c r="ME54" s="210"/>
      <c r="MF54" s="209"/>
      <c r="MG54" s="209"/>
      <c r="MH54" s="209"/>
      <c r="MI54" s="209"/>
      <c r="MJ54" s="210"/>
      <c r="MK54" s="209"/>
      <c r="ML54" s="209"/>
      <c r="MM54" s="209"/>
      <c r="MN54" s="209"/>
      <c r="MO54" s="209"/>
      <c r="MP54" s="209"/>
      <c r="MQ54" s="213"/>
      <c r="MR54" s="209"/>
      <c r="MS54" s="209"/>
      <c r="MT54" s="209"/>
      <c r="MU54" s="209"/>
      <c r="MV54" s="209"/>
      <c r="MW54" s="209"/>
      <c r="MX54" s="209"/>
      <c r="MY54" s="209"/>
      <c r="MZ54" s="217"/>
      <c r="NA54" s="200" t="s">
        <v>204</v>
      </c>
      <c r="NB54" s="200"/>
      <c r="NC54" s="200" t="s">
        <v>1287</v>
      </c>
      <c r="ND54" s="200"/>
    </row>
    <row r="55" spans="1:368" ht="23" customHeight="1">
      <c r="A55" s="1248">
        <v>37</v>
      </c>
      <c r="B55" s="50" t="s">
        <v>102</v>
      </c>
      <c r="C55" s="51">
        <v>2014</v>
      </c>
      <c r="D55" s="34" t="s">
        <v>103</v>
      </c>
      <c r="E55" s="34" t="s">
        <v>81</v>
      </c>
      <c r="F55" s="34"/>
      <c r="G55" s="35">
        <v>54</v>
      </c>
      <c r="H55" s="42">
        <v>0.40699999999999997</v>
      </c>
      <c r="I55" s="43"/>
      <c r="J55" s="2" t="s">
        <v>104</v>
      </c>
      <c r="K55" s="52" t="s">
        <v>105</v>
      </c>
      <c r="L55" s="52" t="s">
        <v>46</v>
      </c>
      <c r="M55" s="2" t="s">
        <v>106</v>
      </c>
      <c r="N55" s="2" t="s">
        <v>107</v>
      </c>
      <c r="O55" s="2" t="s">
        <v>108</v>
      </c>
      <c r="P55" s="42">
        <v>0</v>
      </c>
      <c r="Q55" s="2"/>
      <c r="R55" s="34" t="s">
        <v>86</v>
      </c>
      <c r="S55" s="39" t="s">
        <v>109</v>
      </c>
      <c r="T55" s="39" t="s">
        <v>110</v>
      </c>
      <c r="U55" s="34" t="s">
        <v>89</v>
      </c>
      <c r="V55" s="153"/>
      <c r="W55" s="657">
        <f t="shared" ref="W55:W65" si="620">COUNTIF(X55:BJ55,"&gt;0")</f>
        <v>0</v>
      </c>
      <c r="X55" s="510">
        <f t="shared" ref="X55:X65" si="621">COUNTA(Y55)</f>
        <v>0</v>
      </c>
      <c r="Y55" s="40"/>
      <c r="Z55" s="510">
        <f t="shared" ref="Z55:Z65" si="622">COUNTA(AA55)</f>
        <v>0</v>
      </c>
      <c r="AA55" s="40"/>
      <c r="AB55" s="510">
        <f t="shared" ref="AB55:AB65" si="623">COUNTA(AC55)</f>
        <v>0</v>
      </c>
      <c r="AC55" s="40"/>
      <c r="AD55" s="510">
        <f t="shared" ref="AD55:AD65" si="624">COUNTA(AE55:AH55)</f>
        <v>0</v>
      </c>
      <c r="AE55" s="40"/>
      <c r="AF55" s="40"/>
      <c r="AG55" s="40"/>
      <c r="AH55" s="40"/>
      <c r="AI55" s="510">
        <f t="shared" ref="AI55:AI65" si="625">COUNTA(AJ55,AL55,AN55:AX55,AZ55,BB55)</f>
        <v>0</v>
      </c>
      <c r="AJ55" s="40"/>
      <c r="AK55" s="44"/>
      <c r="AL55" s="40"/>
      <c r="AM55" s="351">
        <f t="shared" ref="AM55:AM65" si="626">COUNTA(AN55:AX55)</f>
        <v>0</v>
      </c>
      <c r="AN55" s="40"/>
      <c r="AO55" s="40"/>
      <c r="AP55" s="40"/>
      <c r="AQ55" s="40"/>
      <c r="AR55" s="40"/>
      <c r="AS55" s="40"/>
      <c r="AT55" s="40"/>
      <c r="AU55" s="40"/>
      <c r="AV55" s="40"/>
      <c r="AW55" s="40"/>
      <c r="AX55" s="40"/>
      <c r="AY55" s="44"/>
      <c r="AZ55" s="40"/>
      <c r="BA55" s="44"/>
      <c r="BB55" s="40"/>
      <c r="BC55" s="510">
        <f t="shared" ref="BC55:BC65" si="627">COUNTA(BD55:BE55)</f>
        <v>0</v>
      </c>
      <c r="BD55" s="40"/>
      <c r="BE55" s="40"/>
      <c r="BF55" s="510">
        <f t="shared" ref="BF55:BF65" si="628">COUNTA(BG55:BJ55)</f>
        <v>0</v>
      </c>
      <c r="BG55" s="40"/>
      <c r="BH55" s="40"/>
      <c r="BI55" s="40"/>
      <c r="BJ55" s="40"/>
      <c r="BK55" s="657">
        <f>COUNTIF(BL55:CD55,"&gt;0")</f>
        <v>0</v>
      </c>
      <c r="BL55" s="40"/>
      <c r="BM55" s="40"/>
      <c r="BN55" s="510">
        <f t="shared" ref="BN55:BN65" si="629">COUNTA(BO55:BQ55)</f>
        <v>0</v>
      </c>
      <c r="BO55" s="40"/>
      <c r="BP55" s="40"/>
      <c r="BQ55" s="40"/>
      <c r="BR55" s="510">
        <f t="shared" ref="BR55:BR65" si="630">COUNTA(BS55:BT55)</f>
        <v>0</v>
      </c>
      <c r="BS55" s="40"/>
      <c r="BT55" s="40"/>
      <c r="BU55" s="510">
        <f t="shared" ref="BU55:BU65" si="631">COUNTA(BV55)</f>
        <v>0</v>
      </c>
      <c r="BV55" s="40"/>
      <c r="BW55" s="510">
        <f t="shared" ref="BW55:BW65" si="632">COUNTA(BX55:BY55)</f>
        <v>0</v>
      </c>
      <c r="BX55" s="40"/>
      <c r="BZ55" s="510">
        <f t="shared" ref="BZ55:BZ65" si="633">COUNTA(CA55:CD55)</f>
        <v>0</v>
      </c>
      <c r="CA55" s="40"/>
      <c r="CB55" s="40"/>
      <c r="CC55" s="40"/>
      <c r="CD55" s="40"/>
      <c r="CE55" s="657">
        <f t="shared" ref="CE55:CE65" si="634">COUNTIF(CF55:DZ55,"&gt;0")</f>
        <v>0</v>
      </c>
      <c r="CF55" s="40"/>
      <c r="CG55" s="510">
        <f t="shared" ref="CG55:CG65" si="635">COUNTA(CH55,CJ55:CK55,CM55:CO55,CQ55:CW55,CY55:DB55)</f>
        <v>0</v>
      </c>
      <c r="CH55" s="40"/>
      <c r="CI55" s="44"/>
      <c r="CJ55" s="40"/>
      <c r="CK55" s="40"/>
      <c r="CL55" s="351">
        <f t="shared" ref="CL55:CL65" si="636">COUNTA(CM55:CO55)</f>
        <v>0</v>
      </c>
      <c r="CM55" s="40"/>
      <c r="CN55" s="40"/>
      <c r="CO55" s="40"/>
      <c r="CP55" s="351">
        <f t="shared" ref="CP55:CP65" si="637">COUNTA(CQ55:CW55)</f>
        <v>0</v>
      </c>
      <c r="CQ55" s="40"/>
      <c r="CR55" s="40"/>
      <c r="CS55" s="40"/>
      <c r="CT55" s="40"/>
      <c r="CU55" s="40"/>
      <c r="CV55" s="40"/>
      <c r="CW55" s="40"/>
      <c r="CX55" s="351">
        <f t="shared" ref="CX55:CX65" si="638">COUNTA(CY55:DB55)</f>
        <v>0</v>
      </c>
      <c r="CY55" s="40"/>
      <c r="CZ55" s="40"/>
      <c r="DA55" s="40"/>
      <c r="DB55" s="40"/>
      <c r="DC55" s="510">
        <f t="shared" ref="DC55:DC65" si="639">COUNTA(DD55:DN55)</f>
        <v>0</v>
      </c>
      <c r="DD55" s="40"/>
      <c r="DE55" s="40"/>
      <c r="DF55" s="40"/>
      <c r="DG55" s="40"/>
      <c r="DH55" s="40"/>
      <c r="DI55" s="40"/>
      <c r="DJ55" s="40"/>
      <c r="DK55" s="40"/>
      <c r="DL55" s="40"/>
      <c r="DM55" s="40"/>
      <c r="DN55" s="40"/>
      <c r="DO55" s="510">
        <f t="shared" ref="DO55:DO65" si="640">COUNTA(DP55:DR55)</f>
        <v>0</v>
      </c>
      <c r="DP55" s="40"/>
      <c r="DQ55" s="40"/>
      <c r="DR55" s="40"/>
      <c r="DS55" s="510">
        <f t="shared" ref="DS55:DS65" si="641">COUNTA(DT55:DZ55)</f>
        <v>0</v>
      </c>
      <c r="DT55" s="40"/>
      <c r="DU55" s="40"/>
      <c r="DV55" s="40"/>
      <c r="DW55" s="40"/>
      <c r="DX55" s="40"/>
      <c r="DY55" s="40"/>
      <c r="DZ55" s="40"/>
      <c r="EA55" s="657">
        <f t="shared" ref="EA55:EA65" si="642">COUNTIF(EB55:FM55,"&gt;0")</f>
        <v>0</v>
      </c>
      <c r="EB55" s="40"/>
      <c r="EC55" s="510">
        <f t="shared" ref="EC55:EC65" si="643">COUNTA(EE55:EH55,EJ55,EL55:EM55,EO55,EQ55:EV55)</f>
        <v>0</v>
      </c>
      <c r="ED55" s="351">
        <f t="shared" ref="ED55:ED65" si="644">COUNTA(EE55:EH55)</f>
        <v>0</v>
      </c>
      <c r="EE55" s="40"/>
      <c r="EF55" s="40"/>
      <c r="EG55" s="40"/>
      <c r="EH55" s="40"/>
      <c r="EI55" s="44"/>
      <c r="EJ55" s="40"/>
      <c r="EK55" s="351">
        <f t="shared" ref="EK55:EK65" si="645">COUNTA(EL55:EM55)</f>
        <v>0</v>
      </c>
      <c r="EL55" s="40"/>
      <c r="EM55" s="40"/>
      <c r="EN55" s="44"/>
      <c r="EO55" s="40"/>
      <c r="EP55" s="351">
        <f t="shared" ref="EP55:EP65" si="646">COUNTA(EQ55:EV55)</f>
        <v>0</v>
      </c>
      <c r="EQ55" s="40"/>
      <c r="ER55" s="40"/>
      <c r="ES55" s="40"/>
      <c r="ET55" s="40"/>
      <c r="EU55" s="40"/>
      <c r="EV55" s="40"/>
      <c r="EW55" s="510">
        <f t="shared" ref="EW55:EW65" si="647">COUNTA(EY55:EZ55,FB55:FD55,FF55,FH55:FI55,FK55:FM55)</f>
        <v>0</v>
      </c>
      <c r="EX55" s="44"/>
      <c r="EY55" s="40"/>
      <c r="EZ55" s="40"/>
      <c r="FA55" s="351">
        <f t="shared" ref="FA55:FA65" si="648">COUNTA(FB55:FD55)</f>
        <v>0</v>
      </c>
      <c r="FB55" s="40"/>
      <c r="FC55" s="40"/>
      <c r="FD55" s="40"/>
      <c r="FE55" s="44"/>
      <c r="FF55" s="40"/>
      <c r="FG55" s="351">
        <f t="shared" ref="FG55:FG65" si="649">COUNTA(FH55:FI55)</f>
        <v>0</v>
      </c>
      <c r="FH55" s="40"/>
      <c r="FI55" s="40"/>
      <c r="FJ55" s="351">
        <f t="shared" ref="FJ55:FJ65" si="650">COUNTA(FK55:FM55)</f>
        <v>0</v>
      </c>
      <c r="FK55" s="40"/>
      <c r="FL55" s="40"/>
      <c r="FM55" s="40"/>
      <c r="FN55" s="657">
        <f t="shared" ref="FN55:FN65" si="651">COUNTIF(FO55:GG55,"&gt;0")</f>
        <v>0</v>
      </c>
      <c r="FO55" s="40"/>
      <c r="FP55" s="510">
        <f t="shared" ref="FP55:FP65" si="652">COUNTA(FQ55,FS55,FU55:FY55,GA55,GC55:GE55,FO55)</f>
        <v>0</v>
      </c>
      <c r="FQ55" s="40"/>
      <c r="FR55" s="44"/>
      <c r="FS55" s="40"/>
      <c r="FT55" s="351">
        <f t="shared" ref="FT55:FT65" si="653">COUNTA(FU55:FY55)</f>
        <v>0</v>
      </c>
      <c r="FU55" s="40"/>
      <c r="FV55" s="40"/>
      <c r="FW55" s="40"/>
      <c r="FX55" s="40"/>
      <c r="FY55" s="40"/>
      <c r="FZ55" s="44"/>
      <c r="GA55" s="40"/>
      <c r="GB55" s="510">
        <f t="shared" ref="GB55:GB65" si="654">COUNTA(GC55:GE55)</f>
        <v>0</v>
      </c>
      <c r="GC55" s="40"/>
      <c r="GD55" s="40"/>
      <c r="GE55" s="40"/>
      <c r="GF55" s="510">
        <f t="shared" ref="GF55:GF65" si="655">COUNTA(GG55)</f>
        <v>0</v>
      </c>
      <c r="GG55" s="40"/>
      <c r="GH55" s="657">
        <f>COUNTIF(GI55:GR55,"&gt;0")</f>
        <v>1</v>
      </c>
      <c r="GI55" s="40">
        <v>40.700000000000003</v>
      </c>
      <c r="GJ55" s="510">
        <f t="shared" ref="GJ55:GJ65" si="656">COUNTA(GK55)</f>
        <v>0</v>
      </c>
      <c r="GK55" s="40"/>
      <c r="GL55" s="40"/>
      <c r="GM55" s="510">
        <f>COUNTA(GN55:GR55)</f>
        <v>0</v>
      </c>
      <c r="GN55" s="40"/>
      <c r="GO55" s="40"/>
      <c r="GP55" s="40"/>
      <c r="GQ55" s="40"/>
      <c r="GR55" s="40"/>
      <c r="GS55" s="657">
        <f t="shared" ref="GS55:GS65" si="657">COUNTIF(GT55:HZ55,"&gt;0")</f>
        <v>21</v>
      </c>
      <c r="GT55" s="40"/>
      <c r="GU55" s="510">
        <f t="shared" ref="GU55:GU65" si="658">COUNTA(GW55:GX55,GZ55:HG55)</f>
        <v>4</v>
      </c>
      <c r="GV55" s="351">
        <f t="shared" ref="GV55:GV65" si="659">COUNTA(GW55:GX55)</f>
        <v>0</v>
      </c>
      <c r="GW55" s="40"/>
      <c r="GX55" s="40"/>
      <c r="GY55" s="351">
        <f t="shared" ref="GY55:GY65" si="660">COUNTA(GZ55:HG55)</f>
        <v>4</v>
      </c>
      <c r="GZ55" s="40">
        <v>16.7</v>
      </c>
      <c r="HA55" s="40"/>
      <c r="HB55" s="40"/>
      <c r="HC55" s="40">
        <v>31.5</v>
      </c>
      <c r="HD55" s="40">
        <v>28</v>
      </c>
      <c r="HE55" s="40">
        <v>5.6</v>
      </c>
      <c r="HF55" s="40"/>
      <c r="HG55" s="40"/>
      <c r="HH55" s="510">
        <f t="shared" ref="HH55:HH65" si="661">COUNTA(HI55:HN55)</f>
        <v>5</v>
      </c>
      <c r="HI55" s="40">
        <v>7.4</v>
      </c>
      <c r="HJ55" s="40">
        <v>16.7</v>
      </c>
      <c r="HK55" s="40">
        <v>9</v>
      </c>
      <c r="HL55" s="40">
        <v>11.1</v>
      </c>
      <c r="HM55" s="40">
        <v>15</v>
      </c>
      <c r="HN55" s="40"/>
      <c r="HO55" s="510">
        <f t="shared" ref="HO55:HO65" si="662">COUNTA(HQ55:HS55,HU55:HX55,HZ55)</f>
        <v>6</v>
      </c>
      <c r="HP55" s="351">
        <f t="shared" ref="HP55:HP65" si="663">COUNTA(HQ55:HS55)</f>
        <v>3</v>
      </c>
      <c r="HQ55" s="40">
        <v>46.3</v>
      </c>
      <c r="HR55" s="40">
        <v>20.399999999999999</v>
      </c>
      <c r="HS55" s="40">
        <v>33.299999999999997</v>
      </c>
      <c r="HT55" s="351">
        <f t="shared" ref="HT55:HT65" si="664">COUNTA(HU55:HX55)</f>
        <v>2</v>
      </c>
      <c r="HU55" s="40"/>
      <c r="HV55" s="40">
        <v>7.4</v>
      </c>
      <c r="HW55" s="40"/>
      <c r="HX55" s="40">
        <v>11.1</v>
      </c>
      <c r="HY55" s="44"/>
      <c r="HZ55" s="40">
        <v>3.7</v>
      </c>
      <c r="IA55" s="657">
        <f t="shared" ref="IA55:IA65" si="665">COUNTIF(IB55:IJ55,"&gt;0")</f>
        <v>0</v>
      </c>
      <c r="IB55" s="510">
        <f t="shared" ref="IB55:IB65" si="666">COUNTA(IC55:IJ55)</f>
        <v>0</v>
      </c>
      <c r="IC55" s="40"/>
      <c r="ID55" s="40"/>
      <c r="IE55" s="40"/>
      <c r="IF55" s="40"/>
      <c r="IG55" s="40"/>
      <c r="IH55" s="40"/>
      <c r="II55" s="40"/>
      <c r="IJ55" s="40"/>
      <c r="IK55" s="657">
        <f t="shared" ref="IK55:IK65" si="667">COUNTIF(IL55:IR55,"&gt;0")</f>
        <v>0</v>
      </c>
      <c r="IL55" s="510">
        <f t="shared" ref="IL55:IL65" si="668">COUNTA(IM55:IR55)</f>
        <v>0</v>
      </c>
      <c r="IM55" s="40"/>
      <c r="IN55" s="40"/>
      <c r="IO55" s="40"/>
      <c r="IP55" s="40"/>
      <c r="IQ55" s="40"/>
      <c r="IR55" s="40"/>
      <c r="IS55" s="657">
        <f t="shared" ref="IS55:IS65" si="669">COUNTIF(IT55:JN55,"&gt;0")</f>
        <v>0</v>
      </c>
      <c r="IT55" s="40"/>
      <c r="IU55" s="40"/>
      <c r="IV55" s="510">
        <f t="shared" ref="IV55:IV65" si="670">COUNTA(IW55:IX55,IZ55:JA55,JC55:JE55,JG55)</f>
        <v>0</v>
      </c>
      <c r="IW55" s="40"/>
      <c r="IX55" s="40"/>
      <c r="IY55" s="44"/>
      <c r="IZ55" s="40"/>
      <c r="JA55" s="40"/>
      <c r="JB55" s="44"/>
      <c r="JC55" s="40"/>
      <c r="JD55" s="40"/>
      <c r="JE55" s="40"/>
      <c r="JF55" s="44"/>
      <c r="JG55" s="40"/>
      <c r="JH55" s="510">
        <f t="shared" ref="JH55:JH65" si="671">COUNTA(JI55:JL55)</f>
        <v>0</v>
      </c>
      <c r="JI55" s="40"/>
      <c r="JJ55" s="40"/>
      <c r="JK55" s="40"/>
      <c r="JL55" s="40"/>
      <c r="JM55" s="510">
        <f t="shared" ref="JM55:JM65" si="672">COUNTA(JN55)</f>
        <v>0</v>
      </c>
      <c r="JN55" s="40"/>
      <c r="JO55" s="513"/>
      <c r="JP55" s="657">
        <f t="shared" ref="JP55:JP65" si="673">COUNTIF(JQ55:KT55,"&gt;0")</f>
        <v>0</v>
      </c>
      <c r="JQ55" s="510">
        <f t="shared" ref="JQ55:JQ65" si="674">COUNTA(JR55:JU55)</f>
        <v>0</v>
      </c>
      <c r="JR55" s="40"/>
      <c r="JS55" s="40"/>
      <c r="JT55" s="40"/>
      <c r="JU55" s="40"/>
      <c r="JV55" s="40"/>
      <c r="JW55" s="40"/>
      <c r="JX55" s="40"/>
      <c r="JY55" s="40"/>
      <c r="JZ55" s="40"/>
      <c r="KA55" s="40"/>
      <c r="KB55" s="40"/>
      <c r="KC55" s="40"/>
      <c r="KD55" s="510">
        <f t="shared" ref="KD55:KD65" si="675">COUNTA(KE55:KG55)</f>
        <v>0</v>
      </c>
      <c r="KE55" s="40"/>
      <c r="KF55" s="40"/>
      <c r="KG55" s="40"/>
      <c r="KH55" s="510">
        <f t="shared" ref="KH55:KH65" si="676">COUNTA(KI55:KL55)</f>
        <v>0</v>
      </c>
      <c r="KI55" s="40"/>
      <c r="KJ55" s="40"/>
      <c r="KK55" s="40"/>
      <c r="KL55" s="40"/>
      <c r="KM55" s="510">
        <f t="shared" ref="KM55:KM65" si="677">COUNTA(KN55:KP55)</f>
        <v>0</v>
      </c>
      <c r="KN55" s="40"/>
      <c r="KO55" s="40"/>
      <c r="KP55" s="40"/>
      <c r="KQ55" s="510">
        <f t="shared" ref="KQ55:KQ65" si="678">COUNTA(KR55:KS55)</f>
        <v>0</v>
      </c>
      <c r="KR55" s="40"/>
      <c r="KS55" s="40"/>
      <c r="KT55" s="40"/>
      <c r="KU55" s="657">
        <f t="shared" ref="KU55:KU65" si="679">COUNTIF(KV55:MP55,"&gt;0")</f>
        <v>0</v>
      </c>
      <c r="KV55" s="510">
        <f t="shared" ref="KV55:KV65" si="680">COUNTA(KW55:LA55)</f>
        <v>0</v>
      </c>
      <c r="KW55" s="40"/>
      <c r="KX55" s="40"/>
      <c r="KY55" s="40"/>
      <c r="KZ55" s="40"/>
      <c r="LA55" s="40"/>
      <c r="LB55" s="510">
        <f t="shared" ref="LB55:LB65" si="681">COUNTA(LC55:LE55,LG55:LI55)</f>
        <v>0</v>
      </c>
      <c r="LC55" s="40"/>
      <c r="LD55" s="40"/>
      <c r="LE55" s="40"/>
      <c r="LF55" s="351">
        <f t="shared" ref="LF55:LF65" si="682">COUNTA(LG55:LI55)</f>
        <v>0</v>
      </c>
      <c r="LG55" s="40"/>
      <c r="LH55" s="40"/>
      <c r="LI55" s="40"/>
      <c r="LJ55" s="510">
        <f t="shared" ref="LJ55:LJ65" si="683">COUNTA(LK55:LX55)</f>
        <v>0</v>
      </c>
      <c r="LK55" s="40"/>
      <c r="LL55" s="40"/>
      <c r="LM55" s="40"/>
      <c r="LN55" s="40"/>
      <c r="LO55" s="40"/>
      <c r="LP55" s="40"/>
      <c r="LQ55" s="40"/>
      <c r="LR55" s="40"/>
      <c r="LS55" s="40"/>
      <c r="LT55" s="40"/>
      <c r="LU55" s="40"/>
      <c r="LV55" s="40"/>
      <c r="LW55" s="40"/>
      <c r="LX55" s="40"/>
      <c r="LY55" s="510">
        <f t="shared" ref="LY55:LY65" si="684">COUNTA(LZ55:MD55)</f>
        <v>0</v>
      </c>
      <c r="LZ55" s="40"/>
      <c r="MA55" s="40"/>
      <c r="MB55" s="40"/>
      <c r="MC55" s="40"/>
      <c r="MD55" s="40"/>
      <c r="ME55" s="510">
        <f t="shared" ref="ME55:ME65" si="685">COUNTA(MF55:MI55)</f>
        <v>0</v>
      </c>
      <c r="MF55" s="40"/>
      <c r="MG55" s="40"/>
      <c r="MH55" s="40"/>
      <c r="MI55" s="40"/>
      <c r="MJ55" s="510">
        <f t="shared" ref="MJ55:MJ65" si="686">COUNTA(MK55:MP55)</f>
        <v>0</v>
      </c>
      <c r="MK55" s="40"/>
      <c r="ML55" s="40"/>
      <c r="MM55" s="40"/>
      <c r="MN55" s="40"/>
      <c r="MO55" s="40"/>
      <c r="MP55" s="40"/>
      <c r="MQ55" s="163"/>
      <c r="MR55" s="40"/>
      <c r="MS55" s="40"/>
      <c r="MT55" s="40"/>
      <c r="MU55" s="40"/>
      <c r="MV55" s="40"/>
      <c r="MW55" s="40"/>
      <c r="MX55" s="40"/>
      <c r="MY55" s="40"/>
      <c r="MZ55" s="40"/>
      <c r="NA55" s="34" t="s">
        <v>1043</v>
      </c>
      <c r="NB55" s="34"/>
      <c r="NC55" s="34" t="s">
        <v>1044</v>
      </c>
      <c r="ND55" s="34"/>
    </row>
    <row r="56" spans="1:368" ht="23" customHeight="1">
      <c r="A56" s="1248">
        <v>38</v>
      </c>
      <c r="B56" s="50" t="s">
        <v>111</v>
      </c>
      <c r="C56" s="51">
        <v>2014</v>
      </c>
      <c r="D56" s="34" t="s">
        <v>103</v>
      </c>
      <c r="E56" s="34" t="s">
        <v>81</v>
      </c>
      <c r="F56" s="34"/>
      <c r="G56" s="35">
        <v>56</v>
      </c>
      <c r="H56" s="42">
        <v>0.5</v>
      </c>
      <c r="I56" s="43"/>
      <c r="J56" s="2" t="s">
        <v>112</v>
      </c>
      <c r="K56" s="52" t="s">
        <v>105</v>
      </c>
      <c r="L56" s="52" t="s">
        <v>113</v>
      </c>
      <c r="M56" s="2" t="s">
        <v>114</v>
      </c>
      <c r="N56" s="2" t="s">
        <v>115</v>
      </c>
      <c r="O56" s="2" t="s">
        <v>25</v>
      </c>
      <c r="P56" s="42" t="s">
        <v>39</v>
      </c>
      <c r="Q56" s="2"/>
      <c r="R56" s="34" t="s">
        <v>86</v>
      </c>
      <c r="S56" s="39" t="s">
        <v>116</v>
      </c>
      <c r="T56" s="39" t="s">
        <v>117</v>
      </c>
      <c r="U56" s="34" t="s">
        <v>89</v>
      </c>
      <c r="V56" s="153"/>
      <c r="W56" s="657">
        <f t="shared" si="620"/>
        <v>1</v>
      </c>
      <c r="X56" s="510">
        <f t="shared" si="621"/>
        <v>0</v>
      </c>
      <c r="Y56" s="40"/>
      <c r="Z56" s="510">
        <f t="shared" si="622"/>
        <v>0</v>
      </c>
      <c r="AA56" s="40"/>
      <c r="AB56" s="510">
        <f t="shared" si="623"/>
        <v>0</v>
      </c>
      <c r="AC56" s="40"/>
      <c r="AD56" s="510">
        <f t="shared" si="624"/>
        <v>0</v>
      </c>
      <c r="AE56" s="40"/>
      <c r="AF56" s="40"/>
      <c r="AG56" s="40"/>
      <c r="AH56" s="40"/>
      <c r="AI56" s="510">
        <f t="shared" si="625"/>
        <v>0</v>
      </c>
      <c r="AJ56" s="40"/>
      <c r="AK56" s="44"/>
      <c r="AL56" s="40"/>
      <c r="AM56" s="351">
        <f t="shared" si="626"/>
        <v>0</v>
      </c>
      <c r="AN56" s="40"/>
      <c r="AO56" s="40"/>
      <c r="AP56" s="40"/>
      <c r="AQ56" s="40"/>
      <c r="AR56" s="40"/>
      <c r="AS56" s="40"/>
      <c r="AT56" s="40"/>
      <c r="AU56" s="40"/>
      <c r="AV56" s="40"/>
      <c r="AW56" s="40"/>
      <c r="AX56" s="40"/>
      <c r="AY56" s="44"/>
      <c r="AZ56" s="40"/>
      <c r="BA56" s="44"/>
      <c r="BB56" s="40"/>
      <c r="BC56" s="510">
        <f t="shared" si="627"/>
        <v>0</v>
      </c>
      <c r="BD56" s="40"/>
      <c r="BE56" s="40"/>
      <c r="BF56" s="510">
        <f t="shared" si="628"/>
        <v>1</v>
      </c>
      <c r="BG56" s="40"/>
      <c r="BH56" s="40"/>
      <c r="BI56" s="40" t="s">
        <v>25</v>
      </c>
      <c r="BJ56" s="40"/>
      <c r="BK56" s="657">
        <f>COUNTIF(BL56:CD56,"&gt;0")</f>
        <v>2</v>
      </c>
      <c r="BL56" s="40"/>
      <c r="BM56" s="40"/>
      <c r="BN56" s="510">
        <f t="shared" si="629"/>
        <v>1</v>
      </c>
      <c r="BO56" s="40">
        <v>30.4</v>
      </c>
      <c r="BP56" s="40"/>
      <c r="BQ56" s="40"/>
      <c r="BR56" s="510">
        <f t="shared" si="630"/>
        <v>0</v>
      </c>
      <c r="BS56" s="40"/>
      <c r="BT56" s="40"/>
      <c r="BU56" s="510">
        <f t="shared" si="631"/>
        <v>0</v>
      </c>
      <c r="BV56" s="40"/>
      <c r="BW56" s="510">
        <f t="shared" si="632"/>
        <v>0</v>
      </c>
      <c r="BX56" s="40"/>
      <c r="BZ56" s="510">
        <f t="shared" si="633"/>
        <v>0</v>
      </c>
      <c r="CA56" s="40"/>
      <c r="CB56" s="40"/>
      <c r="CC56" s="40"/>
      <c r="CD56" s="40"/>
      <c r="CE56" s="657">
        <f t="shared" si="634"/>
        <v>3</v>
      </c>
      <c r="CF56" s="40"/>
      <c r="CG56" s="510">
        <f t="shared" si="635"/>
        <v>1</v>
      </c>
      <c r="CH56" s="40"/>
      <c r="CI56" s="44"/>
      <c r="CJ56" s="40"/>
      <c r="CK56" s="40"/>
      <c r="CL56" s="351">
        <f t="shared" si="636"/>
        <v>0</v>
      </c>
      <c r="CM56" s="40"/>
      <c r="CN56" s="40"/>
      <c r="CO56" s="40"/>
      <c r="CP56" s="351">
        <f t="shared" si="637"/>
        <v>1</v>
      </c>
      <c r="CQ56" s="40"/>
      <c r="CR56" s="40">
        <v>28.6</v>
      </c>
      <c r="CS56" s="40"/>
      <c r="CT56" s="40"/>
      <c r="CU56" s="40"/>
      <c r="CV56" s="40"/>
      <c r="CW56" s="40"/>
      <c r="CX56" s="351">
        <f t="shared" si="638"/>
        <v>0</v>
      </c>
      <c r="CY56" s="40"/>
      <c r="CZ56" s="40"/>
      <c r="DA56" s="40"/>
      <c r="DB56" s="40"/>
      <c r="DC56" s="510">
        <f t="shared" si="639"/>
        <v>0</v>
      </c>
      <c r="DD56" s="40"/>
      <c r="DE56" s="40"/>
      <c r="DF56" s="40"/>
      <c r="DG56" s="40"/>
      <c r="DH56" s="40"/>
      <c r="DI56" s="40"/>
      <c r="DJ56" s="40"/>
      <c r="DK56" s="40"/>
      <c r="DL56" s="40"/>
      <c r="DM56" s="40"/>
      <c r="DN56" s="40"/>
      <c r="DO56" s="510">
        <f t="shared" si="640"/>
        <v>0</v>
      </c>
      <c r="DP56" s="40"/>
      <c r="DQ56" s="40"/>
      <c r="DR56" s="40"/>
      <c r="DS56" s="510">
        <f>COUNTA(DT56:DZ56)</f>
        <v>0</v>
      </c>
      <c r="DT56" s="40"/>
      <c r="DU56" s="40"/>
      <c r="DV56" s="40"/>
      <c r="DW56" s="40"/>
      <c r="DX56" s="40"/>
      <c r="DY56" s="40"/>
      <c r="DZ56" s="40"/>
      <c r="EA56" s="657">
        <f t="shared" si="642"/>
        <v>0</v>
      </c>
      <c r="EB56" s="40"/>
      <c r="EC56" s="510">
        <f t="shared" si="643"/>
        <v>0</v>
      </c>
      <c r="ED56" s="351">
        <f t="shared" si="644"/>
        <v>0</v>
      </c>
      <c r="EE56" s="40"/>
      <c r="EF56" s="40"/>
      <c r="EG56" s="40"/>
      <c r="EH56" s="40"/>
      <c r="EI56" s="44"/>
      <c r="EJ56" s="40"/>
      <c r="EK56" s="351">
        <f t="shared" si="645"/>
        <v>0</v>
      </c>
      <c r="EL56" s="40"/>
      <c r="EM56" s="40"/>
      <c r="EN56" s="44"/>
      <c r="EO56" s="40"/>
      <c r="EP56" s="351">
        <f t="shared" si="646"/>
        <v>0</v>
      </c>
      <c r="EQ56" s="40"/>
      <c r="ER56" s="40"/>
      <c r="ES56" s="40"/>
      <c r="ET56" s="40"/>
      <c r="EU56" s="40"/>
      <c r="EV56" s="40"/>
      <c r="EW56" s="510">
        <f t="shared" si="647"/>
        <v>0</v>
      </c>
      <c r="EX56" s="351">
        <f t="shared" ref="EX56:EX65" si="687">COUNTA(EY56:EZ56)</f>
        <v>0</v>
      </c>
      <c r="EY56" s="40"/>
      <c r="EZ56" s="40"/>
      <c r="FA56" s="351">
        <f t="shared" si="648"/>
        <v>0</v>
      </c>
      <c r="FB56" s="40"/>
      <c r="FC56" s="40"/>
      <c r="FD56" s="40"/>
      <c r="FE56" s="44"/>
      <c r="FF56" s="40"/>
      <c r="FG56" s="351">
        <f t="shared" si="649"/>
        <v>0</v>
      </c>
      <c r="FH56" s="40"/>
      <c r="FI56" s="40"/>
      <c r="FJ56" s="351">
        <f t="shared" si="650"/>
        <v>0</v>
      </c>
      <c r="FK56" s="40"/>
      <c r="FL56" s="40"/>
      <c r="FM56" s="40"/>
      <c r="FN56" s="657">
        <f t="shared" si="651"/>
        <v>7</v>
      </c>
      <c r="FO56" s="40"/>
      <c r="FP56" s="510">
        <f t="shared" si="652"/>
        <v>2</v>
      </c>
      <c r="FQ56" s="40"/>
      <c r="FR56" s="44"/>
      <c r="FS56" s="40"/>
      <c r="FT56" s="351">
        <f t="shared" si="653"/>
        <v>1</v>
      </c>
      <c r="FU56" s="40">
        <v>37.5</v>
      </c>
      <c r="FV56" s="40"/>
      <c r="FW56" s="40"/>
      <c r="FX56" s="40"/>
      <c r="FY56" s="40"/>
      <c r="FZ56" s="44"/>
      <c r="GA56" s="40"/>
      <c r="GB56" s="510">
        <f t="shared" si="654"/>
        <v>1</v>
      </c>
      <c r="GC56" s="40">
        <v>39.299999999999997</v>
      </c>
      <c r="GD56" s="40"/>
      <c r="GE56" s="40"/>
      <c r="GF56" s="510">
        <f t="shared" si="655"/>
        <v>1</v>
      </c>
      <c r="GG56" s="40">
        <v>17.899999999999999</v>
      </c>
      <c r="GH56" s="657">
        <f>COUNTIF(GI56:GR56,"&gt;0")</f>
        <v>0</v>
      </c>
      <c r="GI56" s="40"/>
      <c r="GJ56" s="510">
        <f t="shared" si="656"/>
        <v>0</v>
      </c>
      <c r="GK56" s="40"/>
      <c r="GL56" s="40"/>
      <c r="GM56" s="510">
        <f>COUNTA(GN56:GR56)</f>
        <v>0</v>
      </c>
      <c r="GN56" s="40"/>
      <c r="GO56" s="40"/>
      <c r="GP56" s="40"/>
      <c r="GQ56" s="40"/>
      <c r="GR56" s="40"/>
      <c r="GS56" s="657">
        <f t="shared" si="657"/>
        <v>3</v>
      </c>
      <c r="GT56" s="40"/>
      <c r="GU56" s="510">
        <f t="shared" si="658"/>
        <v>0</v>
      </c>
      <c r="GV56" s="351">
        <f t="shared" si="659"/>
        <v>0</v>
      </c>
      <c r="GW56" s="40"/>
      <c r="GX56" s="40"/>
      <c r="GY56" s="351">
        <f t="shared" si="660"/>
        <v>0</v>
      </c>
      <c r="GZ56" s="40"/>
      <c r="HA56" s="40"/>
      <c r="HB56" s="40"/>
      <c r="HC56" s="40"/>
      <c r="HD56" s="40"/>
      <c r="HE56" s="40"/>
      <c r="HF56" s="40"/>
      <c r="HG56" s="40"/>
      <c r="HH56" s="510">
        <f t="shared" si="661"/>
        <v>0</v>
      </c>
      <c r="HI56" s="40"/>
      <c r="HJ56" s="40"/>
      <c r="HK56" s="40"/>
      <c r="HL56" s="40"/>
      <c r="HM56" s="40"/>
      <c r="HN56" s="40"/>
      <c r="HO56" s="510">
        <f t="shared" si="662"/>
        <v>1</v>
      </c>
      <c r="HP56" s="351">
        <f t="shared" si="663"/>
        <v>1</v>
      </c>
      <c r="HQ56" s="40">
        <v>37.5</v>
      </c>
      <c r="HR56" s="40"/>
      <c r="HS56" s="40"/>
      <c r="HT56" s="351">
        <f>COUNTA(HU56:HX56)</f>
        <v>0</v>
      </c>
      <c r="HU56" s="40"/>
      <c r="HV56" s="40"/>
      <c r="HW56" s="40"/>
      <c r="HX56" s="40"/>
      <c r="HY56" s="44"/>
      <c r="HZ56" s="40"/>
      <c r="IA56" s="657">
        <f t="shared" si="665"/>
        <v>2</v>
      </c>
      <c r="IB56" s="510">
        <f t="shared" si="666"/>
        <v>1</v>
      </c>
      <c r="IC56" s="40">
        <v>19.600000000000001</v>
      </c>
      <c r="ID56" s="40"/>
      <c r="IE56" s="40"/>
      <c r="IF56" s="40"/>
      <c r="IG56" s="40"/>
      <c r="IH56" s="40"/>
      <c r="II56" s="40"/>
      <c r="IJ56" s="40"/>
      <c r="IK56" s="657">
        <f t="shared" si="667"/>
        <v>0</v>
      </c>
      <c r="IL56" s="510">
        <f t="shared" si="668"/>
        <v>0</v>
      </c>
      <c r="IM56" s="40"/>
      <c r="IN56" s="40"/>
      <c r="IO56" s="40"/>
      <c r="IP56" s="40"/>
      <c r="IQ56" s="40"/>
      <c r="IR56" s="40"/>
      <c r="IS56" s="657">
        <f t="shared" si="669"/>
        <v>2</v>
      </c>
      <c r="IT56" s="40"/>
      <c r="IU56" s="40"/>
      <c r="IV56" s="510">
        <f t="shared" si="670"/>
        <v>1</v>
      </c>
      <c r="IW56" s="40"/>
      <c r="IX56" s="40"/>
      <c r="IY56" s="44"/>
      <c r="IZ56" s="40"/>
      <c r="JA56" s="40">
        <v>16.100000000000001</v>
      </c>
      <c r="JB56" s="44"/>
      <c r="JC56" s="40"/>
      <c r="JD56" s="40"/>
      <c r="JE56" s="40"/>
      <c r="JF56" s="44"/>
      <c r="JG56" s="40"/>
      <c r="JH56" s="510">
        <f t="shared" si="671"/>
        <v>0</v>
      </c>
      <c r="JI56" s="40"/>
      <c r="JJ56" s="40"/>
      <c r="JK56" s="40"/>
      <c r="JL56" s="40"/>
      <c r="JM56" s="510">
        <f t="shared" si="672"/>
        <v>0</v>
      </c>
      <c r="JN56" s="40"/>
      <c r="JO56" s="513"/>
      <c r="JP56" s="657">
        <f t="shared" si="673"/>
        <v>0</v>
      </c>
      <c r="JQ56" s="510">
        <f t="shared" si="674"/>
        <v>0</v>
      </c>
      <c r="JR56" s="40"/>
      <c r="JS56" s="40"/>
      <c r="JT56" s="40"/>
      <c r="JU56" s="40"/>
      <c r="JV56" s="40"/>
      <c r="JW56" s="40"/>
      <c r="JX56" s="40"/>
      <c r="JY56" s="40"/>
      <c r="JZ56" s="40"/>
      <c r="KA56" s="40"/>
      <c r="KB56" s="40"/>
      <c r="KC56" s="40"/>
      <c r="KD56" s="510">
        <f t="shared" si="675"/>
        <v>0</v>
      </c>
      <c r="KE56" s="40"/>
      <c r="KF56" s="40"/>
      <c r="KG56" s="40"/>
      <c r="KH56" s="510">
        <f t="shared" si="676"/>
        <v>0</v>
      </c>
      <c r="KI56" s="40"/>
      <c r="KJ56" s="40"/>
      <c r="KK56" s="40"/>
      <c r="KL56" s="40"/>
      <c r="KM56" s="510">
        <f t="shared" si="677"/>
        <v>0</v>
      </c>
      <c r="KN56" s="40"/>
      <c r="KO56" s="40"/>
      <c r="KP56" s="40"/>
      <c r="KQ56" s="510">
        <f t="shared" si="678"/>
        <v>0</v>
      </c>
      <c r="KR56" s="40"/>
      <c r="KS56" s="40"/>
      <c r="KT56" s="40"/>
      <c r="KU56" s="657">
        <f t="shared" si="679"/>
        <v>0</v>
      </c>
      <c r="KV56" s="510">
        <f t="shared" si="680"/>
        <v>0</v>
      </c>
      <c r="KW56" s="40"/>
      <c r="KX56" s="40"/>
      <c r="KY56" s="40"/>
      <c r="KZ56" s="40"/>
      <c r="LA56" s="40"/>
      <c r="LB56" s="510">
        <f t="shared" si="681"/>
        <v>0</v>
      </c>
      <c r="LC56" s="40"/>
      <c r="LD56" s="40"/>
      <c r="LE56" s="40"/>
      <c r="LF56" s="351">
        <f t="shared" si="682"/>
        <v>0</v>
      </c>
      <c r="LG56" s="40"/>
      <c r="LH56" s="40"/>
      <c r="LI56" s="40"/>
      <c r="LJ56" s="510">
        <f t="shared" si="683"/>
        <v>0</v>
      </c>
      <c r="LK56" s="40"/>
      <c r="LL56" s="40"/>
      <c r="LM56" s="40"/>
      <c r="LN56" s="40"/>
      <c r="LO56" s="40"/>
      <c r="LP56" s="40"/>
      <c r="LQ56" s="40"/>
      <c r="LR56" s="40"/>
      <c r="LS56" s="40"/>
      <c r="LT56" s="40"/>
      <c r="LU56" s="40"/>
      <c r="LV56" s="40"/>
      <c r="LW56" s="40"/>
      <c r="LX56" s="40"/>
      <c r="LY56" s="510">
        <f t="shared" si="684"/>
        <v>0</v>
      </c>
      <c r="LZ56" s="40"/>
      <c r="MA56" s="40"/>
      <c r="MB56" s="40"/>
      <c r="MC56" s="40"/>
      <c r="MD56" s="40"/>
      <c r="ME56" s="510">
        <f t="shared" si="685"/>
        <v>0</v>
      </c>
      <c r="MF56" s="40"/>
      <c r="MG56" s="40"/>
      <c r="MH56" s="40"/>
      <c r="MI56" s="40"/>
      <c r="MJ56" s="510">
        <f t="shared" si="686"/>
        <v>0</v>
      </c>
      <c r="MK56" s="40"/>
      <c r="ML56" s="40"/>
      <c r="MM56" s="40"/>
      <c r="MN56" s="40"/>
      <c r="MO56" s="40"/>
      <c r="MP56" s="40"/>
      <c r="MQ56" s="163"/>
      <c r="MR56" s="40"/>
      <c r="MS56" s="40"/>
      <c r="MT56" s="40"/>
      <c r="MU56" s="40"/>
      <c r="MV56" s="40"/>
      <c r="MW56" s="40" t="s">
        <v>25</v>
      </c>
      <c r="MX56" s="40"/>
      <c r="MY56" s="40"/>
      <c r="MZ56" s="40"/>
      <c r="NA56" s="34" t="s">
        <v>1045</v>
      </c>
      <c r="NB56" s="34"/>
      <c r="NC56" s="34" t="s">
        <v>1046</v>
      </c>
      <c r="ND56" s="34"/>
    </row>
    <row r="57" spans="1:368" s="20" customFormat="1" ht="23" customHeight="1">
      <c r="A57" s="1248">
        <v>39</v>
      </c>
      <c r="B57" s="684"/>
      <c r="C57" s="685"/>
      <c r="D57" s="24"/>
      <c r="E57" s="24"/>
      <c r="F57" s="24"/>
      <c r="G57" s="25"/>
      <c r="H57" s="26"/>
      <c r="I57" s="27"/>
      <c r="J57" s="15"/>
      <c r="K57" s="68"/>
      <c r="L57" s="68"/>
      <c r="M57" s="15"/>
      <c r="N57" s="15"/>
      <c r="O57" s="15"/>
      <c r="P57" s="26"/>
      <c r="Q57" s="15"/>
      <c r="R57" s="24"/>
      <c r="S57" s="30"/>
      <c r="T57" s="30"/>
      <c r="U57" s="24"/>
      <c r="V57" s="171"/>
      <c r="W57" s="659"/>
      <c r="X57" s="522"/>
      <c r="Y57" s="31"/>
      <c r="Z57" s="522"/>
      <c r="AA57" s="31"/>
      <c r="AB57" s="522"/>
      <c r="AC57" s="31"/>
      <c r="AD57" s="522"/>
      <c r="AE57" s="31"/>
      <c r="AF57" s="31"/>
      <c r="AG57" s="32"/>
      <c r="AH57" s="31"/>
      <c r="AI57" s="522"/>
      <c r="AJ57" s="31"/>
      <c r="AK57" s="133"/>
      <c r="AL57" s="31"/>
      <c r="AM57" s="649"/>
      <c r="AN57" s="31"/>
      <c r="AO57" s="31"/>
      <c r="AP57" s="31"/>
      <c r="AQ57" s="31"/>
      <c r="AR57" s="31"/>
      <c r="AS57" s="31"/>
      <c r="AT57" s="31"/>
      <c r="AU57" s="31"/>
      <c r="AV57" s="31"/>
      <c r="AW57" s="31"/>
      <c r="AX57" s="31"/>
      <c r="AY57" s="133"/>
      <c r="AZ57" s="31"/>
      <c r="BA57" s="133"/>
      <c r="BB57" s="31"/>
      <c r="BC57" s="522"/>
      <c r="BD57" s="31"/>
      <c r="BE57" s="31"/>
      <c r="BF57" s="522"/>
      <c r="BG57" s="31"/>
      <c r="BH57" s="31"/>
      <c r="BI57" s="31"/>
      <c r="BJ57" s="32"/>
      <c r="BK57" s="659"/>
      <c r="BL57" s="31"/>
      <c r="BM57" s="32"/>
      <c r="BN57" s="522"/>
      <c r="BO57" s="32"/>
      <c r="BP57" s="32"/>
      <c r="BQ57" s="31"/>
      <c r="BR57" s="522"/>
      <c r="BS57" s="31"/>
      <c r="BT57" s="31"/>
      <c r="BU57" s="522"/>
      <c r="BV57" s="32"/>
      <c r="BW57" s="522"/>
      <c r="BX57" s="31"/>
      <c r="BZ57" s="522"/>
      <c r="CA57" s="31"/>
      <c r="CB57" s="31"/>
      <c r="CC57" s="32"/>
      <c r="CD57" s="32"/>
      <c r="CE57" s="659"/>
      <c r="CF57" s="31"/>
      <c r="CG57" s="522"/>
      <c r="CH57" s="31"/>
      <c r="CI57" s="133"/>
      <c r="CJ57" s="32"/>
      <c r="CK57" s="32"/>
      <c r="CL57" s="649"/>
      <c r="CM57" s="32"/>
      <c r="CN57" s="31"/>
      <c r="CO57" s="31"/>
      <c r="CP57" s="649"/>
      <c r="CQ57" s="31"/>
      <c r="CR57" s="32"/>
      <c r="CS57" s="31"/>
      <c r="CT57" s="31"/>
      <c r="CU57" s="31"/>
      <c r="CV57" s="31"/>
      <c r="CW57" s="32"/>
      <c r="CX57" s="649"/>
      <c r="CY57" s="32"/>
      <c r="CZ57" s="31"/>
      <c r="DA57" s="31"/>
      <c r="DB57" s="31"/>
      <c r="DC57" s="522"/>
      <c r="DD57" s="31"/>
      <c r="DE57" s="31"/>
      <c r="DF57" s="31"/>
      <c r="DG57" s="31"/>
      <c r="DH57" s="31"/>
      <c r="DI57" s="31"/>
      <c r="DJ57" s="31"/>
      <c r="DK57" s="31"/>
      <c r="DL57" s="31"/>
      <c r="DM57" s="31"/>
      <c r="DN57" s="31"/>
      <c r="DO57" s="522"/>
      <c r="DP57" s="31"/>
      <c r="DQ57" s="31"/>
      <c r="DR57" s="31"/>
      <c r="DS57" s="522"/>
      <c r="DT57" s="31"/>
      <c r="DU57" s="31"/>
      <c r="DV57" s="31"/>
      <c r="DW57" s="31"/>
      <c r="DX57" s="31"/>
      <c r="DY57" s="31"/>
      <c r="DZ57" s="31"/>
      <c r="EA57" s="659"/>
      <c r="EB57" s="31"/>
      <c r="EC57" s="522"/>
      <c r="ED57" s="649"/>
      <c r="EE57" s="31"/>
      <c r="EF57" s="31"/>
      <c r="EG57" s="31"/>
      <c r="EH57" s="31"/>
      <c r="EI57" s="133"/>
      <c r="EJ57" s="32"/>
      <c r="EK57" s="649"/>
      <c r="EL57" s="32"/>
      <c r="EM57" s="32"/>
      <c r="EN57" s="133"/>
      <c r="EO57" s="31"/>
      <c r="EP57" s="649"/>
      <c r="EQ57" s="31"/>
      <c r="ER57" s="31"/>
      <c r="ES57" s="31"/>
      <c r="ET57" s="31"/>
      <c r="EU57" s="31"/>
      <c r="EV57" s="31"/>
      <c r="EW57" s="522"/>
      <c r="EX57" s="649"/>
      <c r="EY57" s="31"/>
      <c r="EZ57" s="31"/>
      <c r="FA57" s="649"/>
      <c r="FB57" s="32"/>
      <c r="FC57" s="32"/>
      <c r="FD57" s="32"/>
      <c r="FE57" s="133"/>
      <c r="FF57" s="31"/>
      <c r="FG57" s="649"/>
      <c r="FH57" s="31"/>
      <c r="FI57" s="31"/>
      <c r="FJ57" s="649"/>
      <c r="FK57" s="31"/>
      <c r="FL57" s="31"/>
      <c r="FM57" s="31"/>
      <c r="FN57" s="659"/>
      <c r="FO57" s="31"/>
      <c r="FP57" s="522"/>
      <c r="FQ57" s="31"/>
      <c r="FR57" s="133"/>
      <c r="FS57" s="31"/>
      <c r="FT57" s="649"/>
      <c r="FU57" s="31"/>
      <c r="FV57" s="32"/>
      <c r="FW57" s="31"/>
      <c r="FX57" s="31"/>
      <c r="FY57" s="31"/>
      <c r="FZ57" s="133"/>
      <c r="GA57" s="32"/>
      <c r="GB57" s="522"/>
      <c r="GC57" s="31"/>
      <c r="GD57" s="31"/>
      <c r="GE57" s="32"/>
      <c r="GF57" s="522"/>
      <c r="GG57" s="32"/>
      <c r="GH57" s="659"/>
      <c r="GI57" s="31"/>
      <c r="GJ57" s="522"/>
      <c r="GK57" s="31"/>
      <c r="GL57" s="31"/>
      <c r="GM57" s="522"/>
      <c r="GN57" s="31"/>
      <c r="GO57" s="31"/>
      <c r="GP57" s="31"/>
      <c r="GQ57" s="31"/>
      <c r="GR57" s="31"/>
      <c r="GS57" s="659"/>
      <c r="GT57" s="31"/>
      <c r="GU57" s="522"/>
      <c r="GV57" s="649"/>
      <c r="GW57" s="32"/>
      <c r="GX57" s="32"/>
      <c r="GY57" s="649"/>
      <c r="GZ57" s="31"/>
      <c r="HA57" s="31"/>
      <c r="HB57" s="31"/>
      <c r="HC57" s="32"/>
      <c r="HD57" s="31"/>
      <c r="HE57" s="31"/>
      <c r="HF57" s="31"/>
      <c r="HG57" s="31"/>
      <c r="HH57" s="522"/>
      <c r="HI57" s="31"/>
      <c r="HJ57" s="31"/>
      <c r="HK57" s="31"/>
      <c r="HL57" s="31"/>
      <c r="HM57" s="31"/>
      <c r="HN57" s="32"/>
      <c r="HO57" s="522"/>
      <c r="HP57" s="649"/>
      <c r="HQ57" s="31"/>
      <c r="HR57" s="31"/>
      <c r="HS57" s="31"/>
      <c r="HT57" s="649"/>
      <c r="HU57" s="31"/>
      <c r="HV57" s="31"/>
      <c r="HW57" s="31"/>
      <c r="HX57" s="31"/>
      <c r="HY57" s="133"/>
      <c r="HZ57" s="31"/>
      <c r="IA57" s="659"/>
      <c r="IB57" s="522"/>
      <c r="IC57" s="31"/>
      <c r="ID57" s="32"/>
      <c r="IE57" s="32"/>
      <c r="IF57" s="32"/>
      <c r="IG57" s="31"/>
      <c r="IH57" s="31"/>
      <c r="II57" s="32"/>
      <c r="IJ57" s="31"/>
      <c r="IK57" s="659"/>
      <c r="IL57" s="522"/>
      <c r="IM57" s="31"/>
      <c r="IN57" s="31"/>
      <c r="IO57" s="31"/>
      <c r="IP57" s="31"/>
      <c r="IQ57" s="32"/>
      <c r="IR57" s="31"/>
      <c r="IS57" s="659"/>
      <c r="IT57" s="31"/>
      <c r="IU57" s="31"/>
      <c r="IV57" s="522"/>
      <c r="IW57" s="31"/>
      <c r="IX57" s="31"/>
      <c r="IY57" s="133"/>
      <c r="IZ57" s="31"/>
      <c r="JA57" s="31"/>
      <c r="JB57" s="133"/>
      <c r="JC57" s="31"/>
      <c r="JD57" s="31"/>
      <c r="JE57" s="31"/>
      <c r="JF57" s="133"/>
      <c r="JG57" s="31"/>
      <c r="JH57" s="522"/>
      <c r="JI57" s="31"/>
      <c r="JJ57" s="32"/>
      <c r="JK57" s="32"/>
      <c r="JL57" s="31"/>
      <c r="JM57" s="522"/>
      <c r="JN57" s="32"/>
      <c r="JO57" s="519"/>
      <c r="JP57" s="659"/>
      <c r="JQ57" s="522"/>
      <c r="JR57" s="31"/>
      <c r="JS57" s="31"/>
      <c r="JT57" s="31"/>
      <c r="JU57" s="31"/>
      <c r="JV57" s="31"/>
      <c r="JW57" s="31"/>
      <c r="JX57" s="31"/>
      <c r="JY57" s="31"/>
      <c r="JZ57" s="31"/>
      <c r="KA57" s="31"/>
      <c r="KB57" s="31"/>
      <c r="KC57" s="31"/>
      <c r="KD57" s="522"/>
      <c r="KE57" s="31"/>
      <c r="KF57" s="31"/>
      <c r="KG57" s="31"/>
      <c r="KH57" s="522"/>
      <c r="KI57" s="31"/>
      <c r="KJ57" s="31"/>
      <c r="KK57" s="31"/>
      <c r="KL57" s="31"/>
      <c r="KM57" s="522"/>
      <c r="KN57" s="31"/>
      <c r="KO57" s="31"/>
      <c r="KP57" s="31"/>
      <c r="KQ57" s="522"/>
      <c r="KR57" s="31"/>
      <c r="KS57" s="31"/>
      <c r="KT57" s="31"/>
      <c r="KU57" s="659"/>
      <c r="KV57" s="522"/>
      <c r="KW57" s="31"/>
      <c r="KX57" s="31"/>
      <c r="KY57" s="31"/>
      <c r="KZ57" s="31"/>
      <c r="LA57" s="31"/>
      <c r="LB57" s="522"/>
      <c r="LC57" s="31"/>
      <c r="LD57" s="31"/>
      <c r="LE57" s="31"/>
      <c r="LF57" s="649"/>
      <c r="LG57" s="31"/>
      <c r="LH57" s="31"/>
      <c r="LI57" s="31"/>
      <c r="LJ57" s="522"/>
      <c r="LK57" s="31"/>
      <c r="LL57" s="31"/>
      <c r="LM57" s="31"/>
      <c r="LN57" s="31"/>
      <c r="LO57" s="31"/>
      <c r="LP57" s="31"/>
      <c r="LQ57" s="31"/>
      <c r="LR57" s="31"/>
      <c r="LS57" s="31"/>
      <c r="LT57" s="31"/>
      <c r="LU57" s="31"/>
      <c r="LV57" s="31"/>
      <c r="LW57" s="31"/>
      <c r="LX57" s="31"/>
      <c r="LY57" s="522"/>
      <c r="LZ57" s="32"/>
      <c r="MA57" s="32"/>
      <c r="MB57" s="31"/>
      <c r="MC57" s="31"/>
      <c r="MD57" s="31"/>
      <c r="ME57" s="522"/>
      <c r="MF57" s="31"/>
      <c r="MG57" s="31"/>
      <c r="MH57" s="31"/>
      <c r="MI57" s="31"/>
      <c r="MJ57" s="522"/>
      <c r="MK57" s="31"/>
      <c r="ML57" s="31"/>
      <c r="MM57" s="32"/>
      <c r="MN57" s="31"/>
      <c r="MO57" s="31"/>
      <c r="MP57" s="31"/>
      <c r="MQ57" s="172"/>
      <c r="MR57" s="31"/>
      <c r="MS57" s="31"/>
      <c r="MT57" s="31"/>
      <c r="MU57" s="32"/>
      <c r="MV57" s="31"/>
      <c r="MW57" s="31"/>
      <c r="MX57" s="32"/>
      <c r="MY57" s="32"/>
      <c r="MZ57" s="32"/>
      <c r="NA57" s="24"/>
      <c r="NB57" s="24"/>
      <c r="NC57" s="24"/>
      <c r="ND57" s="24"/>
    </row>
    <row r="58" spans="1:368" ht="23" customHeight="1">
      <c r="A58" s="1248">
        <v>40</v>
      </c>
      <c r="B58" s="50" t="s">
        <v>128</v>
      </c>
      <c r="C58" s="51">
        <v>2019</v>
      </c>
      <c r="D58" s="34" t="s">
        <v>129</v>
      </c>
      <c r="E58" s="34" t="s">
        <v>130</v>
      </c>
      <c r="F58" s="34" t="s">
        <v>24</v>
      </c>
      <c r="G58" s="35">
        <v>107</v>
      </c>
      <c r="H58" s="36">
        <v>0.55100000000000005</v>
      </c>
      <c r="I58" s="37" t="s">
        <v>39</v>
      </c>
      <c r="J58" s="2" t="s">
        <v>131</v>
      </c>
      <c r="K58" s="52" t="s">
        <v>132</v>
      </c>
      <c r="L58" s="52" t="s">
        <v>133</v>
      </c>
      <c r="M58" s="2">
        <v>0</v>
      </c>
      <c r="N58" s="2">
        <v>1</v>
      </c>
      <c r="O58" s="2" t="s">
        <v>134</v>
      </c>
      <c r="P58" s="36" t="s">
        <v>39</v>
      </c>
      <c r="Q58" s="2" t="s">
        <v>135</v>
      </c>
      <c r="R58" s="34" t="s">
        <v>86</v>
      </c>
      <c r="S58" s="39" t="s">
        <v>136</v>
      </c>
      <c r="T58" s="39" t="s">
        <v>117</v>
      </c>
      <c r="U58" s="34" t="s">
        <v>89</v>
      </c>
      <c r="V58" s="153"/>
      <c r="W58" s="657">
        <f t="shared" si="620"/>
        <v>0</v>
      </c>
      <c r="X58" s="510">
        <f t="shared" si="621"/>
        <v>0</v>
      </c>
      <c r="Y58" s="40"/>
      <c r="Z58" s="510">
        <f t="shared" si="622"/>
        <v>0</v>
      </c>
      <c r="AA58" s="40"/>
      <c r="AB58" s="510">
        <f t="shared" si="623"/>
        <v>0</v>
      </c>
      <c r="AC58" s="40"/>
      <c r="AD58" s="510">
        <f t="shared" si="624"/>
        <v>0</v>
      </c>
      <c r="AE58" s="40"/>
      <c r="AF58" s="40"/>
      <c r="AG58" s="40"/>
      <c r="AH58" s="40"/>
      <c r="AI58" s="510">
        <f t="shared" si="625"/>
        <v>0</v>
      </c>
      <c r="AJ58" s="40"/>
      <c r="AK58" s="44"/>
      <c r="AL58" s="40"/>
      <c r="AM58" s="351">
        <f t="shared" si="626"/>
        <v>0</v>
      </c>
      <c r="AN58" s="40"/>
      <c r="AO58" s="40"/>
      <c r="AP58" s="40"/>
      <c r="AQ58" s="40"/>
      <c r="AR58" s="40"/>
      <c r="AS58" s="40"/>
      <c r="AT58" s="40"/>
      <c r="AU58" s="40"/>
      <c r="AV58" s="40"/>
      <c r="AW58" s="40"/>
      <c r="AX58" s="40"/>
      <c r="AY58" s="44"/>
      <c r="AZ58" s="40"/>
      <c r="BA58" s="44"/>
      <c r="BB58" s="40"/>
      <c r="BC58" s="510">
        <f t="shared" si="627"/>
        <v>0</v>
      </c>
      <c r="BD58" s="40"/>
      <c r="BE58" s="40"/>
      <c r="BF58" s="510">
        <f t="shared" si="628"/>
        <v>0</v>
      </c>
      <c r="BG58" s="40"/>
      <c r="BH58" s="40"/>
      <c r="BI58" s="40"/>
      <c r="BJ58" s="40"/>
      <c r="BK58" s="657">
        <f>COUNTIF(BL58:CD58,"&gt;0")</f>
        <v>0</v>
      </c>
      <c r="BL58" s="40"/>
      <c r="BM58" s="40"/>
      <c r="BN58" s="510">
        <f t="shared" si="629"/>
        <v>0</v>
      </c>
      <c r="BO58" s="40"/>
      <c r="BP58" s="40"/>
      <c r="BQ58" s="40"/>
      <c r="BR58" s="510">
        <f t="shared" si="630"/>
        <v>0</v>
      </c>
      <c r="BS58" s="40"/>
      <c r="BT58" s="40"/>
      <c r="BU58" s="510">
        <f t="shared" si="631"/>
        <v>0</v>
      </c>
      <c r="BV58" s="40"/>
      <c r="BW58" s="510">
        <f t="shared" si="632"/>
        <v>0</v>
      </c>
      <c r="BX58" s="40"/>
      <c r="BZ58" s="510">
        <f t="shared" si="633"/>
        <v>0</v>
      </c>
      <c r="CA58" s="40"/>
      <c r="CB58" s="40"/>
      <c r="CC58" s="40"/>
      <c r="CD58" s="40"/>
      <c r="CE58" s="657">
        <f t="shared" si="634"/>
        <v>0</v>
      </c>
      <c r="CF58" s="40"/>
      <c r="CG58" s="510">
        <f t="shared" si="635"/>
        <v>0</v>
      </c>
      <c r="CH58" s="40"/>
      <c r="CI58" s="44"/>
      <c r="CJ58" s="40"/>
      <c r="CK58" s="40"/>
      <c r="CL58" s="351">
        <f t="shared" si="636"/>
        <v>0</v>
      </c>
      <c r="CM58" s="40"/>
      <c r="CN58" s="40"/>
      <c r="CO58" s="40"/>
      <c r="CP58" s="351">
        <f t="shared" si="637"/>
        <v>0</v>
      </c>
      <c r="CQ58" s="40"/>
      <c r="CR58" s="40"/>
      <c r="CS58" s="40"/>
      <c r="CT58" s="40"/>
      <c r="CU58" s="40"/>
      <c r="CV58" s="40"/>
      <c r="CW58" s="40"/>
      <c r="CX58" s="351">
        <f t="shared" si="638"/>
        <v>0</v>
      </c>
      <c r="CY58" s="40"/>
      <c r="CZ58" s="40"/>
      <c r="DA58" s="40"/>
      <c r="DB58" s="40"/>
      <c r="DC58" s="510">
        <f t="shared" si="639"/>
        <v>0</v>
      </c>
      <c r="DD58" s="40"/>
      <c r="DE58" s="40"/>
      <c r="DF58" s="40"/>
      <c r="DG58" s="40"/>
      <c r="DH58" s="40"/>
      <c r="DI58" s="40"/>
      <c r="DJ58" s="40"/>
      <c r="DK58" s="40"/>
      <c r="DL58" s="40"/>
      <c r="DM58" s="40"/>
      <c r="DN58" s="40"/>
      <c r="DO58" s="510">
        <f t="shared" si="640"/>
        <v>0</v>
      </c>
      <c r="DP58" s="40"/>
      <c r="DQ58" s="40"/>
      <c r="DR58" s="40"/>
      <c r="DS58" s="510">
        <f t="shared" si="641"/>
        <v>0</v>
      </c>
      <c r="DT58" s="40"/>
      <c r="DU58" s="40"/>
      <c r="DV58" s="40"/>
      <c r="DW58" s="40"/>
      <c r="DX58" s="40"/>
      <c r="DY58" s="40"/>
      <c r="DZ58" s="40"/>
      <c r="EA58" s="657">
        <f t="shared" si="642"/>
        <v>7</v>
      </c>
      <c r="EB58" s="40"/>
      <c r="EC58" s="510">
        <f t="shared" si="643"/>
        <v>1</v>
      </c>
      <c r="ED58" s="351">
        <f t="shared" si="644"/>
        <v>1</v>
      </c>
      <c r="EE58" s="40"/>
      <c r="EF58" s="40"/>
      <c r="EG58" s="40">
        <v>1.9</v>
      </c>
      <c r="EH58" s="40"/>
      <c r="EI58" s="44"/>
      <c r="EJ58" s="40"/>
      <c r="EK58" s="351">
        <f t="shared" si="645"/>
        <v>0</v>
      </c>
      <c r="EL58" s="40"/>
      <c r="EM58" s="40"/>
      <c r="EN58" s="44"/>
      <c r="EO58" s="40"/>
      <c r="EP58" s="351">
        <f t="shared" si="646"/>
        <v>0</v>
      </c>
      <c r="EQ58" s="40"/>
      <c r="ER58" s="40"/>
      <c r="ES58" s="40"/>
      <c r="ET58" s="40"/>
      <c r="EU58" s="40"/>
      <c r="EV58" s="40"/>
      <c r="EW58" s="510">
        <f t="shared" si="647"/>
        <v>2</v>
      </c>
      <c r="EX58" s="351">
        <f t="shared" si="687"/>
        <v>0</v>
      </c>
      <c r="EY58" s="40"/>
      <c r="EZ58" s="40"/>
      <c r="FA58" s="351">
        <f t="shared" si="648"/>
        <v>0</v>
      </c>
      <c r="FB58" s="40"/>
      <c r="FC58" s="40"/>
      <c r="FD58" s="40"/>
      <c r="FE58" s="44"/>
      <c r="FF58" s="40"/>
      <c r="FG58" s="351">
        <f t="shared" si="649"/>
        <v>0</v>
      </c>
      <c r="FH58" s="40"/>
      <c r="FI58" s="40"/>
      <c r="FJ58" s="351">
        <f t="shared" si="650"/>
        <v>2</v>
      </c>
      <c r="FK58" s="40"/>
      <c r="FL58" s="40">
        <v>6.5</v>
      </c>
      <c r="FM58" s="40">
        <v>5.6</v>
      </c>
      <c r="FN58" s="657">
        <f t="shared" si="651"/>
        <v>0</v>
      </c>
      <c r="FO58" s="40"/>
      <c r="FP58" s="510">
        <f t="shared" si="652"/>
        <v>0</v>
      </c>
      <c r="FQ58" s="40"/>
      <c r="FR58" s="44"/>
      <c r="FS58" s="40"/>
      <c r="FT58" s="351">
        <f t="shared" si="653"/>
        <v>0</v>
      </c>
      <c r="FU58" s="40"/>
      <c r="FV58" s="40"/>
      <c r="FW58" s="40"/>
      <c r="FX58" s="40"/>
      <c r="FY58" s="40"/>
      <c r="FZ58" s="44"/>
      <c r="GA58" s="40"/>
      <c r="GB58" s="510">
        <f t="shared" si="654"/>
        <v>0</v>
      </c>
      <c r="GC58" s="40"/>
      <c r="GD58" s="40"/>
      <c r="GE58" s="40"/>
      <c r="GF58" s="510">
        <f t="shared" si="655"/>
        <v>0</v>
      </c>
      <c r="GG58" s="40"/>
      <c r="GH58" s="657">
        <f>COUNTIF(GI58:GR58,"&gt;0")</f>
        <v>0</v>
      </c>
      <c r="GI58" s="40"/>
      <c r="GJ58" s="510">
        <f t="shared" si="656"/>
        <v>0</v>
      </c>
      <c r="GK58" s="40"/>
      <c r="GL58" s="40"/>
      <c r="GM58" s="510">
        <f>COUNTA(GN58:GR58)</f>
        <v>0</v>
      </c>
      <c r="GN58" s="40"/>
      <c r="GO58" s="40"/>
      <c r="GP58" s="40"/>
      <c r="GQ58" s="40"/>
      <c r="GR58" s="40"/>
      <c r="GS58" s="657">
        <f t="shared" si="657"/>
        <v>15</v>
      </c>
      <c r="GT58" s="41">
        <v>16.5</v>
      </c>
      <c r="GU58" s="510">
        <f t="shared" si="658"/>
        <v>3</v>
      </c>
      <c r="GV58" s="351">
        <f t="shared" si="659"/>
        <v>1</v>
      </c>
      <c r="GW58" s="41">
        <v>14.9</v>
      </c>
      <c r="GX58" s="41"/>
      <c r="GY58" s="351">
        <f t="shared" si="660"/>
        <v>2</v>
      </c>
      <c r="GZ58" s="40"/>
      <c r="HA58" s="41">
        <v>7.4</v>
      </c>
      <c r="HB58" s="41"/>
      <c r="HC58" s="40"/>
      <c r="HD58" s="41">
        <v>10.3</v>
      </c>
      <c r="HE58" s="40"/>
      <c r="HF58" s="40"/>
      <c r="HG58" s="40"/>
      <c r="HH58" s="510">
        <f t="shared" si="661"/>
        <v>1</v>
      </c>
      <c r="HI58" s="40"/>
      <c r="HJ58" s="40">
        <v>4.7</v>
      </c>
      <c r="HK58" s="40"/>
      <c r="HL58" s="40"/>
      <c r="HM58" s="40"/>
      <c r="HN58" s="40"/>
      <c r="HO58" s="510">
        <f t="shared" si="662"/>
        <v>3</v>
      </c>
      <c r="HP58" s="351">
        <f t="shared" si="663"/>
        <v>2</v>
      </c>
      <c r="HQ58" s="41">
        <v>30.8</v>
      </c>
      <c r="HR58" s="40"/>
      <c r="HS58" s="41">
        <v>29</v>
      </c>
      <c r="HT58" s="351">
        <f t="shared" si="664"/>
        <v>1</v>
      </c>
      <c r="HU58" s="40"/>
      <c r="HV58" s="40">
        <v>0.9</v>
      </c>
      <c r="HW58" s="40"/>
      <c r="HX58" s="40"/>
      <c r="HY58" s="44"/>
      <c r="HZ58" s="40"/>
      <c r="IA58" s="657">
        <f t="shared" si="665"/>
        <v>6</v>
      </c>
      <c r="IB58" s="510">
        <f t="shared" si="666"/>
        <v>5</v>
      </c>
      <c r="IC58" s="40"/>
      <c r="ID58" s="40">
        <v>26.2</v>
      </c>
      <c r="IE58" s="40">
        <v>14</v>
      </c>
      <c r="IF58" s="40">
        <v>38.299999999999997</v>
      </c>
      <c r="IG58" s="40">
        <v>16.8</v>
      </c>
      <c r="IH58" s="40">
        <v>1.9</v>
      </c>
      <c r="II58" s="40"/>
      <c r="IJ58" s="40"/>
      <c r="IK58" s="657">
        <f t="shared" si="667"/>
        <v>6</v>
      </c>
      <c r="IL58" s="510">
        <f t="shared" si="668"/>
        <v>5</v>
      </c>
      <c r="IM58" s="41">
        <v>8.9</v>
      </c>
      <c r="IN58" s="40">
        <v>6.3</v>
      </c>
      <c r="IO58" s="41">
        <v>25.4</v>
      </c>
      <c r="IP58" s="41">
        <v>35.6</v>
      </c>
      <c r="IQ58" s="40"/>
      <c r="IR58" s="40">
        <v>6.3</v>
      </c>
      <c r="IS58" s="657">
        <f t="shared" si="669"/>
        <v>9</v>
      </c>
      <c r="IT58" s="40"/>
      <c r="IU58" s="41">
        <v>71.400000000000006</v>
      </c>
      <c r="IV58" s="510">
        <f t="shared" si="670"/>
        <v>1</v>
      </c>
      <c r="IW58" s="41">
        <v>21.5</v>
      </c>
      <c r="IX58" s="40"/>
      <c r="IY58" s="44"/>
      <c r="IZ58" s="40"/>
      <c r="JA58" s="40"/>
      <c r="JB58" s="44"/>
      <c r="JC58" s="40"/>
      <c r="JD58" s="40"/>
      <c r="JE58" s="40"/>
      <c r="JF58" s="44"/>
      <c r="JG58" s="40"/>
      <c r="JH58" s="510">
        <f t="shared" si="671"/>
        <v>3</v>
      </c>
      <c r="JI58" s="40"/>
      <c r="JJ58" s="41">
        <v>16.8</v>
      </c>
      <c r="JK58" s="41">
        <v>12.1</v>
      </c>
      <c r="JL58" s="40">
        <v>0.9</v>
      </c>
      <c r="JM58" s="510">
        <f t="shared" si="672"/>
        <v>1</v>
      </c>
      <c r="JN58" s="41">
        <v>13.1</v>
      </c>
      <c r="JO58" s="513"/>
      <c r="JP58" s="657">
        <f t="shared" si="673"/>
        <v>0</v>
      </c>
      <c r="JQ58" s="510">
        <f t="shared" si="674"/>
        <v>0</v>
      </c>
      <c r="JR58" s="40"/>
      <c r="JS58" s="40"/>
      <c r="JT58" s="40"/>
      <c r="JU58" s="40"/>
      <c r="JV58" s="40"/>
      <c r="JW58" s="40"/>
      <c r="JX58" s="40"/>
      <c r="JY58" s="40"/>
      <c r="JZ58" s="40"/>
      <c r="KA58" s="40"/>
      <c r="KB58" s="40"/>
      <c r="KC58" s="40"/>
      <c r="KD58" s="510">
        <f t="shared" si="675"/>
        <v>0</v>
      </c>
      <c r="KE58" s="40"/>
      <c r="KF58" s="40"/>
      <c r="KG58" s="40"/>
      <c r="KH58" s="510">
        <f t="shared" si="676"/>
        <v>0</v>
      </c>
      <c r="KI58" s="40"/>
      <c r="KJ58" s="40"/>
      <c r="KK58" s="40"/>
      <c r="KL58" s="40"/>
      <c r="KM58" s="510">
        <f t="shared" si="677"/>
        <v>0</v>
      </c>
      <c r="KN58" s="40"/>
      <c r="KO58" s="40"/>
      <c r="KP58" s="40"/>
      <c r="KQ58" s="510">
        <f t="shared" si="678"/>
        <v>0</v>
      </c>
      <c r="KR58" s="40"/>
      <c r="KS58" s="40"/>
      <c r="KT58" s="40"/>
      <c r="KU58" s="657">
        <f t="shared" si="679"/>
        <v>0</v>
      </c>
      <c r="KV58" s="510">
        <f t="shared" si="680"/>
        <v>0</v>
      </c>
      <c r="KW58" s="40"/>
      <c r="KX58" s="40"/>
      <c r="KY58" s="40"/>
      <c r="KZ58" s="40"/>
      <c r="LA58" s="40"/>
      <c r="LB58" s="510">
        <f t="shared" si="681"/>
        <v>0</v>
      </c>
      <c r="LC58" s="40"/>
      <c r="LD58" s="40"/>
      <c r="LE58" s="40"/>
      <c r="LF58" s="351">
        <f t="shared" si="682"/>
        <v>0</v>
      </c>
      <c r="LG58" s="40"/>
      <c r="LH58" s="40"/>
      <c r="LI58" s="40"/>
      <c r="LJ58" s="510">
        <f t="shared" si="683"/>
        <v>0</v>
      </c>
      <c r="LK58" s="40"/>
      <c r="LL58" s="40"/>
      <c r="LM58" s="40"/>
      <c r="LN58" s="40"/>
      <c r="LO58" s="40"/>
      <c r="LP58" s="40"/>
      <c r="LQ58" s="40"/>
      <c r="LR58" s="40"/>
      <c r="LS58" s="40"/>
      <c r="LT58" s="40"/>
      <c r="LU58" s="40"/>
      <c r="LV58" s="40"/>
      <c r="LW58" s="40"/>
      <c r="LX58" s="40"/>
      <c r="LY58" s="510">
        <f t="shared" si="684"/>
        <v>0</v>
      </c>
      <c r="LZ58" s="40"/>
      <c r="MA58" s="40"/>
      <c r="MB58" s="40"/>
      <c r="MC58" s="40"/>
      <c r="MD58" s="40"/>
      <c r="ME58" s="510">
        <f t="shared" si="685"/>
        <v>0</v>
      </c>
      <c r="MF58" s="40"/>
      <c r="MG58" s="40"/>
      <c r="MH58" s="40"/>
      <c r="MI58" s="40"/>
      <c r="MJ58" s="510">
        <f t="shared" si="686"/>
        <v>0</v>
      </c>
      <c r="MK58" s="40"/>
      <c r="ML58" s="40"/>
      <c r="MM58" s="40"/>
      <c r="MN58" s="40"/>
      <c r="MO58" s="40"/>
      <c r="MP58" s="40"/>
      <c r="MQ58" s="163"/>
      <c r="MR58" s="40"/>
      <c r="MS58" s="40"/>
      <c r="MT58" s="40"/>
      <c r="MU58" s="40"/>
      <c r="MV58" s="40"/>
      <c r="MW58" s="40"/>
      <c r="MX58" s="40"/>
      <c r="MY58" s="40"/>
      <c r="MZ58" s="40"/>
      <c r="NA58" s="34" t="s">
        <v>1049</v>
      </c>
      <c r="NB58" s="34"/>
      <c r="NC58" s="34" t="s">
        <v>1050</v>
      </c>
      <c r="ND58" s="34" t="s">
        <v>1051</v>
      </c>
    </row>
    <row r="59" spans="1:368" ht="23" customHeight="1">
      <c r="A59" s="1248">
        <v>41</v>
      </c>
      <c r="B59" s="34" t="s">
        <v>137</v>
      </c>
      <c r="C59" s="2">
        <v>2020</v>
      </c>
      <c r="D59" s="34" t="s">
        <v>138</v>
      </c>
      <c r="E59" s="34" t="s">
        <v>139</v>
      </c>
      <c r="F59" s="34" t="s">
        <v>39</v>
      </c>
      <c r="G59" s="35">
        <v>222</v>
      </c>
      <c r="H59" s="42">
        <v>0.56299999999999994</v>
      </c>
      <c r="I59" s="43" t="s">
        <v>39</v>
      </c>
      <c r="J59" s="2" t="s">
        <v>140</v>
      </c>
      <c r="K59" s="34" t="s">
        <v>27</v>
      </c>
      <c r="L59" s="34" t="s">
        <v>28</v>
      </c>
      <c r="M59" s="2" t="s">
        <v>39</v>
      </c>
      <c r="N59" s="38" t="s">
        <v>141</v>
      </c>
      <c r="O59" s="38" t="s">
        <v>25</v>
      </c>
      <c r="P59" s="42" t="s">
        <v>25</v>
      </c>
      <c r="Q59" s="2" t="s">
        <v>25</v>
      </c>
      <c r="R59" s="34" t="s">
        <v>86</v>
      </c>
      <c r="S59" s="39" t="s">
        <v>142</v>
      </c>
      <c r="T59" s="39" t="s">
        <v>33</v>
      </c>
      <c r="U59" s="34" t="s">
        <v>89</v>
      </c>
      <c r="V59" s="153"/>
      <c r="W59" s="657">
        <f t="shared" si="620"/>
        <v>4</v>
      </c>
      <c r="X59" s="510">
        <f t="shared" si="621"/>
        <v>0</v>
      </c>
      <c r="Y59" s="40"/>
      <c r="Z59" s="510">
        <f t="shared" si="622"/>
        <v>0</v>
      </c>
      <c r="AA59" s="40"/>
      <c r="AB59" s="510">
        <f t="shared" si="623"/>
        <v>0</v>
      </c>
      <c r="AC59" s="40"/>
      <c r="AD59" s="510">
        <f t="shared" si="624"/>
        <v>0</v>
      </c>
      <c r="AE59" s="40"/>
      <c r="AF59" s="41"/>
      <c r="AG59" s="40"/>
      <c r="AH59" s="40"/>
      <c r="AI59" s="510">
        <f t="shared" si="625"/>
        <v>1</v>
      </c>
      <c r="AJ59" s="40">
        <v>66</v>
      </c>
      <c r="AK59" s="44"/>
      <c r="AL59" s="40"/>
      <c r="AM59" s="351">
        <f t="shared" si="626"/>
        <v>0</v>
      </c>
      <c r="AN59" s="41"/>
      <c r="AO59" s="40"/>
      <c r="AP59" s="41"/>
      <c r="AQ59" s="40"/>
      <c r="AR59" s="40"/>
      <c r="AS59" s="40"/>
      <c r="AT59" s="40"/>
      <c r="AU59" s="40"/>
      <c r="AV59" s="40"/>
      <c r="AW59" s="40"/>
      <c r="AX59" s="40"/>
      <c r="AY59" s="44"/>
      <c r="AZ59" s="41"/>
      <c r="BA59" s="44"/>
      <c r="BB59" s="40"/>
      <c r="BC59" s="510">
        <f t="shared" si="627"/>
        <v>1</v>
      </c>
      <c r="BD59" s="40">
        <v>50</v>
      </c>
      <c r="BE59" s="40"/>
      <c r="BF59" s="510">
        <f t="shared" si="628"/>
        <v>0</v>
      </c>
      <c r="BG59" s="40"/>
      <c r="BH59" s="40"/>
      <c r="BI59" s="40"/>
      <c r="BJ59" s="40"/>
      <c r="BK59" s="657">
        <f>COUNTIF(BL59:CD59,"&gt;0")</f>
        <v>0</v>
      </c>
      <c r="BL59" s="40"/>
      <c r="BM59" s="40"/>
      <c r="BN59" s="510">
        <f t="shared" si="629"/>
        <v>0</v>
      </c>
      <c r="BO59" s="40"/>
      <c r="BP59" s="40"/>
      <c r="BQ59" s="40"/>
      <c r="BR59" s="510">
        <f t="shared" si="630"/>
        <v>0</v>
      </c>
      <c r="BS59" s="40"/>
      <c r="BT59" s="40"/>
      <c r="BU59" s="510">
        <f t="shared" si="631"/>
        <v>0</v>
      </c>
      <c r="BV59" s="40"/>
      <c r="BW59" s="510">
        <f t="shared" si="632"/>
        <v>0</v>
      </c>
      <c r="BX59" s="40"/>
      <c r="BZ59" s="510">
        <f t="shared" si="633"/>
        <v>0</v>
      </c>
      <c r="CA59" s="40"/>
      <c r="CB59" s="40"/>
      <c r="CC59" s="40"/>
      <c r="CD59" s="40"/>
      <c r="CE59" s="657">
        <f t="shared" si="634"/>
        <v>2</v>
      </c>
      <c r="CF59" s="40"/>
      <c r="CG59" s="510">
        <f t="shared" si="635"/>
        <v>1</v>
      </c>
      <c r="CH59" s="40"/>
      <c r="CI59" s="44"/>
      <c r="CJ59" s="40"/>
      <c r="CK59" s="40">
        <v>16.7</v>
      </c>
      <c r="CL59" s="351">
        <f t="shared" si="636"/>
        <v>0</v>
      </c>
      <c r="CM59" s="40"/>
      <c r="CN59" s="40"/>
      <c r="CO59" s="40"/>
      <c r="CP59" s="351">
        <f t="shared" si="637"/>
        <v>0</v>
      </c>
      <c r="CQ59" s="40"/>
      <c r="CR59" s="40"/>
      <c r="CS59" s="40"/>
      <c r="CT59" s="40"/>
      <c r="CU59" s="40"/>
      <c r="CV59" s="40"/>
      <c r="CW59" s="40"/>
      <c r="CX59" s="351">
        <f t="shared" si="638"/>
        <v>0</v>
      </c>
      <c r="CY59" s="40"/>
      <c r="CZ59" s="40"/>
      <c r="DA59" s="40"/>
      <c r="DB59" s="40"/>
      <c r="DC59" s="510">
        <f t="shared" si="639"/>
        <v>0</v>
      </c>
      <c r="DD59" s="40"/>
      <c r="DE59" s="40"/>
      <c r="DF59" s="40"/>
      <c r="DG59" s="40"/>
      <c r="DH59" s="40"/>
      <c r="DI59" s="40"/>
      <c r="DJ59" s="40"/>
      <c r="DK59" s="40"/>
      <c r="DL59" s="40"/>
      <c r="DM59" s="40"/>
      <c r="DN59" s="40"/>
      <c r="DO59" s="510">
        <f t="shared" si="640"/>
        <v>0</v>
      </c>
      <c r="DP59" s="40"/>
      <c r="DQ59" s="40"/>
      <c r="DR59" s="40"/>
      <c r="DS59" s="510">
        <f t="shared" si="641"/>
        <v>0</v>
      </c>
      <c r="DT59" s="40"/>
      <c r="DU59" s="40"/>
      <c r="DV59" s="40"/>
      <c r="DW59" s="40"/>
      <c r="DX59" s="40"/>
      <c r="DY59" s="40"/>
      <c r="DZ59" s="40"/>
      <c r="EA59" s="657">
        <f t="shared" si="642"/>
        <v>0</v>
      </c>
      <c r="EB59" s="40"/>
      <c r="EC59" s="510">
        <f t="shared" si="643"/>
        <v>0</v>
      </c>
      <c r="ED59" s="351">
        <f t="shared" si="644"/>
        <v>0</v>
      </c>
      <c r="EE59" s="40"/>
      <c r="EF59" s="40"/>
      <c r="EG59" s="40"/>
      <c r="EH59" s="40"/>
      <c r="EI59" s="44"/>
      <c r="EJ59" s="40"/>
      <c r="EK59" s="351">
        <f t="shared" si="645"/>
        <v>0</v>
      </c>
      <c r="EL59" s="40"/>
      <c r="EM59" s="40"/>
      <c r="EN59" s="44"/>
      <c r="EO59" s="40"/>
      <c r="EP59" s="351">
        <f t="shared" si="646"/>
        <v>0</v>
      </c>
      <c r="EQ59" s="40"/>
      <c r="ER59" s="40"/>
      <c r="ES59" s="40"/>
      <c r="ET59" s="40"/>
      <c r="EU59" s="40"/>
      <c r="EV59" s="40"/>
      <c r="EW59" s="510">
        <f t="shared" si="647"/>
        <v>0</v>
      </c>
      <c r="EX59" s="351">
        <f t="shared" si="687"/>
        <v>0</v>
      </c>
      <c r="EY59" s="40"/>
      <c r="EZ59" s="40"/>
      <c r="FA59" s="351">
        <f t="shared" si="648"/>
        <v>0</v>
      </c>
      <c r="FB59" s="40"/>
      <c r="FC59" s="40"/>
      <c r="FD59" s="40"/>
      <c r="FE59" s="44"/>
      <c r="FF59" s="40"/>
      <c r="FG59" s="351">
        <f t="shared" si="649"/>
        <v>0</v>
      </c>
      <c r="FH59" s="40"/>
      <c r="FI59" s="40"/>
      <c r="FJ59" s="351">
        <f t="shared" si="650"/>
        <v>0</v>
      </c>
      <c r="FK59" s="40"/>
      <c r="FL59" s="40"/>
      <c r="FM59" s="40"/>
      <c r="FN59" s="657">
        <f t="shared" si="651"/>
        <v>0</v>
      </c>
      <c r="FO59" s="40"/>
      <c r="FP59" s="510">
        <f t="shared" si="652"/>
        <v>0</v>
      </c>
      <c r="FQ59" s="40"/>
      <c r="FR59" s="44"/>
      <c r="FS59" s="40"/>
      <c r="FT59" s="351">
        <f t="shared" si="653"/>
        <v>0</v>
      </c>
      <c r="FU59" s="40"/>
      <c r="FV59" s="40"/>
      <c r="FW59" s="40"/>
      <c r="FX59" s="40"/>
      <c r="FY59" s="40"/>
      <c r="FZ59" s="44"/>
      <c r="GA59" s="40"/>
      <c r="GB59" s="510">
        <f t="shared" si="654"/>
        <v>0</v>
      </c>
      <c r="GC59" s="40"/>
      <c r="GD59" s="40"/>
      <c r="GE59" s="40"/>
      <c r="GF59" s="510">
        <f t="shared" si="655"/>
        <v>0</v>
      </c>
      <c r="GG59" s="40"/>
      <c r="GH59" s="657">
        <f>COUNTIF(GI59:GR59,"&gt;0")</f>
        <v>1</v>
      </c>
      <c r="GI59" s="40">
        <v>50</v>
      </c>
      <c r="GJ59" s="510">
        <f t="shared" si="656"/>
        <v>0</v>
      </c>
      <c r="GK59" s="40"/>
      <c r="GL59" s="40"/>
      <c r="GM59" s="510">
        <f>COUNTA(GN59:GR59)</f>
        <v>0</v>
      </c>
      <c r="GN59" s="40"/>
      <c r="GO59" s="40"/>
      <c r="GP59" s="40"/>
      <c r="GQ59" s="40"/>
      <c r="GR59" s="40"/>
      <c r="GS59" s="657">
        <f t="shared" si="657"/>
        <v>3</v>
      </c>
      <c r="GT59" s="40"/>
      <c r="GU59" s="510">
        <f t="shared" si="658"/>
        <v>0</v>
      </c>
      <c r="GV59" s="351">
        <f t="shared" si="659"/>
        <v>0</v>
      </c>
      <c r="GW59" s="40"/>
      <c r="GX59" s="40"/>
      <c r="GY59" s="351">
        <f t="shared" si="660"/>
        <v>0</v>
      </c>
      <c r="GZ59" s="40"/>
      <c r="HA59" s="40"/>
      <c r="HB59" s="40"/>
      <c r="HC59" s="40"/>
      <c r="HD59" s="40"/>
      <c r="HE59" s="40"/>
      <c r="HF59" s="40"/>
      <c r="HG59" s="40"/>
      <c r="HH59" s="510">
        <f t="shared" si="661"/>
        <v>0</v>
      </c>
      <c r="HI59" s="40"/>
      <c r="HJ59" s="40"/>
      <c r="HK59" s="40"/>
      <c r="HL59" s="40"/>
      <c r="HM59" s="40"/>
      <c r="HN59" s="40"/>
      <c r="HO59" s="510">
        <f t="shared" si="662"/>
        <v>1</v>
      </c>
      <c r="HP59" s="351">
        <f t="shared" si="663"/>
        <v>1</v>
      </c>
      <c r="HQ59" s="40">
        <v>16.7</v>
      </c>
      <c r="HR59" s="40"/>
      <c r="HS59" s="40"/>
      <c r="HT59" s="351">
        <f t="shared" si="664"/>
        <v>0</v>
      </c>
      <c r="HU59" s="40"/>
      <c r="HV59" s="40"/>
      <c r="HW59" s="40"/>
      <c r="HX59" s="40"/>
      <c r="HY59" s="44"/>
      <c r="HZ59" s="40"/>
      <c r="IA59" s="657">
        <f t="shared" si="665"/>
        <v>2</v>
      </c>
      <c r="IB59" s="510">
        <f t="shared" si="666"/>
        <v>1</v>
      </c>
      <c r="IC59" s="40">
        <v>16.7</v>
      </c>
      <c r="ID59" s="40"/>
      <c r="IE59" s="40"/>
      <c r="IF59" s="40"/>
      <c r="IG59" s="40"/>
      <c r="IH59" s="40"/>
      <c r="II59" s="40"/>
      <c r="IJ59" s="40"/>
      <c r="IK59" s="657">
        <f t="shared" si="667"/>
        <v>0</v>
      </c>
      <c r="IL59" s="510">
        <f t="shared" si="668"/>
        <v>0</v>
      </c>
      <c r="IM59" s="40"/>
      <c r="IN59" s="40"/>
      <c r="IO59" s="40"/>
      <c r="IP59" s="40"/>
      <c r="IQ59" s="40"/>
      <c r="IR59" s="40"/>
      <c r="IS59" s="657">
        <f t="shared" si="669"/>
        <v>0</v>
      </c>
      <c r="IT59" s="40"/>
      <c r="IU59" s="40"/>
      <c r="IV59" s="510">
        <f t="shared" si="670"/>
        <v>0</v>
      </c>
      <c r="IW59" s="40"/>
      <c r="IX59" s="40"/>
      <c r="IY59" s="44"/>
      <c r="IZ59" s="40"/>
      <c r="JA59" s="40"/>
      <c r="JB59" s="44"/>
      <c r="JC59" s="40"/>
      <c r="JD59" s="40"/>
      <c r="JE59" s="40"/>
      <c r="JF59" s="44"/>
      <c r="JG59" s="40"/>
      <c r="JH59" s="510">
        <f t="shared" si="671"/>
        <v>0</v>
      </c>
      <c r="JI59" s="40"/>
      <c r="JJ59" s="40"/>
      <c r="JK59" s="40"/>
      <c r="JL59" s="40"/>
      <c r="JM59" s="510">
        <f t="shared" si="672"/>
        <v>0</v>
      </c>
      <c r="JN59" s="40"/>
      <c r="JO59" s="513"/>
      <c r="JP59" s="657">
        <f t="shared" si="673"/>
        <v>0</v>
      </c>
      <c r="JQ59" s="510">
        <f t="shared" si="674"/>
        <v>0</v>
      </c>
      <c r="JR59" s="40"/>
      <c r="JS59" s="40"/>
      <c r="JT59" s="40"/>
      <c r="JU59" s="40"/>
      <c r="JV59" s="40"/>
      <c r="JW59" s="40"/>
      <c r="JX59" s="40"/>
      <c r="JY59" s="40"/>
      <c r="JZ59" s="40"/>
      <c r="KA59" s="40"/>
      <c r="KB59" s="40"/>
      <c r="KC59" s="40"/>
      <c r="KD59" s="510">
        <f t="shared" si="675"/>
        <v>0</v>
      </c>
      <c r="KE59" s="40"/>
      <c r="KF59" s="40"/>
      <c r="KG59" s="40"/>
      <c r="KH59" s="510">
        <f t="shared" si="676"/>
        <v>0</v>
      </c>
      <c r="KI59" s="40"/>
      <c r="KJ59" s="40"/>
      <c r="KK59" s="40"/>
      <c r="KL59" s="40"/>
      <c r="KM59" s="510">
        <f t="shared" si="677"/>
        <v>0</v>
      </c>
      <c r="KN59" s="40"/>
      <c r="KO59" s="40"/>
      <c r="KP59" s="40"/>
      <c r="KQ59" s="510">
        <f t="shared" si="678"/>
        <v>0</v>
      </c>
      <c r="KR59" s="40"/>
      <c r="KS59" s="40"/>
      <c r="KT59" s="40"/>
      <c r="KU59" s="657">
        <f t="shared" si="679"/>
        <v>0</v>
      </c>
      <c r="KV59" s="510">
        <f t="shared" si="680"/>
        <v>0</v>
      </c>
      <c r="KW59" s="40"/>
      <c r="KX59" s="40"/>
      <c r="KY59" s="40"/>
      <c r="KZ59" s="40"/>
      <c r="LA59" s="40"/>
      <c r="LB59" s="510">
        <f t="shared" si="681"/>
        <v>0</v>
      </c>
      <c r="LC59" s="40"/>
      <c r="LD59" s="40"/>
      <c r="LE59" s="40"/>
      <c r="LF59" s="351">
        <f t="shared" si="682"/>
        <v>0</v>
      </c>
      <c r="LG59" s="40"/>
      <c r="LH59" s="40"/>
      <c r="LI59" s="40"/>
      <c r="LJ59" s="510">
        <f t="shared" si="683"/>
        <v>0</v>
      </c>
      <c r="LK59" s="40"/>
      <c r="LL59" s="40"/>
      <c r="LM59" s="40"/>
      <c r="LN59" s="40"/>
      <c r="LO59" s="40"/>
      <c r="LP59" s="40"/>
      <c r="LQ59" s="40"/>
      <c r="LR59" s="40"/>
      <c r="LS59" s="40"/>
      <c r="LT59" s="40"/>
      <c r="LU59" s="40"/>
      <c r="LV59" s="40"/>
      <c r="LW59" s="40"/>
      <c r="LX59" s="40"/>
      <c r="LY59" s="510">
        <f t="shared" si="684"/>
        <v>0</v>
      </c>
      <c r="LZ59" s="40"/>
      <c r="MA59" s="40"/>
      <c r="MB59" s="40"/>
      <c r="MC59" s="40"/>
      <c r="MD59" s="40"/>
      <c r="ME59" s="510">
        <f t="shared" si="685"/>
        <v>0</v>
      </c>
      <c r="MF59" s="40"/>
      <c r="MG59" s="40"/>
      <c r="MH59" s="40"/>
      <c r="MI59" s="40"/>
      <c r="MJ59" s="510">
        <f t="shared" si="686"/>
        <v>0</v>
      </c>
      <c r="MK59" s="40"/>
      <c r="ML59" s="40"/>
      <c r="MM59" s="40"/>
      <c r="MN59" s="40"/>
      <c r="MO59" s="40"/>
      <c r="MP59" s="40"/>
      <c r="MQ59" s="163"/>
      <c r="MR59" s="40"/>
      <c r="MS59" s="40"/>
      <c r="MT59" s="40"/>
      <c r="MU59" s="40"/>
      <c r="MV59" s="40"/>
      <c r="MW59" s="40"/>
      <c r="MX59" s="40"/>
      <c r="MY59" s="40"/>
      <c r="MZ59" s="40"/>
      <c r="NA59" s="34"/>
      <c r="NB59" s="34"/>
      <c r="NC59" s="34" t="s">
        <v>1052</v>
      </c>
      <c r="ND59" s="34"/>
    </row>
    <row r="60" spans="1:368" s="20" customFormat="1" ht="23" customHeight="1">
      <c r="A60" s="1248">
        <v>42</v>
      </c>
      <c r="B60" s="684"/>
      <c r="C60" s="685"/>
      <c r="D60" s="24"/>
      <c r="E60" s="24"/>
      <c r="F60" s="24"/>
      <c r="G60" s="25"/>
      <c r="H60" s="26"/>
      <c r="I60" s="27"/>
      <c r="J60" s="15"/>
      <c r="K60" s="68"/>
      <c r="L60" s="68"/>
      <c r="M60" s="15"/>
      <c r="N60" s="15"/>
      <c r="O60" s="15"/>
      <c r="P60" s="26"/>
      <c r="Q60" s="15"/>
      <c r="R60" s="24"/>
      <c r="S60" s="30"/>
      <c r="T60" s="30"/>
      <c r="U60" s="24"/>
      <c r="V60" s="171"/>
      <c r="W60" s="659"/>
      <c r="X60" s="522"/>
      <c r="Y60" s="31"/>
      <c r="Z60" s="522"/>
      <c r="AA60" s="31"/>
      <c r="AB60" s="522"/>
      <c r="AC60" s="31"/>
      <c r="AD60" s="522"/>
      <c r="AE60" s="31"/>
      <c r="AF60" s="31"/>
      <c r="AG60" s="31"/>
      <c r="AH60" s="31"/>
      <c r="AI60" s="522"/>
      <c r="AJ60" s="31"/>
      <c r="AK60" s="133"/>
      <c r="AL60" s="31"/>
      <c r="AM60" s="649"/>
      <c r="AN60" s="31"/>
      <c r="AO60" s="31"/>
      <c r="AP60" s="31"/>
      <c r="AQ60" s="31"/>
      <c r="AR60" s="31"/>
      <c r="AS60" s="31"/>
      <c r="AT60" s="31"/>
      <c r="AU60" s="31"/>
      <c r="AV60" s="31"/>
      <c r="AW60" s="31"/>
      <c r="AX60" s="31"/>
      <c r="AY60" s="133"/>
      <c r="AZ60" s="31"/>
      <c r="BA60" s="133"/>
      <c r="BB60" s="31"/>
      <c r="BC60" s="522"/>
      <c r="BD60" s="31"/>
      <c r="BE60" s="31"/>
      <c r="BF60" s="522"/>
      <c r="BG60" s="31"/>
      <c r="BH60" s="31"/>
      <c r="BI60" s="31"/>
      <c r="BJ60" s="31"/>
      <c r="BK60" s="659"/>
      <c r="BL60" s="31"/>
      <c r="BM60" s="31"/>
      <c r="BN60" s="522"/>
      <c r="BO60" s="31"/>
      <c r="BP60" s="31"/>
      <c r="BQ60" s="31"/>
      <c r="BR60" s="522"/>
      <c r="BS60" s="31"/>
      <c r="BT60" s="31"/>
      <c r="BU60" s="522"/>
      <c r="BV60" s="31"/>
      <c r="BW60" s="522"/>
      <c r="BX60" s="31"/>
      <c r="BZ60" s="522"/>
      <c r="CA60" s="31"/>
      <c r="CB60" s="31"/>
      <c r="CC60" s="31"/>
      <c r="CD60" s="31"/>
      <c r="CE60" s="659"/>
      <c r="CF60" s="31"/>
      <c r="CG60" s="522"/>
      <c r="CH60" s="31"/>
      <c r="CI60" s="133"/>
      <c r="CJ60" s="31"/>
      <c r="CK60" s="31"/>
      <c r="CL60" s="649"/>
      <c r="CM60" s="31"/>
      <c r="CN60" s="31"/>
      <c r="CO60" s="31"/>
      <c r="CP60" s="649"/>
      <c r="CQ60" s="31"/>
      <c r="CR60" s="31"/>
      <c r="CS60" s="31"/>
      <c r="CT60" s="31"/>
      <c r="CU60" s="31"/>
      <c r="CV60" s="31"/>
      <c r="CW60" s="31"/>
      <c r="CX60" s="649"/>
      <c r="CY60" s="31"/>
      <c r="CZ60" s="31"/>
      <c r="DA60" s="31"/>
      <c r="DB60" s="31"/>
      <c r="DC60" s="522"/>
      <c r="DD60" s="31"/>
      <c r="DE60" s="31"/>
      <c r="DF60" s="31"/>
      <c r="DG60" s="31"/>
      <c r="DH60" s="31"/>
      <c r="DI60" s="31"/>
      <c r="DJ60" s="31"/>
      <c r="DK60" s="31"/>
      <c r="DL60" s="31"/>
      <c r="DM60" s="31"/>
      <c r="DN60" s="31"/>
      <c r="DO60" s="522"/>
      <c r="DP60" s="31"/>
      <c r="DQ60" s="31"/>
      <c r="DR60" s="31"/>
      <c r="DS60" s="522"/>
      <c r="DT60" s="31"/>
      <c r="DU60" s="31"/>
      <c r="DV60" s="31"/>
      <c r="DW60" s="31"/>
      <c r="DX60" s="31"/>
      <c r="DY60" s="31"/>
      <c r="DZ60" s="31"/>
      <c r="EA60" s="659"/>
      <c r="EB60" s="31"/>
      <c r="EC60" s="522"/>
      <c r="ED60" s="649"/>
      <c r="EE60" s="31"/>
      <c r="EF60" s="31"/>
      <c r="EG60" s="31"/>
      <c r="EH60" s="31"/>
      <c r="EI60" s="133"/>
      <c r="EJ60" s="31"/>
      <c r="EK60" s="649"/>
      <c r="EL60" s="31"/>
      <c r="EM60" s="31"/>
      <c r="EN60" s="133"/>
      <c r="EO60" s="31"/>
      <c r="EP60" s="649"/>
      <c r="EQ60" s="31"/>
      <c r="ER60" s="31"/>
      <c r="ES60" s="31"/>
      <c r="ET60" s="31"/>
      <c r="EU60" s="31"/>
      <c r="EV60" s="31"/>
      <c r="EW60" s="522"/>
      <c r="EX60" s="649"/>
      <c r="EY60" s="31"/>
      <c r="EZ60" s="31"/>
      <c r="FA60" s="649"/>
      <c r="FB60" s="31"/>
      <c r="FC60" s="31"/>
      <c r="FD60" s="31"/>
      <c r="FE60" s="133"/>
      <c r="FF60" s="31"/>
      <c r="FG60" s="649"/>
      <c r="FH60" s="31"/>
      <c r="FI60" s="31"/>
      <c r="FJ60" s="649"/>
      <c r="FK60" s="31"/>
      <c r="FL60" s="31"/>
      <c r="FM60" s="31"/>
      <c r="FN60" s="659"/>
      <c r="FO60" s="31"/>
      <c r="FP60" s="522"/>
      <c r="FQ60" s="31"/>
      <c r="FR60" s="133"/>
      <c r="FS60" s="31"/>
      <c r="FT60" s="649"/>
      <c r="FU60" s="31"/>
      <c r="FV60" s="31"/>
      <c r="FW60" s="31"/>
      <c r="FX60" s="31"/>
      <c r="FY60" s="31"/>
      <c r="FZ60" s="133"/>
      <c r="GA60" s="31"/>
      <c r="GB60" s="522"/>
      <c r="GC60" s="31"/>
      <c r="GD60" s="31"/>
      <c r="GE60" s="31"/>
      <c r="GF60" s="522"/>
      <c r="GG60" s="31"/>
      <c r="GH60" s="659"/>
      <c r="GI60" s="31"/>
      <c r="GJ60" s="522"/>
      <c r="GK60" s="31"/>
      <c r="GL60" s="31"/>
      <c r="GM60" s="522"/>
      <c r="GN60" s="31"/>
      <c r="GO60" s="31"/>
      <c r="GP60" s="31"/>
      <c r="GQ60" s="31"/>
      <c r="GR60" s="31"/>
      <c r="GS60" s="659"/>
      <c r="GT60" s="31"/>
      <c r="GU60" s="522"/>
      <c r="GV60" s="649"/>
      <c r="GW60" s="31"/>
      <c r="GX60" s="31"/>
      <c r="GY60" s="649"/>
      <c r="GZ60" s="31"/>
      <c r="HA60" s="31"/>
      <c r="HB60" s="31"/>
      <c r="HC60" s="31"/>
      <c r="HD60" s="31"/>
      <c r="HE60" s="31"/>
      <c r="HF60" s="31"/>
      <c r="HG60" s="31"/>
      <c r="HH60" s="522"/>
      <c r="HI60" s="31"/>
      <c r="HJ60" s="31"/>
      <c r="HK60" s="31"/>
      <c r="HL60" s="31"/>
      <c r="HM60" s="31"/>
      <c r="HN60" s="31"/>
      <c r="HO60" s="522"/>
      <c r="HP60" s="649"/>
      <c r="HQ60" s="31"/>
      <c r="HR60" s="31"/>
      <c r="HS60" s="31"/>
      <c r="HT60" s="649"/>
      <c r="HU60" s="31"/>
      <c r="HV60" s="31"/>
      <c r="HW60" s="31"/>
      <c r="HX60" s="31"/>
      <c r="HY60" s="133"/>
      <c r="HZ60" s="31"/>
      <c r="IA60" s="659"/>
      <c r="IB60" s="522"/>
      <c r="IC60" s="31"/>
      <c r="ID60" s="31"/>
      <c r="IE60" s="31"/>
      <c r="IF60" s="31"/>
      <c r="IG60" s="31"/>
      <c r="IH60" s="31"/>
      <c r="II60" s="31"/>
      <c r="IJ60" s="31"/>
      <c r="IK60" s="659"/>
      <c r="IL60" s="522"/>
      <c r="IM60" s="31"/>
      <c r="IN60" s="31"/>
      <c r="IO60" s="31"/>
      <c r="IP60" s="31"/>
      <c r="IQ60" s="31"/>
      <c r="IR60" s="31"/>
      <c r="IS60" s="659"/>
      <c r="IT60" s="31"/>
      <c r="IU60" s="31"/>
      <c r="IV60" s="522"/>
      <c r="IW60" s="31"/>
      <c r="IX60" s="31"/>
      <c r="IY60" s="133"/>
      <c r="IZ60" s="31"/>
      <c r="JA60" s="31"/>
      <c r="JB60" s="133"/>
      <c r="JC60" s="31"/>
      <c r="JD60" s="31"/>
      <c r="JE60" s="31"/>
      <c r="JF60" s="133"/>
      <c r="JG60" s="31"/>
      <c r="JH60" s="522"/>
      <c r="JI60" s="31"/>
      <c r="JJ60" s="31"/>
      <c r="JK60" s="31"/>
      <c r="JL60" s="31"/>
      <c r="JM60" s="522"/>
      <c r="JN60" s="31"/>
      <c r="JO60" s="519"/>
      <c r="JP60" s="659"/>
      <c r="JQ60" s="522"/>
      <c r="JR60" s="31"/>
      <c r="JS60" s="31"/>
      <c r="JT60" s="31"/>
      <c r="JU60" s="31"/>
      <c r="JV60" s="31"/>
      <c r="JW60" s="31"/>
      <c r="JX60" s="31"/>
      <c r="JY60" s="31"/>
      <c r="JZ60" s="31"/>
      <c r="KA60" s="31"/>
      <c r="KB60" s="31"/>
      <c r="KC60" s="31"/>
      <c r="KD60" s="522"/>
      <c r="KE60" s="31"/>
      <c r="KF60" s="31"/>
      <c r="KG60" s="31"/>
      <c r="KH60" s="522"/>
      <c r="KI60" s="31"/>
      <c r="KJ60" s="31"/>
      <c r="KK60" s="31"/>
      <c r="KL60" s="31"/>
      <c r="KM60" s="522"/>
      <c r="KN60" s="31"/>
      <c r="KO60" s="31"/>
      <c r="KP60" s="31"/>
      <c r="KQ60" s="522"/>
      <c r="KR60" s="31"/>
      <c r="KS60" s="31"/>
      <c r="KT60" s="31"/>
      <c r="KU60" s="659"/>
      <c r="KV60" s="522"/>
      <c r="KW60" s="31"/>
      <c r="KX60" s="31"/>
      <c r="KY60" s="31"/>
      <c r="KZ60" s="31"/>
      <c r="LA60" s="31"/>
      <c r="LB60" s="522"/>
      <c r="LC60" s="31"/>
      <c r="LD60" s="31"/>
      <c r="LE60" s="31"/>
      <c r="LF60" s="649"/>
      <c r="LG60" s="31"/>
      <c r="LH60" s="31"/>
      <c r="LI60" s="31"/>
      <c r="LJ60" s="522"/>
      <c r="LK60" s="31"/>
      <c r="LL60" s="31"/>
      <c r="LM60" s="31"/>
      <c r="LN60" s="31"/>
      <c r="LO60" s="31"/>
      <c r="LP60" s="31"/>
      <c r="LQ60" s="31"/>
      <c r="LR60" s="31"/>
      <c r="LS60" s="31"/>
      <c r="LT60" s="31"/>
      <c r="LU60" s="31"/>
      <c r="LV60" s="31"/>
      <c r="LW60" s="31"/>
      <c r="LX60" s="31"/>
      <c r="LY60" s="522"/>
      <c r="LZ60" s="31"/>
      <c r="MA60" s="31"/>
      <c r="MB60" s="31"/>
      <c r="MC60" s="31"/>
      <c r="MD60" s="31"/>
      <c r="ME60" s="522"/>
      <c r="MF60" s="31"/>
      <c r="MG60" s="31"/>
      <c r="MH60" s="31"/>
      <c r="MI60" s="31"/>
      <c r="MJ60" s="522"/>
      <c r="MK60" s="31"/>
      <c r="ML60" s="31"/>
      <c r="MM60" s="31"/>
      <c r="MN60" s="31"/>
      <c r="MO60" s="31"/>
      <c r="MP60" s="31"/>
      <c r="MQ60" s="172"/>
      <c r="MR60" s="31"/>
      <c r="MS60" s="31"/>
      <c r="MT60" s="31"/>
      <c r="MU60" s="31"/>
      <c r="MV60" s="31"/>
      <c r="MW60" s="31"/>
      <c r="MX60" s="31"/>
      <c r="MY60" s="31"/>
      <c r="MZ60" s="31"/>
      <c r="NA60" s="24"/>
      <c r="NB60" s="24"/>
      <c r="NC60" s="24"/>
      <c r="ND60" s="24"/>
    </row>
    <row r="61" spans="1:368" ht="23" customHeight="1">
      <c r="A61" s="1248">
        <v>43</v>
      </c>
      <c r="B61" s="50" t="s">
        <v>153</v>
      </c>
      <c r="C61" s="51">
        <v>2020</v>
      </c>
      <c r="D61" s="34" t="s">
        <v>80</v>
      </c>
      <c r="E61" s="34" t="s">
        <v>130</v>
      </c>
      <c r="F61" s="34" t="s">
        <v>154</v>
      </c>
      <c r="G61" s="35">
        <v>55</v>
      </c>
      <c r="H61" s="42">
        <v>0.57999999999999996</v>
      </c>
      <c r="I61" s="43" t="s">
        <v>39</v>
      </c>
      <c r="J61" s="2" t="s">
        <v>155</v>
      </c>
      <c r="K61" s="52" t="s">
        <v>132</v>
      </c>
      <c r="L61" s="52" t="s">
        <v>28</v>
      </c>
      <c r="M61" s="2" t="s">
        <v>38</v>
      </c>
      <c r="N61" s="2" t="s">
        <v>148</v>
      </c>
      <c r="O61" s="2" t="s">
        <v>156</v>
      </c>
      <c r="P61" s="42">
        <v>0</v>
      </c>
      <c r="Q61" s="2" t="s">
        <v>157</v>
      </c>
      <c r="R61" s="34" t="s">
        <v>86</v>
      </c>
      <c r="S61" s="39" t="s">
        <v>158</v>
      </c>
      <c r="T61" s="39" t="s">
        <v>117</v>
      </c>
      <c r="U61" s="34" t="s">
        <v>89</v>
      </c>
      <c r="V61" s="153"/>
      <c r="W61" s="657">
        <f t="shared" si="620"/>
        <v>0</v>
      </c>
      <c r="X61" s="510">
        <f t="shared" si="621"/>
        <v>0</v>
      </c>
      <c r="Y61" s="40"/>
      <c r="Z61" s="510">
        <f t="shared" si="622"/>
        <v>0</v>
      </c>
      <c r="AA61" s="40"/>
      <c r="AB61" s="510">
        <f t="shared" si="623"/>
        <v>0</v>
      </c>
      <c r="AC61" s="40"/>
      <c r="AD61" s="510">
        <f t="shared" si="624"/>
        <v>0</v>
      </c>
      <c r="AE61" s="40"/>
      <c r="AF61" s="40"/>
      <c r="AG61" s="40"/>
      <c r="AH61" s="40"/>
      <c r="AI61" s="510">
        <f t="shared" si="625"/>
        <v>0</v>
      </c>
      <c r="AJ61" s="40"/>
      <c r="AK61" s="44"/>
      <c r="AL61" s="40"/>
      <c r="AM61" s="351">
        <f t="shared" si="626"/>
        <v>0</v>
      </c>
      <c r="AN61" s="40"/>
      <c r="AO61" s="40"/>
      <c r="AP61" s="40"/>
      <c r="AQ61" s="40"/>
      <c r="AR61" s="40"/>
      <c r="AS61" s="40"/>
      <c r="AT61" s="40"/>
      <c r="AU61" s="40"/>
      <c r="AV61" s="40"/>
      <c r="AW61" s="40"/>
      <c r="AX61" s="40"/>
      <c r="AY61" s="44"/>
      <c r="AZ61" s="40"/>
      <c r="BA61" s="44"/>
      <c r="BB61" s="40"/>
      <c r="BC61" s="510">
        <f t="shared" si="627"/>
        <v>0</v>
      </c>
      <c r="BD61" s="40"/>
      <c r="BE61" s="40"/>
      <c r="BF61" s="510">
        <f t="shared" si="628"/>
        <v>0</v>
      </c>
      <c r="BG61" s="40"/>
      <c r="BH61" s="40"/>
      <c r="BI61" s="40"/>
      <c r="BJ61" s="40"/>
      <c r="BK61" s="657">
        <f>COUNTIF(BL61:CD61,"&gt;0")</f>
        <v>0</v>
      </c>
      <c r="BL61" s="40"/>
      <c r="BM61" s="40"/>
      <c r="BN61" s="510">
        <f t="shared" si="629"/>
        <v>0</v>
      </c>
      <c r="BO61" s="40"/>
      <c r="BP61" s="40"/>
      <c r="BQ61" s="40"/>
      <c r="BR61" s="510">
        <f t="shared" si="630"/>
        <v>0</v>
      </c>
      <c r="BS61" s="40"/>
      <c r="BT61" s="40"/>
      <c r="BU61" s="510">
        <f t="shared" si="631"/>
        <v>0</v>
      </c>
      <c r="BV61" s="40"/>
      <c r="BW61" s="510">
        <f t="shared" si="632"/>
        <v>0</v>
      </c>
      <c r="BX61" s="40"/>
      <c r="BZ61" s="510">
        <f t="shared" si="633"/>
        <v>0</v>
      </c>
      <c r="CA61" s="40"/>
      <c r="CB61" s="40"/>
      <c r="CC61" s="40"/>
      <c r="CD61" s="40"/>
      <c r="CE61" s="657">
        <f t="shared" si="634"/>
        <v>6</v>
      </c>
      <c r="CF61" s="40"/>
      <c r="CG61" s="510">
        <f t="shared" si="635"/>
        <v>3</v>
      </c>
      <c r="CH61" s="40"/>
      <c r="CI61" s="44"/>
      <c r="CJ61" s="40">
        <v>20</v>
      </c>
      <c r="CK61" s="40"/>
      <c r="CL61" s="351">
        <f t="shared" si="636"/>
        <v>1</v>
      </c>
      <c r="CM61" s="40">
        <v>27</v>
      </c>
      <c r="CN61" s="40"/>
      <c r="CO61" s="40"/>
      <c r="CP61" s="351">
        <f t="shared" si="637"/>
        <v>1</v>
      </c>
      <c r="CQ61" s="40"/>
      <c r="CR61" s="40">
        <v>10</v>
      </c>
      <c r="CS61" s="40"/>
      <c r="CT61" s="40"/>
      <c r="CU61" s="40"/>
      <c r="CV61" s="40"/>
      <c r="CW61" s="40"/>
      <c r="CX61" s="351">
        <f t="shared" si="638"/>
        <v>0</v>
      </c>
      <c r="CY61" s="40"/>
      <c r="CZ61" s="40"/>
      <c r="DA61" s="40"/>
      <c r="DB61" s="40"/>
      <c r="DC61" s="510">
        <f t="shared" si="639"/>
        <v>0</v>
      </c>
      <c r="DD61" s="40"/>
      <c r="DE61" s="40"/>
      <c r="DF61" s="40"/>
      <c r="DG61" s="40"/>
      <c r="DH61" s="40"/>
      <c r="DI61" s="40"/>
      <c r="DJ61" s="40"/>
      <c r="DK61" s="40"/>
      <c r="DL61" s="40"/>
      <c r="DM61" s="40"/>
      <c r="DN61" s="40"/>
      <c r="DO61" s="510">
        <f t="shared" si="640"/>
        <v>0</v>
      </c>
      <c r="DP61" s="40"/>
      <c r="DQ61" s="40"/>
      <c r="DR61" s="40"/>
      <c r="DS61" s="510">
        <f t="shared" si="641"/>
        <v>0</v>
      </c>
      <c r="DT61" s="40"/>
      <c r="DU61" s="40"/>
      <c r="DV61" s="40"/>
      <c r="DW61" s="40"/>
      <c r="DX61" s="40"/>
      <c r="DY61" s="40"/>
      <c r="DZ61" s="40"/>
      <c r="EA61" s="657">
        <f t="shared" si="642"/>
        <v>3</v>
      </c>
      <c r="EB61" s="40"/>
      <c r="EC61" s="510">
        <f t="shared" si="643"/>
        <v>0</v>
      </c>
      <c r="ED61" s="351">
        <f t="shared" si="644"/>
        <v>0</v>
      </c>
      <c r="EE61" s="40"/>
      <c r="EF61" s="40"/>
      <c r="EG61" s="40"/>
      <c r="EH61" s="40"/>
      <c r="EI61" s="44"/>
      <c r="EJ61" s="40"/>
      <c r="EK61" s="351">
        <f t="shared" si="645"/>
        <v>0</v>
      </c>
      <c r="EL61" s="40"/>
      <c r="EM61" s="40"/>
      <c r="EN61" s="44"/>
      <c r="EO61" s="40"/>
      <c r="EP61" s="351">
        <f t="shared" si="646"/>
        <v>0</v>
      </c>
      <c r="EQ61" s="40"/>
      <c r="ER61" s="40"/>
      <c r="ES61" s="40"/>
      <c r="ET61" s="40"/>
      <c r="EU61" s="40"/>
      <c r="EV61" s="40"/>
      <c r="EW61" s="510">
        <f t="shared" si="647"/>
        <v>1</v>
      </c>
      <c r="EX61" s="351">
        <f t="shared" si="687"/>
        <v>0</v>
      </c>
      <c r="EY61" s="40"/>
      <c r="EZ61" s="40"/>
      <c r="FA61" s="351">
        <f t="shared" si="648"/>
        <v>1</v>
      </c>
      <c r="FB61" s="40">
        <v>22</v>
      </c>
      <c r="FC61" s="40"/>
      <c r="FD61" s="40"/>
      <c r="FE61" s="44"/>
      <c r="FF61" s="40"/>
      <c r="FG61" s="351">
        <f t="shared" si="649"/>
        <v>0</v>
      </c>
      <c r="FH61" s="40"/>
      <c r="FI61" s="40"/>
      <c r="FJ61" s="351">
        <f t="shared" si="650"/>
        <v>0</v>
      </c>
      <c r="FK61" s="40"/>
      <c r="FL61" s="40"/>
      <c r="FM61" s="40"/>
      <c r="FN61" s="657">
        <f t="shared" si="651"/>
        <v>4</v>
      </c>
      <c r="FO61" s="40">
        <v>15</v>
      </c>
      <c r="FP61" s="510">
        <f t="shared" si="652"/>
        <v>1</v>
      </c>
      <c r="FQ61" s="40"/>
      <c r="FR61" s="44"/>
      <c r="FS61" s="40"/>
      <c r="FT61" s="351">
        <f t="shared" si="653"/>
        <v>0</v>
      </c>
      <c r="FU61" s="40"/>
      <c r="FV61" s="40"/>
      <c r="FW61" s="40"/>
      <c r="FX61" s="40"/>
      <c r="FY61" s="40"/>
      <c r="FZ61" s="44"/>
      <c r="GA61" s="40"/>
      <c r="GB61" s="510">
        <f t="shared" si="654"/>
        <v>0</v>
      </c>
      <c r="GC61" s="40"/>
      <c r="GD61" s="40"/>
      <c r="GE61" s="40"/>
      <c r="GF61" s="510">
        <f t="shared" si="655"/>
        <v>1</v>
      </c>
      <c r="GG61" s="40">
        <v>10.9</v>
      </c>
      <c r="GH61" s="657">
        <f>COUNTIF(GI61:GR61,"&gt;0")</f>
        <v>0</v>
      </c>
      <c r="GI61" s="40"/>
      <c r="GJ61" s="510">
        <f t="shared" si="656"/>
        <v>0</v>
      </c>
      <c r="GK61" s="40"/>
      <c r="GL61" s="40"/>
      <c r="GM61" s="510">
        <f>COUNTA(GN61:GR61)</f>
        <v>0</v>
      </c>
      <c r="GN61" s="40"/>
      <c r="GO61" s="40"/>
      <c r="GP61" s="40"/>
      <c r="GQ61" s="40"/>
      <c r="GR61" s="40"/>
      <c r="GS61" s="657">
        <f t="shared" si="657"/>
        <v>0</v>
      </c>
      <c r="GT61" s="40"/>
      <c r="GU61" s="510">
        <f t="shared" si="658"/>
        <v>0</v>
      </c>
      <c r="GV61" s="351">
        <f t="shared" si="659"/>
        <v>0</v>
      </c>
      <c r="GW61" s="40"/>
      <c r="GX61" s="40"/>
      <c r="GY61" s="351">
        <f t="shared" si="660"/>
        <v>0</v>
      </c>
      <c r="GZ61" s="40"/>
      <c r="HA61" s="40"/>
      <c r="HB61" s="40"/>
      <c r="HC61" s="40"/>
      <c r="HD61" s="40"/>
      <c r="HE61" s="40"/>
      <c r="HF61" s="40"/>
      <c r="HG61" s="40"/>
      <c r="HH61" s="510">
        <f t="shared" si="661"/>
        <v>0</v>
      </c>
      <c r="HI61" s="40"/>
      <c r="HJ61" s="40"/>
      <c r="HK61" s="40"/>
      <c r="HL61" s="40"/>
      <c r="HM61" s="40"/>
      <c r="HN61" s="40"/>
      <c r="HO61" s="510">
        <f t="shared" si="662"/>
        <v>0</v>
      </c>
      <c r="HP61" s="351">
        <f t="shared" si="663"/>
        <v>0</v>
      </c>
      <c r="HQ61" s="40"/>
      <c r="HR61" s="40"/>
      <c r="HS61" s="40"/>
      <c r="HT61" s="351">
        <f t="shared" si="664"/>
        <v>0</v>
      </c>
      <c r="HU61" s="40"/>
      <c r="HV61" s="40"/>
      <c r="HW61" s="40"/>
      <c r="HX61" s="40"/>
      <c r="HY61" s="44"/>
      <c r="HZ61" s="40"/>
      <c r="IA61" s="657">
        <f t="shared" si="665"/>
        <v>0</v>
      </c>
      <c r="IB61" s="510">
        <f t="shared" si="666"/>
        <v>0</v>
      </c>
      <c r="IC61" s="40"/>
      <c r="ID61" s="40"/>
      <c r="IE61" s="40"/>
      <c r="IF61" s="40"/>
      <c r="IG61" s="40"/>
      <c r="IH61" s="40"/>
      <c r="II61" s="40"/>
      <c r="IJ61" s="40"/>
      <c r="IK61" s="657">
        <f t="shared" si="667"/>
        <v>0</v>
      </c>
      <c r="IL61" s="510">
        <f t="shared" si="668"/>
        <v>0</v>
      </c>
      <c r="IM61" s="40"/>
      <c r="IN61" s="40"/>
      <c r="IO61" s="40"/>
      <c r="IP61" s="40"/>
      <c r="IQ61" s="40"/>
      <c r="IR61" s="40"/>
      <c r="IS61" s="657">
        <f t="shared" si="669"/>
        <v>0</v>
      </c>
      <c r="IT61" s="40"/>
      <c r="IU61" s="40"/>
      <c r="IV61" s="510">
        <f t="shared" si="670"/>
        <v>0</v>
      </c>
      <c r="IW61" s="40"/>
      <c r="IX61" s="40"/>
      <c r="IY61" s="44"/>
      <c r="IZ61" s="40"/>
      <c r="JA61" s="40"/>
      <c r="JB61" s="44"/>
      <c r="JC61" s="40"/>
      <c r="JD61" s="40"/>
      <c r="JE61" s="40"/>
      <c r="JF61" s="44"/>
      <c r="JG61" s="40"/>
      <c r="JH61" s="510">
        <f t="shared" si="671"/>
        <v>0</v>
      </c>
      <c r="JI61" s="40"/>
      <c r="JJ61" s="40"/>
      <c r="JK61" s="40"/>
      <c r="JL61" s="40"/>
      <c r="JM61" s="510">
        <f t="shared" si="672"/>
        <v>0</v>
      </c>
      <c r="JN61" s="40"/>
      <c r="JO61" s="513"/>
      <c r="JP61" s="657">
        <f t="shared" si="673"/>
        <v>0</v>
      </c>
      <c r="JQ61" s="510">
        <f t="shared" si="674"/>
        <v>0</v>
      </c>
      <c r="JR61" s="40"/>
      <c r="JS61" s="40"/>
      <c r="JT61" s="40"/>
      <c r="JU61" s="40"/>
      <c r="JV61" s="40"/>
      <c r="JW61" s="40"/>
      <c r="JX61" s="40"/>
      <c r="JY61" s="40"/>
      <c r="JZ61" s="40"/>
      <c r="KA61" s="40"/>
      <c r="KB61" s="40"/>
      <c r="KC61" s="40"/>
      <c r="KD61" s="510">
        <f t="shared" si="675"/>
        <v>0</v>
      </c>
      <c r="KE61" s="40"/>
      <c r="KF61" s="40"/>
      <c r="KG61" s="40"/>
      <c r="KH61" s="510">
        <f t="shared" si="676"/>
        <v>0</v>
      </c>
      <c r="KI61" s="40"/>
      <c r="KJ61" s="40"/>
      <c r="KK61" s="40"/>
      <c r="KL61" s="40"/>
      <c r="KM61" s="510">
        <f t="shared" si="677"/>
        <v>0</v>
      </c>
      <c r="KN61" s="40"/>
      <c r="KO61" s="40"/>
      <c r="KP61" s="40"/>
      <c r="KQ61" s="510">
        <f t="shared" si="678"/>
        <v>0</v>
      </c>
      <c r="KR61" s="40"/>
      <c r="KS61" s="40"/>
      <c r="KT61" s="40"/>
      <c r="KU61" s="657">
        <f t="shared" si="679"/>
        <v>0</v>
      </c>
      <c r="KV61" s="510">
        <f t="shared" si="680"/>
        <v>0</v>
      </c>
      <c r="KW61" s="40"/>
      <c r="KX61" s="40"/>
      <c r="KY61" s="40"/>
      <c r="KZ61" s="40"/>
      <c r="LA61" s="40"/>
      <c r="LB61" s="510">
        <f t="shared" si="681"/>
        <v>0</v>
      </c>
      <c r="LC61" s="40"/>
      <c r="LD61" s="40"/>
      <c r="LE61" s="40"/>
      <c r="LF61" s="351">
        <f t="shared" si="682"/>
        <v>0</v>
      </c>
      <c r="LG61" s="40"/>
      <c r="LH61" s="40"/>
      <c r="LI61" s="40"/>
      <c r="LJ61" s="510">
        <f t="shared" si="683"/>
        <v>0</v>
      </c>
      <c r="LK61" s="40"/>
      <c r="LL61" s="40"/>
      <c r="LM61" s="40"/>
      <c r="LN61" s="40"/>
      <c r="LO61" s="40"/>
      <c r="LP61" s="40"/>
      <c r="LQ61" s="40"/>
      <c r="LR61" s="40"/>
      <c r="LS61" s="40"/>
      <c r="LT61" s="40"/>
      <c r="LU61" s="40"/>
      <c r="LV61" s="40"/>
      <c r="LW61" s="40"/>
      <c r="LX61" s="40"/>
      <c r="LY61" s="510">
        <f t="shared" si="684"/>
        <v>0</v>
      </c>
      <c r="LZ61" s="40"/>
      <c r="MA61" s="40"/>
      <c r="MB61" s="40"/>
      <c r="MC61" s="40"/>
      <c r="MD61" s="40"/>
      <c r="ME61" s="510">
        <f t="shared" si="685"/>
        <v>0</v>
      </c>
      <c r="MF61" s="40"/>
      <c r="MG61" s="40"/>
      <c r="MH61" s="40"/>
      <c r="MI61" s="40"/>
      <c r="MJ61" s="510">
        <f t="shared" si="686"/>
        <v>0</v>
      </c>
      <c r="MK61" s="40"/>
      <c r="ML61" s="40"/>
      <c r="MM61" s="40"/>
      <c r="MN61" s="40"/>
      <c r="MO61" s="40"/>
      <c r="MP61" s="40"/>
      <c r="MQ61" s="163"/>
      <c r="MR61" s="40"/>
      <c r="MS61" s="40"/>
      <c r="MT61" s="40"/>
      <c r="MU61" s="40"/>
      <c r="MV61" s="40"/>
      <c r="MW61" s="40"/>
      <c r="MX61" s="40"/>
      <c r="MY61" s="40"/>
      <c r="MZ61" s="40"/>
      <c r="NA61" s="34" t="s">
        <v>1056</v>
      </c>
      <c r="NB61" s="34" t="s">
        <v>1057</v>
      </c>
      <c r="NC61" s="34" t="s">
        <v>1058</v>
      </c>
      <c r="ND61" s="34"/>
    </row>
    <row r="62" spans="1:368" s="20" customFormat="1" ht="23" customHeight="1">
      <c r="A62" s="1248">
        <v>44</v>
      </c>
      <c r="B62" s="684"/>
      <c r="C62" s="685"/>
      <c r="D62" s="24"/>
      <c r="E62" s="24"/>
      <c r="F62" s="24"/>
      <c r="G62" s="25"/>
      <c r="H62" s="26"/>
      <c r="I62" s="27"/>
      <c r="J62" s="15"/>
      <c r="K62" s="68"/>
      <c r="L62" s="68"/>
      <c r="M62" s="15"/>
      <c r="N62" s="24"/>
      <c r="O62" s="15"/>
      <c r="P62" s="26"/>
      <c r="Q62" s="15"/>
      <c r="R62" s="24"/>
      <c r="S62" s="30"/>
      <c r="T62" s="30"/>
      <c r="U62" s="24"/>
      <c r="V62" s="171"/>
      <c r="W62" s="659"/>
      <c r="X62" s="522"/>
      <c r="Y62" s="31"/>
      <c r="Z62" s="522"/>
      <c r="AA62" s="31"/>
      <c r="AB62" s="522"/>
      <c r="AC62" s="31"/>
      <c r="AD62" s="522"/>
      <c r="AE62" s="31"/>
      <c r="AF62" s="31"/>
      <c r="AG62" s="31"/>
      <c r="AH62" s="31"/>
      <c r="AI62" s="522"/>
      <c r="AJ62" s="31"/>
      <c r="AK62" s="133"/>
      <c r="AL62" s="31"/>
      <c r="AM62" s="649"/>
      <c r="AN62" s="31"/>
      <c r="AO62" s="31"/>
      <c r="AP62" s="31"/>
      <c r="AQ62" s="31"/>
      <c r="AR62" s="31"/>
      <c r="AS62" s="31"/>
      <c r="AT62" s="31"/>
      <c r="AU62" s="31"/>
      <c r="AV62" s="31"/>
      <c r="AW62" s="31"/>
      <c r="AX62" s="31"/>
      <c r="AY62" s="133"/>
      <c r="AZ62" s="31"/>
      <c r="BA62" s="133"/>
      <c r="BB62" s="31"/>
      <c r="BC62" s="522"/>
      <c r="BD62" s="31"/>
      <c r="BE62" s="31"/>
      <c r="BF62" s="522"/>
      <c r="BG62" s="31"/>
      <c r="BH62" s="31"/>
      <c r="BI62" s="31"/>
      <c r="BJ62" s="31"/>
      <c r="BK62" s="659"/>
      <c r="BL62" s="31"/>
      <c r="BM62" s="31"/>
      <c r="BN62" s="522"/>
      <c r="BO62" s="31"/>
      <c r="BP62" s="31"/>
      <c r="BQ62" s="31"/>
      <c r="BR62" s="522"/>
      <c r="BS62" s="31"/>
      <c r="BT62" s="31"/>
      <c r="BU62" s="522"/>
      <c r="BV62" s="31"/>
      <c r="BW62" s="522"/>
      <c r="BX62" s="31"/>
      <c r="BZ62" s="522"/>
      <c r="CA62" s="31"/>
      <c r="CB62" s="31"/>
      <c r="CC62" s="31"/>
      <c r="CD62" s="31"/>
      <c r="CE62" s="659"/>
      <c r="CF62" s="31"/>
      <c r="CG62" s="522"/>
      <c r="CH62" s="31"/>
      <c r="CI62" s="133"/>
      <c r="CJ62" s="31"/>
      <c r="CK62" s="31"/>
      <c r="CL62" s="649"/>
      <c r="CM62" s="31"/>
      <c r="CN62" s="31"/>
      <c r="CO62" s="31"/>
      <c r="CP62" s="649"/>
      <c r="CQ62" s="31"/>
      <c r="CR62" s="31"/>
      <c r="CS62" s="31"/>
      <c r="CT62" s="31"/>
      <c r="CU62" s="31"/>
      <c r="CV62" s="31"/>
      <c r="CW62" s="31"/>
      <c r="CX62" s="649"/>
      <c r="CY62" s="31"/>
      <c r="CZ62" s="31"/>
      <c r="DA62" s="31"/>
      <c r="DB62" s="31"/>
      <c r="DC62" s="522"/>
      <c r="DD62" s="31"/>
      <c r="DE62" s="31"/>
      <c r="DF62" s="31"/>
      <c r="DG62" s="31"/>
      <c r="DH62" s="31"/>
      <c r="DI62" s="31"/>
      <c r="DJ62" s="31"/>
      <c r="DK62" s="31"/>
      <c r="DL62" s="31"/>
      <c r="DM62" s="31"/>
      <c r="DN62" s="31"/>
      <c r="DO62" s="522"/>
      <c r="DP62" s="31"/>
      <c r="DQ62" s="31"/>
      <c r="DR62" s="31"/>
      <c r="DS62" s="522"/>
      <c r="DT62" s="31"/>
      <c r="DU62" s="31"/>
      <c r="DV62" s="31"/>
      <c r="DW62" s="31"/>
      <c r="DX62" s="31"/>
      <c r="DY62" s="31"/>
      <c r="DZ62" s="31"/>
      <c r="EA62" s="659"/>
      <c r="EB62" s="31"/>
      <c r="EC62" s="522"/>
      <c r="ED62" s="649"/>
      <c r="EE62" s="31"/>
      <c r="EF62" s="31"/>
      <c r="EG62" s="31"/>
      <c r="EH62" s="31"/>
      <c r="EI62" s="133"/>
      <c r="EJ62" s="31"/>
      <c r="EK62" s="649"/>
      <c r="EL62" s="31"/>
      <c r="EM62" s="31"/>
      <c r="EN62" s="133"/>
      <c r="EO62" s="31"/>
      <c r="EP62" s="649"/>
      <c r="EQ62" s="31"/>
      <c r="ER62" s="31"/>
      <c r="ES62" s="31"/>
      <c r="ET62" s="31"/>
      <c r="EU62" s="31"/>
      <c r="EV62" s="31"/>
      <c r="EW62" s="522"/>
      <c r="EX62" s="649"/>
      <c r="EY62" s="31"/>
      <c r="EZ62" s="31"/>
      <c r="FA62" s="649"/>
      <c r="FB62" s="31"/>
      <c r="FC62" s="31"/>
      <c r="FD62" s="31"/>
      <c r="FE62" s="133"/>
      <c r="FF62" s="31"/>
      <c r="FG62" s="649"/>
      <c r="FH62" s="31"/>
      <c r="FI62" s="31"/>
      <c r="FJ62" s="649"/>
      <c r="FK62" s="31"/>
      <c r="FL62" s="31"/>
      <c r="FM62" s="31"/>
      <c r="FN62" s="659"/>
      <c r="FO62" s="31"/>
      <c r="FP62" s="522"/>
      <c r="FQ62" s="31"/>
      <c r="FR62" s="133"/>
      <c r="FS62" s="31"/>
      <c r="FT62" s="649"/>
      <c r="FU62" s="31"/>
      <c r="FV62" s="31"/>
      <c r="FW62" s="31"/>
      <c r="FX62" s="31"/>
      <c r="FY62" s="31"/>
      <c r="FZ62" s="133"/>
      <c r="GA62" s="31"/>
      <c r="GB62" s="522"/>
      <c r="GC62" s="31"/>
      <c r="GD62" s="31"/>
      <c r="GE62" s="31"/>
      <c r="GF62" s="522"/>
      <c r="GG62" s="31"/>
      <c r="GH62" s="659"/>
      <c r="GI62" s="31"/>
      <c r="GJ62" s="522"/>
      <c r="GK62" s="31"/>
      <c r="GL62" s="31"/>
      <c r="GM62" s="522"/>
      <c r="GN62" s="31"/>
      <c r="GO62" s="31"/>
      <c r="GP62" s="31"/>
      <c r="GQ62" s="31"/>
      <c r="GR62" s="31"/>
      <c r="GS62" s="659"/>
      <c r="GT62" s="31"/>
      <c r="GU62" s="522"/>
      <c r="GV62" s="649"/>
      <c r="GW62" s="31"/>
      <c r="GX62" s="31"/>
      <c r="GY62" s="649"/>
      <c r="GZ62" s="31"/>
      <c r="HA62" s="31"/>
      <c r="HB62" s="31"/>
      <c r="HC62" s="31"/>
      <c r="HD62" s="31"/>
      <c r="HE62" s="31"/>
      <c r="HF62" s="31"/>
      <c r="HG62" s="31"/>
      <c r="HH62" s="522"/>
      <c r="HI62" s="31"/>
      <c r="HJ62" s="31"/>
      <c r="HK62" s="31"/>
      <c r="HL62" s="31"/>
      <c r="HM62" s="31"/>
      <c r="HN62" s="31"/>
      <c r="HO62" s="522"/>
      <c r="HP62" s="649"/>
      <c r="HQ62" s="31"/>
      <c r="HR62" s="31"/>
      <c r="HS62" s="31"/>
      <c r="HT62" s="649"/>
      <c r="HU62" s="31"/>
      <c r="HV62" s="31"/>
      <c r="HW62" s="31"/>
      <c r="HX62" s="31"/>
      <c r="HY62" s="133"/>
      <c r="HZ62" s="31"/>
      <c r="IA62" s="659"/>
      <c r="IB62" s="522"/>
      <c r="IC62" s="31"/>
      <c r="ID62" s="31"/>
      <c r="IE62" s="31"/>
      <c r="IF62" s="31"/>
      <c r="IG62" s="31"/>
      <c r="IH62" s="31"/>
      <c r="II62" s="31"/>
      <c r="IJ62" s="31"/>
      <c r="IK62" s="659"/>
      <c r="IL62" s="522"/>
      <c r="IM62" s="31"/>
      <c r="IN62" s="31"/>
      <c r="IO62" s="31"/>
      <c r="IP62" s="31"/>
      <c r="IQ62" s="31"/>
      <c r="IR62" s="31"/>
      <c r="IS62" s="659"/>
      <c r="IT62" s="31"/>
      <c r="IU62" s="31"/>
      <c r="IV62" s="522"/>
      <c r="IW62" s="31"/>
      <c r="IX62" s="31"/>
      <c r="IY62" s="133"/>
      <c r="IZ62" s="31"/>
      <c r="JA62" s="31"/>
      <c r="JB62" s="133"/>
      <c r="JC62" s="31"/>
      <c r="JD62" s="31"/>
      <c r="JE62" s="31"/>
      <c r="JF62" s="133"/>
      <c r="JG62" s="31"/>
      <c r="JH62" s="522"/>
      <c r="JI62" s="31"/>
      <c r="JJ62" s="31"/>
      <c r="JK62" s="31"/>
      <c r="JL62" s="31"/>
      <c r="JM62" s="522"/>
      <c r="JN62" s="31"/>
      <c r="JO62" s="519"/>
      <c r="JP62" s="659"/>
      <c r="JQ62" s="522"/>
      <c r="JR62" s="31"/>
      <c r="JS62" s="31"/>
      <c r="JT62" s="31"/>
      <c r="JU62" s="31"/>
      <c r="JV62" s="31"/>
      <c r="JW62" s="31"/>
      <c r="JX62" s="31"/>
      <c r="JY62" s="31"/>
      <c r="JZ62" s="31"/>
      <c r="KA62" s="31"/>
      <c r="KB62" s="31"/>
      <c r="KC62" s="31"/>
      <c r="KD62" s="522"/>
      <c r="KE62" s="31"/>
      <c r="KF62" s="31"/>
      <c r="KG62" s="31"/>
      <c r="KH62" s="522"/>
      <c r="KI62" s="31"/>
      <c r="KJ62" s="31"/>
      <c r="KK62" s="31"/>
      <c r="KL62" s="31"/>
      <c r="KM62" s="522"/>
      <c r="KN62" s="31"/>
      <c r="KO62" s="31"/>
      <c r="KP62" s="31"/>
      <c r="KQ62" s="522"/>
      <c r="KR62" s="31"/>
      <c r="KS62" s="31"/>
      <c r="KT62" s="31"/>
      <c r="KU62" s="659"/>
      <c r="KV62" s="522"/>
      <c r="KW62" s="31"/>
      <c r="KX62" s="31"/>
      <c r="KY62" s="31"/>
      <c r="KZ62" s="31"/>
      <c r="LA62" s="31"/>
      <c r="LB62" s="522"/>
      <c r="LC62" s="31"/>
      <c r="LD62" s="31"/>
      <c r="LE62" s="31"/>
      <c r="LF62" s="649"/>
      <c r="LG62" s="31"/>
      <c r="LH62" s="31"/>
      <c r="LI62" s="31"/>
      <c r="LJ62" s="522"/>
      <c r="LK62" s="31"/>
      <c r="LL62" s="31"/>
      <c r="LM62" s="31"/>
      <c r="LN62" s="31"/>
      <c r="LO62" s="31"/>
      <c r="LP62" s="31"/>
      <c r="LQ62" s="31"/>
      <c r="LR62" s="31"/>
      <c r="LS62" s="31"/>
      <c r="LT62" s="31"/>
      <c r="LU62" s="31"/>
      <c r="LV62" s="31"/>
      <c r="LW62" s="31"/>
      <c r="LX62" s="31"/>
      <c r="LY62" s="522"/>
      <c r="LZ62" s="31"/>
      <c r="MA62" s="31"/>
      <c r="MB62" s="31"/>
      <c r="MC62" s="31"/>
      <c r="MD62" s="31"/>
      <c r="ME62" s="522"/>
      <c r="MF62" s="31"/>
      <c r="MG62" s="31"/>
      <c r="MH62" s="31"/>
      <c r="MI62" s="31"/>
      <c r="MJ62" s="522"/>
      <c r="MK62" s="31"/>
      <c r="ML62" s="31"/>
      <c r="MM62" s="31"/>
      <c r="MN62" s="31"/>
      <c r="MO62" s="31"/>
      <c r="MP62" s="31"/>
      <c r="MQ62" s="172"/>
      <c r="MR62" s="31"/>
      <c r="MS62" s="31"/>
      <c r="MT62" s="31"/>
      <c r="MU62" s="31"/>
      <c r="MV62" s="31"/>
      <c r="MW62" s="31"/>
      <c r="MX62" s="31"/>
      <c r="MY62" s="31"/>
      <c r="MZ62" s="31"/>
      <c r="NA62" s="24"/>
      <c r="NB62" s="24"/>
      <c r="NC62" s="24"/>
      <c r="ND62" s="24"/>
    </row>
    <row r="63" spans="1:368" ht="23" customHeight="1">
      <c r="A63" s="1248">
        <v>45</v>
      </c>
      <c r="B63" s="54" t="s">
        <v>166</v>
      </c>
      <c r="C63" s="51">
        <v>2022</v>
      </c>
      <c r="D63" s="34" t="s">
        <v>44</v>
      </c>
      <c r="E63" s="34" t="s">
        <v>167</v>
      </c>
      <c r="F63" s="34" t="s">
        <v>39</v>
      </c>
      <c r="G63" s="35">
        <v>331</v>
      </c>
      <c r="H63" s="42">
        <v>0.72</v>
      </c>
      <c r="I63" s="43" t="s">
        <v>39</v>
      </c>
      <c r="J63" s="2" t="s">
        <v>168</v>
      </c>
      <c r="K63" s="52" t="s">
        <v>83</v>
      </c>
      <c r="L63" s="52" t="s">
        <v>28</v>
      </c>
      <c r="M63" s="2" t="s">
        <v>169</v>
      </c>
      <c r="N63" s="2" t="s">
        <v>170</v>
      </c>
      <c r="O63" s="2" t="s">
        <v>171</v>
      </c>
      <c r="P63" s="42">
        <v>0</v>
      </c>
      <c r="Q63" s="2" t="s">
        <v>157</v>
      </c>
      <c r="R63" s="34" t="s">
        <v>86</v>
      </c>
      <c r="S63" s="39" t="s">
        <v>172</v>
      </c>
      <c r="T63" s="39" t="s">
        <v>117</v>
      </c>
      <c r="U63" s="34" t="s">
        <v>173</v>
      </c>
      <c r="V63" s="153"/>
      <c r="W63" s="657">
        <f t="shared" si="620"/>
        <v>6</v>
      </c>
      <c r="X63" s="510">
        <f t="shared" si="621"/>
        <v>0</v>
      </c>
      <c r="Y63" s="40"/>
      <c r="Z63" s="510">
        <f t="shared" si="622"/>
        <v>0</v>
      </c>
      <c r="AA63" s="40"/>
      <c r="AB63" s="510">
        <f t="shared" si="623"/>
        <v>0</v>
      </c>
      <c r="AC63" s="40"/>
      <c r="AD63" s="510">
        <f t="shared" si="624"/>
        <v>0</v>
      </c>
      <c r="AE63" s="40"/>
      <c r="AF63" s="40"/>
      <c r="AG63" s="40"/>
      <c r="AH63" s="40"/>
      <c r="AI63" s="510">
        <f t="shared" si="625"/>
        <v>2</v>
      </c>
      <c r="AJ63" s="41">
        <v>29.6</v>
      </c>
      <c r="AK63" s="44"/>
      <c r="AL63" s="40"/>
      <c r="AM63" s="351">
        <f t="shared" si="626"/>
        <v>1</v>
      </c>
      <c r="AN63" s="40"/>
      <c r="AO63" s="40"/>
      <c r="AP63" s="40"/>
      <c r="AQ63" s="40"/>
      <c r="AR63" s="40"/>
      <c r="AS63" s="40"/>
      <c r="AT63" s="40"/>
      <c r="AU63" s="40"/>
      <c r="AV63" s="40">
        <v>3.6</v>
      </c>
      <c r="AW63" s="40"/>
      <c r="AX63" s="40"/>
      <c r="AY63" s="44"/>
      <c r="AZ63" s="40"/>
      <c r="BA63" s="44"/>
      <c r="BB63" s="40"/>
      <c r="BC63" s="510">
        <f t="shared" si="627"/>
        <v>1</v>
      </c>
      <c r="BD63" s="40">
        <v>90.9</v>
      </c>
      <c r="BE63" s="40"/>
      <c r="BF63" s="510">
        <f t="shared" si="628"/>
        <v>0</v>
      </c>
      <c r="BG63" s="40"/>
      <c r="BH63" s="40"/>
      <c r="BI63" s="40"/>
      <c r="BJ63" s="40"/>
      <c r="BK63" s="657">
        <f>COUNTIF(BL63:CD63,"&gt;0")</f>
        <v>0</v>
      </c>
      <c r="BL63" s="40"/>
      <c r="BM63" s="40"/>
      <c r="BN63" s="510">
        <f t="shared" si="629"/>
        <v>0</v>
      </c>
      <c r="BO63" s="40"/>
      <c r="BP63" s="40"/>
      <c r="BQ63" s="40"/>
      <c r="BR63" s="510">
        <f t="shared" si="630"/>
        <v>0</v>
      </c>
      <c r="BS63" s="40"/>
      <c r="BT63" s="40"/>
      <c r="BU63" s="510">
        <f t="shared" si="631"/>
        <v>0</v>
      </c>
      <c r="BV63" s="40"/>
      <c r="BW63" s="510">
        <f t="shared" si="632"/>
        <v>0</v>
      </c>
      <c r="BX63" s="40"/>
      <c r="BZ63" s="510">
        <f t="shared" si="633"/>
        <v>0</v>
      </c>
      <c r="CA63" s="40"/>
      <c r="CB63" s="40"/>
      <c r="CC63" s="40"/>
      <c r="CD63" s="40"/>
      <c r="CE63" s="657">
        <f t="shared" si="634"/>
        <v>0</v>
      </c>
      <c r="CF63" s="40"/>
      <c r="CG63" s="510">
        <f t="shared" si="635"/>
        <v>0</v>
      </c>
      <c r="CH63" s="40"/>
      <c r="CI63" s="44"/>
      <c r="CJ63" s="40"/>
      <c r="CK63" s="40"/>
      <c r="CL63" s="351">
        <f t="shared" si="636"/>
        <v>0</v>
      </c>
      <c r="CM63" s="40"/>
      <c r="CN63" s="40"/>
      <c r="CO63" s="40"/>
      <c r="CP63" s="351">
        <f t="shared" si="637"/>
        <v>0</v>
      </c>
      <c r="CQ63" s="40"/>
      <c r="CR63" s="40"/>
      <c r="CS63" s="40"/>
      <c r="CT63" s="40"/>
      <c r="CU63" s="40"/>
      <c r="CV63" s="40"/>
      <c r="CW63" s="40"/>
      <c r="CX63" s="351">
        <f t="shared" si="638"/>
        <v>0</v>
      </c>
      <c r="CY63" s="40"/>
      <c r="CZ63" s="40"/>
      <c r="DA63" s="40"/>
      <c r="DB63" s="40"/>
      <c r="DC63" s="510">
        <f t="shared" si="639"/>
        <v>0</v>
      </c>
      <c r="DD63" s="40"/>
      <c r="DE63" s="40"/>
      <c r="DF63" s="40"/>
      <c r="DG63" s="40"/>
      <c r="DH63" s="40"/>
      <c r="DI63" s="40"/>
      <c r="DJ63" s="40"/>
      <c r="DK63" s="40"/>
      <c r="DL63" s="40"/>
      <c r="DM63" s="40"/>
      <c r="DN63" s="40"/>
      <c r="DO63" s="510">
        <f t="shared" si="640"/>
        <v>0</v>
      </c>
      <c r="DP63" s="40"/>
      <c r="DQ63" s="40"/>
      <c r="DR63" s="40"/>
      <c r="DS63" s="510">
        <f t="shared" si="641"/>
        <v>0</v>
      </c>
      <c r="DT63" s="40"/>
      <c r="DU63" s="40"/>
      <c r="DV63" s="40"/>
      <c r="DW63" s="40"/>
      <c r="DX63" s="40"/>
      <c r="DY63" s="40"/>
      <c r="DZ63" s="40"/>
      <c r="EA63" s="657">
        <f t="shared" si="642"/>
        <v>5</v>
      </c>
      <c r="EB63" s="40"/>
      <c r="EC63" s="510">
        <f t="shared" si="643"/>
        <v>0</v>
      </c>
      <c r="ED63" s="351">
        <f t="shared" si="644"/>
        <v>0</v>
      </c>
      <c r="EE63" s="40"/>
      <c r="EF63" s="40"/>
      <c r="EG63" s="40"/>
      <c r="EH63" s="40"/>
      <c r="EI63" s="44"/>
      <c r="EJ63" s="40"/>
      <c r="EK63" s="351">
        <f t="shared" si="645"/>
        <v>0</v>
      </c>
      <c r="EL63" s="40"/>
      <c r="EM63" s="40"/>
      <c r="EN63" s="44"/>
      <c r="EO63" s="40"/>
      <c r="EP63" s="351">
        <f t="shared" si="646"/>
        <v>0</v>
      </c>
      <c r="EQ63" s="40"/>
      <c r="ER63" s="40"/>
      <c r="ES63" s="40"/>
      <c r="ET63" s="40"/>
      <c r="EU63" s="40"/>
      <c r="EV63" s="40"/>
      <c r="EW63" s="510">
        <f t="shared" si="647"/>
        <v>2</v>
      </c>
      <c r="EX63" s="351">
        <f t="shared" si="687"/>
        <v>1</v>
      </c>
      <c r="EY63" s="40">
        <v>58.9</v>
      </c>
      <c r="EZ63" s="40"/>
      <c r="FA63" s="351">
        <f t="shared" si="648"/>
        <v>1</v>
      </c>
      <c r="FB63" s="40">
        <v>46.2</v>
      </c>
      <c r="FC63" s="40"/>
      <c r="FD63" s="40"/>
      <c r="FE63" s="44"/>
      <c r="FF63" s="40"/>
      <c r="FG63" s="351">
        <f t="shared" si="649"/>
        <v>0</v>
      </c>
      <c r="FH63" s="40"/>
      <c r="FI63" s="40"/>
      <c r="FJ63" s="351">
        <f t="shared" si="650"/>
        <v>0</v>
      </c>
      <c r="FK63" s="40"/>
      <c r="FL63" s="40"/>
      <c r="FM63" s="40"/>
      <c r="FN63" s="657">
        <f t="shared" si="651"/>
        <v>4</v>
      </c>
      <c r="FO63" s="40"/>
      <c r="FP63" s="510">
        <f t="shared" si="652"/>
        <v>1</v>
      </c>
      <c r="FQ63" s="40">
        <v>52</v>
      </c>
      <c r="FR63" s="44"/>
      <c r="FS63" s="40"/>
      <c r="FT63" s="351">
        <f t="shared" si="653"/>
        <v>0</v>
      </c>
      <c r="FU63" s="40"/>
      <c r="FV63" s="40"/>
      <c r="FW63" s="40"/>
      <c r="FX63" s="40"/>
      <c r="FY63" s="40"/>
      <c r="FZ63" s="44"/>
      <c r="GA63" s="40"/>
      <c r="GB63" s="510">
        <f t="shared" si="654"/>
        <v>0</v>
      </c>
      <c r="GC63" s="40"/>
      <c r="GD63" s="40"/>
      <c r="GE63" s="40"/>
      <c r="GF63" s="510">
        <f t="shared" si="655"/>
        <v>1</v>
      </c>
      <c r="GG63" s="40">
        <v>53.5</v>
      </c>
      <c r="GH63" s="657">
        <f>COUNTIF(GI63:GR63,"&gt;0")</f>
        <v>1</v>
      </c>
      <c r="GI63" s="40">
        <v>27.8</v>
      </c>
      <c r="GJ63" s="510">
        <f t="shared" si="656"/>
        <v>0</v>
      </c>
      <c r="GK63" s="40"/>
      <c r="GL63" s="40"/>
      <c r="GM63" s="510">
        <f>COUNTA(GN63:GR63)</f>
        <v>0</v>
      </c>
      <c r="GN63" s="40"/>
      <c r="GO63" s="40"/>
      <c r="GP63" s="40"/>
      <c r="GQ63" s="40"/>
      <c r="GR63" s="40"/>
      <c r="GS63" s="657">
        <f t="shared" si="657"/>
        <v>8</v>
      </c>
      <c r="GT63" s="40"/>
      <c r="GU63" s="510">
        <f t="shared" si="658"/>
        <v>2</v>
      </c>
      <c r="GV63" s="351">
        <f t="shared" si="659"/>
        <v>1</v>
      </c>
      <c r="GW63" s="40">
        <v>33.5</v>
      </c>
      <c r="GX63" s="40"/>
      <c r="GY63" s="351">
        <f t="shared" si="660"/>
        <v>1</v>
      </c>
      <c r="GZ63" s="40"/>
      <c r="HA63" s="40"/>
      <c r="HB63" s="40">
        <v>13.6</v>
      </c>
      <c r="HC63" s="40"/>
      <c r="HD63" s="40"/>
      <c r="HE63" s="40"/>
      <c r="HF63" s="40"/>
      <c r="HG63" s="40"/>
      <c r="HH63" s="510">
        <f t="shared" si="661"/>
        <v>0</v>
      </c>
      <c r="HI63" s="40"/>
      <c r="HJ63" s="40"/>
      <c r="HK63" s="40"/>
      <c r="HL63" s="40"/>
      <c r="HM63" s="40"/>
      <c r="HN63" s="40"/>
      <c r="HO63" s="510">
        <f t="shared" si="662"/>
        <v>1</v>
      </c>
      <c r="HP63" s="351">
        <f t="shared" si="663"/>
        <v>1</v>
      </c>
      <c r="HQ63" s="40">
        <v>35</v>
      </c>
      <c r="HR63" s="40"/>
      <c r="HS63" s="40"/>
      <c r="HT63" s="351">
        <f t="shared" si="664"/>
        <v>0</v>
      </c>
      <c r="HU63" s="40"/>
      <c r="HV63" s="40"/>
      <c r="HW63" s="40"/>
      <c r="HX63" s="40"/>
      <c r="HY63" s="44"/>
      <c r="HZ63" s="40"/>
      <c r="IA63" s="657">
        <f t="shared" si="665"/>
        <v>2</v>
      </c>
      <c r="IB63" s="510">
        <f t="shared" si="666"/>
        <v>1</v>
      </c>
      <c r="IC63" s="40">
        <v>41.7</v>
      </c>
      <c r="ID63" s="40"/>
      <c r="IE63" s="40"/>
      <c r="IF63" s="40"/>
      <c r="IG63" s="40"/>
      <c r="IH63" s="40"/>
      <c r="II63" s="40"/>
      <c r="IJ63" s="40"/>
      <c r="IK63" s="657">
        <f t="shared" si="667"/>
        <v>0</v>
      </c>
      <c r="IL63" s="510">
        <f t="shared" si="668"/>
        <v>0</v>
      </c>
      <c r="IM63" s="40"/>
      <c r="IN63" s="40"/>
      <c r="IO63" s="40"/>
      <c r="IP63" s="40"/>
      <c r="IQ63" s="40"/>
      <c r="IR63" s="40"/>
      <c r="IS63" s="657">
        <f t="shared" si="669"/>
        <v>2</v>
      </c>
      <c r="IT63" s="40"/>
      <c r="IU63" s="40"/>
      <c r="IV63" s="510">
        <f t="shared" si="670"/>
        <v>0</v>
      </c>
      <c r="IW63" s="40"/>
      <c r="IX63" s="40"/>
      <c r="IY63" s="44"/>
      <c r="IZ63" s="40"/>
      <c r="JA63" s="40"/>
      <c r="JB63" s="44"/>
      <c r="JC63" s="40"/>
      <c r="JD63" s="40"/>
      <c r="JE63" s="40"/>
      <c r="JF63" s="44"/>
      <c r="JG63" s="40"/>
      <c r="JH63" s="510">
        <f t="shared" si="671"/>
        <v>1</v>
      </c>
      <c r="JI63" s="40"/>
      <c r="JJ63" s="40">
        <v>13.6</v>
      </c>
      <c r="JK63" s="40"/>
      <c r="JL63" s="40"/>
      <c r="JM63" s="510">
        <f t="shared" si="672"/>
        <v>0</v>
      </c>
      <c r="JN63" s="40"/>
      <c r="JO63" s="513"/>
      <c r="JP63" s="657">
        <f t="shared" si="673"/>
        <v>8</v>
      </c>
      <c r="JQ63" s="510">
        <f t="shared" si="674"/>
        <v>2</v>
      </c>
      <c r="JR63" s="40"/>
      <c r="JS63" s="40">
        <v>33.799999999999997</v>
      </c>
      <c r="JT63" s="40">
        <v>26.3</v>
      </c>
      <c r="JU63" s="40"/>
      <c r="JV63" s="40"/>
      <c r="JW63" s="40"/>
      <c r="JX63" s="40"/>
      <c r="JY63" s="40"/>
      <c r="JZ63" s="40">
        <v>51.4</v>
      </c>
      <c r="KA63" s="40"/>
      <c r="KB63" s="40"/>
      <c r="KC63" s="40"/>
      <c r="KD63" s="510">
        <f t="shared" si="675"/>
        <v>0</v>
      </c>
      <c r="KE63" s="40"/>
      <c r="KF63" s="40"/>
      <c r="KG63" s="40"/>
      <c r="KH63" s="510">
        <f t="shared" si="676"/>
        <v>0</v>
      </c>
      <c r="KI63" s="40"/>
      <c r="KJ63" s="40"/>
      <c r="KK63" s="40"/>
      <c r="KL63" s="40"/>
      <c r="KM63" s="510">
        <f t="shared" si="677"/>
        <v>3</v>
      </c>
      <c r="KN63" s="40">
        <v>33.799999999999997</v>
      </c>
      <c r="KO63" s="40">
        <v>22.1</v>
      </c>
      <c r="KP63" s="41">
        <v>27.5</v>
      </c>
      <c r="KQ63" s="510">
        <f t="shared" si="678"/>
        <v>0</v>
      </c>
      <c r="KR63" s="40"/>
      <c r="KS63" s="40"/>
      <c r="KT63" s="40"/>
      <c r="KU63" s="657">
        <f t="shared" si="679"/>
        <v>2</v>
      </c>
      <c r="KV63" s="510">
        <f t="shared" si="680"/>
        <v>0</v>
      </c>
      <c r="KW63" s="40"/>
      <c r="KX63" s="40"/>
      <c r="KY63" s="40"/>
      <c r="KZ63" s="40"/>
      <c r="LA63" s="40"/>
      <c r="LB63" s="510">
        <f t="shared" si="681"/>
        <v>0</v>
      </c>
      <c r="LC63" s="40"/>
      <c r="LD63" s="40"/>
      <c r="LE63" s="40"/>
      <c r="LF63" s="351">
        <f t="shared" si="682"/>
        <v>0</v>
      </c>
      <c r="LG63" s="40"/>
      <c r="LH63" s="40"/>
      <c r="LI63" s="40"/>
      <c r="LJ63" s="510">
        <f t="shared" si="683"/>
        <v>0</v>
      </c>
      <c r="LK63" s="40"/>
      <c r="LL63" s="40"/>
      <c r="LM63" s="40"/>
      <c r="LN63" s="40"/>
      <c r="LO63" s="40"/>
      <c r="LP63" s="40"/>
      <c r="LQ63" s="40"/>
      <c r="LR63" s="40"/>
      <c r="LS63" s="40"/>
      <c r="LT63" s="40"/>
      <c r="LU63" s="40"/>
      <c r="LV63" s="40"/>
      <c r="LW63" s="40"/>
      <c r="LX63" s="40"/>
      <c r="LY63" s="510">
        <f t="shared" si="684"/>
        <v>0</v>
      </c>
      <c r="LZ63" s="40"/>
      <c r="MA63" s="40"/>
      <c r="MB63" s="40"/>
      <c r="MC63" s="40"/>
      <c r="MD63" s="40"/>
      <c r="ME63" s="510">
        <f t="shared" si="685"/>
        <v>0</v>
      </c>
      <c r="MF63" s="40"/>
      <c r="MG63" s="40"/>
      <c r="MH63" s="40"/>
      <c r="MI63" s="40"/>
      <c r="MJ63" s="510">
        <f t="shared" si="686"/>
        <v>1</v>
      </c>
      <c r="MK63" s="40"/>
      <c r="ML63" s="40"/>
      <c r="MM63" s="40"/>
      <c r="MN63" s="40"/>
      <c r="MO63" s="40"/>
      <c r="MP63" s="41">
        <v>26.6</v>
      </c>
      <c r="MQ63" s="163"/>
      <c r="MR63" s="40"/>
      <c r="MS63" s="40"/>
      <c r="MT63" s="40"/>
      <c r="MU63" s="40"/>
      <c r="MV63" s="40"/>
      <c r="MW63" s="40"/>
      <c r="MX63" s="40"/>
      <c r="MY63" s="40"/>
      <c r="MZ63" s="40"/>
      <c r="NA63" s="34" t="s">
        <v>1049</v>
      </c>
      <c r="NB63" s="34" t="s">
        <v>1049</v>
      </c>
      <c r="NC63" s="34" t="s">
        <v>1061</v>
      </c>
      <c r="ND63" s="34"/>
    </row>
    <row r="64" spans="1:368" s="20" customFormat="1" ht="23" customHeight="1">
      <c r="A64" s="1248">
        <v>46</v>
      </c>
      <c r="B64" s="775"/>
      <c r="C64" s="15"/>
      <c r="D64" s="24"/>
      <c r="E64" s="24"/>
      <c r="F64" s="24"/>
      <c r="G64" s="25"/>
      <c r="H64" s="26"/>
      <c r="I64" s="27"/>
      <c r="J64" s="15"/>
      <c r="K64" s="24"/>
      <c r="L64" s="24"/>
      <c r="M64" s="15"/>
      <c r="N64" s="15"/>
      <c r="O64" s="15"/>
      <c r="P64" s="26"/>
      <c r="Q64" s="15"/>
      <c r="R64" s="24"/>
      <c r="S64" s="30"/>
      <c r="T64" s="30"/>
      <c r="U64" s="24"/>
      <c r="V64" s="776"/>
      <c r="W64" s="659"/>
      <c r="X64" s="522"/>
      <c r="Y64" s="31"/>
      <c r="Z64" s="522"/>
      <c r="AA64" s="31"/>
      <c r="AB64" s="522"/>
      <c r="AC64" s="31"/>
      <c r="AD64" s="522"/>
      <c r="AE64" s="31"/>
      <c r="AF64" s="31"/>
      <c r="AG64" s="31"/>
      <c r="AH64" s="31"/>
      <c r="AI64" s="522"/>
      <c r="AJ64" s="31"/>
      <c r="AL64" s="31"/>
      <c r="AM64" s="649"/>
      <c r="AN64" s="31"/>
      <c r="AO64" s="31"/>
      <c r="AP64" s="31"/>
      <c r="AQ64" s="31"/>
      <c r="AR64" s="31"/>
      <c r="AS64" s="31"/>
      <c r="AT64" s="31"/>
      <c r="AU64" s="31"/>
      <c r="AV64" s="31"/>
      <c r="AW64" s="31"/>
      <c r="AX64" s="31"/>
      <c r="AZ64" s="31"/>
      <c r="BB64" s="31"/>
      <c r="BC64" s="522"/>
      <c r="BD64" s="31"/>
      <c r="BE64" s="31"/>
      <c r="BF64" s="522"/>
      <c r="BG64" s="31"/>
      <c r="BH64" s="31"/>
      <c r="BI64" s="31"/>
      <c r="BJ64" s="32"/>
      <c r="BK64" s="659"/>
      <c r="BL64" s="31"/>
      <c r="BM64" s="31"/>
      <c r="BN64" s="522"/>
      <c r="BO64" s="31"/>
      <c r="BP64" s="32"/>
      <c r="BQ64" s="31"/>
      <c r="BR64" s="522"/>
      <c r="BS64" s="31"/>
      <c r="BT64" s="31"/>
      <c r="BU64" s="522"/>
      <c r="BV64" s="31"/>
      <c r="BW64" s="522"/>
      <c r="BX64" s="31"/>
      <c r="BZ64" s="522"/>
      <c r="CA64" s="32"/>
      <c r="CB64" s="31"/>
      <c r="CC64" s="31"/>
      <c r="CD64" s="31"/>
      <c r="CE64" s="659"/>
      <c r="CF64" s="31"/>
      <c r="CG64" s="522"/>
      <c r="CH64" s="31"/>
      <c r="CJ64" s="32"/>
      <c r="CK64" s="31"/>
      <c r="CL64" s="649"/>
      <c r="CM64" s="32"/>
      <c r="CN64" s="31"/>
      <c r="CO64" s="31"/>
      <c r="CP64" s="649"/>
      <c r="CQ64" s="31"/>
      <c r="CR64" s="32"/>
      <c r="CS64" s="31"/>
      <c r="CT64" s="31"/>
      <c r="CU64" s="31"/>
      <c r="CV64" s="31"/>
      <c r="CW64" s="31"/>
      <c r="CX64" s="649"/>
      <c r="CY64" s="31"/>
      <c r="CZ64" s="31"/>
      <c r="DA64" s="31"/>
      <c r="DB64" s="31"/>
      <c r="DC64" s="522"/>
      <c r="DD64" s="31"/>
      <c r="DE64" s="31"/>
      <c r="DF64" s="31"/>
      <c r="DG64" s="31"/>
      <c r="DH64" s="31"/>
      <c r="DI64" s="31"/>
      <c r="DJ64" s="31"/>
      <c r="DK64" s="31"/>
      <c r="DL64" s="31"/>
      <c r="DM64" s="31"/>
      <c r="DN64" s="31"/>
      <c r="DO64" s="522"/>
      <c r="DP64" s="31"/>
      <c r="DQ64" s="31"/>
      <c r="DR64" s="31"/>
      <c r="DS64" s="522"/>
      <c r="DT64" s="31"/>
      <c r="DU64" s="31"/>
      <c r="DV64" s="31"/>
      <c r="DW64" s="31"/>
      <c r="DX64" s="31"/>
      <c r="DY64" s="31"/>
      <c r="DZ64" s="31"/>
      <c r="EA64" s="659"/>
      <c r="EB64" s="31"/>
      <c r="EC64" s="522"/>
      <c r="ED64" s="649"/>
      <c r="EE64" s="31"/>
      <c r="EF64" s="31"/>
      <c r="EG64" s="31"/>
      <c r="EH64" s="31"/>
      <c r="EJ64" s="31"/>
      <c r="EK64" s="649"/>
      <c r="EL64" s="32"/>
      <c r="EM64" s="32"/>
      <c r="EO64" s="31"/>
      <c r="EP64" s="649"/>
      <c r="EQ64" s="31"/>
      <c r="ER64" s="31"/>
      <c r="ES64" s="31"/>
      <c r="ET64" s="31"/>
      <c r="EU64" s="31"/>
      <c r="EV64" s="31"/>
      <c r="EW64" s="522"/>
      <c r="EX64" s="649"/>
      <c r="EY64" s="32"/>
      <c r="EZ64" s="31"/>
      <c r="FA64" s="649"/>
      <c r="FB64" s="31"/>
      <c r="FC64" s="31"/>
      <c r="FD64" s="31"/>
      <c r="FF64" s="31"/>
      <c r="FG64" s="649"/>
      <c r="FH64" s="31"/>
      <c r="FI64" s="31"/>
      <c r="FJ64" s="649"/>
      <c r="FK64" s="31"/>
      <c r="FL64" s="31"/>
      <c r="FM64" s="31"/>
      <c r="FN64" s="659"/>
      <c r="FO64" s="31"/>
      <c r="FP64" s="522"/>
      <c r="FQ64" s="31"/>
      <c r="FS64" s="31"/>
      <c r="FT64" s="649"/>
      <c r="FU64" s="32"/>
      <c r="FV64" s="31"/>
      <c r="FW64" s="31"/>
      <c r="FX64" s="31"/>
      <c r="FY64" s="31"/>
      <c r="GA64" s="31"/>
      <c r="GB64" s="522"/>
      <c r="GC64" s="31"/>
      <c r="GD64" s="31"/>
      <c r="GE64" s="31"/>
      <c r="GF64" s="522"/>
      <c r="GG64" s="32"/>
      <c r="GH64" s="659"/>
      <c r="GI64" s="31"/>
      <c r="GJ64" s="522"/>
      <c r="GK64" s="31"/>
      <c r="GL64" s="31"/>
      <c r="GM64" s="522"/>
      <c r="GN64" s="31"/>
      <c r="GO64" s="31"/>
      <c r="GP64" s="31"/>
      <c r="GQ64" s="31"/>
      <c r="GR64" s="31"/>
      <c r="GS64" s="659"/>
      <c r="GT64" s="31"/>
      <c r="GU64" s="522"/>
      <c r="GV64" s="649"/>
      <c r="GW64" s="32"/>
      <c r="GX64" s="32"/>
      <c r="GY64" s="649"/>
      <c r="GZ64" s="31"/>
      <c r="HA64" s="32"/>
      <c r="HB64" s="32"/>
      <c r="HC64" s="31"/>
      <c r="HD64" s="31"/>
      <c r="HE64" s="31"/>
      <c r="HF64" s="31"/>
      <c r="HG64" s="31"/>
      <c r="HH64" s="522"/>
      <c r="HI64" s="31"/>
      <c r="HJ64" s="31"/>
      <c r="HK64" s="31"/>
      <c r="HL64" s="31"/>
      <c r="HM64" s="31"/>
      <c r="HN64" s="31"/>
      <c r="HO64" s="522"/>
      <c r="HP64" s="649"/>
      <c r="HQ64" s="32"/>
      <c r="HR64" s="31"/>
      <c r="HS64" s="31"/>
      <c r="HT64" s="649"/>
      <c r="HU64" s="31"/>
      <c r="HV64" s="31"/>
      <c r="HW64" s="31"/>
      <c r="HX64" s="31"/>
      <c r="HZ64" s="31"/>
      <c r="IA64" s="659"/>
      <c r="IB64" s="522"/>
      <c r="IC64" s="31"/>
      <c r="ID64" s="31"/>
      <c r="IE64" s="32"/>
      <c r="IF64" s="31"/>
      <c r="IG64" s="31"/>
      <c r="IH64" s="31"/>
      <c r="II64" s="32"/>
      <c r="IJ64" s="31"/>
      <c r="IK64" s="659"/>
      <c r="IL64" s="522"/>
      <c r="IM64" s="32"/>
      <c r="IN64" s="31"/>
      <c r="IO64" s="31"/>
      <c r="IP64" s="31"/>
      <c r="IQ64" s="32"/>
      <c r="IR64" s="31"/>
      <c r="IS64" s="659"/>
      <c r="IT64" s="31"/>
      <c r="IU64" s="31"/>
      <c r="IV64" s="522"/>
      <c r="IW64" s="31"/>
      <c r="IX64" s="31"/>
      <c r="IZ64" s="31"/>
      <c r="JA64" s="31"/>
      <c r="JC64" s="31"/>
      <c r="JD64" s="31"/>
      <c r="JE64" s="31"/>
      <c r="JG64" s="31"/>
      <c r="JH64" s="522"/>
      <c r="JI64" s="31"/>
      <c r="JJ64" s="31"/>
      <c r="JK64" s="31"/>
      <c r="JL64" s="31"/>
      <c r="JM64" s="522"/>
      <c r="JN64" s="32"/>
      <c r="JO64" s="777"/>
      <c r="JP64" s="659"/>
      <c r="JQ64" s="522"/>
      <c r="JR64" s="31"/>
      <c r="JS64" s="31"/>
      <c r="JT64" s="31"/>
      <c r="JU64" s="31"/>
      <c r="JV64" s="31"/>
      <c r="JW64" s="31"/>
      <c r="JX64" s="31"/>
      <c r="JY64" s="31"/>
      <c r="JZ64" s="31"/>
      <c r="KA64" s="31"/>
      <c r="KB64" s="31"/>
      <c r="KC64" s="31"/>
      <c r="KD64" s="522"/>
      <c r="KE64" s="31"/>
      <c r="KF64" s="31"/>
      <c r="KG64" s="31"/>
      <c r="KH64" s="522"/>
      <c r="KI64" s="31"/>
      <c r="KJ64" s="31"/>
      <c r="KK64" s="31"/>
      <c r="KL64" s="31"/>
      <c r="KM64" s="522"/>
      <c r="KN64" s="31"/>
      <c r="KO64" s="31"/>
      <c r="KP64" s="31"/>
      <c r="KQ64" s="522"/>
      <c r="KR64" s="31"/>
      <c r="KS64" s="32"/>
      <c r="KT64" s="31"/>
      <c r="KU64" s="659"/>
      <c r="KV64" s="522"/>
      <c r="KW64" s="31"/>
      <c r="KX64" s="31"/>
      <c r="KY64" s="31"/>
      <c r="KZ64" s="31"/>
      <c r="LA64" s="31"/>
      <c r="LB64" s="522"/>
      <c r="LC64" s="31"/>
      <c r="LD64" s="31"/>
      <c r="LE64" s="31"/>
      <c r="LF64" s="649"/>
      <c r="LG64" s="31"/>
      <c r="LH64" s="31"/>
      <c r="LI64" s="31"/>
      <c r="LJ64" s="522"/>
      <c r="LK64" s="31"/>
      <c r="LL64" s="31"/>
      <c r="LM64" s="31"/>
      <c r="LN64" s="31"/>
      <c r="LO64" s="31"/>
      <c r="LP64" s="31"/>
      <c r="LQ64" s="31"/>
      <c r="LR64" s="31"/>
      <c r="LS64" s="31"/>
      <c r="LT64" s="31"/>
      <c r="LU64" s="31"/>
      <c r="LV64" s="31"/>
      <c r="LW64" s="31"/>
      <c r="LX64" s="31"/>
      <c r="LY64" s="522"/>
      <c r="LZ64" s="31"/>
      <c r="MA64" s="31"/>
      <c r="MB64" s="31"/>
      <c r="MC64" s="31"/>
      <c r="MD64" s="31"/>
      <c r="ME64" s="522"/>
      <c r="MF64" s="31"/>
      <c r="MG64" s="31"/>
      <c r="MH64" s="31"/>
      <c r="MI64" s="31"/>
      <c r="MJ64" s="522"/>
      <c r="MK64" s="31"/>
      <c r="ML64" s="31"/>
      <c r="MM64" s="31"/>
      <c r="MN64" s="31"/>
      <c r="MO64" s="31"/>
      <c r="MP64" s="31"/>
      <c r="MQ64" s="778"/>
      <c r="MR64" s="31"/>
      <c r="MS64" s="31"/>
      <c r="MT64" s="31"/>
      <c r="MU64" s="31"/>
      <c r="MV64" s="31"/>
      <c r="MW64" s="31"/>
      <c r="MX64" s="31"/>
      <c r="MY64" s="31"/>
      <c r="MZ64" s="31"/>
      <c r="NA64" s="24"/>
      <c r="NB64" s="24"/>
      <c r="NC64" s="24"/>
      <c r="ND64" s="24"/>
    </row>
    <row r="65" spans="1:368" ht="23" customHeight="1">
      <c r="A65" s="1248">
        <v>47</v>
      </c>
      <c r="B65" s="56" t="s">
        <v>174</v>
      </c>
      <c r="C65" s="57">
        <v>2017</v>
      </c>
      <c r="D65" s="58" t="s">
        <v>22</v>
      </c>
      <c r="E65" s="58" t="s">
        <v>23</v>
      </c>
      <c r="F65" s="58" t="s">
        <v>24</v>
      </c>
      <c r="G65" s="59">
        <v>855</v>
      </c>
      <c r="H65" s="60">
        <v>0.65100000000000002</v>
      </c>
      <c r="I65" s="61"/>
      <c r="J65" s="3" t="s">
        <v>175</v>
      </c>
      <c r="K65" s="62" t="s">
        <v>176</v>
      </c>
      <c r="L65" s="62" t="s">
        <v>28</v>
      </c>
      <c r="M65" s="3" t="s">
        <v>177</v>
      </c>
      <c r="N65" s="3">
        <v>1</v>
      </c>
      <c r="O65" s="3" t="s">
        <v>178</v>
      </c>
      <c r="P65" s="60">
        <v>0.90300000000000002</v>
      </c>
      <c r="Q65" s="3" t="s">
        <v>179</v>
      </c>
      <c r="R65" s="58" t="s">
        <v>86</v>
      </c>
      <c r="S65" s="63" t="s">
        <v>180</v>
      </c>
      <c r="T65" s="63" t="s">
        <v>117</v>
      </c>
      <c r="U65" s="58" t="s">
        <v>181</v>
      </c>
      <c r="V65" s="153"/>
      <c r="W65" s="657">
        <f t="shared" si="620"/>
        <v>0</v>
      </c>
      <c r="X65" s="510">
        <f t="shared" si="621"/>
        <v>0</v>
      </c>
      <c r="Y65" s="64"/>
      <c r="Z65" s="510">
        <f t="shared" si="622"/>
        <v>0</v>
      </c>
      <c r="AA65" s="64"/>
      <c r="AB65" s="510">
        <f t="shared" si="623"/>
        <v>0</v>
      </c>
      <c r="AC65" s="64"/>
      <c r="AD65" s="510">
        <f t="shared" si="624"/>
        <v>0</v>
      </c>
      <c r="AE65" s="64"/>
      <c r="AF65" s="64"/>
      <c r="AG65" s="64"/>
      <c r="AH65" s="64"/>
      <c r="AI65" s="510">
        <f t="shared" si="625"/>
        <v>0</v>
      </c>
      <c r="AJ65" s="64"/>
      <c r="AK65" s="65"/>
      <c r="AL65" s="64"/>
      <c r="AM65" s="351">
        <f t="shared" si="626"/>
        <v>0</v>
      </c>
      <c r="AN65" s="64"/>
      <c r="AO65" s="64"/>
      <c r="AP65" s="64"/>
      <c r="AQ65" s="64"/>
      <c r="AR65" s="64"/>
      <c r="AS65" s="64"/>
      <c r="AT65" s="64"/>
      <c r="AU65" s="64"/>
      <c r="AV65" s="64"/>
      <c r="AW65" s="64"/>
      <c r="AX65" s="64"/>
      <c r="AY65" s="65"/>
      <c r="AZ65" s="64"/>
      <c r="BA65" s="65"/>
      <c r="BB65" s="64"/>
      <c r="BC65" s="510">
        <f t="shared" si="627"/>
        <v>0</v>
      </c>
      <c r="BD65" s="64"/>
      <c r="BE65" s="64"/>
      <c r="BF65" s="510">
        <f t="shared" si="628"/>
        <v>0</v>
      </c>
      <c r="BG65" s="64"/>
      <c r="BH65" s="64"/>
      <c r="BI65" s="64"/>
      <c r="BJ65" s="64"/>
      <c r="BK65" s="657">
        <f>COUNTIF(BL65:CD65,"&gt;0")</f>
        <v>0</v>
      </c>
      <c r="BL65" s="64"/>
      <c r="BM65" s="64"/>
      <c r="BN65" s="510">
        <f t="shared" si="629"/>
        <v>0</v>
      </c>
      <c r="BO65" s="64"/>
      <c r="BP65" s="64"/>
      <c r="BQ65" s="64"/>
      <c r="BR65" s="510">
        <f t="shared" si="630"/>
        <v>0</v>
      </c>
      <c r="BS65" s="64"/>
      <c r="BT65" s="64"/>
      <c r="BU65" s="510">
        <f t="shared" si="631"/>
        <v>0</v>
      </c>
      <c r="BV65" s="64"/>
      <c r="BW65" s="510">
        <f t="shared" si="632"/>
        <v>0</v>
      </c>
      <c r="BX65" s="64"/>
      <c r="BY65" s="66"/>
      <c r="BZ65" s="510">
        <f t="shared" si="633"/>
        <v>0</v>
      </c>
      <c r="CA65" s="64"/>
      <c r="CB65" s="64"/>
      <c r="CC65" s="64"/>
      <c r="CD65" s="64"/>
      <c r="CE65" s="657">
        <f t="shared" si="634"/>
        <v>0</v>
      </c>
      <c r="CF65" s="64"/>
      <c r="CG65" s="510">
        <f t="shared" si="635"/>
        <v>0</v>
      </c>
      <c r="CH65" s="64"/>
      <c r="CI65" s="65"/>
      <c r="CJ65" s="64"/>
      <c r="CK65" s="64"/>
      <c r="CL65" s="351">
        <f t="shared" si="636"/>
        <v>0</v>
      </c>
      <c r="CM65" s="64"/>
      <c r="CN65" s="64"/>
      <c r="CO65" s="64"/>
      <c r="CP65" s="351">
        <f t="shared" si="637"/>
        <v>0</v>
      </c>
      <c r="CQ65" s="64"/>
      <c r="CR65" s="64"/>
      <c r="CS65" s="64"/>
      <c r="CT65" s="64"/>
      <c r="CU65" s="64"/>
      <c r="CV65" s="64"/>
      <c r="CW65" s="64"/>
      <c r="CX65" s="351">
        <f t="shared" si="638"/>
        <v>0</v>
      </c>
      <c r="CY65" s="64"/>
      <c r="CZ65" s="64"/>
      <c r="DA65" s="64"/>
      <c r="DB65" s="64"/>
      <c r="DC65" s="510">
        <f t="shared" si="639"/>
        <v>0</v>
      </c>
      <c r="DD65" s="64"/>
      <c r="DE65" s="64"/>
      <c r="DF65" s="64"/>
      <c r="DG65" s="64"/>
      <c r="DH65" s="64"/>
      <c r="DI65" s="64"/>
      <c r="DJ65" s="64"/>
      <c r="DK65" s="64"/>
      <c r="DL65" s="64"/>
      <c r="DM65" s="64"/>
      <c r="DN65" s="64"/>
      <c r="DO65" s="510">
        <f t="shared" si="640"/>
        <v>0</v>
      </c>
      <c r="DP65" s="64"/>
      <c r="DQ65" s="64"/>
      <c r="DR65" s="64"/>
      <c r="DS65" s="510">
        <f t="shared" si="641"/>
        <v>0</v>
      </c>
      <c r="DT65" s="64"/>
      <c r="DU65" s="64"/>
      <c r="DV65" s="64"/>
      <c r="DW65" s="64"/>
      <c r="DX65" s="64"/>
      <c r="DY65" s="64"/>
      <c r="DZ65" s="64"/>
      <c r="EA65" s="657">
        <f t="shared" si="642"/>
        <v>7</v>
      </c>
      <c r="EB65" s="64"/>
      <c r="EC65" s="510">
        <f t="shared" si="643"/>
        <v>1</v>
      </c>
      <c r="ED65" s="351">
        <f t="shared" si="644"/>
        <v>1</v>
      </c>
      <c r="EE65" s="64"/>
      <c r="EF65" s="64"/>
      <c r="EG65" s="64">
        <v>26.5</v>
      </c>
      <c r="EH65" s="64"/>
      <c r="EI65" s="65"/>
      <c r="EJ65" s="64"/>
      <c r="EK65" s="351">
        <f t="shared" si="645"/>
        <v>0</v>
      </c>
      <c r="EL65" s="64"/>
      <c r="EM65" s="64"/>
      <c r="EN65" s="65"/>
      <c r="EO65" s="64"/>
      <c r="EP65" s="351">
        <f t="shared" si="646"/>
        <v>0</v>
      </c>
      <c r="EQ65" s="64"/>
      <c r="ER65" s="64"/>
      <c r="ES65" s="64"/>
      <c r="ET65" s="64"/>
      <c r="EU65" s="64"/>
      <c r="EV65" s="64"/>
      <c r="EW65" s="510">
        <f t="shared" si="647"/>
        <v>2</v>
      </c>
      <c r="EX65" s="351">
        <f t="shared" si="687"/>
        <v>0</v>
      </c>
      <c r="EY65" s="64"/>
      <c r="EZ65" s="64"/>
      <c r="FA65" s="351">
        <f t="shared" si="648"/>
        <v>0</v>
      </c>
      <c r="FB65" s="64"/>
      <c r="FC65" s="64"/>
      <c r="FD65" s="64"/>
      <c r="FE65" s="65"/>
      <c r="FF65" s="64"/>
      <c r="FG65" s="351">
        <f t="shared" si="649"/>
        <v>0</v>
      </c>
      <c r="FH65" s="64"/>
      <c r="FI65" s="64"/>
      <c r="FJ65" s="351">
        <f t="shared" si="650"/>
        <v>2</v>
      </c>
      <c r="FK65" s="64"/>
      <c r="FL65" s="67">
        <v>28.6</v>
      </c>
      <c r="FM65" s="67">
        <v>42.2</v>
      </c>
      <c r="FN65" s="657">
        <f t="shared" si="651"/>
        <v>0</v>
      </c>
      <c r="FO65" s="64"/>
      <c r="FP65" s="510">
        <f t="shared" si="652"/>
        <v>0</v>
      </c>
      <c r="FQ65" s="64"/>
      <c r="FR65" s="65"/>
      <c r="FS65" s="64"/>
      <c r="FT65" s="351">
        <f t="shared" si="653"/>
        <v>0</v>
      </c>
      <c r="FU65" s="64"/>
      <c r="FV65" s="64"/>
      <c r="FW65" s="64"/>
      <c r="FX65" s="64"/>
      <c r="FY65" s="64"/>
      <c r="FZ65" s="65"/>
      <c r="GA65" s="64"/>
      <c r="GB65" s="510">
        <f t="shared" si="654"/>
        <v>0</v>
      </c>
      <c r="GC65" s="64"/>
      <c r="GD65" s="64"/>
      <c r="GE65" s="64"/>
      <c r="GF65" s="510">
        <f t="shared" si="655"/>
        <v>0</v>
      </c>
      <c r="GG65" s="64"/>
      <c r="GH65" s="657">
        <f>COUNTIF(GI65:GR65,"&gt;0")</f>
        <v>0</v>
      </c>
      <c r="GI65" s="64"/>
      <c r="GJ65" s="510">
        <f t="shared" si="656"/>
        <v>0</v>
      </c>
      <c r="GK65" s="64"/>
      <c r="GL65" s="64"/>
      <c r="GM65" s="510">
        <f>COUNTA(GN65:GR65)</f>
        <v>0</v>
      </c>
      <c r="GN65" s="64"/>
      <c r="GO65" s="64"/>
      <c r="GP65" s="64"/>
      <c r="GQ65" s="64"/>
      <c r="GR65" s="64"/>
      <c r="GS65" s="657">
        <f t="shared" si="657"/>
        <v>16</v>
      </c>
      <c r="GT65" s="64">
        <v>81.099999999999994</v>
      </c>
      <c r="GU65" s="510">
        <f t="shared" si="658"/>
        <v>4</v>
      </c>
      <c r="GV65" s="351">
        <f t="shared" si="659"/>
        <v>1</v>
      </c>
      <c r="GW65" s="67">
        <v>45.3</v>
      </c>
      <c r="GX65" s="67"/>
      <c r="GY65" s="351">
        <f t="shared" si="660"/>
        <v>3</v>
      </c>
      <c r="GZ65" s="64"/>
      <c r="HA65" s="64">
        <v>19.7</v>
      </c>
      <c r="HB65" s="67"/>
      <c r="HC65" s="64">
        <v>23.3</v>
      </c>
      <c r="HD65" s="64">
        <v>23.3</v>
      </c>
      <c r="HE65" s="64"/>
      <c r="HF65" s="64"/>
      <c r="HG65" s="64"/>
      <c r="HH65" s="510">
        <f t="shared" si="661"/>
        <v>1</v>
      </c>
      <c r="HI65" s="64"/>
      <c r="HJ65" s="64">
        <v>19.2</v>
      </c>
      <c r="HK65" s="64"/>
      <c r="HL65" s="64"/>
      <c r="HM65" s="64"/>
      <c r="HN65" s="64"/>
      <c r="HO65" s="510">
        <f t="shared" si="662"/>
        <v>3</v>
      </c>
      <c r="HP65" s="351">
        <f t="shared" si="663"/>
        <v>2</v>
      </c>
      <c r="HQ65" s="67">
        <v>39.200000000000003</v>
      </c>
      <c r="HR65" s="64"/>
      <c r="HS65" s="64">
        <v>55.1</v>
      </c>
      <c r="HT65" s="351">
        <f t="shared" si="664"/>
        <v>1</v>
      </c>
      <c r="HU65" s="64"/>
      <c r="HV65" s="64">
        <v>6.9</v>
      </c>
      <c r="HW65" s="64"/>
      <c r="HX65" s="64"/>
      <c r="HY65" s="65"/>
      <c r="HZ65" s="64"/>
      <c r="IA65" s="657">
        <f t="shared" si="665"/>
        <v>8</v>
      </c>
      <c r="IB65" s="510">
        <f t="shared" si="666"/>
        <v>7</v>
      </c>
      <c r="IC65" s="64">
        <v>96.6</v>
      </c>
      <c r="ID65" s="64">
        <v>79.599999999999994</v>
      </c>
      <c r="IE65" s="64">
        <v>38.6</v>
      </c>
      <c r="IF65" s="64">
        <v>86.5</v>
      </c>
      <c r="IG65" s="67">
        <v>40</v>
      </c>
      <c r="IH65" s="64">
        <v>27.4</v>
      </c>
      <c r="II65" s="64"/>
      <c r="IJ65" s="64">
        <v>39.1</v>
      </c>
      <c r="IK65" s="657">
        <f t="shared" si="667"/>
        <v>6</v>
      </c>
      <c r="IL65" s="510">
        <f t="shared" si="668"/>
        <v>5</v>
      </c>
      <c r="IM65" s="64">
        <v>61.9</v>
      </c>
      <c r="IN65" s="64">
        <v>61.9</v>
      </c>
      <c r="IO65" s="64">
        <v>41.6</v>
      </c>
      <c r="IP65" s="64">
        <v>51.5</v>
      </c>
      <c r="IQ65" s="64"/>
      <c r="IR65" s="64">
        <v>53</v>
      </c>
      <c r="IS65" s="657">
        <f t="shared" si="669"/>
        <v>5</v>
      </c>
      <c r="IT65" s="64"/>
      <c r="IU65" s="64"/>
      <c r="IV65" s="510">
        <f t="shared" si="670"/>
        <v>0</v>
      </c>
      <c r="IW65" s="64"/>
      <c r="IX65" s="64"/>
      <c r="IY65" s="65"/>
      <c r="IZ65" s="64"/>
      <c r="JA65" s="64"/>
      <c r="JB65" s="65"/>
      <c r="JC65" s="64"/>
      <c r="JD65" s="64"/>
      <c r="JE65" s="64"/>
      <c r="JF65" s="65"/>
      <c r="JG65" s="64"/>
      <c r="JH65" s="510">
        <f t="shared" si="671"/>
        <v>2</v>
      </c>
      <c r="JI65" s="64"/>
      <c r="JJ65" s="67">
        <v>31.1</v>
      </c>
      <c r="JK65" s="67"/>
      <c r="JL65" s="64">
        <v>2.1</v>
      </c>
      <c r="JM65" s="510">
        <f t="shared" si="672"/>
        <v>1</v>
      </c>
      <c r="JN65" s="67">
        <v>28.3</v>
      </c>
      <c r="JO65" s="513"/>
      <c r="JP65" s="657">
        <f t="shared" si="673"/>
        <v>0</v>
      </c>
      <c r="JQ65" s="510">
        <f t="shared" si="674"/>
        <v>0</v>
      </c>
      <c r="JR65" s="64"/>
      <c r="JS65" s="64"/>
      <c r="JT65" s="64"/>
      <c r="JU65" s="64"/>
      <c r="JV65" s="64"/>
      <c r="JW65" s="64"/>
      <c r="JX65" s="64"/>
      <c r="JY65" s="64"/>
      <c r="JZ65" s="64"/>
      <c r="KA65" s="64"/>
      <c r="KB65" s="64"/>
      <c r="KC65" s="64"/>
      <c r="KD65" s="510">
        <f t="shared" si="675"/>
        <v>0</v>
      </c>
      <c r="KE65" s="64"/>
      <c r="KF65" s="40"/>
      <c r="KG65" s="40"/>
      <c r="KH65" s="510">
        <f t="shared" si="676"/>
        <v>0</v>
      </c>
      <c r="KI65" s="64"/>
      <c r="KJ65" s="64"/>
      <c r="KK65" s="64"/>
      <c r="KL65" s="64"/>
      <c r="KM65" s="510">
        <f t="shared" si="677"/>
        <v>0</v>
      </c>
      <c r="KN65" s="64"/>
      <c r="KO65" s="64"/>
      <c r="KP65" s="64"/>
      <c r="KQ65" s="510">
        <f t="shared" si="678"/>
        <v>0</v>
      </c>
      <c r="KR65" s="64"/>
      <c r="KS65" s="64"/>
      <c r="KT65" s="64"/>
      <c r="KU65" s="657">
        <f t="shared" si="679"/>
        <v>0</v>
      </c>
      <c r="KV65" s="510">
        <f t="shared" si="680"/>
        <v>0</v>
      </c>
      <c r="KW65" s="64"/>
      <c r="KX65" s="64"/>
      <c r="KY65" s="64"/>
      <c r="KZ65" s="64"/>
      <c r="LA65" s="64"/>
      <c r="LB65" s="510">
        <f t="shared" si="681"/>
        <v>0</v>
      </c>
      <c r="LC65" s="64"/>
      <c r="LD65" s="64"/>
      <c r="LE65" s="64"/>
      <c r="LF65" s="351">
        <f t="shared" si="682"/>
        <v>0</v>
      </c>
      <c r="LG65" s="64"/>
      <c r="LH65" s="64"/>
      <c r="LI65" s="64"/>
      <c r="LJ65" s="510">
        <f t="shared" si="683"/>
        <v>0</v>
      </c>
      <c r="LK65" s="64"/>
      <c r="LL65" s="64"/>
      <c r="LM65" s="64"/>
      <c r="LN65" s="64"/>
      <c r="LO65" s="64"/>
      <c r="LP65" s="64"/>
      <c r="LQ65" s="64"/>
      <c r="LR65" s="64"/>
      <c r="LS65" s="64"/>
      <c r="LT65" s="64"/>
      <c r="LU65" s="64"/>
      <c r="LV65" s="64"/>
      <c r="LW65" s="64"/>
      <c r="LX65" s="64"/>
      <c r="LY65" s="510">
        <f t="shared" si="684"/>
        <v>0</v>
      </c>
      <c r="LZ65" s="64"/>
      <c r="MA65" s="64"/>
      <c r="MB65" s="64"/>
      <c r="MC65" s="64"/>
      <c r="MD65" s="64"/>
      <c r="ME65" s="510">
        <f t="shared" si="685"/>
        <v>0</v>
      </c>
      <c r="MF65" s="64"/>
      <c r="MG65" s="64"/>
      <c r="MH65" s="64"/>
      <c r="MI65" s="64"/>
      <c r="MJ65" s="510">
        <f t="shared" si="686"/>
        <v>0</v>
      </c>
      <c r="MK65" s="64"/>
      <c r="ML65" s="64"/>
      <c r="MM65" s="64"/>
      <c r="MN65" s="64"/>
      <c r="MO65" s="64"/>
      <c r="MP65" s="64"/>
      <c r="MQ65" s="163"/>
      <c r="MR65" s="64"/>
      <c r="MS65" s="64"/>
      <c r="MT65" s="64"/>
      <c r="MU65" s="64"/>
      <c r="MV65" s="64"/>
      <c r="MW65" s="64"/>
      <c r="MX65" s="64"/>
      <c r="MY65" s="64"/>
      <c r="MZ65" s="64"/>
      <c r="NA65" s="58" t="s">
        <v>1062</v>
      </c>
      <c r="NB65" s="58"/>
      <c r="NC65" s="58" t="s">
        <v>1063</v>
      </c>
      <c r="ND65" s="58"/>
    </row>
    <row r="66" spans="1:368" s="20" customFormat="1">
      <c r="A66" s="1257"/>
      <c r="B66" s="1218"/>
      <c r="D66" s="24"/>
      <c r="E66" s="24"/>
      <c r="F66" s="24"/>
      <c r="G66" s="25"/>
      <c r="H66" s="26"/>
      <c r="I66" s="27"/>
      <c r="J66" s="15"/>
      <c r="K66" s="68"/>
      <c r="L66" s="68"/>
      <c r="M66" s="15"/>
      <c r="N66" s="15"/>
      <c r="O66" s="15"/>
      <c r="P66" s="26"/>
      <c r="Q66" s="15"/>
      <c r="R66" s="24"/>
      <c r="S66" s="69"/>
      <c r="T66" s="30"/>
      <c r="U66" s="23"/>
      <c r="V66" s="171"/>
      <c r="W66" s="659"/>
      <c r="X66" s="522"/>
      <c r="Y66" s="31"/>
      <c r="Z66" s="522"/>
      <c r="AA66" s="31"/>
      <c r="AB66" s="522"/>
      <c r="AC66" s="31"/>
      <c r="AD66" s="522"/>
      <c r="AE66" s="31"/>
      <c r="AF66" s="31"/>
      <c r="AG66" s="31"/>
      <c r="AH66" s="31"/>
      <c r="AI66" s="522"/>
      <c r="AJ66" s="31"/>
      <c r="AK66" s="133"/>
      <c r="AL66" s="31"/>
      <c r="AM66" s="649"/>
      <c r="AN66" s="31"/>
      <c r="AO66" s="31"/>
      <c r="AP66" s="31"/>
      <c r="AQ66" s="31"/>
      <c r="AR66" s="31"/>
      <c r="AS66" s="31"/>
      <c r="AT66" s="31"/>
      <c r="AU66" s="31"/>
      <c r="AV66" s="31"/>
      <c r="AW66" s="31"/>
      <c r="AX66" s="31"/>
      <c r="AY66" s="133"/>
      <c r="AZ66" s="31"/>
      <c r="BA66" s="133"/>
      <c r="BB66" s="31"/>
      <c r="BC66" s="522"/>
      <c r="BD66" s="31"/>
      <c r="BE66" s="31"/>
      <c r="BF66" s="522"/>
      <c r="BG66" s="31"/>
      <c r="BH66" s="31"/>
      <c r="BI66" s="31"/>
      <c r="BJ66" s="31"/>
      <c r="BK66" s="659"/>
      <c r="BL66" s="31"/>
      <c r="BM66" s="31"/>
      <c r="BN66" s="522"/>
      <c r="BO66" s="31"/>
      <c r="BP66" s="31"/>
      <c r="BQ66" s="31"/>
      <c r="BR66" s="522"/>
      <c r="BS66" s="31"/>
      <c r="BT66" s="31"/>
      <c r="BU66" s="522"/>
      <c r="BV66" s="31"/>
      <c r="BW66" s="522"/>
      <c r="BX66" s="31"/>
      <c r="BZ66" s="522"/>
      <c r="CA66" s="31"/>
      <c r="CB66" s="31"/>
      <c r="CC66" s="31"/>
      <c r="CD66" s="31"/>
      <c r="CE66" s="659"/>
      <c r="CF66" s="31"/>
      <c r="CG66" s="522"/>
      <c r="CH66" s="31"/>
      <c r="CI66" s="133"/>
      <c r="CJ66" s="31"/>
      <c r="CK66" s="31"/>
      <c r="CL66" s="649"/>
      <c r="CM66" s="31"/>
      <c r="CN66" s="31"/>
      <c r="CO66" s="31"/>
      <c r="CP66" s="649"/>
      <c r="CQ66" s="31"/>
      <c r="CR66" s="31"/>
      <c r="CS66" s="31"/>
      <c r="CT66" s="31"/>
      <c r="CU66" s="31"/>
      <c r="CV66" s="31"/>
      <c r="CW66" s="31"/>
      <c r="CX66" s="649"/>
      <c r="CY66" s="31"/>
      <c r="CZ66" s="31"/>
      <c r="DA66" s="31"/>
      <c r="DB66" s="31"/>
      <c r="DC66" s="522"/>
      <c r="DD66" s="31"/>
      <c r="DE66" s="31"/>
      <c r="DF66" s="31"/>
      <c r="DG66" s="31"/>
      <c r="DH66" s="31"/>
      <c r="DI66" s="31"/>
      <c r="DJ66" s="31"/>
      <c r="DK66" s="31"/>
      <c r="DL66" s="31"/>
      <c r="DM66" s="31"/>
      <c r="DN66" s="31"/>
      <c r="DO66" s="522"/>
      <c r="DP66" s="31"/>
      <c r="DQ66" s="31"/>
      <c r="DR66" s="31"/>
      <c r="DS66" s="522"/>
      <c r="DT66" s="31"/>
      <c r="DU66" s="31"/>
      <c r="DV66" s="31"/>
      <c r="DW66" s="31"/>
      <c r="DX66" s="31"/>
      <c r="DY66" s="31"/>
      <c r="DZ66" s="31"/>
      <c r="EA66" s="659"/>
      <c r="EB66" s="31"/>
      <c r="EC66" s="522"/>
      <c r="ED66" s="649"/>
      <c r="EE66" s="31"/>
      <c r="EF66" s="31"/>
      <c r="EG66" s="31"/>
      <c r="EH66" s="31"/>
      <c r="EI66" s="133"/>
      <c r="EJ66" s="31"/>
      <c r="EK66" s="649"/>
      <c r="EL66" s="31"/>
      <c r="EM66" s="31"/>
      <c r="EN66" s="133"/>
      <c r="EO66" s="31"/>
      <c r="EP66" s="649"/>
      <c r="EQ66" s="31"/>
      <c r="ER66" s="31"/>
      <c r="ES66" s="31"/>
      <c r="ET66" s="31"/>
      <c r="EU66" s="31"/>
      <c r="EV66" s="31"/>
      <c r="EW66" s="522"/>
      <c r="EX66" s="649"/>
      <c r="EY66" s="32"/>
      <c r="EZ66" s="31"/>
      <c r="FA66" s="649"/>
      <c r="FB66" s="31"/>
      <c r="FC66" s="31"/>
      <c r="FD66" s="31"/>
      <c r="FE66" s="133"/>
      <c r="FF66" s="31"/>
      <c r="FG66" s="649"/>
      <c r="FH66" s="31"/>
      <c r="FI66" s="31"/>
      <c r="FJ66" s="649"/>
      <c r="FK66" s="31"/>
      <c r="FL66" s="31"/>
      <c r="FM66" s="31"/>
      <c r="FN66" s="659"/>
      <c r="FO66" s="31"/>
      <c r="FP66" s="522"/>
      <c r="FQ66" s="31"/>
      <c r="FR66" s="133"/>
      <c r="FS66" s="31"/>
      <c r="FT66" s="649"/>
      <c r="FU66" s="31"/>
      <c r="FV66" s="31"/>
      <c r="FW66" s="31"/>
      <c r="FX66" s="31"/>
      <c r="FY66" s="31"/>
      <c r="FZ66" s="133"/>
      <c r="GA66" s="31"/>
      <c r="GB66" s="522"/>
      <c r="GC66" s="31"/>
      <c r="GD66" s="31"/>
      <c r="GE66" s="31"/>
      <c r="GF66" s="522"/>
      <c r="GG66" s="31"/>
      <c r="GH66" s="659"/>
      <c r="GI66" s="31"/>
      <c r="GJ66" s="522"/>
      <c r="GK66" s="31"/>
      <c r="GL66" s="31"/>
      <c r="GM66" s="522"/>
      <c r="GN66" s="31"/>
      <c r="GO66" s="31"/>
      <c r="GP66" s="31"/>
      <c r="GQ66" s="31"/>
      <c r="GR66" s="31"/>
      <c r="GS66" s="659"/>
      <c r="GT66" s="31"/>
      <c r="GU66" s="522"/>
      <c r="GV66" s="649"/>
      <c r="GW66" s="31"/>
      <c r="GX66" s="31"/>
      <c r="GY66" s="649"/>
      <c r="GZ66" s="31"/>
      <c r="HA66" s="31"/>
      <c r="HB66" s="31"/>
      <c r="HC66" s="31"/>
      <c r="HD66" s="31"/>
      <c r="HE66" s="31"/>
      <c r="HF66" s="31"/>
      <c r="HG66" s="31"/>
      <c r="HH66" s="522"/>
      <c r="HI66" s="31"/>
      <c r="HJ66" s="31"/>
      <c r="HK66" s="31"/>
      <c r="HL66" s="31"/>
      <c r="HM66" s="31"/>
      <c r="HN66" s="31"/>
      <c r="HO66" s="522"/>
      <c r="HP66" s="649"/>
      <c r="HQ66" s="31"/>
      <c r="HR66" s="31"/>
      <c r="HS66" s="31"/>
      <c r="HT66" s="649"/>
      <c r="HU66" s="31"/>
      <c r="HV66" s="31"/>
      <c r="HW66" s="31"/>
      <c r="HX66" s="31"/>
      <c r="HY66" s="133"/>
      <c r="HZ66" s="31"/>
      <c r="IA66" s="659"/>
      <c r="IB66" s="522"/>
      <c r="IC66" s="31"/>
      <c r="ID66" s="31"/>
      <c r="IE66" s="31"/>
      <c r="IF66" s="31"/>
      <c r="IG66" s="31"/>
      <c r="IH66" s="31"/>
      <c r="II66" s="31"/>
      <c r="IJ66" s="31"/>
      <c r="IK66" s="659"/>
      <c r="IL66" s="522"/>
      <c r="IM66" s="31"/>
      <c r="IN66" s="31"/>
      <c r="IO66" s="31"/>
      <c r="IP66" s="31"/>
      <c r="IQ66" s="31"/>
      <c r="IR66" s="31"/>
      <c r="IS66" s="659"/>
      <c r="IT66" s="31"/>
      <c r="IU66" s="31"/>
      <c r="IV66" s="522"/>
      <c r="IW66" s="31"/>
      <c r="IX66" s="31"/>
      <c r="IY66" s="133"/>
      <c r="IZ66" s="31"/>
      <c r="JA66" s="31"/>
      <c r="JB66" s="133"/>
      <c r="JC66" s="31"/>
      <c r="JD66" s="31"/>
      <c r="JE66" s="31"/>
      <c r="JF66" s="133"/>
      <c r="JG66" s="31"/>
      <c r="JH66" s="522"/>
      <c r="JI66" s="31"/>
      <c r="JJ66" s="31"/>
      <c r="JK66" s="31"/>
      <c r="JL66" s="31"/>
      <c r="JM66" s="522"/>
      <c r="JN66" s="31"/>
      <c r="JO66" s="519"/>
      <c r="JP66" s="659"/>
      <c r="JQ66" s="522"/>
      <c r="JR66" s="31"/>
      <c r="JS66" s="31"/>
      <c r="JT66" s="31"/>
      <c r="JU66" s="31"/>
      <c r="JV66" s="31"/>
      <c r="JW66" s="31"/>
      <c r="JX66" s="31"/>
      <c r="JY66" s="31"/>
      <c r="JZ66" s="31"/>
      <c r="KA66" s="31"/>
      <c r="KB66" s="31"/>
      <c r="KC66" s="31"/>
      <c r="KD66" s="522"/>
      <c r="KE66" s="31"/>
      <c r="KF66" s="31"/>
      <c r="KG66" s="31"/>
      <c r="KH66" s="522"/>
      <c r="KI66" s="31"/>
      <c r="KJ66" s="31"/>
      <c r="KK66" s="31"/>
      <c r="KL66" s="31"/>
      <c r="KM66" s="522"/>
      <c r="KN66" s="31"/>
      <c r="KO66" s="31"/>
      <c r="KP66" s="31"/>
      <c r="KQ66" s="522"/>
      <c r="KR66" s="31"/>
      <c r="KS66" s="31"/>
      <c r="KT66" s="31"/>
      <c r="KU66" s="659"/>
      <c r="KV66" s="522"/>
      <c r="KW66" s="31"/>
      <c r="KX66" s="31"/>
      <c r="KY66" s="31"/>
      <c r="KZ66" s="31"/>
      <c r="LA66" s="31"/>
      <c r="LB66" s="522"/>
      <c r="LC66" s="31"/>
      <c r="LD66" s="31"/>
      <c r="LE66" s="31"/>
      <c r="LF66" s="649"/>
      <c r="LG66" s="31"/>
      <c r="LH66" s="31"/>
      <c r="LI66" s="31"/>
      <c r="LJ66" s="522"/>
      <c r="LK66" s="31"/>
      <c r="LL66" s="31"/>
      <c r="LM66" s="31"/>
      <c r="LN66" s="31"/>
      <c r="LO66" s="31"/>
      <c r="LP66" s="31"/>
      <c r="LQ66" s="31"/>
      <c r="LR66" s="31"/>
      <c r="LS66" s="31"/>
      <c r="LT66" s="31"/>
      <c r="LU66" s="31"/>
      <c r="LV66" s="31"/>
      <c r="LW66" s="31"/>
      <c r="LX66" s="31"/>
      <c r="LY66" s="522"/>
      <c r="LZ66" s="31"/>
      <c r="MA66" s="31"/>
      <c r="MB66" s="31"/>
      <c r="MC66" s="31"/>
      <c r="MD66" s="31"/>
      <c r="ME66" s="522"/>
      <c r="MF66" s="31"/>
      <c r="MG66" s="31"/>
      <c r="MH66" s="31"/>
      <c r="MI66" s="31"/>
      <c r="MJ66" s="522"/>
      <c r="MK66" s="31"/>
      <c r="ML66" s="31"/>
      <c r="MM66" s="31"/>
      <c r="MN66" s="31"/>
      <c r="MO66" s="31"/>
      <c r="MP66" s="31"/>
      <c r="MQ66" s="172"/>
      <c r="MR66" s="31"/>
      <c r="MS66" s="31"/>
      <c r="MT66" s="31"/>
      <c r="MU66" s="31"/>
      <c r="MV66" s="31"/>
      <c r="MW66" s="31"/>
      <c r="MX66" s="31"/>
      <c r="MY66" s="31"/>
      <c r="MZ66" s="31"/>
      <c r="NA66" s="24"/>
      <c r="NB66" s="24"/>
      <c r="NC66" s="24"/>
      <c r="ND66" s="24"/>
    </row>
    <row r="67" spans="1:368" s="672" customFormat="1" ht="14">
      <c r="A67" s="1261">
        <v>48</v>
      </c>
      <c r="B67" s="693"/>
      <c r="C67" s="694"/>
      <c r="D67" s="695"/>
      <c r="E67" s="695"/>
      <c r="F67" s="695"/>
      <c r="G67" s="696"/>
      <c r="H67" s="697"/>
      <c r="I67" s="698"/>
      <c r="J67" s="694"/>
      <c r="K67" s="695"/>
      <c r="L67" s="695"/>
      <c r="M67" s="694"/>
      <c r="N67" s="694"/>
      <c r="O67" s="694"/>
      <c r="P67" s="697"/>
      <c r="Q67" s="694"/>
      <c r="R67" s="695"/>
      <c r="S67" s="699"/>
      <c r="T67" s="699"/>
      <c r="U67" s="695"/>
      <c r="W67" s="700"/>
      <c r="X67" s="701"/>
      <c r="Y67" s="702"/>
      <c r="Z67" s="701"/>
      <c r="AA67" s="702"/>
      <c r="AB67" s="701"/>
      <c r="AC67" s="702"/>
      <c r="AD67" s="703"/>
      <c r="AE67" s="702"/>
      <c r="AF67" s="702"/>
      <c r="AG67" s="702"/>
      <c r="AH67" s="702"/>
      <c r="AI67" s="704"/>
      <c r="AJ67" s="702"/>
      <c r="AL67" s="702"/>
      <c r="AM67" s="705"/>
      <c r="AN67" s="702"/>
      <c r="AO67" s="702"/>
      <c r="AP67" s="702"/>
      <c r="AQ67" s="702"/>
      <c r="AR67" s="702"/>
      <c r="AS67" s="702"/>
      <c r="AT67" s="702"/>
      <c r="AU67" s="702"/>
      <c r="AV67" s="702"/>
      <c r="AW67" s="702"/>
      <c r="AX67" s="702"/>
      <c r="AZ67" s="702"/>
      <c r="BB67" s="702"/>
      <c r="BC67" s="706"/>
      <c r="BD67" s="702"/>
      <c r="BE67" s="702"/>
      <c r="BF67" s="706"/>
      <c r="BG67" s="702"/>
      <c r="BH67" s="702"/>
      <c r="BI67" s="702"/>
      <c r="BJ67" s="702"/>
      <c r="BK67" s="707"/>
      <c r="BL67" s="702"/>
      <c r="BM67" s="702"/>
      <c r="BN67" s="706"/>
      <c r="BO67" s="702"/>
      <c r="BP67" s="702"/>
      <c r="BQ67" s="702"/>
      <c r="BR67" s="706"/>
      <c r="BS67" s="702"/>
      <c r="BT67" s="702"/>
      <c r="BU67" s="706"/>
      <c r="BV67" s="702"/>
      <c r="BW67" s="706"/>
      <c r="BX67" s="702"/>
      <c r="BZ67" s="706"/>
      <c r="CA67" s="702"/>
      <c r="CB67" s="702"/>
      <c r="CC67" s="702"/>
      <c r="CD67" s="702"/>
      <c r="CE67" s="700"/>
      <c r="CF67" s="702"/>
      <c r="CG67" s="706"/>
      <c r="CH67" s="702"/>
      <c r="CJ67" s="702"/>
      <c r="CK67" s="702"/>
      <c r="CM67" s="702"/>
      <c r="CN67" s="702"/>
      <c r="CO67" s="702"/>
      <c r="CQ67" s="702"/>
      <c r="CR67" s="702"/>
      <c r="CS67" s="702"/>
      <c r="CT67" s="702"/>
      <c r="CU67" s="702"/>
      <c r="CV67" s="702"/>
      <c r="CW67" s="702"/>
      <c r="CY67" s="702"/>
      <c r="CZ67" s="702"/>
      <c r="DA67" s="702"/>
      <c r="DB67" s="702"/>
      <c r="DC67" s="706"/>
      <c r="DD67" s="702"/>
      <c r="DE67" s="702"/>
      <c r="DF67" s="702"/>
      <c r="DG67" s="702"/>
      <c r="DH67" s="702"/>
      <c r="DI67" s="702"/>
      <c r="DJ67" s="702"/>
      <c r="DK67" s="702"/>
      <c r="DL67" s="702"/>
      <c r="DM67" s="702"/>
      <c r="DN67" s="702"/>
      <c r="DO67" s="706"/>
      <c r="DP67" s="702"/>
      <c r="DQ67" s="702"/>
      <c r="DR67" s="702"/>
      <c r="DS67" s="706"/>
      <c r="DT67" s="702"/>
      <c r="DU67" s="702"/>
      <c r="DV67" s="702"/>
      <c r="DW67" s="702"/>
      <c r="DX67" s="702"/>
      <c r="DY67" s="702"/>
      <c r="DZ67" s="702"/>
      <c r="EA67" s="708"/>
      <c r="EB67" s="702"/>
      <c r="EC67" s="706"/>
      <c r="EE67" s="702"/>
      <c r="EF67" s="702"/>
      <c r="EG67" s="702"/>
      <c r="EH67" s="702"/>
      <c r="EJ67" s="702"/>
      <c r="EL67" s="702"/>
      <c r="EM67" s="702"/>
      <c r="EO67" s="702"/>
      <c r="EP67" s="709"/>
      <c r="EQ67" s="702"/>
      <c r="ER67" s="702"/>
      <c r="ES67" s="702"/>
      <c r="ET67" s="702"/>
      <c r="EU67" s="702"/>
      <c r="EV67" s="702"/>
      <c r="EW67" s="706"/>
      <c r="EY67" s="702"/>
      <c r="EZ67" s="702"/>
      <c r="FB67" s="702"/>
      <c r="FC67" s="702"/>
      <c r="FD67" s="702"/>
      <c r="FF67" s="702"/>
      <c r="FH67" s="702"/>
      <c r="FI67" s="702"/>
      <c r="FK67" s="702"/>
      <c r="FL67" s="702"/>
      <c r="FM67" s="702"/>
      <c r="FN67" s="710"/>
      <c r="FO67" s="702"/>
      <c r="FP67" s="706"/>
      <c r="FQ67" s="702"/>
      <c r="FS67" s="702"/>
      <c r="FU67" s="702"/>
      <c r="FV67" s="702"/>
      <c r="FW67" s="702"/>
      <c r="FX67" s="702"/>
      <c r="FY67" s="702"/>
      <c r="GA67" s="702"/>
      <c r="GB67" s="706"/>
      <c r="GC67" s="702"/>
      <c r="GD67" s="702"/>
      <c r="GE67" s="702"/>
      <c r="GF67" s="706"/>
      <c r="GG67" s="702"/>
      <c r="GH67" s="700"/>
      <c r="GI67" s="702"/>
      <c r="GJ67" s="706"/>
      <c r="GK67" s="702"/>
      <c r="GL67" s="702"/>
      <c r="GM67" s="706"/>
      <c r="GN67" s="702"/>
      <c r="GO67" s="702"/>
      <c r="GP67" s="702"/>
      <c r="GQ67" s="702"/>
      <c r="GR67" s="702"/>
      <c r="GS67" s="700"/>
      <c r="GT67" s="702"/>
      <c r="GU67" s="706"/>
      <c r="GW67" s="702"/>
      <c r="GX67" s="702"/>
      <c r="GZ67" s="702"/>
      <c r="HA67" s="702"/>
      <c r="HB67" s="702"/>
      <c r="HC67" s="702"/>
      <c r="HD67" s="702"/>
      <c r="HE67" s="702"/>
      <c r="HF67" s="702"/>
      <c r="HG67" s="702"/>
      <c r="HH67" s="706"/>
      <c r="HI67" s="702"/>
      <c r="HJ67" s="702"/>
      <c r="HK67" s="702"/>
      <c r="HL67" s="702"/>
      <c r="HM67" s="702"/>
      <c r="HN67" s="702"/>
      <c r="HO67" s="706"/>
      <c r="HQ67" s="702"/>
      <c r="HR67" s="702"/>
      <c r="HS67" s="702"/>
      <c r="HU67" s="702"/>
      <c r="HV67" s="702"/>
      <c r="HW67" s="702"/>
      <c r="HX67" s="702"/>
      <c r="HZ67" s="702"/>
      <c r="IA67" s="700"/>
      <c r="IB67" s="706"/>
      <c r="IC67" s="702"/>
      <c r="ID67" s="702"/>
      <c r="IE67" s="702"/>
      <c r="IF67" s="702"/>
      <c r="IG67" s="702"/>
      <c r="IH67" s="702"/>
      <c r="II67" s="702"/>
      <c r="IJ67" s="702"/>
      <c r="IK67" s="700"/>
      <c r="IL67" s="706"/>
      <c r="IM67" s="702"/>
      <c r="IN67" s="702"/>
      <c r="IO67" s="702"/>
      <c r="IP67" s="702"/>
      <c r="IQ67" s="702"/>
      <c r="IR67" s="702"/>
      <c r="IS67" s="700"/>
      <c r="IT67" s="702"/>
      <c r="IU67" s="702"/>
      <c r="IV67" s="706"/>
      <c r="IW67" s="702"/>
      <c r="IX67" s="702"/>
      <c r="IZ67" s="702"/>
      <c r="JA67" s="702"/>
      <c r="JC67" s="702"/>
      <c r="JD67" s="702"/>
      <c r="JE67" s="702"/>
      <c r="JG67" s="702"/>
      <c r="JH67" s="706"/>
      <c r="JI67" s="702"/>
      <c r="JJ67" s="702"/>
      <c r="JK67" s="702"/>
      <c r="JL67" s="702"/>
      <c r="JM67" s="706"/>
      <c r="JN67" s="702"/>
      <c r="JO67" s="700"/>
      <c r="JP67" s="700"/>
      <c r="JQ67" s="706"/>
      <c r="JR67" s="702"/>
      <c r="JS67" s="702"/>
      <c r="JT67" s="702"/>
      <c r="JU67" s="702"/>
      <c r="JV67" s="702"/>
      <c r="JW67" s="702"/>
      <c r="JX67" s="702"/>
      <c r="JY67" s="702"/>
      <c r="JZ67" s="702"/>
      <c r="KA67" s="702"/>
      <c r="KB67" s="702"/>
      <c r="KC67" s="702"/>
      <c r="KD67" s="706"/>
      <c r="KE67" s="702"/>
      <c r="KF67" s="702"/>
      <c r="KG67" s="702"/>
      <c r="KH67" s="706"/>
      <c r="KI67" s="702"/>
      <c r="KJ67" s="702"/>
      <c r="KK67" s="702"/>
      <c r="KL67" s="702"/>
      <c r="KM67" s="706"/>
      <c r="KN67" s="702"/>
      <c r="KO67" s="702"/>
      <c r="KP67" s="702"/>
      <c r="KQ67" s="706"/>
      <c r="KR67" s="702"/>
      <c r="KS67" s="702"/>
      <c r="KT67" s="702"/>
      <c r="KU67" s="711"/>
      <c r="KV67" s="706"/>
      <c r="KW67" s="702"/>
      <c r="KX67" s="702"/>
      <c r="KY67" s="702"/>
      <c r="KZ67" s="702"/>
      <c r="LA67" s="702"/>
      <c r="LB67" s="706"/>
      <c r="LC67" s="702"/>
      <c r="LD67" s="702"/>
      <c r="LE67" s="702"/>
      <c r="LG67" s="702"/>
      <c r="LH67" s="702"/>
      <c r="LI67" s="702"/>
      <c r="LJ67" s="706"/>
      <c r="LK67" s="702"/>
      <c r="LL67" s="702"/>
      <c r="LM67" s="702"/>
      <c r="LN67" s="702"/>
      <c r="LO67" s="702"/>
      <c r="LP67" s="702"/>
      <c r="LQ67" s="702"/>
      <c r="LR67" s="702"/>
      <c r="LS67" s="702"/>
      <c r="LT67" s="702"/>
      <c r="LU67" s="702"/>
      <c r="LV67" s="702"/>
      <c r="LW67" s="702"/>
      <c r="LX67" s="702"/>
      <c r="LY67" s="706"/>
      <c r="LZ67" s="702"/>
      <c r="MA67" s="702"/>
      <c r="MB67" s="702"/>
      <c r="MC67" s="702"/>
      <c r="MD67" s="702"/>
      <c r="ME67" s="706"/>
      <c r="MF67" s="702"/>
      <c r="MG67" s="702"/>
      <c r="MH67" s="702"/>
      <c r="MI67" s="702"/>
      <c r="MJ67" s="706"/>
      <c r="MK67" s="702"/>
      <c r="ML67" s="702"/>
      <c r="MM67" s="702"/>
      <c r="MN67" s="702"/>
      <c r="MO67" s="702"/>
      <c r="MP67" s="702"/>
      <c r="MQ67" s="706"/>
      <c r="MR67" s="702"/>
      <c r="MS67" s="702"/>
      <c r="MT67" s="702"/>
      <c r="MU67" s="702"/>
      <c r="MV67" s="702"/>
      <c r="MW67" s="702"/>
      <c r="MX67" s="702"/>
      <c r="MY67" s="702"/>
      <c r="MZ67" s="702"/>
      <c r="NA67" s="695"/>
      <c r="NB67" s="695"/>
      <c r="NC67" s="695"/>
      <c r="ND67" s="695"/>
    </row>
    <row r="68" spans="1:368" s="766" customFormat="1" ht="11">
      <c r="A68" s="1260">
        <v>48</v>
      </c>
      <c r="B68" s="712"/>
      <c r="C68" s="714"/>
      <c r="D68" s="714"/>
      <c r="E68" s="714"/>
      <c r="F68" s="714"/>
      <c r="G68" s="713"/>
      <c r="H68" s="717"/>
      <c r="I68" s="764"/>
      <c r="J68" s="713"/>
      <c r="K68" s="714"/>
      <c r="L68" s="714"/>
      <c r="M68" s="713"/>
      <c r="N68" s="713"/>
      <c r="O68" s="713"/>
      <c r="P68" s="765"/>
      <c r="Q68" s="714"/>
      <c r="R68" s="714"/>
      <c r="S68" s="718"/>
      <c r="T68" s="718"/>
      <c r="U68" s="714"/>
      <c r="W68" s="767"/>
      <c r="X68" s="721"/>
      <c r="Y68" s="722"/>
      <c r="Z68" s="723"/>
      <c r="AA68" s="722"/>
      <c r="AB68" s="723"/>
      <c r="AC68" s="722"/>
      <c r="AD68" s="768"/>
      <c r="AE68" s="722"/>
      <c r="AF68" s="722"/>
      <c r="AG68" s="722"/>
      <c r="AH68" s="722"/>
      <c r="AI68" s="725"/>
      <c r="AJ68" s="722"/>
      <c r="AK68" s="769"/>
      <c r="AL68" s="722"/>
      <c r="AM68" s="726"/>
      <c r="AN68" s="722"/>
      <c r="AO68" s="722"/>
      <c r="AP68" s="722"/>
      <c r="AQ68" s="722"/>
      <c r="AR68" s="722"/>
      <c r="AS68" s="722"/>
      <c r="AT68" s="722"/>
      <c r="AU68" s="722"/>
      <c r="AV68" s="722"/>
      <c r="AW68" s="722"/>
      <c r="AX68" s="722"/>
      <c r="AY68" s="769"/>
      <c r="AZ68" s="722"/>
      <c r="BA68" s="769"/>
      <c r="BB68" s="722"/>
      <c r="BC68" s="770"/>
      <c r="BD68" s="722"/>
      <c r="BE68" s="722"/>
      <c r="BF68" s="770"/>
      <c r="BG68" s="722"/>
      <c r="BH68" s="722"/>
      <c r="BI68" s="722"/>
      <c r="BJ68" s="722"/>
      <c r="BK68" s="771"/>
      <c r="BL68" s="722"/>
      <c r="BM68" s="722"/>
      <c r="BN68" s="770"/>
      <c r="BO68" s="722"/>
      <c r="BP68" s="722"/>
      <c r="BQ68" s="722"/>
      <c r="BR68" s="770"/>
      <c r="BS68" s="722"/>
      <c r="BT68" s="722"/>
      <c r="BU68" s="770"/>
      <c r="BV68" s="722"/>
      <c r="BW68" s="770"/>
      <c r="BX68" s="722"/>
      <c r="BY68" s="769"/>
      <c r="BZ68" s="770"/>
      <c r="CA68" s="722"/>
      <c r="CB68" s="722"/>
      <c r="CC68" s="722"/>
      <c r="CD68" s="722"/>
      <c r="CE68" s="767"/>
      <c r="CF68" s="722"/>
      <c r="CG68" s="770"/>
      <c r="CH68" s="722"/>
      <c r="CI68" s="769"/>
      <c r="CJ68" s="722"/>
      <c r="CK68" s="722"/>
      <c r="CL68" s="769"/>
      <c r="CM68" s="722"/>
      <c r="CN68" s="722"/>
      <c r="CO68" s="722"/>
      <c r="CP68" s="769"/>
      <c r="CQ68" s="722"/>
      <c r="CR68" s="722"/>
      <c r="CS68" s="722"/>
      <c r="CT68" s="722"/>
      <c r="CU68" s="722"/>
      <c r="CV68" s="722"/>
      <c r="CW68" s="722"/>
      <c r="CX68" s="769"/>
      <c r="CY68" s="722"/>
      <c r="CZ68" s="722"/>
      <c r="DA68" s="722"/>
      <c r="DB68" s="722"/>
      <c r="DC68" s="770"/>
      <c r="DD68" s="722"/>
      <c r="DE68" s="722"/>
      <c r="DF68" s="722"/>
      <c r="DG68" s="722"/>
      <c r="DH68" s="722"/>
      <c r="DI68" s="722"/>
      <c r="DJ68" s="722"/>
      <c r="DK68" s="722"/>
      <c r="DL68" s="722"/>
      <c r="DM68" s="722"/>
      <c r="DN68" s="722"/>
      <c r="DO68" s="770"/>
      <c r="DP68" s="722"/>
      <c r="DQ68" s="722"/>
      <c r="DR68" s="722"/>
      <c r="DS68" s="770"/>
      <c r="DT68" s="722"/>
      <c r="DU68" s="722"/>
      <c r="DV68" s="722"/>
      <c r="DW68" s="722"/>
      <c r="DX68" s="722"/>
      <c r="DY68" s="722"/>
      <c r="DZ68" s="722"/>
      <c r="EA68" s="772"/>
      <c r="EB68" s="722"/>
      <c r="EC68" s="770"/>
      <c r="ED68" s="769"/>
      <c r="EE68" s="722"/>
      <c r="EF68" s="722"/>
      <c r="EG68" s="722"/>
      <c r="EH68" s="722"/>
      <c r="EI68" s="769"/>
      <c r="EJ68" s="722"/>
      <c r="EK68" s="769"/>
      <c r="EL68" s="722"/>
      <c r="EM68" s="722"/>
      <c r="EN68" s="769"/>
      <c r="EO68" s="722"/>
      <c r="EP68" s="730"/>
      <c r="EQ68" s="722"/>
      <c r="ER68" s="722"/>
      <c r="ES68" s="722"/>
      <c r="ET68" s="722"/>
      <c r="EU68" s="722"/>
      <c r="EV68" s="722"/>
      <c r="EW68" s="770"/>
      <c r="EX68" s="769"/>
      <c r="EY68" s="722"/>
      <c r="EZ68" s="722"/>
      <c r="FA68" s="769"/>
      <c r="FB68" s="722"/>
      <c r="FC68" s="722"/>
      <c r="FD68" s="722"/>
      <c r="FE68" s="769"/>
      <c r="FF68" s="722"/>
      <c r="FG68" s="769"/>
      <c r="FH68" s="722"/>
      <c r="FI68" s="722"/>
      <c r="FJ68" s="769"/>
      <c r="FK68" s="722"/>
      <c r="FL68" s="722"/>
      <c r="FM68" s="722"/>
      <c r="FN68" s="773"/>
      <c r="FO68" s="722"/>
      <c r="FP68" s="770"/>
      <c r="FQ68" s="722"/>
      <c r="FR68" s="769"/>
      <c r="FS68" s="722"/>
      <c r="FT68" s="769"/>
      <c r="FU68" s="722"/>
      <c r="FV68" s="722"/>
      <c r="FW68" s="722"/>
      <c r="FX68" s="722"/>
      <c r="FY68" s="722"/>
      <c r="FZ68" s="769"/>
      <c r="GA68" s="722"/>
      <c r="GB68" s="770"/>
      <c r="GC68" s="722"/>
      <c r="GD68" s="722"/>
      <c r="GE68" s="722"/>
      <c r="GF68" s="770"/>
      <c r="GG68" s="722"/>
      <c r="GH68" s="767"/>
      <c r="GI68" s="722"/>
      <c r="GJ68" s="770"/>
      <c r="GK68" s="722"/>
      <c r="GL68" s="722"/>
      <c r="GM68" s="770"/>
      <c r="GN68" s="722"/>
      <c r="GO68" s="722"/>
      <c r="GP68" s="722"/>
      <c r="GQ68" s="722"/>
      <c r="GR68" s="722"/>
      <c r="GS68" s="767"/>
      <c r="GT68" s="722"/>
      <c r="GU68" s="770"/>
      <c r="GV68" s="769"/>
      <c r="GW68" s="722"/>
      <c r="GX68" s="722"/>
      <c r="GY68" s="769"/>
      <c r="GZ68" s="722"/>
      <c r="HA68" s="722"/>
      <c r="HB68" s="722"/>
      <c r="HC68" s="722"/>
      <c r="HD68" s="722"/>
      <c r="HE68" s="722"/>
      <c r="HF68" s="722"/>
      <c r="HG68" s="722"/>
      <c r="HH68" s="770"/>
      <c r="HI68" s="722"/>
      <c r="HJ68" s="722"/>
      <c r="HK68" s="722"/>
      <c r="HL68" s="722"/>
      <c r="HM68" s="722"/>
      <c r="HN68" s="722"/>
      <c r="HO68" s="770"/>
      <c r="HP68" s="769"/>
      <c r="HQ68" s="722"/>
      <c r="HR68" s="722"/>
      <c r="HS68" s="722"/>
      <c r="HT68" s="769"/>
      <c r="HU68" s="722"/>
      <c r="HV68" s="722"/>
      <c r="HW68" s="722"/>
      <c r="HX68" s="722"/>
      <c r="HY68" s="769"/>
      <c r="HZ68" s="722"/>
      <c r="IA68" s="767"/>
      <c r="IB68" s="770"/>
      <c r="IC68" s="722"/>
      <c r="ID68" s="722"/>
      <c r="IE68" s="722"/>
      <c r="IF68" s="722"/>
      <c r="IG68" s="722"/>
      <c r="IH68" s="722"/>
      <c r="II68" s="722"/>
      <c r="IJ68" s="722"/>
      <c r="IK68" s="767"/>
      <c r="IL68" s="770"/>
      <c r="IM68" s="722"/>
      <c r="IN68" s="722"/>
      <c r="IO68" s="722"/>
      <c r="IP68" s="722"/>
      <c r="IQ68" s="722"/>
      <c r="IR68" s="722"/>
      <c r="IS68" s="767"/>
      <c r="IT68" s="722"/>
      <c r="IU68" s="722"/>
      <c r="IV68" s="770"/>
      <c r="IW68" s="722"/>
      <c r="IX68" s="722"/>
      <c r="IY68" s="769"/>
      <c r="IZ68" s="722"/>
      <c r="JA68" s="722"/>
      <c r="JB68" s="769"/>
      <c r="JC68" s="722"/>
      <c r="JD68" s="722"/>
      <c r="JE68" s="722"/>
      <c r="JF68" s="769"/>
      <c r="JG68" s="722"/>
      <c r="JH68" s="770"/>
      <c r="JI68" s="722"/>
      <c r="JJ68" s="722"/>
      <c r="JK68" s="722"/>
      <c r="JL68" s="722"/>
      <c r="JM68" s="770"/>
      <c r="JN68" s="722"/>
      <c r="JO68" s="767"/>
      <c r="JP68" s="767"/>
      <c r="JQ68" s="770"/>
      <c r="JR68" s="722"/>
      <c r="JS68" s="722"/>
      <c r="JT68" s="722"/>
      <c r="JU68" s="722"/>
      <c r="JV68" s="722"/>
      <c r="JW68" s="722"/>
      <c r="JX68" s="722"/>
      <c r="JY68" s="722"/>
      <c r="JZ68" s="722"/>
      <c r="KA68" s="722"/>
      <c r="KB68" s="722"/>
      <c r="KC68" s="722"/>
      <c r="KD68" s="770"/>
      <c r="KE68" s="722"/>
      <c r="KF68" s="722"/>
      <c r="KG68" s="722"/>
      <c r="KH68" s="770"/>
      <c r="KI68" s="722"/>
      <c r="KJ68" s="722"/>
      <c r="KK68" s="722"/>
      <c r="KL68" s="722"/>
      <c r="KM68" s="770"/>
      <c r="KN68" s="722"/>
      <c r="KO68" s="722"/>
      <c r="KP68" s="722"/>
      <c r="KQ68" s="770"/>
      <c r="KR68" s="722"/>
      <c r="KS68" s="722"/>
      <c r="KT68" s="722"/>
      <c r="KU68" s="774"/>
      <c r="KV68" s="770"/>
      <c r="KW68" s="722"/>
      <c r="KX68" s="722"/>
      <c r="KY68" s="722"/>
      <c r="KZ68" s="722"/>
      <c r="LA68" s="722"/>
      <c r="LB68" s="770"/>
      <c r="LC68" s="722"/>
      <c r="LD68" s="722"/>
      <c r="LE68" s="722"/>
      <c r="LF68" s="769"/>
      <c r="LG68" s="722"/>
      <c r="LH68" s="722"/>
      <c r="LI68" s="722"/>
      <c r="LJ68" s="770"/>
      <c r="LK68" s="722"/>
      <c r="LL68" s="722"/>
      <c r="LM68" s="722"/>
      <c r="LN68" s="722"/>
      <c r="LO68" s="722"/>
      <c r="LP68" s="722"/>
      <c r="LQ68" s="722"/>
      <c r="LR68" s="722"/>
      <c r="LS68" s="722"/>
      <c r="LT68" s="722"/>
      <c r="LU68" s="722"/>
      <c r="LV68" s="722"/>
      <c r="LW68" s="722"/>
      <c r="LX68" s="722"/>
      <c r="LY68" s="770"/>
      <c r="LZ68" s="722"/>
      <c r="MA68" s="722"/>
      <c r="MB68" s="722"/>
      <c r="MC68" s="722"/>
      <c r="MD68" s="722"/>
      <c r="ME68" s="770"/>
      <c r="MF68" s="722"/>
      <c r="MG68" s="722"/>
      <c r="MH68" s="722"/>
      <c r="MI68" s="722"/>
      <c r="MJ68" s="770"/>
      <c r="MK68" s="722"/>
      <c r="ML68" s="722"/>
      <c r="MM68" s="722"/>
      <c r="MN68" s="722"/>
      <c r="MO68" s="722"/>
      <c r="MP68" s="722"/>
      <c r="MQ68" s="770"/>
      <c r="MR68" s="722"/>
      <c r="MS68" s="722"/>
      <c r="MT68" s="722"/>
      <c r="MU68" s="722"/>
      <c r="MV68" s="722"/>
      <c r="MW68" s="722"/>
      <c r="MX68" s="722"/>
      <c r="MY68" s="722"/>
      <c r="MZ68" s="722"/>
      <c r="NA68" s="714"/>
      <c r="NB68" s="714"/>
      <c r="NC68" s="714"/>
      <c r="ND68" s="714"/>
    </row>
    <row r="69" spans="1:368" s="766" customFormat="1" ht="11">
      <c r="A69" s="1260">
        <v>48</v>
      </c>
      <c r="B69" s="712"/>
      <c r="C69" s="714"/>
      <c r="D69" s="714"/>
      <c r="E69" s="714"/>
      <c r="F69" s="714"/>
      <c r="G69" s="713"/>
      <c r="H69" s="717"/>
      <c r="I69" s="764"/>
      <c r="J69" s="713"/>
      <c r="K69" s="714"/>
      <c r="L69" s="714"/>
      <c r="M69" s="713"/>
      <c r="N69" s="713"/>
      <c r="O69" s="713"/>
      <c r="P69" s="765"/>
      <c r="Q69" s="714"/>
      <c r="R69" s="714"/>
      <c r="S69" s="718"/>
      <c r="T69" s="718"/>
      <c r="U69" s="714"/>
      <c r="W69" s="767"/>
      <c r="X69" s="721"/>
      <c r="Y69" s="722"/>
      <c r="Z69" s="723"/>
      <c r="AA69" s="722"/>
      <c r="AB69" s="723"/>
      <c r="AC69" s="722"/>
      <c r="AD69" s="768"/>
      <c r="AE69" s="722"/>
      <c r="AF69" s="722"/>
      <c r="AG69" s="722"/>
      <c r="AH69" s="722"/>
      <c r="AI69" s="725"/>
      <c r="AJ69" s="722"/>
      <c r="AK69" s="769"/>
      <c r="AL69" s="722"/>
      <c r="AM69" s="726"/>
      <c r="AN69" s="722"/>
      <c r="AO69" s="722"/>
      <c r="AP69" s="722"/>
      <c r="AQ69" s="722"/>
      <c r="AR69" s="722"/>
      <c r="AS69" s="722"/>
      <c r="AT69" s="722"/>
      <c r="AU69" s="722"/>
      <c r="AV69" s="722"/>
      <c r="AW69" s="722"/>
      <c r="AX69" s="722"/>
      <c r="AY69" s="769"/>
      <c r="AZ69" s="722"/>
      <c r="BA69" s="769"/>
      <c r="BB69" s="722"/>
      <c r="BC69" s="770"/>
      <c r="BD69" s="722"/>
      <c r="BE69" s="722"/>
      <c r="BF69" s="770"/>
      <c r="BG69" s="722"/>
      <c r="BH69" s="722"/>
      <c r="BI69" s="722"/>
      <c r="BJ69" s="722"/>
      <c r="BK69" s="771"/>
      <c r="BL69" s="722"/>
      <c r="BM69" s="722"/>
      <c r="BN69" s="770"/>
      <c r="BO69" s="722"/>
      <c r="BP69" s="722"/>
      <c r="BQ69" s="722"/>
      <c r="BR69" s="770"/>
      <c r="BS69" s="722"/>
      <c r="BT69" s="722"/>
      <c r="BU69" s="770"/>
      <c r="BV69" s="722"/>
      <c r="BW69" s="770"/>
      <c r="BX69" s="722"/>
      <c r="BY69" s="769"/>
      <c r="BZ69" s="770"/>
      <c r="CA69" s="722"/>
      <c r="CB69" s="722"/>
      <c r="CC69" s="722"/>
      <c r="CD69" s="722"/>
      <c r="CE69" s="767"/>
      <c r="CF69" s="722"/>
      <c r="CG69" s="770"/>
      <c r="CH69" s="722"/>
      <c r="CI69" s="769"/>
      <c r="CJ69" s="722"/>
      <c r="CK69" s="722"/>
      <c r="CL69" s="769"/>
      <c r="CM69" s="722"/>
      <c r="CN69" s="722"/>
      <c r="CO69" s="722"/>
      <c r="CP69" s="769"/>
      <c r="CQ69" s="722"/>
      <c r="CR69" s="722"/>
      <c r="CS69" s="722"/>
      <c r="CT69" s="722"/>
      <c r="CU69" s="722"/>
      <c r="CV69" s="722"/>
      <c r="CW69" s="722"/>
      <c r="CX69" s="769"/>
      <c r="CY69" s="722"/>
      <c r="CZ69" s="722"/>
      <c r="DA69" s="722"/>
      <c r="DB69" s="722"/>
      <c r="DC69" s="770"/>
      <c r="DD69" s="722"/>
      <c r="DE69" s="722"/>
      <c r="DF69" s="722"/>
      <c r="DG69" s="722"/>
      <c r="DH69" s="722"/>
      <c r="DI69" s="722"/>
      <c r="DJ69" s="722"/>
      <c r="DK69" s="722"/>
      <c r="DL69" s="722"/>
      <c r="DM69" s="722"/>
      <c r="DN69" s="722"/>
      <c r="DO69" s="770"/>
      <c r="DP69" s="722"/>
      <c r="DQ69" s="722"/>
      <c r="DR69" s="722"/>
      <c r="DS69" s="770"/>
      <c r="DT69" s="722"/>
      <c r="DU69" s="722"/>
      <c r="DV69" s="722"/>
      <c r="DW69" s="722"/>
      <c r="DX69" s="722"/>
      <c r="DY69" s="722"/>
      <c r="DZ69" s="722"/>
      <c r="EA69" s="772"/>
      <c r="EB69" s="722"/>
      <c r="EC69" s="770"/>
      <c r="ED69" s="769"/>
      <c r="EE69" s="722"/>
      <c r="EF69" s="722"/>
      <c r="EG69" s="722"/>
      <c r="EH69" s="722"/>
      <c r="EI69" s="769"/>
      <c r="EJ69" s="722"/>
      <c r="EK69" s="769"/>
      <c r="EL69" s="722"/>
      <c r="EM69" s="722"/>
      <c r="EN69" s="769"/>
      <c r="EO69" s="722"/>
      <c r="EP69" s="730"/>
      <c r="EQ69" s="722"/>
      <c r="ER69" s="722"/>
      <c r="ES69" s="722"/>
      <c r="ET69" s="722"/>
      <c r="EU69" s="722"/>
      <c r="EV69" s="722"/>
      <c r="EW69" s="770"/>
      <c r="EX69" s="769"/>
      <c r="EY69" s="722"/>
      <c r="EZ69" s="722"/>
      <c r="FA69" s="769"/>
      <c r="FB69" s="722"/>
      <c r="FC69" s="722"/>
      <c r="FD69" s="722"/>
      <c r="FE69" s="769"/>
      <c r="FF69" s="722"/>
      <c r="FG69" s="769"/>
      <c r="FH69" s="722"/>
      <c r="FI69" s="722"/>
      <c r="FJ69" s="769"/>
      <c r="FK69" s="722"/>
      <c r="FL69" s="722"/>
      <c r="FM69" s="722"/>
      <c r="FN69" s="773"/>
      <c r="FO69" s="722"/>
      <c r="FP69" s="770"/>
      <c r="FQ69" s="722"/>
      <c r="FR69" s="769"/>
      <c r="FS69" s="722"/>
      <c r="FT69" s="769"/>
      <c r="FU69" s="722"/>
      <c r="FV69" s="722"/>
      <c r="FW69" s="722"/>
      <c r="FX69" s="722"/>
      <c r="FY69" s="722"/>
      <c r="FZ69" s="769"/>
      <c r="GA69" s="722"/>
      <c r="GB69" s="770"/>
      <c r="GC69" s="722"/>
      <c r="GD69" s="722"/>
      <c r="GE69" s="722"/>
      <c r="GF69" s="770"/>
      <c r="GG69" s="722"/>
      <c r="GH69" s="767"/>
      <c r="GI69" s="722"/>
      <c r="GJ69" s="770"/>
      <c r="GK69" s="722"/>
      <c r="GL69" s="722"/>
      <c r="GM69" s="770"/>
      <c r="GN69" s="722"/>
      <c r="GO69" s="722"/>
      <c r="GP69" s="722"/>
      <c r="GQ69" s="722"/>
      <c r="GR69" s="722"/>
      <c r="GS69" s="767"/>
      <c r="GT69" s="722"/>
      <c r="GU69" s="770"/>
      <c r="GV69" s="769"/>
      <c r="GW69" s="722"/>
      <c r="GX69" s="722"/>
      <c r="GY69" s="769"/>
      <c r="GZ69" s="722"/>
      <c r="HA69" s="722"/>
      <c r="HB69" s="722"/>
      <c r="HC69" s="722"/>
      <c r="HD69" s="722"/>
      <c r="HE69" s="722"/>
      <c r="HF69" s="722"/>
      <c r="HG69" s="722"/>
      <c r="HH69" s="770"/>
      <c r="HI69" s="722"/>
      <c r="HJ69" s="722"/>
      <c r="HK69" s="722"/>
      <c r="HL69" s="722"/>
      <c r="HM69" s="722"/>
      <c r="HN69" s="722"/>
      <c r="HO69" s="770"/>
      <c r="HP69" s="769"/>
      <c r="HQ69" s="722"/>
      <c r="HR69" s="722"/>
      <c r="HS69" s="722"/>
      <c r="HT69" s="769"/>
      <c r="HU69" s="722"/>
      <c r="HV69" s="722"/>
      <c r="HW69" s="722"/>
      <c r="HX69" s="722"/>
      <c r="HY69" s="769"/>
      <c r="HZ69" s="722"/>
      <c r="IA69" s="767"/>
      <c r="IB69" s="770"/>
      <c r="IC69" s="722"/>
      <c r="ID69" s="722"/>
      <c r="IE69" s="722"/>
      <c r="IF69" s="722"/>
      <c r="IG69" s="722"/>
      <c r="IH69" s="722"/>
      <c r="II69" s="722"/>
      <c r="IJ69" s="722"/>
      <c r="IK69" s="767"/>
      <c r="IL69" s="770"/>
      <c r="IM69" s="722"/>
      <c r="IN69" s="722"/>
      <c r="IO69" s="722"/>
      <c r="IP69" s="722"/>
      <c r="IQ69" s="722"/>
      <c r="IR69" s="722"/>
      <c r="IS69" s="767"/>
      <c r="IT69" s="722"/>
      <c r="IU69" s="722"/>
      <c r="IV69" s="770"/>
      <c r="IW69" s="722"/>
      <c r="IX69" s="722"/>
      <c r="IY69" s="769"/>
      <c r="IZ69" s="722"/>
      <c r="JA69" s="722"/>
      <c r="JB69" s="769"/>
      <c r="JC69" s="722"/>
      <c r="JD69" s="722"/>
      <c r="JE69" s="722"/>
      <c r="JF69" s="769"/>
      <c r="JG69" s="722"/>
      <c r="JH69" s="770"/>
      <c r="JI69" s="722"/>
      <c r="JJ69" s="722"/>
      <c r="JK69" s="722"/>
      <c r="JL69" s="722"/>
      <c r="JM69" s="770"/>
      <c r="JN69" s="722"/>
      <c r="JO69" s="767"/>
      <c r="JP69" s="767"/>
      <c r="JQ69" s="770"/>
      <c r="JR69" s="722"/>
      <c r="JS69" s="722"/>
      <c r="JT69" s="722"/>
      <c r="JU69" s="722"/>
      <c r="JV69" s="722"/>
      <c r="JW69" s="722"/>
      <c r="JX69" s="722"/>
      <c r="JY69" s="722"/>
      <c r="JZ69" s="722"/>
      <c r="KA69" s="722"/>
      <c r="KB69" s="722"/>
      <c r="KC69" s="722"/>
      <c r="KD69" s="770"/>
      <c r="KE69" s="722"/>
      <c r="KF69" s="722"/>
      <c r="KG69" s="722"/>
      <c r="KH69" s="770"/>
      <c r="KI69" s="722"/>
      <c r="KJ69" s="722"/>
      <c r="KK69" s="722"/>
      <c r="KL69" s="722"/>
      <c r="KM69" s="770"/>
      <c r="KN69" s="722"/>
      <c r="KO69" s="722"/>
      <c r="KP69" s="722"/>
      <c r="KQ69" s="770"/>
      <c r="KR69" s="722"/>
      <c r="KS69" s="722"/>
      <c r="KT69" s="722"/>
      <c r="KU69" s="774"/>
      <c r="KV69" s="770"/>
      <c r="KW69" s="722"/>
      <c r="KX69" s="722"/>
      <c r="KY69" s="722"/>
      <c r="KZ69" s="722"/>
      <c r="LA69" s="722"/>
      <c r="LB69" s="770"/>
      <c r="LC69" s="722"/>
      <c r="LD69" s="722"/>
      <c r="LE69" s="722"/>
      <c r="LF69" s="769"/>
      <c r="LG69" s="722"/>
      <c r="LH69" s="722"/>
      <c r="LI69" s="722"/>
      <c r="LJ69" s="770"/>
      <c r="LK69" s="722"/>
      <c r="LL69" s="722"/>
      <c r="LM69" s="722"/>
      <c r="LN69" s="722"/>
      <c r="LO69" s="722"/>
      <c r="LP69" s="722"/>
      <c r="LQ69" s="722"/>
      <c r="LR69" s="722"/>
      <c r="LS69" s="722"/>
      <c r="LT69" s="722"/>
      <c r="LU69" s="722"/>
      <c r="LV69" s="722"/>
      <c r="LW69" s="722"/>
      <c r="LX69" s="722"/>
      <c r="LY69" s="770"/>
      <c r="LZ69" s="722"/>
      <c r="MA69" s="722"/>
      <c r="MB69" s="722"/>
      <c r="MC69" s="722"/>
      <c r="MD69" s="722"/>
      <c r="ME69" s="770"/>
      <c r="MF69" s="722"/>
      <c r="MG69" s="722"/>
      <c r="MH69" s="722"/>
      <c r="MI69" s="722"/>
      <c r="MJ69" s="770"/>
      <c r="MK69" s="722"/>
      <c r="ML69" s="722"/>
      <c r="MM69" s="722"/>
      <c r="MN69" s="722"/>
      <c r="MO69" s="722"/>
      <c r="MP69" s="722"/>
      <c r="MQ69" s="770"/>
      <c r="MR69" s="722"/>
      <c r="MS69" s="722"/>
      <c r="MT69" s="722"/>
      <c r="MU69" s="722"/>
      <c r="MV69" s="722"/>
      <c r="MW69" s="722"/>
      <c r="MX69" s="722"/>
      <c r="MY69" s="722"/>
      <c r="MZ69" s="722"/>
      <c r="NA69" s="714"/>
      <c r="NB69" s="714"/>
      <c r="NC69" s="714"/>
      <c r="ND69" s="714"/>
    </row>
    <row r="70" spans="1:368" s="672" customFormat="1" ht="14">
      <c r="A70" s="1261">
        <v>49</v>
      </c>
      <c r="B70" s="1219"/>
      <c r="C70" s="741"/>
      <c r="D70" s="742"/>
      <c r="E70" s="742"/>
      <c r="F70" s="742"/>
      <c r="G70" s="743"/>
      <c r="H70" s="744"/>
      <c r="I70" s="745"/>
      <c r="J70" s="746"/>
      <c r="K70" s="747"/>
      <c r="L70" s="747"/>
      <c r="M70" s="746"/>
      <c r="N70" s="746"/>
      <c r="O70" s="746"/>
      <c r="P70" s="744"/>
      <c r="Q70" s="746"/>
      <c r="R70" s="742"/>
      <c r="S70" s="748"/>
      <c r="T70" s="748"/>
      <c r="U70" s="742"/>
      <c r="V70" s="735"/>
      <c r="W70" s="708"/>
      <c r="X70" s="701"/>
      <c r="Y70" s="749"/>
      <c r="Z70" s="701"/>
      <c r="AA70" s="749"/>
      <c r="AB70" s="701"/>
      <c r="AC70" s="749"/>
      <c r="AD70" s="703"/>
      <c r="AE70" s="749"/>
      <c r="AF70" s="749"/>
      <c r="AG70" s="749"/>
      <c r="AH70" s="749"/>
      <c r="AI70" s="704"/>
      <c r="AJ70" s="749"/>
      <c r="AK70" s="750"/>
      <c r="AL70" s="749"/>
      <c r="AM70" s="751"/>
      <c r="AN70" s="749"/>
      <c r="AO70" s="749"/>
      <c r="AP70" s="749"/>
      <c r="AQ70" s="749"/>
      <c r="AR70" s="749"/>
      <c r="AS70" s="749"/>
      <c r="AT70" s="749"/>
      <c r="AU70" s="749"/>
      <c r="AV70" s="749"/>
      <c r="AW70" s="749"/>
      <c r="AX70" s="749"/>
      <c r="AY70" s="750"/>
      <c r="AZ70" s="749"/>
      <c r="BA70" s="750"/>
      <c r="BB70" s="749"/>
      <c r="BC70" s="706"/>
      <c r="BD70" s="749"/>
      <c r="BE70" s="749"/>
      <c r="BF70" s="706"/>
      <c r="BG70" s="749"/>
      <c r="BH70" s="749"/>
      <c r="BI70" s="749"/>
      <c r="BJ70" s="749"/>
      <c r="BK70" s="736"/>
      <c r="BL70" s="749"/>
      <c r="BM70" s="749"/>
      <c r="BN70" s="706"/>
      <c r="BO70" s="749"/>
      <c r="BP70" s="749"/>
      <c r="BQ70" s="749"/>
      <c r="BR70" s="706"/>
      <c r="BS70" s="749"/>
      <c r="BT70" s="749"/>
      <c r="BU70" s="706"/>
      <c r="BV70" s="749"/>
      <c r="BW70" s="706"/>
      <c r="BX70" s="749"/>
      <c r="BY70" s="752"/>
      <c r="BZ70" s="706"/>
      <c r="CA70" s="749"/>
      <c r="CB70" s="749"/>
      <c r="CC70" s="749"/>
      <c r="CD70" s="749"/>
      <c r="CE70" s="708"/>
      <c r="CF70" s="749"/>
      <c r="CG70" s="706"/>
      <c r="CH70" s="749"/>
      <c r="CI70" s="750"/>
      <c r="CJ70" s="749"/>
      <c r="CK70" s="749"/>
      <c r="CL70" s="750"/>
      <c r="CM70" s="749"/>
      <c r="CN70" s="749"/>
      <c r="CO70" s="749"/>
      <c r="CP70" s="750"/>
      <c r="CQ70" s="749"/>
      <c r="CR70" s="749"/>
      <c r="CS70" s="749"/>
      <c r="CT70" s="749"/>
      <c r="CU70" s="749"/>
      <c r="CV70" s="749"/>
      <c r="CW70" s="749"/>
      <c r="CX70" s="750"/>
      <c r="CY70" s="749"/>
      <c r="CZ70" s="749"/>
      <c r="DA70" s="749"/>
      <c r="DB70" s="749"/>
      <c r="DC70" s="706"/>
      <c r="DD70" s="749"/>
      <c r="DE70" s="749"/>
      <c r="DF70" s="749"/>
      <c r="DG70" s="749"/>
      <c r="DH70" s="749"/>
      <c r="DI70" s="749"/>
      <c r="DJ70" s="749"/>
      <c r="DK70" s="749"/>
      <c r="DL70" s="749"/>
      <c r="DM70" s="749"/>
      <c r="DN70" s="749"/>
      <c r="DO70" s="706"/>
      <c r="DP70" s="749"/>
      <c r="DQ70" s="749"/>
      <c r="DR70" s="749"/>
      <c r="DS70" s="706"/>
      <c r="DT70" s="749"/>
      <c r="DU70" s="749"/>
      <c r="DV70" s="749"/>
      <c r="DW70" s="749"/>
      <c r="DX70" s="749"/>
      <c r="DY70" s="749"/>
      <c r="DZ70" s="749"/>
      <c r="EA70" s="708"/>
      <c r="EB70" s="749"/>
      <c r="EC70" s="706"/>
      <c r="ED70" s="750"/>
      <c r="EE70" s="749"/>
      <c r="EF70" s="749"/>
      <c r="EG70" s="749"/>
      <c r="EH70" s="749"/>
      <c r="EI70" s="750"/>
      <c r="EJ70" s="749"/>
      <c r="EK70" s="750"/>
      <c r="EL70" s="749"/>
      <c r="EM70" s="749"/>
      <c r="EN70" s="750"/>
      <c r="EO70" s="749"/>
      <c r="EP70" s="753"/>
      <c r="EQ70" s="749"/>
      <c r="ER70" s="749"/>
      <c r="ES70" s="749"/>
      <c r="ET70" s="749"/>
      <c r="EU70" s="749"/>
      <c r="EV70" s="749"/>
      <c r="EW70" s="706"/>
      <c r="EX70" s="750"/>
      <c r="EY70" s="749"/>
      <c r="EZ70" s="749"/>
      <c r="FA70" s="750"/>
      <c r="FB70" s="749"/>
      <c r="FC70" s="749"/>
      <c r="FD70" s="749"/>
      <c r="FE70" s="750"/>
      <c r="FF70" s="749"/>
      <c r="FG70" s="750"/>
      <c r="FH70" s="749"/>
      <c r="FI70" s="749"/>
      <c r="FJ70" s="750"/>
      <c r="FK70" s="749"/>
      <c r="FL70" s="749"/>
      <c r="FM70" s="749"/>
      <c r="FN70" s="710"/>
      <c r="FO70" s="749"/>
      <c r="FP70" s="706"/>
      <c r="FQ70" s="749"/>
      <c r="FR70" s="750"/>
      <c r="FS70" s="749"/>
      <c r="FT70" s="750"/>
      <c r="FU70" s="749"/>
      <c r="FV70" s="749"/>
      <c r="FW70" s="749"/>
      <c r="FX70" s="749"/>
      <c r="FY70" s="749"/>
      <c r="FZ70" s="750"/>
      <c r="GA70" s="749"/>
      <c r="GB70" s="706"/>
      <c r="GC70" s="749"/>
      <c r="GD70" s="749"/>
      <c r="GE70" s="749"/>
      <c r="GF70" s="706"/>
      <c r="GG70" s="749"/>
      <c r="GH70" s="708"/>
      <c r="GI70" s="749"/>
      <c r="GJ70" s="706"/>
      <c r="GK70" s="749"/>
      <c r="GL70" s="749"/>
      <c r="GM70" s="706"/>
      <c r="GN70" s="749"/>
      <c r="GO70" s="749"/>
      <c r="GP70" s="749"/>
      <c r="GQ70" s="749"/>
      <c r="GR70" s="749"/>
      <c r="GS70" s="708"/>
      <c r="GT70" s="749"/>
      <c r="GU70" s="706"/>
      <c r="GV70" s="750"/>
      <c r="GW70" s="749"/>
      <c r="GX70" s="749"/>
      <c r="GY70" s="750"/>
      <c r="GZ70" s="749"/>
      <c r="HA70" s="749"/>
      <c r="HB70" s="749"/>
      <c r="HC70" s="749"/>
      <c r="HD70" s="749"/>
      <c r="HE70" s="749"/>
      <c r="HF70" s="749"/>
      <c r="HG70" s="749"/>
      <c r="HH70" s="706"/>
      <c r="HI70" s="749"/>
      <c r="HJ70" s="749"/>
      <c r="HK70" s="749"/>
      <c r="HL70" s="749"/>
      <c r="HM70" s="749"/>
      <c r="HN70" s="749"/>
      <c r="HO70" s="706"/>
      <c r="HP70" s="750"/>
      <c r="HQ70" s="749"/>
      <c r="HR70" s="749"/>
      <c r="HS70" s="749"/>
      <c r="HT70" s="750"/>
      <c r="HU70" s="749"/>
      <c r="HV70" s="749"/>
      <c r="HW70" s="749"/>
      <c r="HX70" s="749"/>
      <c r="HY70" s="750"/>
      <c r="HZ70" s="749"/>
      <c r="IA70" s="708"/>
      <c r="IB70" s="706"/>
      <c r="IC70" s="749"/>
      <c r="ID70" s="749"/>
      <c r="IE70" s="749"/>
      <c r="IF70" s="749"/>
      <c r="IG70" s="749"/>
      <c r="IH70" s="749"/>
      <c r="II70" s="749"/>
      <c r="IJ70" s="749"/>
      <c r="IK70" s="708"/>
      <c r="IL70" s="706"/>
      <c r="IM70" s="749"/>
      <c r="IN70" s="749"/>
      <c r="IO70" s="749"/>
      <c r="IP70" s="749"/>
      <c r="IQ70" s="749"/>
      <c r="IR70" s="749"/>
      <c r="IS70" s="708"/>
      <c r="IT70" s="749"/>
      <c r="IU70" s="749"/>
      <c r="IV70" s="706"/>
      <c r="IW70" s="749"/>
      <c r="IX70" s="749"/>
      <c r="IY70" s="750"/>
      <c r="IZ70" s="749"/>
      <c r="JA70" s="749"/>
      <c r="JB70" s="750"/>
      <c r="JC70" s="749"/>
      <c r="JD70" s="749"/>
      <c r="JE70" s="749"/>
      <c r="JF70" s="750"/>
      <c r="JG70" s="749"/>
      <c r="JH70" s="706"/>
      <c r="JI70" s="749"/>
      <c r="JJ70" s="749"/>
      <c r="JK70" s="749"/>
      <c r="JL70" s="749"/>
      <c r="JM70" s="706"/>
      <c r="JN70" s="749"/>
      <c r="JO70" s="708"/>
      <c r="JP70" s="708"/>
      <c r="JQ70" s="706"/>
      <c r="JR70" s="749"/>
      <c r="JS70" s="749"/>
      <c r="JT70" s="749"/>
      <c r="JU70" s="749"/>
      <c r="JV70" s="749"/>
      <c r="JW70" s="749"/>
      <c r="JX70" s="749"/>
      <c r="JY70" s="749"/>
      <c r="JZ70" s="749"/>
      <c r="KA70" s="749"/>
      <c r="KB70" s="749"/>
      <c r="KC70" s="749"/>
      <c r="KD70" s="706"/>
      <c r="KE70" s="749"/>
      <c r="KF70" s="702"/>
      <c r="KG70" s="702"/>
      <c r="KH70" s="706"/>
      <c r="KI70" s="749"/>
      <c r="KJ70" s="749"/>
      <c r="KK70" s="749"/>
      <c r="KL70" s="749"/>
      <c r="KM70" s="706"/>
      <c r="KN70" s="749"/>
      <c r="KO70" s="749"/>
      <c r="KP70" s="749"/>
      <c r="KQ70" s="706"/>
      <c r="KR70" s="749"/>
      <c r="KS70" s="749"/>
      <c r="KT70" s="749"/>
      <c r="KU70" s="739"/>
      <c r="KV70" s="706"/>
      <c r="KW70" s="749"/>
      <c r="KX70" s="749"/>
      <c r="KY70" s="749"/>
      <c r="KZ70" s="749"/>
      <c r="LA70" s="749"/>
      <c r="LB70" s="706"/>
      <c r="LC70" s="749"/>
      <c r="LD70" s="749"/>
      <c r="LE70" s="749"/>
      <c r="LF70" s="750"/>
      <c r="LG70" s="749"/>
      <c r="LH70" s="749"/>
      <c r="LI70" s="749"/>
      <c r="LJ70" s="706"/>
      <c r="LK70" s="749"/>
      <c r="LL70" s="749"/>
      <c r="LM70" s="749"/>
      <c r="LN70" s="749"/>
      <c r="LO70" s="749"/>
      <c r="LP70" s="749"/>
      <c r="LQ70" s="749"/>
      <c r="LR70" s="749"/>
      <c r="LS70" s="749"/>
      <c r="LT70" s="749"/>
      <c r="LU70" s="749"/>
      <c r="LV70" s="749"/>
      <c r="LW70" s="749"/>
      <c r="LX70" s="749"/>
      <c r="LY70" s="706"/>
      <c r="LZ70" s="749"/>
      <c r="MA70" s="749"/>
      <c r="MB70" s="749"/>
      <c r="MC70" s="749"/>
      <c r="MD70" s="749"/>
      <c r="ME70" s="706"/>
      <c r="MF70" s="749"/>
      <c r="MG70" s="749"/>
      <c r="MH70" s="749"/>
      <c r="MI70" s="749"/>
      <c r="MJ70" s="706"/>
      <c r="MK70" s="749"/>
      <c r="ML70" s="749"/>
      <c r="MM70" s="749"/>
      <c r="MN70" s="749"/>
      <c r="MO70" s="749"/>
      <c r="MP70" s="749"/>
      <c r="MQ70" s="740"/>
      <c r="MR70" s="749"/>
      <c r="MS70" s="749"/>
      <c r="MT70" s="749"/>
      <c r="MU70" s="749"/>
      <c r="MV70" s="749"/>
      <c r="MW70" s="749"/>
      <c r="MX70" s="749"/>
      <c r="MY70" s="749"/>
      <c r="MZ70" s="749"/>
      <c r="NA70" s="742"/>
      <c r="NB70" s="742"/>
      <c r="NC70" s="742"/>
      <c r="ND70" s="742"/>
    </row>
    <row r="71" spans="1:368" s="20" customFormat="1">
      <c r="A71" s="1257"/>
      <c r="B71" s="1218" t="s">
        <v>1369</v>
      </c>
      <c r="C71" s="20" t="s">
        <v>640</v>
      </c>
      <c r="D71" s="24" t="s">
        <v>640</v>
      </c>
      <c r="E71" s="24" t="s">
        <v>640</v>
      </c>
      <c r="F71" s="24" t="s">
        <v>640</v>
      </c>
      <c r="G71" s="25" t="s">
        <v>640</v>
      </c>
      <c r="H71" s="26" t="s">
        <v>640</v>
      </c>
      <c r="I71" s="27" t="s">
        <v>640</v>
      </c>
      <c r="J71" s="15" t="s">
        <v>640</v>
      </c>
      <c r="K71" s="68" t="s">
        <v>640</v>
      </c>
      <c r="L71" s="68" t="s">
        <v>640</v>
      </c>
      <c r="M71" s="15" t="s">
        <v>640</v>
      </c>
      <c r="N71" s="15" t="s">
        <v>640</v>
      </c>
      <c r="O71" s="15" t="s">
        <v>640</v>
      </c>
      <c r="P71" s="26" t="s">
        <v>640</v>
      </c>
      <c r="Q71" s="15" t="s">
        <v>640</v>
      </c>
      <c r="R71" s="24" t="s">
        <v>86</v>
      </c>
      <c r="S71" s="69" t="s">
        <v>1285</v>
      </c>
      <c r="T71" s="30"/>
      <c r="U71" s="23" t="s">
        <v>209</v>
      </c>
      <c r="V71" s="171"/>
      <c r="W71" s="657">
        <f>COUNTIF(X71:BJ71,"&gt;0")</f>
        <v>3</v>
      </c>
      <c r="X71" s="510">
        <f t="shared" ref="X71" si="688">COUNTA(Y71)</f>
        <v>0</v>
      </c>
      <c r="Y71" s="31"/>
      <c r="Z71" s="510">
        <f t="shared" ref="Z71" si="689">COUNTA(AA71)</f>
        <v>0</v>
      </c>
      <c r="AA71" s="31"/>
      <c r="AB71" s="510">
        <f t="shared" ref="AB71" si="690">COUNTA(AC71)</f>
        <v>0</v>
      </c>
      <c r="AC71" s="31"/>
      <c r="AD71" s="510">
        <f>COUNTA(AE71:AH71)</f>
        <v>0</v>
      </c>
      <c r="AE71" s="31"/>
      <c r="AF71" s="31"/>
      <c r="AG71" s="31"/>
      <c r="AH71" s="31"/>
      <c r="AI71" s="510">
        <f>COUNTA(AJ71,AL71,AN71:AX71,AZ71,BB71)</f>
        <v>0</v>
      </c>
      <c r="AJ71" s="31"/>
      <c r="AK71" s="133"/>
      <c r="AL71" s="31"/>
      <c r="AM71" s="351">
        <f>COUNTA(AN71:AX71)</f>
        <v>0</v>
      </c>
      <c r="AN71" s="31"/>
      <c r="AO71" s="31"/>
      <c r="AP71" s="31"/>
      <c r="AQ71" s="31"/>
      <c r="AR71" s="31"/>
      <c r="AS71" s="31"/>
      <c r="AT71" s="31"/>
      <c r="AU71" s="31"/>
      <c r="AV71" s="31"/>
      <c r="AW71" s="31"/>
      <c r="AX71" s="31"/>
      <c r="AY71" s="133"/>
      <c r="AZ71" s="31"/>
      <c r="BA71" s="133"/>
      <c r="BB71" s="31"/>
      <c r="BC71" s="522">
        <f>COUNTA(BD71:BE71)</f>
        <v>0</v>
      </c>
      <c r="BD71" s="31"/>
      <c r="BE71" s="31"/>
      <c r="BF71" s="522">
        <f>COUNTA(BG71:BJ71)</f>
        <v>2</v>
      </c>
      <c r="BG71" s="31"/>
      <c r="BH71" s="31"/>
      <c r="BI71" s="31">
        <v>2</v>
      </c>
      <c r="BJ71" s="31">
        <v>18</v>
      </c>
      <c r="BK71" s="657">
        <f>COUNTIF(BL71:CD71,"&gt;0")</f>
        <v>4</v>
      </c>
      <c r="BL71" s="31" t="s">
        <v>627</v>
      </c>
      <c r="BM71" s="31" t="s">
        <v>25</v>
      </c>
      <c r="BN71" s="510">
        <f>COUNTA(BO71:BQ71)</f>
        <v>1</v>
      </c>
      <c r="BO71" s="31">
        <v>33</v>
      </c>
      <c r="BP71" s="31"/>
      <c r="BQ71" s="31"/>
      <c r="BR71" s="510">
        <f>COUNTA(BS71:BT71)</f>
        <v>0</v>
      </c>
      <c r="BS71" s="31"/>
      <c r="BT71" s="31"/>
      <c r="BU71" s="510">
        <f>COUNTA(BV71)</f>
        <v>0</v>
      </c>
      <c r="BV71" s="31"/>
      <c r="BW71" s="510">
        <f>COUNTA(BX71:BY71)</f>
        <v>0</v>
      </c>
      <c r="BX71" s="31"/>
      <c r="BZ71" s="510">
        <f t="shared" ref="BZ71" si="691">COUNTA(CA71:CD71)</f>
        <v>1</v>
      </c>
      <c r="CA71" s="31"/>
      <c r="CB71" s="31">
        <v>16</v>
      </c>
      <c r="CC71" s="31"/>
      <c r="CD71" s="31"/>
      <c r="CE71" s="657">
        <f>COUNTIF(CF71:DZ71,"&gt;0")</f>
        <v>16</v>
      </c>
      <c r="CF71" s="31" t="s">
        <v>627</v>
      </c>
      <c r="CG71" s="510">
        <f>COUNTA(CH71,CJ71:CK71,CM71:CO71,CQ71:CW71,CY71:DB71)</f>
        <v>7</v>
      </c>
      <c r="CH71" s="31"/>
      <c r="CI71" s="133"/>
      <c r="CJ71" s="31">
        <f>AVERAGE(CJ72:CJ74)</f>
        <v>19.5</v>
      </c>
      <c r="CK71" s="31">
        <f>AVERAGE(CK72:CK74)</f>
        <v>14.3</v>
      </c>
      <c r="CL71" s="351">
        <f>COUNTA(CM71:CO71)</f>
        <v>1</v>
      </c>
      <c r="CM71" s="31">
        <f>AVERAGE(CM72:CM74)</f>
        <v>28.450000000000003</v>
      </c>
      <c r="CN71" s="31"/>
      <c r="CO71" s="31"/>
      <c r="CP71" s="351">
        <f>COUNTA(CQ71:CW71)</f>
        <v>1</v>
      </c>
      <c r="CQ71" s="31"/>
      <c r="CR71" s="31">
        <f>AVERAGE(CR72:CR74)</f>
        <v>26.65</v>
      </c>
      <c r="CS71" s="31"/>
      <c r="CT71" s="31"/>
      <c r="CU71" s="31"/>
      <c r="CV71" s="31"/>
      <c r="CW71" s="31"/>
      <c r="CX71" s="351">
        <f>COUNTA(CY71:DB71)</f>
        <v>3</v>
      </c>
      <c r="CY71" s="31"/>
      <c r="CZ71" s="31">
        <f t="shared" ref="CZ71:DB71" si="692">AVERAGE(CZ72:CZ74)</f>
        <v>18</v>
      </c>
      <c r="DA71" s="31">
        <f t="shared" si="692"/>
        <v>1</v>
      </c>
      <c r="DB71" s="31">
        <f t="shared" si="692"/>
        <v>12</v>
      </c>
      <c r="DC71" s="510">
        <f>COUNTA(DD71:DN71)</f>
        <v>0</v>
      </c>
      <c r="DD71" s="31"/>
      <c r="DE71" s="31"/>
      <c r="DF71" s="31"/>
      <c r="DG71" s="31"/>
      <c r="DH71" s="31"/>
      <c r="DI71" s="31"/>
      <c r="DJ71" s="31"/>
      <c r="DK71" s="31"/>
      <c r="DL71" s="31"/>
      <c r="DM71" s="31"/>
      <c r="DN71" s="31"/>
      <c r="DO71" s="510">
        <f>COUNTA(DP71:DR71)</f>
        <v>2</v>
      </c>
      <c r="DP71" s="31"/>
      <c r="DQ71" s="31">
        <f>AVERAGE(DQ72:DQ74)</f>
        <v>2</v>
      </c>
      <c r="DR71" s="31">
        <f>AVERAGE(DR72:DR74)</f>
        <v>8.85</v>
      </c>
      <c r="DS71" s="510">
        <f>COUNTA(DT71:DZ71)</f>
        <v>1</v>
      </c>
      <c r="DT71" s="31"/>
      <c r="DU71" s="31"/>
      <c r="DV71" s="31"/>
      <c r="DW71" s="31">
        <v>2</v>
      </c>
      <c r="DX71" s="31"/>
      <c r="DY71" s="31"/>
      <c r="DZ71" s="31"/>
      <c r="EA71" s="657">
        <f>COUNTIF(EB71:FM71,"&gt;0")</f>
        <v>8</v>
      </c>
      <c r="EB71" s="31"/>
      <c r="EC71" s="510">
        <f>COUNTA(EE71:EH71,EJ71,EL71:EM71,EO71,EQ71:EV71)</f>
        <v>2</v>
      </c>
      <c r="ED71" s="351">
        <f>COUNTA(EE71:EH71)</f>
        <v>1</v>
      </c>
      <c r="EE71" s="31"/>
      <c r="EF71" s="31">
        <v>7</v>
      </c>
      <c r="EG71" s="31"/>
      <c r="EH71" s="31"/>
      <c r="EI71" s="133"/>
      <c r="EJ71" s="31"/>
      <c r="EK71" s="351">
        <f>COUNTA(EL71:EM71)</f>
        <v>1</v>
      </c>
      <c r="EL71" s="31">
        <v>36</v>
      </c>
      <c r="EM71" s="31"/>
      <c r="EN71" s="133"/>
      <c r="EO71" s="31"/>
      <c r="EP71" s="351">
        <f>COUNTA(EQ71:EV71)</f>
        <v>0</v>
      </c>
      <c r="EQ71" s="31"/>
      <c r="ER71" s="31"/>
      <c r="ES71" s="31"/>
      <c r="ET71" s="31"/>
      <c r="EU71" s="31"/>
      <c r="EV71" s="31"/>
      <c r="EW71" s="510">
        <f>COUNTA(EY71:EZ71,FB71:FD71,FF71,FH71:FI71,FK71:FM71)</f>
        <v>1</v>
      </c>
      <c r="EX71" s="351">
        <f>COUNTA(EY71:EZ71)</f>
        <v>1</v>
      </c>
      <c r="EY71" s="32">
        <f>AVERAGE(EY72:EY74)</f>
        <v>29.4</v>
      </c>
      <c r="EZ71" s="31"/>
      <c r="FA71" s="351">
        <f>COUNTA(FB71:FD71)</f>
        <v>0</v>
      </c>
      <c r="FB71" s="31"/>
      <c r="FC71" s="31"/>
      <c r="FD71" s="31"/>
      <c r="FE71" s="133"/>
      <c r="FF71" s="31"/>
      <c r="FG71" s="351">
        <f>COUNTA(FH71:FI71)</f>
        <v>0</v>
      </c>
      <c r="FH71" s="31"/>
      <c r="FI71" s="31"/>
      <c r="FJ71" s="351">
        <f>COUNTA(FK71:FM71)</f>
        <v>0</v>
      </c>
      <c r="FK71" s="31"/>
      <c r="FL71" s="31"/>
      <c r="FM71" s="31"/>
      <c r="FN71" s="657">
        <f>COUNTIF(FO71:GG71,"&gt;0")</f>
        <v>9</v>
      </c>
      <c r="FO71" s="31">
        <v>25</v>
      </c>
      <c r="FP71" s="510">
        <f>COUNTA(FQ71,FS71,FU71:FY71,GA71,GC71:GE71,FO71)</f>
        <v>4</v>
      </c>
      <c r="FQ71" s="31"/>
      <c r="FR71" s="133"/>
      <c r="FS71" s="31"/>
      <c r="FT71" s="351">
        <f>COUNTA(FU71:FY71)</f>
        <v>1</v>
      </c>
      <c r="FU71" s="31">
        <v>7</v>
      </c>
      <c r="FV71" s="31"/>
      <c r="FW71" s="31"/>
      <c r="FX71" s="31"/>
      <c r="FY71" s="31"/>
      <c r="FZ71" s="133"/>
      <c r="GA71" s="31"/>
      <c r="GB71" s="510">
        <f>COUNTA(GC71:GE71)</f>
        <v>2</v>
      </c>
      <c r="GC71" s="31">
        <v>24</v>
      </c>
      <c r="GD71" s="31">
        <v>23</v>
      </c>
      <c r="GE71" s="31"/>
      <c r="GF71" s="510">
        <f t="shared" ref="GF71" si="693">COUNTA(GG71)</f>
        <v>1</v>
      </c>
      <c r="GG71" s="31">
        <v>21</v>
      </c>
      <c r="GH71" s="657">
        <f>COUNTIF(GI71:GR71,"&gt;0")</f>
        <v>0</v>
      </c>
      <c r="GI71" s="31"/>
      <c r="GJ71" s="510">
        <f>COUNTA(GK71)</f>
        <v>0</v>
      </c>
      <c r="GK71" s="31"/>
      <c r="GL71" s="31"/>
      <c r="GM71" s="510">
        <f>COUNTA(GN71:GR71)</f>
        <v>0</v>
      </c>
      <c r="GN71" s="31"/>
      <c r="GO71" s="31"/>
      <c r="GP71" s="31"/>
      <c r="GQ71" s="31"/>
      <c r="GR71" s="31"/>
      <c r="GS71" s="657">
        <f>COUNTIF(GT71:HZ71,"&gt;0")</f>
        <v>12</v>
      </c>
      <c r="GT71" s="31"/>
      <c r="GU71" s="510">
        <f t="shared" ref="GU71" si="694">COUNTA(GW71:GX71,GZ71:HG71)</f>
        <v>2</v>
      </c>
      <c r="GV71" s="351">
        <f>COUNTA(GW71:GX71)</f>
        <v>1</v>
      </c>
      <c r="GW71" s="31">
        <v>31</v>
      </c>
      <c r="GX71" s="31"/>
      <c r="GY71" s="351">
        <f>COUNTA(GZ71:HG71)</f>
        <v>1</v>
      </c>
      <c r="GZ71" s="31"/>
      <c r="HA71" s="31">
        <v>12</v>
      </c>
      <c r="HB71" s="31"/>
      <c r="HC71" s="31"/>
      <c r="HD71" s="31"/>
      <c r="HE71" s="31"/>
      <c r="HF71" s="31"/>
      <c r="HG71" s="31"/>
      <c r="HH71" s="510">
        <f>COUNTA(HI71:HN71)</f>
        <v>1</v>
      </c>
      <c r="HI71" s="31"/>
      <c r="HJ71" s="31"/>
      <c r="HK71" s="31"/>
      <c r="HL71" s="31"/>
      <c r="HM71" s="31"/>
      <c r="HN71" s="31">
        <v>15</v>
      </c>
      <c r="HO71" s="510">
        <f>COUNTA(HQ71:HS71,HU71:HX71,HZ71)</f>
        <v>2</v>
      </c>
      <c r="HP71" s="351">
        <f>COUNTA(HQ71:HS71)</f>
        <v>1</v>
      </c>
      <c r="HQ71" s="31">
        <v>25</v>
      </c>
      <c r="HR71" s="31"/>
      <c r="HS71" s="31"/>
      <c r="HT71" s="351">
        <f>COUNTA(HU71:HX71)</f>
        <v>1</v>
      </c>
      <c r="HU71" s="31"/>
      <c r="HV71" s="31"/>
      <c r="HW71" s="31">
        <v>17</v>
      </c>
      <c r="HX71" s="31"/>
      <c r="HY71" s="133"/>
      <c r="HZ71" s="31"/>
      <c r="IA71" s="657">
        <f>COUNTIF(IB71:IJ71,"&gt;0")</f>
        <v>3</v>
      </c>
      <c r="IB71" s="510">
        <f>COUNTA(IC71:IJ71)</f>
        <v>2</v>
      </c>
      <c r="IC71" s="31"/>
      <c r="ID71" s="31"/>
      <c r="IE71" s="31">
        <v>27</v>
      </c>
      <c r="IF71" s="31">
        <v>19</v>
      </c>
      <c r="IG71" s="31"/>
      <c r="IH71" s="31"/>
      <c r="II71" s="31"/>
      <c r="IJ71" s="31"/>
      <c r="IK71" s="657">
        <f>COUNTIF(IL71:IR71,"&gt;0")</f>
        <v>3</v>
      </c>
      <c r="IL71" s="510">
        <f>COUNTA(IM71:IR71)</f>
        <v>2</v>
      </c>
      <c r="IM71" s="31">
        <v>16</v>
      </c>
      <c r="IN71" s="31"/>
      <c r="IO71" s="31"/>
      <c r="IP71" s="31"/>
      <c r="IQ71" s="31">
        <v>10</v>
      </c>
      <c r="IR71" s="31"/>
      <c r="IS71" s="657">
        <f>COUNTIF(IT71:JN71,"&gt;0")</f>
        <v>5</v>
      </c>
      <c r="IT71" s="31"/>
      <c r="IU71" s="31"/>
      <c r="IV71" s="510">
        <f>COUNTA(IW71:IX71,IZ71:JA71,JC71:JE71,JG71)</f>
        <v>2</v>
      </c>
      <c r="IW71" s="31"/>
      <c r="IX71" s="31"/>
      <c r="IY71" s="133"/>
      <c r="IZ71" s="31"/>
      <c r="JA71" s="31">
        <v>18</v>
      </c>
      <c r="JB71" s="133"/>
      <c r="JC71" s="31"/>
      <c r="JD71" s="31"/>
      <c r="JE71" s="31"/>
      <c r="JF71" s="133"/>
      <c r="JG71" s="31">
        <v>11</v>
      </c>
      <c r="JH71" s="510">
        <f>COUNTA(JI71:JL71)</f>
        <v>0</v>
      </c>
      <c r="JI71" s="31"/>
      <c r="JJ71" s="31"/>
      <c r="JK71" s="31"/>
      <c r="JL71" s="31"/>
      <c r="JM71" s="510">
        <f>COUNTA(JN71)</f>
        <v>1</v>
      </c>
      <c r="JN71" s="31">
        <v>3</v>
      </c>
      <c r="JO71" s="519"/>
      <c r="JP71" s="657">
        <f>COUNTIF(JQ71:KT71,"&gt;0")</f>
        <v>2</v>
      </c>
      <c r="JQ71" s="510">
        <f t="shared" ref="JQ71" si="695">COUNTA(JR71:JU71)</f>
        <v>0</v>
      </c>
      <c r="JR71" s="31"/>
      <c r="JS71" s="31"/>
      <c r="JT71" s="31"/>
      <c r="JU71" s="31"/>
      <c r="JV71" s="31"/>
      <c r="JW71" s="31"/>
      <c r="JX71" s="31"/>
      <c r="JY71" s="31"/>
      <c r="JZ71" s="31"/>
      <c r="KA71" s="31"/>
      <c r="KB71" s="31"/>
      <c r="KC71" s="31"/>
      <c r="KD71" s="510">
        <f>COUNTA(KE71:KG71)</f>
        <v>0</v>
      </c>
      <c r="KE71" s="31"/>
      <c r="KF71" s="31"/>
      <c r="KG71" s="31"/>
      <c r="KH71" s="510">
        <f>COUNTA(KI71:KL71)</f>
        <v>0</v>
      </c>
      <c r="KI71" s="31"/>
      <c r="KJ71" s="31"/>
      <c r="KK71" s="31"/>
      <c r="KL71" s="31"/>
      <c r="KM71" s="510">
        <f>COUNTA(KN71:KP71)</f>
        <v>0</v>
      </c>
      <c r="KN71" s="31"/>
      <c r="KO71" s="31"/>
      <c r="KP71" s="31"/>
      <c r="KQ71" s="510">
        <f>COUNTA(KR71:KS71)</f>
        <v>1</v>
      </c>
      <c r="KR71" s="31"/>
      <c r="KS71" s="31">
        <v>10</v>
      </c>
      <c r="KT71" s="31"/>
      <c r="KU71" s="657">
        <f>COUNTIF(KV71:MP71,"&gt;0")</f>
        <v>1</v>
      </c>
      <c r="KV71" s="510">
        <f>COUNTA(KW71:LA71)</f>
        <v>0</v>
      </c>
      <c r="KW71" s="31"/>
      <c r="KX71" s="31"/>
      <c r="KY71" s="31"/>
      <c r="KZ71" s="31"/>
      <c r="LA71" s="31"/>
      <c r="LB71" s="510">
        <f>COUNTA(LC71:LE71,LG71:LI71)</f>
        <v>0</v>
      </c>
      <c r="LC71" s="31"/>
      <c r="LD71" s="31"/>
      <c r="LE71" s="31"/>
      <c r="LF71" s="351">
        <f>COUNTA(LG71:LI71)</f>
        <v>0</v>
      </c>
      <c r="LG71" s="31"/>
      <c r="LH71" s="31"/>
      <c r="LI71" s="31"/>
      <c r="LJ71" s="510">
        <f>COUNTA(LK71:LX71)</f>
        <v>0</v>
      </c>
      <c r="LK71" s="31"/>
      <c r="LL71" s="31"/>
      <c r="LM71" s="31"/>
      <c r="LN71" s="31"/>
      <c r="LO71" s="31"/>
      <c r="LP71" s="31"/>
      <c r="LQ71" s="31"/>
      <c r="LR71" s="31"/>
      <c r="LS71" s="31"/>
      <c r="LT71" s="31"/>
      <c r="LU71" s="31"/>
      <c r="LV71" s="31"/>
      <c r="LW71" s="31"/>
      <c r="LX71" s="31"/>
      <c r="LY71" s="510">
        <f>COUNTA(LZ71:MD71)</f>
        <v>1</v>
      </c>
      <c r="LZ71" s="31"/>
      <c r="MA71" s="31" t="s">
        <v>627</v>
      </c>
      <c r="MB71" s="31"/>
      <c r="MC71" s="31"/>
      <c r="MD71" s="31"/>
      <c r="ME71" s="510">
        <f>COUNTA(MF71:MI71)</f>
        <v>0</v>
      </c>
      <c r="MF71" s="31"/>
      <c r="MG71" s="31"/>
      <c r="MH71" s="31"/>
      <c r="MI71" s="31"/>
      <c r="MJ71" s="510">
        <f>COUNTA(MK71:MP71)</f>
        <v>0</v>
      </c>
      <c r="MK71" s="31"/>
      <c r="ML71" s="31"/>
      <c r="MM71" s="31"/>
      <c r="MN71" s="31"/>
      <c r="MO71" s="31"/>
      <c r="MP71" s="31"/>
      <c r="MQ71" s="172"/>
      <c r="MR71" s="31"/>
      <c r="MS71" s="31"/>
      <c r="MT71" s="31"/>
      <c r="MU71" s="31"/>
      <c r="MV71" s="31"/>
      <c r="MW71" s="31"/>
      <c r="MX71" s="31"/>
      <c r="MY71" s="31"/>
      <c r="MZ71" s="31"/>
      <c r="NA71" s="24"/>
      <c r="NB71" s="24"/>
      <c r="NC71" s="24"/>
      <c r="ND71" s="24"/>
    </row>
    <row r="72" spans="1:368" s="294" customFormat="1" ht="15">
      <c r="A72" s="1261">
        <v>50</v>
      </c>
      <c r="B72" s="573" t="s">
        <v>202</v>
      </c>
      <c r="C72" s="280">
        <v>2019</v>
      </c>
      <c r="D72" s="281" t="s">
        <v>22</v>
      </c>
      <c r="E72" s="281" t="s">
        <v>167</v>
      </c>
      <c r="F72" s="281" t="s">
        <v>24</v>
      </c>
      <c r="G72" s="282">
        <v>154</v>
      </c>
      <c r="H72" s="283">
        <v>0.64900000000000002</v>
      </c>
      <c r="I72" s="284" t="s">
        <v>39</v>
      </c>
      <c r="J72" s="285" t="s">
        <v>203</v>
      </c>
      <c r="K72" s="286" t="s">
        <v>105</v>
      </c>
      <c r="L72" s="286" t="s">
        <v>204</v>
      </c>
      <c r="M72" s="285" t="s">
        <v>205</v>
      </c>
      <c r="N72" s="285" t="s">
        <v>115</v>
      </c>
      <c r="O72" s="285" t="s">
        <v>206</v>
      </c>
      <c r="P72" s="283"/>
      <c r="Q72" s="285" t="s">
        <v>207</v>
      </c>
      <c r="R72" s="281"/>
      <c r="S72" s="287" t="s">
        <v>208</v>
      </c>
      <c r="T72" s="287" t="s">
        <v>117</v>
      </c>
      <c r="U72" s="281" t="s">
        <v>209</v>
      </c>
      <c r="V72" s="288"/>
      <c r="W72" s="367"/>
      <c r="X72" s="290"/>
      <c r="Y72" s="291"/>
      <c r="Z72" s="290"/>
      <c r="AA72" s="291"/>
      <c r="AB72" s="290"/>
      <c r="AC72" s="291"/>
      <c r="AD72" s="329"/>
      <c r="AE72" s="291"/>
      <c r="AF72" s="291"/>
      <c r="AG72" s="291"/>
      <c r="AH72" s="291"/>
      <c r="AI72" s="493"/>
      <c r="AJ72" s="291"/>
      <c r="AK72" s="293"/>
      <c r="AL72" s="291"/>
      <c r="AM72" s="652"/>
      <c r="AN72" s="291"/>
      <c r="AO72" s="291"/>
      <c r="AP72" s="291"/>
      <c r="AQ72" s="291"/>
      <c r="AR72" s="291"/>
      <c r="AS72" s="291"/>
      <c r="AT72" s="291"/>
      <c r="AU72" s="291"/>
      <c r="AV72" s="291"/>
      <c r="AW72" s="291"/>
      <c r="AX72" s="291"/>
      <c r="AY72" s="293"/>
      <c r="AZ72" s="291"/>
      <c r="BA72" s="293"/>
      <c r="BB72" s="291"/>
      <c r="BC72" s="292"/>
      <c r="BD72" s="291"/>
      <c r="BE72" s="291"/>
      <c r="BF72" s="292"/>
      <c r="BG72" s="291"/>
      <c r="BH72" s="291"/>
      <c r="BI72" s="291"/>
      <c r="BJ72" s="291">
        <v>18.2</v>
      </c>
      <c r="BK72" s="628"/>
      <c r="BL72" s="291"/>
      <c r="BM72" s="291"/>
      <c r="BN72" s="292"/>
      <c r="BO72" s="291">
        <v>32.5</v>
      </c>
      <c r="BP72" s="291"/>
      <c r="BQ72" s="291"/>
      <c r="BR72" s="292"/>
      <c r="BS72" s="291"/>
      <c r="BT72" s="291"/>
      <c r="BU72" s="292"/>
      <c r="BV72" s="291"/>
      <c r="BW72" s="292"/>
      <c r="BX72" s="291"/>
      <c r="BZ72" s="292"/>
      <c r="CA72" s="291"/>
      <c r="CB72" s="291">
        <v>16.2</v>
      </c>
      <c r="CC72" s="291"/>
      <c r="CD72" s="291"/>
      <c r="CE72" s="367"/>
      <c r="CF72" s="291"/>
      <c r="CG72" s="292"/>
      <c r="CH72" s="291"/>
      <c r="CI72" s="293"/>
      <c r="CJ72" s="291">
        <v>14.3</v>
      </c>
      <c r="CK72" s="291">
        <v>14.3</v>
      </c>
      <c r="CL72" s="293"/>
      <c r="CM72" s="291">
        <v>27.3</v>
      </c>
      <c r="CN72" s="291"/>
      <c r="CO72" s="291"/>
      <c r="CP72" s="293"/>
      <c r="CQ72" s="291"/>
      <c r="CR72" s="291">
        <v>17.5</v>
      </c>
      <c r="CS72" s="291"/>
      <c r="CT72" s="291"/>
      <c r="CU72" s="291"/>
      <c r="CV72" s="291"/>
      <c r="CW72" s="291"/>
      <c r="CX72" s="293"/>
      <c r="CY72" s="291"/>
      <c r="CZ72" s="291"/>
      <c r="DA72" s="291"/>
      <c r="DB72" s="291"/>
      <c r="DC72" s="292"/>
      <c r="DD72" s="291"/>
      <c r="DE72" s="291"/>
      <c r="DF72" s="291"/>
      <c r="DG72" s="291"/>
      <c r="DH72" s="291"/>
      <c r="DI72" s="291"/>
      <c r="DJ72" s="291"/>
      <c r="DK72" s="291"/>
      <c r="DL72" s="291"/>
      <c r="DM72" s="291"/>
      <c r="DN72" s="291"/>
      <c r="DO72" s="292"/>
      <c r="DP72" s="291"/>
      <c r="DQ72" s="291" t="s">
        <v>25</v>
      </c>
      <c r="DR72" s="291">
        <v>7.8</v>
      </c>
      <c r="DS72" s="292"/>
      <c r="DT72" s="291"/>
      <c r="DU72" s="291"/>
      <c r="DV72" s="291"/>
      <c r="DW72" s="291"/>
      <c r="DX72" s="291"/>
      <c r="DY72" s="291"/>
      <c r="DZ72" s="291"/>
      <c r="EA72" s="367"/>
      <c r="EB72" s="291"/>
      <c r="EC72" s="292"/>
      <c r="ED72" s="293"/>
      <c r="EE72" s="291"/>
      <c r="EF72" s="291">
        <v>7.1</v>
      </c>
      <c r="EG72" s="291"/>
      <c r="EH72" s="291"/>
      <c r="EI72" s="293"/>
      <c r="EJ72" s="291"/>
      <c r="EK72" s="293"/>
      <c r="EL72" s="291">
        <v>35.700000000000003</v>
      </c>
      <c r="EM72" s="291"/>
      <c r="EN72" s="293"/>
      <c r="EO72" s="291"/>
      <c r="EP72" s="348"/>
      <c r="EQ72" s="291"/>
      <c r="ER72" s="291"/>
      <c r="ES72" s="291"/>
      <c r="ET72" s="291"/>
      <c r="EU72" s="291"/>
      <c r="EV72" s="291"/>
      <c r="EW72" s="292"/>
      <c r="EX72" s="293"/>
      <c r="EY72" s="291">
        <v>20.8</v>
      </c>
      <c r="EZ72" s="291"/>
      <c r="FA72" s="293"/>
      <c r="FB72" s="291"/>
      <c r="FC72" s="291"/>
      <c r="FD72" s="291"/>
      <c r="FE72" s="293"/>
      <c r="FF72" s="291"/>
      <c r="FG72" s="293"/>
      <c r="FH72" s="291"/>
      <c r="FI72" s="291"/>
      <c r="FJ72" s="293"/>
      <c r="FK72" s="291"/>
      <c r="FL72" s="291"/>
      <c r="FM72" s="291"/>
      <c r="FN72" s="610"/>
      <c r="FO72" s="291"/>
      <c r="FP72" s="292"/>
      <c r="FQ72" s="291"/>
      <c r="FR72" s="293"/>
      <c r="FS72" s="291"/>
      <c r="FT72" s="293"/>
      <c r="FU72" s="291">
        <v>6.5</v>
      </c>
      <c r="FV72" s="291"/>
      <c r="FW72" s="291"/>
      <c r="FX72" s="291"/>
      <c r="FY72" s="291"/>
      <c r="FZ72" s="293"/>
      <c r="GA72" s="291"/>
      <c r="GB72" s="292"/>
      <c r="GC72" s="291">
        <v>24</v>
      </c>
      <c r="GD72" s="291">
        <v>22.7</v>
      </c>
      <c r="GE72" s="291"/>
      <c r="GF72" s="292"/>
      <c r="GG72" s="291">
        <v>20.8</v>
      </c>
      <c r="GH72" s="367"/>
      <c r="GI72" s="291"/>
      <c r="GJ72" s="292"/>
      <c r="GK72" s="291"/>
      <c r="GL72" s="291"/>
      <c r="GM72" s="292"/>
      <c r="GN72" s="291"/>
      <c r="GO72" s="291"/>
      <c r="GP72" s="291"/>
      <c r="GQ72" s="291"/>
      <c r="GR72" s="291"/>
      <c r="GS72" s="367"/>
      <c r="GT72" s="291"/>
      <c r="GU72" s="292"/>
      <c r="GV72" s="293"/>
      <c r="GW72" s="291">
        <v>30.5</v>
      </c>
      <c r="GX72" s="291"/>
      <c r="GY72" s="293"/>
      <c r="GZ72" s="291"/>
      <c r="HA72" s="291">
        <v>11.7</v>
      </c>
      <c r="HB72" s="291"/>
      <c r="HC72" s="291"/>
      <c r="HD72" s="291"/>
      <c r="HE72" s="291"/>
      <c r="HF72" s="291"/>
      <c r="HG72" s="291"/>
      <c r="HH72" s="292"/>
      <c r="HI72" s="291"/>
      <c r="HJ72" s="291"/>
      <c r="HK72" s="291"/>
      <c r="HL72" s="291"/>
      <c r="HM72" s="291"/>
      <c r="HN72" s="291"/>
      <c r="HO72" s="292"/>
      <c r="HP72" s="293"/>
      <c r="HQ72" s="291">
        <v>24.7</v>
      </c>
      <c r="HR72" s="291"/>
      <c r="HS72" s="291"/>
      <c r="HT72" s="293"/>
      <c r="HU72" s="291"/>
      <c r="HV72" s="291"/>
      <c r="HW72" s="291">
        <v>16.899999999999999</v>
      </c>
      <c r="HX72" s="291"/>
      <c r="HY72" s="293"/>
      <c r="HZ72" s="291"/>
      <c r="IA72" s="367"/>
      <c r="IB72" s="292"/>
      <c r="IC72" s="291"/>
      <c r="ID72" s="291"/>
      <c r="IE72" s="291">
        <v>27.3</v>
      </c>
      <c r="IF72" s="291">
        <v>18.8</v>
      </c>
      <c r="IG72" s="291"/>
      <c r="IH72" s="291"/>
      <c r="II72" s="291"/>
      <c r="IJ72" s="291"/>
      <c r="IK72" s="367"/>
      <c r="IL72" s="292"/>
      <c r="IM72" s="291">
        <v>15.6</v>
      </c>
      <c r="IN72" s="291"/>
      <c r="IO72" s="291"/>
      <c r="IP72" s="291"/>
      <c r="IQ72" s="291">
        <v>9.6999999999999993</v>
      </c>
      <c r="IR72" s="291"/>
      <c r="IS72" s="367"/>
      <c r="IT72" s="291"/>
      <c r="IU72" s="291"/>
      <c r="IV72" s="292"/>
      <c r="IW72" s="291"/>
      <c r="IX72" s="291"/>
      <c r="IY72" s="293"/>
      <c r="IZ72" s="291"/>
      <c r="JA72" s="291">
        <v>18.2</v>
      </c>
      <c r="JB72" s="293"/>
      <c r="JC72" s="291"/>
      <c r="JD72" s="291"/>
      <c r="JE72" s="291"/>
      <c r="JF72" s="293"/>
      <c r="JG72" s="291">
        <v>11</v>
      </c>
      <c r="JH72" s="292"/>
      <c r="JI72" s="291"/>
      <c r="JJ72" s="291"/>
      <c r="JK72" s="291"/>
      <c r="JL72" s="291"/>
      <c r="JM72" s="292"/>
      <c r="JN72" s="291">
        <v>2.6</v>
      </c>
      <c r="JO72" s="430"/>
      <c r="JP72" s="367"/>
      <c r="JQ72" s="292"/>
      <c r="JR72" s="291"/>
      <c r="JS72" s="291"/>
      <c r="JT72" s="291"/>
      <c r="JU72" s="291"/>
      <c r="JV72" s="291"/>
      <c r="JW72" s="291"/>
      <c r="JX72" s="291"/>
      <c r="JY72" s="291"/>
      <c r="JZ72" s="291"/>
      <c r="KA72" s="291"/>
      <c r="KB72" s="291"/>
      <c r="KC72" s="291"/>
      <c r="KD72" s="292"/>
      <c r="KE72" s="291"/>
      <c r="KF72" s="291"/>
      <c r="KG72" s="291"/>
      <c r="KH72" s="292"/>
      <c r="KI72" s="291"/>
      <c r="KJ72" s="291"/>
      <c r="KK72" s="291"/>
      <c r="KL72" s="291"/>
      <c r="KM72" s="292"/>
      <c r="KN72" s="291"/>
      <c r="KO72" s="291"/>
      <c r="KP72" s="291"/>
      <c r="KQ72" s="292"/>
      <c r="KR72" s="291"/>
      <c r="KS72" s="291">
        <v>10.4</v>
      </c>
      <c r="KT72" s="291"/>
      <c r="KU72" s="289"/>
      <c r="KV72" s="292"/>
      <c r="KW72" s="291"/>
      <c r="KX72" s="291"/>
      <c r="KY72" s="291"/>
      <c r="KZ72" s="291"/>
      <c r="LA72" s="291"/>
      <c r="LB72" s="292"/>
      <c r="LC72" s="291"/>
      <c r="LD72" s="291"/>
      <c r="LE72" s="291"/>
      <c r="LF72" s="293"/>
      <c r="LG72" s="291"/>
      <c r="LH72" s="291"/>
      <c r="LI72" s="291"/>
      <c r="LJ72" s="292"/>
      <c r="LK72" s="291"/>
      <c r="LL72" s="291"/>
      <c r="LM72" s="291"/>
      <c r="LN72" s="291"/>
      <c r="LO72" s="291"/>
      <c r="LP72" s="291"/>
      <c r="LQ72" s="291"/>
      <c r="LR72" s="291"/>
      <c r="LS72" s="291"/>
      <c r="LT72" s="291"/>
      <c r="LU72" s="291"/>
      <c r="LV72" s="291"/>
      <c r="LW72" s="291"/>
      <c r="LX72" s="291"/>
      <c r="LY72" s="292"/>
      <c r="LZ72" s="291"/>
      <c r="MA72" s="291"/>
      <c r="MB72" s="291"/>
      <c r="MC72" s="291"/>
      <c r="MD72" s="291"/>
      <c r="ME72" s="292"/>
      <c r="MF72" s="291"/>
      <c r="MG72" s="291"/>
      <c r="MH72" s="291"/>
      <c r="MI72" s="291"/>
      <c r="MJ72" s="292"/>
      <c r="MK72" s="291"/>
      <c r="ML72" s="291"/>
      <c r="MM72" s="291"/>
      <c r="MN72" s="291"/>
      <c r="MO72" s="291"/>
      <c r="MP72" s="291"/>
      <c r="MQ72" s="295"/>
      <c r="MR72" s="291"/>
      <c r="MS72" s="291"/>
      <c r="MT72" s="291"/>
      <c r="MU72" s="291"/>
      <c r="MV72" s="291"/>
      <c r="MW72" s="291"/>
      <c r="MX72" s="291"/>
      <c r="MY72" s="291"/>
      <c r="MZ72" s="291"/>
      <c r="NA72" s="281" t="s">
        <v>1068</v>
      </c>
      <c r="NB72" s="281"/>
      <c r="NC72" s="281" t="s">
        <v>1069</v>
      </c>
      <c r="ND72" s="281" t="s">
        <v>1070</v>
      </c>
    </row>
    <row r="73" spans="1:368" s="294" customFormat="1" ht="15">
      <c r="A73" s="1261">
        <v>51</v>
      </c>
      <c r="B73" s="573" t="s">
        <v>210</v>
      </c>
      <c r="C73" s="280">
        <v>2020</v>
      </c>
      <c r="D73" s="281" t="s">
        <v>22</v>
      </c>
      <c r="E73" s="281" t="s">
        <v>23</v>
      </c>
      <c r="F73" s="281" t="s">
        <v>24</v>
      </c>
      <c r="G73" s="282">
        <v>162</v>
      </c>
      <c r="H73" s="283">
        <v>0.64200000000000002</v>
      </c>
      <c r="I73" s="284" t="s">
        <v>39</v>
      </c>
      <c r="J73" s="285" t="s">
        <v>211</v>
      </c>
      <c r="K73" s="286" t="s">
        <v>83</v>
      </c>
      <c r="L73" s="286" t="s">
        <v>133</v>
      </c>
      <c r="M73" s="285" t="s">
        <v>212</v>
      </c>
      <c r="N73" s="285" t="s">
        <v>213</v>
      </c>
      <c r="O73" s="285" t="s">
        <v>220</v>
      </c>
      <c r="P73" s="283" t="s">
        <v>39</v>
      </c>
      <c r="Q73" s="285" t="s">
        <v>215</v>
      </c>
      <c r="R73" s="281"/>
      <c r="S73" s="287" t="s">
        <v>216</v>
      </c>
      <c r="T73" s="287" t="s">
        <v>117</v>
      </c>
      <c r="U73" s="296" t="s">
        <v>209</v>
      </c>
      <c r="V73" s="288"/>
      <c r="W73" s="367"/>
      <c r="X73" s="290"/>
      <c r="Y73" s="291"/>
      <c r="Z73" s="290"/>
      <c r="AA73" s="291"/>
      <c r="AB73" s="290"/>
      <c r="AC73" s="291"/>
      <c r="AD73" s="329"/>
      <c r="AE73" s="291"/>
      <c r="AF73" s="291"/>
      <c r="AG73" s="291"/>
      <c r="AH73" s="291"/>
      <c r="AI73" s="493"/>
      <c r="AJ73" s="291"/>
      <c r="AK73" s="293"/>
      <c r="AL73" s="291"/>
      <c r="AM73" s="652"/>
      <c r="AN73" s="291"/>
      <c r="AO73" s="291"/>
      <c r="AP73" s="291"/>
      <c r="AQ73" s="291"/>
      <c r="AR73" s="291"/>
      <c r="AS73" s="291"/>
      <c r="AT73" s="291"/>
      <c r="AU73" s="291"/>
      <c r="AV73" s="291"/>
      <c r="AW73" s="291"/>
      <c r="AX73" s="291"/>
      <c r="AY73" s="293"/>
      <c r="AZ73" s="291"/>
      <c r="BA73" s="293"/>
      <c r="BB73" s="291"/>
      <c r="BC73" s="292"/>
      <c r="BD73" s="291"/>
      <c r="BE73" s="291"/>
      <c r="BF73" s="292"/>
      <c r="BG73" s="291"/>
      <c r="BH73" s="291"/>
      <c r="BI73" s="291">
        <v>2</v>
      </c>
      <c r="BJ73" s="291"/>
      <c r="BK73" s="628"/>
      <c r="BL73" s="297" t="s">
        <v>627</v>
      </c>
      <c r="BM73" s="291" t="s">
        <v>25</v>
      </c>
      <c r="BN73" s="292"/>
      <c r="BO73" s="291"/>
      <c r="BP73" s="291"/>
      <c r="BQ73" s="291"/>
      <c r="BR73" s="292"/>
      <c r="BS73" s="291"/>
      <c r="BT73" s="291"/>
      <c r="BU73" s="292"/>
      <c r="BV73" s="291"/>
      <c r="BW73" s="292"/>
      <c r="BX73" s="291"/>
      <c r="BZ73" s="292"/>
      <c r="CA73" s="291"/>
      <c r="CB73" s="291"/>
      <c r="CC73" s="291"/>
      <c r="CD73" s="291"/>
      <c r="CE73" s="367"/>
      <c r="CF73" s="297" t="s">
        <v>627</v>
      </c>
      <c r="CG73" s="292"/>
      <c r="CH73" s="291"/>
      <c r="CI73" s="293"/>
      <c r="CJ73" s="297">
        <v>24.7</v>
      </c>
      <c r="CK73" s="291"/>
      <c r="CL73" s="293"/>
      <c r="CM73" s="297">
        <v>29.6</v>
      </c>
      <c r="CN73" s="291"/>
      <c r="CO73" s="291"/>
      <c r="CP73" s="293"/>
      <c r="CQ73" s="291"/>
      <c r="CR73" s="297">
        <v>35.799999999999997</v>
      </c>
      <c r="CS73" s="291"/>
      <c r="CT73" s="291"/>
      <c r="CU73" s="291"/>
      <c r="CV73" s="291"/>
      <c r="CW73" s="291"/>
      <c r="CX73" s="293"/>
      <c r="CY73" s="291"/>
      <c r="CZ73" s="291">
        <v>18</v>
      </c>
      <c r="DA73" s="291">
        <v>1</v>
      </c>
      <c r="DB73" s="291">
        <v>12</v>
      </c>
      <c r="DC73" s="292"/>
      <c r="DD73" s="291"/>
      <c r="DE73" s="291"/>
      <c r="DF73" s="291"/>
      <c r="DG73" s="291"/>
      <c r="DH73" s="291"/>
      <c r="DI73" s="291"/>
      <c r="DJ73" s="291"/>
      <c r="DK73" s="291"/>
      <c r="DL73" s="291"/>
      <c r="DM73" s="291"/>
      <c r="DN73" s="291"/>
      <c r="DO73" s="292"/>
      <c r="DP73" s="291"/>
      <c r="DQ73" s="291">
        <v>2</v>
      </c>
      <c r="DR73" s="291">
        <v>9.9</v>
      </c>
      <c r="DS73" s="292"/>
      <c r="DT73" s="291"/>
      <c r="DU73" s="291"/>
      <c r="DV73" s="291"/>
      <c r="DW73" s="297">
        <v>2</v>
      </c>
      <c r="DX73" s="291"/>
      <c r="DY73" s="291"/>
      <c r="DZ73" s="291"/>
      <c r="EA73" s="367"/>
      <c r="EB73" s="291"/>
      <c r="EC73" s="292"/>
      <c r="ED73" s="293"/>
      <c r="EE73" s="291"/>
      <c r="EF73" s="291"/>
      <c r="EG73" s="291"/>
      <c r="EH73" s="291"/>
      <c r="EI73" s="293"/>
      <c r="EJ73" s="291"/>
      <c r="EK73" s="293"/>
      <c r="EL73" s="291"/>
      <c r="EM73" s="291"/>
      <c r="EN73" s="293"/>
      <c r="EO73" s="291"/>
      <c r="EP73" s="348"/>
      <c r="EQ73" s="291"/>
      <c r="ER73" s="291"/>
      <c r="ES73" s="291"/>
      <c r="ET73" s="291"/>
      <c r="EU73" s="291"/>
      <c r="EV73" s="291"/>
      <c r="EW73" s="292"/>
      <c r="EX73" s="293"/>
      <c r="EY73" s="291"/>
      <c r="EZ73" s="291"/>
      <c r="FA73" s="293"/>
      <c r="FB73" s="291"/>
      <c r="FC73" s="291"/>
      <c r="FD73" s="291"/>
      <c r="FE73" s="293"/>
      <c r="FF73" s="291"/>
      <c r="FG73" s="293"/>
      <c r="FH73" s="291"/>
      <c r="FI73" s="291"/>
      <c r="FJ73" s="293"/>
      <c r="FK73" s="291"/>
      <c r="FL73" s="291"/>
      <c r="FM73" s="291"/>
      <c r="FN73" s="610"/>
      <c r="FO73" s="291">
        <v>25</v>
      </c>
      <c r="FP73" s="292"/>
      <c r="FQ73" s="291"/>
      <c r="FR73" s="293"/>
      <c r="FS73" s="291"/>
      <c r="FT73" s="293"/>
      <c r="FU73" s="291"/>
      <c r="FV73" s="291"/>
      <c r="FW73" s="291"/>
      <c r="FX73" s="291"/>
      <c r="FY73" s="291"/>
      <c r="FZ73" s="293"/>
      <c r="GA73" s="291"/>
      <c r="GB73" s="292"/>
      <c r="GC73" s="291"/>
      <c r="GD73" s="291"/>
      <c r="GE73" s="291"/>
      <c r="GF73" s="292"/>
      <c r="GG73" s="291"/>
      <c r="GH73" s="367"/>
      <c r="GI73" s="291"/>
      <c r="GJ73" s="292"/>
      <c r="GK73" s="291"/>
      <c r="GL73" s="291"/>
      <c r="GM73" s="292"/>
      <c r="GN73" s="291"/>
      <c r="GO73" s="291"/>
      <c r="GP73" s="291"/>
      <c r="GQ73" s="291"/>
      <c r="GR73" s="291"/>
      <c r="GS73" s="367"/>
      <c r="GT73" s="291"/>
      <c r="GU73" s="292"/>
      <c r="GV73" s="293"/>
      <c r="GW73" s="291"/>
      <c r="GX73" s="291"/>
      <c r="GY73" s="293"/>
      <c r="GZ73" s="291"/>
      <c r="HA73" s="291"/>
      <c r="HB73" s="291"/>
      <c r="HC73" s="291"/>
      <c r="HD73" s="291"/>
      <c r="HE73" s="291"/>
      <c r="HF73" s="291"/>
      <c r="HG73" s="291"/>
      <c r="HH73" s="292"/>
      <c r="HI73" s="291"/>
      <c r="HJ73" s="291"/>
      <c r="HK73" s="291"/>
      <c r="HL73" s="291"/>
      <c r="HM73" s="291"/>
      <c r="HN73" s="291">
        <v>15</v>
      </c>
      <c r="HO73" s="292"/>
      <c r="HP73" s="293"/>
      <c r="HQ73" s="291"/>
      <c r="HR73" s="291"/>
      <c r="HS73" s="291"/>
      <c r="HT73" s="293"/>
      <c r="HU73" s="291"/>
      <c r="HV73" s="291"/>
      <c r="HW73" s="291"/>
      <c r="HX73" s="291"/>
      <c r="HY73" s="293"/>
      <c r="HZ73" s="291"/>
      <c r="IA73" s="367"/>
      <c r="IB73" s="292"/>
      <c r="IC73" s="291"/>
      <c r="ID73" s="291"/>
      <c r="IE73" s="291"/>
      <c r="IF73" s="291"/>
      <c r="IG73" s="291"/>
      <c r="IH73" s="291"/>
      <c r="II73" s="291"/>
      <c r="IJ73" s="291"/>
      <c r="IK73" s="367"/>
      <c r="IL73" s="292"/>
      <c r="IM73" s="291"/>
      <c r="IN73" s="291"/>
      <c r="IO73" s="291"/>
      <c r="IP73" s="291"/>
      <c r="IQ73" s="291"/>
      <c r="IR73" s="291"/>
      <c r="IS73" s="367"/>
      <c r="IT73" s="291"/>
      <c r="IU73" s="291"/>
      <c r="IV73" s="292"/>
      <c r="IW73" s="291"/>
      <c r="IX73" s="291"/>
      <c r="IY73" s="293"/>
      <c r="IZ73" s="291"/>
      <c r="JA73" s="291"/>
      <c r="JB73" s="293"/>
      <c r="JC73" s="291"/>
      <c r="JD73" s="291"/>
      <c r="JE73" s="291"/>
      <c r="JF73" s="293"/>
      <c r="JG73" s="291"/>
      <c r="JH73" s="292"/>
      <c r="JI73" s="291"/>
      <c r="JJ73" s="291"/>
      <c r="JK73" s="291"/>
      <c r="JL73" s="291"/>
      <c r="JM73" s="292"/>
      <c r="JN73" s="291"/>
      <c r="JO73" s="430"/>
      <c r="JP73" s="367"/>
      <c r="JQ73" s="292"/>
      <c r="JR73" s="432"/>
      <c r="JS73" s="291"/>
      <c r="JT73" s="291"/>
      <c r="JU73" s="291"/>
      <c r="JV73" s="291"/>
      <c r="JW73" s="291"/>
      <c r="JX73" s="291"/>
      <c r="JY73" s="291"/>
      <c r="JZ73" s="291"/>
      <c r="KA73" s="291"/>
      <c r="KB73" s="291"/>
      <c r="KC73" s="291"/>
      <c r="KD73" s="292"/>
      <c r="KE73" s="291"/>
      <c r="KF73" s="291"/>
      <c r="KG73" s="291"/>
      <c r="KH73" s="292"/>
      <c r="KI73" s="291"/>
      <c r="KJ73" s="291"/>
      <c r="KK73" s="291"/>
      <c r="KL73" s="291"/>
      <c r="KM73" s="292"/>
      <c r="KN73" s="291"/>
      <c r="KO73" s="291"/>
      <c r="KP73" s="291"/>
      <c r="KQ73" s="292"/>
      <c r="KR73" s="291"/>
      <c r="KS73" s="291"/>
      <c r="KT73" s="291"/>
      <c r="KU73" s="289"/>
      <c r="KV73" s="292"/>
      <c r="KW73" s="291"/>
      <c r="KX73" s="291"/>
      <c r="KY73" s="291"/>
      <c r="KZ73" s="291"/>
      <c r="LA73" s="291"/>
      <c r="LB73" s="292"/>
      <c r="LC73" s="291"/>
      <c r="LD73" s="291"/>
      <c r="LE73" s="291"/>
      <c r="LF73" s="293"/>
      <c r="LG73" s="291"/>
      <c r="LH73" s="291"/>
      <c r="LI73" s="291"/>
      <c r="LJ73" s="292"/>
      <c r="LK73" s="291"/>
      <c r="LL73" s="291"/>
      <c r="LM73" s="291"/>
      <c r="LN73" s="291"/>
      <c r="LO73" s="291"/>
      <c r="LP73" s="291"/>
      <c r="LQ73" s="291"/>
      <c r="LR73" s="291"/>
      <c r="LS73" s="291"/>
      <c r="LT73" s="291"/>
      <c r="LU73" s="291"/>
      <c r="LV73" s="291"/>
      <c r="LW73" s="291"/>
      <c r="LX73" s="291"/>
      <c r="LY73" s="292"/>
      <c r="LZ73" s="297"/>
      <c r="MA73" s="297" t="s">
        <v>627</v>
      </c>
      <c r="MB73" s="291"/>
      <c r="MC73" s="291"/>
      <c r="MD73" s="291"/>
      <c r="ME73" s="292"/>
      <c r="MF73" s="291"/>
      <c r="MG73" s="291"/>
      <c r="MH73" s="291"/>
      <c r="MI73" s="291"/>
      <c r="MJ73" s="292"/>
      <c r="MK73" s="291"/>
      <c r="ML73" s="291"/>
      <c r="MM73" s="297"/>
      <c r="MN73" s="291"/>
      <c r="MO73" s="291"/>
      <c r="MP73" s="291"/>
      <c r="MQ73" s="295"/>
      <c r="MR73" s="291"/>
      <c r="MS73" s="291"/>
      <c r="MT73" s="291"/>
      <c r="MU73" s="291"/>
      <c r="MV73" s="291"/>
      <c r="MW73" s="291"/>
      <c r="MX73" s="291"/>
      <c r="MY73" s="291"/>
      <c r="MZ73" s="291"/>
      <c r="NA73" s="281" t="s">
        <v>1071</v>
      </c>
      <c r="NB73" s="281" t="s">
        <v>1072</v>
      </c>
      <c r="NC73" s="281" t="s">
        <v>1073</v>
      </c>
      <c r="ND73" s="281"/>
    </row>
    <row r="74" spans="1:368" s="294" customFormat="1" ht="15">
      <c r="A74" s="1261">
        <v>52</v>
      </c>
      <c r="B74" s="1220" t="s">
        <v>217</v>
      </c>
      <c r="C74" s="298">
        <v>2021</v>
      </c>
      <c r="D74" s="299" t="s">
        <v>22</v>
      </c>
      <c r="E74" s="299" t="s">
        <v>23</v>
      </c>
      <c r="F74" s="299" t="s">
        <v>24</v>
      </c>
      <c r="G74" s="300">
        <v>154</v>
      </c>
      <c r="H74" s="301">
        <v>0.64300000000000002</v>
      </c>
      <c r="I74" s="302" t="s">
        <v>39</v>
      </c>
      <c r="J74" s="303" t="s">
        <v>218</v>
      </c>
      <c r="K74" s="304" t="s">
        <v>132</v>
      </c>
      <c r="L74" s="304" t="s">
        <v>133</v>
      </c>
      <c r="M74" s="303">
        <v>0</v>
      </c>
      <c r="N74" s="303" t="s">
        <v>219</v>
      </c>
      <c r="O74" s="303" t="s">
        <v>220</v>
      </c>
      <c r="P74" s="301" t="s">
        <v>39</v>
      </c>
      <c r="Q74" s="303" t="s">
        <v>221</v>
      </c>
      <c r="R74" s="299"/>
      <c r="S74" s="305" t="s">
        <v>208</v>
      </c>
      <c r="T74" s="305" t="s">
        <v>97</v>
      </c>
      <c r="U74" s="306" t="s">
        <v>209</v>
      </c>
      <c r="V74" s="288"/>
      <c r="W74" s="367"/>
      <c r="X74" s="290"/>
      <c r="Y74" s="307"/>
      <c r="Z74" s="290"/>
      <c r="AA74" s="307"/>
      <c r="AB74" s="290"/>
      <c r="AC74" s="307"/>
      <c r="AD74" s="329"/>
      <c r="AE74" s="307"/>
      <c r="AF74" s="307"/>
      <c r="AG74" s="307"/>
      <c r="AH74" s="307"/>
      <c r="AI74" s="493"/>
      <c r="AJ74" s="307"/>
      <c r="AK74" s="308"/>
      <c r="AL74" s="307"/>
      <c r="AM74" s="653"/>
      <c r="AN74" s="307"/>
      <c r="AO74" s="307"/>
      <c r="AP74" s="307"/>
      <c r="AQ74" s="307"/>
      <c r="AR74" s="307"/>
      <c r="AS74" s="307"/>
      <c r="AT74" s="307"/>
      <c r="AU74" s="307"/>
      <c r="AV74" s="307"/>
      <c r="AW74" s="307"/>
      <c r="AX74" s="307"/>
      <c r="AY74" s="308"/>
      <c r="AZ74" s="307"/>
      <c r="BA74" s="308"/>
      <c r="BB74" s="307"/>
      <c r="BC74" s="292"/>
      <c r="BD74" s="307"/>
      <c r="BE74" s="307"/>
      <c r="BF74" s="292"/>
      <c r="BG74" s="307"/>
      <c r="BH74" s="307"/>
      <c r="BI74" s="307"/>
      <c r="BJ74" s="307"/>
      <c r="BK74" s="628"/>
      <c r="BL74" s="307"/>
      <c r="BM74" s="307"/>
      <c r="BN74" s="292"/>
      <c r="BO74" s="307"/>
      <c r="BP74" s="307"/>
      <c r="BQ74" s="307"/>
      <c r="BR74" s="292"/>
      <c r="BS74" s="307"/>
      <c r="BT74" s="307"/>
      <c r="BU74" s="292"/>
      <c r="BV74" s="307"/>
      <c r="BW74" s="292"/>
      <c r="BX74" s="307"/>
      <c r="BY74" s="309"/>
      <c r="BZ74" s="292"/>
      <c r="CA74" s="307"/>
      <c r="CB74" s="307"/>
      <c r="CC74" s="307"/>
      <c r="CD74" s="307"/>
      <c r="CE74" s="367"/>
      <c r="CF74" s="307"/>
      <c r="CG74" s="292"/>
      <c r="CH74" s="307"/>
      <c r="CI74" s="308"/>
      <c r="CJ74" s="307"/>
      <c r="CK74" s="307"/>
      <c r="CL74" s="308"/>
      <c r="CM74" s="307"/>
      <c r="CN74" s="307"/>
      <c r="CO74" s="307"/>
      <c r="CP74" s="308"/>
      <c r="CQ74" s="307"/>
      <c r="CR74" s="307"/>
      <c r="CS74" s="307"/>
      <c r="CT74" s="307"/>
      <c r="CU74" s="307"/>
      <c r="CV74" s="307"/>
      <c r="CW74" s="307"/>
      <c r="CX74" s="308"/>
      <c r="CY74" s="307"/>
      <c r="CZ74" s="307"/>
      <c r="DA74" s="307"/>
      <c r="DB74" s="307"/>
      <c r="DC74" s="292"/>
      <c r="DD74" s="307"/>
      <c r="DE74" s="307"/>
      <c r="DF74" s="307"/>
      <c r="DG74" s="307"/>
      <c r="DH74" s="307"/>
      <c r="DI74" s="307"/>
      <c r="DJ74" s="307"/>
      <c r="DK74" s="307"/>
      <c r="DL74" s="307"/>
      <c r="DM74" s="307"/>
      <c r="DN74" s="307"/>
      <c r="DO74" s="292"/>
      <c r="DP74" s="307"/>
      <c r="DQ74" s="307"/>
      <c r="DR74" s="307"/>
      <c r="DS74" s="292"/>
      <c r="DT74" s="307"/>
      <c r="DU74" s="307"/>
      <c r="DV74" s="307"/>
      <c r="DW74" s="307"/>
      <c r="DX74" s="307"/>
      <c r="DY74" s="307"/>
      <c r="DZ74" s="307"/>
      <c r="EA74" s="367"/>
      <c r="EB74" s="307"/>
      <c r="EC74" s="292"/>
      <c r="ED74" s="308"/>
      <c r="EE74" s="307"/>
      <c r="EF74" s="307"/>
      <c r="EG74" s="307"/>
      <c r="EH74" s="307"/>
      <c r="EI74" s="308"/>
      <c r="EJ74" s="307"/>
      <c r="EK74" s="308"/>
      <c r="EL74" s="307"/>
      <c r="EM74" s="307"/>
      <c r="EN74" s="308"/>
      <c r="EO74" s="307"/>
      <c r="EP74" s="347"/>
      <c r="EQ74" s="307"/>
      <c r="ER74" s="307"/>
      <c r="ES74" s="307"/>
      <c r="ET74" s="307"/>
      <c r="EU74" s="307"/>
      <c r="EV74" s="307"/>
      <c r="EW74" s="292"/>
      <c r="EX74" s="308"/>
      <c r="EY74" s="310">
        <v>38</v>
      </c>
      <c r="EZ74" s="307"/>
      <c r="FA74" s="308"/>
      <c r="FB74" s="307"/>
      <c r="FC74" s="307"/>
      <c r="FD74" s="307"/>
      <c r="FE74" s="308"/>
      <c r="FF74" s="307"/>
      <c r="FG74" s="308"/>
      <c r="FH74" s="307"/>
      <c r="FI74" s="307"/>
      <c r="FJ74" s="308"/>
      <c r="FK74" s="307"/>
      <c r="FL74" s="307"/>
      <c r="FM74" s="307"/>
      <c r="FN74" s="610"/>
      <c r="FO74" s="307"/>
      <c r="FP74" s="292"/>
      <c r="FQ74" s="307"/>
      <c r="FR74" s="308"/>
      <c r="FS74" s="307"/>
      <c r="FT74" s="308"/>
      <c r="FU74" s="307"/>
      <c r="FV74" s="307"/>
      <c r="FW74" s="307"/>
      <c r="FX74" s="307"/>
      <c r="FY74" s="307"/>
      <c r="FZ74" s="308"/>
      <c r="GA74" s="307"/>
      <c r="GB74" s="292"/>
      <c r="GC74" s="307"/>
      <c r="GD74" s="307"/>
      <c r="GE74" s="307"/>
      <c r="GF74" s="292"/>
      <c r="GG74" s="307"/>
      <c r="GH74" s="367"/>
      <c r="GI74" s="307"/>
      <c r="GJ74" s="292"/>
      <c r="GK74" s="307"/>
      <c r="GL74" s="307"/>
      <c r="GM74" s="292"/>
      <c r="GN74" s="307"/>
      <c r="GO74" s="307"/>
      <c r="GP74" s="307"/>
      <c r="GQ74" s="307"/>
      <c r="GR74" s="307"/>
      <c r="GS74" s="367"/>
      <c r="GT74" s="307"/>
      <c r="GU74" s="292"/>
      <c r="GV74" s="308"/>
      <c r="GW74" s="307"/>
      <c r="GX74" s="307"/>
      <c r="GY74" s="308"/>
      <c r="GZ74" s="307"/>
      <c r="HA74" s="307"/>
      <c r="HB74" s="307"/>
      <c r="HC74" s="307"/>
      <c r="HD74" s="307"/>
      <c r="HE74" s="307"/>
      <c r="HF74" s="307"/>
      <c r="HG74" s="307"/>
      <c r="HH74" s="292"/>
      <c r="HI74" s="307"/>
      <c r="HJ74" s="307"/>
      <c r="HK74" s="307"/>
      <c r="HL74" s="307"/>
      <c r="HM74" s="307"/>
      <c r="HN74" s="307"/>
      <c r="HO74" s="292"/>
      <c r="HP74" s="308"/>
      <c r="HQ74" s="307"/>
      <c r="HR74" s="307"/>
      <c r="HS74" s="307"/>
      <c r="HT74" s="308"/>
      <c r="HU74" s="307"/>
      <c r="HV74" s="307"/>
      <c r="HW74" s="307"/>
      <c r="HX74" s="307"/>
      <c r="HY74" s="308"/>
      <c r="HZ74" s="307"/>
      <c r="IA74" s="367"/>
      <c r="IB74" s="292"/>
      <c r="IC74" s="307"/>
      <c r="ID74" s="307"/>
      <c r="IE74" s="307"/>
      <c r="IF74" s="307"/>
      <c r="IG74" s="307"/>
      <c r="IH74" s="307"/>
      <c r="II74" s="307"/>
      <c r="IJ74" s="307"/>
      <c r="IK74" s="367"/>
      <c r="IL74" s="292"/>
      <c r="IM74" s="307"/>
      <c r="IN74" s="307"/>
      <c r="IO74" s="307"/>
      <c r="IP74" s="307"/>
      <c r="IQ74" s="307"/>
      <c r="IR74" s="307"/>
      <c r="IS74" s="367"/>
      <c r="IT74" s="307"/>
      <c r="IU74" s="307"/>
      <c r="IV74" s="292"/>
      <c r="IW74" s="307"/>
      <c r="IX74" s="307"/>
      <c r="IY74" s="308"/>
      <c r="IZ74" s="307"/>
      <c r="JA74" s="307"/>
      <c r="JB74" s="308"/>
      <c r="JC74" s="307"/>
      <c r="JD74" s="307"/>
      <c r="JE74" s="307"/>
      <c r="JF74" s="308"/>
      <c r="JG74" s="307"/>
      <c r="JH74" s="292"/>
      <c r="JI74" s="307"/>
      <c r="JJ74" s="307"/>
      <c r="JK74" s="307"/>
      <c r="JL74" s="307"/>
      <c r="JM74" s="292"/>
      <c r="JN74" s="307"/>
      <c r="JO74" s="430"/>
      <c r="JP74" s="367"/>
      <c r="JQ74" s="292"/>
      <c r="JR74" s="433"/>
      <c r="JS74" s="307"/>
      <c r="JT74" s="307"/>
      <c r="JU74" s="307"/>
      <c r="JV74" s="307"/>
      <c r="JW74" s="307"/>
      <c r="JX74" s="307"/>
      <c r="JY74" s="307"/>
      <c r="JZ74" s="307"/>
      <c r="KA74" s="307"/>
      <c r="KB74" s="307"/>
      <c r="KC74" s="307"/>
      <c r="KD74" s="292"/>
      <c r="KE74" s="307"/>
      <c r="KF74" s="291"/>
      <c r="KG74" s="291"/>
      <c r="KH74" s="292"/>
      <c r="KI74" s="307"/>
      <c r="KJ74" s="307"/>
      <c r="KK74" s="307"/>
      <c r="KL74" s="307"/>
      <c r="KM74" s="292"/>
      <c r="KN74" s="307"/>
      <c r="KO74" s="307"/>
      <c r="KP74" s="307"/>
      <c r="KQ74" s="292"/>
      <c r="KR74" s="307"/>
      <c r="KS74" s="307"/>
      <c r="KT74" s="307"/>
      <c r="KU74" s="289"/>
      <c r="KV74" s="292"/>
      <c r="KW74" s="307"/>
      <c r="KX74" s="307"/>
      <c r="KY74" s="307"/>
      <c r="KZ74" s="307"/>
      <c r="LA74" s="307"/>
      <c r="LB74" s="292"/>
      <c r="LC74" s="307"/>
      <c r="LD74" s="307"/>
      <c r="LE74" s="307"/>
      <c r="LF74" s="308"/>
      <c r="LG74" s="307"/>
      <c r="LH74" s="307"/>
      <c r="LI74" s="307"/>
      <c r="LJ74" s="292"/>
      <c r="LK74" s="307"/>
      <c r="LL74" s="307"/>
      <c r="LM74" s="307"/>
      <c r="LN74" s="307"/>
      <c r="LO74" s="307"/>
      <c r="LP74" s="307"/>
      <c r="LQ74" s="307"/>
      <c r="LR74" s="307"/>
      <c r="LS74" s="307"/>
      <c r="LT74" s="307"/>
      <c r="LU74" s="307"/>
      <c r="LV74" s="307"/>
      <c r="LW74" s="307"/>
      <c r="LX74" s="307"/>
      <c r="LY74" s="292"/>
      <c r="LZ74" s="307"/>
      <c r="MA74" s="307"/>
      <c r="MB74" s="307"/>
      <c r="MC74" s="307"/>
      <c r="MD74" s="307"/>
      <c r="ME74" s="292"/>
      <c r="MF74" s="307"/>
      <c r="MG74" s="307"/>
      <c r="MH74" s="307"/>
      <c r="MI74" s="307"/>
      <c r="MJ74" s="292"/>
      <c r="MK74" s="307"/>
      <c r="ML74" s="307"/>
      <c r="MM74" s="307"/>
      <c r="MN74" s="307"/>
      <c r="MO74" s="307"/>
      <c r="MP74" s="307"/>
      <c r="MQ74" s="295"/>
      <c r="MR74" s="307"/>
      <c r="MS74" s="307"/>
      <c r="MT74" s="307"/>
      <c r="MU74" s="307"/>
      <c r="MV74" s="307"/>
      <c r="MW74" s="307"/>
      <c r="MX74" s="307"/>
      <c r="MY74" s="307"/>
      <c r="MZ74" s="307"/>
      <c r="NA74" s="299"/>
      <c r="NB74" s="299" t="s">
        <v>1074</v>
      </c>
      <c r="NC74" s="299" t="s">
        <v>1075</v>
      </c>
      <c r="ND74" s="299"/>
    </row>
    <row r="75" spans="1:368" s="20" customFormat="1">
      <c r="A75" s="1257"/>
      <c r="B75" s="1218" t="s">
        <v>1371</v>
      </c>
      <c r="D75" s="24" t="s">
        <v>640</v>
      </c>
      <c r="E75" s="24" t="s">
        <v>640</v>
      </c>
      <c r="F75" s="24" t="s">
        <v>640</v>
      </c>
      <c r="G75" s="25" t="s">
        <v>640</v>
      </c>
      <c r="H75" s="26" t="s">
        <v>640</v>
      </c>
      <c r="I75" s="27" t="s">
        <v>640</v>
      </c>
      <c r="J75" s="15" t="s">
        <v>640</v>
      </c>
      <c r="K75" s="68" t="s">
        <v>640</v>
      </c>
      <c r="L75" s="68" t="s">
        <v>640</v>
      </c>
      <c r="M75" s="15" t="s">
        <v>640</v>
      </c>
      <c r="N75" s="15" t="s">
        <v>640</v>
      </c>
      <c r="O75" s="15" t="s">
        <v>640</v>
      </c>
      <c r="P75" s="26" t="s">
        <v>640</v>
      </c>
      <c r="Q75" s="15" t="s">
        <v>640</v>
      </c>
      <c r="R75" s="24" t="s">
        <v>86</v>
      </c>
      <c r="S75" s="69" t="s">
        <v>1285</v>
      </c>
      <c r="T75" s="30"/>
      <c r="U75" s="23" t="s">
        <v>227</v>
      </c>
      <c r="V75" s="171"/>
      <c r="W75" s="657">
        <f>COUNTIF(X75:BJ75,"&gt;0")</f>
        <v>0</v>
      </c>
      <c r="X75" s="510">
        <f t="shared" ref="X75" si="696">COUNTA(Y75)</f>
        <v>0</v>
      </c>
      <c r="Y75" s="31"/>
      <c r="Z75" s="510">
        <f t="shared" ref="Z75" si="697">COUNTA(AA75)</f>
        <v>0</v>
      </c>
      <c r="AA75" s="31"/>
      <c r="AB75" s="510">
        <f t="shared" ref="AB75" si="698">COUNTA(AC75)</f>
        <v>0</v>
      </c>
      <c r="AC75" s="31"/>
      <c r="AD75" s="510">
        <f>COUNTA(AE75:AH75)</f>
        <v>0</v>
      </c>
      <c r="AE75" s="31"/>
      <c r="AF75" s="31"/>
      <c r="AG75" s="31"/>
      <c r="AH75" s="31"/>
      <c r="AI75" s="510">
        <f>COUNTA(AJ75,AL75,AN75:AX75,AZ75,BB75)</f>
        <v>0</v>
      </c>
      <c r="AJ75" s="31"/>
      <c r="AK75" s="133"/>
      <c r="AL75" s="31"/>
      <c r="AM75" s="351">
        <f>COUNTA(AN75:AX75)</f>
        <v>0</v>
      </c>
      <c r="AN75" s="31"/>
      <c r="AO75" s="31"/>
      <c r="AP75" s="31"/>
      <c r="AQ75" s="31"/>
      <c r="AR75" s="31"/>
      <c r="AS75" s="31"/>
      <c r="AT75" s="31"/>
      <c r="AU75" s="31"/>
      <c r="AV75" s="31"/>
      <c r="AW75" s="31"/>
      <c r="AX75" s="31"/>
      <c r="AY75" s="133"/>
      <c r="AZ75" s="31"/>
      <c r="BA75" s="133"/>
      <c r="BB75" s="31"/>
      <c r="BC75" s="522">
        <f>COUNTA(BD75:BE75)</f>
        <v>0</v>
      </c>
      <c r="BD75" s="31"/>
      <c r="BE75" s="31"/>
      <c r="BF75" s="522">
        <f>COUNTA(BG75:BJ75)</f>
        <v>0</v>
      </c>
      <c r="BG75" s="31"/>
      <c r="BH75" s="31"/>
      <c r="BI75" s="31"/>
      <c r="BJ75" s="31"/>
      <c r="BK75" s="657">
        <f>COUNTIF(BL75:CD75,"&gt;0")</f>
        <v>0</v>
      </c>
      <c r="BL75" s="31"/>
      <c r="BM75" s="31"/>
      <c r="BN75" s="510">
        <f>COUNTA(BO75:BQ75)</f>
        <v>0</v>
      </c>
      <c r="BO75" s="31"/>
      <c r="BP75" s="31"/>
      <c r="BQ75" s="31"/>
      <c r="BR75" s="510">
        <f>COUNTA(BS75:BT75)</f>
        <v>0</v>
      </c>
      <c r="BS75" s="31"/>
      <c r="BT75" s="31"/>
      <c r="BU75" s="510">
        <f>COUNTA(BV75)</f>
        <v>0</v>
      </c>
      <c r="BV75" s="31"/>
      <c r="BW75" s="510">
        <f>COUNTA(BX75:BY75)</f>
        <v>0</v>
      </c>
      <c r="BX75" s="31"/>
      <c r="BZ75" s="510">
        <f t="shared" ref="BZ75" si="699">COUNTA(CA75:CD75)</f>
        <v>0</v>
      </c>
      <c r="CA75" s="31"/>
      <c r="CB75" s="31"/>
      <c r="CC75" s="31"/>
      <c r="CD75" s="31"/>
      <c r="CE75" s="657">
        <f>COUNTIF(CF75:DZ75,"&gt;0")</f>
        <v>1</v>
      </c>
      <c r="CF75" s="31"/>
      <c r="CG75" s="510">
        <f>COUNTA(CH75,CJ75:CK75,CM75:CO75,CQ75:CW75,CY75:DB75)</f>
        <v>1</v>
      </c>
      <c r="CH75" s="31"/>
      <c r="CI75" s="133"/>
      <c r="CJ75" s="31" t="s">
        <v>627</v>
      </c>
      <c r="CK75" s="31"/>
      <c r="CL75" s="351">
        <f>COUNTA(CM75:CO75)</f>
        <v>0</v>
      </c>
      <c r="CM75" s="31"/>
      <c r="CN75" s="31"/>
      <c r="CO75" s="31"/>
      <c r="CP75" s="351">
        <f>COUNTA(CQ75:CW75)</f>
        <v>0</v>
      </c>
      <c r="CQ75" s="31"/>
      <c r="CR75" s="31"/>
      <c r="CS75" s="31"/>
      <c r="CT75" s="31"/>
      <c r="CU75" s="31"/>
      <c r="CV75" s="31"/>
      <c r="CW75" s="31"/>
      <c r="CX75" s="351">
        <f>COUNTA(CY75:DB75)</f>
        <v>0</v>
      </c>
      <c r="CY75" s="31"/>
      <c r="CZ75" s="31"/>
      <c r="DA75" s="31"/>
      <c r="DB75" s="31"/>
      <c r="DC75" s="510">
        <f>COUNTA(DD75:DN75)</f>
        <v>0</v>
      </c>
      <c r="DD75" s="31"/>
      <c r="DE75" s="31"/>
      <c r="DF75" s="31"/>
      <c r="DG75" s="31"/>
      <c r="DH75" s="31"/>
      <c r="DI75" s="31"/>
      <c r="DJ75" s="31"/>
      <c r="DK75" s="31"/>
      <c r="DL75" s="31"/>
      <c r="DM75" s="31"/>
      <c r="DN75" s="31"/>
      <c r="DO75" s="510">
        <f>COUNTA(DP75:DR75)</f>
        <v>0</v>
      </c>
      <c r="DP75" s="31"/>
      <c r="DQ75" s="31"/>
      <c r="DR75" s="31"/>
      <c r="DS75" s="510">
        <f>COUNTA(DT75:DZ75)</f>
        <v>0</v>
      </c>
      <c r="DT75" s="31"/>
      <c r="DU75" s="31"/>
      <c r="DV75" s="31"/>
      <c r="DW75" s="31"/>
      <c r="DX75" s="31"/>
      <c r="DY75" s="31"/>
      <c r="DZ75" s="31"/>
      <c r="EA75" s="657">
        <f>COUNTIF(EB75:FM75,"&gt;0")</f>
        <v>3</v>
      </c>
      <c r="EB75" s="31"/>
      <c r="EC75" s="510">
        <f>COUNTA(EE75:EH75,EJ75,EL75:EM75,EO75,EQ75:EV75)</f>
        <v>0</v>
      </c>
      <c r="ED75" s="351">
        <f>COUNTA(EE75:EH75)</f>
        <v>0</v>
      </c>
      <c r="EE75" s="31"/>
      <c r="EF75" s="31"/>
      <c r="EG75" s="31"/>
      <c r="EH75" s="31"/>
      <c r="EI75" s="133"/>
      <c r="EJ75" s="31"/>
      <c r="EK75" s="351">
        <f>COUNTA(EL75:EM75)</f>
        <v>0</v>
      </c>
      <c r="EL75" s="31"/>
      <c r="EM75" s="31"/>
      <c r="EN75" s="133"/>
      <c r="EO75" s="31"/>
      <c r="EP75" s="351">
        <f>COUNTA(EQ75:EV75)</f>
        <v>0</v>
      </c>
      <c r="EQ75" s="31"/>
      <c r="ER75" s="31"/>
      <c r="ES75" s="31"/>
      <c r="ET75" s="31"/>
      <c r="EU75" s="31"/>
      <c r="EV75" s="31"/>
      <c r="EW75" s="510">
        <f>COUNTA(EY75:EZ75,FB75:FD75,FF75,FH75:FI75,FK75:FM75)</f>
        <v>1</v>
      </c>
      <c r="EX75" s="351">
        <f>COUNTA(EY75:EZ75)</f>
        <v>0</v>
      </c>
      <c r="EY75" s="32"/>
      <c r="EZ75" s="31"/>
      <c r="FA75" s="351">
        <f>COUNTA(FB75:FD75)</f>
        <v>1</v>
      </c>
      <c r="FB75" s="31">
        <v>35</v>
      </c>
      <c r="FC75" s="31"/>
      <c r="FD75" s="31"/>
      <c r="FE75" s="133"/>
      <c r="FF75" s="31"/>
      <c r="FG75" s="351">
        <f>COUNTA(FH75:FI75)</f>
        <v>0</v>
      </c>
      <c r="FH75" s="31"/>
      <c r="FI75" s="31"/>
      <c r="FJ75" s="351">
        <f>COUNTA(FK75:FM75)</f>
        <v>0</v>
      </c>
      <c r="FK75" s="31"/>
      <c r="FL75" s="31"/>
      <c r="FM75" s="31"/>
      <c r="FN75" s="657">
        <f>COUNTIF(FO75:GG75,"&gt;0")</f>
        <v>2</v>
      </c>
      <c r="FO75" s="31">
        <v>31</v>
      </c>
      <c r="FP75" s="510">
        <f>COUNTA(FQ75,FS75,FU75:FY75,GA75,GC75:GE75,FO75)</f>
        <v>1</v>
      </c>
      <c r="FQ75" s="31"/>
      <c r="FR75" s="133"/>
      <c r="FS75" s="31"/>
      <c r="FT75" s="351">
        <f>COUNTA(FU75:FY75)</f>
        <v>0</v>
      </c>
      <c r="FU75" s="31"/>
      <c r="FV75" s="31"/>
      <c r="FW75" s="31"/>
      <c r="FX75" s="31"/>
      <c r="FY75" s="31"/>
      <c r="FZ75" s="133"/>
      <c r="GA75" s="31"/>
      <c r="GB75" s="510">
        <f>COUNTA(GC75:GE75)</f>
        <v>0</v>
      </c>
      <c r="GC75" s="31"/>
      <c r="GD75" s="31"/>
      <c r="GE75" s="31"/>
      <c r="GF75" s="510">
        <f t="shared" ref="GF75" si="700">COUNTA(GG75)</f>
        <v>0</v>
      </c>
      <c r="GG75" s="31"/>
      <c r="GH75" s="657">
        <f>COUNTIF(GI75:GR75,"&gt;0")</f>
        <v>0</v>
      </c>
      <c r="GI75" s="31"/>
      <c r="GJ75" s="510">
        <f>COUNTA(GK75)</f>
        <v>0</v>
      </c>
      <c r="GK75" s="31"/>
      <c r="GL75" s="31"/>
      <c r="GM75" s="510">
        <f>COUNTA(GN75:GR75)</f>
        <v>0</v>
      </c>
      <c r="GN75" s="31"/>
      <c r="GO75" s="31"/>
      <c r="GP75" s="31"/>
      <c r="GQ75" s="31"/>
      <c r="GR75" s="31"/>
      <c r="GS75" s="657">
        <f>COUNTIF(GT75:HZ75,"&gt;0")</f>
        <v>8</v>
      </c>
      <c r="GT75" s="31"/>
      <c r="GU75" s="510">
        <f t="shared" ref="GU75" si="701">COUNTA(GW75:GX75,GZ75:HG75)</f>
        <v>2</v>
      </c>
      <c r="GV75" s="351">
        <f>COUNTA(GW75:GX75)</f>
        <v>1</v>
      </c>
      <c r="GW75" s="31">
        <v>40</v>
      </c>
      <c r="GX75" s="31"/>
      <c r="GY75" s="351">
        <f>COUNTA(GZ75:HG75)</f>
        <v>1</v>
      </c>
      <c r="GZ75" s="31"/>
      <c r="HA75" s="31">
        <v>16</v>
      </c>
      <c r="HB75" s="31"/>
      <c r="HC75" s="31"/>
      <c r="HD75" s="31"/>
      <c r="HE75" s="31"/>
      <c r="HF75" s="31"/>
      <c r="HG75" s="31"/>
      <c r="HH75" s="510">
        <f>COUNTA(HI75:HN75)</f>
        <v>0</v>
      </c>
      <c r="HI75" s="31"/>
      <c r="HJ75" s="31"/>
      <c r="HK75" s="31"/>
      <c r="HL75" s="31"/>
      <c r="HM75" s="31"/>
      <c r="HN75" s="31"/>
      <c r="HO75" s="510">
        <f>COUNTA(HQ75:HS75,HU75:HX75,HZ75)</f>
        <v>1</v>
      </c>
      <c r="HP75" s="351">
        <f>COUNTA(HQ75:HS75)</f>
        <v>1</v>
      </c>
      <c r="HQ75" s="31">
        <v>36</v>
      </c>
      <c r="HR75" s="31"/>
      <c r="HS75" s="31"/>
      <c r="HT75" s="351">
        <f>COUNTA(HU75:HX75)</f>
        <v>0</v>
      </c>
      <c r="HU75" s="31"/>
      <c r="HV75" s="31"/>
      <c r="HW75" s="31"/>
      <c r="HX75" s="31"/>
      <c r="HY75" s="133"/>
      <c r="HZ75" s="31"/>
      <c r="IA75" s="657">
        <f>COUNTIF(IB75:IJ75,"&gt;0")</f>
        <v>2</v>
      </c>
      <c r="IB75" s="510">
        <f>COUNTA(IC75:IJ75)</f>
        <v>1</v>
      </c>
      <c r="IC75" s="31">
        <v>39</v>
      </c>
      <c r="ID75" s="31"/>
      <c r="IE75" s="31"/>
      <c r="IF75" s="31"/>
      <c r="IG75" s="31"/>
      <c r="IH75" s="31"/>
      <c r="II75" s="31"/>
      <c r="IJ75" s="31"/>
      <c r="IK75" s="657">
        <f>COUNTIF(IL75:IR75,"&gt;0")</f>
        <v>2</v>
      </c>
      <c r="IL75" s="510">
        <f>COUNTA(IM75:IR75)</f>
        <v>1</v>
      </c>
      <c r="IM75" s="31">
        <v>3</v>
      </c>
      <c r="IN75" s="31"/>
      <c r="IO75" s="31"/>
      <c r="IP75" s="31"/>
      <c r="IQ75" s="31"/>
      <c r="IR75" s="31"/>
      <c r="IS75" s="657">
        <f>COUNTIF(IT75:JN75,"&gt;0")</f>
        <v>4</v>
      </c>
      <c r="IT75" s="31"/>
      <c r="IU75" s="31"/>
      <c r="IV75" s="510">
        <f>COUNTA(IW75:IX75,IZ75:JA75,JC75:JE75,JG75)</f>
        <v>1</v>
      </c>
      <c r="IW75" s="31"/>
      <c r="IX75" s="31"/>
      <c r="IY75" s="133"/>
      <c r="IZ75" s="31"/>
      <c r="JA75" s="31">
        <v>19</v>
      </c>
      <c r="JB75" s="133"/>
      <c r="JC75" s="31"/>
      <c r="JD75" s="31"/>
      <c r="JE75" s="31"/>
      <c r="JF75" s="133"/>
      <c r="JG75" s="31"/>
      <c r="JH75" s="510">
        <f>COUNTA(JI75:JL75)</f>
        <v>1</v>
      </c>
      <c r="JI75" s="31"/>
      <c r="JJ75" s="31">
        <v>29</v>
      </c>
      <c r="JK75" s="31"/>
      <c r="JL75" s="31"/>
      <c r="JM75" s="510">
        <f>COUNTA(JN75)</f>
        <v>0</v>
      </c>
      <c r="JN75" s="31"/>
      <c r="JO75" s="519"/>
      <c r="JP75" s="657">
        <f>COUNTIF(JQ75:KT75,"&gt;0")</f>
        <v>1</v>
      </c>
      <c r="JQ75" s="510">
        <f t="shared" ref="JQ75" si="702">COUNTA(JR75:JU75)</f>
        <v>1</v>
      </c>
      <c r="JR75" s="31" t="s">
        <v>627</v>
      </c>
      <c r="JS75" s="31"/>
      <c r="JT75" s="31"/>
      <c r="JU75" s="31"/>
      <c r="JV75" s="31"/>
      <c r="JW75" s="31"/>
      <c r="JX75" s="31"/>
      <c r="JY75" s="31"/>
      <c r="JZ75" s="31"/>
      <c r="KA75" s="31"/>
      <c r="KB75" s="31"/>
      <c r="KC75" s="31" t="s">
        <v>627</v>
      </c>
      <c r="KD75" s="510">
        <f>COUNTA(KE75:KG75)</f>
        <v>0</v>
      </c>
      <c r="KE75" s="31"/>
      <c r="KF75" s="31"/>
      <c r="KG75" s="31"/>
      <c r="KH75" s="510">
        <f>COUNTA(KI75:KL75)</f>
        <v>0</v>
      </c>
      <c r="KI75" s="31"/>
      <c r="KJ75" s="31"/>
      <c r="KK75" s="31"/>
      <c r="KL75" s="31"/>
      <c r="KM75" s="510">
        <f>COUNTA(KN75:KP75)</f>
        <v>0</v>
      </c>
      <c r="KN75" s="31"/>
      <c r="KO75" s="31"/>
      <c r="KP75" s="31"/>
      <c r="KQ75" s="510">
        <f>COUNTA(KR75:KS75)</f>
        <v>0</v>
      </c>
      <c r="KR75" s="31"/>
      <c r="KS75" s="31"/>
      <c r="KT75" s="31"/>
      <c r="KU75" s="657">
        <f>COUNTIF(KV75:MP75,"&gt;0")</f>
        <v>1</v>
      </c>
      <c r="KV75" s="510">
        <f>COUNTA(KW75:LA75)</f>
        <v>0</v>
      </c>
      <c r="KW75" s="31"/>
      <c r="KX75" s="31"/>
      <c r="KY75" s="31"/>
      <c r="KZ75" s="31"/>
      <c r="LA75" s="31"/>
      <c r="LB75" s="510">
        <f>COUNTA(LC75:LE75,LG75:LI75)</f>
        <v>0</v>
      </c>
      <c r="LC75" s="31"/>
      <c r="LD75" s="31"/>
      <c r="LE75" s="31"/>
      <c r="LF75" s="351">
        <f>COUNTA(LG75:LI75)</f>
        <v>0</v>
      </c>
      <c r="LG75" s="31"/>
      <c r="LH75" s="31"/>
      <c r="LI75" s="31"/>
      <c r="LJ75" s="510">
        <f>COUNTA(LK75:LX75)</f>
        <v>0</v>
      </c>
      <c r="LK75" s="31"/>
      <c r="LL75" s="31"/>
      <c r="LM75" s="31"/>
      <c r="LN75" s="31"/>
      <c r="LO75" s="31"/>
      <c r="LP75" s="31"/>
      <c r="LQ75" s="31"/>
      <c r="LR75" s="31"/>
      <c r="LS75" s="31"/>
      <c r="LT75" s="31"/>
      <c r="LU75" s="31"/>
      <c r="LV75" s="31"/>
      <c r="LW75" s="31"/>
      <c r="LX75" s="31"/>
      <c r="LY75" s="510">
        <f>COUNTA(LZ75:MD75)</f>
        <v>1</v>
      </c>
      <c r="LZ75" s="31"/>
      <c r="MA75" s="31" t="s">
        <v>627</v>
      </c>
      <c r="MB75" s="31"/>
      <c r="MC75" s="31"/>
      <c r="MD75" s="31"/>
      <c r="ME75" s="510">
        <f>COUNTA(MF75:MI75)</f>
        <v>0</v>
      </c>
      <c r="MF75" s="31"/>
      <c r="MG75" s="31"/>
      <c r="MH75" s="31"/>
      <c r="MI75" s="31"/>
      <c r="MJ75" s="510">
        <f>COUNTA(MK75:MP75)</f>
        <v>0</v>
      </c>
      <c r="MK75" s="31"/>
      <c r="ML75" s="31"/>
      <c r="MM75" s="31"/>
      <c r="MN75" s="31"/>
      <c r="MO75" s="31"/>
      <c r="MP75" s="31"/>
      <c r="MQ75" s="172"/>
      <c r="MR75" s="31"/>
      <c r="MS75" s="31"/>
      <c r="MT75" s="31"/>
      <c r="MU75" s="31"/>
      <c r="MV75" s="31"/>
      <c r="MW75" s="31"/>
      <c r="MX75" s="31"/>
      <c r="MY75" s="31"/>
      <c r="MZ75" s="31"/>
      <c r="NA75" s="24"/>
      <c r="NB75" s="24"/>
      <c r="NC75" s="24"/>
      <c r="ND75" s="24"/>
    </row>
    <row r="76" spans="1:368" s="294" customFormat="1" ht="16">
      <c r="A76" s="1261">
        <v>53</v>
      </c>
      <c r="B76" s="573" t="s">
        <v>222</v>
      </c>
      <c r="C76" s="280">
        <v>2017</v>
      </c>
      <c r="D76" s="281" t="s">
        <v>223</v>
      </c>
      <c r="E76" s="281" t="s">
        <v>130</v>
      </c>
      <c r="F76" s="281" t="s">
        <v>24</v>
      </c>
      <c r="G76" s="282">
        <v>182</v>
      </c>
      <c r="H76" s="283">
        <v>0.47799999999999998</v>
      </c>
      <c r="I76" s="284">
        <v>1</v>
      </c>
      <c r="J76" s="285" t="s">
        <v>224</v>
      </c>
      <c r="K76" s="286" t="s">
        <v>132</v>
      </c>
      <c r="L76" s="286" t="s">
        <v>133</v>
      </c>
      <c r="M76" s="285">
        <v>0</v>
      </c>
      <c r="N76" s="285" t="s">
        <v>39</v>
      </c>
      <c r="O76" s="285" t="s">
        <v>225</v>
      </c>
      <c r="P76" s="283">
        <v>0</v>
      </c>
      <c r="Q76" s="285" t="s">
        <v>157</v>
      </c>
      <c r="R76" s="281"/>
      <c r="S76" s="287" t="s">
        <v>226</v>
      </c>
      <c r="T76" s="287" t="s">
        <v>117</v>
      </c>
      <c r="U76" s="281" t="s">
        <v>227</v>
      </c>
      <c r="V76" s="288"/>
      <c r="W76" s="374"/>
      <c r="X76" s="527"/>
      <c r="Y76" s="313"/>
      <c r="Z76" s="527"/>
      <c r="AA76" s="313"/>
      <c r="AB76" s="527"/>
      <c r="AC76" s="313"/>
      <c r="AD76" s="528"/>
      <c r="AE76" s="313"/>
      <c r="AF76" s="313"/>
      <c r="AG76" s="313"/>
      <c r="AH76" s="313"/>
      <c r="AI76" s="529"/>
      <c r="AJ76" s="313"/>
      <c r="AK76" s="314"/>
      <c r="AL76" s="313"/>
      <c r="AM76" s="654"/>
      <c r="AN76" s="313"/>
      <c r="AO76" s="313"/>
      <c r="AP76" s="313"/>
      <c r="AQ76" s="313"/>
      <c r="AR76" s="313"/>
      <c r="AS76" s="313"/>
      <c r="AT76" s="313"/>
      <c r="AU76" s="313"/>
      <c r="AV76" s="313"/>
      <c r="AW76" s="313"/>
      <c r="AX76" s="313"/>
      <c r="AY76" s="314"/>
      <c r="AZ76" s="313"/>
      <c r="BA76" s="314"/>
      <c r="BB76" s="313"/>
      <c r="BC76" s="532"/>
      <c r="BD76" s="313"/>
      <c r="BE76" s="313"/>
      <c r="BF76" s="532"/>
      <c r="BG76" s="313"/>
      <c r="BH76" s="313"/>
      <c r="BI76" s="313"/>
      <c r="BJ76" s="313"/>
      <c r="BK76" s="629"/>
      <c r="BL76" s="313"/>
      <c r="BM76" s="313"/>
      <c r="BN76" s="532"/>
      <c r="BO76" s="313"/>
      <c r="BP76" s="313"/>
      <c r="BQ76" s="313"/>
      <c r="BR76" s="532"/>
      <c r="BS76" s="313"/>
      <c r="BT76" s="313"/>
      <c r="BU76" s="532"/>
      <c r="BV76" s="313"/>
      <c r="BW76" s="532"/>
      <c r="BX76" s="313"/>
      <c r="BY76" s="316"/>
      <c r="BZ76" s="532"/>
      <c r="CA76" s="313"/>
      <c r="CB76" s="313"/>
      <c r="CC76" s="313"/>
      <c r="CD76" s="313"/>
      <c r="CE76" s="533"/>
      <c r="CF76" s="313"/>
      <c r="CG76" s="532"/>
      <c r="CH76" s="313"/>
      <c r="CI76" s="314"/>
      <c r="CJ76" s="313"/>
      <c r="CK76" s="313"/>
      <c r="CL76" s="314"/>
      <c r="CM76" s="313"/>
      <c r="CN76" s="313"/>
      <c r="CO76" s="313"/>
      <c r="CP76" s="314"/>
      <c r="CQ76" s="313"/>
      <c r="CR76" s="313"/>
      <c r="CS76" s="313"/>
      <c r="CT76" s="313"/>
      <c r="CU76" s="313"/>
      <c r="CV76" s="313"/>
      <c r="CW76" s="313"/>
      <c r="CX76" s="314"/>
      <c r="CY76" s="313"/>
      <c r="CZ76" s="313"/>
      <c r="DA76" s="313"/>
      <c r="DB76" s="313"/>
      <c r="DC76" s="532"/>
      <c r="DD76" s="313"/>
      <c r="DE76" s="313"/>
      <c r="DF76" s="313"/>
      <c r="DG76" s="313"/>
      <c r="DH76" s="313"/>
      <c r="DI76" s="313"/>
      <c r="DJ76" s="313"/>
      <c r="DK76" s="313"/>
      <c r="DL76" s="313"/>
      <c r="DM76" s="313"/>
      <c r="DN76" s="313"/>
      <c r="DO76" s="532"/>
      <c r="DP76" s="313"/>
      <c r="DQ76" s="313"/>
      <c r="DR76" s="313"/>
      <c r="DS76" s="532"/>
      <c r="DT76" s="313"/>
      <c r="DU76" s="313"/>
      <c r="DV76" s="313"/>
      <c r="DW76" s="313"/>
      <c r="DX76" s="313"/>
      <c r="DY76" s="313"/>
      <c r="DZ76" s="313"/>
      <c r="EA76" s="533"/>
      <c r="EB76" s="313"/>
      <c r="EC76" s="532"/>
      <c r="ED76" s="314"/>
      <c r="EE76" s="313"/>
      <c r="EF76" s="313"/>
      <c r="EG76" s="313"/>
      <c r="EH76" s="313"/>
      <c r="EI76" s="314"/>
      <c r="EJ76" s="313"/>
      <c r="EK76" s="314"/>
      <c r="EL76" s="313"/>
      <c r="EM76" s="313"/>
      <c r="EN76" s="314"/>
      <c r="EO76" s="313"/>
      <c r="EP76" s="349"/>
      <c r="EQ76" s="313"/>
      <c r="ER76" s="313"/>
      <c r="ES76" s="313"/>
      <c r="ET76" s="313"/>
      <c r="EU76" s="313"/>
      <c r="EV76" s="313"/>
      <c r="EW76" s="532"/>
      <c r="EX76" s="314"/>
      <c r="EY76" s="313"/>
      <c r="EZ76" s="313"/>
      <c r="FA76" s="314"/>
      <c r="FB76" s="313"/>
      <c r="FC76" s="313"/>
      <c r="FD76" s="313"/>
      <c r="FE76" s="314"/>
      <c r="FF76" s="313"/>
      <c r="FG76" s="314"/>
      <c r="FH76" s="313"/>
      <c r="FI76" s="313"/>
      <c r="FJ76" s="314"/>
      <c r="FK76" s="313"/>
      <c r="FL76" s="313"/>
      <c r="FM76" s="313"/>
      <c r="FN76" s="611"/>
      <c r="FO76" s="315">
        <v>31.2</v>
      </c>
      <c r="FP76" s="532"/>
      <c r="FQ76" s="313"/>
      <c r="FR76" s="314"/>
      <c r="FS76" s="313"/>
      <c r="FT76" s="314"/>
      <c r="FU76" s="313"/>
      <c r="FV76" s="313"/>
      <c r="FW76" s="313"/>
      <c r="FX76" s="313"/>
      <c r="FY76" s="313"/>
      <c r="FZ76" s="314"/>
      <c r="GA76" s="313"/>
      <c r="GB76" s="532"/>
      <c r="GC76" s="313"/>
      <c r="GD76" s="313"/>
      <c r="GE76" s="313"/>
      <c r="GF76" s="532"/>
      <c r="GG76" s="313"/>
      <c r="GH76" s="533"/>
      <c r="GI76" s="313"/>
      <c r="GJ76" s="532"/>
      <c r="GK76" s="313"/>
      <c r="GL76" s="313"/>
      <c r="GM76" s="532"/>
      <c r="GN76" s="313"/>
      <c r="GO76" s="313"/>
      <c r="GP76" s="313"/>
      <c r="GQ76" s="313"/>
      <c r="GR76" s="313"/>
      <c r="GS76" s="533"/>
      <c r="GT76" s="313"/>
      <c r="GU76" s="532"/>
      <c r="GV76" s="314"/>
      <c r="GW76" s="313"/>
      <c r="GX76" s="313"/>
      <c r="GY76" s="314"/>
      <c r="GZ76" s="313"/>
      <c r="HA76" s="313"/>
      <c r="HB76" s="313"/>
      <c r="HC76" s="313"/>
      <c r="HD76" s="313"/>
      <c r="HE76" s="313"/>
      <c r="HF76" s="313"/>
      <c r="HG76" s="313"/>
      <c r="HH76" s="532"/>
      <c r="HI76" s="313"/>
      <c r="HJ76" s="313"/>
      <c r="HK76" s="313"/>
      <c r="HL76" s="313"/>
      <c r="HM76" s="313"/>
      <c r="HN76" s="313"/>
      <c r="HO76" s="532"/>
      <c r="HP76" s="314"/>
      <c r="HQ76" s="313"/>
      <c r="HR76" s="313"/>
      <c r="HS76" s="313"/>
      <c r="HT76" s="314"/>
      <c r="HU76" s="313"/>
      <c r="HV76" s="313"/>
      <c r="HW76" s="313"/>
      <c r="HX76" s="313"/>
      <c r="HY76" s="314"/>
      <c r="HZ76" s="313"/>
      <c r="IA76" s="533"/>
      <c r="IB76" s="532"/>
      <c r="IC76" s="313"/>
      <c r="ID76" s="313"/>
      <c r="IE76" s="313"/>
      <c r="IF76" s="313"/>
      <c r="IG76" s="313"/>
      <c r="IH76" s="313"/>
      <c r="II76" s="313"/>
      <c r="IJ76" s="313"/>
      <c r="IK76" s="533"/>
      <c r="IL76" s="532"/>
      <c r="IM76" s="313"/>
      <c r="IN76" s="313"/>
      <c r="IO76" s="313"/>
      <c r="IP76" s="313"/>
      <c r="IQ76" s="313"/>
      <c r="IR76" s="313"/>
      <c r="IS76" s="533"/>
      <c r="IT76" s="313"/>
      <c r="IU76" s="313"/>
      <c r="IV76" s="532"/>
      <c r="IW76" s="313"/>
      <c r="IX76" s="313"/>
      <c r="IY76" s="314"/>
      <c r="IZ76" s="313"/>
      <c r="JA76" s="313"/>
      <c r="JB76" s="314"/>
      <c r="JC76" s="313"/>
      <c r="JD76" s="313"/>
      <c r="JE76" s="313"/>
      <c r="JF76" s="314"/>
      <c r="JG76" s="313"/>
      <c r="JH76" s="532"/>
      <c r="JI76" s="313"/>
      <c r="JJ76" s="313"/>
      <c r="JK76" s="313"/>
      <c r="JL76" s="313"/>
      <c r="JM76" s="532"/>
      <c r="JN76" s="313"/>
      <c r="JO76" s="535"/>
      <c r="JP76" s="533"/>
      <c r="JQ76" s="532"/>
      <c r="JR76" s="313"/>
      <c r="JS76" s="313"/>
      <c r="JT76" s="313"/>
      <c r="JU76" s="313"/>
      <c r="JV76" s="313"/>
      <c r="JW76" s="313"/>
      <c r="JX76" s="313"/>
      <c r="JY76" s="313"/>
      <c r="JZ76" s="313"/>
      <c r="KA76" s="313"/>
      <c r="KB76" s="313"/>
      <c r="KC76" s="313"/>
      <c r="KD76" s="532"/>
      <c r="KE76" s="313"/>
      <c r="KF76" s="313"/>
      <c r="KG76" s="313"/>
      <c r="KH76" s="532"/>
      <c r="KI76" s="313"/>
      <c r="KJ76" s="313"/>
      <c r="KK76" s="313"/>
      <c r="KL76" s="313"/>
      <c r="KM76" s="532"/>
      <c r="KN76" s="313"/>
      <c r="KO76" s="313"/>
      <c r="KP76" s="313"/>
      <c r="KQ76" s="532"/>
      <c r="KR76" s="313"/>
      <c r="KS76" s="313"/>
      <c r="KT76" s="313"/>
      <c r="KU76" s="569"/>
      <c r="KV76" s="532"/>
      <c r="KW76" s="313"/>
      <c r="KX76" s="313"/>
      <c r="KY76" s="313"/>
      <c r="KZ76" s="313"/>
      <c r="LA76" s="313"/>
      <c r="LB76" s="532"/>
      <c r="LC76" s="313"/>
      <c r="LD76" s="313"/>
      <c r="LE76" s="313"/>
      <c r="LF76" s="314"/>
      <c r="LG76" s="313"/>
      <c r="LH76" s="313"/>
      <c r="LI76" s="313"/>
      <c r="LJ76" s="532"/>
      <c r="LK76" s="313"/>
      <c r="LL76" s="313"/>
      <c r="LM76" s="313"/>
      <c r="LN76" s="313"/>
      <c r="LO76" s="313"/>
      <c r="LP76" s="313"/>
      <c r="LQ76" s="313"/>
      <c r="LR76" s="313"/>
      <c r="LS76" s="313"/>
      <c r="LT76" s="313"/>
      <c r="LU76" s="313"/>
      <c r="LV76" s="313"/>
      <c r="LW76" s="313"/>
      <c r="LX76" s="313"/>
      <c r="LY76" s="532"/>
      <c r="LZ76" s="313"/>
      <c r="MA76" s="313"/>
      <c r="MB76" s="313"/>
      <c r="MC76" s="313"/>
      <c r="MD76" s="313"/>
      <c r="ME76" s="532"/>
      <c r="MF76" s="313"/>
      <c r="MG76" s="313"/>
      <c r="MH76" s="313"/>
      <c r="MI76" s="313"/>
      <c r="MJ76" s="532"/>
      <c r="MK76" s="313"/>
      <c r="ML76" s="313"/>
      <c r="MM76" s="313"/>
      <c r="MN76" s="313"/>
      <c r="MO76" s="313"/>
      <c r="MP76" s="313"/>
      <c r="MQ76" s="295"/>
      <c r="MR76" s="291"/>
      <c r="MS76" s="291"/>
      <c r="MT76" s="291"/>
      <c r="MU76" s="291"/>
      <c r="MV76" s="291"/>
      <c r="MW76" s="291"/>
      <c r="MX76" s="291"/>
      <c r="MY76" s="291"/>
      <c r="MZ76" s="291"/>
      <c r="NA76" s="281" t="s">
        <v>1076</v>
      </c>
      <c r="NB76" s="281"/>
      <c r="NC76" s="281" t="s">
        <v>1077</v>
      </c>
      <c r="ND76" s="281"/>
    </row>
    <row r="77" spans="1:368" s="294" customFormat="1" ht="16">
      <c r="A77" s="1261">
        <v>54</v>
      </c>
      <c r="B77" s="573" t="s">
        <v>228</v>
      </c>
      <c r="C77" s="280">
        <v>2017</v>
      </c>
      <c r="D77" s="281" t="s">
        <v>223</v>
      </c>
      <c r="E77" s="281" t="s">
        <v>23</v>
      </c>
      <c r="F77" s="281" t="s">
        <v>24</v>
      </c>
      <c r="G77" s="282">
        <v>181</v>
      </c>
      <c r="H77" s="283">
        <v>0.60799999999999998</v>
      </c>
      <c r="I77" s="284">
        <v>1</v>
      </c>
      <c r="J77" s="285" t="s">
        <v>229</v>
      </c>
      <c r="K77" s="286" t="s">
        <v>230</v>
      </c>
      <c r="L77" s="286" t="s">
        <v>133</v>
      </c>
      <c r="M77" s="285">
        <v>0</v>
      </c>
      <c r="N77" s="285" t="s">
        <v>231</v>
      </c>
      <c r="O77" s="285" t="s">
        <v>232</v>
      </c>
      <c r="P77" s="283">
        <v>0</v>
      </c>
      <c r="Q77" s="285" t="s">
        <v>157</v>
      </c>
      <c r="R77" s="281"/>
      <c r="S77" s="287" t="s">
        <v>233</v>
      </c>
      <c r="T77" s="287" t="s">
        <v>117</v>
      </c>
      <c r="U77" s="311" t="s">
        <v>227</v>
      </c>
      <c r="V77" s="288"/>
      <c r="W77" s="374"/>
      <c r="X77" s="527"/>
      <c r="Y77" s="313"/>
      <c r="Z77" s="527"/>
      <c r="AA77" s="313"/>
      <c r="AB77" s="527"/>
      <c r="AC77" s="313"/>
      <c r="AD77" s="528"/>
      <c r="AE77" s="313"/>
      <c r="AF77" s="313"/>
      <c r="AG77" s="313"/>
      <c r="AH77" s="313"/>
      <c r="AI77" s="529"/>
      <c r="AJ77" s="313"/>
      <c r="AK77" s="314"/>
      <c r="AL77" s="313"/>
      <c r="AM77" s="654"/>
      <c r="AN77" s="313"/>
      <c r="AO77" s="313"/>
      <c r="AP77" s="313"/>
      <c r="AQ77" s="313"/>
      <c r="AR77" s="313"/>
      <c r="AS77" s="313"/>
      <c r="AT77" s="313"/>
      <c r="AU77" s="313"/>
      <c r="AV77" s="313"/>
      <c r="AW77" s="313"/>
      <c r="AX77" s="313"/>
      <c r="AY77" s="314"/>
      <c r="AZ77" s="313"/>
      <c r="BA77" s="314"/>
      <c r="BB77" s="313"/>
      <c r="BC77" s="532"/>
      <c r="BD77" s="313"/>
      <c r="BE77" s="313"/>
      <c r="BF77" s="532"/>
      <c r="BG77" s="313"/>
      <c r="BH77" s="313"/>
      <c r="BI77" s="313"/>
      <c r="BJ77" s="313"/>
      <c r="BK77" s="629"/>
      <c r="BL77" s="313"/>
      <c r="BM77" s="313"/>
      <c r="BN77" s="532"/>
      <c r="BO77" s="313"/>
      <c r="BP77" s="313"/>
      <c r="BQ77" s="313"/>
      <c r="BR77" s="532"/>
      <c r="BS77" s="313"/>
      <c r="BT77" s="315"/>
      <c r="BU77" s="532"/>
      <c r="BV77" s="313"/>
      <c r="BW77" s="532"/>
      <c r="BX77" s="313"/>
      <c r="BY77" s="316"/>
      <c r="BZ77" s="532"/>
      <c r="CA77" s="313"/>
      <c r="CB77" s="313"/>
      <c r="CC77" s="313"/>
      <c r="CD77" s="313"/>
      <c r="CE77" s="533"/>
      <c r="CF77" s="313"/>
      <c r="CG77" s="532"/>
      <c r="CH77" s="313"/>
      <c r="CI77" s="314"/>
      <c r="CJ77" s="315" t="s">
        <v>627</v>
      </c>
      <c r="CK77" s="313"/>
      <c r="CL77" s="314"/>
      <c r="CM77" s="313"/>
      <c r="CN77" s="313"/>
      <c r="CO77" s="313"/>
      <c r="CP77" s="314"/>
      <c r="CQ77" s="313"/>
      <c r="CR77" s="313"/>
      <c r="CS77" s="313"/>
      <c r="CT77" s="313"/>
      <c r="CU77" s="313"/>
      <c r="CV77" s="313"/>
      <c r="CW77" s="313"/>
      <c r="CX77" s="314"/>
      <c r="CY77" s="315"/>
      <c r="CZ77" s="313"/>
      <c r="DA77" s="313"/>
      <c r="DB77" s="313"/>
      <c r="DC77" s="532"/>
      <c r="DD77" s="313"/>
      <c r="DE77" s="313"/>
      <c r="DF77" s="313"/>
      <c r="DG77" s="313"/>
      <c r="DH77" s="313"/>
      <c r="DI77" s="313"/>
      <c r="DJ77" s="313"/>
      <c r="DK77" s="313"/>
      <c r="DL77" s="313"/>
      <c r="DM77" s="313"/>
      <c r="DN77" s="313"/>
      <c r="DO77" s="532"/>
      <c r="DP77" s="313"/>
      <c r="DQ77" s="313"/>
      <c r="DR77" s="313"/>
      <c r="DS77" s="532"/>
      <c r="DT77" s="313"/>
      <c r="DU77" s="313"/>
      <c r="DV77" s="313"/>
      <c r="DW77" s="313"/>
      <c r="DX77" s="313"/>
      <c r="DY77" s="313"/>
      <c r="DZ77" s="313"/>
      <c r="EA77" s="533"/>
      <c r="EB77" s="313"/>
      <c r="EC77" s="532"/>
      <c r="ED77" s="314"/>
      <c r="EE77" s="313"/>
      <c r="EF77" s="313"/>
      <c r="EG77" s="313"/>
      <c r="EH77" s="313"/>
      <c r="EI77" s="314"/>
      <c r="EJ77" s="313"/>
      <c r="EK77" s="314"/>
      <c r="EL77" s="313"/>
      <c r="EM77" s="313"/>
      <c r="EN77" s="314"/>
      <c r="EO77" s="313"/>
      <c r="EP77" s="349"/>
      <c r="EQ77" s="313"/>
      <c r="ER77" s="313"/>
      <c r="ES77" s="313"/>
      <c r="ET77" s="313"/>
      <c r="EU77" s="313"/>
      <c r="EV77" s="313"/>
      <c r="EW77" s="532"/>
      <c r="EX77" s="314"/>
      <c r="EY77" s="313"/>
      <c r="EZ77" s="313"/>
      <c r="FA77" s="314"/>
      <c r="FB77" s="315">
        <v>34.799999999999997</v>
      </c>
      <c r="FC77" s="313"/>
      <c r="FD77" s="313"/>
      <c r="FE77" s="314"/>
      <c r="FF77" s="313"/>
      <c r="FG77" s="314"/>
      <c r="FH77" s="313"/>
      <c r="FI77" s="313"/>
      <c r="FJ77" s="314"/>
      <c r="FK77" s="313"/>
      <c r="FL77" s="313"/>
      <c r="FM77" s="313"/>
      <c r="FN77" s="611"/>
      <c r="FO77" s="313"/>
      <c r="FP77" s="532"/>
      <c r="FQ77" s="313"/>
      <c r="FR77" s="314"/>
      <c r="FS77" s="313"/>
      <c r="FT77" s="314"/>
      <c r="FU77" s="313"/>
      <c r="FV77" s="313"/>
      <c r="FW77" s="313"/>
      <c r="FX77" s="313"/>
      <c r="FY77" s="313"/>
      <c r="FZ77" s="314"/>
      <c r="GA77" s="313"/>
      <c r="GB77" s="532"/>
      <c r="GC77" s="313"/>
      <c r="GD77" s="313"/>
      <c r="GE77" s="313"/>
      <c r="GF77" s="532"/>
      <c r="GG77" s="313"/>
      <c r="GH77" s="533"/>
      <c r="GI77" s="313"/>
      <c r="GJ77" s="532"/>
      <c r="GK77" s="313"/>
      <c r="GL77" s="313"/>
      <c r="GM77" s="532"/>
      <c r="GN77" s="313"/>
      <c r="GO77" s="313"/>
      <c r="GP77" s="313"/>
      <c r="GQ77" s="313"/>
      <c r="GR77" s="313"/>
      <c r="GS77" s="533"/>
      <c r="GT77" s="313"/>
      <c r="GU77" s="532"/>
      <c r="GV77" s="314"/>
      <c r="GW77" s="313"/>
      <c r="GX77" s="313"/>
      <c r="GY77" s="314"/>
      <c r="GZ77" s="313"/>
      <c r="HA77" s="313"/>
      <c r="HB77" s="313"/>
      <c r="HC77" s="313"/>
      <c r="HD77" s="313"/>
      <c r="HE77" s="313"/>
      <c r="HF77" s="313"/>
      <c r="HG77" s="313"/>
      <c r="HH77" s="532"/>
      <c r="HI77" s="313"/>
      <c r="HJ77" s="313"/>
      <c r="HK77" s="313"/>
      <c r="HL77" s="313"/>
      <c r="HM77" s="313"/>
      <c r="HN77" s="315"/>
      <c r="HO77" s="532"/>
      <c r="HP77" s="314"/>
      <c r="HQ77" s="313"/>
      <c r="HR77" s="313"/>
      <c r="HS77" s="313"/>
      <c r="HT77" s="314"/>
      <c r="HU77" s="313"/>
      <c r="HV77" s="313"/>
      <c r="HW77" s="313"/>
      <c r="HX77" s="313"/>
      <c r="HY77" s="314"/>
      <c r="HZ77" s="313"/>
      <c r="IA77" s="533"/>
      <c r="IB77" s="532"/>
      <c r="IC77" s="313"/>
      <c r="ID77" s="313"/>
      <c r="IE77" s="313"/>
      <c r="IF77" s="313"/>
      <c r="IG77" s="313"/>
      <c r="IH77" s="313"/>
      <c r="II77" s="313"/>
      <c r="IJ77" s="313"/>
      <c r="IK77" s="533"/>
      <c r="IL77" s="532"/>
      <c r="IM77" s="313"/>
      <c r="IN77" s="313"/>
      <c r="IO77" s="313"/>
      <c r="IP77" s="313"/>
      <c r="IQ77" s="313"/>
      <c r="IR77" s="313"/>
      <c r="IS77" s="533"/>
      <c r="IT77" s="313"/>
      <c r="IU77" s="313"/>
      <c r="IV77" s="532"/>
      <c r="IW77" s="313"/>
      <c r="IX77" s="313"/>
      <c r="IY77" s="314"/>
      <c r="IZ77" s="313"/>
      <c r="JA77" s="313"/>
      <c r="JB77" s="314"/>
      <c r="JC77" s="313"/>
      <c r="JD77" s="313"/>
      <c r="JE77" s="313"/>
      <c r="JF77" s="314"/>
      <c r="JG77" s="313"/>
      <c r="JH77" s="532"/>
      <c r="JI77" s="313"/>
      <c r="JJ77" s="313"/>
      <c r="JK77" s="313"/>
      <c r="JL77" s="313"/>
      <c r="JM77" s="532"/>
      <c r="JN77" s="313"/>
      <c r="JO77" s="535"/>
      <c r="JP77" s="533"/>
      <c r="JQ77" s="532"/>
      <c r="JR77" s="315" t="s">
        <v>627</v>
      </c>
      <c r="JS77" s="313"/>
      <c r="JT77" s="313"/>
      <c r="JU77" s="315"/>
      <c r="JV77" s="315"/>
      <c r="JW77" s="315"/>
      <c r="JX77" s="315"/>
      <c r="JY77" s="315"/>
      <c r="JZ77" s="313"/>
      <c r="KA77" s="315"/>
      <c r="KB77" s="315"/>
      <c r="KC77" s="315" t="s">
        <v>627</v>
      </c>
      <c r="KD77" s="532"/>
      <c r="KE77" s="315"/>
      <c r="KF77" s="315"/>
      <c r="KG77" s="315"/>
      <c r="KH77" s="532"/>
      <c r="KI77" s="315"/>
      <c r="KJ77" s="315"/>
      <c r="KK77" s="315"/>
      <c r="KL77" s="315"/>
      <c r="KM77" s="532"/>
      <c r="KN77" s="313"/>
      <c r="KO77" s="313"/>
      <c r="KP77" s="313"/>
      <c r="KQ77" s="532"/>
      <c r="KR77" s="315"/>
      <c r="KS77" s="313"/>
      <c r="KT77" s="313"/>
      <c r="KU77" s="569"/>
      <c r="KV77" s="532"/>
      <c r="KW77" s="315"/>
      <c r="KX77" s="315"/>
      <c r="KY77" s="315"/>
      <c r="KZ77" s="315"/>
      <c r="LA77" s="315"/>
      <c r="LB77" s="532"/>
      <c r="LC77" s="313"/>
      <c r="LD77" s="315"/>
      <c r="LE77" s="315"/>
      <c r="LF77" s="314"/>
      <c r="LG77" s="315"/>
      <c r="LH77" s="315"/>
      <c r="LI77" s="315"/>
      <c r="LJ77" s="532"/>
      <c r="LK77" s="315"/>
      <c r="LL77" s="315"/>
      <c r="LM77" s="315"/>
      <c r="LN77" s="313"/>
      <c r="LO77" s="315"/>
      <c r="LP77" s="315"/>
      <c r="LQ77" s="315"/>
      <c r="LR77" s="315"/>
      <c r="LS77" s="315"/>
      <c r="LT77" s="315"/>
      <c r="LU77" s="315"/>
      <c r="LV77" s="315"/>
      <c r="LW77" s="315"/>
      <c r="LX77" s="315"/>
      <c r="LY77" s="532"/>
      <c r="LZ77" s="315"/>
      <c r="MA77" s="315" t="s">
        <v>627</v>
      </c>
      <c r="MB77" s="315"/>
      <c r="MC77" s="315"/>
      <c r="MD77" s="315"/>
      <c r="ME77" s="532"/>
      <c r="MF77" s="315"/>
      <c r="MG77" s="315"/>
      <c r="MH77" s="315"/>
      <c r="MI77" s="315"/>
      <c r="MJ77" s="532"/>
      <c r="MK77" s="315"/>
      <c r="ML77" s="315"/>
      <c r="MM77" s="315"/>
      <c r="MN77" s="315"/>
      <c r="MO77" s="315"/>
      <c r="MP77" s="313"/>
      <c r="MQ77" s="295"/>
      <c r="MR77" s="291"/>
      <c r="MS77" s="291"/>
      <c r="MT77" s="291"/>
      <c r="MU77" s="291"/>
      <c r="MV77" s="291"/>
      <c r="MW77" s="291"/>
      <c r="MX77" s="291"/>
      <c r="MY77" s="291"/>
      <c r="MZ77" s="291"/>
      <c r="NA77" s="281" t="s">
        <v>1049</v>
      </c>
      <c r="NB77" s="281" t="s">
        <v>1078</v>
      </c>
      <c r="NC77" s="281" t="s">
        <v>1079</v>
      </c>
      <c r="ND77" s="281"/>
    </row>
    <row r="78" spans="1:368" s="672" customFormat="1" ht="16">
      <c r="A78" s="1261">
        <v>55</v>
      </c>
      <c r="B78" s="693"/>
      <c r="C78" s="694"/>
      <c r="D78" s="695"/>
      <c r="E78" s="695"/>
      <c r="F78" s="695"/>
      <c r="G78" s="696"/>
      <c r="H78" s="697"/>
      <c r="I78" s="698"/>
      <c r="J78" s="694"/>
      <c r="K78" s="695"/>
      <c r="L78" s="695"/>
      <c r="M78" s="694"/>
      <c r="N78" s="694"/>
      <c r="O78" s="694"/>
      <c r="P78" s="697"/>
      <c r="Q78" s="694"/>
      <c r="R78" s="695"/>
      <c r="S78" s="699"/>
      <c r="T78" s="699"/>
      <c r="U78" s="695"/>
      <c r="W78" s="754"/>
      <c r="X78" s="755"/>
      <c r="Y78" s="689"/>
      <c r="Z78" s="756"/>
      <c r="AA78" s="689"/>
      <c r="AB78" s="756"/>
      <c r="AC78" s="689"/>
      <c r="AD78" s="757"/>
      <c r="AE78" s="689"/>
      <c r="AF78" s="689"/>
      <c r="AG78" s="689"/>
      <c r="AH78" s="689"/>
      <c r="AI78" s="688"/>
      <c r="AJ78" s="689"/>
      <c r="AK78" s="691"/>
      <c r="AL78" s="689"/>
      <c r="AM78" s="690"/>
      <c r="AN78" s="689"/>
      <c r="AO78" s="689"/>
      <c r="AP78" s="689"/>
      <c r="AQ78" s="689"/>
      <c r="AR78" s="689"/>
      <c r="AS78" s="689"/>
      <c r="AT78" s="689"/>
      <c r="AU78" s="689"/>
      <c r="AV78" s="689"/>
      <c r="AW78" s="689"/>
      <c r="AX78" s="689"/>
      <c r="AY78" s="691"/>
      <c r="AZ78" s="689"/>
      <c r="BA78" s="691"/>
      <c r="BB78" s="689"/>
      <c r="BC78" s="758"/>
      <c r="BD78" s="689"/>
      <c r="BE78" s="689"/>
      <c r="BF78" s="758"/>
      <c r="BG78" s="689"/>
      <c r="BH78" s="689"/>
      <c r="BI78" s="689"/>
      <c r="BJ78" s="689"/>
      <c r="BK78" s="759"/>
      <c r="BL78" s="689"/>
      <c r="BM78" s="689"/>
      <c r="BN78" s="758"/>
      <c r="BO78" s="689"/>
      <c r="BP78" s="689"/>
      <c r="BQ78" s="689"/>
      <c r="BR78" s="758"/>
      <c r="BS78" s="689"/>
      <c r="BT78" s="689"/>
      <c r="BU78" s="758"/>
      <c r="BV78" s="689"/>
      <c r="BW78" s="758"/>
      <c r="BX78" s="689"/>
      <c r="BY78" s="691"/>
      <c r="BZ78" s="758"/>
      <c r="CA78" s="689"/>
      <c r="CB78" s="689"/>
      <c r="CC78" s="689"/>
      <c r="CD78" s="689"/>
      <c r="CE78" s="760"/>
      <c r="CF78" s="689"/>
      <c r="CG78" s="758"/>
      <c r="CH78" s="689"/>
      <c r="CI78" s="691"/>
      <c r="CJ78" s="689"/>
      <c r="CK78" s="689"/>
      <c r="CL78" s="691"/>
      <c r="CM78" s="689"/>
      <c r="CN78" s="689"/>
      <c r="CO78" s="689"/>
      <c r="CP78" s="691"/>
      <c r="CQ78" s="689"/>
      <c r="CR78" s="689"/>
      <c r="CS78" s="689"/>
      <c r="CT78" s="689"/>
      <c r="CU78" s="689"/>
      <c r="CV78" s="689"/>
      <c r="CW78" s="689"/>
      <c r="CX78" s="691"/>
      <c r="CY78" s="689"/>
      <c r="CZ78" s="689"/>
      <c r="DA78" s="689"/>
      <c r="DB78" s="689"/>
      <c r="DC78" s="758"/>
      <c r="DD78" s="689"/>
      <c r="DE78" s="689"/>
      <c r="DF78" s="689"/>
      <c r="DG78" s="689"/>
      <c r="DH78" s="689"/>
      <c r="DI78" s="689"/>
      <c r="DJ78" s="689"/>
      <c r="DK78" s="689"/>
      <c r="DL78" s="689"/>
      <c r="DM78" s="689"/>
      <c r="DN78" s="689"/>
      <c r="DO78" s="758"/>
      <c r="DP78" s="689"/>
      <c r="DQ78" s="689"/>
      <c r="DR78" s="689"/>
      <c r="DS78" s="758"/>
      <c r="DT78" s="689"/>
      <c r="DU78" s="689"/>
      <c r="DV78" s="689"/>
      <c r="DW78" s="689"/>
      <c r="DX78" s="689"/>
      <c r="DY78" s="689"/>
      <c r="DZ78" s="689"/>
      <c r="EA78" s="692"/>
      <c r="EB78" s="689"/>
      <c r="EC78" s="758"/>
      <c r="ED78" s="691"/>
      <c r="EE78" s="689"/>
      <c r="EF78" s="689"/>
      <c r="EG78" s="689"/>
      <c r="EH78" s="689"/>
      <c r="EI78" s="691"/>
      <c r="EJ78" s="689"/>
      <c r="EK78" s="691"/>
      <c r="EL78" s="689"/>
      <c r="EM78" s="689"/>
      <c r="EN78" s="691"/>
      <c r="EO78" s="689"/>
      <c r="EP78" s="761"/>
      <c r="EQ78" s="689"/>
      <c r="ER78" s="689"/>
      <c r="ES78" s="689"/>
      <c r="ET78" s="689"/>
      <c r="EU78" s="689"/>
      <c r="EV78" s="689"/>
      <c r="EW78" s="758"/>
      <c r="EX78" s="691"/>
      <c r="EY78" s="689"/>
      <c r="EZ78" s="689"/>
      <c r="FA78" s="691"/>
      <c r="FB78" s="689"/>
      <c r="FC78" s="689"/>
      <c r="FD78" s="689"/>
      <c r="FE78" s="691"/>
      <c r="FF78" s="689"/>
      <c r="FG78" s="691"/>
      <c r="FH78" s="689"/>
      <c r="FI78" s="689"/>
      <c r="FJ78" s="691"/>
      <c r="FK78" s="689"/>
      <c r="FL78" s="689"/>
      <c r="FM78" s="689"/>
      <c r="FN78" s="762"/>
      <c r="FO78" s="689"/>
      <c r="FP78" s="758"/>
      <c r="FQ78" s="689"/>
      <c r="FR78" s="691"/>
      <c r="FS78" s="689"/>
      <c r="FT78" s="691"/>
      <c r="FU78" s="689"/>
      <c r="FV78" s="689"/>
      <c r="FW78" s="689"/>
      <c r="FX78" s="689"/>
      <c r="FY78" s="689"/>
      <c r="FZ78" s="691"/>
      <c r="GA78" s="689"/>
      <c r="GB78" s="758"/>
      <c r="GC78" s="689"/>
      <c r="GD78" s="689"/>
      <c r="GE78" s="689"/>
      <c r="GF78" s="758"/>
      <c r="GG78" s="689"/>
      <c r="GH78" s="760"/>
      <c r="GI78" s="689"/>
      <c r="GJ78" s="758"/>
      <c r="GK78" s="689"/>
      <c r="GL78" s="689"/>
      <c r="GM78" s="758"/>
      <c r="GN78" s="689"/>
      <c r="GO78" s="689"/>
      <c r="GP78" s="689"/>
      <c r="GQ78" s="689"/>
      <c r="GR78" s="689"/>
      <c r="GS78" s="760"/>
      <c r="GT78" s="689"/>
      <c r="GU78" s="758"/>
      <c r="GV78" s="691"/>
      <c r="GW78" s="689"/>
      <c r="GX78" s="689"/>
      <c r="GY78" s="691"/>
      <c r="GZ78" s="689"/>
      <c r="HA78" s="689"/>
      <c r="HB78" s="689"/>
      <c r="HC78" s="689"/>
      <c r="HD78" s="689"/>
      <c r="HE78" s="689"/>
      <c r="HF78" s="689"/>
      <c r="HG78" s="689"/>
      <c r="HH78" s="758"/>
      <c r="HI78" s="689"/>
      <c r="HJ78" s="689"/>
      <c r="HK78" s="689"/>
      <c r="HL78" s="689"/>
      <c r="HM78" s="689"/>
      <c r="HN78" s="689"/>
      <c r="HO78" s="758"/>
      <c r="HP78" s="691"/>
      <c r="HQ78" s="689"/>
      <c r="HR78" s="689"/>
      <c r="HS78" s="689"/>
      <c r="HT78" s="691"/>
      <c r="HU78" s="689"/>
      <c r="HV78" s="689"/>
      <c r="HW78" s="689"/>
      <c r="HX78" s="689"/>
      <c r="HY78" s="691"/>
      <c r="HZ78" s="689"/>
      <c r="IA78" s="760"/>
      <c r="IB78" s="758"/>
      <c r="IC78" s="689"/>
      <c r="ID78" s="689"/>
      <c r="IE78" s="689"/>
      <c r="IF78" s="689"/>
      <c r="IG78" s="689"/>
      <c r="IH78" s="689"/>
      <c r="II78" s="689"/>
      <c r="IJ78" s="689"/>
      <c r="IK78" s="760"/>
      <c r="IL78" s="758"/>
      <c r="IM78" s="689"/>
      <c r="IN78" s="689"/>
      <c r="IO78" s="689"/>
      <c r="IP78" s="689"/>
      <c r="IQ78" s="689"/>
      <c r="IR78" s="689"/>
      <c r="IS78" s="760"/>
      <c r="IT78" s="689"/>
      <c r="IU78" s="689"/>
      <c r="IV78" s="758"/>
      <c r="IW78" s="689"/>
      <c r="IX78" s="689"/>
      <c r="IY78" s="691"/>
      <c r="IZ78" s="689"/>
      <c r="JA78" s="689"/>
      <c r="JB78" s="691"/>
      <c r="JC78" s="689"/>
      <c r="JD78" s="689"/>
      <c r="JE78" s="689"/>
      <c r="JF78" s="691"/>
      <c r="JG78" s="689"/>
      <c r="JH78" s="758"/>
      <c r="JI78" s="689"/>
      <c r="JJ78" s="689"/>
      <c r="JK78" s="689"/>
      <c r="JL78" s="689"/>
      <c r="JM78" s="758"/>
      <c r="JN78" s="689"/>
      <c r="JO78" s="760"/>
      <c r="JP78" s="760"/>
      <c r="JQ78" s="758"/>
      <c r="JR78" s="689"/>
      <c r="JS78" s="689"/>
      <c r="JT78" s="689"/>
      <c r="JU78" s="689"/>
      <c r="JV78" s="689"/>
      <c r="JW78" s="689"/>
      <c r="JX78" s="689"/>
      <c r="JY78" s="689"/>
      <c r="JZ78" s="689"/>
      <c r="KA78" s="689"/>
      <c r="KB78" s="689"/>
      <c r="KC78" s="689"/>
      <c r="KD78" s="758"/>
      <c r="KE78" s="689"/>
      <c r="KF78" s="689"/>
      <c r="KG78" s="689"/>
      <c r="KH78" s="758"/>
      <c r="KI78" s="689"/>
      <c r="KJ78" s="689"/>
      <c r="KK78" s="689"/>
      <c r="KL78" s="689"/>
      <c r="KM78" s="758"/>
      <c r="KN78" s="689"/>
      <c r="KO78" s="689"/>
      <c r="KP78" s="689"/>
      <c r="KQ78" s="758"/>
      <c r="KR78" s="689"/>
      <c r="KS78" s="689"/>
      <c r="KT78" s="689"/>
      <c r="KU78" s="763"/>
      <c r="KV78" s="758"/>
      <c r="KW78" s="689"/>
      <c r="KX78" s="689"/>
      <c r="KY78" s="689"/>
      <c r="KZ78" s="689"/>
      <c r="LA78" s="689"/>
      <c r="LB78" s="758"/>
      <c r="LC78" s="689"/>
      <c r="LD78" s="689"/>
      <c r="LE78" s="689"/>
      <c r="LF78" s="691"/>
      <c r="LG78" s="689"/>
      <c r="LH78" s="689"/>
      <c r="LI78" s="689"/>
      <c r="LJ78" s="758"/>
      <c r="LK78" s="689"/>
      <c r="LL78" s="689"/>
      <c r="LM78" s="689"/>
      <c r="LN78" s="689"/>
      <c r="LO78" s="689"/>
      <c r="LP78" s="689"/>
      <c r="LQ78" s="689"/>
      <c r="LR78" s="689"/>
      <c r="LS78" s="689"/>
      <c r="LT78" s="689"/>
      <c r="LU78" s="689"/>
      <c r="LV78" s="689"/>
      <c r="LW78" s="689"/>
      <c r="LX78" s="689"/>
      <c r="LY78" s="758"/>
      <c r="LZ78" s="689"/>
      <c r="MA78" s="689"/>
      <c r="MB78" s="689"/>
      <c r="MC78" s="689"/>
      <c r="MD78" s="689"/>
      <c r="ME78" s="758"/>
      <c r="MF78" s="689"/>
      <c r="MG78" s="689"/>
      <c r="MH78" s="689"/>
      <c r="MI78" s="689"/>
      <c r="MJ78" s="758"/>
      <c r="MK78" s="689"/>
      <c r="ML78" s="689"/>
      <c r="MM78" s="689"/>
      <c r="MN78" s="689"/>
      <c r="MO78" s="689"/>
      <c r="MP78" s="689"/>
      <c r="MQ78" s="706"/>
      <c r="MR78" s="702"/>
      <c r="MS78" s="702"/>
      <c r="MT78" s="702"/>
      <c r="MU78" s="702"/>
      <c r="MV78" s="702"/>
      <c r="MW78" s="702"/>
      <c r="MX78" s="702"/>
      <c r="MY78" s="702"/>
      <c r="MZ78" s="702"/>
      <c r="NA78" s="695"/>
      <c r="NB78" s="695"/>
      <c r="NC78" s="695"/>
      <c r="ND78" s="695"/>
    </row>
    <row r="79" spans="1:368" s="719" customFormat="1" ht="11">
      <c r="A79" s="1260">
        <v>55</v>
      </c>
      <c r="B79" s="712"/>
      <c r="C79" s="713"/>
      <c r="D79" s="714"/>
      <c r="E79" s="714"/>
      <c r="F79" s="714"/>
      <c r="G79" s="715"/>
      <c r="H79" s="716"/>
      <c r="I79" s="717"/>
      <c r="J79" s="713"/>
      <c r="K79" s="714"/>
      <c r="L79" s="714"/>
      <c r="M79" s="713"/>
      <c r="N79" s="713"/>
      <c r="O79" s="713"/>
      <c r="P79" s="716"/>
      <c r="Q79" s="713"/>
      <c r="R79" s="714"/>
      <c r="S79" s="718"/>
      <c r="T79" s="718"/>
      <c r="U79" s="714"/>
      <c r="W79" s="720"/>
      <c r="X79" s="721"/>
      <c r="Y79" s="722"/>
      <c r="Z79" s="721"/>
      <c r="AA79" s="722"/>
      <c r="AB79" s="721"/>
      <c r="AC79" s="722"/>
      <c r="AD79" s="724"/>
      <c r="AE79" s="722"/>
      <c r="AF79" s="722"/>
      <c r="AG79" s="722"/>
      <c r="AH79" s="722"/>
      <c r="AI79" s="725"/>
      <c r="AJ79" s="722"/>
      <c r="AL79" s="722"/>
      <c r="AM79" s="726"/>
      <c r="AN79" s="722"/>
      <c r="AO79" s="722"/>
      <c r="AP79" s="722"/>
      <c r="AQ79" s="722"/>
      <c r="AR79" s="722"/>
      <c r="AS79" s="722"/>
      <c r="AT79" s="722"/>
      <c r="AU79" s="722"/>
      <c r="AV79" s="722"/>
      <c r="AW79" s="722"/>
      <c r="AX79" s="722"/>
      <c r="AZ79" s="722"/>
      <c r="BB79" s="722"/>
      <c r="BC79" s="727"/>
      <c r="BD79" s="722"/>
      <c r="BE79" s="722"/>
      <c r="BF79" s="727"/>
      <c r="BG79" s="722"/>
      <c r="BH79" s="722"/>
      <c r="BI79" s="722"/>
      <c r="BJ79" s="722"/>
      <c r="BK79" s="728"/>
      <c r="BL79" s="722"/>
      <c r="BM79" s="722"/>
      <c r="BN79" s="727"/>
      <c r="BO79" s="722"/>
      <c r="BP79" s="722"/>
      <c r="BQ79" s="722"/>
      <c r="BR79" s="727"/>
      <c r="BS79" s="722"/>
      <c r="BT79" s="722"/>
      <c r="BU79" s="727"/>
      <c r="BV79" s="722"/>
      <c r="BW79" s="727"/>
      <c r="BX79" s="722"/>
      <c r="BZ79" s="727"/>
      <c r="CA79" s="722"/>
      <c r="CB79" s="722"/>
      <c r="CC79" s="722"/>
      <c r="CD79" s="722"/>
      <c r="CE79" s="720"/>
      <c r="CF79" s="722"/>
      <c r="CG79" s="727"/>
      <c r="CH79" s="722"/>
      <c r="CJ79" s="722"/>
      <c r="CK79" s="722"/>
      <c r="CM79" s="722"/>
      <c r="CN79" s="722"/>
      <c r="CO79" s="722"/>
      <c r="CQ79" s="722"/>
      <c r="CR79" s="722"/>
      <c r="CS79" s="722"/>
      <c r="CT79" s="722"/>
      <c r="CU79" s="722"/>
      <c r="CV79" s="722"/>
      <c r="CW79" s="722"/>
      <c r="CY79" s="722"/>
      <c r="CZ79" s="722"/>
      <c r="DA79" s="722"/>
      <c r="DB79" s="722"/>
      <c r="DC79" s="727"/>
      <c r="DD79" s="722"/>
      <c r="DE79" s="722"/>
      <c r="DF79" s="722"/>
      <c r="DG79" s="722"/>
      <c r="DH79" s="722"/>
      <c r="DI79" s="722"/>
      <c r="DJ79" s="722"/>
      <c r="DK79" s="722"/>
      <c r="DL79" s="722"/>
      <c r="DM79" s="722"/>
      <c r="DN79" s="722"/>
      <c r="DO79" s="727"/>
      <c r="DP79" s="722"/>
      <c r="DQ79" s="722"/>
      <c r="DR79" s="722"/>
      <c r="DS79" s="727"/>
      <c r="DT79" s="722"/>
      <c r="DU79" s="722"/>
      <c r="DV79" s="722"/>
      <c r="DW79" s="722"/>
      <c r="DX79" s="722"/>
      <c r="DY79" s="722"/>
      <c r="DZ79" s="722"/>
      <c r="EA79" s="729"/>
      <c r="EB79" s="722"/>
      <c r="EC79" s="727"/>
      <c r="EE79" s="722"/>
      <c r="EF79" s="722"/>
      <c r="EG79" s="722"/>
      <c r="EH79" s="722"/>
      <c r="EJ79" s="722"/>
      <c r="EL79" s="722"/>
      <c r="EM79" s="722"/>
      <c r="EO79" s="722"/>
      <c r="EP79" s="730"/>
      <c r="EQ79" s="722"/>
      <c r="ER79" s="722"/>
      <c r="ES79" s="722"/>
      <c r="ET79" s="722"/>
      <c r="EU79" s="722"/>
      <c r="EV79" s="722"/>
      <c r="EW79" s="727"/>
      <c r="EY79" s="722"/>
      <c r="EZ79" s="722"/>
      <c r="FB79" s="722"/>
      <c r="FC79" s="722"/>
      <c r="FD79" s="722"/>
      <c r="FF79" s="722"/>
      <c r="FH79" s="722"/>
      <c r="FI79" s="722"/>
      <c r="FK79" s="722"/>
      <c r="FL79" s="722"/>
      <c r="FM79" s="722"/>
      <c r="FN79" s="731"/>
      <c r="FO79" s="722"/>
      <c r="FP79" s="727"/>
      <c r="FQ79" s="722"/>
      <c r="FS79" s="722"/>
      <c r="FU79" s="722"/>
      <c r="FV79" s="722"/>
      <c r="FW79" s="722"/>
      <c r="FX79" s="722"/>
      <c r="FY79" s="722"/>
      <c r="GA79" s="722"/>
      <c r="GB79" s="727"/>
      <c r="GC79" s="722"/>
      <c r="GD79" s="722"/>
      <c r="GE79" s="722"/>
      <c r="GF79" s="727"/>
      <c r="GG79" s="722"/>
      <c r="GH79" s="720"/>
      <c r="GI79" s="722"/>
      <c r="GJ79" s="727"/>
      <c r="GK79" s="722"/>
      <c r="GL79" s="722"/>
      <c r="GM79" s="727"/>
      <c r="GN79" s="722"/>
      <c r="GO79" s="722"/>
      <c r="GP79" s="722"/>
      <c r="GQ79" s="722"/>
      <c r="GR79" s="722"/>
      <c r="GS79" s="720"/>
      <c r="GT79" s="722"/>
      <c r="GU79" s="727"/>
      <c r="GW79" s="722"/>
      <c r="GX79" s="722"/>
      <c r="GZ79" s="722"/>
      <c r="HA79" s="722"/>
      <c r="HB79" s="722"/>
      <c r="HC79" s="722"/>
      <c r="HD79" s="722"/>
      <c r="HE79" s="722"/>
      <c r="HF79" s="722"/>
      <c r="HG79" s="722"/>
      <c r="HH79" s="727"/>
      <c r="HI79" s="722"/>
      <c r="HJ79" s="722"/>
      <c r="HK79" s="722"/>
      <c r="HL79" s="722"/>
      <c r="HM79" s="722"/>
      <c r="HN79" s="722"/>
      <c r="HO79" s="727"/>
      <c r="HQ79" s="722"/>
      <c r="HR79" s="722"/>
      <c r="HS79" s="722"/>
      <c r="HU79" s="722"/>
      <c r="HV79" s="722"/>
      <c r="HW79" s="722"/>
      <c r="HX79" s="722"/>
      <c r="HZ79" s="722"/>
      <c r="IA79" s="720"/>
      <c r="IB79" s="727"/>
      <c r="IC79" s="722"/>
      <c r="ID79" s="722"/>
      <c r="IE79" s="722"/>
      <c r="IF79" s="722"/>
      <c r="IG79" s="722"/>
      <c r="IH79" s="722"/>
      <c r="II79" s="722"/>
      <c r="IJ79" s="722"/>
      <c r="IK79" s="720"/>
      <c r="IL79" s="727"/>
      <c r="IM79" s="722"/>
      <c r="IN79" s="722"/>
      <c r="IO79" s="722"/>
      <c r="IP79" s="722"/>
      <c r="IQ79" s="722"/>
      <c r="IR79" s="722"/>
      <c r="IS79" s="720"/>
      <c r="IT79" s="722"/>
      <c r="IU79" s="722"/>
      <c r="IV79" s="727"/>
      <c r="IW79" s="722"/>
      <c r="IX79" s="722"/>
      <c r="IZ79" s="722"/>
      <c r="JA79" s="722"/>
      <c r="JC79" s="722"/>
      <c r="JD79" s="722"/>
      <c r="JE79" s="722"/>
      <c r="JG79" s="722"/>
      <c r="JH79" s="727"/>
      <c r="JI79" s="722"/>
      <c r="JJ79" s="722"/>
      <c r="JK79" s="722"/>
      <c r="JL79" s="722"/>
      <c r="JM79" s="727"/>
      <c r="JN79" s="722"/>
      <c r="JO79" s="720"/>
      <c r="JP79" s="720"/>
      <c r="JQ79" s="727"/>
      <c r="JR79" s="722"/>
      <c r="JS79" s="722"/>
      <c r="JT79" s="722"/>
      <c r="JU79" s="722"/>
      <c r="JV79" s="722"/>
      <c r="JW79" s="722"/>
      <c r="JX79" s="722"/>
      <c r="JY79" s="722"/>
      <c r="JZ79" s="722"/>
      <c r="KA79" s="722"/>
      <c r="KB79" s="722"/>
      <c r="KC79" s="722"/>
      <c r="KD79" s="727"/>
      <c r="KE79" s="722"/>
      <c r="KF79" s="722"/>
      <c r="KG79" s="722"/>
      <c r="KH79" s="727"/>
      <c r="KI79" s="722"/>
      <c r="KJ79" s="722"/>
      <c r="KK79" s="722"/>
      <c r="KL79" s="722"/>
      <c r="KM79" s="727"/>
      <c r="KN79" s="722"/>
      <c r="KO79" s="722"/>
      <c r="KP79" s="722"/>
      <c r="KQ79" s="727"/>
      <c r="KR79" s="722"/>
      <c r="KS79" s="722"/>
      <c r="KT79" s="722"/>
      <c r="KU79" s="732"/>
      <c r="KV79" s="727"/>
      <c r="KW79" s="722"/>
      <c r="KX79" s="722"/>
      <c r="KY79" s="722"/>
      <c r="KZ79" s="722"/>
      <c r="LA79" s="722"/>
      <c r="LB79" s="727"/>
      <c r="LC79" s="722"/>
      <c r="LD79" s="722"/>
      <c r="LE79" s="722"/>
      <c r="LG79" s="722"/>
      <c r="LH79" s="722"/>
      <c r="LI79" s="722"/>
      <c r="LJ79" s="727"/>
      <c r="LK79" s="722"/>
      <c r="LL79" s="722"/>
      <c r="LM79" s="722"/>
      <c r="LN79" s="722"/>
      <c r="LO79" s="722"/>
      <c r="LP79" s="722"/>
      <c r="LQ79" s="722"/>
      <c r="LR79" s="722"/>
      <c r="LS79" s="722"/>
      <c r="LT79" s="722"/>
      <c r="LU79" s="722"/>
      <c r="LV79" s="722"/>
      <c r="LW79" s="722"/>
      <c r="LX79" s="722"/>
      <c r="LY79" s="727"/>
      <c r="LZ79" s="722"/>
      <c r="MA79" s="722"/>
      <c r="MB79" s="722"/>
      <c r="MC79" s="722"/>
      <c r="MD79" s="722"/>
      <c r="ME79" s="727"/>
      <c r="MF79" s="722"/>
      <c r="MG79" s="722"/>
      <c r="MH79" s="722"/>
      <c r="MI79" s="722"/>
      <c r="MJ79" s="727"/>
      <c r="MK79" s="722"/>
      <c r="ML79" s="722"/>
      <c r="MM79" s="722"/>
      <c r="MN79" s="722"/>
      <c r="MO79" s="722"/>
      <c r="MP79" s="722"/>
      <c r="MQ79" s="727"/>
      <c r="MR79" s="722"/>
      <c r="MS79" s="722"/>
      <c r="MT79" s="722"/>
      <c r="MU79" s="722"/>
      <c r="MV79" s="722"/>
      <c r="MW79" s="722"/>
      <c r="MX79" s="722"/>
      <c r="MY79" s="722"/>
      <c r="MZ79" s="722"/>
      <c r="NA79" s="714"/>
      <c r="NB79" s="714"/>
      <c r="NC79" s="714"/>
      <c r="ND79" s="714"/>
    </row>
    <row r="80" spans="1:368" s="719" customFormat="1" ht="11">
      <c r="A80" s="1260">
        <v>55</v>
      </c>
      <c r="B80" s="712"/>
      <c r="C80" s="713"/>
      <c r="D80" s="714"/>
      <c r="E80" s="714"/>
      <c r="F80" s="714"/>
      <c r="G80" s="715"/>
      <c r="H80" s="716"/>
      <c r="I80" s="717"/>
      <c r="J80" s="713"/>
      <c r="K80" s="714"/>
      <c r="L80" s="714"/>
      <c r="M80" s="713"/>
      <c r="N80" s="713"/>
      <c r="O80" s="713"/>
      <c r="P80" s="716"/>
      <c r="Q80" s="713"/>
      <c r="R80" s="714"/>
      <c r="S80" s="718"/>
      <c r="T80" s="718"/>
      <c r="U80" s="714"/>
      <c r="W80" s="720"/>
      <c r="X80" s="721"/>
      <c r="Y80" s="722"/>
      <c r="Z80" s="723"/>
      <c r="AA80" s="722"/>
      <c r="AB80" s="723"/>
      <c r="AC80" s="722"/>
      <c r="AD80" s="724"/>
      <c r="AE80" s="722"/>
      <c r="AF80" s="722"/>
      <c r="AG80" s="722"/>
      <c r="AH80" s="722"/>
      <c r="AI80" s="725"/>
      <c r="AJ80" s="722"/>
      <c r="AL80" s="722"/>
      <c r="AM80" s="726"/>
      <c r="AN80" s="722"/>
      <c r="AO80" s="722"/>
      <c r="AP80" s="722"/>
      <c r="AQ80" s="722"/>
      <c r="AR80" s="722"/>
      <c r="AS80" s="722"/>
      <c r="AT80" s="722"/>
      <c r="AU80" s="722"/>
      <c r="AV80" s="722"/>
      <c r="AW80" s="722"/>
      <c r="AX80" s="722"/>
      <c r="AZ80" s="722"/>
      <c r="BB80" s="722"/>
      <c r="BC80" s="727"/>
      <c r="BD80" s="722"/>
      <c r="BE80" s="722"/>
      <c r="BF80" s="727"/>
      <c r="BG80" s="722"/>
      <c r="BH80" s="722"/>
      <c r="BI80" s="722"/>
      <c r="BJ80" s="722"/>
      <c r="BK80" s="728"/>
      <c r="BL80" s="722"/>
      <c r="BM80" s="722"/>
      <c r="BN80" s="727"/>
      <c r="BO80" s="722"/>
      <c r="BP80" s="722"/>
      <c r="BQ80" s="722"/>
      <c r="BR80" s="727"/>
      <c r="BS80" s="722"/>
      <c r="BT80" s="722"/>
      <c r="BU80" s="727"/>
      <c r="BV80" s="722"/>
      <c r="BW80" s="727"/>
      <c r="BX80" s="722"/>
      <c r="BZ80" s="727"/>
      <c r="CA80" s="722"/>
      <c r="CB80" s="722"/>
      <c r="CC80" s="722"/>
      <c r="CD80" s="722"/>
      <c r="CE80" s="720"/>
      <c r="CF80" s="722"/>
      <c r="CG80" s="727"/>
      <c r="CH80" s="722"/>
      <c r="CJ80" s="722"/>
      <c r="CK80" s="722"/>
      <c r="CM80" s="722"/>
      <c r="CN80" s="722"/>
      <c r="CO80" s="722"/>
      <c r="CQ80" s="722"/>
      <c r="CR80" s="722"/>
      <c r="CS80" s="722"/>
      <c r="CT80" s="722"/>
      <c r="CU80" s="722"/>
      <c r="CV80" s="722"/>
      <c r="CW80" s="722"/>
      <c r="CY80" s="722"/>
      <c r="CZ80" s="722"/>
      <c r="DA80" s="722"/>
      <c r="DB80" s="722"/>
      <c r="DC80" s="727"/>
      <c r="DD80" s="722"/>
      <c r="DE80" s="722"/>
      <c r="DF80" s="722"/>
      <c r="DG80" s="722"/>
      <c r="DH80" s="722"/>
      <c r="DI80" s="722"/>
      <c r="DJ80" s="722"/>
      <c r="DK80" s="722"/>
      <c r="DL80" s="722"/>
      <c r="DM80" s="722"/>
      <c r="DN80" s="722"/>
      <c r="DO80" s="727"/>
      <c r="DP80" s="722"/>
      <c r="DQ80" s="722"/>
      <c r="DR80" s="722"/>
      <c r="DS80" s="727"/>
      <c r="DT80" s="722"/>
      <c r="DU80" s="722"/>
      <c r="DV80" s="722"/>
      <c r="DW80" s="722"/>
      <c r="DX80" s="722"/>
      <c r="DY80" s="722"/>
      <c r="DZ80" s="722"/>
      <c r="EA80" s="729"/>
      <c r="EB80" s="722"/>
      <c r="EC80" s="727"/>
      <c r="EE80" s="722"/>
      <c r="EF80" s="722"/>
      <c r="EG80" s="722"/>
      <c r="EH80" s="722"/>
      <c r="EJ80" s="722"/>
      <c r="EL80" s="722"/>
      <c r="EM80" s="722"/>
      <c r="EO80" s="722"/>
      <c r="EP80" s="730"/>
      <c r="EQ80" s="722"/>
      <c r="ER80" s="722"/>
      <c r="ES80" s="722"/>
      <c r="ET80" s="722"/>
      <c r="EU80" s="722"/>
      <c r="EV80" s="722"/>
      <c r="EW80" s="727"/>
      <c r="EY80" s="722"/>
      <c r="EZ80" s="722"/>
      <c r="FB80" s="722"/>
      <c r="FC80" s="722"/>
      <c r="FD80" s="722"/>
      <c r="FF80" s="722"/>
      <c r="FH80" s="722"/>
      <c r="FI80" s="722"/>
      <c r="FK80" s="722"/>
      <c r="FL80" s="722"/>
      <c r="FM80" s="722"/>
      <c r="FN80" s="731"/>
      <c r="FO80" s="722"/>
      <c r="FP80" s="727"/>
      <c r="FQ80" s="722"/>
      <c r="FS80" s="722"/>
      <c r="FU80" s="722"/>
      <c r="FV80" s="722"/>
      <c r="FW80" s="722"/>
      <c r="FX80" s="722"/>
      <c r="FY80" s="722"/>
      <c r="GA80" s="722"/>
      <c r="GB80" s="727"/>
      <c r="GC80" s="722"/>
      <c r="GD80" s="722"/>
      <c r="GE80" s="722"/>
      <c r="GF80" s="727"/>
      <c r="GG80" s="722"/>
      <c r="GH80" s="720"/>
      <c r="GI80" s="722"/>
      <c r="GJ80" s="727"/>
      <c r="GK80" s="722"/>
      <c r="GL80" s="722"/>
      <c r="GM80" s="727"/>
      <c r="GN80" s="722"/>
      <c r="GO80" s="722"/>
      <c r="GP80" s="722"/>
      <c r="GQ80" s="722"/>
      <c r="GR80" s="722"/>
      <c r="GS80" s="720"/>
      <c r="GT80" s="722"/>
      <c r="GU80" s="727"/>
      <c r="GW80" s="722"/>
      <c r="GX80" s="722"/>
      <c r="GZ80" s="722"/>
      <c r="HA80" s="722"/>
      <c r="HB80" s="722"/>
      <c r="HC80" s="722"/>
      <c r="HD80" s="722"/>
      <c r="HE80" s="722"/>
      <c r="HF80" s="722"/>
      <c r="HG80" s="722"/>
      <c r="HH80" s="727"/>
      <c r="HI80" s="722"/>
      <c r="HJ80" s="722"/>
      <c r="HK80" s="722"/>
      <c r="HL80" s="722"/>
      <c r="HM80" s="722"/>
      <c r="HN80" s="722"/>
      <c r="HO80" s="727"/>
      <c r="HQ80" s="722"/>
      <c r="HR80" s="722"/>
      <c r="HS80" s="722"/>
      <c r="HU80" s="722"/>
      <c r="HV80" s="722"/>
      <c r="HW80" s="722"/>
      <c r="HX80" s="722"/>
      <c r="HZ80" s="722"/>
      <c r="IA80" s="720"/>
      <c r="IB80" s="727"/>
      <c r="IC80" s="722"/>
      <c r="ID80" s="722"/>
      <c r="IE80" s="722"/>
      <c r="IF80" s="722"/>
      <c r="IG80" s="722"/>
      <c r="IH80" s="722"/>
      <c r="II80" s="722"/>
      <c r="IJ80" s="722"/>
      <c r="IK80" s="720"/>
      <c r="IL80" s="727"/>
      <c r="IM80" s="722"/>
      <c r="IN80" s="722"/>
      <c r="IO80" s="722"/>
      <c r="IP80" s="722"/>
      <c r="IQ80" s="722"/>
      <c r="IR80" s="722"/>
      <c r="IS80" s="720"/>
      <c r="IT80" s="722"/>
      <c r="IU80" s="722"/>
      <c r="IV80" s="727"/>
      <c r="IW80" s="722"/>
      <c r="IX80" s="722"/>
      <c r="IZ80" s="722"/>
      <c r="JA80" s="722"/>
      <c r="JC80" s="722"/>
      <c r="JD80" s="722"/>
      <c r="JE80" s="722"/>
      <c r="JG80" s="722"/>
      <c r="JH80" s="727"/>
      <c r="JI80" s="722"/>
      <c r="JJ80" s="722"/>
      <c r="JK80" s="722"/>
      <c r="JL80" s="722"/>
      <c r="JM80" s="727"/>
      <c r="JN80" s="722"/>
      <c r="JO80" s="720"/>
      <c r="JP80" s="720"/>
      <c r="JQ80" s="727"/>
      <c r="JR80" s="722"/>
      <c r="JS80" s="722"/>
      <c r="JT80" s="722"/>
      <c r="JU80" s="722"/>
      <c r="JV80" s="722"/>
      <c r="JW80" s="722"/>
      <c r="JX80" s="722"/>
      <c r="JY80" s="722"/>
      <c r="JZ80" s="722"/>
      <c r="KA80" s="722"/>
      <c r="KB80" s="722"/>
      <c r="KC80" s="722"/>
      <c r="KD80" s="727"/>
      <c r="KE80" s="722"/>
      <c r="KF80" s="722"/>
      <c r="KG80" s="722"/>
      <c r="KH80" s="727"/>
      <c r="KI80" s="722"/>
      <c r="KJ80" s="722"/>
      <c r="KK80" s="722"/>
      <c r="KL80" s="722"/>
      <c r="KM80" s="727"/>
      <c r="KN80" s="722"/>
      <c r="KO80" s="722"/>
      <c r="KP80" s="722"/>
      <c r="KQ80" s="727"/>
      <c r="KR80" s="722"/>
      <c r="KS80" s="722"/>
      <c r="KT80" s="722"/>
      <c r="KU80" s="732"/>
      <c r="KV80" s="727"/>
      <c r="KW80" s="722"/>
      <c r="KX80" s="722"/>
      <c r="KY80" s="722"/>
      <c r="KZ80" s="722"/>
      <c r="LA80" s="722"/>
      <c r="LB80" s="727"/>
      <c r="LC80" s="722"/>
      <c r="LD80" s="722"/>
      <c r="LE80" s="722"/>
      <c r="LG80" s="722"/>
      <c r="LH80" s="722"/>
      <c r="LI80" s="722"/>
      <c r="LJ80" s="727"/>
      <c r="LK80" s="722"/>
      <c r="LL80" s="722"/>
      <c r="LM80" s="722"/>
      <c r="LN80" s="722"/>
      <c r="LO80" s="722"/>
      <c r="LP80" s="722"/>
      <c r="LQ80" s="722"/>
      <c r="LR80" s="722"/>
      <c r="LS80" s="722"/>
      <c r="LT80" s="722"/>
      <c r="LU80" s="722"/>
      <c r="LV80" s="722"/>
      <c r="LW80" s="722"/>
      <c r="LX80" s="722"/>
      <c r="LY80" s="727"/>
      <c r="LZ80" s="722"/>
      <c r="MA80" s="722"/>
      <c r="MB80" s="722"/>
      <c r="MC80" s="722"/>
      <c r="MD80" s="722"/>
      <c r="ME80" s="727"/>
      <c r="MF80" s="722"/>
      <c r="MG80" s="722"/>
      <c r="MH80" s="722"/>
      <c r="MI80" s="722"/>
      <c r="MJ80" s="727"/>
      <c r="MK80" s="722"/>
      <c r="ML80" s="722"/>
      <c r="MM80" s="722"/>
      <c r="MN80" s="722"/>
      <c r="MO80" s="722"/>
      <c r="MP80" s="722"/>
      <c r="MQ80" s="727"/>
      <c r="MR80" s="722"/>
      <c r="MS80" s="722"/>
      <c r="MT80" s="722"/>
      <c r="MU80" s="722"/>
      <c r="MV80" s="722"/>
      <c r="MW80" s="722"/>
      <c r="MX80" s="722"/>
      <c r="MY80" s="722"/>
      <c r="MZ80" s="722"/>
      <c r="NA80" s="714"/>
      <c r="NB80" s="714"/>
      <c r="NC80" s="714"/>
      <c r="ND80" s="714"/>
    </row>
    <row r="81" spans="1:368" s="182" customFormat="1">
      <c r="A81" s="1262"/>
      <c r="B81" s="1221" t="s">
        <v>1377</v>
      </c>
      <c r="C81" s="182" t="s">
        <v>640</v>
      </c>
      <c r="D81" s="183" t="s">
        <v>640</v>
      </c>
      <c r="E81" s="183" t="s">
        <v>640</v>
      </c>
      <c r="F81" s="183" t="s">
        <v>640</v>
      </c>
      <c r="G81" s="184" t="s">
        <v>640</v>
      </c>
      <c r="H81" s="185" t="s">
        <v>640</v>
      </c>
      <c r="I81" s="186" t="s">
        <v>640</v>
      </c>
      <c r="J81" s="187" t="s">
        <v>640</v>
      </c>
      <c r="K81" s="188" t="s">
        <v>640</v>
      </c>
      <c r="L81" s="188" t="s">
        <v>640</v>
      </c>
      <c r="M81" s="187" t="s">
        <v>640</v>
      </c>
      <c r="N81" s="187" t="s">
        <v>640</v>
      </c>
      <c r="O81" s="187" t="s">
        <v>640</v>
      </c>
      <c r="P81" s="185" t="s">
        <v>640</v>
      </c>
      <c r="Q81" s="187" t="s">
        <v>640</v>
      </c>
      <c r="R81" s="183" t="s">
        <v>86</v>
      </c>
      <c r="S81" s="189" t="s">
        <v>1285</v>
      </c>
      <c r="T81" s="190"/>
      <c r="U81" s="183"/>
      <c r="V81" s="271"/>
      <c r="W81" s="657">
        <f>COUNTIF(X81:BJ81,"&gt;0")</f>
        <v>0</v>
      </c>
      <c r="X81" s="510">
        <f t="shared" ref="X81" si="703">COUNTA(Y81)</f>
        <v>0</v>
      </c>
      <c r="Y81" s="191"/>
      <c r="Z81" s="510">
        <f t="shared" ref="Z81" si="704">COUNTA(AA81)</f>
        <v>0</v>
      </c>
      <c r="AA81" s="191"/>
      <c r="AB81" s="510">
        <f t="shared" ref="AB81" si="705">COUNTA(AC81)</f>
        <v>0</v>
      </c>
      <c r="AC81" s="191"/>
      <c r="AD81" s="510">
        <f>COUNTA(AE81:AH81)</f>
        <v>0</v>
      </c>
      <c r="AE81" s="191"/>
      <c r="AF81" s="191"/>
      <c r="AG81" s="191"/>
      <c r="AH81" s="191"/>
      <c r="AI81" s="510">
        <f>COUNTA(AJ81,AL81,AN81:AX81,AZ81,BB81)</f>
        <v>0</v>
      </c>
      <c r="AJ81" s="191"/>
      <c r="AK81" s="272"/>
      <c r="AL81" s="191"/>
      <c r="AM81" s="351">
        <f>COUNTA(AN81:AX81)</f>
        <v>0</v>
      </c>
      <c r="AN81" s="191"/>
      <c r="AO81" s="191"/>
      <c r="AP81" s="191"/>
      <c r="AQ81" s="191"/>
      <c r="AR81" s="191"/>
      <c r="AS81" s="191"/>
      <c r="AT81" s="191"/>
      <c r="AU81" s="191"/>
      <c r="AV81" s="191"/>
      <c r="AW81" s="191"/>
      <c r="AX81" s="191"/>
      <c r="AY81" s="272"/>
      <c r="AZ81" s="191"/>
      <c r="BA81" s="272"/>
      <c r="BB81" s="191"/>
      <c r="BC81" s="522">
        <f>COUNTA(BD81:BE81)</f>
        <v>0</v>
      </c>
      <c r="BD81" s="191"/>
      <c r="BE81" s="191"/>
      <c r="BF81" s="522">
        <f>COUNTA(BG81:BJ81)</f>
        <v>0</v>
      </c>
      <c r="BG81" s="191"/>
      <c r="BH81" s="191"/>
      <c r="BI81" s="191"/>
      <c r="BJ81" s="191"/>
      <c r="BK81" s="657">
        <f>COUNTIF(BL81:CD81,"&gt;0")</f>
        <v>0</v>
      </c>
      <c r="BL81" s="191"/>
      <c r="BM81" s="191"/>
      <c r="BN81" s="510">
        <f>COUNTA(BO81:BQ81)</f>
        <v>0</v>
      </c>
      <c r="BO81" s="191"/>
      <c r="BP81" s="191"/>
      <c r="BQ81" s="191"/>
      <c r="BR81" s="510">
        <f>COUNTA(BS81:BT81)</f>
        <v>0</v>
      </c>
      <c r="BS81" s="191"/>
      <c r="BT81" s="191"/>
      <c r="BU81" s="510">
        <f>COUNTA(BV81)</f>
        <v>0</v>
      </c>
      <c r="BV81" s="191"/>
      <c r="BW81" s="510">
        <f>COUNTA(BX81:BY81)</f>
        <v>0</v>
      </c>
      <c r="BX81" s="191"/>
      <c r="BZ81" s="510">
        <f t="shared" ref="BZ81" si="706">COUNTA(CA81:CD81)</f>
        <v>0</v>
      </c>
      <c r="CA81" s="191"/>
      <c r="CB81" s="191"/>
      <c r="CC81" s="191"/>
      <c r="CD81" s="191"/>
      <c r="CE81" s="657">
        <f>COUNTIF(CF81:DZ81,"&gt;0")</f>
        <v>12</v>
      </c>
      <c r="CF81" s="191"/>
      <c r="CG81" s="510">
        <f>COUNTA(CH81,CJ81:CK81,CM81:CO81,CQ81:CW81,CY81:DB81)</f>
        <v>0</v>
      </c>
      <c r="CH81" s="191"/>
      <c r="CI81" s="272"/>
      <c r="CJ81" s="191"/>
      <c r="CK81" s="191"/>
      <c r="CL81" s="351">
        <f>COUNTA(CM81:CO81)</f>
        <v>0</v>
      </c>
      <c r="CM81" s="191"/>
      <c r="CN81" s="191"/>
      <c r="CO81" s="191"/>
      <c r="CP81" s="351">
        <f>COUNTA(CQ81:CW81)</f>
        <v>0</v>
      </c>
      <c r="CQ81" s="191"/>
      <c r="CR81" s="191"/>
      <c r="CS81" s="191"/>
      <c r="CT81" s="191"/>
      <c r="CU81" s="191"/>
      <c r="CV81" s="191"/>
      <c r="CW81" s="191"/>
      <c r="CX81" s="351">
        <f>COUNTA(CY81:DB81)</f>
        <v>0</v>
      </c>
      <c r="CY81" s="191"/>
      <c r="CZ81" s="191"/>
      <c r="DA81" s="191"/>
      <c r="DB81" s="191"/>
      <c r="DC81" s="510">
        <f>COUNTA(DD81:DN81)</f>
        <v>11</v>
      </c>
      <c r="DD81" s="191">
        <f>AVERAGE(DD85:DD86,DD82)</f>
        <v>10</v>
      </c>
      <c r="DE81" s="191">
        <f t="shared" ref="DE81:DN81" si="707">AVERAGE(DE85:DE86,DE82)</f>
        <v>2</v>
      </c>
      <c r="DF81" s="191">
        <f t="shared" si="707"/>
        <v>4</v>
      </c>
      <c r="DG81" s="191">
        <f t="shared" si="707"/>
        <v>5</v>
      </c>
      <c r="DH81" s="191">
        <f t="shared" si="707"/>
        <v>5</v>
      </c>
      <c r="DI81" s="191">
        <f t="shared" si="707"/>
        <v>5</v>
      </c>
      <c r="DJ81" s="191">
        <f t="shared" si="707"/>
        <v>1</v>
      </c>
      <c r="DK81" s="191">
        <f t="shared" si="707"/>
        <v>1</v>
      </c>
      <c r="DL81" s="191">
        <f t="shared" si="707"/>
        <v>11</v>
      </c>
      <c r="DM81" s="191">
        <f t="shared" si="707"/>
        <v>33</v>
      </c>
      <c r="DN81" s="191">
        <f t="shared" si="707"/>
        <v>10</v>
      </c>
      <c r="DO81" s="510">
        <f>COUNTA(DP81:DR81)</f>
        <v>0</v>
      </c>
      <c r="DP81" s="191"/>
      <c r="DQ81" s="191"/>
      <c r="DR81" s="191"/>
      <c r="DS81" s="510">
        <f>COUNTA(DT81:DZ81)</f>
        <v>0</v>
      </c>
      <c r="DT81" s="191"/>
      <c r="DU81" s="191"/>
      <c r="DV81" s="191"/>
      <c r="DW81" s="191"/>
      <c r="DX81" s="191"/>
      <c r="DY81" s="191"/>
      <c r="DZ81" s="191"/>
      <c r="EA81" s="657">
        <f>COUNTIF(EB81:FM81,"&gt;0")</f>
        <v>0</v>
      </c>
      <c r="EB81" s="191"/>
      <c r="EC81" s="510">
        <f>COUNTA(EE81:EH81,EJ81,EL81:EM81,EO81,EQ81:EV81)</f>
        <v>0</v>
      </c>
      <c r="ED81" s="351">
        <f>COUNTA(EE81:EH81)</f>
        <v>0</v>
      </c>
      <c r="EE81" s="191"/>
      <c r="EF81" s="191"/>
      <c r="EG81" s="191"/>
      <c r="EH81" s="191"/>
      <c r="EI81" s="272"/>
      <c r="EJ81" s="191"/>
      <c r="EK81" s="351">
        <f>COUNTA(EL81:EM81)</f>
        <v>0</v>
      </c>
      <c r="EL81" s="191"/>
      <c r="EM81" s="191"/>
      <c r="EN81" s="272"/>
      <c r="EO81" s="191"/>
      <c r="EP81" s="351">
        <f>COUNTA(EQ81:EV81)</f>
        <v>0</v>
      </c>
      <c r="EQ81" s="191"/>
      <c r="ER81" s="191"/>
      <c r="ES81" s="191"/>
      <c r="ET81" s="191"/>
      <c r="EU81" s="191"/>
      <c r="EV81" s="191"/>
      <c r="EW81" s="510">
        <f>COUNTA(EY81:EZ81,FB81:FD81,FF81,FH81:FI81,FK81:FM81)</f>
        <v>0</v>
      </c>
      <c r="EX81" s="351">
        <f>COUNTA(EY81:EZ81)</f>
        <v>0</v>
      </c>
      <c r="EY81" s="191"/>
      <c r="EZ81" s="191"/>
      <c r="FA81" s="351">
        <f>COUNTA(FB81:FD81)</f>
        <v>0</v>
      </c>
      <c r="FB81" s="191"/>
      <c r="FC81" s="191"/>
      <c r="FD81" s="191"/>
      <c r="FE81" s="272"/>
      <c r="FF81" s="191"/>
      <c r="FG81" s="351">
        <f>COUNTA(FH81:FI81)</f>
        <v>0</v>
      </c>
      <c r="FH81" s="191"/>
      <c r="FI81" s="191"/>
      <c r="FJ81" s="351">
        <f>COUNTA(FK81:FM81)</f>
        <v>0</v>
      </c>
      <c r="FK81" s="191"/>
      <c r="FL81" s="191"/>
      <c r="FM81" s="191"/>
      <c r="FN81" s="657">
        <f>COUNTIF(FO81:GG81,"&gt;0")</f>
        <v>0</v>
      </c>
      <c r="FO81" s="191"/>
      <c r="FP81" s="510">
        <f>COUNTA(FQ81,FS81,FU81:FY81,GA81,GC81:GE81,FO81)</f>
        <v>0</v>
      </c>
      <c r="FQ81" s="191"/>
      <c r="FR81" s="272"/>
      <c r="FS81" s="191"/>
      <c r="FT81" s="351">
        <f>COUNTA(FU81:FY81)</f>
        <v>0</v>
      </c>
      <c r="FU81" s="191"/>
      <c r="FV81" s="191"/>
      <c r="FW81" s="191"/>
      <c r="FX81" s="191"/>
      <c r="FY81" s="191"/>
      <c r="FZ81" s="272"/>
      <c r="GA81" s="191"/>
      <c r="GB81" s="510">
        <f>COUNTA(GC81:GE81)</f>
        <v>0</v>
      </c>
      <c r="GC81" s="191"/>
      <c r="GD81" s="191"/>
      <c r="GE81" s="191"/>
      <c r="GF81" s="510">
        <f t="shared" ref="GF81" si="708">COUNTA(GG81)</f>
        <v>0</v>
      </c>
      <c r="GG81" s="191"/>
      <c r="GH81" s="657">
        <f>COUNTIF(GI81:GR81,"&gt;0")</f>
        <v>0</v>
      </c>
      <c r="GI81" s="191"/>
      <c r="GJ81" s="510">
        <f>COUNTA(GK81)</f>
        <v>0</v>
      </c>
      <c r="GK81" s="191"/>
      <c r="GL81" s="191"/>
      <c r="GM81" s="510">
        <f>COUNTA(GN81:GR81)</f>
        <v>0</v>
      </c>
      <c r="GN81" s="191"/>
      <c r="GO81" s="191"/>
      <c r="GP81" s="191"/>
      <c r="GQ81" s="191"/>
      <c r="GR81" s="191"/>
      <c r="GS81" s="657">
        <f>COUNTIF(GT81:HZ81,"&gt;0")</f>
        <v>0</v>
      </c>
      <c r="GT81" s="191"/>
      <c r="GU81" s="510">
        <f t="shared" ref="GU81" si="709">COUNTA(GW81:GX81,GZ81:HG81)</f>
        <v>0</v>
      </c>
      <c r="GV81" s="351">
        <f>COUNTA(GW81:GX81)</f>
        <v>0</v>
      </c>
      <c r="GW81" s="191"/>
      <c r="GX81" s="191"/>
      <c r="GY81" s="351">
        <f>COUNTA(GZ81:HG81)</f>
        <v>0</v>
      </c>
      <c r="GZ81" s="191"/>
      <c r="HA81" s="191"/>
      <c r="HB81" s="191"/>
      <c r="HC81" s="191"/>
      <c r="HD81" s="191"/>
      <c r="HE81" s="191"/>
      <c r="HF81" s="191"/>
      <c r="HG81" s="191"/>
      <c r="HH81" s="510">
        <f>COUNTA(HI81:HN81)</f>
        <v>0</v>
      </c>
      <c r="HI81" s="191"/>
      <c r="HJ81" s="191"/>
      <c r="HK81" s="191"/>
      <c r="HL81" s="191"/>
      <c r="HM81" s="191"/>
      <c r="HN81" s="191"/>
      <c r="HO81" s="510">
        <f>COUNTA(HQ81:HS81,HU81:HX81,HZ81)</f>
        <v>0</v>
      </c>
      <c r="HP81" s="351">
        <f>COUNTA(HQ81:HS81)</f>
        <v>0</v>
      </c>
      <c r="HQ81" s="191"/>
      <c r="HR81" s="191"/>
      <c r="HS81" s="191"/>
      <c r="HT81" s="351">
        <f>COUNTA(HU81:HX81)</f>
        <v>0</v>
      </c>
      <c r="HU81" s="191"/>
      <c r="HV81" s="191"/>
      <c r="HW81" s="191"/>
      <c r="HX81" s="191"/>
      <c r="HY81" s="272"/>
      <c r="HZ81" s="191"/>
      <c r="IA81" s="657">
        <f>COUNTIF(IB81:IJ81,"&gt;0")</f>
        <v>0</v>
      </c>
      <c r="IB81" s="510">
        <f>COUNTA(IC81:IJ81)</f>
        <v>0</v>
      </c>
      <c r="IC81" s="191"/>
      <c r="ID81" s="191"/>
      <c r="IE81" s="191"/>
      <c r="IF81" s="191"/>
      <c r="IG81" s="191"/>
      <c r="IH81" s="191"/>
      <c r="II81" s="191"/>
      <c r="IJ81" s="191"/>
      <c r="IK81" s="657">
        <f>COUNTIF(IL81:IR81,"&gt;0")</f>
        <v>0</v>
      </c>
      <c r="IL81" s="510">
        <f>COUNTA(IM81:IR81)</f>
        <v>0</v>
      </c>
      <c r="IM81" s="191"/>
      <c r="IN81" s="191"/>
      <c r="IO81" s="191"/>
      <c r="IP81" s="191"/>
      <c r="IQ81" s="191"/>
      <c r="IR81" s="191"/>
      <c r="IS81" s="657">
        <f>COUNTIF(IT81:JN81,"&gt;0")</f>
        <v>0</v>
      </c>
      <c r="IT81" s="191"/>
      <c r="IU81" s="191"/>
      <c r="IV81" s="510">
        <f>COUNTA(IW81:IX81,IZ81:JA81,JC81:JE81,JG81)</f>
        <v>0</v>
      </c>
      <c r="IW81" s="191"/>
      <c r="IX81" s="191"/>
      <c r="IY81" s="272"/>
      <c r="IZ81" s="191"/>
      <c r="JA81" s="191"/>
      <c r="JB81" s="272"/>
      <c r="JC81" s="191"/>
      <c r="JD81" s="191"/>
      <c r="JE81" s="191"/>
      <c r="JF81" s="272"/>
      <c r="JG81" s="191"/>
      <c r="JH81" s="510">
        <f>COUNTA(JI81:JL81)</f>
        <v>0</v>
      </c>
      <c r="JI81" s="191"/>
      <c r="JJ81" s="191"/>
      <c r="JK81" s="191"/>
      <c r="JL81" s="191"/>
      <c r="JM81" s="510">
        <f>COUNTA(JN81)</f>
        <v>0</v>
      </c>
      <c r="JN81" s="191"/>
      <c r="JO81" s="536"/>
      <c r="JP81" s="657">
        <f>COUNTIF(JQ81:KT81,"&gt;0")</f>
        <v>0</v>
      </c>
      <c r="JQ81" s="510">
        <f t="shared" ref="JQ81" si="710">COUNTA(JR81:JU81)</f>
        <v>0</v>
      </c>
      <c r="JR81" s="191"/>
      <c r="JS81" s="191"/>
      <c r="JT81" s="191"/>
      <c r="JU81" s="191"/>
      <c r="JV81" s="191"/>
      <c r="JW81" s="191"/>
      <c r="JX81" s="191"/>
      <c r="JY81" s="191"/>
      <c r="JZ81" s="191"/>
      <c r="KA81" s="191"/>
      <c r="KB81" s="191"/>
      <c r="KC81" s="191"/>
      <c r="KD81" s="510">
        <f>COUNTA(KE81:KG81)</f>
        <v>0</v>
      </c>
      <c r="KE81" s="191"/>
      <c r="KF81" s="191"/>
      <c r="KG81" s="191"/>
      <c r="KH81" s="510">
        <f>COUNTA(KI81:KL81)</f>
        <v>0</v>
      </c>
      <c r="KI81" s="191"/>
      <c r="KJ81" s="191"/>
      <c r="KK81" s="191"/>
      <c r="KL81" s="191"/>
      <c r="KM81" s="510">
        <f>COUNTA(KN81:KP81)</f>
        <v>0</v>
      </c>
      <c r="KN81" s="191"/>
      <c r="KO81" s="191"/>
      <c r="KP81" s="191"/>
      <c r="KQ81" s="510">
        <f>COUNTA(KR81:KS81)</f>
        <v>0</v>
      </c>
      <c r="KR81" s="191"/>
      <c r="KS81" s="191"/>
      <c r="KT81" s="191"/>
      <c r="KU81" s="657">
        <f>COUNTIF(KV81:MP81,"&gt;0")</f>
        <v>0</v>
      </c>
      <c r="KV81" s="510">
        <f>COUNTA(KW81:LA81)</f>
        <v>0</v>
      </c>
      <c r="KW81" s="191"/>
      <c r="KX81" s="191"/>
      <c r="KY81" s="191"/>
      <c r="KZ81" s="191"/>
      <c r="LA81" s="191"/>
      <c r="LB81" s="510">
        <f>COUNTA(LC81:LE81,LG81:LI81)</f>
        <v>0</v>
      </c>
      <c r="LC81" s="191"/>
      <c r="LD81" s="191"/>
      <c r="LE81" s="191"/>
      <c r="LF81" s="351">
        <f>COUNTA(LG81:LI81)</f>
        <v>0</v>
      </c>
      <c r="LG81" s="191"/>
      <c r="LH81" s="191"/>
      <c r="LI81" s="191"/>
      <c r="LJ81" s="510">
        <f>COUNTA(LK81:LX81)</f>
        <v>0</v>
      </c>
      <c r="LK81" s="191"/>
      <c r="LL81" s="191"/>
      <c r="LM81" s="191"/>
      <c r="LN81" s="191"/>
      <c r="LO81" s="191"/>
      <c r="LP81" s="191"/>
      <c r="LQ81" s="191"/>
      <c r="LR81" s="191"/>
      <c r="LS81" s="191"/>
      <c r="LT81" s="191"/>
      <c r="LU81" s="191"/>
      <c r="LV81" s="191"/>
      <c r="LW81" s="191"/>
      <c r="LX81" s="191"/>
      <c r="LY81" s="510">
        <f>COUNTA(LZ81:MD81)</f>
        <v>0</v>
      </c>
      <c r="LZ81" s="191"/>
      <c r="MA81" s="191"/>
      <c r="MB81" s="191"/>
      <c r="MC81" s="191"/>
      <c r="MD81" s="191"/>
      <c r="ME81" s="510">
        <f>COUNTA(MF81:MI81)</f>
        <v>0</v>
      </c>
      <c r="MF81" s="191"/>
      <c r="MG81" s="191"/>
      <c r="MH81" s="191"/>
      <c r="MI81" s="191"/>
      <c r="MJ81" s="510">
        <f>COUNTA(MK81:MP81)</f>
        <v>0</v>
      </c>
      <c r="MK81" s="191"/>
      <c r="ML81" s="191"/>
      <c r="MM81" s="191"/>
      <c r="MN81" s="191"/>
      <c r="MO81" s="191"/>
      <c r="MP81" s="191"/>
      <c r="MQ81" s="273"/>
      <c r="MR81" s="191"/>
      <c r="MS81" s="191"/>
      <c r="MT81" s="191"/>
      <c r="MU81" s="191"/>
      <c r="MV81" s="191"/>
      <c r="MW81" s="191"/>
      <c r="MX81" s="191"/>
      <c r="MY81" s="191"/>
      <c r="MZ81" s="191"/>
      <c r="NA81" s="183"/>
      <c r="NB81" s="183"/>
      <c r="NC81" s="183"/>
      <c r="ND81" s="183"/>
    </row>
    <row r="82" spans="1:368" s="672" customFormat="1" ht="14">
      <c r="A82" s="1261">
        <v>56</v>
      </c>
      <c r="B82" s="693"/>
      <c r="C82" s="694"/>
      <c r="D82" s="695"/>
      <c r="E82" s="695"/>
      <c r="F82" s="695"/>
      <c r="G82" s="696"/>
      <c r="H82" s="697"/>
      <c r="I82" s="698"/>
      <c r="J82" s="694"/>
      <c r="K82" s="695"/>
      <c r="L82" s="695"/>
      <c r="M82" s="694"/>
      <c r="N82" s="694"/>
      <c r="O82" s="694"/>
      <c r="P82" s="697"/>
      <c r="Q82" s="694"/>
      <c r="R82" s="695"/>
      <c r="S82" s="699"/>
      <c r="T82" s="699"/>
      <c r="U82" s="695"/>
      <c r="W82" s="700"/>
      <c r="X82" s="701"/>
      <c r="Y82" s="702"/>
      <c r="Z82" s="701"/>
      <c r="AA82" s="702"/>
      <c r="AB82" s="701"/>
      <c r="AC82" s="702"/>
      <c r="AD82" s="703"/>
      <c r="AE82" s="702"/>
      <c r="AF82" s="702"/>
      <c r="AG82" s="702"/>
      <c r="AH82" s="702"/>
      <c r="AI82" s="704"/>
      <c r="AJ82" s="702"/>
      <c r="AL82" s="702"/>
      <c r="AM82" s="705"/>
      <c r="AN82" s="702"/>
      <c r="AO82" s="702"/>
      <c r="AP82" s="702"/>
      <c r="AQ82" s="702"/>
      <c r="AR82" s="702"/>
      <c r="AS82" s="702"/>
      <c r="AT82" s="702"/>
      <c r="AU82" s="702"/>
      <c r="AV82" s="702"/>
      <c r="AW82" s="702"/>
      <c r="AX82" s="702"/>
      <c r="AZ82" s="702"/>
      <c r="BB82" s="702"/>
      <c r="BC82" s="706"/>
      <c r="BD82" s="702"/>
      <c r="BE82" s="702"/>
      <c r="BF82" s="706"/>
      <c r="BG82" s="702"/>
      <c r="BH82" s="702"/>
      <c r="BI82" s="702"/>
      <c r="BJ82" s="702"/>
      <c r="BK82" s="707"/>
      <c r="BL82" s="702"/>
      <c r="BM82" s="702"/>
      <c r="BN82" s="706"/>
      <c r="BO82" s="702"/>
      <c r="BP82" s="702"/>
      <c r="BQ82" s="702"/>
      <c r="BR82" s="706"/>
      <c r="BS82" s="702"/>
      <c r="BT82" s="702"/>
      <c r="BU82" s="706"/>
      <c r="BV82" s="702"/>
      <c r="BW82" s="706"/>
      <c r="BX82" s="702"/>
      <c r="BZ82" s="706"/>
      <c r="CA82" s="702"/>
      <c r="CB82" s="702"/>
      <c r="CC82" s="702"/>
      <c r="CD82" s="702"/>
      <c r="CE82" s="700"/>
      <c r="CF82" s="702"/>
      <c r="CG82" s="706"/>
      <c r="CH82" s="702"/>
      <c r="CJ82" s="702"/>
      <c r="CK82" s="702"/>
      <c r="CM82" s="702"/>
      <c r="CN82" s="702"/>
      <c r="CO82" s="702"/>
      <c r="CQ82" s="702"/>
      <c r="CR82" s="702"/>
      <c r="CS82" s="702"/>
      <c r="CT82" s="702"/>
      <c r="CU82" s="702"/>
      <c r="CV82" s="702"/>
      <c r="CW82" s="702"/>
      <c r="CY82" s="702"/>
      <c r="CZ82" s="702"/>
      <c r="DA82" s="702"/>
      <c r="DB82" s="702"/>
      <c r="DC82" s="706"/>
      <c r="DD82" s="702"/>
      <c r="DE82" s="702"/>
      <c r="DF82" s="702"/>
      <c r="DG82" s="702"/>
      <c r="DH82" s="702"/>
      <c r="DI82" s="702"/>
      <c r="DJ82" s="702"/>
      <c r="DK82" s="702"/>
      <c r="DL82" s="702"/>
      <c r="DM82" s="702"/>
      <c r="DN82" s="702"/>
      <c r="DO82" s="706"/>
      <c r="DP82" s="702"/>
      <c r="DQ82" s="702"/>
      <c r="DR82" s="702"/>
      <c r="DS82" s="706"/>
      <c r="DT82" s="702"/>
      <c r="DU82" s="702"/>
      <c r="DV82" s="702"/>
      <c r="DW82" s="702"/>
      <c r="DX82" s="702"/>
      <c r="DY82" s="702"/>
      <c r="DZ82" s="702"/>
      <c r="EA82" s="708"/>
      <c r="EB82" s="702"/>
      <c r="EC82" s="706"/>
      <c r="EE82" s="702"/>
      <c r="EF82" s="702"/>
      <c r="EG82" s="702"/>
      <c r="EH82" s="702"/>
      <c r="EJ82" s="702"/>
      <c r="EL82" s="702"/>
      <c r="EM82" s="702"/>
      <c r="EO82" s="702"/>
      <c r="EP82" s="709"/>
      <c r="EQ82" s="702"/>
      <c r="ER82" s="702"/>
      <c r="ES82" s="702"/>
      <c r="ET82" s="702"/>
      <c r="EU82" s="702"/>
      <c r="EV82" s="702"/>
      <c r="EW82" s="706"/>
      <c r="EY82" s="702"/>
      <c r="EZ82" s="702"/>
      <c r="FB82" s="702"/>
      <c r="FC82" s="702"/>
      <c r="FD82" s="702"/>
      <c r="FF82" s="702"/>
      <c r="FH82" s="702"/>
      <c r="FI82" s="702"/>
      <c r="FK82" s="702"/>
      <c r="FL82" s="702"/>
      <c r="FM82" s="702"/>
      <c r="FN82" s="710"/>
      <c r="FO82" s="702"/>
      <c r="FP82" s="706"/>
      <c r="FQ82" s="702"/>
      <c r="FS82" s="702"/>
      <c r="FU82" s="702"/>
      <c r="FV82" s="702"/>
      <c r="FW82" s="702"/>
      <c r="FX82" s="702"/>
      <c r="FY82" s="702"/>
      <c r="GA82" s="702"/>
      <c r="GB82" s="706"/>
      <c r="GC82" s="702"/>
      <c r="GD82" s="702"/>
      <c r="GE82" s="702"/>
      <c r="GF82" s="706"/>
      <c r="GG82" s="702"/>
      <c r="GH82" s="700"/>
      <c r="GI82" s="702"/>
      <c r="GJ82" s="706"/>
      <c r="GK82" s="702"/>
      <c r="GL82" s="702"/>
      <c r="GM82" s="706"/>
      <c r="GN82" s="702"/>
      <c r="GO82" s="702"/>
      <c r="GP82" s="702"/>
      <c r="GQ82" s="702"/>
      <c r="GR82" s="702"/>
      <c r="GS82" s="700"/>
      <c r="GT82" s="702"/>
      <c r="GU82" s="706"/>
      <c r="GW82" s="702"/>
      <c r="GX82" s="702"/>
      <c r="GZ82" s="702"/>
      <c r="HA82" s="702"/>
      <c r="HB82" s="702"/>
      <c r="HC82" s="702"/>
      <c r="HD82" s="702"/>
      <c r="HE82" s="702"/>
      <c r="HF82" s="702"/>
      <c r="HG82" s="702"/>
      <c r="HH82" s="706"/>
      <c r="HI82" s="702"/>
      <c r="HJ82" s="702"/>
      <c r="HK82" s="702"/>
      <c r="HL82" s="702"/>
      <c r="HM82" s="702"/>
      <c r="HN82" s="702"/>
      <c r="HO82" s="706"/>
      <c r="HQ82" s="702"/>
      <c r="HR82" s="702"/>
      <c r="HS82" s="702"/>
      <c r="HU82" s="702"/>
      <c r="HV82" s="702"/>
      <c r="HW82" s="702"/>
      <c r="HX82" s="702"/>
      <c r="HZ82" s="702"/>
      <c r="IA82" s="700"/>
      <c r="IB82" s="706"/>
      <c r="IC82" s="702"/>
      <c r="ID82" s="702"/>
      <c r="IE82" s="702"/>
      <c r="IF82" s="702"/>
      <c r="IG82" s="702"/>
      <c r="IH82" s="702"/>
      <c r="II82" s="702"/>
      <c r="IJ82" s="702"/>
      <c r="IK82" s="700"/>
      <c r="IL82" s="706"/>
      <c r="IM82" s="702"/>
      <c r="IN82" s="702"/>
      <c r="IO82" s="702"/>
      <c r="IP82" s="702"/>
      <c r="IQ82" s="702"/>
      <c r="IR82" s="702"/>
      <c r="IS82" s="700"/>
      <c r="IT82" s="702"/>
      <c r="IU82" s="702"/>
      <c r="IV82" s="706"/>
      <c r="IW82" s="702"/>
      <c r="IX82" s="702"/>
      <c r="IZ82" s="702"/>
      <c r="JA82" s="702"/>
      <c r="JC82" s="702"/>
      <c r="JD82" s="702"/>
      <c r="JE82" s="702"/>
      <c r="JG82" s="702"/>
      <c r="JH82" s="706"/>
      <c r="JI82" s="702"/>
      <c r="JJ82" s="702"/>
      <c r="JK82" s="702"/>
      <c r="JL82" s="702"/>
      <c r="JM82" s="706"/>
      <c r="JN82" s="702"/>
      <c r="JO82" s="700"/>
      <c r="JP82" s="700"/>
      <c r="JQ82" s="706"/>
      <c r="JR82" s="702"/>
      <c r="JS82" s="702"/>
      <c r="JT82" s="702"/>
      <c r="JU82" s="702"/>
      <c r="JV82" s="702"/>
      <c r="JW82" s="702"/>
      <c r="JX82" s="702"/>
      <c r="JY82" s="702"/>
      <c r="JZ82" s="702"/>
      <c r="KA82" s="702"/>
      <c r="KB82" s="702"/>
      <c r="KC82" s="702"/>
      <c r="KD82" s="706"/>
      <c r="KE82" s="702"/>
      <c r="KF82" s="702"/>
      <c r="KG82" s="702"/>
      <c r="KH82" s="706"/>
      <c r="KI82" s="702"/>
      <c r="KJ82" s="702"/>
      <c r="KK82" s="702"/>
      <c r="KL82" s="702"/>
      <c r="KM82" s="706"/>
      <c r="KN82" s="702"/>
      <c r="KO82" s="702"/>
      <c r="KP82" s="702"/>
      <c r="KQ82" s="706"/>
      <c r="KR82" s="702"/>
      <c r="KS82" s="702"/>
      <c r="KT82" s="702"/>
      <c r="KU82" s="711"/>
      <c r="KV82" s="706"/>
      <c r="KW82" s="702"/>
      <c r="KX82" s="702"/>
      <c r="KY82" s="702"/>
      <c r="KZ82" s="702"/>
      <c r="LA82" s="702"/>
      <c r="LB82" s="706"/>
      <c r="LC82" s="702"/>
      <c r="LD82" s="702"/>
      <c r="LE82" s="702"/>
      <c r="LG82" s="702"/>
      <c r="LH82" s="702"/>
      <c r="LI82" s="702"/>
      <c r="LJ82" s="706"/>
      <c r="LK82" s="702"/>
      <c r="LL82" s="702"/>
      <c r="LM82" s="702"/>
      <c r="LN82" s="702"/>
      <c r="LO82" s="702"/>
      <c r="LP82" s="702"/>
      <c r="LQ82" s="702"/>
      <c r="LR82" s="702"/>
      <c r="LS82" s="702"/>
      <c r="LT82" s="702"/>
      <c r="LU82" s="702"/>
      <c r="LV82" s="702"/>
      <c r="LW82" s="702"/>
      <c r="LX82" s="702"/>
      <c r="LY82" s="706"/>
      <c r="LZ82" s="702"/>
      <c r="MA82" s="702"/>
      <c r="MB82" s="702"/>
      <c r="MC82" s="702"/>
      <c r="MD82" s="702"/>
      <c r="ME82" s="706"/>
      <c r="MF82" s="702"/>
      <c r="MG82" s="702"/>
      <c r="MH82" s="702"/>
      <c r="MI82" s="702"/>
      <c r="MJ82" s="706"/>
      <c r="MK82" s="702"/>
      <c r="ML82" s="702"/>
      <c r="MM82" s="702"/>
      <c r="MN82" s="702"/>
      <c r="MO82" s="702"/>
      <c r="MP82" s="702"/>
      <c r="MQ82" s="706"/>
      <c r="MR82" s="702"/>
      <c r="MS82" s="702"/>
      <c r="MT82" s="702"/>
      <c r="MU82" s="702"/>
      <c r="MV82" s="702"/>
      <c r="MW82" s="702"/>
      <c r="MX82" s="702"/>
      <c r="MY82" s="702"/>
      <c r="MZ82" s="702"/>
      <c r="NA82" s="695"/>
      <c r="NB82" s="695"/>
      <c r="NC82" s="695"/>
      <c r="ND82" s="695"/>
    </row>
    <row r="83" spans="1:368" s="719" customFormat="1" ht="11">
      <c r="A83" s="1260">
        <v>56</v>
      </c>
      <c r="B83" s="712"/>
      <c r="C83" s="713"/>
      <c r="D83" s="714"/>
      <c r="E83" s="714"/>
      <c r="F83" s="714"/>
      <c r="G83" s="715"/>
      <c r="H83" s="716"/>
      <c r="I83" s="717"/>
      <c r="J83" s="713"/>
      <c r="K83" s="714"/>
      <c r="L83" s="714"/>
      <c r="M83" s="713"/>
      <c r="N83" s="713"/>
      <c r="O83" s="713"/>
      <c r="P83" s="716"/>
      <c r="Q83" s="713"/>
      <c r="R83" s="714"/>
      <c r="S83" s="718"/>
      <c r="T83" s="718"/>
      <c r="U83" s="714"/>
      <c r="W83" s="720"/>
      <c r="X83" s="721"/>
      <c r="Y83" s="722"/>
      <c r="Z83" s="723"/>
      <c r="AA83" s="722"/>
      <c r="AB83" s="723"/>
      <c r="AC83" s="722"/>
      <c r="AD83" s="724"/>
      <c r="AE83" s="722"/>
      <c r="AF83" s="722"/>
      <c r="AG83" s="722"/>
      <c r="AH83" s="722"/>
      <c r="AI83" s="725"/>
      <c r="AJ83" s="722"/>
      <c r="AL83" s="722"/>
      <c r="AM83" s="726"/>
      <c r="AN83" s="722"/>
      <c r="AO83" s="722"/>
      <c r="AP83" s="722"/>
      <c r="AQ83" s="722"/>
      <c r="AR83" s="722"/>
      <c r="AS83" s="722"/>
      <c r="AT83" s="722"/>
      <c r="AU83" s="722"/>
      <c r="AV83" s="722"/>
      <c r="AW83" s="722"/>
      <c r="AX83" s="722"/>
      <c r="AZ83" s="722"/>
      <c r="BB83" s="722"/>
      <c r="BC83" s="727"/>
      <c r="BD83" s="722"/>
      <c r="BE83" s="722"/>
      <c r="BF83" s="727"/>
      <c r="BG83" s="722"/>
      <c r="BH83" s="722"/>
      <c r="BI83" s="722"/>
      <c r="BJ83" s="722"/>
      <c r="BK83" s="728"/>
      <c r="BL83" s="722"/>
      <c r="BM83" s="722"/>
      <c r="BN83" s="727"/>
      <c r="BO83" s="722"/>
      <c r="BP83" s="722"/>
      <c r="BQ83" s="722"/>
      <c r="BR83" s="727"/>
      <c r="BS83" s="722"/>
      <c r="BT83" s="722"/>
      <c r="BU83" s="727"/>
      <c r="BV83" s="722"/>
      <c r="BW83" s="727"/>
      <c r="BX83" s="722"/>
      <c r="BZ83" s="727"/>
      <c r="CA83" s="722"/>
      <c r="CB83" s="722"/>
      <c r="CC83" s="722"/>
      <c r="CD83" s="722"/>
      <c r="CE83" s="720"/>
      <c r="CF83" s="722"/>
      <c r="CG83" s="727"/>
      <c r="CH83" s="722"/>
      <c r="CJ83" s="722"/>
      <c r="CK83" s="722"/>
      <c r="CM83" s="722"/>
      <c r="CN83" s="722"/>
      <c r="CO83" s="722"/>
      <c r="CQ83" s="722"/>
      <c r="CR83" s="722"/>
      <c r="CS83" s="722"/>
      <c r="CT83" s="722"/>
      <c r="CU83" s="722"/>
      <c r="CV83" s="722"/>
      <c r="CW83" s="722"/>
      <c r="CY83" s="722"/>
      <c r="CZ83" s="722"/>
      <c r="DA83" s="722"/>
      <c r="DB83" s="722"/>
      <c r="DC83" s="727"/>
      <c r="DD83" s="722"/>
      <c r="DE83" s="722"/>
      <c r="DF83" s="722"/>
      <c r="DG83" s="722"/>
      <c r="DH83" s="722"/>
      <c r="DI83" s="722"/>
      <c r="DJ83" s="722"/>
      <c r="DK83" s="722"/>
      <c r="DL83" s="722"/>
      <c r="DM83" s="722"/>
      <c r="DN83" s="722"/>
      <c r="DO83" s="727"/>
      <c r="DP83" s="722"/>
      <c r="DQ83" s="722"/>
      <c r="DR83" s="722"/>
      <c r="DS83" s="727"/>
      <c r="DT83" s="722"/>
      <c r="DU83" s="722"/>
      <c r="DV83" s="722"/>
      <c r="DW83" s="722"/>
      <c r="DX83" s="722"/>
      <c r="DY83" s="722"/>
      <c r="DZ83" s="722"/>
      <c r="EA83" s="729"/>
      <c r="EB83" s="722"/>
      <c r="EC83" s="727"/>
      <c r="EE83" s="722"/>
      <c r="EF83" s="722"/>
      <c r="EG83" s="722"/>
      <c r="EH83" s="722"/>
      <c r="EJ83" s="722"/>
      <c r="EL83" s="722"/>
      <c r="EM83" s="722"/>
      <c r="EO83" s="722"/>
      <c r="EP83" s="730"/>
      <c r="EQ83" s="722"/>
      <c r="ER83" s="722"/>
      <c r="ES83" s="722"/>
      <c r="ET83" s="722"/>
      <c r="EU83" s="722"/>
      <c r="EV83" s="722"/>
      <c r="EW83" s="727"/>
      <c r="EY83" s="722"/>
      <c r="EZ83" s="722"/>
      <c r="FB83" s="722"/>
      <c r="FC83" s="722"/>
      <c r="FD83" s="722"/>
      <c r="FF83" s="722"/>
      <c r="FH83" s="722"/>
      <c r="FI83" s="722"/>
      <c r="FK83" s="722"/>
      <c r="FL83" s="722"/>
      <c r="FM83" s="722"/>
      <c r="FN83" s="731"/>
      <c r="FO83" s="722"/>
      <c r="FP83" s="727"/>
      <c r="FQ83" s="722"/>
      <c r="FS83" s="722"/>
      <c r="FU83" s="722"/>
      <c r="FV83" s="722"/>
      <c r="FW83" s="722"/>
      <c r="FX83" s="722"/>
      <c r="FY83" s="722"/>
      <c r="GA83" s="722"/>
      <c r="GB83" s="727"/>
      <c r="GC83" s="722"/>
      <c r="GD83" s="722"/>
      <c r="GE83" s="722"/>
      <c r="GF83" s="727"/>
      <c r="GG83" s="722"/>
      <c r="GH83" s="720"/>
      <c r="GI83" s="722"/>
      <c r="GJ83" s="727"/>
      <c r="GK83" s="722"/>
      <c r="GL83" s="722"/>
      <c r="GM83" s="727"/>
      <c r="GN83" s="722"/>
      <c r="GO83" s="722"/>
      <c r="GP83" s="722"/>
      <c r="GQ83" s="722"/>
      <c r="GR83" s="722"/>
      <c r="GS83" s="720"/>
      <c r="GT83" s="722"/>
      <c r="GU83" s="727"/>
      <c r="GW83" s="722"/>
      <c r="GX83" s="722"/>
      <c r="GZ83" s="722"/>
      <c r="HA83" s="722"/>
      <c r="HB83" s="722"/>
      <c r="HC83" s="722"/>
      <c r="HD83" s="722"/>
      <c r="HE83" s="722"/>
      <c r="HF83" s="722"/>
      <c r="HG83" s="722"/>
      <c r="HH83" s="727"/>
      <c r="HI83" s="722"/>
      <c r="HJ83" s="722"/>
      <c r="HK83" s="722"/>
      <c r="HL83" s="722"/>
      <c r="HM83" s="722"/>
      <c r="HN83" s="722"/>
      <c r="HO83" s="727"/>
      <c r="HQ83" s="722"/>
      <c r="HR83" s="722"/>
      <c r="HS83" s="722"/>
      <c r="HU83" s="722"/>
      <c r="HV83" s="722"/>
      <c r="HW83" s="722"/>
      <c r="HX83" s="722"/>
      <c r="HZ83" s="722"/>
      <c r="IA83" s="720"/>
      <c r="IB83" s="727"/>
      <c r="IC83" s="722"/>
      <c r="ID83" s="722"/>
      <c r="IE83" s="722"/>
      <c r="IF83" s="722"/>
      <c r="IG83" s="722"/>
      <c r="IH83" s="722"/>
      <c r="II83" s="722"/>
      <c r="IJ83" s="722"/>
      <c r="IK83" s="720"/>
      <c r="IL83" s="727"/>
      <c r="IM83" s="722"/>
      <c r="IN83" s="722"/>
      <c r="IO83" s="722"/>
      <c r="IP83" s="722"/>
      <c r="IQ83" s="722"/>
      <c r="IR83" s="722"/>
      <c r="IS83" s="720"/>
      <c r="IT83" s="722"/>
      <c r="IU83" s="722"/>
      <c r="IV83" s="727"/>
      <c r="IW83" s="722"/>
      <c r="IX83" s="722"/>
      <c r="IZ83" s="722"/>
      <c r="JA83" s="722"/>
      <c r="JC83" s="722"/>
      <c r="JD83" s="722"/>
      <c r="JE83" s="722"/>
      <c r="JG83" s="722"/>
      <c r="JH83" s="727"/>
      <c r="JI83" s="722"/>
      <c r="JJ83" s="722"/>
      <c r="JK83" s="722"/>
      <c r="JL83" s="722"/>
      <c r="JM83" s="727"/>
      <c r="JN83" s="722"/>
      <c r="JO83" s="720"/>
      <c r="JP83" s="720"/>
      <c r="JQ83" s="727"/>
      <c r="JR83" s="722"/>
      <c r="JS83" s="722"/>
      <c r="JT83" s="722"/>
      <c r="JU83" s="722"/>
      <c r="JV83" s="722"/>
      <c r="JW83" s="722"/>
      <c r="JX83" s="722"/>
      <c r="JY83" s="722"/>
      <c r="JZ83" s="722"/>
      <c r="KA83" s="722"/>
      <c r="KB83" s="722"/>
      <c r="KC83" s="722"/>
      <c r="KD83" s="727"/>
      <c r="KE83" s="722"/>
      <c r="KF83" s="722"/>
      <c r="KG83" s="722"/>
      <c r="KH83" s="727"/>
      <c r="KI83" s="722"/>
      <c r="KJ83" s="722"/>
      <c r="KK83" s="722"/>
      <c r="KL83" s="722"/>
      <c r="KM83" s="727"/>
      <c r="KN83" s="722"/>
      <c r="KO83" s="722"/>
      <c r="KP83" s="722"/>
      <c r="KQ83" s="727"/>
      <c r="KR83" s="722"/>
      <c r="KS83" s="722"/>
      <c r="KT83" s="722"/>
      <c r="KU83" s="732"/>
      <c r="KV83" s="727"/>
      <c r="KW83" s="722"/>
      <c r="KX83" s="722"/>
      <c r="KY83" s="722"/>
      <c r="KZ83" s="722"/>
      <c r="LA83" s="722"/>
      <c r="LB83" s="727"/>
      <c r="LC83" s="722"/>
      <c r="LD83" s="722"/>
      <c r="LE83" s="722"/>
      <c r="LG83" s="722"/>
      <c r="LH83" s="722"/>
      <c r="LI83" s="722"/>
      <c r="LJ83" s="727"/>
      <c r="LK83" s="722"/>
      <c r="LL83" s="722"/>
      <c r="LM83" s="722"/>
      <c r="LN83" s="722"/>
      <c r="LO83" s="722"/>
      <c r="LP83" s="722"/>
      <c r="LQ83" s="722"/>
      <c r="LR83" s="722"/>
      <c r="LS83" s="722"/>
      <c r="LT83" s="722"/>
      <c r="LU83" s="722"/>
      <c r="LV83" s="722"/>
      <c r="LW83" s="722"/>
      <c r="LX83" s="722"/>
      <c r="LY83" s="727"/>
      <c r="LZ83" s="722"/>
      <c r="MA83" s="722"/>
      <c r="MB83" s="722"/>
      <c r="MC83" s="722"/>
      <c r="MD83" s="722"/>
      <c r="ME83" s="727"/>
      <c r="MF83" s="722"/>
      <c r="MG83" s="722"/>
      <c r="MH83" s="722"/>
      <c r="MI83" s="722"/>
      <c r="MJ83" s="727"/>
      <c r="MK83" s="722"/>
      <c r="ML83" s="722"/>
      <c r="MM83" s="722"/>
      <c r="MN83" s="722"/>
      <c r="MO83" s="722"/>
      <c r="MP83" s="722"/>
      <c r="MQ83" s="727"/>
      <c r="MR83" s="722"/>
      <c r="MS83" s="722"/>
      <c r="MT83" s="722"/>
      <c r="MU83" s="722"/>
      <c r="MV83" s="722"/>
      <c r="MW83" s="722"/>
      <c r="MX83" s="722"/>
      <c r="MY83" s="722"/>
      <c r="MZ83" s="722"/>
      <c r="NA83" s="714"/>
      <c r="NB83" s="714"/>
      <c r="NC83" s="714"/>
      <c r="ND83" s="714"/>
    </row>
    <row r="84" spans="1:368" s="719" customFormat="1" ht="11">
      <c r="A84" s="1260">
        <v>56</v>
      </c>
      <c r="B84" s="712"/>
      <c r="C84" s="713"/>
      <c r="D84" s="714"/>
      <c r="E84" s="714"/>
      <c r="F84" s="714"/>
      <c r="G84" s="715"/>
      <c r="H84" s="716"/>
      <c r="I84" s="717"/>
      <c r="J84" s="713"/>
      <c r="K84" s="714"/>
      <c r="L84" s="714"/>
      <c r="M84" s="713"/>
      <c r="N84" s="713"/>
      <c r="O84" s="713"/>
      <c r="P84" s="716"/>
      <c r="Q84" s="713"/>
      <c r="R84" s="714"/>
      <c r="S84" s="718"/>
      <c r="T84" s="718"/>
      <c r="U84" s="714"/>
      <c r="W84" s="720"/>
      <c r="X84" s="721"/>
      <c r="Y84" s="722"/>
      <c r="Z84" s="723"/>
      <c r="AA84" s="722"/>
      <c r="AB84" s="723"/>
      <c r="AC84" s="722"/>
      <c r="AD84" s="724"/>
      <c r="AE84" s="722"/>
      <c r="AF84" s="722"/>
      <c r="AG84" s="722"/>
      <c r="AH84" s="722"/>
      <c r="AI84" s="725"/>
      <c r="AJ84" s="722"/>
      <c r="AL84" s="722"/>
      <c r="AM84" s="726"/>
      <c r="AN84" s="722"/>
      <c r="AO84" s="722"/>
      <c r="AP84" s="722"/>
      <c r="AQ84" s="722"/>
      <c r="AR84" s="722"/>
      <c r="AS84" s="722"/>
      <c r="AT84" s="722"/>
      <c r="AU84" s="722"/>
      <c r="AV84" s="722"/>
      <c r="AW84" s="722"/>
      <c r="AX84" s="722"/>
      <c r="AZ84" s="722"/>
      <c r="BB84" s="722"/>
      <c r="BC84" s="727"/>
      <c r="BD84" s="722"/>
      <c r="BE84" s="722"/>
      <c r="BF84" s="727"/>
      <c r="BG84" s="722"/>
      <c r="BH84" s="722"/>
      <c r="BI84" s="722"/>
      <c r="BJ84" s="722"/>
      <c r="BK84" s="728"/>
      <c r="BL84" s="722"/>
      <c r="BM84" s="722"/>
      <c r="BN84" s="727"/>
      <c r="BO84" s="722"/>
      <c r="BP84" s="722"/>
      <c r="BQ84" s="722"/>
      <c r="BR84" s="727"/>
      <c r="BS84" s="722"/>
      <c r="BT84" s="722"/>
      <c r="BU84" s="727"/>
      <c r="BV84" s="722"/>
      <c r="BW84" s="727"/>
      <c r="BX84" s="722"/>
      <c r="BZ84" s="727"/>
      <c r="CA84" s="722"/>
      <c r="CB84" s="722"/>
      <c r="CC84" s="722"/>
      <c r="CD84" s="722"/>
      <c r="CE84" s="720"/>
      <c r="CF84" s="722"/>
      <c r="CG84" s="727"/>
      <c r="CH84" s="722"/>
      <c r="CJ84" s="722"/>
      <c r="CK84" s="722"/>
      <c r="CM84" s="722"/>
      <c r="CN84" s="722"/>
      <c r="CO84" s="722"/>
      <c r="CQ84" s="722"/>
      <c r="CR84" s="722"/>
      <c r="CS84" s="722"/>
      <c r="CT84" s="722"/>
      <c r="CU84" s="722"/>
      <c r="CV84" s="722"/>
      <c r="CW84" s="722"/>
      <c r="CY84" s="722"/>
      <c r="CZ84" s="722"/>
      <c r="DA84" s="722"/>
      <c r="DB84" s="722"/>
      <c r="DC84" s="727"/>
      <c r="DD84" s="722"/>
      <c r="DE84" s="722"/>
      <c r="DF84" s="722"/>
      <c r="DG84" s="722"/>
      <c r="DH84" s="722"/>
      <c r="DI84" s="722"/>
      <c r="DJ84" s="722"/>
      <c r="DK84" s="722"/>
      <c r="DL84" s="722"/>
      <c r="DM84" s="722"/>
      <c r="DN84" s="722"/>
      <c r="DO84" s="727"/>
      <c r="DP84" s="722"/>
      <c r="DQ84" s="722"/>
      <c r="DR84" s="722"/>
      <c r="DS84" s="727"/>
      <c r="DT84" s="722"/>
      <c r="DU84" s="722"/>
      <c r="DV84" s="722"/>
      <c r="DW84" s="722"/>
      <c r="DX84" s="722"/>
      <c r="DY84" s="722"/>
      <c r="DZ84" s="722"/>
      <c r="EA84" s="729"/>
      <c r="EB84" s="722"/>
      <c r="EC84" s="727"/>
      <c r="EE84" s="722"/>
      <c r="EF84" s="722"/>
      <c r="EG84" s="722"/>
      <c r="EH84" s="722"/>
      <c r="EJ84" s="722"/>
      <c r="EL84" s="722"/>
      <c r="EM84" s="722"/>
      <c r="EO84" s="722"/>
      <c r="EP84" s="730"/>
      <c r="EQ84" s="722"/>
      <c r="ER84" s="722"/>
      <c r="ES84" s="722"/>
      <c r="ET84" s="722"/>
      <c r="EU84" s="722"/>
      <c r="EV84" s="722"/>
      <c r="EW84" s="727"/>
      <c r="EY84" s="722"/>
      <c r="EZ84" s="722"/>
      <c r="FB84" s="722"/>
      <c r="FC84" s="722"/>
      <c r="FD84" s="722"/>
      <c r="FF84" s="722"/>
      <c r="FH84" s="722"/>
      <c r="FI84" s="722"/>
      <c r="FK84" s="722"/>
      <c r="FL84" s="722"/>
      <c r="FM84" s="722"/>
      <c r="FN84" s="731"/>
      <c r="FO84" s="722"/>
      <c r="FP84" s="727"/>
      <c r="FQ84" s="722"/>
      <c r="FS84" s="722"/>
      <c r="FU84" s="722"/>
      <c r="FV84" s="722"/>
      <c r="FW84" s="722"/>
      <c r="FX84" s="722"/>
      <c r="FY84" s="722"/>
      <c r="GA84" s="722"/>
      <c r="GB84" s="727"/>
      <c r="GC84" s="722"/>
      <c r="GD84" s="722"/>
      <c r="GE84" s="722"/>
      <c r="GF84" s="727"/>
      <c r="GG84" s="722"/>
      <c r="GH84" s="720"/>
      <c r="GI84" s="722"/>
      <c r="GJ84" s="727"/>
      <c r="GK84" s="722"/>
      <c r="GL84" s="722"/>
      <c r="GM84" s="727"/>
      <c r="GN84" s="722"/>
      <c r="GO84" s="722"/>
      <c r="GP84" s="722"/>
      <c r="GQ84" s="722"/>
      <c r="GR84" s="722"/>
      <c r="GS84" s="720"/>
      <c r="GT84" s="722"/>
      <c r="GU84" s="727"/>
      <c r="GW84" s="722"/>
      <c r="GX84" s="722"/>
      <c r="GZ84" s="722"/>
      <c r="HA84" s="722"/>
      <c r="HB84" s="722"/>
      <c r="HC84" s="722"/>
      <c r="HD84" s="722"/>
      <c r="HE84" s="722"/>
      <c r="HF84" s="722"/>
      <c r="HG84" s="722"/>
      <c r="HH84" s="727"/>
      <c r="HI84" s="722"/>
      <c r="HJ84" s="722"/>
      <c r="HK84" s="722"/>
      <c r="HL84" s="722"/>
      <c r="HM84" s="722"/>
      <c r="HN84" s="722"/>
      <c r="HO84" s="727"/>
      <c r="HQ84" s="722"/>
      <c r="HR84" s="722"/>
      <c r="HS84" s="722"/>
      <c r="HU84" s="722"/>
      <c r="HV84" s="722"/>
      <c r="HW84" s="722"/>
      <c r="HX84" s="722"/>
      <c r="HZ84" s="722"/>
      <c r="IA84" s="720"/>
      <c r="IB84" s="727"/>
      <c r="IC84" s="722"/>
      <c r="ID84" s="722"/>
      <c r="IE84" s="722"/>
      <c r="IF84" s="722"/>
      <c r="IG84" s="722"/>
      <c r="IH84" s="722"/>
      <c r="II84" s="722"/>
      <c r="IJ84" s="722"/>
      <c r="IK84" s="720"/>
      <c r="IL84" s="727"/>
      <c r="IM84" s="722"/>
      <c r="IN84" s="722"/>
      <c r="IO84" s="722"/>
      <c r="IP84" s="722"/>
      <c r="IQ84" s="722"/>
      <c r="IR84" s="722"/>
      <c r="IS84" s="720"/>
      <c r="IT84" s="722"/>
      <c r="IU84" s="722"/>
      <c r="IV84" s="727"/>
      <c r="IW84" s="722"/>
      <c r="IX84" s="722"/>
      <c r="IZ84" s="722"/>
      <c r="JA84" s="722"/>
      <c r="JC84" s="722"/>
      <c r="JD84" s="722"/>
      <c r="JE84" s="722"/>
      <c r="JG84" s="722"/>
      <c r="JH84" s="727"/>
      <c r="JI84" s="722"/>
      <c r="JJ84" s="722"/>
      <c r="JK84" s="722"/>
      <c r="JL84" s="722"/>
      <c r="JM84" s="727"/>
      <c r="JN84" s="722"/>
      <c r="JO84" s="720"/>
      <c r="JP84" s="720"/>
      <c r="JQ84" s="727"/>
      <c r="JR84" s="722"/>
      <c r="JS84" s="722"/>
      <c r="JT84" s="722"/>
      <c r="JU84" s="722"/>
      <c r="JV84" s="722"/>
      <c r="JW84" s="722"/>
      <c r="JX84" s="722"/>
      <c r="JY84" s="722"/>
      <c r="JZ84" s="722"/>
      <c r="KA84" s="722"/>
      <c r="KB84" s="722"/>
      <c r="KC84" s="722"/>
      <c r="KD84" s="727"/>
      <c r="KE84" s="722"/>
      <c r="KF84" s="722"/>
      <c r="KG84" s="722"/>
      <c r="KH84" s="727"/>
      <c r="KI84" s="722"/>
      <c r="KJ84" s="722"/>
      <c r="KK84" s="722"/>
      <c r="KL84" s="722"/>
      <c r="KM84" s="727"/>
      <c r="KN84" s="722"/>
      <c r="KO84" s="722"/>
      <c r="KP84" s="722"/>
      <c r="KQ84" s="727"/>
      <c r="KR84" s="722"/>
      <c r="KS84" s="722"/>
      <c r="KT84" s="722"/>
      <c r="KU84" s="732"/>
      <c r="KV84" s="727"/>
      <c r="KW84" s="722"/>
      <c r="KX84" s="722"/>
      <c r="KY84" s="722"/>
      <c r="KZ84" s="722"/>
      <c r="LA84" s="722"/>
      <c r="LB84" s="727"/>
      <c r="LC84" s="722"/>
      <c r="LD84" s="722"/>
      <c r="LE84" s="722"/>
      <c r="LG84" s="722"/>
      <c r="LH84" s="722"/>
      <c r="LI84" s="722"/>
      <c r="LJ84" s="727"/>
      <c r="LK84" s="722"/>
      <c r="LL84" s="722"/>
      <c r="LM84" s="722"/>
      <c r="LN84" s="722"/>
      <c r="LO84" s="722"/>
      <c r="LP84" s="722"/>
      <c r="LQ84" s="722"/>
      <c r="LR84" s="722"/>
      <c r="LS84" s="722"/>
      <c r="LT84" s="722"/>
      <c r="LU84" s="722"/>
      <c r="LV84" s="722"/>
      <c r="LW84" s="722"/>
      <c r="LX84" s="722"/>
      <c r="LY84" s="727"/>
      <c r="LZ84" s="722"/>
      <c r="MA84" s="722"/>
      <c r="MB84" s="722"/>
      <c r="MC84" s="722"/>
      <c r="MD84" s="722"/>
      <c r="ME84" s="727"/>
      <c r="MF84" s="722"/>
      <c r="MG84" s="722"/>
      <c r="MH84" s="722"/>
      <c r="MI84" s="722"/>
      <c r="MJ84" s="727"/>
      <c r="MK84" s="722"/>
      <c r="ML84" s="722"/>
      <c r="MM84" s="722"/>
      <c r="MN84" s="722"/>
      <c r="MO84" s="722"/>
      <c r="MP84" s="722"/>
      <c r="MQ84" s="727"/>
      <c r="MR84" s="722"/>
      <c r="MS84" s="722"/>
      <c r="MT84" s="722"/>
      <c r="MU84" s="722"/>
      <c r="MV84" s="722"/>
      <c r="MW84" s="722"/>
      <c r="MX84" s="722"/>
      <c r="MY84" s="722"/>
      <c r="MZ84" s="722"/>
      <c r="NA84" s="714"/>
      <c r="NB84" s="714"/>
      <c r="NC84" s="714"/>
      <c r="ND84" s="714"/>
    </row>
    <row r="85" spans="1:368" s="672" customFormat="1" ht="14">
      <c r="A85" s="1261">
        <v>57</v>
      </c>
      <c r="B85" s="1222"/>
      <c r="C85" s="733"/>
      <c r="D85" s="695"/>
      <c r="E85" s="695"/>
      <c r="F85" s="695"/>
      <c r="G85" s="696"/>
      <c r="H85" s="697"/>
      <c r="I85" s="698"/>
      <c r="J85" s="694"/>
      <c r="K85" s="734"/>
      <c r="L85" s="734"/>
      <c r="M85" s="694"/>
      <c r="N85" s="694"/>
      <c r="O85" s="694"/>
      <c r="P85" s="697"/>
      <c r="Q85" s="694"/>
      <c r="R85" s="695"/>
      <c r="S85" s="699"/>
      <c r="T85" s="699"/>
      <c r="U85" s="695"/>
      <c r="V85" s="735"/>
      <c r="W85" s="708"/>
      <c r="X85" s="701"/>
      <c r="Y85" s="702"/>
      <c r="Z85" s="701"/>
      <c r="AA85" s="702"/>
      <c r="AB85" s="701"/>
      <c r="AC85" s="702"/>
      <c r="AD85" s="703"/>
      <c r="AE85" s="702"/>
      <c r="AF85" s="702"/>
      <c r="AG85" s="702"/>
      <c r="AH85" s="702"/>
      <c r="AI85" s="704"/>
      <c r="AJ85" s="702"/>
      <c r="AK85" s="735"/>
      <c r="AL85" s="702"/>
      <c r="AM85" s="705"/>
      <c r="AN85" s="702"/>
      <c r="AO85" s="702"/>
      <c r="AP85" s="702"/>
      <c r="AQ85" s="702"/>
      <c r="AR85" s="702"/>
      <c r="AS85" s="702"/>
      <c r="AT85" s="702"/>
      <c r="AU85" s="702"/>
      <c r="AV85" s="702"/>
      <c r="AW85" s="702"/>
      <c r="AX85" s="702"/>
      <c r="AY85" s="735"/>
      <c r="AZ85" s="702"/>
      <c r="BA85" s="735"/>
      <c r="BB85" s="702"/>
      <c r="BC85" s="706"/>
      <c r="BD85" s="702"/>
      <c r="BE85" s="702"/>
      <c r="BF85" s="706"/>
      <c r="BG85" s="702"/>
      <c r="BH85" s="702"/>
      <c r="BI85" s="702"/>
      <c r="BJ85" s="702"/>
      <c r="BK85" s="736"/>
      <c r="BL85" s="737"/>
      <c r="BM85" s="702"/>
      <c r="BN85" s="706"/>
      <c r="BO85" s="702"/>
      <c r="BP85" s="702"/>
      <c r="BQ85" s="702"/>
      <c r="BR85" s="706"/>
      <c r="BS85" s="702"/>
      <c r="BT85" s="702"/>
      <c r="BU85" s="706"/>
      <c r="BV85" s="702"/>
      <c r="BW85" s="706"/>
      <c r="BX85" s="702"/>
      <c r="BZ85" s="706"/>
      <c r="CA85" s="702"/>
      <c r="CB85" s="702"/>
      <c r="CC85" s="702"/>
      <c r="CD85" s="702"/>
      <c r="CE85" s="708"/>
      <c r="CF85" s="702"/>
      <c r="CG85" s="706"/>
      <c r="CH85" s="702"/>
      <c r="CI85" s="735"/>
      <c r="CJ85" s="702"/>
      <c r="CK85" s="702"/>
      <c r="CL85" s="735"/>
      <c r="CM85" s="737"/>
      <c r="CN85" s="702"/>
      <c r="CO85" s="702"/>
      <c r="CP85" s="735"/>
      <c r="CQ85" s="702"/>
      <c r="CR85" s="737"/>
      <c r="CS85" s="702"/>
      <c r="CT85" s="702"/>
      <c r="CU85" s="702"/>
      <c r="CV85" s="702"/>
      <c r="CW85" s="702"/>
      <c r="CX85" s="735"/>
      <c r="CY85" s="702"/>
      <c r="CZ85" s="702"/>
      <c r="DA85" s="702"/>
      <c r="DB85" s="702"/>
      <c r="DC85" s="706"/>
      <c r="DD85" s="702"/>
      <c r="DE85" s="702"/>
      <c r="DF85" s="702"/>
      <c r="DG85" s="702"/>
      <c r="DH85" s="702"/>
      <c r="DI85" s="702"/>
      <c r="DJ85" s="702"/>
      <c r="DK85" s="702"/>
      <c r="DL85" s="702"/>
      <c r="DM85" s="702"/>
      <c r="DN85" s="702"/>
      <c r="DO85" s="706"/>
      <c r="DP85" s="702"/>
      <c r="DQ85" s="702"/>
      <c r="DR85" s="702"/>
      <c r="DS85" s="706"/>
      <c r="DT85" s="702"/>
      <c r="DU85" s="702"/>
      <c r="DV85" s="702"/>
      <c r="DW85" s="702"/>
      <c r="DX85" s="702"/>
      <c r="DY85" s="702"/>
      <c r="DZ85" s="702"/>
      <c r="EA85" s="708"/>
      <c r="EB85" s="702"/>
      <c r="EC85" s="706"/>
      <c r="ED85" s="735"/>
      <c r="EE85" s="702"/>
      <c r="EF85" s="702"/>
      <c r="EG85" s="702"/>
      <c r="EH85" s="702"/>
      <c r="EI85" s="735"/>
      <c r="EJ85" s="702"/>
      <c r="EK85" s="735"/>
      <c r="EL85" s="737"/>
      <c r="EM85" s="737"/>
      <c r="EN85" s="735"/>
      <c r="EO85" s="702"/>
      <c r="EP85" s="738"/>
      <c r="EQ85" s="702"/>
      <c r="ER85" s="702"/>
      <c r="ES85" s="702"/>
      <c r="ET85" s="702"/>
      <c r="EU85" s="702"/>
      <c r="EV85" s="702"/>
      <c r="EW85" s="706"/>
      <c r="EX85" s="735"/>
      <c r="EY85" s="737"/>
      <c r="EZ85" s="702"/>
      <c r="FA85" s="735"/>
      <c r="FB85" s="702"/>
      <c r="FC85" s="702"/>
      <c r="FD85" s="702"/>
      <c r="FE85" s="735"/>
      <c r="FF85" s="702"/>
      <c r="FG85" s="735"/>
      <c r="FH85" s="702"/>
      <c r="FI85" s="702"/>
      <c r="FJ85" s="735"/>
      <c r="FK85" s="702"/>
      <c r="FL85" s="702"/>
      <c r="FM85" s="702"/>
      <c r="FN85" s="710"/>
      <c r="FO85" s="702"/>
      <c r="FP85" s="706"/>
      <c r="FQ85" s="702"/>
      <c r="FR85" s="735"/>
      <c r="FS85" s="702"/>
      <c r="FT85" s="735"/>
      <c r="FU85" s="702"/>
      <c r="FV85" s="702"/>
      <c r="FW85" s="702"/>
      <c r="FX85" s="702"/>
      <c r="FY85" s="702"/>
      <c r="FZ85" s="735"/>
      <c r="GA85" s="702"/>
      <c r="GB85" s="706"/>
      <c r="GC85" s="737"/>
      <c r="GD85" s="702"/>
      <c r="GE85" s="702"/>
      <c r="GF85" s="706"/>
      <c r="GG85" s="737"/>
      <c r="GH85" s="708"/>
      <c r="GI85" s="702"/>
      <c r="GJ85" s="706"/>
      <c r="GK85" s="702"/>
      <c r="GL85" s="702"/>
      <c r="GM85" s="706"/>
      <c r="GN85" s="702"/>
      <c r="GO85" s="702"/>
      <c r="GP85" s="702"/>
      <c r="GQ85" s="702"/>
      <c r="GR85" s="702"/>
      <c r="GS85" s="708"/>
      <c r="GT85" s="702"/>
      <c r="GU85" s="706"/>
      <c r="GV85" s="735"/>
      <c r="GW85" s="702"/>
      <c r="GX85" s="702"/>
      <c r="GY85" s="735"/>
      <c r="GZ85" s="702"/>
      <c r="HA85" s="702"/>
      <c r="HB85" s="702"/>
      <c r="HC85" s="702"/>
      <c r="HD85" s="702"/>
      <c r="HE85" s="702"/>
      <c r="HF85" s="702"/>
      <c r="HG85" s="702"/>
      <c r="HH85" s="706"/>
      <c r="HI85" s="702"/>
      <c r="HJ85" s="702"/>
      <c r="HK85" s="702"/>
      <c r="HL85" s="702"/>
      <c r="HM85" s="702"/>
      <c r="HN85" s="702"/>
      <c r="HO85" s="706"/>
      <c r="HP85" s="735"/>
      <c r="HQ85" s="702"/>
      <c r="HR85" s="702"/>
      <c r="HS85" s="702"/>
      <c r="HT85" s="735"/>
      <c r="HU85" s="702"/>
      <c r="HV85" s="702"/>
      <c r="HW85" s="702"/>
      <c r="HX85" s="702"/>
      <c r="HY85" s="735"/>
      <c r="HZ85" s="702"/>
      <c r="IA85" s="708"/>
      <c r="IB85" s="706"/>
      <c r="IC85" s="702"/>
      <c r="ID85" s="702"/>
      <c r="IE85" s="702"/>
      <c r="IF85" s="702"/>
      <c r="IG85" s="702"/>
      <c r="IH85" s="702"/>
      <c r="II85" s="702"/>
      <c r="IJ85" s="702"/>
      <c r="IK85" s="708"/>
      <c r="IL85" s="706"/>
      <c r="IM85" s="702"/>
      <c r="IN85" s="702"/>
      <c r="IO85" s="702"/>
      <c r="IP85" s="702"/>
      <c r="IQ85" s="702"/>
      <c r="IR85" s="702"/>
      <c r="IS85" s="708"/>
      <c r="IT85" s="702"/>
      <c r="IU85" s="702"/>
      <c r="IV85" s="706"/>
      <c r="IW85" s="702"/>
      <c r="IX85" s="702"/>
      <c r="IY85" s="735"/>
      <c r="IZ85" s="702"/>
      <c r="JA85" s="702"/>
      <c r="JB85" s="735"/>
      <c r="JC85" s="702"/>
      <c r="JD85" s="702"/>
      <c r="JE85" s="702"/>
      <c r="JF85" s="735"/>
      <c r="JG85" s="702"/>
      <c r="JH85" s="706"/>
      <c r="JI85" s="702"/>
      <c r="JJ85" s="702"/>
      <c r="JK85" s="702"/>
      <c r="JL85" s="702"/>
      <c r="JM85" s="706"/>
      <c r="JN85" s="702"/>
      <c r="JO85" s="708"/>
      <c r="JP85" s="708"/>
      <c r="JQ85" s="706"/>
      <c r="JR85" s="702"/>
      <c r="JS85" s="702"/>
      <c r="JT85" s="702"/>
      <c r="JU85" s="702"/>
      <c r="JV85" s="702"/>
      <c r="JW85" s="702"/>
      <c r="JX85" s="702"/>
      <c r="JY85" s="702"/>
      <c r="JZ85" s="702"/>
      <c r="KA85" s="702"/>
      <c r="KB85" s="702"/>
      <c r="KC85" s="702"/>
      <c r="KD85" s="706"/>
      <c r="KE85" s="702"/>
      <c r="KF85" s="702"/>
      <c r="KG85" s="702"/>
      <c r="KH85" s="706"/>
      <c r="KI85" s="702"/>
      <c r="KJ85" s="702"/>
      <c r="KK85" s="702"/>
      <c r="KL85" s="702"/>
      <c r="KM85" s="706"/>
      <c r="KN85" s="702"/>
      <c r="KO85" s="702"/>
      <c r="KP85" s="702"/>
      <c r="KQ85" s="706"/>
      <c r="KR85" s="702"/>
      <c r="KS85" s="702"/>
      <c r="KT85" s="702"/>
      <c r="KU85" s="739"/>
      <c r="KV85" s="706"/>
      <c r="KW85" s="702"/>
      <c r="KX85" s="702"/>
      <c r="KY85" s="702"/>
      <c r="KZ85" s="702"/>
      <c r="LA85" s="702"/>
      <c r="LB85" s="706"/>
      <c r="LC85" s="702"/>
      <c r="LD85" s="702"/>
      <c r="LE85" s="702"/>
      <c r="LF85" s="735"/>
      <c r="LG85" s="702"/>
      <c r="LH85" s="702"/>
      <c r="LI85" s="702"/>
      <c r="LJ85" s="706"/>
      <c r="LK85" s="702"/>
      <c r="LL85" s="702"/>
      <c r="LM85" s="702"/>
      <c r="LN85" s="702"/>
      <c r="LO85" s="702"/>
      <c r="LP85" s="702"/>
      <c r="LQ85" s="702"/>
      <c r="LR85" s="702"/>
      <c r="LS85" s="702"/>
      <c r="LT85" s="702"/>
      <c r="LU85" s="702"/>
      <c r="LV85" s="702"/>
      <c r="LW85" s="702"/>
      <c r="LX85" s="702"/>
      <c r="LY85" s="706"/>
      <c r="LZ85" s="702"/>
      <c r="MA85" s="702"/>
      <c r="MB85" s="702"/>
      <c r="MC85" s="702"/>
      <c r="MD85" s="702"/>
      <c r="ME85" s="706"/>
      <c r="MF85" s="702"/>
      <c r="MG85" s="702"/>
      <c r="MH85" s="702"/>
      <c r="MI85" s="702"/>
      <c r="MJ85" s="706"/>
      <c r="MK85" s="702"/>
      <c r="ML85" s="702"/>
      <c r="MM85" s="702"/>
      <c r="MN85" s="702"/>
      <c r="MO85" s="702"/>
      <c r="MP85" s="702"/>
      <c r="MQ85" s="740"/>
      <c r="MR85" s="702"/>
      <c r="MS85" s="702"/>
      <c r="MT85" s="702"/>
      <c r="MU85" s="702"/>
      <c r="MV85" s="702"/>
      <c r="MW85" s="702"/>
      <c r="MX85" s="702"/>
      <c r="MY85" s="702"/>
      <c r="MZ85" s="702"/>
      <c r="NA85" s="695"/>
      <c r="NB85" s="695"/>
      <c r="NC85" s="695"/>
      <c r="ND85" s="695"/>
    </row>
    <row r="86" spans="1:368" s="294" customFormat="1" ht="15">
      <c r="A86" s="1261">
        <v>58</v>
      </c>
      <c r="B86" s="1223" t="s">
        <v>256</v>
      </c>
      <c r="C86" s="298">
        <v>2019</v>
      </c>
      <c r="D86" s="299" t="s">
        <v>22</v>
      </c>
      <c r="E86" s="299" t="s">
        <v>23</v>
      </c>
      <c r="F86" s="299" t="s">
        <v>24</v>
      </c>
      <c r="G86" s="300">
        <v>921</v>
      </c>
      <c r="H86" s="301">
        <v>0.65100000000000002</v>
      </c>
      <c r="I86" s="302">
        <v>0.97799999999999998</v>
      </c>
      <c r="J86" s="303" t="s">
        <v>262</v>
      </c>
      <c r="K86" s="304" t="s">
        <v>105</v>
      </c>
      <c r="L86" s="304" t="s">
        <v>263</v>
      </c>
      <c r="M86" s="303" t="s">
        <v>264</v>
      </c>
      <c r="N86" s="303" t="s">
        <v>265</v>
      </c>
      <c r="O86" s="303" t="s">
        <v>266</v>
      </c>
      <c r="P86" s="301">
        <v>0.88</v>
      </c>
      <c r="Q86" s="303" t="s">
        <v>267</v>
      </c>
      <c r="R86" s="299"/>
      <c r="S86" s="305" t="s">
        <v>268</v>
      </c>
      <c r="T86" s="305" t="s">
        <v>117</v>
      </c>
      <c r="U86" s="312" t="s">
        <v>250</v>
      </c>
      <c r="V86" s="288"/>
      <c r="W86" s="367"/>
      <c r="X86" s="290"/>
      <c r="Y86" s="307"/>
      <c r="Z86" s="290"/>
      <c r="AA86" s="307"/>
      <c r="AB86" s="290"/>
      <c r="AC86" s="307"/>
      <c r="AD86" s="329"/>
      <c r="AE86" s="307"/>
      <c r="AF86" s="307"/>
      <c r="AG86" s="307"/>
      <c r="AH86" s="307"/>
      <c r="AI86" s="493"/>
      <c r="AJ86" s="307"/>
      <c r="AK86" s="308"/>
      <c r="AL86" s="307"/>
      <c r="AM86" s="653"/>
      <c r="AN86" s="307"/>
      <c r="AO86" s="307"/>
      <c r="AP86" s="307"/>
      <c r="AQ86" s="307"/>
      <c r="AR86" s="307"/>
      <c r="AS86" s="307"/>
      <c r="AT86" s="307"/>
      <c r="AU86" s="307"/>
      <c r="AV86" s="307"/>
      <c r="AW86" s="307"/>
      <c r="AX86" s="307"/>
      <c r="AY86" s="308"/>
      <c r="AZ86" s="307"/>
      <c r="BA86" s="308"/>
      <c r="BB86" s="307"/>
      <c r="BC86" s="292"/>
      <c r="BD86" s="307"/>
      <c r="BE86" s="307"/>
      <c r="BF86" s="292"/>
      <c r="BG86" s="307"/>
      <c r="BH86" s="307"/>
      <c r="BI86" s="307"/>
      <c r="BJ86" s="307"/>
      <c r="BK86" s="628"/>
      <c r="BL86" s="307"/>
      <c r="BM86" s="307"/>
      <c r="BN86" s="292"/>
      <c r="BO86" s="307"/>
      <c r="BP86" s="307"/>
      <c r="BQ86" s="307"/>
      <c r="BR86" s="292"/>
      <c r="BS86" s="307"/>
      <c r="BT86" s="307"/>
      <c r="BU86" s="292"/>
      <c r="BV86" s="307"/>
      <c r="BW86" s="292"/>
      <c r="BX86" s="307"/>
      <c r="BY86" s="309"/>
      <c r="BZ86" s="292"/>
      <c r="CA86" s="307"/>
      <c r="CB86" s="307"/>
      <c r="CC86" s="307"/>
      <c r="CD86" s="307"/>
      <c r="CE86" s="367"/>
      <c r="CF86" s="307"/>
      <c r="CG86" s="292"/>
      <c r="CH86" s="307"/>
      <c r="CI86" s="308"/>
      <c r="CJ86" s="307"/>
      <c r="CK86" s="307"/>
      <c r="CL86" s="308"/>
      <c r="CM86" s="307"/>
      <c r="CN86" s="307"/>
      <c r="CO86" s="307"/>
      <c r="CP86" s="308"/>
      <c r="CQ86" s="307"/>
      <c r="CR86" s="307"/>
      <c r="CS86" s="307"/>
      <c r="CT86" s="307"/>
      <c r="CU86" s="307"/>
      <c r="CV86" s="307"/>
      <c r="CW86" s="307"/>
      <c r="CX86" s="308"/>
      <c r="CY86" s="307"/>
      <c r="CZ86" s="307"/>
      <c r="DA86" s="307"/>
      <c r="DB86" s="307"/>
      <c r="DC86" s="292"/>
      <c r="DD86" s="307">
        <v>10</v>
      </c>
      <c r="DE86" s="307">
        <v>2</v>
      </c>
      <c r="DF86" s="307">
        <v>4</v>
      </c>
      <c r="DG86" s="307">
        <v>5</v>
      </c>
      <c r="DH86" s="307">
        <v>5</v>
      </c>
      <c r="DI86" s="307">
        <v>5</v>
      </c>
      <c r="DJ86" s="307">
        <v>1</v>
      </c>
      <c r="DK86" s="307">
        <v>1</v>
      </c>
      <c r="DL86" s="307">
        <v>11</v>
      </c>
      <c r="DM86" s="307">
        <v>33</v>
      </c>
      <c r="DN86" s="307">
        <v>10</v>
      </c>
      <c r="DO86" s="292"/>
      <c r="DP86" s="307"/>
      <c r="DQ86" s="307"/>
      <c r="DR86" s="307"/>
      <c r="DS86" s="292"/>
      <c r="DT86" s="307"/>
      <c r="DU86" s="307"/>
      <c r="DV86" s="307"/>
      <c r="DW86" s="307"/>
      <c r="DX86" s="307"/>
      <c r="DY86" s="307"/>
      <c r="DZ86" s="307"/>
      <c r="EA86" s="367"/>
      <c r="EB86" s="307"/>
      <c r="EC86" s="292"/>
      <c r="ED86" s="308"/>
      <c r="EE86" s="307"/>
      <c r="EF86" s="307"/>
      <c r="EG86" s="307"/>
      <c r="EH86" s="307"/>
      <c r="EI86" s="308"/>
      <c r="EJ86" s="307"/>
      <c r="EK86" s="308"/>
      <c r="EL86" s="307"/>
      <c r="EM86" s="307"/>
      <c r="EN86" s="308"/>
      <c r="EO86" s="307"/>
      <c r="EP86" s="347"/>
      <c r="EQ86" s="307"/>
      <c r="ER86" s="307"/>
      <c r="ES86" s="307"/>
      <c r="ET86" s="307"/>
      <c r="EU86" s="307"/>
      <c r="EV86" s="307"/>
      <c r="EW86" s="292"/>
      <c r="EX86" s="308"/>
      <c r="EY86" s="307"/>
      <c r="EZ86" s="307"/>
      <c r="FA86" s="308"/>
      <c r="FB86" s="307"/>
      <c r="FC86" s="307"/>
      <c r="FD86" s="307"/>
      <c r="FE86" s="308"/>
      <c r="FF86" s="307"/>
      <c r="FG86" s="308"/>
      <c r="FH86" s="307"/>
      <c r="FI86" s="307"/>
      <c r="FJ86" s="308"/>
      <c r="FK86" s="307"/>
      <c r="FL86" s="307"/>
      <c r="FM86" s="307"/>
      <c r="FN86" s="610"/>
      <c r="FO86" s="307"/>
      <c r="FP86" s="292"/>
      <c r="FQ86" s="307"/>
      <c r="FR86" s="308"/>
      <c r="FS86" s="307"/>
      <c r="FT86" s="308"/>
      <c r="FU86" s="307"/>
      <c r="FV86" s="307"/>
      <c r="FW86" s="307"/>
      <c r="FX86" s="307"/>
      <c r="FY86" s="307"/>
      <c r="FZ86" s="308"/>
      <c r="GA86" s="307"/>
      <c r="GB86" s="292"/>
      <c r="GC86" s="307"/>
      <c r="GD86" s="307"/>
      <c r="GE86" s="307"/>
      <c r="GF86" s="292"/>
      <c r="GG86" s="307"/>
      <c r="GH86" s="367"/>
      <c r="GI86" s="307"/>
      <c r="GJ86" s="292"/>
      <c r="GK86" s="307"/>
      <c r="GL86" s="307"/>
      <c r="GM86" s="292"/>
      <c r="GN86" s="307"/>
      <c r="GO86" s="307"/>
      <c r="GP86" s="307"/>
      <c r="GQ86" s="307"/>
      <c r="GR86" s="307"/>
      <c r="GS86" s="367"/>
      <c r="GT86" s="307"/>
      <c r="GU86" s="292"/>
      <c r="GV86" s="308"/>
      <c r="GW86" s="307"/>
      <c r="GX86" s="307"/>
      <c r="GY86" s="308"/>
      <c r="GZ86" s="307"/>
      <c r="HA86" s="307"/>
      <c r="HB86" s="307"/>
      <c r="HC86" s="307"/>
      <c r="HD86" s="307"/>
      <c r="HE86" s="307"/>
      <c r="HF86" s="307"/>
      <c r="HG86" s="307"/>
      <c r="HH86" s="292"/>
      <c r="HI86" s="307"/>
      <c r="HJ86" s="307"/>
      <c r="HK86" s="307"/>
      <c r="HL86" s="307"/>
      <c r="HM86" s="307"/>
      <c r="HN86" s="307"/>
      <c r="HO86" s="292"/>
      <c r="HP86" s="308"/>
      <c r="HQ86" s="307"/>
      <c r="HR86" s="307"/>
      <c r="HS86" s="307"/>
      <c r="HT86" s="308"/>
      <c r="HU86" s="307"/>
      <c r="HV86" s="307"/>
      <c r="HW86" s="307"/>
      <c r="HX86" s="307"/>
      <c r="HY86" s="308"/>
      <c r="HZ86" s="307"/>
      <c r="IA86" s="367"/>
      <c r="IB86" s="292"/>
      <c r="IC86" s="307"/>
      <c r="ID86" s="307"/>
      <c r="IE86" s="307"/>
      <c r="IF86" s="307"/>
      <c r="IG86" s="307"/>
      <c r="IH86" s="307"/>
      <c r="II86" s="307"/>
      <c r="IJ86" s="307"/>
      <c r="IK86" s="367"/>
      <c r="IL86" s="292"/>
      <c r="IM86" s="307"/>
      <c r="IN86" s="307"/>
      <c r="IO86" s="307"/>
      <c r="IP86" s="307"/>
      <c r="IQ86" s="307"/>
      <c r="IR86" s="307"/>
      <c r="IS86" s="367"/>
      <c r="IT86" s="307"/>
      <c r="IU86" s="307"/>
      <c r="IV86" s="292"/>
      <c r="IW86" s="307"/>
      <c r="IX86" s="307"/>
      <c r="IY86" s="308"/>
      <c r="IZ86" s="307"/>
      <c r="JA86" s="307"/>
      <c r="JB86" s="308"/>
      <c r="JC86" s="307"/>
      <c r="JD86" s="307"/>
      <c r="JE86" s="307"/>
      <c r="JF86" s="308"/>
      <c r="JG86" s="307"/>
      <c r="JH86" s="292"/>
      <c r="JI86" s="307"/>
      <c r="JJ86" s="307"/>
      <c r="JK86" s="307"/>
      <c r="JL86" s="307"/>
      <c r="JM86" s="292"/>
      <c r="JN86" s="307"/>
      <c r="JO86" s="430"/>
      <c r="JP86" s="367"/>
      <c r="JQ86" s="292"/>
      <c r="JR86" s="433"/>
      <c r="JS86" s="307"/>
      <c r="JT86" s="307"/>
      <c r="JU86" s="307"/>
      <c r="JV86" s="307"/>
      <c r="JW86" s="307"/>
      <c r="JX86" s="307"/>
      <c r="JY86" s="307"/>
      <c r="JZ86" s="307"/>
      <c r="KA86" s="307"/>
      <c r="KB86" s="307"/>
      <c r="KC86" s="307"/>
      <c r="KD86" s="292"/>
      <c r="KE86" s="307"/>
      <c r="KF86" s="291"/>
      <c r="KG86" s="291"/>
      <c r="KH86" s="292"/>
      <c r="KI86" s="307"/>
      <c r="KJ86" s="307"/>
      <c r="KK86" s="307"/>
      <c r="KL86" s="307"/>
      <c r="KM86" s="292"/>
      <c r="KN86" s="307"/>
      <c r="KO86" s="307"/>
      <c r="KP86" s="307"/>
      <c r="KQ86" s="292"/>
      <c r="KR86" s="307"/>
      <c r="KS86" s="307"/>
      <c r="KT86" s="307"/>
      <c r="KU86" s="289"/>
      <c r="KV86" s="292"/>
      <c r="KW86" s="307"/>
      <c r="KX86" s="307"/>
      <c r="KY86" s="307"/>
      <c r="KZ86" s="307"/>
      <c r="LA86" s="307"/>
      <c r="LB86" s="292"/>
      <c r="LC86" s="307"/>
      <c r="LD86" s="307"/>
      <c r="LE86" s="307"/>
      <c r="LF86" s="308"/>
      <c r="LG86" s="307"/>
      <c r="LH86" s="307"/>
      <c r="LI86" s="307"/>
      <c r="LJ86" s="292"/>
      <c r="LK86" s="307"/>
      <c r="LL86" s="307"/>
      <c r="LM86" s="307"/>
      <c r="LN86" s="307"/>
      <c r="LO86" s="307"/>
      <c r="LP86" s="307"/>
      <c r="LQ86" s="307"/>
      <c r="LR86" s="307"/>
      <c r="LS86" s="307"/>
      <c r="LT86" s="307"/>
      <c r="LU86" s="307"/>
      <c r="LV86" s="307"/>
      <c r="LW86" s="307"/>
      <c r="LX86" s="307"/>
      <c r="LY86" s="292"/>
      <c r="LZ86" s="307"/>
      <c r="MA86" s="307"/>
      <c r="MB86" s="307"/>
      <c r="MC86" s="307"/>
      <c r="MD86" s="307"/>
      <c r="ME86" s="292"/>
      <c r="MF86" s="307"/>
      <c r="MG86" s="307"/>
      <c r="MH86" s="307"/>
      <c r="MI86" s="307"/>
      <c r="MJ86" s="292"/>
      <c r="MK86" s="307"/>
      <c r="ML86" s="307"/>
      <c r="MM86" s="307"/>
      <c r="MN86" s="307"/>
      <c r="MO86" s="307"/>
      <c r="MP86" s="307"/>
      <c r="MQ86" s="295"/>
      <c r="MR86" s="307"/>
      <c r="MS86" s="307"/>
      <c r="MT86" s="307"/>
      <c r="MU86" s="307"/>
      <c r="MV86" s="307"/>
      <c r="MW86" s="307"/>
      <c r="MX86" s="307"/>
      <c r="MY86" s="307"/>
      <c r="MZ86" s="307"/>
      <c r="NA86" s="299" t="s">
        <v>1049</v>
      </c>
      <c r="NB86" s="299"/>
      <c r="NC86" s="299" t="s">
        <v>1083</v>
      </c>
      <c r="ND86" s="299"/>
    </row>
    <row r="87" spans="1:368" s="20" customFormat="1">
      <c r="A87" s="1257"/>
      <c r="B87" s="1218"/>
      <c r="D87" s="24"/>
      <c r="E87" s="24"/>
      <c r="F87" s="24"/>
      <c r="G87" s="25"/>
      <c r="H87" s="26"/>
      <c r="I87" s="27"/>
      <c r="J87" s="15"/>
      <c r="K87" s="68"/>
      <c r="L87" s="68"/>
      <c r="M87" s="15"/>
      <c r="N87" s="15"/>
      <c r="O87" s="15"/>
      <c r="P87" s="26"/>
      <c r="Q87" s="15"/>
      <c r="R87" s="24"/>
      <c r="S87" s="69"/>
      <c r="T87" s="30"/>
      <c r="U87" s="24"/>
      <c r="V87" s="171"/>
      <c r="W87" s="500"/>
      <c r="X87" s="522"/>
      <c r="Y87" s="31"/>
      <c r="Z87" s="522"/>
      <c r="AA87" s="31"/>
      <c r="AB87" s="522"/>
      <c r="AC87" s="31"/>
      <c r="AD87" s="522"/>
      <c r="AE87" s="31"/>
      <c r="AF87" s="31"/>
      <c r="AG87" s="31"/>
      <c r="AH87" s="31"/>
      <c r="AI87" s="522"/>
      <c r="AJ87" s="31"/>
      <c r="AK87" s="133"/>
      <c r="AL87" s="31"/>
      <c r="AM87" s="649"/>
      <c r="AN87" s="31"/>
      <c r="AO87" s="31"/>
      <c r="AP87" s="31"/>
      <c r="AQ87" s="31"/>
      <c r="AR87" s="31"/>
      <c r="AS87" s="31"/>
      <c r="AT87" s="31"/>
      <c r="AU87" s="31"/>
      <c r="AV87" s="31"/>
      <c r="AW87" s="31"/>
      <c r="AX87" s="31"/>
      <c r="AY87" s="133"/>
      <c r="AZ87" s="31"/>
      <c r="BA87" s="133"/>
      <c r="BB87" s="31"/>
      <c r="BC87" s="522"/>
      <c r="BD87" s="31"/>
      <c r="BE87" s="31"/>
      <c r="BF87" s="522"/>
      <c r="BG87" s="31"/>
      <c r="BH87" s="31"/>
      <c r="BI87" s="31"/>
      <c r="BJ87" s="31"/>
      <c r="BK87" s="621"/>
      <c r="BL87" s="31"/>
      <c r="BM87" s="31"/>
      <c r="BN87" s="522"/>
      <c r="BO87" s="31"/>
      <c r="BP87" s="31"/>
      <c r="BQ87" s="31"/>
      <c r="BR87" s="522"/>
      <c r="BS87" s="31"/>
      <c r="BT87" s="31"/>
      <c r="BU87" s="522"/>
      <c r="BV87" s="31"/>
      <c r="BW87" s="522"/>
      <c r="BX87" s="31"/>
      <c r="BZ87" s="522"/>
      <c r="CA87" s="31"/>
      <c r="CB87" s="31"/>
      <c r="CC87" s="31"/>
      <c r="CD87" s="31"/>
      <c r="CE87" s="659"/>
      <c r="CF87" s="31"/>
      <c r="CG87" s="522"/>
      <c r="CH87" s="31"/>
      <c r="CI87" s="133"/>
      <c r="CJ87" s="31"/>
      <c r="CK87" s="31"/>
      <c r="CL87" s="649"/>
      <c r="CM87" s="31"/>
      <c r="CN87" s="31"/>
      <c r="CO87" s="31"/>
      <c r="CP87" s="649"/>
      <c r="CQ87" s="31"/>
      <c r="CR87" s="31"/>
      <c r="CS87" s="31"/>
      <c r="CT87" s="31"/>
      <c r="CU87" s="31"/>
      <c r="CV87" s="31"/>
      <c r="CW87" s="31"/>
      <c r="CX87" s="649"/>
      <c r="CY87" s="31"/>
      <c r="CZ87" s="31"/>
      <c r="DA87" s="31"/>
      <c r="DB87" s="31"/>
      <c r="DC87" s="522"/>
      <c r="DD87" s="31"/>
      <c r="DE87" s="31"/>
      <c r="DF87" s="31"/>
      <c r="DG87" s="31"/>
      <c r="DH87" s="31"/>
      <c r="DI87" s="31"/>
      <c r="DJ87" s="31"/>
      <c r="DK87" s="31"/>
      <c r="DL87" s="31"/>
      <c r="DM87" s="31"/>
      <c r="DN87" s="31"/>
      <c r="DO87" s="522"/>
      <c r="DP87" s="31"/>
      <c r="DQ87" s="31"/>
      <c r="DR87" s="31"/>
      <c r="DS87" s="522"/>
      <c r="DT87" s="31"/>
      <c r="DU87" s="31"/>
      <c r="DV87" s="31"/>
      <c r="DW87" s="31"/>
      <c r="DX87" s="31"/>
      <c r="DY87" s="31"/>
      <c r="DZ87" s="31"/>
      <c r="EA87" s="659"/>
      <c r="EB87" s="31"/>
      <c r="EC87" s="522"/>
      <c r="ED87" s="649"/>
      <c r="EE87" s="31"/>
      <c r="EF87" s="31"/>
      <c r="EG87" s="31"/>
      <c r="EH87" s="31"/>
      <c r="EI87" s="133"/>
      <c r="EJ87" s="31"/>
      <c r="EK87" s="649"/>
      <c r="EL87" s="31"/>
      <c r="EM87" s="31"/>
      <c r="EN87" s="133"/>
      <c r="EO87" s="31"/>
      <c r="EP87" s="649"/>
      <c r="EQ87" s="31"/>
      <c r="ER87" s="31"/>
      <c r="ES87" s="31"/>
      <c r="ET87" s="31"/>
      <c r="EU87" s="31"/>
      <c r="EV87" s="31"/>
      <c r="EW87" s="522"/>
      <c r="EX87" s="649"/>
      <c r="EY87" s="31"/>
      <c r="EZ87" s="31"/>
      <c r="FA87" s="649"/>
      <c r="FB87" s="31"/>
      <c r="FC87" s="31"/>
      <c r="FD87" s="31"/>
      <c r="FE87" s="133"/>
      <c r="FF87" s="31"/>
      <c r="FG87" s="649"/>
      <c r="FH87" s="31"/>
      <c r="FI87" s="31"/>
      <c r="FJ87" s="649"/>
      <c r="FK87" s="31"/>
      <c r="FL87" s="31"/>
      <c r="FM87" s="31"/>
      <c r="FN87" s="659"/>
      <c r="FO87" s="31"/>
      <c r="FP87" s="522"/>
      <c r="FQ87" s="31"/>
      <c r="FR87" s="133"/>
      <c r="FS87" s="31"/>
      <c r="FT87" s="649"/>
      <c r="FU87" s="31"/>
      <c r="FV87" s="31"/>
      <c r="FW87" s="31"/>
      <c r="FX87" s="31"/>
      <c r="FY87" s="31"/>
      <c r="FZ87" s="133"/>
      <c r="GA87" s="31"/>
      <c r="GB87" s="522"/>
      <c r="GC87" s="31"/>
      <c r="GD87" s="31"/>
      <c r="GE87" s="31"/>
      <c r="GF87" s="522"/>
      <c r="GG87" s="31"/>
      <c r="GH87" s="659"/>
      <c r="GI87" s="31"/>
      <c r="GJ87" s="522"/>
      <c r="GK87" s="31"/>
      <c r="GL87" s="31"/>
      <c r="GM87" s="522"/>
      <c r="GN87" s="31"/>
      <c r="GO87" s="31"/>
      <c r="GP87" s="31"/>
      <c r="GQ87" s="31"/>
      <c r="GR87" s="31"/>
      <c r="GS87" s="659"/>
      <c r="GT87" s="31"/>
      <c r="GU87" s="522"/>
      <c r="GV87" s="649"/>
      <c r="GW87" s="31"/>
      <c r="GX87" s="31"/>
      <c r="GY87" s="649"/>
      <c r="GZ87" s="31"/>
      <c r="HA87" s="31"/>
      <c r="HB87" s="31"/>
      <c r="HC87" s="31"/>
      <c r="HD87" s="31"/>
      <c r="HE87" s="31"/>
      <c r="HF87" s="31"/>
      <c r="HG87" s="31"/>
      <c r="HH87" s="522"/>
      <c r="HI87" s="31"/>
      <c r="HJ87" s="31"/>
      <c r="HK87" s="31"/>
      <c r="HL87" s="31"/>
      <c r="HM87" s="31"/>
      <c r="HN87" s="31"/>
      <c r="HO87" s="522"/>
      <c r="HP87" s="649"/>
      <c r="HQ87" s="31"/>
      <c r="HR87" s="31"/>
      <c r="HS87" s="31"/>
      <c r="HT87" s="649"/>
      <c r="HU87" s="31"/>
      <c r="HV87" s="31"/>
      <c r="HW87" s="31"/>
      <c r="HX87" s="31"/>
      <c r="HY87" s="133"/>
      <c r="HZ87" s="31"/>
      <c r="IA87" s="659"/>
      <c r="IB87" s="522"/>
      <c r="IC87" s="31"/>
      <c r="ID87" s="31"/>
      <c r="IE87" s="31"/>
      <c r="IF87" s="31"/>
      <c r="IG87" s="31"/>
      <c r="IH87" s="31"/>
      <c r="II87" s="31"/>
      <c r="IJ87" s="31"/>
      <c r="IK87" s="519"/>
      <c r="IL87" s="522"/>
      <c r="IM87" s="31"/>
      <c r="IN87" s="31"/>
      <c r="IO87" s="31"/>
      <c r="IP87" s="31"/>
      <c r="IQ87" s="31"/>
      <c r="IR87" s="31"/>
      <c r="IS87" s="519"/>
      <c r="IT87" s="31"/>
      <c r="IU87" s="31"/>
      <c r="IV87" s="522"/>
      <c r="IW87" s="31"/>
      <c r="IX87" s="31"/>
      <c r="IY87" s="133"/>
      <c r="IZ87" s="31"/>
      <c r="JA87" s="31"/>
      <c r="JB87" s="133"/>
      <c r="JC87" s="31"/>
      <c r="JD87" s="31"/>
      <c r="JE87" s="31"/>
      <c r="JF87" s="133"/>
      <c r="JG87" s="31"/>
      <c r="JH87" s="522"/>
      <c r="JI87" s="31"/>
      <c r="JJ87" s="31"/>
      <c r="JK87" s="31"/>
      <c r="JL87" s="31"/>
      <c r="JM87" s="522"/>
      <c r="JN87" s="31"/>
      <c r="JO87" s="519"/>
      <c r="JP87" s="519"/>
      <c r="JQ87" s="522"/>
      <c r="JR87" s="31"/>
      <c r="JS87" s="31"/>
      <c r="JT87" s="31"/>
      <c r="JU87" s="31"/>
      <c r="JV87" s="31"/>
      <c r="JW87" s="31"/>
      <c r="JX87" s="31"/>
      <c r="JY87" s="31"/>
      <c r="JZ87" s="31"/>
      <c r="KA87" s="31"/>
      <c r="KB87" s="31"/>
      <c r="KC87" s="31"/>
      <c r="KD87" s="522"/>
      <c r="KE87" s="31"/>
      <c r="KF87" s="31"/>
      <c r="KG87" s="31"/>
      <c r="KH87" s="522"/>
      <c r="KI87" s="31"/>
      <c r="KJ87" s="31"/>
      <c r="KK87" s="31"/>
      <c r="KL87" s="31"/>
      <c r="KM87" s="522"/>
      <c r="KN87" s="31"/>
      <c r="KO87" s="31"/>
      <c r="KP87" s="31"/>
      <c r="KQ87" s="522"/>
      <c r="KR87" s="31"/>
      <c r="KS87" s="31"/>
      <c r="KT87" s="31"/>
      <c r="KU87" s="659"/>
      <c r="KV87" s="522"/>
      <c r="KW87" s="31"/>
      <c r="KX87" s="31"/>
      <c r="KY87" s="31"/>
      <c r="KZ87" s="31"/>
      <c r="LA87" s="31"/>
      <c r="LB87" s="522"/>
      <c r="LC87" s="31"/>
      <c r="LD87" s="31"/>
      <c r="LE87" s="31"/>
      <c r="LF87" s="649"/>
      <c r="LG87" s="31"/>
      <c r="LH87" s="31"/>
      <c r="LI87" s="31"/>
      <c r="LJ87" s="522"/>
      <c r="LK87" s="31"/>
      <c r="LL87" s="31"/>
      <c r="LM87" s="31"/>
      <c r="LN87" s="31"/>
      <c r="LO87" s="31"/>
      <c r="LP87" s="31"/>
      <c r="LQ87" s="31"/>
      <c r="LR87" s="31"/>
      <c r="LS87" s="31"/>
      <c r="LT87" s="31"/>
      <c r="LU87" s="31"/>
      <c r="LV87" s="31"/>
      <c r="LW87" s="31"/>
      <c r="LX87" s="31"/>
      <c r="LY87" s="522"/>
      <c r="LZ87" s="31"/>
      <c r="MA87" s="31"/>
      <c r="MB87" s="31"/>
      <c r="MC87" s="31"/>
      <c r="MD87" s="31"/>
      <c r="ME87" s="522"/>
      <c r="MF87" s="31"/>
      <c r="MG87" s="31"/>
      <c r="MH87" s="31"/>
      <c r="MI87" s="31"/>
      <c r="MJ87" s="522"/>
      <c r="MK87" s="31"/>
      <c r="ML87" s="31"/>
      <c r="MM87" s="31"/>
      <c r="MN87" s="31"/>
      <c r="MO87" s="31"/>
      <c r="MP87" s="31"/>
      <c r="MQ87" s="172"/>
      <c r="MR87" s="31"/>
      <c r="MS87" s="31"/>
      <c r="MT87" s="31"/>
      <c r="MU87" s="31"/>
      <c r="MV87" s="31"/>
      <c r="MW87" s="31"/>
      <c r="MX87" s="31"/>
      <c r="MY87" s="31"/>
      <c r="MZ87" s="31"/>
      <c r="NA87" s="24"/>
      <c r="NB87" s="24"/>
      <c r="NC87" s="24"/>
      <c r="ND87" s="24"/>
    </row>
    <row r="88" spans="1:368" s="672" customFormat="1" ht="22" customHeight="1">
      <c r="A88" s="1261">
        <v>59</v>
      </c>
      <c r="B88" s="693"/>
      <c r="C88" s="694"/>
      <c r="D88" s="695"/>
      <c r="E88" s="695"/>
      <c r="F88" s="695"/>
      <c r="G88" s="696"/>
      <c r="H88" s="697"/>
      <c r="I88" s="698"/>
      <c r="J88" s="694"/>
      <c r="K88" s="695"/>
      <c r="L88" s="695"/>
      <c r="M88" s="694"/>
      <c r="N88" s="694"/>
      <c r="O88" s="694"/>
      <c r="P88" s="697"/>
      <c r="Q88" s="694"/>
      <c r="R88" s="695"/>
      <c r="S88" s="699"/>
      <c r="T88" s="699"/>
      <c r="U88" s="695"/>
      <c r="W88" s="700"/>
      <c r="X88" s="701"/>
      <c r="Y88" s="702"/>
      <c r="Z88" s="701"/>
      <c r="AA88" s="702"/>
      <c r="AB88" s="701"/>
      <c r="AC88" s="702"/>
      <c r="AD88" s="703"/>
      <c r="AE88" s="702"/>
      <c r="AF88" s="702"/>
      <c r="AG88" s="702"/>
      <c r="AH88" s="702"/>
      <c r="AI88" s="704"/>
      <c r="AJ88" s="702"/>
      <c r="AL88" s="702"/>
      <c r="AM88" s="705"/>
      <c r="AN88" s="702"/>
      <c r="AO88" s="702"/>
      <c r="AP88" s="702"/>
      <c r="AQ88" s="702"/>
      <c r="AR88" s="702"/>
      <c r="AS88" s="702"/>
      <c r="AT88" s="702"/>
      <c r="AU88" s="702"/>
      <c r="AV88" s="702"/>
      <c r="AW88" s="702"/>
      <c r="AX88" s="702"/>
      <c r="AZ88" s="702"/>
      <c r="BB88" s="702"/>
      <c r="BC88" s="706"/>
      <c r="BD88" s="702"/>
      <c r="BE88" s="702"/>
      <c r="BF88" s="706"/>
      <c r="BG88" s="702"/>
      <c r="BH88" s="702"/>
      <c r="BI88" s="702"/>
      <c r="BJ88" s="702"/>
      <c r="BK88" s="707"/>
      <c r="BL88" s="702"/>
      <c r="BM88" s="702"/>
      <c r="BN88" s="706"/>
      <c r="BO88" s="702"/>
      <c r="BP88" s="702"/>
      <c r="BQ88" s="702"/>
      <c r="BR88" s="706"/>
      <c r="BS88" s="702"/>
      <c r="BT88" s="702"/>
      <c r="BU88" s="706"/>
      <c r="BV88" s="702"/>
      <c r="BW88" s="706"/>
      <c r="BX88" s="702"/>
      <c r="BZ88" s="706"/>
      <c r="CA88" s="702"/>
      <c r="CB88" s="702"/>
      <c r="CC88" s="702"/>
      <c r="CD88" s="702"/>
      <c r="CE88" s="700"/>
      <c r="CF88" s="702"/>
      <c r="CG88" s="706"/>
      <c r="CH88" s="702"/>
      <c r="CJ88" s="702"/>
      <c r="CK88" s="702"/>
      <c r="CM88" s="702"/>
      <c r="CN88" s="702"/>
      <c r="CO88" s="702"/>
      <c r="CQ88" s="702"/>
      <c r="CR88" s="702"/>
      <c r="CS88" s="702"/>
      <c r="CT88" s="702"/>
      <c r="CU88" s="702"/>
      <c r="CV88" s="702"/>
      <c r="CW88" s="702"/>
      <c r="CY88" s="702"/>
      <c r="CZ88" s="702"/>
      <c r="DA88" s="702"/>
      <c r="DB88" s="702"/>
      <c r="DC88" s="706"/>
      <c r="DD88" s="702"/>
      <c r="DE88" s="702"/>
      <c r="DF88" s="702"/>
      <c r="DG88" s="702"/>
      <c r="DH88" s="702"/>
      <c r="DI88" s="702"/>
      <c r="DJ88" s="702"/>
      <c r="DK88" s="702"/>
      <c r="DL88" s="702"/>
      <c r="DM88" s="702"/>
      <c r="DN88" s="702"/>
      <c r="DO88" s="706"/>
      <c r="DP88" s="702"/>
      <c r="DQ88" s="702"/>
      <c r="DR88" s="702"/>
      <c r="DS88" s="706"/>
      <c r="DT88" s="702"/>
      <c r="DU88" s="702"/>
      <c r="DV88" s="702"/>
      <c r="DW88" s="702"/>
      <c r="DX88" s="702"/>
      <c r="DY88" s="702"/>
      <c r="DZ88" s="702"/>
      <c r="EA88" s="708"/>
      <c r="EB88" s="702"/>
      <c r="EC88" s="706"/>
      <c r="EE88" s="702"/>
      <c r="EF88" s="702"/>
      <c r="EG88" s="702"/>
      <c r="EH88" s="702"/>
      <c r="EJ88" s="702"/>
      <c r="EL88" s="702"/>
      <c r="EM88" s="702"/>
      <c r="EO88" s="702"/>
      <c r="EP88" s="709"/>
      <c r="EQ88" s="702"/>
      <c r="ER88" s="702"/>
      <c r="ES88" s="702"/>
      <c r="ET88" s="702"/>
      <c r="EU88" s="702"/>
      <c r="EV88" s="702"/>
      <c r="EW88" s="706"/>
      <c r="EY88" s="702"/>
      <c r="EZ88" s="702"/>
      <c r="FB88" s="702"/>
      <c r="FC88" s="702"/>
      <c r="FD88" s="702"/>
      <c r="FF88" s="702"/>
      <c r="FH88" s="702"/>
      <c r="FI88" s="702"/>
      <c r="FK88" s="702"/>
      <c r="FL88" s="702"/>
      <c r="FM88" s="702"/>
      <c r="FN88" s="710"/>
      <c r="FO88" s="702"/>
      <c r="FP88" s="706"/>
      <c r="FQ88" s="702"/>
      <c r="FS88" s="702"/>
      <c r="FU88" s="702"/>
      <c r="FV88" s="702"/>
      <c r="FW88" s="702"/>
      <c r="FX88" s="702"/>
      <c r="FY88" s="702"/>
      <c r="GA88" s="702"/>
      <c r="GB88" s="706"/>
      <c r="GC88" s="702"/>
      <c r="GD88" s="702"/>
      <c r="GE88" s="702"/>
      <c r="GF88" s="706"/>
      <c r="GG88" s="702"/>
      <c r="GH88" s="700"/>
      <c r="GI88" s="702"/>
      <c r="GJ88" s="706"/>
      <c r="GK88" s="702"/>
      <c r="GL88" s="702"/>
      <c r="GM88" s="706"/>
      <c r="GN88" s="702"/>
      <c r="GO88" s="702"/>
      <c r="GP88" s="702"/>
      <c r="GQ88" s="702"/>
      <c r="GR88" s="702"/>
      <c r="GS88" s="700"/>
      <c r="GT88" s="702"/>
      <c r="GU88" s="706"/>
      <c r="GW88" s="702"/>
      <c r="GX88" s="702"/>
      <c r="GZ88" s="702"/>
      <c r="HA88" s="702"/>
      <c r="HB88" s="702"/>
      <c r="HC88" s="702"/>
      <c r="HD88" s="702"/>
      <c r="HE88" s="702"/>
      <c r="HF88" s="702"/>
      <c r="HG88" s="702"/>
      <c r="HH88" s="706"/>
      <c r="HI88" s="702"/>
      <c r="HJ88" s="702"/>
      <c r="HK88" s="702"/>
      <c r="HL88" s="702"/>
      <c r="HM88" s="702"/>
      <c r="HN88" s="702"/>
      <c r="HO88" s="706"/>
      <c r="HQ88" s="702"/>
      <c r="HR88" s="702"/>
      <c r="HS88" s="702"/>
      <c r="HU88" s="702"/>
      <c r="HV88" s="702"/>
      <c r="HW88" s="702"/>
      <c r="HX88" s="702"/>
      <c r="HZ88" s="702"/>
      <c r="IA88" s="700"/>
      <c r="IB88" s="706"/>
      <c r="IC88" s="702"/>
      <c r="ID88" s="702"/>
      <c r="IE88" s="702"/>
      <c r="IF88" s="702"/>
      <c r="IG88" s="702"/>
      <c r="IH88" s="702"/>
      <c r="II88" s="702"/>
      <c r="IJ88" s="702"/>
      <c r="IK88" s="700"/>
      <c r="IL88" s="706"/>
      <c r="IM88" s="702"/>
      <c r="IN88" s="702"/>
      <c r="IO88" s="702"/>
      <c r="IP88" s="702"/>
      <c r="IQ88" s="702"/>
      <c r="IR88" s="702"/>
      <c r="IS88" s="700"/>
      <c r="IT88" s="702"/>
      <c r="IU88" s="702"/>
      <c r="IV88" s="706"/>
      <c r="IW88" s="702"/>
      <c r="IX88" s="702"/>
      <c r="IZ88" s="702"/>
      <c r="JA88" s="702"/>
      <c r="JC88" s="702"/>
      <c r="JD88" s="702"/>
      <c r="JE88" s="702"/>
      <c r="JG88" s="702"/>
      <c r="JH88" s="706"/>
      <c r="JI88" s="702"/>
      <c r="JJ88" s="702"/>
      <c r="JK88" s="702"/>
      <c r="JL88" s="702"/>
      <c r="JM88" s="706"/>
      <c r="JN88" s="702"/>
      <c r="JO88" s="700"/>
      <c r="JP88" s="700"/>
      <c r="JQ88" s="706"/>
      <c r="JR88" s="702"/>
      <c r="JS88" s="702"/>
      <c r="JT88" s="702"/>
      <c r="JU88" s="702"/>
      <c r="JV88" s="702"/>
      <c r="JW88" s="702"/>
      <c r="JX88" s="702"/>
      <c r="JY88" s="702"/>
      <c r="JZ88" s="702"/>
      <c r="KA88" s="702"/>
      <c r="KB88" s="702"/>
      <c r="KC88" s="702"/>
      <c r="KD88" s="706"/>
      <c r="KE88" s="702"/>
      <c r="KF88" s="702"/>
      <c r="KG88" s="702"/>
      <c r="KH88" s="706"/>
      <c r="KI88" s="702"/>
      <c r="KJ88" s="702"/>
      <c r="KK88" s="702"/>
      <c r="KL88" s="702"/>
      <c r="KM88" s="706"/>
      <c r="KN88" s="702"/>
      <c r="KO88" s="702"/>
      <c r="KP88" s="702"/>
      <c r="KQ88" s="706"/>
      <c r="KR88" s="702"/>
      <c r="KS88" s="702"/>
      <c r="KT88" s="702"/>
      <c r="KU88" s="711"/>
      <c r="KV88" s="706"/>
      <c r="KW88" s="702"/>
      <c r="KX88" s="702"/>
      <c r="KY88" s="702"/>
      <c r="KZ88" s="702"/>
      <c r="LA88" s="702"/>
      <c r="LB88" s="706"/>
      <c r="LC88" s="702"/>
      <c r="LD88" s="702"/>
      <c r="LE88" s="702"/>
      <c r="LG88" s="702"/>
      <c r="LH88" s="702"/>
      <c r="LI88" s="702"/>
      <c r="LJ88" s="706"/>
      <c r="LK88" s="702"/>
      <c r="LL88" s="702"/>
      <c r="LM88" s="702"/>
      <c r="LN88" s="702"/>
      <c r="LO88" s="702"/>
      <c r="LP88" s="702"/>
      <c r="LQ88" s="702"/>
      <c r="LR88" s="702"/>
      <c r="LS88" s="702"/>
      <c r="LT88" s="702"/>
      <c r="LU88" s="702"/>
      <c r="LV88" s="702"/>
      <c r="LW88" s="702"/>
      <c r="LX88" s="702"/>
      <c r="LY88" s="706"/>
      <c r="LZ88" s="702"/>
      <c r="MA88" s="702"/>
      <c r="MB88" s="702"/>
      <c r="MC88" s="702"/>
      <c r="MD88" s="702"/>
      <c r="ME88" s="706"/>
      <c r="MF88" s="702"/>
      <c r="MG88" s="702"/>
      <c r="MH88" s="702"/>
      <c r="MI88" s="702"/>
      <c r="MJ88" s="706"/>
      <c r="MK88" s="702"/>
      <c r="ML88" s="702"/>
      <c r="MM88" s="702"/>
      <c r="MN88" s="702"/>
      <c r="MO88" s="702"/>
      <c r="MP88" s="702"/>
      <c r="MQ88" s="706"/>
      <c r="MR88" s="702"/>
      <c r="MS88" s="702"/>
      <c r="MT88" s="702"/>
      <c r="MU88" s="702"/>
      <c r="MV88" s="702"/>
      <c r="MW88" s="702"/>
      <c r="MX88" s="702"/>
      <c r="MY88" s="702"/>
      <c r="MZ88" s="702"/>
      <c r="NA88" s="695"/>
      <c r="NB88" s="695"/>
      <c r="NC88" s="695"/>
      <c r="ND88" s="695"/>
    </row>
    <row r="89" spans="1:368" s="719" customFormat="1" ht="11">
      <c r="A89" s="1260">
        <v>59</v>
      </c>
      <c r="B89" s="712"/>
      <c r="C89" s="713"/>
      <c r="D89" s="714"/>
      <c r="E89" s="714"/>
      <c r="F89" s="714"/>
      <c r="G89" s="715"/>
      <c r="H89" s="716"/>
      <c r="I89" s="717"/>
      <c r="J89" s="713"/>
      <c r="K89" s="714"/>
      <c r="L89" s="714"/>
      <c r="M89" s="713"/>
      <c r="N89" s="713"/>
      <c r="O89" s="713"/>
      <c r="P89" s="716"/>
      <c r="Q89" s="713"/>
      <c r="R89" s="714"/>
      <c r="S89" s="718"/>
      <c r="T89" s="718"/>
      <c r="U89" s="714"/>
      <c r="W89" s="720"/>
      <c r="X89" s="721"/>
      <c r="Y89" s="722"/>
      <c r="Z89" s="723"/>
      <c r="AA89" s="722"/>
      <c r="AB89" s="723"/>
      <c r="AC89" s="722"/>
      <c r="AD89" s="724"/>
      <c r="AE89" s="722"/>
      <c r="AF89" s="722"/>
      <c r="AG89" s="722"/>
      <c r="AH89" s="722"/>
      <c r="AI89" s="725"/>
      <c r="AJ89" s="722"/>
      <c r="AL89" s="722"/>
      <c r="AM89" s="726"/>
      <c r="AN89" s="722"/>
      <c r="AO89" s="722"/>
      <c r="AP89" s="722"/>
      <c r="AQ89" s="722"/>
      <c r="AR89" s="722"/>
      <c r="AS89" s="722"/>
      <c r="AT89" s="722"/>
      <c r="AU89" s="722"/>
      <c r="AV89" s="722"/>
      <c r="AW89" s="722"/>
      <c r="AX89" s="722"/>
      <c r="AZ89" s="722"/>
      <c r="BB89" s="722"/>
      <c r="BC89" s="727"/>
      <c r="BD89" s="722"/>
      <c r="BE89" s="722"/>
      <c r="BF89" s="727"/>
      <c r="BG89" s="722"/>
      <c r="BH89" s="722"/>
      <c r="BI89" s="722"/>
      <c r="BJ89" s="722"/>
      <c r="BK89" s="728"/>
      <c r="BL89" s="722"/>
      <c r="BM89" s="722"/>
      <c r="BN89" s="727"/>
      <c r="BO89" s="722"/>
      <c r="BP89" s="722"/>
      <c r="BQ89" s="722"/>
      <c r="BR89" s="727"/>
      <c r="BS89" s="722"/>
      <c r="BT89" s="722"/>
      <c r="BU89" s="727"/>
      <c r="BV89" s="722"/>
      <c r="BW89" s="727"/>
      <c r="BX89" s="722"/>
      <c r="BZ89" s="727"/>
      <c r="CA89" s="722"/>
      <c r="CB89" s="722"/>
      <c r="CC89" s="722"/>
      <c r="CD89" s="722"/>
      <c r="CE89" s="720"/>
      <c r="CF89" s="722"/>
      <c r="CG89" s="727"/>
      <c r="CH89" s="722"/>
      <c r="CJ89" s="722"/>
      <c r="CK89" s="722"/>
      <c r="CM89" s="722"/>
      <c r="CN89" s="722"/>
      <c r="CO89" s="722"/>
      <c r="CQ89" s="722"/>
      <c r="CR89" s="722"/>
      <c r="CS89" s="722"/>
      <c r="CT89" s="722"/>
      <c r="CU89" s="722"/>
      <c r="CV89" s="722"/>
      <c r="CW89" s="722"/>
      <c r="CY89" s="722"/>
      <c r="CZ89" s="722"/>
      <c r="DA89" s="722"/>
      <c r="DB89" s="722"/>
      <c r="DC89" s="727"/>
      <c r="DD89" s="722"/>
      <c r="DE89" s="722"/>
      <c r="DF89" s="722"/>
      <c r="DG89" s="722"/>
      <c r="DH89" s="722"/>
      <c r="DI89" s="722"/>
      <c r="DJ89" s="722"/>
      <c r="DK89" s="722"/>
      <c r="DL89" s="722"/>
      <c r="DM89" s="722"/>
      <c r="DN89" s="722"/>
      <c r="DO89" s="727"/>
      <c r="DP89" s="722"/>
      <c r="DQ89" s="722"/>
      <c r="DR89" s="722"/>
      <c r="DS89" s="727"/>
      <c r="DT89" s="722"/>
      <c r="DU89" s="722"/>
      <c r="DV89" s="722"/>
      <c r="DW89" s="722"/>
      <c r="DX89" s="722"/>
      <c r="DY89" s="722"/>
      <c r="DZ89" s="722"/>
      <c r="EA89" s="729"/>
      <c r="EB89" s="722"/>
      <c r="EC89" s="727"/>
      <c r="EE89" s="722"/>
      <c r="EF89" s="722"/>
      <c r="EG89" s="722"/>
      <c r="EH89" s="722"/>
      <c r="EJ89" s="722"/>
      <c r="EL89" s="722"/>
      <c r="EM89" s="722"/>
      <c r="EO89" s="722"/>
      <c r="EP89" s="730"/>
      <c r="EQ89" s="722"/>
      <c r="ER89" s="722"/>
      <c r="ES89" s="722"/>
      <c r="ET89" s="722"/>
      <c r="EU89" s="722"/>
      <c r="EV89" s="722"/>
      <c r="EW89" s="727"/>
      <c r="EY89" s="722"/>
      <c r="EZ89" s="722"/>
      <c r="FB89" s="722"/>
      <c r="FC89" s="722"/>
      <c r="FD89" s="722"/>
      <c r="FF89" s="722"/>
      <c r="FH89" s="722"/>
      <c r="FI89" s="722"/>
      <c r="FK89" s="722"/>
      <c r="FL89" s="722"/>
      <c r="FM89" s="722"/>
      <c r="FN89" s="731"/>
      <c r="FO89" s="722"/>
      <c r="FP89" s="727"/>
      <c r="FQ89" s="722"/>
      <c r="FS89" s="722"/>
      <c r="FU89" s="722"/>
      <c r="FV89" s="722"/>
      <c r="FW89" s="722"/>
      <c r="FX89" s="722"/>
      <c r="FY89" s="722"/>
      <c r="GA89" s="722"/>
      <c r="GB89" s="727"/>
      <c r="GC89" s="722"/>
      <c r="GD89" s="722"/>
      <c r="GE89" s="722"/>
      <c r="GF89" s="727"/>
      <c r="GG89" s="722"/>
      <c r="GH89" s="720"/>
      <c r="GI89" s="722"/>
      <c r="GJ89" s="727"/>
      <c r="GK89" s="722"/>
      <c r="GL89" s="722"/>
      <c r="GM89" s="727"/>
      <c r="GN89" s="722"/>
      <c r="GO89" s="722"/>
      <c r="GP89" s="722"/>
      <c r="GQ89" s="722"/>
      <c r="GR89" s="722"/>
      <c r="GS89" s="720"/>
      <c r="GT89" s="722"/>
      <c r="GU89" s="727"/>
      <c r="GW89" s="722"/>
      <c r="GX89" s="722"/>
      <c r="GZ89" s="722"/>
      <c r="HA89" s="722"/>
      <c r="HB89" s="722"/>
      <c r="HC89" s="722"/>
      <c r="HD89" s="722"/>
      <c r="HE89" s="722"/>
      <c r="HF89" s="722"/>
      <c r="HG89" s="722"/>
      <c r="HH89" s="727"/>
      <c r="HI89" s="722"/>
      <c r="HJ89" s="722"/>
      <c r="HK89" s="722"/>
      <c r="HL89" s="722"/>
      <c r="HM89" s="722"/>
      <c r="HN89" s="722"/>
      <c r="HO89" s="727"/>
      <c r="HQ89" s="722"/>
      <c r="HR89" s="722"/>
      <c r="HS89" s="722"/>
      <c r="HU89" s="722"/>
      <c r="HV89" s="722"/>
      <c r="HW89" s="722"/>
      <c r="HX89" s="722"/>
      <c r="HZ89" s="722"/>
      <c r="IA89" s="720"/>
      <c r="IB89" s="727"/>
      <c r="IC89" s="722"/>
      <c r="ID89" s="722"/>
      <c r="IE89" s="722"/>
      <c r="IF89" s="722"/>
      <c r="IG89" s="722"/>
      <c r="IH89" s="722"/>
      <c r="II89" s="722"/>
      <c r="IJ89" s="722"/>
      <c r="IK89" s="720"/>
      <c r="IL89" s="727"/>
      <c r="IM89" s="722"/>
      <c r="IN89" s="722"/>
      <c r="IO89" s="722"/>
      <c r="IP89" s="722"/>
      <c r="IQ89" s="722"/>
      <c r="IR89" s="722"/>
      <c r="IS89" s="720"/>
      <c r="IT89" s="722"/>
      <c r="IU89" s="722"/>
      <c r="IV89" s="727"/>
      <c r="IW89" s="722"/>
      <c r="IX89" s="722"/>
      <c r="IZ89" s="722"/>
      <c r="JA89" s="722"/>
      <c r="JC89" s="722"/>
      <c r="JD89" s="722"/>
      <c r="JE89" s="722"/>
      <c r="JG89" s="722"/>
      <c r="JH89" s="727"/>
      <c r="JI89" s="722"/>
      <c r="JJ89" s="722"/>
      <c r="JK89" s="722"/>
      <c r="JL89" s="722"/>
      <c r="JM89" s="727"/>
      <c r="JN89" s="722"/>
      <c r="JO89" s="720"/>
      <c r="JP89" s="720"/>
      <c r="JQ89" s="727"/>
      <c r="JR89" s="722"/>
      <c r="JS89" s="722"/>
      <c r="JT89" s="722"/>
      <c r="JU89" s="722"/>
      <c r="JV89" s="722"/>
      <c r="JW89" s="722"/>
      <c r="JX89" s="722"/>
      <c r="JY89" s="722"/>
      <c r="JZ89" s="722"/>
      <c r="KA89" s="722"/>
      <c r="KB89" s="722"/>
      <c r="KC89" s="722"/>
      <c r="KD89" s="727"/>
      <c r="KE89" s="722"/>
      <c r="KF89" s="722"/>
      <c r="KG89" s="722"/>
      <c r="KH89" s="727"/>
      <c r="KI89" s="722"/>
      <c r="KJ89" s="722"/>
      <c r="KK89" s="722"/>
      <c r="KL89" s="722"/>
      <c r="KM89" s="727"/>
      <c r="KN89" s="722"/>
      <c r="KO89" s="722"/>
      <c r="KP89" s="722"/>
      <c r="KQ89" s="727"/>
      <c r="KR89" s="722"/>
      <c r="KS89" s="722"/>
      <c r="KT89" s="722"/>
      <c r="KU89" s="732"/>
      <c r="KV89" s="727"/>
      <c r="KW89" s="722"/>
      <c r="KX89" s="722"/>
      <c r="KY89" s="722"/>
      <c r="KZ89" s="722"/>
      <c r="LA89" s="722"/>
      <c r="LB89" s="727"/>
      <c r="LC89" s="722"/>
      <c r="LD89" s="722"/>
      <c r="LE89" s="722"/>
      <c r="LG89" s="722"/>
      <c r="LH89" s="722"/>
      <c r="LI89" s="722"/>
      <c r="LJ89" s="727"/>
      <c r="LK89" s="722"/>
      <c r="LL89" s="722"/>
      <c r="LM89" s="722"/>
      <c r="LN89" s="722"/>
      <c r="LO89" s="722"/>
      <c r="LP89" s="722"/>
      <c r="LQ89" s="722"/>
      <c r="LR89" s="722"/>
      <c r="LS89" s="722"/>
      <c r="LT89" s="722"/>
      <c r="LU89" s="722"/>
      <c r="LV89" s="722"/>
      <c r="LW89" s="722"/>
      <c r="LX89" s="722"/>
      <c r="LY89" s="727"/>
      <c r="LZ89" s="722"/>
      <c r="MA89" s="722"/>
      <c r="MB89" s="722"/>
      <c r="MC89" s="722"/>
      <c r="MD89" s="722"/>
      <c r="ME89" s="727"/>
      <c r="MF89" s="722"/>
      <c r="MG89" s="722"/>
      <c r="MH89" s="722"/>
      <c r="MI89" s="722"/>
      <c r="MJ89" s="727"/>
      <c r="MK89" s="722"/>
      <c r="ML89" s="722"/>
      <c r="MM89" s="722"/>
      <c r="MN89" s="722"/>
      <c r="MO89" s="722"/>
      <c r="MP89" s="722"/>
      <c r="MQ89" s="727"/>
      <c r="MR89" s="722"/>
      <c r="MS89" s="722"/>
      <c r="MT89" s="722"/>
      <c r="MU89" s="722"/>
      <c r="MV89" s="722"/>
      <c r="MW89" s="722"/>
      <c r="MX89" s="722"/>
      <c r="MY89" s="722"/>
      <c r="MZ89" s="722"/>
      <c r="NA89" s="714"/>
      <c r="NB89" s="714"/>
      <c r="NC89" s="714"/>
      <c r="ND89" s="714"/>
    </row>
    <row r="90" spans="1:368" s="719" customFormat="1" ht="11">
      <c r="A90" s="1260">
        <v>59</v>
      </c>
      <c r="B90" s="712"/>
      <c r="C90" s="713"/>
      <c r="D90" s="714"/>
      <c r="E90" s="714"/>
      <c r="F90" s="714"/>
      <c r="G90" s="715"/>
      <c r="H90" s="716"/>
      <c r="I90" s="717"/>
      <c r="J90" s="713"/>
      <c r="K90" s="714"/>
      <c r="L90" s="714"/>
      <c r="M90" s="713"/>
      <c r="N90" s="713"/>
      <c r="O90" s="713"/>
      <c r="P90" s="716"/>
      <c r="Q90" s="713"/>
      <c r="R90" s="714"/>
      <c r="S90" s="718"/>
      <c r="T90" s="718"/>
      <c r="U90" s="714"/>
      <c r="W90" s="720"/>
      <c r="X90" s="721"/>
      <c r="Y90" s="722"/>
      <c r="Z90" s="723"/>
      <c r="AA90" s="722"/>
      <c r="AB90" s="723"/>
      <c r="AC90" s="722"/>
      <c r="AD90" s="724"/>
      <c r="AE90" s="722"/>
      <c r="AF90" s="722"/>
      <c r="AG90" s="722"/>
      <c r="AH90" s="722"/>
      <c r="AI90" s="725"/>
      <c r="AJ90" s="722"/>
      <c r="AL90" s="722"/>
      <c r="AM90" s="726"/>
      <c r="AN90" s="722"/>
      <c r="AO90" s="722"/>
      <c r="AP90" s="722"/>
      <c r="AQ90" s="722"/>
      <c r="AR90" s="722"/>
      <c r="AS90" s="722"/>
      <c r="AT90" s="722"/>
      <c r="AU90" s="722"/>
      <c r="AV90" s="722"/>
      <c r="AW90" s="722"/>
      <c r="AX90" s="722"/>
      <c r="AZ90" s="722"/>
      <c r="BB90" s="722"/>
      <c r="BC90" s="727"/>
      <c r="BD90" s="722"/>
      <c r="BE90" s="722"/>
      <c r="BF90" s="727"/>
      <c r="BG90" s="722"/>
      <c r="BH90" s="722"/>
      <c r="BI90" s="722"/>
      <c r="BJ90" s="722"/>
      <c r="BK90" s="728"/>
      <c r="BL90" s="722"/>
      <c r="BM90" s="722"/>
      <c r="BN90" s="727"/>
      <c r="BO90" s="722"/>
      <c r="BP90" s="722"/>
      <c r="BQ90" s="722"/>
      <c r="BR90" s="727"/>
      <c r="BS90" s="722"/>
      <c r="BT90" s="722"/>
      <c r="BU90" s="727"/>
      <c r="BV90" s="722"/>
      <c r="BW90" s="727"/>
      <c r="BX90" s="722"/>
      <c r="BZ90" s="727"/>
      <c r="CA90" s="722"/>
      <c r="CB90" s="722"/>
      <c r="CC90" s="722"/>
      <c r="CD90" s="722"/>
      <c r="CE90" s="720"/>
      <c r="CF90" s="722"/>
      <c r="CG90" s="727"/>
      <c r="CH90" s="722"/>
      <c r="CJ90" s="722"/>
      <c r="CK90" s="722"/>
      <c r="CM90" s="722"/>
      <c r="CN90" s="722"/>
      <c r="CO90" s="722"/>
      <c r="CQ90" s="722"/>
      <c r="CR90" s="722"/>
      <c r="CS90" s="722"/>
      <c r="CT90" s="722"/>
      <c r="CU90" s="722"/>
      <c r="CV90" s="722"/>
      <c r="CW90" s="722"/>
      <c r="CY90" s="722"/>
      <c r="CZ90" s="722"/>
      <c r="DA90" s="722"/>
      <c r="DB90" s="722"/>
      <c r="DC90" s="727"/>
      <c r="DD90" s="722"/>
      <c r="DE90" s="722"/>
      <c r="DF90" s="722"/>
      <c r="DG90" s="722"/>
      <c r="DH90" s="722"/>
      <c r="DI90" s="722"/>
      <c r="DJ90" s="722"/>
      <c r="DK90" s="722"/>
      <c r="DL90" s="722"/>
      <c r="DM90" s="722"/>
      <c r="DN90" s="722"/>
      <c r="DO90" s="727"/>
      <c r="DP90" s="722"/>
      <c r="DQ90" s="722"/>
      <c r="DR90" s="722"/>
      <c r="DS90" s="727"/>
      <c r="DT90" s="722"/>
      <c r="DU90" s="722"/>
      <c r="DV90" s="722"/>
      <c r="DW90" s="722"/>
      <c r="DX90" s="722"/>
      <c r="DY90" s="722"/>
      <c r="DZ90" s="722"/>
      <c r="EA90" s="729"/>
      <c r="EB90" s="722"/>
      <c r="EC90" s="727"/>
      <c r="EE90" s="722"/>
      <c r="EF90" s="722"/>
      <c r="EG90" s="722"/>
      <c r="EH90" s="722"/>
      <c r="EJ90" s="722"/>
      <c r="EL90" s="722"/>
      <c r="EM90" s="722"/>
      <c r="EO90" s="722"/>
      <c r="EP90" s="730"/>
      <c r="EQ90" s="722"/>
      <c r="ER90" s="722"/>
      <c r="ES90" s="722"/>
      <c r="ET90" s="722"/>
      <c r="EU90" s="722"/>
      <c r="EV90" s="722"/>
      <c r="EW90" s="727"/>
      <c r="EY90" s="722"/>
      <c r="EZ90" s="722"/>
      <c r="FB90" s="722"/>
      <c r="FC90" s="722"/>
      <c r="FD90" s="722"/>
      <c r="FF90" s="722"/>
      <c r="FH90" s="722"/>
      <c r="FI90" s="722"/>
      <c r="FK90" s="722"/>
      <c r="FL90" s="722"/>
      <c r="FM90" s="722"/>
      <c r="FN90" s="731"/>
      <c r="FO90" s="722"/>
      <c r="FP90" s="727"/>
      <c r="FQ90" s="722"/>
      <c r="FS90" s="722"/>
      <c r="FU90" s="722"/>
      <c r="FV90" s="722"/>
      <c r="FW90" s="722"/>
      <c r="FX90" s="722"/>
      <c r="FY90" s="722"/>
      <c r="GA90" s="722"/>
      <c r="GB90" s="727"/>
      <c r="GC90" s="722"/>
      <c r="GD90" s="722"/>
      <c r="GE90" s="722"/>
      <c r="GF90" s="727"/>
      <c r="GG90" s="722"/>
      <c r="GH90" s="720"/>
      <c r="GI90" s="722"/>
      <c r="GJ90" s="727"/>
      <c r="GK90" s="722"/>
      <c r="GL90" s="722"/>
      <c r="GM90" s="727"/>
      <c r="GN90" s="722"/>
      <c r="GO90" s="722"/>
      <c r="GP90" s="722"/>
      <c r="GQ90" s="722"/>
      <c r="GR90" s="722"/>
      <c r="GS90" s="720"/>
      <c r="GT90" s="722"/>
      <c r="GU90" s="727"/>
      <c r="GW90" s="722"/>
      <c r="GX90" s="722"/>
      <c r="GZ90" s="722"/>
      <c r="HA90" s="722"/>
      <c r="HB90" s="722"/>
      <c r="HC90" s="722"/>
      <c r="HD90" s="722"/>
      <c r="HE90" s="722"/>
      <c r="HF90" s="722"/>
      <c r="HG90" s="722"/>
      <c r="HH90" s="727"/>
      <c r="HI90" s="722"/>
      <c r="HJ90" s="722"/>
      <c r="HK90" s="722"/>
      <c r="HL90" s="722"/>
      <c r="HM90" s="722"/>
      <c r="HN90" s="722"/>
      <c r="HO90" s="727"/>
      <c r="HQ90" s="722"/>
      <c r="HR90" s="722"/>
      <c r="HS90" s="722"/>
      <c r="HU90" s="722"/>
      <c r="HV90" s="722"/>
      <c r="HW90" s="722"/>
      <c r="HX90" s="722"/>
      <c r="HZ90" s="722"/>
      <c r="IA90" s="720"/>
      <c r="IB90" s="727"/>
      <c r="IC90" s="722"/>
      <c r="ID90" s="722"/>
      <c r="IE90" s="722"/>
      <c r="IF90" s="722"/>
      <c r="IG90" s="722"/>
      <c r="IH90" s="722"/>
      <c r="II90" s="722"/>
      <c r="IJ90" s="722"/>
      <c r="IK90" s="720"/>
      <c r="IL90" s="727"/>
      <c r="IM90" s="722"/>
      <c r="IN90" s="722"/>
      <c r="IO90" s="722"/>
      <c r="IP90" s="722"/>
      <c r="IQ90" s="722"/>
      <c r="IR90" s="722"/>
      <c r="IS90" s="720"/>
      <c r="IT90" s="722"/>
      <c r="IU90" s="722"/>
      <c r="IV90" s="727"/>
      <c r="IW90" s="722"/>
      <c r="IX90" s="722"/>
      <c r="IZ90" s="722"/>
      <c r="JA90" s="722"/>
      <c r="JC90" s="722"/>
      <c r="JD90" s="722"/>
      <c r="JE90" s="722"/>
      <c r="JG90" s="722"/>
      <c r="JH90" s="727"/>
      <c r="JI90" s="722"/>
      <c r="JJ90" s="722"/>
      <c r="JK90" s="722"/>
      <c r="JL90" s="722"/>
      <c r="JM90" s="727"/>
      <c r="JN90" s="722"/>
      <c r="JO90" s="720"/>
      <c r="JP90" s="720"/>
      <c r="JQ90" s="727"/>
      <c r="JR90" s="722"/>
      <c r="JS90" s="722"/>
      <c r="JT90" s="722"/>
      <c r="JU90" s="722"/>
      <c r="JV90" s="722"/>
      <c r="JW90" s="722"/>
      <c r="JX90" s="722"/>
      <c r="JY90" s="722"/>
      <c r="JZ90" s="722"/>
      <c r="KA90" s="722"/>
      <c r="KB90" s="722"/>
      <c r="KC90" s="722"/>
      <c r="KD90" s="727"/>
      <c r="KE90" s="722"/>
      <c r="KF90" s="722"/>
      <c r="KG90" s="722"/>
      <c r="KH90" s="727"/>
      <c r="KI90" s="722"/>
      <c r="KJ90" s="722"/>
      <c r="KK90" s="722"/>
      <c r="KL90" s="722"/>
      <c r="KM90" s="727"/>
      <c r="KN90" s="722"/>
      <c r="KO90" s="722"/>
      <c r="KP90" s="722"/>
      <c r="KQ90" s="727"/>
      <c r="KR90" s="722"/>
      <c r="KS90" s="722"/>
      <c r="KT90" s="722"/>
      <c r="KU90" s="732"/>
      <c r="KV90" s="727"/>
      <c r="KW90" s="722"/>
      <c r="KX90" s="722"/>
      <c r="KY90" s="722"/>
      <c r="KZ90" s="722"/>
      <c r="LA90" s="722"/>
      <c r="LB90" s="727"/>
      <c r="LC90" s="722"/>
      <c r="LD90" s="722"/>
      <c r="LE90" s="722"/>
      <c r="LG90" s="722"/>
      <c r="LH90" s="722"/>
      <c r="LI90" s="722"/>
      <c r="LJ90" s="727"/>
      <c r="LK90" s="722"/>
      <c r="LL90" s="722"/>
      <c r="LM90" s="722"/>
      <c r="LN90" s="722"/>
      <c r="LO90" s="722"/>
      <c r="LP90" s="722"/>
      <c r="LQ90" s="722"/>
      <c r="LR90" s="722"/>
      <c r="LS90" s="722"/>
      <c r="LT90" s="722"/>
      <c r="LU90" s="722"/>
      <c r="LV90" s="722"/>
      <c r="LW90" s="722"/>
      <c r="LX90" s="722"/>
      <c r="LY90" s="727"/>
      <c r="LZ90" s="722"/>
      <c r="MA90" s="722"/>
      <c r="MB90" s="722"/>
      <c r="MC90" s="722"/>
      <c r="MD90" s="722"/>
      <c r="ME90" s="727"/>
      <c r="MF90" s="722"/>
      <c r="MG90" s="722"/>
      <c r="MH90" s="722"/>
      <c r="MI90" s="722"/>
      <c r="MJ90" s="727"/>
      <c r="MK90" s="722"/>
      <c r="ML90" s="722"/>
      <c r="MM90" s="722"/>
      <c r="MN90" s="722"/>
      <c r="MO90" s="722"/>
      <c r="MP90" s="722"/>
      <c r="MQ90" s="727"/>
      <c r="MR90" s="722"/>
      <c r="MS90" s="722"/>
      <c r="MT90" s="722"/>
      <c r="MU90" s="722"/>
      <c r="MV90" s="722"/>
      <c r="MW90" s="722"/>
      <c r="MX90" s="722"/>
      <c r="MY90" s="722"/>
      <c r="MZ90" s="722"/>
      <c r="NA90" s="714"/>
      <c r="NB90" s="714"/>
      <c r="NC90" s="714"/>
      <c r="ND90" s="714"/>
    </row>
    <row r="91" spans="1:368" s="20" customFormat="1">
      <c r="A91" s="1257"/>
      <c r="B91" s="684" t="s">
        <v>1364</v>
      </c>
      <c r="C91" s="20" t="s">
        <v>640</v>
      </c>
      <c r="D91" s="24" t="s">
        <v>640</v>
      </c>
      <c r="E91" s="24" t="s">
        <v>640</v>
      </c>
      <c r="F91" s="24" t="s">
        <v>640</v>
      </c>
      <c r="G91" s="25" t="s">
        <v>640</v>
      </c>
      <c r="H91" s="26" t="s">
        <v>640</v>
      </c>
      <c r="I91" s="27" t="s">
        <v>640</v>
      </c>
      <c r="J91" s="15" t="s">
        <v>640</v>
      </c>
      <c r="K91" s="68" t="s">
        <v>640</v>
      </c>
      <c r="L91" s="68" t="s">
        <v>640</v>
      </c>
      <c r="M91" s="15" t="s">
        <v>640</v>
      </c>
      <c r="N91" s="15" t="s">
        <v>640</v>
      </c>
      <c r="O91" s="15" t="s">
        <v>640</v>
      </c>
      <c r="P91" s="26" t="s">
        <v>640</v>
      </c>
      <c r="Q91" s="15" t="s">
        <v>640</v>
      </c>
      <c r="R91" s="24" t="s">
        <v>86</v>
      </c>
      <c r="S91" s="69" t="s">
        <v>1285</v>
      </c>
      <c r="T91" s="30"/>
      <c r="U91" s="24"/>
      <c r="V91" s="171"/>
      <c r="W91" s="657">
        <f>COUNTIF(X91:BJ91,"&gt;0")</f>
        <v>3</v>
      </c>
      <c r="X91" s="510">
        <f t="shared" ref="X91" si="711">COUNTA(Y91)</f>
        <v>0</v>
      </c>
      <c r="Y91" s="31"/>
      <c r="Z91" s="510">
        <f t="shared" ref="Z91" si="712">COUNTA(AA91)</f>
        <v>0</v>
      </c>
      <c r="AA91" s="31"/>
      <c r="AB91" s="510">
        <f t="shared" ref="AB91" si="713">COUNTA(AC91)</f>
        <v>0</v>
      </c>
      <c r="AC91" s="31"/>
      <c r="AD91" s="510">
        <f>COUNTA(AE91:AH91)</f>
        <v>1</v>
      </c>
      <c r="AE91" s="31"/>
      <c r="AF91" s="31"/>
      <c r="AG91" s="31"/>
      <c r="AH91" s="31">
        <v>34</v>
      </c>
      <c r="AI91" s="510">
        <f>COUNTA(AJ91,AL91,AN91:AX91,AZ91,BB91)</f>
        <v>0</v>
      </c>
      <c r="AJ91" s="31"/>
      <c r="AK91" s="133"/>
      <c r="AL91" s="31"/>
      <c r="AM91" s="351">
        <f>COUNTA(AN91:AX91)</f>
        <v>0</v>
      </c>
      <c r="AN91" s="31"/>
      <c r="AO91" s="31"/>
      <c r="AP91" s="31"/>
      <c r="AQ91" s="31"/>
      <c r="AR91" s="31"/>
      <c r="AS91" s="31"/>
      <c r="AT91" s="31"/>
      <c r="AU91" s="31"/>
      <c r="AV91" s="31"/>
      <c r="AW91" s="31"/>
      <c r="AX91" s="31"/>
      <c r="AY91" s="133"/>
      <c r="AZ91" s="31"/>
      <c r="BA91" s="133"/>
      <c r="BB91" s="31"/>
      <c r="BC91" s="522">
        <f>COUNTA(BD91:BE91)</f>
        <v>0</v>
      </c>
      <c r="BD91" s="31"/>
      <c r="BE91" s="31"/>
      <c r="BF91" s="522">
        <f>COUNTA(BG91:BJ91)</f>
        <v>1</v>
      </c>
      <c r="BG91" s="31"/>
      <c r="BH91" s="31"/>
      <c r="BI91" s="31"/>
      <c r="BJ91" s="31" t="s">
        <v>627</v>
      </c>
      <c r="BK91" s="657">
        <f>COUNTIF(BL91:CD91,"&gt;0")</f>
        <v>2</v>
      </c>
      <c r="BL91" s="31">
        <v>25</v>
      </c>
      <c r="BM91" s="31"/>
      <c r="BN91" s="510">
        <f>COUNTA(BO91:BQ91)</f>
        <v>1</v>
      </c>
      <c r="BO91" s="31"/>
      <c r="BP91" s="31" t="s">
        <v>627</v>
      </c>
      <c r="BQ91" s="31"/>
      <c r="BR91" s="510">
        <f>COUNTA(BS91:BT91)</f>
        <v>0</v>
      </c>
      <c r="BS91" s="31"/>
      <c r="BT91" s="31"/>
      <c r="BU91" s="510">
        <f>COUNTA(BV91)</f>
        <v>0</v>
      </c>
      <c r="BV91" s="31"/>
      <c r="BW91" s="510">
        <f>COUNTA(BX91:BY91)</f>
        <v>0</v>
      </c>
      <c r="BX91" s="31"/>
      <c r="BZ91" s="510">
        <f t="shared" ref="BZ91" si="714">COUNTA(CA91:CD91)</f>
        <v>0</v>
      </c>
      <c r="CA91" s="31"/>
      <c r="CB91" s="31"/>
      <c r="CC91" s="31"/>
      <c r="CD91" s="31"/>
      <c r="CE91" s="657">
        <f>COUNTIF(CF91:DZ91,"&gt;0")</f>
        <v>8</v>
      </c>
      <c r="CF91" s="31"/>
      <c r="CG91" s="510">
        <f>COUNTA(CH91,CJ91:CK91,CM91:CO91,CQ91:CW91,CY91:DB91)</f>
        <v>3</v>
      </c>
      <c r="CH91" s="31"/>
      <c r="CI91" s="133"/>
      <c r="CJ91" s="31">
        <v>17</v>
      </c>
      <c r="CK91" s="31"/>
      <c r="CL91" s="351">
        <f>COUNTA(CM91:CO91)</f>
        <v>1</v>
      </c>
      <c r="CM91" s="31">
        <v>36</v>
      </c>
      <c r="CN91" s="31"/>
      <c r="CO91" s="31"/>
      <c r="CP91" s="351">
        <f>COUNTA(CQ91:CW91)</f>
        <v>1</v>
      </c>
      <c r="CQ91" s="31"/>
      <c r="CR91" s="31">
        <v>24</v>
      </c>
      <c r="CS91" s="31"/>
      <c r="CT91" s="31"/>
      <c r="CU91" s="31"/>
      <c r="CV91" s="31"/>
      <c r="CW91" s="31"/>
      <c r="CX91" s="351">
        <f>COUNTA(CY91:DB91)</f>
        <v>0</v>
      </c>
      <c r="CY91" s="31"/>
      <c r="CZ91" s="31"/>
      <c r="DA91" s="31"/>
      <c r="DB91" s="31"/>
      <c r="DC91" s="510">
        <f>COUNTA(DD91:DN91)</f>
        <v>0</v>
      </c>
      <c r="DD91" s="31"/>
      <c r="DE91" s="31"/>
      <c r="DF91" s="31"/>
      <c r="DG91" s="31"/>
      <c r="DH91" s="31"/>
      <c r="DI91" s="31"/>
      <c r="DJ91" s="31"/>
      <c r="DK91" s="31"/>
      <c r="DL91" s="31"/>
      <c r="DM91" s="31"/>
      <c r="DN91" s="31"/>
      <c r="DO91" s="510">
        <f>COUNTA(DP91:DR91)</f>
        <v>2</v>
      </c>
      <c r="DP91" s="31"/>
      <c r="DQ91" s="31" t="s">
        <v>627</v>
      </c>
      <c r="DR91" s="31">
        <v>3</v>
      </c>
      <c r="DS91" s="510">
        <f>COUNTA(DT91:DZ91)</f>
        <v>0</v>
      </c>
      <c r="DT91" s="31"/>
      <c r="DU91" s="31"/>
      <c r="DV91" s="31"/>
      <c r="DW91" s="31"/>
      <c r="DX91" s="31"/>
      <c r="DY91" s="31"/>
      <c r="DZ91" s="31"/>
      <c r="EA91" s="657">
        <f>COUNTIF(EB91:FM91,"&gt;0")</f>
        <v>13</v>
      </c>
      <c r="EB91" s="31"/>
      <c r="EC91" s="510">
        <f>COUNTA(EE91:EH91,EJ91,EL91:EM91,EO91,EQ91:EV91)</f>
        <v>2</v>
      </c>
      <c r="ED91" s="351">
        <f>COUNTA(EE91:EH91)</f>
        <v>1</v>
      </c>
      <c r="EE91" s="31"/>
      <c r="EF91" s="31"/>
      <c r="EG91" s="31">
        <v>34</v>
      </c>
      <c r="EH91" s="31"/>
      <c r="EI91" s="133"/>
      <c r="EJ91" s="31"/>
      <c r="EK91" s="351">
        <f>COUNTA(EL91:EM91)</f>
        <v>1</v>
      </c>
      <c r="EL91" s="31" t="s">
        <v>627</v>
      </c>
      <c r="EM91" s="31"/>
      <c r="EN91" s="133"/>
      <c r="EO91" s="31"/>
      <c r="EP91" s="351">
        <f>COUNTA(EQ91:EV91)</f>
        <v>0</v>
      </c>
      <c r="EQ91" s="31"/>
      <c r="ER91" s="31"/>
      <c r="ES91" s="31"/>
      <c r="ET91" s="31"/>
      <c r="EU91" s="31"/>
      <c r="EV91" s="31"/>
      <c r="EW91" s="510">
        <f>COUNTA(EY91:EZ91,FB91:FD91,FF91,FH91:FI91,FK91:FM91)</f>
        <v>5</v>
      </c>
      <c r="EX91" s="351">
        <f>COUNTA(EY91:EZ91)</f>
        <v>1</v>
      </c>
      <c r="EY91" s="32">
        <v>52</v>
      </c>
      <c r="EZ91" s="31"/>
      <c r="FA91" s="351">
        <f>COUNTA(FB91:FD91)</f>
        <v>1</v>
      </c>
      <c r="FB91" s="31">
        <v>50</v>
      </c>
      <c r="FC91" s="31"/>
      <c r="FD91" s="31"/>
      <c r="FE91" s="133"/>
      <c r="FF91" s="31"/>
      <c r="FG91" s="351">
        <f>COUNTA(FH91:FI91)</f>
        <v>0</v>
      </c>
      <c r="FH91" s="31"/>
      <c r="FI91" s="31"/>
      <c r="FJ91" s="351">
        <f>COUNTA(FK91:FM91)</f>
        <v>3</v>
      </c>
      <c r="FK91" s="31">
        <v>57</v>
      </c>
      <c r="FL91" s="31">
        <v>22</v>
      </c>
      <c r="FM91" s="31">
        <v>34</v>
      </c>
      <c r="FN91" s="657">
        <f>COUNTIF(FO91:GG91,"&gt;0")</f>
        <v>6</v>
      </c>
      <c r="FO91" s="31"/>
      <c r="FP91" s="510">
        <f>COUNTA(FQ91,FS91,FU91:FY91,GA91,GC91:GE91,FO91)</f>
        <v>4</v>
      </c>
      <c r="FQ91" s="31">
        <v>53</v>
      </c>
      <c r="FR91" s="133"/>
      <c r="FS91" s="31"/>
      <c r="FT91" s="351">
        <f>COUNTA(FU91:FY91)</f>
        <v>1</v>
      </c>
      <c r="FU91" s="31" t="s">
        <v>627</v>
      </c>
      <c r="FV91" s="31"/>
      <c r="FW91" s="31"/>
      <c r="FX91" s="31"/>
      <c r="FY91" s="31"/>
      <c r="FZ91" s="133"/>
      <c r="GA91" s="31"/>
      <c r="GB91" s="510">
        <f>COUNTA(GC91:GE91)</f>
        <v>2</v>
      </c>
      <c r="GC91" s="31" t="s">
        <v>627</v>
      </c>
      <c r="GD91" s="31" t="s">
        <v>627</v>
      </c>
      <c r="GE91" s="31"/>
      <c r="GF91" s="510">
        <f t="shared" ref="GF91" si="715">COUNTA(GG91)</f>
        <v>1</v>
      </c>
      <c r="GG91" s="31">
        <v>50</v>
      </c>
      <c r="GH91" s="657">
        <f>COUNTIF(GI91:GR91,"&gt;0")</f>
        <v>0</v>
      </c>
      <c r="GI91" s="31"/>
      <c r="GJ91" s="510">
        <f>COUNTA(GK91)</f>
        <v>0</v>
      </c>
      <c r="GK91" s="31"/>
      <c r="GL91" s="31"/>
      <c r="GM91" s="510">
        <f>COUNTA(GN91:GR91)</f>
        <v>0</v>
      </c>
      <c r="GN91" s="31"/>
      <c r="GO91" s="31"/>
      <c r="GP91" s="31"/>
      <c r="GQ91" s="31"/>
      <c r="GR91" s="31"/>
      <c r="GS91" s="657">
        <f>COUNTIF(GT91:HZ91,"&gt;0")</f>
        <v>15</v>
      </c>
      <c r="GT91" s="31">
        <v>75</v>
      </c>
      <c r="GU91" s="510">
        <f t="shared" ref="GU91" si="716">COUNTA(GW91:GX91,GZ91:HG91)</f>
        <v>3</v>
      </c>
      <c r="GV91" s="351">
        <f>COUNTA(GW91:GX91)</f>
        <v>1</v>
      </c>
      <c r="GW91" s="31">
        <v>38</v>
      </c>
      <c r="GX91" s="31"/>
      <c r="GY91" s="351">
        <f>COUNTA(GZ91:HG91)</f>
        <v>2</v>
      </c>
      <c r="GZ91" s="31"/>
      <c r="HA91" s="31">
        <v>21</v>
      </c>
      <c r="HB91" s="31"/>
      <c r="HC91" s="31">
        <v>16</v>
      </c>
      <c r="HD91" s="31"/>
      <c r="HE91" s="31"/>
      <c r="HF91" s="31"/>
      <c r="HG91" s="31"/>
      <c r="HH91" s="510">
        <f>COUNTA(HI91:HN91)</f>
        <v>1</v>
      </c>
      <c r="HI91" s="31"/>
      <c r="HJ91" s="31">
        <v>21</v>
      </c>
      <c r="HK91" s="31"/>
      <c r="HL91" s="31"/>
      <c r="HM91" s="31"/>
      <c r="HN91" s="31"/>
      <c r="HO91" s="510">
        <f>COUNTA(HQ91:HS91,HU91:HX91,HZ91)</f>
        <v>3</v>
      </c>
      <c r="HP91" s="351">
        <f>COUNTA(HQ91:HS91)</f>
        <v>2</v>
      </c>
      <c r="HQ91" s="31">
        <v>33</v>
      </c>
      <c r="HR91" s="31"/>
      <c r="HS91" s="31">
        <v>52</v>
      </c>
      <c r="HT91" s="351">
        <f>COUNTA(HU91:HX91)</f>
        <v>1</v>
      </c>
      <c r="HU91" s="31"/>
      <c r="HV91" s="31">
        <v>4</v>
      </c>
      <c r="HW91" s="31"/>
      <c r="HX91" s="31"/>
      <c r="HY91" s="133"/>
      <c r="HZ91" s="31"/>
      <c r="IA91" s="657">
        <f>COUNTIF(IB91:IJ91,"&gt;0")</f>
        <v>7</v>
      </c>
      <c r="IB91" s="510">
        <f>COUNTA(IC91:IJ91)</f>
        <v>7</v>
      </c>
      <c r="IC91" s="31">
        <v>73</v>
      </c>
      <c r="ID91" s="31">
        <v>79</v>
      </c>
      <c r="IE91" s="31" t="s">
        <v>627</v>
      </c>
      <c r="IF91" s="31">
        <v>83</v>
      </c>
      <c r="IG91" s="31">
        <v>40</v>
      </c>
      <c r="IH91" s="31">
        <v>35</v>
      </c>
      <c r="II91" s="31"/>
      <c r="IJ91" s="31">
        <v>41</v>
      </c>
      <c r="IK91" s="657">
        <f>COUNTIF(IL91:IR91,"&gt;0")</f>
        <v>6</v>
      </c>
      <c r="IL91" s="510">
        <f>COUNTA(IM91:IR91)</f>
        <v>5</v>
      </c>
      <c r="IM91" s="31">
        <v>46</v>
      </c>
      <c r="IN91" s="31">
        <v>36</v>
      </c>
      <c r="IO91" s="31">
        <v>29</v>
      </c>
      <c r="IP91" s="31">
        <v>42</v>
      </c>
      <c r="IQ91" s="31"/>
      <c r="IR91" s="31">
        <v>29</v>
      </c>
      <c r="IS91" s="657">
        <f>COUNTIF(IT91:JN91,"&gt;0")</f>
        <v>9</v>
      </c>
      <c r="IT91" s="31">
        <v>2</v>
      </c>
      <c r="IU91" s="31"/>
      <c r="IV91" s="510">
        <f>COUNTA(IW91:IX91,IZ91:JA91,JC91:JE91,JG91)</f>
        <v>1</v>
      </c>
      <c r="IW91" s="31">
        <v>34</v>
      </c>
      <c r="IX91" s="31"/>
      <c r="IY91" s="133"/>
      <c r="IZ91" s="31"/>
      <c r="JA91" s="31"/>
      <c r="JB91" s="133"/>
      <c r="JC91" s="31"/>
      <c r="JD91" s="31"/>
      <c r="JE91" s="31"/>
      <c r="JF91" s="133"/>
      <c r="JG91" s="31"/>
      <c r="JH91" s="510">
        <f>COUNTA(JI91:JL91)</f>
        <v>4</v>
      </c>
      <c r="JI91" s="31" t="s">
        <v>627</v>
      </c>
      <c r="JJ91" s="31">
        <v>26</v>
      </c>
      <c r="JK91" s="31">
        <v>15</v>
      </c>
      <c r="JL91" s="31">
        <v>2</v>
      </c>
      <c r="JM91" s="510">
        <f>COUNTA(JN91)</f>
        <v>1</v>
      </c>
      <c r="JN91" s="31">
        <v>22</v>
      </c>
      <c r="JO91" s="519"/>
      <c r="JP91" s="657">
        <f>COUNTIF(JQ91:KT91,"&gt;0")</f>
        <v>0</v>
      </c>
      <c r="JQ91" s="510">
        <f t="shared" ref="JQ91" si="717">COUNTA(JR91:JU91)</f>
        <v>0</v>
      </c>
      <c r="JR91" s="31"/>
      <c r="JS91" s="31"/>
      <c r="JT91" s="31"/>
      <c r="JU91" s="31"/>
      <c r="JV91" s="31"/>
      <c r="JW91" s="31"/>
      <c r="JX91" s="31"/>
      <c r="JY91" s="31"/>
      <c r="JZ91" s="31"/>
      <c r="KA91" s="31"/>
      <c r="KB91" s="31"/>
      <c r="KC91" s="31"/>
      <c r="KD91" s="510">
        <f>COUNTA(KE91:KG91)</f>
        <v>0</v>
      </c>
      <c r="KE91" s="31"/>
      <c r="KF91" s="31"/>
      <c r="KG91" s="31"/>
      <c r="KH91" s="510">
        <f>COUNTA(KI91:KL91)</f>
        <v>0</v>
      </c>
      <c r="KI91" s="31"/>
      <c r="KJ91" s="31"/>
      <c r="KK91" s="31"/>
      <c r="KL91" s="31"/>
      <c r="KM91" s="510">
        <f>COUNTA(KN91:KP91)</f>
        <v>0</v>
      </c>
      <c r="KN91" s="31"/>
      <c r="KO91" s="31"/>
      <c r="KP91" s="31"/>
      <c r="KQ91" s="510">
        <f>COUNTA(KR91:KS91)</f>
        <v>0</v>
      </c>
      <c r="KR91" s="31"/>
      <c r="KS91" s="31"/>
      <c r="KT91" s="31"/>
      <c r="KU91" s="657">
        <f>COUNTIF(KV91:MP91,"&gt;0")</f>
        <v>0</v>
      </c>
      <c r="KV91" s="510">
        <f>COUNTA(KW91:LA91)</f>
        <v>0</v>
      </c>
      <c r="KW91" s="31"/>
      <c r="KX91" s="31"/>
      <c r="KY91" s="31"/>
      <c r="KZ91" s="31"/>
      <c r="LA91" s="31"/>
      <c r="LB91" s="510">
        <f>COUNTA(LC91:LE91,LG91:LI91)</f>
        <v>0</v>
      </c>
      <c r="LC91" s="31"/>
      <c r="LD91" s="31"/>
      <c r="LE91" s="31"/>
      <c r="LF91" s="351">
        <f>COUNTA(LG91:LI91)</f>
        <v>0</v>
      </c>
      <c r="LG91" s="31"/>
      <c r="LH91" s="31"/>
      <c r="LI91" s="31"/>
      <c r="LJ91" s="510">
        <f>COUNTA(LK91:LX91)</f>
        <v>0</v>
      </c>
      <c r="LK91" s="31"/>
      <c r="LL91" s="31"/>
      <c r="LM91" s="31"/>
      <c r="LN91" s="31"/>
      <c r="LO91" s="31"/>
      <c r="LP91" s="31"/>
      <c r="LQ91" s="31"/>
      <c r="LR91" s="31"/>
      <c r="LS91" s="31"/>
      <c r="LT91" s="31"/>
      <c r="LU91" s="31"/>
      <c r="LV91" s="31"/>
      <c r="LW91" s="31"/>
      <c r="LX91" s="31"/>
      <c r="LY91" s="510">
        <f>COUNTA(LZ91:MD91)</f>
        <v>0</v>
      </c>
      <c r="LZ91" s="31"/>
      <c r="MA91" s="31"/>
      <c r="MB91" s="31"/>
      <c r="MC91" s="31"/>
      <c r="MD91" s="31"/>
      <c r="ME91" s="510">
        <f>COUNTA(MF91:MI91)</f>
        <v>0</v>
      </c>
      <c r="MF91" s="31"/>
      <c r="MG91" s="31"/>
      <c r="MH91" s="31"/>
      <c r="MI91" s="31"/>
      <c r="MJ91" s="510">
        <f>COUNTA(MK91:MP91)</f>
        <v>0</v>
      </c>
      <c r="MK91" s="31"/>
      <c r="ML91" s="31"/>
      <c r="MM91" s="31"/>
      <c r="MN91" s="31"/>
      <c r="MO91" s="31"/>
      <c r="MP91" s="31"/>
      <c r="MQ91" s="172"/>
      <c r="MR91" s="31"/>
      <c r="MS91" s="31"/>
      <c r="MT91" s="31"/>
      <c r="MU91" s="31"/>
      <c r="MV91" s="31"/>
      <c r="MW91" s="31"/>
      <c r="MX91" s="31"/>
      <c r="MY91" s="31"/>
      <c r="MZ91" s="31"/>
      <c r="NA91" s="24"/>
      <c r="NB91" s="24"/>
      <c r="NC91" s="24"/>
      <c r="ND91" s="24"/>
    </row>
    <row r="92" spans="1:368" s="294" customFormat="1" ht="22" customHeight="1">
      <c r="A92" s="1261">
        <v>60</v>
      </c>
      <c r="B92" s="573" t="s">
        <v>282</v>
      </c>
      <c r="C92" s="280">
        <v>2018</v>
      </c>
      <c r="D92" s="281" t="s">
        <v>59</v>
      </c>
      <c r="E92" s="281" t="s">
        <v>167</v>
      </c>
      <c r="F92" s="281" t="s">
        <v>283</v>
      </c>
      <c r="G92" s="282">
        <v>423</v>
      </c>
      <c r="H92" s="283">
        <v>0.65</v>
      </c>
      <c r="I92" s="284">
        <v>0.92400000000000004</v>
      </c>
      <c r="J92" s="285" t="s">
        <v>284</v>
      </c>
      <c r="K92" s="286" t="s">
        <v>230</v>
      </c>
      <c r="L92" s="286" t="s">
        <v>133</v>
      </c>
      <c r="M92" s="285" t="s">
        <v>285</v>
      </c>
      <c r="N92" s="285" t="s">
        <v>286</v>
      </c>
      <c r="O92" s="285" t="s">
        <v>287</v>
      </c>
      <c r="P92" s="283">
        <v>0</v>
      </c>
      <c r="Q92" s="285" t="s">
        <v>157</v>
      </c>
      <c r="R92" s="281"/>
      <c r="S92" s="287" t="s">
        <v>288</v>
      </c>
      <c r="T92" s="287" t="s">
        <v>117</v>
      </c>
      <c r="U92" s="296" t="s">
        <v>283</v>
      </c>
      <c r="V92" s="288"/>
      <c r="W92" s="367"/>
      <c r="X92" s="290"/>
      <c r="Y92" s="291"/>
      <c r="Z92" s="290"/>
      <c r="AA92" s="291"/>
      <c r="AB92" s="290"/>
      <c r="AC92" s="291"/>
      <c r="AD92" s="329"/>
      <c r="AE92" s="291"/>
      <c r="AF92" s="291"/>
      <c r="AG92" s="291"/>
      <c r="AH92" s="291"/>
      <c r="AI92" s="493"/>
      <c r="AJ92" s="291"/>
      <c r="AK92" s="293"/>
      <c r="AL92" s="291"/>
      <c r="AM92" s="652"/>
      <c r="AN92" s="291"/>
      <c r="AO92" s="291"/>
      <c r="AP92" s="291"/>
      <c r="AQ92" s="291"/>
      <c r="AR92" s="291"/>
      <c r="AS92" s="291"/>
      <c r="AT92" s="291"/>
      <c r="AU92" s="291"/>
      <c r="AV92" s="291"/>
      <c r="AW92" s="291"/>
      <c r="AX92" s="291"/>
      <c r="AY92" s="293"/>
      <c r="AZ92" s="291"/>
      <c r="BA92" s="293"/>
      <c r="BB92" s="291"/>
      <c r="BC92" s="292"/>
      <c r="BD92" s="291"/>
      <c r="BE92" s="297"/>
      <c r="BF92" s="292"/>
      <c r="BG92" s="291"/>
      <c r="BH92" s="291"/>
      <c r="BI92" s="291"/>
      <c r="BJ92" s="291"/>
      <c r="BK92" s="628"/>
      <c r="BL92" s="297">
        <v>25.36</v>
      </c>
      <c r="BM92" s="297"/>
      <c r="BN92" s="292"/>
      <c r="BO92" s="291"/>
      <c r="BP92" s="291"/>
      <c r="BQ92" s="291"/>
      <c r="BR92" s="292"/>
      <c r="BS92" s="291"/>
      <c r="BT92" s="291"/>
      <c r="BU92" s="292"/>
      <c r="BV92" s="291"/>
      <c r="BW92" s="292"/>
      <c r="BX92" s="291"/>
      <c r="BZ92" s="292"/>
      <c r="CA92" s="291"/>
      <c r="CB92" s="291"/>
      <c r="CC92" s="291"/>
      <c r="CD92" s="291"/>
      <c r="CE92" s="367"/>
      <c r="CF92" s="291"/>
      <c r="CG92" s="292"/>
      <c r="CH92" s="291"/>
      <c r="CI92" s="293"/>
      <c r="CJ92" s="297">
        <v>16.82</v>
      </c>
      <c r="CK92" s="291"/>
      <c r="CL92" s="293"/>
      <c r="CM92" s="297">
        <v>35.78</v>
      </c>
      <c r="CN92" s="291"/>
      <c r="CO92" s="291"/>
      <c r="CP92" s="293"/>
      <c r="CQ92" s="291"/>
      <c r="CR92" s="297">
        <v>23.7</v>
      </c>
      <c r="CS92" s="291"/>
      <c r="CT92" s="291"/>
      <c r="CU92" s="291"/>
      <c r="CV92" s="291"/>
      <c r="CW92" s="297"/>
      <c r="CX92" s="293"/>
      <c r="CY92" s="297"/>
      <c r="CZ92" s="291"/>
      <c r="DA92" s="291"/>
      <c r="DB92" s="291"/>
      <c r="DC92" s="292"/>
      <c r="DD92" s="291"/>
      <c r="DE92" s="291"/>
      <c r="DF92" s="291"/>
      <c r="DG92" s="291"/>
      <c r="DH92" s="291"/>
      <c r="DI92" s="291"/>
      <c r="DJ92" s="291"/>
      <c r="DK92" s="291"/>
      <c r="DL92" s="291"/>
      <c r="DM92" s="291"/>
      <c r="DN92" s="291"/>
      <c r="DO92" s="292"/>
      <c r="DP92" s="291"/>
      <c r="DQ92" s="291"/>
      <c r="DR92" s="297">
        <v>3.08</v>
      </c>
      <c r="DS92" s="292"/>
      <c r="DT92" s="291"/>
      <c r="DU92" s="291"/>
      <c r="DV92" s="291"/>
      <c r="DW92" s="291"/>
      <c r="DX92" s="291"/>
      <c r="DY92" s="291"/>
      <c r="DZ92" s="291"/>
      <c r="EA92" s="367"/>
      <c r="EB92" s="291"/>
      <c r="EC92" s="292"/>
      <c r="ED92" s="293"/>
      <c r="EE92" s="291"/>
      <c r="EF92" s="291"/>
      <c r="EG92" s="291"/>
      <c r="EH92" s="291"/>
      <c r="EI92" s="293"/>
      <c r="EJ92" s="291"/>
      <c r="EK92" s="293"/>
      <c r="EL92" s="291"/>
      <c r="EM92" s="291"/>
      <c r="EN92" s="293"/>
      <c r="EO92" s="291"/>
      <c r="EP92" s="348"/>
      <c r="EQ92" s="291"/>
      <c r="ER92" s="291"/>
      <c r="ES92" s="291"/>
      <c r="ET92" s="297"/>
      <c r="EU92" s="297"/>
      <c r="EV92" s="291"/>
      <c r="EW92" s="292"/>
      <c r="EX92" s="293"/>
      <c r="EY92" s="297">
        <v>52.37</v>
      </c>
      <c r="EZ92" s="291"/>
      <c r="FA92" s="293"/>
      <c r="FB92" s="297">
        <v>50.24</v>
      </c>
      <c r="FC92" s="291"/>
      <c r="FD92" s="291"/>
      <c r="FE92" s="293"/>
      <c r="FF92" s="291"/>
      <c r="FG92" s="293"/>
      <c r="FH92" s="291"/>
      <c r="FI92" s="291"/>
      <c r="FJ92" s="293"/>
      <c r="FK92" s="297"/>
      <c r="FL92" s="291"/>
      <c r="FM92" s="291"/>
      <c r="FN92" s="610"/>
      <c r="FO92" s="291"/>
      <c r="FP92" s="292"/>
      <c r="FQ92" s="297">
        <v>53.08</v>
      </c>
      <c r="FR92" s="293"/>
      <c r="FS92" s="291"/>
      <c r="FT92" s="293"/>
      <c r="FU92" s="291"/>
      <c r="FV92" s="291"/>
      <c r="FW92" s="291"/>
      <c r="FX92" s="291"/>
      <c r="FY92" s="291"/>
      <c r="FZ92" s="293"/>
      <c r="GA92" s="291"/>
      <c r="GB92" s="292"/>
      <c r="GC92" s="291"/>
      <c r="GD92" s="291"/>
      <c r="GE92" s="291"/>
      <c r="GF92" s="292"/>
      <c r="GG92" s="297">
        <v>49.53</v>
      </c>
      <c r="GH92" s="367"/>
      <c r="GI92" s="291"/>
      <c r="GJ92" s="292"/>
      <c r="GK92" s="291"/>
      <c r="GL92" s="291"/>
      <c r="GM92" s="292"/>
      <c r="GN92" s="291"/>
      <c r="GO92" s="291"/>
      <c r="GP92" s="291"/>
      <c r="GQ92" s="291"/>
      <c r="GR92" s="291"/>
      <c r="GS92" s="367"/>
      <c r="GT92" s="291"/>
      <c r="GU92" s="292"/>
      <c r="GV92" s="293"/>
      <c r="GW92" s="291"/>
      <c r="GX92" s="291"/>
      <c r="GY92" s="293"/>
      <c r="GZ92" s="291"/>
      <c r="HA92" s="291"/>
      <c r="HB92" s="297"/>
      <c r="HC92" s="291"/>
      <c r="HD92" s="291"/>
      <c r="HE92" s="291"/>
      <c r="HF92" s="291"/>
      <c r="HG92" s="291"/>
      <c r="HH92" s="292"/>
      <c r="HI92" s="291"/>
      <c r="HJ92" s="291"/>
      <c r="HK92" s="291"/>
      <c r="HL92" s="291"/>
      <c r="HM92" s="291"/>
      <c r="HN92" s="297"/>
      <c r="HO92" s="292"/>
      <c r="HP92" s="293"/>
      <c r="HQ92" s="297">
        <v>33.18</v>
      </c>
      <c r="HR92" s="291"/>
      <c r="HS92" s="291"/>
      <c r="HT92" s="293"/>
      <c r="HU92" s="291"/>
      <c r="HV92" s="291"/>
      <c r="HW92" s="291"/>
      <c r="HX92" s="291"/>
      <c r="HY92" s="293"/>
      <c r="HZ92" s="291"/>
      <c r="IA92" s="367"/>
      <c r="IB92" s="292"/>
      <c r="IC92" s="297">
        <v>50.95</v>
      </c>
      <c r="ID92" s="291"/>
      <c r="IE92" s="291"/>
      <c r="IF92" s="291"/>
      <c r="IG92" s="291"/>
      <c r="IH92" s="291"/>
      <c r="II92" s="291"/>
      <c r="IJ92" s="291"/>
      <c r="IK92" s="367"/>
      <c r="IL92" s="292"/>
      <c r="IM92" s="291"/>
      <c r="IN92" s="291"/>
      <c r="IO92" s="291"/>
      <c r="IP92" s="291"/>
      <c r="IQ92" s="291"/>
      <c r="IR92" s="291"/>
      <c r="IS92" s="367"/>
      <c r="IT92" s="297">
        <v>2.13</v>
      </c>
      <c r="IU92" s="291"/>
      <c r="IV92" s="292"/>
      <c r="IW92" s="291"/>
      <c r="IX92" s="291"/>
      <c r="IY92" s="293"/>
      <c r="IZ92" s="291"/>
      <c r="JA92" s="291"/>
      <c r="JB92" s="293"/>
      <c r="JC92" s="291"/>
      <c r="JD92" s="291"/>
      <c r="JE92" s="291"/>
      <c r="JF92" s="293"/>
      <c r="JG92" s="291"/>
      <c r="JH92" s="292"/>
      <c r="JI92" s="291"/>
      <c r="JJ92" s="297">
        <v>26.3</v>
      </c>
      <c r="JK92" s="297"/>
      <c r="JL92" s="291"/>
      <c r="JM92" s="292"/>
      <c r="JN92" s="291"/>
      <c r="JO92" s="430"/>
      <c r="JP92" s="367"/>
      <c r="JQ92" s="292"/>
      <c r="JR92" s="432"/>
      <c r="JS92" s="291"/>
      <c r="JT92" s="291"/>
      <c r="JU92" s="291"/>
      <c r="JV92" s="291"/>
      <c r="JW92" s="291"/>
      <c r="JX92" s="291"/>
      <c r="JY92" s="291"/>
      <c r="JZ92" s="291"/>
      <c r="KA92" s="291"/>
      <c r="KB92" s="291"/>
      <c r="KC92" s="291"/>
      <c r="KD92" s="292"/>
      <c r="KE92" s="291"/>
      <c r="KF92" s="291"/>
      <c r="KG92" s="291"/>
      <c r="KH92" s="292"/>
      <c r="KI92" s="291"/>
      <c r="KJ92" s="291"/>
      <c r="KK92" s="291"/>
      <c r="KL92" s="291"/>
      <c r="KM92" s="292"/>
      <c r="KN92" s="291"/>
      <c r="KO92" s="291"/>
      <c r="KP92" s="291"/>
      <c r="KQ92" s="292"/>
      <c r="KR92" s="291"/>
      <c r="KS92" s="291"/>
      <c r="KT92" s="291"/>
      <c r="KU92" s="289"/>
      <c r="KV92" s="292"/>
      <c r="KW92" s="291"/>
      <c r="KX92" s="291"/>
      <c r="KY92" s="291"/>
      <c r="KZ92" s="291"/>
      <c r="LA92" s="291"/>
      <c r="LB92" s="292"/>
      <c r="LC92" s="291"/>
      <c r="LD92" s="291"/>
      <c r="LE92" s="291"/>
      <c r="LF92" s="293"/>
      <c r="LG92" s="291"/>
      <c r="LH92" s="291"/>
      <c r="LI92" s="291"/>
      <c r="LJ92" s="292"/>
      <c r="LK92" s="291"/>
      <c r="LL92" s="291"/>
      <c r="LM92" s="291"/>
      <c r="LN92" s="291"/>
      <c r="LO92" s="291"/>
      <c r="LP92" s="291"/>
      <c r="LQ92" s="291"/>
      <c r="LR92" s="291"/>
      <c r="LS92" s="291"/>
      <c r="LT92" s="291"/>
      <c r="LU92" s="291"/>
      <c r="LV92" s="291"/>
      <c r="LW92" s="291"/>
      <c r="LX92" s="291"/>
      <c r="LY92" s="292"/>
      <c r="LZ92" s="291"/>
      <c r="MA92" s="291"/>
      <c r="MB92" s="291"/>
      <c r="MC92" s="291"/>
      <c r="MD92" s="291"/>
      <c r="ME92" s="292"/>
      <c r="MF92" s="291"/>
      <c r="MG92" s="291"/>
      <c r="MH92" s="291"/>
      <c r="MI92" s="291"/>
      <c r="MJ92" s="292"/>
      <c r="MK92" s="291"/>
      <c r="ML92" s="291"/>
      <c r="MM92" s="291"/>
      <c r="MN92" s="291"/>
      <c r="MO92" s="291"/>
      <c r="MP92" s="291"/>
      <c r="MQ92" s="295"/>
      <c r="MR92" s="291"/>
      <c r="MS92" s="291"/>
      <c r="MT92" s="291"/>
      <c r="MU92" s="291"/>
      <c r="MV92" s="291"/>
      <c r="MW92" s="291"/>
      <c r="MX92" s="291"/>
      <c r="MY92" s="291"/>
      <c r="MZ92" s="291"/>
      <c r="NA92" s="281" t="s">
        <v>1086</v>
      </c>
      <c r="NB92" s="281"/>
      <c r="NC92" s="281" t="s">
        <v>1087</v>
      </c>
      <c r="ND92" s="281"/>
    </row>
    <row r="93" spans="1:368" s="294" customFormat="1" ht="22" customHeight="1">
      <c r="A93" s="1261">
        <v>61</v>
      </c>
      <c r="B93" s="573" t="s">
        <v>289</v>
      </c>
      <c r="C93" s="280">
        <v>2020</v>
      </c>
      <c r="D93" s="281" t="s">
        <v>59</v>
      </c>
      <c r="E93" s="281" t="s">
        <v>167</v>
      </c>
      <c r="F93" s="281" t="s">
        <v>283</v>
      </c>
      <c r="G93" s="282">
        <v>414</v>
      </c>
      <c r="H93" s="283">
        <v>0.66200000000000003</v>
      </c>
      <c r="I93" s="284">
        <v>0.92500000000000004</v>
      </c>
      <c r="J93" s="285" t="s">
        <v>290</v>
      </c>
      <c r="K93" s="286" t="s">
        <v>105</v>
      </c>
      <c r="L93" s="286" t="s">
        <v>291</v>
      </c>
      <c r="M93" s="285" t="s">
        <v>292</v>
      </c>
      <c r="N93" s="285" t="s">
        <v>286</v>
      </c>
      <c r="O93" s="285" t="s">
        <v>293</v>
      </c>
      <c r="P93" s="283">
        <v>0</v>
      </c>
      <c r="Q93" s="285" t="s">
        <v>157</v>
      </c>
      <c r="R93" s="281"/>
      <c r="S93" s="287" t="s">
        <v>294</v>
      </c>
      <c r="T93" s="287" t="s">
        <v>117</v>
      </c>
      <c r="U93" s="296" t="s">
        <v>283</v>
      </c>
      <c r="V93" s="288"/>
      <c r="W93" s="367"/>
      <c r="X93" s="290"/>
      <c r="Y93" s="291"/>
      <c r="Z93" s="290"/>
      <c r="AA93" s="291"/>
      <c r="AB93" s="290"/>
      <c r="AC93" s="291"/>
      <c r="AD93" s="329"/>
      <c r="AE93" s="291"/>
      <c r="AF93" s="291"/>
      <c r="AG93" s="291"/>
      <c r="AH93" s="291">
        <v>34</v>
      </c>
      <c r="AI93" s="493"/>
      <c r="AJ93" s="291"/>
      <c r="AK93" s="293"/>
      <c r="AL93" s="291"/>
      <c r="AM93" s="652"/>
      <c r="AN93" s="291"/>
      <c r="AO93" s="291"/>
      <c r="AP93" s="291"/>
      <c r="AQ93" s="291"/>
      <c r="AR93" s="291"/>
      <c r="AS93" s="291"/>
      <c r="AT93" s="291"/>
      <c r="AU93" s="291"/>
      <c r="AV93" s="291"/>
      <c r="AW93" s="291"/>
      <c r="AX93" s="291"/>
      <c r="AY93" s="293"/>
      <c r="AZ93" s="291"/>
      <c r="BA93" s="293"/>
      <c r="BB93" s="291"/>
      <c r="BC93" s="292"/>
      <c r="BD93" s="291"/>
      <c r="BE93" s="291"/>
      <c r="BF93" s="292"/>
      <c r="BG93" s="291"/>
      <c r="BH93" s="291"/>
      <c r="BI93" s="291"/>
      <c r="BJ93" s="291"/>
      <c r="BK93" s="628"/>
      <c r="BL93" s="291"/>
      <c r="BM93" s="291"/>
      <c r="BN93" s="292"/>
      <c r="BO93" s="291"/>
      <c r="BP93" s="291"/>
      <c r="BQ93" s="291"/>
      <c r="BR93" s="292"/>
      <c r="BS93" s="291"/>
      <c r="BT93" s="291"/>
      <c r="BU93" s="292"/>
      <c r="BV93" s="291"/>
      <c r="BW93" s="292"/>
      <c r="BX93" s="291"/>
      <c r="BZ93" s="292"/>
      <c r="CA93" s="291"/>
      <c r="CB93" s="291"/>
      <c r="CC93" s="291"/>
      <c r="CD93" s="291"/>
      <c r="CE93" s="367"/>
      <c r="CF93" s="291"/>
      <c r="CG93" s="292"/>
      <c r="CH93" s="291"/>
      <c r="CI93" s="293"/>
      <c r="CJ93" s="291"/>
      <c r="CK93" s="291"/>
      <c r="CL93" s="293"/>
      <c r="CM93" s="291"/>
      <c r="CN93" s="291"/>
      <c r="CO93" s="291"/>
      <c r="CP93" s="293"/>
      <c r="CQ93" s="291"/>
      <c r="CR93" s="291"/>
      <c r="CS93" s="291"/>
      <c r="CT93" s="291"/>
      <c r="CU93" s="291"/>
      <c r="CV93" s="291"/>
      <c r="CW93" s="291"/>
      <c r="CX93" s="293"/>
      <c r="CY93" s="291"/>
      <c r="CZ93" s="291"/>
      <c r="DA93" s="291"/>
      <c r="DB93" s="291"/>
      <c r="DC93" s="292"/>
      <c r="DD93" s="291"/>
      <c r="DE93" s="291"/>
      <c r="DF93" s="291"/>
      <c r="DG93" s="291"/>
      <c r="DH93" s="291"/>
      <c r="DI93" s="291"/>
      <c r="DJ93" s="291"/>
      <c r="DK93" s="291"/>
      <c r="DL93" s="291"/>
      <c r="DM93" s="291"/>
      <c r="DN93" s="291"/>
      <c r="DO93" s="292"/>
      <c r="DP93" s="291"/>
      <c r="DQ93" s="291"/>
      <c r="DR93" s="291"/>
      <c r="DS93" s="292"/>
      <c r="DT93" s="291"/>
      <c r="DU93" s="291"/>
      <c r="DV93" s="291"/>
      <c r="DW93" s="291"/>
      <c r="DX93" s="291"/>
      <c r="DY93" s="291"/>
      <c r="DZ93" s="291"/>
      <c r="EA93" s="367"/>
      <c r="EB93" s="291"/>
      <c r="EC93" s="292"/>
      <c r="ED93" s="293"/>
      <c r="EE93" s="291"/>
      <c r="EF93" s="291"/>
      <c r="EG93" s="291">
        <v>34</v>
      </c>
      <c r="EH93" s="291"/>
      <c r="EI93" s="293"/>
      <c r="EJ93" s="291"/>
      <c r="EK93" s="293"/>
      <c r="EL93" s="291"/>
      <c r="EM93" s="291"/>
      <c r="EN93" s="293"/>
      <c r="EO93" s="291"/>
      <c r="EP93" s="348"/>
      <c r="EQ93" s="291"/>
      <c r="ER93" s="291"/>
      <c r="ES93" s="291"/>
      <c r="ET93" s="291"/>
      <c r="EU93" s="291"/>
      <c r="EV93" s="291"/>
      <c r="EW93" s="292"/>
      <c r="EX93" s="293"/>
      <c r="EY93" s="291"/>
      <c r="EZ93" s="291"/>
      <c r="FA93" s="293"/>
      <c r="FB93" s="291"/>
      <c r="FC93" s="291"/>
      <c r="FD93" s="291"/>
      <c r="FE93" s="293"/>
      <c r="FF93" s="291"/>
      <c r="FG93" s="293"/>
      <c r="FH93" s="291"/>
      <c r="FI93" s="291"/>
      <c r="FJ93" s="293"/>
      <c r="FK93" s="291">
        <v>57</v>
      </c>
      <c r="FL93" s="291">
        <v>22</v>
      </c>
      <c r="FM93" s="291">
        <v>34</v>
      </c>
      <c r="FN93" s="610"/>
      <c r="FO93" s="291"/>
      <c r="FP93" s="292"/>
      <c r="FQ93" s="291"/>
      <c r="FR93" s="293"/>
      <c r="FS93" s="291"/>
      <c r="FT93" s="293"/>
      <c r="FU93" s="291"/>
      <c r="FV93" s="291"/>
      <c r="FW93" s="291"/>
      <c r="FX93" s="291"/>
      <c r="FY93" s="291"/>
      <c r="FZ93" s="293"/>
      <c r="GA93" s="291"/>
      <c r="GB93" s="292"/>
      <c r="GC93" s="291"/>
      <c r="GD93" s="291"/>
      <c r="GE93" s="291"/>
      <c r="GF93" s="292"/>
      <c r="GG93" s="291"/>
      <c r="GH93" s="367"/>
      <c r="GI93" s="291"/>
      <c r="GJ93" s="292"/>
      <c r="GK93" s="291"/>
      <c r="GL93" s="291"/>
      <c r="GM93" s="292"/>
      <c r="GN93" s="291"/>
      <c r="GO93" s="291"/>
      <c r="GP93" s="291"/>
      <c r="GQ93" s="291"/>
      <c r="GR93" s="291"/>
      <c r="GS93" s="367"/>
      <c r="GT93" s="291">
        <v>74.900000000000006</v>
      </c>
      <c r="GU93" s="292"/>
      <c r="GV93" s="293"/>
      <c r="GW93" s="291">
        <v>38</v>
      </c>
      <c r="GX93" s="291"/>
      <c r="GY93" s="293"/>
      <c r="GZ93" s="291"/>
      <c r="HA93" s="291">
        <v>21</v>
      </c>
      <c r="HB93" s="291"/>
      <c r="HC93" s="291">
        <v>16</v>
      </c>
      <c r="HD93" s="291"/>
      <c r="HE93" s="291"/>
      <c r="HF93" s="291"/>
      <c r="HG93" s="291"/>
      <c r="HH93" s="292"/>
      <c r="HI93" s="291"/>
      <c r="HJ93" s="291">
        <v>21</v>
      </c>
      <c r="HK93" s="291"/>
      <c r="HL93" s="291"/>
      <c r="HM93" s="291"/>
      <c r="HN93" s="291"/>
      <c r="HO93" s="292"/>
      <c r="HP93" s="293"/>
      <c r="HQ93" s="291">
        <v>32</v>
      </c>
      <c r="HR93" s="291"/>
      <c r="HS93" s="291">
        <v>52</v>
      </c>
      <c r="HT93" s="293"/>
      <c r="HU93" s="291"/>
      <c r="HV93" s="291">
        <v>4</v>
      </c>
      <c r="HW93" s="291"/>
      <c r="HX93" s="291"/>
      <c r="HY93" s="293"/>
      <c r="HZ93" s="291"/>
      <c r="IA93" s="367"/>
      <c r="IB93" s="292"/>
      <c r="IC93" s="291">
        <v>94.7</v>
      </c>
      <c r="ID93" s="291">
        <v>79</v>
      </c>
      <c r="IE93" s="291"/>
      <c r="IF93" s="291">
        <v>83</v>
      </c>
      <c r="IG93" s="291">
        <v>40</v>
      </c>
      <c r="IH93" s="291">
        <v>35</v>
      </c>
      <c r="II93" s="291"/>
      <c r="IJ93" s="291">
        <v>41</v>
      </c>
      <c r="IK93" s="367"/>
      <c r="IL93" s="292"/>
      <c r="IM93" s="291">
        <v>46.4</v>
      </c>
      <c r="IN93" s="291">
        <v>36</v>
      </c>
      <c r="IO93" s="291">
        <v>29</v>
      </c>
      <c r="IP93" s="291">
        <v>42</v>
      </c>
      <c r="IQ93" s="291"/>
      <c r="IR93" s="291">
        <v>29</v>
      </c>
      <c r="IS93" s="367"/>
      <c r="IT93" s="291"/>
      <c r="IU93" s="291"/>
      <c r="IV93" s="292"/>
      <c r="IW93" s="291">
        <v>33.799999999999997</v>
      </c>
      <c r="IX93" s="291"/>
      <c r="IY93" s="293"/>
      <c r="IZ93" s="291"/>
      <c r="JA93" s="291"/>
      <c r="JB93" s="293"/>
      <c r="JC93" s="291"/>
      <c r="JD93" s="291"/>
      <c r="JE93" s="291"/>
      <c r="JF93" s="293"/>
      <c r="JG93" s="291"/>
      <c r="JH93" s="292"/>
      <c r="JI93" s="291"/>
      <c r="JJ93" s="291">
        <v>26</v>
      </c>
      <c r="JK93" s="291">
        <v>15</v>
      </c>
      <c r="JL93" s="291">
        <v>2</v>
      </c>
      <c r="JM93" s="292"/>
      <c r="JN93" s="291">
        <v>22</v>
      </c>
      <c r="JO93" s="430"/>
      <c r="JP93" s="367"/>
      <c r="JQ93" s="292"/>
      <c r="JR93" s="432"/>
      <c r="JS93" s="291"/>
      <c r="JT93" s="291"/>
      <c r="JU93" s="291"/>
      <c r="JV93" s="291"/>
      <c r="JW93" s="291"/>
      <c r="JX93" s="291"/>
      <c r="JY93" s="291"/>
      <c r="JZ93" s="291"/>
      <c r="KA93" s="291"/>
      <c r="KB93" s="291"/>
      <c r="KC93" s="291"/>
      <c r="KD93" s="292"/>
      <c r="KE93" s="291"/>
      <c r="KF93" s="291"/>
      <c r="KG93" s="291"/>
      <c r="KH93" s="292"/>
      <c r="KI93" s="291"/>
      <c r="KJ93" s="291"/>
      <c r="KK93" s="291"/>
      <c r="KL93" s="291"/>
      <c r="KM93" s="292"/>
      <c r="KN93" s="291"/>
      <c r="KO93" s="291"/>
      <c r="KP93" s="291"/>
      <c r="KQ93" s="292"/>
      <c r="KR93" s="291"/>
      <c r="KS93" s="291"/>
      <c r="KT93" s="291"/>
      <c r="KU93" s="289"/>
      <c r="KV93" s="292"/>
      <c r="KW93" s="291"/>
      <c r="KX93" s="291"/>
      <c r="KY93" s="291"/>
      <c r="KZ93" s="291"/>
      <c r="LA93" s="291"/>
      <c r="LB93" s="292"/>
      <c r="LC93" s="291"/>
      <c r="LD93" s="291"/>
      <c r="LE93" s="291"/>
      <c r="LF93" s="293"/>
      <c r="LG93" s="291"/>
      <c r="LH93" s="291"/>
      <c r="LI93" s="291"/>
      <c r="LJ93" s="292"/>
      <c r="LK93" s="291"/>
      <c r="LL93" s="291"/>
      <c r="LM93" s="291"/>
      <c r="LN93" s="291"/>
      <c r="LO93" s="291"/>
      <c r="LP93" s="291"/>
      <c r="LQ93" s="291"/>
      <c r="LR93" s="291"/>
      <c r="LS93" s="291"/>
      <c r="LT93" s="291"/>
      <c r="LU93" s="291"/>
      <c r="LV93" s="291"/>
      <c r="LW93" s="291"/>
      <c r="LX93" s="291"/>
      <c r="LY93" s="292"/>
      <c r="LZ93" s="291"/>
      <c r="MA93" s="291"/>
      <c r="MB93" s="291"/>
      <c r="MC93" s="291"/>
      <c r="MD93" s="291"/>
      <c r="ME93" s="292"/>
      <c r="MF93" s="291"/>
      <c r="MG93" s="291"/>
      <c r="MH93" s="291"/>
      <c r="MI93" s="291"/>
      <c r="MJ93" s="292"/>
      <c r="MK93" s="291"/>
      <c r="ML93" s="291"/>
      <c r="MM93" s="291"/>
      <c r="MN93" s="291"/>
      <c r="MO93" s="291"/>
      <c r="MP93" s="291"/>
      <c r="MQ93" s="295"/>
      <c r="MR93" s="291"/>
      <c r="MS93" s="291"/>
      <c r="MT93" s="291"/>
      <c r="MU93" s="291"/>
      <c r="MV93" s="291"/>
      <c r="MW93" s="291"/>
      <c r="MX93" s="291"/>
      <c r="MY93" s="291"/>
      <c r="MZ93" s="291"/>
      <c r="NA93" s="281" t="s">
        <v>1088</v>
      </c>
      <c r="NB93" s="281" t="s">
        <v>1049</v>
      </c>
      <c r="NC93" s="281" t="s">
        <v>1089</v>
      </c>
      <c r="ND93" s="281"/>
    </row>
    <row r="94" spans="1:368" s="294" customFormat="1" ht="22" customHeight="1" thickBot="1">
      <c r="A94" s="1261">
        <v>46</v>
      </c>
      <c r="B94" s="573" t="s">
        <v>606</v>
      </c>
      <c r="C94" s="280">
        <v>2022</v>
      </c>
      <c r="D94" s="281" t="s">
        <v>59</v>
      </c>
      <c r="E94" s="281" t="s">
        <v>167</v>
      </c>
      <c r="F94" s="281" t="s">
        <v>283</v>
      </c>
      <c r="G94" s="282">
        <v>416</v>
      </c>
      <c r="H94" s="283">
        <v>0.65</v>
      </c>
      <c r="I94" s="284">
        <v>0.93</v>
      </c>
      <c r="J94" s="285" t="s">
        <v>290</v>
      </c>
      <c r="K94" s="286" t="s">
        <v>1383</v>
      </c>
      <c r="L94" s="286" t="s">
        <v>612</v>
      </c>
      <c r="M94" s="285" t="s">
        <v>571</v>
      </c>
      <c r="N94" s="285" t="s">
        <v>39</v>
      </c>
      <c r="O94" s="285" t="s">
        <v>39</v>
      </c>
      <c r="P94" s="283" t="s">
        <v>39</v>
      </c>
      <c r="Q94" s="285" t="s">
        <v>39</v>
      </c>
      <c r="R94" s="281"/>
      <c r="S94" s="287" t="s">
        <v>613</v>
      </c>
      <c r="T94" s="287" t="s">
        <v>110</v>
      </c>
      <c r="U94" s="306" t="s">
        <v>283</v>
      </c>
      <c r="V94" s="288"/>
      <c r="W94" s="367"/>
      <c r="X94" s="290"/>
      <c r="Y94" s="291"/>
      <c r="Z94" s="232"/>
      <c r="AA94" s="291"/>
      <c r="AB94" s="232"/>
      <c r="AC94" s="291"/>
      <c r="AD94" s="329"/>
      <c r="AE94" s="291"/>
      <c r="AF94" s="291"/>
      <c r="AG94" s="291"/>
      <c r="AH94" s="291"/>
      <c r="AI94" s="493"/>
      <c r="AJ94" s="291"/>
      <c r="AK94" s="293"/>
      <c r="AL94" s="291"/>
      <c r="AM94" s="652"/>
      <c r="AN94" s="291"/>
      <c r="AO94" s="291"/>
      <c r="AP94" s="291"/>
      <c r="AQ94" s="291"/>
      <c r="AR94" s="291"/>
      <c r="AS94" s="291"/>
      <c r="AT94" s="291"/>
      <c r="AU94" s="291"/>
      <c r="AV94" s="291"/>
      <c r="AW94" s="291"/>
      <c r="AX94" s="291"/>
      <c r="AY94" s="293"/>
      <c r="AZ94" s="291"/>
      <c r="BA94" s="293"/>
      <c r="BB94" s="291"/>
      <c r="BC94" s="292"/>
      <c r="BD94" s="291"/>
      <c r="BE94" s="291"/>
      <c r="BF94" s="292"/>
      <c r="BG94" s="291"/>
      <c r="BH94" s="291"/>
      <c r="BI94" s="291"/>
      <c r="BJ94" s="291" t="s">
        <v>911</v>
      </c>
      <c r="BK94" s="628"/>
      <c r="BL94" s="291"/>
      <c r="BM94" s="291"/>
      <c r="BN94" s="292"/>
      <c r="BO94" s="291"/>
      <c r="BP94" s="297" t="s">
        <v>813</v>
      </c>
      <c r="BQ94" s="291"/>
      <c r="BR94" s="292"/>
      <c r="BS94" s="291"/>
      <c r="BT94" s="291"/>
      <c r="BU94" s="292"/>
      <c r="BV94" s="291"/>
      <c r="BW94" s="292"/>
      <c r="BX94" s="291"/>
      <c r="BZ94" s="292"/>
      <c r="CA94" s="291"/>
      <c r="CB94" s="291"/>
      <c r="CC94" s="291"/>
      <c r="CD94" s="291"/>
      <c r="CE94" s="367"/>
      <c r="CF94" s="291"/>
      <c r="CG94" s="292"/>
      <c r="CH94" s="291"/>
      <c r="CI94" s="293"/>
      <c r="CJ94" s="297" t="s">
        <v>830</v>
      </c>
      <c r="CK94" s="291"/>
      <c r="CL94" s="293"/>
      <c r="CM94" s="297" t="s">
        <v>812</v>
      </c>
      <c r="CN94" s="291"/>
      <c r="CO94" s="291"/>
      <c r="CP94" s="293"/>
      <c r="CQ94" s="291"/>
      <c r="CR94" s="297" t="s">
        <v>827</v>
      </c>
      <c r="CS94" s="291"/>
      <c r="CT94" s="291"/>
      <c r="CU94" s="291"/>
      <c r="CV94" s="291"/>
      <c r="CW94" s="291"/>
      <c r="CX94" s="293"/>
      <c r="CY94" s="291"/>
      <c r="CZ94" s="291"/>
      <c r="DA94" s="291"/>
      <c r="DB94" s="291"/>
      <c r="DC94" s="292"/>
      <c r="DD94" s="291"/>
      <c r="DE94" s="291"/>
      <c r="DF94" s="291"/>
      <c r="DG94" s="291"/>
      <c r="DH94" s="291"/>
      <c r="DI94" s="291"/>
      <c r="DJ94" s="291"/>
      <c r="DK94" s="291"/>
      <c r="DL94" s="291"/>
      <c r="DM94" s="291"/>
      <c r="DN94" s="291"/>
      <c r="DO94" s="292"/>
      <c r="DP94" s="291"/>
      <c r="DQ94" s="291" t="s">
        <v>827</v>
      </c>
      <c r="DR94" s="291" t="s">
        <v>830</v>
      </c>
      <c r="DS94" s="292"/>
      <c r="DT94" s="291"/>
      <c r="DU94" s="291"/>
      <c r="DV94" s="291"/>
      <c r="DW94" s="291"/>
      <c r="DX94" s="291"/>
      <c r="DY94" s="291"/>
      <c r="DZ94" s="291"/>
      <c r="EA94" s="367"/>
      <c r="EB94" s="291"/>
      <c r="EC94" s="292"/>
      <c r="ED94" s="293"/>
      <c r="EE94" s="291"/>
      <c r="EF94" s="291"/>
      <c r="EG94" s="291"/>
      <c r="EH94" s="291"/>
      <c r="EI94" s="293"/>
      <c r="EJ94" s="291"/>
      <c r="EK94" s="293"/>
      <c r="EL94" s="297" t="s">
        <v>940</v>
      </c>
      <c r="EM94" s="297"/>
      <c r="EN94" s="293"/>
      <c r="EO94" s="291"/>
      <c r="EP94" s="348"/>
      <c r="EQ94" s="291"/>
      <c r="ER94" s="291"/>
      <c r="ES94" s="291"/>
      <c r="ET94" s="291"/>
      <c r="EU94" s="291"/>
      <c r="EV94" s="291"/>
      <c r="EW94" s="292"/>
      <c r="EX94" s="293"/>
      <c r="EY94" s="291" t="s">
        <v>911</v>
      </c>
      <c r="EZ94" s="291"/>
      <c r="FA94" s="293"/>
      <c r="FB94" s="291"/>
      <c r="FC94" s="291"/>
      <c r="FD94" s="291"/>
      <c r="FE94" s="293"/>
      <c r="FF94" s="291"/>
      <c r="FG94" s="293"/>
      <c r="FH94" s="291"/>
      <c r="FI94" s="291"/>
      <c r="FJ94" s="293"/>
      <c r="FK94" s="291"/>
      <c r="FL94" s="291"/>
      <c r="FM94" s="291"/>
      <c r="FN94" s="610"/>
      <c r="FO94" s="291"/>
      <c r="FP94" s="292"/>
      <c r="FQ94" s="291"/>
      <c r="FR94" s="293"/>
      <c r="FS94" s="291"/>
      <c r="FT94" s="293"/>
      <c r="FU94" s="291" t="s">
        <v>929</v>
      </c>
      <c r="FV94" s="291"/>
      <c r="FW94" s="291"/>
      <c r="FX94" s="291"/>
      <c r="FY94" s="291"/>
      <c r="FZ94" s="293"/>
      <c r="GA94" s="291"/>
      <c r="GB94" s="292"/>
      <c r="GC94" s="291" t="s">
        <v>922</v>
      </c>
      <c r="GD94" s="291" t="s">
        <v>927</v>
      </c>
      <c r="GE94" s="291"/>
      <c r="GF94" s="292"/>
      <c r="GG94" s="291" t="s">
        <v>928</v>
      </c>
      <c r="GH94" s="367"/>
      <c r="GI94" s="291"/>
      <c r="GJ94" s="292"/>
      <c r="GK94" s="291"/>
      <c r="GL94" s="291"/>
      <c r="GM94" s="292"/>
      <c r="GN94" s="291"/>
      <c r="GO94" s="291"/>
      <c r="GP94" s="291"/>
      <c r="GQ94" s="291"/>
      <c r="GR94" s="291"/>
      <c r="GS94" s="367"/>
      <c r="GT94" s="291"/>
      <c r="GU94" s="292"/>
      <c r="GV94" s="293"/>
      <c r="GW94" s="297" t="s">
        <v>874</v>
      </c>
      <c r="GX94" s="297"/>
      <c r="GY94" s="293"/>
      <c r="GZ94" s="291"/>
      <c r="HA94" s="297" t="s">
        <v>875</v>
      </c>
      <c r="HB94" s="297"/>
      <c r="HC94" s="291"/>
      <c r="HD94" s="291"/>
      <c r="HE94" s="291"/>
      <c r="HF94" s="291"/>
      <c r="HG94" s="291"/>
      <c r="HH94" s="292"/>
      <c r="HI94" s="291"/>
      <c r="HJ94" s="291"/>
      <c r="HK94" s="291"/>
      <c r="HL94" s="291"/>
      <c r="HM94" s="291"/>
      <c r="HN94" s="291"/>
      <c r="HO94" s="292"/>
      <c r="HP94" s="293"/>
      <c r="HQ94" s="297" t="s">
        <v>813</v>
      </c>
      <c r="HR94" s="291"/>
      <c r="HS94" s="291"/>
      <c r="HT94" s="293"/>
      <c r="HU94" s="291"/>
      <c r="HV94" s="291" t="s">
        <v>899</v>
      </c>
      <c r="HW94" s="291"/>
      <c r="HX94" s="291"/>
      <c r="HY94" s="293"/>
      <c r="HZ94" s="291"/>
      <c r="IA94" s="367"/>
      <c r="IB94" s="292"/>
      <c r="IC94" s="291"/>
      <c r="ID94" s="291"/>
      <c r="IE94" s="297" t="s">
        <v>811</v>
      </c>
      <c r="IF94" s="291" t="s">
        <v>913</v>
      </c>
      <c r="IG94" s="291"/>
      <c r="IH94" s="291"/>
      <c r="II94" s="297"/>
      <c r="IJ94" s="291"/>
      <c r="IK94" s="367"/>
      <c r="IL94" s="292"/>
      <c r="IM94" s="291" t="s">
        <v>922</v>
      </c>
      <c r="IN94" s="291"/>
      <c r="IO94" s="291"/>
      <c r="IP94" s="291"/>
      <c r="IQ94" s="291"/>
      <c r="IR94" s="291"/>
      <c r="IS94" s="367"/>
      <c r="IT94" s="291"/>
      <c r="IU94" s="291"/>
      <c r="IV94" s="292"/>
      <c r="IW94" s="291"/>
      <c r="IX94" s="291"/>
      <c r="IY94" s="293"/>
      <c r="IZ94" s="291"/>
      <c r="JA94" s="291"/>
      <c r="JB94" s="293"/>
      <c r="JC94" s="291"/>
      <c r="JD94" s="291"/>
      <c r="JE94" s="291"/>
      <c r="JF94" s="293"/>
      <c r="JG94" s="291"/>
      <c r="JH94" s="292"/>
      <c r="JI94" s="297" t="s">
        <v>985</v>
      </c>
      <c r="JJ94" s="291"/>
      <c r="JK94" s="291"/>
      <c r="JL94" s="291"/>
      <c r="JM94" s="292"/>
      <c r="JN94" s="291" t="s">
        <v>929</v>
      </c>
      <c r="JO94" s="430"/>
      <c r="JP94" s="367"/>
      <c r="JQ94" s="292"/>
      <c r="JR94" s="291"/>
      <c r="JS94" s="291"/>
      <c r="JT94" s="291"/>
      <c r="JU94" s="291"/>
      <c r="JV94" s="291"/>
      <c r="JW94" s="291"/>
      <c r="JX94" s="291"/>
      <c r="JY94" s="291"/>
      <c r="JZ94" s="291"/>
      <c r="KA94" s="291"/>
      <c r="KB94" s="291"/>
      <c r="KC94" s="291"/>
      <c r="KD94" s="292"/>
      <c r="KE94" s="291"/>
      <c r="KF94" s="291"/>
      <c r="KG94" s="291"/>
      <c r="KH94" s="292"/>
      <c r="KI94" s="291"/>
      <c r="KJ94" s="291"/>
      <c r="KK94" s="291"/>
      <c r="KL94" s="291"/>
      <c r="KM94" s="292"/>
      <c r="KN94" s="291"/>
      <c r="KO94" s="291"/>
      <c r="KP94" s="291"/>
      <c r="KQ94" s="292"/>
      <c r="KR94" s="291"/>
      <c r="KS94" s="291"/>
      <c r="KT94" s="291"/>
      <c r="KU94" s="289"/>
      <c r="KV94" s="292"/>
      <c r="KW94" s="291"/>
      <c r="KX94" s="291"/>
      <c r="KY94" s="291"/>
      <c r="KZ94" s="291"/>
      <c r="LA94" s="291"/>
      <c r="LB94" s="292"/>
      <c r="LC94" s="291"/>
      <c r="LD94" s="291"/>
      <c r="LE94" s="291"/>
      <c r="LF94" s="293"/>
      <c r="LG94" s="291"/>
      <c r="LH94" s="291"/>
      <c r="LI94" s="291"/>
      <c r="LJ94" s="292"/>
      <c r="LK94" s="291"/>
      <c r="LL94" s="291"/>
      <c r="LM94" s="291"/>
      <c r="LN94" s="291"/>
      <c r="LO94" s="291"/>
      <c r="LP94" s="291"/>
      <c r="LQ94" s="291"/>
      <c r="LR94" s="291"/>
      <c r="LS94" s="291"/>
      <c r="LT94" s="291"/>
      <c r="LU94" s="291"/>
      <c r="LV94" s="291"/>
      <c r="LW94" s="291"/>
      <c r="LX94" s="291"/>
      <c r="LY94" s="292"/>
      <c r="LZ94" s="291"/>
      <c r="MA94" s="291"/>
      <c r="MB94" s="291"/>
      <c r="MC94" s="291"/>
      <c r="MD94" s="291"/>
      <c r="ME94" s="292"/>
      <c r="MF94" s="291"/>
      <c r="MG94" s="291"/>
      <c r="MH94" s="291"/>
      <c r="MI94" s="291"/>
      <c r="MJ94" s="292"/>
      <c r="MK94" s="291"/>
      <c r="ML94" s="291"/>
      <c r="MM94" s="291"/>
      <c r="MN94" s="291"/>
      <c r="MO94" s="291"/>
      <c r="MP94" s="291"/>
      <c r="MQ94" s="295"/>
      <c r="MR94" s="291"/>
      <c r="MS94" s="291"/>
      <c r="MT94" s="291"/>
      <c r="MU94" s="291"/>
      <c r="MV94" s="291"/>
      <c r="MW94" s="291"/>
      <c r="MX94" s="291"/>
      <c r="MY94" s="291"/>
      <c r="MZ94" s="291"/>
      <c r="NA94" s="281"/>
      <c r="NB94" s="281"/>
      <c r="NC94" s="281" t="s">
        <v>1187</v>
      </c>
      <c r="ND94" s="281"/>
    </row>
    <row r="95" spans="1:368" s="463" customFormat="1" ht="87" customHeight="1" thickBot="1">
      <c r="A95" s="1263"/>
      <c r="B95" s="1216" t="s">
        <v>1771</v>
      </c>
      <c r="C95" s="451"/>
      <c r="D95" s="452"/>
      <c r="E95" s="452"/>
      <c r="F95" s="452"/>
      <c r="G95" s="453"/>
      <c r="H95" s="454"/>
      <c r="I95" s="455"/>
      <c r="J95" s="456"/>
      <c r="K95" s="457"/>
      <c r="L95" s="457"/>
      <c r="M95" s="456"/>
      <c r="N95" s="456"/>
      <c r="O95" s="456"/>
      <c r="P95" s="454"/>
      <c r="Q95" s="456"/>
      <c r="R95" s="452"/>
      <c r="S95" s="458"/>
      <c r="T95" s="458"/>
      <c r="U95" s="452"/>
      <c r="V95" s="459"/>
      <c r="W95" s="501"/>
      <c r="X95" s="538"/>
      <c r="Y95" s="460"/>
      <c r="Z95" s="539"/>
      <c r="AA95" s="460"/>
      <c r="AB95" s="539"/>
      <c r="AC95" s="460"/>
      <c r="AD95" s="540"/>
      <c r="AE95" s="460"/>
      <c r="AF95" s="460"/>
      <c r="AG95" s="460"/>
      <c r="AH95" s="460"/>
      <c r="AI95" s="541"/>
      <c r="AJ95" s="460"/>
      <c r="AK95" s="461"/>
      <c r="AL95" s="460"/>
      <c r="AM95" s="655"/>
      <c r="AN95" s="460"/>
      <c r="AO95" s="460"/>
      <c r="AP95" s="460"/>
      <c r="AQ95" s="460"/>
      <c r="AR95" s="460"/>
      <c r="AS95" s="460"/>
      <c r="AT95" s="460"/>
      <c r="AU95" s="460"/>
      <c r="AV95" s="460"/>
      <c r="AW95" s="460"/>
      <c r="AX95" s="460"/>
      <c r="AY95" s="461"/>
      <c r="AZ95" s="460"/>
      <c r="BA95" s="461"/>
      <c r="BB95" s="460"/>
      <c r="BC95" s="542"/>
      <c r="BD95" s="460"/>
      <c r="BE95" s="460"/>
      <c r="BF95" s="542"/>
      <c r="BG95" s="460"/>
      <c r="BH95" s="460"/>
      <c r="BI95" s="460"/>
      <c r="BJ95" s="460"/>
      <c r="BK95" s="632"/>
      <c r="BL95" s="460"/>
      <c r="BM95" s="460"/>
      <c r="BN95" s="542"/>
      <c r="BO95" s="460"/>
      <c r="BP95" s="462"/>
      <c r="BQ95" s="460"/>
      <c r="BR95" s="542"/>
      <c r="BS95" s="460"/>
      <c r="BT95" s="460"/>
      <c r="BU95" s="542"/>
      <c r="BV95" s="460"/>
      <c r="BW95" s="542"/>
      <c r="BX95" s="460"/>
      <c r="BZ95" s="542"/>
      <c r="CA95" s="460"/>
      <c r="CB95" s="460"/>
      <c r="CC95" s="460"/>
      <c r="CD95" s="460"/>
      <c r="CE95" s="537"/>
      <c r="CF95" s="460"/>
      <c r="CG95" s="542"/>
      <c r="CH95" s="460"/>
      <c r="CI95" s="461"/>
      <c r="CJ95" s="462"/>
      <c r="CK95" s="460"/>
      <c r="CL95" s="461"/>
      <c r="CM95" s="462"/>
      <c r="CN95" s="460"/>
      <c r="CO95" s="460"/>
      <c r="CP95" s="461"/>
      <c r="CQ95" s="460"/>
      <c r="CR95" s="462"/>
      <c r="CS95" s="460"/>
      <c r="CT95" s="460"/>
      <c r="CU95" s="460"/>
      <c r="CV95" s="460"/>
      <c r="CW95" s="460"/>
      <c r="CX95" s="461"/>
      <c r="CY95" s="460"/>
      <c r="CZ95" s="460"/>
      <c r="DA95" s="460"/>
      <c r="DB95" s="460"/>
      <c r="DC95" s="542"/>
      <c r="DD95" s="460"/>
      <c r="DE95" s="460"/>
      <c r="DF95" s="460"/>
      <c r="DG95" s="460"/>
      <c r="DH95" s="460"/>
      <c r="DI95" s="460"/>
      <c r="DJ95" s="460"/>
      <c r="DK95" s="460"/>
      <c r="DL95" s="460"/>
      <c r="DM95" s="460"/>
      <c r="DN95" s="460"/>
      <c r="DO95" s="542"/>
      <c r="DP95" s="460"/>
      <c r="DQ95" s="460"/>
      <c r="DR95" s="460"/>
      <c r="DS95" s="542"/>
      <c r="DT95" s="460"/>
      <c r="DU95" s="460"/>
      <c r="DV95" s="460"/>
      <c r="DW95" s="460"/>
      <c r="DX95" s="460"/>
      <c r="DY95" s="460"/>
      <c r="DZ95" s="460"/>
      <c r="EA95" s="537"/>
      <c r="EB95" s="460"/>
      <c r="EC95" s="542"/>
      <c r="ED95" s="461"/>
      <c r="EE95" s="460"/>
      <c r="EF95" s="460"/>
      <c r="EG95" s="460"/>
      <c r="EH95" s="460"/>
      <c r="EI95" s="461"/>
      <c r="EJ95" s="460"/>
      <c r="EK95" s="461"/>
      <c r="EL95" s="462"/>
      <c r="EM95" s="462"/>
      <c r="EN95" s="461"/>
      <c r="EO95" s="460"/>
      <c r="EP95" s="464"/>
      <c r="EQ95" s="460"/>
      <c r="ER95" s="460"/>
      <c r="ES95" s="460"/>
      <c r="ET95" s="460"/>
      <c r="EU95" s="460"/>
      <c r="EV95" s="460"/>
      <c r="EW95" s="542"/>
      <c r="EX95" s="461"/>
      <c r="EY95" s="460"/>
      <c r="EZ95" s="460"/>
      <c r="FA95" s="461"/>
      <c r="FB95" s="460"/>
      <c r="FC95" s="460"/>
      <c r="FD95" s="460"/>
      <c r="FE95" s="461"/>
      <c r="FF95" s="460"/>
      <c r="FG95" s="461"/>
      <c r="FH95" s="460"/>
      <c r="FI95" s="460"/>
      <c r="FJ95" s="461"/>
      <c r="FK95" s="460"/>
      <c r="FL95" s="460"/>
      <c r="FM95" s="460"/>
      <c r="FN95" s="613"/>
      <c r="FO95" s="460"/>
      <c r="FP95" s="542"/>
      <c r="FQ95" s="460"/>
      <c r="FR95" s="461"/>
      <c r="FS95" s="460"/>
      <c r="FT95" s="461"/>
      <c r="FU95" s="460"/>
      <c r="FV95" s="460"/>
      <c r="FW95" s="460"/>
      <c r="FX95" s="460"/>
      <c r="FY95" s="460"/>
      <c r="FZ95" s="461"/>
      <c r="GA95" s="460"/>
      <c r="GB95" s="542"/>
      <c r="GC95" s="460"/>
      <c r="GD95" s="460"/>
      <c r="GE95" s="460"/>
      <c r="GF95" s="542"/>
      <c r="GG95" s="460"/>
      <c r="GH95" s="537"/>
      <c r="GI95" s="460"/>
      <c r="GJ95" s="542"/>
      <c r="GK95" s="460"/>
      <c r="GL95" s="460"/>
      <c r="GM95" s="542"/>
      <c r="GN95" s="460"/>
      <c r="GO95" s="460"/>
      <c r="GP95" s="460"/>
      <c r="GQ95" s="460"/>
      <c r="GR95" s="460"/>
      <c r="GS95" s="537"/>
      <c r="GT95" s="460"/>
      <c r="GU95" s="542"/>
      <c r="GV95" s="461"/>
      <c r="GW95" s="462"/>
      <c r="GX95" s="462"/>
      <c r="GY95" s="461"/>
      <c r="GZ95" s="460"/>
      <c r="HA95" s="462"/>
      <c r="HB95" s="462"/>
      <c r="HC95" s="460"/>
      <c r="HD95" s="460"/>
      <c r="HE95" s="460"/>
      <c r="HF95" s="460"/>
      <c r="HG95" s="460"/>
      <c r="HH95" s="542"/>
      <c r="HI95" s="460"/>
      <c r="HJ95" s="460"/>
      <c r="HK95" s="460"/>
      <c r="HL95" s="460"/>
      <c r="HM95" s="460"/>
      <c r="HN95" s="460"/>
      <c r="HO95" s="542"/>
      <c r="HP95" s="461"/>
      <c r="HQ95" s="462"/>
      <c r="HR95" s="460"/>
      <c r="HS95" s="460"/>
      <c r="HT95" s="461"/>
      <c r="HU95" s="460"/>
      <c r="HV95" s="460"/>
      <c r="HW95" s="460"/>
      <c r="HX95" s="460"/>
      <c r="HY95" s="461"/>
      <c r="HZ95" s="460"/>
      <c r="IA95" s="537"/>
      <c r="IB95" s="542"/>
      <c r="IC95" s="460"/>
      <c r="ID95" s="460"/>
      <c r="IE95" s="462"/>
      <c r="IF95" s="460"/>
      <c r="IG95" s="460"/>
      <c r="IH95" s="460"/>
      <c r="II95" s="462"/>
      <c r="IJ95" s="460"/>
      <c r="IK95" s="537"/>
      <c r="IL95" s="542"/>
      <c r="IM95" s="460"/>
      <c r="IN95" s="460"/>
      <c r="IO95" s="460"/>
      <c r="IP95" s="460"/>
      <c r="IQ95" s="460"/>
      <c r="IR95" s="460"/>
      <c r="IS95" s="537"/>
      <c r="IT95" s="460"/>
      <c r="IU95" s="460"/>
      <c r="IV95" s="542"/>
      <c r="IW95" s="460"/>
      <c r="IX95" s="460"/>
      <c r="IY95" s="461"/>
      <c r="IZ95" s="460"/>
      <c r="JA95" s="460"/>
      <c r="JB95" s="461"/>
      <c r="JC95" s="460"/>
      <c r="JD95" s="460"/>
      <c r="JE95" s="460"/>
      <c r="JF95" s="461"/>
      <c r="JG95" s="460"/>
      <c r="JH95" s="542"/>
      <c r="JI95" s="462"/>
      <c r="JJ95" s="460"/>
      <c r="JK95" s="460"/>
      <c r="JL95" s="460"/>
      <c r="JM95" s="542"/>
      <c r="JN95" s="460"/>
      <c r="JO95" s="537"/>
      <c r="JP95" s="537"/>
      <c r="JQ95" s="542"/>
      <c r="JR95" s="460"/>
      <c r="JS95" s="460"/>
      <c r="JT95" s="460"/>
      <c r="JU95" s="460"/>
      <c r="JV95" s="460"/>
      <c r="JW95" s="460"/>
      <c r="JX95" s="460"/>
      <c r="JY95" s="460"/>
      <c r="JZ95" s="460"/>
      <c r="KA95" s="460"/>
      <c r="KB95" s="460"/>
      <c r="KC95" s="460"/>
      <c r="KD95" s="542"/>
      <c r="KE95" s="460"/>
      <c r="KF95" s="460"/>
      <c r="KG95" s="460"/>
      <c r="KH95" s="542"/>
      <c r="KI95" s="460"/>
      <c r="KJ95" s="460"/>
      <c r="KK95" s="460"/>
      <c r="KL95" s="460"/>
      <c r="KM95" s="542"/>
      <c r="KN95" s="460"/>
      <c r="KO95" s="460"/>
      <c r="KP95" s="460"/>
      <c r="KQ95" s="542"/>
      <c r="KR95" s="460"/>
      <c r="KS95" s="460"/>
      <c r="KT95" s="460"/>
      <c r="KU95" s="570"/>
      <c r="KV95" s="542"/>
      <c r="KW95" s="460"/>
      <c r="KX95" s="460"/>
      <c r="KY95" s="460"/>
      <c r="KZ95" s="460"/>
      <c r="LA95" s="460"/>
      <c r="LB95" s="542"/>
      <c r="LC95" s="460"/>
      <c r="LD95" s="460"/>
      <c r="LE95" s="460"/>
      <c r="LF95" s="461"/>
      <c r="LG95" s="460"/>
      <c r="LH95" s="460"/>
      <c r="LI95" s="460"/>
      <c r="LJ95" s="542"/>
      <c r="LK95" s="460"/>
      <c r="LL95" s="460"/>
      <c r="LM95" s="460"/>
      <c r="LN95" s="460"/>
      <c r="LO95" s="460"/>
      <c r="LP95" s="460"/>
      <c r="LQ95" s="460"/>
      <c r="LR95" s="460"/>
      <c r="LS95" s="460"/>
      <c r="LT95" s="460"/>
      <c r="LU95" s="460"/>
      <c r="LV95" s="460"/>
      <c r="LW95" s="460"/>
      <c r="LX95" s="460"/>
      <c r="LY95" s="542"/>
      <c r="LZ95" s="460"/>
      <c r="MA95" s="460"/>
      <c r="MB95" s="460"/>
      <c r="MC95" s="460"/>
      <c r="MD95" s="460"/>
      <c r="ME95" s="542"/>
      <c r="MF95" s="460"/>
      <c r="MG95" s="460"/>
      <c r="MH95" s="460"/>
      <c r="MI95" s="460"/>
      <c r="MJ95" s="542"/>
      <c r="MK95" s="460"/>
      <c r="ML95" s="460"/>
      <c r="MM95" s="460"/>
      <c r="MN95" s="460"/>
      <c r="MO95" s="460"/>
      <c r="MP95" s="460"/>
      <c r="MQ95" s="465"/>
      <c r="MR95" s="460"/>
      <c r="MS95" s="460"/>
      <c r="MT95" s="460"/>
      <c r="MU95" s="460"/>
      <c r="MV95" s="460"/>
      <c r="MW95" s="460"/>
      <c r="MX95" s="460"/>
      <c r="MY95" s="460"/>
      <c r="MZ95" s="460"/>
      <c r="NA95" s="452"/>
      <c r="NB95" s="452"/>
      <c r="NC95" s="452"/>
      <c r="ND95" s="452"/>
    </row>
    <row r="96" spans="1:368" s="20" customFormat="1" ht="55" customHeight="1" thickBot="1">
      <c r="A96" s="1257"/>
      <c r="B96" s="148" t="s">
        <v>0</v>
      </c>
      <c r="C96" s="148" t="s">
        <v>1</v>
      </c>
      <c r="D96" s="148" t="s">
        <v>2</v>
      </c>
      <c r="E96" s="148" t="s">
        <v>3</v>
      </c>
      <c r="F96" s="149" t="s">
        <v>4</v>
      </c>
      <c r="G96" s="149" t="s">
        <v>5</v>
      </c>
      <c r="H96" s="150" t="s">
        <v>6</v>
      </c>
      <c r="I96" s="150" t="s">
        <v>7</v>
      </c>
      <c r="J96" s="149" t="s">
        <v>8</v>
      </c>
      <c r="K96" s="148" t="s">
        <v>9</v>
      </c>
      <c r="L96" s="149" t="s">
        <v>10</v>
      </c>
      <c r="M96" s="149" t="s">
        <v>11</v>
      </c>
      <c r="N96" s="149" t="s">
        <v>12</v>
      </c>
      <c r="O96" s="149" t="s">
        <v>13</v>
      </c>
      <c r="P96" s="150" t="s">
        <v>14</v>
      </c>
      <c r="Q96" s="151" t="s">
        <v>15</v>
      </c>
      <c r="R96" s="148" t="s">
        <v>16</v>
      </c>
      <c r="S96" s="149" t="s">
        <v>17</v>
      </c>
      <c r="T96" s="149" t="s">
        <v>18</v>
      </c>
      <c r="U96" s="148" t="s">
        <v>19</v>
      </c>
      <c r="V96" s="171"/>
      <c r="W96" s="500"/>
      <c r="X96" s="520"/>
      <c r="Y96" s="31"/>
      <c r="Z96" s="543"/>
      <c r="AA96" s="31"/>
      <c r="AB96" s="543"/>
      <c r="AC96" s="31"/>
      <c r="AD96" s="521"/>
      <c r="AE96" s="31"/>
      <c r="AF96" s="31"/>
      <c r="AG96" s="31"/>
      <c r="AH96" s="31"/>
      <c r="AI96" s="522"/>
      <c r="AJ96" s="31"/>
      <c r="AK96" s="133"/>
      <c r="AL96" s="31"/>
      <c r="AM96" s="649"/>
      <c r="AN96" s="31"/>
      <c r="AO96" s="31"/>
      <c r="AP96" s="31"/>
      <c r="AQ96" s="31"/>
      <c r="AR96" s="31"/>
      <c r="AS96" s="31"/>
      <c r="AT96" s="31"/>
      <c r="AU96" s="31"/>
      <c r="AV96" s="31"/>
      <c r="AW96" s="31"/>
      <c r="AX96" s="31"/>
      <c r="AY96" s="133"/>
      <c r="AZ96" s="31"/>
      <c r="BA96" s="133"/>
      <c r="BB96" s="31"/>
      <c r="BC96" s="523"/>
      <c r="BD96" s="31"/>
      <c r="BE96" s="31"/>
      <c r="BF96" s="523"/>
      <c r="BG96" s="31"/>
      <c r="BH96" s="31"/>
      <c r="BI96" s="31"/>
      <c r="BJ96" s="31"/>
      <c r="BK96" s="621"/>
      <c r="BL96" s="31"/>
      <c r="BM96" s="31"/>
      <c r="BN96" s="523"/>
      <c r="BO96" s="31"/>
      <c r="BP96" s="31"/>
      <c r="BQ96" s="31"/>
      <c r="BR96" s="523"/>
      <c r="BS96" s="31"/>
      <c r="BT96" s="31"/>
      <c r="BU96" s="523"/>
      <c r="BV96" s="31"/>
      <c r="BW96" s="523"/>
      <c r="BX96" s="31"/>
      <c r="BZ96" s="523"/>
      <c r="CA96" s="31"/>
      <c r="CB96" s="31"/>
      <c r="CC96" s="31"/>
      <c r="CD96" s="31"/>
      <c r="CE96" s="519"/>
      <c r="CF96" s="31"/>
      <c r="CG96" s="523"/>
      <c r="CH96" s="31"/>
      <c r="CI96" s="133"/>
      <c r="CJ96" s="31"/>
      <c r="CK96" s="31"/>
      <c r="CL96" s="133"/>
      <c r="CM96" s="31"/>
      <c r="CN96" s="31"/>
      <c r="CO96" s="31"/>
      <c r="CP96" s="133"/>
      <c r="CQ96" s="31"/>
      <c r="CR96" s="31"/>
      <c r="CS96" s="31"/>
      <c r="CT96" s="31"/>
      <c r="CU96" s="31"/>
      <c r="CV96" s="31"/>
      <c r="CW96" s="31"/>
      <c r="CX96" s="133"/>
      <c r="CY96" s="31"/>
      <c r="CZ96" s="31"/>
      <c r="DA96" s="31"/>
      <c r="DB96" s="31"/>
      <c r="DC96" s="523"/>
      <c r="DD96" s="31"/>
      <c r="DE96" s="31"/>
      <c r="DF96" s="31"/>
      <c r="DG96" s="31"/>
      <c r="DH96" s="31"/>
      <c r="DI96" s="31"/>
      <c r="DJ96" s="31"/>
      <c r="DK96" s="31"/>
      <c r="DL96" s="31"/>
      <c r="DM96" s="31"/>
      <c r="DN96" s="31"/>
      <c r="DO96" s="523"/>
      <c r="DP96" s="31"/>
      <c r="DQ96" s="31"/>
      <c r="DR96" s="31"/>
      <c r="DS96" s="523"/>
      <c r="DT96" s="31"/>
      <c r="DU96" s="31"/>
      <c r="DV96" s="31"/>
      <c r="DW96" s="31"/>
      <c r="DX96" s="31"/>
      <c r="DY96" s="31"/>
      <c r="DZ96" s="31"/>
      <c r="EA96" s="519"/>
      <c r="EB96" s="31"/>
      <c r="EC96" s="523"/>
      <c r="ED96" s="133"/>
      <c r="EE96" s="31"/>
      <c r="EF96" s="31"/>
      <c r="EG96" s="31"/>
      <c r="EH96" s="31"/>
      <c r="EI96" s="133"/>
      <c r="EJ96" s="31"/>
      <c r="EK96" s="133"/>
      <c r="EL96" s="31"/>
      <c r="EM96" s="31"/>
      <c r="EN96" s="133"/>
      <c r="EO96" s="31"/>
      <c r="EP96" s="345"/>
      <c r="EQ96" s="31"/>
      <c r="ER96" s="31"/>
      <c r="ES96" s="31"/>
      <c r="ET96" s="31"/>
      <c r="EU96" s="31"/>
      <c r="EV96" s="31"/>
      <c r="EW96" s="523"/>
      <c r="EX96" s="133"/>
      <c r="EY96" s="31"/>
      <c r="EZ96" s="31"/>
      <c r="FA96" s="133"/>
      <c r="FB96" s="31"/>
      <c r="FC96" s="31"/>
      <c r="FD96" s="31"/>
      <c r="FE96" s="133"/>
      <c r="FF96" s="31"/>
      <c r="FG96" s="133"/>
      <c r="FH96" s="31"/>
      <c r="FI96" s="31"/>
      <c r="FJ96" s="133"/>
      <c r="FK96" s="31"/>
      <c r="FL96" s="31"/>
      <c r="FM96" s="31"/>
      <c r="FN96" s="608"/>
      <c r="FO96" s="31"/>
      <c r="FP96" s="523"/>
      <c r="FQ96" s="31"/>
      <c r="FR96" s="133"/>
      <c r="FS96" s="31"/>
      <c r="FT96" s="133"/>
      <c r="FU96" s="31"/>
      <c r="FV96" s="31"/>
      <c r="FW96" s="31"/>
      <c r="FX96" s="31"/>
      <c r="FY96" s="31"/>
      <c r="FZ96" s="133"/>
      <c r="GA96" s="31"/>
      <c r="GB96" s="523"/>
      <c r="GC96" s="31"/>
      <c r="GD96" s="31"/>
      <c r="GE96" s="31"/>
      <c r="GF96" s="523"/>
      <c r="GG96" s="31"/>
      <c r="GH96" s="519"/>
      <c r="GI96" s="31"/>
      <c r="GJ96" s="523"/>
      <c r="GK96" s="31"/>
      <c r="GL96" s="31"/>
      <c r="GM96" s="523"/>
      <c r="GN96" s="31"/>
      <c r="GO96" s="31"/>
      <c r="GP96" s="31"/>
      <c r="GQ96" s="31"/>
      <c r="GR96" s="31"/>
      <c r="GS96" s="519"/>
      <c r="GT96" s="31"/>
      <c r="GU96" s="523"/>
      <c r="GV96" s="133"/>
      <c r="GW96" s="31"/>
      <c r="GX96" s="31"/>
      <c r="GY96" s="133"/>
      <c r="GZ96" s="31"/>
      <c r="HA96" s="31"/>
      <c r="HB96" s="31"/>
      <c r="HC96" s="31"/>
      <c r="HD96" s="31"/>
      <c r="HE96" s="31"/>
      <c r="HF96" s="31"/>
      <c r="HG96" s="31"/>
      <c r="HH96" s="523"/>
      <c r="HI96" s="31"/>
      <c r="HJ96" s="31"/>
      <c r="HK96" s="31"/>
      <c r="HL96" s="31"/>
      <c r="HM96" s="31"/>
      <c r="HN96" s="31"/>
      <c r="HO96" s="523"/>
      <c r="HP96" s="133"/>
      <c r="HQ96" s="31"/>
      <c r="HR96" s="31"/>
      <c r="HS96" s="31"/>
      <c r="HT96" s="133"/>
      <c r="HU96" s="31"/>
      <c r="HV96" s="31"/>
      <c r="HW96" s="31"/>
      <c r="HX96" s="31"/>
      <c r="HY96" s="133"/>
      <c r="HZ96" s="31"/>
      <c r="IA96" s="519"/>
      <c r="IB96" s="523"/>
      <c r="IC96" s="31"/>
      <c r="ID96" s="31"/>
      <c r="IE96" s="31"/>
      <c r="IF96" s="31"/>
      <c r="IG96" s="31"/>
      <c r="IH96" s="31"/>
      <c r="II96" s="31"/>
      <c r="IJ96" s="31"/>
      <c r="IK96" s="519"/>
      <c r="IL96" s="523"/>
      <c r="IM96" s="31"/>
      <c r="IN96" s="31"/>
      <c r="IO96" s="31"/>
      <c r="IP96" s="31"/>
      <c r="IQ96" s="31"/>
      <c r="IR96" s="31"/>
      <c r="IS96" s="519"/>
      <c r="IT96" s="31"/>
      <c r="IU96" s="31"/>
      <c r="IV96" s="523"/>
      <c r="IW96" s="31"/>
      <c r="IX96" s="31"/>
      <c r="IY96" s="133"/>
      <c r="IZ96" s="31"/>
      <c r="JA96" s="31"/>
      <c r="JB96" s="133"/>
      <c r="JC96" s="31"/>
      <c r="JD96" s="31"/>
      <c r="JE96" s="31"/>
      <c r="JF96" s="133"/>
      <c r="JG96" s="31"/>
      <c r="JH96" s="523"/>
      <c r="JI96" s="31"/>
      <c r="JJ96" s="31"/>
      <c r="JK96" s="31"/>
      <c r="JL96" s="31"/>
      <c r="JM96" s="523"/>
      <c r="JN96" s="31"/>
      <c r="JO96" s="519"/>
      <c r="JP96" s="519"/>
      <c r="JQ96" s="523"/>
      <c r="JR96" s="31"/>
      <c r="JS96" s="31"/>
      <c r="JT96" s="31"/>
      <c r="JU96" s="31"/>
      <c r="JV96" s="31"/>
      <c r="JW96" s="31"/>
      <c r="JX96" s="31"/>
      <c r="JY96" s="31"/>
      <c r="JZ96" s="31"/>
      <c r="KA96" s="31"/>
      <c r="KB96" s="31"/>
      <c r="KC96" s="31"/>
      <c r="KD96" s="523"/>
      <c r="KE96" s="31"/>
      <c r="KF96" s="31"/>
      <c r="KG96" s="31"/>
      <c r="KH96" s="523"/>
      <c r="KI96" s="31"/>
      <c r="KJ96" s="31"/>
      <c r="KK96" s="31"/>
      <c r="KL96" s="31"/>
      <c r="KM96" s="523"/>
      <c r="KN96" s="31"/>
      <c r="KO96" s="31"/>
      <c r="KP96" s="31"/>
      <c r="KQ96" s="523"/>
      <c r="KR96" s="31"/>
      <c r="KS96" s="31"/>
      <c r="KT96" s="31"/>
      <c r="KU96" s="564"/>
      <c r="KV96" s="523"/>
      <c r="KW96" s="31"/>
      <c r="KX96" s="31"/>
      <c r="KY96" s="31"/>
      <c r="KZ96" s="31"/>
      <c r="LA96" s="31"/>
      <c r="LB96" s="523"/>
      <c r="LC96" s="31"/>
      <c r="LD96" s="31"/>
      <c r="LE96" s="31"/>
      <c r="LF96" s="133"/>
      <c r="LG96" s="31"/>
      <c r="LH96" s="31"/>
      <c r="LI96" s="31"/>
      <c r="LJ96" s="523"/>
      <c r="LK96" s="31"/>
      <c r="LL96" s="31"/>
      <c r="LM96" s="31"/>
      <c r="LN96" s="31"/>
      <c r="LO96" s="31"/>
      <c r="LP96" s="31"/>
      <c r="LQ96" s="31"/>
      <c r="LR96" s="31"/>
      <c r="LS96" s="31"/>
      <c r="LT96" s="31"/>
      <c r="LU96" s="31"/>
      <c r="LV96" s="31"/>
      <c r="LW96" s="31"/>
      <c r="LX96" s="31"/>
      <c r="LY96" s="523"/>
      <c r="LZ96" s="31"/>
      <c r="MA96" s="31"/>
      <c r="MB96" s="31"/>
      <c r="MC96" s="31"/>
      <c r="MD96" s="31"/>
      <c r="ME96" s="523"/>
      <c r="MF96" s="31"/>
      <c r="MG96" s="31"/>
      <c r="MH96" s="31"/>
      <c r="MI96" s="31"/>
      <c r="MJ96" s="523"/>
      <c r="MK96" s="31"/>
      <c r="ML96" s="31"/>
      <c r="MM96" s="31"/>
      <c r="MN96" s="31"/>
      <c r="MO96" s="31"/>
      <c r="MP96" s="31"/>
      <c r="MQ96" s="172"/>
      <c r="MR96" s="31"/>
      <c r="MS96" s="31"/>
      <c r="MT96" s="31"/>
      <c r="MU96" s="31"/>
      <c r="MV96" s="31"/>
      <c r="MW96" s="31"/>
      <c r="MX96" s="31"/>
      <c r="MY96" s="31"/>
      <c r="MZ96" s="31"/>
      <c r="NA96" s="24"/>
      <c r="NB96" s="24"/>
      <c r="NC96" s="24"/>
      <c r="ND96" s="24"/>
    </row>
    <row r="97" spans="1:368" s="603" customFormat="1" ht="27" thickBot="1">
      <c r="A97" s="1258" t="s">
        <v>2233</v>
      </c>
      <c r="B97" s="592" t="s">
        <v>1450</v>
      </c>
      <c r="C97" s="592"/>
      <c r="D97" s="592"/>
      <c r="E97" s="593"/>
      <c r="F97" s="593"/>
      <c r="G97" s="594"/>
      <c r="H97" s="594"/>
      <c r="I97" s="595"/>
      <c r="J97" s="592"/>
      <c r="K97" s="593"/>
      <c r="L97" s="593"/>
      <c r="M97" s="592"/>
      <c r="N97" s="592"/>
      <c r="O97" s="592"/>
      <c r="P97" s="594"/>
      <c r="Q97" s="594" t="s">
        <v>20</v>
      </c>
      <c r="R97" s="490">
        <f>COUNTIF(R98:R162, "Tier 3")</f>
        <v>19</v>
      </c>
      <c r="S97" s="592"/>
      <c r="T97" s="593"/>
      <c r="U97" s="592"/>
      <c r="V97" s="592"/>
      <c r="W97" s="376"/>
      <c r="X97" s="596"/>
      <c r="Y97" s="597"/>
      <c r="Z97" s="598"/>
      <c r="AA97" s="334"/>
      <c r="AB97" s="598"/>
      <c r="AC97" s="334"/>
      <c r="AD97" s="599"/>
      <c r="AE97" s="334"/>
      <c r="AF97" s="334"/>
      <c r="AG97" s="334"/>
      <c r="AH97" s="334"/>
      <c r="AI97" s="600"/>
      <c r="AJ97" s="334"/>
      <c r="AK97" s="334"/>
      <c r="AL97" s="334"/>
      <c r="AM97" s="650"/>
      <c r="AN97" s="334"/>
      <c r="AO97" s="334"/>
      <c r="AP97" s="334"/>
      <c r="AQ97" s="334"/>
      <c r="AR97" s="334"/>
      <c r="AS97" s="334"/>
      <c r="AT97" s="334"/>
      <c r="AU97" s="334"/>
      <c r="AV97" s="334"/>
      <c r="AW97" s="334"/>
      <c r="AX97" s="334"/>
      <c r="AY97" s="334"/>
      <c r="AZ97" s="334"/>
      <c r="BA97" s="334"/>
      <c r="BB97" s="334"/>
      <c r="BC97" s="602"/>
      <c r="BD97" s="334"/>
      <c r="BE97" s="334"/>
      <c r="BF97" s="602"/>
      <c r="BG97" s="334"/>
      <c r="BH97" s="334"/>
      <c r="BI97" s="334"/>
      <c r="BJ97" s="334"/>
      <c r="BK97" s="622"/>
      <c r="BL97" s="334"/>
      <c r="BM97" s="334"/>
      <c r="BN97" s="602"/>
      <c r="BO97" s="334"/>
      <c r="BP97" s="334"/>
      <c r="BQ97" s="334"/>
      <c r="BR97" s="602"/>
      <c r="BS97" s="334"/>
      <c r="BT97" s="334"/>
      <c r="BU97" s="602"/>
      <c r="BV97" s="334"/>
      <c r="BW97" s="602"/>
      <c r="BX97" s="334"/>
      <c r="BY97" s="334"/>
      <c r="BZ97" s="602"/>
      <c r="CA97" s="334"/>
      <c r="CB97" s="334"/>
      <c r="CC97" s="334"/>
      <c r="CD97" s="334"/>
      <c r="CE97" s="509"/>
      <c r="CF97" s="334"/>
      <c r="CG97" s="602"/>
      <c r="CH97" s="334"/>
      <c r="CI97" s="334"/>
      <c r="CJ97" s="334"/>
      <c r="CK97" s="334"/>
      <c r="CL97" s="334"/>
      <c r="CM97" s="334"/>
      <c r="CN97" s="334"/>
      <c r="CO97" s="334"/>
      <c r="CP97" s="334"/>
      <c r="CQ97" s="334"/>
      <c r="CR97" s="334"/>
      <c r="CS97" s="334"/>
      <c r="CT97" s="334"/>
      <c r="CU97" s="334"/>
      <c r="CV97" s="334"/>
      <c r="CW97" s="334"/>
      <c r="CX97" s="334"/>
      <c r="CY97" s="334"/>
      <c r="CZ97" s="334"/>
      <c r="DA97" s="334"/>
      <c r="DB97" s="334"/>
      <c r="DC97" s="602"/>
      <c r="DD97" s="334"/>
      <c r="DE97" s="334"/>
      <c r="DF97" s="334"/>
      <c r="DG97" s="334"/>
      <c r="DH97" s="334"/>
      <c r="DI97" s="334"/>
      <c r="DJ97" s="334"/>
      <c r="DK97" s="334"/>
      <c r="DL97" s="334"/>
      <c r="DM97" s="334"/>
      <c r="DN97" s="334"/>
      <c r="DO97" s="602"/>
      <c r="DP97" s="334"/>
      <c r="DQ97" s="334"/>
      <c r="DR97" s="334"/>
      <c r="DS97" s="602"/>
      <c r="DT97" s="334"/>
      <c r="DU97" s="334"/>
      <c r="DV97" s="334"/>
      <c r="DW97" s="334"/>
      <c r="DX97" s="334"/>
      <c r="DY97" s="334"/>
      <c r="DZ97" s="334"/>
      <c r="EA97" s="509"/>
      <c r="EB97" s="334"/>
      <c r="EC97" s="602"/>
      <c r="ED97" s="334"/>
      <c r="EE97" s="334"/>
      <c r="EF97" s="334"/>
      <c r="EG97" s="334"/>
      <c r="EH97" s="334"/>
      <c r="EI97" s="334"/>
      <c r="EJ97" s="334"/>
      <c r="EK97" s="334"/>
      <c r="EL97" s="334"/>
      <c r="EM97" s="334"/>
      <c r="EN97" s="334"/>
      <c r="EO97" s="334"/>
      <c r="EP97" s="601"/>
      <c r="EQ97" s="334"/>
      <c r="ER97" s="334"/>
      <c r="ES97" s="334"/>
      <c r="ET97" s="334"/>
      <c r="EU97" s="334"/>
      <c r="EV97" s="334"/>
      <c r="EW97" s="602"/>
      <c r="EX97" s="334"/>
      <c r="EY97" s="334"/>
      <c r="EZ97" s="334"/>
      <c r="FA97" s="334"/>
      <c r="FB97" s="334"/>
      <c r="FC97" s="334"/>
      <c r="FD97" s="334"/>
      <c r="FE97" s="334"/>
      <c r="FF97" s="334"/>
      <c r="FG97" s="334"/>
      <c r="FH97" s="334"/>
      <c r="FI97" s="334"/>
      <c r="FJ97" s="334"/>
      <c r="FK97" s="334"/>
      <c r="FL97" s="334"/>
      <c r="FM97" s="334"/>
      <c r="FN97" s="605"/>
      <c r="FO97" s="334"/>
      <c r="FP97" s="602"/>
      <c r="FQ97" s="334"/>
      <c r="FR97" s="334"/>
      <c r="FS97" s="334"/>
      <c r="FT97" s="334"/>
      <c r="FU97" s="334"/>
      <c r="FV97" s="334"/>
      <c r="FW97" s="334"/>
      <c r="FX97" s="334"/>
      <c r="FY97" s="334"/>
      <c r="FZ97" s="334"/>
      <c r="GA97" s="334"/>
      <c r="GB97" s="602"/>
      <c r="GC97" s="334"/>
      <c r="GD97" s="334"/>
      <c r="GE97" s="334"/>
      <c r="GF97" s="602"/>
      <c r="GG97" s="334"/>
      <c r="GH97" s="509"/>
      <c r="GI97" s="334"/>
      <c r="GJ97" s="602"/>
      <c r="GK97" s="334"/>
      <c r="GL97" s="334"/>
      <c r="GM97" s="602"/>
      <c r="GN97" s="334"/>
      <c r="GO97" s="334"/>
      <c r="GP97" s="334"/>
      <c r="GQ97" s="334"/>
      <c r="GR97" s="334"/>
      <c r="GS97" s="509"/>
      <c r="GT97" s="334"/>
      <c r="GU97" s="602"/>
      <c r="GV97" s="334"/>
      <c r="GW97" s="334"/>
      <c r="GX97" s="334"/>
      <c r="GY97" s="334"/>
      <c r="GZ97" s="334"/>
      <c r="HA97" s="334"/>
      <c r="HB97" s="334"/>
      <c r="HC97" s="334"/>
      <c r="HD97" s="334"/>
      <c r="HE97" s="334"/>
      <c r="HF97" s="334"/>
      <c r="HG97" s="334"/>
      <c r="HH97" s="602"/>
      <c r="HI97" s="334"/>
      <c r="HJ97" s="334"/>
      <c r="HK97" s="334"/>
      <c r="HL97" s="334"/>
      <c r="HM97" s="334"/>
      <c r="HN97" s="334"/>
      <c r="HO97" s="602"/>
      <c r="HP97" s="334"/>
      <c r="HQ97" s="334"/>
      <c r="HR97" s="334"/>
      <c r="HS97" s="334"/>
      <c r="HT97" s="334"/>
      <c r="HU97" s="334"/>
      <c r="HV97" s="334"/>
      <c r="HW97" s="334"/>
      <c r="HX97" s="334"/>
      <c r="HY97" s="334"/>
      <c r="HZ97" s="334"/>
      <c r="IA97" s="509"/>
      <c r="IB97" s="602"/>
      <c r="IC97" s="334"/>
      <c r="ID97" s="334"/>
      <c r="IE97" s="334"/>
      <c r="IF97" s="334"/>
      <c r="IG97" s="334"/>
      <c r="IH97" s="334"/>
      <c r="II97" s="334"/>
      <c r="IJ97" s="334"/>
      <c r="IK97" s="509"/>
      <c r="IL97" s="602"/>
      <c r="IM97" s="334"/>
      <c r="IN97" s="334"/>
      <c r="IO97" s="334"/>
      <c r="IP97" s="334"/>
      <c r="IQ97" s="334"/>
      <c r="IR97" s="334"/>
      <c r="IS97" s="509"/>
      <c r="IT97" s="334"/>
      <c r="IU97" s="334"/>
      <c r="IV97" s="602"/>
      <c r="IW97" s="334"/>
      <c r="IX97" s="334"/>
      <c r="IY97" s="334"/>
      <c r="IZ97" s="334"/>
      <c r="JA97" s="334"/>
      <c r="JB97" s="334"/>
      <c r="JC97" s="334"/>
      <c r="JD97" s="334"/>
      <c r="JE97" s="334"/>
      <c r="JF97" s="334"/>
      <c r="JG97" s="334"/>
      <c r="JH97" s="602"/>
      <c r="JI97" s="334"/>
      <c r="JJ97" s="334"/>
      <c r="JK97" s="334"/>
      <c r="JL97" s="334"/>
      <c r="JM97" s="602"/>
      <c r="JN97" s="334"/>
      <c r="JO97" s="509"/>
      <c r="JP97" s="509"/>
      <c r="JQ97" s="602"/>
      <c r="JR97" s="334"/>
      <c r="JS97" s="334"/>
      <c r="JT97" s="334"/>
      <c r="JU97" s="334"/>
      <c r="JV97" s="334"/>
      <c r="JW97" s="334"/>
      <c r="JX97" s="334"/>
      <c r="JY97" s="334"/>
      <c r="JZ97" s="334"/>
      <c r="KA97" s="334"/>
      <c r="KB97" s="334"/>
      <c r="KC97" s="334"/>
      <c r="KD97" s="602"/>
      <c r="KE97" s="334"/>
      <c r="KF97" s="334"/>
      <c r="KG97" s="334"/>
      <c r="KH97" s="602"/>
      <c r="KI97" s="334"/>
      <c r="KJ97" s="334"/>
      <c r="KK97" s="334"/>
      <c r="KL97" s="334"/>
      <c r="KM97" s="602"/>
      <c r="KN97" s="334"/>
      <c r="KO97" s="334"/>
      <c r="KP97" s="334"/>
      <c r="KQ97" s="602"/>
      <c r="KR97" s="334"/>
      <c r="KS97" s="334"/>
      <c r="KT97" s="334"/>
      <c r="KU97" s="565"/>
      <c r="KV97" s="602"/>
      <c r="KW97" s="334"/>
      <c r="KX97" s="334"/>
      <c r="KY97" s="334"/>
      <c r="KZ97" s="334"/>
      <c r="LA97" s="334"/>
      <c r="LB97" s="602"/>
      <c r="LC97" s="334"/>
      <c r="LD97" s="334"/>
      <c r="LE97" s="334"/>
      <c r="LF97" s="334"/>
      <c r="LG97" s="334"/>
      <c r="LH97" s="334"/>
      <c r="LI97" s="334"/>
      <c r="LJ97" s="602"/>
      <c r="LK97" s="334"/>
      <c r="LL97" s="334"/>
      <c r="LM97" s="334"/>
      <c r="LN97" s="334"/>
      <c r="LO97" s="334"/>
      <c r="LP97" s="334"/>
      <c r="LQ97" s="334"/>
      <c r="LR97" s="334"/>
      <c r="LS97" s="334"/>
      <c r="LT97" s="334"/>
      <c r="LU97" s="334"/>
      <c r="LV97" s="334"/>
      <c r="LW97" s="334"/>
      <c r="LX97" s="334"/>
      <c r="LY97" s="602"/>
      <c r="LZ97" s="334"/>
      <c r="MA97" s="334"/>
      <c r="MB97" s="334"/>
      <c r="MC97" s="334"/>
      <c r="MD97" s="334"/>
      <c r="ME97" s="602"/>
      <c r="MF97" s="334"/>
      <c r="MG97" s="334"/>
      <c r="MH97" s="334"/>
      <c r="MI97" s="334"/>
      <c r="MJ97" s="602"/>
      <c r="MK97" s="334"/>
      <c r="ML97" s="334"/>
      <c r="MM97" s="334"/>
      <c r="MN97" s="334"/>
      <c r="MO97" s="334"/>
      <c r="MP97" s="334"/>
      <c r="MQ97" s="488"/>
      <c r="MR97" s="592"/>
      <c r="MS97" s="592"/>
      <c r="MT97" s="592"/>
      <c r="MU97" s="592"/>
      <c r="MV97" s="592"/>
      <c r="MW97" s="592"/>
      <c r="MX97" s="592"/>
      <c r="MY97" s="592"/>
      <c r="MZ97" s="592"/>
      <c r="NA97" s="592"/>
      <c r="NB97" s="592"/>
      <c r="NC97" s="592"/>
      <c r="ND97" s="592"/>
    </row>
    <row r="98" spans="1:368" s="20" customFormat="1" ht="20" customHeight="1">
      <c r="A98" s="1248">
        <v>62</v>
      </c>
      <c r="B98" s="24"/>
      <c r="C98" s="15"/>
      <c r="D98" s="24"/>
      <c r="E98" s="24"/>
      <c r="F98" s="24"/>
      <c r="G98" s="25"/>
      <c r="H98" s="26"/>
      <c r="I98" s="27"/>
      <c r="J98" s="15"/>
      <c r="K98" s="24"/>
      <c r="L98" s="24"/>
      <c r="M98" s="15"/>
      <c r="N98" s="28"/>
      <c r="O98" s="28"/>
      <c r="P98" s="26"/>
      <c r="Q98" s="15"/>
      <c r="R98" s="24"/>
      <c r="S98" s="30"/>
      <c r="T98" s="30"/>
      <c r="U98" s="24"/>
      <c r="V98" s="171"/>
      <c r="W98" s="659"/>
      <c r="X98" s="522"/>
      <c r="Y98" s="31"/>
      <c r="Z98" s="522"/>
      <c r="AA98" s="31"/>
      <c r="AB98" s="522"/>
      <c r="AC98" s="31"/>
      <c r="AD98" s="522"/>
      <c r="AE98" s="31"/>
      <c r="AF98" s="32"/>
      <c r="AG98" s="31"/>
      <c r="AH98" s="31"/>
      <c r="AI98" s="522"/>
      <c r="AJ98" s="31"/>
      <c r="AK98" s="133"/>
      <c r="AL98" s="31"/>
      <c r="AM98" s="649"/>
      <c r="AN98" s="32"/>
      <c r="AO98" s="31"/>
      <c r="AP98" s="32"/>
      <c r="AQ98" s="31"/>
      <c r="AR98" s="31"/>
      <c r="AS98" s="31"/>
      <c r="AT98" s="31"/>
      <c r="AU98" s="31"/>
      <c r="AV98" s="31"/>
      <c r="AW98" s="31"/>
      <c r="AX98" s="31"/>
      <c r="AY98" s="133"/>
      <c r="AZ98" s="32"/>
      <c r="BA98" s="133"/>
      <c r="BB98" s="31"/>
      <c r="BC98" s="522"/>
      <c r="BD98" s="31"/>
      <c r="BE98" s="31"/>
      <c r="BF98" s="522"/>
      <c r="BG98" s="31"/>
      <c r="BH98" s="31"/>
      <c r="BI98" s="31"/>
      <c r="BJ98" s="31"/>
      <c r="BK98" s="659"/>
      <c r="BL98" s="31"/>
      <c r="BM98" s="31"/>
      <c r="BN98" s="522"/>
      <c r="BO98" s="31"/>
      <c r="BP98" s="31"/>
      <c r="BQ98" s="31"/>
      <c r="BR98" s="522"/>
      <c r="BS98" s="31"/>
      <c r="BT98" s="31"/>
      <c r="BU98" s="522"/>
      <c r="BV98" s="31"/>
      <c r="BW98" s="522"/>
      <c r="BX98" s="31"/>
      <c r="BZ98" s="522"/>
      <c r="CA98" s="31"/>
      <c r="CB98" s="31"/>
      <c r="CC98" s="31"/>
      <c r="CD98" s="31"/>
      <c r="CE98" s="659"/>
      <c r="CF98" s="31"/>
      <c r="CG98" s="522"/>
      <c r="CH98" s="31"/>
      <c r="CI98" s="133"/>
      <c r="CJ98" s="31"/>
      <c r="CK98" s="31"/>
      <c r="CL98" s="649"/>
      <c r="CM98" s="31"/>
      <c r="CN98" s="31"/>
      <c r="CO98" s="31"/>
      <c r="CP98" s="649"/>
      <c r="CQ98" s="31"/>
      <c r="CR98" s="31"/>
      <c r="CS98" s="31"/>
      <c r="CT98" s="31"/>
      <c r="CU98" s="31"/>
      <c r="CV98" s="31"/>
      <c r="CW98" s="31"/>
      <c r="CX98" s="649"/>
      <c r="CY98" s="31"/>
      <c r="CZ98" s="31"/>
      <c r="DA98" s="31"/>
      <c r="DB98" s="31"/>
      <c r="DC98" s="522"/>
      <c r="DD98" s="31"/>
      <c r="DE98" s="31"/>
      <c r="DF98" s="31"/>
      <c r="DG98" s="31"/>
      <c r="DH98" s="31"/>
      <c r="DI98" s="31"/>
      <c r="DJ98" s="31"/>
      <c r="DK98" s="31"/>
      <c r="DL98" s="31"/>
      <c r="DM98" s="31"/>
      <c r="DN98" s="31"/>
      <c r="DO98" s="522"/>
      <c r="DP98" s="31"/>
      <c r="DQ98" s="31"/>
      <c r="DR98" s="31"/>
      <c r="DS98" s="522"/>
      <c r="DT98" s="31"/>
      <c r="DU98" s="31"/>
      <c r="DV98" s="31"/>
      <c r="DW98" s="31"/>
      <c r="DX98" s="31"/>
      <c r="DY98" s="31"/>
      <c r="DZ98" s="31"/>
      <c r="EA98" s="659"/>
      <c r="EB98" s="31"/>
      <c r="EC98" s="522"/>
      <c r="ED98" s="649"/>
      <c r="EE98" s="31"/>
      <c r="EF98" s="31"/>
      <c r="EG98" s="31"/>
      <c r="EH98" s="31"/>
      <c r="EI98" s="133"/>
      <c r="EJ98" s="31"/>
      <c r="EK98" s="649"/>
      <c r="EL98" s="31"/>
      <c r="EM98" s="31"/>
      <c r="EN98" s="133"/>
      <c r="EO98" s="31"/>
      <c r="EP98" s="649"/>
      <c r="EQ98" s="31"/>
      <c r="ER98" s="31"/>
      <c r="ES98" s="31"/>
      <c r="ET98" s="31"/>
      <c r="EU98" s="31"/>
      <c r="EV98" s="31"/>
      <c r="EW98" s="522"/>
      <c r="EX98" s="649"/>
      <c r="EY98" s="31"/>
      <c r="EZ98" s="31"/>
      <c r="FA98" s="649"/>
      <c r="FB98" s="31"/>
      <c r="FC98" s="31"/>
      <c r="FD98" s="31"/>
      <c r="FE98" s="133"/>
      <c r="FF98" s="31"/>
      <c r="FG98" s="649"/>
      <c r="FH98" s="31"/>
      <c r="FI98" s="31"/>
      <c r="FJ98" s="649"/>
      <c r="FK98" s="31"/>
      <c r="FL98" s="31"/>
      <c r="FM98" s="31"/>
      <c r="FN98" s="659"/>
      <c r="FO98" s="31"/>
      <c r="FP98" s="522"/>
      <c r="FQ98" s="31"/>
      <c r="FR98" s="133"/>
      <c r="FS98" s="31"/>
      <c r="FT98" s="649"/>
      <c r="FU98" s="31"/>
      <c r="FV98" s="31"/>
      <c r="FW98" s="31"/>
      <c r="FX98" s="31"/>
      <c r="FY98" s="31"/>
      <c r="FZ98" s="133"/>
      <c r="GA98" s="31"/>
      <c r="GB98" s="522"/>
      <c r="GC98" s="31"/>
      <c r="GD98" s="31"/>
      <c r="GE98" s="31"/>
      <c r="GF98" s="522"/>
      <c r="GG98" s="31"/>
      <c r="GH98" s="659"/>
      <c r="GI98" s="31"/>
      <c r="GJ98" s="522"/>
      <c r="GK98" s="31"/>
      <c r="GL98" s="31"/>
      <c r="GM98" s="522"/>
      <c r="GN98" s="31"/>
      <c r="GO98" s="31"/>
      <c r="GP98" s="31"/>
      <c r="GQ98" s="31"/>
      <c r="GR98" s="31"/>
      <c r="GS98" s="659"/>
      <c r="GT98" s="31"/>
      <c r="GU98" s="522"/>
      <c r="GV98" s="649"/>
      <c r="GW98" s="31"/>
      <c r="GX98" s="31"/>
      <c r="GY98" s="649"/>
      <c r="GZ98" s="31"/>
      <c r="HA98" s="31"/>
      <c r="HB98" s="31"/>
      <c r="HC98" s="31"/>
      <c r="HD98" s="31"/>
      <c r="HE98" s="31"/>
      <c r="HF98" s="31"/>
      <c r="HG98" s="31"/>
      <c r="HH98" s="522"/>
      <c r="HI98" s="31"/>
      <c r="HJ98" s="31"/>
      <c r="HK98" s="31"/>
      <c r="HL98" s="31"/>
      <c r="HM98" s="31"/>
      <c r="HN98" s="31"/>
      <c r="HO98" s="522"/>
      <c r="HP98" s="649"/>
      <c r="HQ98" s="31"/>
      <c r="HR98" s="31"/>
      <c r="HS98" s="31"/>
      <c r="HT98" s="649"/>
      <c r="HU98" s="31"/>
      <c r="HV98" s="31"/>
      <c r="HW98" s="31"/>
      <c r="HX98" s="31"/>
      <c r="HY98" s="133"/>
      <c r="HZ98" s="31"/>
      <c r="IA98" s="659"/>
      <c r="IB98" s="522"/>
      <c r="IC98" s="31"/>
      <c r="ID98" s="31"/>
      <c r="IE98" s="31"/>
      <c r="IF98" s="31"/>
      <c r="IG98" s="31"/>
      <c r="IH98" s="31"/>
      <c r="II98" s="31"/>
      <c r="IJ98" s="31"/>
      <c r="IK98" s="659"/>
      <c r="IL98" s="522"/>
      <c r="IM98" s="31"/>
      <c r="IN98" s="31"/>
      <c r="IO98" s="31"/>
      <c r="IP98" s="31"/>
      <c r="IQ98" s="31"/>
      <c r="IR98" s="31"/>
      <c r="IS98" s="659"/>
      <c r="IT98" s="31"/>
      <c r="IU98" s="31"/>
      <c r="IV98" s="522"/>
      <c r="IW98" s="31"/>
      <c r="IX98" s="31"/>
      <c r="IY98" s="133"/>
      <c r="IZ98" s="31"/>
      <c r="JA98" s="31"/>
      <c r="JB98" s="133"/>
      <c r="JC98" s="31"/>
      <c r="JD98" s="31"/>
      <c r="JE98" s="31"/>
      <c r="JF98" s="133"/>
      <c r="JG98" s="31"/>
      <c r="JH98" s="522"/>
      <c r="JI98" s="31"/>
      <c r="JJ98" s="31"/>
      <c r="JK98" s="31"/>
      <c r="JL98" s="31"/>
      <c r="JM98" s="522"/>
      <c r="JN98" s="31"/>
      <c r="JO98" s="519"/>
      <c r="JP98" s="659"/>
      <c r="JQ98" s="522"/>
      <c r="JR98" s="31"/>
      <c r="JS98" s="31"/>
      <c r="JT98" s="31"/>
      <c r="JU98" s="31"/>
      <c r="JV98" s="31"/>
      <c r="JW98" s="31"/>
      <c r="JX98" s="31"/>
      <c r="JY98" s="31"/>
      <c r="JZ98" s="31"/>
      <c r="KA98" s="31"/>
      <c r="KB98" s="31"/>
      <c r="KC98" s="31"/>
      <c r="KD98" s="522"/>
      <c r="KE98" s="31"/>
      <c r="KF98" s="31"/>
      <c r="KG98" s="31"/>
      <c r="KH98" s="522"/>
      <c r="KI98" s="31"/>
      <c r="KJ98" s="31"/>
      <c r="KK98" s="31"/>
      <c r="KL98" s="31"/>
      <c r="KM98" s="522"/>
      <c r="KN98" s="31"/>
      <c r="KO98" s="31"/>
      <c r="KP98" s="31"/>
      <c r="KQ98" s="522"/>
      <c r="KR98" s="31"/>
      <c r="KS98" s="31"/>
      <c r="KT98" s="31"/>
      <c r="KU98" s="659"/>
      <c r="KV98" s="522"/>
      <c r="KW98" s="31"/>
      <c r="KX98" s="31"/>
      <c r="KY98" s="31"/>
      <c r="KZ98" s="31"/>
      <c r="LA98" s="31"/>
      <c r="LB98" s="522"/>
      <c r="LC98" s="31"/>
      <c r="LD98" s="31"/>
      <c r="LE98" s="31"/>
      <c r="LF98" s="649"/>
      <c r="LG98" s="31"/>
      <c r="LH98" s="31"/>
      <c r="LI98" s="31"/>
      <c r="LJ98" s="522"/>
      <c r="LK98" s="31"/>
      <c r="LL98" s="31"/>
      <c r="LM98" s="31"/>
      <c r="LN98" s="31"/>
      <c r="LO98" s="31"/>
      <c r="LP98" s="31"/>
      <c r="LQ98" s="31"/>
      <c r="LR98" s="31"/>
      <c r="LS98" s="31"/>
      <c r="LT98" s="31"/>
      <c r="LU98" s="31"/>
      <c r="LV98" s="31"/>
      <c r="LW98" s="31"/>
      <c r="LX98" s="31"/>
      <c r="LY98" s="522"/>
      <c r="LZ98" s="31"/>
      <c r="MA98" s="31"/>
      <c r="MB98" s="31"/>
      <c r="MC98" s="31"/>
      <c r="MD98" s="31"/>
      <c r="ME98" s="522"/>
      <c r="MF98" s="31"/>
      <c r="MG98" s="31"/>
      <c r="MH98" s="31"/>
      <c r="MI98" s="31"/>
      <c r="MJ98" s="522"/>
      <c r="MK98" s="31"/>
      <c r="ML98" s="31"/>
      <c r="MM98" s="31"/>
      <c r="MN98" s="31"/>
      <c r="MO98" s="31"/>
      <c r="MP98" s="31"/>
      <c r="MQ98" s="172"/>
      <c r="MR98" s="31"/>
      <c r="MS98" s="31"/>
      <c r="MT98" s="31"/>
      <c r="MU98" s="31"/>
      <c r="MV98" s="31"/>
      <c r="MW98" s="31"/>
      <c r="MX98" s="31"/>
      <c r="MY98" s="31"/>
      <c r="MZ98" s="31"/>
      <c r="NA98" s="24"/>
      <c r="NB98" s="24"/>
      <c r="NC98" s="24"/>
      <c r="ND98" s="24"/>
    </row>
    <row r="99" spans="1:368" ht="20" customHeight="1">
      <c r="A99" s="1248">
        <v>63</v>
      </c>
      <c r="B99" s="50" t="s">
        <v>326</v>
      </c>
      <c r="C99" s="51">
        <v>2013</v>
      </c>
      <c r="D99" s="34" t="s">
        <v>318</v>
      </c>
      <c r="E99" s="34" t="s">
        <v>81</v>
      </c>
      <c r="F99" s="34" t="s">
        <v>39</v>
      </c>
      <c r="G99" s="35">
        <v>33</v>
      </c>
      <c r="H99" s="42">
        <v>0.56999999999999995</v>
      </c>
      <c r="I99" s="43"/>
      <c r="J99" s="2" t="s">
        <v>327</v>
      </c>
      <c r="K99" s="52" t="s">
        <v>105</v>
      </c>
      <c r="L99" s="52" t="s">
        <v>122</v>
      </c>
      <c r="M99" s="2" t="s">
        <v>328</v>
      </c>
      <c r="N99" s="2" t="s">
        <v>329</v>
      </c>
      <c r="O99" s="2" t="s">
        <v>25</v>
      </c>
      <c r="P99" s="42" t="s">
        <v>25</v>
      </c>
      <c r="Q99" s="2" t="s">
        <v>25</v>
      </c>
      <c r="R99" s="34" t="s">
        <v>299</v>
      </c>
      <c r="S99" s="39" t="s">
        <v>330</v>
      </c>
      <c r="T99" s="39" t="s">
        <v>325</v>
      </c>
      <c r="U99" s="34" t="s">
        <v>89</v>
      </c>
      <c r="V99" s="153"/>
      <c r="W99" s="657">
        <f t="shared" ref="W99:W102" si="718">COUNTIF(X99:BJ99,"&gt;0")</f>
        <v>0</v>
      </c>
      <c r="X99" s="510">
        <f t="shared" ref="X99:X102" si="719">COUNTA(Y99)</f>
        <v>0</v>
      </c>
      <c r="Y99" s="40"/>
      <c r="Z99" s="510">
        <f t="shared" ref="Z99:Z102" si="720">COUNTA(AA99)</f>
        <v>0</v>
      </c>
      <c r="AA99" s="40"/>
      <c r="AB99" s="510">
        <f t="shared" ref="AB99:AB102" si="721">COUNTA(AC99)</f>
        <v>0</v>
      </c>
      <c r="AC99" s="40"/>
      <c r="AD99" s="510">
        <f t="shared" ref="AD99:AD102" si="722">COUNTA(AE99:AH99)</f>
        <v>0</v>
      </c>
      <c r="AE99" s="40"/>
      <c r="AF99" s="40"/>
      <c r="AG99" s="40"/>
      <c r="AH99" s="40"/>
      <c r="AI99" s="510">
        <f t="shared" ref="AI99" si="723">COUNTA(AJ99,AL99,AN99:AX99,AZ99,BB99)</f>
        <v>0</v>
      </c>
      <c r="AJ99" s="40"/>
      <c r="AK99" s="44"/>
      <c r="AL99" s="40"/>
      <c r="AM99" s="351">
        <f t="shared" ref="AM99:AM102" si="724">COUNTA(AN99:AX99)</f>
        <v>0</v>
      </c>
      <c r="AN99" s="40"/>
      <c r="AO99" s="40"/>
      <c r="AP99" s="40"/>
      <c r="AQ99" s="40"/>
      <c r="AR99" s="40"/>
      <c r="AS99" s="40"/>
      <c r="AT99" s="40"/>
      <c r="AU99" s="40"/>
      <c r="AV99" s="40"/>
      <c r="AW99" s="40"/>
      <c r="AX99" s="40"/>
      <c r="AY99" s="44"/>
      <c r="AZ99" s="40"/>
      <c r="BA99" s="44"/>
      <c r="BB99" s="40"/>
      <c r="BC99" s="510">
        <f t="shared" ref="BC99:BC102" si="725">COUNTA(BD99:BE99)</f>
        <v>0</v>
      </c>
      <c r="BD99" s="40"/>
      <c r="BE99" s="40"/>
      <c r="BF99" s="510">
        <f t="shared" ref="BF99:BF102" si="726">COUNTA(BG99:BJ99)</f>
        <v>0</v>
      </c>
      <c r="BG99" s="40"/>
      <c r="BH99" s="40"/>
      <c r="BI99" s="40"/>
      <c r="BJ99" s="40"/>
      <c r="BK99" s="657">
        <f>COUNTIF(BL99:CD99,"&gt;0")</f>
        <v>0</v>
      </c>
      <c r="BL99" s="40"/>
      <c r="BM99" s="40"/>
      <c r="BN99" s="510">
        <f t="shared" ref="BN99:BN102" si="727">COUNTA(BO99:BQ99)</f>
        <v>0</v>
      </c>
      <c r="BO99" s="40"/>
      <c r="BP99" s="40"/>
      <c r="BQ99" s="40"/>
      <c r="BR99" s="510">
        <f t="shared" ref="BR99:BR102" si="728">COUNTA(BS99:BT99)</f>
        <v>0</v>
      </c>
      <c r="BS99" s="40"/>
      <c r="BT99" s="40"/>
      <c r="BU99" s="510">
        <f t="shared" ref="BU99:BU102" si="729">COUNTA(BV99)</f>
        <v>0</v>
      </c>
      <c r="BV99" s="40"/>
      <c r="BW99" s="510">
        <f t="shared" ref="BW99:BW102" si="730">COUNTA(BX99:BY99)</f>
        <v>0</v>
      </c>
      <c r="BX99" s="40"/>
      <c r="BZ99" s="510">
        <f t="shared" ref="BZ99:BZ102" si="731">COUNTA(CA99:CD99)</f>
        <v>0</v>
      </c>
      <c r="CA99" s="40"/>
      <c r="CB99" s="40"/>
      <c r="CC99" s="40"/>
      <c r="CD99" s="40"/>
      <c r="CE99" s="657">
        <f t="shared" ref="CE99:CE102" si="732">COUNTIF(CF99:DZ99,"&gt;0")</f>
        <v>0</v>
      </c>
      <c r="CF99" s="40"/>
      <c r="CG99" s="510">
        <f t="shared" ref="CG99:CG102" si="733">COUNTA(CH99,CJ99:CK99,CM99:CO99,CQ99:CW99,CY99:DB99)</f>
        <v>0</v>
      </c>
      <c r="CH99" s="40"/>
      <c r="CI99" s="44"/>
      <c r="CJ99" s="40"/>
      <c r="CK99" s="40"/>
      <c r="CL99" s="351">
        <f t="shared" ref="CL99:CL102" si="734">COUNTA(CM99:CO99)</f>
        <v>0</v>
      </c>
      <c r="CM99" s="40"/>
      <c r="CN99" s="40"/>
      <c r="CO99" s="40"/>
      <c r="CP99" s="351">
        <f t="shared" ref="CP99:CP102" si="735">COUNTA(CQ99:CW99)</f>
        <v>0</v>
      </c>
      <c r="CQ99" s="40"/>
      <c r="CR99" s="40"/>
      <c r="CS99" s="40"/>
      <c r="CT99" s="40"/>
      <c r="CU99" s="40"/>
      <c r="CV99" s="40"/>
      <c r="CW99" s="40"/>
      <c r="CX99" s="351">
        <f t="shared" ref="CX99:CX102" si="736">COUNTA(CY99:DB99)</f>
        <v>0</v>
      </c>
      <c r="CY99" s="40"/>
      <c r="CZ99" s="40"/>
      <c r="DA99" s="40"/>
      <c r="DB99" s="40"/>
      <c r="DC99" s="510">
        <f t="shared" ref="DC99:DC102" si="737">COUNTA(DD99:DN99)</f>
        <v>0</v>
      </c>
      <c r="DD99" s="40"/>
      <c r="DE99" s="40"/>
      <c r="DF99" s="40"/>
      <c r="DG99" s="40"/>
      <c r="DH99" s="40"/>
      <c r="DI99" s="40"/>
      <c r="DJ99" s="40"/>
      <c r="DK99" s="40"/>
      <c r="DL99" s="40"/>
      <c r="DM99" s="40"/>
      <c r="DN99" s="40"/>
      <c r="DO99" s="510">
        <f t="shared" ref="DO99:DO102" si="738">COUNTA(DP99:DR99)</f>
        <v>0</v>
      </c>
      <c r="DP99" s="40"/>
      <c r="DQ99" s="40"/>
      <c r="DR99" s="40"/>
      <c r="DS99" s="510">
        <f t="shared" ref="DS99:DS102" si="739">COUNTA(DT99:DZ99)</f>
        <v>0</v>
      </c>
      <c r="DT99" s="40"/>
      <c r="DU99" s="40"/>
      <c r="DV99" s="40"/>
      <c r="DW99" s="40"/>
      <c r="DX99" s="40"/>
      <c r="DY99" s="40"/>
      <c r="DZ99" s="40"/>
      <c r="EA99" s="657">
        <f t="shared" ref="EA99:EA102" si="740">COUNTIF(EB99:FM99,"&gt;0")</f>
        <v>0</v>
      </c>
      <c r="EB99" s="40"/>
      <c r="EC99" s="510">
        <f t="shared" ref="EC99:EC102" si="741">COUNTA(EE99:EH99,EJ99,EL99:EM99,EO99,EQ99:EV99)</f>
        <v>0</v>
      </c>
      <c r="ED99" s="351">
        <f t="shared" ref="ED99:ED102" si="742">COUNTA(EE99:EH99)</f>
        <v>0</v>
      </c>
      <c r="EE99" s="40"/>
      <c r="EF99" s="40"/>
      <c r="EG99" s="40"/>
      <c r="EH99" s="40"/>
      <c r="EI99" s="44"/>
      <c r="EJ99" s="40"/>
      <c r="EK99" s="351">
        <f t="shared" ref="EK99:EK102" si="743">COUNTA(EL99:EM99)</f>
        <v>0</v>
      </c>
      <c r="EL99" s="40"/>
      <c r="EM99" s="40"/>
      <c r="EN99" s="44"/>
      <c r="EO99" s="40"/>
      <c r="EP99" s="351">
        <f t="shared" ref="EP99:EP102" si="744">COUNTA(EQ99:EV99)</f>
        <v>0</v>
      </c>
      <c r="EQ99" s="40"/>
      <c r="ER99" s="40"/>
      <c r="ES99" s="40"/>
      <c r="ET99" s="40"/>
      <c r="EU99" s="40"/>
      <c r="EV99" s="40"/>
      <c r="EW99" s="510">
        <f t="shared" ref="EW99:EW102" si="745">COUNTA(EY99:EZ99,FB99:FD99,FF99,FH99:FI99,FK99:FM99)</f>
        <v>0</v>
      </c>
      <c r="EX99" s="351">
        <f t="shared" ref="EX99:EX102" si="746">COUNTA(EY99:EZ99)</f>
        <v>0</v>
      </c>
      <c r="EY99" s="40"/>
      <c r="EZ99" s="40"/>
      <c r="FA99" s="351">
        <f t="shared" ref="FA99:FA102" si="747">COUNTA(FB99:FD99)</f>
        <v>0</v>
      </c>
      <c r="FB99" s="40"/>
      <c r="FC99" s="40"/>
      <c r="FD99" s="40"/>
      <c r="FE99" s="44"/>
      <c r="FF99" s="40"/>
      <c r="FG99" s="351">
        <f t="shared" ref="FG99:FG102" si="748">COUNTA(FH99:FI99)</f>
        <v>0</v>
      </c>
      <c r="FH99" s="40"/>
      <c r="FI99" s="40"/>
      <c r="FJ99" s="351">
        <f t="shared" ref="FJ99:FJ102" si="749">COUNTA(FK99:FM99)</f>
        <v>0</v>
      </c>
      <c r="FK99" s="40"/>
      <c r="FL99" s="40"/>
      <c r="FM99" s="40"/>
      <c r="FN99" s="657">
        <f t="shared" ref="FN99:FN102" si="750">COUNTIF(FO99:GG99,"&gt;0")</f>
        <v>3</v>
      </c>
      <c r="FO99" s="40" t="s">
        <v>25</v>
      </c>
      <c r="FP99" s="510">
        <f t="shared" ref="FP99:FP102" si="751">COUNTA(FQ99,FS99,FU99:FY99,GA99,GC99:GE99,FO99)</f>
        <v>3</v>
      </c>
      <c r="FQ99" s="40"/>
      <c r="FR99" s="44"/>
      <c r="FS99" s="40"/>
      <c r="FT99" s="351">
        <f t="shared" ref="FT99:FT102" si="752">COUNTA(FU99:FY99)</f>
        <v>1</v>
      </c>
      <c r="FU99" s="40"/>
      <c r="FV99" s="40"/>
      <c r="FW99" s="40"/>
      <c r="FX99" s="40"/>
      <c r="FY99" s="40" t="s">
        <v>25</v>
      </c>
      <c r="FZ99" s="44"/>
      <c r="GA99" s="40"/>
      <c r="GB99" s="510">
        <f t="shared" ref="GB99:GB102" si="753">COUNTA(GC99:GE99)</f>
        <v>1</v>
      </c>
      <c r="GC99" s="41" t="s">
        <v>627</v>
      </c>
      <c r="GD99" s="40"/>
      <c r="GE99" s="40"/>
      <c r="GF99" s="510">
        <f t="shared" ref="GF99:GF102" si="754">COUNTA(GG99)</f>
        <v>0</v>
      </c>
      <c r="GG99" s="40"/>
      <c r="GH99" s="657">
        <f>COUNTIF(GI99:GR99,"&gt;0")</f>
        <v>0</v>
      </c>
      <c r="GI99" s="40"/>
      <c r="GJ99" s="510">
        <f t="shared" ref="GJ99:GJ102" si="755">COUNTA(GK99)</f>
        <v>0</v>
      </c>
      <c r="GK99" s="40"/>
      <c r="GL99" s="40"/>
      <c r="GM99" s="510">
        <f>COUNTA(GN99:GR99)</f>
        <v>0</v>
      </c>
      <c r="GN99" s="40"/>
      <c r="GO99" s="40"/>
      <c r="GP99" s="40"/>
      <c r="GQ99" s="40"/>
      <c r="GR99" s="40"/>
      <c r="GS99" s="657">
        <f t="shared" ref="GS99:GS102" si="756">COUNTIF(GT99:HZ99,"&gt;0")</f>
        <v>0</v>
      </c>
      <c r="GT99" s="40"/>
      <c r="GU99" s="510">
        <f t="shared" ref="GU99:GU102" si="757">COUNTA(GW99:GX99,GZ99:HG99)</f>
        <v>0</v>
      </c>
      <c r="GV99" s="351">
        <f t="shared" ref="GV99:GV102" si="758">COUNTA(GW99:GX99)</f>
        <v>0</v>
      </c>
      <c r="GW99" s="40"/>
      <c r="GX99" s="40"/>
      <c r="GY99" s="351">
        <f t="shared" ref="GY99:GY102" si="759">COUNTA(GZ99:HG99)</f>
        <v>0</v>
      </c>
      <c r="GZ99" s="40"/>
      <c r="HA99" s="40"/>
      <c r="HB99" s="40"/>
      <c r="HC99" s="40"/>
      <c r="HD99" s="40"/>
      <c r="HE99" s="40"/>
      <c r="HF99" s="40"/>
      <c r="HG99" s="40"/>
      <c r="HH99" s="510">
        <f t="shared" ref="HH99:HH102" si="760">COUNTA(HI99:HN99)</f>
        <v>0</v>
      </c>
      <c r="HI99" s="40"/>
      <c r="HJ99" s="40"/>
      <c r="HK99" s="40"/>
      <c r="HL99" s="40"/>
      <c r="HM99" s="40"/>
      <c r="HN99" s="40"/>
      <c r="HO99" s="510">
        <f t="shared" ref="HO99:HO102" si="761">COUNTA(HQ99:HS99,HU99:HX99,HZ99)</f>
        <v>0</v>
      </c>
      <c r="HP99" s="351">
        <f t="shared" ref="HP99:HP102" si="762">COUNTA(HQ99:HS99)</f>
        <v>0</v>
      </c>
      <c r="HQ99" s="40"/>
      <c r="HR99" s="40"/>
      <c r="HS99" s="40"/>
      <c r="HT99" s="351">
        <f t="shared" ref="HT99:HT102" si="763">COUNTA(HU99:HX99)</f>
        <v>0</v>
      </c>
      <c r="HU99" s="40"/>
      <c r="HV99" s="40"/>
      <c r="HW99" s="40"/>
      <c r="HX99" s="40"/>
      <c r="HY99" s="44"/>
      <c r="HZ99" s="40"/>
      <c r="IA99" s="657">
        <f t="shared" ref="IA99:IA102" si="764">COUNTIF(IB99:IJ99,"&gt;0")</f>
        <v>0</v>
      </c>
      <c r="IB99" s="510">
        <f t="shared" ref="IB99:IB102" si="765">COUNTA(IC99:IJ99)</f>
        <v>0</v>
      </c>
      <c r="IC99" s="40"/>
      <c r="ID99" s="40"/>
      <c r="IE99" s="40"/>
      <c r="IF99" s="40"/>
      <c r="IG99" s="40"/>
      <c r="IH99" s="40"/>
      <c r="II99" s="40"/>
      <c r="IJ99" s="40"/>
      <c r="IK99" s="657">
        <f t="shared" ref="IK99:IK102" si="766">COUNTIF(IL99:IR99,"&gt;0")</f>
        <v>0</v>
      </c>
      <c r="IL99" s="510">
        <f t="shared" ref="IL99:IL102" si="767">COUNTA(IM99:IR99)</f>
        <v>0</v>
      </c>
      <c r="IM99" s="40"/>
      <c r="IN99" s="40"/>
      <c r="IO99" s="40"/>
      <c r="IP99" s="40"/>
      <c r="IQ99" s="40"/>
      <c r="IR99" s="40"/>
      <c r="IS99" s="657">
        <f t="shared" ref="IS99:IS102" si="768">COUNTIF(IT99:JN99,"&gt;0")</f>
        <v>0</v>
      </c>
      <c r="IT99" s="40"/>
      <c r="IU99" s="40"/>
      <c r="IV99" s="510">
        <f t="shared" ref="IV99:IV102" si="769">COUNTA(IW99:IX99,IZ99:JA99,JC99:JE99,JG99)</f>
        <v>0</v>
      </c>
      <c r="IW99" s="40"/>
      <c r="IX99" s="40"/>
      <c r="IY99" s="44"/>
      <c r="IZ99" s="40"/>
      <c r="JA99" s="40"/>
      <c r="JB99" s="44"/>
      <c r="JC99" s="40"/>
      <c r="JD99" s="40"/>
      <c r="JE99" s="40"/>
      <c r="JF99" s="44"/>
      <c r="JG99" s="40"/>
      <c r="JH99" s="510">
        <f t="shared" ref="JH99:JH102" si="770">COUNTA(JI99:JL99)</f>
        <v>0</v>
      </c>
      <c r="JI99" s="40"/>
      <c r="JJ99" s="40"/>
      <c r="JK99" s="40"/>
      <c r="JL99" s="40"/>
      <c r="JM99" s="510">
        <f t="shared" ref="JM99:JM102" si="771">COUNTA(JN99)</f>
        <v>0</v>
      </c>
      <c r="JN99" s="40"/>
      <c r="JO99" s="513"/>
      <c r="JP99" s="657">
        <f t="shared" ref="JP99:JP102" si="772">COUNTIF(JQ99:KT99,"&gt;0")</f>
        <v>0</v>
      </c>
      <c r="JQ99" s="510">
        <f t="shared" ref="JQ99:JQ102" si="773">COUNTA(JR99:JU99)</f>
        <v>0</v>
      </c>
      <c r="JR99" s="436"/>
      <c r="JS99" s="40"/>
      <c r="JT99" s="40"/>
      <c r="JU99" s="40"/>
      <c r="JV99" s="40"/>
      <c r="JW99" s="40"/>
      <c r="JX99" s="40"/>
      <c r="JY99" s="40"/>
      <c r="JZ99" s="40"/>
      <c r="KA99" s="40"/>
      <c r="KB99" s="40"/>
      <c r="KC99" s="40"/>
      <c r="KD99" s="510">
        <f t="shared" ref="KD99:KD102" si="774">COUNTA(KE99:KG99)</f>
        <v>0</v>
      </c>
      <c r="KE99" s="40"/>
      <c r="KF99" s="40"/>
      <c r="KG99" s="40"/>
      <c r="KH99" s="510">
        <f t="shared" ref="KH99:KH102" si="775">COUNTA(KI99:KL99)</f>
        <v>0</v>
      </c>
      <c r="KI99" s="40"/>
      <c r="KJ99" s="40"/>
      <c r="KK99" s="40"/>
      <c r="KL99" s="40"/>
      <c r="KM99" s="510">
        <f t="shared" ref="KM99:KM102" si="776">COUNTA(KN99:KP99)</f>
        <v>0</v>
      </c>
      <c r="KN99" s="40"/>
      <c r="KO99" s="40"/>
      <c r="KP99" s="40"/>
      <c r="KQ99" s="510">
        <f t="shared" ref="KQ99:KQ102" si="777">COUNTA(KR99:KS99)</f>
        <v>0</v>
      </c>
      <c r="KR99" s="40"/>
      <c r="KS99" s="40"/>
      <c r="KT99" s="40"/>
      <c r="KU99" s="657">
        <f t="shared" ref="KU99:KU102" si="778">COUNTIF(KV99:MP99,"&gt;0")</f>
        <v>0</v>
      </c>
      <c r="KV99" s="510">
        <f t="shared" ref="KV99:KV102" si="779">COUNTA(KW99:LA99)</f>
        <v>0</v>
      </c>
      <c r="KW99" s="40"/>
      <c r="KX99" s="40"/>
      <c r="KY99" s="40"/>
      <c r="KZ99" s="40"/>
      <c r="LA99" s="40"/>
      <c r="LB99" s="510">
        <f t="shared" ref="LB99:LB102" si="780">COUNTA(LC99:LE99,LG99:LI99)</f>
        <v>0</v>
      </c>
      <c r="LC99" s="40"/>
      <c r="LD99" s="40"/>
      <c r="LE99" s="40"/>
      <c r="LF99" s="351">
        <f t="shared" ref="LF99:LF102" si="781">COUNTA(LG99:LI99)</f>
        <v>0</v>
      </c>
      <c r="LG99" s="40"/>
      <c r="LH99" s="40"/>
      <c r="LI99" s="40"/>
      <c r="LJ99" s="510">
        <f t="shared" ref="LJ99:LJ102" si="782">COUNTA(LK99:LX99)</f>
        <v>0</v>
      </c>
      <c r="LK99" s="40"/>
      <c r="LL99" s="40"/>
      <c r="LM99" s="40"/>
      <c r="LN99" s="40"/>
      <c r="LO99" s="40"/>
      <c r="LP99" s="40"/>
      <c r="LQ99" s="40"/>
      <c r="LR99" s="40"/>
      <c r="LS99" s="40"/>
      <c r="LT99" s="40"/>
      <c r="LU99" s="40"/>
      <c r="LV99" s="40"/>
      <c r="LW99" s="40"/>
      <c r="LX99" s="40"/>
      <c r="LY99" s="510">
        <f t="shared" ref="LY99:LY102" si="783">COUNTA(LZ99:MD99)</f>
        <v>0</v>
      </c>
      <c r="LZ99" s="40"/>
      <c r="MA99" s="40"/>
      <c r="MB99" s="40"/>
      <c r="MC99" s="40"/>
      <c r="MD99" s="40"/>
      <c r="ME99" s="510">
        <f t="shared" ref="ME99:ME102" si="784">COUNTA(MF99:MI99)</f>
        <v>0</v>
      </c>
      <c r="MF99" s="40"/>
      <c r="MG99" s="40"/>
      <c r="MH99" s="40"/>
      <c r="MI99" s="40"/>
      <c r="MJ99" s="510">
        <f t="shared" ref="MJ99:MJ102" si="785">COUNTA(MK99:MP99)</f>
        <v>0</v>
      </c>
      <c r="MK99" s="40"/>
      <c r="ML99" s="40"/>
      <c r="MM99" s="40"/>
      <c r="MN99" s="40"/>
      <c r="MO99" s="40"/>
      <c r="MP99" s="40"/>
      <c r="MQ99" s="163"/>
      <c r="MR99" s="40"/>
      <c r="MS99" s="40"/>
      <c r="MT99" s="40"/>
      <c r="MU99" s="40"/>
      <c r="MV99" s="40"/>
      <c r="MW99" s="40"/>
      <c r="MX99" s="40"/>
      <c r="MY99" s="40"/>
      <c r="MZ99" s="40"/>
      <c r="NA99" s="34" t="s">
        <v>1098</v>
      </c>
      <c r="NB99" s="34" t="s">
        <v>1041</v>
      </c>
      <c r="NC99" s="34" t="s">
        <v>1099</v>
      </c>
      <c r="ND99" s="34"/>
    </row>
    <row r="100" spans="1:368" s="20" customFormat="1" ht="20" customHeight="1">
      <c r="A100" s="1248">
        <v>64</v>
      </c>
      <c r="B100" s="684"/>
      <c r="C100" s="685"/>
      <c r="D100" s="24"/>
      <c r="E100" s="24"/>
      <c r="F100" s="24"/>
      <c r="G100" s="25"/>
      <c r="H100" s="26"/>
      <c r="I100" s="27"/>
      <c r="J100" s="15"/>
      <c r="K100" s="68"/>
      <c r="L100" s="68"/>
      <c r="M100" s="15"/>
      <c r="N100" s="15"/>
      <c r="O100" s="15"/>
      <c r="P100" s="26"/>
      <c r="Q100" s="15"/>
      <c r="R100" s="24"/>
      <c r="S100" s="30"/>
      <c r="T100" s="30"/>
      <c r="U100" s="24"/>
      <c r="V100" s="171"/>
      <c r="W100" s="659"/>
      <c r="X100" s="522"/>
      <c r="Y100" s="31"/>
      <c r="Z100" s="522"/>
      <c r="AA100" s="31"/>
      <c r="AB100" s="522"/>
      <c r="AC100" s="31"/>
      <c r="AD100" s="522"/>
      <c r="AE100" s="31"/>
      <c r="AF100" s="31"/>
      <c r="AG100" s="31"/>
      <c r="AH100" s="31"/>
      <c r="AI100" s="522"/>
      <c r="AJ100" s="31"/>
      <c r="AK100" s="133"/>
      <c r="AL100" s="31"/>
      <c r="AM100" s="649"/>
      <c r="AN100" s="31"/>
      <c r="AO100" s="31"/>
      <c r="AP100" s="31"/>
      <c r="AQ100" s="31"/>
      <c r="AR100" s="31"/>
      <c r="AS100" s="31"/>
      <c r="AT100" s="31"/>
      <c r="AU100" s="31"/>
      <c r="AV100" s="31"/>
      <c r="AW100" s="31"/>
      <c r="AX100" s="31"/>
      <c r="AY100" s="133"/>
      <c r="AZ100" s="31"/>
      <c r="BA100" s="133"/>
      <c r="BB100" s="31"/>
      <c r="BC100" s="522"/>
      <c r="BD100" s="31"/>
      <c r="BE100" s="31"/>
      <c r="BF100" s="522"/>
      <c r="BG100" s="31"/>
      <c r="BH100" s="31"/>
      <c r="BI100" s="31"/>
      <c r="BJ100" s="31"/>
      <c r="BK100" s="659"/>
      <c r="BL100" s="31"/>
      <c r="BM100" s="31"/>
      <c r="BN100" s="522"/>
      <c r="BO100" s="31"/>
      <c r="BP100" s="31"/>
      <c r="BQ100" s="31"/>
      <c r="BR100" s="522"/>
      <c r="BS100" s="31"/>
      <c r="BT100" s="31"/>
      <c r="BU100" s="522"/>
      <c r="BV100" s="31"/>
      <c r="BW100" s="522"/>
      <c r="BX100" s="31"/>
      <c r="BZ100" s="522"/>
      <c r="CA100" s="31"/>
      <c r="CB100" s="31"/>
      <c r="CC100" s="31"/>
      <c r="CD100" s="31"/>
      <c r="CE100" s="659"/>
      <c r="CF100" s="31"/>
      <c r="CG100" s="522"/>
      <c r="CH100" s="31"/>
      <c r="CI100" s="133"/>
      <c r="CJ100" s="31"/>
      <c r="CK100" s="31"/>
      <c r="CL100" s="649"/>
      <c r="CM100" s="31"/>
      <c r="CN100" s="31"/>
      <c r="CO100" s="31"/>
      <c r="CP100" s="649"/>
      <c r="CQ100" s="31"/>
      <c r="CR100" s="31"/>
      <c r="CS100" s="31"/>
      <c r="CT100" s="31"/>
      <c r="CU100" s="31"/>
      <c r="CV100" s="31"/>
      <c r="CW100" s="31"/>
      <c r="CX100" s="649"/>
      <c r="CY100" s="31"/>
      <c r="CZ100" s="31"/>
      <c r="DA100" s="31"/>
      <c r="DB100" s="31"/>
      <c r="DC100" s="522"/>
      <c r="DD100" s="31"/>
      <c r="DE100" s="31"/>
      <c r="DF100" s="31"/>
      <c r="DG100" s="31"/>
      <c r="DH100" s="31"/>
      <c r="DI100" s="31"/>
      <c r="DJ100" s="31"/>
      <c r="DK100" s="31"/>
      <c r="DL100" s="31"/>
      <c r="DM100" s="31"/>
      <c r="DN100" s="31"/>
      <c r="DO100" s="522"/>
      <c r="DP100" s="31"/>
      <c r="DQ100" s="31"/>
      <c r="DR100" s="31"/>
      <c r="DS100" s="522"/>
      <c r="DT100" s="31"/>
      <c r="DU100" s="31"/>
      <c r="DV100" s="31"/>
      <c r="DW100" s="31"/>
      <c r="DX100" s="31"/>
      <c r="DY100" s="31"/>
      <c r="DZ100" s="31"/>
      <c r="EA100" s="659"/>
      <c r="EB100" s="31"/>
      <c r="EC100" s="522"/>
      <c r="ED100" s="649"/>
      <c r="EE100" s="31"/>
      <c r="EF100" s="31"/>
      <c r="EG100" s="31"/>
      <c r="EH100" s="31"/>
      <c r="EI100" s="133"/>
      <c r="EJ100" s="31"/>
      <c r="EK100" s="649"/>
      <c r="EL100" s="31"/>
      <c r="EM100" s="31"/>
      <c r="EN100" s="133"/>
      <c r="EO100" s="31"/>
      <c r="EP100" s="649"/>
      <c r="EQ100" s="31"/>
      <c r="ER100" s="31"/>
      <c r="ES100" s="31"/>
      <c r="ET100" s="31"/>
      <c r="EU100" s="31"/>
      <c r="EV100" s="31"/>
      <c r="EW100" s="522"/>
      <c r="EX100" s="649"/>
      <c r="EY100" s="31"/>
      <c r="EZ100" s="31"/>
      <c r="FA100" s="649"/>
      <c r="FB100" s="31"/>
      <c r="FC100" s="31"/>
      <c r="FD100" s="31"/>
      <c r="FE100" s="133"/>
      <c r="FF100" s="31"/>
      <c r="FG100" s="649"/>
      <c r="FH100" s="31"/>
      <c r="FI100" s="31"/>
      <c r="FJ100" s="649"/>
      <c r="FK100" s="31"/>
      <c r="FL100" s="31"/>
      <c r="FM100" s="31"/>
      <c r="FN100" s="659"/>
      <c r="FO100" s="31"/>
      <c r="FP100" s="522"/>
      <c r="FQ100" s="31"/>
      <c r="FR100" s="133"/>
      <c r="FS100" s="31"/>
      <c r="FT100" s="649"/>
      <c r="FU100" s="31"/>
      <c r="FV100" s="31"/>
      <c r="FW100" s="31"/>
      <c r="FX100" s="31"/>
      <c r="FY100" s="31"/>
      <c r="FZ100" s="133"/>
      <c r="GA100" s="31"/>
      <c r="GB100" s="522"/>
      <c r="GC100" s="31"/>
      <c r="GD100" s="31"/>
      <c r="GE100" s="31"/>
      <c r="GF100" s="522"/>
      <c r="GG100" s="31"/>
      <c r="GH100" s="659"/>
      <c r="GI100" s="31"/>
      <c r="GJ100" s="522"/>
      <c r="GK100" s="31"/>
      <c r="GL100" s="31"/>
      <c r="GM100" s="522"/>
      <c r="GN100" s="31"/>
      <c r="GO100" s="31"/>
      <c r="GP100" s="31"/>
      <c r="GQ100" s="31"/>
      <c r="GR100" s="31"/>
      <c r="GS100" s="659"/>
      <c r="GT100" s="31"/>
      <c r="GU100" s="522"/>
      <c r="GV100" s="649"/>
      <c r="GW100" s="31"/>
      <c r="GX100" s="31"/>
      <c r="GY100" s="649"/>
      <c r="GZ100" s="31"/>
      <c r="HA100" s="31"/>
      <c r="HB100" s="31"/>
      <c r="HC100" s="31"/>
      <c r="HD100" s="31"/>
      <c r="HE100" s="31"/>
      <c r="HF100" s="31"/>
      <c r="HG100" s="31"/>
      <c r="HH100" s="522"/>
      <c r="HI100" s="31"/>
      <c r="HJ100" s="31"/>
      <c r="HK100" s="31"/>
      <c r="HL100" s="31"/>
      <c r="HM100" s="31"/>
      <c r="HN100" s="31"/>
      <c r="HO100" s="522"/>
      <c r="HP100" s="649"/>
      <c r="HQ100" s="31"/>
      <c r="HR100" s="31"/>
      <c r="HS100" s="31"/>
      <c r="HT100" s="649"/>
      <c r="HU100" s="31"/>
      <c r="HV100" s="31"/>
      <c r="HW100" s="31"/>
      <c r="HX100" s="31"/>
      <c r="HY100" s="133"/>
      <c r="HZ100" s="31"/>
      <c r="IA100" s="659"/>
      <c r="IB100" s="522"/>
      <c r="IC100" s="31"/>
      <c r="ID100" s="31"/>
      <c r="IE100" s="31"/>
      <c r="IF100" s="31"/>
      <c r="IG100" s="31"/>
      <c r="IH100" s="31"/>
      <c r="II100" s="31"/>
      <c r="IJ100" s="31"/>
      <c r="IK100" s="659"/>
      <c r="IL100" s="522"/>
      <c r="IM100" s="31"/>
      <c r="IN100" s="31"/>
      <c r="IO100" s="31"/>
      <c r="IP100" s="31"/>
      <c r="IQ100" s="31"/>
      <c r="IR100" s="31"/>
      <c r="IS100" s="659"/>
      <c r="IT100" s="31"/>
      <c r="IU100" s="31"/>
      <c r="IV100" s="522"/>
      <c r="IW100" s="31"/>
      <c r="IX100" s="31"/>
      <c r="IY100" s="133"/>
      <c r="IZ100" s="31"/>
      <c r="JA100" s="31"/>
      <c r="JB100" s="133"/>
      <c r="JC100" s="31"/>
      <c r="JD100" s="31"/>
      <c r="JE100" s="31"/>
      <c r="JF100" s="133"/>
      <c r="JG100" s="31"/>
      <c r="JH100" s="522"/>
      <c r="JI100" s="31"/>
      <c r="JJ100" s="31"/>
      <c r="JK100" s="31"/>
      <c r="JL100" s="31"/>
      <c r="JM100" s="522"/>
      <c r="JN100" s="31"/>
      <c r="JO100" s="519"/>
      <c r="JP100" s="659"/>
      <c r="JQ100" s="522"/>
      <c r="JR100" s="31"/>
      <c r="JS100" s="31"/>
      <c r="JT100" s="31"/>
      <c r="JU100" s="31"/>
      <c r="JV100" s="31"/>
      <c r="JW100" s="31"/>
      <c r="JX100" s="31"/>
      <c r="JY100" s="31"/>
      <c r="JZ100" s="31"/>
      <c r="KA100" s="31"/>
      <c r="KB100" s="31"/>
      <c r="KC100" s="31"/>
      <c r="KD100" s="522"/>
      <c r="KE100" s="31"/>
      <c r="KF100" s="31"/>
      <c r="KG100" s="31"/>
      <c r="KH100" s="522"/>
      <c r="KI100" s="31"/>
      <c r="KJ100" s="31"/>
      <c r="KK100" s="31"/>
      <c r="KL100" s="31"/>
      <c r="KM100" s="522"/>
      <c r="KN100" s="31"/>
      <c r="KO100" s="31"/>
      <c r="KP100" s="31"/>
      <c r="KQ100" s="522"/>
      <c r="KR100" s="31"/>
      <c r="KS100" s="31"/>
      <c r="KT100" s="31"/>
      <c r="KU100" s="659"/>
      <c r="KV100" s="522"/>
      <c r="KW100" s="31"/>
      <c r="KX100" s="31"/>
      <c r="KY100" s="31"/>
      <c r="KZ100" s="31"/>
      <c r="LA100" s="31"/>
      <c r="LB100" s="522"/>
      <c r="LC100" s="31"/>
      <c r="LD100" s="31"/>
      <c r="LE100" s="31"/>
      <c r="LF100" s="649"/>
      <c r="LG100" s="31"/>
      <c r="LH100" s="31"/>
      <c r="LI100" s="31"/>
      <c r="LJ100" s="522"/>
      <c r="LK100" s="31"/>
      <c r="LL100" s="31"/>
      <c r="LM100" s="31"/>
      <c r="LN100" s="31"/>
      <c r="LO100" s="31"/>
      <c r="LP100" s="31"/>
      <c r="LQ100" s="31"/>
      <c r="LR100" s="31"/>
      <c r="LS100" s="31"/>
      <c r="LT100" s="31"/>
      <c r="LU100" s="31"/>
      <c r="LV100" s="31"/>
      <c r="LW100" s="31"/>
      <c r="LX100" s="31"/>
      <c r="LY100" s="522"/>
      <c r="LZ100" s="31"/>
      <c r="MA100" s="31"/>
      <c r="MB100" s="31"/>
      <c r="MC100" s="31"/>
      <c r="MD100" s="31"/>
      <c r="ME100" s="522"/>
      <c r="MF100" s="31"/>
      <c r="MG100" s="31"/>
      <c r="MH100" s="31"/>
      <c r="MI100" s="31"/>
      <c r="MJ100" s="522"/>
      <c r="MK100" s="31"/>
      <c r="ML100" s="31"/>
      <c r="MM100" s="31"/>
      <c r="MN100" s="31"/>
      <c r="MO100" s="31"/>
      <c r="MP100" s="31"/>
      <c r="MQ100" s="172"/>
      <c r="MR100" s="31"/>
      <c r="MS100" s="31"/>
      <c r="MT100" s="31"/>
      <c r="MU100" s="31"/>
      <c r="MV100" s="31"/>
      <c r="MW100" s="31"/>
      <c r="MX100" s="31"/>
      <c r="MY100" s="31"/>
      <c r="MZ100" s="31"/>
      <c r="NA100" s="24"/>
      <c r="NB100" s="24"/>
      <c r="NC100" s="24"/>
      <c r="ND100" s="24"/>
    </row>
    <row r="101" spans="1:368" s="20" customFormat="1" ht="20" customHeight="1">
      <c r="A101" s="1248">
        <v>65</v>
      </c>
      <c r="B101" s="684"/>
      <c r="C101" s="685"/>
      <c r="D101" s="24"/>
      <c r="E101" s="24"/>
      <c r="F101" s="24"/>
      <c r="G101" s="25"/>
      <c r="H101" s="26"/>
      <c r="I101" s="27"/>
      <c r="J101" s="15"/>
      <c r="K101" s="68"/>
      <c r="L101" s="68"/>
      <c r="M101" s="15"/>
      <c r="N101" s="15"/>
      <c r="O101" s="15"/>
      <c r="P101" s="26"/>
      <c r="Q101" s="15"/>
      <c r="R101" s="24"/>
      <c r="S101" s="30"/>
      <c r="T101" s="30"/>
      <c r="U101" s="24"/>
      <c r="V101" s="171"/>
      <c r="W101" s="659"/>
      <c r="X101" s="522"/>
      <c r="Y101" s="31"/>
      <c r="Z101" s="522"/>
      <c r="AA101" s="31"/>
      <c r="AB101" s="522"/>
      <c r="AC101" s="31"/>
      <c r="AD101" s="522"/>
      <c r="AE101" s="31"/>
      <c r="AF101" s="31"/>
      <c r="AG101" s="31"/>
      <c r="AH101" s="31"/>
      <c r="AI101" s="522"/>
      <c r="AJ101" s="31"/>
      <c r="AK101" s="133"/>
      <c r="AL101" s="31"/>
      <c r="AM101" s="649"/>
      <c r="AN101" s="31"/>
      <c r="AO101" s="31"/>
      <c r="AP101" s="31"/>
      <c r="AQ101" s="31"/>
      <c r="AR101" s="31"/>
      <c r="AS101" s="31"/>
      <c r="AT101" s="31"/>
      <c r="AU101" s="31"/>
      <c r="AV101" s="31"/>
      <c r="AW101" s="31"/>
      <c r="AX101" s="31"/>
      <c r="AY101" s="133"/>
      <c r="AZ101" s="31"/>
      <c r="BA101" s="133"/>
      <c r="BB101" s="31"/>
      <c r="BC101" s="522"/>
      <c r="BD101" s="31"/>
      <c r="BE101" s="31"/>
      <c r="BF101" s="522"/>
      <c r="BG101" s="31"/>
      <c r="BH101" s="31"/>
      <c r="BI101" s="31"/>
      <c r="BJ101" s="31"/>
      <c r="BK101" s="659"/>
      <c r="BL101" s="31"/>
      <c r="BM101" s="31"/>
      <c r="BN101" s="522"/>
      <c r="BO101" s="31"/>
      <c r="BP101" s="31"/>
      <c r="BQ101" s="31"/>
      <c r="BR101" s="522"/>
      <c r="BS101" s="31"/>
      <c r="BT101" s="31"/>
      <c r="BU101" s="522"/>
      <c r="BV101" s="31"/>
      <c r="BW101" s="522"/>
      <c r="BX101" s="31"/>
      <c r="BZ101" s="522"/>
      <c r="CA101" s="31"/>
      <c r="CB101" s="31"/>
      <c r="CC101" s="31"/>
      <c r="CD101" s="31"/>
      <c r="CE101" s="659"/>
      <c r="CF101" s="31"/>
      <c r="CG101" s="522"/>
      <c r="CH101" s="31"/>
      <c r="CI101" s="133"/>
      <c r="CJ101" s="31"/>
      <c r="CK101" s="31"/>
      <c r="CL101" s="649"/>
      <c r="CM101" s="31"/>
      <c r="CN101" s="31"/>
      <c r="CO101" s="31"/>
      <c r="CP101" s="649"/>
      <c r="CQ101" s="31"/>
      <c r="CR101" s="31"/>
      <c r="CS101" s="31"/>
      <c r="CT101" s="31"/>
      <c r="CU101" s="31"/>
      <c r="CV101" s="31"/>
      <c r="CW101" s="31"/>
      <c r="CX101" s="649"/>
      <c r="CY101" s="31"/>
      <c r="CZ101" s="31"/>
      <c r="DA101" s="31"/>
      <c r="DB101" s="31"/>
      <c r="DC101" s="522"/>
      <c r="DD101" s="31"/>
      <c r="DE101" s="31"/>
      <c r="DF101" s="31"/>
      <c r="DG101" s="31"/>
      <c r="DH101" s="31"/>
      <c r="DI101" s="31"/>
      <c r="DJ101" s="31"/>
      <c r="DK101" s="31"/>
      <c r="DL101" s="31"/>
      <c r="DM101" s="31"/>
      <c r="DN101" s="31"/>
      <c r="DO101" s="522"/>
      <c r="DP101" s="31"/>
      <c r="DQ101" s="31"/>
      <c r="DR101" s="31"/>
      <c r="DS101" s="522"/>
      <c r="DT101" s="31"/>
      <c r="DU101" s="31"/>
      <c r="DV101" s="31"/>
      <c r="DW101" s="31"/>
      <c r="DX101" s="31"/>
      <c r="DY101" s="31"/>
      <c r="DZ101" s="31"/>
      <c r="EA101" s="659"/>
      <c r="EB101" s="31"/>
      <c r="EC101" s="522"/>
      <c r="ED101" s="649"/>
      <c r="EE101" s="31"/>
      <c r="EF101" s="31"/>
      <c r="EG101" s="31"/>
      <c r="EH101" s="31"/>
      <c r="EI101" s="133"/>
      <c r="EJ101" s="31"/>
      <c r="EK101" s="649"/>
      <c r="EL101" s="31"/>
      <c r="EM101" s="31"/>
      <c r="EN101" s="133"/>
      <c r="EO101" s="31"/>
      <c r="EP101" s="649"/>
      <c r="EQ101" s="31"/>
      <c r="ER101" s="31"/>
      <c r="ES101" s="31"/>
      <c r="ET101" s="31"/>
      <c r="EU101" s="31"/>
      <c r="EV101" s="31"/>
      <c r="EW101" s="522"/>
      <c r="EX101" s="649"/>
      <c r="EY101" s="31"/>
      <c r="EZ101" s="31"/>
      <c r="FA101" s="649"/>
      <c r="FB101" s="31"/>
      <c r="FC101" s="31"/>
      <c r="FD101" s="31"/>
      <c r="FE101" s="133"/>
      <c r="FF101" s="31"/>
      <c r="FG101" s="649"/>
      <c r="FH101" s="31"/>
      <c r="FI101" s="31"/>
      <c r="FJ101" s="649"/>
      <c r="FK101" s="31"/>
      <c r="FL101" s="31"/>
      <c r="FM101" s="31"/>
      <c r="FN101" s="659"/>
      <c r="FO101" s="31"/>
      <c r="FP101" s="522"/>
      <c r="FQ101" s="31"/>
      <c r="FR101" s="133"/>
      <c r="FS101" s="31"/>
      <c r="FT101" s="649"/>
      <c r="FU101" s="31"/>
      <c r="FV101" s="31"/>
      <c r="FW101" s="31"/>
      <c r="FX101" s="31"/>
      <c r="FY101" s="31"/>
      <c r="FZ101" s="133"/>
      <c r="GA101" s="31"/>
      <c r="GB101" s="522"/>
      <c r="GC101" s="31"/>
      <c r="GD101" s="31"/>
      <c r="GE101" s="31"/>
      <c r="GF101" s="522"/>
      <c r="GG101" s="31"/>
      <c r="GH101" s="659"/>
      <c r="GI101" s="31"/>
      <c r="GJ101" s="522"/>
      <c r="GK101" s="31"/>
      <c r="GL101" s="31"/>
      <c r="GM101" s="522"/>
      <c r="GN101" s="31"/>
      <c r="GO101" s="31"/>
      <c r="GP101" s="31"/>
      <c r="GQ101" s="31"/>
      <c r="GR101" s="31"/>
      <c r="GS101" s="659"/>
      <c r="GT101" s="31"/>
      <c r="GU101" s="522"/>
      <c r="GV101" s="649"/>
      <c r="GW101" s="31"/>
      <c r="GX101" s="31"/>
      <c r="GY101" s="649"/>
      <c r="GZ101" s="31"/>
      <c r="HA101" s="31"/>
      <c r="HB101" s="31"/>
      <c r="HC101" s="31"/>
      <c r="HD101" s="31"/>
      <c r="HE101" s="31"/>
      <c r="HF101" s="31"/>
      <c r="HG101" s="31"/>
      <c r="HH101" s="522"/>
      <c r="HI101" s="31"/>
      <c r="HJ101" s="31"/>
      <c r="HK101" s="31"/>
      <c r="HL101" s="31"/>
      <c r="HM101" s="31"/>
      <c r="HN101" s="31"/>
      <c r="HO101" s="522"/>
      <c r="HP101" s="649"/>
      <c r="HQ101" s="31"/>
      <c r="HR101" s="31"/>
      <c r="HS101" s="31"/>
      <c r="HT101" s="649"/>
      <c r="HU101" s="31"/>
      <c r="HV101" s="31"/>
      <c r="HW101" s="31"/>
      <c r="HX101" s="31"/>
      <c r="HY101" s="133"/>
      <c r="HZ101" s="31"/>
      <c r="IA101" s="659"/>
      <c r="IB101" s="522"/>
      <c r="IC101" s="31"/>
      <c r="ID101" s="31"/>
      <c r="IE101" s="31"/>
      <c r="IF101" s="31"/>
      <c r="IG101" s="31"/>
      <c r="IH101" s="31"/>
      <c r="II101" s="31"/>
      <c r="IJ101" s="31"/>
      <c r="IK101" s="659"/>
      <c r="IL101" s="522"/>
      <c r="IM101" s="31"/>
      <c r="IN101" s="31"/>
      <c r="IO101" s="31"/>
      <c r="IP101" s="31"/>
      <c r="IQ101" s="31"/>
      <c r="IR101" s="31"/>
      <c r="IS101" s="659"/>
      <c r="IT101" s="31"/>
      <c r="IU101" s="31"/>
      <c r="IV101" s="522"/>
      <c r="IW101" s="31"/>
      <c r="IX101" s="31"/>
      <c r="IY101" s="133"/>
      <c r="IZ101" s="31"/>
      <c r="JA101" s="31"/>
      <c r="JB101" s="133"/>
      <c r="JC101" s="31"/>
      <c r="JD101" s="31"/>
      <c r="JE101" s="31"/>
      <c r="JF101" s="133"/>
      <c r="JG101" s="31"/>
      <c r="JH101" s="522"/>
      <c r="JI101" s="31"/>
      <c r="JJ101" s="31"/>
      <c r="JK101" s="31"/>
      <c r="JL101" s="31"/>
      <c r="JM101" s="522"/>
      <c r="JN101" s="31"/>
      <c r="JO101" s="519"/>
      <c r="JP101" s="659"/>
      <c r="JQ101" s="522"/>
      <c r="JR101" s="31"/>
      <c r="JS101" s="31"/>
      <c r="JT101" s="31"/>
      <c r="JU101" s="31"/>
      <c r="JV101" s="31"/>
      <c r="JW101" s="31"/>
      <c r="JX101" s="31"/>
      <c r="JY101" s="31"/>
      <c r="JZ101" s="31"/>
      <c r="KA101" s="31"/>
      <c r="KB101" s="31"/>
      <c r="KC101" s="31"/>
      <c r="KD101" s="522"/>
      <c r="KE101" s="31"/>
      <c r="KF101" s="31"/>
      <c r="KG101" s="31"/>
      <c r="KH101" s="522"/>
      <c r="KI101" s="31"/>
      <c r="KJ101" s="31"/>
      <c r="KK101" s="31"/>
      <c r="KL101" s="31"/>
      <c r="KM101" s="522"/>
      <c r="KN101" s="31"/>
      <c r="KO101" s="31"/>
      <c r="KP101" s="31"/>
      <c r="KQ101" s="522"/>
      <c r="KR101" s="31"/>
      <c r="KS101" s="31"/>
      <c r="KT101" s="31"/>
      <c r="KU101" s="659"/>
      <c r="KV101" s="522"/>
      <c r="KW101" s="31"/>
      <c r="KX101" s="31"/>
      <c r="KY101" s="31"/>
      <c r="KZ101" s="31"/>
      <c r="LA101" s="31"/>
      <c r="LB101" s="522"/>
      <c r="LC101" s="31"/>
      <c r="LD101" s="31"/>
      <c r="LE101" s="31"/>
      <c r="LF101" s="649"/>
      <c r="LG101" s="31"/>
      <c r="LH101" s="31"/>
      <c r="LI101" s="31"/>
      <c r="LJ101" s="522"/>
      <c r="LK101" s="31"/>
      <c r="LL101" s="31"/>
      <c r="LM101" s="31"/>
      <c r="LN101" s="31"/>
      <c r="LO101" s="31"/>
      <c r="LP101" s="31"/>
      <c r="LQ101" s="31"/>
      <c r="LR101" s="31"/>
      <c r="LS101" s="31"/>
      <c r="LT101" s="31"/>
      <c r="LU101" s="31"/>
      <c r="LV101" s="31"/>
      <c r="LW101" s="31"/>
      <c r="LX101" s="31"/>
      <c r="LY101" s="522"/>
      <c r="LZ101" s="31"/>
      <c r="MA101" s="31"/>
      <c r="MB101" s="31"/>
      <c r="MC101" s="31"/>
      <c r="MD101" s="31"/>
      <c r="ME101" s="522"/>
      <c r="MF101" s="31"/>
      <c r="MG101" s="31"/>
      <c r="MH101" s="31"/>
      <c r="MI101" s="31"/>
      <c r="MJ101" s="522"/>
      <c r="MK101" s="31"/>
      <c r="ML101" s="31"/>
      <c r="MM101" s="31"/>
      <c r="MN101" s="31"/>
      <c r="MO101" s="31"/>
      <c r="MP101" s="31"/>
      <c r="MQ101" s="172"/>
      <c r="MR101" s="31"/>
      <c r="MS101" s="31"/>
      <c r="MT101" s="31"/>
      <c r="MU101" s="31"/>
      <c r="MV101" s="31"/>
      <c r="MW101" s="31"/>
      <c r="MX101" s="31"/>
      <c r="MY101" s="31"/>
      <c r="MZ101" s="31"/>
      <c r="NA101" s="24"/>
      <c r="NB101" s="24"/>
      <c r="NC101" s="24"/>
      <c r="ND101" s="24"/>
    </row>
    <row r="102" spans="1:368" ht="20" customHeight="1">
      <c r="A102" s="1248">
        <v>66</v>
      </c>
      <c r="B102" s="55" t="s">
        <v>346</v>
      </c>
      <c r="C102" s="2">
        <v>2014</v>
      </c>
      <c r="D102" s="34" t="s">
        <v>80</v>
      </c>
      <c r="E102" s="34" t="s">
        <v>23</v>
      </c>
      <c r="F102" s="34" t="s">
        <v>39</v>
      </c>
      <c r="G102" s="35">
        <v>84</v>
      </c>
      <c r="H102" s="42">
        <v>0.62</v>
      </c>
      <c r="I102" s="43"/>
      <c r="J102" s="2" t="s">
        <v>1372</v>
      </c>
      <c r="K102" s="34" t="s">
        <v>105</v>
      </c>
      <c r="L102" s="34" t="s">
        <v>122</v>
      </c>
      <c r="M102" s="2" t="s">
        <v>1373</v>
      </c>
      <c r="N102" s="2" t="s">
        <v>1374</v>
      </c>
      <c r="O102" s="2" t="s">
        <v>1375</v>
      </c>
      <c r="P102" s="42">
        <v>0</v>
      </c>
      <c r="Q102" s="2" t="s">
        <v>25</v>
      </c>
      <c r="R102" s="34" t="s">
        <v>299</v>
      </c>
      <c r="S102" s="39" t="s">
        <v>351</v>
      </c>
      <c r="T102" s="39" t="s">
        <v>301</v>
      </c>
      <c r="U102" s="34" t="s">
        <v>89</v>
      </c>
      <c r="V102" s="159"/>
      <c r="W102" s="657">
        <f t="shared" si="718"/>
        <v>0</v>
      </c>
      <c r="X102" s="510">
        <f t="shared" si="719"/>
        <v>0</v>
      </c>
      <c r="Y102" s="40"/>
      <c r="Z102" s="510">
        <f t="shared" si="720"/>
        <v>0</v>
      </c>
      <c r="AA102" s="40"/>
      <c r="AB102" s="510">
        <f t="shared" si="721"/>
        <v>0</v>
      </c>
      <c r="AC102" s="40"/>
      <c r="AD102" s="510">
        <f t="shared" si="722"/>
        <v>0</v>
      </c>
      <c r="AE102" s="40"/>
      <c r="AF102" s="40"/>
      <c r="AG102" s="40"/>
      <c r="AH102" s="40"/>
      <c r="AI102" s="510">
        <f>COUNTA(AJ102,AL102,AN102:AX102,AZ102,BB102)</f>
        <v>0</v>
      </c>
      <c r="AJ102" s="40"/>
      <c r="AL102" s="40"/>
      <c r="AM102" s="351">
        <f t="shared" si="724"/>
        <v>0</v>
      </c>
      <c r="AN102" s="40"/>
      <c r="AO102" s="40"/>
      <c r="AP102" s="40"/>
      <c r="AQ102" s="40"/>
      <c r="AR102" s="40"/>
      <c r="AS102" s="40"/>
      <c r="AT102" s="40"/>
      <c r="AU102" s="40"/>
      <c r="AV102" s="40"/>
      <c r="AW102" s="40"/>
      <c r="AX102" s="40"/>
      <c r="AZ102" s="40"/>
      <c r="BB102" s="40"/>
      <c r="BC102" s="510">
        <f t="shared" si="725"/>
        <v>0</v>
      </c>
      <c r="BD102" s="40"/>
      <c r="BE102" s="40"/>
      <c r="BF102" s="510">
        <f t="shared" si="726"/>
        <v>0</v>
      </c>
      <c r="BG102" s="40"/>
      <c r="BH102" s="40"/>
      <c r="BI102" s="40"/>
      <c r="BJ102" s="40"/>
      <c r="BK102" s="657">
        <f>COUNTIF(BL102:CD102,"&gt;0")</f>
        <v>0</v>
      </c>
      <c r="BL102" s="40"/>
      <c r="BM102" s="40"/>
      <c r="BN102" s="510">
        <f t="shared" si="727"/>
        <v>0</v>
      </c>
      <c r="BO102" s="40"/>
      <c r="BP102" s="40"/>
      <c r="BQ102" s="40"/>
      <c r="BR102" s="510">
        <f t="shared" si="728"/>
        <v>0</v>
      </c>
      <c r="BS102" s="40"/>
      <c r="BT102" s="40"/>
      <c r="BU102" s="510">
        <f t="shared" si="729"/>
        <v>0</v>
      </c>
      <c r="BV102" s="40"/>
      <c r="BW102" s="510">
        <f t="shared" si="730"/>
        <v>0</v>
      </c>
      <c r="BX102" s="40"/>
      <c r="BZ102" s="510">
        <f t="shared" si="731"/>
        <v>0</v>
      </c>
      <c r="CA102" s="40"/>
      <c r="CB102" s="40"/>
      <c r="CC102" s="40"/>
      <c r="CD102" s="40"/>
      <c r="CE102" s="657">
        <f t="shared" si="732"/>
        <v>5</v>
      </c>
      <c r="CF102" s="40"/>
      <c r="CG102" s="510">
        <f t="shared" si="733"/>
        <v>2</v>
      </c>
      <c r="CH102" s="40"/>
      <c r="CJ102" s="40"/>
      <c r="CK102" s="40"/>
      <c r="CL102" s="351">
        <f t="shared" si="734"/>
        <v>1</v>
      </c>
      <c r="CM102" s="40">
        <v>36</v>
      </c>
      <c r="CN102" s="40"/>
      <c r="CO102" s="40"/>
      <c r="CP102" s="351">
        <f t="shared" si="735"/>
        <v>1</v>
      </c>
      <c r="CQ102" s="40"/>
      <c r="CR102" s="40">
        <v>32</v>
      </c>
      <c r="CS102" s="40"/>
      <c r="CT102" s="40"/>
      <c r="CU102" s="40"/>
      <c r="CV102" s="40"/>
      <c r="CW102" s="40"/>
      <c r="CX102" s="351">
        <f t="shared" si="736"/>
        <v>0</v>
      </c>
      <c r="CY102" s="40"/>
      <c r="CZ102" s="40"/>
      <c r="DA102" s="40"/>
      <c r="DB102" s="40"/>
      <c r="DC102" s="510">
        <f t="shared" si="737"/>
        <v>0</v>
      </c>
      <c r="DD102" s="40"/>
      <c r="DE102" s="40"/>
      <c r="DF102" s="40"/>
      <c r="DG102" s="40"/>
      <c r="DH102" s="40"/>
      <c r="DI102" s="40"/>
      <c r="DJ102" s="40"/>
      <c r="DK102" s="40"/>
      <c r="DL102" s="40"/>
      <c r="DM102" s="40"/>
      <c r="DN102" s="40"/>
      <c r="DO102" s="510">
        <f t="shared" si="738"/>
        <v>0</v>
      </c>
      <c r="DP102" s="40"/>
      <c r="DQ102" s="40"/>
      <c r="DR102" s="40"/>
      <c r="DS102" s="510">
        <f t="shared" si="739"/>
        <v>0</v>
      </c>
      <c r="DT102" s="40"/>
      <c r="DU102" s="40"/>
      <c r="DV102" s="40"/>
      <c r="DW102" s="40"/>
      <c r="DX102" s="40"/>
      <c r="DY102" s="40"/>
      <c r="DZ102" s="40"/>
      <c r="EA102" s="657">
        <f t="shared" si="740"/>
        <v>0</v>
      </c>
      <c r="EB102" s="40"/>
      <c r="EC102" s="510">
        <f t="shared" si="741"/>
        <v>0</v>
      </c>
      <c r="ED102" s="351">
        <f t="shared" si="742"/>
        <v>0</v>
      </c>
      <c r="EE102" s="40"/>
      <c r="EF102" s="40"/>
      <c r="EG102" s="40"/>
      <c r="EH102" s="40"/>
      <c r="EJ102" s="40"/>
      <c r="EK102" s="351">
        <f t="shared" si="743"/>
        <v>0</v>
      </c>
      <c r="EL102" s="40"/>
      <c r="EM102" s="40"/>
      <c r="EO102" s="40"/>
      <c r="EP102" s="351">
        <f t="shared" si="744"/>
        <v>0</v>
      </c>
      <c r="EQ102" s="40"/>
      <c r="ER102" s="40"/>
      <c r="ES102" s="40"/>
      <c r="ET102" s="40"/>
      <c r="EU102" s="40"/>
      <c r="EV102" s="40"/>
      <c r="EW102" s="510">
        <f t="shared" si="745"/>
        <v>0</v>
      </c>
      <c r="EX102" s="351">
        <f t="shared" si="746"/>
        <v>0</v>
      </c>
      <c r="EY102" s="40"/>
      <c r="EZ102" s="40"/>
      <c r="FA102" s="351">
        <f t="shared" si="747"/>
        <v>0</v>
      </c>
      <c r="FB102" s="40"/>
      <c r="FC102" s="40"/>
      <c r="FD102" s="40"/>
      <c r="FF102" s="40"/>
      <c r="FG102" s="351">
        <f t="shared" si="748"/>
        <v>0</v>
      </c>
      <c r="FH102" s="40"/>
      <c r="FI102" s="40"/>
      <c r="FJ102" s="351">
        <f t="shared" si="749"/>
        <v>0</v>
      </c>
      <c r="FK102" s="40"/>
      <c r="FL102" s="40"/>
      <c r="FM102" s="40"/>
      <c r="FN102" s="657">
        <f t="shared" si="750"/>
        <v>0</v>
      </c>
      <c r="FO102" s="40"/>
      <c r="FP102" s="510">
        <f t="shared" si="751"/>
        <v>0</v>
      </c>
      <c r="FQ102" s="40"/>
      <c r="FS102" s="40"/>
      <c r="FT102" s="351">
        <f t="shared" si="752"/>
        <v>0</v>
      </c>
      <c r="FU102" s="40"/>
      <c r="FV102" s="40"/>
      <c r="FW102" s="40"/>
      <c r="FX102" s="40"/>
      <c r="FY102" s="40"/>
      <c r="GA102" s="40"/>
      <c r="GB102" s="510">
        <f t="shared" si="753"/>
        <v>0</v>
      </c>
      <c r="GC102" s="40"/>
      <c r="GD102" s="40"/>
      <c r="GE102" s="40"/>
      <c r="GF102" s="510">
        <f t="shared" si="754"/>
        <v>0</v>
      </c>
      <c r="GG102" s="40"/>
      <c r="GH102" s="657">
        <f>COUNTIF(GI102:GR102,"&gt;0")</f>
        <v>0</v>
      </c>
      <c r="GI102" s="40"/>
      <c r="GJ102" s="510">
        <f t="shared" si="755"/>
        <v>0</v>
      </c>
      <c r="GK102" s="40"/>
      <c r="GL102" s="40"/>
      <c r="GM102" s="510">
        <f>COUNTA(GN102:GR102)</f>
        <v>0</v>
      </c>
      <c r="GN102" s="40"/>
      <c r="GO102" s="40"/>
      <c r="GP102" s="40"/>
      <c r="GQ102" s="40"/>
      <c r="GR102" s="40"/>
      <c r="GS102" s="657">
        <f t="shared" si="756"/>
        <v>0</v>
      </c>
      <c r="GT102" s="40"/>
      <c r="GU102" s="510">
        <f t="shared" si="757"/>
        <v>0</v>
      </c>
      <c r="GV102" s="351">
        <f t="shared" si="758"/>
        <v>0</v>
      </c>
      <c r="GW102" s="40"/>
      <c r="GX102" s="40"/>
      <c r="GY102" s="351">
        <f t="shared" si="759"/>
        <v>0</v>
      </c>
      <c r="GZ102" s="40"/>
      <c r="HA102" s="40"/>
      <c r="HB102" s="40"/>
      <c r="HC102" s="40"/>
      <c r="HD102" s="40"/>
      <c r="HE102" s="40"/>
      <c r="HF102" s="40"/>
      <c r="HG102" s="40"/>
      <c r="HH102" s="510">
        <f t="shared" si="760"/>
        <v>0</v>
      </c>
      <c r="HI102" s="40"/>
      <c r="HJ102" s="40"/>
      <c r="HK102" s="40"/>
      <c r="HL102" s="40"/>
      <c r="HM102" s="40"/>
      <c r="HN102" s="40"/>
      <c r="HO102" s="510">
        <f t="shared" si="761"/>
        <v>0</v>
      </c>
      <c r="HP102" s="351">
        <f t="shared" si="762"/>
        <v>0</v>
      </c>
      <c r="HQ102" s="40"/>
      <c r="HR102" s="40"/>
      <c r="HS102" s="40"/>
      <c r="HT102" s="351">
        <f t="shared" si="763"/>
        <v>0</v>
      </c>
      <c r="HU102" s="40"/>
      <c r="HV102" s="40"/>
      <c r="HW102" s="40"/>
      <c r="HX102" s="40"/>
      <c r="HZ102" s="40"/>
      <c r="IA102" s="657">
        <f t="shared" si="764"/>
        <v>0</v>
      </c>
      <c r="IB102" s="510">
        <f t="shared" si="765"/>
        <v>0</v>
      </c>
      <c r="IC102" s="40"/>
      <c r="ID102" s="40"/>
      <c r="IE102" s="40"/>
      <c r="IF102" s="40"/>
      <c r="IG102" s="40"/>
      <c r="IH102" s="40"/>
      <c r="II102" s="40"/>
      <c r="IJ102" s="40"/>
      <c r="IK102" s="657">
        <f t="shared" si="766"/>
        <v>0</v>
      </c>
      <c r="IL102" s="510">
        <f t="shared" si="767"/>
        <v>0</v>
      </c>
      <c r="IM102" s="40"/>
      <c r="IN102" s="40"/>
      <c r="IO102" s="40"/>
      <c r="IP102" s="40"/>
      <c r="IQ102" s="40"/>
      <c r="IR102" s="40"/>
      <c r="IS102" s="657">
        <f t="shared" si="768"/>
        <v>0</v>
      </c>
      <c r="IT102" s="40"/>
      <c r="IU102" s="40"/>
      <c r="IV102" s="510">
        <f t="shared" si="769"/>
        <v>0</v>
      </c>
      <c r="IW102" s="40"/>
      <c r="IX102" s="40"/>
      <c r="IZ102" s="40"/>
      <c r="JA102" s="40"/>
      <c r="JC102" s="40"/>
      <c r="JD102" s="40"/>
      <c r="JE102" s="40"/>
      <c r="JG102" s="40"/>
      <c r="JH102" s="510">
        <f t="shared" si="770"/>
        <v>0</v>
      </c>
      <c r="JI102" s="40"/>
      <c r="JJ102" s="40"/>
      <c r="JK102" s="40"/>
      <c r="JL102" s="40"/>
      <c r="JM102" s="510">
        <f t="shared" si="771"/>
        <v>0</v>
      </c>
      <c r="JN102" s="40"/>
      <c r="JO102" s="525"/>
      <c r="JP102" s="657">
        <f t="shared" si="772"/>
        <v>0</v>
      </c>
      <c r="JQ102" s="510">
        <f t="shared" si="773"/>
        <v>0</v>
      </c>
      <c r="JR102" s="436"/>
      <c r="JS102" s="40"/>
      <c r="JT102" s="40"/>
      <c r="JU102" s="40"/>
      <c r="JV102" s="40"/>
      <c r="JW102" s="40"/>
      <c r="JX102" s="40"/>
      <c r="JY102" s="40"/>
      <c r="JZ102" s="40"/>
      <c r="KA102" s="40"/>
      <c r="KB102" s="40"/>
      <c r="KC102" s="40"/>
      <c r="KD102" s="510">
        <f t="shared" si="774"/>
        <v>0</v>
      </c>
      <c r="KE102" s="40"/>
      <c r="KF102" s="40"/>
      <c r="KG102" s="40"/>
      <c r="KH102" s="510">
        <f t="shared" si="775"/>
        <v>0</v>
      </c>
      <c r="KI102" s="40"/>
      <c r="KJ102" s="40"/>
      <c r="KK102" s="40"/>
      <c r="KL102" s="40"/>
      <c r="KM102" s="510">
        <f t="shared" si="776"/>
        <v>0</v>
      </c>
      <c r="KN102" s="40"/>
      <c r="KO102" s="40"/>
      <c r="KP102" s="40"/>
      <c r="KQ102" s="510">
        <f t="shared" si="777"/>
        <v>0</v>
      </c>
      <c r="KR102" s="40"/>
      <c r="KS102" s="40"/>
      <c r="KT102" s="40"/>
      <c r="KU102" s="657">
        <f t="shared" si="778"/>
        <v>0</v>
      </c>
      <c r="KV102" s="510">
        <f t="shared" si="779"/>
        <v>0</v>
      </c>
      <c r="KW102" s="40"/>
      <c r="KX102" s="40"/>
      <c r="KY102" s="40"/>
      <c r="KZ102" s="40"/>
      <c r="LA102" s="40"/>
      <c r="LB102" s="510">
        <f t="shared" si="780"/>
        <v>0</v>
      </c>
      <c r="LC102" s="40"/>
      <c r="LD102" s="40"/>
      <c r="LE102" s="40"/>
      <c r="LF102" s="351">
        <f t="shared" si="781"/>
        <v>0</v>
      </c>
      <c r="LG102" s="40"/>
      <c r="LH102" s="40"/>
      <c r="LI102" s="40"/>
      <c r="LJ102" s="510">
        <f t="shared" si="782"/>
        <v>0</v>
      </c>
      <c r="LK102" s="40"/>
      <c r="LL102" s="40"/>
      <c r="LM102" s="40"/>
      <c r="LN102" s="40"/>
      <c r="LO102" s="40"/>
      <c r="LP102" s="40"/>
      <c r="LQ102" s="40"/>
      <c r="LR102" s="40"/>
      <c r="LS102" s="40"/>
      <c r="LT102" s="40"/>
      <c r="LU102" s="40"/>
      <c r="LV102" s="40"/>
      <c r="LW102" s="40"/>
      <c r="LX102" s="40"/>
      <c r="LY102" s="510">
        <f t="shared" si="783"/>
        <v>0</v>
      </c>
      <c r="LZ102" s="40"/>
      <c r="MA102" s="40"/>
      <c r="MB102" s="40"/>
      <c r="MC102" s="40"/>
      <c r="MD102" s="40"/>
      <c r="ME102" s="510">
        <f t="shared" si="784"/>
        <v>0</v>
      </c>
      <c r="MF102" s="40"/>
      <c r="MG102" s="40"/>
      <c r="MH102" s="40"/>
      <c r="MI102" s="40"/>
      <c r="MJ102" s="510">
        <f t="shared" si="785"/>
        <v>0</v>
      </c>
      <c r="MK102" s="40"/>
      <c r="ML102" s="40"/>
      <c r="MM102" s="40"/>
      <c r="MN102" s="40"/>
      <c r="MO102" s="40"/>
      <c r="MP102" s="40"/>
      <c r="MQ102" s="169"/>
      <c r="MR102" s="40"/>
      <c r="MS102" s="40"/>
      <c r="MT102" s="40"/>
      <c r="MU102" s="40"/>
      <c r="MV102" s="40"/>
      <c r="MW102" s="40"/>
      <c r="MX102" s="40"/>
      <c r="MY102" s="40"/>
      <c r="MZ102" s="40"/>
      <c r="NA102" s="34"/>
      <c r="NB102" s="34"/>
      <c r="NC102" s="34"/>
      <c r="ND102" s="34"/>
    </row>
    <row r="103" spans="1:368" s="222" customFormat="1" ht="12">
      <c r="A103" s="1260">
        <v>66</v>
      </c>
      <c r="B103" s="279" t="s">
        <v>346</v>
      </c>
      <c r="C103" s="201">
        <v>2014</v>
      </c>
      <c r="D103" s="200" t="s">
        <v>80</v>
      </c>
      <c r="E103" s="200" t="s">
        <v>23</v>
      </c>
      <c r="F103" s="200" t="s">
        <v>39</v>
      </c>
      <c r="G103" s="220">
        <v>42</v>
      </c>
      <c r="H103" s="221">
        <v>0.61899999999999999</v>
      </c>
      <c r="I103" s="202"/>
      <c r="J103" s="201" t="s">
        <v>347</v>
      </c>
      <c r="K103" s="200" t="s">
        <v>348</v>
      </c>
      <c r="L103" s="200" t="s">
        <v>122</v>
      </c>
      <c r="M103" s="201" t="s">
        <v>349</v>
      </c>
      <c r="N103" s="201" t="s">
        <v>286</v>
      </c>
      <c r="O103" s="201" t="s">
        <v>350</v>
      </c>
      <c r="P103" s="221">
        <v>0</v>
      </c>
      <c r="Q103" s="201" t="s">
        <v>25</v>
      </c>
      <c r="R103" s="200"/>
      <c r="S103" s="205" t="s">
        <v>351</v>
      </c>
      <c r="T103" s="205" t="s">
        <v>301</v>
      </c>
      <c r="U103" s="200" t="s">
        <v>89</v>
      </c>
      <c r="V103" s="253"/>
      <c r="W103" s="368"/>
      <c r="X103" s="208"/>
      <c r="Y103" s="209"/>
      <c r="Z103" s="575"/>
      <c r="AA103" s="209"/>
      <c r="AB103" s="575"/>
      <c r="AC103" s="209"/>
      <c r="AD103" s="331"/>
      <c r="AE103" s="209"/>
      <c r="AF103" s="209"/>
      <c r="AG103" s="209"/>
      <c r="AH103" s="209"/>
      <c r="AI103" s="572"/>
      <c r="AJ103" s="209"/>
      <c r="AK103" s="256"/>
      <c r="AL103" s="209"/>
      <c r="AM103" s="651"/>
      <c r="AN103" s="209"/>
      <c r="AO103" s="209"/>
      <c r="AP103" s="209"/>
      <c r="AQ103" s="209"/>
      <c r="AR103" s="209"/>
      <c r="AS103" s="209"/>
      <c r="AT103" s="209"/>
      <c r="AU103" s="209"/>
      <c r="AV103" s="209"/>
      <c r="AW103" s="209"/>
      <c r="AX103" s="209"/>
      <c r="AY103" s="256"/>
      <c r="AZ103" s="209"/>
      <c r="BA103" s="256"/>
      <c r="BB103" s="209"/>
      <c r="BC103" s="255"/>
      <c r="BD103" s="209"/>
      <c r="BE103" s="209"/>
      <c r="BF103" s="255"/>
      <c r="BG103" s="209"/>
      <c r="BH103" s="209"/>
      <c r="BI103" s="209"/>
      <c r="BJ103" s="209"/>
      <c r="BK103" s="631"/>
      <c r="BL103" s="209"/>
      <c r="BM103" s="209"/>
      <c r="BN103" s="255"/>
      <c r="BO103" s="209"/>
      <c r="BP103" s="209"/>
      <c r="BQ103" s="209"/>
      <c r="BR103" s="255"/>
      <c r="BS103" s="209"/>
      <c r="BT103" s="209"/>
      <c r="BU103" s="255"/>
      <c r="BV103" s="209"/>
      <c r="BW103" s="255"/>
      <c r="BX103" s="209"/>
      <c r="BZ103" s="255"/>
      <c r="CA103" s="209"/>
      <c r="CB103" s="209"/>
      <c r="CC103" s="209"/>
      <c r="CD103" s="209"/>
      <c r="CE103" s="368"/>
      <c r="CF103" s="209"/>
      <c r="CG103" s="255"/>
      <c r="CH103" s="209"/>
      <c r="CI103" s="256"/>
      <c r="CJ103" s="209"/>
      <c r="CK103" s="209"/>
      <c r="CL103" s="256"/>
      <c r="CM103" s="209">
        <v>35.700000000000003</v>
      </c>
      <c r="CN103" s="209"/>
      <c r="CO103" s="209"/>
      <c r="CP103" s="256"/>
      <c r="CQ103" s="209"/>
      <c r="CR103" s="209">
        <v>32</v>
      </c>
      <c r="CS103" s="209"/>
      <c r="CT103" s="209"/>
      <c r="CU103" s="209"/>
      <c r="CV103" s="209"/>
      <c r="CW103" s="209"/>
      <c r="CX103" s="256"/>
      <c r="CY103" s="209"/>
      <c r="CZ103" s="209"/>
      <c r="DA103" s="209"/>
      <c r="DB103" s="209"/>
      <c r="DC103" s="255"/>
      <c r="DD103" s="209"/>
      <c r="DE103" s="209"/>
      <c r="DF103" s="209"/>
      <c r="DG103" s="209"/>
      <c r="DH103" s="209"/>
      <c r="DI103" s="209"/>
      <c r="DJ103" s="209"/>
      <c r="DK103" s="209"/>
      <c r="DL103" s="209"/>
      <c r="DM103" s="209"/>
      <c r="DN103" s="209"/>
      <c r="DO103" s="255"/>
      <c r="DP103" s="209"/>
      <c r="DQ103" s="209"/>
      <c r="DR103" s="209"/>
      <c r="DS103" s="255"/>
      <c r="DT103" s="209"/>
      <c r="DU103" s="209"/>
      <c r="DV103" s="209"/>
      <c r="DW103" s="209"/>
      <c r="DX103" s="209"/>
      <c r="DY103" s="209"/>
      <c r="DZ103" s="209"/>
      <c r="EA103" s="373"/>
      <c r="EB103" s="209"/>
      <c r="EC103" s="255"/>
      <c r="ED103" s="256"/>
      <c r="EE103" s="209"/>
      <c r="EF103" s="209"/>
      <c r="EG103" s="209"/>
      <c r="EH103" s="209"/>
      <c r="EI103" s="256"/>
      <c r="EJ103" s="209"/>
      <c r="EK103" s="256"/>
      <c r="EL103" s="209"/>
      <c r="EM103" s="209"/>
      <c r="EN103" s="256"/>
      <c r="EO103" s="209"/>
      <c r="EP103" s="344"/>
      <c r="EQ103" s="209"/>
      <c r="ER103" s="209"/>
      <c r="ES103" s="209"/>
      <c r="ET103" s="209"/>
      <c r="EU103" s="209"/>
      <c r="EV103" s="209"/>
      <c r="EW103" s="255"/>
      <c r="EX103" s="256"/>
      <c r="EY103" s="209"/>
      <c r="EZ103" s="209"/>
      <c r="FA103" s="256"/>
      <c r="FB103" s="209"/>
      <c r="FC103" s="209"/>
      <c r="FD103" s="209"/>
      <c r="FE103" s="256"/>
      <c r="FF103" s="209"/>
      <c r="FG103" s="256"/>
      <c r="FH103" s="209"/>
      <c r="FI103" s="209"/>
      <c r="FJ103" s="256"/>
      <c r="FK103" s="209"/>
      <c r="FL103" s="209"/>
      <c r="FM103" s="209"/>
      <c r="FN103" s="612"/>
      <c r="FO103" s="209"/>
      <c r="FP103" s="255"/>
      <c r="FQ103" s="209"/>
      <c r="FR103" s="256"/>
      <c r="FS103" s="209"/>
      <c r="FT103" s="256"/>
      <c r="FU103" s="209"/>
      <c r="FV103" s="209"/>
      <c r="FW103" s="209"/>
      <c r="FX103" s="209"/>
      <c r="FY103" s="209"/>
      <c r="FZ103" s="256"/>
      <c r="GA103" s="209"/>
      <c r="GB103" s="255"/>
      <c r="GC103" s="209"/>
      <c r="GD103" s="209"/>
      <c r="GE103" s="209"/>
      <c r="GF103" s="255"/>
      <c r="GG103" s="209"/>
      <c r="GH103" s="368"/>
      <c r="GI103" s="209"/>
      <c r="GJ103" s="255"/>
      <c r="GK103" s="209"/>
      <c r="GL103" s="209"/>
      <c r="GM103" s="255"/>
      <c r="GN103" s="209"/>
      <c r="GO103" s="209"/>
      <c r="GP103" s="209"/>
      <c r="GQ103" s="209"/>
      <c r="GR103" s="209"/>
      <c r="GS103" s="368"/>
      <c r="GT103" s="209"/>
      <c r="GU103" s="255"/>
      <c r="GV103" s="256"/>
      <c r="GW103" s="209"/>
      <c r="GX103" s="209"/>
      <c r="GY103" s="256"/>
      <c r="GZ103" s="209"/>
      <c r="HA103" s="209"/>
      <c r="HB103" s="209"/>
      <c r="HC103" s="209"/>
      <c r="HD103" s="209"/>
      <c r="HE103" s="209"/>
      <c r="HF103" s="209"/>
      <c r="HG103" s="209"/>
      <c r="HH103" s="255"/>
      <c r="HI103" s="209"/>
      <c r="HJ103" s="209"/>
      <c r="HK103" s="209"/>
      <c r="HL103" s="209"/>
      <c r="HM103" s="209"/>
      <c r="HN103" s="209"/>
      <c r="HO103" s="255"/>
      <c r="HP103" s="256"/>
      <c r="HQ103" s="209"/>
      <c r="HR103" s="209"/>
      <c r="HS103" s="209"/>
      <c r="HT103" s="256"/>
      <c r="HU103" s="209"/>
      <c r="HV103" s="209"/>
      <c r="HW103" s="209"/>
      <c r="HX103" s="209"/>
      <c r="HY103" s="256"/>
      <c r="HZ103" s="209"/>
      <c r="IA103" s="368"/>
      <c r="IB103" s="255"/>
      <c r="IC103" s="209"/>
      <c r="ID103" s="209"/>
      <c r="IE103" s="209"/>
      <c r="IF103" s="209"/>
      <c r="IG103" s="209"/>
      <c r="IH103" s="209"/>
      <c r="II103" s="209"/>
      <c r="IJ103" s="209"/>
      <c r="IK103" s="368"/>
      <c r="IL103" s="255"/>
      <c r="IM103" s="209"/>
      <c r="IN103" s="209"/>
      <c r="IO103" s="209"/>
      <c r="IP103" s="209"/>
      <c r="IQ103" s="209"/>
      <c r="IR103" s="209"/>
      <c r="IS103" s="368"/>
      <c r="IT103" s="209"/>
      <c r="IU103" s="209"/>
      <c r="IV103" s="255"/>
      <c r="IW103" s="209"/>
      <c r="IX103" s="209"/>
      <c r="IY103" s="256"/>
      <c r="IZ103" s="209"/>
      <c r="JA103" s="209"/>
      <c r="JB103" s="256"/>
      <c r="JC103" s="209"/>
      <c r="JD103" s="209"/>
      <c r="JE103" s="209"/>
      <c r="JF103" s="256"/>
      <c r="JG103" s="209"/>
      <c r="JH103" s="255"/>
      <c r="JI103" s="209"/>
      <c r="JJ103" s="209"/>
      <c r="JK103" s="209"/>
      <c r="JL103" s="209"/>
      <c r="JM103" s="255"/>
      <c r="JN103" s="209"/>
      <c r="JO103" s="431"/>
      <c r="JP103" s="368"/>
      <c r="JQ103" s="255"/>
      <c r="JR103" s="434"/>
      <c r="JS103" s="209"/>
      <c r="JT103" s="209"/>
      <c r="JU103" s="209"/>
      <c r="JV103" s="209"/>
      <c r="JW103" s="209"/>
      <c r="JX103" s="209"/>
      <c r="JY103" s="209"/>
      <c r="JZ103" s="209"/>
      <c r="KA103" s="209"/>
      <c r="KB103" s="209"/>
      <c r="KC103" s="209"/>
      <c r="KD103" s="255"/>
      <c r="KE103" s="209"/>
      <c r="KF103" s="209"/>
      <c r="KG103" s="209"/>
      <c r="KH103" s="255"/>
      <c r="KI103" s="209"/>
      <c r="KJ103" s="209"/>
      <c r="KK103" s="209"/>
      <c r="KL103" s="209"/>
      <c r="KM103" s="255"/>
      <c r="KN103" s="209"/>
      <c r="KO103" s="209"/>
      <c r="KP103" s="209"/>
      <c r="KQ103" s="255"/>
      <c r="KR103" s="209"/>
      <c r="KS103" s="209"/>
      <c r="KT103" s="209"/>
      <c r="KU103" s="254"/>
      <c r="KV103" s="255"/>
      <c r="KW103" s="209"/>
      <c r="KX103" s="209"/>
      <c r="KY103" s="209"/>
      <c r="KZ103" s="209"/>
      <c r="LA103" s="209"/>
      <c r="LB103" s="255"/>
      <c r="LC103" s="209"/>
      <c r="LD103" s="209"/>
      <c r="LE103" s="209"/>
      <c r="LF103" s="256"/>
      <c r="LG103" s="209"/>
      <c r="LH103" s="209"/>
      <c r="LI103" s="209"/>
      <c r="LJ103" s="255"/>
      <c r="LK103" s="209"/>
      <c r="LL103" s="209"/>
      <c r="LM103" s="209"/>
      <c r="LN103" s="209"/>
      <c r="LO103" s="209"/>
      <c r="LP103" s="209"/>
      <c r="LQ103" s="209"/>
      <c r="LR103" s="209"/>
      <c r="LS103" s="209"/>
      <c r="LT103" s="209"/>
      <c r="LU103" s="209"/>
      <c r="LV103" s="209"/>
      <c r="LW103" s="209"/>
      <c r="LX103" s="209"/>
      <c r="LY103" s="255"/>
      <c r="LZ103" s="209"/>
      <c r="MA103" s="209"/>
      <c r="MB103" s="209"/>
      <c r="MC103" s="209"/>
      <c r="MD103" s="209"/>
      <c r="ME103" s="255"/>
      <c r="MF103" s="209"/>
      <c r="MG103" s="209"/>
      <c r="MH103" s="209"/>
      <c r="MI103" s="209"/>
      <c r="MJ103" s="255"/>
      <c r="MK103" s="209"/>
      <c r="ML103" s="209"/>
      <c r="MM103" s="209"/>
      <c r="MN103" s="209"/>
      <c r="MO103" s="209"/>
      <c r="MP103" s="209"/>
      <c r="MQ103" s="257"/>
      <c r="MR103" s="209"/>
      <c r="MS103" s="209"/>
      <c r="MT103" s="209"/>
      <c r="MU103" s="209"/>
      <c r="MV103" s="209"/>
      <c r="MW103" s="209"/>
      <c r="MX103" s="209"/>
      <c r="MY103" s="209"/>
      <c r="MZ103" s="209"/>
      <c r="NA103" s="200"/>
      <c r="NB103" s="200"/>
      <c r="NC103" s="200" t="s">
        <v>1103</v>
      </c>
      <c r="ND103" s="200"/>
    </row>
    <row r="104" spans="1:368" s="222" customFormat="1" ht="12">
      <c r="A104" s="1260">
        <v>66</v>
      </c>
      <c r="B104" s="279" t="s">
        <v>346</v>
      </c>
      <c r="C104" s="201">
        <v>2014</v>
      </c>
      <c r="D104" s="200" t="s">
        <v>80</v>
      </c>
      <c r="E104" s="200" t="s">
        <v>23</v>
      </c>
      <c r="F104" s="200" t="s">
        <v>39</v>
      </c>
      <c r="G104" s="220">
        <v>42</v>
      </c>
      <c r="H104" s="221">
        <v>0.61899999999999999</v>
      </c>
      <c r="I104" s="202"/>
      <c r="J104" s="201" t="s">
        <v>352</v>
      </c>
      <c r="K104" s="200" t="s">
        <v>353</v>
      </c>
      <c r="L104" s="200" t="s">
        <v>122</v>
      </c>
      <c r="M104" s="201" t="s">
        <v>354</v>
      </c>
      <c r="N104" s="201" t="s">
        <v>355</v>
      </c>
      <c r="O104" s="201" t="s">
        <v>356</v>
      </c>
      <c r="P104" s="221">
        <v>0</v>
      </c>
      <c r="Q104" s="201" t="s">
        <v>25</v>
      </c>
      <c r="R104" s="200"/>
      <c r="S104" s="205" t="s">
        <v>351</v>
      </c>
      <c r="T104" s="205" t="s">
        <v>301</v>
      </c>
      <c r="U104" s="200" t="s">
        <v>89</v>
      </c>
      <c r="V104" s="253"/>
      <c r="W104" s="368"/>
      <c r="X104" s="208"/>
      <c r="Y104" s="209"/>
      <c r="Z104" s="16"/>
      <c r="AA104" s="209"/>
      <c r="AB104" s="16"/>
      <c r="AC104" s="209"/>
      <c r="AD104" s="331"/>
      <c r="AE104" s="209"/>
      <c r="AF104" s="209"/>
      <c r="AG104" s="209"/>
      <c r="AH104" s="209"/>
      <c r="AI104" s="572"/>
      <c r="AJ104" s="209"/>
      <c r="AK104" s="256"/>
      <c r="AL104" s="209"/>
      <c r="AM104" s="651"/>
      <c r="AN104" s="209"/>
      <c r="AO104" s="209"/>
      <c r="AP104" s="209"/>
      <c r="AQ104" s="209"/>
      <c r="AR104" s="209"/>
      <c r="AS104" s="209"/>
      <c r="AT104" s="209"/>
      <c r="AU104" s="209"/>
      <c r="AV104" s="209"/>
      <c r="AW104" s="209"/>
      <c r="AX104" s="209"/>
      <c r="AY104" s="256"/>
      <c r="AZ104" s="209"/>
      <c r="BA104" s="256"/>
      <c r="BB104" s="209"/>
      <c r="BC104" s="255"/>
      <c r="BD104" s="209"/>
      <c r="BE104" s="209"/>
      <c r="BF104" s="255"/>
      <c r="BG104" s="209"/>
      <c r="BH104" s="209"/>
      <c r="BI104" s="209"/>
      <c r="BJ104" s="209"/>
      <c r="BK104" s="631"/>
      <c r="BL104" s="209"/>
      <c r="BM104" s="209"/>
      <c r="BN104" s="255"/>
      <c r="BO104" s="209"/>
      <c r="BP104" s="209"/>
      <c r="BQ104" s="209"/>
      <c r="BR104" s="255"/>
      <c r="BS104" s="209"/>
      <c r="BT104" s="209"/>
      <c r="BU104" s="255"/>
      <c r="BV104" s="209"/>
      <c r="BW104" s="255"/>
      <c r="BX104" s="209"/>
      <c r="BZ104" s="255"/>
      <c r="CA104" s="209"/>
      <c r="CB104" s="209"/>
      <c r="CC104" s="209"/>
      <c r="CD104" s="209"/>
      <c r="CE104" s="368"/>
      <c r="CF104" s="209"/>
      <c r="CG104" s="255"/>
      <c r="CH104" s="209"/>
      <c r="CI104" s="256"/>
      <c r="CJ104" s="209"/>
      <c r="CK104" s="209"/>
      <c r="CL104" s="256"/>
      <c r="CM104" s="209">
        <v>35.700000000000003</v>
      </c>
      <c r="CN104" s="209"/>
      <c r="CO104" s="209"/>
      <c r="CP104" s="256"/>
      <c r="CQ104" s="209"/>
      <c r="CR104" s="209">
        <v>32</v>
      </c>
      <c r="CS104" s="209"/>
      <c r="CT104" s="209"/>
      <c r="CU104" s="209"/>
      <c r="CV104" s="209"/>
      <c r="CW104" s="209"/>
      <c r="CX104" s="256"/>
      <c r="CY104" s="209"/>
      <c r="CZ104" s="209"/>
      <c r="DA104" s="209"/>
      <c r="DB104" s="209"/>
      <c r="DC104" s="255"/>
      <c r="DD104" s="209"/>
      <c r="DE104" s="209"/>
      <c r="DF104" s="209"/>
      <c r="DG104" s="209"/>
      <c r="DH104" s="209"/>
      <c r="DI104" s="209"/>
      <c r="DJ104" s="209"/>
      <c r="DK104" s="209"/>
      <c r="DL104" s="209"/>
      <c r="DM104" s="209"/>
      <c r="DN104" s="209"/>
      <c r="DO104" s="255"/>
      <c r="DP104" s="209"/>
      <c r="DQ104" s="209"/>
      <c r="DR104" s="209"/>
      <c r="DS104" s="255"/>
      <c r="DT104" s="209"/>
      <c r="DU104" s="209"/>
      <c r="DV104" s="209"/>
      <c r="DW104" s="209"/>
      <c r="DX104" s="209"/>
      <c r="DY104" s="209"/>
      <c r="DZ104" s="209"/>
      <c r="EA104" s="373"/>
      <c r="EB104" s="209"/>
      <c r="EC104" s="255"/>
      <c r="ED104" s="256"/>
      <c r="EE104" s="209"/>
      <c r="EF104" s="209"/>
      <c r="EG104" s="209"/>
      <c r="EH104" s="209"/>
      <c r="EI104" s="256"/>
      <c r="EJ104" s="209"/>
      <c r="EK104" s="256"/>
      <c r="EL104" s="209"/>
      <c r="EM104" s="209"/>
      <c r="EN104" s="256"/>
      <c r="EO104" s="209"/>
      <c r="EP104" s="344"/>
      <c r="EQ104" s="209"/>
      <c r="ER104" s="209"/>
      <c r="ES104" s="209"/>
      <c r="ET104" s="209"/>
      <c r="EU104" s="209"/>
      <c r="EV104" s="209"/>
      <c r="EW104" s="255"/>
      <c r="EX104" s="256"/>
      <c r="EY104" s="209"/>
      <c r="EZ104" s="209"/>
      <c r="FA104" s="256"/>
      <c r="FB104" s="209"/>
      <c r="FC104" s="209"/>
      <c r="FD104" s="209"/>
      <c r="FE104" s="256"/>
      <c r="FF104" s="209"/>
      <c r="FG104" s="256"/>
      <c r="FH104" s="209"/>
      <c r="FI104" s="209"/>
      <c r="FJ104" s="256"/>
      <c r="FK104" s="209"/>
      <c r="FL104" s="209"/>
      <c r="FM104" s="209"/>
      <c r="FN104" s="612"/>
      <c r="FO104" s="209"/>
      <c r="FP104" s="255"/>
      <c r="FQ104" s="209"/>
      <c r="FR104" s="256"/>
      <c r="FS104" s="209"/>
      <c r="FT104" s="256"/>
      <c r="FU104" s="209"/>
      <c r="FV104" s="209"/>
      <c r="FW104" s="209"/>
      <c r="FX104" s="209"/>
      <c r="FY104" s="209"/>
      <c r="FZ104" s="256"/>
      <c r="GA104" s="209"/>
      <c r="GB104" s="255"/>
      <c r="GC104" s="209"/>
      <c r="GD104" s="209"/>
      <c r="GE104" s="209"/>
      <c r="GF104" s="255"/>
      <c r="GG104" s="209"/>
      <c r="GH104" s="368"/>
      <c r="GI104" s="209"/>
      <c r="GJ104" s="255"/>
      <c r="GK104" s="209"/>
      <c r="GL104" s="209"/>
      <c r="GM104" s="255"/>
      <c r="GN104" s="209"/>
      <c r="GO104" s="209"/>
      <c r="GP104" s="209"/>
      <c r="GQ104" s="209"/>
      <c r="GR104" s="209"/>
      <c r="GS104" s="368"/>
      <c r="GT104" s="209"/>
      <c r="GU104" s="255"/>
      <c r="GV104" s="256"/>
      <c r="GW104" s="209"/>
      <c r="GX104" s="209"/>
      <c r="GY104" s="256"/>
      <c r="GZ104" s="209"/>
      <c r="HA104" s="209"/>
      <c r="HB104" s="209"/>
      <c r="HC104" s="209"/>
      <c r="HD104" s="209"/>
      <c r="HE104" s="209"/>
      <c r="HF104" s="209"/>
      <c r="HG104" s="209"/>
      <c r="HH104" s="255"/>
      <c r="HI104" s="209"/>
      <c r="HJ104" s="209"/>
      <c r="HK104" s="209"/>
      <c r="HL104" s="209"/>
      <c r="HM104" s="209"/>
      <c r="HN104" s="209"/>
      <c r="HO104" s="255"/>
      <c r="HP104" s="256"/>
      <c r="HQ104" s="209"/>
      <c r="HR104" s="209"/>
      <c r="HS104" s="209"/>
      <c r="HT104" s="256"/>
      <c r="HU104" s="209"/>
      <c r="HV104" s="209"/>
      <c r="HW104" s="209"/>
      <c r="HX104" s="209"/>
      <c r="HY104" s="256"/>
      <c r="HZ104" s="209"/>
      <c r="IA104" s="368"/>
      <c r="IB104" s="255"/>
      <c r="IC104" s="209"/>
      <c r="ID104" s="209"/>
      <c r="IE104" s="209"/>
      <c r="IF104" s="209"/>
      <c r="IG104" s="209"/>
      <c r="IH104" s="209"/>
      <c r="II104" s="209"/>
      <c r="IJ104" s="209"/>
      <c r="IK104" s="368"/>
      <c r="IL104" s="255"/>
      <c r="IM104" s="209"/>
      <c r="IN104" s="209"/>
      <c r="IO104" s="209"/>
      <c r="IP104" s="209"/>
      <c r="IQ104" s="209"/>
      <c r="IR104" s="209"/>
      <c r="IS104" s="368"/>
      <c r="IT104" s="209"/>
      <c r="IU104" s="209"/>
      <c r="IV104" s="255"/>
      <c r="IW104" s="209"/>
      <c r="IX104" s="209"/>
      <c r="IY104" s="256"/>
      <c r="IZ104" s="209"/>
      <c r="JA104" s="209"/>
      <c r="JB104" s="256"/>
      <c r="JC104" s="209"/>
      <c r="JD104" s="209"/>
      <c r="JE104" s="209"/>
      <c r="JF104" s="256"/>
      <c r="JG104" s="209"/>
      <c r="JH104" s="255"/>
      <c r="JI104" s="209"/>
      <c r="JJ104" s="209"/>
      <c r="JK104" s="209"/>
      <c r="JL104" s="209"/>
      <c r="JM104" s="255"/>
      <c r="JN104" s="209"/>
      <c r="JO104" s="431"/>
      <c r="JP104" s="368"/>
      <c r="JQ104" s="255"/>
      <c r="JR104" s="434"/>
      <c r="JS104" s="209"/>
      <c r="JT104" s="209"/>
      <c r="JU104" s="209"/>
      <c r="JV104" s="209"/>
      <c r="JW104" s="209"/>
      <c r="JX104" s="209"/>
      <c r="JY104" s="209"/>
      <c r="JZ104" s="209"/>
      <c r="KA104" s="209"/>
      <c r="KB104" s="209"/>
      <c r="KC104" s="209"/>
      <c r="KD104" s="255"/>
      <c r="KE104" s="209"/>
      <c r="KF104" s="209"/>
      <c r="KG104" s="209"/>
      <c r="KH104" s="255"/>
      <c r="KI104" s="209"/>
      <c r="KJ104" s="209"/>
      <c r="KK104" s="209"/>
      <c r="KL104" s="209"/>
      <c r="KM104" s="255"/>
      <c r="KN104" s="209"/>
      <c r="KO104" s="209"/>
      <c r="KP104" s="209"/>
      <c r="KQ104" s="255"/>
      <c r="KR104" s="209"/>
      <c r="KS104" s="209"/>
      <c r="KT104" s="209"/>
      <c r="KU104" s="254"/>
      <c r="KV104" s="255"/>
      <c r="KW104" s="209"/>
      <c r="KX104" s="209"/>
      <c r="KY104" s="209"/>
      <c r="KZ104" s="209"/>
      <c r="LA104" s="209"/>
      <c r="LB104" s="255"/>
      <c r="LC104" s="209"/>
      <c r="LD104" s="209"/>
      <c r="LE104" s="209"/>
      <c r="LF104" s="256"/>
      <c r="LG104" s="209"/>
      <c r="LH104" s="209"/>
      <c r="LI104" s="209"/>
      <c r="LJ104" s="255"/>
      <c r="LK104" s="209"/>
      <c r="LL104" s="209"/>
      <c r="LM104" s="209"/>
      <c r="LN104" s="209"/>
      <c r="LO104" s="209"/>
      <c r="LP104" s="209"/>
      <c r="LQ104" s="209"/>
      <c r="LR104" s="209"/>
      <c r="LS104" s="209"/>
      <c r="LT104" s="209"/>
      <c r="LU104" s="209"/>
      <c r="LV104" s="209"/>
      <c r="LW104" s="209"/>
      <c r="LX104" s="209"/>
      <c r="LY104" s="255"/>
      <c r="LZ104" s="209"/>
      <c r="MA104" s="209"/>
      <c r="MB104" s="209"/>
      <c r="MC104" s="209"/>
      <c r="MD104" s="209"/>
      <c r="ME104" s="255"/>
      <c r="MF104" s="209"/>
      <c r="MG104" s="209"/>
      <c r="MH104" s="209"/>
      <c r="MI104" s="209"/>
      <c r="MJ104" s="255"/>
      <c r="MK104" s="209"/>
      <c r="ML104" s="209"/>
      <c r="MM104" s="209"/>
      <c r="MN104" s="209"/>
      <c r="MO104" s="209"/>
      <c r="MP104" s="209"/>
      <c r="MQ104" s="257"/>
      <c r="MR104" s="209"/>
      <c r="MS104" s="209"/>
      <c r="MT104" s="209"/>
      <c r="MU104" s="209"/>
      <c r="MV104" s="209"/>
      <c r="MW104" s="209"/>
      <c r="MX104" s="209"/>
      <c r="MY104" s="209"/>
      <c r="MZ104" s="209"/>
      <c r="NA104" s="200"/>
      <c r="NB104" s="200"/>
      <c r="NC104" s="200" t="s">
        <v>1103</v>
      </c>
      <c r="ND104" s="200"/>
    </row>
    <row r="105" spans="1:368" s="20" customFormat="1" ht="20" customHeight="1">
      <c r="A105" s="1248">
        <v>67</v>
      </c>
      <c r="B105" s="684"/>
      <c r="C105" s="685"/>
      <c r="D105" s="24"/>
      <c r="E105" s="24"/>
      <c r="F105" s="24"/>
      <c r="G105" s="25"/>
      <c r="H105" s="26"/>
      <c r="I105" s="27"/>
      <c r="J105" s="15"/>
      <c r="K105" s="68"/>
      <c r="L105" s="68"/>
      <c r="M105" s="15"/>
      <c r="N105" s="15"/>
      <c r="O105" s="15"/>
      <c r="P105" s="26"/>
      <c r="Q105" s="15"/>
      <c r="R105" s="24"/>
      <c r="S105" s="30"/>
      <c r="T105" s="30"/>
      <c r="U105" s="24"/>
      <c r="V105" s="171"/>
      <c r="W105" s="659"/>
      <c r="X105" s="522"/>
      <c r="Y105" s="31"/>
      <c r="Z105" s="522"/>
      <c r="AA105" s="31"/>
      <c r="AB105" s="522"/>
      <c r="AC105" s="31"/>
      <c r="AD105" s="522"/>
      <c r="AE105" s="31"/>
      <c r="AF105" s="31"/>
      <c r="AG105" s="31"/>
      <c r="AH105" s="31"/>
      <c r="AI105" s="522"/>
      <c r="AJ105" s="31"/>
      <c r="AK105" s="133"/>
      <c r="AL105" s="31"/>
      <c r="AM105" s="649"/>
      <c r="AN105" s="31"/>
      <c r="AO105" s="31"/>
      <c r="AP105" s="31"/>
      <c r="AQ105" s="31"/>
      <c r="AR105" s="31"/>
      <c r="AS105" s="31"/>
      <c r="AT105" s="31"/>
      <c r="AU105" s="31"/>
      <c r="AV105" s="31"/>
      <c r="AW105" s="31"/>
      <c r="AX105" s="31"/>
      <c r="AY105" s="133"/>
      <c r="AZ105" s="31"/>
      <c r="BA105" s="133"/>
      <c r="BB105" s="31"/>
      <c r="BC105" s="522"/>
      <c r="BD105" s="31"/>
      <c r="BE105" s="31"/>
      <c r="BF105" s="522"/>
      <c r="BG105" s="31"/>
      <c r="BH105" s="31"/>
      <c r="BI105" s="31"/>
      <c r="BJ105" s="31"/>
      <c r="BK105" s="659"/>
      <c r="BL105" s="31"/>
      <c r="BM105" s="31"/>
      <c r="BN105" s="522"/>
      <c r="BO105" s="31"/>
      <c r="BP105" s="31"/>
      <c r="BQ105" s="31"/>
      <c r="BR105" s="522"/>
      <c r="BS105" s="31"/>
      <c r="BT105" s="31"/>
      <c r="BU105" s="522"/>
      <c r="BV105" s="31"/>
      <c r="BW105" s="522"/>
      <c r="BX105" s="31"/>
      <c r="BZ105" s="522"/>
      <c r="CA105" s="31"/>
      <c r="CB105" s="31"/>
      <c r="CC105" s="31"/>
      <c r="CD105" s="31"/>
      <c r="CE105" s="659"/>
      <c r="CF105" s="31"/>
      <c r="CG105" s="522"/>
      <c r="CH105" s="31"/>
      <c r="CI105" s="133"/>
      <c r="CJ105" s="31"/>
      <c r="CK105" s="31"/>
      <c r="CL105" s="649"/>
      <c r="CM105" s="31"/>
      <c r="CN105" s="31"/>
      <c r="CO105" s="32"/>
      <c r="CP105" s="649"/>
      <c r="CQ105" s="31"/>
      <c r="CR105" s="31"/>
      <c r="CS105" s="31"/>
      <c r="CT105" s="31"/>
      <c r="CU105" s="31"/>
      <c r="CV105" s="31"/>
      <c r="CW105" s="31"/>
      <c r="CX105" s="649"/>
      <c r="CY105" s="31"/>
      <c r="CZ105" s="31"/>
      <c r="DA105" s="31"/>
      <c r="DB105" s="31"/>
      <c r="DC105" s="522"/>
      <c r="DD105" s="31"/>
      <c r="DE105" s="31"/>
      <c r="DF105" s="31"/>
      <c r="DG105" s="31"/>
      <c r="DH105" s="31"/>
      <c r="DI105" s="31"/>
      <c r="DJ105" s="31"/>
      <c r="DK105" s="31"/>
      <c r="DL105" s="31"/>
      <c r="DM105" s="31"/>
      <c r="DN105" s="31"/>
      <c r="DO105" s="522"/>
      <c r="DP105" s="31"/>
      <c r="DQ105" s="31"/>
      <c r="DR105" s="31"/>
      <c r="DS105" s="522"/>
      <c r="DT105" s="31"/>
      <c r="DU105" s="31"/>
      <c r="DV105" s="31"/>
      <c r="DW105" s="31"/>
      <c r="DX105" s="32"/>
      <c r="DY105" s="31"/>
      <c r="DZ105" s="31"/>
      <c r="EA105" s="659"/>
      <c r="EB105" s="31"/>
      <c r="EC105" s="522"/>
      <c r="ED105" s="649"/>
      <c r="EE105" s="31"/>
      <c r="EF105" s="31"/>
      <c r="EG105" s="31"/>
      <c r="EH105" s="31"/>
      <c r="EI105" s="133"/>
      <c r="EJ105" s="31"/>
      <c r="EK105" s="649"/>
      <c r="EL105" s="31"/>
      <c r="EM105" s="31"/>
      <c r="EN105" s="133"/>
      <c r="EO105" s="31"/>
      <c r="EP105" s="649"/>
      <c r="EQ105" s="31"/>
      <c r="ER105" s="31"/>
      <c r="ES105" s="31"/>
      <c r="ET105" s="31"/>
      <c r="EU105" s="31"/>
      <c r="EV105" s="31"/>
      <c r="EW105" s="522"/>
      <c r="EX105" s="649"/>
      <c r="EY105" s="31"/>
      <c r="EZ105" s="31"/>
      <c r="FA105" s="649"/>
      <c r="FB105" s="31"/>
      <c r="FC105" s="31"/>
      <c r="FD105" s="31"/>
      <c r="FE105" s="133"/>
      <c r="FF105" s="31"/>
      <c r="FG105" s="649"/>
      <c r="FH105" s="31"/>
      <c r="FI105" s="31"/>
      <c r="FJ105" s="649"/>
      <c r="FK105" s="31"/>
      <c r="FL105" s="31"/>
      <c r="FM105" s="31"/>
      <c r="FN105" s="659"/>
      <c r="FO105" s="31"/>
      <c r="FP105" s="522"/>
      <c r="FQ105" s="31"/>
      <c r="FR105" s="133"/>
      <c r="FS105" s="31"/>
      <c r="FT105" s="649"/>
      <c r="FU105" s="31"/>
      <c r="FV105" s="31"/>
      <c r="FW105" s="31"/>
      <c r="FX105" s="31"/>
      <c r="FY105" s="31"/>
      <c r="FZ105" s="133"/>
      <c r="GA105" s="31"/>
      <c r="GB105" s="522"/>
      <c r="GC105" s="31"/>
      <c r="GD105" s="31"/>
      <c r="GE105" s="31"/>
      <c r="GF105" s="522"/>
      <c r="GG105" s="31"/>
      <c r="GH105" s="659"/>
      <c r="GI105" s="31"/>
      <c r="GJ105" s="522"/>
      <c r="GK105" s="31"/>
      <c r="GL105" s="31"/>
      <c r="GM105" s="522"/>
      <c r="GN105" s="31"/>
      <c r="GO105" s="31"/>
      <c r="GP105" s="31"/>
      <c r="GQ105" s="31"/>
      <c r="GR105" s="31"/>
      <c r="GS105" s="659"/>
      <c r="GT105" s="31"/>
      <c r="GU105" s="522"/>
      <c r="GV105" s="649"/>
      <c r="GW105" s="31"/>
      <c r="GX105" s="31"/>
      <c r="GY105" s="649"/>
      <c r="GZ105" s="31"/>
      <c r="HA105" s="31"/>
      <c r="HB105" s="31"/>
      <c r="HC105" s="31"/>
      <c r="HD105" s="31"/>
      <c r="HE105" s="31"/>
      <c r="HF105" s="31"/>
      <c r="HG105" s="31"/>
      <c r="HH105" s="522"/>
      <c r="HI105" s="31"/>
      <c r="HJ105" s="31"/>
      <c r="HK105" s="31"/>
      <c r="HL105" s="31"/>
      <c r="HM105" s="31"/>
      <c r="HN105" s="31"/>
      <c r="HO105" s="522"/>
      <c r="HP105" s="649"/>
      <c r="HQ105" s="31"/>
      <c r="HR105" s="31"/>
      <c r="HS105" s="31"/>
      <c r="HT105" s="649"/>
      <c r="HU105" s="31"/>
      <c r="HV105" s="31"/>
      <c r="HW105" s="31"/>
      <c r="HX105" s="31"/>
      <c r="HY105" s="133"/>
      <c r="HZ105" s="31"/>
      <c r="IA105" s="659"/>
      <c r="IB105" s="522"/>
      <c r="IC105" s="31"/>
      <c r="ID105" s="31"/>
      <c r="IE105" s="31"/>
      <c r="IF105" s="31"/>
      <c r="IG105" s="31"/>
      <c r="IH105" s="31"/>
      <c r="II105" s="31"/>
      <c r="IJ105" s="31"/>
      <c r="IK105" s="659"/>
      <c r="IL105" s="522"/>
      <c r="IM105" s="31"/>
      <c r="IN105" s="31"/>
      <c r="IO105" s="31"/>
      <c r="IP105" s="31"/>
      <c r="IQ105" s="31"/>
      <c r="IR105" s="31"/>
      <c r="IS105" s="659"/>
      <c r="IT105" s="31"/>
      <c r="IU105" s="31"/>
      <c r="IV105" s="522"/>
      <c r="IW105" s="31"/>
      <c r="IX105" s="31"/>
      <c r="IY105" s="133"/>
      <c r="IZ105" s="31"/>
      <c r="JA105" s="31"/>
      <c r="JB105" s="133"/>
      <c r="JC105" s="31"/>
      <c r="JD105" s="31"/>
      <c r="JE105" s="31"/>
      <c r="JF105" s="133"/>
      <c r="JG105" s="31"/>
      <c r="JH105" s="522"/>
      <c r="JI105" s="31"/>
      <c r="JJ105" s="31"/>
      <c r="JK105" s="31"/>
      <c r="JL105" s="31"/>
      <c r="JM105" s="522"/>
      <c r="JN105" s="31"/>
      <c r="JO105" s="519"/>
      <c r="JP105" s="659"/>
      <c r="JQ105" s="522"/>
      <c r="JR105" s="31"/>
      <c r="JS105" s="31"/>
      <c r="JT105" s="31"/>
      <c r="JU105" s="31"/>
      <c r="JV105" s="31"/>
      <c r="JW105" s="31"/>
      <c r="JX105" s="31"/>
      <c r="JY105" s="31"/>
      <c r="JZ105" s="31"/>
      <c r="KA105" s="31"/>
      <c r="KB105" s="31"/>
      <c r="KC105" s="31"/>
      <c r="KD105" s="522"/>
      <c r="KE105" s="31"/>
      <c r="KF105" s="31"/>
      <c r="KG105" s="31"/>
      <c r="KH105" s="522"/>
      <c r="KI105" s="31"/>
      <c r="KJ105" s="31"/>
      <c r="KK105" s="31"/>
      <c r="KL105" s="31"/>
      <c r="KM105" s="522"/>
      <c r="KN105" s="31"/>
      <c r="KO105" s="31"/>
      <c r="KP105" s="31"/>
      <c r="KQ105" s="522"/>
      <c r="KR105" s="31"/>
      <c r="KS105" s="31"/>
      <c r="KT105" s="31"/>
      <c r="KU105" s="659"/>
      <c r="KV105" s="522"/>
      <c r="KW105" s="31"/>
      <c r="KX105" s="31"/>
      <c r="KY105" s="31"/>
      <c r="KZ105" s="31"/>
      <c r="LA105" s="31"/>
      <c r="LB105" s="522"/>
      <c r="LC105" s="31"/>
      <c r="LD105" s="31"/>
      <c r="LE105" s="31"/>
      <c r="LF105" s="649"/>
      <c r="LG105" s="31"/>
      <c r="LH105" s="31"/>
      <c r="LI105" s="31"/>
      <c r="LJ105" s="522"/>
      <c r="LK105" s="31"/>
      <c r="LL105" s="31"/>
      <c r="LM105" s="31"/>
      <c r="LN105" s="31"/>
      <c r="LO105" s="31"/>
      <c r="LP105" s="31"/>
      <c r="LQ105" s="31"/>
      <c r="LR105" s="31"/>
      <c r="LS105" s="31"/>
      <c r="LT105" s="31"/>
      <c r="LU105" s="31"/>
      <c r="LV105" s="31"/>
      <c r="LW105" s="31"/>
      <c r="LX105" s="31"/>
      <c r="LY105" s="522"/>
      <c r="LZ105" s="31"/>
      <c r="MA105" s="31"/>
      <c r="MB105" s="31"/>
      <c r="MC105" s="31"/>
      <c r="MD105" s="31"/>
      <c r="ME105" s="522"/>
      <c r="MF105" s="31"/>
      <c r="MG105" s="31"/>
      <c r="MH105" s="31"/>
      <c r="MI105" s="31"/>
      <c r="MJ105" s="522"/>
      <c r="MK105" s="31"/>
      <c r="ML105" s="31"/>
      <c r="MM105" s="31"/>
      <c r="MN105" s="31"/>
      <c r="MO105" s="31"/>
      <c r="MP105" s="31"/>
      <c r="MQ105" s="172"/>
      <c r="MR105" s="31"/>
      <c r="MS105" s="31"/>
      <c r="MT105" s="31"/>
      <c r="MU105" s="31"/>
      <c r="MV105" s="31"/>
      <c r="MW105" s="31"/>
      <c r="MX105" s="31"/>
      <c r="MY105" s="31"/>
      <c r="MZ105" s="31"/>
      <c r="NA105" s="24"/>
      <c r="NB105" s="24"/>
      <c r="NC105" s="24"/>
      <c r="ND105" s="24"/>
    </row>
    <row r="106" spans="1:368">
      <c r="A106" s="1248">
        <v>68</v>
      </c>
      <c r="B106" s="50" t="s">
        <v>357</v>
      </c>
      <c r="C106" s="51">
        <v>2015</v>
      </c>
      <c r="D106" s="34" t="s">
        <v>80</v>
      </c>
      <c r="E106" s="34" t="s">
        <v>23</v>
      </c>
      <c r="F106" s="34" t="s">
        <v>24</v>
      </c>
      <c r="G106" s="35">
        <v>75</v>
      </c>
      <c r="H106" s="36">
        <v>0.6</v>
      </c>
      <c r="I106" s="37"/>
      <c r="J106" s="2" t="s">
        <v>358</v>
      </c>
      <c r="K106" s="52" t="s">
        <v>230</v>
      </c>
      <c r="L106" s="52" t="s">
        <v>46</v>
      </c>
      <c r="M106" s="2" t="s">
        <v>38</v>
      </c>
      <c r="N106" s="2" t="s">
        <v>359</v>
      </c>
      <c r="O106" s="2" t="s">
        <v>360</v>
      </c>
      <c r="P106" s="36">
        <v>0</v>
      </c>
      <c r="Q106" s="2" t="s">
        <v>25</v>
      </c>
      <c r="R106" s="34" t="s">
        <v>299</v>
      </c>
      <c r="S106" s="39" t="s">
        <v>361</v>
      </c>
      <c r="T106" s="39" t="s">
        <v>301</v>
      </c>
      <c r="U106" s="34" t="s">
        <v>89</v>
      </c>
      <c r="V106" s="153"/>
      <c r="W106" s="657">
        <f t="shared" ref="W106:W133" si="786">COUNTIF(X106:BJ106,"&gt;0")</f>
        <v>0</v>
      </c>
      <c r="X106" s="510">
        <f t="shared" ref="X106:X133" si="787">COUNTA(Y106)</f>
        <v>0</v>
      </c>
      <c r="Y106" s="40"/>
      <c r="Z106" s="510">
        <f t="shared" ref="Z106:Z133" si="788">COUNTA(AA106)</f>
        <v>0</v>
      </c>
      <c r="AA106" s="40"/>
      <c r="AB106" s="510">
        <f t="shared" ref="AB106:AB133" si="789">COUNTA(AC106)</f>
        <v>0</v>
      </c>
      <c r="AC106" s="40"/>
      <c r="AD106" s="510">
        <f t="shared" ref="AD106:AD133" si="790">COUNTA(AE106:AH106)</f>
        <v>0</v>
      </c>
      <c r="AE106" s="40"/>
      <c r="AF106" s="40"/>
      <c r="AG106" s="40"/>
      <c r="AH106" s="40"/>
      <c r="AI106" s="510">
        <f t="shared" ref="AI106:AI133" si="791">COUNTA(AJ106,AL106,AN106:AX106,AZ106,BB106)</f>
        <v>0</v>
      </c>
      <c r="AJ106" s="40"/>
      <c r="AK106" s="44"/>
      <c r="AL106" s="40"/>
      <c r="AM106" s="351">
        <f t="shared" ref="AM106:AM133" si="792">COUNTA(AN106:AX106)</f>
        <v>0</v>
      </c>
      <c r="AN106" s="40"/>
      <c r="AO106" s="40"/>
      <c r="AP106" s="40"/>
      <c r="AQ106" s="40"/>
      <c r="AR106" s="40"/>
      <c r="AS106" s="40"/>
      <c r="AT106" s="40"/>
      <c r="AU106" s="40"/>
      <c r="AV106" s="40"/>
      <c r="AW106" s="40"/>
      <c r="AX106" s="40"/>
      <c r="AY106" s="44"/>
      <c r="AZ106" s="40"/>
      <c r="BA106" s="44"/>
      <c r="BB106" s="40"/>
      <c r="BC106" s="510">
        <f t="shared" ref="BC106:BC133" si="793">COUNTA(BD106:BE106)</f>
        <v>0</v>
      </c>
      <c r="BD106" s="40"/>
      <c r="BE106" s="40"/>
      <c r="BF106" s="510">
        <f t="shared" ref="BF106:BF132" si="794">COUNTA(BG106:BJ106)</f>
        <v>0</v>
      </c>
      <c r="BG106" s="40"/>
      <c r="BH106" s="40"/>
      <c r="BI106" s="40"/>
      <c r="BJ106" s="40"/>
      <c r="BK106" s="657">
        <f>COUNTIF(BL106:CD106,"&gt;0")</f>
        <v>0</v>
      </c>
      <c r="BL106" s="40"/>
      <c r="BM106" s="40"/>
      <c r="BN106" s="510">
        <f t="shared" ref="BN106:BN132" si="795">COUNTA(BO106:BQ106)</f>
        <v>0</v>
      </c>
      <c r="BO106" s="40"/>
      <c r="BP106" s="40"/>
      <c r="BQ106" s="40"/>
      <c r="BR106" s="510">
        <f t="shared" ref="BR106:BR132" si="796">COUNTA(BS106:BT106)</f>
        <v>0</v>
      </c>
      <c r="BS106" s="40"/>
      <c r="BT106" s="40"/>
      <c r="BU106" s="510">
        <f t="shared" ref="BU106:BU133" si="797">COUNTA(BV106)</f>
        <v>0</v>
      </c>
      <c r="BV106" s="40"/>
      <c r="BW106" s="510">
        <f t="shared" ref="BW106:BW133" si="798">COUNTA(BX106:BY106)</f>
        <v>0</v>
      </c>
      <c r="BX106" s="40"/>
      <c r="BZ106" s="510">
        <f t="shared" ref="BZ106:BZ133" si="799">COUNTA(CA106:CD106)</f>
        <v>0</v>
      </c>
      <c r="CA106" s="40"/>
      <c r="CB106" s="40"/>
      <c r="CC106" s="40"/>
      <c r="CD106" s="40"/>
      <c r="CE106" s="657">
        <f t="shared" ref="CE106:CE133" si="800">COUNTIF(CF106:DZ106,"&gt;0")</f>
        <v>2</v>
      </c>
      <c r="CF106" s="40"/>
      <c r="CG106" s="510">
        <f t="shared" ref="CG106:CG133" si="801">COUNTA(CH106,CJ106:CK106,CM106:CO106,CQ106:CW106,CY106:DB106)</f>
        <v>1</v>
      </c>
      <c r="CH106" s="40"/>
      <c r="CI106" s="44"/>
      <c r="CJ106" s="40">
        <v>22.7</v>
      </c>
      <c r="CK106" s="40"/>
      <c r="CL106" s="351">
        <f t="shared" ref="CL106:CL133" si="802">COUNTA(CM106:CO106)</f>
        <v>0</v>
      </c>
      <c r="CM106" s="40"/>
      <c r="CN106" s="40"/>
      <c r="CO106" s="40"/>
      <c r="CP106" s="351">
        <f t="shared" ref="CP106:CP133" si="803">COUNTA(CQ106:CW106)</f>
        <v>0</v>
      </c>
      <c r="CQ106" s="40"/>
      <c r="CR106" s="40"/>
      <c r="CS106" s="40"/>
      <c r="CT106" s="40"/>
      <c r="CU106" s="40"/>
      <c r="CV106" s="40"/>
      <c r="CW106" s="40"/>
      <c r="CX106" s="351">
        <f t="shared" ref="CX106:CX133" si="804">COUNTA(CY106:DB106)</f>
        <v>0</v>
      </c>
      <c r="CY106" s="40"/>
      <c r="CZ106" s="40"/>
      <c r="DA106" s="40"/>
      <c r="DB106" s="40"/>
      <c r="DC106" s="510">
        <f t="shared" ref="DC106:DC133" si="805">COUNTA(DD106:DN106)</f>
        <v>0</v>
      </c>
      <c r="DD106" s="40"/>
      <c r="DE106" s="40"/>
      <c r="DF106" s="40"/>
      <c r="DG106" s="40"/>
      <c r="DH106" s="40"/>
      <c r="DI106" s="40"/>
      <c r="DJ106" s="40"/>
      <c r="DK106" s="40"/>
      <c r="DL106" s="40"/>
      <c r="DM106" s="40"/>
      <c r="DN106" s="40"/>
      <c r="DO106" s="510">
        <f t="shared" ref="DO106:DO133" si="806">COUNTA(DP106:DR106)</f>
        <v>0</v>
      </c>
      <c r="DP106" s="40"/>
      <c r="DQ106" s="40"/>
      <c r="DR106" s="40"/>
      <c r="DS106" s="510">
        <f t="shared" ref="DS106:DS133" si="807">COUNTA(DT106:DZ106)</f>
        <v>0</v>
      </c>
      <c r="DT106" s="40"/>
      <c r="DU106" s="40"/>
      <c r="DV106" s="40"/>
      <c r="DW106" s="40"/>
      <c r="DX106" s="40"/>
      <c r="DY106" s="40"/>
      <c r="DZ106" s="40"/>
      <c r="EA106" s="657">
        <f t="shared" ref="EA106:EA133" si="808">COUNTIF(EB106:FM106,"&gt;0")</f>
        <v>0</v>
      </c>
      <c r="EB106" s="40"/>
      <c r="EC106" s="510">
        <f t="shared" ref="EC106:EC133" si="809">COUNTA(EE106:EH106,EJ106,EL106:EM106,EO106,EQ106:EV106)</f>
        <v>0</v>
      </c>
      <c r="ED106" s="351">
        <f t="shared" ref="ED106:ED133" si="810">COUNTA(EE106:EH106)</f>
        <v>0</v>
      </c>
      <c r="EE106" s="40"/>
      <c r="EF106" s="40"/>
      <c r="EG106" s="40"/>
      <c r="EH106" s="40"/>
      <c r="EI106" s="44"/>
      <c r="EJ106" s="40"/>
      <c r="EK106" s="351">
        <f t="shared" ref="EK106:EK133" si="811">COUNTA(EL106:EM106)</f>
        <v>0</v>
      </c>
      <c r="EL106" s="40"/>
      <c r="EM106" s="40"/>
      <c r="EN106" s="44"/>
      <c r="EO106" s="40"/>
      <c r="EP106" s="351">
        <f t="shared" ref="EP106:EP132" si="812">COUNTA(EQ106:EV106)</f>
        <v>0</v>
      </c>
      <c r="EQ106" s="40"/>
      <c r="ER106" s="40"/>
      <c r="ES106" s="40"/>
      <c r="ET106" s="40"/>
      <c r="EU106" s="40"/>
      <c r="EV106" s="40"/>
      <c r="EW106" s="510">
        <f t="shared" ref="EW106:EW133" si="813">COUNTA(EY106:EZ106,FB106:FD106,FF106,FH106:FI106,FK106:FM106)</f>
        <v>0</v>
      </c>
      <c r="EX106" s="351">
        <f t="shared" ref="EX106:EX133" si="814">COUNTA(EY106:EZ106)</f>
        <v>0</v>
      </c>
      <c r="EY106" s="40"/>
      <c r="EZ106" s="40"/>
      <c r="FA106" s="351">
        <f t="shared" ref="FA106:FA133" si="815">COUNTA(FB106:FD106)</f>
        <v>0</v>
      </c>
      <c r="FB106" s="40"/>
      <c r="FC106" s="40"/>
      <c r="FD106" s="40"/>
      <c r="FE106" s="44"/>
      <c r="FF106" s="40"/>
      <c r="FG106" s="351">
        <f t="shared" ref="FG106:FG133" si="816">COUNTA(FH106:FI106)</f>
        <v>0</v>
      </c>
      <c r="FH106" s="40"/>
      <c r="FI106" s="40"/>
      <c r="FJ106" s="351">
        <f t="shared" ref="FJ106:FJ133" si="817">COUNTA(FK106:FM106)</f>
        <v>0</v>
      </c>
      <c r="FK106" s="40"/>
      <c r="FL106" s="40"/>
      <c r="FM106" s="40"/>
      <c r="FN106" s="657">
        <f t="shared" ref="FN106:FN133" si="818">COUNTIF(FO106:GG106,"&gt;0")</f>
        <v>0</v>
      </c>
      <c r="FO106" s="40"/>
      <c r="FP106" s="510">
        <f t="shared" ref="FP106:FP133" si="819">COUNTA(FQ106,FS106,FU106:FY106,GA106,GC106:GE106,FO106)</f>
        <v>0</v>
      </c>
      <c r="FQ106" s="40"/>
      <c r="FR106" s="44"/>
      <c r="FS106" s="40"/>
      <c r="FT106" s="351">
        <f t="shared" ref="FT106:FT133" si="820">COUNTA(FU106:FY106)</f>
        <v>0</v>
      </c>
      <c r="FU106" s="40"/>
      <c r="FV106" s="40"/>
      <c r="FW106" s="40"/>
      <c r="FX106" s="40"/>
      <c r="FY106" s="40"/>
      <c r="FZ106" s="44"/>
      <c r="GA106" s="40"/>
      <c r="GB106" s="510">
        <f t="shared" ref="GB106:GB133" si="821">COUNTA(GC106:GE106)</f>
        <v>0</v>
      </c>
      <c r="GC106" s="40"/>
      <c r="GD106" s="40"/>
      <c r="GE106" s="40"/>
      <c r="GF106" s="510">
        <f t="shared" ref="GF106:GF133" si="822">COUNTA(GG106)</f>
        <v>0</v>
      </c>
      <c r="GG106" s="40"/>
      <c r="GH106" s="657">
        <f>COUNTIF(GI106:GR106,"&gt;0")</f>
        <v>0</v>
      </c>
      <c r="GI106" s="40"/>
      <c r="GJ106" s="510">
        <f t="shared" ref="GJ106:GJ133" si="823">COUNTA(GK106)</f>
        <v>0</v>
      </c>
      <c r="GK106" s="40"/>
      <c r="GL106" s="40"/>
      <c r="GM106" s="510">
        <f>COUNTA(GN106:GR106)</f>
        <v>0</v>
      </c>
      <c r="GN106" s="40"/>
      <c r="GO106" s="40"/>
      <c r="GP106" s="40"/>
      <c r="GQ106" s="40"/>
      <c r="GR106" s="40"/>
      <c r="GS106" s="657">
        <f t="shared" ref="GS106:GS133" si="824">COUNTIF(GT106:HZ106,"&gt;0")</f>
        <v>0</v>
      </c>
      <c r="GT106" s="40"/>
      <c r="GU106" s="510">
        <f t="shared" ref="GU106:GU133" si="825">COUNTA(GW106:GX106,GZ106:HG106)</f>
        <v>0</v>
      </c>
      <c r="GV106" s="351">
        <f t="shared" ref="GV106:GV133" si="826">COUNTA(GW106:GX106)</f>
        <v>0</v>
      </c>
      <c r="GW106" s="40"/>
      <c r="GX106" s="40"/>
      <c r="GY106" s="351">
        <f t="shared" ref="GY106:GY133" si="827">COUNTA(GZ106:HG106)</f>
        <v>0</v>
      </c>
      <c r="GZ106" s="40"/>
      <c r="HA106" s="40"/>
      <c r="HB106" s="40"/>
      <c r="HC106" s="40"/>
      <c r="HD106" s="40"/>
      <c r="HE106" s="40"/>
      <c r="HF106" s="40"/>
      <c r="HG106" s="40"/>
      <c r="HH106" s="510">
        <f t="shared" ref="HH106:HH133" si="828">COUNTA(HI106:HN106)</f>
        <v>0</v>
      </c>
      <c r="HI106" s="40"/>
      <c r="HJ106" s="40"/>
      <c r="HK106" s="40"/>
      <c r="HL106" s="40"/>
      <c r="HM106" s="40"/>
      <c r="HN106" s="40"/>
      <c r="HO106" s="510">
        <f t="shared" ref="HO106:HO133" si="829">COUNTA(HQ106:HS106,HU106:HX106,HZ106)</f>
        <v>0</v>
      </c>
      <c r="HP106" s="351">
        <f t="shared" ref="HP106:HP133" si="830">COUNTA(HQ106:HS106)</f>
        <v>0</v>
      </c>
      <c r="HQ106" s="40"/>
      <c r="HR106" s="40"/>
      <c r="HS106" s="40"/>
      <c r="HT106" s="351">
        <f t="shared" ref="HT106:HT133" si="831">COUNTA(HU106:HX106)</f>
        <v>0</v>
      </c>
      <c r="HU106" s="40"/>
      <c r="HV106" s="40"/>
      <c r="HW106" s="40"/>
      <c r="HX106" s="40"/>
      <c r="HY106" s="44"/>
      <c r="HZ106" s="40"/>
      <c r="IA106" s="657">
        <f t="shared" ref="IA106:IA132" si="832">COUNTIF(IB106:IJ106,"&gt;0")</f>
        <v>0</v>
      </c>
      <c r="IB106" s="510">
        <f t="shared" ref="IB106:IB133" si="833">COUNTA(IC106:IJ106)</f>
        <v>0</v>
      </c>
      <c r="IC106" s="40"/>
      <c r="ID106" s="40"/>
      <c r="IE106" s="40"/>
      <c r="IF106" s="40"/>
      <c r="IG106" s="40"/>
      <c r="IH106" s="40"/>
      <c r="II106" s="40"/>
      <c r="IJ106" s="40"/>
      <c r="IK106" s="657">
        <f t="shared" ref="IK106:IK133" si="834">COUNTIF(IL106:IR106,"&gt;0")</f>
        <v>0</v>
      </c>
      <c r="IL106" s="510">
        <f t="shared" ref="IL106:IL133" si="835">COUNTA(IM106:IR106)</f>
        <v>0</v>
      </c>
      <c r="IM106" s="40"/>
      <c r="IN106" s="40"/>
      <c r="IO106" s="40"/>
      <c r="IP106" s="40"/>
      <c r="IQ106" s="40"/>
      <c r="IR106" s="40"/>
      <c r="IS106" s="657">
        <f t="shared" ref="IS106:IS133" si="836">COUNTIF(IT106:JN106,"&gt;0")</f>
        <v>0</v>
      </c>
      <c r="IT106" s="40"/>
      <c r="IU106" s="40"/>
      <c r="IV106" s="510">
        <f t="shared" ref="IV106:IV133" si="837">COUNTA(IW106:IX106,IZ106:JA106,JC106:JE106,JG106)</f>
        <v>0</v>
      </c>
      <c r="IW106" s="40"/>
      <c r="IX106" s="40"/>
      <c r="IY106" s="44"/>
      <c r="IZ106" s="40"/>
      <c r="JA106" s="40"/>
      <c r="JB106" s="44"/>
      <c r="JC106" s="40"/>
      <c r="JD106" s="40"/>
      <c r="JE106" s="40"/>
      <c r="JF106" s="44"/>
      <c r="JG106" s="40"/>
      <c r="JH106" s="510">
        <f t="shared" ref="JH106:JH133" si="838">COUNTA(JI106:JL106)</f>
        <v>0</v>
      </c>
      <c r="JI106" s="40"/>
      <c r="JJ106" s="40"/>
      <c r="JK106" s="40"/>
      <c r="JL106" s="40"/>
      <c r="JM106" s="510">
        <f t="shared" ref="JM106:JM133" si="839">COUNTA(JN106)</f>
        <v>0</v>
      </c>
      <c r="JN106" s="40"/>
      <c r="JO106" s="513"/>
      <c r="JP106" s="657">
        <f t="shared" ref="JP106:JP133" si="840">COUNTIF(JQ106:KT106,"&gt;0")</f>
        <v>0</v>
      </c>
      <c r="JQ106" s="510">
        <f t="shared" ref="JQ106:JQ133" si="841">COUNTA(JR106:JU106)</f>
        <v>0</v>
      </c>
      <c r="JR106" s="436"/>
      <c r="JS106" s="40"/>
      <c r="JT106" s="40"/>
      <c r="JU106" s="40"/>
      <c r="JV106" s="40"/>
      <c r="JW106" s="40"/>
      <c r="JX106" s="40"/>
      <c r="JY106" s="40"/>
      <c r="JZ106" s="40"/>
      <c r="KA106" s="40"/>
      <c r="KB106" s="40"/>
      <c r="KC106" s="40"/>
      <c r="KD106" s="510">
        <f t="shared" ref="KD106:KD133" si="842">COUNTA(KE106:KG106)</f>
        <v>0</v>
      </c>
      <c r="KE106" s="40"/>
      <c r="KF106" s="40"/>
      <c r="KG106" s="40"/>
      <c r="KH106" s="510">
        <f t="shared" ref="KH106:KH133" si="843">COUNTA(KI106:KL106)</f>
        <v>0</v>
      </c>
      <c r="KI106" s="40"/>
      <c r="KJ106" s="40"/>
      <c r="KK106" s="40"/>
      <c r="KL106" s="40"/>
      <c r="KM106" s="510">
        <f t="shared" ref="KM106:KM133" si="844">COUNTA(KN106:KP106)</f>
        <v>0</v>
      </c>
      <c r="KN106" s="40"/>
      <c r="KO106" s="40"/>
      <c r="KP106" s="40"/>
      <c r="KQ106" s="510">
        <f t="shared" ref="KQ106:KQ133" si="845">COUNTA(KR106:KS106)</f>
        <v>0</v>
      </c>
      <c r="KR106" s="40"/>
      <c r="KS106" s="40"/>
      <c r="KT106" s="40"/>
      <c r="KU106" s="657">
        <f t="shared" ref="KU106:KU133" si="846">COUNTIF(KV106:MP106,"&gt;0")</f>
        <v>0</v>
      </c>
      <c r="KV106" s="510">
        <f t="shared" ref="KV106:KV133" si="847">COUNTA(KW106:LA106)</f>
        <v>0</v>
      </c>
      <c r="KW106" s="40"/>
      <c r="KX106" s="40"/>
      <c r="KY106" s="40"/>
      <c r="KZ106" s="40"/>
      <c r="LA106" s="40"/>
      <c r="LB106" s="510">
        <f t="shared" ref="LB106:LB133" si="848">COUNTA(LC106:LE106,LG106:LI106)</f>
        <v>0</v>
      </c>
      <c r="LC106" s="40"/>
      <c r="LD106" s="40"/>
      <c r="LE106" s="40"/>
      <c r="LF106" s="351">
        <f t="shared" ref="LF106:LF132" si="849">COUNTA(LG106:LI106)</f>
        <v>0</v>
      </c>
      <c r="LG106" s="40"/>
      <c r="LH106" s="40"/>
      <c r="LI106" s="40"/>
      <c r="LJ106" s="510">
        <f t="shared" ref="LJ106:LJ132" si="850">COUNTA(LK106:LX106)</f>
        <v>0</v>
      </c>
      <c r="LK106" s="40"/>
      <c r="LL106" s="40"/>
      <c r="LM106" s="40"/>
      <c r="LN106" s="40"/>
      <c r="LO106" s="40"/>
      <c r="LP106" s="40"/>
      <c r="LQ106" s="40"/>
      <c r="LR106" s="40"/>
      <c r="LS106" s="40"/>
      <c r="LT106" s="40"/>
      <c r="LU106" s="40"/>
      <c r="LV106" s="40"/>
      <c r="LW106" s="40"/>
      <c r="LX106" s="40"/>
      <c r="LY106" s="510">
        <f t="shared" ref="LY106:LY133" si="851">COUNTA(LZ106:MD106)</f>
        <v>0</v>
      </c>
      <c r="LZ106" s="40"/>
      <c r="MA106" s="40"/>
      <c r="MB106" s="40"/>
      <c r="MC106" s="40"/>
      <c r="MD106" s="40"/>
      <c r="ME106" s="510">
        <f t="shared" ref="ME106:ME132" si="852">COUNTA(MF106:MI106)</f>
        <v>0</v>
      </c>
      <c r="MF106" s="40"/>
      <c r="MG106" s="40"/>
      <c r="MH106" s="40"/>
      <c r="MI106" s="40"/>
      <c r="MJ106" s="510">
        <f t="shared" ref="MJ106:MJ133" si="853">COUNTA(MK106:MP106)</f>
        <v>0</v>
      </c>
      <c r="MK106" s="40"/>
      <c r="ML106" s="40"/>
      <c r="MM106" s="40"/>
      <c r="MN106" s="40"/>
      <c r="MO106" s="40"/>
      <c r="MP106" s="40"/>
      <c r="MQ106" s="163"/>
      <c r="MR106" s="40"/>
      <c r="MS106" s="40"/>
      <c r="MT106" s="40"/>
      <c r="MU106" s="40"/>
      <c r="MV106" s="40"/>
      <c r="MW106" s="40"/>
      <c r="MX106" s="40"/>
      <c r="MY106" s="40"/>
      <c r="MZ106" s="40"/>
      <c r="NA106" s="34"/>
      <c r="NB106" s="34"/>
      <c r="NC106" s="34" t="s">
        <v>1104</v>
      </c>
      <c r="ND106" s="34"/>
    </row>
    <row r="107" spans="1:368">
      <c r="A107" s="1248">
        <v>69</v>
      </c>
      <c r="B107" s="50" t="s">
        <v>362</v>
      </c>
      <c r="C107" s="51">
        <v>2015</v>
      </c>
      <c r="D107" s="34" t="s">
        <v>80</v>
      </c>
      <c r="E107" s="34" t="s">
        <v>23</v>
      </c>
      <c r="F107" s="34" t="s">
        <v>39</v>
      </c>
      <c r="G107" s="35">
        <v>12</v>
      </c>
      <c r="H107" s="42">
        <v>0.5</v>
      </c>
      <c r="I107" s="43"/>
      <c r="J107" s="2" t="s">
        <v>363</v>
      </c>
      <c r="K107" s="52" t="s">
        <v>105</v>
      </c>
      <c r="L107" s="52" t="s">
        <v>122</v>
      </c>
      <c r="M107" s="2" t="s">
        <v>364</v>
      </c>
      <c r="N107" s="2" t="s">
        <v>365</v>
      </c>
      <c r="O107" s="2" t="s">
        <v>39</v>
      </c>
      <c r="P107" s="42">
        <v>1</v>
      </c>
      <c r="Q107" s="2" t="s">
        <v>25</v>
      </c>
      <c r="R107" s="34" t="s">
        <v>299</v>
      </c>
      <c r="S107" s="39" t="s">
        <v>366</v>
      </c>
      <c r="T107" s="39" t="s">
        <v>367</v>
      </c>
      <c r="U107" s="34" t="s">
        <v>89</v>
      </c>
      <c r="V107" s="153"/>
      <c r="W107" s="657">
        <f t="shared" si="786"/>
        <v>0</v>
      </c>
      <c r="X107" s="510">
        <f t="shared" si="787"/>
        <v>0</v>
      </c>
      <c r="Y107" s="40"/>
      <c r="Z107" s="510">
        <f t="shared" si="788"/>
        <v>0</v>
      </c>
      <c r="AA107" s="40"/>
      <c r="AB107" s="510">
        <f t="shared" si="789"/>
        <v>0</v>
      </c>
      <c r="AC107" s="40"/>
      <c r="AD107" s="510">
        <f t="shared" si="790"/>
        <v>0</v>
      </c>
      <c r="AE107" s="40"/>
      <c r="AF107" s="40"/>
      <c r="AG107" s="40"/>
      <c r="AH107" s="40"/>
      <c r="AI107" s="510">
        <f t="shared" si="791"/>
        <v>0</v>
      </c>
      <c r="AJ107" s="40"/>
      <c r="AK107" s="44"/>
      <c r="AL107" s="40"/>
      <c r="AM107" s="351">
        <f t="shared" si="792"/>
        <v>0</v>
      </c>
      <c r="AN107" s="40"/>
      <c r="AO107" s="40"/>
      <c r="AP107" s="40"/>
      <c r="AQ107" s="40"/>
      <c r="AR107" s="40"/>
      <c r="AS107" s="40"/>
      <c r="AT107" s="40"/>
      <c r="AU107" s="40"/>
      <c r="AV107" s="40"/>
      <c r="AW107" s="40"/>
      <c r="AX107" s="40"/>
      <c r="AY107" s="44"/>
      <c r="AZ107" s="40"/>
      <c r="BA107" s="44"/>
      <c r="BB107" s="40"/>
      <c r="BC107" s="510">
        <f t="shared" si="793"/>
        <v>0</v>
      </c>
      <c r="BD107" s="40"/>
      <c r="BE107" s="40"/>
      <c r="BF107" s="510">
        <f t="shared" si="794"/>
        <v>0</v>
      </c>
      <c r="BG107" s="40"/>
      <c r="BH107" s="40"/>
      <c r="BI107" s="40"/>
      <c r="BJ107" s="40"/>
      <c r="BK107" s="657">
        <f>COUNTIF(BL107:CD107,"&gt;0")</f>
        <v>0</v>
      </c>
      <c r="BL107" s="40"/>
      <c r="BM107" s="40"/>
      <c r="BN107" s="510">
        <f t="shared" si="795"/>
        <v>0</v>
      </c>
      <c r="BO107" s="40"/>
      <c r="BP107" s="40"/>
      <c r="BQ107" s="40"/>
      <c r="BR107" s="510">
        <f t="shared" si="796"/>
        <v>0</v>
      </c>
      <c r="BS107" s="40"/>
      <c r="BT107" s="40"/>
      <c r="BU107" s="510">
        <f t="shared" si="797"/>
        <v>0</v>
      </c>
      <c r="BV107" s="40"/>
      <c r="BW107" s="510">
        <f t="shared" si="798"/>
        <v>0</v>
      </c>
      <c r="BX107" s="40"/>
      <c r="BZ107" s="510">
        <f t="shared" si="799"/>
        <v>0</v>
      </c>
      <c r="CA107" s="40"/>
      <c r="CB107" s="40"/>
      <c r="CC107" s="40"/>
      <c r="CD107" s="40"/>
      <c r="CE107" s="657">
        <f t="shared" si="800"/>
        <v>0</v>
      </c>
      <c r="CF107" s="40"/>
      <c r="CG107" s="510">
        <f t="shared" si="801"/>
        <v>0</v>
      </c>
      <c r="CH107" s="40"/>
      <c r="CI107" s="44"/>
      <c r="CJ107" s="40"/>
      <c r="CK107" s="40"/>
      <c r="CL107" s="351">
        <f t="shared" si="802"/>
        <v>0</v>
      </c>
      <c r="CM107" s="40"/>
      <c r="CN107" s="40"/>
      <c r="CO107" s="40"/>
      <c r="CP107" s="351">
        <f t="shared" si="803"/>
        <v>0</v>
      </c>
      <c r="CQ107" s="40"/>
      <c r="CR107" s="40"/>
      <c r="CS107" s="40"/>
      <c r="CT107" s="40"/>
      <c r="CU107" s="40"/>
      <c r="CV107" s="40"/>
      <c r="CW107" s="40"/>
      <c r="CX107" s="351">
        <f t="shared" si="804"/>
        <v>0</v>
      </c>
      <c r="CY107" s="40"/>
      <c r="CZ107" s="40"/>
      <c r="DA107" s="40"/>
      <c r="DB107" s="40"/>
      <c r="DC107" s="510">
        <f t="shared" si="805"/>
        <v>0</v>
      </c>
      <c r="DD107" s="40"/>
      <c r="DE107" s="40"/>
      <c r="DF107" s="40"/>
      <c r="DG107" s="40"/>
      <c r="DH107" s="40"/>
      <c r="DI107" s="40"/>
      <c r="DJ107" s="40"/>
      <c r="DK107" s="40"/>
      <c r="DL107" s="40"/>
      <c r="DM107" s="40"/>
      <c r="DN107" s="40"/>
      <c r="DO107" s="510">
        <f t="shared" si="806"/>
        <v>0</v>
      </c>
      <c r="DP107" s="40"/>
      <c r="DQ107" s="40"/>
      <c r="DR107" s="40"/>
      <c r="DS107" s="510">
        <f t="shared" si="807"/>
        <v>0</v>
      </c>
      <c r="DT107" s="40"/>
      <c r="DU107" s="40"/>
      <c r="DV107" s="40"/>
      <c r="DW107" s="40"/>
      <c r="DX107" s="40"/>
      <c r="DY107" s="40"/>
      <c r="DZ107" s="40"/>
      <c r="EA107" s="657">
        <f t="shared" si="808"/>
        <v>2</v>
      </c>
      <c r="EB107" s="40"/>
      <c r="EC107" s="510">
        <f t="shared" si="809"/>
        <v>1</v>
      </c>
      <c r="ED107" s="351">
        <f t="shared" si="810"/>
        <v>0</v>
      </c>
      <c r="EE107" s="40"/>
      <c r="EF107" s="40"/>
      <c r="EG107" s="40"/>
      <c r="EH107" s="40"/>
      <c r="EI107" s="44"/>
      <c r="EJ107" s="40"/>
      <c r="EK107" s="351">
        <f t="shared" si="811"/>
        <v>1</v>
      </c>
      <c r="EL107" s="41" t="s">
        <v>627</v>
      </c>
      <c r="EM107" s="41"/>
      <c r="EN107" s="44"/>
      <c r="EO107" s="40"/>
      <c r="EP107" s="351">
        <f t="shared" si="812"/>
        <v>0</v>
      </c>
      <c r="EQ107" s="40"/>
      <c r="ER107" s="40"/>
      <c r="ES107" s="40"/>
      <c r="ET107" s="40"/>
      <c r="EU107" s="40"/>
      <c r="EV107" s="40"/>
      <c r="EW107" s="510">
        <f t="shared" si="813"/>
        <v>0</v>
      </c>
      <c r="EX107" s="351">
        <f t="shared" si="814"/>
        <v>0</v>
      </c>
      <c r="EY107" s="40"/>
      <c r="EZ107" s="41"/>
      <c r="FA107" s="351">
        <f t="shared" si="815"/>
        <v>0</v>
      </c>
      <c r="FB107" s="40"/>
      <c r="FC107" s="40"/>
      <c r="FD107" s="40"/>
      <c r="FE107" s="44"/>
      <c r="FF107" s="40"/>
      <c r="FG107" s="351">
        <f t="shared" si="816"/>
        <v>0</v>
      </c>
      <c r="FH107" s="40"/>
      <c r="FI107" s="41"/>
      <c r="FJ107" s="351">
        <f t="shared" si="817"/>
        <v>0</v>
      </c>
      <c r="FK107" s="40"/>
      <c r="FL107" s="40"/>
      <c r="FM107" s="40"/>
      <c r="FN107" s="657">
        <f t="shared" si="818"/>
        <v>0</v>
      </c>
      <c r="FO107" s="40"/>
      <c r="FP107" s="510">
        <f t="shared" si="819"/>
        <v>0</v>
      </c>
      <c r="FQ107" s="40"/>
      <c r="FR107" s="44"/>
      <c r="FS107" s="40"/>
      <c r="FT107" s="351">
        <f t="shared" si="820"/>
        <v>0</v>
      </c>
      <c r="FU107" s="40"/>
      <c r="FV107" s="40"/>
      <c r="FW107" s="40"/>
      <c r="FX107" s="40"/>
      <c r="FY107" s="40"/>
      <c r="FZ107" s="44"/>
      <c r="GA107" s="40"/>
      <c r="GB107" s="510">
        <f t="shared" si="821"/>
        <v>0</v>
      </c>
      <c r="GC107" s="40"/>
      <c r="GD107" s="40"/>
      <c r="GE107" s="40"/>
      <c r="GF107" s="510">
        <f t="shared" si="822"/>
        <v>0</v>
      </c>
      <c r="GG107" s="40"/>
      <c r="GH107" s="657">
        <f>COUNTIF(GI107:GR107,"&gt;0")</f>
        <v>0</v>
      </c>
      <c r="GI107" s="40"/>
      <c r="GJ107" s="510">
        <f t="shared" si="823"/>
        <v>0</v>
      </c>
      <c r="GK107" s="40"/>
      <c r="GL107" s="40"/>
      <c r="GM107" s="510">
        <f>COUNTA(GN107:GR107)</f>
        <v>0</v>
      </c>
      <c r="GN107" s="40"/>
      <c r="GO107" s="40"/>
      <c r="GP107" s="40"/>
      <c r="GQ107" s="40"/>
      <c r="GR107" s="40"/>
      <c r="GS107" s="657">
        <f t="shared" si="824"/>
        <v>0</v>
      </c>
      <c r="GT107" s="40"/>
      <c r="GU107" s="510">
        <f t="shared" si="825"/>
        <v>0</v>
      </c>
      <c r="GV107" s="351">
        <f t="shared" si="826"/>
        <v>0</v>
      </c>
      <c r="GW107" s="40"/>
      <c r="GX107" s="40"/>
      <c r="GY107" s="351">
        <f t="shared" si="827"/>
        <v>0</v>
      </c>
      <c r="GZ107" s="40"/>
      <c r="HA107" s="40"/>
      <c r="HB107" s="40"/>
      <c r="HC107" s="40"/>
      <c r="HD107" s="40"/>
      <c r="HE107" s="40"/>
      <c r="HF107" s="40"/>
      <c r="HG107" s="40"/>
      <c r="HH107" s="510">
        <f t="shared" si="828"/>
        <v>0</v>
      </c>
      <c r="HI107" s="40"/>
      <c r="HJ107" s="40"/>
      <c r="HK107" s="40"/>
      <c r="HL107" s="40"/>
      <c r="HM107" s="40"/>
      <c r="HN107" s="40"/>
      <c r="HO107" s="510">
        <f t="shared" si="829"/>
        <v>0</v>
      </c>
      <c r="HP107" s="351">
        <f t="shared" si="830"/>
        <v>0</v>
      </c>
      <c r="HQ107" s="40"/>
      <c r="HR107" s="40"/>
      <c r="HS107" s="40"/>
      <c r="HT107" s="351">
        <f t="shared" si="831"/>
        <v>0</v>
      </c>
      <c r="HU107" s="40"/>
      <c r="HV107" s="40"/>
      <c r="HW107" s="40"/>
      <c r="HX107" s="40"/>
      <c r="HY107" s="44"/>
      <c r="HZ107" s="40"/>
      <c r="IA107" s="657">
        <f t="shared" si="832"/>
        <v>0</v>
      </c>
      <c r="IB107" s="510">
        <f t="shared" si="833"/>
        <v>0</v>
      </c>
      <c r="IC107" s="40"/>
      <c r="ID107" s="40"/>
      <c r="IE107" s="40"/>
      <c r="IF107" s="40"/>
      <c r="IG107" s="40"/>
      <c r="IH107" s="40"/>
      <c r="II107" s="40"/>
      <c r="IJ107" s="40"/>
      <c r="IK107" s="657">
        <f t="shared" si="834"/>
        <v>0</v>
      </c>
      <c r="IL107" s="510">
        <f t="shared" si="835"/>
        <v>0</v>
      </c>
      <c r="IM107" s="40"/>
      <c r="IN107" s="40"/>
      <c r="IO107" s="40"/>
      <c r="IP107" s="40"/>
      <c r="IQ107" s="40"/>
      <c r="IR107" s="40"/>
      <c r="IS107" s="657">
        <f t="shared" si="836"/>
        <v>0</v>
      </c>
      <c r="IT107" s="40"/>
      <c r="IU107" s="40"/>
      <c r="IV107" s="510">
        <f t="shared" si="837"/>
        <v>0</v>
      </c>
      <c r="IW107" s="40"/>
      <c r="IX107" s="40"/>
      <c r="IY107" s="44"/>
      <c r="IZ107" s="40"/>
      <c r="JA107" s="40"/>
      <c r="JB107" s="44"/>
      <c r="JC107" s="40"/>
      <c r="JD107" s="40"/>
      <c r="JE107" s="40"/>
      <c r="JF107" s="44"/>
      <c r="JG107" s="40"/>
      <c r="JH107" s="510">
        <f t="shared" si="838"/>
        <v>0</v>
      </c>
      <c r="JI107" s="40"/>
      <c r="JJ107" s="40"/>
      <c r="JK107" s="40"/>
      <c r="JL107" s="40"/>
      <c r="JM107" s="510">
        <f t="shared" si="839"/>
        <v>0</v>
      </c>
      <c r="JN107" s="40"/>
      <c r="JO107" s="513"/>
      <c r="JP107" s="657">
        <f t="shared" si="840"/>
        <v>0</v>
      </c>
      <c r="JQ107" s="510">
        <f t="shared" si="841"/>
        <v>0</v>
      </c>
      <c r="JR107" s="436"/>
      <c r="JS107" s="40"/>
      <c r="JT107" s="40"/>
      <c r="JU107" s="40"/>
      <c r="JV107" s="40"/>
      <c r="JW107" s="40"/>
      <c r="JX107" s="40"/>
      <c r="JY107" s="40"/>
      <c r="JZ107" s="40"/>
      <c r="KA107" s="40"/>
      <c r="KB107" s="40"/>
      <c r="KC107" s="40"/>
      <c r="KD107" s="510">
        <f t="shared" si="842"/>
        <v>0</v>
      </c>
      <c r="KE107" s="40"/>
      <c r="KF107" s="40"/>
      <c r="KG107" s="40"/>
      <c r="KH107" s="510">
        <f t="shared" si="843"/>
        <v>0</v>
      </c>
      <c r="KI107" s="40"/>
      <c r="KJ107" s="40"/>
      <c r="KK107" s="40"/>
      <c r="KL107" s="40"/>
      <c r="KM107" s="510">
        <f t="shared" si="844"/>
        <v>0</v>
      </c>
      <c r="KN107" s="40"/>
      <c r="KO107" s="40"/>
      <c r="KP107" s="40"/>
      <c r="KQ107" s="510">
        <f t="shared" si="845"/>
        <v>0</v>
      </c>
      <c r="KR107" s="40"/>
      <c r="KS107" s="40"/>
      <c r="KT107" s="40"/>
      <c r="KU107" s="657">
        <f t="shared" si="846"/>
        <v>0</v>
      </c>
      <c r="KV107" s="510">
        <f t="shared" si="847"/>
        <v>0</v>
      </c>
      <c r="KW107" s="40"/>
      <c r="KX107" s="40"/>
      <c r="KY107" s="40"/>
      <c r="KZ107" s="40"/>
      <c r="LA107" s="40"/>
      <c r="LB107" s="510">
        <f t="shared" si="848"/>
        <v>0</v>
      </c>
      <c r="LC107" s="40"/>
      <c r="LD107" s="40"/>
      <c r="LE107" s="40"/>
      <c r="LF107" s="351">
        <f t="shared" si="849"/>
        <v>0</v>
      </c>
      <c r="LG107" s="40"/>
      <c r="LH107" s="40"/>
      <c r="LI107" s="40"/>
      <c r="LJ107" s="510">
        <f t="shared" si="850"/>
        <v>0</v>
      </c>
      <c r="LK107" s="40"/>
      <c r="LL107" s="40"/>
      <c r="LM107" s="40"/>
      <c r="LN107" s="40"/>
      <c r="LO107" s="40"/>
      <c r="LP107" s="40"/>
      <c r="LQ107" s="40"/>
      <c r="LR107" s="40"/>
      <c r="LS107" s="40"/>
      <c r="LT107" s="40"/>
      <c r="LU107" s="40"/>
      <c r="LV107" s="40"/>
      <c r="LW107" s="40"/>
      <c r="LX107" s="40"/>
      <c r="LY107" s="510">
        <f t="shared" si="851"/>
        <v>0</v>
      </c>
      <c r="LZ107" s="40"/>
      <c r="MA107" s="40"/>
      <c r="MB107" s="40"/>
      <c r="MC107" s="40"/>
      <c r="MD107" s="40"/>
      <c r="ME107" s="510">
        <f t="shared" si="852"/>
        <v>0</v>
      </c>
      <c r="MF107" s="40"/>
      <c r="MG107" s="40"/>
      <c r="MH107" s="40"/>
      <c r="MI107" s="40"/>
      <c r="MJ107" s="510">
        <f t="shared" si="853"/>
        <v>0</v>
      </c>
      <c r="MK107" s="40"/>
      <c r="ML107" s="40"/>
      <c r="MM107" s="40"/>
      <c r="MN107" s="40"/>
      <c r="MO107" s="40"/>
      <c r="MP107" s="40"/>
      <c r="MQ107" s="163"/>
      <c r="MR107" s="40"/>
      <c r="MS107" s="40"/>
      <c r="MT107" s="40"/>
      <c r="MU107" s="40"/>
      <c r="MV107" s="40"/>
      <c r="MW107" s="40"/>
      <c r="MX107" s="40"/>
      <c r="MY107" s="40"/>
      <c r="MZ107" s="40"/>
      <c r="NA107" s="34" t="s">
        <v>1049</v>
      </c>
      <c r="NB107" s="34"/>
      <c r="NC107" s="34" t="s">
        <v>1105</v>
      </c>
      <c r="ND107" s="34"/>
    </row>
    <row r="108" spans="1:368">
      <c r="A108" s="1248">
        <v>70</v>
      </c>
      <c r="B108" s="50" t="s">
        <v>368</v>
      </c>
      <c r="C108" s="51">
        <v>2016</v>
      </c>
      <c r="D108" s="34" t="s">
        <v>369</v>
      </c>
      <c r="E108" s="34" t="s">
        <v>23</v>
      </c>
      <c r="F108" s="34" t="s">
        <v>24</v>
      </c>
      <c r="G108" s="35">
        <v>50</v>
      </c>
      <c r="H108" s="42">
        <v>0.74</v>
      </c>
      <c r="I108" s="43"/>
      <c r="J108" s="2" t="s">
        <v>370</v>
      </c>
      <c r="K108" s="52" t="s">
        <v>105</v>
      </c>
      <c r="L108" s="52" t="s">
        <v>371</v>
      </c>
      <c r="M108" s="2" t="s">
        <v>372</v>
      </c>
      <c r="N108" s="2" t="s">
        <v>39</v>
      </c>
      <c r="O108" s="2" t="s">
        <v>373</v>
      </c>
      <c r="P108" s="42">
        <v>1</v>
      </c>
      <c r="Q108" s="2" t="s">
        <v>25</v>
      </c>
      <c r="R108" s="34" t="s">
        <v>299</v>
      </c>
      <c r="S108" s="39" t="s">
        <v>374</v>
      </c>
      <c r="T108" s="39" t="s">
        <v>301</v>
      </c>
      <c r="U108" s="34" t="s">
        <v>89</v>
      </c>
      <c r="V108" s="153"/>
      <c r="W108" s="657">
        <f t="shared" si="786"/>
        <v>0</v>
      </c>
      <c r="X108" s="510">
        <f t="shared" si="787"/>
        <v>0</v>
      </c>
      <c r="Y108" s="40"/>
      <c r="Z108" s="510">
        <f t="shared" si="788"/>
        <v>0</v>
      </c>
      <c r="AA108" s="40"/>
      <c r="AB108" s="510">
        <f t="shared" si="789"/>
        <v>0</v>
      </c>
      <c r="AC108" s="40"/>
      <c r="AD108" s="510">
        <f t="shared" si="790"/>
        <v>0</v>
      </c>
      <c r="AE108" s="40"/>
      <c r="AF108" s="40"/>
      <c r="AG108" s="40"/>
      <c r="AH108" s="40"/>
      <c r="AI108" s="510">
        <f t="shared" si="791"/>
        <v>0</v>
      </c>
      <c r="AJ108" s="40"/>
      <c r="AK108" s="44"/>
      <c r="AL108" s="40"/>
      <c r="AM108" s="351">
        <f t="shared" si="792"/>
        <v>0</v>
      </c>
      <c r="AN108" s="40"/>
      <c r="AO108" s="40"/>
      <c r="AP108" s="40"/>
      <c r="AQ108" s="40"/>
      <c r="AR108" s="40"/>
      <c r="AS108" s="40"/>
      <c r="AT108" s="40"/>
      <c r="AU108" s="40"/>
      <c r="AV108" s="40"/>
      <c r="AW108" s="40"/>
      <c r="AX108" s="40"/>
      <c r="AY108" s="44"/>
      <c r="AZ108" s="40"/>
      <c r="BA108" s="44"/>
      <c r="BB108" s="40"/>
      <c r="BC108" s="510">
        <f t="shared" si="793"/>
        <v>0</v>
      </c>
      <c r="BD108" s="40"/>
      <c r="BE108" s="40"/>
      <c r="BF108" s="510">
        <f t="shared" si="794"/>
        <v>0</v>
      </c>
      <c r="BG108" s="40"/>
      <c r="BH108" s="40"/>
      <c r="BI108" s="40"/>
      <c r="BJ108" s="40"/>
      <c r="BK108" s="657">
        <f>COUNTIF(BL108:CD108,"&gt;0")</f>
        <v>0</v>
      </c>
      <c r="BL108" s="41" t="s">
        <v>627</v>
      </c>
      <c r="BM108" s="40"/>
      <c r="BN108" s="510">
        <f t="shared" si="795"/>
        <v>0</v>
      </c>
      <c r="BO108" s="40"/>
      <c r="BP108" s="40"/>
      <c r="BQ108" s="40"/>
      <c r="BR108" s="510">
        <f t="shared" si="796"/>
        <v>0</v>
      </c>
      <c r="BS108" s="40"/>
      <c r="BT108" s="40"/>
      <c r="BU108" s="510">
        <f t="shared" si="797"/>
        <v>0</v>
      </c>
      <c r="BV108" s="40"/>
      <c r="BW108" s="510">
        <f t="shared" si="798"/>
        <v>0</v>
      </c>
      <c r="BX108" s="40"/>
      <c r="BZ108" s="510">
        <f t="shared" si="799"/>
        <v>0</v>
      </c>
      <c r="CA108" s="40"/>
      <c r="CB108" s="40"/>
      <c r="CC108" s="40"/>
      <c r="CD108" s="40"/>
      <c r="CE108" s="657">
        <f t="shared" si="800"/>
        <v>0</v>
      </c>
      <c r="CF108" s="40"/>
      <c r="CG108" s="510">
        <f t="shared" si="801"/>
        <v>0</v>
      </c>
      <c r="CH108" s="40"/>
      <c r="CI108" s="44"/>
      <c r="CJ108" s="40"/>
      <c r="CK108" s="40"/>
      <c r="CL108" s="351">
        <f t="shared" si="802"/>
        <v>0</v>
      </c>
      <c r="CM108" s="40"/>
      <c r="CN108" s="40"/>
      <c r="CO108" s="40"/>
      <c r="CP108" s="351">
        <f t="shared" si="803"/>
        <v>0</v>
      </c>
      <c r="CQ108" s="40"/>
      <c r="CR108" s="40"/>
      <c r="CS108" s="40"/>
      <c r="CT108" s="40"/>
      <c r="CU108" s="40"/>
      <c r="CV108" s="40"/>
      <c r="CW108" s="40"/>
      <c r="CX108" s="351">
        <f t="shared" si="804"/>
        <v>0</v>
      </c>
      <c r="CY108" s="40"/>
      <c r="CZ108" s="40"/>
      <c r="DA108" s="40"/>
      <c r="DB108" s="40"/>
      <c r="DC108" s="510">
        <f t="shared" si="805"/>
        <v>0</v>
      </c>
      <c r="DD108" s="40"/>
      <c r="DE108" s="40"/>
      <c r="DF108" s="40"/>
      <c r="DG108" s="40"/>
      <c r="DH108" s="40"/>
      <c r="DI108" s="40"/>
      <c r="DJ108" s="40"/>
      <c r="DK108" s="40"/>
      <c r="DL108" s="40"/>
      <c r="DM108" s="40"/>
      <c r="DN108" s="40"/>
      <c r="DO108" s="510">
        <f t="shared" si="806"/>
        <v>0</v>
      </c>
      <c r="DP108" s="40"/>
      <c r="DQ108" s="40"/>
      <c r="DR108" s="40"/>
      <c r="DS108" s="510">
        <f t="shared" si="807"/>
        <v>0</v>
      </c>
      <c r="DT108" s="40"/>
      <c r="DU108" s="40"/>
      <c r="DV108" s="40"/>
      <c r="DW108" s="40"/>
      <c r="DX108" s="40"/>
      <c r="DY108" s="40"/>
      <c r="DZ108" s="40"/>
      <c r="EA108" s="657">
        <f t="shared" si="808"/>
        <v>0</v>
      </c>
      <c r="EB108" s="40"/>
      <c r="EC108" s="510">
        <f t="shared" si="809"/>
        <v>0</v>
      </c>
      <c r="ED108" s="351">
        <f t="shared" si="810"/>
        <v>0</v>
      </c>
      <c r="EE108" s="40"/>
      <c r="EF108" s="40"/>
      <c r="EG108" s="40"/>
      <c r="EH108" s="40"/>
      <c r="EI108" s="44"/>
      <c r="EJ108" s="40"/>
      <c r="EK108" s="351">
        <f t="shared" si="811"/>
        <v>0</v>
      </c>
      <c r="EL108" s="40"/>
      <c r="EM108" s="40"/>
      <c r="EN108" s="44"/>
      <c r="EO108" s="40"/>
      <c r="EP108" s="351">
        <f t="shared" si="812"/>
        <v>0</v>
      </c>
      <c r="EQ108" s="40"/>
      <c r="ER108" s="40"/>
      <c r="ES108" s="40"/>
      <c r="ET108" s="40"/>
      <c r="EU108" s="40"/>
      <c r="EV108" s="40"/>
      <c r="EW108" s="510">
        <f t="shared" si="813"/>
        <v>0</v>
      </c>
      <c r="EX108" s="351">
        <f t="shared" si="814"/>
        <v>0</v>
      </c>
      <c r="EY108" s="40"/>
      <c r="EZ108" s="40"/>
      <c r="FA108" s="351">
        <f t="shared" si="815"/>
        <v>0</v>
      </c>
      <c r="FB108" s="40"/>
      <c r="FC108" s="40"/>
      <c r="FD108" s="40"/>
      <c r="FE108" s="44"/>
      <c r="FF108" s="40"/>
      <c r="FG108" s="351">
        <f t="shared" si="816"/>
        <v>0</v>
      </c>
      <c r="FH108" s="40"/>
      <c r="FI108" s="40"/>
      <c r="FJ108" s="351">
        <f t="shared" si="817"/>
        <v>0</v>
      </c>
      <c r="FK108" s="40"/>
      <c r="FL108" s="40"/>
      <c r="FM108" s="40"/>
      <c r="FN108" s="657">
        <f t="shared" si="818"/>
        <v>0</v>
      </c>
      <c r="FO108" s="40"/>
      <c r="FP108" s="510">
        <f t="shared" si="819"/>
        <v>0</v>
      </c>
      <c r="FQ108" s="40"/>
      <c r="FR108" s="44"/>
      <c r="FS108" s="40"/>
      <c r="FT108" s="351">
        <f t="shared" si="820"/>
        <v>0</v>
      </c>
      <c r="FU108" s="40"/>
      <c r="FV108" s="40"/>
      <c r="FW108" s="40"/>
      <c r="FX108" s="40"/>
      <c r="FY108" s="40"/>
      <c r="FZ108" s="44"/>
      <c r="GA108" s="40"/>
      <c r="GB108" s="510">
        <f t="shared" si="821"/>
        <v>0</v>
      </c>
      <c r="GC108" s="40"/>
      <c r="GD108" s="40"/>
      <c r="GE108" s="40"/>
      <c r="GF108" s="510">
        <f t="shared" si="822"/>
        <v>0</v>
      </c>
      <c r="GG108" s="40"/>
      <c r="GH108" s="657">
        <f>COUNTIF(GI108:GR108,"&gt;0")</f>
        <v>0</v>
      </c>
      <c r="GI108" s="41" t="s">
        <v>627</v>
      </c>
      <c r="GJ108" s="510">
        <f t="shared" si="823"/>
        <v>0</v>
      </c>
      <c r="GK108" s="40"/>
      <c r="GL108" s="40"/>
      <c r="GM108" s="510">
        <f>COUNTA(GN108:GR108)</f>
        <v>0</v>
      </c>
      <c r="GN108" s="40"/>
      <c r="GO108" s="40"/>
      <c r="GP108" s="40"/>
      <c r="GQ108" s="40"/>
      <c r="GR108" s="41"/>
      <c r="GS108" s="657">
        <f t="shared" si="824"/>
        <v>0</v>
      </c>
      <c r="GT108" s="40"/>
      <c r="GU108" s="510">
        <f t="shared" si="825"/>
        <v>0</v>
      </c>
      <c r="GV108" s="351">
        <f t="shared" si="826"/>
        <v>0</v>
      </c>
      <c r="GW108" s="40"/>
      <c r="GX108" s="40"/>
      <c r="GY108" s="351">
        <f t="shared" si="827"/>
        <v>0</v>
      </c>
      <c r="GZ108" s="40"/>
      <c r="HA108" s="40"/>
      <c r="HB108" s="40"/>
      <c r="HC108" s="40"/>
      <c r="HD108" s="40"/>
      <c r="HE108" s="40"/>
      <c r="HF108" s="40"/>
      <c r="HG108" s="40"/>
      <c r="HH108" s="510">
        <f t="shared" si="828"/>
        <v>0</v>
      </c>
      <c r="HI108" s="40"/>
      <c r="HJ108" s="40"/>
      <c r="HK108" s="40"/>
      <c r="HL108" s="40"/>
      <c r="HM108" s="40"/>
      <c r="HN108" s="40"/>
      <c r="HO108" s="510">
        <f t="shared" si="829"/>
        <v>0</v>
      </c>
      <c r="HP108" s="351">
        <f t="shared" si="830"/>
        <v>0</v>
      </c>
      <c r="HQ108" s="40"/>
      <c r="HR108" s="40"/>
      <c r="HS108" s="40"/>
      <c r="HT108" s="351">
        <f t="shared" si="831"/>
        <v>0</v>
      </c>
      <c r="HU108" s="40"/>
      <c r="HV108" s="40"/>
      <c r="HW108" s="40"/>
      <c r="HX108" s="40"/>
      <c r="HY108" s="44"/>
      <c r="HZ108" s="40"/>
      <c r="IA108" s="657">
        <f t="shared" si="832"/>
        <v>0</v>
      </c>
      <c r="IB108" s="510">
        <f t="shared" si="833"/>
        <v>0</v>
      </c>
      <c r="IC108" s="40"/>
      <c r="ID108" s="40"/>
      <c r="IE108" s="40"/>
      <c r="IF108" s="40"/>
      <c r="IG108" s="40"/>
      <c r="IH108" s="40"/>
      <c r="II108" s="40"/>
      <c r="IJ108" s="40"/>
      <c r="IK108" s="657">
        <f t="shared" si="834"/>
        <v>0</v>
      </c>
      <c r="IL108" s="510">
        <f t="shared" si="835"/>
        <v>0</v>
      </c>
      <c r="IM108" s="40"/>
      <c r="IN108" s="40"/>
      <c r="IO108" s="40"/>
      <c r="IP108" s="40"/>
      <c r="IQ108" s="40"/>
      <c r="IR108" s="40"/>
      <c r="IS108" s="657">
        <f t="shared" si="836"/>
        <v>0</v>
      </c>
      <c r="IT108" s="40"/>
      <c r="IU108" s="40"/>
      <c r="IV108" s="510">
        <f t="shared" si="837"/>
        <v>0</v>
      </c>
      <c r="IW108" s="40"/>
      <c r="IX108" s="40"/>
      <c r="IY108" s="44"/>
      <c r="IZ108" s="40"/>
      <c r="JA108" s="40"/>
      <c r="JB108" s="44"/>
      <c r="JC108" s="40"/>
      <c r="JD108" s="40"/>
      <c r="JE108" s="40"/>
      <c r="JF108" s="44"/>
      <c r="JG108" s="40"/>
      <c r="JH108" s="510">
        <f t="shared" si="838"/>
        <v>0</v>
      </c>
      <c r="JI108" s="40"/>
      <c r="JJ108" s="40"/>
      <c r="JK108" s="40"/>
      <c r="JL108" s="40"/>
      <c r="JM108" s="510">
        <f t="shared" si="839"/>
        <v>0</v>
      </c>
      <c r="JN108" s="40"/>
      <c r="JO108" s="513"/>
      <c r="JP108" s="657">
        <f t="shared" si="840"/>
        <v>0</v>
      </c>
      <c r="JQ108" s="510">
        <f t="shared" si="841"/>
        <v>0</v>
      </c>
      <c r="JR108" s="436"/>
      <c r="JS108" s="40"/>
      <c r="JT108" s="40"/>
      <c r="JU108" s="40"/>
      <c r="JV108" s="40"/>
      <c r="JW108" s="40"/>
      <c r="JX108" s="40"/>
      <c r="JY108" s="40"/>
      <c r="JZ108" s="40"/>
      <c r="KA108" s="40"/>
      <c r="KB108" s="40"/>
      <c r="KC108" s="40"/>
      <c r="KD108" s="510">
        <f t="shared" si="842"/>
        <v>0</v>
      </c>
      <c r="KE108" s="40"/>
      <c r="KF108" s="40"/>
      <c r="KG108" s="40"/>
      <c r="KH108" s="510">
        <f t="shared" si="843"/>
        <v>0</v>
      </c>
      <c r="KI108" s="40"/>
      <c r="KJ108" s="40"/>
      <c r="KK108" s="40"/>
      <c r="KL108" s="40"/>
      <c r="KM108" s="510">
        <f t="shared" si="844"/>
        <v>0</v>
      </c>
      <c r="KN108" s="40"/>
      <c r="KO108" s="40"/>
      <c r="KP108" s="40"/>
      <c r="KQ108" s="510">
        <f t="shared" si="845"/>
        <v>0</v>
      </c>
      <c r="KR108" s="40"/>
      <c r="KS108" s="40"/>
      <c r="KT108" s="40"/>
      <c r="KU108" s="657">
        <f t="shared" si="846"/>
        <v>0</v>
      </c>
      <c r="KV108" s="510">
        <f t="shared" si="847"/>
        <v>0</v>
      </c>
      <c r="KW108" s="40"/>
      <c r="KX108" s="40"/>
      <c r="KY108" s="40"/>
      <c r="KZ108" s="40"/>
      <c r="LA108" s="40"/>
      <c r="LB108" s="510">
        <f t="shared" si="848"/>
        <v>0</v>
      </c>
      <c r="LC108" s="40"/>
      <c r="LD108" s="40"/>
      <c r="LE108" s="40"/>
      <c r="LF108" s="351">
        <f t="shared" si="849"/>
        <v>0</v>
      </c>
      <c r="LG108" s="40"/>
      <c r="LH108" s="40"/>
      <c r="LI108" s="40"/>
      <c r="LJ108" s="510">
        <f t="shared" si="850"/>
        <v>0</v>
      </c>
      <c r="LK108" s="40"/>
      <c r="LL108" s="40"/>
      <c r="LM108" s="40"/>
      <c r="LN108" s="40"/>
      <c r="LO108" s="40"/>
      <c r="LP108" s="40"/>
      <c r="LQ108" s="40"/>
      <c r="LR108" s="40"/>
      <c r="LS108" s="40"/>
      <c r="LT108" s="40"/>
      <c r="LU108" s="40"/>
      <c r="LV108" s="40"/>
      <c r="LW108" s="40"/>
      <c r="LX108" s="40"/>
      <c r="LY108" s="510">
        <f t="shared" si="851"/>
        <v>0</v>
      </c>
      <c r="LZ108" s="40"/>
      <c r="MA108" s="40"/>
      <c r="MB108" s="40"/>
      <c r="MC108" s="40"/>
      <c r="MD108" s="40"/>
      <c r="ME108" s="510">
        <f t="shared" si="852"/>
        <v>0</v>
      </c>
      <c r="MF108" s="40"/>
      <c r="MG108" s="40"/>
      <c r="MH108" s="40"/>
      <c r="MI108" s="40"/>
      <c r="MJ108" s="510">
        <f t="shared" si="853"/>
        <v>0</v>
      </c>
      <c r="MK108" s="40"/>
      <c r="ML108" s="40"/>
      <c r="MM108" s="40"/>
      <c r="MN108" s="40"/>
      <c r="MO108" s="40"/>
      <c r="MP108" s="40"/>
      <c r="MQ108" s="163"/>
      <c r="MR108" s="40"/>
      <c r="MS108" s="40"/>
      <c r="MT108" s="40"/>
      <c r="MU108" s="40"/>
      <c r="MV108" s="40"/>
      <c r="MW108" s="40"/>
      <c r="MX108" s="40"/>
      <c r="MY108" s="40"/>
      <c r="MZ108" s="40"/>
      <c r="NA108" s="34" t="s">
        <v>1106</v>
      </c>
      <c r="NB108" s="34"/>
      <c r="NC108" s="34" t="s">
        <v>1107</v>
      </c>
      <c r="ND108" s="34"/>
    </row>
    <row r="109" spans="1:368" s="20" customFormat="1">
      <c r="A109" s="1248">
        <v>71</v>
      </c>
      <c r="B109" s="684"/>
      <c r="C109" s="685"/>
      <c r="D109" s="24"/>
      <c r="E109" s="24"/>
      <c r="F109" s="24"/>
      <c r="G109" s="25"/>
      <c r="H109" s="26"/>
      <c r="I109" s="27"/>
      <c r="J109" s="15"/>
      <c r="K109" s="68"/>
      <c r="L109" s="68"/>
      <c r="M109" s="15"/>
      <c r="N109" s="15"/>
      <c r="O109" s="15"/>
      <c r="P109" s="26"/>
      <c r="Q109" s="15"/>
      <c r="R109" s="24"/>
      <c r="S109" s="30"/>
      <c r="T109" s="30"/>
      <c r="U109" s="24"/>
      <c r="V109" s="171"/>
      <c r="W109" s="659"/>
      <c r="X109" s="522"/>
      <c r="Y109" s="31"/>
      <c r="Z109" s="522"/>
      <c r="AA109" s="31"/>
      <c r="AB109" s="522"/>
      <c r="AC109" s="31"/>
      <c r="AD109" s="522"/>
      <c r="AE109" s="31"/>
      <c r="AF109" s="31"/>
      <c r="AG109" s="31"/>
      <c r="AH109" s="31"/>
      <c r="AI109" s="522"/>
      <c r="AJ109" s="31"/>
      <c r="AK109" s="133"/>
      <c r="AL109" s="31"/>
      <c r="AM109" s="649"/>
      <c r="AN109" s="31"/>
      <c r="AO109" s="31"/>
      <c r="AP109" s="31"/>
      <c r="AQ109" s="31"/>
      <c r="AR109" s="31"/>
      <c r="AS109" s="31"/>
      <c r="AT109" s="31"/>
      <c r="AU109" s="31"/>
      <c r="AV109" s="31"/>
      <c r="AW109" s="31"/>
      <c r="AX109" s="31"/>
      <c r="AY109" s="133"/>
      <c r="AZ109" s="31"/>
      <c r="BA109" s="133"/>
      <c r="BB109" s="31"/>
      <c r="BC109" s="522"/>
      <c r="BD109" s="31"/>
      <c r="BE109" s="31"/>
      <c r="BF109" s="522"/>
      <c r="BG109" s="31"/>
      <c r="BH109" s="31"/>
      <c r="BI109" s="31"/>
      <c r="BJ109" s="31"/>
      <c r="BK109" s="659"/>
      <c r="BL109" s="31"/>
      <c r="BM109" s="31"/>
      <c r="BN109" s="522"/>
      <c r="BO109" s="31"/>
      <c r="BP109" s="31"/>
      <c r="BQ109" s="31"/>
      <c r="BR109" s="522"/>
      <c r="BS109" s="31"/>
      <c r="BT109" s="31"/>
      <c r="BU109" s="522"/>
      <c r="BV109" s="31"/>
      <c r="BW109" s="522"/>
      <c r="BX109" s="31"/>
      <c r="BZ109" s="522"/>
      <c r="CA109" s="31"/>
      <c r="CB109" s="31"/>
      <c r="CC109" s="31"/>
      <c r="CD109" s="31"/>
      <c r="CE109" s="659"/>
      <c r="CF109" s="31"/>
      <c r="CG109" s="522"/>
      <c r="CH109" s="31"/>
      <c r="CI109" s="133"/>
      <c r="CJ109" s="31"/>
      <c r="CK109" s="31"/>
      <c r="CL109" s="649"/>
      <c r="CM109" s="31"/>
      <c r="CN109" s="31"/>
      <c r="CO109" s="31"/>
      <c r="CP109" s="649"/>
      <c r="CQ109" s="31"/>
      <c r="CR109" s="31"/>
      <c r="CS109" s="31"/>
      <c r="CT109" s="31"/>
      <c r="CU109" s="31"/>
      <c r="CV109" s="31"/>
      <c r="CW109" s="31"/>
      <c r="CX109" s="649"/>
      <c r="CY109" s="31"/>
      <c r="CZ109" s="31"/>
      <c r="DA109" s="31"/>
      <c r="DB109" s="31"/>
      <c r="DC109" s="522"/>
      <c r="DD109" s="31"/>
      <c r="DE109" s="31"/>
      <c r="DF109" s="31"/>
      <c r="DG109" s="31"/>
      <c r="DH109" s="31"/>
      <c r="DI109" s="31"/>
      <c r="DJ109" s="31"/>
      <c r="DK109" s="31"/>
      <c r="DL109" s="31"/>
      <c r="DM109" s="31"/>
      <c r="DN109" s="31"/>
      <c r="DO109" s="522"/>
      <c r="DP109" s="31"/>
      <c r="DQ109" s="31"/>
      <c r="DR109" s="31"/>
      <c r="DS109" s="522"/>
      <c r="DT109" s="31"/>
      <c r="DU109" s="31"/>
      <c r="DV109" s="31"/>
      <c r="DW109" s="31"/>
      <c r="DX109" s="31"/>
      <c r="DY109" s="31"/>
      <c r="DZ109" s="31"/>
      <c r="EA109" s="659"/>
      <c r="EB109" s="31"/>
      <c r="EC109" s="522"/>
      <c r="ED109" s="649"/>
      <c r="EE109" s="31"/>
      <c r="EF109" s="31"/>
      <c r="EG109" s="31"/>
      <c r="EH109" s="31"/>
      <c r="EI109" s="133"/>
      <c r="EJ109" s="31"/>
      <c r="EK109" s="649"/>
      <c r="EL109" s="31"/>
      <c r="EM109" s="31"/>
      <c r="EN109" s="133"/>
      <c r="EO109" s="31"/>
      <c r="EP109" s="649"/>
      <c r="EQ109" s="31"/>
      <c r="ER109" s="31"/>
      <c r="ES109" s="31"/>
      <c r="ET109" s="31"/>
      <c r="EU109" s="31"/>
      <c r="EV109" s="31"/>
      <c r="EW109" s="522"/>
      <c r="EX109" s="649"/>
      <c r="EY109" s="31"/>
      <c r="EZ109" s="31"/>
      <c r="FA109" s="649"/>
      <c r="FB109" s="31"/>
      <c r="FC109" s="31"/>
      <c r="FD109" s="31"/>
      <c r="FE109" s="133"/>
      <c r="FF109" s="31"/>
      <c r="FG109" s="649"/>
      <c r="FH109" s="31"/>
      <c r="FI109" s="31"/>
      <c r="FJ109" s="649"/>
      <c r="FK109" s="31"/>
      <c r="FL109" s="31"/>
      <c r="FM109" s="31"/>
      <c r="FN109" s="659"/>
      <c r="FO109" s="31"/>
      <c r="FP109" s="522"/>
      <c r="FQ109" s="31"/>
      <c r="FR109" s="133"/>
      <c r="FS109" s="31"/>
      <c r="FT109" s="649"/>
      <c r="FU109" s="31"/>
      <c r="FV109" s="31"/>
      <c r="FW109" s="31"/>
      <c r="FX109" s="31"/>
      <c r="FY109" s="31"/>
      <c r="FZ109" s="133"/>
      <c r="GA109" s="31"/>
      <c r="GB109" s="522"/>
      <c r="GC109" s="31"/>
      <c r="GD109" s="31"/>
      <c r="GE109" s="31"/>
      <c r="GF109" s="522"/>
      <c r="GG109" s="31"/>
      <c r="GH109" s="659"/>
      <c r="GI109" s="31"/>
      <c r="GJ109" s="522"/>
      <c r="GK109" s="31"/>
      <c r="GL109" s="31"/>
      <c r="GM109" s="522"/>
      <c r="GN109" s="31"/>
      <c r="GO109" s="31"/>
      <c r="GP109" s="31"/>
      <c r="GQ109" s="31"/>
      <c r="GR109" s="31"/>
      <c r="GS109" s="659"/>
      <c r="GT109" s="31"/>
      <c r="GU109" s="522"/>
      <c r="GV109" s="649"/>
      <c r="GW109" s="31"/>
      <c r="GX109" s="31"/>
      <c r="GY109" s="649"/>
      <c r="GZ109" s="31"/>
      <c r="HA109" s="31"/>
      <c r="HB109" s="31"/>
      <c r="HC109" s="31"/>
      <c r="HD109" s="31"/>
      <c r="HE109" s="31"/>
      <c r="HF109" s="31"/>
      <c r="HG109" s="31"/>
      <c r="HH109" s="522"/>
      <c r="HI109" s="31"/>
      <c r="HJ109" s="31"/>
      <c r="HK109" s="31"/>
      <c r="HL109" s="31"/>
      <c r="HM109" s="31"/>
      <c r="HN109" s="31"/>
      <c r="HO109" s="522"/>
      <c r="HP109" s="649"/>
      <c r="HQ109" s="31"/>
      <c r="HR109" s="31"/>
      <c r="HS109" s="31"/>
      <c r="HT109" s="649"/>
      <c r="HU109" s="31"/>
      <c r="HV109" s="31"/>
      <c r="HW109" s="31"/>
      <c r="HX109" s="31"/>
      <c r="HY109" s="133"/>
      <c r="HZ109" s="31"/>
      <c r="IA109" s="659"/>
      <c r="IB109" s="522"/>
      <c r="IC109" s="31"/>
      <c r="ID109" s="31"/>
      <c r="IE109" s="31"/>
      <c r="IF109" s="31"/>
      <c r="IG109" s="31"/>
      <c r="IH109" s="31"/>
      <c r="II109" s="31"/>
      <c r="IJ109" s="31"/>
      <c r="IK109" s="659"/>
      <c r="IL109" s="522"/>
      <c r="IM109" s="31"/>
      <c r="IN109" s="31"/>
      <c r="IO109" s="31"/>
      <c r="IP109" s="31"/>
      <c r="IQ109" s="31"/>
      <c r="IR109" s="31"/>
      <c r="IS109" s="659"/>
      <c r="IT109" s="31"/>
      <c r="IU109" s="31"/>
      <c r="IV109" s="522"/>
      <c r="IW109" s="31"/>
      <c r="IX109" s="31"/>
      <c r="IY109" s="133"/>
      <c r="IZ109" s="31"/>
      <c r="JA109" s="31"/>
      <c r="JB109" s="133"/>
      <c r="JC109" s="31"/>
      <c r="JD109" s="31"/>
      <c r="JE109" s="31"/>
      <c r="JF109" s="133"/>
      <c r="JG109" s="31"/>
      <c r="JH109" s="522"/>
      <c r="JI109" s="31"/>
      <c r="JJ109" s="31"/>
      <c r="JK109" s="31"/>
      <c r="JL109" s="31"/>
      <c r="JM109" s="522"/>
      <c r="JN109" s="31"/>
      <c r="JO109" s="519"/>
      <c r="JP109" s="659"/>
      <c r="JQ109" s="522"/>
      <c r="JR109" s="31"/>
      <c r="JS109" s="31"/>
      <c r="JT109" s="31"/>
      <c r="JU109" s="31"/>
      <c r="JV109" s="31"/>
      <c r="JW109" s="31"/>
      <c r="JX109" s="31"/>
      <c r="JY109" s="31"/>
      <c r="JZ109" s="31"/>
      <c r="KA109" s="31"/>
      <c r="KB109" s="31"/>
      <c r="KC109" s="31"/>
      <c r="KD109" s="522"/>
      <c r="KE109" s="31"/>
      <c r="KF109" s="31"/>
      <c r="KG109" s="31"/>
      <c r="KH109" s="522"/>
      <c r="KI109" s="31"/>
      <c r="KJ109" s="31"/>
      <c r="KK109" s="31"/>
      <c r="KL109" s="31"/>
      <c r="KM109" s="522"/>
      <c r="KN109" s="31"/>
      <c r="KO109" s="31"/>
      <c r="KP109" s="31"/>
      <c r="KQ109" s="522"/>
      <c r="KR109" s="31"/>
      <c r="KS109" s="31"/>
      <c r="KT109" s="31"/>
      <c r="KU109" s="659"/>
      <c r="KV109" s="522"/>
      <c r="KW109" s="31"/>
      <c r="KX109" s="31"/>
      <c r="KY109" s="31"/>
      <c r="KZ109" s="31"/>
      <c r="LA109" s="31"/>
      <c r="LB109" s="522"/>
      <c r="LC109" s="31"/>
      <c r="LD109" s="31"/>
      <c r="LE109" s="31"/>
      <c r="LF109" s="649"/>
      <c r="LG109" s="31"/>
      <c r="LH109" s="31"/>
      <c r="LI109" s="31"/>
      <c r="LJ109" s="522"/>
      <c r="LK109" s="31"/>
      <c r="LL109" s="31"/>
      <c r="LM109" s="31"/>
      <c r="LN109" s="31"/>
      <c r="LO109" s="31"/>
      <c r="LP109" s="31"/>
      <c r="LQ109" s="31"/>
      <c r="LR109" s="31"/>
      <c r="LS109" s="31"/>
      <c r="LT109" s="31"/>
      <c r="LU109" s="31"/>
      <c r="LV109" s="31"/>
      <c r="LW109" s="31"/>
      <c r="LX109" s="31"/>
      <c r="LY109" s="522"/>
      <c r="LZ109" s="31"/>
      <c r="MA109" s="31"/>
      <c r="MB109" s="31"/>
      <c r="MC109" s="31"/>
      <c r="MD109" s="31"/>
      <c r="ME109" s="522"/>
      <c r="MF109" s="31"/>
      <c r="MG109" s="31"/>
      <c r="MH109" s="31"/>
      <c r="MI109" s="31"/>
      <c r="MJ109" s="522"/>
      <c r="MK109" s="31"/>
      <c r="ML109" s="31"/>
      <c r="MM109" s="31"/>
      <c r="MN109" s="31"/>
      <c r="MO109" s="31"/>
      <c r="MP109" s="31"/>
      <c r="MQ109" s="172"/>
      <c r="MR109" s="31"/>
      <c r="MS109" s="31"/>
      <c r="MT109" s="31"/>
      <c r="MU109" s="31"/>
      <c r="MV109" s="31"/>
      <c r="MW109" s="31"/>
      <c r="MX109" s="31"/>
      <c r="MY109" s="31"/>
      <c r="MZ109" s="31"/>
      <c r="NA109" s="24"/>
      <c r="NB109" s="24"/>
      <c r="NC109" s="24"/>
      <c r="ND109" s="24"/>
    </row>
    <row r="110" spans="1:368" s="20" customFormat="1">
      <c r="A110" s="1248">
        <v>72</v>
      </c>
      <c r="B110" s="684"/>
      <c r="C110" s="685"/>
      <c r="D110" s="24"/>
      <c r="E110" s="24"/>
      <c r="F110" s="24"/>
      <c r="G110" s="25"/>
      <c r="H110" s="26"/>
      <c r="I110" s="27"/>
      <c r="J110" s="15"/>
      <c r="K110" s="68"/>
      <c r="L110" s="68"/>
      <c r="M110" s="15"/>
      <c r="N110" s="15"/>
      <c r="O110" s="15"/>
      <c r="P110" s="26"/>
      <c r="Q110" s="15"/>
      <c r="R110" s="24"/>
      <c r="S110" s="30"/>
      <c r="T110" s="30"/>
      <c r="U110" s="24"/>
      <c r="V110" s="171"/>
      <c r="W110" s="659"/>
      <c r="X110" s="522"/>
      <c r="Y110" s="31"/>
      <c r="Z110" s="522"/>
      <c r="AA110" s="31"/>
      <c r="AB110" s="522"/>
      <c r="AC110" s="31"/>
      <c r="AD110" s="522"/>
      <c r="AE110" s="31"/>
      <c r="AF110" s="31"/>
      <c r="AG110" s="31"/>
      <c r="AH110" s="31"/>
      <c r="AI110" s="522"/>
      <c r="AJ110" s="31"/>
      <c r="AK110" s="133"/>
      <c r="AL110" s="31"/>
      <c r="AM110" s="649"/>
      <c r="AN110" s="31"/>
      <c r="AO110" s="31"/>
      <c r="AP110" s="31"/>
      <c r="AQ110" s="31"/>
      <c r="AR110" s="31"/>
      <c r="AS110" s="31"/>
      <c r="AT110" s="31"/>
      <c r="AU110" s="31"/>
      <c r="AV110" s="31"/>
      <c r="AW110" s="31"/>
      <c r="AX110" s="31"/>
      <c r="AY110" s="133"/>
      <c r="AZ110" s="31"/>
      <c r="BA110" s="133"/>
      <c r="BB110" s="31"/>
      <c r="BC110" s="522"/>
      <c r="BD110" s="31"/>
      <c r="BE110" s="31"/>
      <c r="BF110" s="522"/>
      <c r="BG110" s="31"/>
      <c r="BH110" s="31"/>
      <c r="BI110" s="31"/>
      <c r="BJ110" s="31"/>
      <c r="BK110" s="659"/>
      <c r="BL110" s="31"/>
      <c r="BM110" s="31"/>
      <c r="BN110" s="522"/>
      <c r="BO110" s="31"/>
      <c r="BP110" s="31"/>
      <c r="BQ110" s="31"/>
      <c r="BR110" s="522"/>
      <c r="BS110" s="31"/>
      <c r="BT110" s="31"/>
      <c r="BU110" s="522"/>
      <c r="BV110" s="31"/>
      <c r="BW110" s="522"/>
      <c r="BX110" s="31"/>
      <c r="BZ110" s="522"/>
      <c r="CA110" s="31"/>
      <c r="CB110" s="31"/>
      <c r="CC110" s="31"/>
      <c r="CD110" s="31"/>
      <c r="CE110" s="659"/>
      <c r="CF110" s="31"/>
      <c r="CG110" s="522"/>
      <c r="CH110" s="31"/>
      <c r="CI110" s="133"/>
      <c r="CJ110" s="31"/>
      <c r="CK110" s="31"/>
      <c r="CL110" s="649"/>
      <c r="CM110" s="31"/>
      <c r="CN110" s="31"/>
      <c r="CO110" s="31"/>
      <c r="CP110" s="649"/>
      <c r="CQ110" s="31"/>
      <c r="CR110" s="31"/>
      <c r="CS110" s="31"/>
      <c r="CT110" s="31"/>
      <c r="CU110" s="31"/>
      <c r="CV110" s="31"/>
      <c r="CW110" s="31"/>
      <c r="CX110" s="649"/>
      <c r="CY110" s="31"/>
      <c r="CZ110" s="31"/>
      <c r="DA110" s="31"/>
      <c r="DB110" s="31"/>
      <c r="DC110" s="522"/>
      <c r="DD110" s="31"/>
      <c r="DE110" s="31"/>
      <c r="DF110" s="31"/>
      <c r="DG110" s="31"/>
      <c r="DH110" s="31"/>
      <c r="DI110" s="31"/>
      <c r="DJ110" s="31"/>
      <c r="DK110" s="31"/>
      <c r="DL110" s="31"/>
      <c r="DM110" s="31"/>
      <c r="DN110" s="31"/>
      <c r="DO110" s="522"/>
      <c r="DP110" s="31"/>
      <c r="DQ110" s="31"/>
      <c r="DR110" s="31"/>
      <c r="DS110" s="522"/>
      <c r="DT110" s="31"/>
      <c r="DU110" s="31"/>
      <c r="DV110" s="31"/>
      <c r="DW110" s="31"/>
      <c r="DX110" s="31"/>
      <c r="DY110" s="31"/>
      <c r="DZ110" s="31"/>
      <c r="EA110" s="659"/>
      <c r="EB110" s="31"/>
      <c r="EC110" s="522"/>
      <c r="ED110" s="649"/>
      <c r="EE110" s="31"/>
      <c r="EF110" s="31"/>
      <c r="EG110" s="31"/>
      <c r="EH110" s="31"/>
      <c r="EI110" s="133"/>
      <c r="EJ110" s="31"/>
      <c r="EK110" s="649"/>
      <c r="EL110" s="31"/>
      <c r="EM110" s="31"/>
      <c r="EN110" s="133"/>
      <c r="EO110" s="31"/>
      <c r="EP110" s="649"/>
      <c r="EQ110" s="31"/>
      <c r="ER110" s="31"/>
      <c r="ES110" s="31"/>
      <c r="ET110" s="31"/>
      <c r="EU110" s="31"/>
      <c r="EV110" s="31"/>
      <c r="EW110" s="522"/>
      <c r="EX110" s="649"/>
      <c r="EY110" s="31"/>
      <c r="EZ110" s="31"/>
      <c r="FA110" s="649"/>
      <c r="FB110" s="31"/>
      <c r="FC110" s="31"/>
      <c r="FD110" s="31"/>
      <c r="FE110" s="133"/>
      <c r="FF110" s="32"/>
      <c r="FG110" s="649"/>
      <c r="FH110" s="31"/>
      <c r="FI110" s="31"/>
      <c r="FJ110" s="649"/>
      <c r="FK110" s="31"/>
      <c r="FL110" s="31"/>
      <c r="FM110" s="31"/>
      <c r="FN110" s="659"/>
      <c r="FO110" s="31"/>
      <c r="FP110" s="522"/>
      <c r="FQ110" s="31"/>
      <c r="FR110" s="133"/>
      <c r="FS110" s="31"/>
      <c r="FT110" s="649"/>
      <c r="FU110" s="31"/>
      <c r="FV110" s="31"/>
      <c r="FW110" s="31"/>
      <c r="FX110" s="31"/>
      <c r="FY110" s="31"/>
      <c r="FZ110" s="133"/>
      <c r="GA110" s="31"/>
      <c r="GB110" s="522"/>
      <c r="GC110" s="31"/>
      <c r="GD110" s="31"/>
      <c r="GE110" s="31"/>
      <c r="GF110" s="522"/>
      <c r="GG110" s="31"/>
      <c r="GH110" s="659"/>
      <c r="GI110" s="31"/>
      <c r="GJ110" s="522"/>
      <c r="GK110" s="31"/>
      <c r="GL110" s="31"/>
      <c r="GM110" s="522"/>
      <c r="GN110" s="31"/>
      <c r="GO110" s="31"/>
      <c r="GP110" s="31"/>
      <c r="GQ110" s="31"/>
      <c r="GR110" s="31"/>
      <c r="GS110" s="659"/>
      <c r="GT110" s="31"/>
      <c r="GU110" s="522"/>
      <c r="GV110" s="649"/>
      <c r="GW110" s="31"/>
      <c r="GX110" s="31"/>
      <c r="GY110" s="649"/>
      <c r="GZ110" s="31"/>
      <c r="HA110" s="31"/>
      <c r="HB110" s="31"/>
      <c r="HC110" s="31"/>
      <c r="HD110" s="31"/>
      <c r="HE110" s="31"/>
      <c r="HF110" s="31"/>
      <c r="HG110" s="31"/>
      <c r="HH110" s="522"/>
      <c r="HI110" s="31"/>
      <c r="HJ110" s="31"/>
      <c r="HK110" s="31"/>
      <c r="HL110" s="31"/>
      <c r="HM110" s="31"/>
      <c r="HN110" s="31"/>
      <c r="HO110" s="522"/>
      <c r="HP110" s="649"/>
      <c r="HQ110" s="31"/>
      <c r="HR110" s="31"/>
      <c r="HS110" s="31"/>
      <c r="HT110" s="649"/>
      <c r="HU110" s="31"/>
      <c r="HV110" s="31"/>
      <c r="HW110" s="31"/>
      <c r="HX110" s="31"/>
      <c r="HY110" s="133"/>
      <c r="HZ110" s="31"/>
      <c r="IA110" s="659"/>
      <c r="IB110" s="522"/>
      <c r="IC110" s="31"/>
      <c r="ID110" s="31"/>
      <c r="IE110" s="31"/>
      <c r="IF110" s="31"/>
      <c r="IG110" s="31"/>
      <c r="IH110" s="31"/>
      <c r="II110" s="31"/>
      <c r="IJ110" s="31"/>
      <c r="IK110" s="659"/>
      <c r="IL110" s="522"/>
      <c r="IM110" s="31"/>
      <c r="IN110" s="31"/>
      <c r="IO110" s="31"/>
      <c r="IP110" s="31"/>
      <c r="IQ110" s="31"/>
      <c r="IR110" s="31"/>
      <c r="IS110" s="659"/>
      <c r="IT110" s="31"/>
      <c r="IU110" s="31"/>
      <c r="IV110" s="522"/>
      <c r="IW110" s="31"/>
      <c r="IX110" s="31"/>
      <c r="IY110" s="133"/>
      <c r="IZ110" s="31"/>
      <c r="JA110" s="31"/>
      <c r="JB110" s="133"/>
      <c r="JC110" s="31"/>
      <c r="JD110" s="31"/>
      <c r="JE110" s="31"/>
      <c r="JF110" s="133"/>
      <c r="JG110" s="31"/>
      <c r="JH110" s="522"/>
      <c r="JI110" s="31"/>
      <c r="JJ110" s="31"/>
      <c r="JK110" s="31"/>
      <c r="JL110" s="31"/>
      <c r="JM110" s="522"/>
      <c r="JN110" s="31"/>
      <c r="JO110" s="519"/>
      <c r="JP110" s="659"/>
      <c r="JQ110" s="522"/>
      <c r="JR110" s="31"/>
      <c r="JS110" s="31"/>
      <c r="JT110" s="31"/>
      <c r="JU110" s="31"/>
      <c r="JV110" s="31"/>
      <c r="JW110" s="31"/>
      <c r="JX110" s="31"/>
      <c r="JY110" s="31"/>
      <c r="JZ110" s="31"/>
      <c r="KA110" s="31"/>
      <c r="KB110" s="31"/>
      <c r="KC110" s="31"/>
      <c r="KD110" s="522"/>
      <c r="KE110" s="31"/>
      <c r="KF110" s="31"/>
      <c r="KG110" s="31"/>
      <c r="KH110" s="522"/>
      <c r="KI110" s="31"/>
      <c r="KJ110" s="31"/>
      <c r="KK110" s="31"/>
      <c r="KL110" s="31"/>
      <c r="KM110" s="522"/>
      <c r="KN110" s="31"/>
      <c r="KO110" s="31"/>
      <c r="KP110" s="31"/>
      <c r="KQ110" s="522"/>
      <c r="KR110" s="31"/>
      <c r="KS110" s="31"/>
      <c r="KT110" s="31"/>
      <c r="KU110" s="659"/>
      <c r="KV110" s="522"/>
      <c r="KW110" s="31"/>
      <c r="KX110" s="31"/>
      <c r="KY110" s="31"/>
      <c r="KZ110" s="31"/>
      <c r="LA110" s="31"/>
      <c r="LB110" s="522"/>
      <c r="LC110" s="31"/>
      <c r="LD110" s="31"/>
      <c r="LE110" s="31"/>
      <c r="LF110" s="649"/>
      <c r="LG110" s="31"/>
      <c r="LH110" s="31"/>
      <c r="LI110" s="31"/>
      <c r="LJ110" s="522"/>
      <c r="LK110" s="31"/>
      <c r="LL110" s="31"/>
      <c r="LM110" s="31"/>
      <c r="LN110" s="31"/>
      <c r="LO110" s="31"/>
      <c r="LP110" s="31"/>
      <c r="LQ110" s="31"/>
      <c r="LR110" s="31"/>
      <c r="LS110" s="31"/>
      <c r="LT110" s="31"/>
      <c r="LU110" s="31"/>
      <c r="LV110" s="31"/>
      <c r="LW110" s="31"/>
      <c r="LX110" s="31"/>
      <c r="LY110" s="522"/>
      <c r="LZ110" s="31"/>
      <c r="MA110" s="31"/>
      <c r="MB110" s="31"/>
      <c r="MC110" s="31"/>
      <c r="MD110" s="31"/>
      <c r="ME110" s="522"/>
      <c r="MF110" s="31"/>
      <c r="MG110" s="31"/>
      <c r="MH110" s="31"/>
      <c r="MI110" s="31"/>
      <c r="MJ110" s="522"/>
      <c r="MK110" s="31"/>
      <c r="ML110" s="31"/>
      <c r="MM110" s="31"/>
      <c r="MN110" s="31"/>
      <c r="MO110" s="31"/>
      <c r="MP110" s="31"/>
      <c r="MQ110" s="172"/>
      <c r="MR110" s="31"/>
      <c r="MS110" s="31"/>
      <c r="MT110" s="31"/>
      <c r="MU110" s="31"/>
      <c r="MV110" s="31"/>
      <c r="MW110" s="31"/>
      <c r="MX110" s="31"/>
      <c r="MY110" s="31"/>
      <c r="MZ110" s="31"/>
      <c r="NA110" s="24"/>
      <c r="NB110" s="24"/>
      <c r="NC110" s="24"/>
      <c r="ND110" s="24"/>
    </row>
    <row r="111" spans="1:368">
      <c r="A111" s="1248">
        <v>73</v>
      </c>
      <c r="B111" s="50" t="s">
        <v>389</v>
      </c>
      <c r="C111" s="51">
        <v>2016</v>
      </c>
      <c r="D111" s="34" t="s">
        <v>73</v>
      </c>
      <c r="E111" s="34" t="s">
        <v>23</v>
      </c>
      <c r="F111" s="34" t="s">
        <v>24</v>
      </c>
      <c r="G111" s="35">
        <v>26</v>
      </c>
      <c r="H111" s="36">
        <v>0.57999999999999996</v>
      </c>
      <c r="I111" s="37" t="s">
        <v>39</v>
      </c>
      <c r="J111" s="2" t="s">
        <v>390</v>
      </c>
      <c r="K111" s="52" t="s">
        <v>105</v>
      </c>
      <c r="L111" s="52" t="s">
        <v>122</v>
      </c>
      <c r="M111" s="2" t="s">
        <v>391</v>
      </c>
      <c r="N111" s="2" t="s">
        <v>39</v>
      </c>
      <c r="O111" s="2" t="s">
        <v>39</v>
      </c>
      <c r="P111" s="36">
        <v>0.04</v>
      </c>
      <c r="Q111" s="2" t="s">
        <v>39</v>
      </c>
      <c r="R111" s="34" t="s">
        <v>299</v>
      </c>
      <c r="S111" s="39" t="s">
        <v>392</v>
      </c>
      <c r="T111" s="39" t="s">
        <v>301</v>
      </c>
      <c r="U111" s="34" t="s">
        <v>89</v>
      </c>
      <c r="V111" s="153"/>
      <c r="W111" s="657">
        <f t="shared" si="786"/>
        <v>0</v>
      </c>
      <c r="X111" s="510">
        <f t="shared" si="787"/>
        <v>0</v>
      </c>
      <c r="Y111" s="40"/>
      <c r="Z111" s="510">
        <f t="shared" si="788"/>
        <v>0</v>
      </c>
      <c r="AA111" s="40"/>
      <c r="AB111" s="510">
        <f t="shared" si="789"/>
        <v>0</v>
      </c>
      <c r="AC111" s="40"/>
      <c r="AD111" s="510">
        <f t="shared" si="790"/>
        <v>0</v>
      </c>
      <c r="AE111" s="40"/>
      <c r="AF111" s="40"/>
      <c r="AG111" s="40"/>
      <c r="AH111" s="40"/>
      <c r="AI111" s="510">
        <f t="shared" si="791"/>
        <v>0</v>
      </c>
      <c r="AJ111" s="40"/>
      <c r="AK111" s="44"/>
      <c r="AL111" s="40"/>
      <c r="AM111" s="351">
        <f t="shared" si="792"/>
        <v>0</v>
      </c>
      <c r="AN111" s="40"/>
      <c r="AO111" s="40"/>
      <c r="AP111" s="40"/>
      <c r="AQ111" s="40"/>
      <c r="AR111" s="40"/>
      <c r="AS111" s="40"/>
      <c r="AT111" s="40"/>
      <c r="AU111" s="40"/>
      <c r="AV111" s="40"/>
      <c r="AW111" s="40"/>
      <c r="AX111" s="40"/>
      <c r="AY111" s="44"/>
      <c r="AZ111" s="40"/>
      <c r="BA111" s="44"/>
      <c r="BB111" s="40"/>
      <c r="BC111" s="510">
        <f t="shared" si="793"/>
        <v>0</v>
      </c>
      <c r="BD111" s="40"/>
      <c r="BE111" s="40"/>
      <c r="BF111" s="510">
        <f t="shared" si="794"/>
        <v>0</v>
      </c>
      <c r="BG111" s="40"/>
      <c r="BH111" s="40"/>
      <c r="BI111" s="40"/>
      <c r="BJ111" s="40"/>
      <c r="BK111" s="657">
        <f>COUNTIF(BL111:CD111,"&gt;0")</f>
        <v>0</v>
      </c>
      <c r="BL111" s="40"/>
      <c r="BM111" s="40"/>
      <c r="BN111" s="510">
        <f t="shared" si="795"/>
        <v>0</v>
      </c>
      <c r="BO111" s="40"/>
      <c r="BP111" s="40"/>
      <c r="BQ111" s="40"/>
      <c r="BR111" s="510">
        <f t="shared" si="796"/>
        <v>0</v>
      </c>
      <c r="BS111" s="40"/>
      <c r="BT111" s="40"/>
      <c r="BU111" s="510">
        <f t="shared" si="797"/>
        <v>0</v>
      </c>
      <c r="BV111" s="40"/>
      <c r="BW111" s="510">
        <f t="shared" si="798"/>
        <v>0</v>
      </c>
      <c r="BX111" s="40"/>
      <c r="BZ111" s="510">
        <f t="shared" si="799"/>
        <v>0</v>
      </c>
      <c r="CA111" s="40"/>
      <c r="CB111" s="40"/>
      <c r="CC111" s="40"/>
      <c r="CD111" s="40"/>
      <c r="CE111" s="657">
        <f t="shared" si="800"/>
        <v>0</v>
      </c>
      <c r="CF111" s="40"/>
      <c r="CG111" s="510">
        <f t="shared" si="801"/>
        <v>0</v>
      </c>
      <c r="CH111" s="40"/>
      <c r="CI111" s="44"/>
      <c r="CJ111" s="40"/>
      <c r="CK111" s="40"/>
      <c r="CL111" s="351">
        <f t="shared" si="802"/>
        <v>0</v>
      </c>
      <c r="CM111" s="40"/>
      <c r="CN111" s="40"/>
      <c r="CO111" s="40"/>
      <c r="CP111" s="351">
        <f t="shared" si="803"/>
        <v>0</v>
      </c>
      <c r="CQ111" s="40"/>
      <c r="CR111" s="40"/>
      <c r="CS111" s="40"/>
      <c r="CT111" s="40"/>
      <c r="CU111" s="40"/>
      <c r="CV111" s="40"/>
      <c r="CW111" s="40"/>
      <c r="CX111" s="351">
        <f t="shared" si="804"/>
        <v>0</v>
      </c>
      <c r="CY111" s="40"/>
      <c r="CZ111" s="40"/>
      <c r="DA111" s="40"/>
      <c r="DB111" s="40"/>
      <c r="DC111" s="510">
        <f t="shared" si="805"/>
        <v>0</v>
      </c>
      <c r="DD111" s="40"/>
      <c r="DE111" s="40"/>
      <c r="DF111" s="40"/>
      <c r="DG111" s="40"/>
      <c r="DH111" s="40"/>
      <c r="DI111" s="40"/>
      <c r="DJ111" s="40"/>
      <c r="DK111" s="40"/>
      <c r="DL111" s="40"/>
      <c r="DM111" s="40"/>
      <c r="DN111" s="40"/>
      <c r="DO111" s="510">
        <f t="shared" si="806"/>
        <v>0</v>
      </c>
      <c r="DP111" s="40"/>
      <c r="DQ111" s="40"/>
      <c r="DR111" s="40"/>
      <c r="DS111" s="510">
        <f t="shared" si="807"/>
        <v>0</v>
      </c>
      <c r="DT111" s="40"/>
      <c r="DU111" s="40"/>
      <c r="DV111" s="40"/>
      <c r="DW111" s="40"/>
      <c r="DX111" s="40"/>
      <c r="DY111" s="40"/>
      <c r="DZ111" s="40"/>
      <c r="EA111" s="657">
        <f t="shared" si="808"/>
        <v>4</v>
      </c>
      <c r="EB111" s="40"/>
      <c r="EC111" s="510">
        <f t="shared" si="809"/>
        <v>2</v>
      </c>
      <c r="ED111" s="351">
        <f t="shared" si="810"/>
        <v>0</v>
      </c>
      <c r="EE111" s="40"/>
      <c r="EF111" s="40"/>
      <c r="EG111" s="40"/>
      <c r="EH111" s="40"/>
      <c r="EI111" s="44"/>
      <c r="EJ111" s="40"/>
      <c r="EK111" s="351">
        <f t="shared" si="811"/>
        <v>0</v>
      </c>
      <c r="EL111" s="40"/>
      <c r="EM111" s="40"/>
      <c r="EN111" s="44"/>
      <c r="EO111" s="41"/>
      <c r="EP111" s="351">
        <f t="shared" si="812"/>
        <v>2</v>
      </c>
      <c r="EQ111" s="40"/>
      <c r="ER111" s="41">
        <v>38</v>
      </c>
      <c r="ES111" s="41">
        <v>55</v>
      </c>
      <c r="ET111" s="40"/>
      <c r="EU111" s="40"/>
      <c r="EV111" s="40"/>
      <c r="EW111" s="510">
        <f t="shared" si="813"/>
        <v>0</v>
      </c>
      <c r="EX111" s="351">
        <f t="shared" si="814"/>
        <v>0</v>
      </c>
      <c r="EY111" s="40"/>
      <c r="EZ111" s="40"/>
      <c r="FA111" s="351">
        <f t="shared" si="815"/>
        <v>0</v>
      </c>
      <c r="FB111" s="40"/>
      <c r="FC111" s="40"/>
      <c r="FD111" s="40"/>
      <c r="FE111" s="44"/>
      <c r="FF111" s="40"/>
      <c r="FG111" s="351">
        <f t="shared" si="816"/>
        <v>0</v>
      </c>
      <c r="FH111" s="40"/>
      <c r="FI111" s="40"/>
      <c r="FJ111" s="351">
        <f t="shared" si="817"/>
        <v>0</v>
      </c>
      <c r="FK111" s="40"/>
      <c r="FL111" s="40"/>
      <c r="FM111" s="40"/>
      <c r="FN111" s="657">
        <f t="shared" si="818"/>
        <v>0</v>
      </c>
      <c r="FO111" s="40"/>
      <c r="FP111" s="510">
        <f t="shared" si="819"/>
        <v>0</v>
      </c>
      <c r="FQ111" s="40"/>
      <c r="FR111" s="44"/>
      <c r="FS111" s="40"/>
      <c r="FT111" s="351">
        <f t="shared" si="820"/>
        <v>0</v>
      </c>
      <c r="FU111" s="40"/>
      <c r="FV111" s="40"/>
      <c r="FW111" s="40"/>
      <c r="FX111" s="40"/>
      <c r="FY111" s="40"/>
      <c r="FZ111" s="44"/>
      <c r="GA111" s="40"/>
      <c r="GB111" s="510">
        <f t="shared" si="821"/>
        <v>0</v>
      </c>
      <c r="GC111" s="40"/>
      <c r="GD111" s="40"/>
      <c r="GE111" s="40"/>
      <c r="GF111" s="510">
        <f t="shared" si="822"/>
        <v>0</v>
      </c>
      <c r="GG111" s="40"/>
      <c r="GH111" s="657">
        <f>COUNTIF(GI111:GR111,"&gt;0")</f>
        <v>0</v>
      </c>
      <c r="GI111" s="40"/>
      <c r="GJ111" s="510">
        <f t="shared" si="823"/>
        <v>0</v>
      </c>
      <c r="GK111" s="40"/>
      <c r="GL111" s="40"/>
      <c r="GM111" s="510">
        <f>COUNTA(GN111:GR111)</f>
        <v>0</v>
      </c>
      <c r="GN111" s="40"/>
      <c r="GO111" s="40"/>
      <c r="GP111" s="40"/>
      <c r="GQ111" s="40"/>
      <c r="GR111" s="40"/>
      <c r="GS111" s="657">
        <f t="shared" si="824"/>
        <v>0</v>
      </c>
      <c r="GT111" s="40"/>
      <c r="GU111" s="510">
        <f t="shared" si="825"/>
        <v>0</v>
      </c>
      <c r="GV111" s="351">
        <f t="shared" si="826"/>
        <v>0</v>
      </c>
      <c r="GW111" s="40"/>
      <c r="GX111" s="40"/>
      <c r="GY111" s="351">
        <f t="shared" si="827"/>
        <v>0</v>
      </c>
      <c r="GZ111" s="40"/>
      <c r="HA111" s="40"/>
      <c r="HB111" s="40"/>
      <c r="HC111" s="40"/>
      <c r="HD111" s="40"/>
      <c r="HE111" s="40"/>
      <c r="HF111" s="40"/>
      <c r="HG111" s="40"/>
      <c r="HH111" s="510">
        <f t="shared" si="828"/>
        <v>0</v>
      </c>
      <c r="HI111" s="40"/>
      <c r="HJ111" s="40"/>
      <c r="HK111" s="40"/>
      <c r="HL111" s="40"/>
      <c r="HM111" s="40"/>
      <c r="HN111" s="40"/>
      <c r="HO111" s="510">
        <f t="shared" si="829"/>
        <v>0</v>
      </c>
      <c r="HP111" s="351">
        <f t="shared" si="830"/>
        <v>0</v>
      </c>
      <c r="HQ111" s="40"/>
      <c r="HR111" s="40"/>
      <c r="HS111" s="40"/>
      <c r="HT111" s="351">
        <f t="shared" si="831"/>
        <v>0</v>
      </c>
      <c r="HU111" s="40"/>
      <c r="HV111" s="40"/>
      <c r="HW111" s="40"/>
      <c r="HX111" s="40"/>
      <c r="HY111" s="44"/>
      <c r="HZ111" s="40"/>
      <c r="IA111" s="657">
        <f t="shared" si="832"/>
        <v>0</v>
      </c>
      <c r="IB111" s="510">
        <f t="shared" si="833"/>
        <v>0</v>
      </c>
      <c r="IC111" s="40"/>
      <c r="ID111" s="40"/>
      <c r="IE111" s="40"/>
      <c r="IF111" s="40"/>
      <c r="IG111" s="40"/>
      <c r="IH111" s="40"/>
      <c r="II111" s="40"/>
      <c r="IJ111" s="40"/>
      <c r="IK111" s="657">
        <f t="shared" si="834"/>
        <v>0</v>
      </c>
      <c r="IL111" s="510">
        <f t="shared" si="835"/>
        <v>0</v>
      </c>
      <c r="IM111" s="40"/>
      <c r="IN111" s="40"/>
      <c r="IO111" s="40"/>
      <c r="IP111" s="40"/>
      <c r="IQ111" s="40"/>
      <c r="IR111" s="40"/>
      <c r="IS111" s="657">
        <f t="shared" si="836"/>
        <v>0</v>
      </c>
      <c r="IT111" s="40"/>
      <c r="IU111" s="40"/>
      <c r="IV111" s="510">
        <f t="shared" si="837"/>
        <v>0</v>
      </c>
      <c r="IW111" s="40"/>
      <c r="IX111" s="40"/>
      <c r="IY111" s="44"/>
      <c r="IZ111" s="40"/>
      <c r="JA111" s="40"/>
      <c r="JB111" s="44"/>
      <c r="JC111" s="40"/>
      <c r="JD111" s="40"/>
      <c r="JE111" s="40"/>
      <c r="JF111" s="44"/>
      <c r="JG111" s="40"/>
      <c r="JH111" s="510">
        <f t="shared" si="838"/>
        <v>0</v>
      </c>
      <c r="JI111" s="40"/>
      <c r="JJ111" s="40"/>
      <c r="JK111" s="40"/>
      <c r="JL111" s="40"/>
      <c r="JM111" s="510">
        <f t="shared" si="839"/>
        <v>0</v>
      </c>
      <c r="JN111" s="40"/>
      <c r="JO111" s="513"/>
      <c r="JP111" s="657">
        <f t="shared" si="840"/>
        <v>0</v>
      </c>
      <c r="JQ111" s="510">
        <f t="shared" si="841"/>
        <v>0</v>
      </c>
      <c r="JR111" s="436"/>
      <c r="JS111" s="40"/>
      <c r="JT111" s="40"/>
      <c r="JU111" s="40"/>
      <c r="JV111" s="40"/>
      <c r="JW111" s="40"/>
      <c r="JX111" s="40"/>
      <c r="JY111" s="40"/>
      <c r="JZ111" s="40"/>
      <c r="KA111" s="40"/>
      <c r="KB111" s="40"/>
      <c r="KC111" s="40"/>
      <c r="KD111" s="510">
        <f t="shared" si="842"/>
        <v>0</v>
      </c>
      <c r="KE111" s="40"/>
      <c r="KF111" s="40"/>
      <c r="KG111" s="40"/>
      <c r="KH111" s="510">
        <f t="shared" si="843"/>
        <v>0</v>
      </c>
      <c r="KI111" s="40"/>
      <c r="KJ111" s="40"/>
      <c r="KK111" s="40"/>
      <c r="KL111" s="40"/>
      <c r="KM111" s="510">
        <f t="shared" si="844"/>
        <v>0</v>
      </c>
      <c r="KN111" s="40"/>
      <c r="KO111" s="40"/>
      <c r="KP111" s="40"/>
      <c r="KQ111" s="510">
        <f t="shared" si="845"/>
        <v>0</v>
      </c>
      <c r="KR111" s="40"/>
      <c r="KS111" s="40"/>
      <c r="KT111" s="40"/>
      <c r="KU111" s="657">
        <f t="shared" si="846"/>
        <v>0</v>
      </c>
      <c r="KV111" s="510">
        <f t="shared" si="847"/>
        <v>0</v>
      </c>
      <c r="KW111" s="40"/>
      <c r="KX111" s="40"/>
      <c r="KY111" s="40"/>
      <c r="KZ111" s="40"/>
      <c r="LA111" s="40"/>
      <c r="LB111" s="510">
        <f t="shared" si="848"/>
        <v>0</v>
      </c>
      <c r="LC111" s="40"/>
      <c r="LD111" s="40"/>
      <c r="LE111" s="40"/>
      <c r="LF111" s="351">
        <f t="shared" si="849"/>
        <v>0</v>
      </c>
      <c r="LG111" s="40"/>
      <c r="LH111" s="40"/>
      <c r="LI111" s="40"/>
      <c r="LJ111" s="510">
        <f t="shared" si="850"/>
        <v>0</v>
      </c>
      <c r="LK111" s="40"/>
      <c r="LL111" s="40"/>
      <c r="LM111" s="40"/>
      <c r="LN111" s="40"/>
      <c r="LO111" s="40"/>
      <c r="LP111" s="40"/>
      <c r="LQ111" s="40"/>
      <c r="LR111" s="40"/>
      <c r="LS111" s="40"/>
      <c r="LT111" s="40"/>
      <c r="LU111" s="40"/>
      <c r="LV111" s="40"/>
      <c r="LW111" s="40"/>
      <c r="LX111" s="40"/>
      <c r="LY111" s="510">
        <f t="shared" si="851"/>
        <v>0</v>
      </c>
      <c r="LZ111" s="40"/>
      <c r="MA111" s="40"/>
      <c r="MB111" s="40"/>
      <c r="MC111" s="40"/>
      <c r="MD111" s="40"/>
      <c r="ME111" s="510">
        <f t="shared" si="852"/>
        <v>0</v>
      </c>
      <c r="MF111" s="40"/>
      <c r="MG111" s="40"/>
      <c r="MH111" s="40"/>
      <c r="MI111" s="40"/>
      <c r="MJ111" s="510">
        <f t="shared" si="853"/>
        <v>0</v>
      </c>
      <c r="MK111" s="40"/>
      <c r="ML111" s="40"/>
      <c r="MM111" s="40"/>
      <c r="MN111" s="40"/>
      <c r="MO111" s="40"/>
      <c r="MP111" s="40"/>
      <c r="MQ111" s="163"/>
      <c r="MR111" s="40"/>
      <c r="MS111" s="40"/>
      <c r="MT111" s="40"/>
      <c r="MU111" s="40"/>
      <c r="MV111" s="40"/>
      <c r="MW111" s="40"/>
      <c r="MX111" s="40"/>
      <c r="MY111" s="40"/>
      <c r="MZ111" s="40"/>
      <c r="NA111" s="34" t="s">
        <v>1049</v>
      </c>
      <c r="NB111" s="34" t="s">
        <v>39</v>
      </c>
      <c r="NC111" s="34" t="s">
        <v>1111</v>
      </c>
      <c r="ND111" s="34"/>
    </row>
    <row r="112" spans="1:368" s="20" customFormat="1">
      <c r="A112" s="1248">
        <v>74</v>
      </c>
      <c r="B112" s="684"/>
      <c r="C112" s="685"/>
      <c r="D112" s="24"/>
      <c r="E112" s="24"/>
      <c r="F112" s="24"/>
      <c r="G112" s="25"/>
      <c r="H112" s="26"/>
      <c r="I112" s="27"/>
      <c r="J112" s="15"/>
      <c r="K112" s="68"/>
      <c r="L112" s="68"/>
      <c r="M112" s="15"/>
      <c r="N112" s="15"/>
      <c r="O112" s="15"/>
      <c r="P112" s="26"/>
      <c r="Q112" s="15"/>
      <c r="R112" s="24"/>
      <c r="S112" s="30"/>
      <c r="T112" s="30"/>
      <c r="U112" s="24"/>
      <c r="V112" s="171"/>
      <c r="W112" s="659"/>
      <c r="X112" s="522"/>
      <c r="Y112" s="31"/>
      <c r="Z112" s="522"/>
      <c r="AA112" s="31"/>
      <c r="AB112" s="522"/>
      <c r="AC112" s="31"/>
      <c r="AD112" s="522"/>
      <c r="AE112" s="31"/>
      <c r="AF112" s="31"/>
      <c r="AG112" s="31"/>
      <c r="AH112" s="31"/>
      <c r="AI112" s="522"/>
      <c r="AJ112" s="31"/>
      <c r="AK112" s="133"/>
      <c r="AL112" s="31"/>
      <c r="AM112" s="649"/>
      <c r="AN112" s="31"/>
      <c r="AO112" s="31"/>
      <c r="AP112" s="31"/>
      <c r="AQ112" s="31"/>
      <c r="AR112" s="31"/>
      <c r="AS112" s="31"/>
      <c r="AT112" s="31"/>
      <c r="AU112" s="31"/>
      <c r="AV112" s="31"/>
      <c r="AW112" s="31"/>
      <c r="AX112" s="31"/>
      <c r="AY112" s="133"/>
      <c r="AZ112" s="31"/>
      <c r="BA112" s="133"/>
      <c r="BB112" s="31"/>
      <c r="BC112" s="522"/>
      <c r="BD112" s="31"/>
      <c r="BE112" s="31"/>
      <c r="BF112" s="522"/>
      <c r="BG112" s="31"/>
      <c r="BH112" s="31"/>
      <c r="BI112" s="31"/>
      <c r="BJ112" s="31"/>
      <c r="BK112" s="659"/>
      <c r="BL112" s="31"/>
      <c r="BM112" s="31"/>
      <c r="BN112" s="522"/>
      <c r="BO112" s="31"/>
      <c r="BP112" s="31"/>
      <c r="BQ112" s="31"/>
      <c r="BR112" s="522"/>
      <c r="BS112" s="31"/>
      <c r="BT112" s="31"/>
      <c r="BU112" s="522"/>
      <c r="BV112" s="31"/>
      <c r="BW112" s="522"/>
      <c r="BX112" s="31"/>
      <c r="BZ112" s="522"/>
      <c r="CA112" s="31"/>
      <c r="CB112" s="31"/>
      <c r="CC112" s="31"/>
      <c r="CD112" s="31"/>
      <c r="CE112" s="659"/>
      <c r="CF112" s="31"/>
      <c r="CG112" s="522"/>
      <c r="CH112" s="31"/>
      <c r="CI112" s="133"/>
      <c r="CJ112" s="31"/>
      <c r="CK112" s="31"/>
      <c r="CL112" s="649"/>
      <c r="CM112" s="31"/>
      <c r="CN112" s="31"/>
      <c r="CO112" s="31"/>
      <c r="CP112" s="649"/>
      <c r="CQ112" s="31"/>
      <c r="CR112" s="31"/>
      <c r="CS112" s="31"/>
      <c r="CT112" s="31"/>
      <c r="CU112" s="31"/>
      <c r="CV112" s="31"/>
      <c r="CW112" s="31"/>
      <c r="CX112" s="649"/>
      <c r="CY112" s="31"/>
      <c r="CZ112" s="31"/>
      <c r="DA112" s="31"/>
      <c r="DB112" s="31"/>
      <c r="DC112" s="522"/>
      <c r="DD112" s="31"/>
      <c r="DE112" s="31"/>
      <c r="DF112" s="31"/>
      <c r="DG112" s="31"/>
      <c r="DH112" s="31"/>
      <c r="DI112" s="31"/>
      <c r="DJ112" s="31"/>
      <c r="DK112" s="31"/>
      <c r="DL112" s="31"/>
      <c r="DM112" s="31"/>
      <c r="DN112" s="31"/>
      <c r="DO112" s="522"/>
      <c r="DP112" s="31"/>
      <c r="DQ112" s="31"/>
      <c r="DR112" s="31"/>
      <c r="DS112" s="522"/>
      <c r="DT112" s="31"/>
      <c r="DU112" s="31"/>
      <c r="DV112" s="31"/>
      <c r="DW112" s="31"/>
      <c r="DX112" s="31"/>
      <c r="DY112" s="31"/>
      <c r="DZ112" s="31"/>
      <c r="EA112" s="659"/>
      <c r="EB112" s="32"/>
      <c r="EC112" s="522"/>
      <c r="ED112" s="649"/>
      <c r="EE112" s="31"/>
      <c r="EF112" s="31"/>
      <c r="EG112" s="31"/>
      <c r="EH112" s="31"/>
      <c r="EI112" s="133"/>
      <c r="EJ112" s="31"/>
      <c r="EK112" s="649"/>
      <c r="EL112" s="31"/>
      <c r="EM112" s="31"/>
      <c r="EN112" s="133"/>
      <c r="EO112" s="31"/>
      <c r="EP112" s="649"/>
      <c r="EQ112" s="31"/>
      <c r="ER112" s="31"/>
      <c r="ES112" s="31"/>
      <c r="ET112" s="31"/>
      <c r="EU112" s="31"/>
      <c r="EV112" s="31"/>
      <c r="EW112" s="522"/>
      <c r="EX112" s="649"/>
      <c r="EY112" s="31"/>
      <c r="EZ112" s="31"/>
      <c r="FA112" s="649"/>
      <c r="FB112" s="31"/>
      <c r="FC112" s="32"/>
      <c r="FD112" s="32"/>
      <c r="FE112" s="133"/>
      <c r="FF112" s="31"/>
      <c r="FG112" s="649"/>
      <c r="FH112" s="31"/>
      <c r="FI112" s="31"/>
      <c r="FJ112" s="649"/>
      <c r="FK112" s="31"/>
      <c r="FL112" s="31"/>
      <c r="FM112" s="31"/>
      <c r="FN112" s="659"/>
      <c r="FO112" s="31"/>
      <c r="FP112" s="522"/>
      <c r="FQ112" s="31"/>
      <c r="FR112" s="133"/>
      <c r="FS112" s="31"/>
      <c r="FT112" s="649"/>
      <c r="FU112" s="31"/>
      <c r="FV112" s="31"/>
      <c r="FW112" s="31"/>
      <c r="FX112" s="31"/>
      <c r="FY112" s="31"/>
      <c r="FZ112" s="133"/>
      <c r="GA112" s="31"/>
      <c r="GB112" s="522"/>
      <c r="GC112" s="31"/>
      <c r="GD112" s="31"/>
      <c r="GE112" s="31"/>
      <c r="GF112" s="522"/>
      <c r="GG112" s="31"/>
      <c r="GH112" s="659"/>
      <c r="GI112" s="31"/>
      <c r="GJ112" s="522"/>
      <c r="GK112" s="31"/>
      <c r="GL112" s="31"/>
      <c r="GM112" s="522"/>
      <c r="GN112" s="31"/>
      <c r="GO112" s="31"/>
      <c r="GP112" s="31"/>
      <c r="GQ112" s="31"/>
      <c r="GR112" s="31"/>
      <c r="GS112" s="659"/>
      <c r="GT112" s="31"/>
      <c r="GU112" s="522"/>
      <c r="GV112" s="649"/>
      <c r="GW112" s="31"/>
      <c r="GX112" s="31"/>
      <c r="GY112" s="649"/>
      <c r="GZ112" s="31"/>
      <c r="HA112" s="31"/>
      <c r="HB112" s="31"/>
      <c r="HC112" s="31"/>
      <c r="HD112" s="31"/>
      <c r="HE112" s="31"/>
      <c r="HF112" s="31"/>
      <c r="HG112" s="31"/>
      <c r="HH112" s="522"/>
      <c r="HI112" s="31"/>
      <c r="HJ112" s="31"/>
      <c r="HK112" s="31"/>
      <c r="HL112" s="31"/>
      <c r="HM112" s="31"/>
      <c r="HN112" s="31"/>
      <c r="HO112" s="522"/>
      <c r="HP112" s="649"/>
      <c r="HQ112" s="31"/>
      <c r="HR112" s="31"/>
      <c r="HS112" s="31"/>
      <c r="HT112" s="649"/>
      <c r="HU112" s="31"/>
      <c r="HV112" s="31"/>
      <c r="HW112" s="31"/>
      <c r="HX112" s="31"/>
      <c r="HY112" s="133"/>
      <c r="HZ112" s="31"/>
      <c r="IA112" s="659"/>
      <c r="IB112" s="522"/>
      <c r="IC112" s="31"/>
      <c r="ID112" s="31"/>
      <c r="IE112" s="31"/>
      <c r="IF112" s="31"/>
      <c r="IG112" s="31"/>
      <c r="IH112" s="31"/>
      <c r="II112" s="31"/>
      <c r="IJ112" s="31"/>
      <c r="IK112" s="659"/>
      <c r="IL112" s="522"/>
      <c r="IM112" s="31"/>
      <c r="IN112" s="31"/>
      <c r="IO112" s="31"/>
      <c r="IP112" s="31"/>
      <c r="IQ112" s="31"/>
      <c r="IR112" s="31"/>
      <c r="IS112" s="659"/>
      <c r="IT112" s="31"/>
      <c r="IU112" s="31"/>
      <c r="IV112" s="522"/>
      <c r="IW112" s="31"/>
      <c r="IX112" s="31"/>
      <c r="IY112" s="133"/>
      <c r="IZ112" s="31"/>
      <c r="JA112" s="31"/>
      <c r="JB112" s="133"/>
      <c r="JC112" s="31"/>
      <c r="JD112" s="31"/>
      <c r="JE112" s="31"/>
      <c r="JF112" s="133"/>
      <c r="JG112" s="31"/>
      <c r="JH112" s="522"/>
      <c r="JI112" s="31"/>
      <c r="JJ112" s="31"/>
      <c r="JK112" s="31"/>
      <c r="JL112" s="31"/>
      <c r="JM112" s="522"/>
      <c r="JN112" s="31"/>
      <c r="JO112" s="519"/>
      <c r="JP112" s="659"/>
      <c r="JQ112" s="522"/>
      <c r="JR112" s="32"/>
      <c r="JS112" s="31"/>
      <c r="JT112" s="31"/>
      <c r="JU112" s="31"/>
      <c r="JV112" s="31"/>
      <c r="JW112" s="31"/>
      <c r="JX112" s="31"/>
      <c r="JY112" s="31"/>
      <c r="JZ112" s="31"/>
      <c r="KA112" s="31"/>
      <c r="KB112" s="31"/>
      <c r="KC112" s="31"/>
      <c r="KD112" s="522"/>
      <c r="KE112" s="31"/>
      <c r="KF112" s="31"/>
      <c r="KG112" s="31"/>
      <c r="KH112" s="522"/>
      <c r="KI112" s="31"/>
      <c r="KJ112" s="31"/>
      <c r="KK112" s="31"/>
      <c r="KL112" s="31"/>
      <c r="KM112" s="522"/>
      <c r="KN112" s="31"/>
      <c r="KO112" s="31"/>
      <c r="KP112" s="31"/>
      <c r="KQ112" s="522"/>
      <c r="KR112" s="31"/>
      <c r="KS112" s="31"/>
      <c r="KT112" s="31"/>
      <c r="KU112" s="659"/>
      <c r="KV112" s="522"/>
      <c r="KW112" s="31"/>
      <c r="KX112" s="31"/>
      <c r="KY112" s="31"/>
      <c r="KZ112" s="31"/>
      <c r="LA112" s="31"/>
      <c r="LB112" s="522"/>
      <c r="LC112" s="31"/>
      <c r="LD112" s="31"/>
      <c r="LE112" s="31"/>
      <c r="LF112" s="649"/>
      <c r="LG112" s="31"/>
      <c r="LH112" s="31"/>
      <c r="LI112" s="31"/>
      <c r="LJ112" s="522"/>
      <c r="LK112" s="31"/>
      <c r="LL112" s="31"/>
      <c r="LM112" s="31"/>
      <c r="LN112" s="31"/>
      <c r="LO112" s="31"/>
      <c r="LP112" s="31"/>
      <c r="LQ112" s="31"/>
      <c r="LR112" s="31"/>
      <c r="LS112" s="31"/>
      <c r="LT112" s="31"/>
      <c r="LU112" s="31"/>
      <c r="LV112" s="31"/>
      <c r="LW112" s="31"/>
      <c r="LX112" s="31"/>
      <c r="LY112" s="522"/>
      <c r="LZ112" s="32"/>
      <c r="MA112" s="32"/>
      <c r="MB112" s="31"/>
      <c r="MC112" s="31"/>
      <c r="MD112" s="31"/>
      <c r="ME112" s="522"/>
      <c r="MF112" s="31"/>
      <c r="MG112" s="31"/>
      <c r="MH112" s="31"/>
      <c r="MI112" s="31"/>
      <c r="MJ112" s="522"/>
      <c r="MK112" s="31"/>
      <c r="ML112" s="31"/>
      <c r="MM112" s="32"/>
      <c r="MN112" s="31"/>
      <c r="MO112" s="31"/>
      <c r="MP112" s="31"/>
      <c r="MQ112" s="172"/>
      <c r="MR112" s="31"/>
      <c r="MS112" s="31"/>
      <c r="MT112" s="31"/>
      <c r="MU112" s="32"/>
      <c r="MV112" s="31"/>
      <c r="MW112" s="31"/>
      <c r="MX112" s="32"/>
      <c r="MY112" s="32"/>
      <c r="MZ112" s="32"/>
      <c r="NA112" s="24"/>
      <c r="NB112" s="24"/>
      <c r="NC112" s="24"/>
      <c r="ND112" s="24"/>
    </row>
    <row r="113" spans="1:368">
      <c r="A113" s="1248">
        <v>75</v>
      </c>
      <c r="B113" s="50" t="s">
        <v>128</v>
      </c>
      <c r="C113" s="51">
        <v>2016</v>
      </c>
      <c r="D113" s="34" t="s">
        <v>129</v>
      </c>
      <c r="E113" s="34" t="s">
        <v>23</v>
      </c>
      <c r="F113" s="34" t="s">
        <v>24</v>
      </c>
      <c r="G113" s="35">
        <v>111</v>
      </c>
      <c r="H113" s="42">
        <v>0.54100000000000004</v>
      </c>
      <c r="I113" s="43"/>
      <c r="J113" s="2" t="s">
        <v>399</v>
      </c>
      <c r="K113" s="52" t="s">
        <v>230</v>
      </c>
      <c r="L113" s="52" t="s">
        <v>122</v>
      </c>
      <c r="M113" s="2" t="s">
        <v>38</v>
      </c>
      <c r="N113" s="2">
        <v>1</v>
      </c>
      <c r="O113" s="2" t="s">
        <v>400</v>
      </c>
      <c r="P113" s="42">
        <v>0.64</v>
      </c>
      <c r="Q113" s="2" t="s">
        <v>39</v>
      </c>
      <c r="R113" s="34" t="s">
        <v>299</v>
      </c>
      <c r="S113" s="39" t="s">
        <v>401</v>
      </c>
      <c r="T113" s="39" t="s">
        <v>301</v>
      </c>
      <c r="U113" s="34" t="s">
        <v>89</v>
      </c>
      <c r="V113" s="153"/>
      <c r="W113" s="657">
        <f t="shared" si="786"/>
        <v>1</v>
      </c>
      <c r="X113" s="510">
        <f t="shared" si="787"/>
        <v>0</v>
      </c>
      <c r="Y113" s="40"/>
      <c r="Z113" s="510">
        <f t="shared" si="788"/>
        <v>0</v>
      </c>
      <c r="AA113" s="40"/>
      <c r="AB113" s="510">
        <f t="shared" si="789"/>
        <v>0</v>
      </c>
      <c r="AC113" s="40"/>
      <c r="AD113" s="510">
        <f t="shared" si="790"/>
        <v>0</v>
      </c>
      <c r="AE113" s="40"/>
      <c r="AF113" s="40"/>
      <c r="AG113" s="40"/>
      <c r="AH113" s="40"/>
      <c r="AI113" s="510">
        <f t="shared" si="791"/>
        <v>0</v>
      </c>
      <c r="AJ113" s="40"/>
      <c r="AK113" s="44"/>
      <c r="AL113" s="40"/>
      <c r="AM113" s="351">
        <f t="shared" si="792"/>
        <v>0</v>
      </c>
      <c r="AN113" s="40"/>
      <c r="AO113" s="40"/>
      <c r="AP113" s="40"/>
      <c r="AQ113" s="40"/>
      <c r="AR113" s="40"/>
      <c r="AS113" s="40"/>
      <c r="AT113" s="40"/>
      <c r="AU113" s="40"/>
      <c r="AV113" s="40"/>
      <c r="AW113" s="40"/>
      <c r="AX113" s="40"/>
      <c r="AY113" s="44"/>
      <c r="AZ113" s="40"/>
      <c r="BA113" s="44"/>
      <c r="BB113" s="40"/>
      <c r="BC113" s="510">
        <f t="shared" si="793"/>
        <v>0</v>
      </c>
      <c r="BD113" s="40"/>
      <c r="BE113" s="40"/>
      <c r="BF113" s="510">
        <f t="shared" si="794"/>
        <v>1</v>
      </c>
      <c r="BG113" s="40"/>
      <c r="BH113" s="40"/>
      <c r="BI113" s="40" t="s">
        <v>25</v>
      </c>
      <c r="BJ113" s="40"/>
      <c r="BK113" s="657">
        <f>COUNTIF(BL113:CD113,"&gt;0")</f>
        <v>0</v>
      </c>
      <c r="BL113" s="40"/>
      <c r="BM113" s="40"/>
      <c r="BN113" s="510">
        <f t="shared" si="795"/>
        <v>0</v>
      </c>
      <c r="BO113" s="40"/>
      <c r="BP113" s="40"/>
      <c r="BQ113" s="40"/>
      <c r="BR113" s="510">
        <f t="shared" si="796"/>
        <v>0</v>
      </c>
      <c r="BS113" s="40"/>
      <c r="BT113" s="40"/>
      <c r="BU113" s="510">
        <f t="shared" si="797"/>
        <v>0</v>
      </c>
      <c r="BV113" s="40"/>
      <c r="BW113" s="510">
        <f t="shared" si="798"/>
        <v>0</v>
      </c>
      <c r="BX113" s="40"/>
      <c r="BZ113" s="510">
        <f t="shared" si="799"/>
        <v>0</v>
      </c>
      <c r="CA113" s="40"/>
      <c r="CB113" s="40"/>
      <c r="CC113" s="40"/>
      <c r="CD113" s="40"/>
      <c r="CE113" s="657">
        <f t="shared" si="800"/>
        <v>11</v>
      </c>
      <c r="CF113" s="40"/>
      <c r="CG113" s="510">
        <f t="shared" si="801"/>
        <v>6</v>
      </c>
      <c r="CH113" s="40"/>
      <c r="CI113" s="44"/>
      <c r="CJ113" s="40">
        <v>58</v>
      </c>
      <c r="CK113" s="40"/>
      <c r="CL113" s="351">
        <f t="shared" si="802"/>
        <v>1</v>
      </c>
      <c r="CM113" s="40">
        <v>63</v>
      </c>
      <c r="CN113" s="40"/>
      <c r="CO113" s="40"/>
      <c r="CP113" s="351">
        <f t="shared" si="803"/>
        <v>1</v>
      </c>
      <c r="CQ113" s="40"/>
      <c r="CR113" s="40">
        <v>59</v>
      </c>
      <c r="CS113" s="40"/>
      <c r="CT113" s="40"/>
      <c r="CU113" s="40"/>
      <c r="CV113" s="40"/>
      <c r="CW113" s="40"/>
      <c r="CX113" s="351">
        <f t="shared" si="804"/>
        <v>3</v>
      </c>
      <c r="CY113" s="40"/>
      <c r="CZ113" s="40">
        <v>9</v>
      </c>
      <c r="DA113" s="40" t="s">
        <v>25</v>
      </c>
      <c r="DB113" s="40">
        <v>13</v>
      </c>
      <c r="DC113" s="510">
        <f t="shared" si="805"/>
        <v>0</v>
      </c>
      <c r="DD113" s="40"/>
      <c r="DE113" s="40"/>
      <c r="DF113" s="40"/>
      <c r="DG113" s="40"/>
      <c r="DH113" s="40"/>
      <c r="DI113" s="40"/>
      <c r="DJ113" s="40"/>
      <c r="DK113" s="40"/>
      <c r="DL113" s="40"/>
      <c r="DM113" s="40"/>
      <c r="DN113" s="40"/>
      <c r="DO113" s="510">
        <f t="shared" si="806"/>
        <v>2</v>
      </c>
      <c r="DP113" s="40"/>
      <c r="DQ113" s="40" t="s">
        <v>25</v>
      </c>
      <c r="DR113" s="40" t="s">
        <v>25</v>
      </c>
      <c r="DS113" s="510">
        <f t="shared" si="807"/>
        <v>1</v>
      </c>
      <c r="DT113" s="40"/>
      <c r="DU113" s="40"/>
      <c r="DV113" s="40"/>
      <c r="DW113" s="40" t="s">
        <v>25</v>
      </c>
      <c r="DX113" s="40"/>
      <c r="DY113" s="40"/>
      <c r="DZ113" s="40"/>
      <c r="EA113" s="657">
        <f t="shared" si="808"/>
        <v>0</v>
      </c>
      <c r="EB113" s="40"/>
      <c r="EC113" s="510">
        <f t="shared" si="809"/>
        <v>0</v>
      </c>
      <c r="ED113" s="351">
        <f t="shared" si="810"/>
        <v>0</v>
      </c>
      <c r="EE113" s="40"/>
      <c r="EF113" s="40"/>
      <c r="EG113" s="40"/>
      <c r="EH113" s="40"/>
      <c r="EI113" s="44"/>
      <c r="EJ113" s="40"/>
      <c r="EK113" s="351">
        <f t="shared" si="811"/>
        <v>0</v>
      </c>
      <c r="EL113" s="40"/>
      <c r="EM113" s="40"/>
      <c r="EN113" s="44"/>
      <c r="EO113" s="40"/>
      <c r="EP113" s="351">
        <f t="shared" si="812"/>
        <v>0</v>
      </c>
      <c r="EQ113" s="40"/>
      <c r="ER113" s="40"/>
      <c r="ES113" s="40"/>
      <c r="ET113" s="40"/>
      <c r="EU113" s="40"/>
      <c r="EV113" s="40"/>
      <c r="EW113" s="510">
        <f t="shared" si="813"/>
        <v>0</v>
      </c>
      <c r="EX113" s="351">
        <f t="shared" si="814"/>
        <v>0</v>
      </c>
      <c r="EY113" s="40"/>
      <c r="EZ113" s="40"/>
      <c r="FA113" s="351">
        <f t="shared" si="815"/>
        <v>0</v>
      </c>
      <c r="FB113" s="40"/>
      <c r="FC113" s="40"/>
      <c r="FD113" s="40"/>
      <c r="FE113" s="44"/>
      <c r="FF113" s="40"/>
      <c r="FG113" s="351">
        <f t="shared" si="816"/>
        <v>0</v>
      </c>
      <c r="FH113" s="40"/>
      <c r="FI113" s="40"/>
      <c r="FJ113" s="351">
        <f t="shared" si="817"/>
        <v>0</v>
      </c>
      <c r="FK113" s="40"/>
      <c r="FL113" s="40"/>
      <c r="FM113" s="40"/>
      <c r="FN113" s="657">
        <f t="shared" si="818"/>
        <v>0</v>
      </c>
      <c r="FO113" s="40"/>
      <c r="FP113" s="510">
        <f t="shared" si="819"/>
        <v>0</v>
      </c>
      <c r="FQ113" s="40"/>
      <c r="FR113" s="44"/>
      <c r="FS113" s="40"/>
      <c r="FT113" s="351">
        <f t="shared" si="820"/>
        <v>0</v>
      </c>
      <c r="FU113" s="40"/>
      <c r="FV113" s="40"/>
      <c r="FW113" s="40"/>
      <c r="FX113" s="40"/>
      <c r="FY113" s="40"/>
      <c r="FZ113" s="44"/>
      <c r="GA113" s="40"/>
      <c r="GB113" s="510">
        <f t="shared" si="821"/>
        <v>0</v>
      </c>
      <c r="GC113" s="40"/>
      <c r="GD113" s="40"/>
      <c r="GE113" s="40"/>
      <c r="GF113" s="510">
        <f t="shared" si="822"/>
        <v>0</v>
      </c>
      <c r="GG113" s="40"/>
      <c r="GH113" s="657">
        <f>COUNTIF(GI113:GR113,"&gt;0")</f>
        <v>0</v>
      </c>
      <c r="GI113" s="40"/>
      <c r="GJ113" s="510">
        <f t="shared" si="823"/>
        <v>0</v>
      </c>
      <c r="GK113" s="40"/>
      <c r="GL113" s="40"/>
      <c r="GM113" s="510">
        <f>COUNTA(GN113:GR113)</f>
        <v>0</v>
      </c>
      <c r="GN113" s="40"/>
      <c r="GO113" s="40"/>
      <c r="GP113" s="40"/>
      <c r="GQ113" s="40"/>
      <c r="GR113" s="40"/>
      <c r="GS113" s="657">
        <f t="shared" si="824"/>
        <v>0</v>
      </c>
      <c r="GT113" s="40"/>
      <c r="GU113" s="510">
        <f t="shared" si="825"/>
        <v>0</v>
      </c>
      <c r="GV113" s="351">
        <f t="shared" si="826"/>
        <v>0</v>
      </c>
      <c r="GW113" s="40"/>
      <c r="GX113" s="40"/>
      <c r="GY113" s="351">
        <f t="shared" si="827"/>
        <v>0</v>
      </c>
      <c r="GZ113" s="40"/>
      <c r="HA113" s="40"/>
      <c r="HB113" s="40"/>
      <c r="HC113" s="40"/>
      <c r="HD113" s="40"/>
      <c r="HE113" s="40"/>
      <c r="HF113" s="40"/>
      <c r="HG113" s="40"/>
      <c r="HH113" s="510">
        <f t="shared" si="828"/>
        <v>0</v>
      </c>
      <c r="HI113" s="40"/>
      <c r="HJ113" s="40"/>
      <c r="HK113" s="40"/>
      <c r="HL113" s="40"/>
      <c r="HM113" s="40"/>
      <c r="HN113" s="40"/>
      <c r="HO113" s="510">
        <f t="shared" si="829"/>
        <v>0</v>
      </c>
      <c r="HP113" s="351">
        <f t="shared" si="830"/>
        <v>0</v>
      </c>
      <c r="HQ113" s="40"/>
      <c r="HR113" s="40"/>
      <c r="HS113" s="40"/>
      <c r="HT113" s="351">
        <f t="shared" si="831"/>
        <v>0</v>
      </c>
      <c r="HU113" s="40"/>
      <c r="HV113" s="40"/>
      <c r="HW113" s="40"/>
      <c r="HX113" s="40"/>
      <c r="HY113" s="44"/>
      <c r="HZ113" s="40"/>
      <c r="IA113" s="657">
        <f t="shared" si="832"/>
        <v>0</v>
      </c>
      <c r="IB113" s="510">
        <f t="shared" si="833"/>
        <v>0</v>
      </c>
      <c r="IC113" s="40"/>
      <c r="ID113" s="40"/>
      <c r="IE113" s="40"/>
      <c r="IF113" s="40"/>
      <c r="IG113" s="40"/>
      <c r="IH113" s="40"/>
      <c r="II113" s="40"/>
      <c r="IJ113" s="40"/>
      <c r="IK113" s="657">
        <f t="shared" si="834"/>
        <v>0</v>
      </c>
      <c r="IL113" s="510">
        <f t="shared" si="835"/>
        <v>0</v>
      </c>
      <c r="IM113" s="40"/>
      <c r="IN113" s="40"/>
      <c r="IO113" s="40"/>
      <c r="IP113" s="40"/>
      <c r="IQ113" s="40"/>
      <c r="IR113" s="40"/>
      <c r="IS113" s="657">
        <f t="shared" si="836"/>
        <v>0</v>
      </c>
      <c r="IT113" s="40"/>
      <c r="IU113" s="40"/>
      <c r="IV113" s="510">
        <f t="shared" si="837"/>
        <v>0</v>
      </c>
      <c r="IW113" s="40"/>
      <c r="IX113" s="40"/>
      <c r="IY113" s="44"/>
      <c r="IZ113" s="40"/>
      <c r="JA113" s="40"/>
      <c r="JB113" s="44"/>
      <c r="JC113" s="40"/>
      <c r="JD113" s="40"/>
      <c r="JE113" s="40"/>
      <c r="JF113" s="44"/>
      <c r="JG113" s="40"/>
      <c r="JH113" s="510">
        <f t="shared" si="838"/>
        <v>0</v>
      </c>
      <c r="JI113" s="40"/>
      <c r="JJ113" s="40"/>
      <c r="JK113" s="40"/>
      <c r="JL113" s="40"/>
      <c r="JM113" s="510">
        <f t="shared" si="839"/>
        <v>0</v>
      </c>
      <c r="JN113" s="40"/>
      <c r="JO113" s="513"/>
      <c r="JP113" s="657">
        <f t="shared" si="840"/>
        <v>0</v>
      </c>
      <c r="JQ113" s="510">
        <f t="shared" si="841"/>
        <v>0</v>
      </c>
      <c r="JR113" s="436"/>
      <c r="JS113" s="40"/>
      <c r="JT113" s="40"/>
      <c r="JU113" s="40"/>
      <c r="JV113" s="40"/>
      <c r="JW113" s="40"/>
      <c r="JX113" s="40"/>
      <c r="JY113" s="40"/>
      <c r="JZ113" s="40"/>
      <c r="KA113" s="40"/>
      <c r="KB113" s="40"/>
      <c r="KC113" s="40"/>
      <c r="KD113" s="510">
        <f t="shared" si="842"/>
        <v>0</v>
      </c>
      <c r="KE113" s="40"/>
      <c r="KF113" s="40"/>
      <c r="KG113" s="40"/>
      <c r="KH113" s="510">
        <f t="shared" si="843"/>
        <v>0</v>
      </c>
      <c r="KI113" s="40"/>
      <c r="KJ113" s="40"/>
      <c r="KK113" s="40"/>
      <c r="KL113" s="40"/>
      <c r="KM113" s="510">
        <f t="shared" si="844"/>
        <v>0</v>
      </c>
      <c r="KN113" s="40"/>
      <c r="KO113" s="40"/>
      <c r="KP113" s="40"/>
      <c r="KQ113" s="510">
        <f t="shared" si="845"/>
        <v>0</v>
      </c>
      <c r="KR113" s="40"/>
      <c r="KS113" s="40"/>
      <c r="KT113" s="40"/>
      <c r="KU113" s="657">
        <f t="shared" si="846"/>
        <v>0</v>
      </c>
      <c r="KV113" s="510">
        <f t="shared" si="847"/>
        <v>0</v>
      </c>
      <c r="KW113" s="40"/>
      <c r="KX113" s="40"/>
      <c r="KY113" s="40"/>
      <c r="KZ113" s="40"/>
      <c r="LA113" s="40"/>
      <c r="LB113" s="510">
        <f t="shared" si="848"/>
        <v>0</v>
      </c>
      <c r="LC113" s="40"/>
      <c r="LD113" s="40"/>
      <c r="LE113" s="40"/>
      <c r="LF113" s="351">
        <f t="shared" si="849"/>
        <v>0</v>
      </c>
      <c r="LG113" s="40"/>
      <c r="LH113" s="40"/>
      <c r="LI113" s="40"/>
      <c r="LJ113" s="510">
        <f t="shared" si="850"/>
        <v>0</v>
      </c>
      <c r="LK113" s="40"/>
      <c r="LL113" s="40"/>
      <c r="LM113" s="40"/>
      <c r="LN113" s="40"/>
      <c r="LO113" s="40"/>
      <c r="LP113" s="40"/>
      <c r="LQ113" s="40"/>
      <c r="LR113" s="40"/>
      <c r="LS113" s="40"/>
      <c r="LT113" s="40"/>
      <c r="LU113" s="40"/>
      <c r="LV113" s="40"/>
      <c r="LW113" s="40"/>
      <c r="LX113" s="40"/>
      <c r="LY113" s="510">
        <f t="shared" si="851"/>
        <v>0</v>
      </c>
      <c r="LZ113" s="40"/>
      <c r="MA113" s="40"/>
      <c r="MB113" s="40"/>
      <c r="MC113" s="40"/>
      <c r="MD113" s="40"/>
      <c r="ME113" s="510">
        <f t="shared" si="852"/>
        <v>0</v>
      </c>
      <c r="MF113" s="40"/>
      <c r="MG113" s="40"/>
      <c r="MH113" s="40"/>
      <c r="MI113" s="40"/>
      <c r="MJ113" s="510">
        <f t="shared" si="853"/>
        <v>0</v>
      </c>
      <c r="MK113" s="40"/>
      <c r="ML113" s="40"/>
      <c r="MM113" s="40"/>
      <c r="MN113" s="40"/>
      <c r="MO113" s="40"/>
      <c r="MP113" s="40"/>
      <c r="MQ113" s="163"/>
      <c r="MR113" s="40"/>
      <c r="MS113" s="40"/>
      <c r="MT113" s="40"/>
      <c r="MU113" s="40"/>
      <c r="MV113" s="40"/>
      <c r="MW113" s="40"/>
      <c r="MX113" s="40"/>
      <c r="MY113" s="40"/>
      <c r="MZ113" s="40"/>
      <c r="NA113" s="34" t="s">
        <v>1115</v>
      </c>
      <c r="NB113" s="34"/>
      <c r="NC113" s="34" t="s">
        <v>1116</v>
      </c>
      <c r="ND113" s="34"/>
    </row>
    <row r="114" spans="1:368">
      <c r="A114" s="1248">
        <v>76</v>
      </c>
      <c r="B114" s="50" t="s">
        <v>195</v>
      </c>
      <c r="C114" s="51">
        <v>2016</v>
      </c>
      <c r="D114" s="34" t="s">
        <v>119</v>
      </c>
      <c r="E114" s="34" t="s">
        <v>23</v>
      </c>
      <c r="F114" s="34" t="s">
        <v>24</v>
      </c>
      <c r="G114" s="35">
        <v>248</v>
      </c>
      <c r="H114" s="42">
        <v>0.45200000000000001</v>
      </c>
      <c r="I114" s="43"/>
      <c r="J114" s="2">
        <v>65.900000000000006</v>
      </c>
      <c r="K114" s="52" t="s">
        <v>105</v>
      </c>
      <c r="L114" s="52" t="s">
        <v>28</v>
      </c>
      <c r="M114" s="2" t="s">
        <v>402</v>
      </c>
      <c r="N114" s="72" t="s">
        <v>403</v>
      </c>
      <c r="O114" s="2" t="s">
        <v>404</v>
      </c>
      <c r="P114" s="42" t="s">
        <v>405</v>
      </c>
      <c r="Q114" s="2" t="s">
        <v>39</v>
      </c>
      <c r="R114" s="34" t="s">
        <v>299</v>
      </c>
      <c r="S114" s="39" t="s">
        <v>406</v>
      </c>
      <c r="T114" s="39" t="s">
        <v>301</v>
      </c>
      <c r="U114" s="34" t="s">
        <v>89</v>
      </c>
      <c r="V114" s="153"/>
      <c r="W114" s="657">
        <f t="shared" si="786"/>
        <v>2</v>
      </c>
      <c r="X114" s="510">
        <f t="shared" si="787"/>
        <v>0</v>
      </c>
      <c r="Y114" s="40"/>
      <c r="Z114" s="510">
        <f t="shared" si="788"/>
        <v>0</v>
      </c>
      <c r="AA114" s="40"/>
      <c r="AB114" s="510">
        <f t="shared" si="789"/>
        <v>0</v>
      </c>
      <c r="AC114" s="40"/>
      <c r="AD114" s="510">
        <f t="shared" si="790"/>
        <v>0</v>
      </c>
      <c r="AE114" s="40"/>
      <c r="AF114" s="40"/>
      <c r="AG114" s="40"/>
      <c r="AH114" s="40"/>
      <c r="AI114" s="510">
        <f t="shared" si="791"/>
        <v>1</v>
      </c>
      <c r="AJ114" s="40"/>
      <c r="AK114" s="44"/>
      <c r="AL114" s="40"/>
      <c r="AM114" s="351">
        <f t="shared" si="792"/>
        <v>1</v>
      </c>
      <c r="AN114" s="40"/>
      <c r="AO114" s="40"/>
      <c r="AP114" s="40"/>
      <c r="AQ114" s="40"/>
      <c r="AR114" s="40"/>
      <c r="AS114" s="40"/>
      <c r="AT114" s="40"/>
      <c r="AU114" s="40"/>
      <c r="AV114" s="41" t="s">
        <v>802</v>
      </c>
      <c r="AW114" s="40"/>
      <c r="AX114" s="40"/>
      <c r="AY114" s="44"/>
      <c r="AZ114" s="40"/>
      <c r="BA114" s="44"/>
      <c r="BB114" s="40"/>
      <c r="BC114" s="510">
        <f t="shared" si="793"/>
        <v>0</v>
      </c>
      <c r="BD114" s="40"/>
      <c r="BE114" s="40"/>
      <c r="BF114" s="510">
        <f t="shared" si="794"/>
        <v>0</v>
      </c>
      <c r="BG114" s="40"/>
      <c r="BH114" s="40"/>
      <c r="BI114" s="40"/>
      <c r="BJ114" s="40"/>
      <c r="BK114" s="657">
        <f>COUNTIF(BL114:CD114,"&gt;0")</f>
        <v>0</v>
      </c>
      <c r="BL114" s="40"/>
      <c r="BM114" s="40"/>
      <c r="BN114" s="510">
        <f t="shared" si="795"/>
        <v>0</v>
      </c>
      <c r="BO114" s="40"/>
      <c r="BP114" s="40"/>
      <c r="BQ114" s="40"/>
      <c r="BR114" s="510">
        <f t="shared" si="796"/>
        <v>0</v>
      </c>
      <c r="BS114" s="40"/>
      <c r="BT114" s="40"/>
      <c r="BU114" s="510">
        <f t="shared" si="797"/>
        <v>0</v>
      </c>
      <c r="BV114" s="40"/>
      <c r="BW114" s="510">
        <f t="shared" si="798"/>
        <v>0</v>
      </c>
      <c r="BX114" s="40"/>
      <c r="BZ114" s="510">
        <f t="shared" si="799"/>
        <v>0</v>
      </c>
      <c r="CA114" s="40"/>
      <c r="CB114" s="40"/>
      <c r="CC114" s="40"/>
      <c r="CD114" s="40"/>
      <c r="CE114" s="657">
        <f t="shared" si="800"/>
        <v>4</v>
      </c>
      <c r="CF114" s="40"/>
      <c r="CG114" s="510">
        <f t="shared" si="801"/>
        <v>2</v>
      </c>
      <c r="CH114" s="40"/>
      <c r="CI114" s="44"/>
      <c r="CJ114" s="40"/>
      <c r="CK114" s="40"/>
      <c r="CL114" s="351">
        <f t="shared" si="802"/>
        <v>1</v>
      </c>
      <c r="CM114" s="40" t="s">
        <v>25</v>
      </c>
      <c r="CN114" s="40"/>
      <c r="CO114" s="40"/>
      <c r="CP114" s="351">
        <f t="shared" si="803"/>
        <v>1</v>
      </c>
      <c r="CQ114" s="40"/>
      <c r="CR114" s="40">
        <v>47</v>
      </c>
      <c r="CS114" s="40"/>
      <c r="CT114" s="40"/>
      <c r="CU114" s="40"/>
      <c r="CV114" s="40"/>
      <c r="CW114" s="40"/>
      <c r="CX114" s="351">
        <f t="shared" si="804"/>
        <v>0</v>
      </c>
      <c r="CY114" s="40"/>
      <c r="CZ114" s="40"/>
      <c r="DA114" s="40"/>
      <c r="DB114" s="40"/>
      <c r="DC114" s="510">
        <f t="shared" si="805"/>
        <v>0</v>
      </c>
      <c r="DD114" s="40"/>
      <c r="DE114" s="40"/>
      <c r="DF114" s="40"/>
      <c r="DG114" s="40"/>
      <c r="DH114" s="40"/>
      <c r="DI114" s="40"/>
      <c r="DJ114" s="40"/>
      <c r="DK114" s="40"/>
      <c r="DL114" s="40"/>
      <c r="DM114" s="40"/>
      <c r="DN114" s="40"/>
      <c r="DO114" s="510">
        <f t="shared" si="806"/>
        <v>0</v>
      </c>
      <c r="DP114" s="40"/>
      <c r="DQ114" s="40"/>
      <c r="DR114" s="40"/>
      <c r="DS114" s="510">
        <f t="shared" si="807"/>
        <v>0</v>
      </c>
      <c r="DT114" s="40"/>
      <c r="DU114" s="40"/>
      <c r="DV114" s="40"/>
      <c r="DW114" s="40"/>
      <c r="DX114" s="40"/>
      <c r="DY114" s="40"/>
      <c r="DZ114" s="40"/>
      <c r="EA114" s="657">
        <f t="shared" si="808"/>
        <v>0</v>
      </c>
      <c r="EB114" s="40"/>
      <c r="EC114" s="510">
        <f t="shared" si="809"/>
        <v>0</v>
      </c>
      <c r="ED114" s="351">
        <f t="shared" si="810"/>
        <v>0</v>
      </c>
      <c r="EE114" s="40"/>
      <c r="EF114" s="40"/>
      <c r="EG114" s="40"/>
      <c r="EH114" s="40"/>
      <c r="EI114" s="44"/>
      <c r="EJ114" s="40"/>
      <c r="EK114" s="351">
        <f t="shared" si="811"/>
        <v>0</v>
      </c>
      <c r="EL114" s="40"/>
      <c r="EM114" s="40"/>
      <c r="EN114" s="44"/>
      <c r="EO114" s="40"/>
      <c r="EP114" s="351">
        <f t="shared" si="812"/>
        <v>0</v>
      </c>
      <c r="EQ114" s="40"/>
      <c r="ER114" s="40"/>
      <c r="ES114" s="40"/>
      <c r="ET114" s="40"/>
      <c r="EU114" s="40"/>
      <c r="EV114" s="40"/>
      <c r="EW114" s="510">
        <f t="shared" si="813"/>
        <v>0</v>
      </c>
      <c r="EX114" s="351">
        <f t="shared" si="814"/>
        <v>0</v>
      </c>
      <c r="EY114" s="40"/>
      <c r="EZ114" s="40"/>
      <c r="FA114" s="351">
        <f t="shared" si="815"/>
        <v>0</v>
      </c>
      <c r="FB114" s="40"/>
      <c r="FC114" s="40"/>
      <c r="FD114" s="40"/>
      <c r="FE114" s="44"/>
      <c r="FF114" s="40"/>
      <c r="FG114" s="351">
        <f t="shared" si="816"/>
        <v>0</v>
      </c>
      <c r="FH114" s="40"/>
      <c r="FI114" s="40"/>
      <c r="FJ114" s="351">
        <f t="shared" si="817"/>
        <v>0</v>
      </c>
      <c r="FK114" s="40"/>
      <c r="FL114" s="40"/>
      <c r="FM114" s="40"/>
      <c r="FN114" s="657">
        <f t="shared" si="818"/>
        <v>0</v>
      </c>
      <c r="FO114" s="40"/>
      <c r="FP114" s="510">
        <f t="shared" si="819"/>
        <v>0</v>
      </c>
      <c r="FQ114" s="40"/>
      <c r="FR114" s="44"/>
      <c r="FS114" s="40"/>
      <c r="FT114" s="351">
        <f t="shared" si="820"/>
        <v>0</v>
      </c>
      <c r="FU114" s="40"/>
      <c r="FV114" s="40"/>
      <c r="FW114" s="40"/>
      <c r="FX114" s="40"/>
      <c r="FY114" s="40"/>
      <c r="FZ114" s="44"/>
      <c r="GA114" s="40"/>
      <c r="GB114" s="510">
        <f t="shared" si="821"/>
        <v>0</v>
      </c>
      <c r="GC114" s="40"/>
      <c r="GD114" s="40"/>
      <c r="GE114" s="40"/>
      <c r="GF114" s="510">
        <f t="shared" si="822"/>
        <v>0</v>
      </c>
      <c r="GG114" s="40"/>
      <c r="GH114" s="657">
        <f>COUNTIF(GI114:GR114,"&gt;0")</f>
        <v>0</v>
      </c>
      <c r="GI114" s="40"/>
      <c r="GJ114" s="510">
        <f t="shared" si="823"/>
        <v>0</v>
      </c>
      <c r="GK114" s="40"/>
      <c r="GL114" s="40"/>
      <c r="GM114" s="510">
        <f>COUNTA(GN114:GR114)</f>
        <v>0</v>
      </c>
      <c r="GN114" s="40"/>
      <c r="GO114" s="40"/>
      <c r="GP114" s="40"/>
      <c r="GQ114" s="40"/>
      <c r="GR114" s="40"/>
      <c r="GS114" s="657">
        <f t="shared" si="824"/>
        <v>0</v>
      </c>
      <c r="GT114" s="40"/>
      <c r="GU114" s="510">
        <f t="shared" si="825"/>
        <v>0</v>
      </c>
      <c r="GV114" s="351">
        <f t="shared" si="826"/>
        <v>0</v>
      </c>
      <c r="GW114" s="40"/>
      <c r="GX114" s="40"/>
      <c r="GY114" s="351">
        <f t="shared" si="827"/>
        <v>0</v>
      </c>
      <c r="GZ114" s="40"/>
      <c r="HA114" s="40"/>
      <c r="HB114" s="40"/>
      <c r="HC114" s="40"/>
      <c r="HD114" s="40"/>
      <c r="HE114" s="40"/>
      <c r="HF114" s="40"/>
      <c r="HG114" s="40"/>
      <c r="HH114" s="510">
        <f t="shared" si="828"/>
        <v>0</v>
      </c>
      <c r="HI114" s="40"/>
      <c r="HJ114" s="40"/>
      <c r="HK114" s="40"/>
      <c r="HL114" s="40"/>
      <c r="HM114" s="40"/>
      <c r="HN114" s="40"/>
      <c r="HO114" s="510">
        <f t="shared" si="829"/>
        <v>0</v>
      </c>
      <c r="HP114" s="351">
        <f t="shared" si="830"/>
        <v>0</v>
      </c>
      <c r="HQ114" s="40"/>
      <c r="HR114" s="40"/>
      <c r="HS114" s="40"/>
      <c r="HT114" s="351">
        <f t="shared" si="831"/>
        <v>0</v>
      </c>
      <c r="HU114" s="40"/>
      <c r="HV114" s="40"/>
      <c r="HW114" s="40"/>
      <c r="HX114" s="40"/>
      <c r="HY114" s="44"/>
      <c r="HZ114" s="40"/>
      <c r="IA114" s="657">
        <f t="shared" si="832"/>
        <v>0</v>
      </c>
      <c r="IB114" s="510">
        <f t="shared" si="833"/>
        <v>0</v>
      </c>
      <c r="IC114" s="40"/>
      <c r="ID114" s="40"/>
      <c r="IE114" s="40"/>
      <c r="IF114" s="40"/>
      <c r="IG114" s="40"/>
      <c r="IH114" s="40"/>
      <c r="II114" s="40"/>
      <c r="IJ114" s="40"/>
      <c r="IK114" s="657">
        <f t="shared" si="834"/>
        <v>0</v>
      </c>
      <c r="IL114" s="510">
        <f t="shared" si="835"/>
        <v>0</v>
      </c>
      <c r="IM114" s="40"/>
      <c r="IN114" s="40"/>
      <c r="IO114" s="40"/>
      <c r="IP114" s="40"/>
      <c r="IQ114" s="40"/>
      <c r="IR114" s="40"/>
      <c r="IS114" s="657">
        <f t="shared" si="836"/>
        <v>0</v>
      </c>
      <c r="IT114" s="40"/>
      <c r="IU114" s="40"/>
      <c r="IV114" s="510">
        <f t="shared" si="837"/>
        <v>0</v>
      </c>
      <c r="IW114" s="40"/>
      <c r="IX114" s="40"/>
      <c r="IY114" s="44"/>
      <c r="IZ114" s="40"/>
      <c r="JA114" s="40"/>
      <c r="JB114" s="44"/>
      <c r="JC114" s="40"/>
      <c r="JD114" s="40"/>
      <c r="JE114" s="40"/>
      <c r="JF114" s="44"/>
      <c r="JG114" s="40"/>
      <c r="JH114" s="510">
        <f t="shared" si="838"/>
        <v>0</v>
      </c>
      <c r="JI114" s="40"/>
      <c r="JJ114" s="40"/>
      <c r="JK114" s="40"/>
      <c r="JL114" s="40"/>
      <c r="JM114" s="510">
        <f t="shared" si="839"/>
        <v>0</v>
      </c>
      <c r="JN114" s="40"/>
      <c r="JO114" s="513"/>
      <c r="JP114" s="657">
        <f t="shared" si="840"/>
        <v>0</v>
      </c>
      <c r="JQ114" s="510">
        <f t="shared" si="841"/>
        <v>0</v>
      </c>
      <c r="JR114" s="436"/>
      <c r="JS114" s="40"/>
      <c r="JT114" s="40"/>
      <c r="JU114" s="40"/>
      <c r="JV114" s="40"/>
      <c r="JW114" s="40"/>
      <c r="JX114" s="40"/>
      <c r="JY114" s="40"/>
      <c r="JZ114" s="40"/>
      <c r="KA114" s="40"/>
      <c r="KB114" s="40"/>
      <c r="KC114" s="40"/>
      <c r="KD114" s="510">
        <f t="shared" si="842"/>
        <v>0</v>
      </c>
      <c r="KE114" s="40"/>
      <c r="KF114" s="40"/>
      <c r="KG114" s="40"/>
      <c r="KH114" s="510">
        <f t="shared" si="843"/>
        <v>0</v>
      </c>
      <c r="KI114" s="40"/>
      <c r="KJ114" s="40"/>
      <c r="KK114" s="40"/>
      <c r="KL114" s="40"/>
      <c r="KM114" s="510">
        <f t="shared" si="844"/>
        <v>0</v>
      </c>
      <c r="KN114" s="40"/>
      <c r="KO114" s="40"/>
      <c r="KP114" s="40"/>
      <c r="KQ114" s="510">
        <f t="shared" si="845"/>
        <v>0</v>
      </c>
      <c r="KR114" s="40"/>
      <c r="KS114" s="40"/>
      <c r="KT114" s="40"/>
      <c r="KU114" s="657">
        <f t="shared" si="846"/>
        <v>0</v>
      </c>
      <c r="KV114" s="510">
        <f t="shared" si="847"/>
        <v>0</v>
      </c>
      <c r="KW114" s="40"/>
      <c r="KX114" s="40"/>
      <c r="KY114" s="40"/>
      <c r="KZ114" s="40"/>
      <c r="LA114" s="40"/>
      <c r="LB114" s="510">
        <f t="shared" si="848"/>
        <v>0</v>
      </c>
      <c r="LC114" s="40"/>
      <c r="LD114" s="40"/>
      <c r="LE114" s="40"/>
      <c r="LF114" s="351">
        <f t="shared" si="849"/>
        <v>0</v>
      </c>
      <c r="LG114" s="40"/>
      <c r="LH114" s="40"/>
      <c r="LI114" s="40"/>
      <c r="LJ114" s="510">
        <f t="shared" si="850"/>
        <v>0</v>
      </c>
      <c r="LK114" s="40"/>
      <c r="LL114" s="40"/>
      <c r="LM114" s="40"/>
      <c r="LN114" s="40"/>
      <c r="LO114" s="40"/>
      <c r="LP114" s="40"/>
      <c r="LQ114" s="40"/>
      <c r="LR114" s="40"/>
      <c r="LS114" s="40"/>
      <c r="LT114" s="40"/>
      <c r="LU114" s="40"/>
      <c r="LV114" s="40"/>
      <c r="LW114" s="40"/>
      <c r="LX114" s="40"/>
      <c r="LY114" s="510">
        <f t="shared" si="851"/>
        <v>0</v>
      </c>
      <c r="LZ114" s="40"/>
      <c r="MA114" s="40"/>
      <c r="MB114" s="40"/>
      <c r="MC114" s="40"/>
      <c r="MD114" s="40"/>
      <c r="ME114" s="510">
        <f t="shared" si="852"/>
        <v>0</v>
      </c>
      <c r="MF114" s="40"/>
      <c r="MG114" s="40"/>
      <c r="MH114" s="40"/>
      <c r="MI114" s="40"/>
      <c r="MJ114" s="510">
        <f t="shared" si="853"/>
        <v>0</v>
      </c>
      <c r="MK114" s="40"/>
      <c r="ML114" s="40"/>
      <c r="MM114" s="40"/>
      <c r="MN114" s="40"/>
      <c r="MO114" s="40"/>
      <c r="MP114" s="40"/>
      <c r="MQ114" s="163"/>
      <c r="MR114" s="40"/>
      <c r="MS114" s="40"/>
      <c r="MT114" s="40"/>
      <c r="MU114" s="40"/>
      <c r="MV114" s="40"/>
      <c r="MW114" s="40"/>
      <c r="MX114" s="40"/>
      <c r="MY114" s="40"/>
      <c r="MZ114" s="40"/>
      <c r="NA114" s="34" t="s">
        <v>1117</v>
      </c>
      <c r="NB114" s="34"/>
      <c r="NC114" s="34" t="s">
        <v>1118</v>
      </c>
      <c r="ND114" s="34"/>
    </row>
    <row r="115" spans="1:368" s="20" customFormat="1" ht="20" customHeight="1">
      <c r="A115" s="1248">
        <v>77</v>
      </c>
      <c r="B115" s="24"/>
      <c r="C115" s="15"/>
      <c r="D115" s="24"/>
      <c r="E115" s="24"/>
      <c r="F115" s="24"/>
      <c r="G115" s="25"/>
      <c r="H115" s="26"/>
      <c r="I115" s="27"/>
      <c r="J115" s="15"/>
      <c r="K115" s="24"/>
      <c r="L115" s="24"/>
      <c r="M115" s="15"/>
      <c r="N115" s="28"/>
      <c r="O115" s="28"/>
      <c r="P115" s="26"/>
      <c r="Q115" s="15"/>
      <c r="R115" s="24"/>
      <c r="S115" s="30"/>
      <c r="T115" s="30"/>
      <c r="U115" s="24"/>
      <c r="V115" s="171"/>
      <c r="W115" s="659"/>
      <c r="X115" s="522"/>
      <c r="Y115" s="31"/>
      <c r="Z115" s="522"/>
      <c r="AA115" s="31"/>
      <c r="AB115" s="522"/>
      <c r="AC115" s="31"/>
      <c r="AD115" s="522"/>
      <c r="AE115" s="31"/>
      <c r="AF115" s="32"/>
      <c r="AG115" s="31"/>
      <c r="AH115" s="31"/>
      <c r="AI115" s="522"/>
      <c r="AJ115" s="31"/>
      <c r="AK115" s="133"/>
      <c r="AL115" s="31"/>
      <c r="AM115" s="649"/>
      <c r="AN115" s="32"/>
      <c r="AO115" s="31"/>
      <c r="AP115" s="32"/>
      <c r="AQ115" s="31"/>
      <c r="AR115" s="31"/>
      <c r="AS115" s="31"/>
      <c r="AT115" s="31"/>
      <c r="AU115" s="31"/>
      <c r="AV115" s="31"/>
      <c r="AW115" s="31"/>
      <c r="AX115" s="31"/>
      <c r="AY115" s="133"/>
      <c r="AZ115" s="32"/>
      <c r="BA115" s="133"/>
      <c r="BB115" s="31"/>
      <c r="BC115" s="522"/>
      <c r="BD115" s="31"/>
      <c r="BE115" s="31"/>
      <c r="BF115" s="522"/>
      <c r="BG115" s="31"/>
      <c r="BH115" s="31"/>
      <c r="BI115" s="31"/>
      <c r="BJ115" s="31"/>
      <c r="BK115" s="659"/>
      <c r="BL115" s="31"/>
      <c r="BM115" s="31"/>
      <c r="BN115" s="522"/>
      <c r="BO115" s="31"/>
      <c r="BP115" s="31"/>
      <c r="BQ115" s="31"/>
      <c r="BR115" s="522"/>
      <c r="BS115" s="31"/>
      <c r="BT115" s="31"/>
      <c r="BU115" s="522"/>
      <c r="BV115" s="31"/>
      <c r="BW115" s="522"/>
      <c r="BX115" s="31"/>
      <c r="BZ115" s="522"/>
      <c r="CA115" s="31"/>
      <c r="CB115" s="31"/>
      <c r="CC115" s="31"/>
      <c r="CD115" s="31"/>
      <c r="CE115" s="659"/>
      <c r="CF115" s="31"/>
      <c r="CG115" s="522"/>
      <c r="CH115" s="31"/>
      <c r="CI115" s="133"/>
      <c r="CJ115" s="31"/>
      <c r="CK115" s="31"/>
      <c r="CL115" s="649"/>
      <c r="CM115" s="31"/>
      <c r="CN115" s="31"/>
      <c r="CO115" s="31"/>
      <c r="CP115" s="649"/>
      <c r="CQ115" s="31"/>
      <c r="CR115" s="31"/>
      <c r="CS115" s="31"/>
      <c r="CT115" s="31"/>
      <c r="CU115" s="31"/>
      <c r="CV115" s="31"/>
      <c r="CW115" s="31"/>
      <c r="CX115" s="649"/>
      <c r="CY115" s="31"/>
      <c r="CZ115" s="31"/>
      <c r="DA115" s="31"/>
      <c r="DB115" s="31"/>
      <c r="DC115" s="522"/>
      <c r="DD115" s="31"/>
      <c r="DE115" s="31"/>
      <c r="DF115" s="31"/>
      <c r="DG115" s="31"/>
      <c r="DH115" s="31"/>
      <c r="DI115" s="31"/>
      <c r="DJ115" s="31"/>
      <c r="DK115" s="31"/>
      <c r="DL115" s="31"/>
      <c r="DM115" s="31"/>
      <c r="DN115" s="31"/>
      <c r="DO115" s="522"/>
      <c r="DP115" s="31"/>
      <c r="DQ115" s="31"/>
      <c r="DR115" s="31"/>
      <c r="DS115" s="522"/>
      <c r="DT115" s="31"/>
      <c r="DU115" s="31"/>
      <c r="DV115" s="31"/>
      <c r="DW115" s="31"/>
      <c r="DX115" s="31"/>
      <c r="DY115" s="31"/>
      <c r="DZ115" s="31"/>
      <c r="EA115" s="659"/>
      <c r="EB115" s="31"/>
      <c r="EC115" s="522"/>
      <c r="ED115" s="649"/>
      <c r="EE115" s="31"/>
      <c r="EF115" s="31"/>
      <c r="EG115" s="31"/>
      <c r="EH115" s="31"/>
      <c r="EI115" s="133"/>
      <c r="EJ115" s="31"/>
      <c r="EK115" s="649"/>
      <c r="EL115" s="31"/>
      <c r="EM115" s="31"/>
      <c r="EN115" s="133"/>
      <c r="EO115" s="31"/>
      <c r="EP115" s="649"/>
      <c r="EQ115" s="31"/>
      <c r="ER115" s="31"/>
      <c r="ES115" s="31"/>
      <c r="ET115" s="31"/>
      <c r="EU115" s="31"/>
      <c r="EV115" s="31"/>
      <c r="EW115" s="522"/>
      <c r="EX115" s="649"/>
      <c r="EY115" s="31"/>
      <c r="EZ115" s="31"/>
      <c r="FA115" s="649"/>
      <c r="FB115" s="31"/>
      <c r="FC115" s="31"/>
      <c r="FD115" s="31"/>
      <c r="FE115" s="133"/>
      <c r="FF115" s="31"/>
      <c r="FG115" s="649"/>
      <c r="FH115" s="31"/>
      <c r="FI115" s="31"/>
      <c r="FJ115" s="649"/>
      <c r="FK115" s="31"/>
      <c r="FL115" s="31"/>
      <c r="FM115" s="31"/>
      <c r="FN115" s="659"/>
      <c r="FO115" s="31"/>
      <c r="FP115" s="522"/>
      <c r="FQ115" s="31"/>
      <c r="FR115" s="133"/>
      <c r="FS115" s="31"/>
      <c r="FT115" s="649"/>
      <c r="FU115" s="31"/>
      <c r="FV115" s="31"/>
      <c r="FW115" s="31"/>
      <c r="FX115" s="31"/>
      <c r="FY115" s="31"/>
      <c r="FZ115" s="133"/>
      <c r="GA115" s="31"/>
      <c r="GB115" s="522"/>
      <c r="GC115" s="31"/>
      <c r="GD115" s="31"/>
      <c r="GE115" s="31"/>
      <c r="GF115" s="522"/>
      <c r="GG115" s="31"/>
      <c r="GH115" s="659"/>
      <c r="GI115" s="31"/>
      <c r="GJ115" s="522"/>
      <c r="GK115" s="31"/>
      <c r="GL115" s="31"/>
      <c r="GM115" s="522"/>
      <c r="GN115" s="31"/>
      <c r="GO115" s="31"/>
      <c r="GP115" s="31"/>
      <c r="GQ115" s="31"/>
      <c r="GR115" s="31"/>
      <c r="GS115" s="659"/>
      <c r="GT115" s="31"/>
      <c r="GU115" s="522"/>
      <c r="GV115" s="649"/>
      <c r="GW115" s="31"/>
      <c r="GX115" s="31"/>
      <c r="GY115" s="649"/>
      <c r="GZ115" s="31"/>
      <c r="HA115" s="31"/>
      <c r="HB115" s="31"/>
      <c r="HC115" s="31"/>
      <c r="HD115" s="31"/>
      <c r="HE115" s="31"/>
      <c r="HF115" s="31"/>
      <c r="HG115" s="31"/>
      <c r="HH115" s="522"/>
      <c r="HI115" s="31"/>
      <c r="HJ115" s="31"/>
      <c r="HK115" s="31"/>
      <c r="HL115" s="31"/>
      <c r="HM115" s="31"/>
      <c r="HN115" s="31"/>
      <c r="HO115" s="522"/>
      <c r="HP115" s="649"/>
      <c r="HQ115" s="31"/>
      <c r="HR115" s="31"/>
      <c r="HS115" s="31"/>
      <c r="HT115" s="649"/>
      <c r="HU115" s="31"/>
      <c r="HV115" s="31"/>
      <c r="HW115" s="31"/>
      <c r="HX115" s="31"/>
      <c r="HY115" s="133"/>
      <c r="HZ115" s="31"/>
      <c r="IA115" s="659"/>
      <c r="IB115" s="522"/>
      <c r="IC115" s="31"/>
      <c r="ID115" s="31"/>
      <c r="IE115" s="31"/>
      <c r="IF115" s="31"/>
      <c r="IG115" s="31"/>
      <c r="IH115" s="31"/>
      <c r="II115" s="31"/>
      <c r="IJ115" s="31"/>
      <c r="IK115" s="659"/>
      <c r="IL115" s="522"/>
      <c r="IM115" s="31"/>
      <c r="IN115" s="31"/>
      <c r="IO115" s="31"/>
      <c r="IP115" s="31"/>
      <c r="IQ115" s="31"/>
      <c r="IR115" s="31"/>
      <c r="IS115" s="659"/>
      <c r="IT115" s="31"/>
      <c r="IU115" s="31"/>
      <c r="IV115" s="522"/>
      <c r="IW115" s="31"/>
      <c r="IX115" s="31"/>
      <c r="IY115" s="133"/>
      <c r="IZ115" s="31"/>
      <c r="JA115" s="31"/>
      <c r="JB115" s="133"/>
      <c r="JC115" s="31"/>
      <c r="JD115" s="31"/>
      <c r="JE115" s="31"/>
      <c r="JF115" s="133"/>
      <c r="JG115" s="31"/>
      <c r="JH115" s="522"/>
      <c r="JI115" s="31"/>
      <c r="JJ115" s="31"/>
      <c r="JK115" s="31"/>
      <c r="JL115" s="31"/>
      <c r="JM115" s="522"/>
      <c r="JN115" s="31"/>
      <c r="JO115" s="519"/>
      <c r="JP115" s="659"/>
      <c r="JQ115" s="522"/>
      <c r="JR115" s="31"/>
      <c r="JS115" s="31"/>
      <c r="JT115" s="31"/>
      <c r="JU115" s="31"/>
      <c r="JV115" s="31"/>
      <c r="JW115" s="31"/>
      <c r="JX115" s="31"/>
      <c r="JY115" s="31"/>
      <c r="JZ115" s="31"/>
      <c r="KA115" s="31"/>
      <c r="KB115" s="31"/>
      <c r="KC115" s="31"/>
      <c r="KD115" s="522"/>
      <c r="KE115" s="31"/>
      <c r="KF115" s="31"/>
      <c r="KG115" s="31"/>
      <c r="KH115" s="522"/>
      <c r="KI115" s="31"/>
      <c r="KJ115" s="31"/>
      <c r="KK115" s="31"/>
      <c r="KL115" s="31"/>
      <c r="KM115" s="522"/>
      <c r="KN115" s="31"/>
      <c r="KO115" s="31"/>
      <c r="KP115" s="31"/>
      <c r="KQ115" s="522"/>
      <c r="KR115" s="31"/>
      <c r="KS115" s="31"/>
      <c r="KT115" s="31"/>
      <c r="KU115" s="659"/>
      <c r="KV115" s="522"/>
      <c r="KW115" s="31"/>
      <c r="KX115" s="31"/>
      <c r="KY115" s="31"/>
      <c r="KZ115" s="31"/>
      <c r="LA115" s="31"/>
      <c r="LB115" s="522"/>
      <c r="LC115" s="31"/>
      <c r="LD115" s="31"/>
      <c r="LE115" s="31"/>
      <c r="LF115" s="649"/>
      <c r="LG115" s="31"/>
      <c r="LH115" s="31"/>
      <c r="LI115" s="31"/>
      <c r="LJ115" s="522"/>
      <c r="LK115" s="31"/>
      <c r="LL115" s="31"/>
      <c r="LM115" s="31"/>
      <c r="LN115" s="31"/>
      <c r="LO115" s="31"/>
      <c r="LP115" s="31"/>
      <c r="LQ115" s="31"/>
      <c r="LR115" s="31"/>
      <c r="LS115" s="31"/>
      <c r="LT115" s="31"/>
      <c r="LU115" s="31"/>
      <c r="LV115" s="31"/>
      <c r="LW115" s="31"/>
      <c r="LX115" s="31"/>
      <c r="LY115" s="522"/>
      <c r="LZ115" s="31"/>
      <c r="MA115" s="31"/>
      <c r="MB115" s="31"/>
      <c r="MC115" s="31"/>
      <c r="MD115" s="31"/>
      <c r="ME115" s="522"/>
      <c r="MF115" s="31"/>
      <c r="MG115" s="31"/>
      <c r="MH115" s="31"/>
      <c r="MI115" s="31"/>
      <c r="MJ115" s="522"/>
      <c r="MK115" s="31"/>
      <c r="ML115" s="31"/>
      <c r="MM115" s="31"/>
      <c r="MN115" s="31"/>
      <c r="MO115" s="31"/>
      <c r="MP115" s="31"/>
      <c r="MQ115" s="172"/>
      <c r="MR115" s="31"/>
      <c r="MS115" s="31"/>
      <c r="MT115" s="31"/>
      <c r="MU115" s="31"/>
      <c r="MV115" s="31"/>
      <c r="MW115" s="31"/>
      <c r="MX115" s="31"/>
      <c r="MY115" s="31"/>
      <c r="MZ115" s="31"/>
      <c r="NA115" s="24"/>
      <c r="NB115" s="24"/>
      <c r="NC115" s="24"/>
      <c r="ND115" s="24"/>
    </row>
    <row r="116" spans="1:368">
      <c r="A116" s="1248">
        <v>78</v>
      </c>
      <c r="B116" s="55" t="s">
        <v>407</v>
      </c>
      <c r="C116" s="2">
        <v>2019</v>
      </c>
      <c r="D116" s="34" t="s">
        <v>318</v>
      </c>
      <c r="E116" s="34" t="s">
        <v>23</v>
      </c>
      <c r="F116" s="34" t="s">
        <v>24</v>
      </c>
      <c r="G116" s="35">
        <v>135</v>
      </c>
      <c r="H116" s="42">
        <v>0.65</v>
      </c>
      <c r="I116" s="43" t="s">
        <v>39</v>
      </c>
      <c r="J116" s="2" t="s">
        <v>408</v>
      </c>
      <c r="K116" s="34" t="s">
        <v>132</v>
      </c>
      <c r="L116" s="34" t="s">
        <v>28</v>
      </c>
      <c r="M116" s="2" t="s">
        <v>409</v>
      </c>
      <c r="N116" s="2" t="s">
        <v>39</v>
      </c>
      <c r="O116" s="2" t="s">
        <v>410</v>
      </c>
      <c r="P116" s="42" t="s">
        <v>39</v>
      </c>
      <c r="Q116" s="2" t="s">
        <v>39</v>
      </c>
      <c r="R116" s="34" t="s">
        <v>299</v>
      </c>
      <c r="S116" s="39" t="s">
        <v>411</v>
      </c>
      <c r="T116" s="39" t="s">
        <v>301</v>
      </c>
      <c r="U116" s="34" t="s">
        <v>89</v>
      </c>
      <c r="V116" s="153"/>
      <c r="W116" s="657">
        <f t="shared" si="786"/>
        <v>0</v>
      </c>
      <c r="X116" s="510">
        <f t="shared" si="787"/>
        <v>0</v>
      </c>
      <c r="Y116" s="40"/>
      <c r="Z116" s="510">
        <f t="shared" si="788"/>
        <v>0</v>
      </c>
      <c r="AA116" s="40"/>
      <c r="AB116" s="510">
        <f t="shared" si="789"/>
        <v>0</v>
      </c>
      <c r="AC116" s="40"/>
      <c r="AD116" s="510">
        <f t="shared" si="790"/>
        <v>0</v>
      </c>
      <c r="AE116" s="40"/>
      <c r="AF116" s="40"/>
      <c r="AG116" s="40"/>
      <c r="AH116" s="40"/>
      <c r="AI116" s="510">
        <f t="shared" si="791"/>
        <v>0</v>
      </c>
      <c r="AJ116" s="40"/>
      <c r="AK116" s="44"/>
      <c r="AL116" s="40"/>
      <c r="AM116" s="351">
        <f t="shared" si="792"/>
        <v>0</v>
      </c>
      <c r="AN116" s="40"/>
      <c r="AO116" s="40"/>
      <c r="AP116" s="40"/>
      <c r="AQ116" s="40"/>
      <c r="AR116" s="40"/>
      <c r="AS116" s="40"/>
      <c r="AT116" s="40"/>
      <c r="AU116" s="40"/>
      <c r="AV116" s="40"/>
      <c r="AW116" s="40"/>
      <c r="AX116" s="40"/>
      <c r="AY116" s="44"/>
      <c r="AZ116" s="40"/>
      <c r="BA116" s="44"/>
      <c r="BB116" s="40"/>
      <c r="BC116" s="510">
        <f t="shared" si="793"/>
        <v>0</v>
      </c>
      <c r="BD116" s="40"/>
      <c r="BE116" s="40"/>
      <c r="BF116" s="510">
        <f t="shared" si="794"/>
        <v>0</v>
      </c>
      <c r="BG116" s="40"/>
      <c r="BH116" s="40"/>
      <c r="BI116" s="40"/>
      <c r="BJ116" s="40"/>
      <c r="BK116" s="657">
        <f>COUNTIF(BL116:CD116,"&gt;0")</f>
        <v>0</v>
      </c>
      <c r="BL116" s="40"/>
      <c r="BM116" s="40"/>
      <c r="BN116" s="510">
        <f t="shared" si="795"/>
        <v>0</v>
      </c>
      <c r="BO116" s="40"/>
      <c r="BP116" s="40"/>
      <c r="BQ116" s="40"/>
      <c r="BR116" s="510">
        <f t="shared" si="796"/>
        <v>0</v>
      </c>
      <c r="BS116" s="40"/>
      <c r="BT116" s="40"/>
      <c r="BU116" s="510">
        <f t="shared" si="797"/>
        <v>0</v>
      </c>
      <c r="BV116" s="40"/>
      <c r="BW116" s="510">
        <f t="shared" si="798"/>
        <v>0</v>
      </c>
      <c r="BX116" s="40"/>
      <c r="BZ116" s="510">
        <f t="shared" si="799"/>
        <v>0</v>
      </c>
      <c r="CA116" s="40"/>
      <c r="CB116" s="40"/>
      <c r="CC116" s="40"/>
      <c r="CD116" s="40"/>
      <c r="CE116" s="657">
        <f t="shared" si="800"/>
        <v>0</v>
      </c>
      <c r="CF116" s="40"/>
      <c r="CG116" s="510">
        <f t="shared" si="801"/>
        <v>0</v>
      </c>
      <c r="CH116" s="40"/>
      <c r="CI116" s="44"/>
      <c r="CJ116" s="40"/>
      <c r="CK116" s="40"/>
      <c r="CL116" s="351">
        <f t="shared" si="802"/>
        <v>0</v>
      </c>
      <c r="CM116" s="40"/>
      <c r="CN116" s="40"/>
      <c r="CO116" s="40"/>
      <c r="CP116" s="351">
        <f t="shared" si="803"/>
        <v>0</v>
      </c>
      <c r="CQ116" s="40"/>
      <c r="CR116" s="40"/>
      <c r="CS116" s="40"/>
      <c r="CT116" s="40"/>
      <c r="CU116" s="40"/>
      <c r="CV116" s="40"/>
      <c r="CW116" s="40"/>
      <c r="CX116" s="351">
        <f t="shared" si="804"/>
        <v>0</v>
      </c>
      <c r="CY116" s="40"/>
      <c r="CZ116" s="40"/>
      <c r="DA116" s="40"/>
      <c r="DB116" s="40"/>
      <c r="DC116" s="510">
        <f t="shared" si="805"/>
        <v>0</v>
      </c>
      <c r="DD116" s="40"/>
      <c r="DE116" s="40"/>
      <c r="DF116" s="40"/>
      <c r="DG116" s="40"/>
      <c r="DH116" s="40"/>
      <c r="DI116" s="40"/>
      <c r="DJ116" s="40"/>
      <c r="DK116" s="40"/>
      <c r="DL116" s="40"/>
      <c r="DM116" s="40"/>
      <c r="DN116" s="40"/>
      <c r="DO116" s="510">
        <f t="shared" si="806"/>
        <v>0</v>
      </c>
      <c r="DP116" s="40"/>
      <c r="DQ116" s="40"/>
      <c r="DR116" s="40"/>
      <c r="DS116" s="510">
        <f t="shared" si="807"/>
        <v>0</v>
      </c>
      <c r="DT116" s="40"/>
      <c r="DU116" s="40"/>
      <c r="DV116" s="40"/>
      <c r="DW116" s="40"/>
      <c r="DX116" s="40"/>
      <c r="DY116" s="40"/>
      <c r="DZ116" s="40"/>
      <c r="EA116" s="657">
        <f t="shared" si="808"/>
        <v>0</v>
      </c>
      <c r="EB116" s="40"/>
      <c r="EC116" s="510">
        <f t="shared" si="809"/>
        <v>0</v>
      </c>
      <c r="ED116" s="351">
        <f t="shared" si="810"/>
        <v>0</v>
      </c>
      <c r="EE116" s="40"/>
      <c r="EF116" s="40"/>
      <c r="EG116" s="40"/>
      <c r="EH116" s="40"/>
      <c r="EI116" s="44"/>
      <c r="EJ116" s="40"/>
      <c r="EK116" s="351">
        <f t="shared" si="811"/>
        <v>0</v>
      </c>
      <c r="EL116" s="40"/>
      <c r="EM116" s="40"/>
      <c r="EN116" s="44"/>
      <c r="EO116" s="40"/>
      <c r="EP116" s="351">
        <f t="shared" si="812"/>
        <v>0</v>
      </c>
      <c r="EQ116" s="40"/>
      <c r="ER116" s="40"/>
      <c r="ES116" s="40"/>
      <c r="ET116" s="40"/>
      <c r="EU116" s="40"/>
      <c r="EV116" s="40"/>
      <c r="EW116" s="510">
        <f t="shared" si="813"/>
        <v>0</v>
      </c>
      <c r="EX116" s="351">
        <f t="shared" si="814"/>
        <v>0</v>
      </c>
      <c r="EY116" s="40"/>
      <c r="EZ116" s="40"/>
      <c r="FA116" s="351">
        <f t="shared" si="815"/>
        <v>0</v>
      </c>
      <c r="FB116" s="40"/>
      <c r="FC116" s="40"/>
      <c r="FD116" s="40"/>
      <c r="FE116" s="44"/>
      <c r="FF116" s="40"/>
      <c r="FG116" s="351">
        <f t="shared" si="816"/>
        <v>0</v>
      </c>
      <c r="FH116" s="40"/>
      <c r="FI116" s="40"/>
      <c r="FJ116" s="351">
        <f t="shared" si="817"/>
        <v>0</v>
      </c>
      <c r="FK116" s="40"/>
      <c r="FL116" s="40"/>
      <c r="FM116" s="40"/>
      <c r="FN116" s="657">
        <f t="shared" si="818"/>
        <v>2</v>
      </c>
      <c r="FO116" s="40"/>
      <c r="FP116" s="510">
        <f t="shared" si="819"/>
        <v>1</v>
      </c>
      <c r="FQ116" s="40"/>
      <c r="FR116" s="44"/>
      <c r="FS116" s="40"/>
      <c r="FT116" s="351">
        <f t="shared" si="820"/>
        <v>0</v>
      </c>
      <c r="FU116" s="40"/>
      <c r="FV116" s="40"/>
      <c r="FW116" s="40"/>
      <c r="FX116" s="40"/>
      <c r="FY116" s="40"/>
      <c r="FZ116" s="44"/>
      <c r="GA116" s="40"/>
      <c r="GB116" s="510">
        <f t="shared" si="821"/>
        <v>1</v>
      </c>
      <c r="GC116" s="41" t="s">
        <v>627</v>
      </c>
      <c r="GD116" s="40"/>
      <c r="GE116" s="40"/>
      <c r="GF116" s="510">
        <f t="shared" si="822"/>
        <v>0</v>
      </c>
      <c r="GG116" s="40"/>
      <c r="GH116" s="657">
        <f>COUNTIF(GI116:GR116,"&gt;0")</f>
        <v>0</v>
      </c>
      <c r="GI116" s="40"/>
      <c r="GJ116" s="510">
        <f t="shared" si="823"/>
        <v>0</v>
      </c>
      <c r="GK116" s="40"/>
      <c r="GL116" s="40"/>
      <c r="GM116" s="510">
        <f>COUNTA(GN116:GR116)</f>
        <v>0</v>
      </c>
      <c r="GN116" s="40"/>
      <c r="GO116" s="40"/>
      <c r="GP116" s="40"/>
      <c r="GQ116" s="40"/>
      <c r="GR116" s="40"/>
      <c r="GS116" s="657">
        <f t="shared" si="824"/>
        <v>0</v>
      </c>
      <c r="GT116" s="40"/>
      <c r="GU116" s="510">
        <f t="shared" si="825"/>
        <v>0</v>
      </c>
      <c r="GV116" s="351">
        <f t="shared" si="826"/>
        <v>0</v>
      </c>
      <c r="GW116" s="40"/>
      <c r="GX116" s="40"/>
      <c r="GY116" s="351">
        <f t="shared" si="827"/>
        <v>0</v>
      </c>
      <c r="GZ116" s="40"/>
      <c r="HA116" s="40"/>
      <c r="HB116" s="40"/>
      <c r="HC116" s="40"/>
      <c r="HD116" s="40"/>
      <c r="HE116" s="40"/>
      <c r="HF116" s="40"/>
      <c r="HG116" s="40"/>
      <c r="HH116" s="510">
        <f t="shared" si="828"/>
        <v>0</v>
      </c>
      <c r="HI116" s="40"/>
      <c r="HJ116" s="40"/>
      <c r="HK116" s="40"/>
      <c r="HL116" s="40"/>
      <c r="HM116" s="40"/>
      <c r="HN116" s="40"/>
      <c r="HO116" s="510">
        <f t="shared" si="829"/>
        <v>0</v>
      </c>
      <c r="HP116" s="351">
        <f t="shared" si="830"/>
        <v>0</v>
      </c>
      <c r="HQ116" s="40"/>
      <c r="HR116" s="40"/>
      <c r="HS116" s="40"/>
      <c r="HT116" s="351">
        <f t="shared" si="831"/>
        <v>0</v>
      </c>
      <c r="HU116" s="40"/>
      <c r="HV116" s="40"/>
      <c r="HW116" s="40"/>
      <c r="HX116" s="40"/>
      <c r="HY116" s="44"/>
      <c r="HZ116" s="40"/>
      <c r="IA116" s="657">
        <f t="shared" si="832"/>
        <v>0</v>
      </c>
      <c r="IB116" s="510">
        <f t="shared" si="833"/>
        <v>0</v>
      </c>
      <c r="IC116" s="40"/>
      <c r="ID116" s="40"/>
      <c r="IE116" s="40"/>
      <c r="IF116" s="40"/>
      <c r="IG116" s="40"/>
      <c r="IH116" s="40"/>
      <c r="II116" s="40"/>
      <c r="IJ116" s="40"/>
      <c r="IK116" s="657">
        <f t="shared" si="834"/>
        <v>0</v>
      </c>
      <c r="IL116" s="510">
        <f t="shared" si="835"/>
        <v>0</v>
      </c>
      <c r="IM116" s="40"/>
      <c r="IN116" s="40"/>
      <c r="IO116" s="40"/>
      <c r="IP116" s="40"/>
      <c r="IQ116" s="40"/>
      <c r="IR116" s="40"/>
      <c r="IS116" s="657">
        <f t="shared" si="836"/>
        <v>1</v>
      </c>
      <c r="IT116" s="40"/>
      <c r="IU116" s="40"/>
      <c r="IV116" s="510">
        <f t="shared" si="837"/>
        <v>1</v>
      </c>
      <c r="IW116" s="40"/>
      <c r="IX116" s="40"/>
      <c r="IY116" s="44"/>
      <c r="IZ116" s="40" t="s">
        <v>627</v>
      </c>
      <c r="JA116" s="40"/>
      <c r="JB116" s="44"/>
      <c r="JC116" s="40"/>
      <c r="JD116" s="40"/>
      <c r="JE116" s="40"/>
      <c r="JF116" s="44"/>
      <c r="JG116" s="40"/>
      <c r="JH116" s="510">
        <f t="shared" si="838"/>
        <v>0</v>
      </c>
      <c r="JI116" s="40"/>
      <c r="JJ116" s="40"/>
      <c r="JK116" s="40"/>
      <c r="JL116" s="40"/>
      <c r="JM116" s="510">
        <f t="shared" si="839"/>
        <v>0</v>
      </c>
      <c r="JN116" s="40"/>
      <c r="JO116" s="513"/>
      <c r="JP116" s="657">
        <f t="shared" si="840"/>
        <v>0</v>
      </c>
      <c r="JQ116" s="510">
        <f t="shared" si="841"/>
        <v>0</v>
      </c>
      <c r="JR116" s="436"/>
      <c r="JS116" s="40"/>
      <c r="JT116" s="40"/>
      <c r="JU116" s="40"/>
      <c r="JV116" s="40"/>
      <c r="JW116" s="40"/>
      <c r="JX116" s="40"/>
      <c r="JY116" s="40"/>
      <c r="JZ116" s="40"/>
      <c r="KA116" s="40"/>
      <c r="KB116" s="40"/>
      <c r="KC116" s="40"/>
      <c r="KD116" s="510">
        <f t="shared" si="842"/>
        <v>0</v>
      </c>
      <c r="KE116" s="40"/>
      <c r="KF116" s="40"/>
      <c r="KG116" s="40"/>
      <c r="KH116" s="510">
        <f t="shared" si="843"/>
        <v>0</v>
      </c>
      <c r="KI116" s="40"/>
      <c r="KJ116" s="40"/>
      <c r="KK116" s="40"/>
      <c r="KL116" s="40"/>
      <c r="KM116" s="510">
        <f t="shared" si="844"/>
        <v>0</v>
      </c>
      <c r="KN116" s="40"/>
      <c r="KO116" s="40"/>
      <c r="KP116" s="40"/>
      <c r="KQ116" s="510">
        <f t="shared" si="845"/>
        <v>0</v>
      </c>
      <c r="KR116" s="40"/>
      <c r="KS116" s="40"/>
      <c r="KT116" s="40"/>
      <c r="KU116" s="657">
        <f t="shared" si="846"/>
        <v>0</v>
      </c>
      <c r="KV116" s="510">
        <f t="shared" si="847"/>
        <v>0</v>
      </c>
      <c r="KW116" s="40"/>
      <c r="KX116" s="40"/>
      <c r="KY116" s="40"/>
      <c r="KZ116" s="40"/>
      <c r="LA116" s="40"/>
      <c r="LB116" s="510">
        <f t="shared" si="848"/>
        <v>0</v>
      </c>
      <c r="LC116" s="40"/>
      <c r="LD116" s="40"/>
      <c r="LE116" s="40"/>
      <c r="LF116" s="351">
        <f t="shared" si="849"/>
        <v>0</v>
      </c>
      <c r="LG116" s="40"/>
      <c r="LH116" s="40"/>
      <c r="LI116" s="40"/>
      <c r="LJ116" s="510">
        <f t="shared" si="850"/>
        <v>0</v>
      </c>
      <c r="LK116" s="40"/>
      <c r="LL116" s="40"/>
      <c r="LM116" s="40"/>
      <c r="LN116" s="40"/>
      <c r="LO116" s="40"/>
      <c r="LP116" s="40"/>
      <c r="LQ116" s="40"/>
      <c r="LR116" s="40"/>
      <c r="LS116" s="40"/>
      <c r="LT116" s="40"/>
      <c r="LU116" s="40"/>
      <c r="LV116" s="40"/>
      <c r="LW116" s="40"/>
      <c r="LX116" s="40"/>
      <c r="LY116" s="510">
        <f t="shared" si="851"/>
        <v>0</v>
      </c>
      <c r="LZ116" s="40"/>
      <c r="MA116" s="40"/>
      <c r="MB116" s="40"/>
      <c r="MC116" s="40"/>
      <c r="MD116" s="40"/>
      <c r="ME116" s="510">
        <f t="shared" si="852"/>
        <v>0</v>
      </c>
      <c r="MF116" s="40"/>
      <c r="MG116" s="40"/>
      <c r="MH116" s="40"/>
      <c r="MI116" s="40"/>
      <c r="MJ116" s="510">
        <f t="shared" si="853"/>
        <v>0</v>
      </c>
      <c r="MK116" s="40"/>
      <c r="ML116" s="40"/>
      <c r="MM116" s="40"/>
      <c r="MN116" s="40"/>
      <c r="MO116" s="40"/>
      <c r="MP116" s="40"/>
      <c r="MQ116" s="163"/>
      <c r="MR116" s="40"/>
      <c r="MS116" s="40"/>
      <c r="MT116" s="40"/>
      <c r="MU116" s="40"/>
      <c r="MV116" s="40"/>
      <c r="MW116" s="40"/>
      <c r="MX116" s="40"/>
      <c r="MY116" s="40"/>
      <c r="MZ116" s="40"/>
      <c r="NA116" s="34" t="s">
        <v>1119</v>
      </c>
      <c r="NB116" s="34"/>
      <c r="NC116" s="34" t="s">
        <v>1120</v>
      </c>
      <c r="ND116" s="34"/>
    </row>
    <row r="117" spans="1:368" s="20" customFormat="1">
      <c r="A117" s="1248">
        <v>79</v>
      </c>
      <c r="B117" s="684"/>
      <c r="C117" s="685"/>
      <c r="D117" s="24"/>
      <c r="E117" s="24"/>
      <c r="F117" s="24"/>
      <c r="G117" s="25"/>
      <c r="H117" s="26"/>
      <c r="I117" s="27"/>
      <c r="J117" s="15"/>
      <c r="K117" s="68"/>
      <c r="L117" s="68"/>
      <c r="M117" s="15"/>
      <c r="N117" s="15"/>
      <c r="O117" s="15"/>
      <c r="P117" s="26"/>
      <c r="Q117" s="15"/>
      <c r="R117" s="24"/>
      <c r="S117" s="30"/>
      <c r="T117" s="30"/>
      <c r="U117" s="24"/>
      <c r="V117" s="171"/>
      <c r="W117" s="659"/>
      <c r="X117" s="522"/>
      <c r="Y117" s="31"/>
      <c r="Z117" s="522"/>
      <c r="AA117" s="31"/>
      <c r="AB117" s="522"/>
      <c r="AC117" s="31"/>
      <c r="AD117" s="522"/>
      <c r="AE117" s="31"/>
      <c r="AF117" s="31"/>
      <c r="AG117" s="31"/>
      <c r="AH117" s="31"/>
      <c r="AI117" s="522"/>
      <c r="AJ117" s="31"/>
      <c r="AK117" s="133"/>
      <c r="AL117" s="31"/>
      <c r="AM117" s="649"/>
      <c r="AN117" s="31"/>
      <c r="AO117" s="31"/>
      <c r="AP117" s="31"/>
      <c r="AQ117" s="31"/>
      <c r="AR117" s="31"/>
      <c r="AS117" s="31"/>
      <c r="AT117" s="31"/>
      <c r="AU117" s="31"/>
      <c r="AV117" s="31"/>
      <c r="AW117" s="31"/>
      <c r="AX117" s="31"/>
      <c r="AY117" s="133"/>
      <c r="AZ117" s="31"/>
      <c r="BA117" s="133"/>
      <c r="BB117" s="31"/>
      <c r="BC117" s="522"/>
      <c r="BD117" s="31"/>
      <c r="BE117" s="31"/>
      <c r="BF117" s="522"/>
      <c r="BG117" s="31"/>
      <c r="BH117" s="31"/>
      <c r="BI117" s="31"/>
      <c r="BJ117" s="31"/>
      <c r="BK117" s="659"/>
      <c r="BL117" s="31"/>
      <c r="BM117" s="31"/>
      <c r="BN117" s="522"/>
      <c r="BO117" s="31"/>
      <c r="BP117" s="31"/>
      <c r="BQ117" s="31"/>
      <c r="BR117" s="522"/>
      <c r="BS117" s="31"/>
      <c r="BT117" s="31"/>
      <c r="BU117" s="522"/>
      <c r="BV117" s="31"/>
      <c r="BW117" s="522"/>
      <c r="BX117" s="31"/>
      <c r="BZ117" s="522"/>
      <c r="CA117" s="31"/>
      <c r="CB117" s="31"/>
      <c r="CC117" s="31"/>
      <c r="CD117" s="31"/>
      <c r="CE117" s="659"/>
      <c r="CF117" s="31"/>
      <c r="CG117" s="522"/>
      <c r="CH117" s="31"/>
      <c r="CI117" s="133"/>
      <c r="CJ117" s="31"/>
      <c r="CK117" s="31"/>
      <c r="CL117" s="649"/>
      <c r="CM117" s="31"/>
      <c r="CN117" s="31"/>
      <c r="CO117" s="31"/>
      <c r="CP117" s="649"/>
      <c r="CQ117" s="31"/>
      <c r="CR117" s="31"/>
      <c r="CS117" s="31"/>
      <c r="CT117" s="31"/>
      <c r="CU117" s="31"/>
      <c r="CV117" s="31"/>
      <c r="CW117" s="31"/>
      <c r="CX117" s="649"/>
      <c r="CY117" s="31"/>
      <c r="CZ117" s="31"/>
      <c r="DA117" s="31"/>
      <c r="DB117" s="31"/>
      <c r="DC117" s="522"/>
      <c r="DD117" s="31"/>
      <c r="DE117" s="31"/>
      <c r="DF117" s="31"/>
      <c r="DG117" s="31"/>
      <c r="DH117" s="31"/>
      <c r="DI117" s="31"/>
      <c r="DJ117" s="31"/>
      <c r="DK117" s="31"/>
      <c r="DL117" s="31"/>
      <c r="DM117" s="31"/>
      <c r="DN117" s="31"/>
      <c r="DO117" s="522"/>
      <c r="DP117" s="31"/>
      <c r="DQ117" s="31"/>
      <c r="DR117" s="31"/>
      <c r="DS117" s="522"/>
      <c r="DT117" s="31"/>
      <c r="DU117" s="31"/>
      <c r="DV117" s="31"/>
      <c r="DW117" s="31"/>
      <c r="DX117" s="31"/>
      <c r="DY117" s="31"/>
      <c r="DZ117" s="31"/>
      <c r="EA117" s="659"/>
      <c r="EB117" s="31"/>
      <c r="EC117" s="522"/>
      <c r="ED117" s="649"/>
      <c r="EE117" s="31"/>
      <c r="EF117" s="31"/>
      <c r="EG117" s="31"/>
      <c r="EH117" s="31"/>
      <c r="EI117" s="133"/>
      <c r="EJ117" s="31"/>
      <c r="EK117" s="649"/>
      <c r="EL117" s="31"/>
      <c r="EM117" s="31"/>
      <c r="EN117" s="133"/>
      <c r="EO117" s="31"/>
      <c r="EP117" s="649"/>
      <c r="EQ117" s="31"/>
      <c r="ER117" s="31"/>
      <c r="ES117" s="31"/>
      <c r="ET117" s="31"/>
      <c r="EU117" s="31"/>
      <c r="EV117" s="31"/>
      <c r="EW117" s="522"/>
      <c r="EX117" s="649"/>
      <c r="EY117" s="31"/>
      <c r="EZ117" s="31"/>
      <c r="FA117" s="649"/>
      <c r="FB117" s="31"/>
      <c r="FC117" s="31"/>
      <c r="FD117" s="31"/>
      <c r="FE117" s="133"/>
      <c r="FF117" s="31"/>
      <c r="FG117" s="649"/>
      <c r="FH117" s="31"/>
      <c r="FI117" s="31"/>
      <c r="FJ117" s="649"/>
      <c r="FK117" s="31"/>
      <c r="FL117" s="31"/>
      <c r="FM117" s="31"/>
      <c r="FN117" s="659"/>
      <c r="FO117" s="31"/>
      <c r="FP117" s="522"/>
      <c r="FQ117" s="31"/>
      <c r="FR117" s="133"/>
      <c r="FS117" s="31"/>
      <c r="FT117" s="649"/>
      <c r="FU117" s="31"/>
      <c r="FV117" s="31"/>
      <c r="FW117" s="31"/>
      <c r="FX117" s="31"/>
      <c r="FY117" s="31"/>
      <c r="FZ117" s="133"/>
      <c r="GA117" s="31"/>
      <c r="GB117" s="522"/>
      <c r="GC117" s="31"/>
      <c r="GD117" s="31"/>
      <c r="GE117" s="31"/>
      <c r="GF117" s="522"/>
      <c r="GG117" s="31"/>
      <c r="GH117" s="659"/>
      <c r="GI117" s="31"/>
      <c r="GJ117" s="522"/>
      <c r="GK117" s="31"/>
      <c r="GL117" s="31"/>
      <c r="GM117" s="522"/>
      <c r="GN117" s="31"/>
      <c r="GO117" s="31"/>
      <c r="GP117" s="31"/>
      <c r="GQ117" s="31"/>
      <c r="GR117" s="31"/>
      <c r="GS117" s="659"/>
      <c r="GT117" s="31"/>
      <c r="GU117" s="522"/>
      <c r="GV117" s="649"/>
      <c r="GW117" s="31"/>
      <c r="GX117" s="31"/>
      <c r="GY117" s="649"/>
      <c r="GZ117" s="31"/>
      <c r="HA117" s="31"/>
      <c r="HB117" s="31"/>
      <c r="HC117" s="31"/>
      <c r="HD117" s="31"/>
      <c r="HE117" s="31"/>
      <c r="HF117" s="31"/>
      <c r="HG117" s="31"/>
      <c r="HH117" s="522"/>
      <c r="HI117" s="31"/>
      <c r="HJ117" s="31"/>
      <c r="HK117" s="31"/>
      <c r="HL117" s="31"/>
      <c r="HM117" s="31"/>
      <c r="HN117" s="31"/>
      <c r="HO117" s="522"/>
      <c r="HP117" s="649"/>
      <c r="HQ117" s="31"/>
      <c r="HR117" s="31"/>
      <c r="HS117" s="31"/>
      <c r="HT117" s="649"/>
      <c r="HU117" s="31"/>
      <c r="HV117" s="31"/>
      <c r="HW117" s="31"/>
      <c r="HX117" s="31"/>
      <c r="HY117" s="133"/>
      <c r="HZ117" s="31"/>
      <c r="IA117" s="659"/>
      <c r="IB117" s="522"/>
      <c r="IC117" s="31"/>
      <c r="ID117" s="31"/>
      <c r="IE117" s="31"/>
      <c r="IF117" s="31"/>
      <c r="IG117" s="31"/>
      <c r="IH117" s="31"/>
      <c r="II117" s="31"/>
      <c r="IJ117" s="31"/>
      <c r="IK117" s="659"/>
      <c r="IL117" s="522"/>
      <c r="IM117" s="31"/>
      <c r="IN117" s="31"/>
      <c r="IO117" s="31"/>
      <c r="IP117" s="31"/>
      <c r="IQ117" s="31"/>
      <c r="IR117" s="31"/>
      <c r="IS117" s="659"/>
      <c r="IT117" s="31"/>
      <c r="IU117" s="31"/>
      <c r="IV117" s="522"/>
      <c r="IW117" s="31"/>
      <c r="IX117" s="31"/>
      <c r="IY117" s="133"/>
      <c r="IZ117" s="31"/>
      <c r="JA117" s="31"/>
      <c r="JB117" s="133"/>
      <c r="JC117" s="31"/>
      <c r="JD117" s="31"/>
      <c r="JE117" s="31"/>
      <c r="JF117" s="133"/>
      <c r="JG117" s="31"/>
      <c r="JH117" s="522"/>
      <c r="JI117" s="31"/>
      <c r="JJ117" s="31"/>
      <c r="JK117" s="31"/>
      <c r="JL117" s="31"/>
      <c r="JM117" s="522"/>
      <c r="JN117" s="31"/>
      <c r="JO117" s="519"/>
      <c r="JP117" s="659"/>
      <c r="JQ117" s="522"/>
      <c r="JR117" s="31"/>
      <c r="JS117" s="31"/>
      <c r="JT117" s="31"/>
      <c r="JU117" s="31"/>
      <c r="JV117" s="31"/>
      <c r="JW117" s="31"/>
      <c r="JX117" s="31"/>
      <c r="JY117" s="31"/>
      <c r="JZ117" s="31"/>
      <c r="KA117" s="31"/>
      <c r="KB117" s="31"/>
      <c r="KC117" s="31"/>
      <c r="KD117" s="522"/>
      <c r="KE117" s="31"/>
      <c r="KF117" s="31"/>
      <c r="KG117" s="31"/>
      <c r="KH117" s="522"/>
      <c r="KI117" s="31"/>
      <c r="KJ117" s="31"/>
      <c r="KK117" s="31"/>
      <c r="KL117" s="31"/>
      <c r="KM117" s="522"/>
      <c r="KN117" s="31"/>
      <c r="KO117" s="31"/>
      <c r="KP117" s="31"/>
      <c r="KQ117" s="522"/>
      <c r="KR117" s="31"/>
      <c r="KS117" s="31"/>
      <c r="KT117" s="31"/>
      <c r="KU117" s="659"/>
      <c r="KV117" s="522"/>
      <c r="KW117" s="31"/>
      <c r="KX117" s="31"/>
      <c r="KY117" s="31"/>
      <c r="KZ117" s="31"/>
      <c r="LA117" s="31"/>
      <c r="LB117" s="522"/>
      <c r="LC117" s="31"/>
      <c r="LD117" s="31"/>
      <c r="LE117" s="31"/>
      <c r="LF117" s="649"/>
      <c r="LG117" s="31"/>
      <c r="LH117" s="31"/>
      <c r="LI117" s="31"/>
      <c r="LJ117" s="522"/>
      <c r="LK117" s="31"/>
      <c r="LL117" s="31"/>
      <c r="LM117" s="31"/>
      <c r="LN117" s="31"/>
      <c r="LO117" s="31"/>
      <c r="LP117" s="31"/>
      <c r="LQ117" s="31"/>
      <c r="LR117" s="31"/>
      <c r="LS117" s="31"/>
      <c r="LT117" s="31"/>
      <c r="LU117" s="31"/>
      <c r="LV117" s="31"/>
      <c r="LW117" s="31"/>
      <c r="LX117" s="31"/>
      <c r="LY117" s="522"/>
      <c r="LZ117" s="31"/>
      <c r="MA117" s="31"/>
      <c r="MB117" s="31"/>
      <c r="MC117" s="31"/>
      <c r="MD117" s="31"/>
      <c r="ME117" s="522"/>
      <c r="MF117" s="31"/>
      <c r="MG117" s="31"/>
      <c r="MH117" s="31"/>
      <c r="MI117" s="31"/>
      <c r="MJ117" s="522"/>
      <c r="MK117" s="31"/>
      <c r="ML117" s="31"/>
      <c r="MM117" s="31"/>
      <c r="MN117" s="31"/>
      <c r="MO117" s="31"/>
      <c r="MP117" s="31"/>
      <c r="MQ117" s="172"/>
      <c r="MR117" s="31"/>
      <c r="MS117" s="31"/>
      <c r="MT117" s="31"/>
      <c r="MU117" s="31"/>
      <c r="MV117" s="31"/>
      <c r="MW117" s="31"/>
      <c r="MX117" s="31"/>
      <c r="MY117" s="31"/>
      <c r="MZ117" s="31"/>
      <c r="NA117" s="24"/>
      <c r="NB117" s="24"/>
      <c r="NC117" s="24"/>
      <c r="ND117" s="24"/>
    </row>
    <row r="118" spans="1:368">
      <c r="A118" s="1248">
        <v>80</v>
      </c>
      <c r="B118" s="55" t="s">
        <v>326</v>
      </c>
      <c r="C118" s="2">
        <v>2020</v>
      </c>
      <c r="D118" s="34" t="s">
        <v>419</v>
      </c>
      <c r="E118" s="34" t="s">
        <v>23</v>
      </c>
      <c r="F118" s="34" t="s">
        <v>24</v>
      </c>
      <c r="G118" s="35">
        <v>64</v>
      </c>
      <c r="H118" s="42">
        <v>0.57999999999999996</v>
      </c>
      <c r="I118" s="43" t="s">
        <v>39</v>
      </c>
      <c r="J118" s="2" t="s">
        <v>420</v>
      </c>
      <c r="K118" s="34" t="s">
        <v>105</v>
      </c>
      <c r="L118" s="34" t="s">
        <v>122</v>
      </c>
      <c r="M118" s="2" t="s">
        <v>421</v>
      </c>
      <c r="N118" s="2" t="s">
        <v>39</v>
      </c>
      <c r="O118" s="2" t="s">
        <v>422</v>
      </c>
      <c r="P118" s="42" t="s">
        <v>39</v>
      </c>
      <c r="Q118" s="2" t="s">
        <v>423</v>
      </c>
      <c r="R118" s="34" t="s">
        <v>299</v>
      </c>
      <c r="S118" s="39" t="s">
        <v>424</v>
      </c>
      <c r="T118" s="39" t="s">
        <v>301</v>
      </c>
      <c r="U118" s="34" t="s">
        <v>89</v>
      </c>
      <c r="V118" s="159"/>
      <c r="W118" s="1212">
        <f t="shared" si="786"/>
        <v>0</v>
      </c>
      <c r="X118" s="277">
        <f t="shared" si="787"/>
        <v>0</v>
      </c>
      <c r="Y118" s="40"/>
      <c r="Z118" s="277">
        <f t="shared" si="788"/>
        <v>0</v>
      </c>
      <c r="AA118" s="40"/>
      <c r="AB118" s="277">
        <f t="shared" si="789"/>
        <v>0</v>
      </c>
      <c r="AC118" s="40"/>
      <c r="AD118" s="277">
        <f t="shared" si="790"/>
        <v>0</v>
      </c>
      <c r="AE118" s="40"/>
      <c r="AF118" s="40"/>
      <c r="AG118" s="40"/>
      <c r="AH118" s="41"/>
      <c r="AI118" s="277">
        <f t="shared" si="791"/>
        <v>0</v>
      </c>
      <c r="AJ118" s="40"/>
      <c r="AL118" s="40"/>
      <c r="AM118" s="644">
        <f t="shared" si="792"/>
        <v>0</v>
      </c>
      <c r="AN118" s="40"/>
      <c r="AO118" s="40"/>
      <c r="AP118" s="40"/>
      <c r="AQ118" s="40"/>
      <c r="AR118" s="40"/>
      <c r="AS118" s="40"/>
      <c r="AT118" s="40"/>
      <c r="AU118" s="40"/>
      <c r="AV118" s="40"/>
      <c r="AW118" s="40"/>
      <c r="AX118" s="40"/>
      <c r="AZ118" s="40"/>
      <c r="BB118" s="40"/>
      <c r="BC118" s="277">
        <f t="shared" si="793"/>
        <v>0</v>
      </c>
      <c r="BD118" s="40"/>
      <c r="BE118" s="40"/>
      <c r="BF118" s="277">
        <f t="shared" si="794"/>
        <v>0</v>
      </c>
      <c r="BG118" s="40"/>
      <c r="BH118" s="40"/>
      <c r="BI118" s="40"/>
      <c r="BJ118" s="40"/>
      <c r="BK118" s="1212">
        <f>COUNTIF(BL118:CD118,"&gt;0")</f>
        <v>2</v>
      </c>
      <c r="BL118" s="41" t="s">
        <v>627</v>
      </c>
      <c r="BM118" s="41"/>
      <c r="BN118" s="277">
        <f t="shared" si="795"/>
        <v>0</v>
      </c>
      <c r="BO118" s="40"/>
      <c r="BP118" s="40"/>
      <c r="BQ118" s="40"/>
      <c r="BR118" s="277">
        <f t="shared" si="796"/>
        <v>1</v>
      </c>
      <c r="BS118" s="41" t="s">
        <v>627</v>
      </c>
      <c r="BT118" s="40"/>
      <c r="BU118" s="277">
        <f t="shared" si="797"/>
        <v>0</v>
      </c>
      <c r="BV118" s="40"/>
      <c r="BW118" s="277">
        <f t="shared" si="798"/>
        <v>1</v>
      </c>
      <c r="BX118" s="41" t="s">
        <v>627</v>
      </c>
      <c r="BZ118" s="277">
        <f t="shared" si="799"/>
        <v>0</v>
      </c>
      <c r="CA118" s="40"/>
      <c r="CB118" s="40"/>
      <c r="CC118" s="40"/>
      <c r="CD118" s="40"/>
      <c r="CE118" s="1212">
        <f t="shared" si="800"/>
        <v>2</v>
      </c>
      <c r="CF118" s="40"/>
      <c r="CG118" s="277">
        <f t="shared" si="801"/>
        <v>2</v>
      </c>
      <c r="CH118" s="41" t="s">
        <v>627</v>
      </c>
      <c r="CJ118" s="40"/>
      <c r="CK118" s="40"/>
      <c r="CL118" s="644">
        <f t="shared" si="802"/>
        <v>0</v>
      </c>
      <c r="CM118" s="40"/>
      <c r="CN118" s="40"/>
      <c r="CO118" s="40"/>
      <c r="CP118" s="644">
        <f t="shared" si="803"/>
        <v>1</v>
      </c>
      <c r="CQ118" s="40"/>
      <c r="CR118" s="41" t="s">
        <v>627</v>
      </c>
      <c r="CS118" s="40"/>
      <c r="CT118" s="40"/>
      <c r="CU118" s="40"/>
      <c r="CV118" s="41"/>
      <c r="CW118" s="41"/>
      <c r="CX118" s="644">
        <f t="shared" si="804"/>
        <v>0</v>
      </c>
      <c r="CY118" s="40"/>
      <c r="CZ118" s="40"/>
      <c r="DA118" s="40"/>
      <c r="DB118" s="40"/>
      <c r="DC118" s="277">
        <f t="shared" si="805"/>
        <v>0</v>
      </c>
      <c r="DD118" s="40"/>
      <c r="DE118" s="40"/>
      <c r="DF118" s="40"/>
      <c r="DG118" s="40"/>
      <c r="DH118" s="40"/>
      <c r="DI118" s="40"/>
      <c r="DJ118" s="40"/>
      <c r="DK118" s="40"/>
      <c r="DL118" s="40"/>
      <c r="DM118" s="40"/>
      <c r="DN118" s="40"/>
      <c r="DO118" s="277">
        <f t="shared" si="806"/>
        <v>0</v>
      </c>
      <c r="DP118" s="40"/>
      <c r="DQ118" s="40"/>
      <c r="DR118" s="40"/>
      <c r="DS118" s="277">
        <f t="shared" si="807"/>
        <v>0</v>
      </c>
      <c r="DT118" s="41"/>
      <c r="DU118" s="41"/>
      <c r="DV118" s="41"/>
      <c r="DW118" s="40"/>
      <c r="DX118" s="40"/>
      <c r="DY118" s="40"/>
      <c r="DZ118" s="41"/>
      <c r="EA118" s="1212">
        <f t="shared" si="808"/>
        <v>2</v>
      </c>
      <c r="EB118" s="40"/>
      <c r="EC118" s="277">
        <f t="shared" si="809"/>
        <v>1</v>
      </c>
      <c r="ED118" s="644">
        <f t="shared" si="810"/>
        <v>0</v>
      </c>
      <c r="EE118" s="40"/>
      <c r="EF118" s="40"/>
      <c r="EG118" s="40"/>
      <c r="EH118" s="41"/>
      <c r="EJ118" s="40"/>
      <c r="EK118" s="644">
        <f t="shared" si="811"/>
        <v>1</v>
      </c>
      <c r="EL118" s="41" t="s">
        <v>627</v>
      </c>
      <c r="EM118" s="41"/>
      <c r="EO118" s="40"/>
      <c r="EP118" s="644">
        <f t="shared" si="812"/>
        <v>0</v>
      </c>
      <c r="EQ118" s="40"/>
      <c r="ER118" s="40"/>
      <c r="ES118" s="40"/>
      <c r="ET118" s="40"/>
      <c r="EU118" s="40"/>
      <c r="EV118" s="40"/>
      <c r="EW118" s="277">
        <f t="shared" si="813"/>
        <v>0</v>
      </c>
      <c r="EX118" s="644">
        <f t="shared" si="814"/>
        <v>0</v>
      </c>
      <c r="EY118" s="40"/>
      <c r="EZ118" s="40"/>
      <c r="FA118" s="644">
        <f t="shared" si="815"/>
        <v>0</v>
      </c>
      <c r="FB118" s="40"/>
      <c r="FC118" s="40"/>
      <c r="FD118" s="40"/>
      <c r="FF118" s="40"/>
      <c r="FG118" s="644">
        <f t="shared" si="816"/>
        <v>0</v>
      </c>
      <c r="FH118" s="40"/>
      <c r="FI118" s="40"/>
      <c r="FJ118" s="644">
        <f t="shared" si="817"/>
        <v>0</v>
      </c>
      <c r="FK118" s="40"/>
      <c r="FL118" s="40"/>
      <c r="FM118" s="40"/>
      <c r="FN118" s="1212">
        <f t="shared" si="818"/>
        <v>3</v>
      </c>
      <c r="FO118" s="41" t="s">
        <v>627</v>
      </c>
      <c r="FP118" s="277">
        <f t="shared" si="819"/>
        <v>2</v>
      </c>
      <c r="FQ118" s="40"/>
      <c r="FS118" s="40"/>
      <c r="FT118" s="644">
        <f t="shared" si="820"/>
        <v>0</v>
      </c>
      <c r="FU118" s="40"/>
      <c r="FV118" s="40"/>
      <c r="FW118" s="40"/>
      <c r="FX118" s="40"/>
      <c r="FY118" s="40"/>
      <c r="GA118" s="40"/>
      <c r="GB118" s="277">
        <f t="shared" si="821"/>
        <v>1</v>
      </c>
      <c r="GC118" s="40">
        <v>10.9</v>
      </c>
      <c r="GD118" s="40"/>
      <c r="GE118" s="40"/>
      <c r="GF118" s="277">
        <f t="shared" si="822"/>
        <v>0</v>
      </c>
      <c r="GG118" s="40"/>
      <c r="GH118" s="1212">
        <f>COUNTIF(GI118:GR118,"&gt;0")</f>
        <v>0</v>
      </c>
      <c r="GI118" s="40"/>
      <c r="GJ118" s="277">
        <f t="shared" si="823"/>
        <v>0</v>
      </c>
      <c r="GK118" s="40"/>
      <c r="GL118" s="40"/>
      <c r="GM118" s="277">
        <f>COUNTA(GN118:GR118)</f>
        <v>0</v>
      </c>
      <c r="GN118" s="40"/>
      <c r="GO118" s="40"/>
      <c r="GP118" s="40"/>
      <c r="GQ118" s="40"/>
      <c r="GR118" s="40"/>
      <c r="GS118" s="1212">
        <f t="shared" si="824"/>
        <v>0</v>
      </c>
      <c r="GT118" s="40"/>
      <c r="GU118" s="277">
        <f t="shared" si="825"/>
        <v>0</v>
      </c>
      <c r="GV118" s="644">
        <f t="shared" si="826"/>
        <v>0</v>
      </c>
      <c r="GW118" s="40"/>
      <c r="GX118" s="40"/>
      <c r="GY118" s="644">
        <f t="shared" si="827"/>
        <v>0</v>
      </c>
      <c r="GZ118" s="40"/>
      <c r="HA118" s="40"/>
      <c r="HB118" s="40"/>
      <c r="HC118" s="40"/>
      <c r="HD118" s="40"/>
      <c r="HE118" s="40"/>
      <c r="HF118" s="40"/>
      <c r="HG118" s="40"/>
      <c r="HH118" s="277">
        <f t="shared" si="828"/>
        <v>0</v>
      </c>
      <c r="HI118" s="40"/>
      <c r="HJ118" s="40"/>
      <c r="HK118" s="40"/>
      <c r="HL118" s="40"/>
      <c r="HM118" s="40"/>
      <c r="HN118" s="40"/>
      <c r="HO118" s="277">
        <f t="shared" si="829"/>
        <v>0</v>
      </c>
      <c r="HP118" s="644">
        <f t="shared" si="830"/>
        <v>0</v>
      </c>
      <c r="HQ118" s="40"/>
      <c r="HR118" s="40"/>
      <c r="HS118" s="40"/>
      <c r="HT118" s="644">
        <f t="shared" si="831"/>
        <v>0</v>
      </c>
      <c r="HU118" s="40"/>
      <c r="HV118" s="40"/>
      <c r="HW118" s="40"/>
      <c r="HX118" s="40"/>
      <c r="HZ118" s="40"/>
      <c r="IA118" s="1212">
        <f t="shared" si="832"/>
        <v>0</v>
      </c>
      <c r="IB118" s="277">
        <f t="shared" si="833"/>
        <v>0</v>
      </c>
      <c r="IC118" s="40"/>
      <c r="ID118" s="40"/>
      <c r="IE118" s="40"/>
      <c r="IF118" s="40"/>
      <c r="IG118" s="40"/>
      <c r="IH118" s="40"/>
      <c r="II118" s="40"/>
      <c r="IJ118" s="40"/>
      <c r="IK118" s="1212">
        <f t="shared" si="834"/>
        <v>0</v>
      </c>
      <c r="IL118" s="277">
        <f t="shared" si="835"/>
        <v>0</v>
      </c>
      <c r="IM118" s="40"/>
      <c r="IN118" s="40"/>
      <c r="IO118" s="40"/>
      <c r="IP118" s="40"/>
      <c r="IQ118" s="40"/>
      <c r="IR118" s="40"/>
      <c r="IS118" s="1212">
        <f t="shared" si="836"/>
        <v>0</v>
      </c>
      <c r="IT118" s="40"/>
      <c r="IU118" s="41" t="s">
        <v>627</v>
      </c>
      <c r="IV118" s="277">
        <f t="shared" si="837"/>
        <v>0</v>
      </c>
      <c r="IW118" s="40"/>
      <c r="IX118" s="40"/>
      <c r="IZ118" s="40"/>
      <c r="JA118" s="40"/>
      <c r="JC118" s="40"/>
      <c r="JD118" s="40"/>
      <c r="JE118" s="40"/>
      <c r="JG118" s="40"/>
      <c r="JH118" s="277">
        <f t="shared" si="838"/>
        <v>0</v>
      </c>
      <c r="JI118" s="40"/>
      <c r="JJ118" s="40"/>
      <c r="JK118" s="40"/>
      <c r="JL118" s="40"/>
      <c r="JM118" s="277">
        <f t="shared" si="839"/>
        <v>0</v>
      </c>
      <c r="JN118" s="40"/>
      <c r="JO118" s="525"/>
      <c r="JP118" s="1212">
        <f t="shared" si="840"/>
        <v>0</v>
      </c>
      <c r="JQ118" s="277">
        <f t="shared" si="841"/>
        <v>0</v>
      </c>
      <c r="JR118" s="436"/>
      <c r="JS118" s="40"/>
      <c r="JT118" s="40"/>
      <c r="JU118" s="40"/>
      <c r="JV118" s="40"/>
      <c r="JW118" s="40"/>
      <c r="JX118" s="40"/>
      <c r="JY118" s="40"/>
      <c r="JZ118" s="40"/>
      <c r="KA118" s="40"/>
      <c r="KB118" s="40"/>
      <c r="KC118" s="40"/>
      <c r="KD118" s="277">
        <f t="shared" si="842"/>
        <v>0</v>
      </c>
      <c r="KE118" s="40"/>
      <c r="KF118" s="40"/>
      <c r="KG118" s="40"/>
      <c r="KH118" s="277">
        <f t="shared" si="843"/>
        <v>0</v>
      </c>
      <c r="KI118" s="40"/>
      <c r="KJ118" s="40"/>
      <c r="KK118" s="40"/>
      <c r="KL118" s="40"/>
      <c r="KM118" s="277">
        <f t="shared" si="844"/>
        <v>0</v>
      </c>
      <c r="KN118" s="40"/>
      <c r="KO118" s="40"/>
      <c r="KP118" s="40"/>
      <c r="KQ118" s="277">
        <f t="shared" si="845"/>
        <v>0</v>
      </c>
      <c r="KR118" s="40"/>
      <c r="KS118" s="40"/>
      <c r="KT118" s="40"/>
      <c r="KU118" s="1212">
        <f t="shared" si="846"/>
        <v>0</v>
      </c>
      <c r="KV118" s="277">
        <f t="shared" si="847"/>
        <v>0</v>
      </c>
      <c r="KW118" s="40"/>
      <c r="KX118" s="40"/>
      <c r="KY118" s="40"/>
      <c r="KZ118" s="40"/>
      <c r="LA118" s="40"/>
      <c r="LB118" s="277">
        <f t="shared" si="848"/>
        <v>0</v>
      </c>
      <c r="LC118" s="40"/>
      <c r="LD118" s="40"/>
      <c r="LE118" s="40"/>
      <c r="LF118" s="644">
        <f t="shared" si="849"/>
        <v>0</v>
      </c>
      <c r="LG118" s="40"/>
      <c r="LH118" s="40"/>
      <c r="LI118" s="40"/>
      <c r="LJ118" s="277">
        <f t="shared" si="850"/>
        <v>0</v>
      </c>
      <c r="LK118" s="40"/>
      <c r="LL118" s="40"/>
      <c r="LM118" s="40"/>
      <c r="LN118" s="41"/>
      <c r="LO118" s="40"/>
      <c r="LP118" s="40"/>
      <c r="LQ118" s="40"/>
      <c r="LR118" s="40"/>
      <c r="LS118" s="40"/>
      <c r="LT118" s="40"/>
      <c r="LU118" s="40"/>
      <c r="LV118" s="40"/>
      <c r="LW118" s="40"/>
      <c r="LX118" s="40"/>
      <c r="LY118" s="277">
        <f t="shared" si="851"/>
        <v>0</v>
      </c>
      <c r="LZ118" s="40"/>
      <c r="MA118" s="40"/>
      <c r="MB118" s="40"/>
      <c r="MC118" s="40"/>
      <c r="MD118" s="40"/>
      <c r="ME118" s="277">
        <f t="shared" si="852"/>
        <v>0</v>
      </c>
      <c r="MF118" s="40"/>
      <c r="MG118" s="40"/>
      <c r="MH118" s="40"/>
      <c r="MI118" s="40"/>
      <c r="MJ118" s="277">
        <f t="shared" si="853"/>
        <v>0</v>
      </c>
      <c r="MK118" s="40"/>
      <c r="ML118" s="40"/>
      <c r="MM118" s="40"/>
      <c r="MN118" s="40"/>
      <c r="MO118" s="40"/>
      <c r="MP118" s="40"/>
      <c r="MQ118" s="169"/>
      <c r="MR118" s="40"/>
      <c r="MS118" s="40"/>
      <c r="MT118" s="40"/>
      <c r="MU118" s="40"/>
      <c r="MV118" s="40"/>
      <c r="MW118" s="40"/>
      <c r="MX118" s="40"/>
      <c r="MY118" s="40"/>
      <c r="MZ118" s="40"/>
      <c r="NA118" s="34" t="s">
        <v>1049</v>
      </c>
      <c r="NB118" s="34" t="s">
        <v>39</v>
      </c>
      <c r="NC118" s="34" t="s">
        <v>1123</v>
      </c>
      <c r="ND118" s="34"/>
    </row>
    <row r="119" spans="1:368" s="20" customFormat="1">
      <c r="A119" s="1248">
        <v>81</v>
      </c>
      <c r="B119" s="684"/>
      <c r="C119" s="685"/>
      <c r="D119" s="24"/>
      <c r="E119" s="24"/>
      <c r="F119" s="24"/>
      <c r="G119" s="25"/>
      <c r="H119" s="26"/>
      <c r="I119" s="27"/>
      <c r="J119" s="15"/>
      <c r="K119" s="68"/>
      <c r="L119" s="68"/>
      <c r="M119" s="15"/>
      <c r="N119" s="15"/>
      <c r="O119" s="15"/>
      <c r="P119" s="26"/>
      <c r="Q119" s="15"/>
      <c r="R119" s="24"/>
      <c r="S119" s="30"/>
      <c r="T119" s="30"/>
      <c r="U119" s="24"/>
      <c r="V119" s="171"/>
      <c r="W119" s="659"/>
      <c r="X119" s="522"/>
      <c r="Y119" s="31"/>
      <c r="Z119" s="522"/>
      <c r="AA119" s="31"/>
      <c r="AB119" s="522"/>
      <c r="AC119" s="31"/>
      <c r="AD119" s="522"/>
      <c r="AE119" s="31"/>
      <c r="AF119" s="31"/>
      <c r="AG119" s="31"/>
      <c r="AH119" s="31"/>
      <c r="AI119" s="522"/>
      <c r="AJ119" s="31"/>
      <c r="AK119" s="133"/>
      <c r="AL119" s="31"/>
      <c r="AM119" s="649"/>
      <c r="AN119" s="31"/>
      <c r="AO119" s="31"/>
      <c r="AP119" s="31"/>
      <c r="AQ119" s="31"/>
      <c r="AR119" s="31"/>
      <c r="AS119" s="31"/>
      <c r="AT119" s="31"/>
      <c r="AU119" s="31"/>
      <c r="AV119" s="31"/>
      <c r="AW119" s="31"/>
      <c r="AX119" s="31"/>
      <c r="AY119" s="133"/>
      <c r="AZ119" s="31"/>
      <c r="BA119" s="133"/>
      <c r="BB119" s="31"/>
      <c r="BC119" s="522"/>
      <c r="BD119" s="31"/>
      <c r="BE119" s="31"/>
      <c r="BF119" s="522"/>
      <c r="BG119" s="31"/>
      <c r="BH119" s="31"/>
      <c r="BI119" s="31"/>
      <c r="BJ119" s="31"/>
      <c r="BK119" s="659"/>
      <c r="BL119" s="31"/>
      <c r="BM119" s="31"/>
      <c r="BN119" s="522"/>
      <c r="BO119" s="31"/>
      <c r="BP119" s="31"/>
      <c r="BQ119" s="31"/>
      <c r="BR119" s="522"/>
      <c r="BS119" s="31"/>
      <c r="BT119" s="31"/>
      <c r="BU119" s="522"/>
      <c r="BV119" s="31"/>
      <c r="BW119" s="522"/>
      <c r="BX119" s="31"/>
      <c r="BZ119" s="522"/>
      <c r="CA119" s="31"/>
      <c r="CB119" s="31"/>
      <c r="CC119" s="31"/>
      <c r="CD119" s="31"/>
      <c r="CE119" s="659"/>
      <c r="CF119" s="31"/>
      <c r="CG119" s="522"/>
      <c r="CH119" s="31"/>
      <c r="CI119" s="133"/>
      <c r="CJ119" s="31"/>
      <c r="CK119" s="31"/>
      <c r="CL119" s="649"/>
      <c r="CM119" s="31"/>
      <c r="CN119" s="31"/>
      <c r="CO119" s="31"/>
      <c r="CP119" s="649"/>
      <c r="CQ119" s="31"/>
      <c r="CR119" s="31"/>
      <c r="CS119" s="31"/>
      <c r="CT119" s="31"/>
      <c r="CU119" s="31"/>
      <c r="CV119" s="31"/>
      <c r="CW119" s="31"/>
      <c r="CX119" s="649"/>
      <c r="CY119" s="31"/>
      <c r="CZ119" s="31"/>
      <c r="DA119" s="31"/>
      <c r="DB119" s="31"/>
      <c r="DC119" s="522"/>
      <c r="DD119" s="31"/>
      <c r="DE119" s="31"/>
      <c r="DF119" s="31"/>
      <c r="DG119" s="31"/>
      <c r="DH119" s="31"/>
      <c r="DI119" s="31"/>
      <c r="DJ119" s="31"/>
      <c r="DK119" s="31"/>
      <c r="DL119" s="31"/>
      <c r="DM119" s="31"/>
      <c r="DN119" s="31"/>
      <c r="DO119" s="522"/>
      <c r="DP119" s="31"/>
      <c r="DQ119" s="31"/>
      <c r="DR119" s="31"/>
      <c r="DS119" s="522"/>
      <c r="DT119" s="31"/>
      <c r="DU119" s="31"/>
      <c r="DV119" s="31"/>
      <c r="DW119" s="31"/>
      <c r="DX119" s="31"/>
      <c r="DY119" s="31"/>
      <c r="DZ119" s="31"/>
      <c r="EA119" s="659"/>
      <c r="EB119" s="31"/>
      <c r="EC119" s="522"/>
      <c r="ED119" s="649"/>
      <c r="EE119" s="31"/>
      <c r="EF119" s="31"/>
      <c r="EG119" s="31"/>
      <c r="EH119" s="31"/>
      <c r="EI119" s="133"/>
      <c r="EJ119" s="31"/>
      <c r="EK119" s="649"/>
      <c r="EL119" s="32"/>
      <c r="EM119" s="32"/>
      <c r="EN119" s="133"/>
      <c r="EO119" s="31"/>
      <c r="EP119" s="649"/>
      <c r="EQ119" s="31"/>
      <c r="ER119" s="31"/>
      <c r="ES119" s="31"/>
      <c r="ET119" s="31"/>
      <c r="EU119" s="31"/>
      <c r="EV119" s="31"/>
      <c r="EW119" s="522"/>
      <c r="EX119" s="649"/>
      <c r="EY119" s="31"/>
      <c r="EZ119" s="31"/>
      <c r="FA119" s="649"/>
      <c r="FB119" s="31"/>
      <c r="FC119" s="31"/>
      <c r="FD119" s="31"/>
      <c r="FE119" s="133"/>
      <c r="FF119" s="31"/>
      <c r="FG119" s="649"/>
      <c r="FH119" s="31"/>
      <c r="FI119" s="31"/>
      <c r="FJ119" s="649"/>
      <c r="FK119" s="31"/>
      <c r="FL119" s="31"/>
      <c r="FM119" s="31"/>
      <c r="FN119" s="659"/>
      <c r="FO119" s="31"/>
      <c r="FP119" s="522"/>
      <c r="FQ119" s="31"/>
      <c r="FR119" s="133"/>
      <c r="FS119" s="31"/>
      <c r="FT119" s="649"/>
      <c r="FU119" s="31"/>
      <c r="FV119" s="31"/>
      <c r="FW119" s="31"/>
      <c r="FX119" s="31"/>
      <c r="FY119" s="31"/>
      <c r="FZ119" s="133"/>
      <c r="GA119" s="31"/>
      <c r="GB119" s="522"/>
      <c r="GC119" s="31"/>
      <c r="GD119" s="31"/>
      <c r="GE119" s="31"/>
      <c r="GF119" s="522"/>
      <c r="GG119" s="31"/>
      <c r="GH119" s="659"/>
      <c r="GI119" s="31"/>
      <c r="GJ119" s="522"/>
      <c r="GK119" s="31"/>
      <c r="GL119" s="31"/>
      <c r="GM119" s="522"/>
      <c r="GN119" s="31"/>
      <c r="GO119" s="31"/>
      <c r="GP119" s="31"/>
      <c r="GQ119" s="31"/>
      <c r="GR119" s="31"/>
      <c r="GS119" s="659"/>
      <c r="GT119" s="31"/>
      <c r="GU119" s="522"/>
      <c r="GV119" s="649"/>
      <c r="GW119" s="31"/>
      <c r="GX119" s="31"/>
      <c r="GY119" s="649"/>
      <c r="GZ119" s="31"/>
      <c r="HA119" s="31"/>
      <c r="HB119" s="31"/>
      <c r="HC119" s="31"/>
      <c r="HD119" s="31"/>
      <c r="HE119" s="31"/>
      <c r="HF119" s="31"/>
      <c r="HG119" s="31"/>
      <c r="HH119" s="522"/>
      <c r="HI119" s="31"/>
      <c r="HJ119" s="31"/>
      <c r="HK119" s="31"/>
      <c r="HL119" s="31"/>
      <c r="HM119" s="31"/>
      <c r="HN119" s="31"/>
      <c r="HO119" s="522"/>
      <c r="HP119" s="649"/>
      <c r="HQ119" s="31"/>
      <c r="HR119" s="31"/>
      <c r="HS119" s="31"/>
      <c r="HT119" s="649"/>
      <c r="HU119" s="31"/>
      <c r="HV119" s="31"/>
      <c r="HW119" s="31"/>
      <c r="HX119" s="31"/>
      <c r="HY119" s="133"/>
      <c r="HZ119" s="31"/>
      <c r="IA119" s="659"/>
      <c r="IB119" s="522"/>
      <c r="IC119" s="31"/>
      <c r="ID119" s="31"/>
      <c r="IE119" s="31"/>
      <c r="IF119" s="31"/>
      <c r="IG119" s="31"/>
      <c r="IH119" s="31"/>
      <c r="II119" s="31"/>
      <c r="IJ119" s="31"/>
      <c r="IK119" s="659"/>
      <c r="IL119" s="522"/>
      <c r="IM119" s="31"/>
      <c r="IN119" s="31"/>
      <c r="IO119" s="31"/>
      <c r="IP119" s="31"/>
      <c r="IQ119" s="31"/>
      <c r="IR119" s="31"/>
      <c r="IS119" s="659"/>
      <c r="IT119" s="31"/>
      <c r="IU119" s="31"/>
      <c r="IV119" s="522"/>
      <c r="IW119" s="31"/>
      <c r="IX119" s="31"/>
      <c r="IY119" s="133"/>
      <c r="IZ119" s="31"/>
      <c r="JA119" s="31"/>
      <c r="JB119" s="133"/>
      <c r="JC119" s="31"/>
      <c r="JD119" s="31"/>
      <c r="JE119" s="31"/>
      <c r="JF119" s="133"/>
      <c r="JG119" s="31"/>
      <c r="JH119" s="522"/>
      <c r="JI119" s="31"/>
      <c r="JJ119" s="31"/>
      <c r="JK119" s="31"/>
      <c r="JL119" s="31"/>
      <c r="JM119" s="522"/>
      <c r="JN119" s="31"/>
      <c r="JO119" s="519"/>
      <c r="JP119" s="659"/>
      <c r="JQ119" s="522"/>
      <c r="JR119" s="31"/>
      <c r="JS119" s="31"/>
      <c r="JT119" s="31"/>
      <c r="JU119" s="31"/>
      <c r="JV119" s="31"/>
      <c r="JW119" s="31"/>
      <c r="JX119" s="31"/>
      <c r="JY119" s="31"/>
      <c r="JZ119" s="31"/>
      <c r="KA119" s="31"/>
      <c r="KB119" s="31"/>
      <c r="KC119" s="31"/>
      <c r="KD119" s="522"/>
      <c r="KE119" s="31"/>
      <c r="KF119" s="31"/>
      <c r="KG119" s="31"/>
      <c r="KH119" s="522"/>
      <c r="KI119" s="31"/>
      <c r="KJ119" s="31"/>
      <c r="KK119" s="31"/>
      <c r="KL119" s="31"/>
      <c r="KM119" s="522"/>
      <c r="KN119" s="31"/>
      <c r="KO119" s="31"/>
      <c r="KP119" s="31"/>
      <c r="KQ119" s="522"/>
      <c r="KR119" s="31"/>
      <c r="KS119" s="31"/>
      <c r="KT119" s="31"/>
      <c r="KU119" s="659"/>
      <c r="KV119" s="522"/>
      <c r="KW119" s="31"/>
      <c r="KX119" s="31"/>
      <c r="KY119" s="31"/>
      <c r="KZ119" s="31"/>
      <c r="LA119" s="31"/>
      <c r="LB119" s="522"/>
      <c r="LC119" s="31"/>
      <c r="LD119" s="31"/>
      <c r="LE119" s="31"/>
      <c r="LF119" s="649"/>
      <c r="LG119" s="31"/>
      <c r="LH119" s="31"/>
      <c r="LI119" s="31"/>
      <c r="LJ119" s="522"/>
      <c r="LK119" s="31"/>
      <c r="LL119" s="31"/>
      <c r="LM119" s="31"/>
      <c r="LN119" s="31"/>
      <c r="LO119" s="31"/>
      <c r="LP119" s="31"/>
      <c r="LQ119" s="31"/>
      <c r="LR119" s="31"/>
      <c r="LS119" s="31"/>
      <c r="LT119" s="31"/>
      <c r="LU119" s="31"/>
      <c r="LV119" s="31"/>
      <c r="LW119" s="31"/>
      <c r="LX119" s="31"/>
      <c r="LY119" s="522"/>
      <c r="LZ119" s="31"/>
      <c r="MA119" s="31"/>
      <c r="MB119" s="31"/>
      <c r="MC119" s="31"/>
      <c r="MD119" s="31"/>
      <c r="ME119" s="522"/>
      <c r="MF119" s="31"/>
      <c r="MG119" s="31"/>
      <c r="MH119" s="31"/>
      <c r="MI119" s="31"/>
      <c r="MJ119" s="522"/>
      <c r="MK119" s="31"/>
      <c r="ML119" s="31"/>
      <c r="MM119" s="31"/>
      <c r="MN119" s="31"/>
      <c r="MO119" s="31"/>
      <c r="MP119" s="31"/>
      <c r="MQ119" s="172"/>
      <c r="MR119" s="31"/>
      <c r="MS119" s="31"/>
      <c r="MT119" s="31"/>
      <c r="MU119" s="31"/>
      <c r="MV119" s="31"/>
      <c r="MW119" s="31"/>
      <c r="MX119" s="31"/>
      <c r="MY119" s="31"/>
      <c r="MZ119" s="31"/>
      <c r="NA119" s="24"/>
      <c r="NB119" s="24"/>
      <c r="NC119" s="24"/>
      <c r="ND119" s="24"/>
    </row>
    <row r="120" spans="1:368" s="20" customFormat="1">
      <c r="A120" s="1248">
        <v>82</v>
      </c>
      <c r="B120" s="684"/>
      <c r="C120" s="685"/>
      <c r="D120" s="24"/>
      <c r="E120" s="24"/>
      <c r="F120" s="24"/>
      <c r="G120" s="25"/>
      <c r="H120" s="26"/>
      <c r="I120" s="27"/>
      <c r="J120" s="15"/>
      <c r="K120" s="68"/>
      <c r="L120" s="68"/>
      <c r="M120" s="15"/>
      <c r="N120" s="15"/>
      <c r="O120" s="15"/>
      <c r="P120" s="26"/>
      <c r="Q120" s="15"/>
      <c r="R120" s="24"/>
      <c r="S120" s="30"/>
      <c r="T120" s="30"/>
      <c r="U120" s="24"/>
      <c r="V120" s="171"/>
      <c r="W120" s="659"/>
      <c r="X120" s="522"/>
      <c r="Y120" s="31"/>
      <c r="Z120" s="522"/>
      <c r="AA120" s="31"/>
      <c r="AB120" s="522"/>
      <c r="AC120" s="31"/>
      <c r="AD120" s="522"/>
      <c r="AE120" s="31"/>
      <c r="AF120" s="31"/>
      <c r="AG120" s="31"/>
      <c r="AH120" s="31"/>
      <c r="AI120" s="522"/>
      <c r="AJ120" s="31"/>
      <c r="AK120" s="133"/>
      <c r="AL120" s="31"/>
      <c r="AM120" s="649"/>
      <c r="AN120" s="31"/>
      <c r="AO120" s="31"/>
      <c r="AP120" s="31"/>
      <c r="AQ120" s="31"/>
      <c r="AR120" s="31"/>
      <c r="AS120" s="31"/>
      <c r="AT120" s="31"/>
      <c r="AU120" s="31"/>
      <c r="AV120" s="31"/>
      <c r="AW120" s="31"/>
      <c r="AX120" s="31"/>
      <c r="AY120" s="133"/>
      <c r="AZ120" s="31"/>
      <c r="BA120" s="133"/>
      <c r="BB120" s="31"/>
      <c r="BC120" s="522"/>
      <c r="BD120" s="31"/>
      <c r="BE120" s="31"/>
      <c r="BF120" s="522"/>
      <c r="BG120" s="31"/>
      <c r="BH120" s="31"/>
      <c r="BI120" s="31"/>
      <c r="BJ120" s="31"/>
      <c r="BK120" s="659"/>
      <c r="BL120" s="31"/>
      <c r="BM120" s="31"/>
      <c r="BN120" s="522"/>
      <c r="BO120" s="31"/>
      <c r="BP120" s="31"/>
      <c r="BQ120" s="31"/>
      <c r="BR120" s="522"/>
      <c r="BS120" s="31"/>
      <c r="BT120" s="31"/>
      <c r="BU120" s="522"/>
      <c r="BV120" s="31"/>
      <c r="BW120" s="522"/>
      <c r="BX120" s="31"/>
      <c r="BZ120" s="522"/>
      <c r="CA120" s="31"/>
      <c r="CB120" s="31"/>
      <c r="CC120" s="31"/>
      <c r="CD120" s="31"/>
      <c r="CE120" s="659"/>
      <c r="CF120" s="31"/>
      <c r="CG120" s="522"/>
      <c r="CH120" s="31"/>
      <c r="CI120" s="133"/>
      <c r="CJ120" s="31"/>
      <c r="CK120" s="31"/>
      <c r="CL120" s="649"/>
      <c r="CM120" s="31"/>
      <c r="CN120" s="31"/>
      <c r="CO120" s="31"/>
      <c r="CP120" s="649"/>
      <c r="CQ120" s="31"/>
      <c r="CR120" s="31"/>
      <c r="CS120" s="31"/>
      <c r="CT120" s="31"/>
      <c r="CU120" s="31"/>
      <c r="CV120" s="31"/>
      <c r="CW120" s="31"/>
      <c r="CX120" s="649"/>
      <c r="CY120" s="31"/>
      <c r="CZ120" s="31"/>
      <c r="DA120" s="31"/>
      <c r="DB120" s="31"/>
      <c r="DC120" s="522"/>
      <c r="DD120" s="31"/>
      <c r="DE120" s="31"/>
      <c r="DF120" s="31"/>
      <c r="DG120" s="31"/>
      <c r="DH120" s="31"/>
      <c r="DI120" s="31"/>
      <c r="DJ120" s="31"/>
      <c r="DK120" s="31"/>
      <c r="DL120" s="31"/>
      <c r="DM120" s="31"/>
      <c r="DN120" s="31"/>
      <c r="DO120" s="522"/>
      <c r="DP120" s="31"/>
      <c r="DQ120" s="31"/>
      <c r="DR120" s="31"/>
      <c r="DS120" s="522"/>
      <c r="DT120" s="31"/>
      <c r="DU120" s="31"/>
      <c r="DV120" s="31"/>
      <c r="DW120" s="31"/>
      <c r="DX120" s="31"/>
      <c r="DY120" s="31"/>
      <c r="DZ120" s="31"/>
      <c r="EA120" s="659"/>
      <c r="EB120" s="31"/>
      <c r="EC120" s="522"/>
      <c r="ED120" s="649"/>
      <c r="EE120" s="31"/>
      <c r="EF120" s="31"/>
      <c r="EG120" s="31"/>
      <c r="EH120" s="31"/>
      <c r="EI120" s="133"/>
      <c r="EJ120" s="31"/>
      <c r="EK120" s="649"/>
      <c r="EL120" s="31"/>
      <c r="EM120" s="31"/>
      <c r="EN120" s="133"/>
      <c r="EO120" s="31"/>
      <c r="EP120" s="649"/>
      <c r="EQ120" s="31"/>
      <c r="ER120" s="31"/>
      <c r="ES120" s="31"/>
      <c r="ET120" s="31"/>
      <c r="EU120" s="31"/>
      <c r="EV120" s="31"/>
      <c r="EW120" s="522"/>
      <c r="EX120" s="649"/>
      <c r="EY120" s="31"/>
      <c r="EZ120" s="31"/>
      <c r="FA120" s="649"/>
      <c r="FB120" s="31"/>
      <c r="FC120" s="31"/>
      <c r="FD120" s="31"/>
      <c r="FE120" s="133"/>
      <c r="FF120" s="31"/>
      <c r="FG120" s="649"/>
      <c r="FH120" s="31"/>
      <c r="FI120" s="31"/>
      <c r="FJ120" s="649"/>
      <c r="FK120" s="31"/>
      <c r="FL120" s="31"/>
      <c r="FM120" s="31"/>
      <c r="FN120" s="659"/>
      <c r="FO120" s="31"/>
      <c r="FP120" s="522"/>
      <c r="FQ120" s="31"/>
      <c r="FR120" s="133"/>
      <c r="FS120" s="31"/>
      <c r="FT120" s="649"/>
      <c r="FU120" s="31"/>
      <c r="FV120" s="31"/>
      <c r="FW120" s="31"/>
      <c r="FX120" s="31"/>
      <c r="FY120" s="31"/>
      <c r="FZ120" s="133"/>
      <c r="GA120" s="31"/>
      <c r="GB120" s="522"/>
      <c r="GC120" s="31"/>
      <c r="GD120" s="31"/>
      <c r="GE120" s="31"/>
      <c r="GF120" s="522"/>
      <c r="GG120" s="31"/>
      <c r="GH120" s="659"/>
      <c r="GI120" s="31"/>
      <c r="GJ120" s="522"/>
      <c r="GK120" s="31"/>
      <c r="GL120" s="31"/>
      <c r="GM120" s="522"/>
      <c r="GN120" s="31"/>
      <c r="GO120" s="31"/>
      <c r="GP120" s="31"/>
      <c r="GQ120" s="31"/>
      <c r="GR120" s="31"/>
      <c r="GS120" s="659"/>
      <c r="GT120" s="31"/>
      <c r="GU120" s="522"/>
      <c r="GV120" s="649"/>
      <c r="GW120" s="31"/>
      <c r="GX120" s="31"/>
      <c r="GY120" s="649"/>
      <c r="GZ120" s="31"/>
      <c r="HA120" s="31"/>
      <c r="HB120" s="31"/>
      <c r="HC120" s="31"/>
      <c r="HD120" s="31"/>
      <c r="HE120" s="31"/>
      <c r="HF120" s="31"/>
      <c r="HG120" s="31"/>
      <c r="HH120" s="522"/>
      <c r="HI120" s="31"/>
      <c r="HJ120" s="31"/>
      <c r="HK120" s="31"/>
      <c r="HL120" s="31"/>
      <c r="HM120" s="31"/>
      <c r="HN120" s="31"/>
      <c r="HO120" s="522"/>
      <c r="HP120" s="649"/>
      <c r="HQ120" s="31"/>
      <c r="HR120" s="31"/>
      <c r="HS120" s="31"/>
      <c r="HT120" s="649"/>
      <c r="HU120" s="31"/>
      <c r="HV120" s="31"/>
      <c r="HW120" s="31"/>
      <c r="HX120" s="31"/>
      <c r="HY120" s="133"/>
      <c r="HZ120" s="31"/>
      <c r="IA120" s="659"/>
      <c r="IB120" s="522"/>
      <c r="IC120" s="31"/>
      <c r="ID120" s="31"/>
      <c r="IE120" s="31"/>
      <c r="IF120" s="31"/>
      <c r="IG120" s="31"/>
      <c r="IH120" s="31"/>
      <c r="II120" s="31"/>
      <c r="IJ120" s="31"/>
      <c r="IK120" s="659"/>
      <c r="IL120" s="522"/>
      <c r="IM120" s="31"/>
      <c r="IN120" s="31"/>
      <c r="IO120" s="31"/>
      <c r="IP120" s="31"/>
      <c r="IQ120" s="31"/>
      <c r="IR120" s="31"/>
      <c r="IS120" s="659"/>
      <c r="IT120" s="31"/>
      <c r="IU120" s="31"/>
      <c r="IV120" s="522"/>
      <c r="IW120" s="31"/>
      <c r="IX120" s="31"/>
      <c r="IY120" s="133"/>
      <c r="IZ120" s="31"/>
      <c r="JA120" s="31"/>
      <c r="JB120" s="133"/>
      <c r="JC120" s="31"/>
      <c r="JD120" s="31"/>
      <c r="JE120" s="31"/>
      <c r="JF120" s="133"/>
      <c r="JG120" s="31"/>
      <c r="JH120" s="522"/>
      <c r="JI120" s="31"/>
      <c r="JJ120" s="31"/>
      <c r="JK120" s="31"/>
      <c r="JL120" s="31"/>
      <c r="JM120" s="522"/>
      <c r="JN120" s="31"/>
      <c r="JO120" s="519"/>
      <c r="JP120" s="659"/>
      <c r="JQ120" s="522"/>
      <c r="JR120" s="31"/>
      <c r="JS120" s="31"/>
      <c r="JT120" s="31"/>
      <c r="JU120" s="31"/>
      <c r="JV120" s="31"/>
      <c r="JW120" s="31"/>
      <c r="JX120" s="31"/>
      <c r="JY120" s="31"/>
      <c r="JZ120" s="31"/>
      <c r="KA120" s="31"/>
      <c r="KB120" s="31"/>
      <c r="KC120" s="31"/>
      <c r="KD120" s="522"/>
      <c r="KE120" s="31"/>
      <c r="KF120" s="31"/>
      <c r="KG120" s="31"/>
      <c r="KH120" s="522"/>
      <c r="KI120" s="31"/>
      <c r="KJ120" s="31"/>
      <c r="KK120" s="31"/>
      <c r="KL120" s="31"/>
      <c r="KM120" s="522"/>
      <c r="KN120" s="31"/>
      <c r="KO120" s="31"/>
      <c r="KP120" s="31"/>
      <c r="KQ120" s="522"/>
      <c r="KR120" s="31"/>
      <c r="KS120" s="31"/>
      <c r="KT120" s="31"/>
      <c r="KU120" s="659"/>
      <c r="KV120" s="522"/>
      <c r="KW120" s="31"/>
      <c r="KX120" s="31"/>
      <c r="KY120" s="31"/>
      <c r="KZ120" s="31"/>
      <c r="LA120" s="31"/>
      <c r="LB120" s="522"/>
      <c r="LC120" s="31"/>
      <c r="LD120" s="31"/>
      <c r="LE120" s="31"/>
      <c r="LF120" s="649"/>
      <c r="LG120" s="31"/>
      <c r="LH120" s="31"/>
      <c r="LI120" s="31"/>
      <c r="LJ120" s="522"/>
      <c r="LK120" s="31"/>
      <c r="LL120" s="31"/>
      <c r="LM120" s="31"/>
      <c r="LN120" s="31"/>
      <c r="LO120" s="31"/>
      <c r="LP120" s="31"/>
      <c r="LQ120" s="31"/>
      <c r="LR120" s="31"/>
      <c r="LS120" s="31"/>
      <c r="LT120" s="31"/>
      <c r="LU120" s="31"/>
      <c r="LV120" s="31"/>
      <c r="LW120" s="31"/>
      <c r="LX120" s="31"/>
      <c r="LY120" s="522"/>
      <c r="LZ120" s="31"/>
      <c r="MA120" s="31"/>
      <c r="MB120" s="31"/>
      <c r="MC120" s="31"/>
      <c r="MD120" s="31"/>
      <c r="ME120" s="522"/>
      <c r="MF120" s="31"/>
      <c r="MG120" s="31"/>
      <c r="MH120" s="31"/>
      <c r="MI120" s="31"/>
      <c r="MJ120" s="522"/>
      <c r="MK120" s="31"/>
      <c r="ML120" s="31"/>
      <c r="MM120" s="31"/>
      <c r="MN120" s="31"/>
      <c r="MO120" s="31"/>
      <c r="MP120" s="31"/>
      <c r="MQ120" s="172"/>
      <c r="MR120" s="31"/>
      <c r="MS120" s="31"/>
      <c r="MT120" s="31"/>
      <c r="MU120" s="31"/>
      <c r="MV120" s="31"/>
      <c r="MW120" s="31"/>
      <c r="MX120" s="31"/>
      <c r="MY120" s="31"/>
      <c r="MZ120" s="31"/>
      <c r="NA120" s="24"/>
      <c r="NB120" s="24"/>
      <c r="NC120" s="24"/>
      <c r="ND120" s="24"/>
    </row>
    <row r="121" spans="1:368">
      <c r="A121" s="1248">
        <v>83</v>
      </c>
      <c r="B121" s="55" t="s">
        <v>439</v>
      </c>
      <c r="C121" s="2">
        <v>2020</v>
      </c>
      <c r="D121" s="34" t="s">
        <v>44</v>
      </c>
      <c r="E121" s="34" t="s">
        <v>167</v>
      </c>
      <c r="F121" s="34" t="s">
        <v>39</v>
      </c>
      <c r="G121" s="35">
        <v>41</v>
      </c>
      <c r="H121" s="42">
        <v>0.439</v>
      </c>
      <c r="I121" s="43" t="s">
        <v>39</v>
      </c>
      <c r="J121" s="2" t="s">
        <v>440</v>
      </c>
      <c r="K121" s="34" t="s">
        <v>105</v>
      </c>
      <c r="L121" s="34" t="s">
        <v>46</v>
      </c>
      <c r="M121" s="2" t="s">
        <v>441</v>
      </c>
      <c r="N121" s="2" t="s">
        <v>39</v>
      </c>
      <c r="O121" s="2" t="s">
        <v>39</v>
      </c>
      <c r="P121" s="42">
        <v>0.8</v>
      </c>
      <c r="Q121" s="2" t="s">
        <v>39</v>
      </c>
      <c r="R121" s="34" t="s">
        <v>299</v>
      </c>
      <c r="S121" s="39" t="s">
        <v>442</v>
      </c>
      <c r="T121" s="39" t="s">
        <v>301</v>
      </c>
      <c r="U121" s="34" t="s">
        <v>89</v>
      </c>
      <c r="V121" s="159"/>
      <c r="W121" s="1212">
        <f t="shared" si="786"/>
        <v>0</v>
      </c>
      <c r="X121" s="277">
        <f t="shared" si="787"/>
        <v>0</v>
      </c>
      <c r="Y121" s="40"/>
      <c r="Z121" s="277">
        <f t="shared" si="788"/>
        <v>0</v>
      </c>
      <c r="AA121" s="40"/>
      <c r="AB121" s="277">
        <f t="shared" si="789"/>
        <v>0</v>
      </c>
      <c r="AC121" s="40"/>
      <c r="AD121" s="277">
        <f t="shared" si="790"/>
        <v>0</v>
      </c>
      <c r="AE121" s="40"/>
      <c r="AF121" s="40"/>
      <c r="AG121" s="40"/>
      <c r="AH121" s="40"/>
      <c r="AI121" s="277">
        <f t="shared" si="791"/>
        <v>0</v>
      </c>
      <c r="AJ121" s="40"/>
      <c r="AL121" s="40"/>
      <c r="AM121" s="644">
        <f t="shared" si="792"/>
        <v>0</v>
      </c>
      <c r="AN121" s="40"/>
      <c r="AO121" s="40"/>
      <c r="AP121" s="40"/>
      <c r="AQ121" s="40"/>
      <c r="AR121" s="40"/>
      <c r="AS121" s="40"/>
      <c r="AT121" s="40"/>
      <c r="AU121" s="40"/>
      <c r="AV121" s="40"/>
      <c r="AW121" s="40"/>
      <c r="AX121" s="40"/>
      <c r="AZ121" s="40"/>
      <c r="BB121" s="40"/>
      <c r="BC121" s="277">
        <f t="shared" si="793"/>
        <v>0</v>
      </c>
      <c r="BD121" s="40"/>
      <c r="BE121" s="40"/>
      <c r="BF121" s="277">
        <f t="shared" si="794"/>
        <v>0</v>
      </c>
      <c r="BG121" s="40"/>
      <c r="BH121" s="40"/>
      <c r="BI121" s="40"/>
      <c r="BJ121" s="40"/>
      <c r="BK121" s="1212">
        <f>COUNTIF(BL121:CD121,"&gt;0")</f>
        <v>0</v>
      </c>
      <c r="BL121" s="40"/>
      <c r="BM121" s="40"/>
      <c r="BN121" s="277">
        <f t="shared" si="795"/>
        <v>0</v>
      </c>
      <c r="BO121" s="40"/>
      <c r="BP121" s="40"/>
      <c r="BQ121" s="40"/>
      <c r="BR121" s="277">
        <f t="shared" si="796"/>
        <v>0</v>
      </c>
      <c r="BS121" s="40"/>
      <c r="BT121" s="40"/>
      <c r="BU121" s="277">
        <f t="shared" si="797"/>
        <v>0</v>
      </c>
      <c r="BV121" s="40"/>
      <c r="BW121" s="277">
        <f t="shared" si="798"/>
        <v>0</v>
      </c>
      <c r="BX121" s="40"/>
      <c r="BZ121" s="277">
        <f t="shared" si="799"/>
        <v>0</v>
      </c>
      <c r="CA121" s="40"/>
      <c r="CB121" s="40"/>
      <c r="CC121" s="40"/>
      <c r="CD121" s="40"/>
      <c r="CE121" s="1212">
        <f t="shared" si="800"/>
        <v>6</v>
      </c>
      <c r="CF121" s="40"/>
      <c r="CG121" s="277">
        <f t="shared" si="801"/>
        <v>2</v>
      </c>
      <c r="CH121" s="40"/>
      <c r="CJ121" s="40"/>
      <c r="CK121" s="40"/>
      <c r="CL121" s="644">
        <f t="shared" si="802"/>
        <v>0</v>
      </c>
      <c r="CM121" s="40"/>
      <c r="CN121" s="40"/>
      <c r="CO121" s="40"/>
      <c r="CP121" s="644">
        <f t="shared" si="803"/>
        <v>2</v>
      </c>
      <c r="CQ121" s="40">
        <v>29</v>
      </c>
      <c r="CR121" s="40">
        <v>41</v>
      </c>
      <c r="CS121" s="40"/>
      <c r="CT121" s="40"/>
      <c r="CU121" s="40"/>
      <c r="CV121" s="40"/>
      <c r="CW121" s="40"/>
      <c r="CX121" s="644">
        <f t="shared" si="804"/>
        <v>0</v>
      </c>
      <c r="CY121" s="40"/>
      <c r="CZ121" s="40"/>
      <c r="DA121" s="40"/>
      <c r="DB121" s="40"/>
      <c r="DC121" s="277">
        <f t="shared" si="805"/>
        <v>1</v>
      </c>
      <c r="DD121" s="40"/>
      <c r="DE121" s="40"/>
      <c r="DF121" s="40"/>
      <c r="DG121" s="40"/>
      <c r="DH121" s="40"/>
      <c r="DI121" s="40"/>
      <c r="DJ121" s="40"/>
      <c r="DK121" s="40"/>
      <c r="DL121" s="40"/>
      <c r="DM121" s="40">
        <v>17</v>
      </c>
      <c r="DN121" s="40"/>
      <c r="DO121" s="277">
        <f t="shared" si="806"/>
        <v>0</v>
      </c>
      <c r="DP121" s="40"/>
      <c r="DQ121" s="40"/>
      <c r="DR121" s="40"/>
      <c r="DS121" s="277">
        <f t="shared" si="807"/>
        <v>0</v>
      </c>
      <c r="DT121" s="40"/>
      <c r="DU121" s="40"/>
      <c r="DV121" s="40"/>
      <c r="DW121" s="40"/>
      <c r="DX121" s="40"/>
      <c r="DY121" s="40"/>
      <c r="DZ121" s="40"/>
      <c r="EA121" s="1212">
        <f t="shared" si="808"/>
        <v>0</v>
      </c>
      <c r="EB121" s="40"/>
      <c r="EC121" s="277">
        <f t="shared" si="809"/>
        <v>0</v>
      </c>
      <c r="ED121" s="644">
        <f t="shared" si="810"/>
        <v>0</v>
      </c>
      <c r="EE121" s="40"/>
      <c r="EF121" s="40"/>
      <c r="EG121" s="40"/>
      <c r="EH121" s="40"/>
      <c r="EJ121" s="40"/>
      <c r="EK121" s="644">
        <f t="shared" si="811"/>
        <v>0</v>
      </c>
      <c r="EL121" s="40"/>
      <c r="EM121" s="40"/>
      <c r="EO121" s="40"/>
      <c r="EP121" s="644">
        <f t="shared" si="812"/>
        <v>0</v>
      </c>
      <c r="EQ121" s="40"/>
      <c r="ER121" s="40"/>
      <c r="ES121" s="40"/>
      <c r="ET121" s="40"/>
      <c r="EU121" s="40"/>
      <c r="EV121" s="40"/>
      <c r="EW121" s="277">
        <f t="shared" si="813"/>
        <v>0</v>
      </c>
      <c r="EX121" s="644">
        <f t="shared" si="814"/>
        <v>0</v>
      </c>
      <c r="EY121" s="40"/>
      <c r="EZ121" s="40"/>
      <c r="FA121" s="644">
        <f t="shared" si="815"/>
        <v>0</v>
      </c>
      <c r="FB121" s="40"/>
      <c r="FC121" s="40"/>
      <c r="FD121" s="40"/>
      <c r="FF121" s="40"/>
      <c r="FG121" s="644">
        <f t="shared" si="816"/>
        <v>0</v>
      </c>
      <c r="FH121" s="40"/>
      <c r="FI121" s="40"/>
      <c r="FJ121" s="644">
        <f t="shared" si="817"/>
        <v>0</v>
      </c>
      <c r="FK121" s="40"/>
      <c r="FL121" s="40"/>
      <c r="FM121" s="40"/>
      <c r="FN121" s="1212">
        <f t="shared" si="818"/>
        <v>0</v>
      </c>
      <c r="FO121" s="40"/>
      <c r="FP121" s="277">
        <f t="shared" si="819"/>
        <v>0</v>
      </c>
      <c r="FQ121" s="40"/>
      <c r="FS121" s="40"/>
      <c r="FT121" s="644">
        <f t="shared" si="820"/>
        <v>0</v>
      </c>
      <c r="FU121" s="40"/>
      <c r="FV121" s="40"/>
      <c r="FW121" s="40"/>
      <c r="FX121" s="40"/>
      <c r="FY121" s="40"/>
      <c r="GA121" s="40"/>
      <c r="GB121" s="277">
        <f t="shared" si="821"/>
        <v>0</v>
      </c>
      <c r="GC121" s="40"/>
      <c r="GD121" s="40"/>
      <c r="GE121" s="40"/>
      <c r="GF121" s="277">
        <f t="shared" si="822"/>
        <v>0</v>
      </c>
      <c r="GG121" s="40"/>
      <c r="GH121" s="1212">
        <f>COUNTIF(GI121:GR121,"&gt;0")</f>
        <v>0</v>
      </c>
      <c r="GI121" s="40"/>
      <c r="GJ121" s="277">
        <f t="shared" si="823"/>
        <v>0</v>
      </c>
      <c r="GK121" s="40"/>
      <c r="GL121" s="40"/>
      <c r="GM121" s="277">
        <f>COUNTA(GN121:GR121)</f>
        <v>0</v>
      </c>
      <c r="GN121" s="40"/>
      <c r="GO121" s="40"/>
      <c r="GP121" s="40"/>
      <c r="GQ121" s="40"/>
      <c r="GR121" s="40"/>
      <c r="GS121" s="1212">
        <f t="shared" si="824"/>
        <v>0</v>
      </c>
      <c r="GT121" s="40"/>
      <c r="GU121" s="277">
        <f t="shared" si="825"/>
        <v>0</v>
      </c>
      <c r="GV121" s="644">
        <f t="shared" si="826"/>
        <v>0</v>
      </c>
      <c r="GW121" s="40"/>
      <c r="GX121" s="40"/>
      <c r="GY121" s="644">
        <f t="shared" si="827"/>
        <v>0</v>
      </c>
      <c r="GZ121" s="40"/>
      <c r="HA121" s="40"/>
      <c r="HB121" s="40"/>
      <c r="HC121" s="40"/>
      <c r="HD121" s="40"/>
      <c r="HE121" s="40"/>
      <c r="HF121" s="40"/>
      <c r="HG121" s="40"/>
      <c r="HH121" s="277">
        <f t="shared" si="828"/>
        <v>0</v>
      </c>
      <c r="HI121" s="40"/>
      <c r="HJ121" s="40"/>
      <c r="HK121" s="40"/>
      <c r="HL121" s="40"/>
      <c r="HM121" s="40"/>
      <c r="HN121" s="40"/>
      <c r="HO121" s="277">
        <f t="shared" si="829"/>
        <v>0</v>
      </c>
      <c r="HP121" s="644">
        <f t="shared" si="830"/>
        <v>0</v>
      </c>
      <c r="HQ121" s="40"/>
      <c r="HR121" s="40"/>
      <c r="HS121" s="40"/>
      <c r="HT121" s="644">
        <f t="shared" si="831"/>
        <v>0</v>
      </c>
      <c r="HU121" s="40"/>
      <c r="HV121" s="40"/>
      <c r="HW121" s="40"/>
      <c r="HX121" s="40"/>
      <c r="HZ121" s="40"/>
      <c r="IA121" s="1212">
        <f t="shared" si="832"/>
        <v>0</v>
      </c>
      <c r="IB121" s="277">
        <f t="shared" si="833"/>
        <v>0</v>
      </c>
      <c r="IC121" s="40"/>
      <c r="ID121" s="40"/>
      <c r="IE121" s="40"/>
      <c r="IF121" s="40"/>
      <c r="IG121" s="40"/>
      <c r="IH121" s="40"/>
      <c r="II121" s="40"/>
      <c r="IJ121" s="40"/>
      <c r="IK121" s="1212">
        <f t="shared" si="834"/>
        <v>0</v>
      </c>
      <c r="IL121" s="277">
        <f t="shared" si="835"/>
        <v>0</v>
      </c>
      <c r="IM121" s="40"/>
      <c r="IN121" s="40"/>
      <c r="IO121" s="40"/>
      <c r="IP121" s="40"/>
      <c r="IQ121" s="40"/>
      <c r="IR121" s="40"/>
      <c r="IS121" s="1212">
        <f t="shared" si="836"/>
        <v>0</v>
      </c>
      <c r="IT121" s="40"/>
      <c r="IU121" s="40"/>
      <c r="IV121" s="277">
        <f t="shared" si="837"/>
        <v>0</v>
      </c>
      <c r="IW121" s="40"/>
      <c r="IX121" s="40"/>
      <c r="IZ121" s="40"/>
      <c r="JA121" s="40"/>
      <c r="JC121" s="40"/>
      <c r="JD121" s="40"/>
      <c r="JE121" s="40"/>
      <c r="JG121" s="40"/>
      <c r="JH121" s="277">
        <f t="shared" si="838"/>
        <v>0</v>
      </c>
      <c r="JI121" s="40"/>
      <c r="JJ121" s="40"/>
      <c r="JK121" s="40"/>
      <c r="JL121" s="40"/>
      <c r="JM121" s="277">
        <f t="shared" si="839"/>
        <v>0</v>
      </c>
      <c r="JN121" s="40"/>
      <c r="JO121" s="525"/>
      <c r="JP121" s="1212">
        <f t="shared" si="840"/>
        <v>0</v>
      </c>
      <c r="JQ121" s="277">
        <f t="shared" si="841"/>
        <v>0</v>
      </c>
      <c r="JR121" s="436"/>
      <c r="JS121" s="40"/>
      <c r="JT121" s="40"/>
      <c r="JU121" s="40"/>
      <c r="JV121" s="40"/>
      <c r="JW121" s="40"/>
      <c r="JX121" s="40"/>
      <c r="JY121" s="40"/>
      <c r="JZ121" s="40"/>
      <c r="KA121" s="40"/>
      <c r="KB121" s="40"/>
      <c r="KC121" s="40"/>
      <c r="KD121" s="277">
        <f t="shared" si="842"/>
        <v>0</v>
      </c>
      <c r="KE121" s="40"/>
      <c r="KF121" s="40"/>
      <c r="KG121" s="40"/>
      <c r="KH121" s="277">
        <f t="shared" si="843"/>
        <v>0</v>
      </c>
      <c r="KI121" s="40"/>
      <c r="KJ121" s="40"/>
      <c r="KK121" s="40"/>
      <c r="KL121" s="40"/>
      <c r="KM121" s="277">
        <f t="shared" si="844"/>
        <v>0</v>
      </c>
      <c r="KN121" s="40"/>
      <c r="KO121" s="40"/>
      <c r="KP121" s="40"/>
      <c r="KQ121" s="277">
        <f t="shared" si="845"/>
        <v>0</v>
      </c>
      <c r="KR121" s="40"/>
      <c r="KS121" s="40"/>
      <c r="KT121" s="40"/>
      <c r="KU121" s="1212">
        <f t="shared" si="846"/>
        <v>0</v>
      </c>
      <c r="KV121" s="277">
        <f t="shared" si="847"/>
        <v>0</v>
      </c>
      <c r="KW121" s="40"/>
      <c r="KX121" s="40"/>
      <c r="KY121" s="40"/>
      <c r="KZ121" s="40"/>
      <c r="LA121" s="40"/>
      <c r="LB121" s="277">
        <f t="shared" si="848"/>
        <v>0</v>
      </c>
      <c r="LC121" s="40"/>
      <c r="LD121" s="40"/>
      <c r="LE121" s="40"/>
      <c r="LF121" s="644">
        <f t="shared" si="849"/>
        <v>0</v>
      </c>
      <c r="LG121" s="40"/>
      <c r="LH121" s="40"/>
      <c r="LI121" s="40"/>
      <c r="LJ121" s="277">
        <f t="shared" si="850"/>
        <v>0</v>
      </c>
      <c r="LK121" s="40"/>
      <c r="LL121" s="40"/>
      <c r="LM121" s="40"/>
      <c r="LN121" s="40"/>
      <c r="LO121" s="40"/>
      <c r="LP121" s="40"/>
      <c r="LQ121" s="40"/>
      <c r="LR121" s="40"/>
      <c r="LS121" s="40"/>
      <c r="LT121" s="40"/>
      <c r="LU121" s="40"/>
      <c r="LV121" s="40"/>
      <c r="LW121" s="40"/>
      <c r="LX121" s="40"/>
      <c r="LY121" s="277">
        <f t="shared" si="851"/>
        <v>0</v>
      </c>
      <c r="LZ121" s="40"/>
      <c r="MA121" s="40"/>
      <c r="MB121" s="40"/>
      <c r="MC121" s="40"/>
      <c r="MD121" s="40"/>
      <c r="ME121" s="277">
        <f t="shared" si="852"/>
        <v>0</v>
      </c>
      <c r="MF121" s="40"/>
      <c r="MG121" s="40"/>
      <c r="MH121" s="40"/>
      <c r="MI121" s="40"/>
      <c r="MJ121" s="277">
        <f t="shared" si="853"/>
        <v>0</v>
      </c>
      <c r="MK121" s="40"/>
      <c r="ML121" s="40"/>
      <c r="MM121" s="40"/>
      <c r="MN121" s="40"/>
      <c r="MO121" s="40"/>
      <c r="MP121" s="40"/>
      <c r="MQ121" s="169"/>
      <c r="MR121" s="40"/>
      <c r="MS121" s="40"/>
      <c r="MT121" s="40"/>
      <c r="MU121" s="40"/>
      <c r="MV121" s="40"/>
      <c r="MW121" s="40"/>
      <c r="MX121" s="40"/>
      <c r="MY121" s="40"/>
      <c r="MZ121" s="40"/>
      <c r="NA121" s="34" t="s">
        <v>1128</v>
      </c>
      <c r="NB121" s="34" t="s">
        <v>1049</v>
      </c>
      <c r="NC121" s="34" t="s">
        <v>1129</v>
      </c>
      <c r="ND121" s="34"/>
    </row>
    <row r="122" spans="1:368" s="20" customFormat="1">
      <c r="A122" s="1248">
        <v>84</v>
      </c>
      <c r="B122" s="684"/>
      <c r="C122" s="685"/>
      <c r="D122" s="24"/>
      <c r="E122" s="24"/>
      <c r="F122" s="24"/>
      <c r="G122" s="25"/>
      <c r="H122" s="26"/>
      <c r="I122" s="27"/>
      <c r="J122" s="15"/>
      <c r="K122" s="68"/>
      <c r="L122" s="68"/>
      <c r="M122" s="15"/>
      <c r="N122" s="15"/>
      <c r="O122" s="15"/>
      <c r="P122" s="26"/>
      <c r="Q122" s="15"/>
      <c r="R122" s="24"/>
      <c r="S122" s="30"/>
      <c r="T122" s="30"/>
      <c r="U122" s="24"/>
      <c r="V122" s="171"/>
      <c r="W122" s="659"/>
      <c r="X122" s="522"/>
      <c r="Y122" s="31"/>
      <c r="Z122" s="522"/>
      <c r="AA122" s="31"/>
      <c r="AB122" s="522"/>
      <c r="AC122" s="31"/>
      <c r="AD122" s="522"/>
      <c r="AE122" s="31"/>
      <c r="AF122" s="31"/>
      <c r="AG122" s="31"/>
      <c r="AH122" s="31"/>
      <c r="AI122" s="522"/>
      <c r="AJ122" s="31"/>
      <c r="AK122" s="133"/>
      <c r="AL122" s="31"/>
      <c r="AM122" s="649"/>
      <c r="AN122" s="31"/>
      <c r="AO122" s="31"/>
      <c r="AP122" s="31"/>
      <c r="AQ122" s="31"/>
      <c r="AR122" s="31"/>
      <c r="AS122" s="31"/>
      <c r="AT122" s="31"/>
      <c r="AU122" s="31"/>
      <c r="AV122" s="31"/>
      <c r="AW122" s="31"/>
      <c r="AX122" s="31"/>
      <c r="AY122" s="133"/>
      <c r="AZ122" s="31"/>
      <c r="BA122" s="133"/>
      <c r="BB122" s="31"/>
      <c r="BC122" s="522"/>
      <c r="BD122" s="31"/>
      <c r="BE122" s="31"/>
      <c r="BF122" s="522"/>
      <c r="BG122" s="31"/>
      <c r="BH122" s="31"/>
      <c r="BI122" s="31"/>
      <c r="BJ122" s="31"/>
      <c r="BK122" s="659"/>
      <c r="BL122" s="31"/>
      <c r="BM122" s="31"/>
      <c r="BN122" s="522"/>
      <c r="BO122" s="31"/>
      <c r="BP122" s="31"/>
      <c r="BQ122" s="31"/>
      <c r="BR122" s="522"/>
      <c r="BS122" s="31"/>
      <c r="BT122" s="31"/>
      <c r="BU122" s="522"/>
      <c r="BV122" s="31"/>
      <c r="BW122" s="522"/>
      <c r="BX122" s="31"/>
      <c r="BZ122" s="522"/>
      <c r="CA122" s="31"/>
      <c r="CB122" s="31"/>
      <c r="CC122" s="31"/>
      <c r="CD122" s="31"/>
      <c r="CE122" s="659"/>
      <c r="CF122" s="31"/>
      <c r="CG122" s="522"/>
      <c r="CH122" s="31"/>
      <c r="CI122" s="133"/>
      <c r="CJ122" s="31"/>
      <c r="CK122" s="31"/>
      <c r="CL122" s="649"/>
      <c r="CM122" s="31"/>
      <c r="CN122" s="31"/>
      <c r="CO122" s="31"/>
      <c r="CP122" s="649"/>
      <c r="CQ122" s="31"/>
      <c r="CR122" s="31"/>
      <c r="CS122" s="31"/>
      <c r="CT122" s="31"/>
      <c r="CU122" s="31"/>
      <c r="CV122" s="31"/>
      <c r="CW122" s="31"/>
      <c r="CX122" s="649"/>
      <c r="CY122" s="31"/>
      <c r="CZ122" s="31"/>
      <c r="DA122" s="31"/>
      <c r="DB122" s="31"/>
      <c r="DC122" s="522"/>
      <c r="DD122" s="31"/>
      <c r="DE122" s="31"/>
      <c r="DF122" s="31"/>
      <c r="DG122" s="31"/>
      <c r="DH122" s="31"/>
      <c r="DI122" s="31"/>
      <c r="DJ122" s="31"/>
      <c r="DK122" s="31"/>
      <c r="DL122" s="31"/>
      <c r="DM122" s="31"/>
      <c r="DN122" s="31"/>
      <c r="DO122" s="522"/>
      <c r="DP122" s="31"/>
      <c r="DQ122" s="31"/>
      <c r="DR122" s="31"/>
      <c r="DS122" s="522"/>
      <c r="DT122" s="31"/>
      <c r="DU122" s="31"/>
      <c r="DV122" s="31"/>
      <c r="DW122" s="31"/>
      <c r="DX122" s="31"/>
      <c r="DY122" s="31"/>
      <c r="DZ122" s="31"/>
      <c r="EA122" s="659"/>
      <c r="EB122" s="31"/>
      <c r="EC122" s="522"/>
      <c r="ED122" s="649"/>
      <c r="EE122" s="31"/>
      <c r="EF122" s="31"/>
      <c r="EG122" s="31"/>
      <c r="EH122" s="31"/>
      <c r="EI122" s="133"/>
      <c r="EJ122" s="31"/>
      <c r="EK122" s="649"/>
      <c r="EL122" s="31"/>
      <c r="EM122" s="31"/>
      <c r="EN122" s="133"/>
      <c r="EO122" s="31"/>
      <c r="EP122" s="649"/>
      <c r="EQ122" s="31"/>
      <c r="ER122" s="31"/>
      <c r="ES122" s="31"/>
      <c r="ET122" s="31"/>
      <c r="EU122" s="31"/>
      <c r="EV122" s="31"/>
      <c r="EW122" s="522"/>
      <c r="EX122" s="649"/>
      <c r="EY122" s="31"/>
      <c r="EZ122" s="31"/>
      <c r="FA122" s="649"/>
      <c r="FB122" s="31"/>
      <c r="FC122" s="31"/>
      <c r="FD122" s="31"/>
      <c r="FE122" s="133"/>
      <c r="FF122" s="31"/>
      <c r="FG122" s="649"/>
      <c r="FH122" s="31"/>
      <c r="FI122" s="31"/>
      <c r="FJ122" s="649"/>
      <c r="FK122" s="31"/>
      <c r="FL122" s="31"/>
      <c r="FM122" s="31"/>
      <c r="FN122" s="659"/>
      <c r="FO122" s="31"/>
      <c r="FP122" s="522"/>
      <c r="FQ122" s="31"/>
      <c r="FR122" s="133"/>
      <c r="FS122" s="31"/>
      <c r="FT122" s="649"/>
      <c r="FU122" s="31"/>
      <c r="FV122" s="31"/>
      <c r="FW122" s="31"/>
      <c r="FX122" s="31"/>
      <c r="FY122" s="31"/>
      <c r="FZ122" s="133"/>
      <c r="GA122" s="31"/>
      <c r="GB122" s="522"/>
      <c r="GC122" s="31"/>
      <c r="GD122" s="31"/>
      <c r="GE122" s="31"/>
      <c r="GF122" s="522"/>
      <c r="GG122" s="31"/>
      <c r="GH122" s="659"/>
      <c r="GI122" s="31"/>
      <c r="GJ122" s="522"/>
      <c r="GK122" s="31"/>
      <c r="GL122" s="31"/>
      <c r="GM122" s="522"/>
      <c r="GN122" s="31"/>
      <c r="GO122" s="31"/>
      <c r="GP122" s="31"/>
      <c r="GQ122" s="31"/>
      <c r="GR122" s="31"/>
      <c r="GS122" s="659"/>
      <c r="GT122" s="31"/>
      <c r="GU122" s="522"/>
      <c r="GV122" s="649"/>
      <c r="GW122" s="31"/>
      <c r="GX122" s="31"/>
      <c r="GY122" s="649"/>
      <c r="GZ122" s="31"/>
      <c r="HA122" s="31"/>
      <c r="HB122" s="31"/>
      <c r="HC122" s="31"/>
      <c r="HD122" s="31"/>
      <c r="HE122" s="31"/>
      <c r="HF122" s="31"/>
      <c r="HG122" s="31"/>
      <c r="HH122" s="522"/>
      <c r="HI122" s="31"/>
      <c r="HJ122" s="31"/>
      <c r="HK122" s="31"/>
      <c r="HL122" s="31"/>
      <c r="HM122" s="31"/>
      <c r="HN122" s="31"/>
      <c r="HO122" s="522"/>
      <c r="HP122" s="649"/>
      <c r="HQ122" s="31"/>
      <c r="HR122" s="31"/>
      <c r="HS122" s="31"/>
      <c r="HT122" s="649"/>
      <c r="HU122" s="31"/>
      <c r="HV122" s="31"/>
      <c r="HW122" s="31"/>
      <c r="HX122" s="31"/>
      <c r="HY122" s="133"/>
      <c r="HZ122" s="31"/>
      <c r="IA122" s="659"/>
      <c r="IB122" s="522"/>
      <c r="IC122" s="31"/>
      <c r="ID122" s="31"/>
      <c r="IE122" s="31"/>
      <c r="IF122" s="31"/>
      <c r="IG122" s="31"/>
      <c r="IH122" s="31"/>
      <c r="II122" s="31"/>
      <c r="IJ122" s="31"/>
      <c r="IK122" s="659"/>
      <c r="IL122" s="522"/>
      <c r="IM122" s="31"/>
      <c r="IN122" s="31"/>
      <c r="IO122" s="31"/>
      <c r="IP122" s="31"/>
      <c r="IQ122" s="31"/>
      <c r="IR122" s="31"/>
      <c r="IS122" s="659"/>
      <c r="IT122" s="31"/>
      <c r="IU122" s="31"/>
      <c r="IV122" s="522"/>
      <c r="IW122" s="31"/>
      <c r="IX122" s="31"/>
      <c r="IY122" s="133"/>
      <c r="IZ122" s="31"/>
      <c r="JA122" s="31"/>
      <c r="JB122" s="133"/>
      <c r="JC122" s="32"/>
      <c r="JD122" s="31"/>
      <c r="JE122" s="31"/>
      <c r="JF122" s="133"/>
      <c r="JG122" s="31"/>
      <c r="JH122" s="522"/>
      <c r="JI122" s="31"/>
      <c r="JJ122" s="31"/>
      <c r="JK122" s="31"/>
      <c r="JL122" s="31"/>
      <c r="JM122" s="522"/>
      <c r="JN122" s="31"/>
      <c r="JO122" s="519"/>
      <c r="JP122" s="659"/>
      <c r="JQ122" s="522"/>
      <c r="JR122" s="31"/>
      <c r="JS122" s="31"/>
      <c r="JT122" s="31"/>
      <c r="JU122" s="31"/>
      <c r="JV122" s="31"/>
      <c r="JW122" s="31"/>
      <c r="JX122" s="31"/>
      <c r="JY122" s="31"/>
      <c r="JZ122" s="31"/>
      <c r="KA122" s="31"/>
      <c r="KB122" s="31"/>
      <c r="KC122" s="31"/>
      <c r="KD122" s="522"/>
      <c r="KE122" s="31"/>
      <c r="KF122" s="31"/>
      <c r="KG122" s="31"/>
      <c r="KH122" s="522"/>
      <c r="KI122" s="31"/>
      <c r="KJ122" s="31"/>
      <c r="KK122" s="31"/>
      <c r="KL122" s="31"/>
      <c r="KM122" s="522"/>
      <c r="KN122" s="31"/>
      <c r="KO122" s="31"/>
      <c r="KP122" s="31"/>
      <c r="KQ122" s="522"/>
      <c r="KR122" s="31"/>
      <c r="KS122" s="31"/>
      <c r="KT122" s="31"/>
      <c r="KU122" s="659"/>
      <c r="KV122" s="522"/>
      <c r="KW122" s="31"/>
      <c r="KX122" s="31"/>
      <c r="KY122" s="31"/>
      <c r="KZ122" s="31"/>
      <c r="LA122" s="31"/>
      <c r="LB122" s="522"/>
      <c r="LC122" s="31"/>
      <c r="LD122" s="31"/>
      <c r="LE122" s="31"/>
      <c r="LF122" s="649"/>
      <c r="LG122" s="31"/>
      <c r="LH122" s="31"/>
      <c r="LI122" s="31"/>
      <c r="LJ122" s="522"/>
      <c r="LK122" s="31"/>
      <c r="LL122" s="31"/>
      <c r="LM122" s="31"/>
      <c r="LN122" s="31"/>
      <c r="LO122" s="31"/>
      <c r="LP122" s="31"/>
      <c r="LQ122" s="31"/>
      <c r="LR122" s="31"/>
      <c r="LS122" s="31"/>
      <c r="LT122" s="31"/>
      <c r="LU122" s="31"/>
      <c r="LV122" s="31"/>
      <c r="LW122" s="31"/>
      <c r="LX122" s="31"/>
      <c r="LY122" s="522"/>
      <c r="LZ122" s="31"/>
      <c r="MA122" s="31"/>
      <c r="MB122" s="31"/>
      <c r="MC122" s="31"/>
      <c r="MD122" s="31"/>
      <c r="ME122" s="522"/>
      <c r="MF122" s="31"/>
      <c r="MG122" s="31"/>
      <c r="MH122" s="31"/>
      <c r="MI122" s="31"/>
      <c r="MJ122" s="522"/>
      <c r="MK122" s="31"/>
      <c r="ML122" s="31"/>
      <c r="MM122" s="31"/>
      <c r="MN122" s="31"/>
      <c r="MO122" s="31"/>
      <c r="MP122" s="31"/>
      <c r="MQ122" s="172"/>
      <c r="MR122" s="31"/>
      <c r="MS122" s="31"/>
      <c r="MT122" s="31"/>
      <c r="MU122" s="31"/>
      <c r="MV122" s="31"/>
      <c r="MW122" s="31"/>
      <c r="MX122" s="31"/>
      <c r="MY122" s="31"/>
      <c r="MZ122" s="31"/>
      <c r="NA122" s="24"/>
      <c r="NB122" s="24"/>
      <c r="NC122" s="24"/>
      <c r="ND122" s="24"/>
    </row>
    <row r="123" spans="1:368" s="20" customFormat="1">
      <c r="A123" s="1248">
        <v>85</v>
      </c>
      <c r="B123" s="684"/>
      <c r="C123" s="685"/>
      <c r="D123" s="24"/>
      <c r="E123" s="24"/>
      <c r="F123" s="24"/>
      <c r="G123" s="25"/>
      <c r="H123" s="26"/>
      <c r="I123" s="27"/>
      <c r="J123" s="15"/>
      <c r="K123" s="68"/>
      <c r="L123" s="68"/>
      <c r="M123" s="15"/>
      <c r="N123" s="15"/>
      <c r="O123" s="15"/>
      <c r="P123" s="26"/>
      <c r="Q123" s="15"/>
      <c r="R123" s="24"/>
      <c r="S123" s="30"/>
      <c r="T123" s="30"/>
      <c r="U123" s="24"/>
      <c r="V123" s="171"/>
      <c r="W123" s="659"/>
      <c r="X123" s="522"/>
      <c r="Y123" s="31"/>
      <c r="Z123" s="522"/>
      <c r="AA123" s="31"/>
      <c r="AB123" s="522"/>
      <c r="AC123" s="31"/>
      <c r="AD123" s="522"/>
      <c r="AE123" s="31"/>
      <c r="AF123" s="31"/>
      <c r="AG123" s="31"/>
      <c r="AH123" s="31"/>
      <c r="AI123" s="522"/>
      <c r="AJ123" s="31"/>
      <c r="AK123" s="133"/>
      <c r="AL123" s="31"/>
      <c r="AM123" s="649"/>
      <c r="AN123" s="31"/>
      <c r="AO123" s="31"/>
      <c r="AP123" s="31"/>
      <c r="AQ123" s="31"/>
      <c r="AR123" s="31"/>
      <c r="AS123" s="31"/>
      <c r="AT123" s="31"/>
      <c r="AU123" s="31"/>
      <c r="AV123" s="31"/>
      <c r="AW123" s="31"/>
      <c r="AX123" s="31"/>
      <c r="AY123" s="133"/>
      <c r="AZ123" s="31"/>
      <c r="BA123" s="133"/>
      <c r="BB123" s="31"/>
      <c r="BC123" s="522"/>
      <c r="BD123" s="31"/>
      <c r="BE123" s="31"/>
      <c r="BF123" s="522"/>
      <c r="BG123" s="31"/>
      <c r="BH123" s="31"/>
      <c r="BI123" s="31"/>
      <c r="BJ123" s="31"/>
      <c r="BK123" s="659"/>
      <c r="BL123" s="31"/>
      <c r="BM123" s="31"/>
      <c r="BN123" s="522"/>
      <c r="BO123" s="31"/>
      <c r="BP123" s="31"/>
      <c r="BQ123" s="31"/>
      <c r="BR123" s="522"/>
      <c r="BS123" s="31"/>
      <c r="BT123" s="31"/>
      <c r="BU123" s="522"/>
      <c r="BV123" s="31"/>
      <c r="BW123" s="522"/>
      <c r="BX123" s="31"/>
      <c r="BZ123" s="522"/>
      <c r="CA123" s="31"/>
      <c r="CB123" s="31"/>
      <c r="CC123" s="31"/>
      <c r="CD123" s="31"/>
      <c r="CE123" s="659"/>
      <c r="CF123" s="31"/>
      <c r="CG123" s="522"/>
      <c r="CH123" s="31"/>
      <c r="CI123" s="133"/>
      <c r="CJ123" s="31"/>
      <c r="CK123" s="31"/>
      <c r="CL123" s="649"/>
      <c r="CM123" s="31"/>
      <c r="CN123" s="31"/>
      <c r="CO123" s="31"/>
      <c r="CP123" s="649"/>
      <c r="CQ123" s="31"/>
      <c r="CR123" s="31"/>
      <c r="CS123" s="31"/>
      <c r="CT123" s="31"/>
      <c r="CU123" s="31"/>
      <c r="CV123" s="31"/>
      <c r="CW123" s="31"/>
      <c r="CX123" s="649"/>
      <c r="CY123" s="31"/>
      <c r="CZ123" s="31"/>
      <c r="DA123" s="31"/>
      <c r="DB123" s="31"/>
      <c r="DC123" s="522"/>
      <c r="DD123" s="31"/>
      <c r="DE123" s="31"/>
      <c r="DF123" s="31"/>
      <c r="DG123" s="31"/>
      <c r="DH123" s="31"/>
      <c r="DI123" s="31"/>
      <c r="DJ123" s="31"/>
      <c r="DK123" s="31"/>
      <c r="DL123" s="31"/>
      <c r="DM123" s="31"/>
      <c r="DN123" s="31"/>
      <c r="DO123" s="522"/>
      <c r="DP123" s="31"/>
      <c r="DQ123" s="31"/>
      <c r="DR123" s="31"/>
      <c r="DS123" s="522"/>
      <c r="DT123" s="31"/>
      <c r="DU123" s="31"/>
      <c r="DV123" s="31"/>
      <c r="DW123" s="31"/>
      <c r="DX123" s="31"/>
      <c r="DY123" s="31"/>
      <c r="DZ123" s="31"/>
      <c r="EA123" s="659"/>
      <c r="EB123" s="31"/>
      <c r="EC123" s="522"/>
      <c r="ED123" s="649"/>
      <c r="EE123" s="31"/>
      <c r="EF123" s="31"/>
      <c r="EG123" s="31"/>
      <c r="EH123" s="31"/>
      <c r="EI123" s="133"/>
      <c r="EJ123" s="31"/>
      <c r="EK123" s="649"/>
      <c r="EL123" s="31"/>
      <c r="EM123" s="31"/>
      <c r="EN123" s="133"/>
      <c r="EO123" s="31"/>
      <c r="EP123" s="649"/>
      <c r="EQ123" s="31"/>
      <c r="ER123" s="31"/>
      <c r="ES123" s="31"/>
      <c r="ET123" s="31"/>
      <c r="EU123" s="31"/>
      <c r="EV123" s="31"/>
      <c r="EW123" s="522"/>
      <c r="EX123" s="649"/>
      <c r="EY123" s="31"/>
      <c r="EZ123" s="31"/>
      <c r="FA123" s="649"/>
      <c r="FB123" s="31"/>
      <c r="FC123" s="31"/>
      <c r="FD123" s="31"/>
      <c r="FE123" s="133"/>
      <c r="FF123" s="31"/>
      <c r="FG123" s="649"/>
      <c r="FH123" s="31"/>
      <c r="FI123" s="31"/>
      <c r="FJ123" s="649"/>
      <c r="FK123" s="31"/>
      <c r="FL123" s="31"/>
      <c r="FM123" s="31"/>
      <c r="FN123" s="659"/>
      <c r="FO123" s="31"/>
      <c r="FP123" s="522"/>
      <c r="FQ123" s="31"/>
      <c r="FR123" s="133"/>
      <c r="FS123" s="31"/>
      <c r="FT123" s="649"/>
      <c r="FU123" s="31"/>
      <c r="FV123" s="31"/>
      <c r="FW123" s="31"/>
      <c r="FX123" s="31"/>
      <c r="FY123" s="31"/>
      <c r="FZ123" s="133"/>
      <c r="GA123" s="31"/>
      <c r="GB123" s="522"/>
      <c r="GC123" s="31"/>
      <c r="GD123" s="31"/>
      <c r="GE123" s="31"/>
      <c r="GF123" s="522"/>
      <c r="GG123" s="31"/>
      <c r="GH123" s="659"/>
      <c r="GI123" s="31"/>
      <c r="GJ123" s="522"/>
      <c r="GK123" s="31"/>
      <c r="GL123" s="31"/>
      <c r="GM123" s="522"/>
      <c r="GN123" s="31"/>
      <c r="GO123" s="31"/>
      <c r="GP123" s="31"/>
      <c r="GQ123" s="31"/>
      <c r="GR123" s="31"/>
      <c r="GS123" s="659"/>
      <c r="GT123" s="31"/>
      <c r="GU123" s="522"/>
      <c r="GV123" s="649"/>
      <c r="GW123" s="31"/>
      <c r="GX123" s="31"/>
      <c r="GY123" s="649"/>
      <c r="GZ123" s="31"/>
      <c r="HA123" s="31"/>
      <c r="HB123" s="31"/>
      <c r="HC123" s="31"/>
      <c r="HD123" s="31"/>
      <c r="HE123" s="31"/>
      <c r="HF123" s="31"/>
      <c r="HG123" s="31"/>
      <c r="HH123" s="522"/>
      <c r="HI123" s="31"/>
      <c r="HJ123" s="31"/>
      <c r="HK123" s="31"/>
      <c r="HL123" s="31"/>
      <c r="HM123" s="31"/>
      <c r="HN123" s="31"/>
      <c r="HO123" s="522"/>
      <c r="HP123" s="649"/>
      <c r="HQ123" s="31"/>
      <c r="HR123" s="31"/>
      <c r="HS123" s="31"/>
      <c r="HT123" s="649"/>
      <c r="HU123" s="31"/>
      <c r="HV123" s="31"/>
      <c r="HW123" s="31"/>
      <c r="HX123" s="31"/>
      <c r="HY123" s="133"/>
      <c r="HZ123" s="31"/>
      <c r="IA123" s="659"/>
      <c r="IB123" s="522"/>
      <c r="IC123" s="31"/>
      <c r="ID123" s="31"/>
      <c r="IE123" s="31"/>
      <c r="IF123" s="31"/>
      <c r="IG123" s="31"/>
      <c r="IH123" s="31"/>
      <c r="II123" s="31"/>
      <c r="IJ123" s="31"/>
      <c r="IK123" s="659"/>
      <c r="IL123" s="522"/>
      <c r="IM123" s="31"/>
      <c r="IN123" s="31"/>
      <c r="IO123" s="31"/>
      <c r="IP123" s="31"/>
      <c r="IQ123" s="31"/>
      <c r="IR123" s="31"/>
      <c r="IS123" s="659"/>
      <c r="IT123" s="31"/>
      <c r="IU123" s="31"/>
      <c r="IV123" s="522"/>
      <c r="IW123" s="31"/>
      <c r="IX123" s="31"/>
      <c r="IY123" s="133"/>
      <c r="IZ123" s="31"/>
      <c r="JA123" s="31"/>
      <c r="JB123" s="133"/>
      <c r="JC123" s="32"/>
      <c r="JD123" s="31"/>
      <c r="JE123" s="31"/>
      <c r="JF123" s="133"/>
      <c r="JG123" s="31"/>
      <c r="JH123" s="522"/>
      <c r="JI123" s="31"/>
      <c r="JJ123" s="31"/>
      <c r="JK123" s="31"/>
      <c r="JL123" s="31"/>
      <c r="JM123" s="522"/>
      <c r="JN123" s="31"/>
      <c r="JO123" s="519"/>
      <c r="JP123" s="659"/>
      <c r="JQ123" s="522"/>
      <c r="JR123" s="31"/>
      <c r="JS123" s="31"/>
      <c r="JT123" s="31"/>
      <c r="JU123" s="31"/>
      <c r="JV123" s="31"/>
      <c r="JW123" s="31"/>
      <c r="JX123" s="31"/>
      <c r="JY123" s="31"/>
      <c r="JZ123" s="31"/>
      <c r="KA123" s="31"/>
      <c r="KB123" s="31"/>
      <c r="KC123" s="31"/>
      <c r="KD123" s="522"/>
      <c r="KE123" s="31"/>
      <c r="KF123" s="31"/>
      <c r="KG123" s="31"/>
      <c r="KH123" s="522"/>
      <c r="KI123" s="31"/>
      <c r="KJ123" s="31"/>
      <c r="KK123" s="31"/>
      <c r="KL123" s="31"/>
      <c r="KM123" s="522"/>
      <c r="KN123" s="31"/>
      <c r="KO123" s="31"/>
      <c r="KP123" s="31"/>
      <c r="KQ123" s="522"/>
      <c r="KR123" s="31"/>
      <c r="KS123" s="31"/>
      <c r="KT123" s="31"/>
      <c r="KU123" s="659"/>
      <c r="KV123" s="522"/>
      <c r="KW123" s="31"/>
      <c r="KX123" s="31"/>
      <c r="KY123" s="31"/>
      <c r="KZ123" s="31"/>
      <c r="LA123" s="31"/>
      <c r="LB123" s="522"/>
      <c r="LC123" s="31"/>
      <c r="LD123" s="31"/>
      <c r="LE123" s="31"/>
      <c r="LF123" s="649"/>
      <c r="LG123" s="31"/>
      <c r="LH123" s="31"/>
      <c r="LI123" s="31"/>
      <c r="LJ123" s="522"/>
      <c r="LK123" s="31"/>
      <c r="LL123" s="31"/>
      <c r="LM123" s="31"/>
      <c r="LN123" s="31"/>
      <c r="LO123" s="31"/>
      <c r="LP123" s="31"/>
      <c r="LQ123" s="31"/>
      <c r="LR123" s="31"/>
      <c r="LS123" s="31"/>
      <c r="LT123" s="31"/>
      <c r="LU123" s="31"/>
      <c r="LV123" s="31"/>
      <c r="LW123" s="31"/>
      <c r="LX123" s="31"/>
      <c r="LY123" s="522"/>
      <c r="LZ123" s="31"/>
      <c r="MA123" s="31"/>
      <c r="MB123" s="31"/>
      <c r="MC123" s="31"/>
      <c r="MD123" s="31"/>
      <c r="ME123" s="522"/>
      <c r="MF123" s="31"/>
      <c r="MG123" s="31"/>
      <c r="MH123" s="31"/>
      <c r="MI123" s="31"/>
      <c r="MJ123" s="522"/>
      <c r="MK123" s="31"/>
      <c r="ML123" s="31"/>
      <c r="MM123" s="31"/>
      <c r="MN123" s="31"/>
      <c r="MO123" s="31"/>
      <c r="MP123" s="31"/>
      <c r="MQ123" s="172"/>
      <c r="MR123" s="31"/>
      <c r="MS123" s="31"/>
      <c r="MT123" s="31"/>
      <c r="MU123" s="31"/>
      <c r="MV123" s="31"/>
      <c r="MW123" s="31"/>
      <c r="MX123" s="31"/>
      <c r="MY123" s="31"/>
      <c r="MZ123" s="31"/>
      <c r="NA123" s="24"/>
      <c r="NB123" s="24"/>
      <c r="NC123" s="24"/>
      <c r="ND123" s="24"/>
    </row>
    <row r="124" spans="1:368" s="20" customFormat="1">
      <c r="A124" s="1248">
        <v>86</v>
      </c>
      <c r="B124" s="684"/>
      <c r="C124" s="685"/>
      <c r="D124" s="24"/>
      <c r="E124" s="24"/>
      <c r="F124" s="24"/>
      <c r="G124" s="25"/>
      <c r="H124" s="26"/>
      <c r="I124" s="27"/>
      <c r="J124" s="15"/>
      <c r="K124" s="68"/>
      <c r="L124" s="68"/>
      <c r="M124" s="15"/>
      <c r="N124" s="15"/>
      <c r="O124" s="15"/>
      <c r="P124" s="26"/>
      <c r="Q124" s="15"/>
      <c r="R124" s="24"/>
      <c r="S124" s="30"/>
      <c r="T124" s="30"/>
      <c r="U124" s="24"/>
      <c r="V124" s="171"/>
      <c r="W124" s="659"/>
      <c r="X124" s="522"/>
      <c r="Y124" s="31"/>
      <c r="Z124" s="522"/>
      <c r="AA124" s="31"/>
      <c r="AB124" s="522"/>
      <c r="AC124" s="31"/>
      <c r="AD124" s="522"/>
      <c r="AE124" s="31"/>
      <c r="AF124" s="31"/>
      <c r="AG124" s="31"/>
      <c r="AH124" s="31"/>
      <c r="AI124" s="522"/>
      <c r="AJ124" s="31"/>
      <c r="AK124" s="133"/>
      <c r="AL124" s="31"/>
      <c r="AM124" s="649"/>
      <c r="AN124" s="31"/>
      <c r="AO124" s="31"/>
      <c r="AP124" s="31"/>
      <c r="AQ124" s="31"/>
      <c r="AR124" s="31"/>
      <c r="AS124" s="31"/>
      <c r="AT124" s="31"/>
      <c r="AU124" s="31"/>
      <c r="AV124" s="31"/>
      <c r="AW124" s="31"/>
      <c r="AX124" s="31"/>
      <c r="AY124" s="133"/>
      <c r="AZ124" s="31"/>
      <c r="BA124" s="133"/>
      <c r="BB124" s="31"/>
      <c r="BC124" s="522"/>
      <c r="BD124" s="31"/>
      <c r="BE124" s="31"/>
      <c r="BF124" s="522"/>
      <c r="BG124" s="31"/>
      <c r="BH124" s="31"/>
      <c r="BI124" s="31"/>
      <c r="BJ124" s="31"/>
      <c r="BK124" s="659"/>
      <c r="BL124" s="31"/>
      <c r="BM124" s="31"/>
      <c r="BN124" s="522"/>
      <c r="BO124" s="31"/>
      <c r="BP124" s="31"/>
      <c r="BQ124" s="31"/>
      <c r="BR124" s="522"/>
      <c r="BS124" s="31"/>
      <c r="BT124" s="31"/>
      <c r="BU124" s="522"/>
      <c r="BV124" s="31"/>
      <c r="BW124" s="522"/>
      <c r="BX124" s="31"/>
      <c r="BZ124" s="522"/>
      <c r="CA124" s="31"/>
      <c r="CB124" s="31"/>
      <c r="CC124" s="31"/>
      <c r="CD124" s="31"/>
      <c r="CE124" s="659"/>
      <c r="CF124" s="31"/>
      <c r="CG124" s="522"/>
      <c r="CH124" s="31"/>
      <c r="CI124" s="133"/>
      <c r="CJ124" s="31"/>
      <c r="CK124" s="31"/>
      <c r="CL124" s="649"/>
      <c r="CM124" s="32"/>
      <c r="CN124" s="31"/>
      <c r="CO124" s="31"/>
      <c r="CP124" s="649"/>
      <c r="CQ124" s="31"/>
      <c r="CR124" s="31"/>
      <c r="CS124" s="31"/>
      <c r="CT124" s="31"/>
      <c r="CU124" s="31"/>
      <c r="CV124" s="31"/>
      <c r="CW124" s="31"/>
      <c r="CX124" s="649"/>
      <c r="CY124" s="31"/>
      <c r="CZ124" s="31"/>
      <c r="DA124" s="31"/>
      <c r="DB124" s="31"/>
      <c r="DC124" s="522"/>
      <c r="DD124" s="31"/>
      <c r="DE124" s="31"/>
      <c r="DF124" s="31"/>
      <c r="DG124" s="31"/>
      <c r="DH124" s="31"/>
      <c r="DI124" s="31"/>
      <c r="DJ124" s="31"/>
      <c r="DK124" s="31"/>
      <c r="DL124" s="31"/>
      <c r="DM124" s="31"/>
      <c r="DN124" s="31"/>
      <c r="DO124" s="522"/>
      <c r="DP124" s="31"/>
      <c r="DQ124" s="31"/>
      <c r="DR124" s="31"/>
      <c r="DS124" s="522"/>
      <c r="DT124" s="31"/>
      <c r="DU124" s="31"/>
      <c r="DV124" s="31"/>
      <c r="DW124" s="31"/>
      <c r="DX124" s="31"/>
      <c r="DY124" s="31"/>
      <c r="DZ124" s="31"/>
      <c r="EA124" s="659"/>
      <c r="EB124" s="31"/>
      <c r="EC124" s="522"/>
      <c r="ED124" s="649"/>
      <c r="EE124" s="31"/>
      <c r="EF124" s="31"/>
      <c r="EG124" s="31"/>
      <c r="EH124" s="31"/>
      <c r="EI124" s="133"/>
      <c r="EJ124" s="31"/>
      <c r="EK124" s="649"/>
      <c r="EL124" s="31"/>
      <c r="EM124" s="31"/>
      <c r="EN124" s="133"/>
      <c r="EO124" s="31"/>
      <c r="EP124" s="649"/>
      <c r="EQ124" s="31"/>
      <c r="ER124" s="31"/>
      <c r="ES124" s="31"/>
      <c r="ET124" s="31"/>
      <c r="EU124" s="31"/>
      <c r="EV124" s="31"/>
      <c r="EW124" s="522"/>
      <c r="EX124" s="649"/>
      <c r="EY124" s="31"/>
      <c r="EZ124" s="31"/>
      <c r="FA124" s="649"/>
      <c r="FB124" s="31"/>
      <c r="FC124" s="31"/>
      <c r="FD124" s="31"/>
      <c r="FE124" s="133"/>
      <c r="FF124" s="31"/>
      <c r="FG124" s="649"/>
      <c r="FH124" s="31"/>
      <c r="FI124" s="31"/>
      <c r="FJ124" s="649"/>
      <c r="FK124" s="31"/>
      <c r="FL124" s="31"/>
      <c r="FM124" s="31"/>
      <c r="FN124" s="659"/>
      <c r="FO124" s="31"/>
      <c r="FP124" s="522"/>
      <c r="FQ124" s="31"/>
      <c r="FR124" s="133"/>
      <c r="FS124" s="31"/>
      <c r="FT124" s="649"/>
      <c r="FU124" s="31"/>
      <c r="FV124" s="31"/>
      <c r="FW124" s="31"/>
      <c r="FX124" s="31"/>
      <c r="FY124" s="31"/>
      <c r="FZ124" s="133"/>
      <c r="GA124" s="31"/>
      <c r="GB124" s="522"/>
      <c r="GC124" s="32"/>
      <c r="GD124" s="31"/>
      <c r="GE124" s="31"/>
      <c r="GF124" s="522"/>
      <c r="GG124" s="31"/>
      <c r="GH124" s="659"/>
      <c r="GI124" s="31"/>
      <c r="GJ124" s="522"/>
      <c r="GK124" s="31"/>
      <c r="GL124" s="31"/>
      <c r="GM124" s="522"/>
      <c r="GN124" s="31"/>
      <c r="GO124" s="31"/>
      <c r="GP124" s="31"/>
      <c r="GQ124" s="31"/>
      <c r="GR124" s="31"/>
      <c r="GS124" s="659"/>
      <c r="GT124" s="32"/>
      <c r="GU124" s="522"/>
      <c r="GV124" s="649"/>
      <c r="GW124" s="31"/>
      <c r="GX124" s="31"/>
      <c r="GY124" s="649"/>
      <c r="GZ124" s="31"/>
      <c r="HA124" s="31"/>
      <c r="HB124" s="31"/>
      <c r="HC124" s="31"/>
      <c r="HD124" s="31"/>
      <c r="HE124" s="31"/>
      <c r="HF124" s="31"/>
      <c r="HG124" s="31"/>
      <c r="HH124" s="522"/>
      <c r="HI124" s="31"/>
      <c r="HJ124" s="31"/>
      <c r="HK124" s="31"/>
      <c r="HL124" s="31"/>
      <c r="HM124" s="31"/>
      <c r="HN124" s="31"/>
      <c r="HO124" s="522"/>
      <c r="HP124" s="649"/>
      <c r="HQ124" s="31"/>
      <c r="HR124" s="31"/>
      <c r="HS124" s="31"/>
      <c r="HT124" s="649"/>
      <c r="HU124" s="31"/>
      <c r="HV124" s="31"/>
      <c r="HW124" s="31"/>
      <c r="HX124" s="31"/>
      <c r="HY124" s="133"/>
      <c r="HZ124" s="31"/>
      <c r="IA124" s="659"/>
      <c r="IB124" s="522"/>
      <c r="IC124" s="31"/>
      <c r="ID124" s="31"/>
      <c r="IE124" s="31"/>
      <c r="IF124" s="31"/>
      <c r="IG124" s="31"/>
      <c r="IH124" s="31"/>
      <c r="II124" s="31"/>
      <c r="IJ124" s="31"/>
      <c r="IK124" s="659"/>
      <c r="IL124" s="522"/>
      <c r="IM124" s="31"/>
      <c r="IN124" s="31"/>
      <c r="IO124" s="31"/>
      <c r="IP124" s="31"/>
      <c r="IQ124" s="31"/>
      <c r="IR124" s="31"/>
      <c r="IS124" s="659"/>
      <c r="IT124" s="31"/>
      <c r="IU124" s="31"/>
      <c r="IV124" s="522"/>
      <c r="IW124" s="31"/>
      <c r="IX124" s="31"/>
      <c r="IY124" s="133"/>
      <c r="IZ124" s="31"/>
      <c r="JA124" s="31"/>
      <c r="JB124" s="133"/>
      <c r="JC124" s="31"/>
      <c r="JD124" s="31"/>
      <c r="JE124" s="31"/>
      <c r="JF124" s="133"/>
      <c r="JG124" s="31"/>
      <c r="JH124" s="522"/>
      <c r="JI124" s="31"/>
      <c r="JJ124" s="31"/>
      <c r="JK124" s="31"/>
      <c r="JL124" s="31"/>
      <c r="JM124" s="522"/>
      <c r="JN124" s="31"/>
      <c r="JO124" s="519"/>
      <c r="JP124" s="659"/>
      <c r="JQ124" s="522"/>
      <c r="JR124" s="31"/>
      <c r="JS124" s="31"/>
      <c r="JT124" s="31"/>
      <c r="JU124" s="31"/>
      <c r="JV124" s="31"/>
      <c r="JW124" s="31"/>
      <c r="JX124" s="31"/>
      <c r="JY124" s="31"/>
      <c r="JZ124" s="31"/>
      <c r="KA124" s="31"/>
      <c r="KB124" s="31"/>
      <c r="KC124" s="31"/>
      <c r="KD124" s="522"/>
      <c r="KE124" s="31"/>
      <c r="KF124" s="31"/>
      <c r="KG124" s="31"/>
      <c r="KH124" s="522"/>
      <c r="KI124" s="31"/>
      <c r="KJ124" s="31"/>
      <c r="KK124" s="31"/>
      <c r="KL124" s="31"/>
      <c r="KM124" s="522"/>
      <c r="KN124" s="31"/>
      <c r="KO124" s="31"/>
      <c r="KP124" s="31"/>
      <c r="KQ124" s="522"/>
      <c r="KR124" s="31"/>
      <c r="KS124" s="31"/>
      <c r="KT124" s="31"/>
      <c r="KU124" s="659"/>
      <c r="KV124" s="522"/>
      <c r="KW124" s="31"/>
      <c r="KX124" s="31"/>
      <c r="KY124" s="31"/>
      <c r="KZ124" s="31"/>
      <c r="LA124" s="31"/>
      <c r="LB124" s="522"/>
      <c r="LC124" s="31"/>
      <c r="LD124" s="31"/>
      <c r="LE124" s="31"/>
      <c r="LF124" s="649"/>
      <c r="LG124" s="31"/>
      <c r="LH124" s="31"/>
      <c r="LI124" s="31"/>
      <c r="LJ124" s="522"/>
      <c r="LK124" s="31"/>
      <c r="LL124" s="31"/>
      <c r="LM124" s="31"/>
      <c r="LN124" s="31"/>
      <c r="LO124" s="31"/>
      <c r="LP124" s="31"/>
      <c r="LQ124" s="31"/>
      <c r="LR124" s="31"/>
      <c r="LS124" s="31"/>
      <c r="LT124" s="31"/>
      <c r="LU124" s="31"/>
      <c r="LV124" s="31"/>
      <c r="LW124" s="31"/>
      <c r="LX124" s="31"/>
      <c r="LY124" s="522"/>
      <c r="LZ124" s="31"/>
      <c r="MA124" s="31"/>
      <c r="MB124" s="31"/>
      <c r="MC124" s="31"/>
      <c r="MD124" s="31"/>
      <c r="ME124" s="522"/>
      <c r="MF124" s="31"/>
      <c r="MG124" s="31"/>
      <c r="MH124" s="31"/>
      <c r="MI124" s="31"/>
      <c r="MJ124" s="522"/>
      <c r="MK124" s="31"/>
      <c r="ML124" s="31"/>
      <c r="MM124" s="31"/>
      <c r="MN124" s="31"/>
      <c r="MO124" s="31"/>
      <c r="MP124" s="31"/>
      <c r="MQ124" s="172"/>
      <c r="MR124" s="31"/>
      <c r="MS124" s="31"/>
      <c r="MT124" s="31"/>
      <c r="MU124" s="31"/>
      <c r="MV124" s="31"/>
      <c r="MW124" s="31"/>
      <c r="MX124" s="31"/>
      <c r="MY124" s="31"/>
      <c r="MZ124" s="31"/>
      <c r="NA124" s="24"/>
      <c r="NB124" s="24"/>
      <c r="NC124" s="24"/>
      <c r="ND124" s="24"/>
    </row>
    <row r="125" spans="1:368">
      <c r="A125" s="1248">
        <v>87</v>
      </c>
      <c r="B125" s="50" t="s">
        <v>491</v>
      </c>
      <c r="C125" s="51">
        <v>2021</v>
      </c>
      <c r="D125" s="34" t="s">
        <v>80</v>
      </c>
      <c r="E125" s="34" t="s">
        <v>167</v>
      </c>
      <c r="F125" s="34" t="s">
        <v>39</v>
      </c>
      <c r="G125" s="35">
        <v>385</v>
      </c>
      <c r="H125" s="42">
        <v>0.64100000000000001</v>
      </c>
      <c r="I125" s="43" t="s">
        <v>39</v>
      </c>
      <c r="J125" s="2" t="s">
        <v>39</v>
      </c>
      <c r="K125" s="52" t="s">
        <v>105</v>
      </c>
      <c r="L125" s="52" t="s">
        <v>492</v>
      </c>
      <c r="M125" s="2" t="s">
        <v>39</v>
      </c>
      <c r="N125" s="2" t="s">
        <v>493</v>
      </c>
      <c r="O125" s="2" t="s">
        <v>39</v>
      </c>
      <c r="P125" s="42" t="s">
        <v>39</v>
      </c>
      <c r="Q125" s="2" t="s">
        <v>39</v>
      </c>
      <c r="R125" s="34" t="s">
        <v>299</v>
      </c>
      <c r="S125" s="39" t="s">
        <v>494</v>
      </c>
      <c r="T125" s="39" t="s">
        <v>301</v>
      </c>
      <c r="U125" s="34" t="s">
        <v>495</v>
      </c>
      <c r="V125" s="153"/>
      <c r="W125" s="657">
        <f>COUNTIF(X125:BJ125,"&gt;0")</f>
        <v>0</v>
      </c>
      <c r="X125" s="510">
        <f>COUNTA(Y125)</f>
        <v>0</v>
      </c>
      <c r="Y125" s="40"/>
      <c r="Z125" s="510">
        <f>COUNTA(AA125)</f>
        <v>0</v>
      </c>
      <c r="AA125" s="40"/>
      <c r="AB125" s="510">
        <f>COUNTA(AC125)</f>
        <v>0</v>
      </c>
      <c r="AC125" s="40"/>
      <c r="AD125" s="510">
        <f>COUNTA(AE125:AH125)</f>
        <v>0</v>
      </c>
      <c r="AE125" s="40"/>
      <c r="AF125" s="40"/>
      <c r="AG125" s="40"/>
      <c r="AH125" s="40"/>
      <c r="AI125" s="510">
        <f>COUNTA(AJ125,AL125,AN125:AX125,AZ125,BB125)</f>
        <v>0</v>
      </c>
      <c r="AJ125" s="40"/>
      <c r="AK125" s="44"/>
      <c r="AL125" s="40"/>
      <c r="AM125" s="351">
        <f>COUNTA(AN125:AX125)</f>
        <v>0</v>
      </c>
      <c r="AN125" s="40"/>
      <c r="AO125" s="40"/>
      <c r="AP125" s="40"/>
      <c r="AQ125" s="40"/>
      <c r="AR125" s="40"/>
      <c r="AS125" s="40"/>
      <c r="AT125" s="40"/>
      <c r="AU125" s="40"/>
      <c r="AV125" s="40"/>
      <c r="AW125" s="40"/>
      <c r="AX125" s="40"/>
      <c r="AY125" s="44"/>
      <c r="AZ125" s="40"/>
      <c r="BA125" s="44"/>
      <c r="BB125" s="40"/>
      <c r="BC125" s="510">
        <f>COUNTA(BD125:BE125)</f>
        <v>0</v>
      </c>
      <c r="BD125" s="40"/>
      <c r="BE125" s="40"/>
      <c r="BF125" s="510">
        <f>COUNTA(BG125:BJ125)</f>
        <v>0</v>
      </c>
      <c r="BG125" s="40"/>
      <c r="BH125" s="40"/>
      <c r="BI125" s="40"/>
      <c r="BJ125" s="40"/>
      <c r="BK125" s="657">
        <f>COUNTIF(BL125:CD125,"&gt;0")</f>
        <v>0</v>
      </c>
      <c r="BL125" s="40"/>
      <c r="BM125" s="40"/>
      <c r="BN125" s="510">
        <f>COUNTA(BO125:BQ125)</f>
        <v>0</v>
      </c>
      <c r="BO125" s="40"/>
      <c r="BP125" s="40"/>
      <c r="BQ125" s="40"/>
      <c r="BR125" s="510">
        <f>COUNTA(BS125:BT125)</f>
        <v>0</v>
      </c>
      <c r="BS125" s="40"/>
      <c r="BT125" s="40"/>
      <c r="BU125" s="510">
        <f>COUNTA(BV125)</f>
        <v>0</v>
      </c>
      <c r="BV125" s="40"/>
      <c r="BW125" s="510">
        <f>COUNTA(BX125:BY125)</f>
        <v>0</v>
      </c>
      <c r="BX125" s="40"/>
      <c r="BZ125" s="510">
        <f>COUNTA(CA125:CD125)</f>
        <v>0</v>
      </c>
      <c r="CA125" s="40"/>
      <c r="CB125" s="40"/>
      <c r="CC125" s="40"/>
      <c r="CD125" s="40"/>
      <c r="CE125" s="657">
        <f>COUNTIF(CF125:DZ125,"&gt;0")</f>
        <v>0</v>
      </c>
      <c r="CF125" s="40"/>
      <c r="CG125" s="510">
        <f>COUNTA(CH125,CJ125:CK125,CM125:CO125,CQ125:CW125,CY125:DB125)</f>
        <v>0</v>
      </c>
      <c r="CH125" s="40"/>
      <c r="CI125" s="44"/>
      <c r="CJ125" s="40"/>
      <c r="CK125" s="40"/>
      <c r="CL125" s="351">
        <f>COUNTA(CM125:CO125)</f>
        <v>0</v>
      </c>
      <c r="CM125" s="40"/>
      <c r="CN125" s="40"/>
      <c r="CO125" s="40"/>
      <c r="CP125" s="351">
        <f>COUNTA(CQ125:CW125)</f>
        <v>0</v>
      </c>
      <c r="CQ125" s="40"/>
      <c r="CR125" s="40"/>
      <c r="CS125" s="40"/>
      <c r="CT125" s="40"/>
      <c r="CU125" s="40"/>
      <c r="CV125" s="40"/>
      <c r="CW125" s="40"/>
      <c r="CX125" s="351">
        <f>COUNTA(CY125:DB125)</f>
        <v>0</v>
      </c>
      <c r="CY125" s="40"/>
      <c r="CZ125" s="40"/>
      <c r="DA125" s="40"/>
      <c r="DB125" s="40"/>
      <c r="DC125" s="510">
        <f>COUNTA(DD125:DN125)</f>
        <v>0</v>
      </c>
      <c r="DD125" s="40"/>
      <c r="DE125" s="40"/>
      <c r="DF125" s="40"/>
      <c r="DG125" s="40"/>
      <c r="DH125" s="40"/>
      <c r="DI125" s="40"/>
      <c r="DJ125" s="40"/>
      <c r="DK125" s="40"/>
      <c r="DL125" s="40"/>
      <c r="DM125" s="40"/>
      <c r="DN125" s="40"/>
      <c r="DO125" s="510">
        <f>COUNTA(DP125:DR125)</f>
        <v>0</v>
      </c>
      <c r="DP125" s="40"/>
      <c r="DQ125" s="40"/>
      <c r="DR125" s="40"/>
      <c r="DS125" s="510">
        <f>COUNTA(DT125:DZ125)</f>
        <v>0</v>
      </c>
      <c r="DT125" s="40"/>
      <c r="DU125" s="40"/>
      <c r="DV125" s="40"/>
      <c r="DW125" s="40"/>
      <c r="DX125" s="40"/>
      <c r="DY125" s="40"/>
      <c r="DZ125" s="40"/>
      <c r="EA125" s="657">
        <f>COUNTIF(EB125:FM125,"&gt;0")</f>
        <v>0</v>
      </c>
      <c r="EB125" s="40"/>
      <c r="EC125" s="510">
        <f>COUNTA(EE125:EH125,EJ125,EL125:EM125,EO125,EQ125:EV125)</f>
        <v>0</v>
      </c>
      <c r="ED125" s="351">
        <f>COUNTA(EE125:EH125)</f>
        <v>0</v>
      </c>
      <c r="EE125" s="40"/>
      <c r="EF125" s="40"/>
      <c r="EG125" s="40"/>
      <c r="EH125" s="40"/>
      <c r="EI125" s="44"/>
      <c r="EJ125" s="40"/>
      <c r="EK125" s="351">
        <f>COUNTA(EL125:EM125)</f>
        <v>0</v>
      </c>
      <c r="EL125" s="40"/>
      <c r="EM125" s="40"/>
      <c r="EN125" s="44"/>
      <c r="EO125" s="40"/>
      <c r="EP125" s="351">
        <f>COUNTA(EQ125:EV125)</f>
        <v>0</v>
      </c>
      <c r="EQ125" s="40"/>
      <c r="ER125" s="40"/>
      <c r="ES125" s="40"/>
      <c r="ET125" s="40"/>
      <c r="EU125" s="40"/>
      <c r="EV125" s="40"/>
      <c r="EW125" s="510">
        <f>COUNTA(EY125:EZ125,FB125:FD125,FF125,FH125:FI125,FK125:FM125)</f>
        <v>0</v>
      </c>
      <c r="EX125" s="351">
        <f>COUNTA(EY125:EZ125)</f>
        <v>0</v>
      </c>
      <c r="EY125" s="40"/>
      <c r="EZ125" s="40"/>
      <c r="FA125" s="351">
        <f>COUNTA(FB125:FD125)</f>
        <v>0</v>
      </c>
      <c r="FB125" s="40"/>
      <c r="FC125" s="40"/>
      <c r="FD125" s="40"/>
      <c r="FE125" s="44"/>
      <c r="FF125" s="40"/>
      <c r="FG125" s="351">
        <f>COUNTA(FH125:FI125)</f>
        <v>0</v>
      </c>
      <c r="FH125" s="40"/>
      <c r="FI125" s="40"/>
      <c r="FJ125" s="351">
        <f>COUNTA(FK125:FM125)</f>
        <v>0</v>
      </c>
      <c r="FK125" s="40"/>
      <c r="FL125" s="40"/>
      <c r="FM125" s="40"/>
      <c r="FN125" s="657">
        <f>COUNTIF(FO125:GG125,"&gt;0")</f>
        <v>0</v>
      </c>
      <c r="FO125" s="40"/>
      <c r="FP125" s="510">
        <f>COUNTA(FQ125,FS125,FU125:FY125,GA125,GC125:GE125,FO125)</f>
        <v>0</v>
      </c>
      <c r="FQ125" s="40"/>
      <c r="FR125" s="44"/>
      <c r="FS125" s="40"/>
      <c r="FT125" s="351">
        <f>COUNTA(FU125:FY125)</f>
        <v>0</v>
      </c>
      <c r="FU125" s="40"/>
      <c r="FV125" s="40"/>
      <c r="FW125" s="40"/>
      <c r="FX125" s="40"/>
      <c r="FY125" s="40"/>
      <c r="FZ125" s="44"/>
      <c r="GA125" s="40"/>
      <c r="GB125" s="510">
        <f>COUNTA(GC125:GE125)</f>
        <v>0</v>
      </c>
      <c r="GC125" s="40"/>
      <c r="GD125" s="40"/>
      <c r="GE125" s="40"/>
      <c r="GF125" s="510">
        <f>COUNTA(GG125)</f>
        <v>0</v>
      </c>
      <c r="GG125" s="40"/>
      <c r="GH125" s="657">
        <f>COUNTIF(GI125:GR125,"&gt;0")</f>
        <v>0</v>
      </c>
      <c r="GI125" s="40"/>
      <c r="GJ125" s="510">
        <f>COUNTA(GK125)</f>
        <v>0</v>
      </c>
      <c r="GK125" s="40"/>
      <c r="GL125" s="40"/>
      <c r="GM125" s="510">
        <f>COUNTA(GN125:GR125)</f>
        <v>0</v>
      </c>
      <c r="GN125" s="40"/>
      <c r="GO125" s="40"/>
      <c r="GP125" s="40"/>
      <c r="GQ125" s="40"/>
      <c r="GR125" s="40"/>
      <c r="GS125" s="657">
        <f>COUNTIF(GT125:HZ125,"&gt;0")</f>
        <v>3</v>
      </c>
      <c r="GT125" s="40"/>
      <c r="GU125" s="510">
        <f>COUNTA(GW125:GX125,GZ125:HG125)</f>
        <v>0</v>
      </c>
      <c r="GV125" s="351">
        <f>COUNTA(GW125:GX125)</f>
        <v>0</v>
      </c>
      <c r="GW125" s="40"/>
      <c r="GX125" s="40"/>
      <c r="GY125" s="351">
        <f>COUNTA(GZ125:HG125)</f>
        <v>0</v>
      </c>
      <c r="GZ125" s="40"/>
      <c r="HA125" s="40"/>
      <c r="HB125" s="41"/>
      <c r="HC125" s="40"/>
      <c r="HD125" s="40"/>
      <c r="HE125" s="40"/>
      <c r="HF125" s="40"/>
      <c r="HG125" s="40"/>
      <c r="HH125" s="510">
        <f>COUNTA(HI125:HN125)</f>
        <v>0</v>
      </c>
      <c r="HI125" s="40"/>
      <c r="HJ125" s="40"/>
      <c r="HK125" s="40"/>
      <c r="HL125" s="40"/>
      <c r="HM125" s="40"/>
      <c r="HN125" s="40"/>
      <c r="HO125" s="510">
        <f>COUNTA(HQ125:HS125,HU125:HX125,HZ125)</f>
        <v>1</v>
      </c>
      <c r="HP125" s="351">
        <f>COUNTA(HQ125:HS125)</f>
        <v>1</v>
      </c>
      <c r="HQ125" s="41">
        <v>38.200000000000003</v>
      </c>
      <c r="HR125" s="40"/>
      <c r="HS125" s="40"/>
      <c r="HT125" s="351">
        <f>COUNTA(HU125:HX125)</f>
        <v>0</v>
      </c>
      <c r="HU125" s="40"/>
      <c r="HV125" s="40"/>
      <c r="HW125" s="40"/>
      <c r="HX125" s="40"/>
      <c r="HY125" s="44"/>
      <c r="HZ125" s="40"/>
      <c r="IA125" s="657">
        <f>COUNTIF(IB125:IJ125,"&gt;0")</f>
        <v>0</v>
      </c>
      <c r="IB125" s="510">
        <f>COUNTA(IC125:IJ125)</f>
        <v>0</v>
      </c>
      <c r="IC125" s="40"/>
      <c r="ID125" s="40"/>
      <c r="IE125" s="40"/>
      <c r="IF125" s="40"/>
      <c r="IG125" s="40"/>
      <c r="IH125" s="40"/>
      <c r="II125" s="40"/>
      <c r="IJ125" s="40"/>
      <c r="IK125" s="657">
        <f>COUNTIF(IL125:IR125,"&gt;0")</f>
        <v>0</v>
      </c>
      <c r="IL125" s="510">
        <f>COUNTA(IM125:IR125)</f>
        <v>0</v>
      </c>
      <c r="IM125" s="40"/>
      <c r="IN125" s="40"/>
      <c r="IO125" s="40"/>
      <c r="IP125" s="40"/>
      <c r="IQ125" s="40"/>
      <c r="IR125" s="40"/>
      <c r="IS125" s="657">
        <f>COUNTIF(IT125:JN125,"&gt;0")</f>
        <v>0</v>
      </c>
      <c r="IT125" s="40"/>
      <c r="IU125" s="40"/>
      <c r="IV125" s="510">
        <f>COUNTA(IW125:IX125,IZ125:JA125,JC125:JE125,JG125)</f>
        <v>0</v>
      </c>
      <c r="IW125" s="40"/>
      <c r="IX125" s="40"/>
      <c r="IY125" s="44"/>
      <c r="IZ125" s="40"/>
      <c r="JA125" s="40"/>
      <c r="JB125" s="44"/>
      <c r="JC125" s="40"/>
      <c r="JD125" s="40"/>
      <c r="JE125" s="40"/>
      <c r="JF125" s="44"/>
      <c r="JG125" s="40"/>
      <c r="JH125" s="510">
        <f>COUNTA(JI125:JL125)</f>
        <v>0</v>
      </c>
      <c r="JI125" s="40"/>
      <c r="JJ125" s="40"/>
      <c r="JK125" s="40"/>
      <c r="JL125" s="40"/>
      <c r="JM125" s="510">
        <f>COUNTA(JN125)</f>
        <v>0</v>
      </c>
      <c r="JN125" s="40"/>
      <c r="JO125" s="513"/>
      <c r="JP125" s="657">
        <f>COUNTIF(JQ125:KT125,"&gt;0")</f>
        <v>0</v>
      </c>
      <c r="JQ125" s="510">
        <f>COUNTA(JR125:JU125)</f>
        <v>0</v>
      </c>
      <c r="JR125" s="436"/>
      <c r="JS125" s="40"/>
      <c r="JT125" s="40"/>
      <c r="JU125" s="40"/>
      <c r="JV125" s="40"/>
      <c r="JW125" s="40"/>
      <c r="JX125" s="40"/>
      <c r="JY125" s="40"/>
      <c r="JZ125" s="40"/>
      <c r="KA125" s="40"/>
      <c r="KB125" s="40"/>
      <c r="KC125" s="40"/>
      <c r="KD125" s="510">
        <f>COUNTA(KE125:KG125)</f>
        <v>0</v>
      </c>
      <c r="KE125" s="40"/>
      <c r="KF125" s="40"/>
      <c r="KG125" s="40"/>
      <c r="KH125" s="510">
        <f>COUNTA(KI125:KL125)</f>
        <v>0</v>
      </c>
      <c r="KI125" s="40"/>
      <c r="KJ125" s="40"/>
      <c r="KK125" s="40"/>
      <c r="KL125" s="40"/>
      <c r="KM125" s="510">
        <f>COUNTA(KN125:KP125)</f>
        <v>0</v>
      </c>
      <c r="KN125" s="40"/>
      <c r="KO125" s="40"/>
      <c r="KP125" s="40"/>
      <c r="KQ125" s="510">
        <f>COUNTA(KR125:KS125)</f>
        <v>0</v>
      </c>
      <c r="KR125" s="40"/>
      <c r="KS125" s="40"/>
      <c r="KT125" s="40"/>
      <c r="KU125" s="657">
        <f>COUNTIF(KV125:MP125,"&gt;0")</f>
        <v>0</v>
      </c>
      <c r="KV125" s="510">
        <f>COUNTA(KW125:LA125)</f>
        <v>0</v>
      </c>
      <c r="KW125" s="40"/>
      <c r="KX125" s="40"/>
      <c r="KY125" s="40"/>
      <c r="KZ125" s="40"/>
      <c r="LA125" s="40"/>
      <c r="LB125" s="510">
        <f>COUNTA(LC125:LE125,LG125:LI125)</f>
        <v>0</v>
      </c>
      <c r="LC125" s="40"/>
      <c r="LD125" s="40"/>
      <c r="LE125" s="40"/>
      <c r="LF125" s="351">
        <f>COUNTA(LG125:LI125)</f>
        <v>0</v>
      </c>
      <c r="LG125" s="40"/>
      <c r="LH125" s="40"/>
      <c r="LI125" s="40"/>
      <c r="LJ125" s="510">
        <f>COUNTA(LK125:LX125)</f>
        <v>0</v>
      </c>
      <c r="LK125" s="40"/>
      <c r="LL125" s="40"/>
      <c r="LM125" s="40"/>
      <c r="LN125" s="40"/>
      <c r="LO125" s="40"/>
      <c r="LP125" s="40"/>
      <c r="LQ125" s="40"/>
      <c r="LR125" s="40"/>
      <c r="LS125" s="40"/>
      <c r="LT125" s="40"/>
      <c r="LU125" s="40"/>
      <c r="LV125" s="40"/>
      <c r="LW125" s="40"/>
      <c r="LX125" s="40"/>
      <c r="LY125" s="510">
        <f>COUNTA(LZ125:MD125)</f>
        <v>0</v>
      </c>
      <c r="LZ125" s="40"/>
      <c r="MA125" s="40"/>
      <c r="MB125" s="40"/>
      <c r="MC125" s="40"/>
      <c r="MD125" s="40"/>
      <c r="ME125" s="510">
        <f>COUNTA(MF125:MI125)</f>
        <v>0</v>
      </c>
      <c r="MF125" s="40"/>
      <c r="MG125" s="40"/>
      <c r="MH125" s="40"/>
      <c r="MI125" s="40"/>
      <c r="MJ125" s="510">
        <f>COUNTA(MK125:MP125)</f>
        <v>0</v>
      </c>
      <c r="MK125" s="40"/>
      <c r="ML125" s="40"/>
      <c r="MM125" s="40"/>
      <c r="MN125" s="40"/>
      <c r="MO125" s="40"/>
      <c r="MP125" s="40"/>
      <c r="MQ125" s="163"/>
      <c r="MR125" s="40"/>
      <c r="MS125" s="40"/>
      <c r="MT125" s="40"/>
      <c r="MU125" s="40"/>
      <c r="MV125" s="40"/>
      <c r="MW125" s="40"/>
      <c r="MX125" s="40"/>
      <c r="MY125" s="40"/>
      <c r="MZ125" s="40"/>
      <c r="NA125" s="34" t="s">
        <v>1147</v>
      </c>
      <c r="NB125" s="34" t="s">
        <v>1148</v>
      </c>
      <c r="NC125" s="34" t="s">
        <v>1149</v>
      </c>
      <c r="ND125" s="34"/>
    </row>
    <row r="126" spans="1:368">
      <c r="A126" s="1248">
        <v>88</v>
      </c>
      <c r="B126" s="50" t="s">
        <v>457</v>
      </c>
      <c r="C126" s="51">
        <v>2022</v>
      </c>
      <c r="D126" s="34" t="s">
        <v>458</v>
      </c>
      <c r="E126" s="34" t="s">
        <v>23</v>
      </c>
      <c r="F126" s="34" t="s">
        <v>24</v>
      </c>
      <c r="G126" s="35">
        <v>33</v>
      </c>
      <c r="H126" s="42">
        <v>0.54500000000000004</v>
      </c>
      <c r="I126" s="43" t="s">
        <v>39</v>
      </c>
      <c r="J126" s="2" t="s">
        <v>459</v>
      </c>
      <c r="K126" s="52" t="s">
        <v>105</v>
      </c>
      <c r="L126" s="52" t="s">
        <v>122</v>
      </c>
      <c r="M126" s="2" t="s">
        <v>39</v>
      </c>
      <c r="N126" s="2" t="s">
        <v>460</v>
      </c>
      <c r="O126" s="2" t="s">
        <v>461</v>
      </c>
      <c r="P126" s="42">
        <v>1</v>
      </c>
      <c r="Q126" s="2" t="s">
        <v>462</v>
      </c>
      <c r="R126" s="34" t="s">
        <v>299</v>
      </c>
      <c r="S126" s="39" t="s">
        <v>463</v>
      </c>
      <c r="T126" s="39" t="s">
        <v>301</v>
      </c>
      <c r="U126" s="34" t="s">
        <v>89</v>
      </c>
      <c r="V126" s="153"/>
      <c r="W126" s="657">
        <f t="shared" si="786"/>
        <v>0</v>
      </c>
      <c r="X126" s="510">
        <f t="shared" si="787"/>
        <v>0</v>
      </c>
      <c r="Y126" s="40"/>
      <c r="Z126" s="510">
        <f t="shared" si="788"/>
        <v>0</v>
      </c>
      <c r="AA126" s="40"/>
      <c r="AB126" s="510">
        <f t="shared" si="789"/>
        <v>0</v>
      </c>
      <c r="AC126" s="40"/>
      <c r="AD126" s="510">
        <f t="shared" si="790"/>
        <v>0</v>
      </c>
      <c r="AE126" s="40"/>
      <c r="AF126" s="40"/>
      <c r="AG126" s="40"/>
      <c r="AH126" s="40"/>
      <c r="AI126" s="510">
        <f t="shared" si="791"/>
        <v>0</v>
      </c>
      <c r="AJ126" s="40"/>
      <c r="AK126" s="44"/>
      <c r="AL126" s="40"/>
      <c r="AM126" s="351">
        <f t="shared" si="792"/>
        <v>0</v>
      </c>
      <c r="AN126" s="40"/>
      <c r="AO126" s="40"/>
      <c r="AP126" s="40"/>
      <c r="AQ126" s="40"/>
      <c r="AR126" s="40"/>
      <c r="AS126" s="40"/>
      <c r="AT126" s="40"/>
      <c r="AU126" s="40"/>
      <c r="AV126" s="40"/>
      <c r="AW126" s="40"/>
      <c r="AX126" s="40"/>
      <c r="AY126" s="44"/>
      <c r="AZ126" s="40"/>
      <c r="BA126" s="44"/>
      <c r="BB126" s="40"/>
      <c r="BC126" s="510">
        <f t="shared" si="793"/>
        <v>0</v>
      </c>
      <c r="BD126" s="40"/>
      <c r="BE126" s="40"/>
      <c r="BF126" s="510">
        <f t="shared" si="794"/>
        <v>0</v>
      </c>
      <c r="BG126" s="40"/>
      <c r="BH126" s="40"/>
      <c r="BI126" s="40"/>
      <c r="BJ126" s="40"/>
      <c r="BK126" s="657">
        <f>COUNTIF(BL126:CD126,"&gt;0")</f>
        <v>0</v>
      </c>
      <c r="BL126" s="40"/>
      <c r="BM126" s="40"/>
      <c r="BN126" s="510">
        <f t="shared" si="795"/>
        <v>0</v>
      </c>
      <c r="BO126" s="40"/>
      <c r="BP126" s="40"/>
      <c r="BQ126" s="40"/>
      <c r="BR126" s="510">
        <f t="shared" si="796"/>
        <v>0</v>
      </c>
      <c r="BS126" s="40"/>
      <c r="BT126" s="40"/>
      <c r="BU126" s="510">
        <f t="shared" si="797"/>
        <v>0</v>
      </c>
      <c r="BV126" s="40"/>
      <c r="BW126" s="510">
        <f t="shared" si="798"/>
        <v>0</v>
      </c>
      <c r="BX126" s="40"/>
      <c r="BZ126" s="510">
        <f t="shared" si="799"/>
        <v>0</v>
      </c>
      <c r="CA126" s="40"/>
      <c r="CB126" s="40"/>
      <c r="CC126" s="40"/>
      <c r="CD126" s="40"/>
      <c r="CE126" s="657">
        <f t="shared" si="800"/>
        <v>1</v>
      </c>
      <c r="CF126" s="40"/>
      <c r="CG126" s="510">
        <f t="shared" si="801"/>
        <v>0</v>
      </c>
      <c r="CH126" s="40"/>
      <c r="CI126" s="44"/>
      <c r="CJ126" s="40"/>
      <c r="CK126" s="40"/>
      <c r="CL126" s="351">
        <f t="shared" si="802"/>
        <v>0</v>
      </c>
      <c r="CM126" s="40"/>
      <c r="CN126" s="40"/>
      <c r="CO126" s="40"/>
      <c r="CP126" s="351">
        <f t="shared" si="803"/>
        <v>0</v>
      </c>
      <c r="CQ126" s="40"/>
      <c r="CR126" s="40"/>
      <c r="CS126" s="40"/>
      <c r="CT126" s="40"/>
      <c r="CU126" s="40"/>
      <c r="CV126" s="40"/>
      <c r="CW126" s="40"/>
      <c r="CX126" s="351">
        <f t="shared" si="804"/>
        <v>0</v>
      </c>
      <c r="CY126" s="40"/>
      <c r="CZ126" s="40"/>
      <c r="DA126" s="40"/>
      <c r="DB126" s="40"/>
      <c r="DC126" s="510">
        <f t="shared" si="805"/>
        <v>0</v>
      </c>
      <c r="DD126" s="40"/>
      <c r="DE126" s="40"/>
      <c r="DF126" s="40"/>
      <c r="DG126" s="40"/>
      <c r="DH126" s="40"/>
      <c r="DI126" s="40"/>
      <c r="DJ126" s="40"/>
      <c r="DK126" s="40"/>
      <c r="DL126" s="40"/>
      <c r="DM126" s="40"/>
      <c r="DN126" s="40"/>
      <c r="DO126" s="510">
        <f t="shared" si="806"/>
        <v>0</v>
      </c>
      <c r="DP126" s="40"/>
      <c r="DQ126" s="40"/>
      <c r="DR126" s="40"/>
      <c r="DS126" s="510">
        <f t="shared" si="807"/>
        <v>1</v>
      </c>
      <c r="DT126" s="40"/>
      <c r="DU126" s="40"/>
      <c r="DV126" s="40"/>
      <c r="DW126" s="40"/>
      <c r="DX126" s="40"/>
      <c r="DY126" s="73" t="s">
        <v>627</v>
      </c>
      <c r="DZ126" s="40"/>
      <c r="EA126" s="657">
        <f t="shared" si="808"/>
        <v>0</v>
      </c>
      <c r="EB126" s="40"/>
      <c r="EC126" s="510">
        <f t="shared" si="809"/>
        <v>0</v>
      </c>
      <c r="ED126" s="351">
        <f t="shared" si="810"/>
        <v>0</v>
      </c>
      <c r="EE126" s="40"/>
      <c r="EF126" s="40"/>
      <c r="EG126" s="40"/>
      <c r="EH126" s="40"/>
      <c r="EI126" s="44"/>
      <c r="EJ126" s="40"/>
      <c r="EK126" s="351">
        <f t="shared" si="811"/>
        <v>0</v>
      </c>
      <c r="EL126" s="40"/>
      <c r="EM126" s="40"/>
      <c r="EN126" s="44"/>
      <c r="EO126" s="40"/>
      <c r="EP126" s="351">
        <f t="shared" si="812"/>
        <v>0</v>
      </c>
      <c r="EQ126" s="40"/>
      <c r="ER126" s="40"/>
      <c r="ES126" s="40"/>
      <c r="ET126" s="40"/>
      <c r="EU126" s="40"/>
      <c r="EV126" s="40"/>
      <c r="EW126" s="510">
        <f t="shared" si="813"/>
        <v>0</v>
      </c>
      <c r="EX126" s="351">
        <f t="shared" si="814"/>
        <v>0</v>
      </c>
      <c r="EY126" s="40"/>
      <c r="EZ126" s="40"/>
      <c r="FA126" s="351">
        <f t="shared" si="815"/>
        <v>0</v>
      </c>
      <c r="FB126" s="40"/>
      <c r="FC126" s="40"/>
      <c r="FD126" s="40"/>
      <c r="FE126" s="44"/>
      <c r="FF126" s="40"/>
      <c r="FG126" s="351">
        <f t="shared" si="816"/>
        <v>0</v>
      </c>
      <c r="FH126" s="40"/>
      <c r="FI126" s="40"/>
      <c r="FJ126" s="351">
        <f t="shared" si="817"/>
        <v>0</v>
      </c>
      <c r="FK126" s="40"/>
      <c r="FL126" s="40"/>
      <c r="FM126" s="40"/>
      <c r="FN126" s="657">
        <f t="shared" si="818"/>
        <v>0</v>
      </c>
      <c r="FO126" s="40"/>
      <c r="FP126" s="510">
        <f t="shared" si="819"/>
        <v>0</v>
      </c>
      <c r="FQ126" s="40"/>
      <c r="FR126" s="44"/>
      <c r="FS126" s="40"/>
      <c r="FT126" s="351">
        <f t="shared" si="820"/>
        <v>0</v>
      </c>
      <c r="FU126" s="40"/>
      <c r="FV126" s="40"/>
      <c r="FW126" s="40"/>
      <c r="FX126" s="40"/>
      <c r="FY126" s="40"/>
      <c r="FZ126" s="44"/>
      <c r="GA126" s="40"/>
      <c r="GB126" s="510">
        <f t="shared" si="821"/>
        <v>0</v>
      </c>
      <c r="GC126" s="40"/>
      <c r="GD126" s="40"/>
      <c r="GE126" s="40"/>
      <c r="GF126" s="510">
        <f t="shared" si="822"/>
        <v>0</v>
      </c>
      <c r="GG126" s="40"/>
      <c r="GH126" s="657">
        <f>COUNTIF(GI126:GR126,"&gt;0")</f>
        <v>0</v>
      </c>
      <c r="GI126" s="40"/>
      <c r="GJ126" s="510">
        <f t="shared" si="823"/>
        <v>0</v>
      </c>
      <c r="GK126" s="40"/>
      <c r="GL126" s="40"/>
      <c r="GM126" s="510">
        <f>COUNTA(GN126:GR126)</f>
        <v>0</v>
      </c>
      <c r="GN126" s="40"/>
      <c r="GO126" s="40"/>
      <c r="GP126" s="40"/>
      <c r="GQ126" s="40"/>
      <c r="GR126" s="40"/>
      <c r="GS126" s="657">
        <f t="shared" si="824"/>
        <v>0</v>
      </c>
      <c r="GT126" s="40"/>
      <c r="GU126" s="510">
        <f t="shared" si="825"/>
        <v>0</v>
      </c>
      <c r="GV126" s="351">
        <f t="shared" si="826"/>
        <v>0</v>
      </c>
      <c r="GW126" s="40"/>
      <c r="GX126" s="40"/>
      <c r="GY126" s="351">
        <f t="shared" si="827"/>
        <v>0</v>
      </c>
      <c r="GZ126" s="40"/>
      <c r="HA126" s="40"/>
      <c r="HB126" s="40"/>
      <c r="HC126" s="40"/>
      <c r="HD126" s="40"/>
      <c r="HE126" s="40"/>
      <c r="HF126" s="40"/>
      <c r="HG126" s="40"/>
      <c r="HH126" s="510">
        <f t="shared" si="828"/>
        <v>0</v>
      </c>
      <c r="HI126" s="40"/>
      <c r="HJ126" s="40"/>
      <c r="HK126" s="40"/>
      <c r="HL126" s="40"/>
      <c r="HM126" s="40"/>
      <c r="HN126" s="40"/>
      <c r="HO126" s="510">
        <f t="shared" si="829"/>
        <v>0</v>
      </c>
      <c r="HP126" s="351">
        <f t="shared" si="830"/>
        <v>0</v>
      </c>
      <c r="HQ126" s="40"/>
      <c r="HR126" s="40"/>
      <c r="HS126" s="40"/>
      <c r="HT126" s="351">
        <f t="shared" si="831"/>
        <v>0</v>
      </c>
      <c r="HU126" s="40"/>
      <c r="HV126" s="40"/>
      <c r="HW126" s="40"/>
      <c r="HX126" s="40"/>
      <c r="HY126" s="44"/>
      <c r="HZ126" s="40"/>
      <c r="IA126" s="657">
        <f t="shared" si="832"/>
        <v>0</v>
      </c>
      <c r="IB126" s="510">
        <f t="shared" si="833"/>
        <v>0</v>
      </c>
      <c r="IC126" s="40"/>
      <c r="ID126" s="40"/>
      <c r="IE126" s="40"/>
      <c r="IF126" s="40"/>
      <c r="IG126" s="40"/>
      <c r="IH126" s="40"/>
      <c r="II126" s="40"/>
      <c r="IJ126" s="40"/>
      <c r="IK126" s="657">
        <f t="shared" si="834"/>
        <v>0</v>
      </c>
      <c r="IL126" s="510">
        <f t="shared" si="835"/>
        <v>0</v>
      </c>
      <c r="IM126" s="40"/>
      <c r="IN126" s="40"/>
      <c r="IO126" s="40"/>
      <c r="IP126" s="40"/>
      <c r="IQ126" s="40"/>
      <c r="IR126" s="40"/>
      <c r="IS126" s="657">
        <f t="shared" si="836"/>
        <v>0</v>
      </c>
      <c r="IT126" s="40"/>
      <c r="IU126" s="40"/>
      <c r="IV126" s="510">
        <f t="shared" si="837"/>
        <v>0</v>
      </c>
      <c r="IW126" s="40"/>
      <c r="IX126" s="40"/>
      <c r="IY126" s="44"/>
      <c r="IZ126" s="40"/>
      <c r="JA126" s="40"/>
      <c r="JB126" s="44"/>
      <c r="JC126" s="40"/>
      <c r="JD126" s="40"/>
      <c r="JE126" s="40"/>
      <c r="JF126" s="44"/>
      <c r="JG126" s="40"/>
      <c r="JH126" s="510">
        <f t="shared" si="838"/>
        <v>0</v>
      </c>
      <c r="JI126" s="40"/>
      <c r="JJ126" s="40"/>
      <c r="JK126" s="40"/>
      <c r="JL126" s="40"/>
      <c r="JM126" s="510">
        <f t="shared" si="839"/>
        <v>0</v>
      </c>
      <c r="JN126" s="40"/>
      <c r="JO126" s="513"/>
      <c r="JP126" s="657">
        <f t="shared" si="840"/>
        <v>0</v>
      </c>
      <c r="JQ126" s="510">
        <f t="shared" si="841"/>
        <v>0</v>
      </c>
      <c r="JR126" s="436"/>
      <c r="JS126" s="40"/>
      <c r="JT126" s="40"/>
      <c r="JU126" s="40"/>
      <c r="JV126" s="40"/>
      <c r="JW126" s="40"/>
      <c r="JX126" s="40"/>
      <c r="JY126" s="40"/>
      <c r="JZ126" s="40"/>
      <c r="KA126" s="40"/>
      <c r="KB126" s="40"/>
      <c r="KC126" s="40"/>
      <c r="KD126" s="510">
        <f t="shared" si="842"/>
        <v>0</v>
      </c>
      <c r="KE126" s="40"/>
      <c r="KF126" s="40"/>
      <c r="KG126" s="40"/>
      <c r="KH126" s="510">
        <f t="shared" si="843"/>
        <v>0</v>
      </c>
      <c r="KI126" s="40"/>
      <c r="KJ126" s="40"/>
      <c r="KK126" s="40"/>
      <c r="KL126" s="40"/>
      <c r="KM126" s="510">
        <f t="shared" si="844"/>
        <v>0</v>
      </c>
      <c r="KN126" s="40"/>
      <c r="KO126" s="40"/>
      <c r="KP126" s="40"/>
      <c r="KQ126" s="510">
        <f t="shared" si="845"/>
        <v>0</v>
      </c>
      <c r="KR126" s="40"/>
      <c r="KS126" s="40"/>
      <c r="KT126" s="40"/>
      <c r="KU126" s="657">
        <f t="shared" si="846"/>
        <v>0</v>
      </c>
      <c r="KV126" s="510">
        <f t="shared" si="847"/>
        <v>0</v>
      </c>
      <c r="KW126" s="40"/>
      <c r="KX126" s="40"/>
      <c r="KY126" s="40"/>
      <c r="KZ126" s="40"/>
      <c r="LA126" s="40"/>
      <c r="LB126" s="510">
        <f t="shared" si="848"/>
        <v>0</v>
      </c>
      <c r="LC126" s="40"/>
      <c r="LD126" s="40"/>
      <c r="LE126" s="40"/>
      <c r="LF126" s="351">
        <f t="shared" si="849"/>
        <v>0</v>
      </c>
      <c r="LG126" s="40"/>
      <c r="LH126" s="40"/>
      <c r="LI126" s="40"/>
      <c r="LJ126" s="510">
        <f t="shared" si="850"/>
        <v>0</v>
      </c>
      <c r="LK126" s="40"/>
      <c r="LL126" s="40"/>
      <c r="LM126" s="40"/>
      <c r="LN126" s="40"/>
      <c r="LO126" s="40"/>
      <c r="LP126" s="40"/>
      <c r="LQ126" s="40"/>
      <c r="LR126" s="40"/>
      <c r="LS126" s="40"/>
      <c r="LT126" s="40"/>
      <c r="LU126" s="40"/>
      <c r="LV126" s="40"/>
      <c r="LW126" s="40"/>
      <c r="LX126" s="40"/>
      <c r="LY126" s="510">
        <f t="shared" si="851"/>
        <v>0</v>
      </c>
      <c r="LZ126" s="40"/>
      <c r="MA126" s="40"/>
      <c r="MB126" s="40"/>
      <c r="MC126" s="40"/>
      <c r="MD126" s="40"/>
      <c r="ME126" s="510">
        <f t="shared" si="852"/>
        <v>0</v>
      </c>
      <c r="MF126" s="40"/>
      <c r="MG126" s="40"/>
      <c r="MH126" s="40"/>
      <c r="MI126" s="40"/>
      <c r="MJ126" s="510">
        <f t="shared" si="853"/>
        <v>0</v>
      </c>
      <c r="MK126" s="40"/>
      <c r="ML126" s="40"/>
      <c r="MM126" s="40"/>
      <c r="MN126" s="40"/>
      <c r="MO126" s="40"/>
      <c r="MP126" s="40"/>
      <c r="MQ126" s="163"/>
      <c r="MR126" s="40"/>
      <c r="MS126" s="40"/>
      <c r="MT126" s="40"/>
      <c r="MU126" s="40"/>
      <c r="MV126" s="40"/>
      <c r="MW126" s="40"/>
      <c r="MX126" s="40"/>
      <c r="MY126" s="40"/>
      <c r="MZ126" s="40"/>
      <c r="NA126" s="34" t="s">
        <v>1132</v>
      </c>
      <c r="NB126" s="34" t="s">
        <v>1133</v>
      </c>
      <c r="NC126" s="34" t="s">
        <v>1134</v>
      </c>
      <c r="ND126" s="34"/>
    </row>
    <row r="127" spans="1:368" s="20" customFormat="1">
      <c r="A127" s="1248">
        <v>89</v>
      </c>
      <c r="B127" s="684"/>
      <c r="C127" s="685"/>
      <c r="D127" s="24"/>
      <c r="E127" s="24"/>
      <c r="F127" s="24"/>
      <c r="G127" s="25"/>
      <c r="H127" s="26"/>
      <c r="I127" s="27"/>
      <c r="J127" s="15"/>
      <c r="K127" s="68"/>
      <c r="L127" s="68"/>
      <c r="M127" s="15"/>
      <c r="N127" s="15"/>
      <c r="O127" s="15"/>
      <c r="P127" s="26"/>
      <c r="Q127" s="15"/>
      <c r="R127" s="24"/>
      <c r="S127" s="30"/>
      <c r="T127" s="30"/>
      <c r="U127" s="24"/>
      <c r="V127" s="171"/>
      <c r="W127" s="659"/>
      <c r="X127" s="522"/>
      <c r="Y127" s="31"/>
      <c r="Z127" s="522"/>
      <c r="AA127" s="31"/>
      <c r="AB127" s="522"/>
      <c r="AC127" s="31"/>
      <c r="AD127" s="522"/>
      <c r="AE127" s="31"/>
      <c r="AF127" s="31"/>
      <c r="AG127" s="31"/>
      <c r="AH127" s="31"/>
      <c r="AI127" s="522"/>
      <c r="AJ127" s="31"/>
      <c r="AK127" s="133"/>
      <c r="AL127" s="31"/>
      <c r="AM127" s="649"/>
      <c r="AN127" s="31"/>
      <c r="AO127" s="31"/>
      <c r="AP127" s="31"/>
      <c r="AQ127" s="31"/>
      <c r="AR127" s="31"/>
      <c r="AS127" s="31"/>
      <c r="AT127" s="32"/>
      <c r="AU127" s="31"/>
      <c r="AV127" s="31"/>
      <c r="AW127" s="31"/>
      <c r="AX127" s="31"/>
      <c r="AY127" s="133"/>
      <c r="AZ127" s="31"/>
      <c r="BA127" s="133"/>
      <c r="BB127" s="31"/>
      <c r="BC127" s="522"/>
      <c r="BD127" s="31"/>
      <c r="BE127" s="31"/>
      <c r="BF127" s="522"/>
      <c r="BG127" s="31"/>
      <c r="BH127" s="31"/>
      <c r="BI127" s="31"/>
      <c r="BJ127" s="31"/>
      <c r="BK127" s="659"/>
      <c r="BL127" s="31"/>
      <c r="BM127" s="31"/>
      <c r="BN127" s="522"/>
      <c r="BO127" s="31"/>
      <c r="BP127" s="31"/>
      <c r="BQ127" s="31"/>
      <c r="BR127" s="522"/>
      <c r="BS127" s="31"/>
      <c r="BT127" s="31"/>
      <c r="BU127" s="522"/>
      <c r="BV127" s="31"/>
      <c r="BW127" s="522"/>
      <c r="BX127" s="31"/>
      <c r="BZ127" s="522"/>
      <c r="CA127" s="31"/>
      <c r="CB127" s="31"/>
      <c r="CC127" s="31"/>
      <c r="CD127" s="31"/>
      <c r="CE127" s="659"/>
      <c r="CF127" s="31"/>
      <c r="CG127" s="522"/>
      <c r="CH127" s="31"/>
      <c r="CI127" s="133"/>
      <c r="CJ127" s="31"/>
      <c r="CK127" s="31"/>
      <c r="CL127" s="649"/>
      <c r="CM127" s="31"/>
      <c r="CN127" s="31"/>
      <c r="CO127" s="31"/>
      <c r="CP127" s="649"/>
      <c r="CQ127" s="31"/>
      <c r="CR127" s="31"/>
      <c r="CS127" s="31"/>
      <c r="CT127" s="31"/>
      <c r="CU127" s="31"/>
      <c r="CV127" s="31"/>
      <c r="CW127" s="31"/>
      <c r="CX127" s="649"/>
      <c r="CY127" s="31"/>
      <c r="CZ127" s="31"/>
      <c r="DA127" s="31"/>
      <c r="DB127" s="31"/>
      <c r="DC127" s="522"/>
      <c r="DD127" s="31"/>
      <c r="DE127" s="31"/>
      <c r="DF127" s="31"/>
      <c r="DG127" s="31"/>
      <c r="DH127" s="31"/>
      <c r="DI127" s="31"/>
      <c r="DJ127" s="31"/>
      <c r="DK127" s="31"/>
      <c r="DL127" s="31"/>
      <c r="DM127" s="31"/>
      <c r="DN127" s="31"/>
      <c r="DO127" s="522"/>
      <c r="DP127" s="31"/>
      <c r="DQ127" s="31"/>
      <c r="DR127" s="31"/>
      <c r="DS127" s="522"/>
      <c r="DT127" s="31"/>
      <c r="DU127" s="31"/>
      <c r="DV127" s="31"/>
      <c r="DW127" s="31"/>
      <c r="DX127" s="31"/>
      <c r="DY127" s="31"/>
      <c r="DZ127" s="31"/>
      <c r="EA127" s="659"/>
      <c r="EB127" s="31"/>
      <c r="EC127" s="522"/>
      <c r="ED127" s="649"/>
      <c r="EE127" s="31"/>
      <c r="EF127" s="31"/>
      <c r="EG127" s="31"/>
      <c r="EH127" s="31"/>
      <c r="EI127" s="133"/>
      <c r="EJ127" s="31"/>
      <c r="EK127" s="649"/>
      <c r="EL127" s="31"/>
      <c r="EM127" s="31"/>
      <c r="EN127" s="133"/>
      <c r="EO127" s="31"/>
      <c r="EP127" s="649"/>
      <c r="EQ127" s="31"/>
      <c r="ER127" s="31"/>
      <c r="ES127" s="31"/>
      <c r="ET127" s="31"/>
      <c r="EU127" s="31"/>
      <c r="EV127" s="31"/>
      <c r="EW127" s="522"/>
      <c r="EX127" s="649"/>
      <c r="EY127" s="31"/>
      <c r="EZ127" s="31"/>
      <c r="FA127" s="649"/>
      <c r="FB127" s="31"/>
      <c r="FC127" s="31"/>
      <c r="FD127" s="31"/>
      <c r="FE127" s="133"/>
      <c r="FF127" s="31"/>
      <c r="FG127" s="649"/>
      <c r="FH127" s="31"/>
      <c r="FI127" s="31"/>
      <c r="FJ127" s="649"/>
      <c r="FK127" s="31"/>
      <c r="FL127" s="31"/>
      <c r="FM127" s="31"/>
      <c r="FN127" s="659"/>
      <c r="FO127" s="31"/>
      <c r="FP127" s="522"/>
      <c r="FQ127" s="31"/>
      <c r="FR127" s="133"/>
      <c r="FS127" s="31"/>
      <c r="FT127" s="649"/>
      <c r="FU127" s="31"/>
      <c r="FV127" s="31"/>
      <c r="FW127" s="31"/>
      <c r="FX127" s="31"/>
      <c r="FY127" s="31"/>
      <c r="FZ127" s="133"/>
      <c r="GA127" s="31"/>
      <c r="GB127" s="522"/>
      <c r="GC127" s="31"/>
      <c r="GD127" s="31"/>
      <c r="GE127" s="31"/>
      <c r="GF127" s="522"/>
      <c r="GG127" s="31"/>
      <c r="GH127" s="659"/>
      <c r="GI127" s="31"/>
      <c r="GJ127" s="522"/>
      <c r="GK127" s="31"/>
      <c r="GL127" s="31"/>
      <c r="GM127" s="522"/>
      <c r="GN127" s="31"/>
      <c r="GO127" s="31"/>
      <c r="GP127" s="31"/>
      <c r="GQ127" s="31"/>
      <c r="GR127" s="31"/>
      <c r="GS127" s="659"/>
      <c r="GT127" s="31"/>
      <c r="GU127" s="522"/>
      <c r="GV127" s="649"/>
      <c r="GW127" s="31"/>
      <c r="GX127" s="31"/>
      <c r="GY127" s="649"/>
      <c r="GZ127" s="31"/>
      <c r="HA127" s="31"/>
      <c r="HB127" s="31"/>
      <c r="HC127" s="31"/>
      <c r="HD127" s="31"/>
      <c r="HE127" s="31"/>
      <c r="HF127" s="31"/>
      <c r="HG127" s="31"/>
      <c r="HH127" s="522"/>
      <c r="HI127" s="31"/>
      <c r="HJ127" s="31"/>
      <c r="HK127" s="31"/>
      <c r="HL127" s="31"/>
      <c r="HM127" s="31"/>
      <c r="HN127" s="31"/>
      <c r="HO127" s="522"/>
      <c r="HP127" s="649"/>
      <c r="HQ127" s="31"/>
      <c r="HR127" s="31"/>
      <c r="HS127" s="31"/>
      <c r="HT127" s="649"/>
      <c r="HU127" s="31"/>
      <c r="HV127" s="31"/>
      <c r="HW127" s="31"/>
      <c r="HX127" s="31"/>
      <c r="HY127" s="133"/>
      <c r="HZ127" s="31"/>
      <c r="IA127" s="659"/>
      <c r="IB127" s="522"/>
      <c r="IC127" s="31"/>
      <c r="ID127" s="31"/>
      <c r="IE127" s="31"/>
      <c r="IF127" s="31"/>
      <c r="IG127" s="31"/>
      <c r="IH127" s="31"/>
      <c r="II127" s="31"/>
      <c r="IJ127" s="31"/>
      <c r="IK127" s="659"/>
      <c r="IL127" s="522"/>
      <c r="IM127" s="31"/>
      <c r="IN127" s="31"/>
      <c r="IO127" s="31"/>
      <c r="IP127" s="31"/>
      <c r="IQ127" s="31"/>
      <c r="IR127" s="31"/>
      <c r="IS127" s="659"/>
      <c r="IT127" s="31"/>
      <c r="IU127" s="31"/>
      <c r="IV127" s="522"/>
      <c r="IW127" s="31"/>
      <c r="IX127" s="31"/>
      <c r="IY127" s="133"/>
      <c r="IZ127" s="31"/>
      <c r="JA127" s="31"/>
      <c r="JB127" s="133"/>
      <c r="JC127" s="31"/>
      <c r="JD127" s="31"/>
      <c r="JE127" s="31"/>
      <c r="JF127" s="133"/>
      <c r="JG127" s="31"/>
      <c r="JH127" s="522"/>
      <c r="JI127" s="31"/>
      <c r="JJ127" s="31"/>
      <c r="JK127" s="31"/>
      <c r="JL127" s="31"/>
      <c r="JM127" s="522"/>
      <c r="JN127" s="31"/>
      <c r="JO127" s="519"/>
      <c r="JP127" s="659"/>
      <c r="JQ127" s="522"/>
      <c r="JR127" s="31"/>
      <c r="JS127" s="31"/>
      <c r="JT127" s="31"/>
      <c r="JU127" s="31"/>
      <c r="JV127" s="31"/>
      <c r="JW127" s="31"/>
      <c r="JX127" s="31"/>
      <c r="JY127" s="31"/>
      <c r="JZ127" s="31"/>
      <c r="KA127" s="31"/>
      <c r="KB127" s="31"/>
      <c r="KC127" s="31"/>
      <c r="KD127" s="522"/>
      <c r="KE127" s="31"/>
      <c r="KF127" s="31"/>
      <c r="KG127" s="31"/>
      <c r="KH127" s="522"/>
      <c r="KI127" s="31"/>
      <c r="KJ127" s="31"/>
      <c r="KK127" s="31"/>
      <c r="KL127" s="31"/>
      <c r="KM127" s="522"/>
      <c r="KN127" s="31"/>
      <c r="KO127" s="31"/>
      <c r="KP127" s="31"/>
      <c r="KQ127" s="522"/>
      <c r="KR127" s="31"/>
      <c r="KS127" s="31"/>
      <c r="KT127" s="31"/>
      <c r="KU127" s="659"/>
      <c r="KV127" s="522"/>
      <c r="KW127" s="31"/>
      <c r="KX127" s="31"/>
      <c r="KY127" s="31"/>
      <c r="KZ127" s="31"/>
      <c r="LA127" s="31"/>
      <c r="LB127" s="522"/>
      <c r="LC127" s="31"/>
      <c r="LD127" s="31"/>
      <c r="LE127" s="31"/>
      <c r="LF127" s="649"/>
      <c r="LG127" s="31"/>
      <c r="LH127" s="31"/>
      <c r="LI127" s="31"/>
      <c r="LJ127" s="522"/>
      <c r="LK127" s="31"/>
      <c r="LL127" s="31"/>
      <c r="LM127" s="31"/>
      <c r="LN127" s="31"/>
      <c r="LO127" s="31"/>
      <c r="LP127" s="31"/>
      <c r="LQ127" s="31"/>
      <c r="LR127" s="31"/>
      <c r="LS127" s="31"/>
      <c r="LT127" s="31"/>
      <c r="LU127" s="31"/>
      <c r="LV127" s="31"/>
      <c r="LW127" s="31"/>
      <c r="LX127" s="31"/>
      <c r="LY127" s="522"/>
      <c r="LZ127" s="31"/>
      <c r="MA127" s="31"/>
      <c r="MB127" s="31"/>
      <c r="MC127" s="31"/>
      <c r="MD127" s="31"/>
      <c r="ME127" s="522"/>
      <c r="MF127" s="31"/>
      <c r="MG127" s="31"/>
      <c r="MH127" s="31"/>
      <c r="MI127" s="31"/>
      <c r="MJ127" s="522"/>
      <c r="MK127" s="31"/>
      <c r="ML127" s="31"/>
      <c r="MM127" s="31"/>
      <c r="MN127" s="31"/>
      <c r="MO127" s="31"/>
      <c r="MP127" s="31"/>
      <c r="MQ127" s="172"/>
      <c r="MR127" s="31"/>
      <c r="MS127" s="31"/>
      <c r="MT127" s="31"/>
      <c r="MU127" s="31"/>
      <c r="MV127" s="31"/>
      <c r="MW127" s="31"/>
      <c r="MX127" s="31"/>
      <c r="MY127" s="31"/>
      <c r="MZ127" s="31"/>
      <c r="NA127" s="24"/>
      <c r="NB127" s="24"/>
      <c r="NC127" s="24"/>
      <c r="ND127" s="24"/>
    </row>
    <row r="128" spans="1:368" s="20" customFormat="1">
      <c r="A128" s="1248">
        <v>90</v>
      </c>
      <c r="B128" s="684"/>
      <c r="C128" s="685"/>
      <c r="D128" s="24"/>
      <c r="E128" s="24"/>
      <c r="F128" s="24"/>
      <c r="G128" s="25"/>
      <c r="H128" s="26"/>
      <c r="I128" s="27"/>
      <c r="J128" s="15"/>
      <c r="K128" s="68"/>
      <c r="L128" s="68"/>
      <c r="M128" s="15"/>
      <c r="N128" s="15"/>
      <c r="O128" s="15"/>
      <c r="P128" s="26"/>
      <c r="Q128" s="15"/>
      <c r="R128" s="24"/>
      <c r="S128" s="30"/>
      <c r="T128" s="30"/>
      <c r="U128" s="24"/>
      <c r="V128" s="171"/>
      <c r="W128" s="659"/>
      <c r="X128" s="522"/>
      <c r="Y128" s="31"/>
      <c r="Z128" s="522"/>
      <c r="AA128" s="31"/>
      <c r="AB128" s="522"/>
      <c r="AC128" s="31"/>
      <c r="AD128" s="522"/>
      <c r="AE128" s="31"/>
      <c r="AF128" s="31"/>
      <c r="AG128" s="31"/>
      <c r="AH128" s="31"/>
      <c r="AI128" s="522"/>
      <c r="AJ128" s="31"/>
      <c r="AK128" s="133"/>
      <c r="AL128" s="31"/>
      <c r="AM128" s="649"/>
      <c r="AN128" s="31"/>
      <c r="AO128" s="31"/>
      <c r="AP128" s="31"/>
      <c r="AQ128" s="31"/>
      <c r="AR128" s="31"/>
      <c r="AS128" s="31"/>
      <c r="AT128" s="31"/>
      <c r="AU128" s="31"/>
      <c r="AV128" s="31"/>
      <c r="AW128" s="31"/>
      <c r="AX128" s="31"/>
      <c r="AY128" s="133"/>
      <c r="AZ128" s="31"/>
      <c r="BA128" s="133"/>
      <c r="BB128" s="31"/>
      <c r="BC128" s="522"/>
      <c r="BD128" s="31"/>
      <c r="BE128" s="31"/>
      <c r="BF128" s="522"/>
      <c r="BG128" s="31"/>
      <c r="BH128" s="31"/>
      <c r="BI128" s="31"/>
      <c r="BJ128" s="31"/>
      <c r="BK128" s="659"/>
      <c r="BL128" s="31"/>
      <c r="BM128" s="31"/>
      <c r="BN128" s="522"/>
      <c r="BO128" s="31"/>
      <c r="BP128" s="31"/>
      <c r="BQ128" s="31"/>
      <c r="BR128" s="522"/>
      <c r="BS128" s="31"/>
      <c r="BT128" s="31"/>
      <c r="BU128" s="522"/>
      <c r="BV128" s="31"/>
      <c r="BW128" s="522"/>
      <c r="BX128" s="31"/>
      <c r="BZ128" s="522"/>
      <c r="CA128" s="31"/>
      <c r="CB128" s="31"/>
      <c r="CC128" s="31"/>
      <c r="CD128" s="31"/>
      <c r="CE128" s="659"/>
      <c r="CF128" s="31"/>
      <c r="CG128" s="522"/>
      <c r="CH128" s="31"/>
      <c r="CI128" s="133"/>
      <c r="CJ128" s="31"/>
      <c r="CK128" s="31"/>
      <c r="CL128" s="649"/>
      <c r="CM128" s="31"/>
      <c r="CN128" s="31"/>
      <c r="CO128" s="31"/>
      <c r="CP128" s="649"/>
      <c r="CQ128" s="31"/>
      <c r="CR128" s="31"/>
      <c r="CS128" s="31"/>
      <c r="CT128" s="31"/>
      <c r="CU128" s="31"/>
      <c r="CV128" s="31"/>
      <c r="CW128" s="31"/>
      <c r="CX128" s="649"/>
      <c r="CY128" s="31"/>
      <c r="CZ128" s="31"/>
      <c r="DA128" s="31"/>
      <c r="DB128" s="31"/>
      <c r="DC128" s="522"/>
      <c r="DD128" s="31"/>
      <c r="DE128" s="31"/>
      <c r="DF128" s="31"/>
      <c r="DG128" s="31"/>
      <c r="DH128" s="31"/>
      <c r="DI128" s="31"/>
      <c r="DJ128" s="31"/>
      <c r="DK128" s="31"/>
      <c r="DL128" s="31"/>
      <c r="DM128" s="31"/>
      <c r="DN128" s="31"/>
      <c r="DO128" s="522"/>
      <c r="DP128" s="31"/>
      <c r="DQ128" s="31"/>
      <c r="DR128" s="31"/>
      <c r="DS128" s="522"/>
      <c r="DT128" s="31"/>
      <c r="DU128" s="31"/>
      <c r="DV128" s="31"/>
      <c r="DW128" s="31"/>
      <c r="DX128" s="31"/>
      <c r="DY128" s="31"/>
      <c r="DZ128" s="31"/>
      <c r="EA128" s="659"/>
      <c r="EB128" s="31"/>
      <c r="EC128" s="522"/>
      <c r="ED128" s="649"/>
      <c r="EE128" s="31"/>
      <c r="EF128" s="31"/>
      <c r="EG128" s="31"/>
      <c r="EH128" s="31"/>
      <c r="EI128" s="133"/>
      <c r="EJ128" s="31"/>
      <c r="EK128" s="649"/>
      <c r="EL128" s="31"/>
      <c r="EM128" s="31"/>
      <c r="EN128" s="133"/>
      <c r="EO128" s="31"/>
      <c r="EP128" s="649"/>
      <c r="EQ128" s="31"/>
      <c r="ER128" s="31"/>
      <c r="ES128" s="31"/>
      <c r="ET128" s="31"/>
      <c r="EU128" s="31"/>
      <c r="EV128" s="31"/>
      <c r="EW128" s="522"/>
      <c r="EX128" s="649"/>
      <c r="EY128" s="31"/>
      <c r="EZ128" s="31"/>
      <c r="FA128" s="649"/>
      <c r="FB128" s="31"/>
      <c r="FC128" s="31"/>
      <c r="FD128" s="31"/>
      <c r="FE128" s="133"/>
      <c r="FF128" s="31"/>
      <c r="FG128" s="649"/>
      <c r="FH128" s="31"/>
      <c r="FI128" s="31"/>
      <c r="FJ128" s="649"/>
      <c r="FK128" s="31"/>
      <c r="FL128" s="31"/>
      <c r="FM128" s="31"/>
      <c r="FN128" s="659"/>
      <c r="FO128" s="31"/>
      <c r="FP128" s="522"/>
      <c r="FQ128" s="31"/>
      <c r="FR128" s="133"/>
      <c r="FS128" s="31"/>
      <c r="FT128" s="649"/>
      <c r="FU128" s="31"/>
      <c r="FV128" s="31"/>
      <c r="FW128" s="31"/>
      <c r="FX128" s="31"/>
      <c r="FY128" s="31"/>
      <c r="FZ128" s="133"/>
      <c r="GA128" s="31"/>
      <c r="GB128" s="522"/>
      <c r="GC128" s="31"/>
      <c r="GD128" s="31"/>
      <c r="GE128" s="31"/>
      <c r="GF128" s="522"/>
      <c r="GG128" s="31"/>
      <c r="GH128" s="659"/>
      <c r="GI128" s="31"/>
      <c r="GJ128" s="522"/>
      <c r="GK128" s="31"/>
      <c r="GL128" s="31"/>
      <c r="GM128" s="522"/>
      <c r="GN128" s="31"/>
      <c r="GO128" s="31"/>
      <c r="GP128" s="31"/>
      <c r="GQ128" s="31"/>
      <c r="GR128" s="31"/>
      <c r="GS128" s="659"/>
      <c r="GT128" s="31"/>
      <c r="GU128" s="522"/>
      <c r="GV128" s="649"/>
      <c r="GW128" s="31"/>
      <c r="GX128" s="31"/>
      <c r="GY128" s="649"/>
      <c r="GZ128" s="31"/>
      <c r="HA128" s="31"/>
      <c r="HB128" s="31"/>
      <c r="HC128" s="31"/>
      <c r="HD128" s="31"/>
      <c r="HE128" s="31"/>
      <c r="HF128" s="31"/>
      <c r="HG128" s="31"/>
      <c r="HH128" s="522"/>
      <c r="HI128" s="31"/>
      <c r="HJ128" s="31"/>
      <c r="HK128" s="31"/>
      <c r="HL128" s="31"/>
      <c r="HM128" s="31"/>
      <c r="HN128" s="31"/>
      <c r="HO128" s="522"/>
      <c r="HP128" s="649"/>
      <c r="HQ128" s="31"/>
      <c r="HR128" s="31"/>
      <c r="HS128" s="31"/>
      <c r="HT128" s="649"/>
      <c r="HU128" s="31"/>
      <c r="HV128" s="31"/>
      <c r="HW128" s="31"/>
      <c r="HX128" s="31"/>
      <c r="HY128" s="133"/>
      <c r="HZ128" s="31"/>
      <c r="IA128" s="659"/>
      <c r="IB128" s="522"/>
      <c r="IC128" s="31"/>
      <c r="ID128" s="31"/>
      <c r="IE128" s="31"/>
      <c r="IF128" s="31"/>
      <c r="IG128" s="31"/>
      <c r="IH128" s="31"/>
      <c r="II128" s="31"/>
      <c r="IJ128" s="31"/>
      <c r="IK128" s="659"/>
      <c r="IL128" s="522"/>
      <c r="IM128" s="31"/>
      <c r="IN128" s="31"/>
      <c r="IO128" s="31"/>
      <c r="IP128" s="31"/>
      <c r="IQ128" s="31"/>
      <c r="IR128" s="31"/>
      <c r="IS128" s="659"/>
      <c r="IT128" s="31"/>
      <c r="IU128" s="31"/>
      <c r="IV128" s="522"/>
      <c r="IW128" s="31"/>
      <c r="IX128" s="31"/>
      <c r="IY128" s="133"/>
      <c r="IZ128" s="31"/>
      <c r="JA128" s="31"/>
      <c r="JB128" s="133"/>
      <c r="JC128" s="31"/>
      <c r="JD128" s="31"/>
      <c r="JE128" s="31"/>
      <c r="JF128" s="133"/>
      <c r="JG128" s="31"/>
      <c r="JH128" s="522"/>
      <c r="JI128" s="31"/>
      <c r="JJ128" s="31"/>
      <c r="JK128" s="31"/>
      <c r="JL128" s="31"/>
      <c r="JM128" s="522"/>
      <c r="JN128" s="31"/>
      <c r="JO128" s="519"/>
      <c r="JP128" s="659"/>
      <c r="JQ128" s="522"/>
      <c r="JR128" s="31"/>
      <c r="JS128" s="31"/>
      <c r="JT128" s="31"/>
      <c r="JU128" s="31"/>
      <c r="JV128" s="31"/>
      <c r="JW128" s="31"/>
      <c r="JX128" s="31"/>
      <c r="JY128" s="31"/>
      <c r="JZ128" s="31"/>
      <c r="KA128" s="31"/>
      <c r="KB128" s="31"/>
      <c r="KC128" s="31"/>
      <c r="KD128" s="522"/>
      <c r="KE128" s="31"/>
      <c r="KF128" s="31"/>
      <c r="KG128" s="31"/>
      <c r="KH128" s="522"/>
      <c r="KI128" s="31"/>
      <c r="KJ128" s="31"/>
      <c r="KK128" s="31"/>
      <c r="KL128" s="31"/>
      <c r="KM128" s="522"/>
      <c r="KN128" s="31"/>
      <c r="KO128" s="31"/>
      <c r="KP128" s="31"/>
      <c r="KQ128" s="522"/>
      <c r="KR128" s="31"/>
      <c r="KS128" s="31"/>
      <c r="KT128" s="31"/>
      <c r="KU128" s="659"/>
      <c r="KV128" s="522"/>
      <c r="KW128" s="31"/>
      <c r="KX128" s="31"/>
      <c r="KY128" s="31"/>
      <c r="KZ128" s="31"/>
      <c r="LA128" s="31"/>
      <c r="LB128" s="522"/>
      <c r="LC128" s="31"/>
      <c r="LD128" s="31"/>
      <c r="LE128" s="31"/>
      <c r="LF128" s="649"/>
      <c r="LG128" s="31"/>
      <c r="LH128" s="31"/>
      <c r="LI128" s="31"/>
      <c r="LJ128" s="522"/>
      <c r="LK128" s="31"/>
      <c r="LL128" s="31"/>
      <c r="LM128" s="31"/>
      <c r="LN128" s="31"/>
      <c r="LO128" s="31"/>
      <c r="LP128" s="31"/>
      <c r="LQ128" s="31"/>
      <c r="LR128" s="31"/>
      <c r="LS128" s="31"/>
      <c r="LT128" s="31"/>
      <c r="LU128" s="31"/>
      <c r="LV128" s="31"/>
      <c r="LW128" s="31"/>
      <c r="LX128" s="31"/>
      <c r="LY128" s="522"/>
      <c r="LZ128" s="31"/>
      <c r="MA128" s="31"/>
      <c r="MB128" s="31"/>
      <c r="MC128" s="31"/>
      <c r="MD128" s="31"/>
      <c r="ME128" s="522"/>
      <c r="MF128" s="31"/>
      <c r="MG128" s="31"/>
      <c r="MH128" s="31"/>
      <c r="MI128" s="31"/>
      <c r="MJ128" s="522"/>
      <c r="MK128" s="31"/>
      <c r="ML128" s="31"/>
      <c r="MM128" s="31"/>
      <c r="MN128" s="31"/>
      <c r="MO128" s="31"/>
      <c r="MP128" s="31"/>
      <c r="MQ128" s="172"/>
      <c r="MR128" s="31"/>
      <c r="MS128" s="31"/>
      <c r="MT128" s="31"/>
      <c r="MU128" s="31"/>
      <c r="MV128" s="31"/>
      <c r="MW128" s="31"/>
      <c r="MX128" s="31"/>
      <c r="MY128" s="31"/>
      <c r="MZ128" s="31"/>
      <c r="NA128" s="24"/>
      <c r="NB128" s="24"/>
      <c r="NC128" s="24"/>
      <c r="ND128" s="24"/>
    </row>
    <row r="129" spans="1:368" s="20" customFormat="1">
      <c r="A129" s="1248">
        <v>91</v>
      </c>
      <c r="B129" s="684"/>
      <c r="C129" s="685"/>
      <c r="D129" s="24"/>
      <c r="E129" s="24"/>
      <c r="F129" s="24"/>
      <c r="G129" s="25"/>
      <c r="H129" s="26"/>
      <c r="I129" s="27"/>
      <c r="J129" s="15"/>
      <c r="K129" s="68"/>
      <c r="L129" s="68"/>
      <c r="M129" s="15"/>
      <c r="N129" s="15"/>
      <c r="O129" s="15"/>
      <c r="P129" s="26"/>
      <c r="Q129" s="15"/>
      <c r="R129" s="24"/>
      <c r="S129" s="30"/>
      <c r="T129" s="30"/>
      <c r="U129" s="24"/>
      <c r="V129" s="171"/>
      <c r="W129" s="659"/>
      <c r="X129" s="522"/>
      <c r="Y129" s="31"/>
      <c r="Z129" s="522"/>
      <c r="AA129" s="31"/>
      <c r="AB129" s="522"/>
      <c r="AC129" s="31"/>
      <c r="AD129" s="522"/>
      <c r="AE129" s="31"/>
      <c r="AF129" s="31"/>
      <c r="AG129" s="31"/>
      <c r="AH129" s="31"/>
      <c r="AI129" s="522"/>
      <c r="AJ129" s="31"/>
      <c r="AK129" s="133"/>
      <c r="AL129" s="31"/>
      <c r="AM129" s="649"/>
      <c r="AN129" s="31"/>
      <c r="AO129" s="31"/>
      <c r="AP129" s="31"/>
      <c r="AQ129" s="31"/>
      <c r="AR129" s="31"/>
      <c r="AS129" s="31"/>
      <c r="AT129" s="31"/>
      <c r="AU129" s="31"/>
      <c r="AV129" s="31"/>
      <c r="AW129" s="31"/>
      <c r="AX129" s="31"/>
      <c r="AY129" s="133"/>
      <c r="AZ129" s="31"/>
      <c r="BA129" s="133"/>
      <c r="BB129" s="31"/>
      <c r="BC129" s="522"/>
      <c r="BD129" s="31"/>
      <c r="BE129" s="31"/>
      <c r="BF129" s="522"/>
      <c r="BG129" s="31"/>
      <c r="BH129" s="31"/>
      <c r="BI129" s="31"/>
      <c r="BJ129" s="31"/>
      <c r="BK129" s="659"/>
      <c r="BL129" s="31"/>
      <c r="BM129" s="31"/>
      <c r="BN129" s="522"/>
      <c r="BO129" s="31"/>
      <c r="BP129" s="31"/>
      <c r="BQ129" s="31"/>
      <c r="BR129" s="522"/>
      <c r="BS129" s="31"/>
      <c r="BT129" s="31"/>
      <c r="BU129" s="522"/>
      <c r="BV129" s="31"/>
      <c r="BW129" s="522"/>
      <c r="BX129" s="31"/>
      <c r="BZ129" s="522"/>
      <c r="CA129" s="31"/>
      <c r="CB129" s="31"/>
      <c r="CC129" s="31"/>
      <c r="CD129" s="31"/>
      <c r="CE129" s="659"/>
      <c r="CF129" s="31"/>
      <c r="CG129" s="522"/>
      <c r="CH129" s="31"/>
      <c r="CI129" s="133"/>
      <c r="CJ129" s="31"/>
      <c r="CK129" s="31"/>
      <c r="CL129" s="649"/>
      <c r="CM129" s="31"/>
      <c r="CN129" s="31"/>
      <c r="CO129" s="31"/>
      <c r="CP129" s="649"/>
      <c r="CQ129" s="31"/>
      <c r="CR129" s="31"/>
      <c r="CS129" s="31"/>
      <c r="CT129" s="31"/>
      <c r="CU129" s="31"/>
      <c r="CV129" s="31"/>
      <c r="CW129" s="31"/>
      <c r="CX129" s="649"/>
      <c r="CY129" s="31"/>
      <c r="CZ129" s="31"/>
      <c r="DA129" s="31"/>
      <c r="DB129" s="31"/>
      <c r="DC129" s="522"/>
      <c r="DD129" s="31"/>
      <c r="DE129" s="31"/>
      <c r="DF129" s="31"/>
      <c r="DG129" s="31"/>
      <c r="DH129" s="31"/>
      <c r="DI129" s="31"/>
      <c r="DJ129" s="31"/>
      <c r="DK129" s="31"/>
      <c r="DL129" s="31"/>
      <c r="DM129" s="31"/>
      <c r="DN129" s="31"/>
      <c r="DO129" s="522"/>
      <c r="DP129" s="31"/>
      <c r="DQ129" s="31"/>
      <c r="DR129" s="31"/>
      <c r="DS129" s="522"/>
      <c r="DT129" s="31"/>
      <c r="DU129" s="31"/>
      <c r="DV129" s="31"/>
      <c r="DW129" s="31"/>
      <c r="DX129" s="31"/>
      <c r="DY129" s="31"/>
      <c r="DZ129" s="31"/>
      <c r="EA129" s="659"/>
      <c r="EB129" s="31"/>
      <c r="EC129" s="522"/>
      <c r="ED129" s="649"/>
      <c r="EE129" s="31"/>
      <c r="EF129" s="31"/>
      <c r="EG129" s="31"/>
      <c r="EH129" s="31"/>
      <c r="EI129" s="133"/>
      <c r="EJ129" s="31"/>
      <c r="EK129" s="649"/>
      <c r="EL129" s="31"/>
      <c r="EM129" s="31"/>
      <c r="EN129" s="133"/>
      <c r="EO129" s="31"/>
      <c r="EP129" s="649"/>
      <c r="EQ129" s="31"/>
      <c r="ER129" s="31"/>
      <c r="ES129" s="31"/>
      <c r="ET129" s="31"/>
      <c r="EU129" s="31"/>
      <c r="EV129" s="31"/>
      <c r="EW129" s="522"/>
      <c r="EX129" s="649"/>
      <c r="EY129" s="31"/>
      <c r="EZ129" s="31"/>
      <c r="FA129" s="649"/>
      <c r="FB129" s="31"/>
      <c r="FC129" s="31"/>
      <c r="FD129" s="31"/>
      <c r="FE129" s="133"/>
      <c r="FF129" s="31"/>
      <c r="FG129" s="649"/>
      <c r="FH129" s="31"/>
      <c r="FI129" s="31"/>
      <c r="FJ129" s="649"/>
      <c r="FK129" s="31"/>
      <c r="FL129" s="31"/>
      <c r="FM129" s="31"/>
      <c r="FN129" s="659"/>
      <c r="FO129" s="31"/>
      <c r="FP129" s="522"/>
      <c r="FQ129" s="31"/>
      <c r="FR129" s="133"/>
      <c r="FS129" s="31"/>
      <c r="FT129" s="649"/>
      <c r="FU129" s="31"/>
      <c r="FV129" s="31"/>
      <c r="FW129" s="31"/>
      <c r="FX129" s="31"/>
      <c r="FY129" s="31"/>
      <c r="FZ129" s="133"/>
      <c r="GA129" s="31"/>
      <c r="GB129" s="522"/>
      <c r="GC129" s="31"/>
      <c r="GD129" s="31"/>
      <c r="GE129" s="31"/>
      <c r="GF129" s="522"/>
      <c r="GG129" s="31"/>
      <c r="GH129" s="659"/>
      <c r="GI129" s="31"/>
      <c r="GJ129" s="522"/>
      <c r="GK129" s="32"/>
      <c r="GL129" s="31"/>
      <c r="GM129" s="522"/>
      <c r="GN129" s="32"/>
      <c r="GO129" s="32"/>
      <c r="GP129" s="31"/>
      <c r="GQ129" s="31"/>
      <c r="GR129" s="31"/>
      <c r="GS129" s="659"/>
      <c r="GT129" s="31"/>
      <c r="GU129" s="522"/>
      <c r="GV129" s="649"/>
      <c r="GW129" s="31"/>
      <c r="GX129" s="31"/>
      <c r="GY129" s="649"/>
      <c r="GZ129" s="31"/>
      <c r="HA129" s="31"/>
      <c r="HB129" s="31"/>
      <c r="HC129" s="31"/>
      <c r="HD129" s="31"/>
      <c r="HE129" s="31"/>
      <c r="HF129" s="31"/>
      <c r="HG129" s="31"/>
      <c r="HH129" s="522"/>
      <c r="HI129" s="31"/>
      <c r="HJ129" s="31"/>
      <c r="HK129" s="31"/>
      <c r="HL129" s="31"/>
      <c r="HM129" s="31"/>
      <c r="HN129" s="31"/>
      <c r="HO129" s="522"/>
      <c r="HP129" s="649"/>
      <c r="HQ129" s="31"/>
      <c r="HR129" s="31"/>
      <c r="HS129" s="31"/>
      <c r="HT129" s="649"/>
      <c r="HU129" s="31"/>
      <c r="HV129" s="31"/>
      <c r="HW129" s="31"/>
      <c r="HX129" s="31"/>
      <c r="HY129" s="133"/>
      <c r="HZ129" s="31"/>
      <c r="IA129" s="659"/>
      <c r="IB129" s="522"/>
      <c r="IC129" s="31"/>
      <c r="ID129" s="31"/>
      <c r="IE129" s="31"/>
      <c r="IF129" s="31"/>
      <c r="IG129" s="31"/>
      <c r="IH129" s="31"/>
      <c r="II129" s="31"/>
      <c r="IJ129" s="31"/>
      <c r="IK129" s="659"/>
      <c r="IL129" s="522"/>
      <c r="IM129" s="31"/>
      <c r="IN129" s="31"/>
      <c r="IO129" s="31"/>
      <c r="IP129" s="31"/>
      <c r="IQ129" s="31"/>
      <c r="IR129" s="31"/>
      <c r="IS129" s="659"/>
      <c r="IT129" s="31"/>
      <c r="IU129" s="31"/>
      <c r="IV129" s="522"/>
      <c r="IW129" s="31"/>
      <c r="IX129" s="31"/>
      <c r="IY129" s="133"/>
      <c r="IZ129" s="31"/>
      <c r="JA129" s="31"/>
      <c r="JB129" s="133"/>
      <c r="JC129" s="31"/>
      <c r="JD129" s="31"/>
      <c r="JE129" s="31"/>
      <c r="JF129" s="133"/>
      <c r="JG129" s="31"/>
      <c r="JH129" s="522"/>
      <c r="JI129" s="31"/>
      <c r="JJ129" s="31"/>
      <c r="JK129" s="31"/>
      <c r="JL129" s="31"/>
      <c r="JM129" s="522"/>
      <c r="JN129" s="31"/>
      <c r="JO129" s="519"/>
      <c r="JP129" s="659"/>
      <c r="JQ129" s="522"/>
      <c r="JR129" s="31"/>
      <c r="JS129" s="31"/>
      <c r="JT129" s="31"/>
      <c r="JU129" s="31"/>
      <c r="JV129" s="31"/>
      <c r="JW129" s="31"/>
      <c r="JX129" s="31"/>
      <c r="JY129" s="31"/>
      <c r="JZ129" s="31"/>
      <c r="KA129" s="31"/>
      <c r="KB129" s="31"/>
      <c r="KC129" s="31"/>
      <c r="KD129" s="522"/>
      <c r="KE129" s="31"/>
      <c r="KF129" s="31"/>
      <c r="KG129" s="31"/>
      <c r="KH129" s="522"/>
      <c r="KI129" s="31"/>
      <c r="KJ129" s="31"/>
      <c r="KK129" s="31"/>
      <c r="KL129" s="31"/>
      <c r="KM129" s="522"/>
      <c r="KN129" s="31"/>
      <c r="KO129" s="31"/>
      <c r="KP129" s="31"/>
      <c r="KQ129" s="522"/>
      <c r="KR129" s="31"/>
      <c r="KS129" s="31"/>
      <c r="KT129" s="31"/>
      <c r="KU129" s="659"/>
      <c r="KV129" s="522"/>
      <c r="KW129" s="31"/>
      <c r="KX129" s="31"/>
      <c r="KY129" s="31"/>
      <c r="KZ129" s="31"/>
      <c r="LA129" s="31"/>
      <c r="LB129" s="522"/>
      <c r="LC129" s="31"/>
      <c r="LD129" s="31"/>
      <c r="LE129" s="31"/>
      <c r="LF129" s="649"/>
      <c r="LG129" s="31"/>
      <c r="LH129" s="31"/>
      <c r="LI129" s="31"/>
      <c r="LJ129" s="522"/>
      <c r="LK129" s="31"/>
      <c r="LL129" s="31"/>
      <c r="LM129" s="31"/>
      <c r="LN129" s="31"/>
      <c r="LO129" s="31"/>
      <c r="LP129" s="31"/>
      <c r="LQ129" s="31"/>
      <c r="LR129" s="31"/>
      <c r="LS129" s="31"/>
      <c r="LT129" s="31"/>
      <c r="LU129" s="31"/>
      <c r="LV129" s="31"/>
      <c r="LW129" s="31"/>
      <c r="LX129" s="31"/>
      <c r="LY129" s="522"/>
      <c r="LZ129" s="31"/>
      <c r="MA129" s="31"/>
      <c r="MB129" s="31"/>
      <c r="MC129" s="31"/>
      <c r="MD129" s="31"/>
      <c r="ME129" s="522"/>
      <c r="MF129" s="31"/>
      <c r="MG129" s="31"/>
      <c r="MH129" s="31"/>
      <c r="MI129" s="31"/>
      <c r="MJ129" s="522"/>
      <c r="MK129" s="31"/>
      <c r="ML129" s="31"/>
      <c r="MM129" s="31"/>
      <c r="MN129" s="31"/>
      <c r="MO129" s="31"/>
      <c r="MP129" s="31"/>
      <c r="MQ129" s="172"/>
      <c r="MR129" s="31"/>
      <c r="MS129" s="31"/>
      <c r="MT129" s="31"/>
      <c r="MU129" s="31"/>
      <c r="MV129" s="31"/>
      <c r="MW129" s="31"/>
      <c r="MX129" s="31"/>
      <c r="MY129" s="31"/>
      <c r="MZ129" s="31"/>
      <c r="NA129" s="24"/>
      <c r="NB129" s="24"/>
      <c r="NC129" s="24"/>
      <c r="ND129" s="24"/>
    </row>
    <row r="130" spans="1:368" s="20" customFormat="1">
      <c r="A130" s="1248">
        <v>92</v>
      </c>
      <c r="B130" s="684"/>
      <c r="C130" s="685"/>
      <c r="D130" s="24"/>
      <c r="E130" s="24"/>
      <c r="F130" s="24"/>
      <c r="G130" s="25"/>
      <c r="H130" s="26"/>
      <c r="I130" s="27"/>
      <c r="J130" s="15"/>
      <c r="K130" s="68"/>
      <c r="L130" s="68"/>
      <c r="M130" s="15"/>
      <c r="N130" s="686"/>
      <c r="O130" s="15"/>
      <c r="P130" s="26"/>
      <c r="Q130" s="15"/>
      <c r="R130" s="24"/>
      <c r="S130" s="30"/>
      <c r="T130" s="30"/>
      <c r="U130" s="24"/>
      <c r="V130" s="171"/>
      <c r="W130" s="659"/>
      <c r="X130" s="522"/>
      <c r="Y130" s="31"/>
      <c r="Z130" s="522"/>
      <c r="AA130" s="31"/>
      <c r="AB130" s="522"/>
      <c r="AC130" s="31"/>
      <c r="AD130" s="522"/>
      <c r="AE130" s="31"/>
      <c r="AF130" s="31"/>
      <c r="AG130" s="31"/>
      <c r="AH130" s="31"/>
      <c r="AI130" s="522"/>
      <c r="AJ130" s="31"/>
      <c r="AK130" s="133"/>
      <c r="AL130" s="31"/>
      <c r="AM130" s="649"/>
      <c r="AN130" s="31"/>
      <c r="AO130" s="31"/>
      <c r="AP130" s="31"/>
      <c r="AQ130" s="31"/>
      <c r="AR130" s="31"/>
      <c r="AS130" s="31"/>
      <c r="AT130" s="31"/>
      <c r="AU130" s="31"/>
      <c r="AV130" s="31"/>
      <c r="AW130" s="31"/>
      <c r="AX130" s="31"/>
      <c r="AY130" s="133"/>
      <c r="AZ130" s="31"/>
      <c r="BA130" s="133"/>
      <c r="BB130" s="31"/>
      <c r="BC130" s="522"/>
      <c r="BD130" s="31"/>
      <c r="BE130" s="31"/>
      <c r="BF130" s="522"/>
      <c r="BG130" s="31"/>
      <c r="BH130" s="31"/>
      <c r="BI130" s="31"/>
      <c r="BJ130" s="31"/>
      <c r="BK130" s="659"/>
      <c r="BL130" s="31"/>
      <c r="BM130" s="31"/>
      <c r="BN130" s="522"/>
      <c r="BO130" s="31"/>
      <c r="BP130" s="31"/>
      <c r="BQ130" s="31"/>
      <c r="BR130" s="522"/>
      <c r="BS130" s="31"/>
      <c r="BT130" s="31"/>
      <c r="BU130" s="522"/>
      <c r="BV130" s="31"/>
      <c r="BW130" s="522"/>
      <c r="BX130" s="31"/>
      <c r="BZ130" s="522"/>
      <c r="CA130" s="31"/>
      <c r="CB130" s="31"/>
      <c r="CC130" s="31"/>
      <c r="CD130" s="31"/>
      <c r="CE130" s="659"/>
      <c r="CF130" s="31"/>
      <c r="CG130" s="522"/>
      <c r="CH130" s="31"/>
      <c r="CI130" s="133"/>
      <c r="CJ130" s="31"/>
      <c r="CK130" s="31"/>
      <c r="CL130" s="649"/>
      <c r="CM130" s="31"/>
      <c r="CN130" s="31"/>
      <c r="CO130" s="31"/>
      <c r="CP130" s="649"/>
      <c r="CQ130" s="31"/>
      <c r="CR130" s="31"/>
      <c r="CS130" s="31"/>
      <c r="CT130" s="31"/>
      <c r="CU130" s="31"/>
      <c r="CV130" s="31"/>
      <c r="CW130" s="31"/>
      <c r="CX130" s="649"/>
      <c r="CY130" s="31"/>
      <c r="CZ130" s="31"/>
      <c r="DA130" s="31"/>
      <c r="DB130" s="31"/>
      <c r="DC130" s="522"/>
      <c r="DD130" s="31"/>
      <c r="DE130" s="31"/>
      <c r="DF130" s="31"/>
      <c r="DG130" s="31"/>
      <c r="DH130" s="31"/>
      <c r="DI130" s="31"/>
      <c r="DJ130" s="31"/>
      <c r="DK130" s="31"/>
      <c r="DL130" s="31"/>
      <c r="DM130" s="31"/>
      <c r="DN130" s="31"/>
      <c r="DO130" s="522"/>
      <c r="DP130" s="31"/>
      <c r="DQ130" s="31"/>
      <c r="DR130" s="31"/>
      <c r="DS130" s="522"/>
      <c r="DT130" s="31"/>
      <c r="DU130" s="31"/>
      <c r="DV130" s="31"/>
      <c r="DW130" s="31"/>
      <c r="DX130" s="31"/>
      <c r="DY130" s="31"/>
      <c r="DZ130" s="31"/>
      <c r="EA130" s="659"/>
      <c r="EB130" s="31"/>
      <c r="EC130" s="522"/>
      <c r="ED130" s="649"/>
      <c r="EE130" s="31"/>
      <c r="EF130" s="31"/>
      <c r="EG130" s="31"/>
      <c r="EH130" s="31"/>
      <c r="EI130" s="133"/>
      <c r="EJ130" s="31"/>
      <c r="EK130" s="649"/>
      <c r="EL130" s="31"/>
      <c r="EM130" s="31"/>
      <c r="EN130" s="133"/>
      <c r="EO130" s="31"/>
      <c r="EP130" s="649"/>
      <c r="EQ130" s="31"/>
      <c r="ER130" s="31"/>
      <c r="ES130" s="31"/>
      <c r="ET130" s="31"/>
      <c r="EU130" s="31"/>
      <c r="EV130" s="31"/>
      <c r="EW130" s="522"/>
      <c r="EX130" s="649"/>
      <c r="EY130" s="31"/>
      <c r="EZ130" s="31"/>
      <c r="FA130" s="649"/>
      <c r="FB130" s="31"/>
      <c r="FC130" s="31"/>
      <c r="FD130" s="31"/>
      <c r="FE130" s="133"/>
      <c r="FF130" s="31"/>
      <c r="FG130" s="649"/>
      <c r="FH130" s="31"/>
      <c r="FI130" s="31"/>
      <c r="FJ130" s="649"/>
      <c r="FK130" s="31"/>
      <c r="FL130" s="31"/>
      <c r="FM130" s="31"/>
      <c r="FN130" s="659"/>
      <c r="FO130" s="31"/>
      <c r="FP130" s="522"/>
      <c r="FQ130" s="31"/>
      <c r="FR130" s="133"/>
      <c r="FS130" s="31"/>
      <c r="FT130" s="649"/>
      <c r="FU130" s="31"/>
      <c r="FV130" s="31"/>
      <c r="FW130" s="31"/>
      <c r="FX130" s="31"/>
      <c r="FY130" s="31"/>
      <c r="FZ130" s="133"/>
      <c r="GA130" s="31"/>
      <c r="GB130" s="522"/>
      <c r="GC130" s="31"/>
      <c r="GD130" s="31"/>
      <c r="GE130" s="31"/>
      <c r="GF130" s="522"/>
      <c r="GG130" s="31"/>
      <c r="GH130" s="659"/>
      <c r="GI130" s="31"/>
      <c r="GJ130" s="522"/>
      <c r="GK130" s="31"/>
      <c r="GL130" s="31"/>
      <c r="GM130" s="522"/>
      <c r="GN130" s="31"/>
      <c r="GO130" s="31"/>
      <c r="GP130" s="31"/>
      <c r="GQ130" s="31"/>
      <c r="GR130" s="31"/>
      <c r="GS130" s="659"/>
      <c r="GT130" s="31"/>
      <c r="GU130" s="522"/>
      <c r="GV130" s="649"/>
      <c r="GW130" s="31"/>
      <c r="GX130" s="31"/>
      <c r="GY130" s="649"/>
      <c r="GZ130" s="31"/>
      <c r="HA130" s="31"/>
      <c r="HB130" s="31"/>
      <c r="HC130" s="31"/>
      <c r="HD130" s="31"/>
      <c r="HE130" s="31"/>
      <c r="HF130" s="31"/>
      <c r="HG130" s="31"/>
      <c r="HH130" s="522"/>
      <c r="HI130" s="31"/>
      <c r="HJ130" s="31"/>
      <c r="HK130" s="31"/>
      <c r="HL130" s="31"/>
      <c r="HM130" s="31"/>
      <c r="HN130" s="31"/>
      <c r="HO130" s="522"/>
      <c r="HP130" s="649"/>
      <c r="HQ130" s="31"/>
      <c r="HR130" s="31"/>
      <c r="HS130" s="31"/>
      <c r="HT130" s="649"/>
      <c r="HU130" s="31"/>
      <c r="HV130" s="31"/>
      <c r="HW130" s="31"/>
      <c r="HX130" s="31"/>
      <c r="HY130" s="133"/>
      <c r="HZ130" s="31"/>
      <c r="IA130" s="659"/>
      <c r="IB130" s="522"/>
      <c r="IC130" s="31"/>
      <c r="ID130" s="31"/>
      <c r="IE130" s="31"/>
      <c r="IF130" s="31"/>
      <c r="IG130" s="31"/>
      <c r="IH130" s="31"/>
      <c r="II130" s="31"/>
      <c r="IJ130" s="31"/>
      <c r="IK130" s="659"/>
      <c r="IL130" s="522"/>
      <c r="IM130" s="31"/>
      <c r="IN130" s="31"/>
      <c r="IO130" s="31"/>
      <c r="IP130" s="31"/>
      <c r="IQ130" s="31"/>
      <c r="IR130" s="31"/>
      <c r="IS130" s="659"/>
      <c r="IT130" s="31"/>
      <c r="IU130" s="31"/>
      <c r="IV130" s="522"/>
      <c r="IW130" s="31"/>
      <c r="IX130" s="31"/>
      <c r="IY130" s="133"/>
      <c r="IZ130" s="31"/>
      <c r="JA130" s="31"/>
      <c r="JB130" s="133"/>
      <c r="JC130" s="31"/>
      <c r="JD130" s="31"/>
      <c r="JE130" s="31"/>
      <c r="JF130" s="133"/>
      <c r="JG130" s="31"/>
      <c r="JH130" s="522"/>
      <c r="JI130" s="31"/>
      <c r="JJ130" s="31"/>
      <c r="JK130" s="31"/>
      <c r="JL130" s="31"/>
      <c r="JM130" s="522"/>
      <c r="JN130" s="31"/>
      <c r="JO130" s="519"/>
      <c r="JP130" s="659"/>
      <c r="JQ130" s="522"/>
      <c r="JR130" s="31"/>
      <c r="JS130" s="31"/>
      <c r="JT130" s="31"/>
      <c r="JU130" s="31"/>
      <c r="JV130" s="31"/>
      <c r="JW130" s="31"/>
      <c r="JX130" s="31"/>
      <c r="JY130" s="31"/>
      <c r="JZ130" s="31"/>
      <c r="KA130" s="31"/>
      <c r="KB130" s="31"/>
      <c r="KC130" s="31"/>
      <c r="KD130" s="522"/>
      <c r="KE130" s="31"/>
      <c r="KF130" s="31"/>
      <c r="KG130" s="31"/>
      <c r="KH130" s="522"/>
      <c r="KI130" s="31"/>
      <c r="KJ130" s="31"/>
      <c r="KK130" s="31"/>
      <c r="KL130" s="31"/>
      <c r="KM130" s="522"/>
      <c r="KN130" s="31"/>
      <c r="KO130" s="31"/>
      <c r="KP130" s="31"/>
      <c r="KQ130" s="522"/>
      <c r="KR130" s="31"/>
      <c r="KS130" s="31"/>
      <c r="KT130" s="31"/>
      <c r="KU130" s="659"/>
      <c r="KV130" s="522"/>
      <c r="KW130" s="31"/>
      <c r="KX130" s="31"/>
      <c r="KY130" s="31"/>
      <c r="KZ130" s="31"/>
      <c r="LA130" s="31"/>
      <c r="LB130" s="522"/>
      <c r="LC130" s="31"/>
      <c r="LD130" s="31"/>
      <c r="LE130" s="31"/>
      <c r="LF130" s="649"/>
      <c r="LG130" s="31"/>
      <c r="LH130" s="31"/>
      <c r="LI130" s="31"/>
      <c r="LJ130" s="522"/>
      <c r="LK130" s="31"/>
      <c r="LL130" s="31"/>
      <c r="LM130" s="31"/>
      <c r="LN130" s="31"/>
      <c r="LO130" s="31"/>
      <c r="LP130" s="31"/>
      <c r="LQ130" s="31"/>
      <c r="LR130" s="31"/>
      <c r="LS130" s="31"/>
      <c r="LT130" s="31"/>
      <c r="LU130" s="31"/>
      <c r="LV130" s="31"/>
      <c r="LW130" s="31"/>
      <c r="LX130" s="31"/>
      <c r="LY130" s="522"/>
      <c r="LZ130" s="31"/>
      <c r="MA130" s="31"/>
      <c r="MB130" s="31"/>
      <c r="MC130" s="31"/>
      <c r="MD130" s="31"/>
      <c r="ME130" s="522"/>
      <c r="MF130" s="31"/>
      <c r="MG130" s="31"/>
      <c r="MH130" s="31"/>
      <c r="MI130" s="31"/>
      <c r="MJ130" s="522"/>
      <c r="MK130" s="31"/>
      <c r="ML130" s="31"/>
      <c r="MM130" s="31"/>
      <c r="MN130" s="31"/>
      <c r="MO130" s="31"/>
      <c r="MP130" s="31"/>
      <c r="MQ130" s="172"/>
      <c r="MR130" s="31"/>
      <c r="MS130" s="31"/>
      <c r="MT130" s="31"/>
      <c r="MU130" s="31"/>
      <c r="MV130" s="31"/>
      <c r="MW130" s="31"/>
      <c r="MX130" s="31"/>
      <c r="MY130" s="31"/>
      <c r="MZ130" s="31"/>
      <c r="NA130" s="24"/>
      <c r="NB130" s="24"/>
      <c r="NC130" s="24"/>
      <c r="ND130" s="24"/>
    </row>
    <row r="131" spans="1:368" ht="21" customHeight="1">
      <c r="A131" s="1248">
        <v>93</v>
      </c>
      <c r="B131" s="50" t="s">
        <v>484</v>
      </c>
      <c r="C131" s="51">
        <v>2023</v>
      </c>
      <c r="D131" s="34" t="s">
        <v>44</v>
      </c>
      <c r="E131" s="34" t="s">
        <v>23</v>
      </c>
      <c r="F131" s="34" t="s">
        <v>485</v>
      </c>
      <c r="G131" s="35">
        <v>82</v>
      </c>
      <c r="H131" s="42">
        <v>0.56000000000000005</v>
      </c>
      <c r="I131" s="43">
        <v>0.95</v>
      </c>
      <c r="J131" s="2" t="s">
        <v>486</v>
      </c>
      <c r="K131" s="52" t="s">
        <v>105</v>
      </c>
      <c r="L131" s="52" t="s">
        <v>122</v>
      </c>
      <c r="M131" s="2" t="s">
        <v>487</v>
      </c>
      <c r="N131" s="72" t="s">
        <v>403</v>
      </c>
      <c r="O131" s="2" t="s">
        <v>488</v>
      </c>
      <c r="P131" s="42">
        <v>0</v>
      </c>
      <c r="Q131" s="2" t="s">
        <v>157</v>
      </c>
      <c r="R131" s="34" t="s">
        <v>299</v>
      </c>
      <c r="S131" s="39" t="s">
        <v>489</v>
      </c>
      <c r="T131" s="39" t="s">
        <v>338</v>
      </c>
      <c r="U131" s="34" t="s">
        <v>490</v>
      </c>
      <c r="V131" s="153"/>
      <c r="W131" s="657">
        <f t="shared" si="786"/>
        <v>2</v>
      </c>
      <c r="X131" s="510">
        <f t="shared" si="787"/>
        <v>1</v>
      </c>
      <c r="Y131" s="41" t="s">
        <v>627</v>
      </c>
      <c r="Z131" s="510">
        <f t="shared" si="788"/>
        <v>1</v>
      </c>
      <c r="AA131" s="41" t="s">
        <v>627</v>
      </c>
      <c r="AB131" s="510">
        <f t="shared" si="789"/>
        <v>0</v>
      </c>
      <c r="AC131" s="40"/>
      <c r="AD131" s="510">
        <f t="shared" si="790"/>
        <v>0</v>
      </c>
      <c r="AE131" s="40"/>
      <c r="AF131" s="40"/>
      <c r="AG131" s="40"/>
      <c r="AH131" s="40"/>
      <c r="AI131" s="510">
        <f t="shared" si="791"/>
        <v>0</v>
      </c>
      <c r="AJ131" s="40"/>
      <c r="AK131" s="44"/>
      <c r="AL131" s="40"/>
      <c r="AM131" s="351">
        <f t="shared" si="792"/>
        <v>0</v>
      </c>
      <c r="AN131" s="40"/>
      <c r="AO131" s="40"/>
      <c r="AP131" s="40"/>
      <c r="AQ131" s="40"/>
      <c r="AR131" s="40"/>
      <c r="AS131" s="40"/>
      <c r="AT131" s="40"/>
      <c r="AU131" s="40"/>
      <c r="AV131" s="40"/>
      <c r="AW131" s="40"/>
      <c r="AX131" s="40"/>
      <c r="AY131" s="44"/>
      <c r="AZ131" s="40"/>
      <c r="BA131" s="44"/>
      <c r="BB131" s="40"/>
      <c r="BC131" s="510">
        <f t="shared" si="793"/>
        <v>0</v>
      </c>
      <c r="BD131" s="40"/>
      <c r="BE131" s="40"/>
      <c r="BF131" s="510">
        <f t="shared" si="794"/>
        <v>0</v>
      </c>
      <c r="BG131" s="40"/>
      <c r="BH131" s="40"/>
      <c r="BI131" s="40"/>
      <c r="BJ131" s="40"/>
      <c r="BK131" s="657">
        <f>COUNTIF(BL131:CD131,"&gt;0")</f>
        <v>0</v>
      </c>
      <c r="BL131" s="41" t="s">
        <v>627</v>
      </c>
      <c r="BM131" s="40"/>
      <c r="BN131" s="510">
        <f t="shared" si="795"/>
        <v>0</v>
      </c>
      <c r="BO131" s="40"/>
      <c r="BP131" s="40"/>
      <c r="BQ131" s="40"/>
      <c r="BR131" s="510">
        <f t="shared" si="796"/>
        <v>0</v>
      </c>
      <c r="BS131" s="40"/>
      <c r="BT131" s="40"/>
      <c r="BU131" s="510">
        <f t="shared" si="797"/>
        <v>0</v>
      </c>
      <c r="BV131" s="40"/>
      <c r="BW131" s="510">
        <f t="shared" si="798"/>
        <v>0</v>
      </c>
      <c r="BX131" s="40"/>
      <c r="BZ131" s="510">
        <f t="shared" si="799"/>
        <v>0</v>
      </c>
      <c r="CA131" s="40"/>
      <c r="CB131" s="40"/>
      <c r="CC131" s="40"/>
      <c r="CD131" s="40"/>
      <c r="CE131" s="657">
        <f t="shared" si="800"/>
        <v>0</v>
      </c>
      <c r="CF131" s="40"/>
      <c r="CG131" s="510">
        <f t="shared" si="801"/>
        <v>0</v>
      </c>
      <c r="CH131" s="40"/>
      <c r="CI131" s="44"/>
      <c r="CJ131" s="40"/>
      <c r="CK131" s="40"/>
      <c r="CL131" s="351">
        <f t="shared" si="802"/>
        <v>0</v>
      </c>
      <c r="CM131" s="40"/>
      <c r="CN131" s="40"/>
      <c r="CO131" s="40"/>
      <c r="CP131" s="351">
        <f t="shared" si="803"/>
        <v>0</v>
      </c>
      <c r="CQ131" s="40"/>
      <c r="CR131" s="40"/>
      <c r="CS131" s="40"/>
      <c r="CT131" s="40"/>
      <c r="CU131" s="40"/>
      <c r="CV131" s="40"/>
      <c r="CW131" s="40"/>
      <c r="CX131" s="351">
        <f t="shared" si="804"/>
        <v>0</v>
      </c>
      <c r="CY131" s="40"/>
      <c r="CZ131" s="40"/>
      <c r="DA131" s="40"/>
      <c r="DB131" s="40"/>
      <c r="DC131" s="510">
        <f t="shared" si="805"/>
        <v>0</v>
      </c>
      <c r="DD131" s="40"/>
      <c r="DE131" s="40"/>
      <c r="DF131" s="40"/>
      <c r="DG131" s="40"/>
      <c r="DH131" s="40"/>
      <c r="DI131" s="40"/>
      <c r="DJ131" s="40"/>
      <c r="DK131" s="40"/>
      <c r="DL131" s="40"/>
      <c r="DM131" s="40"/>
      <c r="DN131" s="40"/>
      <c r="DO131" s="510">
        <f t="shared" si="806"/>
        <v>0</v>
      </c>
      <c r="DP131" s="40"/>
      <c r="DQ131" s="40"/>
      <c r="DR131" s="40"/>
      <c r="DS131" s="510">
        <f t="shared" si="807"/>
        <v>0</v>
      </c>
      <c r="DT131" s="40"/>
      <c r="DU131" s="40"/>
      <c r="DV131" s="40"/>
      <c r="DW131" s="40"/>
      <c r="DX131" s="40"/>
      <c r="DY131" s="40"/>
      <c r="DZ131" s="40"/>
      <c r="EA131" s="657">
        <f t="shared" si="808"/>
        <v>0</v>
      </c>
      <c r="EB131" s="40"/>
      <c r="EC131" s="510">
        <f t="shared" si="809"/>
        <v>0</v>
      </c>
      <c r="ED131" s="351">
        <f t="shared" si="810"/>
        <v>0</v>
      </c>
      <c r="EE131" s="40"/>
      <c r="EF131" s="40"/>
      <c r="EG131" s="40"/>
      <c r="EH131" s="40"/>
      <c r="EI131" s="44"/>
      <c r="EJ131" s="40"/>
      <c r="EK131" s="351">
        <f t="shared" si="811"/>
        <v>0</v>
      </c>
      <c r="EL131" s="40"/>
      <c r="EM131" s="40"/>
      <c r="EN131" s="44"/>
      <c r="EO131" s="40"/>
      <c r="EP131" s="351">
        <f t="shared" si="812"/>
        <v>0</v>
      </c>
      <c r="EQ131" s="40"/>
      <c r="ER131" s="40"/>
      <c r="ES131" s="40"/>
      <c r="ET131" s="40"/>
      <c r="EU131" s="40"/>
      <c r="EV131" s="40"/>
      <c r="EW131" s="510">
        <f t="shared" si="813"/>
        <v>0</v>
      </c>
      <c r="EX131" s="351">
        <f t="shared" si="814"/>
        <v>0</v>
      </c>
      <c r="EY131" s="40"/>
      <c r="EZ131" s="40"/>
      <c r="FA131" s="351">
        <f t="shared" si="815"/>
        <v>0</v>
      </c>
      <c r="FB131" s="40"/>
      <c r="FC131" s="40"/>
      <c r="FD131" s="40"/>
      <c r="FE131" s="44"/>
      <c r="FF131" s="40"/>
      <c r="FG131" s="351">
        <f t="shared" si="816"/>
        <v>0</v>
      </c>
      <c r="FH131" s="40"/>
      <c r="FI131" s="40"/>
      <c r="FJ131" s="351">
        <f t="shared" si="817"/>
        <v>0</v>
      </c>
      <c r="FK131" s="40"/>
      <c r="FL131" s="40"/>
      <c r="FM131" s="40"/>
      <c r="FN131" s="657">
        <f t="shared" si="818"/>
        <v>0</v>
      </c>
      <c r="FO131" s="40"/>
      <c r="FP131" s="510">
        <f t="shared" si="819"/>
        <v>0</v>
      </c>
      <c r="FQ131" s="40"/>
      <c r="FR131" s="44"/>
      <c r="FS131" s="40"/>
      <c r="FT131" s="351">
        <f t="shared" si="820"/>
        <v>0</v>
      </c>
      <c r="FU131" s="40"/>
      <c r="FV131" s="40"/>
      <c r="FW131" s="40"/>
      <c r="FX131" s="40"/>
      <c r="FY131" s="40"/>
      <c r="FZ131" s="44"/>
      <c r="GA131" s="40"/>
      <c r="GB131" s="510">
        <f t="shared" si="821"/>
        <v>0</v>
      </c>
      <c r="GC131" s="40"/>
      <c r="GD131" s="40"/>
      <c r="GE131" s="40"/>
      <c r="GF131" s="510">
        <f t="shared" si="822"/>
        <v>0</v>
      </c>
      <c r="GG131" s="40"/>
      <c r="GH131" s="657">
        <f>COUNTIF(GI131:GR131,"&gt;0")</f>
        <v>2</v>
      </c>
      <c r="GI131" s="41" t="s">
        <v>627</v>
      </c>
      <c r="GJ131" s="510">
        <f t="shared" si="823"/>
        <v>1</v>
      </c>
      <c r="GK131" s="41" t="s">
        <v>627</v>
      </c>
      <c r="GL131" s="40"/>
      <c r="GM131" s="510">
        <f>COUNTA(GN131:GR131)</f>
        <v>1</v>
      </c>
      <c r="GN131" s="41"/>
      <c r="GO131" s="41" t="s">
        <v>627</v>
      </c>
      <c r="GP131" s="40"/>
      <c r="GQ131" s="40"/>
      <c r="GR131" s="41"/>
      <c r="GS131" s="657">
        <f t="shared" si="824"/>
        <v>0</v>
      </c>
      <c r="GT131" s="40"/>
      <c r="GU131" s="510">
        <f t="shared" si="825"/>
        <v>0</v>
      </c>
      <c r="GV131" s="351">
        <f t="shared" si="826"/>
        <v>0</v>
      </c>
      <c r="GW131" s="40"/>
      <c r="GX131" s="40"/>
      <c r="GY131" s="351">
        <f t="shared" si="827"/>
        <v>0</v>
      </c>
      <c r="GZ131" s="40"/>
      <c r="HA131" s="40"/>
      <c r="HB131" s="40"/>
      <c r="HC131" s="40"/>
      <c r="HD131" s="40"/>
      <c r="HE131" s="40"/>
      <c r="HF131" s="40"/>
      <c r="HG131" s="40"/>
      <c r="HH131" s="510">
        <f t="shared" si="828"/>
        <v>0</v>
      </c>
      <c r="HI131" s="40"/>
      <c r="HJ131" s="40"/>
      <c r="HK131" s="40"/>
      <c r="HL131" s="40"/>
      <c r="HM131" s="40"/>
      <c r="HN131" s="40"/>
      <c r="HO131" s="510">
        <f t="shared" si="829"/>
        <v>0</v>
      </c>
      <c r="HP131" s="351">
        <f t="shared" si="830"/>
        <v>0</v>
      </c>
      <c r="HQ131" s="40"/>
      <c r="HR131" s="40"/>
      <c r="HS131" s="40"/>
      <c r="HT131" s="351">
        <f t="shared" si="831"/>
        <v>0</v>
      </c>
      <c r="HU131" s="40"/>
      <c r="HV131" s="40"/>
      <c r="HW131" s="40"/>
      <c r="HX131" s="40"/>
      <c r="HY131" s="44"/>
      <c r="HZ131" s="40"/>
      <c r="IA131" s="657">
        <f t="shared" si="832"/>
        <v>0</v>
      </c>
      <c r="IB131" s="510">
        <f t="shared" si="833"/>
        <v>0</v>
      </c>
      <c r="IC131" s="40"/>
      <c r="ID131" s="40"/>
      <c r="IE131" s="40"/>
      <c r="IF131" s="40"/>
      <c r="IG131" s="40"/>
      <c r="IH131" s="40"/>
      <c r="II131" s="40"/>
      <c r="IJ131" s="40"/>
      <c r="IK131" s="657">
        <f t="shared" si="834"/>
        <v>0</v>
      </c>
      <c r="IL131" s="510">
        <f t="shared" si="835"/>
        <v>0</v>
      </c>
      <c r="IM131" s="40"/>
      <c r="IN131" s="40"/>
      <c r="IO131" s="40"/>
      <c r="IP131" s="40"/>
      <c r="IQ131" s="40"/>
      <c r="IR131" s="40"/>
      <c r="IS131" s="657">
        <f t="shared" si="836"/>
        <v>0</v>
      </c>
      <c r="IT131" s="40"/>
      <c r="IU131" s="40"/>
      <c r="IV131" s="510">
        <f t="shared" si="837"/>
        <v>0</v>
      </c>
      <c r="IW131" s="40"/>
      <c r="IX131" s="40"/>
      <c r="IY131" s="44"/>
      <c r="IZ131" s="40"/>
      <c r="JA131" s="40"/>
      <c r="JB131" s="44"/>
      <c r="JC131" s="40"/>
      <c r="JD131" s="40"/>
      <c r="JE131" s="40"/>
      <c r="JF131" s="44"/>
      <c r="JG131" s="40"/>
      <c r="JH131" s="510">
        <f t="shared" si="838"/>
        <v>0</v>
      </c>
      <c r="JI131" s="40"/>
      <c r="JJ131" s="40"/>
      <c r="JK131" s="40"/>
      <c r="JL131" s="40"/>
      <c r="JM131" s="510">
        <f t="shared" si="839"/>
        <v>0</v>
      </c>
      <c r="JN131" s="40"/>
      <c r="JO131" s="513"/>
      <c r="JP131" s="657">
        <f t="shared" si="840"/>
        <v>0</v>
      </c>
      <c r="JQ131" s="510">
        <f t="shared" si="841"/>
        <v>0</v>
      </c>
      <c r="JR131" s="436"/>
      <c r="JS131" s="40"/>
      <c r="JT131" s="40"/>
      <c r="JU131" s="40"/>
      <c r="JV131" s="40"/>
      <c r="JW131" s="40"/>
      <c r="JX131" s="40"/>
      <c r="JY131" s="40"/>
      <c r="JZ131" s="40"/>
      <c r="KA131" s="40"/>
      <c r="KB131" s="40"/>
      <c r="KC131" s="40"/>
      <c r="KD131" s="510">
        <f t="shared" si="842"/>
        <v>0</v>
      </c>
      <c r="KE131" s="40"/>
      <c r="KF131" s="40"/>
      <c r="KG131" s="40"/>
      <c r="KH131" s="510">
        <f t="shared" si="843"/>
        <v>0</v>
      </c>
      <c r="KI131" s="40"/>
      <c r="KJ131" s="40"/>
      <c r="KK131" s="40"/>
      <c r="KL131" s="40"/>
      <c r="KM131" s="510">
        <f t="shared" si="844"/>
        <v>0</v>
      </c>
      <c r="KN131" s="40"/>
      <c r="KO131" s="40"/>
      <c r="KP131" s="40"/>
      <c r="KQ131" s="510">
        <f t="shared" si="845"/>
        <v>0</v>
      </c>
      <c r="KR131" s="40"/>
      <c r="KS131" s="40"/>
      <c r="KT131" s="40"/>
      <c r="KU131" s="657">
        <f t="shared" si="846"/>
        <v>0</v>
      </c>
      <c r="KV131" s="510">
        <f t="shared" si="847"/>
        <v>0</v>
      </c>
      <c r="KW131" s="40"/>
      <c r="KX131" s="40"/>
      <c r="KY131" s="40"/>
      <c r="KZ131" s="40"/>
      <c r="LA131" s="40"/>
      <c r="LB131" s="510">
        <f t="shared" si="848"/>
        <v>0</v>
      </c>
      <c r="LC131" s="40"/>
      <c r="LD131" s="40"/>
      <c r="LE131" s="40"/>
      <c r="LF131" s="351">
        <f t="shared" si="849"/>
        <v>0</v>
      </c>
      <c r="LG131" s="40"/>
      <c r="LH131" s="40"/>
      <c r="LI131" s="40"/>
      <c r="LJ131" s="510">
        <f t="shared" si="850"/>
        <v>0</v>
      </c>
      <c r="LK131" s="40"/>
      <c r="LL131" s="40"/>
      <c r="LM131" s="40"/>
      <c r="LN131" s="40"/>
      <c r="LO131" s="40"/>
      <c r="LP131" s="40"/>
      <c r="LQ131" s="40"/>
      <c r="LR131" s="40"/>
      <c r="LS131" s="40"/>
      <c r="LT131" s="40"/>
      <c r="LU131" s="40"/>
      <c r="LV131" s="40"/>
      <c r="LW131" s="40"/>
      <c r="LX131" s="40"/>
      <c r="LY131" s="510">
        <f t="shared" si="851"/>
        <v>0</v>
      </c>
      <c r="LZ131" s="40"/>
      <c r="MA131" s="40"/>
      <c r="MB131" s="40"/>
      <c r="MC131" s="40"/>
      <c r="MD131" s="40"/>
      <c r="ME131" s="510">
        <f t="shared" si="852"/>
        <v>0</v>
      </c>
      <c r="MF131" s="40"/>
      <c r="MG131" s="40"/>
      <c r="MH131" s="40"/>
      <c r="MI131" s="40"/>
      <c r="MJ131" s="510">
        <f t="shared" si="853"/>
        <v>0</v>
      </c>
      <c r="MK131" s="40"/>
      <c r="ML131" s="40"/>
      <c r="MM131" s="40"/>
      <c r="MN131" s="40"/>
      <c r="MO131" s="40"/>
      <c r="MP131" s="40"/>
      <c r="MQ131" s="163"/>
      <c r="MR131" s="40"/>
      <c r="MS131" s="40"/>
      <c r="MT131" s="40"/>
      <c r="MU131" s="40"/>
      <c r="MV131" s="40"/>
      <c r="MW131" s="40"/>
      <c r="MX131" s="40"/>
      <c r="MY131" s="40"/>
      <c r="MZ131" s="40"/>
      <c r="NA131" s="34" t="s">
        <v>1145</v>
      </c>
      <c r="NB131" s="34" t="s">
        <v>1049</v>
      </c>
      <c r="NC131" s="34" t="s">
        <v>1146</v>
      </c>
      <c r="ND131" s="34"/>
    </row>
    <row r="132" spans="1:368" ht="22" customHeight="1">
      <c r="A132" s="1248">
        <v>94</v>
      </c>
      <c r="B132" s="50" t="s">
        <v>496</v>
      </c>
      <c r="C132" s="51">
        <v>2022</v>
      </c>
      <c r="D132" s="34" t="s">
        <v>119</v>
      </c>
      <c r="E132" s="34" t="s">
        <v>120</v>
      </c>
      <c r="F132" s="34" t="s">
        <v>154</v>
      </c>
      <c r="G132" s="35">
        <v>75</v>
      </c>
      <c r="H132" s="42">
        <v>0.53300000000000003</v>
      </c>
      <c r="I132" s="43" t="s">
        <v>39</v>
      </c>
      <c r="J132" s="2" t="s">
        <v>497</v>
      </c>
      <c r="K132" s="52" t="s">
        <v>132</v>
      </c>
      <c r="L132" s="52" t="s">
        <v>122</v>
      </c>
      <c r="M132" s="2" t="s">
        <v>498</v>
      </c>
      <c r="N132" s="2" t="s">
        <v>499</v>
      </c>
      <c r="O132" s="2" t="s">
        <v>500</v>
      </c>
      <c r="P132" s="42">
        <v>0</v>
      </c>
      <c r="Q132" s="2" t="s">
        <v>157</v>
      </c>
      <c r="R132" s="34" t="s">
        <v>299</v>
      </c>
      <c r="S132" s="39" t="s">
        <v>501</v>
      </c>
      <c r="T132" s="39" t="s">
        <v>338</v>
      </c>
      <c r="U132" s="34" t="s">
        <v>502</v>
      </c>
      <c r="V132" s="153"/>
      <c r="W132" s="657">
        <f t="shared" si="786"/>
        <v>1</v>
      </c>
      <c r="X132" s="510">
        <f t="shared" si="787"/>
        <v>0</v>
      </c>
      <c r="Y132" s="40"/>
      <c r="Z132" s="510">
        <f t="shared" si="788"/>
        <v>0</v>
      </c>
      <c r="AA132" s="40"/>
      <c r="AB132" s="510">
        <f t="shared" si="789"/>
        <v>0</v>
      </c>
      <c r="AC132" s="40"/>
      <c r="AD132" s="510">
        <f t="shared" si="790"/>
        <v>1</v>
      </c>
      <c r="AE132" s="40"/>
      <c r="AF132" s="40"/>
      <c r="AG132" s="40"/>
      <c r="AH132" s="41" t="s">
        <v>627</v>
      </c>
      <c r="AI132" s="510">
        <f t="shared" si="791"/>
        <v>0</v>
      </c>
      <c r="AJ132" s="40"/>
      <c r="AK132" s="44"/>
      <c r="AL132" s="40"/>
      <c r="AM132" s="351">
        <f t="shared" si="792"/>
        <v>0</v>
      </c>
      <c r="AN132" s="40"/>
      <c r="AO132" s="40"/>
      <c r="AP132" s="40"/>
      <c r="AQ132" s="40"/>
      <c r="AR132" s="40"/>
      <c r="AS132" s="40"/>
      <c r="AT132" s="40"/>
      <c r="AU132" s="40"/>
      <c r="AV132" s="40"/>
      <c r="AW132" s="40"/>
      <c r="AX132" s="40"/>
      <c r="AY132" s="44"/>
      <c r="AZ132" s="40"/>
      <c r="BA132" s="44"/>
      <c r="BB132" s="40"/>
      <c r="BC132" s="510">
        <f t="shared" si="793"/>
        <v>0</v>
      </c>
      <c r="BD132" s="40"/>
      <c r="BE132" s="40"/>
      <c r="BF132" s="510">
        <f t="shared" si="794"/>
        <v>0</v>
      </c>
      <c r="BG132" s="40"/>
      <c r="BH132" s="40"/>
      <c r="BI132" s="40"/>
      <c r="BJ132" s="40"/>
      <c r="BK132" s="657">
        <f>COUNTIF(BL132:CD132,"&gt;0")</f>
        <v>0</v>
      </c>
      <c r="BL132" s="40"/>
      <c r="BM132" s="40"/>
      <c r="BN132" s="510">
        <f t="shared" si="795"/>
        <v>0</v>
      </c>
      <c r="BO132" s="40"/>
      <c r="BP132" s="40"/>
      <c r="BQ132" s="40"/>
      <c r="BR132" s="510">
        <f t="shared" si="796"/>
        <v>0</v>
      </c>
      <c r="BS132" s="40"/>
      <c r="BT132" s="40"/>
      <c r="BU132" s="510">
        <f t="shared" si="797"/>
        <v>0</v>
      </c>
      <c r="BV132" s="40"/>
      <c r="BW132" s="510">
        <f t="shared" si="798"/>
        <v>0</v>
      </c>
      <c r="BX132" s="40"/>
      <c r="BZ132" s="510">
        <f t="shared" si="799"/>
        <v>0</v>
      </c>
      <c r="CA132" s="40"/>
      <c r="CB132" s="40"/>
      <c r="CC132" s="40"/>
      <c r="CD132" s="40"/>
      <c r="CE132" s="657">
        <f t="shared" si="800"/>
        <v>2</v>
      </c>
      <c r="CF132" s="40"/>
      <c r="CG132" s="510">
        <f t="shared" si="801"/>
        <v>1</v>
      </c>
      <c r="CH132" s="40"/>
      <c r="CI132" s="44"/>
      <c r="CJ132" s="40"/>
      <c r="CK132" s="40"/>
      <c r="CL132" s="351">
        <f t="shared" si="802"/>
        <v>0</v>
      </c>
      <c r="CM132" s="40"/>
      <c r="CN132" s="40"/>
      <c r="CO132" s="40"/>
      <c r="CP132" s="351">
        <f t="shared" si="803"/>
        <v>1</v>
      </c>
      <c r="CQ132" s="40"/>
      <c r="CR132" s="41" t="s">
        <v>627</v>
      </c>
      <c r="CS132" s="40"/>
      <c r="CT132" s="40"/>
      <c r="CU132" s="40"/>
      <c r="CV132" s="40"/>
      <c r="CW132" s="40"/>
      <c r="CX132" s="351">
        <f t="shared" si="804"/>
        <v>0</v>
      </c>
      <c r="CY132" s="40"/>
      <c r="CZ132" s="40"/>
      <c r="DA132" s="40"/>
      <c r="DB132" s="40"/>
      <c r="DC132" s="510">
        <f t="shared" si="805"/>
        <v>0</v>
      </c>
      <c r="DD132" s="40"/>
      <c r="DE132" s="40"/>
      <c r="DF132" s="40"/>
      <c r="DG132" s="40"/>
      <c r="DH132" s="40"/>
      <c r="DI132" s="40"/>
      <c r="DJ132" s="40"/>
      <c r="DK132" s="40"/>
      <c r="DL132" s="40"/>
      <c r="DM132" s="40"/>
      <c r="DN132" s="40"/>
      <c r="DO132" s="510">
        <f t="shared" si="806"/>
        <v>0</v>
      </c>
      <c r="DP132" s="40"/>
      <c r="DQ132" s="40"/>
      <c r="DR132" s="40"/>
      <c r="DS132" s="510">
        <f t="shared" si="807"/>
        <v>0</v>
      </c>
      <c r="DT132" s="40"/>
      <c r="DU132" s="40"/>
      <c r="DV132" s="40"/>
      <c r="DW132" s="40"/>
      <c r="DX132" s="40"/>
      <c r="DY132" s="40"/>
      <c r="DZ132" s="40"/>
      <c r="EA132" s="657">
        <f t="shared" si="808"/>
        <v>2</v>
      </c>
      <c r="EB132" s="40"/>
      <c r="EC132" s="510">
        <f t="shared" si="809"/>
        <v>1</v>
      </c>
      <c r="ED132" s="351">
        <f t="shared" si="810"/>
        <v>0</v>
      </c>
      <c r="EE132" s="40"/>
      <c r="EF132" s="40"/>
      <c r="EG132" s="40"/>
      <c r="EH132" s="40"/>
      <c r="EI132" s="44"/>
      <c r="EJ132" s="40"/>
      <c r="EK132" s="351">
        <f t="shared" si="811"/>
        <v>1</v>
      </c>
      <c r="EL132" s="41" t="s">
        <v>627</v>
      </c>
      <c r="EM132" s="41"/>
      <c r="EN132" s="44"/>
      <c r="EO132" s="40"/>
      <c r="EP132" s="351">
        <f t="shared" si="812"/>
        <v>0</v>
      </c>
      <c r="EQ132" s="40"/>
      <c r="ER132" s="40"/>
      <c r="ES132" s="40"/>
      <c r="ET132" s="40"/>
      <c r="EU132" s="40"/>
      <c r="EV132" s="40"/>
      <c r="EW132" s="510">
        <f t="shared" si="813"/>
        <v>0</v>
      </c>
      <c r="EX132" s="351">
        <f t="shared" si="814"/>
        <v>0</v>
      </c>
      <c r="EY132" s="40"/>
      <c r="EZ132" s="40"/>
      <c r="FA132" s="351">
        <f t="shared" si="815"/>
        <v>0</v>
      </c>
      <c r="FB132" s="40"/>
      <c r="FC132" s="40"/>
      <c r="FD132" s="40"/>
      <c r="FE132" s="44"/>
      <c r="FF132" s="40"/>
      <c r="FG132" s="351">
        <f t="shared" si="816"/>
        <v>0</v>
      </c>
      <c r="FH132" s="40"/>
      <c r="FI132" s="40"/>
      <c r="FJ132" s="351">
        <f t="shared" si="817"/>
        <v>0</v>
      </c>
      <c r="FK132" s="40"/>
      <c r="FL132" s="40"/>
      <c r="FM132" s="40"/>
      <c r="FN132" s="657">
        <f t="shared" si="818"/>
        <v>2</v>
      </c>
      <c r="FO132" s="40"/>
      <c r="FP132" s="510">
        <f t="shared" si="819"/>
        <v>1</v>
      </c>
      <c r="FQ132" s="40"/>
      <c r="FR132" s="44"/>
      <c r="FS132" s="40"/>
      <c r="FT132" s="351">
        <f t="shared" si="820"/>
        <v>0</v>
      </c>
      <c r="FU132" s="40"/>
      <c r="FV132" s="40"/>
      <c r="FW132" s="40"/>
      <c r="FX132" s="40"/>
      <c r="FY132" s="40"/>
      <c r="FZ132" s="44"/>
      <c r="GA132" s="40"/>
      <c r="GB132" s="510">
        <f t="shared" si="821"/>
        <v>1</v>
      </c>
      <c r="GC132" s="41" t="s">
        <v>627</v>
      </c>
      <c r="GD132" s="40"/>
      <c r="GE132" s="40"/>
      <c r="GF132" s="510">
        <f t="shared" si="822"/>
        <v>0</v>
      </c>
      <c r="GG132" s="40"/>
      <c r="GH132" s="657">
        <f>COUNTIF(GI132:GR132,"&gt;0")</f>
        <v>0</v>
      </c>
      <c r="GI132" s="40"/>
      <c r="GJ132" s="510">
        <f t="shared" si="823"/>
        <v>0</v>
      </c>
      <c r="GK132" s="40"/>
      <c r="GL132" s="40"/>
      <c r="GM132" s="510">
        <f>COUNTA(GN132:GR132)</f>
        <v>0</v>
      </c>
      <c r="GN132" s="40"/>
      <c r="GO132" s="40"/>
      <c r="GP132" s="40"/>
      <c r="GQ132" s="40"/>
      <c r="GR132" s="40"/>
      <c r="GS132" s="657">
        <f t="shared" si="824"/>
        <v>0</v>
      </c>
      <c r="GT132" s="40"/>
      <c r="GU132" s="510">
        <f t="shared" si="825"/>
        <v>0</v>
      </c>
      <c r="GV132" s="351">
        <f t="shared" si="826"/>
        <v>0</v>
      </c>
      <c r="GW132" s="40"/>
      <c r="GX132" s="40"/>
      <c r="GY132" s="351">
        <f t="shared" si="827"/>
        <v>0</v>
      </c>
      <c r="GZ132" s="40"/>
      <c r="HA132" s="40"/>
      <c r="HB132" s="40"/>
      <c r="HC132" s="40"/>
      <c r="HD132" s="40"/>
      <c r="HE132" s="40"/>
      <c r="HF132" s="40"/>
      <c r="HG132" s="40"/>
      <c r="HH132" s="510">
        <f t="shared" si="828"/>
        <v>0</v>
      </c>
      <c r="HI132" s="40"/>
      <c r="HJ132" s="40"/>
      <c r="HK132" s="40"/>
      <c r="HL132" s="40"/>
      <c r="HM132" s="40"/>
      <c r="HN132" s="40"/>
      <c r="HO132" s="510">
        <f t="shared" si="829"/>
        <v>0</v>
      </c>
      <c r="HP132" s="351">
        <f t="shared" si="830"/>
        <v>0</v>
      </c>
      <c r="HQ132" s="40"/>
      <c r="HR132" s="40"/>
      <c r="HS132" s="40"/>
      <c r="HT132" s="351">
        <f t="shared" si="831"/>
        <v>0</v>
      </c>
      <c r="HU132" s="40"/>
      <c r="HV132" s="40"/>
      <c r="HW132" s="40"/>
      <c r="HX132" s="40"/>
      <c r="HY132" s="44"/>
      <c r="HZ132" s="40"/>
      <c r="IA132" s="657">
        <f t="shared" si="832"/>
        <v>0</v>
      </c>
      <c r="IB132" s="510">
        <f t="shared" si="833"/>
        <v>0</v>
      </c>
      <c r="IC132" s="40"/>
      <c r="ID132" s="40"/>
      <c r="IE132" s="40"/>
      <c r="IF132" s="40"/>
      <c r="IG132" s="40"/>
      <c r="IH132" s="40"/>
      <c r="II132" s="40"/>
      <c r="IJ132" s="40"/>
      <c r="IK132" s="657">
        <f t="shared" si="834"/>
        <v>0</v>
      </c>
      <c r="IL132" s="510">
        <f t="shared" si="835"/>
        <v>0</v>
      </c>
      <c r="IM132" s="40"/>
      <c r="IN132" s="40"/>
      <c r="IO132" s="40"/>
      <c r="IP132" s="40"/>
      <c r="IQ132" s="40"/>
      <c r="IR132" s="40"/>
      <c r="IS132" s="657">
        <f t="shared" si="836"/>
        <v>0</v>
      </c>
      <c r="IT132" s="40"/>
      <c r="IU132" s="40"/>
      <c r="IV132" s="510">
        <f t="shared" si="837"/>
        <v>0</v>
      </c>
      <c r="IW132" s="40"/>
      <c r="IX132" s="40"/>
      <c r="IY132" s="44"/>
      <c r="IZ132" s="40"/>
      <c r="JA132" s="40"/>
      <c r="JB132" s="44"/>
      <c r="JC132" s="40"/>
      <c r="JD132" s="40"/>
      <c r="JE132" s="40"/>
      <c r="JF132" s="44"/>
      <c r="JG132" s="40"/>
      <c r="JH132" s="510">
        <f t="shared" si="838"/>
        <v>0</v>
      </c>
      <c r="JI132" s="40"/>
      <c r="JJ132" s="40"/>
      <c r="JK132" s="40"/>
      <c r="JL132" s="40"/>
      <c r="JM132" s="510">
        <f t="shared" si="839"/>
        <v>0</v>
      </c>
      <c r="JN132" s="40"/>
      <c r="JO132" s="513"/>
      <c r="JP132" s="657">
        <f t="shared" si="840"/>
        <v>0</v>
      </c>
      <c r="JQ132" s="510">
        <f t="shared" si="841"/>
        <v>0</v>
      </c>
      <c r="JR132" s="436"/>
      <c r="JS132" s="40"/>
      <c r="JT132" s="40"/>
      <c r="JU132" s="40"/>
      <c r="JV132" s="40"/>
      <c r="JW132" s="40"/>
      <c r="JX132" s="40"/>
      <c r="JY132" s="40"/>
      <c r="JZ132" s="40"/>
      <c r="KA132" s="40"/>
      <c r="KB132" s="40"/>
      <c r="KC132" s="40"/>
      <c r="KD132" s="510">
        <f t="shared" si="842"/>
        <v>0</v>
      </c>
      <c r="KE132" s="40"/>
      <c r="KF132" s="40"/>
      <c r="KG132" s="40"/>
      <c r="KH132" s="510">
        <f t="shared" si="843"/>
        <v>0</v>
      </c>
      <c r="KI132" s="40"/>
      <c r="KJ132" s="40"/>
      <c r="KK132" s="40"/>
      <c r="KL132" s="40"/>
      <c r="KM132" s="510">
        <f t="shared" si="844"/>
        <v>0</v>
      </c>
      <c r="KN132" s="40"/>
      <c r="KO132" s="40"/>
      <c r="KP132" s="40"/>
      <c r="KQ132" s="510">
        <f t="shared" si="845"/>
        <v>0</v>
      </c>
      <c r="KR132" s="40"/>
      <c r="KS132" s="40"/>
      <c r="KT132" s="40"/>
      <c r="KU132" s="657">
        <f t="shared" si="846"/>
        <v>0</v>
      </c>
      <c r="KV132" s="510">
        <f t="shared" si="847"/>
        <v>0</v>
      </c>
      <c r="KW132" s="40"/>
      <c r="KX132" s="40"/>
      <c r="KY132" s="40"/>
      <c r="KZ132" s="40"/>
      <c r="LA132" s="40"/>
      <c r="LB132" s="510">
        <f t="shared" si="848"/>
        <v>0</v>
      </c>
      <c r="LC132" s="40"/>
      <c r="LD132" s="40"/>
      <c r="LE132" s="40"/>
      <c r="LF132" s="351">
        <f t="shared" si="849"/>
        <v>0</v>
      </c>
      <c r="LG132" s="40"/>
      <c r="LH132" s="40"/>
      <c r="LI132" s="40"/>
      <c r="LJ132" s="510">
        <f t="shared" si="850"/>
        <v>0</v>
      </c>
      <c r="LK132" s="40"/>
      <c r="LL132" s="40"/>
      <c r="LM132" s="40"/>
      <c r="LN132" s="40"/>
      <c r="LO132" s="40"/>
      <c r="LP132" s="40"/>
      <c r="LQ132" s="40"/>
      <c r="LR132" s="40"/>
      <c r="LS132" s="40"/>
      <c r="LT132" s="40"/>
      <c r="LU132" s="40"/>
      <c r="LV132" s="40"/>
      <c r="LW132" s="40"/>
      <c r="LX132" s="40"/>
      <c r="LY132" s="510">
        <f t="shared" si="851"/>
        <v>0</v>
      </c>
      <c r="LZ132" s="40"/>
      <c r="MA132" s="40"/>
      <c r="MB132" s="40"/>
      <c r="MC132" s="40"/>
      <c r="MD132" s="40"/>
      <c r="ME132" s="510">
        <f t="shared" si="852"/>
        <v>0</v>
      </c>
      <c r="MF132" s="40"/>
      <c r="MG132" s="40"/>
      <c r="MH132" s="40"/>
      <c r="MI132" s="40"/>
      <c r="MJ132" s="510">
        <f t="shared" si="853"/>
        <v>0</v>
      </c>
      <c r="MK132" s="40"/>
      <c r="ML132" s="40"/>
      <c r="MM132" s="40"/>
      <c r="MN132" s="40"/>
      <c r="MO132" s="40"/>
      <c r="MP132" s="40"/>
      <c r="MQ132" s="163"/>
      <c r="MR132" s="40"/>
      <c r="MS132" s="40"/>
      <c r="MT132" s="40"/>
      <c r="MU132" s="40"/>
      <c r="MV132" s="40"/>
      <c r="MW132" s="40"/>
      <c r="MX132" s="40"/>
      <c r="MY132" s="40"/>
      <c r="MZ132" s="40"/>
      <c r="NA132" s="34" t="s">
        <v>1150</v>
      </c>
      <c r="NB132" s="34" t="s">
        <v>1151</v>
      </c>
      <c r="NC132" s="34" t="s">
        <v>1152</v>
      </c>
      <c r="ND132" s="34"/>
    </row>
    <row r="133" spans="1:368" s="74" customFormat="1">
      <c r="A133" s="1264"/>
      <c r="B133" s="1224" t="s">
        <v>1371</v>
      </c>
      <c r="D133" s="75" t="s">
        <v>640</v>
      </c>
      <c r="E133" s="75" t="s">
        <v>640</v>
      </c>
      <c r="F133" s="75" t="s">
        <v>640</v>
      </c>
      <c r="G133" s="76" t="s">
        <v>640</v>
      </c>
      <c r="H133" s="77" t="s">
        <v>640</v>
      </c>
      <c r="I133" s="78" t="s">
        <v>640</v>
      </c>
      <c r="J133" s="18" t="s">
        <v>640</v>
      </c>
      <c r="K133" s="79" t="s">
        <v>640</v>
      </c>
      <c r="L133" s="79" t="s">
        <v>640</v>
      </c>
      <c r="M133" s="18" t="s">
        <v>640</v>
      </c>
      <c r="N133" s="18" t="s">
        <v>640</v>
      </c>
      <c r="O133" s="18" t="s">
        <v>640</v>
      </c>
      <c r="P133" s="77" t="s">
        <v>640</v>
      </c>
      <c r="Q133" s="18" t="s">
        <v>640</v>
      </c>
      <c r="R133" s="75" t="s">
        <v>299</v>
      </c>
      <c r="S133" s="80" t="s">
        <v>1285</v>
      </c>
      <c r="T133" s="81"/>
      <c r="U133" s="75"/>
      <c r="V133" s="274"/>
      <c r="W133" s="657">
        <f t="shared" si="786"/>
        <v>5</v>
      </c>
      <c r="X133" s="510">
        <f t="shared" si="787"/>
        <v>1</v>
      </c>
      <c r="Y133" s="82" t="s">
        <v>25</v>
      </c>
      <c r="Z133" s="510">
        <f t="shared" si="788"/>
        <v>0</v>
      </c>
      <c r="AA133" s="82"/>
      <c r="AB133" s="510">
        <f t="shared" si="789"/>
        <v>0</v>
      </c>
      <c r="AC133" s="82"/>
      <c r="AD133" s="510">
        <f t="shared" si="790"/>
        <v>1</v>
      </c>
      <c r="AE133" s="82" t="s">
        <v>627</v>
      </c>
      <c r="AF133" s="82"/>
      <c r="AG133" s="82"/>
      <c r="AH133" s="82"/>
      <c r="AI133" s="510">
        <f t="shared" si="791"/>
        <v>2</v>
      </c>
      <c r="AJ133" s="82"/>
      <c r="AK133" s="275"/>
      <c r="AL133" s="82" t="s">
        <v>627</v>
      </c>
      <c r="AM133" s="351">
        <f t="shared" si="792"/>
        <v>1</v>
      </c>
      <c r="AN133" s="82" t="s">
        <v>627</v>
      </c>
      <c r="AO133" s="82"/>
      <c r="AP133" s="82"/>
      <c r="AQ133" s="82"/>
      <c r="AR133" s="82"/>
      <c r="AS133" s="82"/>
      <c r="AT133" s="82"/>
      <c r="AU133" s="82"/>
      <c r="AV133" s="82"/>
      <c r="AW133" s="82"/>
      <c r="AX133" s="82"/>
      <c r="AY133" s="275"/>
      <c r="AZ133" s="82"/>
      <c r="BA133" s="275"/>
      <c r="BB133" s="82"/>
      <c r="BC133" s="522">
        <f t="shared" si="793"/>
        <v>1</v>
      </c>
      <c r="BD133" s="82" t="s">
        <v>627</v>
      </c>
      <c r="BE133" s="82"/>
      <c r="BF133" s="522">
        <f>COUNTA(BG133:BJ133)</f>
        <v>0</v>
      </c>
      <c r="BG133" s="82"/>
      <c r="BH133" s="82"/>
      <c r="BI133" s="82"/>
      <c r="BJ133" s="82"/>
      <c r="BK133" s="657">
        <f>COUNTIF(BL133:CD133,"&gt;0")</f>
        <v>0</v>
      </c>
      <c r="BL133" s="82"/>
      <c r="BM133" s="82"/>
      <c r="BN133" s="510">
        <f>COUNTA(BO133:BQ133)</f>
        <v>0</v>
      </c>
      <c r="BO133" s="82"/>
      <c r="BP133" s="82"/>
      <c r="BQ133" s="82"/>
      <c r="BR133" s="510">
        <f>COUNTA(BS133:BT133)</f>
        <v>0</v>
      </c>
      <c r="BS133" s="82"/>
      <c r="BT133" s="82"/>
      <c r="BU133" s="510">
        <f t="shared" si="797"/>
        <v>0</v>
      </c>
      <c r="BV133" s="82"/>
      <c r="BW133" s="510">
        <f t="shared" si="798"/>
        <v>0</v>
      </c>
      <c r="BX133" s="82"/>
      <c r="BZ133" s="510">
        <f t="shared" si="799"/>
        <v>0</v>
      </c>
      <c r="CA133" s="82"/>
      <c r="CB133" s="82"/>
      <c r="CC133" s="82"/>
      <c r="CD133" s="82"/>
      <c r="CE133" s="657">
        <f t="shared" si="800"/>
        <v>3</v>
      </c>
      <c r="CF133" s="82"/>
      <c r="CG133" s="510">
        <f t="shared" si="801"/>
        <v>2</v>
      </c>
      <c r="CH133" s="82"/>
      <c r="CI133" s="275"/>
      <c r="CJ133" s="82" t="s">
        <v>25</v>
      </c>
      <c r="CK133" s="82"/>
      <c r="CL133" s="351">
        <f t="shared" si="802"/>
        <v>0</v>
      </c>
      <c r="CM133" s="82"/>
      <c r="CN133" s="82"/>
      <c r="CO133" s="82"/>
      <c r="CP133" s="351">
        <f t="shared" si="803"/>
        <v>1</v>
      </c>
      <c r="CQ133" s="82"/>
      <c r="CR133" s="82">
        <v>30</v>
      </c>
      <c r="CS133" s="82"/>
      <c r="CT133" s="82"/>
      <c r="CU133" s="82"/>
      <c r="CV133" s="82"/>
      <c r="CW133" s="82"/>
      <c r="CX133" s="351">
        <f t="shared" si="804"/>
        <v>0</v>
      </c>
      <c r="CY133" s="82"/>
      <c r="CZ133" s="82"/>
      <c r="DA133" s="82"/>
      <c r="DB133" s="82"/>
      <c r="DC133" s="510">
        <f t="shared" si="805"/>
        <v>0</v>
      </c>
      <c r="DD133" s="82"/>
      <c r="DE133" s="82"/>
      <c r="DF133" s="82"/>
      <c r="DG133" s="82"/>
      <c r="DH133" s="82"/>
      <c r="DI133" s="82"/>
      <c r="DJ133" s="82"/>
      <c r="DK133" s="82"/>
      <c r="DL133" s="82"/>
      <c r="DM133" s="82"/>
      <c r="DN133" s="82"/>
      <c r="DO133" s="510">
        <f t="shared" si="806"/>
        <v>0</v>
      </c>
      <c r="DP133" s="82"/>
      <c r="DQ133" s="82"/>
      <c r="DR133" s="82"/>
      <c r="DS133" s="510">
        <f t="shared" si="807"/>
        <v>0</v>
      </c>
      <c r="DT133" s="82"/>
      <c r="DU133" s="82"/>
      <c r="DV133" s="82"/>
      <c r="DW133" s="82"/>
      <c r="DX133" s="82"/>
      <c r="DY133" s="82"/>
      <c r="DZ133" s="82"/>
      <c r="EA133" s="657">
        <f t="shared" si="808"/>
        <v>2</v>
      </c>
      <c r="EB133" s="82" t="s">
        <v>25</v>
      </c>
      <c r="EC133" s="510">
        <f t="shared" si="809"/>
        <v>0</v>
      </c>
      <c r="ED133" s="351">
        <f t="shared" si="810"/>
        <v>0</v>
      </c>
      <c r="EE133" s="82"/>
      <c r="EF133" s="82"/>
      <c r="EG133" s="82"/>
      <c r="EH133" s="82"/>
      <c r="EI133" s="275"/>
      <c r="EJ133" s="82"/>
      <c r="EK133" s="351">
        <f t="shared" si="811"/>
        <v>0</v>
      </c>
      <c r="EL133" s="82"/>
      <c r="EM133" s="82"/>
      <c r="EN133" s="275"/>
      <c r="EO133" s="82"/>
      <c r="EP133" s="351">
        <f>COUNTA(EQ133:EV133)</f>
        <v>0</v>
      </c>
      <c r="EQ133" s="82"/>
      <c r="ER133" s="82"/>
      <c r="ES133" s="82"/>
      <c r="ET133" s="82"/>
      <c r="EU133" s="82"/>
      <c r="EV133" s="82"/>
      <c r="EW133" s="510">
        <f t="shared" si="813"/>
        <v>1</v>
      </c>
      <c r="EX133" s="351">
        <f t="shared" si="814"/>
        <v>0</v>
      </c>
      <c r="EY133" s="83"/>
      <c r="EZ133" s="82"/>
      <c r="FA133" s="351">
        <f t="shared" si="815"/>
        <v>1</v>
      </c>
      <c r="FB133" s="82" t="s">
        <v>25</v>
      </c>
      <c r="FC133" s="82"/>
      <c r="FD133" s="82"/>
      <c r="FE133" s="275"/>
      <c r="FF133" s="82"/>
      <c r="FG133" s="351">
        <f t="shared" si="816"/>
        <v>0</v>
      </c>
      <c r="FH133" s="82"/>
      <c r="FI133" s="82"/>
      <c r="FJ133" s="351">
        <f t="shared" si="817"/>
        <v>0</v>
      </c>
      <c r="FK133" s="82"/>
      <c r="FL133" s="82"/>
      <c r="FM133" s="82"/>
      <c r="FN133" s="657">
        <f t="shared" si="818"/>
        <v>3</v>
      </c>
      <c r="FO133" s="82"/>
      <c r="FP133" s="510">
        <f t="shared" si="819"/>
        <v>1</v>
      </c>
      <c r="FQ133" s="82" t="s">
        <v>25</v>
      </c>
      <c r="FR133" s="275"/>
      <c r="FS133" s="82"/>
      <c r="FT133" s="351">
        <f t="shared" si="820"/>
        <v>0</v>
      </c>
      <c r="FU133" s="82"/>
      <c r="FV133" s="82"/>
      <c r="FW133" s="82"/>
      <c r="FX133" s="82"/>
      <c r="FY133" s="82"/>
      <c r="FZ133" s="275"/>
      <c r="GA133" s="82"/>
      <c r="GB133" s="510">
        <f t="shared" si="821"/>
        <v>0</v>
      </c>
      <c r="GC133" s="82"/>
      <c r="GD133" s="82"/>
      <c r="GE133" s="82"/>
      <c r="GF133" s="510">
        <f t="shared" si="822"/>
        <v>1</v>
      </c>
      <c r="GG133" s="82">
        <v>12</v>
      </c>
      <c r="GH133" s="657">
        <f>COUNTIF(GI133:GR133,"&gt;0")</f>
        <v>0</v>
      </c>
      <c r="GI133" s="82"/>
      <c r="GJ133" s="510">
        <f t="shared" si="823"/>
        <v>0</v>
      </c>
      <c r="GK133" s="82"/>
      <c r="GL133" s="82"/>
      <c r="GM133" s="510">
        <f>COUNTA(GN133:GR133)</f>
        <v>0</v>
      </c>
      <c r="GN133" s="82"/>
      <c r="GO133" s="82"/>
      <c r="GP133" s="82"/>
      <c r="GQ133" s="82"/>
      <c r="GR133" s="82"/>
      <c r="GS133" s="657">
        <f t="shared" si="824"/>
        <v>0</v>
      </c>
      <c r="GT133" s="82"/>
      <c r="GU133" s="510">
        <f t="shared" si="825"/>
        <v>0</v>
      </c>
      <c r="GV133" s="351">
        <f t="shared" si="826"/>
        <v>0</v>
      </c>
      <c r="GW133" s="82"/>
      <c r="GX133" s="82"/>
      <c r="GY133" s="351">
        <f t="shared" si="827"/>
        <v>0</v>
      </c>
      <c r="GZ133" s="82"/>
      <c r="HA133" s="82"/>
      <c r="HB133" s="82"/>
      <c r="HC133" s="82"/>
      <c r="HD133" s="82"/>
      <c r="HE133" s="82"/>
      <c r="HF133" s="82"/>
      <c r="HG133" s="82"/>
      <c r="HH133" s="510">
        <f t="shared" si="828"/>
        <v>0</v>
      </c>
      <c r="HI133" s="82"/>
      <c r="HJ133" s="82"/>
      <c r="HK133" s="82"/>
      <c r="HL133" s="82"/>
      <c r="HM133" s="82"/>
      <c r="HN133" s="82"/>
      <c r="HO133" s="510">
        <f t="shared" si="829"/>
        <v>0</v>
      </c>
      <c r="HP133" s="351">
        <f t="shared" si="830"/>
        <v>0</v>
      </c>
      <c r="HQ133" s="82"/>
      <c r="HR133" s="82"/>
      <c r="HS133" s="82"/>
      <c r="HT133" s="351">
        <f t="shared" si="831"/>
        <v>0</v>
      </c>
      <c r="HU133" s="82"/>
      <c r="HV133" s="82"/>
      <c r="HW133" s="82"/>
      <c r="HX133" s="82"/>
      <c r="HY133" s="275"/>
      <c r="HZ133" s="82"/>
      <c r="IA133" s="657">
        <f>COUNTIF(IB133:IJ133,"&gt;0")</f>
        <v>0</v>
      </c>
      <c r="IB133" s="510">
        <f t="shared" si="833"/>
        <v>0</v>
      </c>
      <c r="IC133" s="82"/>
      <c r="ID133" s="82"/>
      <c r="IE133" s="82"/>
      <c r="IF133" s="82"/>
      <c r="IG133" s="82"/>
      <c r="IH133" s="82"/>
      <c r="II133" s="82"/>
      <c r="IJ133" s="82"/>
      <c r="IK133" s="657">
        <f t="shared" si="834"/>
        <v>0</v>
      </c>
      <c r="IL133" s="510">
        <f t="shared" si="835"/>
        <v>0</v>
      </c>
      <c r="IM133" s="82"/>
      <c r="IN133" s="82"/>
      <c r="IO133" s="82"/>
      <c r="IP133" s="82"/>
      <c r="IQ133" s="82"/>
      <c r="IR133" s="82"/>
      <c r="IS133" s="657">
        <f t="shared" si="836"/>
        <v>0</v>
      </c>
      <c r="IT133" s="82"/>
      <c r="IU133" s="82" t="s">
        <v>627</v>
      </c>
      <c r="IV133" s="510">
        <f t="shared" si="837"/>
        <v>0</v>
      </c>
      <c r="IW133" s="82"/>
      <c r="IX133" s="82"/>
      <c r="IY133" s="275"/>
      <c r="IZ133" s="82"/>
      <c r="JA133" s="82"/>
      <c r="JB133" s="275"/>
      <c r="JC133" s="82"/>
      <c r="JD133" s="82"/>
      <c r="JE133" s="82"/>
      <c r="JF133" s="275"/>
      <c r="JG133" s="82"/>
      <c r="JH133" s="510">
        <f t="shared" si="838"/>
        <v>0</v>
      </c>
      <c r="JI133" s="82"/>
      <c r="JJ133" s="82"/>
      <c r="JK133" s="82"/>
      <c r="JL133" s="82"/>
      <c r="JM133" s="510">
        <f t="shared" si="839"/>
        <v>0</v>
      </c>
      <c r="JN133" s="82"/>
      <c r="JO133" s="544"/>
      <c r="JP133" s="657">
        <f t="shared" si="840"/>
        <v>0</v>
      </c>
      <c r="JQ133" s="510">
        <f t="shared" si="841"/>
        <v>0</v>
      </c>
      <c r="JR133" s="82"/>
      <c r="JS133" s="82"/>
      <c r="JT133" s="82"/>
      <c r="JU133" s="82"/>
      <c r="JV133" s="82"/>
      <c r="JW133" s="82"/>
      <c r="JX133" s="82"/>
      <c r="JY133" s="82"/>
      <c r="JZ133" s="82"/>
      <c r="KA133" s="82"/>
      <c r="KB133" s="82"/>
      <c r="KC133" s="82"/>
      <c r="KD133" s="510">
        <f t="shared" si="842"/>
        <v>0</v>
      </c>
      <c r="KE133" s="82"/>
      <c r="KF133" s="82"/>
      <c r="KG133" s="82"/>
      <c r="KH133" s="510">
        <f t="shared" si="843"/>
        <v>0</v>
      </c>
      <c r="KI133" s="82"/>
      <c r="KJ133" s="82"/>
      <c r="KK133" s="82"/>
      <c r="KL133" s="82"/>
      <c r="KM133" s="510">
        <f t="shared" si="844"/>
        <v>0</v>
      </c>
      <c r="KN133" s="82"/>
      <c r="KO133" s="82"/>
      <c r="KP133" s="82"/>
      <c r="KQ133" s="510">
        <f t="shared" si="845"/>
        <v>0</v>
      </c>
      <c r="KR133" s="82"/>
      <c r="KS133" s="82"/>
      <c r="KT133" s="82"/>
      <c r="KU133" s="657">
        <f t="shared" si="846"/>
        <v>0</v>
      </c>
      <c r="KV133" s="510">
        <f t="shared" si="847"/>
        <v>0</v>
      </c>
      <c r="KW133" s="82"/>
      <c r="KX133" s="82"/>
      <c r="KY133" s="82"/>
      <c r="KZ133" s="82"/>
      <c r="LA133" s="82"/>
      <c r="LB133" s="510">
        <f t="shared" si="848"/>
        <v>0</v>
      </c>
      <c r="LC133" s="82"/>
      <c r="LD133" s="82"/>
      <c r="LE133" s="82"/>
      <c r="LF133" s="351">
        <f>COUNTA(LG133:LI133)</f>
        <v>0</v>
      </c>
      <c r="LG133" s="82"/>
      <c r="LH133" s="82"/>
      <c r="LI133" s="82"/>
      <c r="LJ133" s="510">
        <f>COUNTA(LK133:LX133)</f>
        <v>0</v>
      </c>
      <c r="LK133" s="82"/>
      <c r="LL133" s="82"/>
      <c r="LM133" s="82"/>
      <c r="LN133" s="82"/>
      <c r="LO133" s="82"/>
      <c r="LP133" s="82"/>
      <c r="LQ133" s="82"/>
      <c r="LR133" s="82"/>
      <c r="LS133" s="82"/>
      <c r="LT133" s="82"/>
      <c r="LU133" s="82"/>
      <c r="LV133" s="82"/>
      <c r="LW133" s="82"/>
      <c r="LX133" s="82"/>
      <c r="LY133" s="510">
        <f t="shared" si="851"/>
        <v>0</v>
      </c>
      <c r="LZ133" s="82"/>
      <c r="MA133" s="82"/>
      <c r="MB133" s="82"/>
      <c r="MC133" s="82"/>
      <c r="MD133" s="82"/>
      <c r="ME133" s="510">
        <f>COUNTA(MF133:MI133)</f>
        <v>0</v>
      </c>
      <c r="MF133" s="82"/>
      <c r="MG133" s="82"/>
      <c r="MH133" s="82"/>
      <c r="MI133" s="82"/>
      <c r="MJ133" s="510">
        <f t="shared" si="853"/>
        <v>0</v>
      </c>
      <c r="MK133" s="82"/>
      <c r="ML133" s="82"/>
      <c r="MM133" s="82"/>
      <c r="MN133" s="82"/>
      <c r="MO133" s="82"/>
      <c r="MP133" s="82"/>
      <c r="MQ133" s="276"/>
      <c r="MR133" s="82"/>
      <c r="MS133" s="82"/>
      <c r="MT133" s="82"/>
      <c r="MU133" s="82"/>
      <c r="MV133" s="82" t="s">
        <v>627</v>
      </c>
      <c r="MW133" s="82"/>
      <c r="MX133" s="82"/>
      <c r="MY133" s="82"/>
      <c r="MZ133" s="82"/>
      <c r="NA133" s="75"/>
      <c r="NB133" s="75"/>
      <c r="NC133" s="75"/>
      <c r="ND133" s="75"/>
    </row>
    <row r="134" spans="1:368" s="678" customFormat="1" ht="14">
      <c r="A134" s="1259">
        <v>95</v>
      </c>
      <c r="B134" s="1225"/>
      <c r="C134" s="660"/>
      <c r="D134" s="661"/>
      <c r="E134" s="661"/>
      <c r="F134" s="661"/>
      <c r="G134" s="662"/>
      <c r="H134" s="663"/>
      <c r="I134" s="664"/>
      <c r="J134" s="665"/>
      <c r="K134" s="666"/>
      <c r="L134" s="666"/>
      <c r="M134" s="665"/>
      <c r="N134" s="665"/>
      <c r="O134" s="665"/>
      <c r="P134" s="663"/>
      <c r="Q134" s="665"/>
      <c r="R134" s="661"/>
      <c r="S134" s="667"/>
      <c r="T134" s="667"/>
      <c r="U134" s="661"/>
      <c r="V134" s="668"/>
      <c r="W134" s="669"/>
      <c r="X134" s="670"/>
      <c r="Y134" s="679"/>
      <c r="Z134" s="672"/>
      <c r="AA134" s="679"/>
      <c r="AB134" s="672"/>
      <c r="AC134" s="671"/>
      <c r="AD134" s="673"/>
      <c r="AE134" s="679"/>
      <c r="AF134" s="671"/>
      <c r="AG134" s="671"/>
      <c r="AH134" s="671"/>
      <c r="AI134" s="674"/>
      <c r="AJ134" s="671"/>
      <c r="AK134" s="668"/>
      <c r="AL134" s="671"/>
      <c r="AM134" s="675"/>
      <c r="AN134" s="671"/>
      <c r="AO134" s="671"/>
      <c r="AP134" s="671"/>
      <c r="AQ134" s="671"/>
      <c r="AR134" s="671"/>
      <c r="AS134" s="671"/>
      <c r="AT134" s="671"/>
      <c r="AU134" s="671"/>
      <c r="AV134" s="671"/>
      <c r="AW134" s="671"/>
      <c r="AX134" s="671"/>
      <c r="AY134" s="668"/>
      <c r="AZ134" s="671"/>
      <c r="BA134" s="668"/>
      <c r="BB134" s="671"/>
      <c r="BC134" s="676"/>
      <c r="BD134" s="671"/>
      <c r="BE134" s="671"/>
      <c r="BF134" s="676"/>
      <c r="BG134" s="671"/>
      <c r="BH134" s="671"/>
      <c r="BI134" s="671"/>
      <c r="BJ134" s="671"/>
      <c r="BK134" s="677"/>
      <c r="BL134" s="671"/>
      <c r="BM134" s="671"/>
      <c r="BN134" s="676"/>
      <c r="BO134" s="671"/>
      <c r="BP134" s="671"/>
      <c r="BQ134" s="671"/>
      <c r="BR134" s="676"/>
      <c r="BS134" s="671"/>
      <c r="BT134" s="671"/>
      <c r="BU134" s="676"/>
      <c r="BV134" s="671"/>
      <c r="BW134" s="676"/>
      <c r="BX134" s="671"/>
      <c r="BZ134" s="676"/>
      <c r="CA134" s="671"/>
      <c r="CB134" s="671"/>
      <c r="CC134" s="671"/>
      <c r="CD134" s="671"/>
      <c r="CE134" s="669"/>
      <c r="CF134" s="671"/>
      <c r="CG134" s="676"/>
      <c r="CH134" s="671"/>
      <c r="CI134" s="668"/>
      <c r="CJ134" s="671"/>
      <c r="CK134" s="671"/>
      <c r="CL134" s="668"/>
      <c r="CM134" s="671"/>
      <c r="CN134" s="671"/>
      <c r="CO134" s="671"/>
      <c r="CP134" s="668"/>
      <c r="CQ134" s="671"/>
      <c r="CR134" s="671"/>
      <c r="CS134" s="671"/>
      <c r="CT134" s="671"/>
      <c r="CU134" s="671"/>
      <c r="CV134" s="671"/>
      <c r="CW134" s="671"/>
      <c r="CX134" s="668"/>
      <c r="CY134" s="671"/>
      <c r="CZ134" s="671"/>
      <c r="DA134" s="671"/>
      <c r="DB134" s="671"/>
      <c r="DC134" s="676"/>
      <c r="DD134" s="671"/>
      <c r="DE134" s="671"/>
      <c r="DF134" s="671"/>
      <c r="DG134" s="671"/>
      <c r="DH134" s="671"/>
      <c r="DI134" s="671"/>
      <c r="DJ134" s="671"/>
      <c r="DK134" s="671"/>
      <c r="DL134" s="671"/>
      <c r="DM134" s="671"/>
      <c r="DN134" s="671"/>
      <c r="DO134" s="676"/>
      <c r="DP134" s="671"/>
      <c r="DQ134" s="671"/>
      <c r="DR134" s="671"/>
      <c r="DS134" s="676"/>
      <c r="DT134" s="671"/>
      <c r="DU134" s="671"/>
      <c r="DV134" s="671"/>
      <c r="DW134" s="671"/>
      <c r="DX134" s="671"/>
      <c r="DY134" s="671"/>
      <c r="DZ134" s="671"/>
      <c r="EA134" s="669"/>
      <c r="EB134" s="671"/>
      <c r="EC134" s="676"/>
      <c r="ED134" s="668"/>
      <c r="EE134" s="671"/>
      <c r="EF134" s="671"/>
      <c r="EG134" s="671"/>
      <c r="EH134" s="671"/>
      <c r="EI134" s="668"/>
      <c r="EJ134" s="671"/>
      <c r="EK134" s="668"/>
      <c r="EL134" s="671"/>
      <c r="EM134" s="671"/>
      <c r="EN134" s="668"/>
      <c r="EO134" s="671"/>
      <c r="EP134" s="680"/>
      <c r="EQ134" s="671"/>
      <c r="ER134" s="671"/>
      <c r="ES134" s="671"/>
      <c r="ET134" s="671"/>
      <c r="EU134" s="671"/>
      <c r="EV134" s="671"/>
      <c r="EW134" s="676"/>
      <c r="EX134" s="668"/>
      <c r="EY134" s="671"/>
      <c r="EZ134" s="671"/>
      <c r="FA134" s="668"/>
      <c r="FB134" s="671"/>
      <c r="FC134" s="671"/>
      <c r="FD134" s="671"/>
      <c r="FE134" s="668"/>
      <c r="FF134" s="671"/>
      <c r="FG134" s="668"/>
      <c r="FH134" s="671"/>
      <c r="FI134" s="671"/>
      <c r="FJ134" s="668"/>
      <c r="FK134" s="671"/>
      <c r="FL134" s="671"/>
      <c r="FM134" s="671"/>
      <c r="FN134" s="681"/>
      <c r="FO134" s="671"/>
      <c r="FP134" s="676"/>
      <c r="FQ134" s="671"/>
      <c r="FR134" s="668"/>
      <c r="FS134" s="671"/>
      <c r="FT134" s="668"/>
      <c r="FU134" s="671"/>
      <c r="FV134" s="671"/>
      <c r="FW134" s="671"/>
      <c r="FX134" s="671"/>
      <c r="FY134" s="671"/>
      <c r="FZ134" s="668"/>
      <c r="GA134" s="671"/>
      <c r="GB134" s="676"/>
      <c r="GC134" s="671"/>
      <c r="GD134" s="671"/>
      <c r="GE134" s="671"/>
      <c r="GF134" s="676"/>
      <c r="GG134" s="671"/>
      <c r="GH134" s="669"/>
      <c r="GI134" s="671"/>
      <c r="GJ134" s="676"/>
      <c r="GK134" s="671"/>
      <c r="GL134" s="671"/>
      <c r="GM134" s="676"/>
      <c r="GN134" s="671"/>
      <c r="GO134" s="671"/>
      <c r="GP134" s="671"/>
      <c r="GQ134" s="671"/>
      <c r="GR134" s="671"/>
      <c r="GS134" s="669"/>
      <c r="GT134" s="671"/>
      <c r="GU134" s="676"/>
      <c r="GV134" s="668"/>
      <c r="GW134" s="671"/>
      <c r="GX134" s="671"/>
      <c r="GY134" s="668"/>
      <c r="GZ134" s="671"/>
      <c r="HA134" s="671"/>
      <c r="HB134" s="671"/>
      <c r="HC134" s="671"/>
      <c r="HD134" s="671"/>
      <c r="HE134" s="671"/>
      <c r="HF134" s="671"/>
      <c r="HG134" s="671"/>
      <c r="HH134" s="676"/>
      <c r="HI134" s="671"/>
      <c r="HJ134" s="671"/>
      <c r="HK134" s="671"/>
      <c r="HL134" s="671"/>
      <c r="HM134" s="671"/>
      <c r="HN134" s="671"/>
      <c r="HO134" s="676"/>
      <c r="HP134" s="668"/>
      <c r="HQ134" s="671"/>
      <c r="HR134" s="671"/>
      <c r="HS134" s="671"/>
      <c r="HT134" s="668"/>
      <c r="HU134" s="671"/>
      <c r="HV134" s="671"/>
      <c r="HW134" s="671"/>
      <c r="HX134" s="671"/>
      <c r="HY134" s="668"/>
      <c r="HZ134" s="671"/>
      <c r="IA134" s="669"/>
      <c r="IB134" s="676"/>
      <c r="IC134" s="671"/>
      <c r="ID134" s="671"/>
      <c r="IE134" s="671"/>
      <c r="IF134" s="671"/>
      <c r="IG134" s="671"/>
      <c r="IH134" s="671"/>
      <c r="II134" s="671"/>
      <c r="IJ134" s="671"/>
      <c r="IK134" s="669"/>
      <c r="IL134" s="676"/>
      <c r="IM134" s="671"/>
      <c r="IN134" s="671"/>
      <c r="IO134" s="671"/>
      <c r="IP134" s="671"/>
      <c r="IQ134" s="671"/>
      <c r="IR134" s="671"/>
      <c r="IS134" s="669"/>
      <c r="IT134" s="671"/>
      <c r="IU134" s="671"/>
      <c r="IV134" s="676"/>
      <c r="IW134" s="671"/>
      <c r="IX134" s="671"/>
      <c r="IY134" s="668"/>
      <c r="IZ134" s="671"/>
      <c r="JA134" s="671"/>
      <c r="JB134" s="668"/>
      <c r="JC134" s="671"/>
      <c r="JD134" s="671"/>
      <c r="JE134" s="671"/>
      <c r="JF134" s="668"/>
      <c r="JG134" s="671"/>
      <c r="JH134" s="676"/>
      <c r="JI134" s="671"/>
      <c r="JJ134" s="671"/>
      <c r="JK134" s="671"/>
      <c r="JL134" s="671"/>
      <c r="JM134" s="676"/>
      <c r="JN134" s="671"/>
      <c r="JO134" s="669"/>
      <c r="JP134" s="669"/>
      <c r="JQ134" s="676"/>
      <c r="JR134" s="671"/>
      <c r="JS134" s="671"/>
      <c r="JT134" s="671"/>
      <c r="JU134" s="671"/>
      <c r="JV134" s="671"/>
      <c r="JW134" s="671"/>
      <c r="JX134" s="671"/>
      <c r="JY134" s="671"/>
      <c r="JZ134" s="671"/>
      <c r="KA134" s="671"/>
      <c r="KB134" s="671"/>
      <c r="KC134" s="671"/>
      <c r="KD134" s="676"/>
      <c r="KE134" s="671"/>
      <c r="KF134" s="671"/>
      <c r="KG134" s="671"/>
      <c r="KH134" s="676"/>
      <c r="KI134" s="671"/>
      <c r="KJ134" s="671"/>
      <c r="KK134" s="671"/>
      <c r="KL134" s="671"/>
      <c r="KM134" s="676"/>
      <c r="KN134" s="671"/>
      <c r="KO134" s="671"/>
      <c r="KP134" s="671"/>
      <c r="KQ134" s="676"/>
      <c r="KR134" s="671"/>
      <c r="KS134" s="671"/>
      <c r="KT134" s="671"/>
      <c r="KU134" s="682"/>
      <c r="KV134" s="676"/>
      <c r="KW134" s="671"/>
      <c r="KX134" s="671"/>
      <c r="KY134" s="671"/>
      <c r="KZ134" s="671"/>
      <c r="LA134" s="671"/>
      <c r="LB134" s="676"/>
      <c r="LC134" s="671"/>
      <c r="LD134" s="671"/>
      <c r="LE134" s="671"/>
      <c r="LF134" s="668"/>
      <c r="LG134" s="671"/>
      <c r="LH134" s="671"/>
      <c r="LI134" s="671"/>
      <c r="LJ134" s="676"/>
      <c r="LK134" s="671"/>
      <c r="LL134" s="671"/>
      <c r="LM134" s="671"/>
      <c r="LN134" s="671"/>
      <c r="LO134" s="671"/>
      <c r="LP134" s="671"/>
      <c r="LQ134" s="671"/>
      <c r="LR134" s="671"/>
      <c r="LS134" s="671"/>
      <c r="LT134" s="671"/>
      <c r="LU134" s="671"/>
      <c r="LV134" s="671"/>
      <c r="LW134" s="671"/>
      <c r="LX134" s="671"/>
      <c r="LY134" s="676"/>
      <c r="LZ134" s="671"/>
      <c r="MA134" s="671"/>
      <c r="MB134" s="671"/>
      <c r="MC134" s="671"/>
      <c r="MD134" s="671"/>
      <c r="ME134" s="676"/>
      <c r="MF134" s="671"/>
      <c r="MG134" s="671"/>
      <c r="MH134" s="671"/>
      <c r="MI134" s="671"/>
      <c r="MJ134" s="676"/>
      <c r="MK134" s="671"/>
      <c r="ML134" s="671"/>
      <c r="MM134" s="671"/>
      <c r="MN134" s="671"/>
      <c r="MO134" s="671"/>
      <c r="MP134" s="671"/>
      <c r="MQ134" s="683"/>
      <c r="MR134" s="671"/>
      <c r="MS134" s="671"/>
      <c r="MT134" s="671"/>
      <c r="MU134" s="671"/>
      <c r="MV134" s="671"/>
      <c r="MW134" s="671"/>
      <c r="MX134" s="671"/>
      <c r="MY134" s="671"/>
      <c r="MZ134" s="671"/>
      <c r="NA134" s="661"/>
      <c r="NB134" s="661"/>
      <c r="NC134" s="661"/>
      <c r="ND134" s="661"/>
    </row>
    <row r="135" spans="1:368" s="240" customFormat="1" ht="15">
      <c r="A135" s="1259">
        <v>96</v>
      </c>
      <c r="B135" s="1226" t="s">
        <v>222</v>
      </c>
      <c r="C135" s="582">
        <v>2015</v>
      </c>
      <c r="D135" s="243" t="s">
        <v>223</v>
      </c>
      <c r="E135" s="243" t="s">
        <v>23</v>
      </c>
      <c r="F135" s="243" t="s">
        <v>24</v>
      </c>
      <c r="G135" s="244">
        <v>153</v>
      </c>
      <c r="H135" s="245">
        <v>0.60699999999999998</v>
      </c>
      <c r="I135" s="246"/>
      <c r="J135" s="242" t="s">
        <v>510</v>
      </c>
      <c r="K135" s="583" t="s">
        <v>511</v>
      </c>
      <c r="L135" s="583" t="s">
        <v>28</v>
      </c>
      <c r="M135" s="242" t="s">
        <v>512</v>
      </c>
      <c r="N135" s="242" t="s">
        <v>39</v>
      </c>
      <c r="O135" s="242" t="s">
        <v>513</v>
      </c>
      <c r="P135" s="245"/>
      <c r="Q135" s="242"/>
      <c r="R135" s="243"/>
      <c r="S135" s="248" t="s">
        <v>514</v>
      </c>
      <c r="T135" s="248" t="s">
        <v>301</v>
      </c>
      <c r="U135" s="590" t="s">
        <v>227</v>
      </c>
      <c r="V135" s="230"/>
      <c r="W135" s="370"/>
      <c r="X135" s="232"/>
      <c r="Y135" s="238"/>
      <c r="Z135" s="494"/>
      <c r="AA135" s="238"/>
      <c r="AB135" s="494"/>
      <c r="AC135" s="238"/>
      <c r="AD135" s="327"/>
      <c r="AE135" s="238"/>
      <c r="AF135" s="238"/>
      <c r="AG135" s="238"/>
      <c r="AH135" s="238"/>
      <c r="AI135" s="492"/>
      <c r="AJ135" s="238"/>
      <c r="AK135" s="235"/>
      <c r="AL135" s="238"/>
      <c r="AM135" s="648"/>
      <c r="AN135" s="238"/>
      <c r="AO135" s="238"/>
      <c r="AP135" s="238"/>
      <c r="AQ135" s="238"/>
      <c r="AR135" s="238"/>
      <c r="AS135" s="238"/>
      <c r="AT135" s="238"/>
      <c r="AU135" s="238"/>
      <c r="AV135" s="238"/>
      <c r="AW135" s="238"/>
      <c r="AX135" s="238"/>
      <c r="AY135" s="235"/>
      <c r="AZ135" s="238"/>
      <c r="BA135" s="235"/>
      <c r="BB135" s="238"/>
      <c r="BC135" s="234"/>
      <c r="BD135" s="238"/>
      <c r="BE135" s="238"/>
      <c r="BF135" s="234"/>
      <c r="BG135" s="238"/>
      <c r="BH135" s="238"/>
      <c r="BI135" s="238"/>
      <c r="BJ135" s="238"/>
      <c r="BK135" s="623"/>
      <c r="BL135" s="238"/>
      <c r="BM135" s="238"/>
      <c r="BN135" s="234"/>
      <c r="BO135" s="238"/>
      <c r="BP135" s="238"/>
      <c r="BQ135" s="238"/>
      <c r="BR135" s="234"/>
      <c r="BS135" s="238"/>
      <c r="BT135" s="238"/>
      <c r="BU135" s="234"/>
      <c r="BV135" s="238"/>
      <c r="BW135" s="234"/>
      <c r="BX135" s="238"/>
      <c r="BZ135" s="234"/>
      <c r="CA135" s="238"/>
      <c r="CB135" s="238"/>
      <c r="CC135" s="238"/>
      <c r="CD135" s="238"/>
      <c r="CE135" s="370"/>
      <c r="CF135" s="238"/>
      <c r="CG135" s="234"/>
      <c r="CH135" s="238"/>
      <c r="CI135" s="235"/>
      <c r="CJ135" s="238"/>
      <c r="CK135" s="238"/>
      <c r="CL135" s="235"/>
      <c r="CM135" s="238"/>
      <c r="CN135" s="238"/>
      <c r="CO135" s="238"/>
      <c r="CP135" s="235"/>
      <c r="CQ135" s="238"/>
      <c r="CR135" s="238"/>
      <c r="CS135" s="238"/>
      <c r="CT135" s="238"/>
      <c r="CU135" s="238"/>
      <c r="CV135" s="238"/>
      <c r="CW135" s="238"/>
      <c r="CX135" s="235"/>
      <c r="CY135" s="238"/>
      <c r="CZ135" s="238"/>
      <c r="DA135" s="238"/>
      <c r="DB135" s="238"/>
      <c r="DC135" s="234"/>
      <c r="DD135" s="238"/>
      <c r="DE135" s="238"/>
      <c r="DF135" s="238"/>
      <c r="DG135" s="238"/>
      <c r="DH135" s="238"/>
      <c r="DI135" s="238"/>
      <c r="DJ135" s="238"/>
      <c r="DK135" s="238"/>
      <c r="DL135" s="238"/>
      <c r="DM135" s="238"/>
      <c r="DN135" s="238"/>
      <c r="DO135" s="234"/>
      <c r="DP135" s="238"/>
      <c r="DQ135" s="238"/>
      <c r="DR135" s="238"/>
      <c r="DS135" s="234"/>
      <c r="DT135" s="238"/>
      <c r="DU135" s="238"/>
      <c r="DV135" s="238"/>
      <c r="DW135" s="238"/>
      <c r="DX135" s="238"/>
      <c r="DY135" s="238"/>
      <c r="DZ135" s="238"/>
      <c r="EA135" s="370"/>
      <c r="EB135" s="238"/>
      <c r="EC135" s="234"/>
      <c r="ED135" s="235"/>
      <c r="EE135" s="238"/>
      <c r="EF135" s="238"/>
      <c r="EG135" s="238"/>
      <c r="EH135" s="238"/>
      <c r="EI135" s="235"/>
      <c r="EJ135" s="238"/>
      <c r="EK135" s="235"/>
      <c r="EL135" s="238"/>
      <c r="EM135" s="238"/>
      <c r="EN135" s="235"/>
      <c r="EO135" s="238"/>
      <c r="EP135" s="343"/>
      <c r="EQ135" s="238"/>
      <c r="ER135" s="238"/>
      <c r="ES135" s="238"/>
      <c r="ET135" s="238"/>
      <c r="EU135" s="238"/>
      <c r="EV135" s="238"/>
      <c r="EW135" s="234"/>
      <c r="EX135" s="235"/>
      <c r="EY135" s="238"/>
      <c r="EZ135" s="238"/>
      <c r="FA135" s="235"/>
      <c r="FB135" s="238"/>
      <c r="FC135" s="238"/>
      <c r="FD135" s="238"/>
      <c r="FE135" s="235"/>
      <c r="FF135" s="238"/>
      <c r="FG135" s="235"/>
      <c r="FH135" s="238"/>
      <c r="FI135" s="238"/>
      <c r="FJ135" s="235"/>
      <c r="FK135" s="238"/>
      <c r="FL135" s="238"/>
      <c r="FM135" s="238"/>
      <c r="FN135" s="606"/>
      <c r="FO135" s="238"/>
      <c r="FP135" s="234"/>
      <c r="FQ135" s="238"/>
      <c r="FR135" s="235"/>
      <c r="FS135" s="238"/>
      <c r="FT135" s="235"/>
      <c r="FU135" s="238"/>
      <c r="FV135" s="238"/>
      <c r="FW135" s="238"/>
      <c r="FX135" s="238"/>
      <c r="FY135" s="238"/>
      <c r="FZ135" s="235"/>
      <c r="GA135" s="238"/>
      <c r="GB135" s="234"/>
      <c r="GC135" s="238"/>
      <c r="GD135" s="238"/>
      <c r="GE135" s="238"/>
      <c r="GF135" s="234"/>
      <c r="GG135" s="238">
        <v>11.8</v>
      </c>
      <c r="GH135" s="370"/>
      <c r="GI135" s="238"/>
      <c r="GJ135" s="234"/>
      <c r="GK135" s="238"/>
      <c r="GL135" s="238"/>
      <c r="GM135" s="234"/>
      <c r="GN135" s="238"/>
      <c r="GO135" s="238"/>
      <c r="GP135" s="238"/>
      <c r="GQ135" s="238"/>
      <c r="GR135" s="238"/>
      <c r="GS135" s="370"/>
      <c r="GT135" s="238"/>
      <c r="GU135" s="234"/>
      <c r="GV135" s="235"/>
      <c r="GW135" s="238"/>
      <c r="GX135" s="238"/>
      <c r="GY135" s="235"/>
      <c r="GZ135" s="238"/>
      <c r="HA135" s="238"/>
      <c r="HB135" s="238"/>
      <c r="HC135" s="238"/>
      <c r="HD135" s="238"/>
      <c r="HE135" s="238"/>
      <c r="HF135" s="238"/>
      <c r="HG135" s="238"/>
      <c r="HH135" s="234"/>
      <c r="HI135" s="238"/>
      <c r="HJ135" s="238"/>
      <c r="HK135" s="238"/>
      <c r="HL135" s="238"/>
      <c r="HM135" s="238"/>
      <c r="HN135" s="238"/>
      <c r="HO135" s="234"/>
      <c r="HP135" s="235"/>
      <c r="HQ135" s="238"/>
      <c r="HR135" s="238"/>
      <c r="HS135" s="238"/>
      <c r="HT135" s="235"/>
      <c r="HU135" s="238"/>
      <c r="HV135" s="238"/>
      <c r="HW135" s="238"/>
      <c r="HX135" s="238"/>
      <c r="HY135" s="235"/>
      <c r="HZ135" s="238"/>
      <c r="IA135" s="370"/>
      <c r="IB135" s="234"/>
      <c r="IC135" s="238"/>
      <c r="ID135" s="238"/>
      <c r="IE135" s="238"/>
      <c r="IF135" s="238"/>
      <c r="IG135" s="238"/>
      <c r="IH135" s="238"/>
      <c r="II135" s="238"/>
      <c r="IJ135" s="238"/>
      <c r="IK135" s="370"/>
      <c r="IL135" s="234"/>
      <c r="IM135" s="238"/>
      <c r="IN135" s="238"/>
      <c r="IO135" s="238"/>
      <c r="IP135" s="238"/>
      <c r="IQ135" s="238"/>
      <c r="IR135" s="238"/>
      <c r="IS135" s="370"/>
      <c r="IT135" s="238"/>
      <c r="IU135" s="238"/>
      <c r="IV135" s="234"/>
      <c r="IW135" s="238"/>
      <c r="IX135" s="238"/>
      <c r="IY135" s="235"/>
      <c r="IZ135" s="238"/>
      <c r="JA135" s="238"/>
      <c r="JB135" s="235"/>
      <c r="JC135" s="238"/>
      <c r="JD135" s="238"/>
      <c r="JE135" s="238"/>
      <c r="JF135" s="235"/>
      <c r="JG135" s="238"/>
      <c r="JH135" s="234"/>
      <c r="JI135" s="238"/>
      <c r="JJ135" s="238"/>
      <c r="JK135" s="238"/>
      <c r="JL135" s="238"/>
      <c r="JM135" s="234"/>
      <c r="JN135" s="238"/>
      <c r="JO135" s="427"/>
      <c r="JP135" s="370"/>
      <c r="JQ135" s="234"/>
      <c r="JR135" s="238"/>
      <c r="JS135" s="238"/>
      <c r="JT135" s="238"/>
      <c r="JU135" s="238"/>
      <c r="JV135" s="238"/>
      <c r="JW135" s="238"/>
      <c r="JX135" s="238"/>
      <c r="JY135" s="238"/>
      <c r="JZ135" s="238"/>
      <c r="KA135" s="238"/>
      <c r="KB135" s="238"/>
      <c r="KC135" s="238"/>
      <c r="KD135" s="234"/>
      <c r="KE135" s="238"/>
      <c r="KF135" s="238"/>
      <c r="KG135" s="238"/>
      <c r="KH135" s="234"/>
      <c r="KI135" s="238"/>
      <c r="KJ135" s="238"/>
      <c r="KK135" s="238"/>
      <c r="KL135" s="238"/>
      <c r="KM135" s="234"/>
      <c r="KN135" s="238"/>
      <c r="KO135" s="238"/>
      <c r="KP135" s="238"/>
      <c r="KQ135" s="234"/>
      <c r="KR135" s="238"/>
      <c r="KS135" s="238"/>
      <c r="KT135" s="238"/>
      <c r="KU135" s="231"/>
      <c r="KV135" s="234"/>
      <c r="KW135" s="238"/>
      <c r="KX135" s="238"/>
      <c r="KY135" s="238"/>
      <c r="KZ135" s="238"/>
      <c r="LA135" s="238"/>
      <c r="LB135" s="234"/>
      <c r="LC135" s="238"/>
      <c r="LD135" s="238"/>
      <c r="LE135" s="238"/>
      <c r="LF135" s="235"/>
      <c r="LG135" s="238"/>
      <c r="LH135" s="238"/>
      <c r="LI135" s="238"/>
      <c r="LJ135" s="234"/>
      <c r="LK135" s="238"/>
      <c r="LL135" s="238"/>
      <c r="LM135" s="238"/>
      <c r="LN135" s="238"/>
      <c r="LO135" s="238"/>
      <c r="LP135" s="238"/>
      <c r="LQ135" s="238"/>
      <c r="LR135" s="238"/>
      <c r="LS135" s="238"/>
      <c r="LT135" s="238"/>
      <c r="LU135" s="238"/>
      <c r="LV135" s="238"/>
      <c r="LW135" s="238"/>
      <c r="LX135" s="238"/>
      <c r="LY135" s="234"/>
      <c r="LZ135" s="238"/>
      <c r="MA135" s="238"/>
      <c r="MB135" s="238"/>
      <c r="MC135" s="238"/>
      <c r="MD135" s="238"/>
      <c r="ME135" s="234"/>
      <c r="MF135" s="238"/>
      <c r="MG135" s="238"/>
      <c r="MH135" s="238"/>
      <c r="MI135" s="238"/>
      <c r="MJ135" s="234"/>
      <c r="MK135" s="238"/>
      <c r="ML135" s="238"/>
      <c r="MM135" s="238"/>
      <c r="MN135" s="238"/>
      <c r="MO135" s="238"/>
      <c r="MP135" s="238"/>
      <c r="MQ135" s="239"/>
      <c r="MR135" s="238"/>
      <c r="MS135" s="238"/>
      <c r="MT135" s="238"/>
      <c r="MU135" s="238"/>
      <c r="MV135" s="238"/>
      <c r="MW135" s="238"/>
      <c r="MX135" s="238"/>
      <c r="MY135" s="238"/>
      <c r="MZ135" s="238"/>
      <c r="NA135" s="243" t="s">
        <v>1124</v>
      </c>
      <c r="NB135" s="243"/>
      <c r="NC135" s="243" t="s">
        <v>1155</v>
      </c>
      <c r="ND135" s="243"/>
    </row>
    <row r="136" spans="1:368" s="240" customFormat="1" ht="15">
      <c r="A136" s="1259">
        <v>97</v>
      </c>
      <c r="B136" s="1226" t="s">
        <v>515</v>
      </c>
      <c r="C136" s="582">
        <v>2017</v>
      </c>
      <c r="D136" s="243" t="s">
        <v>223</v>
      </c>
      <c r="E136" s="243" t="s">
        <v>23</v>
      </c>
      <c r="F136" s="243" t="s">
        <v>24</v>
      </c>
      <c r="G136" s="244">
        <v>187</v>
      </c>
      <c r="H136" s="245">
        <v>0.6</v>
      </c>
      <c r="I136" s="246"/>
      <c r="J136" s="242" t="s">
        <v>516</v>
      </c>
      <c r="K136" s="583" t="s">
        <v>230</v>
      </c>
      <c r="L136" s="583" t="s">
        <v>133</v>
      </c>
      <c r="M136" s="242">
        <v>0</v>
      </c>
      <c r="N136" s="242" t="s">
        <v>39</v>
      </c>
      <c r="O136" s="242" t="s">
        <v>517</v>
      </c>
      <c r="P136" s="245">
        <v>0.02</v>
      </c>
      <c r="Q136" s="242">
        <v>0</v>
      </c>
      <c r="R136" s="243"/>
      <c r="S136" s="248" t="s">
        <v>518</v>
      </c>
      <c r="T136" s="248" t="s">
        <v>301</v>
      </c>
      <c r="U136" s="590" t="s">
        <v>227</v>
      </c>
      <c r="V136" s="230"/>
      <c r="W136" s="370"/>
      <c r="X136" s="232"/>
      <c r="Y136" s="238"/>
      <c r="Z136" s="494"/>
      <c r="AA136" s="238"/>
      <c r="AB136" s="494"/>
      <c r="AC136" s="238"/>
      <c r="AD136" s="327"/>
      <c r="AE136" s="238"/>
      <c r="AF136" s="238"/>
      <c r="AG136" s="238"/>
      <c r="AH136" s="238"/>
      <c r="AI136" s="492"/>
      <c r="AJ136" s="238"/>
      <c r="AK136" s="235"/>
      <c r="AL136" s="238"/>
      <c r="AM136" s="648"/>
      <c r="AN136" s="238"/>
      <c r="AO136" s="238"/>
      <c r="AP136" s="238"/>
      <c r="AQ136" s="238"/>
      <c r="AR136" s="238"/>
      <c r="AS136" s="238"/>
      <c r="AT136" s="238"/>
      <c r="AU136" s="238"/>
      <c r="AV136" s="238"/>
      <c r="AW136" s="238"/>
      <c r="AX136" s="238"/>
      <c r="AY136" s="235"/>
      <c r="AZ136" s="238"/>
      <c r="BA136" s="235"/>
      <c r="BB136" s="238"/>
      <c r="BC136" s="234"/>
      <c r="BD136" s="238"/>
      <c r="BE136" s="238"/>
      <c r="BF136" s="234"/>
      <c r="BG136" s="238"/>
      <c r="BH136" s="238"/>
      <c r="BI136" s="238"/>
      <c r="BJ136" s="238"/>
      <c r="BK136" s="623"/>
      <c r="BL136" s="238"/>
      <c r="BM136" s="238"/>
      <c r="BN136" s="234"/>
      <c r="BO136" s="238"/>
      <c r="BP136" s="238"/>
      <c r="BQ136" s="238"/>
      <c r="BR136" s="234"/>
      <c r="BS136" s="238"/>
      <c r="BT136" s="238"/>
      <c r="BU136" s="234"/>
      <c r="BV136" s="238"/>
      <c r="BW136" s="234"/>
      <c r="BX136" s="238"/>
      <c r="BZ136" s="234"/>
      <c r="CA136" s="238"/>
      <c r="CB136" s="238"/>
      <c r="CC136" s="238"/>
      <c r="CD136" s="238"/>
      <c r="CE136" s="370"/>
      <c r="CF136" s="238"/>
      <c r="CG136" s="234"/>
      <c r="CH136" s="238"/>
      <c r="CI136" s="235"/>
      <c r="CJ136" s="238"/>
      <c r="CK136" s="238"/>
      <c r="CL136" s="235"/>
      <c r="CM136" s="238"/>
      <c r="CN136" s="238"/>
      <c r="CO136" s="238"/>
      <c r="CP136" s="235"/>
      <c r="CQ136" s="238"/>
      <c r="CR136" s="238">
        <v>30</v>
      </c>
      <c r="CS136" s="238"/>
      <c r="CT136" s="238"/>
      <c r="CU136" s="238"/>
      <c r="CV136" s="238"/>
      <c r="CW136" s="238"/>
      <c r="CX136" s="235"/>
      <c r="CY136" s="238"/>
      <c r="CZ136" s="238"/>
      <c r="DA136" s="238"/>
      <c r="DB136" s="238"/>
      <c r="DC136" s="234"/>
      <c r="DD136" s="238"/>
      <c r="DE136" s="238"/>
      <c r="DF136" s="238"/>
      <c r="DG136" s="238"/>
      <c r="DH136" s="238"/>
      <c r="DI136" s="238"/>
      <c r="DJ136" s="238"/>
      <c r="DK136" s="238"/>
      <c r="DL136" s="238"/>
      <c r="DM136" s="238"/>
      <c r="DN136" s="238"/>
      <c r="DO136" s="234"/>
      <c r="DP136" s="238"/>
      <c r="DQ136" s="238"/>
      <c r="DR136" s="238"/>
      <c r="DS136" s="234"/>
      <c r="DT136" s="238"/>
      <c r="DU136" s="238"/>
      <c r="DV136" s="238"/>
      <c r="DW136" s="238"/>
      <c r="DX136" s="238"/>
      <c r="DY136" s="238"/>
      <c r="DZ136" s="238"/>
      <c r="EA136" s="370"/>
      <c r="EB136" s="238"/>
      <c r="EC136" s="234"/>
      <c r="ED136" s="235"/>
      <c r="EE136" s="238"/>
      <c r="EF136" s="238"/>
      <c r="EG136" s="238"/>
      <c r="EH136" s="238"/>
      <c r="EI136" s="235"/>
      <c r="EJ136" s="238"/>
      <c r="EK136" s="235"/>
      <c r="EL136" s="238"/>
      <c r="EM136" s="238"/>
      <c r="EN136" s="235"/>
      <c r="EO136" s="238"/>
      <c r="EP136" s="343"/>
      <c r="EQ136" s="238"/>
      <c r="ER136" s="238"/>
      <c r="ES136" s="238"/>
      <c r="ET136" s="238"/>
      <c r="EU136" s="238"/>
      <c r="EV136" s="238"/>
      <c r="EW136" s="234"/>
      <c r="EX136" s="235"/>
      <c r="EY136" s="238"/>
      <c r="EZ136" s="238"/>
      <c r="FA136" s="235"/>
      <c r="FB136" s="238"/>
      <c r="FC136" s="238"/>
      <c r="FD136" s="238"/>
      <c r="FE136" s="235"/>
      <c r="FF136" s="238"/>
      <c r="FG136" s="235"/>
      <c r="FH136" s="238"/>
      <c r="FI136" s="238"/>
      <c r="FJ136" s="235"/>
      <c r="FK136" s="238"/>
      <c r="FL136" s="238"/>
      <c r="FM136" s="238"/>
      <c r="FN136" s="606"/>
      <c r="FO136" s="238"/>
      <c r="FP136" s="234"/>
      <c r="FQ136" s="238"/>
      <c r="FR136" s="235"/>
      <c r="FS136" s="238"/>
      <c r="FT136" s="235"/>
      <c r="FU136" s="238"/>
      <c r="FV136" s="238"/>
      <c r="FW136" s="238"/>
      <c r="FX136" s="238"/>
      <c r="FY136" s="238"/>
      <c r="FZ136" s="235"/>
      <c r="GA136" s="238"/>
      <c r="GB136" s="234"/>
      <c r="GC136" s="238"/>
      <c r="GD136" s="238"/>
      <c r="GE136" s="238"/>
      <c r="GF136" s="234"/>
      <c r="GG136" s="238"/>
      <c r="GH136" s="370"/>
      <c r="GI136" s="238"/>
      <c r="GJ136" s="234"/>
      <c r="GK136" s="238"/>
      <c r="GL136" s="238"/>
      <c r="GM136" s="234"/>
      <c r="GN136" s="238"/>
      <c r="GO136" s="238"/>
      <c r="GP136" s="238"/>
      <c r="GQ136" s="238"/>
      <c r="GR136" s="238"/>
      <c r="GS136" s="370"/>
      <c r="GT136" s="238"/>
      <c r="GU136" s="234"/>
      <c r="GV136" s="235"/>
      <c r="GW136" s="238"/>
      <c r="GX136" s="238"/>
      <c r="GY136" s="235"/>
      <c r="GZ136" s="238"/>
      <c r="HA136" s="238"/>
      <c r="HB136" s="238"/>
      <c r="HC136" s="238"/>
      <c r="HD136" s="238"/>
      <c r="HE136" s="238"/>
      <c r="HF136" s="238"/>
      <c r="HG136" s="238"/>
      <c r="HH136" s="234"/>
      <c r="HI136" s="238"/>
      <c r="HJ136" s="238"/>
      <c r="HK136" s="238"/>
      <c r="HL136" s="238"/>
      <c r="HM136" s="238"/>
      <c r="HN136" s="238"/>
      <c r="HO136" s="234"/>
      <c r="HP136" s="235"/>
      <c r="HQ136" s="238"/>
      <c r="HR136" s="238"/>
      <c r="HS136" s="238"/>
      <c r="HT136" s="235"/>
      <c r="HU136" s="238"/>
      <c r="HV136" s="238"/>
      <c r="HW136" s="238"/>
      <c r="HX136" s="238"/>
      <c r="HY136" s="235"/>
      <c r="HZ136" s="238"/>
      <c r="IA136" s="370"/>
      <c r="IB136" s="234"/>
      <c r="IC136" s="238"/>
      <c r="ID136" s="238"/>
      <c r="IE136" s="238"/>
      <c r="IF136" s="238"/>
      <c r="IG136" s="238"/>
      <c r="IH136" s="238"/>
      <c r="II136" s="238"/>
      <c r="IJ136" s="238"/>
      <c r="IK136" s="370"/>
      <c r="IL136" s="234"/>
      <c r="IM136" s="238"/>
      <c r="IN136" s="238"/>
      <c r="IO136" s="238"/>
      <c r="IP136" s="238"/>
      <c r="IQ136" s="238"/>
      <c r="IR136" s="238"/>
      <c r="IS136" s="370"/>
      <c r="IT136" s="238"/>
      <c r="IU136" s="238"/>
      <c r="IV136" s="234"/>
      <c r="IW136" s="238"/>
      <c r="IX136" s="238"/>
      <c r="IY136" s="235"/>
      <c r="IZ136" s="238"/>
      <c r="JA136" s="238"/>
      <c r="JB136" s="235"/>
      <c r="JC136" s="238"/>
      <c r="JD136" s="238"/>
      <c r="JE136" s="238"/>
      <c r="JF136" s="235"/>
      <c r="JG136" s="238"/>
      <c r="JH136" s="234"/>
      <c r="JI136" s="238"/>
      <c r="JJ136" s="238"/>
      <c r="JK136" s="238"/>
      <c r="JL136" s="238"/>
      <c r="JM136" s="234"/>
      <c r="JN136" s="238"/>
      <c r="JO136" s="427"/>
      <c r="JP136" s="370"/>
      <c r="JQ136" s="234"/>
      <c r="JR136" s="238"/>
      <c r="JS136" s="238"/>
      <c r="JT136" s="238"/>
      <c r="JU136" s="238"/>
      <c r="JV136" s="238"/>
      <c r="JW136" s="238"/>
      <c r="JX136" s="238"/>
      <c r="JY136" s="238"/>
      <c r="JZ136" s="238"/>
      <c r="KA136" s="238"/>
      <c r="KB136" s="238"/>
      <c r="KC136" s="238"/>
      <c r="KD136" s="234"/>
      <c r="KE136" s="238"/>
      <c r="KF136" s="238"/>
      <c r="KG136" s="238"/>
      <c r="KH136" s="234"/>
      <c r="KI136" s="238"/>
      <c r="KJ136" s="238"/>
      <c r="KK136" s="238"/>
      <c r="KL136" s="238"/>
      <c r="KM136" s="234"/>
      <c r="KN136" s="238"/>
      <c r="KO136" s="238"/>
      <c r="KP136" s="238"/>
      <c r="KQ136" s="234"/>
      <c r="KR136" s="238"/>
      <c r="KS136" s="238"/>
      <c r="KT136" s="238"/>
      <c r="KU136" s="231"/>
      <c r="KV136" s="234"/>
      <c r="KW136" s="238"/>
      <c r="KX136" s="238"/>
      <c r="KY136" s="238"/>
      <c r="KZ136" s="238"/>
      <c r="LA136" s="238"/>
      <c r="LB136" s="234"/>
      <c r="LC136" s="238"/>
      <c r="LD136" s="238"/>
      <c r="LE136" s="238"/>
      <c r="LF136" s="235"/>
      <c r="LG136" s="238"/>
      <c r="LH136" s="238"/>
      <c r="LI136" s="238"/>
      <c r="LJ136" s="234"/>
      <c r="LK136" s="238"/>
      <c r="LL136" s="238"/>
      <c r="LM136" s="238"/>
      <c r="LN136" s="238"/>
      <c r="LO136" s="238"/>
      <c r="LP136" s="238"/>
      <c r="LQ136" s="238"/>
      <c r="LR136" s="238"/>
      <c r="LS136" s="238"/>
      <c r="LT136" s="238"/>
      <c r="LU136" s="238"/>
      <c r="LV136" s="238"/>
      <c r="LW136" s="238"/>
      <c r="LX136" s="238"/>
      <c r="LY136" s="234"/>
      <c r="LZ136" s="238"/>
      <c r="MA136" s="238"/>
      <c r="MB136" s="238"/>
      <c r="MC136" s="238"/>
      <c r="MD136" s="238"/>
      <c r="ME136" s="234"/>
      <c r="MF136" s="238"/>
      <c r="MG136" s="238"/>
      <c r="MH136" s="238"/>
      <c r="MI136" s="238"/>
      <c r="MJ136" s="234"/>
      <c r="MK136" s="238"/>
      <c r="ML136" s="238"/>
      <c r="MM136" s="238"/>
      <c r="MN136" s="238"/>
      <c r="MO136" s="238"/>
      <c r="MP136" s="238"/>
      <c r="MQ136" s="239"/>
      <c r="MR136" s="238"/>
      <c r="MS136" s="238"/>
      <c r="MT136" s="238"/>
      <c r="MU136" s="238"/>
      <c r="MV136" s="238"/>
      <c r="MW136" s="238"/>
      <c r="MX136" s="238"/>
      <c r="MY136" s="238"/>
      <c r="MZ136" s="238"/>
      <c r="NA136" s="243" t="s">
        <v>1156</v>
      </c>
      <c r="NB136" s="243"/>
      <c r="NC136" s="243" t="s">
        <v>1157</v>
      </c>
      <c r="ND136" s="243"/>
    </row>
    <row r="137" spans="1:368" s="240" customFormat="1" ht="15">
      <c r="A137" s="1259">
        <v>98</v>
      </c>
      <c r="B137" s="1226" t="s">
        <v>234</v>
      </c>
      <c r="C137" s="582" t="s">
        <v>519</v>
      </c>
      <c r="D137" s="243" t="s">
        <v>223</v>
      </c>
      <c r="E137" s="243" t="s">
        <v>23</v>
      </c>
      <c r="F137" s="243" t="s">
        <v>24</v>
      </c>
      <c r="G137" s="244">
        <v>166</v>
      </c>
      <c r="H137" s="245" t="s">
        <v>25</v>
      </c>
      <c r="I137" s="246"/>
      <c r="J137" s="242" t="s">
        <v>520</v>
      </c>
      <c r="K137" s="583" t="s">
        <v>505</v>
      </c>
      <c r="L137" s="583" t="s">
        <v>28</v>
      </c>
      <c r="M137" s="242" t="s">
        <v>25</v>
      </c>
      <c r="N137" s="242" t="s">
        <v>454</v>
      </c>
      <c r="O137" s="242" t="s">
        <v>521</v>
      </c>
      <c r="P137" s="245">
        <v>0</v>
      </c>
      <c r="Q137" s="242"/>
      <c r="R137" s="243"/>
      <c r="S137" s="248" t="s">
        <v>522</v>
      </c>
      <c r="T137" s="248" t="s">
        <v>301</v>
      </c>
      <c r="U137" s="590" t="s">
        <v>227</v>
      </c>
      <c r="V137" s="230"/>
      <c r="W137" s="370"/>
      <c r="X137" s="232"/>
      <c r="Y137" s="238" t="s">
        <v>25</v>
      </c>
      <c r="Z137" s="494"/>
      <c r="AA137" s="238"/>
      <c r="AB137" s="494"/>
      <c r="AC137" s="238"/>
      <c r="AD137" s="327"/>
      <c r="AE137" s="249" t="s">
        <v>627</v>
      </c>
      <c r="AF137" s="249"/>
      <c r="AG137" s="238"/>
      <c r="AH137" s="238"/>
      <c r="AI137" s="492"/>
      <c r="AJ137" s="238"/>
      <c r="AK137" s="235"/>
      <c r="AL137" s="249" t="s">
        <v>627</v>
      </c>
      <c r="AM137" s="648"/>
      <c r="AN137" s="249" t="s">
        <v>627</v>
      </c>
      <c r="AO137" s="238"/>
      <c r="AP137" s="249"/>
      <c r="AQ137" s="238"/>
      <c r="AR137" s="238"/>
      <c r="AS137" s="238"/>
      <c r="AT137" s="238"/>
      <c r="AU137" s="238"/>
      <c r="AV137" s="238"/>
      <c r="AW137" s="238"/>
      <c r="AX137" s="238"/>
      <c r="AY137" s="235"/>
      <c r="AZ137" s="238"/>
      <c r="BA137" s="235"/>
      <c r="BB137" s="238"/>
      <c r="BC137" s="234"/>
      <c r="BD137" s="238" t="s">
        <v>627</v>
      </c>
      <c r="BE137" s="238"/>
      <c r="BF137" s="234"/>
      <c r="BG137" s="238"/>
      <c r="BH137" s="238"/>
      <c r="BI137" s="238"/>
      <c r="BJ137" s="238"/>
      <c r="BK137" s="623"/>
      <c r="BL137" s="238"/>
      <c r="BM137" s="238"/>
      <c r="BN137" s="234"/>
      <c r="BO137" s="238" t="s">
        <v>25</v>
      </c>
      <c r="BP137" s="238"/>
      <c r="BQ137" s="238"/>
      <c r="BR137" s="234"/>
      <c r="BS137" s="238"/>
      <c r="BT137" s="238"/>
      <c r="BU137" s="234"/>
      <c r="BV137" s="238"/>
      <c r="BW137" s="234"/>
      <c r="BX137" s="238"/>
      <c r="BZ137" s="234"/>
      <c r="CA137" s="238"/>
      <c r="CB137" s="238"/>
      <c r="CC137" s="238"/>
      <c r="CD137" s="238"/>
      <c r="CE137" s="370"/>
      <c r="CF137" s="238"/>
      <c r="CG137" s="234"/>
      <c r="CH137" s="238"/>
      <c r="CI137" s="235"/>
      <c r="CJ137" s="238" t="s">
        <v>25</v>
      </c>
      <c r="CK137" s="238"/>
      <c r="CL137" s="235"/>
      <c r="CM137" s="238"/>
      <c r="CN137" s="249"/>
      <c r="CO137" s="238"/>
      <c r="CP137" s="235"/>
      <c r="CQ137" s="249"/>
      <c r="CR137" s="238" t="s">
        <v>25</v>
      </c>
      <c r="CS137" s="238"/>
      <c r="CT137" s="238"/>
      <c r="CU137" s="238"/>
      <c r="CV137" s="238"/>
      <c r="CW137" s="238"/>
      <c r="CX137" s="235"/>
      <c r="CY137" s="238"/>
      <c r="CZ137" s="238"/>
      <c r="DA137" s="238"/>
      <c r="DB137" s="238"/>
      <c r="DC137" s="234"/>
      <c r="DD137" s="238"/>
      <c r="DE137" s="238"/>
      <c r="DF137" s="238"/>
      <c r="DG137" s="238"/>
      <c r="DH137" s="238"/>
      <c r="DI137" s="238"/>
      <c r="DJ137" s="238"/>
      <c r="DK137" s="238"/>
      <c r="DL137" s="238"/>
      <c r="DM137" s="249"/>
      <c r="DN137" s="249"/>
      <c r="DO137" s="234"/>
      <c r="DP137" s="238"/>
      <c r="DQ137" s="238"/>
      <c r="DR137" s="238"/>
      <c r="DS137" s="234"/>
      <c r="DT137" s="238"/>
      <c r="DU137" s="238"/>
      <c r="DV137" s="238"/>
      <c r="DW137" s="238"/>
      <c r="DX137" s="238"/>
      <c r="DY137" s="238"/>
      <c r="DZ137" s="238"/>
      <c r="EA137" s="370"/>
      <c r="EB137" s="238" t="s">
        <v>25</v>
      </c>
      <c r="EC137" s="234"/>
      <c r="ED137" s="235"/>
      <c r="EE137" s="238"/>
      <c r="EF137" s="238"/>
      <c r="EG137" s="238"/>
      <c r="EH137" s="238"/>
      <c r="EI137" s="235"/>
      <c r="EJ137" s="238"/>
      <c r="EK137" s="235"/>
      <c r="EL137" s="238"/>
      <c r="EM137" s="238"/>
      <c r="EN137" s="235"/>
      <c r="EO137" s="238"/>
      <c r="EP137" s="343"/>
      <c r="EQ137" s="238"/>
      <c r="ER137" s="238"/>
      <c r="ES137" s="238"/>
      <c r="ET137" s="238"/>
      <c r="EU137" s="238"/>
      <c r="EV137" s="238"/>
      <c r="EW137" s="234"/>
      <c r="EX137" s="235"/>
      <c r="EY137" s="238"/>
      <c r="EZ137" s="238"/>
      <c r="FA137" s="235"/>
      <c r="FB137" s="238" t="s">
        <v>25</v>
      </c>
      <c r="FC137" s="238"/>
      <c r="FD137" s="238"/>
      <c r="FE137" s="235"/>
      <c r="FF137" s="238"/>
      <c r="FG137" s="235"/>
      <c r="FH137" s="238"/>
      <c r="FI137" s="238"/>
      <c r="FJ137" s="235"/>
      <c r="FK137" s="238"/>
      <c r="FL137" s="238"/>
      <c r="FM137" s="238"/>
      <c r="FN137" s="606"/>
      <c r="FO137" s="238"/>
      <c r="FP137" s="234"/>
      <c r="FQ137" s="238" t="s">
        <v>25</v>
      </c>
      <c r="FR137" s="235"/>
      <c r="FS137" s="238"/>
      <c r="FT137" s="235"/>
      <c r="FU137" s="238"/>
      <c r="FV137" s="238"/>
      <c r="FW137" s="238"/>
      <c r="FX137" s="238"/>
      <c r="FY137" s="238"/>
      <c r="FZ137" s="235"/>
      <c r="GA137" s="238"/>
      <c r="GB137" s="234"/>
      <c r="GC137" s="238"/>
      <c r="GD137" s="238"/>
      <c r="GE137" s="238"/>
      <c r="GF137" s="234"/>
      <c r="GG137" s="249" t="s">
        <v>627</v>
      </c>
      <c r="GH137" s="370"/>
      <c r="GI137" s="238"/>
      <c r="GJ137" s="234"/>
      <c r="GK137" s="238"/>
      <c r="GL137" s="238"/>
      <c r="GM137" s="234"/>
      <c r="GN137" s="238"/>
      <c r="GO137" s="238"/>
      <c r="GP137" s="238"/>
      <c r="GQ137" s="238"/>
      <c r="GR137" s="238"/>
      <c r="GS137" s="370"/>
      <c r="GT137" s="238"/>
      <c r="GU137" s="234"/>
      <c r="GV137" s="235"/>
      <c r="GW137" s="238"/>
      <c r="GX137" s="238"/>
      <c r="GY137" s="235"/>
      <c r="GZ137" s="238"/>
      <c r="HA137" s="238"/>
      <c r="HB137" s="238"/>
      <c r="HC137" s="238"/>
      <c r="HD137" s="238"/>
      <c r="HE137" s="238"/>
      <c r="HF137" s="238"/>
      <c r="HG137" s="238"/>
      <c r="HH137" s="234"/>
      <c r="HI137" s="238"/>
      <c r="HJ137" s="238"/>
      <c r="HK137" s="238"/>
      <c r="HL137" s="238"/>
      <c r="HM137" s="238"/>
      <c r="HN137" s="238"/>
      <c r="HO137" s="234"/>
      <c r="HP137" s="235"/>
      <c r="HQ137" s="238"/>
      <c r="HR137" s="238"/>
      <c r="HS137" s="238"/>
      <c r="HT137" s="235"/>
      <c r="HU137" s="238"/>
      <c r="HV137" s="238"/>
      <c r="HW137" s="238"/>
      <c r="HX137" s="238"/>
      <c r="HY137" s="235"/>
      <c r="HZ137" s="238"/>
      <c r="IA137" s="370"/>
      <c r="IB137" s="234"/>
      <c r="IC137" s="238"/>
      <c r="ID137" s="238"/>
      <c r="IE137" s="238"/>
      <c r="IF137" s="238"/>
      <c r="IG137" s="238"/>
      <c r="IH137" s="238"/>
      <c r="II137" s="238"/>
      <c r="IJ137" s="238"/>
      <c r="IK137" s="370"/>
      <c r="IL137" s="234"/>
      <c r="IM137" s="238"/>
      <c r="IN137" s="238"/>
      <c r="IO137" s="238"/>
      <c r="IP137" s="238"/>
      <c r="IQ137" s="238"/>
      <c r="IR137" s="238"/>
      <c r="IS137" s="370"/>
      <c r="IT137" s="238"/>
      <c r="IU137" s="249" t="s">
        <v>627</v>
      </c>
      <c r="IV137" s="234"/>
      <c r="IW137" s="238"/>
      <c r="IX137" s="238"/>
      <c r="IY137" s="235"/>
      <c r="IZ137" s="238"/>
      <c r="JA137" s="238"/>
      <c r="JB137" s="235"/>
      <c r="JC137" s="238"/>
      <c r="JD137" s="238"/>
      <c r="JE137" s="238"/>
      <c r="JF137" s="235"/>
      <c r="JG137" s="238"/>
      <c r="JH137" s="234"/>
      <c r="JI137" s="238"/>
      <c r="JJ137" s="238"/>
      <c r="JK137" s="238"/>
      <c r="JL137" s="238"/>
      <c r="JM137" s="234"/>
      <c r="JN137" s="238"/>
      <c r="JO137" s="427"/>
      <c r="JP137" s="370"/>
      <c r="JQ137" s="234"/>
      <c r="JR137" s="238"/>
      <c r="JS137" s="238"/>
      <c r="JT137" s="238"/>
      <c r="JU137" s="238"/>
      <c r="JV137" s="238"/>
      <c r="JW137" s="238"/>
      <c r="JX137" s="238"/>
      <c r="JY137" s="238"/>
      <c r="JZ137" s="238"/>
      <c r="KA137" s="238"/>
      <c r="KB137" s="238"/>
      <c r="KC137" s="238"/>
      <c r="KD137" s="234"/>
      <c r="KE137" s="238"/>
      <c r="KF137" s="238"/>
      <c r="KG137" s="238"/>
      <c r="KH137" s="234"/>
      <c r="KI137" s="238"/>
      <c r="KJ137" s="238"/>
      <c r="KK137" s="238"/>
      <c r="KL137" s="238"/>
      <c r="KM137" s="591"/>
      <c r="KN137" s="238"/>
      <c r="KO137" s="249" t="s">
        <v>627</v>
      </c>
      <c r="KP137" s="238"/>
      <c r="KQ137" s="234"/>
      <c r="KR137" s="238"/>
      <c r="KS137" s="238"/>
      <c r="KT137" s="238"/>
      <c r="KU137" s="231"/>
      <c r="KV137" s="234"/>
      <c r="KW137" s="238"/>
      <c r="KX137" s="238"/>
      <c r="KY137" s="238"/>
      <c r="KZ137" s="238"/>
      <c r="LA137" s="238"/>
      <c r="LB137" s="234"/>
      <c r="LC137" s="238"/>
      <c r="LD137" s="238"/>
      <c r="LE137" s="238"/>
      <c r="LF137" s="235"/>
      <c r="LG137" s="238"/>
      <c r="LH137" s="238"/>
      <c r="LI137" s="238"/>
      <c r="LJ137" s="234"/>
      <c r="LK137" s="238"/>
      <c r="LL137" s="238"/>
      <c r="LM137" s="238"/>
      <c r="LN137" s="238"/>
      <c r="LO137" s="238"/>
      <c r="LP137" s="238"/>
      <c r="LQ137" s="238"/>
      <c r="LR137" s="238"/>
      <c r="LS137" s="238"/>
      <c r="LT137" s="238"/>
      <c r="LU137" s="238"/>
      <c r="LV137" s="238"/>
      <c r="LW137" s="238"/>
      <c r="LX137" s="238"/>
      <c r="LY137" s="234"/>
      <c r="LZ137" s="238"/>
      <c r="MA137" s="238"/>
      <c r="MB137" s="238"/>
      <c r="MC137" s="249" t="s">
        <v>627</v>
      </c>
      <c r="MD137" s="238"/>
      <c r="ME137" s="234"/>
      <c r="MF137" s="238"/>
      <c r="MG137" s="238"/>
      <c r="MH137" s="238"/>
      <c r="MI137" s="238"/>
      <c r="MJ137" s="234"/>
      <c r="MK137" s="238"/>
      <c r="ML137" s="238"/>
      <c r="MM137" s="238"/>
      <c r="MN137" s="238"/>
      <c r="MO137" s="238"/>
      <c r="MP137" s="238"/>
      <c r="MQ137" s="239"/>
      <c r="MR137" s="238"/>
      <c r="MS137" s="238"/>
      <c r="MT137" s="238"/>
      <c r="MU137" s="238"/>
      <c r="MV137" s="249" t="s">
        <v>627</v>
      </c>
      <c r="MW137" s="238"/>
      <c r="MX137" s="238"/>
      <c r="MY137" s="238"/>
      <c r="MZ137" s="238"/>
      <c r="NA137" s="243" t="s">
        <v>1158</v>
      </c>
      <c r="NB137" s="243"/>
      <c r="NC137" s="243" t="s">
        <v>1464</v>
      </c>
      <c r="ND137" s="243"/>
    </row>
    <row r="138" spans="1:368" s="74" customFormat="1">
      <c r="A138" s="1264"/>
      <c r="B138" s="1224"/>
      <c r="D138" s="75"/>
      <c r="E138" s="75"/>
      <c r="F138" s="75"/>
      <c r="G138" s="76"/>
      <c r="H138" s="77"/>
      <c r="I138" s="78"/>
      <c r="J138" s="18"/>
      <c r="K138" s="79"/>
      <c r="L138" s="79"/>
      <c r="M138" s="18"/>
      <c r="N138" s="18"/>
      <c r="O138" s="18"/>
      <c r="P138" s="77"/>
      <c r="Q138" s="18"/>
      <c r="R138" s="75"/>
      <c r="S138" s="80"/>
      <c r="T138" s="81"/>
      <c r="U138" s="75"/>
      <c r="V138" s="274"/>
      <c r="W138" s="659"/>
      <c r="X138" s="522"/>
      <c r="Y138" s="82"/>
      <c r="Z138" s="522"/>
      <c r="AA138" s="82"/>
      <c r="AB138" s="522"/>
      <c r="AC138" s="82"/>
      <c r="AD138" s="522"/>
      <c r="AE138" s="82"/>
      <c r="AF138" s="82"/>
      <c r="AG138" s="82"/>
      <c r="AH138" s="82"/>
      <c r="AI138" s="522"/>
      <c r="AJ138" s="82"/>
      <c r="AK138" s="275"/>
      <c r="AL138" s="82"/>
      <c r="AM138" s="649"/>
      <c r="AN138" s="82"/>
      <c r="AO138" s="82"/>
      <c r="AP138" s="82"/>
      <c r="AQ138" s="82"/>
      <c r="AR138" s="82"/>
      <c r="AS138" s="82"/>
      <c r="AT138" s="82"/>
      <c r="AU138" s="82"/>
      <c r="AV138" s="82"/>
      <c r="AW138" s="82"/>
      <c r="AX138" s="82"/>
      <c r="AY138" s="275"/>
      <c r="AZ138" s="82"/>
      <c r="BA138" s="275"/>
      <c r="BB138" s="82"/>
      <c r="BC138" s="522"/>
      <c r="BD138" s="82"/>
      <c r="BE138" s="82"/>
      <c r="BF138" s="522"/>
      <c r="BG138" s="82"/>
      <c r="BH138" s="82"/>
      <c r="BI138" s="82"/>
      <c r="BJ138" s="82"/>
      <c r="BK138" s="659"/>
      <c r="BL138" s="82"/>
      <c r="BM138" s="82"/>
      <c r="BN138" s="522"/>
      <c r="BO138" s="82"/>
      <c r="BP138" s="82"/>
      <c r="BQ138" s="82"/>
      <c r="BR138" s="522"/>
      <c r="BS138" s="82"/>
      <c r="BT138" s="82"/>
      <c r="BU138" s="522"/>
      <c r="BV138" s="82"/>
      <c r="BW138" s="522"/>
      <c r="BX138" s="82"/>
      <c r="BZ138" s="522"/>
      <c r="CA138" s="82"/>
      <c r="CB138" s="82"/>
      <c r="CC138" s="82"/>
      <c r="CD138" s="82"/>
      <c r="CE138" s="659"/>
      <c r="CF138" s="82"/>
      <c r="CG138" s="522"/>
      <c r="CH138" s="82"/>
      <c r="CI138" s="275"/>
      <c r="CJ138" s="82"/>
      <c r="CK138" s="82"/>
      <c r="CL138" s="649"/>
      <c r="CM138" s="82"/>
      <c r="CN138" s="82"/>
      <c r="CO138" s="82"/>
      <c r="CP138" s="649"/>
      <c r="CQ138" s="82"/>
      <c r="CR138" s="82"/>
      <c r="CS138" s="82"/>
      <c r="CT138" s="82"/>
      <c r="CU138" s="82"/>
      <c r="CV138" s="82"/>
      <c r="CW138" s="82"/>
      <c r="CX138" s="649"/>
      <c r="CY138" s="82"/>
      <c r="CZ138" s="82"/>
      <c r="DA138" s="82"/>
      <c r="DB138" s="82"/>
      <c r="DC138" s="522"/>
      <c r="DD138" s="82"/>
      <c r="DE138" s="82"/>
      <c r="DF138" s="82"/>
      <c r="DG138" s="82"/>
      <c r="DH138" s="82"/>
      <c r="DI138" s="82"/>
      <c r="DJ138" s="82"/>
      <c r="DK138" s="82"/>
      <c r="DL138" s="82"/>
      <c r="DM138" s="82"/>
      <c r="DN138" s="82"/>
      <c r="DO138" s="522"/>
      <c r="DP138" s="82"/>
      <c r="DQ138" s="82"/>
      <c r="DR138" s="82"/>
      <c r="DS138" s="522"/>
      <c r="DT138" s="82"/>
      <c r="DU138" s="82"/>
      <c r="DV138" s="82"/>
      <c r="DW138" s="82"/>
      <c r="DX138" s="82"/>
      <c r="DY138" s="82"/>
      <c r="DZ138" s="82"/>
      <c r="EA138" s="659"/>
      <c r="EB138" s="82"/>
      <c r="EC138" s="522"/>
      <c r="ED138" s="649"/>
      <c r="EE138" s="82"/>
      <c r="EF138" s="82"/>
      <c r="EG138" s="82"/>
      <c r="EH138" s="82"/>
      <c r="EI138" s="275"/>
      <c r="EJ138" s="82"/>
      <c r="EK138" s="649"/>
      <c r="EL138" s="82"/>
      <c r="EM138" s="82"/>
      <c r="EN138" s="275"/>
      <c r="EO138" s="82"/>
      <c r="EP138" s="649"/>
      <c r="EQ138" s="82"/>
      <c r="ER138" s="82"/>
      <c r="ES138" s="82"/>
      <c r="ET138" s="82"/>
      <c r="EU138" s="82"/>
      <c r="EV138" s="82"/>
      <c r="EW138" s="522"/>
      <c r="EX138" s="649"/>
      <c r="EY138" s="83"/>
      <c r="EZ138" s="82"/>
      <c r="FA138" s="649"/>
      <c r="FB138" s="82"/>
      <c r="FC138" s="82"/>
      <c r="FD138" s="82"/>
      <c r="FE138" s="275"/>
      <c r="FF138" s="82"/>
      <c r="FG138" s="649"/>
      <c r="FH138" s="82"/>
      <c r="FI138" s="82"/>
      <c r="FJ138" s="649"/>
      <c r="FK138" s="82"/>
      <c r="FL138" s="82"/>
      <c r="FM138" s="82"/>
      <c r="FN138" s="659"/>
      <c r="FO138" s="82"/>
      <c r="FP138" s="522"/>
      <c r="FQ138" s="82"/>
      <c r="FR138" s="275"/>
      <c r="FS138" s="82"/>
      <c r="FT138" s="649"/>
      <c r="FU138" s="82"/>
      <c r="FV138" s="82"/>
      <c r="FW138" s="82"/>
      <c r="FX138" s="82"/>
      <c r="FY138" s="82"/>
      <c r="FZ138" s="275"/>
      <c r="GA138" s="82"/>
      <c r="GB138" s="522"/>
      <c r="GC138" s="82"/>
      <c r="GD138" s="82"/>
      <c r="GE138" s="82"/>
      <c r="GF138" s="522"/>
      <c r="GG138" s="82"/>
      <c r="GH138" s="659"/>
      <c r="GI138" s="82"/>
      <c r="GJ138" s="522"/>
      <c r="GK138" s="82"/>
      <c r="GL138" s="82"/>
      <c r="GM138" s="522"/>
      <c r="GN138" s="82"/>
      <c r="GO138" s="82"/>
      <c r="GP138" s="82"/>
      <c r="GQ138" s="82"/>
      <c r="GR138" s="82"/>
      <c r="GS138" s="659"/>
      <c r="GT138" s="82"/>
      <c r="GU138" s="522"/>
      <c r="GV138" s="649"/>
      <c r="GW138" s="82"/>
      <c r="GX138" s="82"/>
      <c r="GY138" s="649"/>
      <c r="GZ138" s="82"/>
      <c r="HA138" s="82"/>
      <c r="HB138" s="82"/>
      <c r="HC138" s="82"/>
      <c r="HD138" s="82"/>
      <c r="HE138" s="82"/>
      <c r="HF138" s="82"/>
      <c r="HG138" s="82"/>
      <c r="HH138" s="522"/>
      <c r="HI138" s="82"/>
      <c r="HJ138" s="82"/>
      <c r="HK138" s="82"/>
      <c r="HL138" s="82"/>
      <c r="HM138" s="82"/>
      <c r="HN138" s="82"/>
      <c r="HO138" s="522"/>
      <c r="HP138" s="649"/>
      <c r="HQ138" s="82"/>
      <c r="HR138" s="82"/>
      <c r="HS138" s="82"/>
      <c r="HT138" s="649"/>
      <c r="HU138" s="82"/>
      <c r="HV138" s="82"/>
      <c r="HW138" s="82"/>
      <c r="HX138" s="82"/>
      <c r="HY138" s="275"/>
      <c r="HZ138" s="82"/>
      <c r="IA138" s="659"/>
      <c r="IB138" s="522"/>
      <c r="IC138" s="82"/>
      <c r="ID138" s="82"/>
      <c r="IE138" s="82"/>
      <c r="IF138" s="82"/>
      <c r="IG138" s="82"/>
      <c r="IH138" s="82"/>
      <c r="II138" s="82"/>
      <c r="IJ138" s="82"/>
      <c r="IK138" s="659"/>
      <c r="IL138" s="522"/>
      <c r="IM138" s="82"/>
      <c r="IN138" s="82"/>
      <c r="IO138" s="82"/>
      <c r="IP138" s="82"/>
      <c r="IQ138" s="82"/>
      <c r="IR138" s="82"/>
      <c r="IS138" s="659"/>
      <c r="IT138" s="82"/>
      <c r="IU138" s="82"/>
      <c r="IV138" s="522"/>
      <c r="IW138" s="82"/>
      <c r="IX138" s="82"/>
      <c r="IY138" s="275"/>
      <c r="IZ138" s="82"/>
      <c r="JA138" s="82"/>
      <c r="JB138" s="275"/>
      <c r="JC138" s="82"/>
      <c r="JD138" s="82"/>
      <c r="JE138" s="82"/>
      <c r="JF138" s="275"/>
      <c r="JG138" s="82"/>
      <c r="JH138" s="522"/>
      <c r="JI138" s="82"/>
      <c r="JJ138" s="82"/>
      <c r="JK138" s="82"/>
      <c r="JL138" s="82"/>
      <c r="JM138" s="522"/>
      <c r="JN138" s="82"/>
      <c r="JO138" s="544"/>
      <c r="JP138" s="659"/>
      <c r="JQ138" s="522"/>
      <c r="JR138" s="82"/>
      <c r="JS138" s="82"/>
      <c r="JT138" s="82"/>
      <c r="JU138" s="82"/>
      <c r="JV138" s="82"/>
      <c r="JW138" s="82"/>
      <c r="JX138" s="82"/>
      <c r="JY138" s="82"/>
      <c r="JZ138" s="82"/>
      <c r="KA138" s="82"/>
      <c r="KB138" s="82"/>
      <c r="KC138" s="82"/>
      <c r="KD138" s="522"/>
      <c r="KE138" s="82"/>
      <c r="KF138" s="82"/>
      <c r="KG138" s="82"/>
      <c r="KH138" s="522"/>
      <c r="KI138" s="82"/>
      <c r="KJ138" s="82"/>
      <c r="KK138" s="82"/>
      <c r="KL138" s="82"/>
      <c r="KM138" s="522"/>
      <c r="KN138" s="82"/>
      <c r="KO138" s="82"/>
      <c r="KP138" s="82"/>
      <c r="KQ138" s="522"/>
      <c r="KR138" s="82"/>
      <c r="KS138" s="82"/>
      <c r="KT138" s="82"/>
      <c r="KU138" s="659"/>
      <c r="KV138" s="522"/>
      <c r="KW138" s="82"/>
      <c r="KX138" s="82"/>
      <c r="KY138" s="82"/>
      <c r="KZ138" s="82"/>
      <c r="LA138" s="82"/>
      <c r="LB138" s="522"/>
      <c r="LC138" s="82"/>
      <c r="LD138" s="82"/>
      <c r="LE138" s="82"/>
      <c r="LF138" s="649"/>
      <c r="LG138" s="82"/>
      <c r="LH138" s="82"/>
      <c r="LI138" s="82"/>
      <c r="LJ138" s="522"/>
      <c r="LK138" s="82"/>
      <c r="LL138" s="82"/>
      <c r="LM138" s="82"/>
      <c r="LN138" s="82"/>
      <c r="LO138" s="82"/>
      <c r="LP138" s="82"/>
      <c r="LQ138" s="82"/>
      <c r="LR138" s="82"/>
      <c r="LS138" s="82"/>
      <c r="LT138" s="82"/>
      <c r="LU138" s="82"/>
      <c r="LV138" s="82"/>
      <c r="LW138" s="82"/>
      <c r="LX138" s="82"/>
      <c r="LY138" s="522"/>
      <c r="LZ138" s="82"/>
      <c r="MA138" s="82"/>
      <c r="MB138" s="82"/>
      <c r="MC138" s="82"/>
      <c r="MD138" s="82"/>
      <c r="ME138" s="522"/>
      <c r="MF138" s="82"/>
      <c r="MG138" s="82"/>
      <c r="MH138" s="82"/>
      <c r="MI138" s="82"/>
      <c r="MJ138" s="522"/>
      <c r="MK138" s="82"/>
      <c r="ML138" s="82"/>
      <c r="MM138" s="82"/>
      <c r="MN138" s="82"/>
      <c r="MO138" s="82"/>
      <c r="MP138" s="82"/>
      <c r="MQ138" s="276"/>
      <c r="MR138" s="82"/>
      <c r="MS138" s="82"/>
      <c r="MT138" s="82"/>
      <c r="MU138" s="82"/>
      <c r="MV138" s="82"/>
      <c r="MW138" s="82"/>
      <c r="MX138" s="82"/>
      <c r="MY138" s="82"/>
      <c r="MZ138" s="82"/>
      <c r="NA138" s="75"/>
      <c r="NB138" s="75"/>
      <c r="NC138" s="75"/>
      <c r="ND138" s="75"/>
    </row>
    <row r="139" spans="1:368" s="678" customFormat="1" ht="14">
      <c r="A139" s="1259">
        <v>99</v>
      </c>
      <c r="B139" s="781"/>
      <c r="C139" s="665"/>
      <c r="D139" s="661"/>
      <c r="E139" s="661"/>
      <c r="F139" s="661"/>
      <c r="G139" s="662"/>
      <c r="H139" s="663"/>
      <c r="I139" s="664"/>
      <c r="J139" s="665"/>
      <c r="K139" s="661"/>
      <c r="L139" s="661"/>
      <c r="M139" s="665"/>
      <c r="N139" s="665"/>
      <c r="O139" s="665"/>
      <c r="P139" s="663"/>
      <c r="Q139" s="665"/>
      <c r="R139" s="661"/>
      <c r="S139" s="667"/>
      <c r="T139" s="667"/>
      <c r="U139" s="661"/>
      <c r="W139" s="782"/>
      <c r="X139" s="670"/>
      <c r="Y139" s="671"/>
      <c r="Z139" s="672"/>
      <c r="AA139" s="671"/>
      <c r="AB139" s="672"/>
      <c r="AC139" s="671"/>
      <c r="AD139" s="673"/>
      <c r="AE139" s="671"/>
      <c r="AF139" s="671"/>
      <c r="AG139" s="671"/>
      <c r="AH139" s="671"/>
      <c r="AI139" s="674"/>
      <c r="AJ139" s="671"/>
      <c r="AL139" s="671"/>
      <c r="AM139" s="675"/>
      <c r="AN139" s="671"/>
      <c r="AO139" s="671"/>
      <c r="AP139" s="671"/>
      <c r="AQ139" s="671"/>
      <c r="AR139" s="671"/>
      <c r="AS139" s="671"/>
      <c r="AT139" s="671"/>
      <c r="AU139" s="671"/>
      <c r="AV139" s="671"/>
      <c r="AW139" s="671"/>
      <c r="AX139" s="671"/>
      <c r="AZ139" s="671"/>
      <c r="BB139" s="671"/>
      <c r="BC139" s="676"/>
      <c r="BD139" s="671"/>
      <c r="BE139" s="671"/>
      <c r="BF139" s="676"/>
      <c r="BG139" s="671"/>
      <c r="BH139" s="671"/>
      <c r="BI139" s="671"/>
      <c r="BJ139" s="671"/>
      <c r="BK139" s="783"/>
      <c r="BL139" s="671"/>
      <c r="BM139" s="671"/>
      <c r="BN139" s="676"/>
      <c r="BO139" s="671"/>
      <c r="BP139" s="671"/>
      <c r="BQ139" s="671"/>
      <c r="BR139" s="676"/>
      <c r="BS139" s="671"/>
      <c r="BT139" s="671"/>
      <c r="BU139" s="676"/>
      <c r="BV139" s="671"/>
      <c r="BW139" s="676"/>
      <c r="BX139" s="671"/>
      <c r="BZ139" s="676"/>
      <c r="CA139" s="671"/>
      <c r="CB139" s="671"/>
      <c r="CC139" s="671"/>
      <c r="CD139" s="671"/>
      <c r="CE139" s="782"/>
      <c r="CF139" s="671"/>
      <c r="CG139" s="676"/>
      <c r="CH139" s="671"/>
      <c r="CJ139" s="671"/>
      <c r="CK139" s="671"/>
      <c r="CM139" s="671"/>
      <c r="CN139" s="671"/>
      <c r="CO139" s="671"/>
      <c r="CQ139" s="671"/>
      <c r="CR139" s="671"/>
      <c r="CS139" s="671"/>
      <c r="CT139" s="671"/>
      <c r="CU139" s="671"/>
      <c r="CV139" s="671"/>
      <c r="CW139" s="671"/>
      <c r="CY139" s="671"/>
      <c r="CZ139" s="671"/>
      <c r="DA139" s="671"/>
      <c r="DB139" s="671"/>
      <c r="DC139" s="676"/>
      <c r="DD139" s="671"/>
      <c r="DE139" s="671"/>
      <c r="DF139" s="671"/>
      <c r="DG139" s="671"/>
      <c r="DH139" s="671"/>
      <c r="DI139" s="671"/>
      <c r="DJ139" s="671"/>
      <c r="DK139" s="671"/>
      <c r="DL139" s="671"/>
      <c r="DM139" s="671"/>
      <c r="DN139" s="671"/>
      <c r="DO139" s="676"/>
      <c r="DP139" s="671"/>
      <c r="DQ139" s="671"/>
      <c r="DR139" s="671"/>
      <c r="DS139" s="676"/>
      <c r="DT139" s="671"/>
      <c r="DU139" s="671"/>
      <c r="DV139" s="671"/>
      <c r="DW139" s="671"/>
      <c r="DX139" s="671"/>
      <c r="DY139" s="671"/>
      <c r="DZ139" s="671"/>
      <c r="EA139" s="669"/>
      <c r="EB139" s="671"/>
      <c r="EC139" s="676"/>
      <c r="EE139" s="671"/>
      <c r="EF139" s="671"/>
      <c r="EG139" s="671"/>
      <c r="EH139" s="671"/>
      <c r="EJ139" s="671"/>
      <c r="EL139" s="671"/>
      <c r="EM139" s="671"/>
      <c r="EO139" s="671"/>
      <c r="EP139" s="784"/>
      <c r="EQ139" s="671"/>
      <c r="ER139" s="671"/>
      <c r="ES139" s="671"/>
      <c r="ET139" s="671"/>
      <c r="EU139" s="671"/>
      <c r="EV139" s="671"/>
      <c r="EW139" s="676"/>
      <c r="EY139" s="671"/>
      <c r="EZ139" s="671"/>
      <c r="FB139" s="671"/>
      <c r="FC139" s="671"/>
      <c r="FD139" s="671"/>
      <c r="FF139" s="671"/>
      <c r="FH139" s="671"/>
      <c r="FI139" s="671"/>
      <c r="FK139" s="671"/>
      <c r="FL139" s="671"/>
      <c r="FM139" s="671"/>
      <c r="FN139" s="681"/>
      <c r="FO139" s="671"/>
      <c r="FP139" s="676"/>
      <c r="FQ139" s="671"/>
      <c r="FS139" s="671"/>
      <c r="FU139" s="671"/>
      <c r="FV139" s="671"/>
      <c r="FW139" s="671"/>
      <c r="FX139" s="671"/>
      <c r="FY139" s="671"/>
      <c r="GA139" s="671"/>
      <c r="GB139" s="676"/>
      <c r="GC139" s="671"/>
      <c r="GD139" s="671"/>
      <c r="GE139" s="671"/>
      <c r="GF139" s="676"/>
      <c r="GG139" s="671"/>
      <c r="GH139" s="782"/>
      <c r="GI139" s="671"/>
      <c r="GJ139" s="676"/>
      <c r="GK139" s="671"/>
      <c r="GL139" s="671"/>
      <c r="GM139" s="676"/>
      <c r="GN139" s="671"/>
      <c r="GO139" s="671"/>
      <c r="GP139" s="671"/>
      <c r="GQ139" s="671"/>
      <c r="GR139" s="671"/>
      <c r="GS139" s="782"/>
      <c r="GT139" s="671"/>
      <c r="GU139" s="676"/>
      <c r="GW139" s="671"/>
      <c r="GX139" s="671"/>
      <c r="GZ139" s="671"/>
      <c r="HA139" s="671"/>
      <c r="HB139" s="671"/>
      <c r="HC139" s="671"/>
      <c r="HD139" s="671"/>
      <c r="HE139" s="671"/>
      <c r="HF139" s="671"/>
      <c r="HG139" s="671"/>
      <c r="HH139" s="676"/>
      <c r="HI139" s="671"/>
      <c r="HJ139" s="671"/>
      <c r="HK139" s="671"/>
      <c r="HL139" s="671"/>
      <c r="HM139" s="671"/>
      <c r="HN139" s="671"/>
      <c r="HO139" s="676"/>
      <c r="HQ139" s="671"/>
      <c r="HR139" s="671"/>
      <c r="HS139" s="671"/>
      <c r="HU139" s="671"/>
      <c r="HV139" s="671"/>
      <c r="HW139" s="671"/>
      <c r="HX139" s="671"/>
      <c r="HZ139" s="671"/>
      <c r="IA139" s="782"/>
      <c r="IB139" s="676"/>
      <c r="IC139" s="671"/>
      <c r="ID139" s="671"/>
      <c r="IE139" s="671"/>
      <c r="IF139" s="671"/>
      <c r="IG139" s="671"/>
      <c r="IH139" s="671"/>
      <c r="II139" s="671"/>
      <c r="IJ139" s="671"/>
      <c r="IK139" s="782"/>
      <c r="IL139" s="676"/>
      <c r="IM139" s="671"/>
      <c r="IN139" s="671"/>
      <c r="IO139" s="671"/>
      <c r="IP139" s="671"/>
      <c r="IQ139" s="671"/>
      <c r="IR139" s="671"/>
      <c r="IS139" s="782"/>
      <c r="IT139" s="671"/>
      <c r="IU139" s="671"/>
      <c r="IV139" s="676"/>
      <c r="IW139" s="671"/>
      <c r="IX139" s="671"/>
      <c r="IZ139" s="671"/>
      <c r="JA139" s="671"/>
      <c r="JC139" s="671"/>
      <c r="JD139" s="671"/>
      <c r="JE139" s="671"/>
      <c r="JG139" s="671"/>
      <c r="JH139" s="676"/>
      <c r="JI139" s="671"/>
      <c r="JJ139" s="671"/>
      <c r="JK139" s="671"/>
      <c r="JL139" s="671"/>
      <c r="JM139" s="676"/>
      <c r="JN139" s="671"/>
      <c r="JO139" s="782"/>
      <c r="JP139" s="782"/>
      <c r="JQ139" s="676"/>
      <c r="JR139" s="671"/>
      <c r="JS139" s="671"/>
      <c r="JT139" s="671"/>
      <c r="JU139" s="671"/>
      <c r="JV139" s="671"/>
      <c r="JW139" s="671"/>
      <c r="JX139" s="671"/>
      <c r="JY139" s="671"/>
      <c r="JZ139" s="671"/>
      <c r="KA139" s="671"/>
      <c r="KB139" s="671"/>
      <c r="KC139" s="671"/>
      <c r="KD139" s="676"/>
      <c r="KE139" s="671"/>
      <c r="KF139" s="671"/>
      <c r="KG139" s="671"/>
      <c r="KH139" s="676"/>
      <c r="KI139" s="671"/>
      <c r="KJ139" s="671"/>
      <c r="KK139" s="671"/>
      <c r="KL139" s="671"/>
      <c r="KM139" s="676"/>
      <c r="KN139" s="671"/>
      <c r="KO139" s="671"/>
      <c r="KP139" s="671"/>
      <c r="KQ139" s="676"/>
      <c r="KR139" s="671"/>
      <c r="KS139" s="671"/>
      <c r="KT139" s="671"/>
      <c r="KU139" s="785"/>
      <c r="KV139" s="676"/>
      <c r="KW139" s="671"/>
      <c r="KX139" s="671"/>
      <c r="KY139" s="671"/>
      <c r="KZ139" s="671"/>
      <c r="LA139" s="671"/>
      <c r="LB139" s="676"/>
      <c r="LC139" s="671"/>
      <c r="LD139" s="671"/>
      <c r="LE139" s="671"/>
      <c r="LG139" s="671"/>
      <c r="LH139" s="671"/>
      <c r="LI139" s="671"/>
      <c r="LJ139" s="676"/>
      <c r="LK139" s="671"/>
      <c r="LL139" s="671"/>
      <c r="LM139" s="671"/>
      <c r="LN139" s="671"/>
      <c r="LO139" s="671"/>
      <c r="LP139" s="671"/>
      <c r="LQ139" s="671"/>
      <c r="LR139" s="671"/>
      <c r="LS139" s="671"/>
      <c r="LT139" s="671"/>
      <c r="LU139" s="671"/>
      <c r="LV139" s="671"/>
      <c r="LW139" s="671"/>
      <c r="LX139" s="671"/>
      <c r="LY139" s="676"/>
      <c r="LZ139" s="671"/>
      <c r="MA139" s="671"/>
      <c r="MB139" s="671"/>
      <c r="MC139" s="671"/>
      <c r="MD139" s="671"/>
      <c r="ME139" s="676"/>
      <c r="MF139" s="671"/>
      <c r="MG139" s="671"/>
      <c r="MH139" s="671"/>
      <c r="MI139" s="671"/>
      <c r="MJ139" s="676"/>
      <c r="MK139" s="671"/>
      <c r="ML139" s="671"/>
      <c r="MM139" s="671"/>
      <c r="MN139" s="671"/>
      <c r="MO139" s="671"/>
      <c r="MP139" s="671"/>
      <c r="MQ139" s="676"/>
      <c r="MR139" s="671"/>
      <c r="MS139" s="671"/>
      <c r="MT139" s="671"/>
      <c r="MU139" s="671"/>
      <c r="MV139" s="671"/>
      <c r="MW139" s="671"/>
      <c r="MX139" s="671"/>
      <c r="MY139" s="671"/>
      <c r="MZ139" s="671"/>
      <c r="NA139" s="661"/>
      <c r="NB139" s="661"/>
      <c r="NC139" s="661"/>
      <c r="ND139" s="661"/>
    </row>
    <row r="140" spans="1:368" s="719" customFormat="1" ht="11">
      <c r="A140" s="1260">
        <v>99</v>
      </c>
      <c r="B140" s="712"/>
      <c r="C140" s="713"/>
      <c r="D140" s="714"/>
      <c r="E140" s="714"/>
      <c r="F140" s="714"/>
      <c r="G140" s="715"/>
      <c r="H140" s="716"/>
      <c r="I140" s="717"/>
      <c r="J140" s="713"/>
      <c r="K140" s="714"/>
      <c r="L140" s="714"/>
      <c r="M140" s="713"/>
      <c r="N140" s="713"/>
      <c r="O140" s="713"/>
      <c r="P140" s="716"/>
      <c r="Q140" s="713"/>
      <c r="R140" s="714"/>
      <c r="S140" s="718"/>
      <c r="T140" s="718"/>
      <c r="U140" s="714"/>
      <c r="W140" s="720"/>
      <c r="X140" s="721"/>
      <c r="Y140" s="722"/>
      <c r="Z140" s="786"/>
      <c r="AA140" s="722"/>
      <c r="AB140" s="786"/>
      <c r="AC140" s="722"/>
      <c r="AD140" s="724"/>
      <c r="AE140" s="722"/>
      <c r="AF140" s="722"/>
      <c r="AG140" s="722"/>
      <c r="AH140" s="722"/>
      <c r="AI140" s="725"/>
      <c r="AJ140" s="722"/>
      <c r="AL140" s="722"/>
      <c r="AM140" s="726"/>
      <c r="AN140" s="722"/>
      <c r="AO140" s="722"/>
      <c r="AP140" s="722"/>
      <c r="AQ140" s="722"/>
      <c r="AR140" s="722"/>
      <c r="AS140" s="722"/>
      <c r="AT140" s="722"/>
      <c r="AU140" s="722"/>
      <c r="AV140" s="722"/>
      <c r="AW140" s="722"/>
      <c r="AX140" s="722"/>
      <c r="AZ140" s="722"/>
      <c r="BB140" s="722"/>
      <c r="BC140" s="727"/>
      <c r="BD140" s="722"/>
      <c r="BE140" s="722"/>
      <c r="BF140" s="727"/>
      <c r="BG140" s="722"/>
      <c r="BH140" s="722"/>
      <c r="BI140" s="722"/>
      <c r="BJ140" s="722"/>
      <c r="BK140" s="728"/>
      <c r="BL140" s="722"/>
      <c r="BM140" s="722"/>
      <c r="BN140" s="727"/>
      <c r="BO140" s="722"/>
      <c r="BP140" s="722"/>
      <c r="BQ140" s="722"/>
      <c r="BR140" s="727"/>
      <c r="BS140" s="722"/>
      <c r="BT140" s="722"/>
      <c r="BU140" s="727"/>
      <c r="BV140" s="722"/>
      <c r="BW140" s="727"/>
      <c r="BX140" s="722"/>
      <c r="BZ140" s="727"/>
      <c r="CA140" s="722"/>
      <c r="CB140" s="722"/>
      <c r="CC140" s="722"/>
      <c r="CD140" s="722"/>
      <c r="CE140" s="720"/>
      <c r="CF140" s="722"/>
      <c r="CG140" s="727"/>
      <c r="CH140" s="722"/>
      <c r="CJ140" s="722"/>
      <c r="CK140" s="722"/>
      <c r="CM140" s="722"/>
      <c r="CN140" s="722"/>
      <c r="CO140" s="722"/>
      <c r="CQ140" s="722"/>
      <c r="CR140" s="722"/>
      <c r="CS140" s="722"/>
      <c r="CT140" s="722"/>
      <c r="CU140" s="722"/>
      <c r="CV140" s="722"/>
      <c r="CW140" s="722"/>
      <c r="CY140" s="722"/>
      <c r="CZ140" s="722"/>
      <c r="DA140" s="722"/>
      <c r="DB140" s="722"/>
      <c r="DC140" s="727"/>
      <c r="DD140" s="722"/>
      <c r="DE140" s="722"/>
      <c r="DF140" s="722"/>
      <c r="DG140" s="722"/>
      <c r="DH140" s="722"/>
      <c r="DI140" s="722"/>
      <c r="DJ140" s="722"/>
      <c r="DK140" s="722"/>
      <c r="DL140" s="722"/>
      <c r="DM140" s="722"/>
      <c r="DN140" s="722"/>
      <c r="DO140" s="727"/>
      <c r="DP140" s="722"/>
      <c r="DQ140" s="722"/>
      <c r="DR140" s="722"/>
      <c r="DS140" s="727"/>
      <c r="DT140" s="722"/>
      <c r="DU140" s="722"/>
      <c r="DV140" s="722"/>
      <c r="DW140" s="722"/>
      <c r="DX140" s="722"/>
      <c r="DY140" s="722"/>
      <c r="DZ140" s="722"/>
      <c r="EA140" s="729"/>
      <c r="EB140" s="722"/>
      <c r="EC140" s="727"/>
      <c r="EE140" s="722"/>
      <c r="EF140" s="722"/>
      <c r="EG140" s="722"/>
      <c r="EH140" s="722"/>
      <c r="EJ140" s="722"/>
      <c r="EL140" s="722"/>
      <c r="EM140" s="722"/>
      <c r="EO140" s="722"/>
      <c r="EP140" s="730"/>
      <c r="EQ140" s="722"/>
      <c r="ER140" s="722"/>
      <c r="ES140" s="722"/>
      <c r="ET140" s="722"/>
      <c r="EU140" s="722"/>
      <c r="EV140" s="722"/>
      <c r="EW140" s="727"/>
      <c r="EY140" s="722"/>
      <c r="EZ140" s="722"/>
      <c r="FB140" s="722"/>
      <c r="FC140" s="722"/>
      <c r="FD140" s="722"/>
      <c r="FF140" s="722"/>
      <c r="FH140" s="722"/>
      <c r="FI140" s="722"/>
      <c r="FK140" s="722"/>
      <c r="FL140" s="722"/>
      <c r="FM140" s="722"/>
      <c r="FN140" s="731"/>
      <c r="FO140" s="722"/>
      <c r="FP140" s="727"/>
      <c r="FQ140" s="722"/>
      <c r="FS140" s="722"/>
      <c r="FU140" s="722"/>
      <c r="FV140" s="722"/>
      <c r="FW140" s="722"/>
      <c r="FX140" s="722"/>
      <c r="FY140" s="722"/>
      <c r="GA140" s="722"/>
      <c r="GB140" s="727"/>
      <c r="GC140" s="722"/>
      <c r="GD140" s="722"/>
      <c r="GE140" s="722"/>
      <c r="GF140" s="727"/>
      <c r="GG140" s="722"/>
      <c r="GH140" s="720"/>
      <c r="GI140" s="722"/>
      <c r="GJ140" s="727"/>
      <c r="GK140" s="787"/>
      <c r="GL140" s="787"/>
      <c r="GM140" s="727"/>
      <c r="GN140" s="722"/>
      <c r="GO140" s="722"/>
      <c r="GP140" s="787"/>
      <c r="GQ140" s="787"/>
      <c r="GR140" s="722"/>
      <c r="GS140" s="720"/>
      <c r="GT140" s="722"/>
      <c r="GU140" s="727"/>
      <c r="GW140" s="722"/>
      <c r="GX140" s="722"/>
      <c r="GZ140" s="722"/>
      <c r="HA140" s="722"/>
      <c r="HB140" s="722"/>
      <c r="HC140" s="722"/>
      <c r="HD140" s="722"/>
      <c r="HE140" s="722"/>
      <c r="HF140" s="722"/>
      <c r="HG140" s="722"/>
      <c r="HH140" s="727"/>
      <c r="HI140" s="722"/>
      <c r="HJ140" s="722"/>
      <c r="HK140" s="722"/>
      <c r="HL140" s="722"/>
      <c r="HM140" s="722"/>
      <c r="HN140" s="722"/>
      <c r="HO140" s="727"/>
      <c r="HQ140" s="722"/>
      <c r="HR140" s="722"/>
      <c r="HS140" s="722"/>
      <c r="HU140" s="722"/>
      <c r="HV140" s="722"/>
      <c r="HW140" s="722"/>
      <c r="HX140" s="722"/>
      <c r="HZ140" s="722"/>
      <c r="IA140" s="720"/>
      <c r="IB140" s="727"/>
      <c r="IC140" s="722"/>
      <c r="ID140" s="722"/>
      <c r="IE140" s="722"/>
      <c r="IF140" s="722"/>
      <c r="IG140" s="722"/>
      <c r="IH140" s="722"/>
      <c r="II140" s="722"/>
      <c r="IJ140" s="722"/>
      <c r="IK140" s="720"/>
      <c r="IL140" s="727"/>
      <c r="IM140" s="722"/>
      <c r="IN140" s="722"/>
      <c r="IO140" s="722"/>
      <c r="IP140" s="722"/>
      <c r="IQ140" s="722"/>
      <c r="IR140" s="722"/>
      <c r="IS140" s="720"/>
      <c r="IT140" s="722"/>
      <c r="IU140" s="722"/>
      <c r="IV140" s="727"/>
      <c r="IW140" s="722"/>
      <c r="IX140" s="722"/>
      <c r="IZ140" s="722"/>
      <c r="JA140" s="722"/>
      <c r="JC140" s="722"/>
      <c r="JD140" s="722"/>
      <c r="JE140" s="722"/>
      <c r="JG140" s="722"/>
      <c r="JH140" s="727"/>
      <c r="JI140" s="722"/>
      <c r="JJ140" s="722"/>
      <c r="JK140" s="722"/>
      <c r="JL140" s="722"/>
      <c r="JM140" s="727"/>
      <c r="JN140" s="722"/>
      <c r="JO140" s="720"/>
      <c r="JP140" s="720"/>
      <c r="JQ140" s="727"/>
      <c r="JR140" s="722"/>
      <c r="JS140" s="722"/>
      <c r="JT140" s="722"/>
      <c r="JU140" s="722"/>
      <c r="JV140" s="722"/>
      <c r="JW140" s="722"/>
      <c r="JX140" s="722"/>
      <c r="JY140" s="722"/>
      <c r="JZ140" s="722"/>
      <c r="KA140" s="722"/>
      <c r="KB140" s="722"/>
      <c r="KC140" s="722"/>
      <c r="KD140" s="727"/>
      <c r="KE140" s="722"/>
      <c r="KF140" s="722"/>
      <c r="KG140" s="722"/>
      <c r="KH140" s="727"/>
      <c r="KI140" s="722"/>
      <c r="KJ140" s="722"/>
      <c r="KK140" s="722"/>
      <c r="KL140" s="722"/>
      <c r="KM140" s="727"/>
      <c r="KN140" s="722"/>
      <c r="KO140" s="722"/>
      <c r="KP140" s="722"/>
      <c r="KQ140" s="727"/>
      <c r="KR140" s="722"/>
      <c r="KS140" s="722"/>
      <c r="KT140" s="722"/>
      <c r="KU140" s="732"/>
      <c r="KV140" s="727"/>
      <c r="KW140" s="722"/>
      <c r="KX140" s="722"/>
      <c r="KY140" s="722"/>
      <c r="KZ140" s="722"/>
      <c r="LA140" s="722"/>
      <c r="LB140" s="727"/>
      <c r="LC140" s="722"/>
      <c r="LD140" s="722"/>
      <c r="LE140" s="722"/>
      <c r="LG140" s="722"/>
      <c r="LH140" s="722"/>
      <c r="LI140" s="722"/>
      <c r="LJ140" s="727"/>
      <c r="LK140" s="722"/>
      <c r="LL140" s="722"/>
      <c r="LM140" s="722"/>
      <c r="LN140" s="722"/>
      <c r="LO140" s="722"/>
      <c r="LP140" s="722"/>
      <c r="LQ140" s="722"/>
      <c r="LR140" s="722"/>
      <c r="LS140" s="722"/>
      <c r="LT140" s="722"/>
      <c r="LU140" s="722"/>
      <c r="LV140" s="722"/>
      <c r="LW140" s="722"/>
      <c r="LX140" s="722"/>
      <c r="LY140" s="727"/>
      <c r="LZ140" s="722"/>
      <c r="MA140" s="722"/>
      <c r="MB140" s="722"/>
      <c r="MC140" s="722"/>
      <c r="MD140" s="722"/>
      <c r="ME140" s="727"/>
      <c r="MF140" s="722"/>
      <c r="MG140" s="722"/>
      <c r="MH140" s="722"/>
      <c r="MI140" s="722"/>
      <c r="MJ140" s="727"/>
      <c r="MK140" s="722"/>
      <c r="ML140" s="722"/>
      <c r="MM140" s="722"/>
      <c r="MN140" s="722"/>
      <c r="MO140" s="722"/>
      <c r="MP140" s="722"/>
      <c r="MQ140" s="727"/>
      <c r="MR140" s="722"/>
      <c r="MS140" s="722"/>
      <c r="MT140" s="722"/>
      <c r="MU140" s="722"/>
      <c r="MV140" s="722"/>
      <c r="MW140" s="722"/>
      <c r="MX140" s="722"/>
      <c r="MY140" s="722"/>
      <c r="MZ140" s="722"/>
      <c r="NA140" s="714"/>
      <c r="NB140" s="714"/>
      <c r="NC140" s="714"/>
      <c r="ND140" s="714"/>
    </row>
    <row r="141" spans="1:368" s="719" customFormat="1" ht="11">
      <c r="A141" s="1260">
        <v>99</v>
      </c>
      <c r="B141" s="1227"/>
      <c r="C141" s="788"/>
      <c r="D141" s="789"/>
      <c r="E141" s="789"/>
      <c r="F141" s="789"/>
      <c r="G141" s="790"/>
      <c r="H141" s="791"/>
      <c r="I141" s="792"/>
      <c r="J141" s="788"/>
      <c r="K141" s="789"/>
      <c r="L141" s="789"/>
      <c r="M141" s="788"/>
      <c r="N141" s="788"/>
      <c r="O141" s="788"/>
      <c r="P141" s="791"/>
      <c r="Q141" s="788"/>
      <c r="R141" s="789"/>
      <c r="S141" s="793"/>
      <c r="T141" s="793"/>
      <c r="U141" s="789"/>
      <c r="W141" s="720"/>
      <c r="X141" s="721"/>
      <c r="Y141" s="794"/>
      <c r="Z141" s="786"/>
      <c r="AA141" s="794"/>
      <c r="AB141" s="786"/>
      <c r="AC141" s="794"/>
      <c r="AD141" s="724"/>
      <c r="AE141" s="794"/>
      <c r="AF141" s="794"/>
      <c r="AG141" s="794"/>
      <c r="AH141" s="794"/>
      <c r="AI141" s="725"/>
      <c r="AJ141" s="794"/>
      <c r="AK141" s="795"/>
      <c r="AL141" s="794"/>
      <c r="AM141" s="796"/>
      <c r="AN141" s="794"/>
      <c r="AO141" s="794"/>
      <c r="AP141" s="794"/>
      <c r="AQ141" s="794"/>
      <c r="AR141" s="794"/>
      <c r="AS141" s="794"/>
      <c r="AT141" s="794"/>
      <c r="AU141" s="794"/>
      <c r="AV141" s="794"/>
      <c r="AW141" s="794"/>
      <c r="AX141" s="794"/>
      <c r="AY141" s="795"/>
      <c r="AZ141" s="794"/>
      <c r="BA141" s="795"/>
      <c r="BB141" s="794"/>
      <c r="BC141" s="727"/>
      <c r="BD141" s="794"/>
      <c r="BE141" s="794"/>
      <c r="BF141" s="727"/>
      <c r="BG141" s="794"/>
      <c r="BH141" s="794"/>
      <c r="BI141" s="794"/>
      <c r="BJ141" s="794"/>
      <c r="BK141" s="728"/>
      <c r="BL141" s="794"/>
      <c r="BM141" s="794"/>
      <c r="BN141" s="727"/>
      <c r="BO141" s="794"/>
      <c r="BP141" s="794"/>
      <c r="BQ141" s="794"/>
      <c r="BR141" s="727"/>
      <c r="BS141" s="794"/>
      <c r="BT141" s="794"/>
      <c r="BU141" s="727"/>
      <c r="BV141" s="794"/>
      <c r="BW141" s="727"/>
      <c r="BX141" s="794"/>
      <c r="BY141" s="795"/>
      <c r="BZ141" s="727"/>
      <c r="CA141" s="794"/>
      <c r="CB141" s="794"/>
      <c r="CC141" s="794"/>
      <c r="CD141" s="794"/>
      <c r="CE141" s="720"/>
      <c r="CF141" s="794"/>
      <c r="CG141" s="727"/>
      <c r="CH141" s="794"/>
      <c r="CI141" s="795"/>
      <c r="CJ141" s="794"/>
      <c r="CK141" s="794"/>
      <c r="CL141" s="795"/>
      <c r="CM141" s="794"/>
      <c r="CN141" s="794"/>
      <c r="CO141" s="794"/>
      <c r="CP141" s="795"/>
      <c r="CQ141" s="794"/>
      <c r="CR141" s="794"/>
      <c r="CS141" s="794"/>
      <c r="CT141" s="794"/>
      <c r="CU141" s="794"/>
      <c r="CV141" s="794"/>
      <c r="CW141" s="794"/>
      <c r="CX141" s="795"/>
      <c r="CY141" s="794"/>
      <c r="CZ141" s="794"/>
      <c r="DA141" s="794"/>
      <c r="DB141" s="794"/>
      <c r="DC141" s="727"/>
      <c r="DD141" s="794"/>
      <c r="DE141" s="794"/>
      <c r="DF141" s="794"/>
      <c r="DG141" s="794"/>
      <c r="DH141" s="794"/>
      <c r="DI141" s="794"/>
      <c r="DJ141" s="794"/>
      <c r="DK141" s="794"/>
      <c r="DL141" s="794"/>
      <c r="DM141" s="794"/>
      <c r="DN141" s="794"/>
      <c r="DO141" s="727"/>
      <c r="DP141" s="794"/>
      <c r="DQ141" s="794"/>
      <c r="DR141" s="794"/>
      <c r="DS141" s="727"/>
      <c r="DT141" s="794"/>
      <c r="DU141" s="794"/>
      <c r="DV141" s="794"/>
      <c r="DW141" s="794"/>
      <c r="DX141" s="794"/>
      <c r="DY141" s="794"/>
      <c r="DZ141" s="794"/>
      <c r="EA141" s="729"/>
      <c r="EB141" s="794"/>
      <c r="EC141" s="727"/>
      <c r="ED141" s="795"/>
      <c r="EE141" s="794"/>
      <c r="EF141" s="794"/>
      <c r="EG141" s="794"/>
      <c r="EH141" s="794"/>
      <c r="EI141" s="795"/>
      <c r="EJ141" s="794"/>
      <c r="EK141" s="795"/>
      <c r="EL141" s="794"/>
      <c r="EM141" s="794"/>
      <c r="EN141" s="795"/>
      <c r="EO141" s="794"/>
      <c r="EP141" s="797"/>
      <c r="EQ141" s="794"/>
      <c r="ER141" s="794"/>
      <c r="ES141" s="794"/>
      <c r="ET141" s="794"/>
      <c r="EU141" s="794"/>
      <c r="EV141" s="794"/>
      <c r="EW141" s="727"/>
      <c r="EX141" s="795"/>
      <c r="EY141" s="794"/>
      <c r="EZ141" s="794"/>
      <c r="FA141" s="795"/>
      <c r="FB141" s="794"/>
      <c r="FC141" s="794"/>
      <c r="FD141" s="794"/>
      <c r="FE141" s="795"/>
      <c r="FF141" s="794"/>
      <c r="FG141" s="795"/>
      <c r="FH141" s="794"/>
      <c r="FI141" s="794"/>
      <c r="FJ141" s="795"/>
      <c r="FK141" s="794"/>
      <c r="FL141" s="794"/>
      <c r="FM141" s="794"/>
      <c r="FN141" s="731"/>
      <c r="FO141" s="794"/>
      <c r="FP141" s="727"/>
      <c r="FQ141" s="794"/>
      <c r="FR141" s="795"/>
      <c r="FS141" s="794"/>
      <c r="FT141" s="795"/>
      <c r="FU141" s="794"/>
      <c r="FV141" s="794"/>
      <c r="FW141" s="794"/>
      <c r="FX141" s="794"/>
      <c r="FY141" s="794"/>
      <c r="FZ141" s="795"/>
      <c r="GA141" s="794"/>
      <c r="GB141" s="727"/>
      <c r="GC141" s="794"/>
      <c r="GD141" s="794"/>
      <c r="GE141" s="794"/>
      <c r="GF141" s="727"/>
      <c r="GG141" s="794"/>
      <c r="GH141" s="720"/>
      <c r="GI141" s="794"/>
      <c r="GJ141" s="727"/>
      <c r="GK141" s="798"/>
      <c r="GL141" s="798"/>
      <c r="GM141" s="727"/>
      <c r="GN141" s="794"/>
      <c r="GO141" s="794"/>
      <c r="GP141" s="798"/>
      <c r="GQ141" s="798"/>
      <c r="GR141" s="794"/>
      <c r="GS141" s="720"/>
      <c r="GT141" s="794"/>
      <c r="GU141" s="727"/>
      <c r="GV141" s="795"/>
      <c r="GW141" s="794"/>
      <c r="GX141" s="794"/>
      <c r="GY141" s="795"/>
      <c r="GZ141" s="794"/>
      <c r="HA141" s="794"/>
      <c r="HB141" s="794"/>
      <c r="HC141" s="794"/>
      <c r="HD141" s="794"/>
      <c r="HE141" s="794"/>
      <c r="HF141" s="794"/>
      <c r="HG141" s="794"/>
      <c r="HH141" s="727"/>
      <c r="HI141" s="794"/>
      <c r="HJ141" s="794"/>
      <c r="HK141" s="794"/>
      <c r="HL141" s="794"/>
      <c r="HM141" s="794"/>
      <c r="HN141" s="794"/>
      <c r="HO141" s="727"/>
      <c r="HP141" s="795"/>
      <c r="HQ141" s="794"/>
      <c r="HR141" s="794"/>
      <c r="HS141" s="794"/>
      <c r="HT141" s="795"/>
      <c r="HU141" s="794"/>
      <c r="HV141" s="794"/>
      <c r="HW141" s="794"/>
      <c r="HX141" s="794"/>
      <c r="HY141" s="795"/>
      <c r="HZ141" s="794"/>
      <c r="IA141" s="720"/>
      <c r="IB141" s="727"/>
      <c r="IC141" s="794"/>
      <c r="ID141" s="794"/>
      <c r="IE141" s="794"/>
      <c r="IF141" s="794"/>
      <c r="IG141" s="794"/>
      <c r="IH141" s="794"/>
      <c r="II141" s="794"/>
      <c r="IJ141" s="794"/>
      <c r="IK141" s="720"/>
      <c r="IL141" s="727"/>
      <c r="IM141" s="794"/>
      <c r="IN141" s="794"/>
      <c r="IO141" s="794"/>
      <c r="IP141" s="794"/>
      <c r="IQ141" s="794"/>
      <c r="IR141" s="794"/>
      <c r="IS141" s="720"/>
      <c r="IT141" s="794"/>
      <c r="IU141" s="794"/>
      <c r="IV141" s="727"/>
      <c r="IW141" s="794"/>
      <c r="IX141" s="794"/>
      <c r="IY141" s="795"/>
      <c r="IZ141" s="794"/>
      <c r="JA141" s="794"/>
      <c r="JB141" s="795"/>
      <c r="JC141" s="794"/>
      <c r="JD141" s="794"/>
      <c r="JE141" s="794"/>
      <c r="JF141" s="795"/>
      <c r="JG141" s="794"/>
      <c r="JH141" s="727"/>
      <c r="JI141" s="794"/>
      <c r="JJ141" s="794"/>
      <c r="JK141" s="794"/>
      <c r="JL141" s="794"/>
      <c r="JM141" s="727"/>
      <c r="JN141" s="794"/>
      <c r="JO141" s="720"/>
      <c r="JP141" s="720"/>
      <c r="JQ141" s="727"/>
      <c r="JR141" s="794"/>
      <c r="JS141" s="794"/>
      <c r="JT141" s="794"/>
      <c r="JU141" s="794"/>
      <c r="JV141" s="794"/>
      <c r="JW141" s="794"/>
      <c r="JX141" s="794"/>
      <c r="JY141" s="794"/>
      <c r="JZ141" s="794"/>
      <c r="KA141" s="794"/>
      <c r="KB141" s="794"/>
      <c r="KC141" s="794"/>
      <c r="KD141" s="727"/>
      <c r="KE141" s="794"/>
      <c r="KF141" s="722"/>
      <c r="KG141" s="722"/>
      <c r="KH141" s="727"/>
      <c r="KI141" s="794"/>
      <c r="KJ141" s="794"/>
      <c r="KK141" s="794"/>
      <c r="KL141" s="794"/>
      <c r="KM141" s="727"/>
      <c r="KN141" s="794"/>
      <c r="KO141" s="794"/>
      <c r="KP141" s="794"/>
      <c r="KQ141" s="727"/>
      <c r="KR141" s="794"/>
      <c r="KS141" s="794"/>
      <c r="KT141" s="794"/>
      <c r="KU141" s="732"/>
      <c r="KV141" s="727"/>
      <c r="KW141" s="794"/>
      <c r="KX141" s="794"/>
      <c r="KY141" s="794"/>
      <c r="KZ141" s="794"/>
      <c r="LA141" s="794"/>
      <c r="LB141" s="727"/>
      <c r="LC141" s="794"/>
      <c r="LD141" s="794"/>
      <c r="LE141" s="794"/>
      <c r="LF141" s="795"/>
      <c r="LG141" s="794"/>
      <c r="LH141" s="794"/>
      <c r="LI141" s="794"/>
      <c r="LJ141" s="727"/>
      <c r="LK141" s="794"/>
      <c r="LL141" s="794"/>
      <c r="LM141" s="794"/>
      <c r="LN141" s="794"/>
      <c r="LO141" s="794"/>
      <c r="LP141" s="794"/>
      <c r="LQ141" s="794"/>
      <c r="LR141" s="794"/>
      <c r="LS141" s="794"/>
      <c r="LT141" s="794"/>
      <c r="LU141" s="794"/>
      <c r="LV141" s="794"/>
      <c r="LW141" s="794"/>
      <c r="LX141" s="794"/>
      <c r="LY141" s="727"/>
      <c r="LZ141" s="794"/>
      <c r="MA141" s="794"/>
      <c r="MB141" s="794"/>
      <c r="MC141" s="794"/>
      <c r="MD141" s="794"/>
      <c r="ME141" s="727"/>
      <c r="MF141" s="794"/>
      <c r="MG141" s="794"/>
      <c r="MH141" s="794"/>
      <c r="MI141" s="794"/>
      <c r="MJ141" s="727"/>
      <c r="MK141" s="794"/>
      <c r="ML141" s="794"/>
      <c r="MM141" s="794"/>
      <c r="MN141" s="794"/>
      <c r="MO141" s="794"/>
      <c r="MP141" s="794"/>
      <c r="MQ141" s="727"/>
      <c r="MR141" s="794"/>
      <c r="MS141" s="794"/>
      <c r="MT141" s="794"/>
      <c r="MU141" s="794"/>
      <c r="MV141" s="794"/>
      <c r="MW141" s="794"/>
      <c r="MX141" s="794"/>
      <c r="MY141" s="794"/>
      <c r="MZ141" s="794"/>
      <c r="NA141" s="789"/>
      <c r="NB141" s="789"/>
      <c r="NC141" s="789"/>
      <c r="ND141" s="789"/>
    </row>
    <row r="142" spans="1:368" s="20" customFormat="1">
      <c r="A142" s="1257"/>
      <c r="B142" s="1218" t="s">
        <v>1369</v>
      </c>
      <c r="C142" s="20" t="s">
        <v>640</v>
      </c>
      <c r="D142" s="24" t="s">
        <v>640</v>
      </c>
      <c r="E142" s="24" t="s">
        <v>640</v>
      </c>
      <c r="F142" s="24" t="s">
        <v>640</v>
      </c>
      <c r="G142" s="25" t="s">
        <v>640</v>
      </c>
      <c r="H142" s="26" t="s">
        <v>640</v>
      </c>
      <c r="I142" s="27" t="s">
        <v>640</v>
      </c>
      <c r="J142" s="15" t="s">
        <v>640</v>
      </c>
      <c r="K142" s="68" t="s">
        <v>640</v>
      </c>
      <c r="L142" s="68" t="s">
        <v>640</v>
      </c>
      <c r="M142" s="15" t="s">
        <v>640</v>
      </c>
      <c r="N142" s="15" t="s">
        <v>640</v>
      </c>
      <c r="O142" s="15" t="s">
        <v>640</v>
      </c>
      <c r="P142" s="26" t="s">
        <v>640</v>
      </c>
      <c r="Q142" s="15" t="s">
        <v>640</v>
      </c>
      <c r="R142" s="24" t="s">
        <v>299</v>
      </c>
      <c r="S142" s="69" t="s">
        <v>1285</v>
      </c>
      <c r="T142" s="30"/>
      <c r="U142" s="24"/>
      <c r="V142" s="171"/>
      <c r="W142" s="657">
        <f>COUNTIF(X142:BJ142,"&gt;0")</f>
        <v>2</v>
      </c>
      <c r="X142" s="510">
        <f t="shared" ref="X142" si="854">COUNTA(Y142)</f>
        <v>0</v>
      </c>
      <c r="Y142" s="31"/>
      <c r="Z142" s="510">
        <f t="shared" ref="Z142" si="855">COUNTA(AA142)</f>
        <v>0</v>
      </c>
      <c r="AA142" s="31"/>
      <c r="AB142" s="510">
        <f t="shared" ref="AB142" si="856">COUNTA(AC142)</f>
        <v>0</v>
      </c>
      <c r="AC142" s="31"/>
      <c r="AD142" s="510">
        <f t="shared" ref="AD142" si="857">COUNTA(AE142:AH142)</f>
        <v>0</v>
      </c>
      <c r="AE142" s="31"/>
      <c r="AF142" s="31"/>
      <c r="AG142" s="31"/>
      <c r="AH142" s="31"/>
      <c r="AI142" s="510">
        <f>COUNTA(AJ142,AL142,AN142:AX142,AZ142,BB142)</f>
        <v>1</v>
      </c>
      <c r="AJ142" s="31"/>
      <c r="AK142" s="133"/>
      <c r="AL142" s="31"/>
      <c r="AM142" s="351">
        <f>COUNTA(AN142:AX142)</f>
        <v>1</v>
      </c>
      <c r="AN142" s="31" t="s">
        <v>627</v>
      </c>
      <c r="AO142" s="31"/>
      <c r="AP142" s="31"/>
      <c r="AQ142" s="31"/>
      <c r="AR142" s="31"/>
      <c r="AS142" s="31"/>
      <c r="AT142" s="31"/>
      <c r="AU142" s="31"/>
      <c r="AV142" s="31"/>
      <c r="AW142" s="31"/>
      <c r="AX142" s="31"/>
      <c r="AY142" s="133"/>
      <c r="AZ142" s="31"/>
      <c r="BA142" s="133"/>
      <c r="BB142" s="31"/>
      <c r="BC142" s="522">
        <f t="shared" ref="BC142" si="858">COUNTA(BD142:BE142)</f>
        <v>0</v>
      </c>
      <c r="BD142" s="31"/>
      <c r="BE142" s="31"/>
      <c r="BF142" s="522">
        <f>COUNTA(BG142:BJ142)</f>
        <v>0</v>
      </c>
      <c r="BG142" s="31"/>
      <c r="BH142" s="31"/>
      <c r="BI142" s="31"/>
      <c r="BJ142" s="31"/>
      <c r="BK142" s="657">
        <f>COUNTIF(BL142:CD142,"&gt;0")</f>
        <v>2</v>
      </c>
      <c r="BL142" s="31" t="s">
        <v>627</v>
      </c>
      <c r="BM142" s="31"/>
      <c r="BN142" s="510">
        <f>COUNTA(BO142:BQ142)</f>
        <v>1</v>
      </c>
      <c r="BO142" s="31"/>
      <c r="BP142" s="31"/>
      <c r="BQ142" s="31" t="s">
        <v>627</v>
      </c>
      <c r="BR142" s="510">
        <f>COUNTA(BS142:BT142)</f>
        <v>1</v>
      </c>
      <c r="BS142" s="31" t="s">
        <v>627</v>
      </c>
      <c r="BT142" s="31"/>
      <c r="BU142" s="510">
        <f>COUNTA(BV142)</f>
        <v>0</v>
      </c>
      <c r="BV142" s="31"/>
      <c r="BW142" s="510">
        <f>COUNTA(BX142:BY142)</f>
        <v>0</v>
      </c>
      <c r="BX142" s="31"/>
      <c r="BZ142" s="510">
        <f t="shared" ref="BZ142" si="859">COUNTA(CA142:CD142)</f>
        <v>0</v>
      </c>
      <c r="CA142" s="31"/>
      <c r="CB142" s="31"/>
      <c r="CC142" s="31"/>
      <c r="CD142" s="31"/>
      <c r="CE142" s="657">
        <f>COUNTIF(CF142:DZ142,"&gt;0")</f>
        <v>2</v>
      </c>
      <c r="CF142" s="31"/>
      <c r="CG142" s="510">
        <f>COUNTA(CH142,CJ142:CK142,CM142:CO142,CQ142:CW142,CY142:DB142)</f>
        <v>1</v>
      </c>
      <c r="CH142" s="31"/>
      <c r="CI142" s="133"/>
      <c r="CJ142" s="31"/>
      <c r="CK142" s="31"/>
      <c r="CL142" s="351">
        <f>COUNTA(CM142:CO142)</f>
        <v>0</v>
      </c>
      <c r="CM142" s="31"/>
      <c r="CN142" s="31"/>
      <c r="CO142" s="31"/>
      <c r="CP142" s="351">
        <f>COUNTA(CQ142:CW142)</f>
        <v>1</v>
      </c>
      <c r="CQ142" s="31"/>
      <c r="CR142" s="31" t="s">
        <v>627</v>
      </c>
      <c r="CS142" s="31"/>
      <c r="CT142" s="31"/>
      <c r="CU142" s="31"/>
      <c r="CV142" s="31"/>
      <c r="CW142" s="31"/>
      <c r="CX142" s="351">
        <f>COUNTA(CY142:DB142)</f>
        <v>0</v>
      </c>
      <c r="CY142" s="31"/>
      <c r="CZ142" s="31"/>
      <c r="DA142" s="31"/>
      <c r="DB142" s="31"/>
      <c r="DC142" s="510">
        <f>COUNTA(DD142:DN142)</f>
        <v>0</v>
      </c>
      <c r="DD142" s="31"/>
      <c r="DE142" s="31"/>
      <c r="DF142" s="31"/>
      <c r="DG142" s="31"/>
      <c r="DH142" s="31"/>
      <c r="DI142" s="31"/>
      <c r="DJ142" s="31"/>
      <c r="DK142" s="31"/>
      <c r="DL142" s="31"/>
      <c r="DM142" s="31"/>
      <c r="DN142" s="31"/>
      <c r="DO142" s="510">
        <f>COUNTA(DP142:DR142)</f>
        <v>0</v>
      </c>
      <c r="DP142" s="31"/>
      <c r="DQ142" s="31"/>
      <c r="DR142" s="31"/>
      <c r="DS142" s="510">
        <f>COUNTA(DT142:DZ142)</f>
        <v>0</v>
      </c>
      <c r="DT142" s="31"/>
      <c r="DU142" s="31"/>
      <c r="DV142" s="31"/>
      <c r="DW142" s="31"/>
      <c r="DX142" s="31"/>
      <c r="DY142" s="31"/>
      <c r="DZ142" s="31"/>
      <c r="EA142" s="657">
        <f>COUNTIF(EB142:FM142,"&gt;0")</f>
        <v>0</v>
      </c>
      <c r="EB142" s="31"/>
      <c r="EC142" s="510">
        <f>COUNTA(EE142:EH142,EJ142,EL142:EM142,EO142,EQ142:EV142)</f>
        <v>0</v>
      </c>
      <c r="ED142" s="351">
        <f>COUNTA(EE142:EH142)</f>
        <v>0</v>
      </c>
      <c r="EE142" s="31"/>
      <c r="EF142" s="31"/>
      <c r="EG142" s="31"/>
      <c r="EH142" s="31"/>
      <c r="EI142" s="133"/>
      <c r="EJ142" s="31"/>
      <c r="EK142" s="351">
        <f>COUNTA(EL142:EM142)</f>
        <v>0</v>
      </c>
      <c r="EL142" s="31"/>
      <c r="EM142" s="31"/>
      <c r="EN142" s="133"/>
      <c r="EO142" s="31"/>
      <c r="EP142" s="351">
        <f>COUNTA(EQ142:EV142)</f>
        <v>0</v>
      </c>
      <c r="EQ142" s="31"/>
      <c r="ER142" s="31"/>
      <c r="ES142" s="31"/>
      <c r="ET142" s="31"/>
      <c r="EU142" s="31"/>
      <c r="EV142" s="31"/>
      <c r="EW142" s="510">
        <f>COUNTA(EY142:EZ142,FB142:FD142,FF142,FH142:FI142,FK142:FM142)</f>
        <v>0</v>
      </c>
      <c r="EX142" s="351">
        <f>COUNTA(EY142:EZ142)</f>
        <v>0</v>
      </c>
      <c r="EY142" s="32"/>
      <c r="EZ142" s="31"/>
      <c r="FA142" s="351">
        <f>COUNTA(FB142:FD142)</f>
        <v>0</v>
      </c>
      <c r="FB142" s="31"/>
      <c r="FC142" s="31"/>
      <c r="FD142" s="31"/>
      <c r="FE142" s="133"/>
      <c r="FF142" s="31"/>
      <c r="FG142" s="351">
        <f>COUNTA(FH142:FI142)</f>
        <v>0</v>
      </c>
      <c r="FH142" s="31"/>
      <c r="FI142" s="31"/>
      <c r="FJ142" s="351">
        <f>COUNTA(FK142:FM142)</f>
        <v>0</v>
      </c>
      <c r="FK142" s="31"/>
      <c r="FL142" s="31"/>
      <c r="FM142" s="31"/>
      <c r="FN142" s="657">
        <f>COUNTIF(FO142:GG142,"&gt;0")</f>
        <v>0</v>
      </c>
      <c r="FO142" s="31"/>
      <c r="FP142" s="510">
        <f>COUNTA(FQ142,FS142,FU142:FY142,GA142,GC142:GE142,FO142)</f>
        <v>0</v>
      </c>
      <c r="FQ142" s="31"/>
      <c r="FR142" s="133"/>
      <c r="FS142" s="31"/>
      <c r="FT142" s="351">
        <f>COUNTA(FU142:FY142)</f>
        <v>0</v>
      </c>
      <c r="FU142" s="31"/>
      <c r="FV142" s="31"/>
      <c r="FW142" s="31"/>
      <c r="FX142" s="31"/>
      <c r="FY142" s="31"/>
      <c r="FZ142" s="133"/>
      <c r="GA142" s="31"/>
      <c r="GB142" s="510">
        <f>COUNTA(GC142:GE142)</f>
        <v>0</v>
      </c>
      <c r="GC142" s="31"/>
      <c r="GD142" s="31"/>
      <c r="GE142" s="31"/>
      <c r="GF142" s="510">
        <f t="shared" ref="GF142" si="860">COUNTA(GG142)</f>
        <v>0</v>
      </c>
      <c r="GG142" s="31"/>
      <c r="GH142" s="657">
        <f>COUNTIF(GI142:GR142,"&gt;0")</f>
        <v>0</v>
      </c>
      <c r="GI142" s="31"/>
      <c r="GJ142" s="510">
        <f>COUNTA(GK142)</f>
        <v>0</v>
      </c>
      <c r="GK142" s="31"/>
      <c r="GL142" s="31"/>
      <c r="GM142" s="510">
        <f>COUNTA(GN142:GR142)</f>
        <v>0</v>
      </c>
      <c r="GN142" s="31"/>
      <c r="GO142" s="31"/>
      <c r="GP142" s="31"/>
      <c r="GQ142" s="31"/>
      <c r="GR142" s="31"/>
      <c r="GS142" s="657">
        <f>COUNTIF(GT142:HZ142,"&gt;0")</f>
        <v>0</v>
      </c>
      <c r="GT142" s="31"/>
      <c r="GU142" s="510">
        <f t="shared" ref="GU142" si="861">COUNTA(GW142:GX142,GZ142:HG142)</f>
        <v>0</v>
      </c>
      <c r="GV142" s="351">
        <f>COUNTA(GW142:GX142)</f>
        <v>0</v>
      </c>
      <c r="GW142" s="31"/>
      <c r="GX142" s="31"/>
      <c r="GY142" s="351">
        <f>COUNTA(GZ142:HG142)</f>
        <v>0</v>
      </c>
      <c r="GZ142" s="31"/>
      <c r="HA142" s="31"/>
      <c r="HB142" s="31"/>
      <c r="HC142" s="31"/>
      <c r="HD142" s="31"/>
      <c r="HE142" s="31"/>
      <c r="HF142" s="31"/>
      <c r="HG142" s="31"/>
      <c r="HH142" s="510">
        <f>COUNTA(HI142:HN142)</f>
        <v>0</v>
      </c>
      <c r="HI142" s="31"/>
      <c r="HJ142" s="31"/>
      <c r="HK142" s="31"/>
      <c r="HL142" s="31"/>
      <c r="HM142" s="31"/>
      <c r="HN142" s="31"/>
      <c r="HO142" s="510">
        <f>COUNTA(HQ142:HS142,HU142:HX142,HZ142)</f>
        <v>0</v>
      </c>
      <c r="HP142" s="351">
        <f>COUNTA(HQ142:HS142)</f>
        <v>0</v>
      </c>
      <c r="HQ142" s="31"/>
      <c r="HR142" s="31"/>
      <c r="HS142" s="31"/>
      <c r="HT142" s="351">
        <f>COUNTA(HU142:HX142)</f>
        <v>0</v>
      </c>
      <c r="HU142" s="31"/>
      <c r="HV142" s="31"/>
      <c r="HW142" s="31"/>
      <c r="HX142" s="31"/>
      <c r="HY142" s="133"/>
      <c r="HZ142" s="31"/>
      <c r="IA142" s="657">
        <f>COUNTIF(IB142:IJ142,"&gt;0")</f>
        <v>0</v>
      </c>
      <c r="IB142" s="510">
        <f>COUNTA(IC142:IJ142)</f>
        <v>0</v>
      </c>
      <c r="IC142" s="31"/>
      <c r="ID142" s="31"/>
      <c r="IE142" s="31"/>
      <c r="IF142" s="31"/>
      <c r="IG142" s="31"/>
      <c r="IH142" s="31"/>
      <c r="II142" s="31"/>
      <c r="IJ142" s="31"/>
      <c r="IK142" s="657">
        <f>COUNTIF(IL142:IR142,"&gt;0")</f>
        <v>0</v>
      </c>
      <c r="IL142" s="510">
        <f>COUNTA(IM142:IR142)</f>
        <v>0</v>
      </c>
      <c r="IM142" s="31"/>
      <c r="IN142" s="31"/>
      <c r="IO142" s="31"/>
      <c r="IP142" s="31"/>
      <c r="IQ142" s="31"/>
      <c r="IR142" s="31"/>
      <c r="IS142" s="657">
        <f>COUNTIF(IT142:JN142,"&gt;0")</f>
        <v>0</v>
      </c>
      <c r="IT142" s="31"/>
      <c r="IU142" s="31"/>
      <c r="IV142" s="510">
        <f>COUNTA(IW142:IX142,IZ142:JA142,JC142:JE142,JG142)</f>
        <v>0</v>
      </c>
      <c r="IW142" s="31"/>
      <c r="IX142" s="31"/>
      <c r="IY142" s="133"/>
      <c r="IZ142" s="31"/>
      <c r="JA142" s="31"/>
      <c r="JB142" s="133"/>
      <c r="JC142" s="31"/>
      <c r="JD142" s="31"/>
      <c r="JE142" s="31"/>
      <c r="JF142" s="133"/>
      <c r="JG142" s="31"/>
      <c r="JH142" s="510">
        <f>COUNTA(JI142:JL142)</f>
        <v>0</v>
      </c>
      <c r="JI142" s="31"/>
      <c r="JJ142" s="31"/>
      <c r="JK142" s="31"/>
      <c r="JL142" s="31"/>
      <c r="JM142" s="510">
        <f>COUNTA(JN142)</f>
        <v>0</v>
      </c>
      <c r="JN142" s="31"/>
      <c r="JO142" s="519"/>
      <c r="JP142" s="657">
        <f>COUNTIF(JQ142:KT142,"&gt;0")</f>
        <v>0</v>
      </c>
      <c r="JQ142" s="510">
        <f t="shared" ref="JQ142" si="862">COUNTA(JR142:JU142)</f>
        <v>0</v>
      </c>
      <c r="JR142" s="31"/>
      <c r="JS142" s="31"/>
      <c r="JT142" s="31"/>
      <c r="JU142" s="31"/>
      <c r="JV142" s="31"/>
      <c r="JW142" s="31"/>
      <c r="JX142" s="31"/>
      <c r="JY142" s="31"/>
      <c r="JZ142" s="31"/>
      <c r="KA142" s="31"/>
      <c r="KB142" s="31"/>
      <c r="KC142" s="31"/>
      <c r="KD142" s="510">
        <f>COUNTA(KE142:KG142)</f>
        <v>0</v>
      </c>
      <c r="KE142" s="31"/>
      <c r="KF142" s="31"/>
      <c r="KG142" s="31"/>
      <c r="KH142" s="510">
        <f>COUNTA(KI142:KL142)</f>
        <v>0</v>
      </c>
      <c r="KI142" s="31"/>
      <c r="KJ142" s="31"/>
      <c r="KK142" s="31"/>
      <c r="KL142" s="31"/>
      <c r="KM142" s="510">
        <f>COUNTA(KN142:KP142)</f>
        <v>0</v>
      </c>
      <c r="KN142" s="31"/>
      <c r="KO142" s="31"/>
      <c r="KP142" s="31"/>
      <c r="KQ142" s="510">
        <f>COUNTA(KR142:KS142)</f>
        <v>0</v>
      </c>
      <c r="KR142" s="31"/>
      <c r="KS142" s="31"/>
      <c r="KT142" s="31"/>
      <c r="KU142" s="657">
        <f>COUNTIF(KV142:MP142,"&gt;0")</f>
        <v>0</v>
      </c>
      <c r="KV142" s="510">
        <f>COUNTA(KW142:LA142)</f>
        <v>0</v>
      </c>
      <c r="KW142" s="31"/>
      <c r="KX142" s="31"/>
      <c r="KY142" s="31"/>
      <c r="KZ142" s="31"/>
      <c r="LA142" s="31"/>
      <c r="LB142" s="510">
        <f>COUNTA(LC142:LE142,LG142:LI142)</f>
        <v>0</v>
      </c>
      <c r="LC142" s="31"/>
      <c r="LD142" s="31"/>
      <c r="LE142" s="31"/>
      <c r="LF142" s="351">
        <f>COUNTA(LG142:LI142)</f>
        <v>0</v>
      </c>
      <c r="LG142" s="31"/>
      <c r="LH142" s="31"/>
      <c r="LI142" s="31"/>
      <c r="LJ142" s="510">
        <f>COUNTA(LK142:LX142)</f>
        <v>0</v>
      </c>
      <c r="LK142" s="31"/>
      <c r="LL142" s="31"/>
      <c r="LM142" s="31"/>
      <c r="LN142" s="31"/>
      <c r="LO142" s="31"/>
      <c r="LP142" s="31"/>
      <c r="LQ142" s="31"/>
      <c r="LR142" s="31"/>
      <c r="LS142" s="31"/>
      <c r="LT142" s="31"/>
      <c r="LU142" s="31"/>
      <c r="LV142" s="31"/>
      <c r="LW142" s="31"/>
      <c r="LX142" s="31"/>
      <c r="LY142" s="510">
        <f>COUNTA(LZ142:MD142)</f>
        <v>0</v>
      </c>
      <c r="LZ142" s="31"/>
      <c r="MA142" s="31"/>
      <c r="MB142" s="31"/>
      <c r="MC142" s="31"/>
      <c r="MD142" s="31"/>
      <c r="ME142" s="510">
        <f>COUNTA(MF142:MI142)</f>
        <v>0</v>
      </c>
      <c r="MF142" s="31"/>
      <c r="MG142" s="31"/>
      <c r="MH142" s="31"/>
      <c r="MI142" s="31"/>
      <c r="MJ142" s="510">
        <f>COUNTA(MK142:MP142)</f>
        <v>0</v>
      </c>
      <c r="MK142" s="31"/>
      <c r="ML142" s="31"/>
      <c r="MM142" s="31"/>
      <c r="MN142" s="31"/>
      <c r="MO142" s="31"/>
      <c r="MP142" s="31"/>
      <c r="MQ142" s="172"/>
      <c r="MR142" s="31"/>
      <c r="MS142" s="31"/>
      <c r="MT142" s="31"/>
      <c r="MU142" s="31"/>
      <c r="MV142" s="31"/>
      <c r="MW142" s="31"/>
      <c r="MX142" s="31"/>
      <c r="MY142" s="31"/>
      <c r="MZ142" s="31"/>
      <c r="NA142" s="24"/>
      <c r="NB142" s="24"/>
      <c r="NC142" s="24"/>
      <c r="ND142" s="24"/>
    </row>
    <row r="143" spans="1:368" s="240" customFormat="1" ht="15">
      <c r="A143" s="1259">
        <v>100</v>
      </c>
      <c r="B143" s="1228" t="s">
        <v>537</v>
      </c>
      <c r="C143" s="582">
        <v>2013</v>
      </c>
      <c r="D143" s="243" t="s">
        <v>244</v>
      </c>
      <c r="E143" s="243" t="s">
        <v>81</v>
      </c>
      <c r="F143" s="243" t="s">
        <v>24</v>
      </c>
      <c r="G143" s="244">
        <v>122</v>
      </c>
      <c r="H143" s="245">
        <v>0.67200000000000004</v>
      </c>
      <c r="I143" s="246"/>
      <c r="J143" s="242" t="s">
        <v>538</v>
      </c>
      <c r="K143" s="589" t="s">
        <v>230</v>
      </c>
      <c r="L143" s="589" t="s">
        <v>122</v>
      </c>
      <c r="M143" s="242" t="s">
        <v>25</v>
      </c>
      <c r="N143" s="242" t="s">
        <v>539</v>
      </c>
      <c r="O143" s="242" t="s">
        <v>540</v>
      </c>
      <c r="P143" s="245" t="s">
        <v>39</v>
      </c>
      <c r="Q143" s="242"/>
      <c r="R143" s="243"/>
      <c r="S143" s="248" t="s">
        <v>541</v>
      </c>
      <c r="T143" s="248" t="s">
        <v>301</v>
      </c>
      <c r="U143" s="578" t="s">
        <v>209</v>
      </c>
      <c r="V143" s="230"/>
      <c r="W143" s="370"/>
      <c r="X143" s="232"/>
      <c r="Y143" s="238"/>
      <c r="Z143" s="494"/>
      <c r="AA143" s="238"/>
      <c r="AB143" s="494"/>
      <c r="AC143" s="238"/>
      <c r="AD143" s="327"/>
      <c r="AE143" s="238"/>
      <c r="AF143" s="249"/>
      <c r="AG143" s="238"/>
      <c r="AH143" s="238"/>
      <c r="AI143" s="492"/>
      <c r="AJ143" s="238"/>
      <c r="AK143" s="235"/>
      <c r="AL143" s="238"/>
      <c r="AM143" s="648"/>
      <c r="AN143" s="249" t="s">
        <v>627</v>
      </c>
      <c r="AO143" s="238"/>
      <c r="AP143" s="249"/>
      <c r="AQ143" s="238"/>
      <c r="AR143" s="238"/>
      <c r="AS143" s="238"/>
      <c r="AT143" s="238"/>
      <c r="AU143" s="238"/>
      <c r="AV143" s="238"/>
      <c r="AW143" s="238"/>
      <c r="AX143" s="238"/>
      <c r="AY143" s="235"/>
      <c r="AZ143" s="238"/>
      <c r="BA143" s="235"/>
      <c r="BB143" s="238"/>
      <c r="BC143" s="234"/>
      <c r="BD143" s="238"/>
      <c r="BE143" s="238"/>
      <c r="BF143" s="234"/>
      <c r="BG143" s="238"/>
      <c r="BH143" s="238"/>
      <c r="BI143" s="238"/>
      <c r="BJ143" s="238"/>
      <c r="BK143" s="623"/>
      <c r="BL143" s="238"/>
      <c r="BM143" s="249"/>
      <c r="BN143" s="234"/>
      <c r="BO143" s="238"/>
      <c r="BP143" s="238"/>
      <c r="BQ143" s="238"/>
      <c r="BR143" s="234"/>
      <c r="BS143" s="238"/>
      <c r="BT143" s="238"/>
      <c r="BU143" s="234"/>
      <c r="BV143" s="238"/>
      <c r="BW143" s="234"/>
      <c r="BX143" s="238"/>
      <c r="BZ143" s="234"/>
      <c r="CA143" s="238"/>
      <c r="CB143" s="238"/>
      <c r="CC143" s="238"/>
      <c r="CD143" s="238"/>
      <c r="CE143" s="370"/>
      <c r="CF143" s="238"/>
      <c r="CG143" s="234"/>
      <c r="CH143" s="238"/>
      <c r="CI143" s="235"/>
      <c r="CJ143" s="238"/>
      <c r="CK143" s="238"/>
      <c r="CL143" s="235"/>
      <c r="CM143" s="238"/>
      <c r="CN143" s="238"/>
      <c r="CO143" s="238"/>
      <c r="CP143" s="235"/>
      <c r="CQ143" s="238"/>
      <c r="CR143" s="249" t="s">
        <v>627</v>
      </c>
      <c r="CS143" s="238"/>
      <c r="CT143" s="238"/>
      <c r="CU143" s="238"/>
      <c r="CV143" s="238"/>
      <c r="CW143" s="249"/>
      <c r="CX143" s="235"/>
      <c r="CY143" s="238"/>
      <c r="CZ143" s="238"/>
      <c r="DA143" s="238"/>
      <c r="DB143" s="238"/>
      <c r="DC143" s="234"/>
      <c r="DD143" s="238"/>
      <c r="DE143" s="238"/>
      <c r="DF143" s="238"/>
      <c r="DG143" s="238"/>
      <c r="DH143" s="238"/>
      <c r="DI143" s="238"/>
      <c r="DJ143" s="238"/>
      <c r="DK143" s="238"/>
      <c r="DL143" s="238"/>
      <c r="DM143" s="238"/>
      <c r="DN143" s="238"/>
      <c r="DO143" s="234"/>
      <c r="DP143" s="238"/>
      <c r="DQ143" s="238"/>
      <c r="DR143" s="238"/>
      <c r="DS143" s="234"/>
      <c r="DT143" s="238"/>
      <c r="DU143" s="238"/>
      <c r="DV143" s="238"/>
      <c r="DW143" s="238"/>
      <c r="DX143" s="238"/>
      <c r="DY143" s="238"/>
      <c r="DZ143" s="238"/>
      <c r="EA143" s="370"/>
      <c r="EB143" s="238"/>
      <c r="EC143" s="234"/>
      <c r="ED143" s="235"/>
      <c r="EE143" s="238"/>
      <c r="EF143" s="238"/>
      <c r="EG143" s="238"/>
      <c r="EH143" s="238"/>
      <c r="EI143" s="235"/>
      <c r="EJ143" s="238"/>
      <c r="EK143" s="235"/>
      <c r="EL143" s="238"/>
      <c r="EM143" s="238"/>
      <c r="EN143" s="235"/>
      <c r="EO143" s="238"/>
      <c r="EP143" s="343"/>
      <c r="EQ143" s="238"/>
      <c r="ER143" s="238"/>
      <c r="ES143" s="238"/>
      <c r="ET143" s="238"/>
      <c r="EU143" s="238"/>
      <c r="EV143" s="238"/>
      <c r="EW143" s="234"/>
      <c r="EX143" s="235"/>
      <c r="EY143" s="238"/>
      <c r="EZ143" s="238"/>
      <c r="FA143" s="235"/>
      <c r="FB143" s="238"/>
      <c r="FC143" s="238"/>
      <c r="FD143" s="238"/>
      <c r="FE143" s="235"/>
      <c r="FF143" s="238"/>
      <c r="FG143" s="235"/>
      <c r="FH143" s="238"/>
      <c r="FI143" s="238"/>
      <c r="FJ143" s="235"/>
      <c r="FK143" s="238"/>
      <c r="FL143" s="238"/>
      <c r="FM143" s="238"/>
      <c r="FN143" s="606"/>
      <c r="FO143" s="238"/>
      <c r="FP143" s="234"/>
      <c r="FQ143" s="238"/>
      <c r="FR143" s="235"/>
      <c r="FS143" s="238"/>
      <c r="FT143" s="235"/>
      <c r="FU143" s="238"/>
      <c r="FV143" s="238"/>
      <c r="FW143" s="238"/>
      <c r="FX143" s="238"/>
      <c r="FY143" s="238"/>
      <c r="FZ143" s="235"/>
      <c r="GA143" s="238"/>
      <c r="GB143" s="234"/>
      <c r="GC143" s="238"/>
      <c r="GD143" s="238"/>
      <c r="GE143" s="238"/>
      <c r="GF143" s="234"/>
      <c r="GG143" s="238"/>
      <c r="GH143" s="370"/>
      <c r="GI143" s="238"/>
      <c r="GJ143" s="234"/>
      <c r="GK143" s="238"/>
      <c r="GL143" s="238"/>
      <c r="GM143" s="234"/>
      <c r="GN143" s="238"/>
      <c r="GO143" s="238"/>
      <c r="GP143" s="238"/>
      <c r="GQ143" s="238"/>
      <c r="GR143" s="238"/>
      <c r="GS143" s="370"/>
      <c r="GT143" s="238"/>
      <c r="GU143" s="234"/>
      <c r="GV143" s="235"/>
      <c r="GW143" s="238"/>
      <c r="GX143" s="238"/>
      <c r="GY143" s="235"/>
      <c r="GZ143" s="238"/>
      <c r="HA143" s="238"/>
      <c r="HB143" s="238"/>
      <c r="HC143" s="238"/>
      <c r="HD143" s="238"/>
      <c r="HE143" s="238"/>
      <c r="HF143" s="238"/>
      <c r="HG143" s="238"/>
      <c r="HH143" s="234"/>
      <c r="HI143" s="238"/>
      <c r="HJ143" s="238"/>
      <c r="HK143" s="238"/>
      <c r="HL143" s="238"/>
      <c r="HM143" s="238"/>
      <c r="HN143" s="238"/>
      <c r="HO143" s="234"/>
      <c r="HP143" s="235"/>
      <c r="HQ143" s="238"/>
      <c r="HR143" s="238"/>
      <c r="HS143" s="238"/>
      <c r="HT143" s="235"/>
      <c r="HU143" s="238"/>
      <c r="HV143" s="238"/>
      <c r="HW143" s="238"/>
      <c r="HX143" s="238"/>
      <c r="HY143" s="235"/>
      <c r="HZ143" s="238"/>
      <c r="IA143" s="370"/>
      <c r="IB143" s="234"/>
      <c r="IC143" s="238"/>
      <c r="ID143" s="238"/>
      <c r="IE143" s="238"/>
      <c r="IF143" s="238"/>
      <c r="IG143" s="238"/>
      <c r="IH143" s="238"/>
      <c r="II143" s="238"/>
      <c r="IJ143" s="238"/>
      <c r="IK143" s="370"/>
      <c r="IL143" s="234"/>
      <c r="IM143" s="238"/>
      <c r="IN143" s="238"/>
      <c r="IO143" s="238"/>
      <c r="IP143" s="238"/>
      <c r="IQ143" s="238"/>
      <c r="IR143" s="238"/>
      <c r="IS143" s="370"/>
      <c r="IT143" s="238"/>
      <c r="IU143" s="238"/>
      <c r="IV143" s="234"/>
      <c r="IW143" s="238"/>
      <c r="IX143" s="238"/>
      <c r="IY143" s="235"/>
      <c r="IZ143" s="238"/>
      <c r="JA143" s="238"/>
      <c r="JB143" s="235"/>
      <c r="JC143" s="238"/>
      <c r="JD143" s="238"/>
      <c r="JE143" s="238"/>
      <c r="JF143" s="235"/>
      <c r="JG143" s="238"/>
      <c r="JH143" s="234"/>
      <c r="JI143" s="238"/>
      <c r="JJ143" s="238"/>
      <c r="JK143" s="238"/>
      <c r="JL143" s="238"/>
      <c r="JM143" s="234"/>
      <c r="JN143" s="238"/>
      <c r="JO143" s="427"/>
      <c r="JP143" s="370"/>
      <c r="JQ143" s="234"/>
      <c r="JR143" s="238"/>
      <c r="JS143" s="238"/>
      <c r="JT143" s="238"/>
      <c r="JU143" s="238"/>
      <c r="JV143" s="238"/>
      <c r="JW143" s="238"/>
      <c r="JX143" s="238"/>
      <c r="JY143" s="238"/>
      <c r="JZ143" s="238"/>
      <c r="KA143" s="238"/>
      <c r="KB143" s="238"/>
      <c r="KC143" s="238"/>
      <c r="KD143" s="234"/>
      <c r="KE143" s="238"/>
      <c r="KF143" s="238"/>
      <c r="KG143" s="238"/>
      <c r="KH143" s="234"/>
      <c r="KI143" s="238"/>
      <c r="KJ143" s="238"/>
      <c r="KK143" s="238"/>
      <c r="KL143" s="238"/>
      <c r="KM143" s="234"/>
      <c r="KN143" s="238"/>
      <c r="KO143" s="238"/>
      <c r="KP143" s="238"/>
      <c r="KQ143" s="234"/>
      <c r="KR143" s="238"/>
      <c r="KS143" s="238"/>
      <c r="KT143" s="238"/>
      <c r="KU143" s="231"/>
      <c r="KV143" s="234"/>
      <c r="KW143" s="238"/>
      <c r="KX143" s="238"/>
      <c r="KY143" s="238"/>
      <c r="KZ143" s="238"/>
      <c r="LA143" s="238"/>
      <c r="LB143" s="234"/>
      <c r="LC143" s="238"/>
      <c r="LD143" s="238"/>
      <c r="LE143" s="238"/>
      <c r="LF143" s="235"/>
      <c r="LG143" s="238"/>
      <c r="LH143" s="238"/>
      <c r="LI143" s="238"/>
      <c r="LJ143" s="234"/>
      <c r="LK143" s="238"/>
      <c r="LL143" s="238"/>
      <c r="LM143" s="238"/>
      <c r="LN143" s="238"/>
      <c r="LO143" s="238"/>
      <c r="LP143" s="238"/>
      <c r="LQ143" s="238"/>
      <c r="LR143" s="238"/>
      <c r="LS143" s="238"/>
      <c r="LT143" s="238"/>
      <c r="LU143" s="238"/>
      <c r="LV143" s="238"/>
      <c r="LW143" s="238"/>
      <c r="LX143" s="238"/>
      <c r="LY143" s="234"/>
      <c r="LZ143" s="238"/>
      <c r="MA143" s="238"/>
      <c r="MB143" s="238"/>
      <c r="MC143" s="238"/>
      <c r="MD143" s="238"/>
      <c r="ME143" s="234"/>
      <c r="MF143" s="238"/>
      <c r="MG143" s="238"/>
      <c r="MH143" s="238"/>
      <c r="MI143" s="238"/>
      <c r="MJ143" s="234"/>
      <c r="MK143" s="238"/>
      <c r="ML143" s="238"/>
      <c r="MM143" s="238"/>
      <c r="MN143" s="238"/>
      <c r="MO143" s="238"/>
      <c r="MP143" s="238"/>
      <c r="MQ143" s="239"/>
      <c r="MR143" s="238"/>
      <c r="MS143" s="238"/>
      <c r="MT143" s="238"/>
      <c r="MU143" s="238"/>
      <c r="MV143" s="238"/>
      <c r="MW143" s="238"/>
      <c r="MX143" s="238"/>
      <c r="MY143" s="238"/>
      <c r="MZ143" s="238"/>
      <c r="NA143" s="243" t="s">
        <v>838</v>
      </c>
      <c r="NB143" s="243"/>
      <c r="NC143" s="243" t="s">
        <v>1161</v>
      </c>
      <c r="ND143" s="243"/>
    </row>
    <row r="144" spans="1:368" s="240" customFormat="1" ht="15">
      <c r="A144" s="1259">
        <v>101</v>
      </c>
      <c r="B144" s="1226" t="s">
        <v>542</v>
      </c>
      <c r="C144" s="582">
        <v>2017</v>
      </c>
      <c r="D144" s="243" t="s">
        <v>244</v>
      </c>
      <c r="E144" s="243" t="s">
        <v>130</v>
      </c>
      <c r="F144" s="243" t="s">
        <v>24</v>
      </c>
      <c r="G144" s="244">
        <v>119</v>
      </c>
      <c r="H144" s="245">
        <v>0.66400000000000003</v>
      </c>
      <c r="I144" s="246"/>
      <c r="J144" s="242" t="s">
        <v>543</v>
      </c>
      <c r="K144" s="583" t="s">
        <v>105</v>
      </c>
      <c r="L144" s="583" t="s">
        <v>133</v>
      </c>
      <c r="M144" s="242" t="s">
        <v>212</v>
      </c>
      <c r="N144" s="242" t="s">
        <v>544</v>
      </c>
      <c r="O144" s="242" t="s">
        <v>545</v>
      </c>
      <c r="P144" s="245" t="s">
        <v>39</v>
      </c>
      <c r="Q144" s="242" t="s">
        <v>546</v>
      </c>
      <c r="R144" s="243"/>
      <c r="S144" s="248" t="s">
        <v>547</v>
      </c>
      <c r="T144" s="248" t="s">
        <v>301</v>
      </c>
      <c r="U144" s="578" t="s">
        <v>209</v>
      </c>
      <c r="V144" s="230"/>
      <c r="W144" s="370"/>
      <c r="X144" s="232"/>
      <c r="Y144" s="238"/>
      <c r="Z144" s="494"/>
      <c r="AA144" s="238"/>
      <c r="AB144" s="494"/>
      <c r="AC144" s="238"/>
      <c r="AD144" s="327"/>
      <c r="AE144" s="238"/>
      <c r="AF144" s="238"/>
      <c r="AG144" s="238"/>
      <c r="AH144" s="238"/>
      <c r="AI144" s="492"/>
      <c r="AJ144" s="238"/>
      <c r="AK144" s="235"/>
      <c r="AL144" s="238"/>
      <c r="AM144" s="648"/>
      <c r="AN144" s="238"/>
      <c r="AO144" s="238"/>
      <c r="AP144" s="238"/>
      <c r="AQ144" s="238"/>
      <c r="AR144" s="238"/>
      <c r="AS144" s="238"/>
      <c r="AT144" s="238"/>
      <c r="AU144" s="238"/>
      <c r="AV144" s="238"/>
      <c r="AW144" s="238"/>
      <c r="AX144" s="238"/>
      <c r="AY144" s="235"/>
      <c r="AZ144" s="238"/>
      <c r="BA144" s="235"/>
      <c r="BB144" s="238"/>
      <c r="BC144" s="234"/>
      <c r="BD144" s="238"/>
      <c r="BE144" s="238"/>
      <c r="BF144" s="234"/>
      <c r="BG144" s="238"/>
      <c r="BH144" s="238"/>
      <c r="BI144" s="238"/>
      <c r="BJ144" s="238"/>
      <c r="BK144" s="623"/>
      <c r="BL144" s="249" t="s">
        <v>627</v>
      </c>
      <c r="BM144" s="238"/>
      <c r="BN144" s="234"/>
      <c r="BO144" s="238"/>
      <c r="BP144" s="238"/>
      <c r="BQ144" s="249" t="s">
        <v>627</v>
      </c>
      <c r="BR144" s="234"/>
      <c r="BS144" s="249" t="s">
        <v>627</v>
      </c>
      <c r="BT144" s="238"/>
      <c r="BU144" s="234"/>
      <c r="BV144" s="238"/>
      <c r="BW144" s="234"/>
      <c r="BX144" s="238"/>
      <c r="BZ144" s="234"/>
      <c r="CA144" s="238"/>
      <c r="CB144" s="238"/>
      <c r="CC144" s="238"/>
      <c r="CD144" s="238"/>
      <c r="CE144" s="370"/>
      <c r="CF144" s="238"/>
      <c r="CG144" s="234"/>
      <c r="CH144" s="238"/>
      <c r="CI144" s="235"/>
      <c r="CJ144" s="238"/>
      <c r="CK144" s="238"/>
      <c r="CL144" s="235"/>
      <c r="CM144" s="238"/>
      <c r="CN144" s="238"/>
      <c r="CO144" s="238"/>
      <c r="CP144" s="235"/>
      <c r="CQ144" s="238"/>
      <c r="CR144" s="238"/>
      <c r="CS144" s="238"/>
      <c r="CT144" s="238"/>
      <c r="CU144" s="238"/>
      <c r="CV144" s="238"/>
      <c r="CW144" s="238"/>
      <c r="CX144" s="235"/>
      <c r="CY144" s="238"/>
      <c r="CZ144" s="238"/>
      <c r="DA144" s="238"/>
      <c r="DB144" s="238"/>
      <c r="DC144" s="234"/>
      <c r="DD144" s="238"/>
      <c r="DE144" s="238"/>
      <c r="DF144" s="238"/>
      <c r="DG144" s="238"/>
      <c r="DH144" s="238"/>
      <c r="DI144" s="238"/>
      <c r="DJ144" s="238"/>
      <c r="DK144" s="238"/>
      <c r="DL144" s="238"/>
      <c r="DM144" s="238"/>
      <c r="DN144" s="238"/>
      <c r="DO144" s="234"/>
      <c r="DP144" s="238"/>
      <c r="DQ144" s="238"/>
      <c r="DR144" s="238"/>
      <c r="DS144" s="234"/>
      <c r="DT144" s="238"/>
      <c r="DU144" s="238"/>
      <c r="DV144" s="238"/>
      <c r="DW144" s="238"/>
      <c r="DX144" s="238"/>
      <c r="DY144" s="238"/>
      <c r="DZ144" s="238"/>
      <c r="EA144" s="370"/>
      <c r="EB144" s="238"/>
      <c r="EC144" s="234"/>
      <c r="ED144" s="235"/>
      <c r="EE144" s="238"/>
      <c r="EF144" s="238"/>
      <c r="EG144" s="238"/>
      <c r="EH144" s="238"/>
      <c r="EI144" s="235"/>
      <c r="EJ144" s="238"/>
      <c r="EK144" s="235"/>
      <c r="EL144" s="238"/>
      <c r="EM144" s="238"/>
      <c r="EN144" s="235"/>
      <c r="EO144" s="238"/>
      <c r="EP144" s="343"/>
      <c r="EQ144" s="238"/>
      <c r="ER144" s="238"/>
      <c r="ES144" s="238"/>
      <c r="ET144" s="238"/>
      <c r="EU144" s="238"/>
      <c r="EV144" s="238"/>
      <c r="EW144" s="234"/>
      <c r="EX144" s="235"/>
      <c r="EY144" s="238"/>
      <c r="EZ144" s="238"/>
      <c r="FA144" s="235"/>
      <c r="FB144" s="238"/>
      <c r="FC144" s="238"/>
      <c r="FD144" s="238"/>
      <c r="FE144" s="235"/>
      <c r="FF144" s="238"/>
      <c r="FG144" s="235"/>
      <c r="FH144" s="238"/>
      <c r="FI144" s="238"/>
      <c r="FJ144" s="235"/>
      <c r="FK144" s="238"/>
      <c r="FL144" s="238"/>
      <c r="FM144" s="238"/>
      <c r="FN144" s="606"/>
      <c r="FO144" s="238"/>
      <c r="FP144" s="234"/>
      <c r="FQ144" s="238"/>
      <c r="FR144" s="235"/>
      <c r="FS144" s="238"/>
      <c r="FT144" s="235"/>
      <c r="FU144" s="238"/>
      <c r="FV144" s="238"/>
      <c r="FW144" s="238"/>
      <c r="FX144" s="238"/>
      <c r="FY144" s="238"/>
      <c r="FZ144" s="235"/>
      <c r="GA144" s="238"/>
      <c r="GB144" s="234"/>
      <c r="GC144" s="238"/>
      <c r="GD144" s="238"/>
      <c r="GE144" s="238"/>
      <c r="GF144" s="234"/>
      <c r="GG144" s="238"/>
      <c r="GH144" s="370"/>
      <c r="GI144" s="238"/>
      <c r="GJ144" s="234"/>
      <c r="GK144" s="238"/>
      <c r="GL144" s="238"/>
      <c r="GM144" s="234"/>
      <c r="GN144" s="238"/>
      <c r="GO144" s="238"/>
      <c r="GP144" s="238"/>
      <c r="GQ144" s="238"/>
      <c r="GR144" s="238"/>
      <c r="GS144" s="370"/>
      <c r="GT144" s="238"/>
      <c r="GU144" s="234"/>
      <c r="GV144" s="235"/>
      <c r="GW144" s="238"/>
      <c r="GX144" s="238"/>
      <c r="GY144" s="235"/>
      <c r="GZ144" s="238"/>
      <c r="HA144" s="238"/>
      <c r="HB144" s="238"/>
      <c r="HC144" s="238"/>
      <c r="HD144" s="238"/>
      <c r="HE144" s="238"/>
      <c r="HF144" s="238"/>
      <c r="HG144" s="238"/>
      <c r="HH144" s="234"/>
      <c r="HI144" s="238"/>
      <c r="HJ144" s="238"/>
      <c r="HK144" s="238"/>
      <c r="HL144" s="238"/>
      <c r="HM144" s="238"/>
      <c r="HN144" s="238"/>
      <c r="HO144" s="234"/>
      <c r="HP144" s="235"/>
      <c r="HQ144" s="238"/>
      <c r="HR144" s="238"/>
      <c r="HS144" s="238"/>
      <c r="HT144" s="235"/>
      <c r="HU144" s="238"/>
      <c r="HV144" s="238"/>
      <c r="HW144" s="238"/>
      <c r="HX144" s="238"/>
      <c r="HY144" s="235"/>
      <c r="HZ144" s="238"/>
      <c r="IA144" s="370"/>
      <c r="IB144" s="234"/>
      <c r="IC144" s="238"/>
      <c r="ID144" s="238"/>
      <c r="IE144" s="238"/>
      <c r="IF144" s="238"/>
      <c r="IG144" s="238"/>
      <c r="IH144" s="238"/>
      <c r="II144" s="238"/>
      <c r="IJ144" s="238"/>
      <c r="IK144" s="370"/>
      <c r="IL144" s="234"/>
      <c r="IM144" s="238"/>
      <c r="IN144" s="238"/>
      <c r="IO144" s="238"/>
      <c r="IP144" s="238"/>
      <c r="IQ144" s="238"/>
      <c r="IR144" s="238"/>
      <c r="IS144" s="370"/>
      <c r="IT144" s="238"/>
      <c r="IU144" s="238"/>
      <c r="IV144" s="234"/>
      <c r="IW144" s="238"/>
      <c r="IX144" s="238"/>
      <c r="IY144" s="235"/>
      <c r="IZ144" s="238"/>
      <c r="JA144" s="238"/>
      <c r="JB144" s="235"/>
      <c r="JC144" s="238"/>
      <c r="JD144" s="238"/>
      <c r="JE144" s="238"/>
      <c r="JF144" s="235"/>
      <c r="JG144" s="238"/>
      <c r="JH144" s="234"/>
      <c r="JI144" s="238"/>
      <c r="JJ144" s="238"/>
      <c r="JK144" s="238"/>
      <c r="JL144" s="238"/>
      <c r="JM144" s="234"/>
      <c r="JN144" s="238"/>
      <c r="JO144" s="427"/>
      <c r="JP144" s="370"/>
      <c r="JQ144" s="234"/>
      <c r="JR144" s="238"/>
      <c r="JS144" s="238"/>
      <c r="JT144" s="238"/>
      <c r="JU144" s="238"/>
      <c r="JV144" s="238"/>
      <c r="JW144" s="238"/>
      <c r="JX144" s="238"/>
      <c r="JY144" s="238"/>
      <c r="JZ144" s="238"/>
      <c r="KA144" s="238"/>
      <c r="KB144" s="238"/>
      <c r="KC144" s="238"/>
      <c r="KD144" s="234"/>
      <c r="KE144" s="238"/>
      <c r="KF144" s="238"/>
      <c r="KG144" s="238"/>
      <c r="KH144" s="234"/>
      <c r="KI144" s="238"/>
      <c r="KJ144" s="238"/>
      <c r="KK144" s="238"/>
      <c r="KL144" s="238"/>
      <c r="KM144" s="234"/>
      <c r="KN144" s="238"/>
      <c r="KO144" s="238"/>
      <c r="KP144" s="238"/>
      <c r="KQ144" s="234"/>
      <c r="KR144" s="238"/>
      <c r="KS144" s="238"/>
      <c r="KT144" s="238"/>
      <c r="KU144" s="231"/>
      <c r="KV144" s="234"/>
      <c r="KW144" s="238"/>
      <c r="KX144" s="238"/>
      <c r="KY144" s="238"/>
      <c r="KZ144" s="238"/>
      <c r="LA144" s="238"/>
      <c r="LB144" s="234"/>
      <c r="LC144" s="238"/>
      <c r="LD144" s="238"/>
      <c r="LE144" s="238"/>
      <c r="LF144" s="235"/>
      <c r="LG144" s="238"/>
      <c r="LH144" s="238"/>
      <c r="LI144" s="238"/>
      <c r="LJ144" s="234"/>
      <c r="LK144" s="238"/>
      <c r="LL144" s="238"/>
      <c r="LM144" s="238"/>
      <c r="LN144" s="238"/>
      <c r="LO144" s="238"/>
      <c r="LP144" s="238"/>
      <c r="LQ144" s="238"/>
      <c r="LR144" s="238"/>
      <c r="LS144" s="238"/>
      <c r="LT144" s="238"/>
      <c r="LU144" s="238"/>
      <c r="LV144" s="238"/>
      <c r="LW144" s="238"/>
      <c r="LX144" s="238"/>
      <c r="LY144" s="234"/>
      <c r="LZ144" s="238"/>
      <c r="MA144" s="238"/>
      <c r="MB144" s="238"/>
      <c r="MC144" s="238"/>
      <c r="MD144" s="238"/>
      <c r="ME144" s="234"/>
      <c r="MF144" s="238"/>
      <c r="MG144" s="238"/>
      <c r="MH144" s="238"/>
      <c r="MI144" s="238"/>
      <c r="MJ144" s="234"/>
      <c r="MK144" s="238"/>
      <c r="ML144" s="238"/>
      <c r="MM144" s="238"/>
      <c r="MN144" s="238"/>
      <c r="MO144" s="238"/>
      <c r="MP144" s="238"/>
      <c r="MQ144" s="239"/>
      <c r="MR144" s="238"/>
      <c r="MS144" s="238"/>
      <c r="MT144" s="238"/>
      <c r="MU144" s="238"/>
      <c r="MV144" s="238"/>
      <c r="MW144" s="238"/>
      <c r="MX144" s="238"/>
      <c r="MY144" s="238"/>
      <c r="MZ144" s="238"/>
      <c r="NA144" s="243" t="s">
        <v>1162</v>
      </c>
      <c r="NB144" s="243"/>
      <c r="NC144" s="243" t="s">
        <v>1163</v>
      </c>
      <c r="ND144" s="243"/>
    </row>
    <row r="145" spans="1:368" s="74" customFormat="1">
      <c r="A145" s="1264"/>
      <c r="B145" s="1224" t="s">
        <v>1368</v>
      </c>
      <c r="C145" s="74" t="s">
        <v>640</v>
      </c>
      <c r="D145" s="75" t="s">
        <v>640</v>
      </c>
      <c r="E145" s="75" t="s">
        <v>640</v>
      </c>
      <c r="F145" s="75" t="s">
        <v>640</v>
      </c>
      <c r="G145" s="76" t="s">
        <v>640</v>
      </c>
      <c r="H145" s="77" t="s">
        <v>640</v>
      </c>
      <c r="I145" s="78" t="s">
        <v>640</v>
      </c>
      <c r="J145" s="18" t="s">
        <v>640</v>
      </c>
      <c r="K145" s="79" t="s">
        <v>640</v>
      </c>
      <c r="L145" s="79" t="s">
        <v>640</v>
      </c>
      <c r="M145" s="18" t="s">
        <v>640</v>
      </c>
      <c r="N145" s="18" t="s">
        <v>640</v>
      </c>
      <c r="O145" s="18" t="s">
        <v>640</v>
      </c>
      <c r="P145" s="77" t="s">
        <v>640</v>
      </c>
      <c r="Q145" s="18" t="s">
        <v>640</v>
      </c>
      <c r="R145" s="75" t="s">
        <v>299</v>
      </c>
      <c r="S145" s="80" t="s">
        <v>1285</v>
      </c>
      <c r="T145" s="81"/>
      <c r="U145" s="75"/>
      <c r="V145" s="274"/>
      <c r="W145" s="657">
        <f>COUNTIF(X145:BJ145,"&gt;0")</f>
        <v>0</v>
      </c>
      <c r="X145" s="510">
        <f t="shared" ref="X145" si="863">COUNTA(Y145)</f>
        <v>0</v>
      </c>
      <c r="Y145" s="82"/>
      <c r="Z145" s="510">
        <f t="shared" ref="Z145" si="864">COUNTA(AA145)</f>
        <v>0</v>
      </c>
      <c r="AA145" s="82"/>
      <c r="AB145" s="510">
        <f t="shared" ref="AB145" si="865">COUNTA(AC145)</f>
        <v>0</v>
      </c>
      <c r="AC145" s="82"/>
      <c r="AD145" s="510">
        <f t="shared" ref="AD145" si="866">COUNTA(AE145:AH145)</f>
        <v>0</v>
      </c>
      <c r="AE145" s="82"/>
      <c r="AF145" s="82"/>
      <c r="AG145" s="82"/>
      <c r="AH145" s="82"/>
      <c r="AI145" s="510">
        <f>COUNTA(AJ145,AL145,AN145:AX145,AZ145,BB145)</f>
        <v>0</v>
      </c>
      <c r="AJ145" s="82"/>
      <c r="AK145" s="275"/>
      <c r="AL145" s="82"/>
      <c r="AM145" s="351">
        <f>COUNTA(AN145:AX145)</f>
        <v>0</v>
      </c>
      <c r="AN145" s="82"/>
      <c r="AO145" s="82"/>
      <c r="AP145" s="82"/>
      <c r="AQ145" s="82"/>
      <c r="AR145" s="82"/>
      <c r="AS145" s="82"/>
      <c r="AT145" s="82"/>
      <c r="AU145" s="82"/>
      <c r="AV145" s="82"/>
      <c r="AW145" s="82"/>
      <c r="AX145" s="82"/>
      <c r="AY145" s="275"/>
      <c r="AZ145" s="82"/>
      <c r="BA145" s="275"/>
      <c r="BB145" s="82"/>
      <c r="BC145" s="522">
        <f t="shared" ref="BC145" si="867">COUNTA(BD145:BE145)</f>
        <v>0</v>
      </c>
      <c r="BD145" s="82"/>
      <c r="BE145" s="82"/>
      <c r="BF145" s="522">
        <f>COUNTA(BG145:BJ145)</f>
        <v>0</v>
      </c>
      <c r="BG145" s="82"/>
      <c r="BH145" s="82"/>
      <c r="BI145" s="82"/>
      <c r="BJ145" s="82"/>
      <c r="BK145" s="657">
        <f>COUNTIF(BL145:CD145,"&gt;0")</f>
        <v>1</v>
      </c>
      <c r="BL145" s="82">
        <v>35</v>
      </c>
      <c r="BM145" s="82"/>
      <c r="BN145" s="510">
        <f>COUNTA(BO145:BQ145)</f>
        <v>0</v>
      </c>
      <c r="BO145" s="82"/>
      <c r="BP145" s="82"/>
      <c r="BQ145" s="82"/>
      <c r="BR145" s="510">
        <f>COUNTA(BS145:BT145)</f>
        <v>0</v>
      </c>
      <c r="BS145" s="82"/>
      <c r="BT145" s="82"/>
      <c r="BU145" s="510">
        <f>COUNTA(BV145)</f>
        <v>0</v>
      </c>
      <c r="BV145" s="82"/>
      <c r="BW145" s="510">
        <f>COUNTA(BX145:BY145)</f>
        <v>0</v>
      </c>
      <c r="BX145" s="82"/>
      <c r="BZ145" s="510">
        <f t="shared" ref="BZ145" si="868">COUNTA(CA145:CD145)</f>
        <v>0</v>
      </c>
      <c r="CA145" s="82"/>
      <c r="CB145" s="82"/>
      <c r="CC145" s="82"/>
      <c r="CD145" s="82"/>
      <c r="CE145" s="657">
        <f>COUNTIF(CF145:DZ145,"&gt;0")</f>
        <v>0</v>
      </c>
      <c r="CF145" s="82"/>
      <c r="CG145" s="510">
        <f>COUNTA(CH145,CJ145:CK145,CM145:CO145,CQ145:CW145,CY145:DB145)</f>
        <v>0</v>
      </c>
      <c r="CH145" s="82"/>
      <c r="CI145" s="275"/>
      <c r="CJ145" s="82"/>
      <c r="CK145" s="82"/>
      <c r="CL145" s="351">
        <f>COUNTA(CM145:CO145)</f>
        <v>0</v>
      </c>
      <c r="CM145" s="82"/>
      <c r="CN145" s="82"/>
      <c r="CO145" s="82"/>
      <c r="CP145" s="351">
        <f>COUNTA(CQ145:CW145)</f>
        <v>0</v>
      </c>
      <c r="CQ145" s="82"/>
      <c r="CR145" s="82"/>
      <c r="CS145" s="82"/>
      <c r="CT145" s="82"/>
      <c r="CU145" s="82"/>
      <c r="CV145" s="82"/>
      <c r="CW145" s="82"/>
      <c r="CX145" s="351">
        <f>COUNTA(CY145:DB145)</f>
        <v>0</v>
      </c>
      <c r="CY145" s="82"/>
      <c r="CZ145" s="82"/>
      <c r="DA145" s="82"/>
      <c r="DB145" s="82"/>
      <c r="DC145" s="510">
        <f>COUNTA(DD145:DN145)</f>
        <v>0</v>
      </c>
      <c r="DD145" s="82"/>
      <c r="DE145" s="82"/>
      <c r="DF145" s="82"/>
      <c r="DG145" s="82"/>
      <c r="DH145" s="82"/>
      <c r="DI145" s="82"/>
      <c r="DJ145" s="82"/>
      <c r="DK145" s="82"/>
      <c r="DL145" s="82"/>
      <c r="DM145" s="82"/>
      <c r="DN145" s="82"/>
      <c r="DO145" s="510">
        <f>COUNTA(DP145:DR145)</f>
        <v>0</v>
      </c>
      <c r="DP145" s="82"/>
      <c r="DQ145" s="82"/>
      <c r="DR145" s="82"/>
      <c r="DS145" s="510">
        <f>COUNTA(DT145:DZ145)</f>
        <v>0</v>
      </c>
      <c r="DT145" s="82"/>
      <c r="DU145" s="82"/>
      <c r="DV145" s="82"/>
      <c r="DW145" s="82"/>
      <c r="DX145" s="82"/>
      <c r="DY145" s="82"/>
      <c r="DZ145" s="82"/>
      <c r="EA145" s="657">
        <f>COUNTIF(EB145:FM145,"&gt;0")</f>
        <v>0</v>
      </c>
      <c r="EB145" s="82"/>
      <c r="EC145" s="510">
        <f>COUNTA(EE145:EH145,EJ145,EL145:EM145,EO145,EQ145:EV145)</f>
        <v>0</v>
      </c>
      <c r="ED145" s="351">
        <f>COUNTA(EE145:EH145)</f>
        <v>0</v>
      </c>
      <c r="EE145" s="82"/>
      <c r="EF145" s="82"/>
      <c r="EG145" s="82"/>
      <c r="EH145" s="82"/>
      <c r="EI145" s="275"/>
      <c r="EJ145" s="82"/>
      <c r="EK145" s="351">
        <f>COUNTA(EL145:EM145)</f>
        <v>0</v>
      </c>
      <c r="EL145" s="82"/>
      <c r="EM145" s="82"/>
      <c r="EN145" s="275"/>
      <c r="EO145" s="82"/>
      <c r="EP145" s="351">
        <f>COUNTA(EQ145:EV145)</f>
        <v>0</v>
      </c>
      <c r="EQ145" s="82"/>
      <c r="ER145" s="82"/>
      <c r="ES145" s="82"/>
      <c r="ET145" s="82"/>
      <c r="EU145" s="82"/>
      <c r="EV145" s="82"/>
      <c r="EW145" s="510">
        <f>COUNTA(EY145:EZ145,FB145:FD145,FF145,FH145:FI145,FK145:FM145)</f>
        <v>0</v>
      </c>
      <c r="EX145" s="351">
        <f>COUNTA(EY145:EZ145)</f>
        <v>0</v>
      </c>
      <c r="EY145" s="83"/>
      <c r="EZ145" s="82"/>
      <c r="FA145" s="351">
        <f>COUNTA(FB145:FD145)</f>
        <v>0</v>
      </c>
      <c r="FB145" s="82"/>
      <c r="FC145" s="82"/>
      <c r="FD145" s="82"/>
      <c r="FE145" s="275"/>
      <c r="FF145" s="82"/>
      <c r="FG145" s="351">
        <f>COUNTA(FH145:FI145)</f>
        <v>0</v>
      </c>
      <c r="FH145" s="82"/>
      <c r="FI145" s="82"/>
      <c r="FJ145" s="351">
        <f>COUNTA(FK145:FM145)</f>
        <v>0</v>
      </c>
      <c r="FK145" s="82"/>
      <c r="FL145" s="82"/>
      <c r="FM145" s="82"/>
      <c r="FN145" s="657">
        <f>COUNTIF(FO145:GG145,"&gt;0")</f>
        <v>2</v>
      </c>
      <c r="FO145" s="82">
        <v>54</v>
      </c>
      <c r="FP145" s="510">
        <f>COUNTA(FQ145,FS145,FU145:FY145,GA145,GC145:GE145,FO145)</f>
        <v>1</v>
      </c>
      <c r="FQ145" s="82"/>
      <c r="FR145" s="275"/>
      <c r="FS145" s="82"/>
      <c r="FT145" s="351">
        <f>COUNTA(FU145:FY145)</f>
        <v>0</v>
      </c>
      <c r="FU145" s="82"/>
      <c r="FV145" s="82"/>
      <c r="FW145" s="82"/>
      <c r="FX145" s="82"/>
      <c r="FY145" s="82"/>
      <c r="FZ145" s="275"/>
      <c r="GA145" s="82"/>
      <c r="GB145" s="510">
        <f>COUNTA(GC145:GE145)</f>
        <v>0</v>
      </c>
      <c r="GC145" s="82"/>
      <c r="GD145" s="82"/>
      <c r="GE145" s="82"/>
      <c r="GF145" s="510">
        <f t="shared" ref="GF145" si="869">COUNTA(GG145)</f>
        <v>0</v>
      </c>
      <c r="GG145" s="82"/>
      <c r="GH145" s="657">
        <f>COUNTIF(GI145:GR145,"&gt;0")</f>
        <v>0</v>
      </c>
      <c r="GI145" s="82"/>
      <c r="GJ145" s="510">
        <f>COUNTA(GK145)</f>
        <v>0</v>
      </c>
      <c r="GK145" s="82"/>
      <c r="GL145" s="82"/>
      <c r="GM145" s="510">
        <f>COUNTA(GN145:GR145)</f>
        <v>0</v>
      </c>
      <c r="GN145" s="82"/>
      <c r="GO145" s="82"/>
      <c r="GP145" s="82"/>
      <c r="GQ145" s="82"/>
      <c r="GR145" s="82"/>
      <c r="GS145" s="657">
        <f>COUNTIF(GT145:HZ145,"&gt;0")</f>
        <v>0</v>
      </c>
      <c r="GT145" s="82"/>
      <c r="GU145" s="510">
        <f t="shared" ref="GU145" si="870">COUNTA(GW145:GX145,GZ145:HG145)</f>
        <v>0</v>
      </c>
      <c r="GV145" s="351">
        <f>COUNTA(GW145:GX145)</f>
        <v>0</v>
      </c>
      <c r="GW145" s="82"/>
      <c r="GX145" s="82"/>
      <c r="GY145" s="351">
        <f>COUNTA(GZ145:HG145)</f>
        <v>0</v>
      </c>
      <c r="GZ145" s="82"/>
      <c r="HA145" s="82"/>
      <c r="HB145" s="82"/>
      <c r="HC145" s="82"/>
      <c r="HD145" s="82"/>
      <c r="HE145" s="82"/>
      <c r="HF145" s="82"/>
      <c r="HG145" s="82"/>
      <c r="HH145" s="510">
        <f>COUNTA(HI145:HN145)</f>
        <v>0</v>
      </c>
      <c r="HI145" s="82"/>
      <c r="HJ145" s="82"/>
      <c r="HK145" s="82"/>
      <c r="HL145" s="82"/>
      <c r="HM145" s="82"/>
      <c r="HN145" s="82"/>
      <c r="HO145" s="510">
        <f>COUNTA(HQ145:HS145,HU145:HX145,HZ145)</f>
        <v>0</v>
      </c>
      <c r="HP145" s="351">
        <f>COUNTA(HQ145:HS145)</f>
        <v>0</v>
      </c>
      <c r="HQ145" s="82"/>
      <c r="HR145" s="82"/>
      <c r="HS145" s="82"/>
      <c r="HT145" s="351">
        <f>COUNTA(HU145:HX145)</f>
        <v>0</v>
      </c>
      <c r="HU145" s="82"/>
      <c r="HV145" s="82"/>
      <c r="HW145" s="82"/>
      <c r="HX145" s="82"/>
      <c r="HY145" s="275"/>
      <c r="HZ145" s="82"/>
      <c r="IA145" s="657">
        <f>COUNTIF(IB145:IJ145,"&gt;0")</f>
        <v>0</v>
      </c>
      <c r="IB145" s="510">
        <f>COUNTA(IC145:IJ145)</f>
        <v>0</v>
      </c>
      <c r="IC145" s="82"/>
      <c r="ID145" s="82"/>
      <c r="IE145" s="82"/>
      <c r="IF145" s="82"/>
      <c r="IG145" s="82"/>
      <c r="IH145" s="82"/>
      <c r="II145" s="82"/>
      <c r="IJ145" s="82"/>
      <c r="IK145" s="657">
        <f>COUNTIF(IL145:IR145,"&gt;0")</f>
        <v>0</v>
      </c>
      <c r="IL145" s="510">
        <f>COUNTA(IM145:IR145)</f>
        <v>0</v>
      </c>
      <c r="IM145" s="82"/>
      <c r="IN145" s="82"/>
      <c r="IO145" s="82"/>
      <c r="IP145" s="82"/>
      <c r="IQ145" s="82"/>
      <c r="IR145" s="82"/>
      <c r="IS145" s="657">
        <f>COUNTIF(IT145:JN145,"&gt;0")</f>
        <v>0</v>
      </c>
      <c r="IT145" s="82"/>
      <c r="IU145" s="82"/>
      <c r="IV145" s="510">
        <f>COUNTA(IW145:IX145,IZ145:JA145,JC145:JE145,JG145)</f>
        <v>0</v>
      </c>
      <c r="IW145" s="82"/>
      <c r="IX145" s="82"/>
      <c r="IY145" s="275"/>
      <c r="IZ145" s="82"/>
      <c r="JA145" s="82"/>
      <c r="JB145" s="275"/>
      <c r="JC145" s="82"/>
      <c r="JD145" s="82"/>
      <c r="JE145" s="82"/>
      <c r="JF145" s="275"/>
      <c r="JG145" s="82"/>
      <c r="JH145" s="510">
        <f>COUNTA(JI145:JL145)</f>
        <v>0</v>
      </c>
      <c r="JI145" s="82"/>
      <c r="JJ145" s="82"/>
      <c r="JK145" s="82"/>
      <c r="JL145" s="82"/>
      <c r="JM145" s="510">
        <f>COUNTA(JN145)</f>
        <v>0</v>
      </c>
      <c r="JN145" s="82"/>
      <c r="JO145" s="544"/>
      <c r="JP145" s="657">
        <f>COUNTIF(JQ145:KT145,"&gt;0")</f>
        <v>0</v>
      </c>
      <c r="JQ145" s="510">
        <f t="shared" ref="JQ145" si="871">COUNTA(JR145:JU145)</f>
        <v>0</v>
      </c>
      <c r="JR145" s="82"/>
      <c r="JS145" s="82"/>
      <c r="JT145" s="82"/>
      <c r="JU145" s="82"/>
      <c r="JV145" s="82"/>
      <c r="JW145" s="82"/>
      <c r="JX145" s="82"/>
      <c r="JY145" s="82"/>
      <c r="JZ145" s="82"/>
      <c r="KA145" s="82"/>
      <c r="KB145" s="82"/>
      <c r="KC145" s="82"/>
      <c r="KD145" s="510">
        <f>COUNTA(KE145:KG145)</f>
        <v>0</v>
      </c>
      <c r="KE145" s="82"/>
      <c r="KF145" s="82"/>
      <c r="KG145" s="82"/>
      <c r="KH145" s="510">
        <f>COUNTA(KI145:KL145)</f>
        <v>0</v>
      </c>
      <c r="KI145" s="82"/>
      <c r="KJ145" s="82"/>
      <c r="KK145" s="82"/>
      <c r="KL145" s="82"/>
      <c r="KM145" s="510">
        <f>COUNTA(KN145:KP145)</f>
        <v>0</v>
      </c>
      <c r="KN145" s="82"/>
      <c r="KO145" s="82"/>
      <c r="KP145" s="82"/>
      <c r="KQ145" s="510">
        <f>COUNTA(KR145:KS145)</f>
        <v>0</v>
      </c>
      <c r="KR145" s="82"/>
      <c r="KS145" s="82"/>
      <c r="KT145" s="82"/>
      <c r="KU145" s="657">
        <f>COUNTIF(KV145:MP145,"&gt;0")</f>
        <v>0</v>
      </c>
      <c r="KV145" s="510">
        <f>COUNTA(KW145:LA145)</f>
        <v>0</v>
      </c>
      <c r="KW145" s="82"/>
      <c r="KX145" s="82"/>
      <c r="KY145" s="82"/>
      <c r="KZ145" s="82"/>
      <c r="LA145" s="82"/>
      <c r="LB145" s="510">
        <f>COUNTA(LC145:LE145,LG145:LI145)</f>
        <v>0</v>
      </c>
      <c r="LC145" s="82"/>
      <c r="LD145" s="82"/>
      <c r="LE145" s="82"/>
      <c r="LF145" s="351">
        <f>COUNTA(LG145:LI145)</f>
        <v>0</v>
      </c>
      <c r="LG145" s="82"/>
      <c r="LH145" s="82"/>
      <c r="LI145" s="82"/>
      <c r="LJ145" s="510">
        <f>COUNTA(LK145:LX145)</f>
        <v>0</v>
      </c>
      <c r="LK145" s="82"/>
      <c r="LL145" s="82"/>
      <c r="LM145" s="82"/>
      <c r="LN145" s="82"/>
      <c r="LO145" s="82"/>
      <c r="LP145" s="82"/>
      <c r="LQ145" s="82"/>
      <c r="LR145" s="82"/>
      <c r="LS145" s="82"/>
      <c r="LT145" s="82"/>
      <c r="LU145" s="82"/>
      <c r="LV145" s="82"/>
      <c r="LW145" s="82"/>
      <c r="LX145" s="82"/>
      <c r="LY145" s="510">
        <f>COUNTA(LZ145:MD145)</f>
        <v>0</v>
      </c>
      <c r="LZ145" s="82"/>
      <c r="MA145" s="82"/>
      <c r="MB145" s="82"/>
      <c r="MC145" s="82"/>
      <c r="MD145" s="82"/>
      <c r="ME145" s="510">
        <f>COUNTA(MF145:MI145)</f>
        <v>0</v>
      </c>
      <c r="MF145" s="82"/>
      <c r="MG145" s="82"/>
      <c r="MH145" s="82"/>
      <c r="MI145" s="82"/>
      <c r="MJ145" s="510">
        <f>COUNTA(MK145:MP145)</f>
        <v>0</v>
      </c>
      <c r="MK145" s="82"/>
      <c r="ML145" s="82"/>
      <c r="MM145" s="82"/>
      <c r="MN145" s="82"/>
      <c r="MO145" s="82"/>
      <c r="MP145" s="82"/>
      <c r="MQ145" s="276"/>
      <c r="MR145" s="82"/>
      <c r="MS145" s="82"/>
      <c r="MT145" s="82"/>
      <c r="MU145" s="82"/>
      <c r="MV145" s="82"/>
      <c r="MW145" s="82"/>
      <c r="MX145" s="82"/>
      <c r="MY145" s="82"/>
      <c r="MZ145" s="82"/>
      <c r="NA145" s="75"/>
      <c r="NB145" s="75"/>
      <c r="NC145" s="75"/>
      <c r="ND145" s="75"/>
    </row>
    <row r="146" spans="1:368" s="240" customFormat="1" ht="20" customHeight="1">
      <c r="A146" s="1259">
        <v>102</v>
      </c>
      <c r="B146" s="1226" t="s">
        <v>548</v>
      </c>
      <c r="C146" s="582">
        <v>2018</v>
      </c>
      <c r="D146" s="243" t="s">
        <v>549</v>
      </c>
      <c r="E146" s="243" t="s">
        <v>23</v>
      </c>
      <c r="F146" s="243" t="s">
        <v>550</v>
      </c>
      <c r="G146" s="244">
        <v>125</v>
      </c>
      <c r="H146" s="245">
        <v>0.75</v>
      </c>
      <c r="I146" s="246" t="s">
        <v>296</v>
      </c>
      <c r="J146" s="242" t="s">
        <v>551</v>
      </c>
      <c r="K146" s="583" t="s">
        <v>105</v>
      </c>
      <c r="L146" s="583" t="s">
        <v>160</v>
      </c>
      <c r="M146" s="242" t="s">
        <v>552</v>
      </c>
      <c r="N146" s="242" t="s">
        <v>328</v>
      </c>
      <c r="O146" s="242" t="s">
        <v>553</v>
      </c>
      <c r="P146" s="245"/>
      <c r="Q146" s="242" t="s">
        <v>554</v>
      </c>
      <c r="R146" s="243"/>
      <c r="S146" s="248" t="s">
        <v>555</v>
      </c>
      <c r="T146" s="248" t="s">
        <v>301</v>
      </c>
      <c r="U146" s="588" t="s">
        <v>556</v>
      </c>
      <c r="V146" s="230"/>
      <c r="W146" s="370"/>
      <c r="X146" s="232"/>
      <c r="Y146" s="238"/>
      <c r="Z146" s="494"/>
      <c r="AA146" s="238"/>
      <c r="AB146" s="494"/>
      <c r="AC146" s="238"/>
      <c r="AD146" s="327"/>
      <c r="AE146" s="238"/>
      <c r="AF146" s="238"/>
      <c r="AG146" s="238"/>
      <c r="AH146" s="238"/>
      <c r="AI146" s="492"/>
      <c r="AJ146" s="238"/>
      <c r="AK146" s="235"/>
      <c r="AL146" s="238"/>
      <c r="AM146" s="648"/>
      <c r="AN146" s="238"/>
      <c r="AO146" s="238"/>
      <c r="AP146" s="238"/>
      <c r="AQ146" s="238"/>
      <c r="AR146" s="238"/>
      <c r="AS146" s="238"/>
      <c r="AT146" s="238"/>
      <c r="AU146" s="238"/>
      <c r="AV146" s="238"/>
      <c r="AW146" s="238"/>
      <c r="AX146" s="238"/>
      <c r="AY146" s="235"/>
      <c r="AZ146" s="238"/>
      <c r="BA146" s="235"/>
      <c r="BB146" s="238"/>
      <c r="BC146" s="234"/>
      <c r="BD146" s="238"/>
      <c r="BE146" s="238"/>
      <c r="BF146" s="234"/>
      <c r="BG146" s="238"/>
      <c r="BH146" s="238"/>
      <c r="BI146" s="238"/>
      <c r="BJ146" s="238"/>
      <c r="BK146" s="623"/>
      <c r="BL146" s="238"/>
      <c r="BM146" s="238"/>
      <c r="BN146" s="234"/>
      <c r="BO146" s="238"/>
      <c r="BP146" s="238"/>
      <c r="BQ146" s="238"/>
      <c r="BR146" s="234"/>
      <c r="BS146" s="238"/>
      <c r="BT146" s="238"/>
      <c r="BU146" s="234"/>
      <c r="BV146" s="238"/>
      <c r="BW146" s="234"/>
      <c r="BX146" s="238"/>
      <c r="BZ146" s="234"/>
      <c r="CA146" s="238"/>
      <c r="CB146" s="238"/>
      <c r="CC146" s="238"/>
      <c r="CD146" s="238"/>
      <c r="CE146" s="370"/>
      <c r="CF146" s="238"/>
      <c r="CG146" s="234"/>
      <c r="CH146" s="238"/>
      <c r="CI146" s="235"/>
      <c r="CJ146" s="238"/>
      <c r="CK146" s="238"/>
      <c r="CL146" s="235"/>
      <c r="CM146" s="238"/>
      <c r="CN146" s="238"/>
      <c r="CO146" s="238"/>
      <c r="CP146" s="235"/>
      <c r="CQ146" s="238"/>
      <c r="CR146" s="238"/>
      <c r="CS146" s="238"/>
      <c r="CT146" s="238"/>
      <c r="CU146" s="238"/>
      <c r="CV146" s="238"/>
      <c r="CW146" s="238"/>
      <c r="CX146" s="235"/>
      <c r="CY146" s="238"/>
      <c r="CZ146" s="238"/>
      <c r="DA146" s="238"/>
      <c r="DB146" s="238"/>
      <c r="DC146" s="234"/>
      <c r="DD146" s="238"/>
      <c r="DE146" s="238"/>
      <c r="DF146" s="238"/>
      <c r="DG146" s="238"/>
      <c r="DH146" s="238"/>
      <c r="DI146" s="238"/>
      <c r="DJ146" s="238"/>
      <c r="DK146" s="238"/>
      <c r="DL146" s="238"/>
      <c r="DM146" s="238"/>
      <c r="DN146" s="238"/>
      <c r="DO146" s="234"/>
      <c r="DP146" s="238"/>
      <c r="DQ146" s="238"/>
      <c r="DR146" s="238"/>
      <c r="DS146" s="234"/>
      <c r="DT146" s="238"/>
      <c r="DU146" s="238"/>
      <c r="DV146" s="238"/>
      <c r="DW146" s="238"/>
      <c r="DX146" s="238"/>
      <c r="DY146" s="238"/>
      <c r="DZ146" s="238"/>
      <c r="EA146" s="370"/>
      <c r="EB146" s="238"/>
      <c r="EC146" s="234"/>
      <c r="ED146" s="235"/>
      <c r="EE146" s="238"/>
      <c r="EF146" s="238"/>
      <c r="EG146" s="238"/>
      <c r="EH146" s="238"/>
      <c r="EI146" s="235"/>
      <c r="EJ146" s="238"/>
      <c r="EK146" s="235"/>
      <c r="EL146" s="238"/>
      <c r="EM146" s="238"/>
      <c r="EN146" s="235"/>
      <c r="EO146" s="238"/>
      <c r="EP146" s="343"/>
      <c r="EQ146" s="238"/>
      <c r="ER146" s="238"/>
      <c r="ES146" s="238"/>
      <c r="ET146" s="238"/>
      <c r="EU146" s="238"/>
      <c r="EV146" s="238"/>
      <c r="EW146" s="234"/>
      <c r="EX146" s="235"/>
      <c r="EY146" s="238"/>
      <c r="EZ146" s="238"/>
      <c r="FA146" s="235"/>
      <c r="FB146" s="238"/>
      <c r="FC146" s="238"/>
      <c r="FD146" s="238"/>
      <c r="FE146" s="235"/>
      <c r="FF146" s="238"/>
      <c r="FG146" s="235"/>
      <c r="FH146" s="238"/>
      <c r="FI146" s="238"/>
      <c r="FJ146" s="235"/>
      <c r="FK146" s="238"/>
      <c r="FL146" s="238"/>
      <c r="FM146" s="238"/>
      <c r="FN146" s="606"/>
      <c r="FO146" s="238"/>
      <c r="FP146" s="234"/>
      <c r="FQ146" s="238"/>
      <c r="FR146" s="235"/>
      <c r="FS146" s="238"/>
      <c r="FT146" s="235"/>
      <c r="FU146" s="238"/>
      <c r="FV146" s="238"/>
      <c r="FW146" s="238"/>
      <c r="FX146" s="238"/>
      <c r="FY146" s="238"/>
      <c r="FZ146" s="235"/>
      <c r="GA146" s="238"/>
      <c r="GB146" s="234"/>
      <c r="GC146" s="238"/>
      <c r="GD146" s="238"/>
      <c r="GE146" s="238"/>
      <c r="GF146" s="234"/>
      <c r="GG146" s="238"/>
      <c r="GH146" s="370"/>
      <c r="GI146" s="238"/>
      <c r="GJ146" s="234"/>
      <c r="GK146" s="238"/>
      <c r="GL146" s="238"/>
      <c r="GM146" s="234"/>
      <c r="GN146" s="238"/>
      <c r="GO146" s="238"/>
      <c r="GP146" s="238"/>
      <c r="GQ146" s="238"/>
      <c r="GR146" s="238"/>
      <c r="GS146" s="370"/>
      <c r="GT146" s="238"/>
      <c r="GU146" s="234"/>
      <c r="GV146" s="235"/>
      <c r="GW146" s="238"/>
      <c r="GX146" s="238"/>
      <c r="GY146" s="235"/>
      <c r="GZ146" s="238"/>
      <c r="HA146" s="238"/>
      <c r="HB146" s="238"/>
      <c r="HC146" s="238"/>
      <c r="HD146" s="238"/>
      <c r="HE146" s="238"/>
      <c r="HF146" s="238"/>
      <c r="HG146" s="238"/>
      <c r="HH146" s="234"/>
      <c r="HI146" s="238"/>
      <c r="HJ146" s="238"/>
      <c r="HK146" s="238"/>
      <c r="HL146" s="238"/>
      <c r="HM146" s="238"/>
      <c r="HN146" s="238"/>
      <c r="HO146" s="234"/>
      <c r="HP146" s="235"/>
      <c r="HQ146" s="238"/>
      <c r="HR146" s="238"/>
      <c r="HS146" s="238"/>
      <c r="HT146" s="235"/>
      <c r="HU146" s="238"/>
      <c r="HV146" s="238"/>
      <c r="HW146" s="238"/>
      <c r="HX146" s="238"/>
      <c r="HY146" s="235"/>
      <c r="HZ146" s="238"/>
      <c r="IA146" s="370"/>
      <c r="IB146" s="234"/>
      <c r="IC146" s="238"/>
      <c r="ID146" s="238"/>
      <c r="IE146" s="238"/>
      <c r="IF146" s="238"/>
      <c r="IG146" s="238"/>
      <c r="IH146" s="238"/>
      <c r="II146" s="238"/>
      <c r="IJ146" s="238"/>
      <c r="IK146" s="370"/>
      <c r="IL146" s="234"/>
      <c r="IM146" s="238"/>
      <c r="IN146" s="238"/>
      <c r="IO146" s="238"/>
      <c r="IP146" s="238"/>
      <c r="IQ146" s="238"/>
      <c r="IR146" s="238"/>
      <c r="IS146" s="370"/>
      <c r="IT146" s="238"/>
      <c r="IU146" s="238"/>
      <c r="IV146" s="234"/>
      <c r="IW146" s="238"/>
      <c r="IX146" s="238"/>
      <c r="IY146" s="235"/>
      <c r="IZ146" s="238"/>
      <c r="JA146" s="238"/>
      <c r="JB146" s="235"/>
      <c r="JC146" s="238"/>
      <c r="JD146" s="238"/>
      <c r="JE146" s="238"/>
      <c r="JF146" s="235"/>
      <c r="JG146" s="238"/>
      <c r="JH146" s="234"/>
      <c r="JI146" s="238"/>
      <c r="JJ146" s="238"/>
      <c r="JK146" s="238"/>
      <c r="JL146" s="238"/>
      <c r="JM146" s="234"/>
      <c r="JN146" s="238"/>
      <c r="JO146" s="427"/>
      <c r="JP146" s="370"/>
      <c r="JQ146" s="234"/>
      <c r="JR146" s="238"/>
      <c r="JS146" s="238"/>
      <c r="JT146" s="238"/>
      <c r="JU146" s="238"/>
      <c r="JV146" s="238"/>
      <c r="JW146" s="238"/>
      <c r="JX146" s="238"/>
      <c r="JY146" s="238"/>
      <c r="JZ146" s="238"/>
      <c r="KA146" s="238"/>
      <c r="KB146" s="238"/>
      <c r="KC146" s="238"/>
      <c r="KD146" s="234"/>
      <c r="KE146" s="238"/>
      <c r="KF146" s="238"/>
      <c r="KG146" s="238"/>
      <c r="KH146" s="234"/>
      <c r="KI146" s="238"/>
      <c r="KJ146" s="238"/>
      <c r="KK146" s="238"/>
      <c r="KL146" s="238"/>
      <c r="KM146" s="234"/>
      <c r="KN146" s="238"/>
      <c r="KO146" s="238"/>
      <c r="KP146" s="238"/>
      <c r="KQ146" s="234"/>
      <c r="KR146" s="238"/>
      <c r="KS146" s="238"/>
      <c r="KT146" s="238"/>
      <c r="KU146" s="231"/>
      <c r="KV146" s="234"/>
      <c r="KW146" s="238"/>
      <c r="KX146" s="238"/>
      <c r="KY146" s="238"/>
      <c r="KZ146" s="238"/>
      <c r="LA146" s="238"/>
      <c r="LB146" s="234"/>
      <c r="LC146" s="238"/>
      <c r="LD146" s="238"/>
      <c r="LE146" s="238"/>
      <c r="LF146" s="235"/>
      <c r="LG146" s="238"/>
      <c r="LH146" s="238"/>
      <c r="LI146" s="238"/>
      <c r="LJ146" s="234"/>
      <c r="LK146" s="238"/>
      <c r="LL146" s="238"/>
      <c r="LM146" s="238"/>
      <c r="LN146" s="238"/>
      <c r="LO146" s="238"/>
      <c r="LP146" s="238"/>
      <c r="LQ146" s="238"/>
      <c r="LR146" s="238"/>
      <c r="LS146" s="238"/>
      <c r="LT146" s="238"/>
      <c r="LU146" s="238"/>
      <c r="LV146" s="238"/>
      <c r="LW146" s="238"/>
      <c r="LX146" s="238"/>
      <c r="LY146" s="234"/>
      <c r="LZ146" s="238"/>
      <c r="MA146" s="238"/>
      <c r="MB146" s="238"/>
      <c r="MC146" s="238"/>
      <c r="MD146" s="238"/>
      <c r="ME146" s="234"/>
      <c r="MF146" s="238"/>
      <c r="MG146" s="238"/>
      <c r="MH146" s="238"/>
      <c r="MI146" s="238"/>
      <c r="MJ146" s="234"/>
      <c r="MK146" s="238"/>
      <c r="ML146" s="238"/>
      <c r="MM146" s="238"/>
      <c r="MN146" s="238"/>
      <c r="MO146" s="238"/>
      <c r="MP146" s="238"/>
      <c r="MQ146" s="239"/>
      <c r="MR146" s="238"/>
      <c r="MS146" s="238"/>
      <c r="MT146" s="238"/>
      <c r="MU146" s="238"/>
      <c r="MV146" s="238"/>
      <c r="MW146" s="238"/>
      <c r="MX146" s="238"/>
      <c r="MY146" s="238"/>
      <c r="MZ146" s="238"/>
      <c r="NA146" s="243"/>
      <c r="NB146" s="243"/>
      <c r="NC146" s="243" t="s">
        <v>1164</v>
      </c>
      <c r="ND146" s="243"/>
    </row>
    <row r="147" spans="1:368" s="240" customFormat="1" ht="20" customHeight="1">
      <c r="A147" s="1259">
        <v>103</v>
      </c>
      <c r="B147" s="1226" t="s">
        <v>557</v>
      </c>
      <c r="C147" s="582">
        <v>2021</v>
      </c>
      <c r="D147" s="243" t="s">
        <v>558</v>
      </c>
      <c r="E147" s="243" t="s">
        <v>23</v>
      </c>
      <c r="F147" s="243" t="s">
        <v>550</v>
      </c>
      <c r="G147" s="244">
        <v>121</v>
      </c>
      <c r="H147" s="245">
        <v>0.64300000000000002</v>
      </c>
      <c r="I147" s="246" t="s">
        <v>39</v>
      </c>
      <c r="J147" s="242" t="s">
        <v>559</v>
      </c>
      <c r="K147" s="583" t="s">
        <v>105</v>
      </c>
      <c r="L147" s="583" t="s">
        <v>46</v>
      </c>
      <c r="M147" s="242" t="s">
        <v>560</v>
      </c>
      <c r="N147" s="242" t="s">
        <v>39</v>
      </c>
      <c r="O147" s="242" t="s">
        <v>561</v>
      </c>
      <c r="P147" s="245" t="s">
        <v>39</v>
      </c>
      <c r="Q147" s="242" t="s">
        <v>562</v>
      </c>
      <c r="R147" s="243"/>
      <c r="S147" s="248" t="s">
        <v>563</v>
      </c>
      <c r="T147" s="248" t="s">
        <v>301</v>
      </c>
      <c r="U147" s="588" t="s">
        <v>556</v>
      </c>
      <c r="V147" s="230"/>
      <c r="W147" s="370"/>
      <c r="X147" s="232"/>
      <c r="Y147" s="238"/>
      <c r="Z147" s="494"/>
      <c r="AA147" s="238"/>
      <c r="AB147" s="494"/>
      <c r="AC147" s="238"/>
      <c r="AD147" s="327"/>
      <c r="AE147" s="238"/>
      <c r="AF147" s="238"/>
      <c r="AG147" s="238"/>
      <c r="AH147" s="238"/>
      <c r="AI147" s="492"/>
      <c r="AJ147" s="238"/>
      <c r="AK147" s="235"/>
      <c r="AL147" s="238"/>
      <c r="AM147" s="648"/>
      <c r="AN147" s="238"/>
      <c r="AO147" s="238"/>
      <c r="AP147" s="238"/>
      <c r="AQ147" s="238"/>
      <c r="AR147" s="238"/>
      <c r="AS147" s="238"/>
      <c r="AT147" s="238"/>
      <c r="AU147" s="238"/>
      <c r="AV147" s="238"/>
      <c r="AW147" s="238"/>
      <c r="AX147" s="238"/>
      <c r="AY147" s="235"/>
      <c r="AZ147" s="238"/>
      <c r="BA147" s="235"/>
      <c r="BB147" s="238"/>
      <c r="BC147" s="234"/>
      <c r="BD147" s="238"/>
      <c r="BE147" s="238"/>
      <c r="BF147" s="234"/>
      <c r="BG147" s="238"/>
      <c r="BH147" s="238"/>
      <c r="BI147" s="238"/>
      <c r="BJ147" s="238"/>
      <c r="BK147" s="623"/>
      <c r="BL147" s="238">
        <v>34.700000000000003</v>
      </c>
      <c r="BM147" s="238"/>
      <c r="BN147" s="234"/>
      <c r="BO147" s="238"/>
      <c r="BP147" s="238"/>
      <c r="BQ147" s="238"/>
      <c r="BR147" s="234"/>
      <c r="BS147" s="238"/>
      <c r="BT147" s="238"/>
      <c r="BU147" s="234"/>
      <c r="BV147" s="238"/>
      <c r="BW147" s="234"/>
      <c r="BX147" s="238"/>
      <c r="BZ147" s="234"/>
      <c r="CA147" s="238"/>
      <c r="CB147" s="238"/>
      <c r="CC147" s="238"/>
      <c r="CD147" s="238"/>
      <c r="CE147" s="370"/>
      <c r="CF147" s="238"/>
      <c r="CG147" s="234"/>
      <c r="CH147" s="238"/>
      <c r="CI147" s="235"/>
      <c r="CJ147" s="238"/>
      <c r="CK147" s="238"/>
      <c r="CL147" s="235"/>
      <c r="CM147" s="238"/>
      <c r="CN147" s="238"/>
      <c r="CO147" s="238"/>
      <c r="CP147" s="235"/>
      <c r="CQ147" s="238"/>
      <c r="CR147" s="238"/>
      <c r="CS147" s="238"/>
      <c r="CT147" s="238"/>
      <c r="CU147" s="238"/>
      <c r="CV147" s="238"/>
      <c r="CW147" s="238"/>
      <c r="CX147" s="235"/>
      <c r="CY147" s="238"/>
      <c r="CZ147" s="238"/>
      <c r="DA147" s="238"/>
      <c r="DB147" s="238"/>
      <c r="DC147" s="234"/>
      <c r="DD147" s="238"/>
      <c r="DE147" s="238"/>
      <c r="DF147" s="238"/>
      <c r="DG147" s="238"/>
      <c r="DH147" s="238"/>
      <c r="DI147" s="238"/>
      <c r="DJ147" s="238"/>
      <c r="DK147" s="238"/>
      <c r="DL147" s="238"/>
      <c r="DM147" s="238"/>
      <c r="DN147" s="238"/>
      <c r="DO147" s="234"/>
      <c r="DP147" s="238"/>
      <c r="DQ147" s="238"/>
      <c r="DR147" s="238"/>
      <c r="DS147" s="234"/>
      <c r="DT147" s="238"/>
      <c r="DU147" s="238"/>
      <c r="DV147" s="238"/>
      <c r="DW147" s="238"/>
      <c r="DX147" s="238"/>
      <c r="DY147" s="238"/>
      <c r="DZ147" s="238"/>
      <c r="EA147" s="370"/>
      <c r="EB147" s="238"/>
      <c r="EC147" s="234"/>
      <c r="ED147" s="235"/>
      <c r="EE147" s="238"/>
      <c r="EF147" s="238"/>
      <c r="EG147" s="238"/>
      <c r="EH147" s="238"/>
      <c r="EI147" s="235"/>
      <c r="EJ147" s="238"/>
      <c r="EK147" s="235"/>
      <c r="EL147" s="238"/>
      <c r="EM147" s="238"/>
      <c r="EN147" s="235"/>
      <c r="EO147" s="238"/>
      <c r="EP147" s="343"/>
      <c r="EQ147" s="238"/>
      <c r="ER147" s="238"/>
      <c r="ES147" s="238"/>
      <c r="ET147" s="238"/>
      <c r="EU147" s="238"/>
      <c r="EV147" s="238"/>
      <c r="EW147" s="234"/>
      <c r="EX147" s="235"/>
      <c r="EY147" s="238"/>
      <c r="EZ147" s="238"/>
      <c r="FA147" s="235"/>
      <c r="FB147" s="238"/>
      <c r="FC147" s="238"/>
      <c r="FD147" s="238"/>
      <c r="FE147" s="235"/>
      <c r="FF147" s="238"/>
      <c r="FG147" s="235"/>
      <c r="FH147" s="238"/>
      <c r="FI147" s="238"/>
      <c r="FJ147" s="235"/>
      <c r="FK147" s="238"/>
      <c r="FL147" s="238"/>
      <c r="FM147" s="238"/>
      <c r="FN147" s="606"/>
      <c r="FO147" s="238"/>
      <c r="FP147" s="234"/>
      <c r="FQ147" s="238"/>
      <c r="FR147" s="235"/>
      <c r="FS147" s="238"/>
      <c r="FT147" s="235"/>
      <c r="FU147" s="238"/>
      <c r="FV147" s="238"/>
      <c r="FW147" s="238"/>
      <c r="FX147" s="238"/>
      <c r="FY147" s="238"/>
      <c r="FZ147" s="235"/>
      <c r="GA147" s="238"/>
      <c r="GB147" s="234"/>
      <c r="GC147" s="238"/>
      <c r="GD147" s="238"/>
      <c r="GE147" s="238"/>
      <c r="GF147" s="234"/>
      <c r="GG147" s="238"/>
      <c r="GH147" s="370"/>
      <c r="GI147" s="238"/>
      <c r="GJ147" s="234"/>
      <c r="GK147" s="238"/>
      <c r="GL147" s="238"/>
      <c r="GM147" s="234"/>
      <c r="GN147" s="238"/>
      <c r="GO147" s="238"/>
      <c r="GP147" s="238"/>
      <c r="GQ147" s="238"/>
      <c r="GR147" s="238"/>
      <c r="GS147" s="370"/>
      <c r="GT147" s="238"/>
      <c r="GU147" s="234"/>
      <c r="GV147" s="235"/>
      <c r="GW147" s="238"/>
      <c r="GX147" s="238"/>
      <c r="GY147" s="235"/>
      <c r="GZ147" s="238"/>
      <c r="HA147" s="238"/>
      <c r="HB147" s="238"/>
      <c r="HC147" s="238"/>
      <c r="HD147" s="238"/>
      <c r="HE147" s="238"/>
      <c r="HF147" s="238"/>
      <c r="HG147" s="238"/>
      <c r="HH147" s="234"/>
      <c r="HI147" s="238"/>
      <c r="HJ147" s="238"/>
      <c r="HK147" s="238"/>
      <c r="HL147" s="238"/>
      <c r="HM147" s="238"/>
      <c r="HN147" s="238"/>
      <c r="HO147" s="234"/>
      <c r="HP147" s="235"/>
      <c r="HQ147" s="238"/>
      <c r="HR147" s="238"/>
      <c r="HS147" s="238"/>
      <c r="HT147" s="235"/>
      <c r="HU147" s="238"/>
      <c r="HV147" s="238"/>
      <c r="HW147" s="238"/>
      <c r="HX147" s="238"/>
      <c r="HY147" s="235"/>
      <c r="HZ147" s="238"/>
      <c r="IA147" s="370"/>
      <c r="IB147" s="234"/>
      <c r="IC147" s="238"/>
      <c r="ID147" s="238"/>
      <c r="IE147" s="238"/>
      <c r="IF147" s="238"/>
      <c r="IG147" s="238"/>
      <c r="IH147" s="238"/>
      <c r="II147" s="238"/>
      <c r="IJ147" s="238"/>
      <c r="IK147" s="370"/>
      <c r="IL147" s="234"/>
      <c r="IM147" s="238"/>
      <c r="IN147" s="238"/>
      <c r="IO147" s="238"/>
      <c r="IP147" s="238"/>
      <c r="IQ147" s="238"/>
      <c r="IR147" s="238"/>
      <c r="IS147" s="370"/>
      <c r="IT147" s="238"/>
      <c r="IU147" s="238"/>
      <c r="IV147" s="234"/>
      <c r="IW147" s="238"/>
      <c r="IX147" s="238"/>
      <c r="IY147" s="235"/>
      <c r="IZ147" s="238"/>
      <c r="JA147" s="238"/>
      <c r="JB147" s="235"/>
      <c r="JC147" s="238"/>
      <c r="JD147" s="238"/>
      <c r="JE147" s="238"/>
      <c r="JF147" s="235"/>
      <c r="JG147" s="238"/>
      <c r="JH147" s="234"/>
      <c r="JI147" s="238"/>
      <c r="JJ147" s="238"/>
      <c r="JK147" s="238"/>
      <c r="JL147" s="238"/>
      <c r="JM147" s="234"/>
      <c r="JN147" s="238"/>
      <c r="JO147" s="427"/>
      <c r="JP147" s="370"/>
      <c r="JQ147" s="234"/>
      <c r="JR147" s="238"/>
      <c r="JS147" s="238"/>
      <c r="JT147" s="238"/>
      <c r="JU147" s="238"/>
      <c r="JV147" s="238"/>
      <c r="JW147" s="238"/>
      <c r="JX147" s="238"/>
      <c r="JY147" s="238"/>
      <c r="JZ147" s="238"/>
      <c r="KA147" s="238"/>
      <c r="KB147" s="238"/>
      <c r="KC147" s="238"/>
      <c r="KD147" s="234"/>
      <c r="KE147" s="238"/>
      <c r="KF147" s="238"/>
      <c r="KG147" s="238"/>
      <c r="KH147" s="234"/>
      <c r="KI147" s="238"/>
      <c r="KJ147" s="238"/>
      <c r="KK147" s="238"/>
      <c r="KL147" s="238"/>
      <c r="KM147" s="234"/>
      <c r="KN147" s="238"/>
      <c r="KO147" s="238"/>
      <c r="KP147" s="238"/>
      <c r="KQ147" s="234"/>
      <c r="KR147" s="238"/>
      <c r="KS147" s="238"/>
      <c r="KT147" s="238"/>
      <c r="KU147" s="231"/>
      <c r="KV147" s="234"/>
      <c r="KW147" s="238"/>
      <c r="KX147" s="238"/>
      <c r="KY147" s="238"/>
      <c r="KZ147" s="238"/>
      <c r="LA147" s="238"/>
      <c r="LB147" s="234"/>
      <c r="LC147" s="238"/>
      <c r="LD147" s="238"/>
      <c r="LE147" s="238"/>
      <c r="LF147" s="235"/>
      <c r="LG147" s="238"/>
      <c r="LH147" s="238"/>
      <c r="LI147" s="238"/>
      <c r="LJ147" s="234"/>
      <c r="LK147" s="238"/>
      <c r="LL147" s="238"/>
      <c r="LM147" s="238"/>
      <c r="LN147" s="238"/>
      <c r="LO147" s="238"/>
      <c r="LP147" s="238"/>
      <c r="LQ147" s="238"/>
      <c r="LR147" s="238"/>
      <c r="LS147" s="238"/>
      <c r="LT147" s="238"/>
      <c r="LU147" s="238"/>
      <c r="LV147" s="238"/>
      <c r="LW147" s="238"/>
      <c r="LX147" s="238"/>
      <c r="LY147" s="234"/>
      <c r="LZ147" s="238"/>
      <c r="MA147" s="238"/>
      <c r="MB147" s="238"/>
      <c r="MC147" s="238"/>
      <c r="MD147" s="238"/>
      <c r="ME147" s="234"/>
      <c r="MF147" s="238"/>
      <c r="MG147" s="238"/>
      <c r="MH147" s="238"/>
      <c r="MI147" s="238"/>
      <c r="MJ147" s="234"/>
      <c r="MK147" s="238"/>
      <c r="ML147" s="238"/>
      <c r="MM147" s="238"/>
      <c r="MN147" s="238"/>
      <c r="MO147" s="238"/>
      <c r="MP147" s="238"/>
      <c r="MQ147" s="239"/>
      <c r="MR147" s="238"/>
      <c r="MS147" s="238"/>
      <c r="MT147" s="238"/>
      <c r="MU147" s="238"/>
      <c r="MV147" s="238"/>
      <c r="MW147" s="238"/>
      <c r="MX147" s="238"/>
      <c r="MY147" s="238"/>
      <c r="MZ147" s="238"/>
      <c r="NA147" s="243" t="s">
        <v>1165</v>
      </c>
      <c r="NB147" s="243" t="s">
        <v>1049</v>
      </c>
      <c r="NC147" s="243" t="s">
        <v>1166</v>
      </c>
      <c r="ND147" s="243"/>
    </row>
    <row r="148" spans="1:368" s="240" customFormat="1" ht="20" customHeight="1">
      <c r="A148" s="1259">
        <v>104</v>
      </c>
      <c r="B148" s="1226" t="s">
        <v>564</v>
      </c>
      <c r="C148" s="582">
        <v>2022</v>
      </c>
      <c r="D148" s="243" t="s">
        <v>558</v>
      </c>
      <c r="E148" s="243" t="s">
        <v>130</v>
      </c>
      <c r="F148" s="243" t="s">
        <v>550</v>
      </c>
      <c r="G148" s="244">
        <v>109</v>
      </c>
      <c r="H148" s="245">
        <v>0.625</v>
      </c>
      <c r="I148" s="246" t="s">
        <v>39</v>
      </c>
      <c r="J148" s="242" t="s">
        <v>565</v>
      </c>
      <c r="K148" s="583" t="s">
        <v>105</v>
      </c>
      <c r="L148" s="583" t="s">
        <v>46</v>
      </c>
      <c r="M148" s="242" t="s">
        <v>212</v>
      </c>
      <c r="N148" s="242" t="s">
        <v>566</v>
      </c>
      <c r="O148" s="242" t="s">
        <v>567</v>
      </c>
      <c r="P148" s="245" t="s">
        <v>39</v>
      </c>
      <c r="Q148" s="242" t="s">
        <v>568</v>
      </c>
      <c r="R148" s="243"/>
      <c r="S148" s="248" t="s">
        <v>563</v>
      </c>
      <c r="T148" s="248" t="s">
        <v>301</v>
      </c>
      <c r="U148" s="588" t="s">
        <v>556</v>
      </c>
      <c r="V148" s="230"/>
      <c r="W148" s="370"/>
      <c r="X148" s="232"/>
      <c r="Y148" s="238"/>
      <c r="Z148" s="494"/>
      <c r="AA148" s="238"/>
      <c r="AB148" s="494"/>
      <c r="AC148" s="238"/>
      <c r="AD148" s="327"/>
      <c r="AE148" s="238"/>
      <c r="AF148" s="238"/>
      <c r="AG148" s="238"/>
      <c r="AH148" s="238"/>
      <c r="AI148" s="492"/>
      <c r="AJ148" s="238"/>
      <c r="AK148" s="235"/>
      <c r="AL148" s="238"/>
      <c r="AM148" s="648"/>
      <c r="AN148" s="238"/>
      <c r="AO148" s="238"/>
      <c r="AP148" s="238"/>
      <c r="AQ148" s="238"/>
      <c r="AR148" s="238"/>
      <c r="AS148" s="238"/>
      <c r="AT148" s="238"/>
      <c r="AU148" s="238"/>
      <c r="AV148" s="238"/>
      <c r="AW148" s="238"/>
      <c r="AX148" s="238"/>
      <c r="AY148" s="235"/>
      <c r="AZ148" s="238"/>
      <c r="BA148" s="235"/>
      <c r="BB148" s="238"/>
      <c r="BC148" s="234"/>
      <c r="BD148" s="238"/>
      <c r="BE148" s="238"/>
      <c r="BF148" s="234"/>
      <c r="BG148" s="238"/>
      <c r="BH148" s="238"/>
      <c r="BI148" s="238"/>
      <c r="BJ148" s="238"/>
      <c r="BK148" s="623"/>
      <c r="BL148" s="238"/>
      <c r="BM148" s="238"/>
      <c r="BN148" s="234"/>
      <c r="BO148" s="238"/>
      <c r="BP148" s="238"/>
      <c r="BQ148" s="238"/>
      <c r="BR148" s="234"/>
      <c r="BS148" s="238"/>
      <c r="BT148" s="238"/>
      <c r="BU148" s="234"/>
      <c r="BV148" s="238"/>
      <c r="BW148" s="234"/>
      <c r="BX148" s="238"/>
      <c r="BZ148" s="234"/>
      <c r="CA148" s="238"/>
      <c r="CB148" s="238"/>
      <c r="CC148" s="238"/>
      <c r="CD148" s="238"/>
      <c r="CE148" s="370"/>
      <c r="CF148" s="238"/>
      <c r="CG148" s="234"/>
      <c r="CH148" s="238"/>
      <c r="CI148" s="235"/>
      <c r="CJ148" s="238"/>
      <c r="CK148" s="238"/>
      <c r="CL148" s="235"/>
      <c r="CM148" s="238"/>
      <c r="CN148" s="238"/>
      <c r="CO148" s="238"/>
      <c r="CP148" s="235"/>
      <c r="CQ148" s="238"/>
      <c r="CR148" s="238"/>
      <c r="CS148" s="238"/>
      <c r="CT148" s="238"/>
      <c r="CU148" s="238"/>
      <c r="CV148" s="238"/>
      <c r="CW148" s="238"/>
      <c r="CX148" s="235"/>
      <c r="CY148" s="238"/>
      <c r="CZ148" s="238"/>
      <c r="DA148" s="238"/>
      <c r="DB148" s="238"/>
      <c r="DC148" s="234"/>
      <c r="DD148" s="238"/>
      <c r="DE148" s="238"/>
      <c r="DF148" s="238"/>
      <c r="DG148" s="238"/>
      <c r="DH148" s="238"/>
      <c r="DI148" s="238"/>
      <c r="DJ148" s="238"/>
      <c r="DK148" s="238"/>
      <c r="DL148" s="238"/>
      <c r="DM148" s="238"/>
      <c r="DN148" s="238"/>
      <c r="DO148" s="234"/>
      <c r="DP148" s="238"/>
      <c r="DQ148" s="238"/>
      <c r="DR148" s="238"/>
      <c r="DS148" s="234"/>
      <c r="DT148" s="238"/>
      <c r="DU148" s="238"/>
      <c r="DV148" s="238"/>
      <c r="DW148" s="238"/>
      <c r="DX148" s="238"/>
      <c r="DY148" s="238"/>
      <c r="DZ148" s="238"/>
      <c r="EA148" s="370"/>
      <c r="EB148" s="238"/>
      <c r="EC148" s="234"/>
      <c r="ED148" s="235"/>
      <c r="EE148" s="238"/>
      <c r="EF148" s="238"/>
      <c r="EG148" s="238"/>
      <c r="EH148" s="238"/>
      <c r="EI148" s="235"/>
      <c r="EJ148" s="238"/>
      <c r="EK148" s="235"/>
      <c r="EL148" s="238"/>
      <c r="EM148" s="238"/>
      <c r="EN148" s="235"/>
      <c r="EO148" s="238"/>
      <c r="EP148" s="343"/>
      <c r="EQ148" s="238"/>
      <c r="ER148" s="238"/>
      <c r="ES148" s="238"/>
      <c r="ET148" s="238"/>
      <c r="EU148" s="238"/>
      <c r="EV148" s="238"/>
      <c r="EW148" s="234"/>
      <c r="EX148" s="235"/>
      <c r="EY148" s="238"/>
      <c r="EZ148" s="238"/>
      <c r="FA148" s="235"/>
      <c r="FB148" s="238"/>
      <c r="FC148" s="238"/>
      <c r="FD148" s="238"/>
      <c r="FE148" s="235"/>
      <c r="FF148" s="238"/>
      <c r="FG148" s="235"/>
      <c r="FH148" s="238"/>
      <c r="FI148" s="238"/>
      <c r="FJ148" s="235"/>
      <c r="FK148" s="238"/>
      <c r="FL148" s="238"/>
      <c r="FM148" s="238"/>
      <c r="FN148" s="606"/>
      <c r="FO148" s="238">
        <v>54.1</v>
      </c>
      <c r="FP148" s="234"/>
      <c r="FQ148" s="238"/>
      <c r="FR148" s="235"/>
      <c r="FS148" s="238"/>
      <c r="FT148" s="235"/>
      <c r="FU148" s="238"/>
      <c r="FV148" s="238"/>
      <c r="FW148" s="238"/>
      <c r="FX148" s="238"/>
      <c r="FY148" s="238"/>
      <c r="FZ148" s="235"/>
      <c r="GA148" s="238"/>
      <c r="GB148" s="234"/>
      <c r="GC148" s="238"/>
      <c r="GD148" s="238"/>
      <c r="GE148" s="238"/>
      <c r="GF148" s="234"/>
      <c r="GG148" s="238"/>
      <c r="GH148" s="370"/>
      <c r="GI148" s="238"/>
      <c r="GJ148" s="234"/>
      <c r="GK148" s="238"/>
      <c r="GL148" s="238"/>
      <c r="GM148" s="234"/>
      <c r="GN148" s="238"/>
      <c r="GO148" s="238"/>
      <c r="GP148" s="238"/>
      <c r="GQ148" s="238"/>
      <c r="GR148" s="238"/>
      <c r="GS148" s="370"/>
      <c r="GT148" s="238"/>
      <c r="GU148" s="234"/>
      <c r="GV148" s="235"/>
      <c r="GW148" s="238"/>
      <c r="GX148" s="238"/>
      <c r="GY148" s="235"/>
      <c r="GZ148" s="238"/>
      <c r="HA148" s="238"/>
      <c r="HB148" s="238"/>
      <c r="HC148" s="238"/>
      <c r="HD148" s="238"/>
      <c r="HE148" s="238"/>
      <c r="HF148" s="238"/>
      <c r="HG148" s="238"/>
      <c r="HH148" s="234"/>
      <c r="HI148" s="238"/>
      <c r="HJ148" s="238"/>
      <c r="HK148" s="238"/>
      <c r="HL148" s="238"/>
      <c r="HM148" s="238"/>
      <c r="HN148" s="238"/>
      <c r="HO148" s="234"/>
      <c r="HP148" s="235"/>
      <c r="HQ148" s="238"/>
      <c r="HR148" s="238"/>
      <c r="HS148" s="238"/>
      <c r="HT148" s="235"/>
      <c r="HU148" s="238"/>
      <c r="HV148" s="238"/>
      <c r="HW148" s="238"/>
      <c r="HX148" s="238"/>
      <c r="HY148" s="235"/>
      <c r="HZ148" s="238"/>
      <c r="IA148" s="370"/>
      <c r="IB148" s="234"/>
      <c r="IC148" s="238"/>
      <c r="ID148" s="238"/>
      <c r="IE148" s="238"/>
      <c r="IF148" s="238"/>
      <c r="IG148" s="238"/>
      <c r="IH148" s="238"/>
      <c r="II148" s="238"/>
      <c r="IJ148" s="238"/>
      <c r="IK148" s="370"/>
      <c r="IL148" s="234"/>
      <c r="IM148" s="238"/>
      <c r="IN148" s="238"/>
      <c r="IO148" s="238"/>
      <c r="IP148" s="238"/>
      <c r="IQ148" s="238"/>
      <c r="IR148" s="238"/>
      <c r="IS148" s="370"/>
      <c r="IT148" s="238"/>
      <c r="IU148" s="238"/>
      <c r="IV148" s="234"/>
      <c r="IW148" s="238"/>
      <c r="IX148" s="238"/>
      <c r="IY148" s="235"/>
      <c r="IZ148" s="238"/>
      <c r="JA148" s="238"/>
      <c r="JB148" s="235"/>
      <c r="JC148" s="238"/>
      <c r="JD148" s="238"/>
      <c r="JE148" s="238"/>
      <c r="JF148" s="235"/>
      <c r="JG148" s="238"/>
      <c r="JH148" s="234"/>
      <c r="JI148" s="238"/>
      <c r="JJ148" s="238"/>
      <c r="JK148" s="238"/>
      <c r="JL148" s="238"/>
      <c r="JM148" s="234"/>
      <c r="JN148" s="238"/>
      <c r="JO148" s="427"/>
      <c r="JP148" s="370"/>
      <c r="JQ148" s="234"/>
      <c r="JR148" s="238"/>
      <c r="JS148" s="238"/>
      <c r="JT148" s="238"/>
      <c r="JU148" s="238"/>
      <c r="JV148" s="238"/>
      <c r="JW148" s="238"/>
      <c r="JX148" s="238"/>
      <c r="JY148" s="238"/>
      <c r="JZ148" s="238"/>
      <c r="KA148" s="238"/>
      <c r="KB148" s="238"/>
      <c r="KC148" s="238"/>
      <c r="KD148" s="234"/>
      <c r="KE148" s="238"/>
      <c r="KF148" s="238"/>
      <c r="KG148" s="238"/>
      <c r="KH148" s="234"/>
      <c r="KI148" s="238"/>
      <c r="KJ148" s="238"/>
      <c r="KK148" s="238"/>
      <c r="KL148" s="238"/>
      <c r="KM148" s="234"/>
      <c r="KN148" s="238"/>
      <c r="KO148" s="238"/>
      <c r="KP148" s="238"/>
      <c r="KQ148" s="234"/>
      <c r="KR148" s="238"/>
      <c r="KS148" s="238"/>
      <c r="KT148" s="238"/>
      <c r="KU148" s="231"/>
      <c r="KV148" s="234"/>
      <c r="KW148" s="238"/>
      <c r="KX148" s="238"/>
      <c r="KY148" s="238"/>
      <c r="KZ148" s="238"/>
      <c r="LA148" s="238"/>
      <c r="LB148" s="234"/>
      <c r="LC148" s="238"/>
      <c r="LD148" s="238"/>
      <c r="LE148" s="238"/>
      <c r="LF148" s="235"/>
      <c r="LG148" s="238"/>
      <c r="LH148" s="238"/>
      <c r="LI148" s="238"/>
      <c r="LJ148" s="234"/>
      <c r="LK148" s="238"/>
      <c r="LL148" s="238"/>
      <c r="LM148" s="238"/>
      <c r="LN148" s="238"/>
      <c r="LO148" s="238"/>
      <c r="LP148" s="238"/>
      <c r="LQ148" s="238"/>
      <c r="LR148" s="238"/>
      <c r="LS148" s="238"/>
      <c r="LT148" s="238"/>
      <c r="LU148" s="238"/>
      <c r="LV148" s="238"/>
      <c r="LW148" s="238"/>
      <c r="LX148" s="238"/>
      <c r="LY148" s="234"/>
      <c r="LZ148" s="238"/>
      <c r="MA148" s="238"/>
      <c r="MB148" s="238"/>
      <c r="MC148" s="238"/>
      <c r="MD148" s="238"/>
      <c r="ME148" s="234"/>
      <c r="MF148" s="238"/>
      <c r="MG148" s="238"/>
      <c r="MH148" s="238"/>
      <c r="MI148" s="238"/>
      <c r="MJ148" s="234"/>
      <c r="MK148" s="238"/>
      <c r="ML148" s="238"/>
      <c r="MM148" s="238"/>
      <c r="MN148" s="238"/>
      <c r="MO148" s="238"/>
      <c r="MP148" s="238"/>
      <c r="MQ148" s="239"/>
      <c r="MR148" s="238"/>
      <c r="MS148" s="238"/>
      <c r="MT148" s="238"/>
      <c r="MU148" s="238"/>
      <c r="MV148" s="238"/>
      <c r="MW148" s="238"/>
      <c r="MX148" s="238"/>
      <c r="MY148" s="238"/>
      <c r="MZ148" s="238"/>
      <c r="NA148" s="243"/>
      <c r="NB148" s="243"/>
      <c r="NC148" s="243" t="s">
        <v>1167</v>
      </c>
      <c r="ND148" s="243"/>
    </row>
    <row r="149" spans="1:368" s="74" customFormat="1">
      <c r="A149" s="1264"/>
      <c r="B149" s="1224" t="s">
        <v>1364</v>
      </c>
      <c r="D149" s="75" t="s">
        <v>640</v>
      </c>
      <c r="E149" s="75" t="s">
        <v>640</v>
      </c>
      <c r="F149" s="75" t="s">
        <v>640</v>
      </c>
      <c r="G149" s="76" t="s">
        <v>640</v>
      </c>
      <c r="H149" s="77" t="s">
        <v>640</v>
      </c>
      <c r="I149" s="78" t="s">
        <v>640</v>
      </c>
      <c r="J149" s="18" t="s">
        <v>640</v>
      </c>
      <c r="K149" s="79" t="s">
        <v>640</v>
      </c>
      <c r="L149" s="79" t="s">
        <v>640</v>
      </c>
      <c r="M149" s="18" t="s">
        <v>640</v>
      </c>
      <c r="N149" s="18" t="s">
        <v>640</v>
      </c>
      <c r="O149" s="18" t="s">
        <v>640</v>
      </c>
      <c r="P149" s="77" t="s">
        <v>640</v>
      </c>
      <c r="Q149" s="18" t="s">
        <v>640</v>
      </c>
      <c r="R149" s="75" t="s">
        <v>299</v>
      </c>
      <c r="S149" s="80" t="s">
        <v>1285</v>
      </c>
      <c r="T149" s="81"/>
      <c r="U149" s="75"/>
      <c r="V149" s="274"/>
      <c r="W149" s="657">
        <f>COUNTIF(X149:BJ149,"&gt;0")</f>
        <v>8</v>
      </c>
      <c r="X149" s="510">
        <f t="shared" ref="X149" si="872">COUNTA(Y149)</f>
        <v>1</v>
      </c>
      <c r="Y149" s="82">
        <v>83</v>
      </c>
      <c r="Z149" s="510">
        <f t="shared" ref="Z149" si="873">COUNTA(AA149)</f>
        <v>0</v>
      </c>
      <c r="AA149" s="82"/>
      <c r="AB149" s="510">
        <f t="shared" ref="AB149" si="874">COUNTA(AC149)</f>
        <v>0</v>
      </c>
      <c r="AC149" s="82"/>
      <c r="AD149" s="510">
        <f t="shared" ref="AD149" si="875">COUNTA(AE149:AH149)</f>
        <v>1</v>
      </c>
      <c r="AE149" s="82">
        <v>76</v>
      </c>
      <c r="AF149" s="82"/>
      <c r="AG149" s="82"/>
      <c r="AH149" s="82"/>
      <c r="AI149" s="510">
        <f>COUNTA(AJ149,AL149,AN149:AX149,AZ149,BB149)</f>
        <v>1</v>
      </c>
      <c r="AJ149" s="82"/>
      <c r="AK149" s="275"/>
      <c r="AL149" s="82">
        <v>7</v>
      </c>
      <c r="AM149" s="351">
        <f>COUNTA(AN149:AX149)</f>
        <v>0</v>
      </c>
      <c r="AN149" s="82"/>
      <c r="AO149" s="82"/>
      <c r="AP149" s="82"/>
      <c r="AQ149" s="82"/>
      <c r="AR149" s="82"/>
      <c r="AS149" s="82"/>
      <c r="AT149" s="82"/>
      <c r="AU149" s="82"/>
      <c r="AV149" s="82"/>
      <c r="AW149" s="82"/>
      <c r="AX149" s="82"/>
      <c r="AY149" s="275"/>
      <c r="AZ149" s="82"/>
      <c r="BA149" s="275"/>
      <c r="BB149" s="82"/>
      <c r="BC149" s="522">
        <f t="shared" ref="BC149" si="876">COUNTA(BD149:BE149)</f>
        <v>1</v>
      </c>
      <c r="BD149" s="82">
        <v>78</v>
      </c>
      <c r="BE149" s="82"/>
      <c r="BF149" s="522">
        <f>COUNTA(BG149:BJ149)</f>
        <v>0</v>
      </c>
      <c r="BG149" s="82"/>
      <c r="BH149" s="82"/>
      <c r="BI149" s="82"/>
      <c r="BJ149" s="82"/>
      <c r="BK149" s="657">
        <f>COUNTIF(BL149:CD149,"&gt;0")</f>
        <v>2</v>
      </c>
      <c r="BL149" s="82" t="s">
        <v>627</v>
      </c>
      <c r="BM149" s="82"/>
      <c r="BN149" s="510">
        <f>COUNTA(BO149:BQ149)</f>
        <v>1</v>
      </c>
      <c r="BO149" s="82" t="s">
        <v>627</v>
      </c>
      <c r="BP149" s="82"/>
      <c r="BQ149" s="82"/>
      <c r="BR149" s="510">
        <f>COUNTA(BS149:BT149)</f>
        <v>0</v>
      </c>
      <c r="BS149" s="82"/>
      <c r="BT149" s="82"/>
      <c r="BU149" s="510">
        <f>COUNTA(BV149)</f>
        <v>0</v>
      </c>
      <c r="BV149" s="82"/>
      <c r="BW149" s="510">
        <f>COUNTA(BX149:BY149)</f>
        <v>1</v>
      </c>
      <c r="BX149" s="82" t="s">
        <v>627</v>
      </c>
      <c r="BZ149" s="510">
        <f t="shared" ref="BZ149" si="877">COUNTA(CA149:CD149)</f>
        <v>0</v>
      </c>
      <c r="CA149" s="82"/>
      <c r="CB149" s="82"/>
      <c r="CC149" s="82"/>
      <c r="CD149" s="82"/>
      <c r="CE149" s="657">
        <f>COUNTIF(CF149:DZ149,"&gt;0")</f>
        <v>5</v>
      </c>
      <c r="CF149" s="82"/>
      <c r="CG149" s="510">
        <f>COUNTA(CH149,CJ149:CK149,CM149:CO149,CQ149:CW149,CY149:DB149)</f>
        <v>2</v>
      </c>
      <c r="CH149" s="82"/>
      <c r="CI149" s="275"/>
      <c r="CJ149" s="82"/>
      <c r="CK149" s="82"/>
      <c r="CL149" s="351">
        <f>COUNTA(CM149:CO149)</f>
        <v>1</v>
      </c>
      <c r="CM149" s="82">
        <v>17</v>
      </c>
      <c r="CN149" s="82"/>
      <c r="CO149" s="82"/>
      <c r="CP149" s="351">
        <f>COUNTA(CQ149:CW149)</f>
        <v>1</v>
      </c>
      <c r="CQ149" s="82"/>
      <c r="CR149" s="82">
        <v>24</v>
      </c>
      <c r="CS149" s="82"/>
      <c r="CT149" s="82"/>
      <c r="CU149" s="82"/>
      <c r="CV149" s="82"/>
      <c r="CW149" s="82"/>
      <c r="CX149" s="351">
        <f>COUNTA(CY149:DB149)</f>
        <v>0</v>
      </c>
      <c r="CY149" s="82"/>
      <c r="CZ149" s="82"/>
      <c r="DA149" s="82"/>
      <c r="DB149" s="82"/>
      <c r="DC149" s="510">
        <f>COUNTA(DD149:DN149)</f>
        <v>0</v>
      </c>
      <c r="DD149" s="82"/>
      <c r="DE149" s="82"/>
      <c r="DF149" s="82"/>
      <c r="DG149" s="82"/>
      <c r="DH149" s="82"/>
      <c r="DI149" s="82"/>
      <c r="DJ149" s="82"/>
      <c r="DK149" s="82"/>
      <c r="DL149" s="82"/>
      <c r="DM149" s="82"/>
      <c r="DN149" s="82"/>
      <c r="DO149" s="510">
        <f>COUNTA(DP149:DR149)</f>
        <v>0</v>
      </c>
      <c r="DP149" s="82"/>
      <c r="DQ149" s="82"/>
      <c r="DR149" s="82"/>
      <c r="DS149" s="510">
        <f>COUNTA(DT149:DZ149)</f>
        <v>0</v>
      </c>
      <c r="DT149" s="82"/>
      <c r="DU149" s="82"/>
      <c r="DV149" s="82"/>
      <c r="DW149" s="82"/>
      <c r="DX149" s="82"/>
      <c r="DY149" s="82"/>
      <c r="DZ149" s="82"/>
      <c r="EA149" s="657">
        <f>COUNTIF(EB149:FM149,"&gt;0")</f>
        <v>5</v>
      </c>
      <c r="EB149" s="82"/>
      <c r="EC149" s="510">
        <f>COUNTA(EE149:EH149,EJ149,EL149:EM149,EO149,EQ149:EV149)</f>
        <v>1</v>
      </c>
      <c r="ED149" s="351">
        <f>COUNTA(EE149:EH149)</f>
        <v>0</v>
      </c>
      <c r="EE149" s="82"/>
      <c r="EF149" s="82"/>
      <c r="EG149" s="82"/>
      <c r="EH149" s="82"/>
      <c r="EI149" s="275"/>
      <c r="EJ149" s="82"/>
      <c r="EK149" s="351">
        <f>COUNTA(EL149:EM149)</f>
        <v>1</v>
      </c>
      <c r="EL149" s="82" t="s">
        <v>627</v>
      </c>
      <c r="EM149" s="82"/>
      <c r="EN149" s="275"/>
      <c r="EO149" s="82"/>
      <c r="EP149" s="351">
        <f>COUNTA(EQ149:EV149)</f>
        <v>0</v>
      </c>
      <c r="EQ149" s="82"/>
      <c r="ER149" s="82"/>
      <c r="ES149" s="82"/>
      <c r="ET149" s="82"/>
      <c r="EU149" s="82"/>
      <c r="EV149" s="82"/>
      <c r="EW149" s="510">
        <f>COUNTA(EY149:EZ149,FB149:FD149,FF149,FH149:FI149,FK149:FM149)</f>
        <v>1</v>
      </c>
      <c r="EX149" s="351">
        <f>COUNTA(EY149:EZ149)</f>
        <v>0</v>
      </c>
      <c r="EY149" s="83"/>
      <c r="EZ149" s="82"/>
      <c r="FA149" s="351">
        <f>COUNTA(FB149:FD149)</f>
        <v>1</v>
      </c>
      <c r="FB149" s="82">
        <v>50</v>
      </c>
      <c r="FC149" s="82"/>
      <c r="FD149" s="82"/>
      <c r="FE149" s="275"/>
      <c r="FF149" s="82"/>
      <c r="FG149" s="351">
        <f>COUNTA(FH149:FI149)</f>
        <v>0</v>
      </c>
      <c r="FH149" s="82"/>
      <c r="FI149" s="82"/>
      <c r="FJ149" s="351">
        <f>COUNTA(FK149:FM149)</f>
        <v>0</v>
      </c>
      <c r="FK149" s="82"/>
      <c r="FL149" s="82"/>
      <c r="FM149" s="82"/>
      <c r="FN149" s="657">
        <f>COUNTIF(FO149:GG149,"&gt;0")</f>
        <v>6</v>
      </c>
      <c r="FO149" s="82"/>
      <c r="FP149" s="510">
        <f>COUNTA(FQ149,FS149,FU149:FY149,GA149,GC149:GE149,FO149)</f>
        <v>2</v>
      </c>
      <c r="FQ149" s="82">
        <v>53</v>
      </c>
      <c r="FR149" s="275"/>
      <c r="FS149" s="82"/>
      <c r="FT149" s="351">
        <f>COUNTA(FU149:FY149)</f>
        <v>0</v>
      </c>
      <c r="FU149" s="82"/>
      <c r="FV149" s="82"/>
      <c r="FW149" s="82"/>
      <c r="FX149" s="82"/>
      <c r="FY149" s="82"/>
      <c r="FZ149" s="275"/>
      <c r="GA149" s="82"/>
      <c r="GB149" s="510">
        <f>COUNTA(GC149:GE149)</f>
        <v>1</v>
      </c>
      <c r="GC149" s="82">
        <v>33</v>
      </c>
      <c r="GD149" s="82"/>
      <c r="GE149" s="82"/>
      <c r="GF149" s="510">
        <f t="shared" ref="GF149" si="878">COUNTA(GG149)</f>
        <v>1</v>
      </c>
      <c r="GG149" s="82">
        <v>32</v>
      </c>
      <c r="GH149" s="657">
        <f>COUNTIF(GI149:GR149,"&gt;0")</f>
        <v>0</v>
      </c>
      <c r="GI149" s="82"/>
      <c r="GJ149" s="510">
        <f>COUNTA(GK149)</f>
        <v>0</v>
      </c>
      <c r="GK149" s="82"/>
      <c r="GL149" s="82"/>
      <c r="GM149" s="510">
        <f>COUNTA(GN149:GR149)</f>
        <v>0</v>
      </c>
      <c r="GN149" s="82"/>
      <c r="GO149" s="82"/>
      <c r="GP149" s="82"/>
      <c r="GQ149" s="82"/>
      <c r="GR149" s="82"/>
      <c r="GS149" s="657">
        <f>COUNTIF(GT149:HZ149,"&gt;0")</f>
        <v>4</v>
      </c>
      <c r="GT149" s="82"/>
      <c r="GU149" s="510">
        <f t="shared" ref="GU149" si="879">COUNTA(GW149:GX149,GZ149:HG149)</f>
        <v>0</v>
      </c>
      <c r="GV149" s="351">
        <f>COUNTA(GW149:GX149)</f>
        <v>0</v>
      </c>
      <c r="GW149" s="82"/>
      <c r="GX149" s="82"/>
      <c r="GY149" s="351">
        <f>COUNTA(GZ149:HG149)</f>
        <v>0</v>
      </c>
      <c r="GZ149" s="82"/>
      <c r="HA149" s="82"/>
      <c r="HB149" s="82"/>
      <c r="HC149" s="82"/>
      <c r="HD149" s="82"/>
      <c r="HE149" s="82"/>
      <c r="HF149" s="82"/>
      <c r="HG149" s="82"/>
      <c r="HH149" s="510">
        <f>COUNTA(HI149:HN149)</f>
        <v>0</v>
      </c>
      <c r="HI149" s="82"/>
      <c r="HJ149" s="82"/>
      <c r="HK149" s="82"/>
      <c r="HL149" s="82"/>
      <c r="HM149" s="82"/>
      <c r="HN149" s="82"/>
      <c r="HO149" s="510">
        <f>COUNTA(HQ149:HS149,HU149:HX149,HZ149)</f>
        <v>2</v>
      </c>
      <c r="HP149" s="351">
        <f>COUNTA(HQ149:HS149)</f>
        <v>1</v>
      </c>
      <c r="HQ149" s="82">
        <v>32</v>
      </c>
      <c r="HR149" s="82"/>
      <c r="HS149" s="82"/>
      <c r="HT149" s="351">
        <f>COUNTA(HU149:HX149)</f>
        <v>1</v>
      </c>
      <c r="HU149" s="82"/>
      <c r="HV149" s="82" t="s">
        <v>25</v>
      </c>
      <c r="HW149" s="82"/>
      <c r="HX149" s="82"/>
      <c r="HY149" s="275"/>
      <c r="HZ149" s="82"/>
      <c r="IA149" s="657">
        <f>COUNTIF(IB149:IJ149,"&gt;0")</f>
        <v>2</v>
      </c>
      <c r="IB149" s="510">
        <f>COUNTA(IC149:IJ149)</f>
        <v>2</v>
      </c>
      <c r="IC149" s="82"/>
      <c r="ID149" s="82"/>
      <c r="IE149" s="82"/>
      <c r="IF149" s="82" t="s">
        <v>25</v>
      </c>
      <c r="IG149" s="82"/>
      <c r="IH149" s="82">
        <v>27</v>
      </c>
      <c r="II149" s="82"/>
      <c r="IJ149" s="82"/>
      <c r="IK149" s="657">
        <f>COUNTIF(IL149:IR149,"&gt;0")</f>
        <v>0</v>
      </c>
      <c r="IL149" s="510">
        <f>COUNTA(IM149:IR149)</f>
        <v>0</v>
      </c>
      <c r="IM149" s="82"/>
      <c r="IN149" s="82"/>
      <c r="IO149" s="82"/>
      <c r="IP149" s="82"/>
      <c r="IQ149" s="82"/>
      <c r="IR149" s="82"/>
      <c r="IS149" s="657">
        <f>COUNTIF(IT149:JN149,"&gt;0")</f>
        <v>0</v>
      </c>
      <c r="IT149" s="82"/>
      <c r="IU149" s="82"/>
      <c r="IV149" s="510">
        <f>COUNTA(IW149:IX149,IZ149:JA149,JC149:JE149,JG149)</f>
        <v>0</v>
      </c>
      <c r="IW149" s="82"/>
      <c r="IX149" s="82"/>
      <c r="IY149" s="275"/>
      <c r="IZ149" s="82"/>
      <c r="JA149" s="82"/>
      <c r="JB149" s="275"/>
      <c r="JC149" s="82"/>
      <c r="JD149" s="82"/>
      <c r="JE149" s="82"/>
      <c r="JF149" s="275"/>
      <c r="JG149" s="82"/>
      <c r="JH149" s="510">
        <f>COUNTA(JI149:JL149)</f>
        <v>0</v>
      </c>
      <c r="JI149" s="82"/>
      <c r="JJ149" s="82"/>
      <c r="JK149" s="82"/>
      <c r="JL149" s="82"/>
      <c r="JM149" s="510">
        <f>COUNTA(JN149)</f>
        <v>0</v>
      </c>
      <c r="JN149" s="82"/>
      <c r="JO149" s="544"/>
      <c r="JP149" s="657">
        <f>COUNTIF(JQ149:KT149,"&gt;0")</f>
        <v>2</v>
      </c>
      <c r="JQ149" s="510">
        <f t="shared" ref="JQ149" si="880">COUNTA(JR149:JU149)</f>
        <v>2</v>
      </c>
      <c r="JR149" s="82" t="s">
        <v>627</v>
      </c>
      <c r="JS149" s="82"/>
      <c r="JT149" s="82">
        <v>58</v>
      </c>
      <c r="JU149" s="82"/>
      <c r="JV149" s="82"/>
      <c r="JW149" s="82"/>
      <c r="JX149" s="82"/>
      <c r="JY149" s="82"/>
      <c r="JZ149" s="82"/>
      <c r="KA149" s="82"/>
      <c r="KB149" s="82"/>
      <c r="KC149" s="82"/>
      <c r="KD149" s="510">
        <f>COUNTA(KE149:KG149)</f>
        <v>0</v>
      </c>
      <c r="KE149" s="82"/>
      <c r="KF149" s="82"/>
      <c r="KG149" s="82"/>
      <c r="KH149" s="510">
        <f>COUNTA(KI149:KL149)</f>
        <v>0</v>
      </c>
      <c r="KI149" s="82"/>
      <c r="KJ149" s="82"/>
      <c r="KK149" s="82"/>
      <c r="KL149" s="82"/>
      <c r="KM149" s="510">
        <f>COUNTA(KN149:KP149)</f>
        <v>0</v>
      </c>
      <c r="KN149" s="82"/>
      <c r="KO149" s="82"/>
      <c r="KP149" s="82"/>
      <c r="KQ149" s="510">
        <f>COUNTA(KR149:KS149)</f>
        <v>0</v>
      </c>
      <c r="KR149" s="82"/>
      <c r="KS149" s="82"/>
      <c r="KT149" s="82"/>
      <c r="KU149" s="657">
        <f>COUNTIF(KV149:MP149,"&gt;0")</f>
        <v>0</v>
      </c>
      <c r="KV149" s="510">
        <f>COUNTA(KW149:LA149)</f>
        <v>0</v>
      </c>
      <c r="KW149" s="82"/>
      <c r="KX149" s="82"/>
      <c r="KY149" s="82"/>
      <c r="KZ149" s="82"/>
      <c r="LA149" s="82"/>
      <c r="LB149" s="510">
        <f>COUNTA(LC149:LE149,LG149:LI149)</f>
        <v>0</v>
      </c>
      <c r="LC149" s="82"/>
      <c r="LD149" s="82"/>
      <c r="LE149" s="82"/>
      <c r="LF149" s="351">
        <f>COUNTA(LG149:LI149)</f>
        <v>0</v>
      </c>
      <c r="LG149" s="82"/>
      <c r="LH149" s="82"/>
      <c r="LI149" s="82"/>
      <c r="LJ149" s="510">
        <f>COUNTA(LK149:LX149)</f>
        <v>0</v>
      </c>
      <c r="LK149" s="82"/>
      <c r="LL149" s="82"/>
      <c r="LM149" s="82"/>
      <c r="LN149" s="82"/>
      <c r="LO149" s="82"/>
      <c r="LP149" s="82"/>
      <c r="LQ149" s="82"/>
      <c r="LR149" s="82"/>
      <c r="LS149" s="82"/>
      <c r="LT149" s="82"/>
      <c r="LU149" s="82"/>
      <c r="LV149" s="82"/>
      <c r="LW149" s="82"/>
      <c r="LX149" s="82"/>
      <c r="LY149" s="510">
        <f>COUNTA(LZ149:MD149)</f>
        <v>0</v>
      </c>
      <c r="LZ149" s="82"/>
      <c r="MA149" s="82"/>
      <c r="MB149" s="82"/>
      <c r="MC149" s="82"/>
      <c r="MD149" s="82"/>
      <c r="ME149" s="510">
        <f>COUNTA(MF149:MI149)</f>
        <v>0</v>
      </c>
      <c r="MF149" s="82"/>
      <c r="MG149" s="82"/>
      <c r="MH149" s="82"/>
      <c r="MI149" s="82"/>
      <c r="MJ149" s="510">
        <f>COUNTA(MK149:MP149)</f>
        <v>0</v>
      </c>
      <c r="MK149" s="82"/>
      <c r="ML149" s="82"/>
      <c r="MM149" s="82"/>
      <c r="MN149" s="82"/>
      <c r="MO149" s="82"/>
      <c r="MP149" s="82"/>
      <c r="MQ149" s="276"/>
      <c r="MR149" s="82"/>
      <c r="MS149" s="82"/>
      <c r="MT149" s="82"/>
      <c r="MU149" s="82"/>
      <c r="MV149" s="82"/>
      <c r="MW149" s="82"/>
      <c r="MX149" s="82"/>
      <c r="MY149" s="82"/>
      <c r="MZ149" s="82"/>
      <c r="NA149" s="75"/>
      <c r="NB149" s="75"/>
      <c r="NC149" s="75"/>
      <c r="ND149" s="75"/>
    </row>
    <row r="150" spans="1:368" s="240" customFormat="1" ht="15">
      <c r="A150" s="1259">
        <v>105</v>
      </c>
      <c r="B150" s="241" t="s">
        <v>569</v>
      </c>
      <c r="C150" s="242">
        <v>2015</v>
      </c>
      <c r="D150" s="243" t="s">
        <v>44</v>
      </c>
      <c r="E150" s="243" t="s">
        <v>167</v>
      </c>
      <c r="F150" s="243" t="s">
        <v>283</v>
      </c>
      <c r="G150" s="244">
        <v>414</v>
      </c>
      <c r="H150" s="245">
        <v>0.65</v>
      </c>
      <c r="I150" s="246">
        <v>0.92</v>
      </c>
      <c r="J150" s="242" t="s">
        <v>284</v>
      </c>
      <c r="K150" s="243" t="s">
        <v>105</v>
      </c>
      <c r="L150" s="243" t="s">
        <v>122</v>
      </c>
      <c r="M150" s="242" t="s">
        <v>292</v>
      </c>
      <c r="N150" s="577" t="s">
        <v>403</v>
      </c>
      <c r="O150" s="242" t="s">
        <v>293</v>
      </c>
      <c r="P150" s="245">
        <v>0</v>
      </c>
      <c r="Q150" s="242" t="s">
        <v>157</v>
      </c>
      <c r="R150" s="243"/>
      <c r="S150" s="248" t="s">
        <v>573</v>
      </c>
      <c r="T150" s="248" t="s">
        <v>301</v>
      </c>
      <c r="U150" s="578" t="s">
        <v>283</v>
      </c>
      <c r="V150" s="579"/>
      <c r="W150" s="495"/>
      <c r="X150" s="232"/>
      <c r="Y150" s="238">
        <v>82.9</v>
      </c>
      <c r="Z150" s="494"/>
      <c r="AA150" s="238"/>
      <c r="AB150" s="494"/>
      <c r="AC150" s="238"/>
      <c r="AD150" s="327"/>
      <c r="AE150" s="238">
        <v>76.099999999999994</v>
      </c>
      <c r="AF150" s="238"/>
      <c r="AG150" s="238"/>
      <c r="AH150" s="238"/>
      <c r="AI150" s="492"/>
      <c r="AJ150" s="238"/>
      <c r="AK150" s="496"/>
      <c r="AL150" s="238"/>
      <c r="AM150" s="648"/>
      <c r="AN150" s="238"/>
      <c r="AO150" s="238"/>
      <c r="AP150" s="238"/>
      <c r="AQ150" s="238"/>
      <c r="AR150" s="238"/>
      <c r="AS150" s="238"/>
      <c r="AT150" s="238"/>
      <c r="AU150" s="238"/>
      <c r="AV150" s="238"/>
      <c r="AW150" s="238"/>
      <c r="AX150" s="238"/>
      <c r="AY150" s="496"/>
      <c r="AZ150" s="238"/>
      <c r="BA150" s="496"/>
      <c r="BB150" s="238"/>
      <c r="BC150" s="234"/>
      <c r="BD150" s="238">
        <v>78</v>
      </c>
      <c r="BE150" s="238"/>
      <c r="BF150" s="234"/>
      <c r="BG150" s="238"/>
      <c r="BH150" s="238"/>
      <c r="BI150" s="238"/>
      <c r="BJ150" s="238"/>
      <c r="BK150" s="633"/>
      <c r="BL150" s="238" t="s">
        <v>627</v>
      </c>
      <c r="BM150" s="238"/>
      <c r="BN150" s="234"/>
      <c r="BO150" s="238" t="s">
        <v>627</v>
      </c>
      <c r="BP150" s="238"/>
      <c r="BQ150" s="238"/>
      <c r="BR150" s="234"/>
      <c r="BS150" s="238"/>
      <c r="BT150" s="238"/>
      <c r="BU150" s="234"/>
      <c r="BV150" s="238"/>
      <c r="BW150" s="234"/>
      <c r="BX150" s="238" t="s">
        <v>627</v>
      </c>
      <c r="BZ150" s="234"/>
      <c r="CA150" s="238"/>
      <c r="CB150" s="238"/>
      <c r="CC150" s="238"/>
      <c r="CD150" s="238"/>
      <c r="CE150" s="495"/>
      <c r="CF150" s="238"/>
      <c r="CG150" s="234"/>
      <c r="CH150" s="238"/>
      <c r="CI150" s="496"/>
      <c r="CJ150" s="238"/>
      <c r="CK150" s="238"/>
      <c r="CL150" s="496"/>
      <c r="CM150" s="238" t="s">
        <v>627</v>
      </c>
      <c r="CN150" s="238"/>
      <c r="CO150" s="238"/>
      <c r="CP150" s="496"/>
      <c r="CQ150" s="238"/>
      <c r="CR150" s="238"/>
      <c r="CS150" s="238"/>
      <c r="CT150" s="238"/>
      <c r="CU150" s="238"/>
      <c r="CV150" s="238"/>
      <c r="CW150" s="238"/>
      <c r="CX150" s="496"/>
      <c r="CY150" s="238"/>
      <c r="CZ150" s="238"/>
      <c r="DA150" s="238"/>
      <c r="DB150" s="238"/>
      <c r="DC150" s="234"/>
      <c r="DD150" s="238"/>
      <c r="DE150" s="238"/>
      <c r="DF150" s="238"/>
      <c r="DG150" s="238"/>
      <c r="DH150" s="238"/>
      <c r="DI150" s="238"/>
      <c r="DJ150" s="238"/>
      <c r="DK150" s="238"/>
      <c r="DL150" s="238"/>
      <c r="DM150" s="238"/>
      <c r="DN150" s="238"/>
      <c r="DO150" s="234"/>
      <c r="DP150" s="238"/>
      <c r="DQ150" s="238"/>
      <c r="DR150" s="238"/>
      <c r="DS150" s="234"/>
      <c r="DT150" s="238"/>
      <c r="DU150" s="238"/>
      <c r="DV150" s="238"/>
      <c r="DW150" s="238"/>
      <c r="DX150" s="238"/>
      <c r="DY150" s="238"/>
      <c r="DZ150" s="238"/>
      <c r="EA150" s="370"/>
      <c r="EB150" s="238"/>
      <c r="EC150" s="234"/>
      <c r="ED150" s="496"/>
      <c r="EE150" s="238"/>
      <c r="EF150" s="238"/>
      <c r="EG150" s="238"/>
      <c r="EH150" s="238"/>
      <c r="EI150" s="496"/>
      <c r="EJ150" s="238"/>
      <c r="EK150" s="496"/>
      <c r="EL150" s="238" t="s">
        <v>627</v>
      </c>
      <c r="EM150" s="238"/>
      <c r="EN150" s="496"/>
      <c r="EO150" s="238"/>
      <c r="EP150" s="497"/>
      <c r="EQ150" s="238"/>
      <c r="ER150" s="238"/>
      <c r="ES150" s="238"/>
      <c r="ET150" s="238"/>
      <c r="EU150" s="238"/>
      <c r="EV150" s="238"/>
      <c r="EW150" s="234"/>
      <c r="EX150" s="496"/>
      <c r="EY150" s="238"/>
      <c r="EZ150" s="238"/>
      <c r="FA150" s="496"/>
      <c r="FB150" s="238"/>
      <c r="FC150" s="238"/>
      <c r="FD150" s="238"/>
      <c r="FE150" s="496"/>
      <c r="FF150" s="238"/>
      <c r="FG150" s="496"/>
      <c r="FH150" s="238"/>
      <c r="FI150" s="238"/>
      <c r="FJ150" s="496"/>
      <c r="FK150" s="238"/>
      <c r="FL150" s="238"/>
      <c r="FM150" s="238"/>
      <c r="FN150" s="606"/>
      <c r="FO150" s="238"/>
      <c r="FP150" s="234"/>
      <c r="FQ150" s="238"/>
      <c r="FR150" s="496"/>
      <c r="FS150" s="238"/>
      <c r="FT150" s="496"/>
      <c r="FU150" s="238"/>
      <c r="FV150" s="238"/>
      <c r="FW150" s="238"/>
      <c r="FX150" s="238"/>
      <c r="FY150" s="238"/>
      <c r="FZ150" s="496"/>
      <c r="GA150" s="238"/>
      <c r="GB150" s="234"/>
      <c r="GC150" s="238"/>
      <c r="GD150" s="238"/>
      <c r="GE150" s="238"/>
      <c r="GF150" s="234"/>
      <c r="GG150" s="238"/>
      <c r="GH150" s="495"/>
      <c r="GI150" s="238"/>
      <c r="GJ150" s="234"/>
      <c r="GK150" s="238"/>
      <c r="GL150" s="238"/>
      <c r="GM150" s="234"/>
      <c r="GN150" s="238"/>
      <c r="GO150" s="238"/>
      <c r="GP150" s="238"/>
      <c r="GQ150" s="238"/>
      <c r="GR150" s="238"/>
      <c r="GS150" s="495"/>
      <c r="GT150" s="238"/>
      <c r="GU150" s="234"/>
      <c r="GV150" s="496"/>
      <c r="GW150" s="238"/>
      <c r="GX150" s="238"/>
      <c r="GY150" s="496"/>
      <c r="GZ150" s="238"/>
      <c r="HA150" s="238"/>
      <c r="HB150" s="238"/>
      <c r="HC150" s="238"/>
      <c r="HD150" s="238"/>
      <c r="HE150" s="238"/>
      <c r="HF150" s="238"/>
      <c r="HG150" s="238"/>
      <c r="HH150" s="234"/>
      <c r="HI150" s="238"/>
      <c r="HJ150" s="238"/>
      <c r="HK150" s="238"/>
      <c r="HL150" s="238"/>
      <c r="HM150" s="238"/>
      <c r="HN150" s="238"/>
      <c r="HO150" s="234"/>
      <c r="HP150" s="496"/>
      <c r="HQ150" s="238"/>
      <c r="HR150" s="238"/>
      <c r="HS150" s="238"/>
      <c r="HT150" s="496"/>
      <c r="HU150" s="238"/>
      <c r="HV150" s="238"/>
      <c r="HW150" s="238"/>
      <c r="HX150" s="238"/>
      <c r="HY150" s="496"/>
      <c r="HZ150" s="238"/>
      <c r="IA150" s="495"/>
      <c r="IB150" s="234"/>
      <c r="IC150" s="238"/>
      <c r="ID150" s="238"/>
      <c r="IE150" s="238"/>
      <c r="IF150" s="238"/>
      <c r="IG150" s="238"/>
      <c r="IH150" s="238"/>
      <c r="II150" s="238"/>
      <c r="IJ150" s="238"/>
      <c r="IK150" s="495"/>
      <c r="IL150" s="234"/>
      <c r="IM150" s="238"/>
      <c r="IN150" s="238"/>
      <c r="IO150" s="238"/>
      <c r="IP150" s="238"/>
      <c r="IQ150" s="238"/>
      <c r="IR150" s="238"/>
      <c r="IS150" s="495"/>
      <c r="IT150" s="238"/>
      <c r="IU150" s="238"/>
      <c r="IV150" s="234"/>
      <c r="IW150" s="238"/>
      <c r="IX150" s="238"/>
      <c r="IY150" s="496"/>
      <c r="IZ150" s="238"/>
      <c r="JA150" s="238"/>
      <c r="JB150" s="496"/>
      <c r="JC150" s="238"/>
      <c r="JD150" s="238"/>
      <c r="JE150" s="238"/>
      <c r="JF150" s="496"/>
      <c r="JG150" s="238"/>
      <c r="JH150" s="234"/>
      <c r="JI150" s="238"/>
      <c r="JJ150" s="238"/>
      <c r="JK150" s="238"/>
      <c r="JL150" s="238"/>
      <c r="JM150" s="234"/>
      <c r="JN150" s="238"/>
      <c r="JO150" s="498"/>
      <c r="JP150" s="495"/>
      <c r="JQ150" s="234"/>
      <c r="JR150" s="238"/>
      <c r="JS150" s="238"/>
      <c r="JT150" s="238"/>
      <c r="JU150" s="238"/>
      <c r="JV150" s="238"/>
      <c r="JW150" s="238"/>
      <c r="JX150" s="238"/>
      <c r="JY150" s="238"/>
      <c r="JZ150" s="238"/>
      <c r="KA150" s="238"/>
      <c r="KB150" s="238"/>
      <c r="KC150" s="238"/>
      <c r="KD150" s="234"/>
      <c r="KE150" s="238"/>
      <c r="KF150" s="238"/>
      <c r="KG150" s="238"/>
      <c r="KH150" s="234"/>
      <c r="KI150" s="238"/>
      <c r="KJ150" s="238"/>
      <c r="KK150" s="238"/>
      <c r="KL150" s="238"/>
      <c r="KM150" s="234"/>
      <c r="KN150" s="238"/>
      <c r="KO150" s="238"/>
      <c r="KP150" s="238"/>
      <c r="KQ150" s="234"/>
      <c r="KR150" s="238"/>
      <c r="KS150" s="238"/>
      <c r="KT150" s="238"/>
      <c r="KU150" s="580"/>
      <c r="KV150" s="234"/>
      <c r="KW150" s="238"/>
      <c r="KX150" s="238"/>
      <c r="KY150" s="238"/>
      <c r="KZ150" s="238"/>
      <c r="LA150" s="238"/>
      <c r="LB150" s="234"/>
      <c r="LC150" s="238"/>
      <c r="LD150" s="238"/>
      <c r="LE150" s="238"/>
      <c r="LF150" s="496"/>
      <c r="LG150" s="238"/>
      <c r="LH150" s="238"/>
      <c r="LI150" s="238"/>
      <c r="LJ150" s="234"/>
      <c r="LK150" s="238"/>
      <c r="LL150" s="238"/>
      <c r="LM150" s="238"/>
      <c r="LN150" s="238"/>
      <c r="LO150" s="238"/>
      <c r="LP150" s="238"/>
      <c r="LQ150" s="238"/>
      <c r="LR150" s="238"/>
      <c r="LS150" s="238"/>
      <c r="LT150" s="238"/>
      <c r="LU150" s="238"/>
      <c r="LV150" s="238"/>
      <c r="LW150" s="238"/>
      <c r="LX150" s="238"/>
      <c r="LY150" s="234"/>
      <c r="LZ150" s="238"/>
      <c r="MA150" s="238"/>
      <c r="MB150" s="238"/>
      <c r="MC150" s="238"/>
      <c r="MD150" s="238"/>
      <c r="ME150" s="234"/>
      <c r="MF150" s="238"/>
      <c r="MG150" s="238"/>
      <c r="MH150" s="238"/>
      <c r="MI150" s="238"/>
      <c r="MJ150" s="234"/>
      <c r="MK150" s="238"/>
      <c r="ML150" s="238"/>
      <c r="MM150" s="238"/>
      <c r="MN150" s="238"/>
      <c r="MO150" s="238"/>
      <c r="MP150" s="238"/>
      <c r="MQ150" s="581"/>
      <c r="MR150" s="238"/>
      <c r="MS150" s="238"/>
      <c r="MT150" s="238"/>
      <c r="MU150" s="238"/>
      <c r="MV150" s="238"/>
      <c r="MW150" s="238"/>
      <c r="MX150" s="238"/>
      <c r="MY150" s="238"/>
      <c r="MZ150" s="238"/>
      <c r="NA150" s="243"/>
      <c r="NB150" s="243"/>
      <c r="NC150" s="243"/>
      <c r="ND150" s="243"/>
    </row>
    <row r="151" spans="1:368" s="222" customFormat="1" ht="12">
      <c r="A151" s="1260">
        <v>105</v>
      </c>
      <c r="B151" s="199" t="s">
        <v>569</v>
      </c>
      <c r="C151" s="201">
        <v>2015</v>
      </c>
      <c r="D151" s="200" t="s">
        <v>44</v>
      </c>
      <c r="E151" s="200" t="s">
        <v>167</v>
      </c>
      <c r="F151" s="200" t="s">
        <v>283</v>
      </c>
      <c r="G151" s="220">
        <v>269</v>
      </c>
      <c r="H151" s="221">
        <v>1</v>
      </c>
      <c r="I151" s="202"/>
      <c r="J151" s="201" t="s">
        <v>570</v>
      </c>
      <c r="K151" s="200" t="s">
        <v>92</v>
      </c>
      <c r="L151" s="200" t="s">
        <v>122</v>
      </c>
      <c r="M151" s="201" t="s">
        <v>571</v>
      </c>
      <c r="N151" s="201">
        <v>2</v>
      </c>
      <c r="O151" s="201" t="s">
        <v>572</v>
      </c>
      <c r="P151" s="221">
        <v>0</v>
      </c>
      <c r="Q151" s="201"/>
      <c r="R151" s="200"/>
      <c r="S151" s="205" t="s">
        <v>573</v>
      </c>
      <c r="T151" s="205" t="s">
        <v>301</v>
      </c>
      <c r="U151" s="270" t="s">
        <v>283</v>
      </c>
      <c r="V151" s="253"/>
      <c r="W151" s="368"/>
      <c r="X151" s="208"/>
      <c r="Y151" s="209">
        <v>84</v>
      </c>
      <c r="Z151" s="576"/>
      <c r="AA151" s="209"/>
      <c r="AB151" s="576"/>
      <c r="AC151" s="209"/>
      <c r="AD151" s="331"/>
      <c r="AE151" s="209">
        <v>80.2</v>
      </c>
      <c r="AF151" s="209"/>
      <c r="AG151" s="209"/>
      <c r="AH151" s="209"/>
      <c r="AI151" s="572"/>
      <c r="AJ151" s="209"/>
      <c r="AK151" s="256"/>
      <c r="AL151" s="209">
        <v>7</v>
      </c>
      <c r="AM151" s="651"/>
      <c r="AN151" s="209"/>
      <c r="AO151" s="209"/>
      <c r="AP151" s="209"/>
      <c r="AQ151" s="209"/>
      <c r="AR151" s="209"/>
      <c r="AS151" s="209"/>
      <c r="AT151" s="209"/>
      <c r="AU151" s="209"/>
      <c r="AV151" s="209"/>
      <c r="AW151" s="209"/>
      <c r="AX151" s="209"/>
      <c r="AY151" s="256"/>
      <c r="AZ151" s="209"/>
      <c r="BA151" s="256"/>
      <c r="BB151" s="209"/>
      <c r="BC151" s="255"/>
      <c r="BD151" s="209">
        <v>77.7</v>
      </c>
      <c r="BE151" s="209"/>
      <c r="BF151" s="255"/>
      <c r="BG151" s="209"/>
      <c r="BH151" s="209"/>
      <c r="BI151" s="209"/>
      <c r="BJ151" s="209"/>
      <c r="BK151" s="631"/>
      <c r="BL151" s="219" t="s">
        <v>627</v>
      </c>
      <c r="BM151" s="209"/>
      <c r="BN151" s="255"/>
      <c r="BO151" s="219" t="s">
        <v>627</v>
      </c>
      <c r="BP151" s="209"/>
      <c r="BQ151" s="209"/>
      <c r="BR151" s="255"/>
      <c r="BS151" s="209"/>
      <c r="BT151" s="209"/>
      <c r="BU151" s="255"/>
      <c r="BV151" s="219"/>
      <c r="BW151" s="255"/>
      <c r="BX151" s="209" t="s">
        <v>627</v>
      </c>
      <c r="BZ151" s="255"/>
      <c r="CA151" s="209"/>
      <c r="CB151" s="209"/>
      <c r="CC151" s="219"/>
      <c r="CD151" s="219"/>
      <c r="CE151" s="368"/>
      <c r="CF151" s="209"/>
      <c r="CG151" s="255"/>
      <c r="CH151" s="209"/>
      <c r="CI151" s="256"/>
      <c r="CJ151" s="209"/>
      <c r="CK151" s="209"/>
      <c r="CL151" s="256"/>
      <c r="CM151" s="219" t="s">
        <v>627</v>
      </c>
      <c r="CN151" s="209"/>
      <c r="CO151" s="209"/>
      <c r="CP151" s="256"/>
      <c r="CQ151" s="209"/>
      <c r="CR151" s="209"/>
      <c r="CS151" s="209"/>
      <c r="CT151" s="209"/>
      <c r="CU151" s="209"/>
      <c r="CV151" s="209"/>
      <c r="CW151" s="209"/>
      <c r="CX151" s="256"/>
      <c r="CY151" s="209"/>
      <c r="CZ151" s="209"/>
      <c r="DA151" s="209"/>
      <c r="DB151" s="209"/>
      <c r="DC151" s="255"/>
      <c r="DD151" s="209"/>
      <c r="DE151" s="209"/>
      <c r="DF151" s="209"/>
      <c r="DG151" s="209"/>
      <c r="DH151" s="209"/>
      <c r="DI151" s="209"/>
      <c r="DJ151" s="209"/>
      <c r="DK151" s="209"/>
      <c r="DL151" s="209"/>
      <c r="DM151" s="209"/>
      <c r="DN151" s="209"/>
      <c r="DO151" s="255"/>
      <c r="DP151" s="209"/>
      <c r="DQ151" s="209"/>
      <c r="DR151" s="209"/>
      <c r="DS151" s="255"/>
      <c r="DT151" s="209"/>
      <c r="DU151" s="209"/>
      <c r="DV151" s="209"/>
      <c r="DW151" s="209"/>
      <c r="DX151" s="209"/>
      <c r="DY151" s="209"/>
      <c r="DZ151" s="209"/>
      <c r="EA151" s="373"/>
      <c r="EB151" s="209"/>
      <c r="EC151" s="255"/>
      <c r="ED151" s="256"/>
      <c r="EE151" s="209"/>
      <c r="EF151" s="209"/>
      <c r="EG151" s="209"/>
      <c r="EH151" s="209"/>
      <c r="EI151" s="256"/>
      <c r="EJ151" s="209"/>
      <c r="EK151" s="256"/>
      <c r="EL151" s="209" t="s">
        <v>627</v>
      </c>
      <c r="EM151" s="209"/>
      <c r="EN151" s="256"/>
      <c r="EO151" s="209"/>
      <c r="EP151" s="344"/>
      <c r="EQ151" s="209"/>
      <c r="ER151" s="209"/>
      <c r="ES151" s="209"/>
      <c r="ET151" s="209"/>
      <c r="EU151" s="209"/>
      <c r="EV151" s="209"/>
      <c r="EW151" s="255"/>
      <c r="EX151" s="256"/>
      <c r="EY151" s="209"/>
      <c r="EZ151" s="209"/>
      <c r="FA151" s="256"/>
      <c r="FB151" s="209"/>
      <c r="FC151" s="209"/>
      <c r="FD151" s="209"/>
      <c r="FE151" s="256"/>
      <c r="FF151" s="209"/>
      <c r="FG151" s="256"/>
      <c r="FH151" s="209"/>
      <c r="FI151" s="209"/>
      <c r="FJ151" s="256"/>
      <c r="FK151" s="209"/>
      <c r="FL151" s="209"/>
      <c r="FM151" s="209"/>
      <c r="FN151" s="612"/>
      <c r="FO151" s="209"/>
      <c r="FP151" s="255"/>
      <c r="FQ151" s="209"/>
      <c r="FR151" s="256"/>
      <c r="FS151" s="209"/>
      <c r="FT151" s="256"/>
      <c r="FU151" s="209"/>
      <c r="FV151" s="209"/>
      <c r="FW151" s="209"/>
      <c r="FX151" s="209"/>
      <c r="FY151" s="209"/>
      <c r="FZ151" s="256"/>
      <c r="GA151" s="209"/>
      <c r="GB151" s="255"/>
      <c r="GC151" s="209"/>
      <c r="GD151" s="209"/>
      <c r="GE151" s="209"/>
      <c r="GF151" s="255"/>
      <c r="GG151" s="209"/>
      <c r="GH151" s="368"/>
      <c r="GI151" s="209"/>
      <c r="GJ151" s="255"/>
      <c r="GK151" s="209"/>
      <c r="GL151" s="209"/>
      <c r="GM151" s="255"/>
      <c r="GN151" s="209"/>
      <c r="GO151" s="209"/>
      <c r="GP151" s="209"/>
      <c r="GQ151" s="209"/>
      <c r="GR151" s="209"/>
      <c r="GS151" s="368"/>
      <c r="GT151" s="209"/>
      <c r="GU151" s="255"/>
      <c r="GV151" s="256"/>
      <c r="GW151" s="209"/>
      <c r="GX151" s="209"/>
      <c r="GY151" s="256"/>
      <c r="GZ151" s="209"/>
      <c r="HA151" s="209"/>
      <c r="HB151" s="209"/>
      <c r="HC151" s="209"/>
      <c r="HD151" s="209"/>
      <c r="HE151" s="209"/>
      <c r="HF151" s="209"/>
      <c r="HG151" s="209"/>
      <c r="HH151" s="255"/>
      <c r="HI151" s="209"/>
      <c r="HJ151" s="209"/>
      <c r="HK151" s="209"/>
      <c r="HL151" s="209"/>
      <c r="HM151" s="209"/>
      <c r="HN151" s="209"/>
      <c r="HO151" s="255"/>
      <c r="HP151" s="256"/>
      <c r="HQ151" s="209"/>
      <c r="HR151" s="209"/>
      <c r="HS151" s="209"/>
      <c r="HT151" s="256"/>
      <c r="HU151" s="209"/>
      <c r="HV151" s="209"/>
      <c r="HW151" s="209"/>
      <c r="HX151" s="209"/>
      <c r="HY151" s="256"/>
      <c r="HZ151" s="209"/>
      <c r="IA151" s="368"/>
      <c r="IB151" s="255"/>
      <c r="IC151" s="209"/>
      <c r="ID151" s="209"/>
      <c r="IE151" s="209"/>
      <c r="IF151" s="209"/>
      <c r="IG151" s="209"/>
      <c r="IH151" s="209"/>
      <c r="II151" s="209"/>
      <c r="IJ151" s="209"/>
      <c r="IK151" s="368"/>
      <c r="IL151" s="255"/>
      <c r="IM151" s="209"/>
      <c r="IN151" s="209"/>
      <c r="IO151" s="209"/>
      <c r="IP151" s="209"/>
      <c r="IQ151" s="209"/>
      <c r="IR151" s="209"/>
      <c r="IS151" s="368"/>
      <c r="IT151" s="209"/>
      <c r="IU151" s="209"/>
      <c r="IV151" s="255"/>
      <c r="IW151" s="209"/>
      <c r="IX151" s="209"/>
      <c r="IY151" s="256"/>
      <c r="IZ151" s="209"/>
      <c r="JA151" s="209"/>
      <c r="JB151" s="256"/>
      <c r="JC151" s="209"/>
      <c r="JD151" s="209"/>
      <c r="JE151" s="209"/>
      <c r="JF151" s="256"/>
      <c r="JG151" s="209"/>
      <c r="JH151" s="255"/>
      <c r="JI151" s="209"/>
      <c r="JJ151" s="209"/>
      <c r="JK151" s="209"/>
      <c r="JL151" s="209"/>
      <c r="JM151" s="255"/>
      <c r="JN151" s="209"/>
      <c r="JO151" s="431"/>
      <c r="JP151" s="368"/>
      <c r="JQ151" s="255"/>
      <c r="JR151" s="209"/>
      <c r="JS151" s="209"/>
      <c r="JT151" s="209"/>
      <c r="JU151" s="209"/>
      <c r="JV151" s="209"/>
      <c r="JW151" s="209"/>
      <c r="JX151" s="209"/>
      <c r="JY151" s="209"/>
      <c r="JZ151" s="209"/>
      <c r="KA151" s="209"/>
      <c r="KB151" s="209"/>
      <c r="KC151" s="209"/>
      <c r="KD151" s="255"/>
      <c r="KE151" s="209"/>
      <c r="KF151" s="209"/>
      <c r="KG151" s="209"/>
      <c r="KH151" s="255"/>
      <c r="KI151" s="209"/>
      <c r="KJ151" s="209"/>
      <c r="KK151" s="209"/>
      <c r="KL151" s="209"/>
      <c r="KM151" s="255"/>
      <c r="KN151" s="209"/>
      <c r="KO151" s="209"/>
      <c r="KP151" s="209"/>
      <c r="KQ151" s="255"/>
      <c r="KR151" s="209"/>
      <c r="KS151" s="209"/>
      <c r="KT151" s="209"/>
      <c r="KU151" s="254"/>
      <c r="KV151" s="255"/>
      <c r="KW151" s="209"/>
      <c r="KX151" s="209"/>
      <c r="KY151" s="209"/>
      <c r="KZ151" s="209"/>
      <c r="LA151" s="209"/>
      <c r="LB151" s="255"/>
      <c r="LC151" s="209"/>
      <c r="LD151" s="209"/>
      <c r="LE151" s="209"/>
      <c r="LF151" s="256"/>
      <c r="LG151" s="209"/>
      <c r="LH151" s="209"/>
      <c r="LI151" s="209"/>
      <c r="LJ151" s="255"/>
      <c r="LK151" s="209"/>
      <c r="LL151" s="209"/>
      <c r="LM151" s="209"/>
      <c r="LN151" s="209"/>
      <c r="LO151" s="209"/>
      <c r="LP151" s="209"/>
      <c r="LQ151" s="209"/>
      <c r="LR151" s="209"/>
      <c r="LS151" s="209"/>
      <c r="LT151" s="209"/>
      <c r="LU151" s="209"/>
      <c r="LV151" s="209"/>
      <c r="LW151" s="209"/>
      <c r="LX151" s="209"/>
      <c r="LY151" s="255"/>
      <c r="LZ151" s="209"/>
      <c r="MA151" s="209"/>
      <c r="MB151" s="209"/>
      <c r="MC151" s="209"/>
      <c r="MD151" s="209"/>
      <c r="ME151" s="255"/>
      <c r="MF151" s="209"/>
      <c r="MG151" s="209"/>
      <c r="MH151" s="209"/>
      <c r="MI151" s="209"/>
      <c r="MJ151" s="255"/>
      <c r="MK151" s="209"/>
      <c r="ML151" s="209"/>
      <c r="MM151" s="209"/>
      <c r="MN151" s="209"/>
      <c r="MO151" s="209"/>
      <c r="MP151" s="209"/>
      <c r="MQ151" s="257"/>
      <c r="MR151" s="209"/>
      <c r="MS151" s="209"/>
      <c r="MT151" s="209"/>
      <c r="MU151" s="209"/>
      <c r="MV151" s="209"/>
      <c r="MW151" s="209"/>
      <c r="MX151" s="209"/>
      <c r="MY151" s="209"/>
      <c r="MZ151" s="209"/>
      <c r="NA151" s="200" t="s">
        <v>204</v>
      </c>
      <c r="NB151" s="200"/>
      <c r="NC151" s="200" t="s">
        <v>1168</v>
      </c>
      <c r="ND151" s="200"/>
    </row>
    <row r="152" spans="1:368" s="222" customFormat="1" ht="12">
      <c r="A152" s="1260">
        <v>105</v>
      </c>
      <c r="B152" s="199" t="s">
        <v>569</v>
      </c>
      <c r="C152" s="201">
        <v>2015</v>
      </c>
      <c r="D152" s="200" t="s">
        <v>44</v>
      </c>
      <c r="E152" s="200" t="s">
        <v>167</v>
      </c>
      <c r="F152" s="200" t="s">
        <v>283</v>
      </c>
      <c r="G152" s="220">
        <v>145</v>
      </c>
      <c r="H152" s="221">
        <v>0</v>
      </c>
      <c r="I152" s="202"/>
      <c r="J152" s="201" t="s">
        <v>574</v>
      </c>
      <c r="K152" s="200" t="s">
        <v>99</v>
      </c>
      <c r="L152" s="200" t="s">
        <v>122</v>
      </c>
      <c r="M152" s="201" t="s">
        <v>292</v>
      </c>
      <c r="N152" s="201">
        <v>2</v>
      </c>
      <c r="O152" s="201" t="s">
        <v>575</v>
      </c>
      <c r="P152" s="221">
        <v>0</v>
      </c>
      <c r="Q152" s="201"/>
      <c r="R152" s="200"/>
      <c r="S152" s="205" t="s">
        <v>573</v>
      </c>
      <c r="T152" s="205" t="s">
        <v>301</v>
      </c>
      <c r="U152" s="270" t="s">
        <v>283</v>
      </c>
      <c r="V152" s="253"/>
      <c r="W152" s="368"/>
      <c r="X152" s="208"/>
      <c r="Y152" s="209">
        <v>81.3</v>
      </c>
      <c r="Z152" s="576"/>
      <c r="AA152" s="209"/>
      <c r="AB152" s="576"/>
      <c r="AC152" s="209"/>
      <c r="AD152" s="331"/>
      <c r="AE152" s="209">
        <v>69.400000000000006</v>
      </c>
      <c r="AF152" s="209"/>
      <c r="AG152" s="209"/>
      <c r="AH152" s="209"/>
      <c r="AI152" s="572"/>
      <c r="AJ152" s="209"/>
      <c r="AK152" s="256"/>
      <c r="AL152" s="209">
        <v>7</v>
      </c>
      <c r="AM152" s="651"/>
      <c r="AN152" s="209"/>
      <c r="AO152" s="209"/>
      <c r="AP152" s="209"/>
      <c r="AQ152" s="209"/>
      <c r="AR152" s="209"/>
      <c r="AS152" s="209"/>
      <c r="AT152" s="209"/>
      <c r="AU152" s="209"/>
      <c r="AV152" s="209"/>
      <c r="AW152" s="209"/>
      <c r="AX152" s="209"/>
      <c r="AY152" s="256"/>
      <c r="AZ152" s="209"/>
      <c r="BA152" s="256"/>
      <c r="BB152" s="209"/>
      <c r="BC152" s="255"/>
      <c r="BD152" s="209">
        <v>77.900000000000006</v>
      </c>
      <c r="BE152" s="209"/>
      <c r="BF152" s="255"/>
      <c r="BG152" s="209"/>
      <c r="BH152" s="209"/>
      <c r="BI152" s="209"/>
      <c r="BJ152" s="209"/>
      <c r="BK152" s="631"/>
      <c r="BL152" s="219" t="s">
        <v>627</v>
      </c>
      <c r="BM152" s="209"/>
      <c r="BN152" s="255"/>
      <c r="BO152" s="219" t="s">
        <v>627</v>
      </c>
      <c r="BP152" s="209"/>
      <c r="BQ152" s="209"/>
      <c r="BR152" s="255"/>
      <c r="BS152" s="209"/>
      <c r="BT152" s="209"/>
      <c r="BU152" s="255"/>
      <c r="BV152" s="219"/>
      <c r="BW152" s="255"/>
      <c r="BX152" s="209" t="s">
        <v>627</v>
      </c>
      <c r="BZ152" s="255"/>
      <c r="CA152" s="209"/>
      <c r="CB152" s="209"/>
      <c r="CC152" s="219"/>
      <c r="CD152" s="219"/>
      <c r="CE152" s="368"/>
      <c r="CF152" s="209"/>
      <c r="CG152" s="255"/>
      <c r="CH152" s="209"/>
      <c r="CI152" s="256"/>
      <c r="CJ152" s="209"/>
      <c r="CK152" s="209"/>
      <c r="CL152" s="256"/>
      <c r="CM152" s="219" t="s">
        <v>627</v>
      </c>
      <c r="CN152" s="209"/>
      <c r="CO152" s="209"/>
      <c r="CP152" s="256"/>
      <c r="CQ152" s="209"/>
      <c r="CR152" s="209"/>
      <c r="CS152" s="209"/>
      <c r="CT152" s="209"/>
      <c r="CU152" s="209"/>
      <c r="CV152" s="209"/>
      <c r="CW152" s="209"/>
      <c r="CX152" s="256"/>
      <c r="CY152" s="209"/>
      <c r="CZ152" s="209"/>
      <c r="DA152" s="209"/>
      <c r="DB152" s="209"/>
      <c r="DC152" s="255"/>
      <c r="DD152" s="209"/>
      <c r="DE152" s="209"/>
      <c r="DF152" s="209"/>
      <c r="DG152" s="209"/>
      <c r="DH152" s="209"/>
      <c r="DI152" s="209"/>
      <c r="DJ152" s="209"/>
      <c r="DK152" s="209"/>
      <c r="DL152" s="209"/>
      <c r="DM152" s="209"/>
      <c r="DN152" s="209"/>
      <c r="DO152" s="255"/>
      <c r="DP152" s="209"/>
      <c r="DQ152" s="209"/>
      <c r="DR152" s="209"/>
      <c r="DS152" s="255"/>
      <c r="DT152" s="209"/>
      <c r="DU152" s="209"/>
      <c r="DV152" s="209"/>
      <c r="DW152" s="209"/>
      <c r="DX152" s="209"/>
      <c r="DY152" s="209"/>
      <c r="DZ152" s="209"/>
      <c r="EA152" s="373"/>
      <c r="EB152" s="209"/>
      <c r="EC152" s="255"/>
      <c r="ED152" s="256"/>
      <c r="EE152" s="209"/>
      <c r="EF152" s="209"/>
      <c r="EG152" s="209"/>
      <c r="EH152" s="209"/>
      <c r="EI152" s="256"/>
      <c r="EJ152" s="209"/>
      <c r="EK152" s="256"/>
      <c r="EL152" s="209" t="s">
        <v>627</v>
      </c>
      <c r="EM152" s="209"/>
      <c r="EN152" s="256"/>
      <c r="EO152" s="209"/>
      <c r="EP152" s="344"/>
      <c r="EQ152" s="209"/>
      <c r="ER152" s="209"/>
      <c r="ES152" s="209"/>
      <c r="ET152" s="209"/>
      <c r="EU152" s="209"/>
      <c r="EV152" s="209"/>
      <c r="EW152" s="255"/>
      <c r="EX152" s="256"/>
      <c r="EY152" s="209"/>
      <c r="EZ152" s="209"/>
      <c r="FA152" s="256"/>
      <c r="FB152" s="209"/>
      <c r="FC152" s="209"/>
      <c r="FD152" s="209"/>
      <c r="FE152" s="256"/>
      <c r="FF152" s="209"/>
      <c r="FG152" s="256"/>
      <c r="FH152" s="209"/>
      <c r="FI152" s="209"/>
      <c r="FJ152" s="256"/>
      <c r="FK152" s="209"/>
      <c r="FL152" s="209"/>
      <c r="FM152" s="209"/>
      <c r="FN152" s="612"/>
      <c r="FO152" s="209"/>
      <c r="FP152" s="255"/>
      <c r="FQ152" s="209"/>
      <c r="FR152" s="256"/>
      <c r="FS152" s="209"/>
      <c r="FT152" s="256"/>
      <c r="FU152" s="209"/>
      <c r="FV152" s="209"/>
      <c r="FW152" s="209"/>
      <c r="FX152" s="209"/>
      <c r="FY152" s="209"/>
      <c r="FZ152" s="256"/>
      <c r="GA152" s="209"/>
      <c r="GB152" s="255"/>
      <c r="GC152" s="209"/>
      <c r="GD152" s="209"/>
      <c r="GE152" s="209"/>
      <c r="GF152" s="255"/>
      <c r="GG152" s="209"/>
      <c r="GH152" s="368"/>
      <c r="GI152" s="209"/>
      <c r="GJ152" s="255"/>
      <c r="GK152" s="209"/>
      <c r="GL152" s="209"/>
      <c r="GM152" s="255"/>
      <c r="GN152" s="209"/>
      <c r="GO152" s="209"/>
      <c r="GP152" s="209"/>
      <c r="GQ152" s="209"/>
      <c r="GR152" s="209"/>
      <c r="GS152" s="368"/>
      <c r="GT152" s="209"/>
      <c r="GU152" s="255"/>
      <c r="GV152" s="256"/>
      <c r="GW152" s="209"/>
      <c r="GX152" s="209"/>
      <c r="GY152" s="256"/>
      <c r="GZ152" s="209"/>
      <c r="HA152" s="209"/>
      <c r="HB152" s="209"/>
      <c r="HC152" s="209"/>
      <c r="HD152" s="209"/>
      <c r="HE152" s="209"/>
      <c r="HF152" s="209"/>
      <c r="HG152" s="209"/>
      <c r="HH152" s="255"/>
      <c r="HI152" s="209"/>
      <c r="HJ152" s="209"/>
      <c r="HK152" s="209"/>
      <c r="HL152" s="209"/>
      <c r="HM152" s="209"/>
      <c r="HN152" s="209"/>
      <c r="HO152" s="255"/>
      <c r="HP152" s="256"/>
      <c r="HQ152" s="209"/>
      <c r="HR152" s="209"/>
      <c r="HS152" s="209"/>
      <c r="HT152" s="256"/>
      <c r="HU152" s="209"/>
      <c r="HV152" s="209"/>
      <c r="HW152" s="209"/>
      <c r="HX152" s="209"/>
      <c r="HY152" s="256"/>
      <c r="HZ152" s="209"/>
      <c r="IA152" s="368"/>
      <c r="IB152" s="255"/>
      <c r="IC152" s="209"/>
      <c r="ID152" s="209"/>
      <c r="IE152" s="209"/>
      <c r="IF152" s="209"/>
      <c r="IG152" s="209"/>
      <c r="IH152" s="209"/>
      <c r="II152" s="209"/>
      <c r="IJ152" s="209"/>
      <c r="IK152" s="368"/>
      <c r="IL152" s="255"/>
      <c r="IM152" s="209"/>
      <c r="IN152" s="209"/>
      <c r="IO152" s="209"/>
      <c r="IP152" s="209"/>
      <c r="IQ152" s="209"/>
      <c r="IR152" s="209"/>
      <c r="IS152" s="368"/>
      <c r="IT152" s="209"/>
      <c r="IU152" s="209"/>
      <c r="IV152" s="255"/>
      <c r="IW152" s="209"/>
      <c r="IX152" s="209"/>
      <c r="IY152" s="256"/>
      <c r="IZ152" s="209"/>
      <c r="JA152" s="209"/>
      <c r="JB152" s="256"/>
      <c r="JC152" s="209"/>
      <c r="JD152" s="209"/>
      <c r="JE152" s="209"/>
      <c r="JF152" s="256"/>
      <c r="JG152" s="209"/>
      <c r="JH152" s="255"/>
      <c r="JI152" s="209"/>
      <c r="JJ152" s="209"/>
      <c r="JK152" s="209"/>
      <c r="JL152" s="209"/>
      <c r="JM152" s="255"/>
      <c r="JN152" s="209"/>
      <c r="JO152" s="431"/>
      <c r="JP152" s="368"/>
      <c r="JQ152" s="255"/>
      <c r="JR152" s="209"/>
      <c r="JS152" s="209"/>
      <c r="JT152" s="209"/>
      <c r="JU152" s="209"/>
      <c r="JV152" s="209"/>
      <c r="JW152" s="209"/>
      <c r="JX152" s="209"/>
      <c r="JY152" s="209"/>
      <c r="JZ152" s="209"/>
      <c r="KA152" s="209"/>
      <c r="KB152" s="209"/>
      <c r="KC152" s="209"/>
      <c r="KD152" s="255"/>
      <c r="KE152" s="209"/>
      <c r="KF152" s="209"/>
      <c r="KG152" s="209"/>
      <c r="KH152" s="255"/>
      <c r="KI152" s="209"/>
      <c r="KJ152" s="209"/>
      <c r="KK152" s="209"/>
      <c r="KL152" s="209"/>
      <c r="KM152" s="255"/>
      <c r="KN152" s="209"/>
      <c r="KO152" s="209"/>
      <c r="KP152" s="209"/>
      <c r="KQ152" s="255"/>
      <c r="KR152" s="209"/>
      <c r="KS152" s="209"/>
      <c r="KT152" s="209"/>
      <c r="KU152" s="254"/>
      <c r="KV152" s="255"/>
      <c r="KW152" s="209"/>
      <c r="KX152" s="209"/>
      <c r="KY152" s="209"/>
      <c r="KZ152" s="209"/>
      <c r="LA152" s="209"/>
      <c r="LB152" s="255"/>
      <c r="LC152" s="209"/>
      <c r="LD152" s="209"/>
      <c r="LE152" s="209"/>
      <c r="LF152" s="256"/>
      <c r="LG152" s="209"/>
      <c r="LH152" s="209"/>
      <c r="LI152" s="209"/>
      <c r="LJ152" s="255"/>
      <c r="LK152" s="209"/>
      <c r="LL152" s="209"/>
      <c r="LM152" s="209"/>
      <c r="LN152" s="209"/>
      <c r="LO152" s="209"/>
      <c r="LP152" s="209"/>
      <c r="LQ152" s="209"/>
      <c r="LR152" s="209"/>
      <c r="LS152" s="209"/>
      <c r="LT152" s="209"/>
      <c r="LU152" s="209"/>
      <c r="LV152" s="209"/>
      <c r="LW152" s="209"/>
      <c r="LX152" s="209"/>
      <c r="LY152" s="255"/>
      <c r="LZ152" s="209"/>
      <c r="MA152" s="209"/>
      <c r="MB152" s="209"/>
      <c r="MC152" s="209"/>
      <c r="MD152" s="209"/>
      <c r="ME152" s="255"/>
      <c r="MF152" s="209"/>
      <c r="MG152" s="209"/>
      <c r="MH152" s="209"/>
      <c r="MI152" s="209"/>
      <c r="MJ152" s="255"/>
      <c r="MK152" s="209"/>
      <c r="ML152" s="209"/>
      <c r="MM152" s="209"/>
      <c r="MN152" s="209"/>
      <c r="MO152" s="209"/>
      <c r="MP152" s="209"/>
      <c r="MQ152" s="257"/>
      <c r="MR152" s="209"/>
      <c r="MS152" s="209"/>
      <c r="MT152" s="209"/>
      <c r="MU152" s="209"/>
      <c r="MV152" s="209"/>
      <c r="MW152" s="209"/>
      <c r="MX152" s="209"/>
      <c r="MY152" s="209"/>
      <c r="MZ152" s="209"/>
      <c r="NA152" s="200" t="s">
        <v>204</v>
      </c>
      <c r="NB152" s="200"/>
      <c r="NC152" s="200" t="s">
        <v>1168</v>
      </c>
      <c r="ND152" s="200"/>
    </row>
    <row r="153" spans="1:368" s="240" customFormat="1" ht="15">
      <c r="A153" s="1259">
        <v>106</v>
      </c>
      <c r="B153" s="1226" t="s">
        <v>282</v>
      </c>
      <c r="C153" s="582">
        <v>2015</v>
      </c>
      <c r="D153" s="243" t="s">
        <v>44</v>
      </c>
      <c r="E153" s="243" t="s">
        <v>167</v>
      </c>
      <c r="F153" s="243" t="s">
        <v>283</v>
      </c>
      <c r="G153" s="244">
        <v>423</v>
      </c>
      <c r="H153" s="245">
        <v>0.65</v>
      </c>
      <c r="I153" s="246">
        <v>0.92</v>
      </c>
      <c r="J153" s="242" t="s">
        <v>284</v>
      </c>
      <c r="K153" s="583" t="s">
        <v>132</v>
      </c>
      <c r="L153" s="583" t="s">
        <v>133</v>
      </c>
      <c r="M153" s="242" t="s">
        <v>292</v>
      </c>
      <c r="N153" s="577" t="s">
        <v>403</v>
      </c>
      <c r="O153" s="242" t="s">
        <v>293</v>
      </c>
      <c r="P153" s="245">
        <v>0</v>
      </c>
      <c r="Q153" s="242" t="s">
        <v>157</v>
      </c>
      <c r="R153" s="243"/>
      <c r="S153" s="248" t="s">
        <v>576</v>
      </c>
      <c r="T153" s="248" t="s">
        <v>301</v>
      </c>
      <c r="U153" s="578" t="s">
        <v>283</v>
      </c>
      <c r="V153" s="230"/>
      <c r="W153" s="370"/>
      <c r="X153" s="232"/>
      <c r="Y153" s="238"/>
      <c r="Z153" s="494"/>
      <c r="AA153" s="238"/>
      <c r="AB153" s="494"/>
      <c r="AC153" s="238"/>
      <c r="AD153" s="327"/>
      <c r="AE153" s="238"/>
      <c r="AF153" s="238"/>
      <c r="AG153" s="238"/>
      <c r="AH153" s="238"/>
      <c r="AI153" s="492"/>
      <c r="AJ153" s="238"/>
      <c r="AK153" s="235"/>
      <c r="AL153" s="238"/>
      <c r="AM153" s="648"/>
      <c r="AN153" s="238"/>
      <c r="AO153" s="238"/>
      <c r="AP153" s="238"/>
      <c r="AQ153" s="238"/>
      <c r="AR153" s="238"/>
      <c r="AS153" s="238"/>
      <c r="AT153" s="238"/>
      <c r="AU153" s="238"/>
      <c r="AV153" s="238"/>
      <c r="AW153" s="238"/>
      <c r="AX153" s="238"/>
      <c r="AY153" s="235"/>
      <c r="AZ153" s="238"/>
      <c r="BA153" s="235"/>
      <c r="BB153" s="238"/>
      <c r="BC153" s="234"/>
      <c r="BD153" s="238"/>
      <c r="BE153" s="238"/>
      <c r="BF153" s="234"/>
      <c r="BG153" s="238"/>
      <c r="BH153" s="238"/>
      <c r="BI153" s="238"/>
      <c r="BJ153" s="238"/>
      <c r="BK153" s="623"/>
      <c r="BL153" s="238"/>
      <c r="BM153" s="238"/>
      <c r="BN153" s="234"/>
      <c r="BO153" s="238"/>
      <c r="BP153" s="238"/>
      <c r="BQ153" s="238"/>
      <c r="BR153" s="234"/>
      <c r="BS153" s="238"/>
      <c r="BT153" s="238"/>
      <c r="BU153" s="234"/>
      <c r="BV153" s="238"/>
      <c r="BW153" s="234"/>
      <c r="BX153" s="238"/>
      <c r="BZ153" s="234"/>
      <c r="CA153" s="238"/>
      <c r="CB153" s="238"/>
      <c r="CC153" s="238"/>
      <c r="CD153" s="238"/>
      <c r="CE153" s="370"/>
      <c r="CF153" s="238"/>
      <c r="CG153" s="234"/>
      <c r="CH153" s="238"/>
      <c r="CI153" s="235"/>
      <c r="CJ153" s="238"/>
      <c r="CK153" s="238"/>
      <c r="CL153" s="235"/>
      <c r="CM153" s="238"/>
      <c r="CN153" s="238"/>
      <c r="CO153" s="238"/>
      <c r="CP153" s="235"/>
      <c r="CQ153" s="238"/>
      <c r="CR153" s="238"/>
      <c r="CS153" s="238"/>
      <c r="CT153" s="238"/>
      <c r="CU153" s="238"/>
      <c r="CV153" s="238"/>
      <c r="CW153" s="238"/>
      <c r="CX153" s="235"/>
      <c r="CY153" s="584"/>
      <c r="CZ153" s="238"/>
      <c r="DA153" s="238"/>
      <c r="DB153" s="238"/>
      <c r="DC153" s="234"/>
      <c r="DD153" s="238"/>
      <c r="DE153" s="238"/>
      <c r="DF153" s="238"/>
      <c r="DG153" s="238"/>
      <c r="DH153" s="238"/>
      <c r="DI153" s="238"/>
      <c r="DJ153" s="238"/>
      <c r="DK153" s="238"/>
      <c r="DL153" s="238"/>
      <c r="DM153" s="238"/>
      <c r="DN153" s="238"/>
      <c r="DO153" s="234"/>
      <c r="DP153" s="238"/>
      <c r="DQ153" s="238"/>
      <c r="DR153" s="238"/>
      <c r="DS153" s="234"/>
      <c r="DT153" s="238"/>
      <c r="DU153" s="238"/>
      <c r="DV153" s="238"/>
      <c r="DW153" s="238"/>
      <c r="DX153" s="238"/>
      <c r="DY153" s="238"/>
      <c r="DZ153" s="238"/>
      <c r="EA153" s="370"/>
      <c r="EB153" s="238"/>
      <c r="EC153" s="234"/>
      <c r="ED153" s="235"/>
      <c r="EE153" s="238"/>
      <c r="EF153" s="238"/>
      <c r="EG153" s="238"/>
      <c r="EH153" s="238"/>
      <c r="EI153" s="235"/>
      <c r="EJ153" s="238"/>
      <c r="EK153" s="235"/>
      <c r="EL153" s="238"/>
      <c r="EM153" s="238"/>
      <c r="EN153" s="235"/>
      <c r="EO153" s="238"/>
      <c r="EP153" s="343"/>
      <c r="EQ153" s="238"/>
      <c r="ER153" s="238"/>
      <c r="ES153" s="238"/>
      <c r="ET153" s="238"/>
      <c r="EU153" s="238"/>
      <c r="EV153" s="238"/>
      <c r="EW153" s="234"/>
      <c r="EX153" s="235"/>
      <c r="EY153" s="238"/>
      <c r="EZ153" s="238"/>
      <c r="FA153" s="235"/>
      <c r="FB153" s="584">
        <v>50</v>
      </c>
      <c r="FC153" s="238"/>
      <c r="FD153" s="238"/>
      <c r="FE153" s="235"/>
      <c r="FF153" s="238"/>
      <c r="FG153" s="235"/>
      <c r="FH153" s="238"/>
      <c r="FI153" s="238"/>
      <c r="FJ153" s="235"/>
      <c r="FK153" s="238"/>
      <c r="FL153" s="238"/>
      <c r="FM153" s="238"/>
      <c r="FN153" s="606"/>
      <c r="FO153" s="238"/>
      <c r="FP153" s="234"/>
      <c r="FQ153" s="584">
        <v>53</v>
      </c>
      <c r="FR153" s="235"/>
      <c r="FS153" s="238"/>
      <c r="FT153" s="235"/>
      <c r="FU153" s="238"/>
      <c r="FV153" s="238"/>
      <c r="FW153" s="238"/>
      <c r="FX153" s="238"/>
      <c r="FY153" s="238"/>
      <c r="FZ153" s="235"/>
      <c r="GA153" s="238"/>
      <c r="GB153" s="234"/>
      <c r="GC153" s="584">
        <v>38</v>
      </c>
      <c r="GD153" s="238"/>
      <c r="GE153" s="238"/>
      <c r="GF153" s="234"/>
      <c r="GG153" s="584">
        <v>50</v>
      </c>
      <c r="GH153" s="370"/>
      <c r="GI153" s="238"/>
      <c r="GJ153" s="234"/>
      <c r="GK153" s="238"/>
      <c r="GL153" s="238"/>
      <c r="GM153" s="234"/>
      <c r="GN153" s="238"/>
      <c r="GO153" s="238"/>
      <c r="GP153" s="238"/>
      <c r="GQ153" s="238"/>
      <c r="GR153" s="238"/>
      <c r="GS153" s="370"/>
      <c r="GT153" s="238"/>
      <c r="GU153" s="234"/>
      <c r="GV153" s="235"/>
      <c r="GW153" s="238"/>
      <c r="GX153" s="238"/>
      <c r="GY153" s="235"/>
      <c r="GZ153" s="238"/>
      <c r="HA153" s="238"/>
      <c r="HB153" s="238"/>
      <c r="HC153" s="238"/>
      <c r="HD153" s="238"/>
      <c r="HE153" s="238"/>
      <c r="HF153" s="238"/>
      <c r="HG153" s="238"/>
      <c r="HH153" s="234"/>
      <c r="HI153" s="238"/>
      <c r="HJ153" s="238"/>
      <c r="HK153" s="238"/>
      <c r="HL153" s="238"/>
      <c r="HM153" s="238"/>
      <c r="HN153" s="238"/>
      <c r="HO153" s="234"/>
      <c r="HP153" s="235"/>
      <c r="HQ153" s="238"/>
      <c r="HR153" s="238"/>
      <c r="HS153" s="238"/>
      <c r="HT153" s="235"/>
      <c r="HU153" s="238"/>
      <c r="HV153" s="238"/>
      <c r="HW153" s="238"/>
      <c r="HX153" s="238"/>
      <c r="HY153" s="235"/>
      <c r="HZ153" s="238"/>
      <c r="IA153" s="370"/>
      <c r="IB153" s="234"/>
      <c r="IC153" s="238"/>
      <c r="ID153" s="238"/>
      <c r="IE153" s="238"/>
      <c r="IF153" s="238"/>
      <c r="IG153" s="238"/>
      <c r="IH153" s="238"/>
      <c r="II153" s="238"/>
      <c r="IJ153" s="238"/>
      <c r="IK153" s="370"/>
      <c r="IL153" s="234"/>
      <c r="IM153" s="238"/>
      <c r="IN153" s="238"/>
      <c r="IO153" s="238"/>
      <c r="IP153" s="238"/>
      <c r="IQ153" s="238"/>
      <c r="IR153" s="238"/>
      <c r="IS153" s="370"/>
      <c r="IT153" s="238"/>
      <c r="IU153" s="238"/>
      <c r="IV153" s="234"/>
      <c r="IW153" s="238"/>
      <c r="IX153" s="238"/>
      <c r="IY153" s="235"/>
      <c r="IZ153" s="238"/>
      <c r="JA153" s="238"/>
      <c r="JB153" s="235"/>
      <c r="JC153" s="238"/>
      <c r="JD153" s="238"/>
      <c r="JE153" s="238"/>
      <c r="JF153" s="235"/>
      <c r="JG153" s="238"/>
      <c r="JH153" s="234"/>
      <c r="JI153" s="238"/>
      <c r="JJ153" s="238"/>
      <c r="JK153" s="238"/>
      <c r="JL153" s="238"/>
      <c r="JM153" s="234"/>
      <c r="JN153" s="238"/>
      <c r="JO153" s="427"/>
      <c r="JP153" s="370"/>
      <c r="JQ153" s="234"/>
      <c r="JR153" s="238"/>
      <c r="JS153" s="238"/>
      <c r="JT153" s="238"/>
      <c r="JU153" s="238"/>
      <c r="JV153" s="238"/>
      <c r="JW153" s="238"/>
      <c r="JX153" s="238"/>
      <c r="JY153" s="238"/>
      <c r="JZ153" s="238"/>
      <c r="KA153" s="238"/>
      <c r="KB153" s="238"/>
      <c r="KC153" s="238"/>
      <c r="KD153" s="234"/>
      <c r="KE153" s="238"/>
      <c r="KF153" s="238"/>
      <c r="KG153" s="238"/>
      <c r="KH153" s="234"/>
      <c r="KI153" s="238"/>
      <c r="KJ153" s="238"/>
      <c r="KK153" s="238"/>
      <c r="KL153" s="238"/>
      <c r="KM153" s="234"/>
      <c r="KN153" s="238"/>
      <c r="KO153" s="238"/>
      <c r="KP153" s="238"/>
      <c r="KQ153" s="234"/>
      <c r="KR153" s="238"/>
      <c r="KS153" s="238"/>
      <c r="KT153" s="238"/>
      <c r="KU153" s="231"/>
      <c r="KV153" s="234"/>
      <c r="KW153" s="238"/>
      <c r="KX153" s="238"/>
      <c r="KY153" s="238"/>
      <c r="KZ153" s="238"/>
      <c r="LA153" s="238"/>
      <c r="LB153" s="234"/>
      <c r="LC153" s="238"/>
      <c r="LD153" s="238"/>
      <c r="LE153" s="238"/>
      <c r="LF153" s="235"/>
      <c r="LG153" s="238"/>
      <c r="LH153" s="238"/>
      <c r="LI153" s="238"/>
      <c r="LJ153" s="234"/>
      <c r="LK153" s="238"/>
      <c r="LL153" s="238"/>
      <c r="LM153" s="238"/>
      <c r="LN153" s="238"/>
      <c r="LO153" s="238"/>
      <c r="LP153" s="238"/>
      <c r="LQ153" s="238"/>
      <c r="LR153" s="238"/>
      <c r="LS153" s="238"/>
      <c r="LT153" s="238"/>
      <c r="LU153" s="238"/>
      <c r="LV153" s="238"/>
      <c r="LW153" s="238"/>
      <c r="LX153" s="238"/>
      <c r="LY153" s="234"/>
      <c r="LZ153" s="238"/>
      <c r="MA153" s="238"/>
      <c r="MB153" s="238"/>
      <c r="MC153" s="238"/>
      <c r="MD153" s="238"/>
      <c r="ME153" s="234"/>
      <c r="MF153" s="238"/>
      <c r="MG153" s="238"/>
      <c r="MH153" s="238"/>
      <c r="MI153" s="238"/>
      <c r="MJ153" s="234"/>
      <c r="MK153" s="238"/>
      <c r="ML153" s="238"/>
      <c r="MM153" s="238"/>
      <c r="MN153" s="238"/>
      <c r="MO153" s="238"/>
      <c r="MP153" s="238"/>
      <c r="MQ153" s="239"/>
      <c r="MR153" s="238"/>
      <c r="MS153" s="238"/>
      <c r="MT153" s="238"/>
      <c r="MU153" s="238"/>
      <c r="MV153" s="238"/>
      <c r="MW153" s="238"/>
      <c r="MX153" s="238"/>
      <c r="MY153" s="238"/>
      <c r="MZ153" s="238"/>
      <c r="NA153" s="243" t="s">
        <v>1169</v>
      </c>
      <c r="NB153" s="243"/>
      <c r="NC153" s="243" t="s">
        <v>1170</v>
      </c>
      <c r="ND153" s="243"/>
    </row>
    <row r="154" spans="1:368" s="240" customFormat="1" ht="15">
      <c r="A154" s="1259">
        <v>107</v>
      </c>
      <c r="B154" s="1226" t="s">
        <v>577</v>
      </c>
      <c r="C154" s="582">
        <v>2017</v>
      </c>
      <c r="D154" s="243" t="s">
        <v>44</v>
      </c>
      <c r="E154" s="243" t="s">
        <v>167</v>
      </c>
      <c r="F154" s="243" t="s">
        <v>283</v>
      </c>
      <c r="G154" s="244">
        <v>423</v>
      </c>
      <c r="H154" s="245">
        <v>0.65</v>
      </c>
      <c r="I154" s="246">
        <v>0.92400000000000004</v>
      </c>
      <c r="J154" s="242" t="s">
        <v>284</v>
      </c>
      <c r="K154" s="583" t="s">
        <v>83</v>
      </c>
      <c r="L154" s="583" t="s">
        <v>133</v>
      </c>
      <c r="M154" s="242" t="s">
        <v>292</v>
      </c>
      <c r="N154" s="577" t="s">
        <v>403</v>
      </c>
      <c r="O154" s="242" t="s">
        <v>293</v>
      </c>
      <c r="P154" s="245">
        <v>0</v>
      </c>
      <c r="Q154" s="242" t="s">
        <v>157</v>
      </c>
      <c r="R154" s="243"/>
      <c r="S154" s="248" t="s">
        <v>578</v>
      </c>
      <c r="T154" s="248" t="s">
        <v>301</v>
      </c>
      <c r="U154" s="578" t="s">
        <v>283</v>
      </c>
      <c r="V154" s="230"/>
      <c r="W154" s="370"/>
      <c r="X154" s="232"/>
      <c r="Y154" s="238"/>
      <c r="Z154" s="494"/>
      <c r="AA154" s="238"/>
      <c r="AB154" s="494"/>
      <c r="AC154" s="238"/>
      <c r="AD154" s="327"/>
      <c r="AE154" s="238"/>
      <c r="AF154" s="238"/>
      <c r="AG154" s="238"/>
      <c r="AH154" s="238"/>
      <c r="AI154" s="492"/>
      <c r="AJ154" s="238"/>
      <c r="AK154" s="235"/>
      <c r="AL154" s="238"/>
      <c r="AM154" s="648"/>
      <c r="AN154" s="238"/>
      <c r="AO154" s="238"/>
      <c r="AP154" s="238"/>
      <c r="AQ154" s="238"/>
      <c r="AR154" s="238"/>
      <c r="AS154" s="238"/>
      <c r="AT154" s="238"/>
      <c r="AU154" s="238"/>
      <c r="AV154" s="238"/>
      <c r="AW154" s="238"/>
      <c r="AX154" s="238"/>
      <c r="AY154" s="235"/>
      <c r="AZ154" s="238"/>
      <c r="BA154" s="235"/>
      <c r="BB154" s="238"/>
      <c r="BC154" s="234"/>
      <c r="BD154" s="238">
        <v>50.9</v>
      </c>
      <c r="BE154" s="238"/>
      <c r="BF154" s="234"/>
      <c r="BG154" s="238"/>
      <c r="BH154" s="238"/>
      <c r="BI154" s="238"/>
      <c r="BJ154" s="238"/>
      <c r="BK154" s="623"/>
      <c r="BL154" s="238"/>
      <c r="BM154" s="238"/>
      <c r="BN154" s="234"/>
      <c r="BO154" s="238"/>
      <c r="BP154" s="238"/>
      <c r="BQ154" s="238"/>
      <c r="BR154" s="234"/>
      <c r="BS154" s="238"/>
      <c r="BT154" s="238"/>
      <c r="BU154" s="234"/>
      <c r="BV154" s="238"/>
      <c r="BW154" s="234"/>
      <c r="BX154" s="238"/>
      <c r="BZ154" s="234"/>
      <c r="CA154" s="238"/>
      <c r="CB154" s="238"/>
      <c r="CC154" s="238"/>
      <c r="CD154" s="238"/>
      <c r="CE154" s="370"/>
      <c r="CF154" s="238"/>
      <c r="CG154" s="234"/>
      <c r="CH154" s="238"/>
      <c r="CI154" s="235"/>
      <c r="CJ154" s="238"/>
      <c r="CK154" s="238"/>
      <c r="CL154" s="235"/>
      <c r="CM154" s="238"/>
      <c r="CN154" s="238"/>
      <c r="CO154" s="238"/>
      <c r="CP154" s="235"/>
      <c r="CQ154" s="238"/>
      <c r="CR154" s="238"/>
      <c r="CS154" s="238"/>
      <c r="CT154" s="238"/>
      <c r="CU154" s="238"/>
      <c r="CV154" s="238"/>
      <c r="CW154" s="238"/>
      <c r="CX154" s="235"/>
      <c r="CY154" s="238"/>
      <c r="CZ154" s="238"/>
      <c r="DA154" s="238"/>
      <c r="DB154" s="238"/>
      <c r="DC154" s="234"/>
      <c r="DD154" s="238"/>
      <c r="DE154" s="238"/>
      <c r="DF154" s="238"/>
      <c r="DG154" s="238"/>
      <c r="DH154" s="238"/>
      <c r="DI154" s="238"/>
      <c r="DJ154" s="238"/>
      <c r="DK154" s="238"/>
      <c r="DL154" s="238"/>
      <c r="DM154" s="238"/>
      <c r="DN154" s="238"/>
      <c r="DO154" s="234"/>
      <c r="DP154" s="238"/>
      <c r="DQ154" s="238"/>
      <c r="DR154" s="238"/>
      <c r="DS154" s="234"/>
      <c r="DT154" s="238"/>
      <c r="DU154" s="238"/>
      <c r="DV154" s="238"/>
      <c r="DW154" s="238"/>
      <c r="DX154" s="238"/>
      <c r="DY154" s="238"/>
      <c r="DZ154" s="238"/>
      <c r="EA154" s="370"/>
      <c r="EB154" s="238"/>
      <c r="EC154" s="234"/>
      <c r="ED154" s="235"/>
      <c r="EE154" s="238"/>
      <c r="EF154" s="238"/>
      <c r="EG154" s="238"/>
      <c r="EH154" s="238"/>
      <c r="EI154" s="235"/>
      <c r="EJ154" s="238"/>
      <c r="EK154" s="235"/>
      <c r="EL154" s="238"/>
      <c r="EM154" s="238"/>
      <c r="EN154" s="235"/>
      <c r="EO154" s="238"/>
      <c r="EP154" s="343"/>
      <c r="EQ154" s="238"/>
      <c r="ER154" s="238"/>
      <c r="ES154" s="238"/>
      <c r="ET154" s="238"/>
      <c r="EU154" s="238"/>
      <c r="EV154" s="238"/>
      <c r="EW154" s="234"/>
      <c r="EX154" s="235"/>
      <c r="EY154" s="238"/>
      <c r="EZ154" s="238"/>
      <c r="FA154" s="235"/>
      <c r="FB154" s="238"/>
      <c r="FC154" s="238"/>
      <c r="FD154" s="238"/>
      <c r="FE154" s="235"/>
      <c r="FF154" s="238"/>
      <c r="FG154" s="235"/>
      <c r="FH154" s="238"/>
      <c r="FI154" s="238"/>
      <c r="FJ154" s="235"/>
      <c r="FK154" s="238"/>
      <c r="FL154" s="238"/>
      <c r="FM154" s="238"/>
      <c r="FN154" s="606"/>
      <c r="FO154" s="238"/>
      <c r="FP154" s="234"/>
      <c r="FQ154" s="238"/>
      <c r="FR154" s="235"/>
      <c r="FS154" s="238"/>
      <c r="FT154" s="235"/>
      <c r="FU154" s="238"/>
      <c r="FV154" s="238"/>
      <c r="FW154" s="238"/>
      <c r="FX154" s="238"/>
      <c r="FY154" s="238"/>
      <c r="FZ154" s="235"/>
      <c r="GA154" s="238"/>
      <c r="GB154" s="234"/>
      <c r="GC154" s="584">
        <v>27.5</v>
      </c>
      <c r="GD154" s="238"/>
      <c r="GE154" s="238"/>
      <c r="GF154" s="234"/>
      <c r="GG154" s="584">
        <v>16</v>
      </c>
      <c r="GH154" s="370"/>
      <c r="GI154" s="238"/>
      <c r="GJ154" s="234"/>
      <c r="GK154" s="238"/>
      <c r="GL154" s="238"/>
      <c r="GM154" s="234"/>
      <c r="GN154" s="238"/>
      <c r="GO154" s="238"/>
      <c r="GP154" s="238"/>
      <c r="GQ154" s="238"/>
      <c r="GR154" s="238"/>
      <c r="GS154" s="370"/>
      <c r="GT154" s="238"/>
      <c r="GU154" s="234"/>
      <c r="GV154" s="235"/>
      <c r="GW154" s="238"/>
      <c r="GX154" s="238"/>
      <c r="GY154" s="235"/>
      <c r="GZ154" s="238"/>
      <c r="HA154" s="238"/>
      <c r="HB154" s="238"/>
      <c r="HC154" s="238"/>
      <c r="HD154" s="238"/>
      <c r="HE154" s="238"/>
      <c r="HF154" s="238"/>
      <c r="HG154" s="238"/>
      <c r="HH154" s="234"/>
      <c r="HI154" s="238"/>
      <c r="HJ154" s="238"/>
      <c r="HK154" s="238"/>
      <c r="HL154" s="238"/>
      <c r="HM154" s="238"/>
      <c r="HN154" s="238"/>
      <c r="HO154" s="234"/>
      <c r="HP154" s="235"/>
      <c r="HQ154" s="238"/>
      <c r="HR154" s="238"/>
      <c r="HS154" s="238"/>
      <c r="HT154" s="235"/>
      <c r="HU154" s="238"/>
      <c r="HV154" s="238"/>
      <c r="HW154" s="238"/>
      <c r="HX154" s="238"/>
      <c r="HY154" s="235"/>
      <c r="HZ154" s="238"/>
      <c r="IA154" s="370"/>
      <c r="IB154" s="234"/>
      <c r="IC154" s="238"/>
      <c r="ID154" s="238"/>
      <c r="IE154" s="238"/>
      <c r="IF154" s="238"/>
      <c r="IG154" s="238"/>
      <c r="IH154" s="238"/>
      <c r="II154" s="238"/>
      <c r="IJ154" s="238"/>
      <c r="IK154" s="370"/>
      <c r="IL154" s="234"/>
      <c r="IM154" s="238"/>
      <c r="IN154" s="238"/>
      <c r="IO154" s="238"/>
      <c r="IP154" s="238"/>
      <c r="IQ154" s="238"/>
      <c r="IR154" s="238"/>
      <c r="IS154" s="370"/>
      <c r="IT154" s="238"/>
      <c r="IU154" s="238"/>
      <c r="IV154" s="234"/>
      <c r="IW154" s="238"/>
      <c r="IX154" s="238"/>
      <c r="IY154" s="235"/>
      <c r="IZ154" s="238"/>
      <c r="JA154" s="238"/>
      <c r="JB154" s="235"/>
      <c r="JC154" s="238"/>
      <c r="JD154" s="238"/>
      <c r="JE154" s="238"/>
      <c r="JF154" s="235"/>
      <c r="JG154" s="238"/>
      <c r="JH154" s="234"/>
      <c r="JI154" s="238"/>
      <c r="JJ154" s="238"/>
      <c r="JK154" s="238"/>
      <c r="JL154" s="238"/>
      <c r="JM154" s="234"/>
      <c r="JN154" s="238"/>
      <c r="JO154" s="427"/>
      <c r="JP154" s="370"/>
      <c r="JQ154" s="234"/>
      <c r="JR154" s="238"/>
      <c r="JS154" s="238"/>
      <c r="JT154" s="238"/>
      <c r="JU154" s="238"/>
      <c r="JV154" s="238"/>
      <c r="JW154" s="238"/>
      <c r="JX154" s="238"/>
      <c r="JY154" s="238"/>
      <c r="JZ154" s="238"/>
      <c r="KA154" s="238"/>
      <c r="KB154" s="238"/>
      <c r="KC154" s="238"/>
      <c r="KD154" s="234"/>
      <c r="KE154" s="238"/>
      <c r="KF154" s="238"/>
      <c r="KG154" s="238"/>
      <c r="KH154" s="234"/>
      <c r="KI154" s="238"/>
      <c r="KJ154" s="238"/>
      <c r="KK154" s="238"/>
      <c r="KL154" s="238"/>
      <c r="KM154" s="234"/>
      <c r="KN154" s="238"/>
      <c r="KO154" s="238"/>
      <c r="KP154" s="238"/>
      <c r="KQ154" s="234"/>
      <c r="KR154" s="238"/>
      <c r="KS154" s="238"/>
      <c r="KT154" s="238"/>
      <c r="KU154" s="231"/>
      <c r="KV154" s="234"/>
      <c r="KW154" s="238"/>
      <c r="KX154" s="238"/>
      <c r="KY154" s="238"/>
      <c r="KZ154" s="238"/>
      <c r="LA154" s="238"/>
      <c r="LB154" s="234"/>
      <c r="LC154" s="238"/>
      <c r="LD154" s="238"/>
      <c r="LE154" s="238"/>
      <c r="LF154" s="235"/>
      <c r="LG154" s="238"/>
      <c r="LH154" s="238"/>
      <c r="LI154" s="238"/>
      <c r="LJ154" s="234"/>
      <c r="LK154" s="238"/>
      <c r="LL154" s="238"/>
      <c r="LM154" s="238"/>
      <c r="LN154" s="238"/>
      <c r="LO154" s="238"/>
      <c r="LP154" s="238"/>
      <c r="LQ154" s="238"/>
      <c r="LR154" s="238"/>
      <c r="LS154" s="238"/>
      <c r="LT154" s="238"/>
      <c r="LU154" s="238"/>
      <c r="LV154" s="238"/>
      <c r="LW154" s="238"/>
      <c r="LX154" s="238"/>
      <c r="LY154" s="234"/>
      <c r="LZ154" s="238"/>
      <c r="MA154" s="238"/>
      <c r="MB154" s="238"/>
      <c r="MC154" s="238"/>
      <c r="MD154" s="238"/>
      <c r="ME154" s="234"/>
      <c r="MF154" s="238"/>
      <c r="MG154" s="238"/>
      <c r="MH154" s="238"/>
      <c r="MI154" s="238"/>
      <c r="MJ154" s="234"/>
      <c r="MK154" s="238"/>
      <c r="ML154" s="238"/>
      <c r="MM154" s="238"/>
      <c r="MN154" s="238"/>
      <c r="MO154" s="238"/>
      <c r="MP154" s="238"/>
      <c r="MQ154" s="239"/>
      <c r="MR154" s="238"/>
      <c r="MS154" s="238"/>
      <c r="MT154" s="238"/>
      <c r="MU154" s="238"/>
      <c r="MV154" s="238"/>
      <c r="MW154" s="238"/>
      <c r="MX154" s="238"/>
      <c r="MY154" s="238"/>
      <c r="MZ154" s="238"/>
      <c r="NA154" s="243" t="s">
        <v>1171</v>
      </c>
      <c r="NB154" s="243"/>
      <c r="NC154" s="243" t="s">
        <v>1172</v>
      </c>
      <c r="ND154" s="243"/>
    </row>
    <row r="155" spans="1:368" s="240" customFormat="1" ht="15">
      <c r="A155" s="1259">
        <v>108</v>
      </c>
      <c r="B155" s="1226" t="s">
        <v>579</v>
      </c>
      <c r="C155" s="582">
        <v>2017</v>
      </c>
      <c r="D155" s="243" t="s">
        <v>44</v>
      </c>
      <c r="E155" s="243" t="s">
        <v>167</v>
      </c>
      <c r="F155" s="243" t="s">
        <v>283</v>
      </c>
      <c r="G155" s="244">
        <v>424</v>
      </c>
      <c r="H155" s="245">
        <v>0.66</v>
      </c>
      <c r="I155" s="246">
        <v>0.92400000000000004</v>
      </c>
      <c r="J155" s="242" t="s">
        <v>284</v>
      </c>
      <c r="K155" s="583" t="s">
        <v>230</v>
      </c>
      <c r="L155" s="583" t="s">
        <v>580</v>
      </c>
      <c r="M155" s="242" t="s">
        <v>285</v>
      </c>
      <c r="N155" s="242" t="s">
        <v>286</v>
      </c>
      <c r="O155" s="242" t="s">
        <v>287</v>
      </c>
      <c r="P155" s="245">
        <v>0</v>
      </c>
      <c r="Q155" s="242" t="s">
        <v>157</v>
      </c>
      <c r="R155" s="243"/>
      <c r="S155" s="248" t="s">
        <v>581</v>
      </c>
      <c r="T155" s="248" t="s">
        <v>301</v>
      </c>
      <c r="U155" s="578" t="s">
        <v>283</v>
      </c>
      <c r="V155" s="230"/>
      <c r="W155" s="370"/>
      <c r="X155" s="232"/>
      <c r="Y155" s="238">
        <v>82.9</v>
      </c>
      <c r="Z155" s="494"/>
      <c r="AA155" s="238"/>
      <c r="AB155" s="494"/>
      <c r="AC155" s="238"/>
      <c r="AD155" s="327"/>
      <c r="AE155" s="238">
        <v>76.7</v>
      </c>
      <c r="AF155" s="238"/>
      <c r="AG155" s="238"/>
      <c r="AH155" s="238"/>
      <c r="AI155" s="492"/>
      <c r="AJ155" s="238"/>
      <c r="AK155" s="235"/>
      <c r="AL155" s="238">
        <v>6.9</v>
      </c>
      <c r="AM155" s="648"/>
      <c r="AN155" s="238"/>
      <c r="AO155" s="238"/>
      <c r="AP155" s="238"/>
      <c r="AQ155" s="238"/>
      <c r="AR155" s="238"/>
      <c r="AS155" s="238"/>
      <c r="AT155" s="238"/>
      <c r="AU155" s="238"/>
      <c r="AV155" s="238"/>
      <c r="AW155" s="238"/>
      <c r="AX155" s="238"/>
      <c r="AY155" s="235"/>
      <c r="AZ155" s="238"/>
      <c r="BA155" s="235"/>
      <c r="BB155" s="238"/>
      <c r="BC155" s="234"/>
      <c r="BD155" s="238">
        <v>78.3</v>
      </c>
      <c r="BE155" s="238"/>
      <c r="BF155" s="234"/>
      <c r="BG155" s="238"/>
      <c r="BH155" s="238"/>
      <c r="BI155" s="238"/>
      <c r="BJ155" s="238"/>
      <c r="BK155" s="623"/>
      <c r="BL155" s="238"/>
      <c r="BM155" s="238"/>
      <c r="BN155" s="234"/>
      <c r="BO155" s="238"/>
      <c r="BP155" s="238"/>
      <c r="BQ155" s="238"/>
      <c r="BR155" s="234"/>
      <c r="BS155" s="238"/>
      <c r="BT155" s="238"/>
      <c r="BU155" s="234"/>
      <c r="BV155" s="238"/>
      <c r="BW155" s="234"/>
      <c r="BX155" s="238"/>
      <c r="BZ155" s="234"/>
      <c r="CA155" s="238"/>
      <c r="CB155" s="238"/>
      <c r="CC155" s="238"/>
      <c r="CD155" s="238"/>
      <c r="CE155" s="370"/>
      <c r="CF155" s="238"/>
      <c r="CG155" s="234"/>
      <c r="CH155" s="238"/>
      <c r="CI155" s="235"/>
      <c r="CJ155" s="238"/>
      <c r="CK155" s="238"/>
      <c r="CL155" s="235"/>
      <c r="CM155" s="238"/>
      <c r="CN155" s="238"/>
      <c r="CO155" s="238"/>
      <c r="CP155" s="235"/>
      <c r="CQ155" s="238"/>
      <c r="CR155" s="238"/>
      <c r="CS155" s="238"/>
      <c r="CT155" s="238"/>
      <c r="CU155" s="238"/>
      <c r="CV155" s="238"/>
      <c r="CW155" s="238"/>
      <c r="CX155" s="235"/>
      <c r="CY155" s="238"/>
      <c r="CZ155" s="238"/>
      <c r="DA155" s="238"/>
      <c r="DB155" s="238"/>
      <c r="DC155" s="234"/>
      <c r="DD155" s="238"/>
      <c r="DE155" s="238"/>
      <c r="DF155" s="238"/>
      <c r="DG155" s="238"/>
      <c r="DH155" s="238"/>
      <c r="DI155" s="238"/>
      <c r="DJ155" s="238"/>
      <c r="DK155" s="238"/>
      <c r="DL155" s="238"/>
      <c r="DM155" s="238"/>
      <c r="DN155" s="238"/>
      <c r="DO155" s="234"/>
      <c r="DP155" s="238"/>
      <c r="DQ155" s="238"/>
      <c r="DR155" s="238"/>
      <c r="DS155" s="234"/>
      <c r="DT155" s="238"/>
      <c r="DU155" s="238"/>
      <c r="DV155" s="238"/>
      <c r="DW155" s="238"/>
      <c r="DX155" s="238"/>
      <c r="DY155" s="238"/>
      <c r="DZ155" s="238"/>
      <c r="EA155" s="370"/>
      <c r="EB155" s="238"/>
      <c r="EC155" s="234"/>
      <c r="ED155" s="235"/>
      <c r="EE155" s="238"/>
      <c r="EF155" s="238"/>
      <c r="EG155" s="238"/>
      <c r="EH155" s="238"/>
      <c r="EI155" s="235"/>
      <c r="EJ155" s="238"/>
      <c r="EK155" s="235"/>
      <c r="EL155" s="238"/>
      <c r="EM155" s="238"/>
      <c r="EN155" s="235"/>
      <c r="EO155" s="238"/>
      <c r="EP155" s="343"/>
      <c r="EQ155" s="238"/>
      <c r="ER155" s="238"/>
      <c r="ES155" s="238"/>
      <c r="ET155" s="238"/>
      <c r="EU155" s="238"/>
      <c r="EV155" s="238"/>
      <c r="EW155" s="234"/>
      <c r="EX155" s="235"/>
      <c r="EY155" s="238"/>
      <c r="EZ155" s="238"/>
      <c r="FA155" s="235"/>
      <c r="FB155" s="238"/>
      <c r="FC155" s="238"/>
      <c r="FD155" s="238"/>
      <c r="FE155" s="235"/>
      <c r="FF155" s="238"/>
      <c r="FG155" s="235"/>
      <c r="FH155" s="238"/>
      <c r="FI155" s="238"/>
      <c r="FJ155" s="235"/>
      <c r="FK155" s="238"/>
      <c r="FL155" s="238"/>
      <c r="FM155" s="238"/>
      <c r="FN155" s="606"/>
      <c r="FO155" s="238"/>
      <c r="FP155" s="234"/>
      <c r="FQ155" s="238"/>
      <c r="FR155" s="235"/>
      <c r="FS155" s="238"/>
      <c r="FT155" s="235"/>
      <c r="FU155" s="238"/>
      <c r="FV155" s="238"/>
      <c r="FW155" s="238"/>
      <c r="FX155" s="238"/>
      <c r="FY155" s="238"/>
      <c r="FZ155" s="235"/>
      <c r="GA155" s="238"/>
      <c r="GB155" s="234"/>
      <c r="GC155" s="238"/>
      <c r="GD155" s="238"/>
      <c r="GE155" s="238"/>
      <c r="GF155" s="234"/>
      <c r="GG155" s="238"/>
      <c r="GH155" s="370"/>
      <c r="GI155" s="238"/>
      <c r="GJ155" s="234"/>
      <c r="GK155" s="238"/>
      <c r="GL155" s="238"/>
      <c r="GM155" s="234"/>
      <c r="GN155" s="238"/>
      <c r="GO155" s="238"/>
      <c r="GP155" s="238"/>
      <c r="GQ155" s="238"/>
      <c r="GR155" s="238"/>
      <c r="GS155" s="370"/>
      <c r="GT155" s="238"/>
      <c r="GU155" s="234"/>
      <c r="GV155" s="235"/>
      <c r="GW155" s="238"/>
      <c r="GX155" s="238"/>
      <c r="GY155" s="235"/>
      <c r="GZ155" s="238"/>
      <c r="HA155" s="238"/>
      <c r="HB155" s="238"/>
      <c r="HC155" s="238"/>
      <c r="HD155" s="238"/>
      <c r="HE155" s="238"/>
      <c r="HF155" s="238"/>
      <c r="HG155" s="238"/>
      <c r="HH155" s="234"/>
      <c r="HI155" s="238"/>
      <c r="HJ155" s="238"/>
      <c r="HK155" s="238"/>
      <c r="HL155" s="238"/>
      <c r="HM155" s="238"/>
      <c r="HN155" s="238"/>
      <c r="HO155" s="234"/>
      <c r="HP155" s="235"/>
      <c r="HQ155" s="238"/>
      <c r="HR155" s="238"/>
      <c r="HS155" s="238"/>
      <c r="HT155" s="235"/>
      <c r="HU155" s="238"/>
      <c r="HV155" s="238"/>
      <c r="HW155" s="238"/>
      <c r="HX155" s="238"/>
      <c r="HY155" s="235"/>
      <c r="HZ155" s="238"/>
      <c r="IA155" s="370"/>
      <c r="IB155" s="234"/>
      <c r="IC155" s="238"/>
      <c r="ID155" s="238"/>
      <c r="IE155" s="238"/>
      <c r="IF155" s="238"/>
      <c r="IG155" s="238"/>
      <c r="IH155" s="238"/>
      <c r="II155" s="238"/>
      <c r="IJ155" s="238"/>
      <c r="IK155" s="370"/>
      <c r="IL155" s="234"/>
      <c r="IM155" s="238"/>
      <c r="IN155" s="238"/>
      <c r="IO155" s="238"/>
      <c r="IP155" s="238"/>
      <c r="IQ155" s="238"/>
      <c r="IR155" s="238"/>
      <c r="IS155" s="370"/>
      <c r="IT155" s="238"/>
      <c r="IU155" s="238"/>
      <c r="IV155" s="234"/>
      <c r="IW155" s="238"/>
      <c r="IX155" s="238"/>
      <c r="IY155" s="235"/>
      <c r="IZ155" s="238"/>
      <c r="JA155" s="238"/>
      <c r="JB155" s="235"/>
      <c r="JC155" s="238"/>
      <c r="JD155" s="238"/>
      <c r="JE155" s="238"/>
      <c r="JF155" s="235"/>
      <c r="JG155" s="238"/>
      <c r="JH155" s="234"/>
      <c r="JI155" s="238"/>
      <c r="JJ155" s="238"/>
      <c r="JK155" s="238"/>
      <c r="JL155" s="238"/>
      <c r="JM155" s="234"/>
      <c r="JN155" s="238"/>
      <c r="JO155" s="427"/>
      <c r="JP155" s="370"/>
      <c r="JQ155" s="234"/>
      <c r="JR155" s="238"/>
      <c r="JS155" s="238"/>
      <c r="JT155" s="238"/>
      <c r="JU155" s="238"/>
      <c r="JV155" s="238"/>
      <c r="JW155" s="238"/>
      <c r="JX155" s="238"/>
      <c r="JY155" s="238"/>
      <c r="JZ155" s="238"/>
      <c r="KA155" s="238"/>
      <c r="KB155" s="238"/>
      <c r="KC155" s="238"/>
      <c r="KD155" s="234"/>
      <c r="KE155" s="238"/>
      <c r="KF155" s="238"/>
      <c r="KG155" s="238"/>
      <c r="KH155" s="234"/>
      <c r="KI155" s="238"/>
      <c r="KJ155" s="238"/>
      <c r="KK155" s="238"/>
      <c r="KL155" s="238"/>
      <c r="KM155" s="234"/>
      <c r="KN155" s="238"/>
      <c r="KO155" s="238"/>
      <c r="KP155" s="238"/>
      <c r="KQ155" s="234"/>
      <c r="KR155" s="238"/>
      <c r="KS155" s="238"/>
      <c r="KT155" s="238"/>
      <c r="KU155" s="231"/>
      <c r="KV155" s="234"/>
      <c r="KW155" s="238"/>
      <c r="KX155" s="238"/>
      <c r="KY155" s="238"/>
      <c r="KZ155" s="238"/>
      <c r="LA155" s="238"/>
      <c r="LB155" s="234"/>
      <c r="LC155" s="238"/>
      <c r="LD155" s="238"/>
      <c r="LE155" s="238"/>
      <c r="LF155" s="235"/>
      <c r="LG155" s="238"/>
      <c r="LH155" s="238"/>
      <c r="LI155" s="238"/>
      <c r="LJ155" s="234"/>
      <c r="LK155" s="238"/>
      <c r="LL155" s="238"/>
      <c r="LM155" s="238"/>
      <c r="LN155" s="238"/>
      <c r="LO155" s="238"/>
      <c r="LP155" s="238"/>
      <c r="LQ155" s="238"/>
      <c r="LR155" s="238"/>
      <c r="LS155" s="238"/>
      <c r="LT155" s="238"/>
      <c r="LU155" s="238"/>
      <c r="LV155" s="238"/>
      <c r="LW155" s="238"/>
      <c r="LX155" s="238"/>
      <c r="LY155" s="234"/>
      <c r="LZ155" s="238"/>
      <c r="MA155" s="238"/>
      <c r="MB155" s="238"/>
      <c r="MC155" s="238"/>
      <c r="MD155" s="238"/>
      <c r="ME155" s="234"/>
      <c r="MF155" s="238"/>
      <c r="MG155" s="238"/>
      <c r="MH155" s="238"/>
      <c r="MI155" s="238"/>
      <c r="MJ155" s="234"/>
      <c r="MK155" s="238"/>
      <c r="ML155" s="238"/>
      <c r="MM155" s="238"/>
      <c r="MN155" s="238"/>
      <c r="MO155" s="238"/>
      <c r="MP155" s="238"/>
      <c r="MQ155" s="239"/>
      <c r="MR155" s="238"/>
      <c r="MS155" s="238"/>
      <c r="MT155" s="238"/>
      <c r="MU155" s="238"/>
      <c r="MV155" s="238"/>
      <c r="MW155" s="238"/>
      <c r="MX155" s="238"/>
      <c r="MY155" s="238"/>
      <c r="MZ155" s="238"/>
      <c r="NA155" s="243" t="s">
        <v>1173</v>
      </c>
      <c r="NB155" s="243"/>
      <c r="NC155" s="243" t="s">
        <v>1174</v>
      </c>
      <c r="ND155" s="243"/>
    </row>
    <row r="156" spans="1:368" s="240" customFormat="1" ht="15">
      <c r="A156" s="1259">
        <v>109</v>
      </c>
      <c r="B156" s="1226" t="s">
        <v>582</v>
      </c>
      <c r="C156" s="582">
        <v>2018</v>
      </c>
      <c r="D156" s="243" t="s">
        <v>59</v>
      </c>
      <c r="E156" s="243" t="s">
        <v>167</v>
      </c>
      <c r="F156" s="243" t="s">
        <v>283</v>
      </c>
      <c r="G156" s="244">
        <v>423</v>
      </c>
      <c r="H156" s="245">
        <v>0.65</v>
      </c>
      <c r="I156" s="246">
        <v>0.92400000000000004</v>
      </c>
      <c r="J156" s="242" t="s">
        <v>284</v>
      </c>
      <c r="K156" s="583" t="s">
        <v>230</v>
      </c>
      <c r="L156" s="583" t="s">
        <v>122</v>
      </c>
      <c r="M156" s="242" t="s">
        <v>285</v>
      </c>
      <c r="N156" s="242" t="s">
        <v>286</v>
      </c>
      <c r="O156" s="242" t="s">
        <v>287</v>
      </c>
      <c r="P156" s="245">
        <v>0</v>
      </c>
      <c r="Q156" s="242" t="s">
        <v>157</v>
      </c>
      <c r="R156" s="243"/>
      <c r="S156" s="248" t="s">
        <v>583</v>
      </c>
      <c r="T156" s="248" t="s">
        <v>301</v>
      </c>
      <c r="U156" s="578" t="s">
        <v>283</v>
      </c>
      <c r="V156" s="230"/>
      <c r="W156" s="370"/>
      <c r="X156" s="232"/>
      <c r="Y156" s="238"/>
      <c r="Z156" s="494"/>
      <c r="AA156" s="238"/>
      <c r="AB156" s="494"/>
      <c r="AC156" s="238"/>
      <c r="AD156" s="327"/>
      <c r="AE156" s="238"/>
      <c r="AF156" s="238"/>
      <c r="AG156" s="238"/>
      <c r="AH156" s="238"/>
      <c r="AI156" s="492"/>
      <c r="AJ156" s="238"/>
      <c r="AK156" s="235"/>
      <c r="AL156" s="238"/>
      <c r="AM156" s="648"/>
      <c r="AN156" s="238"/>
      <c r="AO156" s="238"/>
      <c r="AP156" s="238"/>
      <c r="AQ156" s="238"/>
      <c r="AR156" s="238"/>
      <c r="AS156" s="238"/>
      <c r="AT156" s="238"/>
      <c r="AU156" s="238"/>
      <c r="AV156" s="238"/>
      <c r="AW156" s="238"/>
      <c r="AX156" s="238"/>
      <c r="AY156" s="235"/>
      <c r="AZ156" s="238"/>
      <c r="BA156" s="235"/>
      <c r="BB156" s="238"/>
      <c r="BC156" s="234"/>
      <c r="BD156" s="238"/>
      <c r="BE156" s="238"/>
      <c r="BF156" s="234"/>
      <c r="BG156" s="238"/>
      <c r="BH156" s="238"/>
      <c r="BI156" s="238"/>
      <c r="BJ156" s="238"/>
      <c r="BK156" s="623"/>
      <c r="BL156" s="238"/>
      <c r="BM156" s="584"/>
      <c r="BN156" s="234"/>
      <c r="BO156" s="238"/>
      <c r="BP156" s="238"/>
      <c r="BQ156" s="238"/>
      <c r="BR156" s="234"/>
      <c r="BS156" s="238"/>
      <c r="BT156" s="238"/>
      <c r="BU156" s="234"/>
      <c r="BV156" s="238"/>
      <c r="BW156" s="234"/>
      <c r="BX156" s="238"/>
      <c r="BZ156" s="234"/>
      <c r="CA156" s="238"/>
      <c r="CB156" s="238"/>
      <c r="CC156" s="238"/>
      <c r="CD156" s="238"/>
      <c r="CE156" s="370"/>
      <c r="CF156" s="238"/>
      <c r="CG156" s="234"/>
      <c r="CH156" s="238"/>
      <c r="CI156" s="235"/>
      <c r="CJ156" s="238"/>
      <c r="CK156" s="238"/>
      <c r="CL156" s="235"/>
      <c r="CM156" s="584">
        <v>17</v>
      </c>
      <c r="CN156" s="238"/>
      <c r="CO156" s="238"/>
      <c r="CP156" s="235"/>
      <c r="CQ156" s="238"/>
      <c r="CR156" s="584">
        <v>27</v>
      </c>
      <c r="CS156" s="238"/>
      <c r="CT156" s="238"/>
      <c r="CU156" s="238"/>
      <c r="CV156" s="238"/>
      <c r="CW156" s="584"/>
      <c r="CX156" s="235"/>
      <c r="CY156" s="238"/>
      <c r="CZ156" s="238"/>
      <c r="DA156" s="238"/>
      <c r="DB156" s="238"/>
      <c r="DC156" s="234"/>
      <c r="DD156" s="238"/>
      <c r="DE156" s="238"/>
      <c r="DF156" s="238"/>
      <c r="DG156" s="238"/>
      <c r="DH156" s="238"/>
      <c r="DI156" s="238"/>
      <c r="DJ156" s="238"/>
      <c r="DK156" s="238"/>
      <c r="DL156" s="238"/>
      <c r="DM156" s="238"/>
      <c r="DN156" s="238"/>
      <c r="DO156" s="234"/>
      <c r="DP156" s="238"/>
      <c r="DQ156" s="238"/>
      <c r="DR156" s="238"/>
      <c r="DS156" s="234"/>
      <c r="DT156" s="238"/>
      <c r="DU156" s="238"/>
      <c r="DV156" s="238"/>
      <c r="DW156" s="238"/>
      <c r="DX156" s="238"/>
      <c r="DY156" s="238"/>
      <c r="DZ156" s="238"/>
      <c r="EA156" s="370"/>
      <c r="EB156" s="238"/>
      <c r="EC156" s="234"/>
      <c r="ED156" s="235"/>
      <c r="EE156" s="238"/>
      <c r="EF156" s="238"/>
      <c r="EG156" s="238"/>
      <c r="EH156" s="238"/>
      <c r="EI156" s="235"/>
      <c r="EJ156" s="238"/>
      <c r="EK156" s="235"/>
      <c r="EL156" s="238"/>
      <c r="EM156" s="238"/>
      <c r="EN156" s="235"/>
      <c r="EO156" s="238"/>
      <c r="EP156" s="343"/>
      <c r="EQ156" s="238"/>
      <c r="ER156" s="238"/>
      <c r="ES156" s="238"/>
      <c r="ET156" s="238"/>
      <c r="EU156" s="238"/>
      <c r="EV156" s="238"/>
      <c r="EW156" s="234"/>
      <c r="EX156" s="235"/>
      <c r="EY156" s="238"/>
      <c r="EZ156" s="238"/>
      <c r="FA156" s="235"/>
      <c r="FB156" s="238"/>
      <c r="FC156" s="238"/>
      <c r="FD156" s="238"/>
      <c r="FE156" s="235"/>
      <c r="FF156" s="238"/>
      <c r="FG156" s="235"/>
      <c r="FH156" s="238"/>
      <c r="FI156" s="238"/>
      <c r="FJ156" s="235"/>
      <c r="FK156" s="238"/>
      <c r="FL156" s="238"/>
      <c r="FM156" s="238"/>
      <c r="FN156" s="606"/>
      <c r="FO156" s="238"/>
      <c r="FP156" s="234"/>
      <c r="FQ156" s="238"/>
      <c r="FR156" s="235"/>
      <c r="FS156" s="238"/>
      <c r="FT156" s="235"/>
      <c r="FU156" s="238"/>
      <c r="FV156" s="238"/>
      <c r="FW156" s="238"/>
      <c r="FX156" s="238"/>
      <c r="FY156" s="238"/>
      <c r="FZ156" s="235"/>
      <c r="GA156" s="238"/>
      <c r="GB156" s="234"/>
      <c r="GC156" s="238"/>
      <c r="GD156" s="238"/>
      <c r="GE156" s="238"/>
      <c r="GF156" s="234"/>
      <c r="GG156" s="238"/>
      <c r="GH156" s="370"/>
      <c r="GI156" s="238"/>
      <c r="GJ156" s="234"/>
      <c r="GK156" s="238"/>
      <c r="GL156" s="238"/>
      <c r="GM156" s="234"/>
      <c r="GN156" s="238"/>
      <c r="GO156" s="238"/>
      <c r="GP156" s="238"/>
      <c r="GQ156" s="238"/>
      <c r="GR156" s="238"/>
      <c r="GS156" s="370"/>
      <c r="GT156" s="238"/>
      <c r="GU156" s="234"/>
      <c r="GV156" s="235"/>
      <c r="GW156" s="238"/>
      <c r="GX156" s="238"/>
      <c r="GY156" s="235"/>
      <c r="GZ156" s="238"/>
      <c r="HA156" s="238"/>
      <c r="HB156" s="584"/>
      <c r="HC156" s="238"/>
      <c r="HD156" s="238"/>
      <c r="HE156" s="238"/>
      <c r="HF156" s="238"/>
      <c r="HG156" s="238"/>
      <c r="HH156" s="234"/>
      <c r="HI156" s="238"/>
      <c r="HJ156" s="238"/>
      <c r="HK156" s="238"/>
      <c r="HL156" s="238"/>
      <c r="HM156" s="238"/>
      <c r="HN156" s="238"/>
      <c r="HO156" s="234"/>
      <c r="HP156" s="235"/>
      <c r="HQ156" s="584">
        <v>32.4</v>
      </c>
      <c r="HR156" s="238"/>
      <c r="HS156" s="238"/>
      <c r="HT156" s="235"/>
      <c r="HU156" s="238"/>
      <c r="HV156" s="238" t="s">
        <v>25</v>
      </c>
      <c r="HW156" s="238"/>
      <c r="HX156" s="238"/>
      <c r="HY156" s="235"/>
      <c r="HZ156" s="238"/>
      <c r="IA156" s="370"/>
      <c r="IB156" s="234"/>
      <c r="IC156" s="238"/>
      <c r="ID156" s="238"/>
      <c r="IE156" s="238"/>
      <c r="IF156" s="238" t="s">
        <v>25</v>
      </c>
      <c r="IG156" s="238"/>
      <c r="IH156" s="584">
        <v>26.7</v>
      </c>
      <c r="II156" s="238"/>
      <c r="IJ156" s="238"/>
      <c r="IK156" s="370"/>
      <c r="IL156" s="234"/>
      <c r="IM156" s="238"/>
      <c r="IN156" s="238"/>
      <c r="IO156" s="238"/>
      <c r="IP156" s="238"/>
      <c r="IQ156" s="238"/>
      <c r="IR156" s="238"/>
      <c r="IS156" s="370"/>
      <c r="IT156" s="238"/>
      <c r="IU156" s="238"/>
      <c r="IV156" s="234"/>
      <c r="IW156" s="238"/>
      <c r="IX156" s="238"/>
      <c r="IY156" s="235"/>
      <c r="IZ156" s="238"/>
      <c r="JA156" s="238"/>
      <c r="JB156" s="235"/>
      <c r="JC156" s="238"/>
      <c r="JD156" s="238"/>
      <c r="JE156" s="238"/>
      <c r="JF156" s="235"/>
      <c r="JG156" s="238"/>
      <c r="JH156" s="234"/>
      <c r="JI156" s="238"/>
      <c r="JJ156" s="238"/>
      <c r="JK156" s="238"/>
      <c r="JL156" s="238"/>
      <c r="JM156" s="234"/>
      <c r="JN156" s="238"/>
      <c r="JO156" s="427"/>
      <c r="JP156" s="370"/>
      <c r="JQ156" s="234"/>
      <c r="JR156" s="238" t="s">
        <v>627</v>
      </c>
      <c r="JS156" s="238"/>
      <c r="JT156" s="238"/>
      <c r="JU156" s="238"/>
      <c r="JV156" s="238"/>
      <c r="JW156" s="238"/>
      <c r="JX156" s="238"/>
      <c r="JY156" s="238"/>
      <c r="JZ156" s="238"/>
      <c r="KA156" s="238"/>
      <c r="KB156" s="238"/>
      <c r="KC156" s="238"/>
      <c r="KD156" s="234"/>
      <c r="KE156" s="238"/>
      <c r="KF156" s="238"/>
      <c r="KG156" s="238"/>
      <c r="KH156" s="234"/>
      <c r="KI156" s="238"/>
      <c r="KJ156" s="238"/>
      <c r="KK156" s="238"/>
      <c r="KL156" s="238"/>
      <c r="KM156" s="234"/>
      <c r="KN156" s="238"/>
      <c r="KO156" s="238"/>
      <c r="KP156" s="238"/>
      <c r="KQ156" s="234"/>
      <c r="KR156" s="238"/>
      <c r="KS156" s="238"/>
      <c r="KT156" s="238"/>
      <c r="KU156" s="231"/>
      <c r="KV156" s="234"/>
      <c r="KW156" s="238"/>
      <c r="KX156" s="238"/>
      <c r="KY156" s="238"/>
      <c r="KZ156" s="238"/>
      <c r="LA156" s="238"/>
      <c r="LB156" s="234"/>
      <c r="LC156" s="238"/>
      <c r="LD156" s="238"/>
      <c r="LE156" s="238"/>
      <c r="LF156" s="235"/>
      <c r="LG156" s="238"/>
      <c r="LH156" s="238"/>
      <c r="LI156" s="238"/>
      <c r="LJ156" s="234"/>
      <c r="LK156" s="238"/>
      <c r="LL156" s="238"/>
      <c r="LM156" s="238"/>
      <c r="LN156" s="238"/>
      <c r="LO156" s="238"/>
      <c r="LP156" s="238"/>
      <c r="LQ156" s="238"/>
      <c r="LR156" s="238"/>
      <c r="LS156" s="238"/>
      <c r="LT156" s="238"/>
      <c r="LU156" s="238"/>
      <c r="LV156" s="238"/>
      <c r="LW156" s="238"/>
      <c r="LX156" s="238"/>
      <c r="LY156" s="234"/>
      <c r="LZ156" s="238"/>
      <c r="MA156" s="238"/>
      <c r="MB156" s="238"/>
      <c r="MC156" s="238"/>
      <c r="MD156" s="238"/>
      <c r="ME156" s="234"/>
      <c r="MF156" s="238"/>
      <c r="MG156" s="238"/>
      <c r="MH156" s="238"/>
      <c r="MI156" s="238"/>
      <c r="MJ156" s="234"/>
      <c r="MK156" s="238"/>
      <c r="ML156" s="238"/>
      <c r="MM156" s="238"/>
      <c r="MN156" s="238"/>
      <c r="MO156" s="238"/>
      <c r="MP156" s="238"/>
      <c r="MQ156" s="239"/>
      <c r="MR156" s="238"/>
      <c r="MS156" s="238"/>
      <c r="MT156" s="238"/>
      <c r="MU156" s="238"/>
      <c r="MV156" s="238"/>
      <c r="MW156" s="238"/>
      <c r="MX156" s="238"/>
      <c r="MY156" s="238"/>
      <c r="MZ156" s="238"/>
      <c r="NA156" s="243" t="s">
        <v>1175</v>
      </c>
      <c r="NB156" s="243"/>
      <c r="NC156" s="243" t="s">
        <v>1176</v>
      </c>
      <c r="ND156" s="243"/>
    </row>
    <row r="157" spans="1:368" s="678" customFormat="1" ht="14">
      <c r="A157" s="1259">
        <v>110</v>
      </c>
      <c r="B157" s="1225"/>
      <c r="C157" s="660"/>
      <c r="D157" s="661"/>
      <c r="E157" s="661"/>
      <c r="F157" s="661"/>
      <c r="G157" s="662"/>
      <c r="H157" s="663"/>
      <c r="I157" s="664"/>
      <c r="J157" s="665"/>
      <c r="K157" s="666"/>
      <c r="L157" s="666"/>
      <c r="M157" s="665"/>
      <c r="N157" s="665"/>
      <c r="O157" s="665"/>
      <c r="P157" s="663"/>
      <c r="Q157" s="665"/>
      <c r="R157" s="661"/>
      <c r="S157" s="667"/>
      <c r="T157" s="667"/>
      <c r="U157" s="661"/>
      <c r="V157" s="668"/>
      <c r="W157" s="669"/>
      <c r="X157" s="670"/>
      <c r="Y157" s="671"/>
      <c r="Z157" s="672"/>
      <c r="AA157" s="671"/>
      <c r="AB157" s="672"/>
      <c r="AC157" s="671"/>
      <c r="AD157" s="673"/>
      <c r="AE157" s="671"/>
      <c r="AF157" s="671"/>
      <c r="AG157" s="671"/>
      <c r="AH157" s="671"/>
      <c r="AI157" s="674"/>
      <c r="AJ157" s="671"/>
      <c r="AK157" s="668"/>
      <c r="AL157" s="671"/>
      <c r="AM157" s="675"/>
      <c r="AN157" s="671"/>
      <c r="AO157" s="671"/>
      <c r="AP157" s="671"/>
      <c r="AQ157" s="671"/>
      <c r="AR157" s="671"/>
      <c r="AS157" s="671"/>
      <c r="AT157" s="671"/>
      <c r="AU157" s="671"/>
      <c r="AV157" s="671"/>
      <c r="AW157" s="671"/>
      <c r="AX157" s="671"/>
      <c r="AY157" s="668"/>
      <c r="AZ157" s="671"/>
      <c r="BA157" s="668"/>
      <c r="BB157" s="671"/>
      <c r="BC157" s="676"/>
      <c r="BD157" s="671"/>
      <c r="BE157" s="671"/>
      <c r="BF157" s="676"/>
      <c r="BG157" s="671"/>
      <c r="BH157" s="671"/>
      <c r="BI157" s="671"/>
      <c r="BJ157" s="671"/>
      <c r="BK157" s="677"/>
      <c r="BL157" s="671"/>
      <c r="BM157" s="671"/>
      <c r="BN157" s="676"/>
      <c r="BO157" s="671"/>
      <c r="BP157" s="671"/>
      <c r="BQ157" s="671"/>
      <c r="BR157" s="676"/>
      <c r="BS157" s="671"/>
      <c r="BT157" s="671"/>
      <c r="BU157" s="676"/>
      <c r="BV157" s="671"/>
      <c r="BW157" s="676"/>
      <c r="BX157" s="671"/>
      <c r="BZ157" s="676"/>
      <c r="CA157" s="671"/>
      <c r="CB157" s="671"/>
      <c r="CC157" s="671"/>
      <c r="CD157" s="671"/>
      <c r="CE157" s="669"/>
      <c r="CF157" s="671"/>
      <c r="CG157" s="676"/>
      <c r="CH157" s="671"/>
      <c r="CI157" s="668"/>
      <c r="CJ157" s="671"/>
      <c r="CK157" s="671"/>
      <c r="CL157" s="668"/>
      <c r="CM157" s="671"/>
      <c r="CN157" s="671"/>
      <c r="CO157" s="671"/>
      <c r="CP157" s="668"/>
      <c r="CQ157" s="671"/>
      <c r="CR157" s="671"/>
      <c r="CS157" s="671"/>
      <c r="CT157" s="671"/>
      <c r="CU157" s="671"/>
      <c r="CV157" s="671"/>
      <c r="CW157" s="671"/>
      <c r="CX157" s="668"/>
      <c r="CY157" s="671"/>
      <c r="CZ157" s="671"/>
      <c r="DA157" s="671"/>
      <c r="DB157" s="671"/>
      <c r="DC157" s="676"/>
      <c r="DD157" s="671"/>
      <c r="DE157" s="671"/>
      <c r="DF157" s="671"/>
      <c r="DG157" s="671"/>
      <c r="DH157" s="671"/>
      <c r="DI157" s="671"/>
      <c r="DJ157" s="671"/>
      <c r="DK157" s="671"/>
      <c r="DL157" s="671"/>
      <c r="DM157" s="671"/>
      <c r="DN157" s="671"/>
      <c r="DO157" s="676"/>
      <c r="DP157" s="671"/>
      <c r="DQ157" s="671"/>
      <c r="DR157" s="671"/>
      <c r="DS157" s="676"/>
      <c r="DT157" s="671"/>
      <c r="DU157" s="671"/>
      <c r="DV157" s="671"/>
      <c r="DW157" s="671"/>
      <c r="DX157" s="671"/>
      <c r="DY157" s="671"/>
      <c r="DZ157" s="671"/>
      <c r="EA157" s="669"/>
      <c r="EB157" s="671"/>
      <c r="EC157" s="676"/>
      <c r="ED157" s="668"/>
      <c r="EE157" s="671"/>
      <c r="EF157" s="671"/>
      <c r="EG157" s="671"/>
      <c r="EH157" s="671"/>
      <c r="EI157" s="668"/>
      <c r="EJ157" s="671"/>
      <c r="EK157" s="668"/>
      <c r="EL157" s="671"/>
      <c r="EM157" s="671"/>
      <c r="EN157" s="668"/>
      <c r="EO157" s="671"/>
      <c r="EP157" s="680"/>
      <c r="EQ157" s="671"/>
      <c r="ER157" s="671"/>
      <c r="ES157" s="671"/>
      <c r="ET157" s="671"/>
      <c r="EU157" s="671"/>
      <c r="EV157" s="671"/>
      <c r="EW157" s="676"/>
      <c r="EX157" s="668"/>
      <c r="EY157" s="671"/>
      <c r="EZ157" s="671"/>
      <c r="FA157" s="668"/>
      <c r="FB157" s="671"/>
      <c r="FC157" s="671"/>
      <c r="FD157" s="671"/>
      <c r="FE157" s="668"/>
      <c r="FF157" s="671"/>
      <c r="FG157" s="668"/>
      <c r="FH157" s="671"/>
      <c r="FI157" s="671"/>
      <c r="FJ157" s="668"/>
      <c r="FK157" s="671"/>
      <c r="FL157" s="671"/>
      <c r="FM157" s="671"/>
      <c r="FN157" s="681"/>
      <c r="FO157" s="671"/>
      <c r="FP157" s="676"/>
      <c r="FQ157" s="671"/>
      <c r="FR157" s="668"/>
      <c r="FS157" s="671"/>
      <c r="FT157" s="668"/>
      <c r="FU157" s="671"/>
      <c r="FV157" s="671"/>
      <c r="FW157" s="671"/>
      <c r="FX157" s="671"/>
      <c r="FY157" s="671"/>
      <c r="FZ157" s="668"/>
      <c r="GA157" s="671"/>
      <c r="GB157" s="676"/>
      <c r="GC157" s="671"/>
      <c r="GD157" s="671"/>
      <c r="GE157" s="671"/>
      <c r="GF157" s="676"/>
      <c r="GG157" s="671"/>
      <c r="GH157" s="669"/>
      <c r="GI157" s="671"/>
      <c r="GJ157" s="676"/>
      <c r="GK157" s="671"/>
      <c r="GL157" s="671"/>
      <c r="GM157" s="676"/>
      <c r="GN157" s="671"/>
      <c r="GO157" s="671"/>
      <c r="GP157" s="671"/>
      <c r="GQ157" s="671"/>
      <c r="GR157" s="671"/>
      <c r="GS157" s="669"/>
      <c r="GT157" s="671"/>
      <c r="GU157" s="676"/>
      <c r="GV157" s="668"/>
      <c r="GW157" s="671"/>
      <c r="GX157" s="671"/>
      <c r="GY157" s="668"/>
      <c r="GZ157" s="671"/>
      <c r="HA157" s="671"/>
      <c r="HB157" s="671"/>
      <c r="HC157" s="671"/>
      <c r="HD157" s="671"/>
      <c r="HE157" s="671"/>
      <c r="HF157" s="671"/>
      <c r="HG157" s="671"/>
      <c r="HH157" s="676"/>
      <c r="HI157" s="671"/>
      <c r="HJ157" s="671"/>
      <c r="HK157" s="671"/>
      <c r="HL157" s="671"/>
      <c r="HM157" s="671"/>
      <c r="HN157" s="671"/>
      <c r="HO157" s="676"/>
      <c r="HP157" s="668"/>
      <c r="HQ157" s="671"/>
      <c r="HR157" s="671"/>
      <c r="HS157" s="671"/>
      <c r="HT157" s="668"/>
      <c r="HU157" s="671"/>
      <c r="HV157" s="671"/>
      <c r="HW157" s="671"/>
      <c r="HX157" s="671"/>
      <c r="HY157" s="668"/>
      <c r="HZ157" s="671"/>
      <c r="IA157" s="669"/>
      <c r="IB157" s="676"/>
      <c r="IC157" s="671"/>
      <c r="ID157" s="671"/>
      <c r="IE157" s="671"/>
      <c r="IF157" s="671"/>
      <c r="IG157" s="671"/>
      <c r="IH157" s="671"/>
      <c r="II157" s="671"/>
      <c r="IJ157" s="671"/>
      <c r="IK157" s="669"/>
      <c r="IL157" s="676"/>
      <c r="IM157" s="671"/>
      <c r="IN157" s="671"/>
      <c r="IO157" s="671"/>
      <c r="IP157" s="671"/>
      <c r="IQ157" s="671"/>
      <c r="IR157" s="671"/>
      <c r="IS157" s="669"/>
      <c r="IT157" s="671"/>
      <c r="IU157" s="671"/>
      <c r="IV157" s="676"/>
      <c r="IW157" s="671"/>
      <c r="IX157" s="671"/>
      <c r="IY157" s="668"/>
      <c r="IZ157" s="671"/>
      <c r="JA157" s="671"/>
      <c r="JB157" s="668"/>
      <c r="JC157" s="671"/>
      <c r="JD157" s="671"/>
      <c r="JE157" s="671"/>
      <c r="JF157" s="668"/>
      <c r="JG157" s="671"/>
      <c r="JH157" s="676"/>
      <c r="JI157" s="671"/>
      <c r="JJ157" s="671"/>
      <c r="JK157" s="671"/>
      <c r="JL157" s="671"/>
      <c r="JM157" s="676"/>
      <c r="JN157" s="671"/>
      <c r="JO157" s="669"/>
      <c r="JP157" s="669"/>
      <c r="JQ157" s="676"/>
      <c r="JR157" s="671"/>
      <c r="JS157" s="671"/>
      <c r="JT157" s="671"/>
      <c r="JU157" s="671"/>
      <c r="JV157" s="671"/>
      <c r="JW157" s="671"/>
      <c r="JX157" s="671"/>
      <c r="JY157" s="671"/>
      <c r="JZ157" s="671"/>
      <c r="KA157" s="671"/>
      <c r="KB157" s="671"/>
      <c r="KC157" s="671"/>
      <c r="KD157" s="676"/>
      <c r="KE157" s="671"/>
      <c r="KF157" s="671"/>
      <c r="KG157" s="671"/>
      <c r="KH157" s="676"/>
      <c r="KI157" s="671"/>
      <c r="KJ157" s="671"/>
      <c r="KK157" s="671"/>
      <c r="KL157" s="671"/>
      <c r="KM157" s="676"/>
      <c r="KN157" s="671"/>
      <c r="KO157" s="671"/>
      <c r="KP157" s="671"/>
      <c r="KQ157" s="676"/>
      <c r="KR157" s="671"/>
      <c r="KS157" s="671"/>
      <c r="KT157" s="671"/>
      <c r="KU157" s="682"/>
      <c r="KV157" s="676"/>
      <c r="KW157" s="671"/>
      <c r="KX157" s="671"/>
      <c r="KY157" s="671"/>
      <c r="KZ157" s="671"/>
      <c r="LA157" s="671"/>
      <c r="LB157" s="676"/>
      <c r="LC157" s="671"/>
      <c r="LD157" s="671"/>
      <c r="LE157" s="671"/>
      <c r="LF157" s="668"/>
      <c r="LG157" s="671"/>
      <c r="LH157" s="671"/>
      <c r="LI157" s="671"/>
      <c r="LJ157" s="676"/>
      <c r="LK157" s="671"/>
      <c r="LL157" s="671"/>
      <c r="LM157" s="671"/>
      <c r="LN157" s="671"/>
      <c r="LO157" s="671"/>
      <c r="LP157" s="671"/>
      <c r="LQ157" s="671"/>
      <c r="LR157" s="671"/>
      <c r="LS157" s="671"/>
      <c r="LT157" s="671"/>
      <c r="LU157" s="671"/>
      <c r="LV157" s="671"/>
      <c r="LW157" s="671"/>
      <c r="LX157" s="671"/>
      <c r="LY157" s="676"/>
      <c r="LZ157" s="671"/>
      <c r="MA157" s="671"/>
      <c r="MB157" s="671"/>
      <c r="MC157" s="671"/>
      <c r="MD157" s="671"/>
      <c r="ME157" s="676"/>
      <c r="MF157" s="671"/>
      <c r="MG157" s="671"/>
      <c r="MH157" s="687"/>
      <c r="MI157" s="671"/>
      <c r="MJ157" s="676"/>
      <c r="MK157" s="671"/>
      <c r="ML157" s="671"/>
      <c r="MM157" s="671"/>
      <c r="MN157" s="671"/>
      <c r="MO157" s="671"/>
      <c r="MP157" s="671"/>
      <c r="MQ157" s="683"/>
      <c r="MR157" s="671"/>
      <c r="MS157" s="671"/>
      <c r="MT157" s="671"/>
      <c r="MU157" s="671"/>
      <c r="MV157" s="671"/>
      <c r="MW157" s="671"/>
      <c r="MX157" s="671"/>
      <c r="MY157" s="671"/>
      <c r="MZ157" s="671"/>
      <c r="NA157" s="661"/>
      <c r="NB157" s="661"/>
      <c r="NC157" s="661"/>
      <c r="ND157" s="661"/>
    </row>
    <row r="158" spans="1:368" s="240" customFormat="1" ht="15">
      <c r="A158" s="1259">
        <v>111</v>
      </c>
      <c r="B158" s="1226" t="s">
        <v>589</v>
      </c>
      <c r="C158" s="582">
        <v>2022</v>
      </c>
      <c r="D158" s="243" t="s">
        <v>59</v>
      </c>
      <c r="E158" s="243" t="s">
        <v>167</v>
      </c>
      <c r="F158" s="243" t="s">
        <v>283</v>
      </c>
      <c r="G158" s="244">
        <v>421</v>
      </c>
      <c r="H158" s="245">
        <v>0.65</v>
      </c>
      <c r="I158" s="246">
        <v>0.92400000000000004</v>
      </c>
      <c r="J158" s="242" t="s">
        <v>284</v>
      </c>
      <c r="K158" s="583" t="s">
        <v>230</v>
      </c>
      <c r="L158" s="583" t="s">
        <v>75</v>
      </c>
      <c r="M158" s="242" t="s">
        <v>292</v>
      </c>
      <c r="N158" s="577" t="s">
        <v>403</v>
      </c>
      <c r="O158" s="242" t="s">
        <v>293</v>
      </c>
      <c r="P158" s="245">
        <v>0</v>
      </c>
      <c r="Q158" s="242" t="s">
        <v>157</v>
      </c>
      <c r="R158" s="243"/>
      <c r="S158" s="248" t="s">
        <v>590</v>
      </c>
      <c r="T158" s="248" t="s">
        <v>301</v>
      </c>
      <c r="U158" s="578" t="s">
        <v>283</v>
      </c>
      <c r="V158" s="230"/>
      <c r="W158" s="370"/>
      <c r="X158" s="232"/>
      <c r="Y158" s="238"/>
      <c r="Z158" s="494"/>
      <c r="AA158" s="238"/>
      <c r="AB158" s="494"/>
      <c r="AC158" s="238"/>
      <c r="AD158" s="327"/>
      <c r="AE158" s="238"/>
      <c r="AF158" s="238"/>
      <c r="AG158" s="238"/>
      <c r="AH158" s="238"/>
      <c r="AI158" s="492"/>
      <c r="AJ158" s="238"/>
      <c r="AK158" s="235"/>
      <c r="AL158" s="238"/>
      <c r="AM158" s="648"/>
      <c r="AN158" s="238"/>
      <c r="AO158" s="238"/>
      <c r="AP158" s="238"/>
      <c r="AQ158" s="238"/>
      <c r="AR158" s="238"/>
      <c r="AS158" s="238"/>
      <c r="AT158" s="238"/>
      <c r="AU158" s="238"/>
      <c r="AV158" s="238"/>
      <c r="AW158" s="238"/>
      <c r="AX158" s="238"/>
      <c r="AY158" s="235"/>
      <c r="AZ158" s="238"/>
      <c r="BA158" s="235"/>
      <c r="BB158" s="238"/>
      <c r="BC158" s="234"/>
      <c r="BD158" s="238"/>
      <c r="BE158" s="238"/>
      <c r="BF158" s="234"/>
      <c r="BG158" s="238"/>
      <c r="BH158" s="238"/>
      <c r="BI158" s="238"/>
      <c r="BJ158" s="238"/>
      <c r="BK158" s="623"/>
      <c r="BL158" s="238"/>
      <c r="BM158" s="238"/>
      <c r="BN158" s="234"/>
      <c r="BO158" s="238"/>
      <c r="BP158" s="238"/>
      <c r="BQ158" s="238"/>
      <c r="BR158" s="234"/>
      <c r="BS158" s="238"/>
      <c r="BT158" s="238"/>
      <c r="BU158" s="234"/>
      <c r="BV158" s="238"/>
      <c r="BW158" s="234"/>
      <c r="BX158" s="238"/>
      <c r="BZ158" s="234"/>
      <c r="CA158" s="238"/>
      <c r="CB158" s="238"/>
      <c r="CC158" s="238"/>
      <c r="CD158" s="238"/>
      <c r="CE158" s="370"/>
      <c r="CF158" s="238"/>
      <c r="CG158" s="234"/>
      <c r="CH158" s="238"/>
      <c r="CI158" s="235"/>
      <c r="CJ158" s="238"/>
      <c r="CK158" s="238"/>
      <c r="CL158" s="235"/>
      <c r="CM158" s="238"/>
      <c r="CN158" s="238"/>
      <c r="CO158" s="238"/>
      <c r="CP158" s="235"/>
      <c r="CQ158" s="238"/>
      <c r="CR158" s="238"/>
      <c r="CS158" s="238"/>
      <c r="CT158" s="238"/>
      <c r="CU158" s="238"/>
      <c r="CV158" s="238"/>
      <c r="CW158" s="238"/>
      <c r="CX158" s="235"/>
      <c r="CY158" s="238"/>
      <c r="CZ158" s="238"/>
      <c r="DA158" s="238"/>
      <c r="DB158" s="238"/>
      <c r="DC158" s="234"/>
      <c r="DD158" s="238"/>
      <c r="DE158" s="238"/>
      <c r="DF158" s="238"/>
      <c r="DG158" s="238"/>
      <c r="DH158" s="238"/>
      <c r="DI158" s="238"/>
      <c r="DJ158" s="238"/>
      <c r="DK158" s="238"/>
      <c r="DL158" s="238"/>
      <c r="DM158" s="238"/>
      <c r="DN158" s="238"/>
      <c r="DO158" s="234"/>
      <c r="DP158" s="238"/>
      <c r="DQ158" s="238"/>
      <c r="DR158" s="238"/>
      <c r="DS158" s="234"/>
      <c r="DT158" s="238"/>
      <c r="DU158" s="238"/>
      <c r="DV158" s="238"/>
      <c r="DW158" s="238"/>
      <c r="DX158" s="238"/>
      <c r="DY158" s="238"/>
      <c r="DZ158" s="238"/>
      <c r="EA158" s="370"/>
      <c r="EB158" s="238"/>
      <c r="EC158" s="234"/>
      <c r="ED158" s="235"/>
      <c r="EE158" s="238"/>
      <c r="EF158" s="238"/>
      <c r="EG158" s="238"/>
      <c r="EH158" s="238"/>
      <c r="EI158" s="235"/>
      <c r="EJ158" s="238"/>
      <c r="EK158" s="235"/>
      <c r="EL158" s="238"/>
      <c r="EM158" s="238"/>
      <c r="EN158" s="235"/>
      <c r="EO158" s="238"/>
      <c r="EP158" s="343"/>
      <c r="EQ158" s="238"/>
      <c r="ER158" s="238"/>
      <c r="ES158" s="238"/>
      <c r="ET158" s="238"/>
      <c r="EU158" s="238"/>
      <c r="EV158" s="238"/>
      <c r="EW158" s="234"/>
      <c r="EX158" s="235"/>
      <c r="EY158" s="238"/>
      <c r="EZ158" s="238"/>
      <c r="FA158" s="235"/>
      <c r="FB158" s="238"/>
      <c r="FC158" s="238"/>
      <c r="FD158" s="238"/>
      <c r="FE158" s="235"/>
      <c r="FF158" s="238"/>
      <c r="FG158" s="235"/>
      <c r="FH158" s="238"/>
      <c r="FI158" s="238"/>
      <c r="FJ158" s="235"/>
      <c r="FK158" s="238"/>
      <c r="FL158" s="238"/>
      <c r="FM158" s="238"/>
      <c r="FN158" s="606"/>
      <c r="FO158" s="238"/>
      <c r="FP158" s="234"/>
      <c r="FQ158" s="238"/>
      <c r="FR158" s="235"/>
      <c r="FS158" s="238"/>
      <c r="FT158" s="235"/>
      <c r="FU158" s="238"/>
      <c r="FV158" s="238"/>
      <c r="FW158" s="238"/>
      <c r="FX158" s="238"/>
      <c r="FY158" s="238"/>
      <c r="FZ158" s="235"/>
      <c r="GA158" s="238"/>
      <c r="GB158" s="234"/>
      <c r="GC158" s="238"/>
      <c r="GD158" s="238"/>
      <c r="GE158" s="238"/>
      <c r="GF158" s="234"/>
      <c r="GG158" s="238"/>
      <c r="GH158" s="370"/>
      <c r="GI158" s="238"/>
      <c r="GJ158" s="234"/>
      <c r="GK158" s="238"/>
      <c r="GL158" s="238"/>
      <c r="GM158" s="234"/>
      <c r="GN158" s="238"/>
      <c r="GO158" s="238"/>
      <c r="GP158" s="238"/>
      <c r="GQ158" s="238"/>
      <c r="GR158" s="238"/>
      <c r="GS158" s="370"/>
      <c r="GT158" s="238"/>
      <c r="GU158" s="234"/>
      <c r="GV158" s="235"/>
      <c r="GW158" s="238"/>
      <c r="GX158" s="238"/>
      <c r="GY158" s="235"/>
      <c r="GZ158" s="238"/>
      <c r="HA158" s="238"/>
      <c r="HB158" s="238"/>
      <c r="HC158" s="238"/>
      <c r="HD158" s="238"/>
      <c r="HE158" s="238"/>
      <c r="HF158" s="238"/>
      <c r="HG158" s="238"/>
      <c r="HH158" s="234"/>
      <c r="HI158" s="238"/>
      <c r="HJ158" s="238"/>
      <c r="HK158" s="238"/>
      <c r="HL158" s="238"/>
      <c r="HM158" s="238"/>
      <c r="HN158" s="238"/>
      <c r="HO158" s="234"/>
      <c r="HP158" s="235"/>
      <c r="HQ158" s="238"/>
      <c r="HR158" s="238"/>
      <c r="HS158" s="238"/>
      <c r="HT158" s="235"/>
      <c r="HU158" s="238"/>
      <c r="HV158" s="238"/>
      <c r="HW158" s="238"/>
      <c r="HX158" s="238"/>
      <c r="HY158" s="235"/>
      <c r="HZ158" s="238"/>
      <c r="IA158" s="370"/>
      <c r="IB158" s="234"/>
      <c r="IC158" s="238"/>
      <c r="ID158" s="238"/>
      <c r="IE158" s="238"/>
      <c r="IF158" s="238"/>
      <c r="IG158" s="238"/>
      <c r="IH158" s="238"/>
      <c r="II158" s="238"/>
      <c r="IJ158" s="238"/>
      <c r="IK158" s="370"/>
      <c r="IL158" s="234"/>
      <c r="IM158" s="238"/>
      <c r="IN158" s="238"/>
      <c r="IO158" s="238"/>
      <c r="IP158" s="238"/>
      <c r="IQ158" s="238"/>
      <c r="IR158" s="238"/>
      <c r="IS158" s="370"/>
      <c r="IT158" s="238"/>
      <c r="IU158" s="238"/>
      <c r="IV158" s="234"/>
      <c r="IW158" s="238"/>
      <c r="IX158" s="238"/>
      <c r="IY158" s="235"/>
      <c r="IZ158" s="238"/>
      <c r="JA158" s="238"/>
      <c r="JB158" s="235"/>
      <c r="JC158" s="238"/>
      <c r="JD158" s="238"/>
      <c r="JE158" s="238"/>
      <c r="JF158" s="235"/>
      <c r="JG158" s="238"/>
      <c r="JH158" s="234"/>
      <c r="JI158" s="238"/>
      <c r="JJ158" s="238"/>
      <c r="JK158" s="238"/>
      <c r="JL158" s="238"/>
      <c r="JM158" s="234"/>
      <c r="JN158" s="238"/>
      <c r="JO158" s="427"/>
      <c r="JP158" s="370"/>
      <c r="JQ158" s="234"/>
      <c r="JR158" s="238"/>
      <c r="JS158" s="238"/>
      <c r="JT158" s="658">
        <v>57.6</v>
      </c>
      <c r="JU158" s="238"/>
      <c r="JV158" s="238"/>
      <c r="JW158" s="238"/>
      <c r="JX158" s="238"/>
      <c r="JY158" s="238"/>
      <c r="JZ158" s="238"/>
      <c r="KA158" s="238"/>
      <c r="KB158" s="238"/>
      <c r="KC158" s="238"/>
      <c r="KD158" s="234"/>
      <c r="KE158" s="238"/>
      <c r="KF158" s="238"/>
      <c r="KG158" s="238"/>
      <c r="KH158" s="234"/>
      <c r="KI158" s="238"/>
      <c r="KJ158" s="238"/>
      <c r="KK158" s="238"/>
      <c r="KL158" s="238"/>
      <c r="KM158" s="234"/>
      <c r="KN158" s="238"/>
      <c r="KO158" s="238"/>
      <c r="KP158" s="238"/>
      <c r="KQ158" s="234"/>
      <c r="KR158" s="238"/>
      <c r="KS158" s="238"/>
      <c r="KT158" s="238"/>
      <c r="KU158" s="231"/>
      <c r="KV158" s="234"/>
      <c r="KW158" s="238"/>
      <c r="KX158" s="238"/>
      <c r="KY158" s="238"/>
      <c r="KZ158" s="238"/>
      <c r="LA158" s="238"/>
      <c r="LB158" s="234"/>
      <c r="LC158" s="238"/>
      <c r="LD158" s="238"/>
      <c r="LE158" s="238"/>
      <c r="LF158" s="235"/>
      <c r="LG158" s="238"/>
      <c r="LH158" s="238"/>
      <c r="LI158" s="238"/>
      <c r="LJ158" s="234"/>
      <c r="LK158" s="238"/>
      <c r="LL158" s="238"/>
      <c r="LM158" s="238"/>
      <c r="LN158" s="238"/>
      <c r="LO158" s="238"/>
      <c r="LP158" s="238"/>
      <c r="LQ158" s="238"/>
      <c r="LR158" s="238"/>
      <c r="LS158" s="238"/>
      <c r="LT158" s="238"/>
      <c r="LU158" s="238"/>
      <c r="LV158" s="238"/>
      <c r="LW158" s="238"/>
      <c r="LX158" s="238"/>
      <c r="LY158" s="234"/>
      <c r="LZ158" s="238"/>
      <c r="MA158" s="238"/>
      <c r="MB158" s="238"/>
      <c r="MC158" s="238"/>
      <c r="MD158" s="238"/>
      <c r="ME158" s="234"/>
      <c r="MF158" s="238"/>
      <c r="MG158" s="238"/>
      <c r="MH158" s="238"/>
      <c r="MI158" s="238"/>
      <c r="MJ158" s="234"/>
      <c r="MK158" s="238"/>
      <c r="ML158" s="238"/>
      <c r="MM158" s="238"/>
      <c r="MN158" s="238"/>
      <c r="MO158" s="238"/>
      <c r="MP158" s="238"/>
      <c r="MQ158" s="239"/>
      <c r="MR158" s="238"/>
      <c r="MS158" s="238"/>
      <c r="MT158" s="238"/>
      <c r="MU158" s="238"/>
      <c r="MV158" s="238"/>
      <c r="MW158" s="238"/>
      <c r="MX158" s="238"/>
      <c r="MY158" s="238"/>
      <c r="MZ158" s="238"/>
      <c r="NA158" s="243"/>
      <c r="NB158" s="243"/>
      <c r="NC158" s="243" t="s">
        <v>1178</v>
      </c>
      <c r="ND158" s="243"/>
    </row>
    <row r="159" spans="1:368" s="240" customFormat="1" ht="15">
      <c r="A159" s="1259">
        <v>112</v>
      </c>
      <c r="B159" s="1226" t="s">
        <v>591</v>
      </c>
      <c r="C159" s="582">
        <v>2023</v>
      </c>
      <c r="D159" s="243" t="s">
        <v>59</v>
      </c>
      <c r="E159" s="243" t="s">
        <v>167</v>
      </c>
      <c r="F159" s="243" t="s">
        <v>283</v>
      </c>
      <c r="G159" s="244">
        <v>487</v>
      </c>
      <c r="H159" s="245">
        <v>0.65100000000000002</v>
      </c>
      <c r="I159" s="246">
        <v>0.92800000000000005</v>
      </c>
      <c r="J159" s="242" t="s">
        <v>592</v>
      </c>
      <c r="K159" s="583" t="s">
        <v>105</v>
      </c>
      <c r="L159" s="583" t="s">
        <v>28</v>
      </c>
      <c r="M159" s="242" t="s">
        <v>39</v>
      </c>
      <c r="N159" s="242" t="s">
        <v>39</v>
      </c>
      <c r="O159" s="242" t="s">
        <v>593</v>
      </c>
      <c r="P159" s="245" t="s">
        <v>39</v>
      </c>
      <c r="Q159" s="242" t="s">
        <v>39</v>
      </c>
      <c r="R159" s="243"/>
      <c r="S159" s="248" t="s">
        <v>594</v>
      </c>
      <c r="T159" s="248" t="s">
        <v>301</v>
      </c>
      <c r="U159" s="578" t="s">
        <v>283</v>
      </c>
      <c r="V159" s="230"/>
      <c r="W159" s="370"/>
      <c r="X159" s="232"/>
      <c r="Y159" s="238"/>
      <c r="Z159" s="494"/>
      <c r="AA159" s="238"/>
      <c r="AB159" s="494"/>
      <c r="AC159" s="238"/>
      <c r="AD159" s="327"/>
      <c r="AE159" s="238"/>
      <c r="AF159" s="238"/>
      <c r="AG159" s="238"/>
      <c r="AH159" s="238"/>
      <c r="AI159" s="492"/>
      <c r="AJ159" s="238"/>
      <c r="AK159" s="235"/>
      <c r="AL159" s="238"/>
      <c r="AM159" s="648"/>
      <c r="AN159" s="238"/>
      <c r="AO159" s="238"/>
      <c r="AP159" s="238"/>
      <c r="AQ159" s="238"/>
      <c r="AR159" s="238"/>
      <c r="AS159" s="238"/>
      <c r="AT159" s="238"/>
      <c r="AU159" s="238"/>
      <c r="AV159" s="238"/>
      <c r="AW159" s="238"/>
      <c r="AX159" s="238"/>
      <c r="AY159" s="235"/>
      <c r="AZ159" s="238"/>
      <c r="BA159" s="235"/>
      <c r="BB159" s="238"/>
      <c r="BC159" s="234"/>
      <c r="BD159" s="238"/>
      <c r="BE159" s="238"/>
      <c r="BF159" s="234"/>
      <c r="BG159" s="238"/>
      <c r="BH159" s="238"/>
      <c r="BI159" s="238"/>
      <c r="BJ159" s="238"/>
      <c r="BK159" s="623"/>
      <c r="BL159" s="238"/>
      <c r="BM159" s="238"/>
      <c r="BN159" s="234"/>
      <c r="BO159" s="238"/>
      <c r="BP159" s="238"/>
      <c r="BQ159" s="238"/>
      <c r="BR159" s="234"/>
      <c r="BS159" s="238"/>
      <c r="BT159" s="238"/>
      <c r="BU159" s="234"/>
      <c r="BV159" s="238"/>
      <c r="BW159" s="234"/>
      <c r="BX159" s="238"/>
      <c r="BZ159" s="234"/>
      <c r="CA159" s="238"/>
      <c r="CB159" s="238"/>
      <c r="CC159" s="238"/>
      <c r="CD159" s="238"/>
      <c r="CE159" s="370"/>
      <c r="CF159" s="238"/>
      <c r="CG159" s="234"/>
      <c r="CH159" s="238"/>
      <c r="CI159" s="235"/>
      <c r="CJ159" s="238"/>
      <c r="CK159" s="238"/>
      <c r="CL159" s="235"/>
      <c r="CM159" s="238"/>
      <c r="CN159" s="238"/>
      <c r="CO159" s="238"/>
      <c r="CP159" s="235"/>
      <c r="CQ159" s="238"/>
      <c r="CR159" s="238">
        <v>16</v>
      </c>
      <c r="CS159" s="238"/>
      <c r="CT159" s="238"/>
      <c r="CU159" s="238"/>
      <c r="CV159" s="238"/>
      <c r="CW159" s="238"/>
      <c r="CX159" s="235"/>
      <c r="CY159" s="238"/>
      <c r="CZ159" s="238"/>
      <c r="DA159" s="238"/>
      <c r="DB159" s="238"/>
      <c r="DC159" s="234"/>
      <c r="DD159" s="238"/>
      <c r="DE159" s="238"/>
      <c r="DF159" s="238"/>
      <c r="DG159" s="238"/>
      <c r="DH159" s="238"/>
      <c r="DI159" s="238"/>
      <c r="DJ159" s="238"/>
      <c r="DK159" s="238"/>
      <c r="DL159" s="238"/>
      <c r="DM159" s="238"/>
      <c r="DN159" s="238"/>
      <c r="DO159" s="234"/>
      <c r="DP159" s="238"/>
      <c r="DQ159" s="238"/>
      <c r="DR159" s="238"/>
      <c r="DS159" s="234"/>
      <c r="DT159" s="238"/>
      <c r="DU159" s="238"/>
      <c r="DV159" s="238"/>
      <c r="DW159" s="238"/>
      <c r="DX159" s="238"/>
      <c r="DY159" s="238"/>
      <c r="DZ159" s="238"/>
      <c r="EA159" s="370"/>
      <c r="EB159" s="238"/>
      <c r="EC159" s="234"/>
      <c r="ED159" s="235"/>
      <c r="EE159" s="238"/>
      <c r="EF159" s="238"/>
      <c r="EG159" s="238"/>
      <c r="EH159" s="238"/>
      <c r="EI159" s="235"/>
      <c r="EJ159" s="238"/>
      <c r="EK159" s="235"/>
      <c r="EL159" s="238"/>
      <c r="EM159" s="238"/>
      <c r="EN159" s="235"/>
      <c r="EO159" s="238"/>
      <c r="EP159" s="343"/>
      <c r="EQ159" s="238"/>
      <c r="ER159" s="238"/>
      <c r="ES159" s="238"/>
      <c r="ET159" s="238"/>
      <c r="EU159" s="238"/>
      <c r="EV159" s="238"/>
      <c r="EW159" s="234"/>
      <c r="EX159" s="235"/>
      <c r="EY159" s="238"/>
      <c r="EZ159" s="238"/>
      <c r="FA159" s="235"/>
      <c r="FB159" s="238"/>
      <c r="FC159" s="238"/>
      <c r="FD159" s="238"/>
      <c r="FE159" s="235"/>
      <c r="FF159" s="238"/>
      <c r="FG159" s="235"/>
      <c r="FH159" s="238"/>
      <c r="FI159" s="238"/>
      <c r="FJ159" s="235"/>
      <c r="FK159" s="238"/>
      <c r="FL159" s="238"/>
      <c r="FM159" s="238"/>
      <c r="FN159" s="606"/>
      <c r="FO159" s="238"/>
      <c r="FP159" s="234"/>
      <c r="FQ159" s="238"/>
      <c r="FR159" s="235"/>
      <c r="FS159" s="238"/>
      <c r="FT159" s="235"/>
      <c r="FU159" s="238"/>
      <c r="FV159" s="238"/>
      <c r="FW159" s="238"/>
      <c r="FX159" s="238"/>
      <c r="FY159" s="238"/>
      <c r="FZ159" s="235"/>
      <c r="GA159" s="238"/>
      <c r="GB159" s="234"/>
      <c r="GC159" s="238"/>
      <c r="GD159" s="238"/>
      <c r="GE159" s="238"/>
      <c r="GF159" s="234"/>
      <c r="GG159" s="238"/>
      <c r="GH159" s="370"/>
      <c r="GI159" s="238"/>
      <c r="GJ159" s="234"/>
      <c r="GK159" s="238"/>
      <c r="GL159" s="238"/>
      <c r="GM159" s="234"/>
      <c r="GN159" s="238"/>
      <c r="GO159" s="238"/>
      <c r="GP159" s="238"/>
      <c r="GQ159" s="238"/>
      <c r="GR159" s="238"/>
      <c r="GS159" s="370"/>
      <c r="GT159" s="238"/>
      <c r="GU159" s="234"/>
      <c r="GV159" s="235"/>
      <c r="GW159" s="238"/>
      <c r="GX159" s="238"/>
      <c r="GY159" s="235"/>
      <c r="GZ159" s="238"/>
      <c r="HA159" s="238"/>
      <c r="HB159" s="238"/>
      <c r="HC159" s="238"/>
      <c r="HD159" s="238"/>
      <c r="HE159" s="238"/>
      <c r="HF159" s="238"/>
      <c r="HG159" s="238"/>
      <c r="HH159" s="234"/>
      <c r="HI159" s="238"/>
      <c r="HJ159" s="238"/>
      <c r="HK159" s="238"/>
      <c r="HL159" s="238"/>
      <c r="HM159" s="238"/>
      <c r="HN159" s="238"/>
      <c r="HO159" s="234"/>
      <c r="HP159" s="235"/>
      <c r="HQ159" s="238"/>
      <c r="HR159" s="238"/>
      <c r="HS159" s="238"/>
      <c r="HT159" s="235"/>
      <c r="HU159" s="238"/>
      <c r="HV159" s="238"/>
      <c r="HW159" s="238"/>
      <c r="HX159" s="238"/>
      <c r="HY159" s="235"/>
      <c r="HZ159" s="238"/>
      <c r="IA159" s="370"/>
      <c r="IB159" s="234"/>
      <c r="IC159" s="238"/>
      <c r="ID159" s="238"/>
      <c r="IE159" s="238"/>
      <c r="IF159" s="238"/>
      <c r="IG159" s="238"/>
      <c r="IH159" s="238"/>
      <c r="II159" s="238"/>
      <c r="IJ159" s="238"/>
      <c r="IK159" s="370"/>
      <c r="IL159" s="234"/>
      <c r="IM159" s="238"/>
      <c r="IN159" s="238"/>
      <c r="IO159" s="238"/>
      <c r="IP159" s="238"/>
      <c r="IQ159" s="238"/>
      <c r="IR159" s="238"/>
      <c r="IS159" s="370"/>
      <c r="IT159" s="238"/>
      <c r="IU159" s="238"/>
      <c r="IV159" s="234"/>
      <c r="IW159" s="238"/>
      <c r="IX159" s="238"/>
      <c r="IY159" s="235"/>
      <c r="IZ159" s="238"/>
      <c r="JA159" s="238"/>
      <c r="JB159" s="235"/>
      <c r="JC159" s="238"/>
      <c r="JD159" s="238"/>
      <c r="JE159" s="238"/>
      <c r="JF159" s="235"/>
      <c r="JG159" s="238"/>
      <c r="JH159" s="234"/>
      <c r="JI159" s="238"/>
      <c r="JJ159" s="238"/>
      <c r="JK159" s="238"/>
      <c r="JL159" s="238"/>
      <c r="JM159" s="234"/>
      <c r="JN159" s="238"/>
      <c r="JO159" s="427"/>
      <c r="JP159" s="370"/>
      <c r="JQ159" s="234"/>
      <c r="JR159" s="238"/>
      <c r="JS159" s="238"/>
      <c r="JT159" s="238"/>
      <c r="JU159" s="238"/>
      <c r="JV159" s="238"/>
      <c r="JW159" s="238"/>
      <c r="JX159" s="238"/>
      <c r="JY159" s="238"/>
      <c r="JZ159" s="238"/>
      <c r="KA159" s="238"/>
      <c r="KB159" s="238"/>
      <c r="KC159" s="238"/>
      <c r="KD159" s="234"/>
      <c r="KE159" s="238"/>
      <c r="KF159" s="238"/>
      <c r="KG159" s="238"/>
      <c r="KH159" s="234"/>
      <c r="KI159" s="238"/>
      <c r="KJ159" s="238"/>
      <c r="KK159" s="238"/>
      <c r="KL159" s="238"/>
      <c r="KM159" s="234"/>
      <c r="KN159" s="238"/>
      <c r="KO159" s="238"/>
      <c r="KP159" s="238"/>
      <c r="KQ159" s="234"/>
      <c r="KR159" s="238"/>
      <c r="KS159" s="238"/>
      <c r="KT159" s="238"/>
      <c r="KU159" s="231"/>
      <c r="KV159" s="234"/>
      <c r="KW159" s="238"/>
      <c r="KX159" s="238"/>
      <c r="KY159" s="238"/>
      <c r="KZ159" s="238"/>
      <c r="LA159" s="238"/>
      <c r="LB159" s="234"/>
      <c r="LC159" s="238"/>
      <c r="LD159" s="238"/>
      <c r="LE159" s="238"/>
      <c r="LF159" s="235"/>
      <c r="LG159" s="238"/>
      <c r="LH159" s="238"/>
      <c r="LI159" s="238"/>
      <c r="LJ159" s="234"/>
      <c r="LK159" s="238"/>
      <c r="LL159" s="238"/>
      <c r="LM159" s="238"/>
      <c r="LN159" s="238"/>
      <c r="LO159" s="238"/>
      <c r="LP159" s="238"/>
      <c r="LQ159" s="238"/>
      <c r="LR159" s="238"/>
      <c r="LS159" s="238"/>
      <c r="LT159" s="238"/>
      <c r="LU159" s="238"/>
      <c r="LV159" s="238"/>
      <c r="LW159" s="238"/>
      <c r="LX159" s="238"/>
      <c r="LY159" s="234"/>
      <c r="LZ159" s="238"/>
      <c r="MA159" s="238"/>
      <c r="MB159" s="238"/>
      <c r="MC159" s="238"/>
      <c r="MD159" s="238"/>
      <c r="ME159" s="234"/>
      <c r="MF159" s="238"/>
      <c r="MG159" s="238"/>
      <c r="MH159" s="238"/>
      <c r="MI159" s="238"/>
      <c r="MJ159" s="234"/>
      <c r="MK159" s="238"/>
      <c r="ML159" s="238"/>
      <c r="MM159" s="238"/>
      <c r="MN159" s="238"/>
      <c r="MO159" s="238"/>
      <c r="MP159" s="238"/>
      <c r="MQ159" s="239"/>
      <c r="MR159" s="238"/>
      <c r="MS159" s="238"/>
      <c r="MT159" s="238"/>
      <c r="MU159" s="238"/>
      <c r="MV159" s="238"/>
      <c r="MW159" s="238"/>
      <c r="MX159" s="238"/>
      <c r="MY159" s="238"/>
      <c r="MZ159" s="238"/>
      <c r="NA159" s="243" t="s">
        <v>1179</v>
      </c>
      <c r="NB159" s="243" t="s">
        <v>1049</v>
      </c>
      <c r="NC159" s="243" t="s">
        <v>1180</v>
      </c>
      <c r="ND159" s="243"/>
    </row>
    <row r="160" spans="1:368" s="74" customFormat="1">
      <c r="A160" s="1264"/>
      <c r="B160" s="1224"/>
      <c r="D160" s="75"/>
      <c r="E160" s="75"/>
      <c r="F160" s="75"/>
      <c r="G160" s="76"/>
      <c r="H160" s="77"/>
      <c r="I160" s="78"/>
      <c r="J160" s="18"/>
      <c r="K160" s="79"/>
      <c r="L160" s="79"/>
      <c r="M160" s="18"/>
      <c r="N160" s="18"/>
      <c r="O160" s="18"/>
      <c r="P160" s="77"/>
      <c r="Q160" s="18"/>
      <c r="R160" s="75"/>
      <c r="S160" s="80"/>
      <c r="T160" s="81"/>
      <c r="U160" s="75"/>
      <c r="V160" s="274"/>
      <c r="W160" s="659"/>
      <c r="X160" s="522"/>
      <c r="Y160" s="82"/>
      <c r="Z160" s="522"/>
      <c r="AA160" s="82"/>
      <c r="AB160" s="522"/>
      <c r="AC160" s="82"/>
      <c r="AD160" s="522"/>
      <c r="AE160" s="82"/>
      <c r="AF160" s="82"/>
      <c r="AG160" s="82"/>
      <c r="AH160" s="82"/>
      <c r="AI160" s="522"/>
      <c r="AJ160" s="82"/>
      <c r="AK160" s="275"/>
      <c r="AL160" s="82"/>
      <c r="AM160" s="649"/>
      <c r="AN160" s="82"/>
      <c r="AO160" s="82"/>
      <c r="AP160" s="82"/>
      <c r="AQ160" s="82"/>
      <c r="AR160" s="82"/>
      <c r="AS160" s="82"/>
      <c r="AT160" s="82"/>
      <c r="AU160" s="82"/>
      <c r="AV160" s="82"/>
      <c r="AW160" s="82"/>
      <c r="AX160" s="82"/>
      <c r="AY160" s="275"/>
      <c r="AZ160" s="82"/>
      <c r="BA160" s="275"/>
      <c r="BB160" s="82"/>
      <c r="BC160" s="522"/>
      <c r="BD160" s="82"/>
      <c r="BE160" s="82"/>
      <c r="BF160" s="522"/>
      <c r="BG160" s="82"/>
      <c r="BH160" s="82"/>
      <c r="BI160" s="82"/>
      <c r="BJ160" s="82"/>
      <c r="BK160" s="659"/>
      <c r="BL160" s="82"/>
      <c r="BM160" s="82"/>
      <c r="BN160" s="522"/>
      <c r="BO160" s="82"/>
      <c r="BP160" s="82"/>
      <c r="BQ160" s="82"/>
      <c r="BR160" s="522"/>
      <c r="BS160" s="82"/>
      <c r="BT160" s="82"/>
      <c r="BU160" s="522"/>
      <c r="BV160" s="82"/>
      <c r="BW160" s="522"/>
      <c r="BX160" s="82"/>
      <c r="BZ160" s="522"/>
      <c r="CA160" s="82"/>
      <c r="CB160" s="82"/>
      <c r="CC160" s="82"/>
      <c r="CD160" s="82"/>
      <c r="CE160" s="659"/>
      <c r="CF160" s="82"/>
      <c r="CG160" s="522"/>
      <c r="CH160" s="82"/>
      <c r="CI160" s="275"/>
      <c r="CJ160" s="82"/>
      <c r="CK160" s="82"/>
      <c r="CL160" s="649"/>
      <c r="CM160" s="82"/>
      <c r="CN160" s="82"/>
      <c r="CO160" s="82"/>
      <c r="CP160" s="649"/>
      <c r="CQ160" s="82"/>
      <c r="CR160" s="82"/>
      <c r="CS160" s="82"/>
      <c r="CT160" s="82"/>
      <c r="CU160" s="82"/>
      <c r="CV160" s="82"/>
      <c r="CW160" s="82"/>
      <c r="CX160" s="649"/>
      <c r="CY160" s="82"/>
      <c r="CZ160" s="82"/>
      <c r="DA160" s="82"/>
      <c r="DB160" s="82"/>
      <c r="DC160" s="522"/>
      <c r="DD160" s="82"/>
      <c r="DE160" s="82"/>
      <c r="DF160" s="82"/>
      <c r="DG160" s="82"/>
      <c r="DH160" s="82"/>
      <c r="DI160" s="82"/>
      <c r="DJ160" s="82"/>
      <c r="DK160" s="82"/>
      <c r="DL160" s="82"/>
      <c r="DM160" s="82"/>
      <c r="DN160" s="82"/>
      <c r="DO160" s="522"/>
      <c r="DP160" s="82"/>
      <c r="DQ160" s="82"/>
      <c r="DR160" s="82"/>
      <c r="DS160" s="522"/>
      <c r="DT160" s="82"/>
      <c r="DU160" s="82"/>
      <c r="DV160" s="82"/>
      <c r="DW160" s="82"/>
      <c r="DX160" s="82"/>
      <c r="DY160" s="82"/>
      <c r="DZ160" s="82"/>
      <c r="EA160" s="659"/>
      <c r="EB160" s="82"/>
      <c r="EC160" s="522"/>
      <c r="ED160" s="649"/>
      <c r="EE160" s="82"/>
      <c r="EF160" s="82"/>
      <c r="EG160" s="82"/>
      <c r="EH160" s="82"/>
      <c r="EI160" s="275"/>
      <c r="EJ160" s="82"/>
      <c r="EK160" s="649"/>
      <c r="EL160" s="82"/>
      <c r="EM160" s="82"/>
      <c r="EN160" s="275"/>
      <c r="EO160" s="82"/>
      <c r="EP160" s="649"/>
      <c r="EQ160" s="82"/>
      <c r="ER160" s="82"/>
      <c r="ES160" s="82"/>
      <c r="ET160" s="82"/>
      <c r="EU160" s="82"/>
      <c r="EV160" s="82"/>
      <c r="EW160" s="522"/>
      <c r="EX160" s="649"/>
      <c r="EY160" s="83"/>
      <c r="EZ160" s="82"/>
      <c r="FA160" s="649"/>
      <c r="FB160" s="82"/>
      <c r="FC160" s="82"/>
      <c r="FD160" s="82"/>
      <c r="FE160" s="275"/>
      <c r="FF160" s="82"/>
      <c r="FG160" s="649"/>
      <c r="FH160" s="82"/>
      <c r="FI160" s="82"/>
      <c r="FJ160" s="649"/>
      <c r="FK160" s="82"/>
      <c r="FL160" s="82"/>
      <c r="FM160" s="82"/>
      <c r="FN160" s="659"/>
      <c r="FO160" s="82"/>
      <c r="FP160" s="522"/>
      <c r="FQ160" s="82"/>
      <c r="FR160" s="275"/>
      <c r="FS160" s="82"/>
      <c r="FT160" s="649"/>
      <c r="FU160" s="82"/>
      <c r="FV160" s="82"/>
      <c r="FW160" s="82"/>
      <c r="FX160" s="82"/>
      <c r="FY160" s="82"/>
      <c r="FZ160" s="275"/>
      <c r="GA160" s="82"/>
      <c r="GB160" s="522"/>
      <c r="GC160" s="82"/>
      <c r="GD160" s="82"/>
      <c r="GE160" s="82"/>
      <c r="GF160" s="545"/>
      <c r="GG160" s="82"/>
      <c r="GH160" s="659"/>
      <c r="GI160" s="82"/>
      <c r="GJ160" s="522"/>
      <c r="GK160" s="82"/>
      <c r="GL160" s="82"/>
      <c r="GM160" s="522"/>
      <c r="GN160" s="82"/>
      <c r="GO160" s="82"/>
      <c r="GP160" s="82"/>
      <c r="GQ160" s="82"/>
      <c r="GR160" s="82"/>
      <c r="GS160" s="659"/>
      <c r="GT160" s="82"/>
      <c r="GU160" s="522"/>
      <c r="GV160" s="649"/>
      <c r="GW160" s="82"/>
      <c r="GX160" s="82"/>
      <c r="GY160" s="649"/>
      <c r="GZ160" s="82"/>
      <c r="HA160" s="82"/>
      <c r="HB160" s="82"/>
      <c r="HC160" s="82"/>
      <c r="HD160" s="82"/>
      <c r="HE160" s="82"/>
      <c r="HF160" s="82"/>
      <c r="HG160" s="82"/>
      <c r="HH160" s="522"/>
      <c r="HI160" s="82"/>
      <c r="HJ160" s="82"/>
      <c r="HK160" s="82"/>
      <c r="HL160" s="82"/>
      <c r="HM160" s="82"/>
      <c r="HN160" s="82"/>
      <c r="HO160" s="522"/>
      <c r="HP160" s="649"/>
      <c r="HQ160" s="82"/>
      <c r="HR160" s="82"/>
      <c r="HS160" s="82"/>
      <c r="HT160" s="649"/>
      <c r="HU160" s="82"/>
      <c r="HV160" s="82"/>
      <c r="HW160" s="82"/>
      <c r="HX160" s="82"/>
      <c r="HY160" s="275"/>
      <c r="HZ160" s="82"/>
      <c r="IA160" s="659"/>
      <c r="IB160" s="522"/>
      <c r="IC160" s="82"/>
      <c r="ID160" s="82"/>
      <c r="IE160" s="82"/>
      <c r="IF160" s="82"/>
      <c r="IG160" s="82"/>
      <c r="IH160" s="82"/>
      <c r="II160" s="82"/>
      <c r="IJ160" s="82"/>
      <c r="IK160" s="659"/>
      <c r="IL160" s="522"/>
      <c r="IM160" s="82"/>
      <c r="IN160" s="82"/>
      <c r="IO160" s="82"/>
      <c r="IP160" s="82"/>
      <c r="IQ160" s="82"/>
      <c r="IR160" s="82"/>
      <c r="IS160" s="659"/>
      <c r="IT160" s="82"/>
      <c r="IU160" s="82"/>
      <c r="IV160" s="522"/>
      <c r="IW160" s="82"/>
      <c r="IX160" s="82"/>
      <c r="IY160" s="275"/>
      <c r="IZ160" s="82"/>
      <c r="JA160" s="82"/>
      <c r="JB160" s="275"/>
      <c r="JC160" s="82"/>
      <c r="JD160" s="82"/>
      <c r="JE160" s="82"/>
      <c r="JF160" s="275"/>
      <c r="JG160" s="82"/>
      <c r="JH160" s="522"/>
      <c r="JI160" s="82"/>
      <c r="JJ160" s="82"/>
      <c r="JK160" s="82"/>
      <c r="JL160" s="82"/>
      <c r="JM160" s="522"/>
      <c r="JN160" s="82"/>
      <c r="JO160" s="544"/>
      <c r="JP160" s="659"/>
      <c r="JQ160" s="522"/>
      <c r="JR160" s="82"/>
      <c r="JS160" s="82"/>
      <c r="JT160" s="82"/>
      <c r="JU160" s="82"/>
      <c r="JV160" s="82"/>
      <c r="JW160" s="82"/>
      <c r="JX160" s="82"/>
      <c r="JY160" s="82"/>
      <c r="JZ160" s="82"/>
      <c r="KA160" s="82"/>
      <c r="KB160" s="82"/>
      <c r="KC160" s="82"/>
      <c r="KD160" s="522"/>
      <c r="KE160" s="82"/>
      <c r="KF160" s="82"/>
      <c r="KG160" s="82"/>
      <c r="KH160" s="522"/>
      <c r="KI160" s="82"/>
      <c r="KJ160" s="82"/>
      <c r="KK160" s="82"/>
      <c r="KL160" s="82"/>
      <c r="KM160" s="522"/>
      <c r="KN160" s="82"/>
      <c r="KO160" s="82"/>
      <c r="KP160" s="82"/>
      <c r="KQ160" s="522"/>
      <c r="KR160" s="82"/>
      <c r="KS160" s="82"/>
      <c r="KT160" s="82"/>
      <c r="KU160" s="659"/>
      <c r="KV160" s="522"/>
      <c r="KW160" s="82"/>
      <c r="KX160" s="82"/>
      <c r="KY160" s="82"/>
      <c r="KZ160" s="82"/>
      <c r="LA160" s="82"/>
      <c r="LB160" s="522"/>
      <c r="LC160" s="82"/>
      <c r="LD160" s="82"/>
      <c r="LE160" s="82"/>
      <c r="LF160" s="649"/>
      <c r="LG160" s="82"/>
      <c r="LH160" s="82"/>
      <c r="LI160" s="82"/>
      <c r="LJ160" s="522"/>
      <c r="LK160" s="82"/>
      <c r="LL160" s="82"/>
      <c r="LM160" s="82"/>
      <c r="LN160" s="82"/>
      <c r="LO160" s="82"/>
      <c r="LP160" s="82"/>
      <c r="LQ160" s="82"/>
      <c r="LR160" s="82"/>
      <c r="LS160" s="82"/>
      <c r="LT160" s="82"/>
      <c r="LU160" s="82"/>
      <c r="LV160" s="82"/>
      <c r="LW160" s="82"/>
      <c r="LX160" s="82"/>
      <c r="LY160" s="522"/>
      <c r="LZ160" s="82"/>
      <c r="MA160" s="82"/>
      <c r="MB160" s="82"/>
      <c r="MC160" s="82"/>
      <c r="MD160" s="82"/>
      <c r="ME160" s="522"/>
      <c r="MF160" s="82"/>
      <c r="MG160" s="82"/>
      <c r="MH160" s="82"/>
      <c r="MI160" s="82"/>
      <c r="MJ160" s="522"/>
      <c r="MK160" s="82"/>
      <c r="ML160" s="82"/>
      <c r="MM160" s="82"/>
      <c r="MN160" s="82"/>
      <c r="MO160" s="82"/>
      <c r="MP160" s="82"/>
      <c r="MQ160" s="276"/>
      <c r="MR160" s="82"/>
      <c r="MS160" s="82"/>
      <c r="MT160" s="82"/>
      <c r="MU160" s="82"/>
      <c r="MV160" s="82"/>
      <c r="MW160" s="82"/>
      <c r="MX160" s="82"/>
      <c r="MY160" s="82"/>
      <c r="MZ160" s="82"/>
      <c r="NA160" s="75"/>
      <c r="NB160" s="75"/>
      <c r="NC160" s="75"/>
      <c r="ND160" s="75"/>
    </row>
    <row r="161" spans="1:368" s="678" customFormat="1" ht="14">
      <c r="A161" s="1259">
        <v>113</v>
      </c>
      <c r="B161" s="1225"/>
      <c r="C161" s="660"/>
      <c r="D161" s="661"/>
      <c r="E161" s="661"/>
      <c r="F161" s="661"/>
      <c r="G161" s="662"/>
      <c r="H161" s="663"/>
      <c r="I161" s="664"/>
      <c r="J161" s="665"/>
      <c r="K161" s="666"/>
      <c r="L161" s="666"/>
      <c r="M161" s="665"/>
      <c r="N161" s="665"/>
      <c r="O161" s="665"/>
      <c r="P161" s="663"/>
      <c r="Q161" s="665"/>
      <c r="R161" s="661"/>
      <c r="S161" s="667"/>
      <c r="T161" s="667"/>
      <c r="U161" s="661"/>
      <c r="V161" s="668"/>
      <c r="W161" s="669"/>
      <c r="X161" s="670"/>
      <c r="Y161" s="671"/>
      <c r="Z161" s="672"/>
      <c r="AA161" s="671"/>
      <c r="AB161" s="672"/>
      <c r="AC161" s="671"/>
      <c r="AD161" s="673"/>
      <c r="AE161" s="671"/>
      <c r="AF161" s="671"/>
      <c r="AG161" s="671"/>
      <c r="AH161" s="671"/>
      <c r="AI161" s="674"/>
      <c r="AJ161" s="671"/>
      <c r="AK161" s="668"/>
      <c r="AL161" s="671"/>
      <c r="AM161" s="675"/>
      <c r="AN161" s="671"/>
      <c r="AO161" s="671"/>
      <c r="AP161" s="671"/>
      <c r="AQ161" s="671"/>
      <c r="AR161" s="671"/>
      <c r="AS161" s="671"/>
      <c r="AT161" s="671"/>
      <c r="AU161" s="671"/>
      <c r="AV161" s="671"/>
      <c r="AW161" s="671"/>
      <c r="AX161" s="671"/>
      <c r="AY161" s="668"/>
      <c r="AZ161" s="671"/>
      <c r="BA161" s="668"/>
      <c r="BB161" s="671"/>
      <c r="BC161" s="676"/>
      <c r="BD161" s="671"/>
      <c r="BE161" s="671"/>
      <c r="BF161" s="676"/>
      <c r="BG161" s="671"/>
      <c r="BH161" s="671"/>
      <c r="BI161" s="671"/>
      <c r="BJ161" s="671"/>
      <c r="BK161" s="677"/>
      <c r="BL161" s="671"/>
      <c r="BM161" s="671"/>
      <c r="BN161" s="676"/>
      <c r="BO161" s="671"/>
      <c r="BP161" s="671"/>
      <c r="BQ161" s="671"/>
      <c r="BR161" s="676"/>
      <c r="BS161" s="671"/>
      <c r="BT161" s="671"/>
      <c r="BU161" s="676"/>
      <c r="BV161" s="671"/>
      <c r="BW161" s="676"/>
      <c r="BX161" s="671"/>
      <c r="BZ161" s="676"/>
      <c r="CA161" s="671"/>
      <c r="CB161" s="671"/>
      <c r="CC161" s="671"/>
      <c r="CD161" s="671"/>
      <c r="CE161" s="669"/>
      <c r="CF161" s="671"/>
      <c r="CG161" s="676"/>
      <c r="CH161" s="671"/>
      <c r="CI161" s="668"/>
      <c r="CJ161" s="671"/>
      <c r="CK161" s="671"/>
      <c r="CL161" s="668"/>
      <c r="CM161" s="671"/>
      <c r="CN161" s="671"/>
      <c r="CO161" s="671"/>
      <c r="CP161" s="668"/>
      <c r="CQ161" s="671"/>
      <c r="CR161" s="671"/>
      <c r="CS161" s="671"/>
      <c r="CT161" s="671"/>
      <c r="CU161" s="671"/>
      <c r="CV161" s="671"/>
      <c r="CW161" s="671"/>
      <c r="CX161" s="668"/>
      <c r="CY161" s="679"/>
      <c r="CZ161" s="671"/>
      <c r="DA161" s="671"/>
      <c r="DB161" s="671"/>
      <c r="DC161" s="676"/>
      <c r="DD161" s="671"/>
      <c r="DE161" s="671"/>
      <c r="DF161" s="671"/>
      <c r="DG161" s="671"/>
      <c r="DH161" s="671"/>
      <c r="DI161" s="671"/>
      <c r="DJ161" s="671"/>
      <c r="DK161" s="671"/>
      <c r="DL161" s="671"/>
      <c r="DM161" s="671"/>
      <c r="DN161" s="671"/>
      <c r="DO161" s="676"/>
      <c r="DP161" s="671"/>
      <c r="DQ161" s="671"/>
      <c r="DR161" s="671"/>
      <c r="DS161" s="676"/>
      <c r="DT161" s="671"/>
      <c r="DU161" s="671"/>
      <c r="DV161" s="671"/>
      <c r="DW161" s="671"/>
      <c r="DX161" s="671"/>
      <c r="DY161" s="671"/>
      <c r="DZ161" s="671"/>
      <c r="EA161" s="669"/>
      <c r="EB161" s="671"/>
      <c r="EC161" s="676"/>
      <c r="ED161" s="668"/>
      <c r="EE161" s="671"/>
      <c r="EF161" s="671"/>
      <c r="EG161" s="671"/>
      <c r="EH161" s="671"/>
      <c r="EI161" s="668"/>
      <c r="EJ161" s="671"/>
      <c r="EK161" s="668"/>
      <c r="EL161" s="671"/>
      <c r="EM161" s="671"/>
      <c r="EN161" s="668"/>
      <c r="EO161" s="671"/>
      <c r="EP161" s="680"/>
      <c r="EQ161" s="671"/>
      <c r="ER161" s="671"/>
      <c r="ES161" s="671"/>
      <c r="ET161" s="671"/>
      <c r="EU161" s="671"/>
      <c r="EV161" s="671"/>
      <c r="EW161" s="676"/>
      <c r="EX161" s="668"/>
      <c r="EY161" s="671"/>
      <c r="EZ161" s="671"/>
      <c r="FA161" s="668"/>
      <c r="FB161" s="679"/>
      <c r="FC161" s="671"/>
      <c r="FD161" s="671"/>
      <c r="FE161" s="668"/>
      <c r="FF161" s="671"/>
      <c r="FG161" s="668"/>
      <c r="FH161" s="671"/>
      <c r="FI161" s="671"/>
      <c r="FJ161" s="668"/>
      <c r="FK161" s="671"/>
      <c r="FL161" s="671"/>
      <c r="FM161" s="671"/>
      <c r="FN161" s="681"/>
      <c r="FO161" s="671"/>
      <c r="FP161" s="676"/>
      <c r="FQ161" s="671"/>
      <c r="FR161" s="668"/>
      <c r="FS161" s="671"/>
      <c r="FT161" s="668"/>
      <c r="FU161" s="671"/>
      <c r="FV161" s="671"/>
      <c r="FW161" s="671"/>
      <c r="FX161" s="671"/>
      <c r="FY161" s="671"/>
      <c r="FZ161" s="668"/>
      <c r="GA161" s="671"/>
      <c r="GB161" s="676"/>
      <c r="GC161" s="671"/>
      <c r="GD161" s="671"/>
      <c r="GE161" s="671"/>
      <c r="GF161" s="676"/>
      <c r="GG161" s="671"/>
      <c r="GH161" s="669"/>
      <c r="GI161" s="671"/>
      <c r="GJ161" s="676"/>
      <c r="GK161" s="671"/>
      <c r="GL161" s="671"/>
      <c r="GM161" s="676"/>
      <c r="GN161" s="671"/>
      <c r="GO161" s="671"/>
      <c r="GP161" s="671"/>
      <c r="GQ161" s="671"/>
      <c r="GR161" s="671"/>
      <c r="GS161" s="669"/>
      <c r="GT161" s="671"/>
      <c r="GU161" s="676"/>
      <c r="GV161" s="668"/>
      <c r="GW161" s="671"/>
      <c r="GX161" s="671"/>
      <c r="GY161" s="668"/>
      <c r="GZ161" s="671"/>
      <c r="HA161" s="671"/>
      <c r="HB161" s="671"/>
      <c r="HC161" s="671"/>
      <c r="HD161" s="671"/>
      <c r="HE161" s="671"/>
      <c r="HF161" s="671"/>
      <c r="HG161" s="671"/>
      <c r="HH161" s="676"/>
      <c r="HI161" s="671"/>
      <c r="HJ161" s="671"/>
      <c r="HK161" s="671"/>
      <c r="HL161" s="671"/>
      <c r="HM161" s="671"/>
      <c r="HN161" s="671"/>
      <c r="HO161" s="676"/>
      <c r="HP161" s="668"/>
      <c r="HQ161" s="671"/>
      <c r="HR161" s="671"/>
      <c r="HS161" s="671"/>
      <c r="HT161" s="668"/>
      <c r="HU161" s="671"/>
      <c r="HV161" s="671"/>
      <c r="HW161" s="671"/>
      <c r="HX161" s="671"/>
      <c r="HY161" s="668"/>
      <c r="HZ161" s="671"/>
      <c r="IA161" s="669"/>
      <c r="IB161" s="676"/>
      <c r="IC161" s="671"/>
      <c r="ID161" s="671"/>
      <c r="IE161" s="671"/>
      <c r="IF161" s="671"/>
      <c r="IG161" s="671"/>
      <c r="IH161" s="671"/>
      <c r="II161" s="671"/>
      <c r="IJ161" s="671"/>
      <c r="IK161" s="669"/>
      <c r="IL161" s="676"/>
      <c r="IM161" s="671"/>
      <c r="IN161" s="671"/>
      <c r="IO161" s="671"/>
      <c r="IP161" s="671"/>
      <c r="IQ161" s="671"/>
      <c r="IR161" s="671"/>
      <c r="IS161" s="669"/>
      <c r="IT161" s="671"/>
      <c r="IU161" s="671"/>
      <c r="IV161" s="676"/>
      <c r="IW161" s="671"/>
      <c r="IX161" s="671"/>
      <c r="IY161" s="668"/>
      <c r="IZ161" s="671"/>
      <c r="JA161" s="671"/>
      <c r="JB161" s="668"/>
      <c r="JC161" s="671"/>
      <c r="JD161" s="671"/>
      <c r="JE161" s="671"/>
      <c r="JF161" s="668"/>
      <c r="JG161" s="671"/>
      <c r="JH161" s="676"/>
      <c r="JI161" s="671"/>
      <c r="JJ161" s="671"/>
      <c r="JK161" s="671"/>
      <c r="JL161" s="671"/>
      <c r="JM161" s="676"/>
      <c r="JN161" s="671"/>
      <c r="JO161" s="669"/>
      <c r="JP161" s="669"/>
      <c r="JQ161" s="676"/>
      <c r="JR161" s="671"/>
      <c r="JS161" s="671"/>
      <c r="JT161" s="671"/>
      <c r="JU161" s="671"/>
      <c r="JV161" s="671"/>
      <c r="JW161" s="671"/>
      <c r="JX161" s="671"/>
      <c r="JY161" s="671"/>
      <c r="JZ161" s="671"/>
      <c r="KA161" s="671"/>
      <c r="KB161" s="671"/>
      <c r="KC161" s="671"/>
      <c r="KD161" s="676"/>
      <c r="KE161" s="671"/>
      <c r="KF161" s="671"/>
      <c r="KG161" s="671"/>
      <c r="KH161" s="676"/>
      <c r="KI161" s="671"/>
      <c r="KJ161" s="671"/>
      <c r="KK161" s="671"/>
      <c r="KL161" s="671"/>
      <c r="KM161" s="676"/>
      <c r="KN161" s="671"/>
      <c r="KO161" s="671"/>
      <c r="KP161" s="671"/>
      <c r="KQ161" s="676"/>
      <c r="KR161" s="671"/>
      <c r="KS161" s="671"/>
      <c r="KT161" s="671"/>
      <c r="KU161" s="682"/>
      <c r="KV161" s="676"/>
      <c r="KW161" s="671"/>
      <c r="KX161" s="671"/>
      <c r="KY161" s="671"/>
      <c r="KZ161" s="671"/>
      <c r="LA161" s="671"/>
      <c r="LB161" s="676"/>
      <c r="LC161" s="671"/>
      <c r="LD161" s="671"/>
      <c r="LE161" s="671"/>
      <c r="LF161" s="668"/>
      <c r="LG161" s="671"/>
      <c r="LH161" s="671"/>
      <c r="LI161" s="671"/>
      <c r="LJ161" s="676"/>
      <c r="LK161" s="671"/>
      <c r="LL161" s="671"/>
      <c r="LM161" s="671"/>
      <c r="LN161" s="671"/>
      <c r="LO161" s="671"/>
      <c r="LP161" s="671"/>
      <c r="LQ161" s="671"/>
      <c r="LR161" s="671"/>
      <c r="LS161" s="671"/>
      <c r="LT161" s="671"/>
      <c r="LU161" s="671"/>
      <c r="LV161" s="671"/>
      <c r="LW161" s="671"/>
      <c r="LX161" s="671"/>
      <c r="LY161" s="676"/>
      <c r="LZ161" s="671"/>
      <c r="MA161" s="671"/>
      <c r="MB161" s="671"/>
      <c r="MC161" s="671"/>
      <c r="MD161" s="671"/>
      <c r="ME161" s="676"/>
      <c r="MF161" s="671"/>
      <c r="MG161" s="671"/>
      <c r="MH161" s="671"/>
      <c r="MI161" s="671"/>
      <c r="MJ161" s="676"/>
      <c r="MK161" s="671"/>
      <c r="ML161" s="671"/>
      <c r="MM161" s="671"/>
      <c r="MN161" s="671"/>
      <c r="MO161" s="671"/>
      <c r="MP161" s="671"/>
      <c r="MQ161" s="683"/>
      <c r="MR161" s="671"/>
      <c r="MS161" s="671"/>
      <c r="MT161" s="671"/>
      <c r="MU161" s="671"/>
      <c r="MV161" s="671"/>
      <c r="MW161" s="671"/>
      <c r="MX161" s="671"/>
      <c r="MY161" s="671"/>
      <c r="MZ161" s="671"/>
      <c r="NA161" s="661"/>
      <c r="NB161" s="661"/>
      <c r="NC161" s="661"/>
      <c r="ND161" s="661"/>
    </row>
    <row r="162" spans="1:368" s="678" customFormat="1" ht="15" thickBot="1">
      <c r="A162" s="1259">
        <v>114</v>
      </c>
      <c r="B162" s="1225"/>
      <c r="C162" s="660"/>
      <c r="D162" s="661"/>
      <c r="E162" s="661"/>
      <c r="F162" s="661"/>
      <c r="G162" s="662"/>
      <c r="H162" s="663"/>
      <c r="I162" s="664"/>
      <c r="J162" s="665"/>
      <c r="K162" s="666"/>
      <c r="L162" s="666"/>
      <c r="M162" s="665"/>
      <c r="N162" s="665"/>
      <c r="O162" s="665"/>
      <c r="P162" s="663"/>
      <c r="Q162" s="665"/>
      <c r="R162" s="661"/>
      <c r="S162" s="667"/>
      <c r="T162" s="667"/>
      <c r="U162" s="661"/>
      <c r="V162" s="668"/>
      <c r="W162" s="669"/>
      <c r="X162" s="670"/>
      <c r="Y162" s="671"/>
      <c r="Z162" s="672"/>
      <c r="AA162" s="671"/>
      <c r="AB162" s="672"/>
      <c r="AC162" s="671"/>
      <c r="AD162" s="673"/>
      <c r="AE162" s="671"/>
      <c r="AF162" s="671"/>
      <c r="AG162" s="671"/>
      <c r="AH162" s="671"/>
      <c r="AI162" s="674"/>
      <c r="AJ162" s="671"/>
      <c r="AK162" s="668"/>
      <c r="AL162" s="671"/>
      <c r="AM162" s="675"/>
      <c r="AN162" s="671"/>
      <c r="AO162" s="671"/>
      <c r="AP162" s="671"/>
      <c r="AQ162" s="671"/>
      <c r="AR162" s="671"/>
      <c r="AS162" s="671"/>
      <c r="AT162" s="671"/>
      <c r="AU162" s="671"/>
      <c r="AV162" s="671"/>
      <c r="AW162" s="671"/>
      <c r="AX162" s="671"/>
      <c r="AY162" s="668"/>
      <c r="AZ162" s="671"/>
      <c r="BA162" s="668"/>
      <c r="BB162" s="671"/>
      <c r="BC162" s="676"/>
      <c r="BD162" s="671"/>
      <c r="BE162" s="671"/>
      <c r="BF162" s="676"/>
      <c r="BG162" s="671"/>
      <c r="BH162" s="671"/>
      <c r="BI162" s="671"/>
      <c r="BJ162" s="671"/>
      <c r="BK162" s="677"/>
      <c r="BL162" s="671"/>
      <c r="BM162" s="671"/>
      <c r="BN162" s="676"/>
      <c r="BO162" s="671"/>
      <c r="BP162" s="671"/>
      <c r="BQ162" s="671"/>
      <c r="BR162" s="676"/>
      <c r="BS162" s="671"/>
      <c r="BT162" s="671"/>
      <c r="BU162" s="676"/>
      <c r="BV162" s="671"/>
      <c r="BW162" s="676"/>
      <c r="BX162" s="671"/>
      <c r="BZ162" s="676"/>
      <c r="CA162" s="671"/>
      <c r="CB162" s="671"/>
      <c r="CC162" s="671"/>
      <c r="CD162" s="671"/>
      <c r="CE162" s="669"/>
      <c r="CF162" s="671"/>
      <c r="CG162" s="676"/>
      <c r="CH162" s="671"/>
      <c r="CI162" s="668"/>
      <c r="CJ162" s="679"/>
      <c r="CK162" s="671"/>
      <c r="CL162" s="668"/>
      <c r="CM162" s="671"/>
      <c r="CN162" s="671"/>
      <c r="CO162" s="671"/>
      <c r="CP162" s="668"/>
      <c r="CQ162" s="671"/>
      <c r="CR162" s="671"/>
      <c r="CS162" s="671"/>
      <c r="CT162" s="671"/>
      <c r="CU162" s="671"/>
      <c r="CV162" s="671"/>
      <c r="CW162" s="671"/>
      <c r="CX162" s="668"/>
      <c r="CY162" s="671"/>
      <c r="CZ162" s="671"/>
      <c r="DA162" s="671"/>
      <c r="DB162" s="671"/>
      <c r="DC162" s="676"/>
      <c r="DD162" s="671"/>
      <c r="DE162" s="671"/>
      <c r="DF162" s="671"/>
      <c r="DG162" s="671"/>
      <c r="DH162" s="671"/>
      <c r="DI162" s="671"/>
      <c r="DJ162" s="671"/>
      <c r="DK162" s="671"/>
      <c r="DL162" s="671"/>
      <c r="DM162" s="671"/>
      <c r="DN162" s="671"/>
      <c r="DO162" s="676"/>
      <c r="DP162" s="671"/>
      <c r="DQ162" s="671"/>
      <c r="DR162" s="671"/>
      <c r="DS162" s="676"/>
      <c r="DT162" s="671"/>
      <c r="DU162" s="671"/>
      <c r="DV162" s="671"/>
      <c r="DW162" s="671"/>
      <c r="DX162" s="671"/>
      <c r="DY162" s="671"/>
      <c r="DZ162" s="671"/>
      <c r="EA162" s="669"/>
      <c r="EB162" s="671"/>
      <c r="EC162" s="676"/>
      <c r="ED162" s="668"/>
      <c r="EE162" s="671"/>
      <c r="EF162" s="671"/>
      <c r="EG162" s="671"/>
      <c r="EH162" s="671"/>
      <c r="EI162" s="668"/>
      <c r="EJ162" s="671"/>
      <c r="EK162" s="668"/>
      <c r="EL162" s="671"/>
      <c r="EM162" s="671"/>
      <c r="EN162" s="668"/>
      <c r="EO162" s="671"/>
      <c r="EP162" s="680"/>
      <c r="EQ162" s="671"/>
      <c r="ER162" s="671"/>
      <c r="ES162" s="671"/>
      <c r="ET162" s="671"/>
      <c r="EU162" s="671"/>
      <c r="EV162" s="671"/>
      <c r="EW162" s="676"/>
      <c r="EX162" s="668"/>
      <c r="EY162" s="671"/>
      <c r="EZ162" s="671"/>
      <c r="FA162" s="668"/>
      <c r="FB162" s="671"/>
      <c r="FC162" s="671"/>
      <c r="FD162" s="671"/>
      <c r="FE162" s="668"/>
      <c r="FF162" s="671"/>
      <c r="FG162" s="668"/>
      <c r="FH162" s="671"/>
      <c r="FI162" s="671"/>
      <c r="FJ162" s="668"/>
      <c r="FK162" s="671"/>
      <c r="FL162" s="671"/>
      <c r="FM162" s="671"/>
      <c r="FN162" s="681"/>
      <c r="FO162" s="671"/>
      <c r="FP162" s="676"/>
      <c r="FQ162" s="671"/>
      <c r="FR162" s="668"/>
      <c r="FS162" s="671"/>
      <c r="FT162" s="668"/>
      <c r="FU162" s="671"/>
      <c r="FV162" s="671"/>
      <c r="FW162" s="671"/>
      <c r="FX162" s="671"/>
      <c r="FY162" s="671"/>
      <c r="FZ162" s="668"/>
      <c r="GA162" s="671"/>
      <c r="GB162" s="676"/>
      <c r="GC162" s="671"/>
      <c r="GD162" s="671"/>
      <c r="GE162" s="671"/>
      <c r="GF162" s="676"/>
      <c r="GG162" s="671"/>
      <c r="GH162" s="669"/>
      <c r="GI162" s="671"/>
      <c r="GJ162" s="676"/>
      <c r="GK162" s="671"/>
      <c r="GL162" s="671"/>
      <c r="GM162" s="676"/>
      <c r="GN162" s="671"/>
      <c r="GO162" s="671"/>
      <c r="GP162" s="671"/>
      <c r="GQ162" s="671"/>
      <c r="GR162" s="671"/>
      <c r="GS162" s="669"/>
      <c r="GT162" s="671"/>
      <c r="GU162" s="676"/>
      <c r="GV162" s="668"/>
      <c r="GW162" s="671"/>
      <c r="GX162" s="671"/>
      <c r="GY162" s="668"/>
      <c r="GZ162" s="671"/>
      <c r="HA162" s="671"/>
      <c r="HB162" s="671"/>
      <c r="HC162" s="671"/>
      <c r="HD162" s="671"/>
      <c r="HE162" s="671"/>
      <c r="HF162" s="671"/>
      <c r="HG162" s="671"/>
      <c r="HH162" s="676"/>
      <c r="HI162" s="671"/>
      <c r="HJ162" s="671"/>
      <c r="HK162" s="671"/>
      <c r="HL162" s="671"/>
      <c r="HM162" s="671"/>
      <c r="HN162" s="671"/>
      <c r="HO162" s="676"/>
      <c r="HP162" s="668"/>
      <c r="HQ162" s="671"/>
      <c r="HR162" s="671"/>
      <c r="HS162" s="671"/>
      <c r="HT162" s="668"/>
      <c r="HU162" s="671"/>
      <c r="HV162" s="671"/>
      <c r="HW162" s="671"/>
      <c r="HX162" s="671"/>
      <c r="HY162" s="668"/>
      <c r="HZ162" s="671"/>
      <c r="IA162" s="669"/>
      <c r="IB162" s="676"/>
      <c r="IC162" s="671"/>
      <c r="ID162" s="671"/>
      <c r="IE162" s="671"/>
      <c r="IF162" s="671"/>
      <c r="IG162" s="671"/>
      <c r="IH162" s="671"/>
      <c r="II162" s="671"/>
      <c r="IJ162" s="671"/>
      <c r="IK162" s="669"/>
      <c r="IL162" s="676"/>
      <c r="IM162" s="671"/>
      <c r="IN162" s="671"/>
      <c r="IO162" s="671"/>
      <c r="IP162" s="671"/>
      <c r="IQ162" s="671"/>
      <c r="IR162" s="671"/>
      <c r="IS162" s="669"/>
      <c r="IT162" s="671"/>
      <c r="IU162" s="671"/>
      <c r="IV162" s="676"/>
      <c r="IW162" s="671"/>
      <c r="IX162" s="671"/>
      <c r="IY162" s="668"/>
      <c r="IZ162" s="671"/>
      <c r="JA162" s="671"/>
      <c r="JB162" s="668"/>
      <c r="JC162" s="671"/>
      <c r="JD162" s="671"/>
      <c r="JE162" s="671"/>
      <c r="JF162" s="668"/>
      <c r="JG162" s="671"/>
      <c r="JH162" s="676"/>
      <c r="JI162" s="671"/>
      <c r="JJ162" s="671"/>
      <c r="JK162" s="671"/>
      <c r="JL162" s="671"/>
      <c r="JM162" s="676"/>
      <c r="JN162" s="671"/>
      <c r="JO162" s="669"/>
      <c r="JP162" s="669"/>
      <c r="JQ162" s="676"/>
      <c r="JR162" s="671"/>
      <c r="JS162" s="671"/>
      <c r="JT162" s="671"/>
      <c r="JU162" s="671"/>
      <c r="JV162" s="671"/>
      <c r="JW162" s="671"/>
      <c r="JX162" s="671"/>
      <c r="JY162" s="671"/>
      <c r="JZ162" s="671"/>
      <c r="KA162" s="671"/>
      <c r="KB162" s="671"/>
      <c r="KC162" s="671"/>
      <c r="KD162" s="676"/>
      <c r="KE162" s="671"/>
      <c r="KF162" s="671"/>
      <c r="KG162" s="671"/>
      <c r="KH162" s="676"/>
      <c r="KI162" s="671"/>
      <c r="KJ162" s="671"/>
      <c r="KK162" s="671"/>
      <c r="KL162" s="671"/>
      <c r="KM162" s="676"/>
      <c r="KN162" s="671"/>
      <c r="KO162" s="671"/>
      <c r="KP162" s="671"/>
      <c r="KQ162" s="676"/>
      <c r="KR162" s="671"/>
      <c r="KS162" s="671"/>
      <c r="KT162" s="671"/>
      <c r="KU162" s="682"/>
      <c r="KV162" s="676"/>
      <c r="KW162" s="671"/>
      <c r="KX162" s="671"/>
      <c r="KY162" s="671"/>
      <c r="KZ162" s="671"/>
      <c r="LA162" s="671"/>
      <c r="LB162" s="676"/>
      <c r="LC162" s="671"/>
      <c r="LD162" s="671"/>
      <c r="LE162" s="671"/>
      <c r="LF162" s="668"/>
      <c r="LG162" s="671"/>
      <c r="LH162" s="671"/>
      <c r="LI162" s="671"/>
      <c r="LJ162" s="676"/>
      <c r="LK162" s="671"/>
      <c r="LL162" s="671"/>
      <c r="LM162" s="671"/>
      <c r="LN162" s="671"/>
      <c r="LO162" s="671"/>
      <c r="LP162" s="671"/>
      <c r="LQ162" s="671"/>
      <c r="LR162" s="671"/>
      <c r="LS162" s="671"/>
      <c r="LT162" s="671"/>
      <c r="LU162" s="671"/>
      <c r="LV162" s="671"/>
      <c r="LW162" s="671"/>
      <c r="LX162" s="671"/>
      <c r="LY162" s="676"/>
      <c r="LZ162" s="671"/>
      <c r="MA162" s="671"/>
      <c r="MB162" s="671"/>
      <c r="MC162" s="671"/>
      <c r="MD162" s="671"/>
      <c r="ME162" s="676"/>
      <c r="MF162" s="671"/>
      <c r="MG162" s="671"/>
      <c r="MH162" s="671"/>
      <c r="MI162" s="671"/>
      <c r="MJ162" s="676"/>
      <c r="MK162" s="671"/>
      <c r="ML162" s="671"/>
      <c r="MM162" s="671"/>
      <c r="MN162" s="671"/>
      <c r="MO162" s="671"/>
      <c r="MP162" s="671"/>
      <c r="MQ162" s="683"/>
      <c r="MR162" s="671"/>
      <c r="MS162" s="671"/>
      <c r="MT162" s="671"/>
      <c r="MU162" s="671"/>
      <c r="MV162" s="671"/>
      <c r="MW162" s="671"/>
      <c r="MX162" s="671"/>
      <c r="MY162" s="671"/>
      <c r="MZ162" s="671"/>
      <c r="NA162" s="661"/>
      <c r="NB162" s="661"/>
      <c r="NC162" s="661"/>
      <c r="ND162" s="661"/>
    </row>
    <row r="163" spans="1:368" s="381" customFormat="1" ht="82" customHeight="1" thickBot="1">
      <c r="A163" s="1235"/>
      <c r="B163" s="1229" t="s">
        <v>1774</v>
      </c>
      <c r="C163" s="444"/>
      <c r="D163" s="440"/>
      <c r="E163" s="440"/>
      <c r="F163" s="440"/>
      <c r="G163" s="441"/>
      <c r="H163" s="442"/>
      <c r="I163" s="443"/>
      <c r="J163" s="444"/>
      <c r="K163" s="440"/>
      <c r="L163" s="440"/>
      <c r="M163" s="444"/>
      <c r="N163" s="466"/>
      <c r="O163" s="466"/>
      <c r="P163" s="442"/>
      <c r="Q163" s="444"/>
      <c r="R163" s="440"/>
      <c r="S163" s="446"/>
      <c r="T163" s="446"/>
      <c r="U163" s="440"/>
      <c r="V163" s="378"/>
      <c r="W163" s="499"/>
      <c r="X163" s="515"/>
      <c r="Y163" s="447"/>
      <c r="Z163" s="516"/>
      <c r="AA163" s="447"/>
      <c r="AB163" s="516"/>
      <c r="AC163" s="447"/>
      <c r="AD163" s="515"/>
      <c r="AE163" s="447"/>
      <c r="AF163" s="467"/>
      <c r="AG163" s="447"/>
      <c r="AH163" s="447"/>
      <c r="AI163" s="515"/>
      <c r="AJ163" s="447"/>
      <c r="AK163" s="448"/>
      <c r="AL163" s="447"/>
      <c r="AM163" s="468"/>
      <c r="AN163" s="447"/>
      <c r="AO163" s="447"/>
      <c r="AP163" s="447"/>
      <c r="AQ163" s="447"/>
      <c r="AR163" s="447"/>
      <c r="AS163" s="447"/>
      <c r="AT163" s="447"/>
      <c r="AU163" s="447"/>
      <c r="AV163" s="447"/>
      <c r="AW163" s="447"/>
      <c r="AX163" s="447"/>
      <c r="AY163" s="448"/>
      <c r="AZ163" s="467"/>
      <c r="BA163" s="448"/>
      <c r="BB163" s="447"/>
      <c r="BC163" s="515"/>
      <c r="BD163" s="447"/>
      <c r="BE163" s="447"/>
      <c r="BF163" s="515"/>
      <c r="BG163" s="447"/>
      <c r="BH163" s="447"/>
      <c r="BI163" s="447"/>
      <c r="BJ163" s="447"/>
      <c r="BK163" s="624"/>
      <c r="BL163" s="447"/>
      <c r="BM163" s="447"/>
      <c r="BN163" s="515"/>
      <c r="BO163" s="447"/>
      <c r="BP163" s="447"/>
      <c r="BQ163" s="447"/>
      <c r="BR163" s="515"/>
      <c r="BS163" s="447"/>
      <c r="BT163" s="447"/>
      <c r="BU163" s="517"/>
      <c r="BV163" s="447"/>
      <c r="BW163" s="515"/>
      <c r="BX163" s="447"/>
      <c r="BZ163" s="515"/>
      <c r="CA163" s="447"/>
      <c r="CB163" s="447"/>
      <c r="CC163" s="447"/>
      <c r="CD163" s="447"/>
      <c r="CE163" s="514"/>
      <c r="CF163" s="447"/>
      <c r="CG163" s="515"/>
      <c r="CH163" s="447"/>
      <c r="CI163" s="448"/>
      <c r="CJ163" s="447"/>
      <c r="CK163" s="447"/>
      <c r="CL163" s="448"/>
      <c r="CM163" s="447"/>
      <c r="CN163" s="447"/>
      <c r="CO163" s="447"/>
      <c r="CP163" s="448"/>
      <c r="CQ163" s="447"/>
      <c r="CR163" s="447"/>
      <c r="CS163" s="447"/>
      <c r="CT163" s="447"/>
      <c r="CU163" s="447"/>
      <c r="CV163" s="447"/>
      <c r="CW163" s="447"/>
      <c r="CX163" s="448"/>
      <c r="CY163" s="447"/>
      <c r="CZ163" s="447"/>
      <c r="DA163" s="447"/>
      <c r="DB163" s="447"/>
      <c r="DC163" s="515"/>
      <c r="DD163" s="447"/>
      <c r="DE163" s="447"/>
      <c r="DF163" s="447"/>
      <c r="DG163" s="447"/>
      <c r="DH163" s="447"/>
      <c r="DI163" s="447"/>
      <c r="DJ163" s="447"/>
      <c r="DK163" s="447"/>
      <c r="DL163" s="447"/>
      <c r="DM163" s="447"/>
      <c r="DN163" s="447"/>
      <c r="DO163" s="515"/>
      <c r="DP163" s="447"/>
      <c r="DQ163" s="447"/>
      <c r="DR163" s="447"/>
      <c r="DS163" s="515"/>
      <c r="DT163" s="447"/>
      <c r="DU163" s="447"/>
      <c r="DV163" s="447"/>
      <c r="DW163" s="447"/>
      <c r="DX163" s="447"/>
      <c r="DY163" s="447"/>
      <c r="DZ163" s="447"/>
      <c r="EA163" s="514"/>
      <c r="EB163" s="447"/>
      <c r="EC163" s="515"/>
      <c r="ED163" s="448"/>
      <c r="EE163" s="447"/>
      <c r="EF163" s="447"/>
      <c r="EG163" s="447"/>
      <c r="EH163" s="447"/>
      <c r="EI163" s="448"/>
      <c r="EJ163" s="447"/>
      <c r="EK163" s="448"/>
      <c r="EL163" s="447"/>
      <c r="EM163" s="447"/>
      <c r="EN163" s="448"/>
      <c r="EO163" s="447"/>
      <c r="EP163" s="468"/>
      <c r="EQ163" s="447"/>
      <c r="ER163" s="447"/>
      <c r="ES163" s="447"/>
      <c r="ET163" s="447"/>
      <c r="EU163" s="447"/>
      <c r="EV163" s="447"/>
      <c r="EW163" s="515"/>
      <c r="EX163" s="448"/>
      <c r="EY163" s="447"/>
      <c r="EZ163" s="447"/>
      <c r="FA163" s="448"/>
      <c r="FB163" s="447"/>
      <c r="FC163" s="447"/>
      <c r="FD163" s="447"/>
      <c r="FE163" s="448"/>
      <c r="FF163" s="447"/>
      <c r="FG163" s="448"/>
      <c r="FH163" s="447"/>
      <c r="FI163" s="447"/>
      <c r="FJ163" s="448"/>
      <c r="FK163" s="447"/>
      <c r="FL163" s="447"/>
      <c r="FM163" s="447"/>
      <c r="FN163" s="607"/>
      <c r="FO163" s="447"/>
      <c r="FP163" s="515"/>
      <c r="FQ163" s="447"/>
      <c r="FR163" s="448"/>
      <c r="FS163" s="447"/>
      <c r="FT163" s="448"/>
      <c r="FU163" s="447"/>
      <c r="FV163" s="447"/>
      <c r="FW163" s="447"/>
      <c r="FX163" s="447"/>
      <c r="FY163" s="447"/>
      <c r="FZ163" s="448"/>
      <c r="GA163" s="447"/>
      <c r="GB163" s="515"/>
      <c r="GC163" s="447"/>
      <c r="GD163" s="447"/>
      <c r="GE163" s="447"/>
      <c r="GF163" s="517"/>
      <c r="GG163" s="447"/>
      <c r="GH163" s="518"/>
      <c r="GI163" s="447"/>
      <c r="GJ163" s="515"/>
      <c r="GK163" s="447"/>
      <c r="GL163" s="447"/>
      <c r="GM163" s="515"/>
      <c r="GN163" s="447"/>
      <c r="GO163" s="447"/>
      <c r="GP163" s="447"/>
      <c r="GQ163" s="447"/>
      <c r="GR163" s="447"/>
      <c r="GS163" s="518"/>
      <c r="GT163" s="447"/>
      <c r="GU163" s="515"/>
      <c r="GV163" s="448"/>
      <c r="GW163" s="447"/>
      <c r="GX163" s="447"/>
      <c r="GY163" s="448"/>
      <c r="GZ163" s="447"/>
      <c r="HA163" s="447"/>
      <c r="HB163" s="447"/>
      <c r="HC163" s="447"/>
      <c r="HD163" s="447"/>
      <c r="HE163" s="447"/>
      <c r="HF163" s="447"/>
      <c r="HG163" s="447"/>
      <c r="HH163" s="515"/>
      <c r="HI163" s="447"/>
      <c r="HJ163" s="447"/>
      <c r="HK163" s="447"/>
      <c r="HL163" s="447"/>
      <c r="HM163" s="447"/>
      <c r="HN163" s="447"/>
      <c r="HO163" s="515"/>
      <c r="HP163" s="448"/>
      <c r="HQ163" s="447"/>
      <c r="HR163" s="447"/>
      <c r="HS163" s="447"/>
      <c r="HT163" s="448"/>
      <c r="HU163" s="447"/>
      <c r="HV163" s="447"/>
      <c r="HW163" s="447"/>
      <c r="HX163" s="447"/>
      <c r="HY163" s="448"/>
      <c r="HZ163" s="447"/>
      <c r="IA163" s="514"/>
      <c r="IB163" s="515"/>
      <c r="IC163" s="447"/>
      <c r="ID163" s="447"/>
      <c r="IE163" s="447"/>
      <c r="IF163" s="447"/>
      <c r="IG163" s="447"/>
      <c r="IH163" s="447"/>
      <c r="II163" s="447"/>
      <c r="IJ163" s="447"/>
      <c r="IK163" s="514"/>
      <c r="IL163" s="515"/>
      <c r="IM163" s="447"/>
      <c r="IN163" s="447"/>
      <c r="IO163" s="447"/>
      <c r="IP163" s="447"/>
      <c r="IQ163" s="447"/>
      <c r="IR163" s="447"/>
      <c r="IS163" s="514"/>
      <c r="IT163" s="447"/>
      <c r="IU163" s="447"/>
      <c r="IV163" s="515"/>
      <c r="IW163" s="447"/>
      <c r="IX163" s="447"/>
      <c r="IY163" s="448"/>
      <c r="IZ163" s="447"/>
      <c r="JA163" s="447"/>
      <c r="JB163" s="448"/>
      <c r="JC163" s="447"/>
      <c r="JD163" s="447"/>
      <c r="JE163" s="447"/>
      <c r="JF163" s="448"/>
      <c r="JG163" s="447"/>
      <c r="JH163" s="515"/>
      <c r="JI163" s="447"/>
      <c r="JJ163" s="447"/>
      <c r="JK163" s="447"/>
      <c r="JL163" s="447"/>
      <c r="JM163" s="517"/>
      <c r="JN163" s="447"/>
      <c r="JO163" s="514"/>
      <c r="JP163" s="514"/>
      <c r="JQ163" s="515"/>
      <c r="JR163" s="447"/>
      <c r="JS163" s="447"/>
      <c r="JT163" s="447"/>
      <c r="JU163" s="447"/>
      <c r="JV163" s="447"/>
      <c r="JW163" s="447"/>
      <c r="JX163" s="447"/>
      <c r="JY163" s="447"/>
      <c r="JZ163" s="447"/>
      <c r="KA163" s="447"/>
      <c r="KB163" s="447"/>
      <c r="KC163" s="447"/>
      <c r="KD163" s="517"/>
      <c r="KE163" s="447"/>
      <c r="KF163" s="447"/>
      <c r="KG163" s="447"/>
      <c r="KH163" s="517"/>
      <c r="KI163" s="447"/>
      <c r="KJ163" s="447"/>
      <c r="KK163" s="447"/>
      <c r="KL163" s="447"/>
      <c r="KM163" s="517"/>
      <c r="KN163" s="447"/>
      <c r="KO163" s="447"/>
      <c r="KP163" s="447"/>
      <c r="KQ163" s="517"/>
      <c r="KR163" s="447"/>
      <c r="KS163" s="447"/>
      <c r="KT163" s="447"/>
      <c r="KU163" s="567"/>
      <c r="KV163" s="517"/>
      <c r="KW163" s="447"/>
      <c r="KX163" s="447"/>
      <c r="KY163" s="447"/>
      <c r="KZ163" s="447"/>
      <c r="LA163" s="447"/>
      <c r="LB163" s="517"/>
      <c r="LC163" s="447"/>
      <c r="LD163" s="447"/>
      <c r="LE163" s="447"/>
      <c r="LF163" s="448"/>
      <c r="LG163" s="447"/>
      <c r="LH163" s="447"/>
      <c r="LI163" s="447"/>
      <c r="LJ163" s="517"/>
      <c r="LK163" s="447"/>
      <c r="LL163" s="447"/>
      <c r="LM163" s="447"/>
      <c r="LN163" s="447"/>
      <c r="LO163" s="447"/>
      <c r="LP163" s="447"/>
      <c r="LQ163" s="447"/>
      <c r="LR163" s="447"/>
      <c r="LS163" s="447"/>
      <c r="LT163" s="447"/>
      <c r="LU163" s="447"/>
      <c r="LV163" s="447"/>
      <c r="LW163" s="447"/>
      <c r="LX163" s="447"/>
      <c r="LY163" s="517"/>
      <c r="LZ163" s="447"/>
      <c r="MA163" s="447"/>
      <c r="MB163" s="447"/>
      <c r="MC163" s="447"/>
      <c r="MD163" s="447"/>
      <c r="ME163" s="517"/>
      <c r="MF163" s="447"/>
      <c r="MG163" s="447"/>
      <c r="MH163" s="447"/>
      <c r="MI163" s="447"/>
      <c r="MJ163" s="517"/>
      <c r="MK163" s="447"/>
      <c r="ML163" s="447"/>
      <c r="MM163" s="447"/>
      <c r="MN163" s="447"/>
      <c r="MO163" s="447"/>
      <c r="MP163" s="447"/>
      <c r="MQ163" s="380"/>
      <c r="MR163" s="447"/>
      <c r="MS163" s="447"/>
      <c r="MT163" s="447"/>
      <c r="MU163" s="447"/>
      <c r="MV163" s="447"/>
      <c r="MW163" s="447"/>
      <c r="MX163" s="447"/>
      <c r="MY163" s="447"/>
      <c r="MZ163" s="447"/>
      <c r="NA163" s="440"/>
      <c r="NB163" s="440"/>
      <c r="NC163" s="440"/>
      <c r="ND163" s="440"/>
    </row>
    <row r="164" spans="1:368" s="938" customFormat="1" ht="409.6" outlineLevel="1" thickBot="1">
      <c r="A164" s="1246"/>
      <c r="B164" s="1230" t="s">
        <v>1465</v>
      </c>
      <c r="C164" s="1295" t="s">
        <v>1479</v>
      </c>
      <c r="D164" s="1295"/>
      <c r="E164" s="1295"/>
      <c r="F164" s="1295"/>
      <c r="G164" s="1295"/>
      <c r="H164" s="1295"/>
      <c r="I164" s="1295"/>
      <c r="J164" s="1295"/>
      <c r="K164" s="1295"/>
      <c r="L164" s="1295"/>
      <c r="M164" s="1295"/>
      <c r="N164" s="1295"/>
      <c r="O164" s="1295"/>
      <c r="P164" s="1295"/>
      <c r="Q164" s="1295"/>
      <c r="R164" s="1295"/>
      <c r="S164" s="1295"/>
      <c r="T164" s="1295"/>
      <c r="U164" s="1295"/>
      <c r="V164" s="961"/>
      <c r="W164" s="961"/>
      <c r="X164" s="961"/>
      <c r="Y164" s="961"/>
      <c r="Z164" s="961"/>
      <c r="AA164" s="961"/>
      <c r="AB164" s="961"/>
      <c r="AC164" s="961"/>
      <c r="AD164" s="961"/>
      <c r="AE164" s="961"/>
      <c r="AF164" s="961"/>
      <c r="AG164" s="961"/>
      <c r="AH164" s="961"/>
      <c r="AI164" s="961"/>
      <c r="AJ164" s="961"/>
      <c r="AK164" s="961"/>
      <c r="AL164" s="961"/>
      <c r="AM164" s="961"/>
      <c r="AN164" s="961"/>
      <c r="AO164" s="961"/>
      <c r="AP164" s="961"/>
      <c r="AQ164" s="961"/>
      <c r="AR164" s="961"/>
      <c r="AS164" s="961"/>
      <c r="AT164" s="961"/>
      <c r="AU164" s="961"/>
      <c r="AV164" s="961"/>
      <c r="AW164" s="961"/>
      <c r="AX164" s="961"/>
      <c r="AY164" s="961"/>
      <c r="AZ164" s="961"/>
      <c r="BK164" s="956"/>
      <c r="EA164" s="959"/>
      <c r="EP164" s="960"/>
      <c r="FN164" s="959"/>
    </row>
    <row r="165" spans="1:368" ht="16" hidden="1">
      <c r="W165" s="503"/>
      <c r="AI165" s="550"/>
      <c r="AM165" s="644"/>
    </row>
    <row r="166" spans="1:368" ht="16" hidden="1">
      <c r="W166" s="503"/>
      <c r="AI166" s="550"/>
      <c r="AM166" s="644"/>
    </row>
    <row r="167" spans="1:368" ht="16" hidden="1">
      <c r="W167" s="503"/>
      <c r="AI167" s="550"/>
      <c r="AM167" s="644"/>
    </row>
    <row r="168" spans="1:368" ht="16" hidden="1">
      <c r="W168" s="503"/>
      <c r="AI168" s="550"/>
      <c r="AM168" s="644"/>
    </row>
    <row r="169" spans="1:368" ht="16" hidden="1">
      <c r="W169" s="503"/>
      <c r="AI169" s="550"/>
      <c r="AM169" s="644"/>
    </row>
    <row r="170" spans="1:368" ht="16" hidden="1">
      <c r="W170" s="503"/>
      <c r="AI170" s="550"/>
      <c r="AM170" s="644"/>
    </row>
    <row r="171" spans="1:368" ht="16" hidden="1">
      <c r="W171" s="503"/>
      <c r="AI171" s="550"/>
      <c r="AM171" s="644"/>
    </row>
    <row r="172" spans="1:368" ht="16" hidden="1">
      <c r="W172" s="503"/>
      <c r="AI172" s="550"/>
      <c r="AM172" s="644"/>
    </row>
    <row r="173" spans="1:368" ht="16" hidden="1">
      <c r="W173" s="503"/>
      <c r="AI173" s="550"/>
      <c r="AM173" s="644"/>
    </row>
    <row r="174" spans="1:368" ht="16" hidden="1">
      <c r="W174" s="503"/>
      <c r="AI174" s="550"/>
      <c r="AM174" s="644"/>
    </row>
    <row r="175" spans="1:368" ht="16" hidden="1">
      <c r="W175" s="503"/>
      <c r="AI175" s="550"/>
      <c r="AM175" s="644"/>
    </row>
    <row r="176" spans="1:368" ht="16" hidden="1">
      <c r="W176" s="503"/>
      <c r="AI176" s="550"/>
      <c r="AM176" s="644"/>
    </row>
    <row r="177" spans="23:39" ht="16" hidden="1">
      <c r="W177" s="503"/>
      <c r="AI177" s="550"/>
      <c r="AM177" s="644"/>
    </row>
    <row r="178" spans="23:39" ht="16" hidden="1">
      <c r="W178" s="503"/>
      <c r="AI178" s="550"/>
      <c r="AM178" s="644"/>
    </row>
    <row r="179" spans="23:39" ht="16" hidden="1">
      <c r="W179" s="503"/>
      <c r="AI179" s="550"/>
      <c r="AM179" s="644"/>
    </row>
    <row r="180" spans="23:39" ht="16" hidden="1">
      <c r="W180" s="503"/>
      <c r="AI180" s="550"/>
      <c r="AM180" s="644"/>
    </row>
    <row r="181" spans="23:39" ht="16" hidden="1">
      <c r="W181" s="503"/>
      <c r="AI181" s="550"/>
      <c r="AM181" s="644"/>
    </row>
    <row r="182" spans="23:39" ht="16" hidden="1">
      <c r="W182" s="503"/>
      <c r="AI182" s="550"/>
      <c r="AM182" s="644"/>
    </row>
    <row r="183" spans="23:39" ht="16" hidden="1">
      <c r="W183" s="503"/>
      <c r="AI183" s="550"/>
      <c r="AM183" s="644"/>
    </row>
    <row r="184" spans="23:39" ht="16" hidden="1">
      <c r="W184" s="503"/>
      <c r="AI184" s="550"/>
      <c r="AM184" s="644"/>
    </row>
    <row r="185" spans="23:39" ht="16" hidden="1">
      <c r="W185" s="503"/>
      <c r="AI185" s="550"/>
      <c r="AM185" s="644"/>
    </row>
    <row r="186" spans="23:39" ht="16" hidden="1">
      <c r="W186" s="503"/>
      <c r="AI186" s="550"/>
      <c r="AM186" s="644"/>
    </row>
    <row r="187" spans="23:39" ht="16" hidden="1">
      <c r="W187" s="503"/>
      <c r="AI187" s="550"/>
      <c r="AM187" s="644"/>
    </row>
    <row r="188" spans="23:39" ht="16" hidden="1">
      <c r="W188" s="503"/>
      <c r="AI188" s="550"/>
      <c r="AM188" s="644"/>
    </row>
    <row r="189" spans="23:39" ht="16" hidden="1">
      <c r="W189" s="503"/>
      <c r="AI189" s="550"/>
      <c r="AM189" s="644"/>
    </row>
    <row r="190" spans="23:39" ht="16" hidden="1">
      <c r="W190" s="503"/>
      <c r="AI190" s="550"/>
      <c r="AM190" s="644"/>
    </row>
    <row r="191" spans="23:39" ht="16" hidden="1">
      <c r="W191" s="503"/>
      <c r="AI191" s="550"/>
      <c r="AM191" s="644"/>
    </row>
    <row r="192" spans="23:39" ht="16" hidden="1">
      <c r="W192" s="503"/>
      <c r="AI192" s="550"/>
      <c r="AM192" s="644"/>
    </row>
    <row r="193" spans="23:39" ht="16" hidden="1">
      <c r="W193" s="503"/>
      <c r="AI193" s="550"/>
      <c r="AM193" s="644"/>
    </row>
    <row r="194" spans="23:39" ht="16" hidden="1">
      <c r="W194" s="503"/>
      <c r="AI194" s="550"/>
      <c r="AM194" s="644"/>
    </row>
    <row r="195" spans="23:39" ht="16" hidden="1">
      <c r="W195" s="503"/>
      <c r="AI195" s="550"/>
      <c r="AM195" s="644"/>
    </row>
    <row r="196" spans="23:39" ht="16" hidden="1">
      <c r="W196" s="503"/>
      <c r="AI196" s="550"/>
      <c r="AM196" s="644"/>
    </row>
    <row r="197" spans="23:39" ht="16" hidden="1">
      <c r="W197" s="503"/>
      <c r="AI197" s="550"/>
      <c r="AM197" s="644"/>
    </row>
    <row r="198" spans="23:39" ht="16" hidden="1">
      <c r="W198" s="503"/>
      <c r="AI198" s="550"/>
      <c r="AM198" s="644"/>
    </row>
    <row r="199" spans="23:39" ht="16" hidden="1">
      <c r="W199" s="503"/>
      <c r="AI199" s="550"/>
      <c r="AM199" s="644"/>
    </row>
    <row r="200" spans="23:39" ht="16" hidden="1">
      <c r="W200" s="503"/>
      <c r="AI200" s="550"/>
      <c r="AM200" s="644"/>
    </row>
    <row r="201" spans="23:39" ht="16" hidden="1">
      <c r="W201" s="503"/>
      <c r="AI201" s="550"/>
      <c r="AM201" s="644"/>
    </row>
    <row r="202" spans="23:39" ht="16" hidden="1">
      <c r="W202" s="503"/>
      <c r="AI202" s="550"/>
      <c r="AM202" s="644"/>
    </row>
    <row r="203" spans="23:39" ht="16" hidden="1">
      <c r="W203" s="503"/>
      <c r="AI203" s="550"/>
      <c r="AM203" s="644"/>
    </row>
    <row r="204" spans="23:39" ht="16" hidden="1">
      <c r="W204" s="503"/>
      <c r="AI204" s="550"/>
      <c r="AM204" s="644"/>
    </row>
    <row r="205" spans="23:39" ht="16" hidden="1">
      <c r="W205" s="503"/>
      <c r="AI205" s="550"/>
      <c r="AM205" s="644"/>
    </row>
    <row r="206" spans="23:39" ht="16" hidden="1">
      <c r="W206" s="503"/>
      <c r="AI206" s="550"/>
      <c r="AM206" s="644"/>
    </row>
    <row r="207" spans="23:39" ht="16" hidden="1">
      <c r="W207" s="503"/>
      <c r="AI207" s="550"/>
      <c r="AM207" s="644"/>
    </row>
    <row r="208" spans="23:39" ht="16" hidden="1">
      <c r="W208" s="503"/>
      <c r="AI208" s="550"/>
      <c r="AM208" s="644"/>
    </row>
    <row r="209" spans="23:39" ht="16" hidden="1">
      <c r="W209" s="503"/>
      <c r="AI209" s="550"/>
      <c r="AM209" s="644"/>
    </row>
    <row r="210" spans="23:39" ht="16" hidden="1">
      <c r="W210" s="503"/>
      <c r="AI210" s="550"/>
      <c r="AM210" s="644"/>
    </row>
    <row r="211" spans="23:39" ht="16" hidden="1">
      <c r="W211" s="503"/>
      <c r="AI211" s="550"/>
      <c r="AM211" s="644"/>
    </row>
    <row r="212" spans="23:39" ht="16" hidden="1">
      <c r="W212" s="503"/>
      <c r="AI212" s="550"/>
      <c r="AM212" s="644"/>
    </row>
    <row r="213" spans="23:39" ht="16" hidden="1">
      <c r="W213" s="503"/>
      <c r="AI213" s="550"/>
      <c r="AM213" s="644"/>
    </row>
    <row r="214" spans="23:39" ht="16" hidden="1">
      <c r="W214" s="503"/>
      <c r="AI214" s="550"/>
      <c r="AM214" s="644"/>
    </row>
    <row r="215" spans="23:39" ht="16" hidden="1">
      <c r="W215" s="503"/>
      <c r="AI215" s="550"/>
      <c r="AM215" s="644"/>
    </row>
    <row r="216" spans="23:39" ht="16" hidden="1">
      <c r="W216" s="503"/>
      <c r="AI216" s="550"/>
      <c r="AM216" s="644"/>
    </row>
    <row r="217" spans="23:39" ht="16" hidden="1">
      <c r="W217" s="503"/>
      <c r="AI217" s="550"/>
      <c r="AM217" s="644"/>
    </row>
    <row r="218" spans="23:39" ht="16" hidden="1">
      <c r="W218" s="503"/>
      <c r="AI218" s="550"/>
      <c r="AM218" s="644"/>
    </row>
    <row r="219" spans="23:39" ht="16" hidden="1">
      <c r="W219" s="503"/>
      <c r="AI219" s="550"/>
      <c r="AM219" s="644"/>
    </row>
    <row r="220" spans="23:39" ht="16" hidden="1">
      <c r="W220" s="503"/>
      <c r="AI220" s="550"/>
      <c r="AM220" s="644"/>
    </row>
    <row r="221" spans="23:39" ht="16" hidden="1">
      <c r="W221" s="503"/>
      <c r="AI221" s="550"/>
      <c r="AM221" s="644"/>
    </row>
    <row r="222" spans="23:39" ht="16" hidden="1">
      <c r="W222" s="503"/>
      <c r="AI222" s="550"/>
      <c r="AM222" s="644"/>
    </row>
    <row r="223" spans="23:39" ht="16" hidden="1">
      <c r="W223" s="503"/>
      <c r="AI223" s="550"/>
      <c r="AM223" s="644"/>
    </row>
    <row r="224" spans="23:39" ht="16" hidden="1">
      <c r="W224" s="503"/>
      <c r="AI224" s="550"/>
      <c r="AM224" s="644"/>
    </row>
    <row r="225" spans="23:39" ht="16" hidden="1">
      <c r="W225" s="503"/>
      <c r="AI225" s="550"/>
      <c r="AM225" s="644"/>
    </row>
    <row r="226" spans="23:39" ht="16" hidden="1">
      <c r="W226" s="503"/>
      <c r="AI226" s="550"/>
      <c r="AM226" s="644"/>
    </row>
    <row r="227" spans="23:39" ht="16" hidden="1">
      <c r="W227" s="503"/>
      <c r="AI227" s="550"/>
      <c r="AM227" s="644"/>
    </row>
    <row r="228" spans="23:39" ht="16" hidden="1">
      <c r="W228" s="503"/>
      <c r="AI228" s="550"/>
      <c r="AM228" s="644"/>
    </row>
    <row r="229" spans="23:39" ht="16" hidden="1">
      <c r="W229" s="503"/>
      <c r="AI229" s="550"/>
      <c r="AM229" s="644"/>
    </row>
    <row r="230" spans="23:39" ht="16" hidden="1">
      <c r="W230" s="503"/>
      <c r="AI230" s="550"/>
      <c r="AM230" s="644"/>
    </row>
    <row r="231" spans="23:39" ht="16" hidden="1">
      <c r="W231" s="503"/>
      <c r="AI231" s="550"/>
      <c r="AM231" s="644"/>
    </row>
    <row r="232" spans="23:39" ht="16" hidden="1">
      <c r="W232" s="503"/>
      <c r="AI232" s="550"/>
      <c r="AM232" s="644"/>
    </row>
    <row r="233" spans="23:39" ht="16" hidden="1">
      <c r="W233" s="503"/>
      <c r="AI233" s="550"/>
      <c r="AM233" s="644"/>
    </row>
    <row r="234" spans="23:39" ht="16" hidden="1">
      <c r="W234" s="503"/>
      <c r="AI234" s="550"/>
      <c r="AM234" s="644"/>
    </row>
    <row r="235" spans="23:39" ht="16" hidden="1">
      <c r="W235" s="503"/>
      <c r="AI235" s="550"/>
      <c r="AM235" s="644"/>
    </row>
    <row r="236" spans="23:39" ht="16" hidden="1">
      <c r="W236" s="503"/>
      <c r="AI236" s="550"/>
      <c r="AM236" s="644"/>
    </row>
    <row r="237" spans="23:39" ht="16" hidden="1">
      <c r="W237" s="503"/>
      <c r="AI237" s="550"/>
      <c r="AM237" s="644"/>
    </row>
    <row r="238" spans="23:39" ht="16" hidden="1">
      <c r="W238" s="503"/>
      <c r="AI238" s="550"/>
      <c r="AM238" s="644"/>
    </row>
    <row r="239" spans="23:39" ht="16" hidden="1">
      <c r="W239" s="503"/>
      <c r="AI239" s="550"/>
      <c r="AM239" s="644"/>
    </row>
    <row r="240" spans="23:39" ht="16" hidden="1">
      <c r="W240" s="503"/>
      <c r="AI240" s="550"/>
      <c r="AM240" s="644"/>
    </row>
    <row r="241" spans="23:39" ht="16" hidden="1">
      <c r="W241" s="503"/>
      <c r="AI241" s="550"/>
      <c r="AM241" s="644"/>
    </row>
    <row r="242" spans="23:39" ht="16" hidden="1">
      <c r="W242" s="503"/>
      <c r="AI242" s="550"/>
      <c r="AM242" s="644"/>
    </row>
    <row r="243" spans="23:39" ht="16" hidden="1">
      <c r="W243" s="503"/>
      <c r="AI243" s="550"/>
      <c r="AM243" s="644"/>
    </row>
    <row r="244" spans="23:39" ht="16" hidden="1">
      <c r="W244" s="503"/>
      <c r="AI244" s="550"/>
      <c r="AM244" s="644"/>
    </row>
    <row r="245" spans="23:39" ht="16" hidden="1">
      <c r="W245" s="503"/>
      <c r="AI245" s="550"/>
      <c r="AM245" s="644"/>
    </row>
    <row r="246" spans="23:39" ht="16" hidden="1">
      <c r="W246" s="503"/>
      <c r="AI246" s="550"/>
      <c r="AM246" s="644"/>
    </row>
    <row r="247" spans="23:39" ht="16" hidden="1">
      <c r="W247" s="503"/>
      <c r="AI247" s="550"/>
      <c r="AM247" s="644"/>
    </row>
    <row r="248" spans="23:39" ht="16" hidden="1">
      <c r="W248" s="503"/>
      <c r="AI248" s="550"/>
      <c r="AM248" s="644"/>
    </row>
    <row r="249" spans="23:39" ht="16" hidden="1">
      <c r="W249" s="503"/>
      <c r="AI249" s="550"/>
      <c r="AM249" s="644"/>
    </row>
    <row r="250" spans="23:39" ht="16" hidden="1">
      <c r="W250" s="503"/>
      <c r="AI250" s="550"/>
      <c r="AM250" s="644"/>
    </row>
    <row r="251" spans="23:39" ht="16" hidden="1">
      <c r="W251" s="503"/>
      <c r="AI251" s="550"/>
      <c r="AM251" s="644"/>
    </row>
    <row r="252" spans="23:39" ht="16" hidden="1">
      <c r="W252" s="503"/>
      <c r="AI252" s="550"/>
      <c r="AM252" s="644"/>
    </row>
    <row r="253" spans="23:39" ht="16" hidden="1">
      <c r="W253" s="503"/>
      <c r="AI253" s="550"/>
      <c r="AM253" s="644"/>
    </row>
    <row r="254" spans="23:39" ht="16" hidden="1">
      <c r="W254" s="503"/>
      <c r="AI254" s="550"/>
      <c r="AM254" s="644"/>
    </row>
    <row r="255" spans="23:39" ht="16" hidden="1">
      <c r="W255" s="503"/>
      <c r="AI255" s="550"/>
      <c r="AM255" s="644"/>
    </row>
    <row r="256" spans="23:39" ht="16" hidden="1">
      <c r="W256" s="503"/>
      <c r="AI256" s="550"/>
      <c r="AM256" s="644"/>
    </row>
    <row r="257" spans="23:39" ht="16" hidden="1">
      <c r="W257" s="503"/>
      <c r="AI257" s="550"/>
      <c r="AM257" s="644"/>
    </row>
    <row r="258" spans="23:39" ht="16" hidden="1">
      <c r="W258" s="503"/>
      <c r="AI258" s="550"/>
      <c r="AM258" s="644"/>
    </row>
    <row r="259" spans="23:39" ht="16" hidden="1">
      <c r="W259" s="503"/>
      <c r="AI259" s="550"/>
      <c r="AM259" s="644"/>
    </row>
    <row r="260" spans="23:39" ht="16" hidden="1">
      <c r="W260" s="503"/>
      <c r="AI260" s="550"/>
      <c r="AM260" s="644"/>
    </row>
    <row r="261" spans="23:39" ht="16" hidden="1">
      <c r="W261" s="503"/>
      <c r="AI261" s="550"/>
      <c r="AM261" s="644"/>
    </row>
    <row r="262" spans="23:39" ht="16" hidden="1">
      <c r="W262" s="503"/>
      <c r="AI262" s="550"/>
      <c r="AM262" s="644"/>
    </row>
    <row r="263" spans="23:39" ht="16" hidden="1">
      <c r="W263" s="503"/>
      <c r="AI263" s="550"/>
      <c r="AM263" s="644"/>
    </row>
    <row r="264" spans="23:39" ht="16" hidden="1">
      <c r="W264" s="503"/>
      <c r="AI264" s="550"/>
      <c r="AM264" s="644"/>
    </row>
    <row r="265" spans="23:39" ht="16" hidden="1">
      <c r="W265" s="503"/>
      <c r="AI265" s="550"/>
      <c r="AM265" s="644"/>
    </row>
    <row r="266" spans="23:39" ht="16" hidden="1">
      <c r="W266" s="503"/>
      <c r="AI266" s="550"/>
      <c r="AM266" s="644"/>
    </row>
    <row r="267" spans="23:39" ht="16" hidden="1">
      <c r="W267" s="503"/>
      <c r="AI267" s="550"/>
      <c r="AM267" s="644"/>
    </row>
    <row r="268" spans="23:39" ht="16" hidden="1">
      <c r="W268" s="503"/>
      <c r="AI268" s="550"/>
      <c r="AM268" s="644"/>
    </row>
    <row r="269" spans="23:39" ht="16" hidden="1">
      <c r="W269" s="503"/>
      <c r="AI269" s="550"/>
      <c r="AM269" s="644"/>
    </row>
    <row r="270" spans="23:39" ht="16" hidden="1">
      <c r="W270" s="503"/>
      <c r="AI270" s="550"/>
      <c r="AM270" s="644"/>
    </row>
    <row r="271" spans="23:39" ht="16" hidden="1">
      <c r="W271" s="503"/>
      <c r="AI271" s="550"/>
      <c r="AM271" s="644"/>
    </row>
    <row r="272" spans="23:39" ht="16" hidden="1">
      <c r="W272" s="503"/>
      <c r="AI272" s="550"/>
      <c r="AM272" s="644"/>
    </row>
    <row r="273" spans="23:39" ht="16" hidden="1">
      <c r="W273" s="503"/>
      <c r="AI273" s="550"/>
      <c r="AM273" s="644"/>
    </row>
    <row r="274" spans="23:39" ht="16" hidden="1">
      <c r="W274" s="503"/>
      <c r="AI274" s="550"/>
      <c r="AM274" s="644"/>
    </row>
    <row r="275" spans="23:39" ht="16" hidden="1">
      <c r="W275" s="503"/>
      <c r="AI275" s="550"/>
      <c r="AM275" s="644"/>
    </row>
    <row r="276" spans="23:39" ht="16" hidden="1">
      <c r="W276" s="503"/>
      <c r="AI276" s="550"/>
      <c r="AM276" s="644"/>
    </row>
    <row r="277" spans="23:39" ht="16" hidden="1">
      <c r="W277" s="503"/>
      <c r="AI277" s="550"/>
      <c r="AM277" s="644"/>
    </row>
    <row r="278" spans="23:39" ht="16" hidden="1">
      <c r="W278" s="503"/>
      <c r="AI278" s="550"/>
      <c r="AM278" s="644"/>
    </row>
    <row r="279" spans="23:39" ht="16" hidden="1">
      <c r="W279" s="503"/>
      <c r="AI279" s="550"/>
      <c r="AM279" s="644"/>
    </row>
    <row r="280" spans="23:39" ht="16" hidden="1">
      <c r="W280" s="503"/>
      <c r="AI280" s="550"/>
      <c r="AM280" s="644"/>
    </row>
    <row r="281" spans="23:39" ht="16" hidden="1">
      <c r="W281" s="503"/>
      <c r="AI281" s="550"/>
      <c r="AM281" s="644"/>
    </row>
    <row r="282" spans="23:39" ht="16" hidden="1">
      <c r="W282" s="503"/>
      <c r="AI282" s="550"/>
      <c r="AM282" s="644"/>
    </row>
    <row r="283" spans="23:39" ht="16" hidden="1">
      <c r="W283" s="503"/>
      <c r="AI283" s="550"/>
      <c r="AM283" s="644"/>
    </row>
    <row r="284" spans="23:39" ht="16" hidden="1">
      <c r="W284" s="503"/>
      <c r="AI284" s="550"/>
      <c r="AM284" s="644"/>
    </row>
    <row r="285" spans="23:39" ht="16" hidden="1">
      <c r="W285" s="503"/>
      <c r="AI285" s="550"/>
      <c r="AM285" s="644"/>
    </row>
    <row r="286" spans="23:39" ht="16" hidden="1">
      <c r="W286" s="503"/>
      <c r="AI286" s="550"/>
      <c r="AM286" s="644"/>
    </row>
    <row r="287" spans="23:39" ht="16" hidden="1">
      <c r="W287" s="503"/>
      <c r="AI287" s="550"/>
      <c r="AM287" s="644"/>
    </row>
    <row r="288" spans="23:39" ht="16" hidden="1">
      <c r="W288" s="503"/>
      <c r="AI288" s="550"/>
      <c r="AM288" s="644"/>
    </row>
    <row r="289" spans="23:39" ht="16" hidden="1">
      <c r="W289" s="503"/>
      <c r="AI289" s="550"/>
      <c r="AM289" s="644"/>
    </row>
    <row r="290" spans="23:39" ht="16" hidden="1">
      <c r="W290" s="503"/>
      <c r="AI290" s="550"/>
      <c r="AM290" s="644"/>
    </row>
    <row r="291" spans="23:39" ht="16" hidden="1">
      <c r="W291" s="503"/>
      <c r="AI291" s="550"/>
      <c r="AM291" s="644"/>
    </row>
    <row r="292" spans="23:39" ht="16" hidden="1">
      <c r="W292" s="503"/>
      <c r="AI292" s="550"/>
      <c r="AM292" s="644"/>
    </row>
    <row r="293" spans="23:39" ht="16" hidden="1">
      <c r="W293" s="503"/>
      <c r="AI293" s="550"/>
      <c r="AM293" s="644"/>
    </row>
    <row r="294" spans="23:39" ht="16" hidden="1">
      <c r="W294" s="503"/>
      <c r="AI294" s="550"/>
      <c r="AM294" s="644"/>
    </row>
    <row r="295" spans="23:39" ht="16" hidden="1">
      <c r="W295" s="503"/>
      <c r="AI295" s="550"/>
      <c r="AM295" s="644"/>
    </row>
    <row r="296" spans="23:39" ht="16" hidden="1">
      <c r="W296" s="503"/>
      <c r="AI296" s="550"/>
      <c r="AM296" s="644"/>
    </row>
    <row r="297" spans="23:39" ht="16" hidden="1">
      <c r="W297" s="503"/>
      <c r="AI297" s="550"/>
      <c r="AM297" s="644"/>
    </row>
    <row r="298" spans="23:39" ht="16" hidden="1">
      <c r="W298" s="503"/>
      <c r="AI298" s="550"/>
      <c r="AM298" s="644"/>
    </row>
    <row r="299" spans="23:39" ht="16" hidden="1">
      <c r="W299" s="503"/>
      <c r="AI299" s="550"/>
      <c r="AM299" s="644"/>
    </row>
    <row r="300" spans="23:39" ht="16" hidden="1">
      <c r="W300" s="503"/>
      <c r="AI300" s="550"/>
      <c r="AM300" s="644"/>
    </row>
    <row r="301" spans="23:39" ht="16" hidden="1">
      <c r="W301" s="503"/>
      <c r="AI301" s="550"/>
      <c r="AM301" s="644"/>
    </row>
    <row r="302" spans="23:39" ht="16" hidden="1">
      <c r="W302" s="503"/>
      <c r="AI302" s="550"/>
      <c r="AM302" s="644"/>
    </row>
    <row r="303" spans="23:39" ht="16" hidden="1">
      <c r="W303" s="503"/>
      <c r="AI303" s="550"/>
      <c r="AM303" s="644"/>
    </row>
    <row r="304" spans="23:39" ht="16" hidden="1">
      <c r="W304" s="503"/>
      <c r="AI304" s="550"/>
      <c r="AM304" s="644"/>
    </row>
    <row r="305" spans="23:277" ht="16" hidden="1">
      <c r="W305" s="503"/>
      <c r="AI305" s="550"/>
      <c r="AM305" s="644"/>
    </row>
    <row r="306" spans="23:277" ht="16" hidden="1">
      <c r="W306" s="503"/>
      <c r="AI306" s="550"/>
      <c r="AM306" s="644"/>
    </row>
    <row r="307" spans="23:277" ht="16" hidden="1">
      <c r="W307" s="503"/>
      <c r="AI307" s="550"/>
      <c r="AM307" s="644"/>
    </row>
    <row r="308" spans="23:277" ht="16" hidden="1">
      <c r="W308" s="503"/>
      <c r="AI308" s="550"/>
      <c r="AM308" s="644"/>
    </row>
    <row r="309" spans="23:277" ht="16" hidden="1">
      <c r="W309" s="503"/>
      <c r="AI309" s="550"/>
      <c r="AM309" s="644"/>
    </row>
    <row r="310" spans="23:277" ht="16" hidden="1">
      <c r="W310" s="503"/>
      <c r="AI310" s="550"/>
      <c r="AM310" s="644"/>
    </row>
    <row r="311" spans="23:277" ht="16" hidden="1">
      <c r="W311" s="503"/>
      <c r="AI311" s="550"/>
      <c r="AM311" s="644"/>
    </row>
    <row r="312" spans="23:277" ht="16" hidden="1">
      <c r="W312" s="503"/>
      <c r="AI312" s="550"/>
      <c r="AM312" s="644"/>
    </row>
    <row r="313" spans="23:277" ht="16" hidden="1">
      <c r="W313" s="503"/>
      <c r="AI313" s="550"/>
      <c r="AM313" s="644"/>
    </row>
    <row r="314" spans="23:277" ht="16" hidden="1">
      <c r="W314" s="503"/>
      <c r="X314" s="502"/>
      <c r="Y314" s="99"/>
      <c r="Z314" s="502"/>
      <c r="AA314" s="99"/>
      <c r="AB314" s="502"/>
      <c r="AC314" s="99"/>
      <c r="AD314" s="504"/>
      <c r="AE314" s="99"/>
      <c r="AF314" s="99"/>
      <c r="AG314" s="99"/>
      <c r="AH314" s="99"/>
      <c r="AI314" s="505"/>
      <c r="AJ314" s="99"/>
      <c r="AK314" s="98"/>
      <c r="AL314" s="99"/>
      <c r="AM314" s="645"/>
      <c r="AN314" s="99"/>
      <c r="AO314" s="99"/>
      <c r="AP314" s="99"/>
      <c r="AQ314" s="99"/>
      <c r="AR314" s="99"/>
      <c r="AS314" s="99"/>
      <c r="AT314" s="99"/>
      <c r="AU314" s="99"/>
      <c r="AV314" s="99"/>
      <c r="AW314" s="99"/>
      <c r="AX314" s="99"/>
      <c r="AY314" s="98"/>
      <c r="AZ314" s="99"/>
      <c r="BA314" s="98"/>
      <c r="BB314" s="99"/>
      <c r="BC314" s="502"/>
      <c r="BD314" s="99"/>
      <c r="BE314" s="99"/>
      <c r="BF314" s="502"/>
      <c r="BG314" s="99"/>
      <c r="BH314" s="99"/>
      <c r="BI314" s="99"/>
      <c r="BJ314" s="99"/>
      <c r="BK314" s="634"/>
      <c r="BL314" s="99"/>
      <c r="BM314" s="99"/>
      <c r="BN314" s="502"/>
      <c r="BO314" s="99"/>
      <c r="BP314" s="99"/>
      <c r="BQ314" s="99"/>
      <c r="BR314" s="502"/>
      <c r="BS314" s="99"/>
      <c r="BT314" s="99"/>
      <c r="BU314" s="502"/>
      <c r="BV314" s="99"/>
      <c r="BW314" s="502"/>
      <c r="BX314" s="99"/>
      <c r="BY314" s="99"/>
      <c r="BZ314" s="502"/>
      <c r="CA314" s="99"/>
      <c r="CB314" s="99"/>
      <c r="CC314" s="99"/>
      <c r="CD314" s="99"/>
      <c r="CE314" s="503"/>
      <c r="CF314" s="99"/>
      <c r="CG314" s="502"/>
      <c r="CH314" s="99"/>
      <c r="CI314" s="98"/>
      <c r="CJ314" s="99"/>
      <c r="CK314" s="99"/>
      <c r="CL314" s="98"/>
      <c r="CM314" s="99"/>
      <c r="CN314" s="99"/>
      <c r="CO314" s="99"/>
      <c r="CP314" s="98"/>
      <c r="CQ314" s="99"/>
      <c r="CR314" s="99"/>
      <c r="CS314" s="99"/>
      <c r="CT314" s="99"/>
      <c r="CU314" s="99"/>
      <c r="CV314" s="99"/>
      <c r="CW314" s="99"/>
      <c r="CX314" s="98"/>
      <c r="CY314" s="99"/>
      <c r="CZ314" s="99"/>
      <c r="DA314" s="99"/>
      <c r="DB314" s="99"/>
      <c r="DC314" s="502"/>
      <c r="DD314" s="99"/>
      <c r="DE314" s="99"/>
      <c r="DF314" s="99"/>
      <c r="DG314" s="99"/>
      <c r="DH314" s="99"/>
      <c r="DI314" s="99"/>
      <c r="DJ314" s="99"/>
      <c r="DK314" s="99"/>
      <c r="DL314" s="99"/>
      <c r="DM314" s="99"/>
      <c r="DN314" s="99"/>
      <c r="DO314" s="502"/>
      <c r="DP314" s="99"/>
      <c r="DQ314" s="99"/>
      <c r="DR314" s="99"/>
      <c r="DS314" s="502"/>
      <c r="DT314" s="99"/>
      <c r="DU314" s="99"/>
      <c r="DV314" s="99"/>
      <c r="DW314" s="99"/>
      <c r="DX314" s="99"/>
      <c r="DY314" s="99"/>
      <c r="DZ314" s="99"/>
      <c r="EA314" s="506"/>
      <c r="EB314" s="99"/>
      <c r="EC314" s="502"/>
      <c r="ED314" s="98"/>
      <c r="EE314" s="99"/>
      <c r="EF314" s="99"/>
      <c r="EG314" s="99"/>
      <c r="EH314" s="99"/>
      <c r="EI314" s="98"/>
      <c r="EJ314" s="99"/>
      <c r="EK314" s="98"/>
      <c r="EL314" s="99"/>
      <c r="EM314" s="99"/>
      <c r="EN314" s="98"/>
      <c r="EO314" s="99"/>
      <c r="EP314" s="193"/>
      <c r="EQ314" s="99"/>
      <c r="ER314" s="99"/>
      <c r="ES314" s="99"/>
      <c r="ET314" s="99"/>
      <c r="EU314" s="99"/>
      <c r="EV314" s="99"/>
      <c r="EW314" s="502"/>
      <c r="EX314" s="98"/>
      <c r="EY314" s="99"/>
      <c r="EZ314" s="99"/>
      <c r="FA314" s="98"/>
      <c r="FB314" s="99"/>
      <c r="FC314" s="99"/>
      <c r="FD314" s="99"/>
      <c r="FE314" s="98"/>
      <c r="FF314" s="99"/>
      <c r="FG314" s="98"/>
      <c r="FH314" s="99"/>
      <c r="FI314" s="99"/>
      <c r="FJ314" s="98"/>
      <c r="FK314" s="99"/>
      <c r="FL314" s="99"/>
      <c r="FM314" s="99"/>
      <c r="FN314" s="506"/>
      <c r="FO314" s="99"/>
      <c r="FP314" s="502"/>
      <c r="FQ314" s="99"/>
      <c r="FR314" s="98"/>
      <c r="FS314" s="99"/>
      <c r="FT314" s="98"/>
      <c r="FU314" s="99"/>
      <c r="FV314" s="99"/>
      <c r="FW314" s="99"/>
      <c r="FX314" s="99"/>
      <c r="FY314" s="99"/>
      <c r="FZ314" s="98"/>
      <c r="GA314" s="99"/>
      <c r="GB314" s="502"/>
      <c r="GC314" s="99"/>
      <c r="GD314" s="99"/>
      <c r="GE314" s="99"/>
      <c r="GF314" s="502"/>
      <c r="GG314" s="99"/>
      <c r="GH314" s="503"/>
      <c r="GI314" s="99"/>
      <c r="GJ314" s="502"/>
      <c r="GK314" s="99"/>
      <c r="GL314" s="99"/>
      <c r="GM314" s="502"/>
      <c r="GN314" s="99"/>
      <c r="GO314" s="99"/>
      <c r="GP314" s="99"/>
      <c r="GQ314" s="99"/>
      <c r="GR314" s="99"/>
      <c r="GS314" s="503"/>
      <c r="GT314" s="99"/>
      <c r="GU314" s="502"/>
      <c r="GV314" s="98"/>
      <c r="GW314" s="99"/>
      <c r="GX314" s="99"/>
      <c r="GY314" s="98"/>
      <c r="GZ314" s="99"/>
      <c r="HA314" s="99"/>
      <c r="HB314" s="99"/>
      <c r="HC314" s="99"/>
      <c r="HD314" s="99"/>
      <c r="HE314" s="99"/>
      <c r="HF314" s="99"/>
      <c r="HG314" s="99"/>
      <c r="HH314" s="502"/>
      <c r="HI314" s="99"/>
      <c r="HJ314" s="99"/>
      <c r="HK314" s="99"/>
      <c r="HL314" s="99"/>
      <c r="HM314" s="99"/>
      <c r="HN314" s="99"/>
      <c r="HO314" s="502"/>
      <c r="HP314" s="98"/>
      <c r="HQ314" s="99"/>
      <c r="HR314" s="99"/>
      <c r="HS314" s="99"/>
      <c r="HT314" s="98"/>
      <c r="HU314" s="99"/>
      <c r="HV314" s="99"/>
      <c r="HW314" s="99"/>
      <c r="HX314" s="99"/>
      <c r="HY314" s="98"/>
      <c r="HZ314" s="99"/>
      <c r="IA314" s="503"/>
      <c r="IB314" s="502"/>
      <c r="IC314" s="99"/>
      <c r="ID314" s="99"/>
      <c r="IE314" s="99"/>
      <c r="IF314" s="99"/>
      <c r="IG314" s="99"/>
      <c r="IH314" s="99"/>
      <c r="II314" s="99"/>
      <c r="IJ314" s="99"/>
      <c r="IK314" s="503"/>
      <c r="IL314" s="502"/>
      <c r="IM314" s="99"/>
      <c r="IN314" s="99"/>
      <c r="IO314" s="99"/>
      <c r="IP314" s="99"/>
      <c r="IQ314" s="99"/>
      <c r="IR314" s="99"/>
      <c r="IS314" s="503"/>
      <c r="IT314" s="99"/>
      <c r="IU314" s="99"/>
      <c r="IV314" s="502"/>
      <c r="IW314" s="99"/>
      <c r="IX314" s="99"/>
      <c r="IY314" s="98"/>
      <c r="IZ314" s="99"/>
      <c r="JA314" s="99"/>
      <c r="JB314" s="98"/>
      <c r="JC314" s="99"/>
      <c r="JD314" s="99"/>
      <c r="JE314" s="99"/>
      <c r="JF314" s="98"/>
      <c r="JG314" s="99"/>
      <c r="JH314" s="502"/>
      <c r="JI314" s="99"/>
      <c r="JJ314" s="99"/>
      <c r="JK314" s="99"/>
      <c r="JL314" s="99"/>
      <c r="JM314" s="502"/>
      <c r="JN314" s="99"/>
      <c r="JO314" s="507"/>
      <c r="JP314" s="503"/>
      <c r="JQ314" s="502"/>
    </row>
    <row r="315" spans="23:277" ht="16" hidden="1">
      <c r="W315" s="503"/>
      <c r="X315" s="502"/>
      <c r="Y315" s="99"/>
      <c r="Z315" s="502"/>
      <c r="AA315" s="99"/>
      <c r="AB315" s="502"/>
      <c r="AC315" s="99"/>
      <c r="AD315" s="504"/>
      <c r="AE315" s="99"/>
      <c r="AF315" s="99"/>
      <c r="AG315" s="99"/>
      <c r="AH315" s="99"/>
      <c r="AI315" s="505"/>
      <c r="AJ315" s="99"/>
      <c r="AK315" s="98"/>
      <c r="AL315" s="99"/>
      <c r="AM315" s="645"/>
      <c r="AN315" s="99"/>
      <c r="AO315" s="99"/>
      <c r="AP315" s="99"/>
      <c r="AQ315" s="99"/>
      <c r="AR315" s="99"/>
      <c r="AS315" s="99"/>
      <c r="AT315" s="99"/>
      <c r="AU315" s="99"/>
      <c r="AV315" s="99"/>
      <c r="AW315" s="99"/>
      <c r="AX315" s="99"/>
      <c r="AY315" s="98"/>
      <c r="AZ315" s="99"/>
      <c r="BA315" s="98"/>
      <c r="BB315" s="99"/>
      <c r="BC315" s="502"/>
      <c r="BD315" s="99"/>
      <c r="BE315" s="99"/>
      <c r="BF315" s="502"/>
      <c r="BG315" s="99"/>
      <c r="BH315" s="99"/>
      <c r="BI315" s="99"/>
      <c r="BJ315" s="99"/>
      <c r="BK315" s="634"/>
      <c r="BL315" s="99"/>
      <c r="BM315" s="99"/>
      <c r="BN315" s="502"/>
      <c r="BO315" s="99"/>
      <c r="BP315" s="99"/>
      <c r="BQ315" s="99"/>
      <c r="BR315" s="502"/>
      <c r="BS315" s="99"/>
      <c r="BT315" s="99"/>
      <c r="BU315" s="502"/>
      <c r="BV315" s="99"/>
      <c r="BW315" s="502"/>
      <c r="BX315" s="99"/>
      <c r="BY315" s="99"/>
      <c r="BZ315" s="502"/>
      <c r="CA315" s="99"/>
      <c r="CB315" s="99"/>
      <c r="CC315" s="99"/>
      <c r="CD315" s="99"/>
      <c r="CE315" s="503"/>
      <c r="CF315" s="99"/>
      <c r="CG315" s="502"/>
      <c r="CH315" s="99"/>
      <c r="CI315" s="98"/>
      <c r="CJ315" s="99"/>
      <c r="CK315" s="99"/>
      <c r="CL315" s="98"/>
      <c r="CM315" s="99"/>
      <c r="CN315" s="99"/>
      <c r="CO315" s="99"/>
      <c r="CP315" s="98"/>
      <c r="CQ315" s="99"/>
      <c r="CR315" s="99"/>
      <c r="CS315" s="99"/>
      <c r="CT315" s="99"/>
      <c r="CU315" s="99"/>
      <c r="CV315" s="99"/>
      <c r="CW315" s="99"/>
      <c r="CX315" s="98"/>
      <c r="CY315" s="99"/>
      <c r="CZ315" s="99"/>
      <c r="DA315" s="99"/>
      <c r="DB315" s="99"/>
      <c r="DC315" s="502"/>
      <c r="DD315" s="99"/>
      <c r="DE315" s="99"/>
      <c r="DF315" s="99"/>
      <c r="DG315" s="99"/>
      <c r="DH315" s="99"/>
      <c r="DI315" s="99"/>
      <c r="DJ315" s="99"/>
      <c r="DK315" s="99"/>
      <c r="DL315" s="99"/>
      <c r="DM315" s="99"/>
      <c r="DN315" s="99"/>
      <c r="DO315" s="502"/>
      <c r="DP315" s="99"/>
      <c r="DQ315" s="99"/>
      <c r="DR315" s="99"/>
      <c r="DS315" s="502"/>
      <c r="DT315" s="99"/>
      <c r="DU315" s="99"/>
      <c r="DV315" s="99"/>
      <c r="DW315" s="99"/>
      <c r="DX315" s="99"/>
      <c r="DY315" s="99"/>
      <c r="DZ315" s="99"/>
      <c r="EA315" s="506"/>
      <c r="EB315" s="99"/>
      <c r="EC315" s="502"/>
      <c r="ED315" s="98"/>
      <c r="EE315" s="99"/>
      <c r="EF315" s="99"/>
      <c r="EG315" s="99"/>
      <c r="EH315" s="99"/>
      <c r="EI315" s="98"/>
      <c r="EJ315" s="99"/>
      <c r="EK315" s="98"/>
      <c r="EL315" s="99"/>
      <c r="EM315" s="99"/>
      <c r="EN315" s="98"/>
      <c r="EO315" s="99"/>
      <c r="EP315" s="193"/>
      <c r="EQ315" s="99"/>
      <c r="ER315" s="99"/>
      <c r="ES315" s="99"/>
      <c r="ET315" s="99"/>
      <c r="EU315" s="99"/>
      <c r="EV315" s="99"/>
      <c r="EW315" s="502"/>
      <c r="EX315" s="98"/>
      <c r="EY315" s="99"/>
      <c r="EZ315" s="99"/>
      <c r="FA315" s="98"/>
      <c r="FB315" s="99"/>
      <c r="FC315" s="99"/>
      <c r="FD315" s="99"/>
      <c r="FE315" s="98"/>
      <c r="FF315" s="99"/>
      <c r="FG315" s="98"/>
      <c r="FH315" s="99"/>
      <c r="FI315" s="99"/>
      <c r="FJ315" s="98"/>
      <c r="FK315" s="99"/>
      <c r="FL315" s="99"/>
      <c r="FM315" s="99"/>
      <c r="FN315" s="506"/>
      <c r="FO315" s="99"/>
      <c r="FP315" s="502"/>
      <c r="FQ315" s="99"/>
      <c r="FR315" s="98"/>
      <c r="FS315" s="99"/>
      <c r="FT315" s="98"/>
      <c r="FU315" s="99"/>
      <c r="FV315" s="99"/>
      <c r="FW315" s="99"/>
      <c r="FX315" s="99"/>
      <c r="FY315" s="99"/>
      <c r="FZ315" s="98"/>
      <c r="GA315" s="99"/>
      <c r="GB315" s="502"/>
      <c r="GC315" s="99"/>
      <c r="GD315" s="99"/>
      <c r="GE315" s="99"/>
      <c r="GF315" s="502"/>
      <c r="GG315" s="99"/>
      <c r="GH315" s="503"/>
      <c r="GI315" s="99"/>
      <c r="GJ315" s="502"/>
      <c r="GK315" s="99"/>
      <c r="GL315" s="99"/>
      <c r="GM315" s="502"/>
      <c r="GN315" s="99"/>
      <c r="GO315" s="99"/>
      <c r="GP315" s="99"/>
      <c r="GQ315" s="99"/>
      <c r="GR315" s="99"/>
      <c r="GS315" s="503"/>
      <c r="GT315" s="99"/>
      <c r="GU315" s="502"/>
      <c r="GV315" s="98"/>
      <c r="GW315" s="99"/>
      <c r="GX315" s="99"/>
      <c r="GY315" s="98"/>
      <c r="GZ315" s="99"/>
      <c r="HA315" s="99"/>
      <c r="HB315" s="99"/>
      <c r="HC315" s="99"/>
      <c r="HD315" s="99"/>
      <c r="HE315" s="99"/>
      <c r="HF315" s="99"/>
      <c r="HG315" s="99"/>
      <c r="HH315" s="502"/>
      <c r="HI315" s="99"/>
      <c r="HJ315" s="99"/>
      <c r="HK315" s="99"/>
      <c r="HL315" s="99"/>
      <c r="HM315" s="99"/>
      <c r="HN315" s="99"/>
      <c r="HO315" s="502"/>
      <c r="HP315" s="98"/>
      <c r="HQ315" s="99"/>
      <c r="HR315" s="99"/>
      <c r="HS315" s="99"/>
      <c r="HT315" s="98"/>
      <c r="HU315" s="99"/>
      <c r="HV315" s="99"/>
      <c r="HW315" s="99"/>
      <c r="HX315" s="99"/>
      <c r="HY315" s="98"/>
      <c r="HZ315" s="99"/>
      <c r="IA315" s="503"/>
      <c r="IB315" s="502"/>
      <c r="IC315" s="99"/>
      <c r="ID315" s="99"/>
      <c r="IE315" s="99"/>
      <c r="IF315" s="99"/>
      <c r="IG315" s="99"/>
      <c r="IH315" s="99"/>
      <c r="II315" s="99"/>
      <c r="IJ315" s="99"/>
      <c r="IK315" s="503"/>
      <c r="IL315" s="502"/>
      <c r="IM315" s="99"/>
      <c r="IN315" s="99"/>
      <c r="IO315" s="99"/>
      <c r="IP315" s="99"/>
      <c r="IQ315" s="99"/>
      <c r="IR315" s="99"/>
      <c r="IS315" s="503"/>
      <c r="IT315" s="99"/>
      <c r="IU315" s="99"/>
      <c r="IV315" s="502"/>
      <c r="IW315" s="99"/>
      <c r="IX315" s="99"/>
      <c r="IY315" s="98"/>
      <c r="IZ315" s="99"/>
      <c r="JA315" s="99"/>
      <c r="JB315" s="98"/>
      <c r="JC315" s="99"/>
      <c r="JD315" s="99"/>
      <c r="JE315" s="99"/>
      <c r="JF315" s="98"/>
      <c r="JG315" s="99"/>
      <c r="JH315" s="502"/>
      <c r="JI315" s="99"/>
      <c r="JJ315" s="99"/>
      <c r="JK315" s="99"/>
      <c r="JL315" s="99"/>
      <c r="JM315" s="502"/>
      <c r="JN315" s="99"/>
      <c r="JO315" s="507"/>
      <c r="JP315" s="503"/>
      <c r="JQ315" s="502"/>
    </row>
    <row r="316" spans="23:277" ht="16" hidden="1">
      <c r="W316" s="503"/>
      <c r="X316" s="502"/>
      <c r="Y316" s="99"/>
      <c r="Z316" s="502"/>
      <c r="AA316" s="99"/>
      <c r="AB316" s="502"/>
      <c r="AC316" s="99"/>
      <c r="AD316" s="504"/>
      <c r="AE316" s="99"/>
      <c r="AF316" s="99"/>
      <c r="AG316" s="99"/>
      <c r="AH316" s="99"/>
      <c r="AI316" s="505"/>
      <c r="AJ316" s="99"/>
      <c r="AK316" s="98"/>
      <c r="AL316" s="99"/>
      <c r="AM316" s="645"/>
      <c r="AN316" s="99"/>
      <c r="AO316" s="99"/>
      <c r="AP316" s="99"/>
      <c r="AQ316" s="99"/>
      <c r="AR316" s="99"/>
      <c r="AS316" s="99"/>
      <c r="AT316" s="99"/>
      <c r="AU316" s="99"/>
      <c r="AV316" s="99"/>
      <c r="AW316" s="99"/>
      <c r="AX316" s="99"/>
      <c r="AY316" s="98"/>
      <c r="AZ316" s="99"/>
      <c r="BA316" s="98"/>
      <c r="BB316" s="99"/>
      <c r="BC316" s="502"/>
      <c r="BD316" s="99"/>
      <c r="BE316" s="99"/>
      <c r="BF316" s="502"/>
      <c r="BG316" s="99"/>
      <c r="BH316" s="99"/>
      <c r="BI316" s="99"/>
      <c r="BJ316" s="99"/>
      <c r="BK316" s="634"/>
      <c r="BL316" s="99"/>
      <c r="BM316" s="99"/>
      <c r="BN316" s="502"/>
      <c r="BO316" s="99"/>
      <c r="BP316" s="99"/>
      <c r="BQ316" s="99"/>
      <c r="BR316" s="502"/>
      <c r="BS316" s="99"/>
      <c r="BT316" s="99"/>
      <c r="BU316" s="502"/>
      <c r="BV316" s="99"/>
      <c r="BW316" s="502"/>
      <c r="BX316" s="99"/>
      <c r="BY316" s="99"/>
      <c r="BZ316" s="502"/>
      <c r="CA316" s="99"/>
      <c r="CB316" s="99"/>
      <c r="CC316" s="99"/>
      <c r="CD316" s="99"/>
      <c r="CE316" s="503"/>
      <c r="CF316" s="99"/>
      <c r="CG316" s="502"/>
      <c r="CH316" s="99"/>
      <c r="CI316" s="98"/>
      <c r="CJ316" s="99"/>
      <c r="CK316" s="99"/>
      <c r="CL316" s="98"/>
      <c r="CM316" s="99"/>
      <c r="CN316" s="99"/>
      <c r="CO316" s="99"/>
      <c r="CP316" s="98"/>
      <c r="CQ316" s="99"/>
      <c r="CR316" s="99"/>
      <c r="CS316" s="99"/>
      <c r="CT316" s="99"/>
      <c r="CU316" s="99"/>
      <c r="CV316" s="99"/>
      <c r="CW316" s="99"/>
      <c r="CX316" s="98"/>
      <c r="CY316" s="99"/>
      <c r="CZ316" s="99"/>
      <c r="DA316" s="99"/>
      <c r="DB316" s="99"/>
      <c r="DC316" s="502"/>
      <c r="DD316" s="99"/>
      <c r="DE316" s="99"/>
      <c r="DF316" s="99"/>
      <c r="DG316" s="99"/>
      <c r="DH316" s="99"/>
      <c r="DI316" s="99"/>
      <c r="DJ316" s="99"/>
      <c r="DK316" s="99"/>
      <c r="DL316" s="99"/>
      <c r="DM316" s="99"/>
      <c r="DN316" s="99"/>
      <c r="DO316" s="502"/>
      <c r="DP316" s="99"/>
      <c r="DQ316" s="99"/>
      <c r="DR316" s="99"/>
      <c r="DS316" s="502"/>
      <c r="DT316" s="99"/>
      <c r="DU316" s="99"/>
      <c r="DV316" s="99"/>
      <c r="DW316" s="99"/>
      <c r="DX316" s="99"/>
      <c r="DY316" s="99"/>
      <c r="DZ316" s="99"/>
      <c r="EA316" s="506"/>
      <c r="EB316" s="99"/>
      <c r="EC316" s="502"/>
      <c r="ED316" s="98"/>
      <c r="EE316" s="99"/>
      <c r="EF316" s="99"/>
      <c r="EG316" s="99"/>
      <c r="EH316" s="99"/>
      <c r="EI316" s="98"/>
      <c r="EJ316" s="99"/>
      <c r="EK316" s="98"/>
      <c r="EL316" s="99"/>
      <c r="EM316" s="99"/>
      <c r="EN316" s="98"/>
      <c r="EO316" s="99"/>
      <c r="EP316" s="193"/>
      <c r="EQ316" s="99"/>
      <c r="ER316" s="99"/>
      <c r="ES316" s="99"/>
      <c r="ET316" s="99"/>
      <c r="EU316" s="99"/>
      <c r="EV316" s="99"/>
      <c r="EW316" s="502"/>
      <c r="EX316" s="98"/>
      <c r="EY316" s="99"/>
      <c r="EZ316" s="99"/>
      <c r="FA316" s="98"/>
      <c r="FB316" s="99"/>
      <c r="FC316" s="99"/>
      <c r="FD316" s="99"/>
      <c r="FE316" s="98"/>
      <c r="FF316" s="99"/>
      <c r="FG316" s="98"/>
      <c r="FH316" s="99"/>
      <c r="FI316" s="99"/>
      <c r="FJ316" s="98"/>
      <c r="FK316" s="99"/>
      <c r="FL316" s="99"/>
      <c r="FM316" s="99"/>
      <c r="FN316" s="506"/>
      <c r="FO316" s="99"/>
      <c r="FP316" s="502"/>
      <c r="FQ316" s="99"/>
      <c r="FR316" s="98"/>
      <c r="FS316" s="99"/>
      <c r="FT316" s="98"/>
      <c r="FU316" s="99"/>
      <c r="FV316" s="99"/>
      <c r="FW316" s="99"/>
      <c r="FX316" s="99"/>
      <c r="FY316" s="99"/>
      <c r="FZ316" s="98"/>
      <c r="GA316" s="99"/>
      <c r="GB316" s="502"/>
      <c r="GC316" s="99"/>
      <c r="GD316" s="99"/>
      <c r="GE316" s="99"/>
      <c r="GF316" s="502"/>
      <c r="GG316" s="99"/>
      <c r="GH316" s="503"/>
      <c r="GI316" s="99"/>
      <c r="GJ316" s="502"/>
      <c r="GK316" s="99"/>
      <c r="GL316" s="99"/>
      <c r="GM316" s="502"/>
      <c r="GN316" s="99"/>
      <c r="GO316" s="99"/>
      <c r="GP316" s="99"/>
      <c r="GQ316" s="99"/>
      <c r="GR316" s="99"/>
      <c r="GS316" s="503"/>
      <c r="GT316" s="99"/>
      <c r="GU316" s="502"/>
      <c r="GV316" s="98"/>
      <c r="GW316" s="99"/>
      <c r="GX316" s="99"/>
      <c r="GY316" s="98"/>
      <c r="GZ316" s="99"/>
      <c r="HA316" s="99"/>
      <c r="HB316" s="99"/>
      <c r="HC316" s="99"/>
      <c r="HD316" s="99"/>
      <c r="HE316" s="99"/>
      <c r="HF316" s="99"/>
      <c r="HG316" s="99"/>
      <c r="HH316" s="502"/>
      <c r="HI316" s="99"/>
      <c r="HJ316" s="99"/>
      <c r="HK316" s="99"/>
      <c r="HL316" s="99"/>
      <c r="HM316" s="99"/>
      <c r="HN316" s="99"/>
      <c r="HO316" s="502"/>
      <c r="HP316" s="98"/>
      <c r="HQ316" s="99"/>
      <c r="HR316" s="99"/>
      <c r="HS316" s="99"/>
      <c r="HT316" s="98"/>
      <c r="HU316" s="99"/>
      <c r="HV316" s="99"/>
      <c r="HW316" s="99"/>
      <c r="HX316" s="99"/>
      <c r="HY316" s="98"/>
      <c r="HZ316" s="99"/>
      <c r="IA316" s="503"/>
      <c r="IB316" s="502"/>
      <c r="IC316" s="99"/>
      <c r="ID316" s="99"/>
      <c r="IE316" s="99"/>
      <c r="IF316" s="99"/>
      <c r="IG316" s="99"/>
      <c r="IH316" s="99"/>
      <c r="II316" s="99"/>
      <c r="IJ316" s="99"/>
      <c r="IK316" s="503"/>
      <c r="IL316" s="502"/>
      <c r="IM316" s="99"/>
      <c r="IN316" s="99"/>
      <c r="IO316" s="99"/>
      <c r="IP316" s="99"/>
      <c r="IQ316" s="99"/>
      <c r="IR316" s="99"/>
      <c r="IS316" s="503"/>
      <c r="IT316" s="99"/>
      <c r="IU316" s="99"/>
      <c r="IV316" s="502"/>
      <c r="IW316" s="99"/>
      <c r="IX316" s="99"/>
      <c r="IY316" s="98"/>
      <c r="IZ316" s="99"/>
      <c r="JA316" s="99"/>
      <c r="JB316" s="98"/>
      <c r="JC316" s="99"/>
      <c r="JD316" s="99"/>
      <c r="JE316" s="99"/>
      <c r="JF316" s="98"/>
      <c r="JG316" s="99"/>
      <c r="JH316" s="502"/>
      <c r="JI316" s="99"/>
      <c r="JJ316" s="99"/>
      <c r="JK316" s="99"/>
      <c r="JL316" s="99"/>
      <c r="JM316" s="502"/>
      <c r="JN316" s="99"/>
      <c r="JO316" s="507"/>
      <c r="JP316" s="503"/>
      <c r="JQ316" s="502"/>
    </row>
    <row r="317" spans="23:277" ht="16" hidden="1">
      <c r="W317" s="503"/>
      <c r="X317" s="502"/>
      <c r="Y317" s="99"/>
      <c r="Z317" s="502"/>
      <c r="AA317" s="99"/>
      <c r="AB317" s="502"/>
      <c r="AC317" s="99"/>
      <c r="AD317" s="504"/>
      <c r="AE317" s="99"/>
      <c r="AF317" s="99"/>
      <c r="AG317" s="99"/>
      <c r="AH317" s="99"/>
      <c r="AI317" s="505"/>
      <c r="AJ317" s="99"/>
      <c r="AK317" s="98"/>
      <c r="AL317" s="99"/>
      <c r="AM317" s="645"/>
      <c r="AN317" s="99"/>
      <c r="AO317" s="99"/>
      <c r="AP317" s="99"/>
      <c r="AQ317" s="99"/>
      <c r="AR317" s="99"/>
      <c r="AS317" s="99"/>
      <c r="AT317" s="99"/>
      <c r="AU317" s="99"/>
      <c r="AV317" s="99"/>
      <c r="AW317" s="99"/>
      <c r="AX317" s="99"/>
      <c r="AY317" s="98"/>
      <c r="AZ317" s="99"/>
      <c r="BA317" s="98"/>
      <c r="BB317" s="99"/>
      <c r="BC317" s="502"/>
      <c r="BD317" s="99"/>
      <c r="BE317" s="99"/>
      <c r="BF317" s="502"/>
      <c r="BG317" s="99"/>
      <c r="BH317" s="99"/>
      <c r="BI317" s="99"/>
      <c r="BJ317" s="99"/>
      <c r="BK317" s="634"/>
      <c r="BL317" s="99"/>
      <c r="BM317" s="99"/>
      <c r="BN317" s="502"/>
      <c r="BO317" s="99"/>
      <c r="BP317" s="99"/>
      <c r="BQ317" s="99"/>
      <c r="BR317" s="502"/>
      <c r="BS317" s="99"/>
      <c r="BT317" s="99"/>
      <c r="BU317" s="502"/>
      <c r="BV317" s="99"/>
      <c r="BW317" s="502"/>
      <c r="BX317" s="99"/>
      <c r="BY317" s="99"/>
      <c r="BZ317" s="502"/>
      <c r="CA317" s="99"/>
      <c r="CB317" s="99"/>
      <c r="CC317" s="99"/>
      <c r="CD317" s="99"/>
      <c r="CE317" s="503"/>
      <c r="CF317" s="99"/>
      <c r="CG317" s="502"/>
      <c r="CH317" s="99"/>
      <c r="CI317" s="98"/>
      <c r="CJ317" s="99"/>
      <c r="CK317" s="99"/>
      <c r="CL317" s="98"/>
      <c r="CM317" s="99"/>
      <c r="CN317" s="99"/>
      <c r="CO317" s="99"/>
      <c r="CP317" s="98"/>
      <c r="CQ317" s="99"/>
      <c r="CR317" s="99"/>
      <c r="CS317" s="99"/>
      <c r="CT317" s="99"/>
      <c r="CU317" s="99"/>
      <c r="CV317" s="99"/>
      <c r="CW317" s="99"/>
      <c r="CX317" s="98"/>
      <c r="CY317" s="99"/>
      <c r="CZ317" s="99"/>
      <c r="DA317" s="99"/>
      <c r="DB317" s="99"/>
      <c r="DC317" s="502"/>
      <c r="DD317" s="99"/>
      <c r="DE317" s="99"/>
      <c r="DF317" s="99"/>
      <c r="DG317" s="99"/>
      <c r="DH317" s="99"/>
      <c r="DI317" s="99"/>
      <c r="DJ317" s="99"/>
      <c r="DK317" s="99"/>
      <c r="DL317" s="99"/>
      <c r="DM317" s="99"/>
      <c r="DN317" s="99"/>
      <c r="DO317" s="502"/>
      <c r="DP317" s="99"/>
      <c r="DQ317" s="99"/>
      <c r="DR317" s="99"/>
      <c r="DS317" s="502"/>
      <c r="DT317" s="99"/>
      <c r="DU317" s="99"/>
      <c r="DV317" s="99"/>
      <c r="DW317" s="99"/>
      <c r="DX317" s="99"/>
      <c r="DY317" s="99"/>
      <c r="DZ317" s="99"/>
      <c r="EA317" s="506"/>
      <c r="EB317" s="99"/>
      <c r="EC317" s="502"/>
      <c r="ED317" s="98"/>
      <c r="EE317" s="99"/>
      <c r="EF317" s="99"/>
      <c r="EG317" s="99"/>
      <c r="EH317" s="99"/>
      <c r="EI317" s="98"/>
      <c r="EJ317" s="99"/>
      <c r="EK317" s="98"/>
      <c r="EL317" s="99"/>
      <c r="EM317" s="99"/>
      <c r="EN317" s="98"/>
      <c r="EO317" s="99"/>
      <c r="EP317" s="193"/>
      <c r="EQ317" s="99"/>
      <c r="ER317" s="99"/>
      <c r="ES317" s="99"/>
      <c r="ET317" s="99"/>
      <c r="EU317" s="99"/>
      <c r="EV317" s="99"/>
      <c r="EW317" s="502"/>
      <c r="EX317" s="98"/>
      <c r="EY317" s="99"/>
      <c r="EZ317" s="99"/>
      <c r="FA317" s="98"/>
      <c r="FB317" s="99"/>
      <c r="FC317" s="99"/>
      <c r="FD317" s="99"/>
      <c r="FE317" s="98"/>
      <c r="FF317" s="99"/>
      <c r="FG317" s="98"/>
      <c r="FH317" s="99"/>
      <c r="FI317" s="99"/>
      <c r="FJ317" s="98"/>
      <c r="FK317" s="99"/>
      <c r="FL317" s="99"/>
      <c r="FM317" s="99"/>
      <c r="FN317" s="506"/>
      <c r="FO317" s="99"/>
      <c r="FP317" s="502"/>
      <c r="FQ317" s="99"/>
      <c r="FR317" s="98"/>
      <c r="FS317" s="99"/>
      <c r="FT317" s="98"/>
      <c r="FU317" s="99"/>
      <c r="FV317" s="99"/>
      <c r="FW317" s="99"/>
      <c r="FX317" s="99"/>
      <c r="FY317" s="99"/>
      <c r="FZ317" s="98"/>
      <c r="GA317" s="99"/>
      <c r="GB317" s="502"/>
      <c r="GC317" s="99"/>
      <c r="GD317" s="99"/>
      <c r="GE317" s="99"/>
      <c r="GF317" s="502"/>
      <c r="GG317" s="99"/>
      <c r="GH317" s="503"/>
      <c r="GI317" s="99"/>
      <c r="GJ317" s="502"/>
      <c r="GK317" s="99"/>
      <c r="GL317" s="99"/>
      <c r="GM317" s="502"/>
      <c r="GN317" s="99"/>
      <c r="GO317" s="99"/>
      <c r="GP317" s="99"/>
      <c r="GQ317" s="99"/>
      <c r="GR317" s="99"/>
      <c r="GS317" s="503"/>
      <c r="GT317" s="99"/>
      <c r="GU317" s="502"/>
      <c r="GV317" s="98"/>
      <c r="GW317" s="99"/>
      <c r="GX317" s="99"/>
      <c r="GY317" s="98"/>
      <c r="GZ317" s="99"/>
      <c r="HA317" s="99"/>
      <c r="HB317" s="99"/>
      <c r="HC317" s="99"/>
      <c r="HD317" s="99"/>
      <c r="HE317" s="99"/>
      <c r="HF317" s="99"/>
      <c r="HG317" s="99"/>
      <c r="HH317" s="502"/>
      <c r="HI317" s="99"/>
      <c r="HJ317" s="99"/>
      <c r="HK317" s="99"/>
      <c r="HL317" s="99"/>
      <c r="HM317" s="99"/>
      <c r="HN317" s="99"/>
      <c r="HO317" s="502"/>
      <c r="HP317" s="98"/>
      <c r="HQ317" s="99"/>
      <c r="HR317" s="99"/>
      <c r="HS317" s="99"/>
      <c r="HT317" s="98"/>
      <c r="HU317" s="99"/>
      <c r="HV317" s="99"/>
      <c r="HW317" s="99"/>
      <c r="HX317" s="99"/>
      <c r="HY317" s="98"/>
      <c r="HZ317" s="99"/>
      <c r="IA317" s="503"/>
      <c r="IB317" s="502"/>
      <c r="IC317" s="99"/>
      <c r="ID317" s="99"/>
      <c r="IE317" s="99"/>
      <c r="IF317" s="99"/>
      <c r="IG317" s="99"/>
      <c r="IH317" s="99"/>
      <c r="II317" s="99"/>
      <c r="IJ317" s="99"/>
      <c r="IK317" s="503"/>
      <c r="IL317" s="502"/>
      <c r="IM317" s="99"/>
      <c r="IN317" s="99"/>
      <c r="IO317" s="99"/>
      <c r="IP317" s="99"/>
      <c r="IQ317" s="99"/>
      <c r="IR317" s="99"/>
      <c r="IS317" s="503"/>
      <c r="IT317" s="99"/>
      <c r="IU317" s="99"/>
      <c r="IV317" s="502"/>
      <c r="IW317" s="99"/>
      <c r="IX317" s="99"/>
      <c r="IY317" s="98"/>
      <c r="IZ317" s="99"/>
      <c r="JA317" s="99"/>
      <c r="JB317" s="98"/>
      <c r="JC317" s="99"/>
      <c r="JD317" s="99"/>
      <c r="JE317" s="99"/>
      <c r="JF317" s="98"/>
      <c r="JG317" s="99"/>
      <c r="JH317" s="502"/>
      <c r="JI317" s="99"/>
      <c r="JJ317" s="99"/>
      <c r="JK317" s="99"/>
      <c r="JL317" s="99"/>
      <c r="JM317" s="502"/>
      <c r="JN317" s="99"/>
      <c r="JO317" s="507"/>
      <c r="JP317" s="503"/>
      <c r="JQ317" s="502"/>
    </row>
    <row r="318" spans="23:277" ht="16" hidden="1">
      <c r="W318" s="503"/>
      <c r="X318" s="502"/>
      <c r="Y318" s="99"/>
      <c r="Z318" s="502"/>
      <c r="AA318" s="99"/>
      <c r="AB318" s="502"/>
      <c r="AC318" s="99"/>
      <c r="AD318" s="504"/>
      <c r="AE318" s="99"/>
      <c r="AF318" s="99"/>
      <c r="AG318" s="99"/>
      <c r="AH318" s="99"/>
      <c r="AI318" s="505"/>
      <c r="AJ318" s="99"/>
      <c r="AK318" s="98"/>
      <c r="AL318" s="99"/>
      <c r="AM318" s="645"/>
      <c r="AN318" s="99"/>
      <c r="AO318" s="99"/>
      <c r="AP318" s="99"/>
      <c r="AQ318" s="99"/>
      <c r="AR318" s="99"/>
      <c r="AS318" s="99"/>
      <c r="AT318" s="99"/>
      <c r="AU318" s="99"/>
      <c r="AV318" s="99"/>
      <c r="AW318" s="99"/>
      <c r="AX318" s="99"/>
      <c r="AY318" s="98"/>
      <c r="AZ318" s="99"/>
      <c r="BA318" s="98"/>
      <c r="BB318" s="99"/>
      <c r="BC318" s="502"/>
      <c r="BD318" s="99"/>
      <c r="BE318" s="99"/>
      <c r="BF318" s="502"/>
      <c r="BG318" s="99"/>
      <c r="BH318" s="99"/>
      <c r="BI318" s="99"/>
      <c r="BJ318" s="99"/>
      <c r="BK318" s="634"/>
      <c r="BL318" s="99"/>
      <c r="BM318" s="99"/>
      <c r="BN318" s="502"/>
      <c r="BO318" s="99"/>
      <c r="BP318" s="99"/>
      <c r="BQ318" s="99"/>
      <c r="BR318" s="502"/>
      <c r="BS318" s="99"/>
      <c r="BT318" s="99"/>
      <c r="BU318" s="502"/>
      <c r="BV318" s="99"/>
      <c r="BW318" s="502"/>
      <c r="BX318" s="99"/>
      <c r="BY318" s="99"/>
      <c r="BZ318" s="502"/>
      <c r="CA318" s="99"/>
      <c r="CB318" s="99"/>
      <c r="CC318" s="99"/>
      <c r="CD318" s="99"/>
      <c r="CE318" s="503"/>
      <c r="CF318" s="99"/>
      <c r="CG318" s="502"/>
      <c r="CH318" s="99"/>
      <c r="CI318" s="98"/>
      <c r="CJ318" s="99"/>
      <c r="CK318" s="99"/>
      <c r="CL318" s="98"/>
      <c r="CM318" s="99"/>
      <c r="CN318" s="99"/>
      <c r="CO318" s="99"/>
      <c r="CP318" s="98"/>
      <c r="CQ318" s="99"/>
      <c r="CR318" s="99"/>
      <c r="CS318" s="99"/>
      <c r="CT318" s="99"/>
      <c r="CU318" s="99"/>
      <c r="CV318" s="99"/>
      <c r="CW318" s="99"/>
      <c r="CX318" s="98"/>
      <c r="CY318" s="99"/>
      <c r="CZ318" s="99"/>
      <c r="DA318" s="99"/>
      <c r="DB318" s="99"/>
      <c r="DC318" s="502"/>
      <c r="DD318" s="99"/>
      <c r="DE318" s="99"/>
      <c r="DF318" s="99"/>
      <c r="DG318" s="99"/>
      <c r="DH318" s="99"/>
      <c r="DI318" s="99"/>
      <c r="DJ318" s="99"/>
      <c r="DK318" s="99"/>
      <c r="DL318" s="99"/>
      <c r="DM318" s="99"/>
      <c r="DN318" s="99"/>
      <c r="DO318" s="502"/>
      <c r="DP318" s="99"/>
      <c r="DQ318" s="99"/>
      <c r="DR318" s="99"/>
      <c r="DS318" s="502"/>
      <c r="DT318" s="99"/>
      <c r="DU318" s="99"/>
      <c r="DV318" s="99"/>
      <c r="DW318" s="99"/>
      <c r="DX318" s="99"/>
      <c r="DY318" s="99"/>
      <c r="DZ318" s="99"/>
      <c r="EA318" s="506"/>
      <c r="EB318" s="99"/>
      <c r="EC318" s="502"/>
      <c r="ED318" s="98"/>
      <c r="EE318" s="99"/>
      <c r="EF318" s="99"/>
      <c r="EG318" s="99"/>
      <c r="EH318" s="99"/>
      <c r="EI318" s="98"/>
      <c r="EJ318" s="99"/>
      <c r="EK318" s="98"/>
      <c r="EL318" s="99"/>
      <c r="EM318" s="99"/>
      <c r="EN318" s="98"/>
      <c r="EO318" s="99"/>
      <c r="EP318" s="193"/>
      <c r="EQ318" s="99"/>
      <c r="ER318" s="99"/>
      <c r="ES318" s="99"/>
      <c r="ET318" s="99"/>
      <c r="EU318" s="99"/>
      <c r="EV318" s="99"/>
      <c r="EW318" s="502"/>
      <c r="EX318" s="98"/>
      <c r="EY318" s="99"/>
      <c r="EZ318" s="99"/>
      <c r="FA318" s="98"/>
      <c r="FB318" s="99"/>
      <c r="FC318" s="99"/>
      <c r="FD318" s="99"/>
      <c r="FE318" s="98"/>
      <c r="FF318" s="99"/>
      <c r="FG318" s="98"/>
      <c r="FH318" s="99"/>
      <c r="FI318" s="99"/>
      <c r="FJ318" s="98"/>
      <c r="FK318" s="99"/>
      <c r="FL318" s="99"/>
      <c r="FM318" s="99"/>
      <c r="FN318" s="506"/>
      <c r="FO318" s="99"/>
      <c r="FP318" s="502"/>
      <c r="FQ318" s="99"/>
      <c r="FR318" s="98"/>
      <c r="FS318" s="99"/>
      <c r="FT318" s="98"/>
      <c r="FU318" s="99"/>
      <c r="FV318" s="99"/>
      <c r="FW318" s="99"/>
      <c r="FX318" s="99"/>
      <c r="FY318" s="99"/>
      <c r="FZ318" s="98"/>
      <c r="GA318" s="99"/>
      <c r="GB318" s="502"/>
      <c r="GC318" s="99"/>
      <c r="GD318" s="99"/>
      <c r="GE318" s="99"/>
      <c r="GF318" s="502"/>
      <c r="GG318" s="99"/>
      <c r="GH318" s="503"/>
      <c r="GI318" s="99"/>
      <c r="GJ318" s="502"/>
      <c r="GK318" s="99"/>
      <c r="GL318" s="99"/>
      <c r="GM318" s="502"/>
      <c r="GN318" s="99"/>
      <c r="GO318" s="99"/>
      <c r="GP318" s="99"/>
      <c r="GQ318" s="99"/>
      <c r="GR318" s="99"/>
      <c r="GS318" s="503"/>
      <c r="GT318" s="99"/>
      <c r="GU318" s="502"/>
      <c r="GV318" s="98"/>
      <c r="GW318" s="99"/>
      <c r="GX318" s="99"/>
      <c r="GY318" s="98"/>
      <c r="GZ318" s="99"/>
      <c r="HA318" s="99"/>
      <c r="HB318" s="99"/>
      <c r="HC318" s="99"/>
      <c r="HD318" s="99"/>
      <c r="HE318" s="99"/>
      <c r="HF318" s="99"/>
      <c r="HG318" s="99"/>
      <c r="HH318" s="502"/>
      <c r="HI318" s="99"/>
      <c r="HJ318" s="99"/>
      <c r="HK318" s="99"/>
      <c r="HL318" s="99"/>
      <c r="HM318" s="99"/>
      <c r="HN318" s="99"/>
      <c r="HO318" s="502"/>
      <c r="HP318" s="98"/>
      <c r="HQ318" s="99"/>
      <c r="HR318" s="99"/>
      <c r="HS318" s="99"/>
      <c r="HT318" s="98"/>
      <c r="HU318" s="99"/>
      <c r="HV318" s="99"/>
      <c r="HW318" s="99"/>
      <c r="HX318" s="99"/>
      <c r="HY318" s="98"/>
      <c r="HZ318" s="99"/>
      <c r="IA318" s="503"/>
      <c r="IB318" s="502"/>
      <c r="IC318" s="99"/>
      <c r="ID318" s="99"/>
      <c r="IE318" s="99"/>
      <c r="IF318" s="99"/>
      <c r="IG318" s="99"/>
      <c r="IH318" s="99"/>
      <c r="II318" s="99"/>
      <c r="IJ318" s="99"/>
      <c r="IK318" s="503"/>
      <c r="IL318" s="502"/>
      <c r="IM318" s="99"/>
      <c r="IN318" s="99"/>
      <c r="IO318" s="99"/>
      <c r="IP318" s="99"/>
      <c r="IQ318" s="99"/>
      <c r="IR318" s="99"/>
      <c r="IS318" s="503"/>
      <c r="IT318" s="99"/>
      <c r="IU318" s="99"/>
      <c r="IV318" s="502"/>
      <c r="IW318" s="99"/>
      <c r="IX318" s="99"/>
      <c r="IY318" s="98"/>
      <c r="IZ318" s="99"/>
      <c r="JA318" s="99"/>
      <c r="JB318" s="98"/>
      <c r="JC318" s="99"/>
      <c r="JD318" s="99"/>
      <c r="JE318" s="99"/>
      <c r="JF318" s="98"/>
      <c r="JG318" s="99"/>
      <c r="JH318" s="502"/>
      <c r="JI318" s="99"/>
      <c r="JJ318" s="99"/>
      <c r="JK318" s="99"/>
      <c r="JL318" s="99"/>
      <c r="JM318" s="502"/>
      <c r="JN318" s="99"/>
      <c r="JO318" s="507"/>
      <c r="JP318" s="503"/>
      <c r="JQ318" s="502"/>
    </row>
    <row r="319" spans="23:277" ht="16" hidden="1">
      <c r="W319" s="503"/>
      <c r="X319" s="502"/>
      <c r="Y319" s="99"/>
      <c r="Z319" s="502"/>
      <c r="AA319" s="99"/>
      <c r="AB319" s="502"/>
      <c r="AC319" s="99"/>
      <c r="AD319" s="504"/>
      <c r="AE319" s="99"/>
      <c r="AF319" s="99"/>
      <c r="AG319" s="99"/>
      <c r="AH319" s="99"/>
      <c r="AI319" s="505"/>
      <c r="AJ319" s="99"/>
      <c r="AK319" s="98"/>
      <c r="AL319" s="99"/>
      <c r="AM319" s="645"/>
      <c r="AN319" s="99"/>
      <c r="AO319" s="99"/>
      <c r="AP319" s="99"/>
      <c r="AQ319" s="99"/>
      <c r="AR319" s="99"/>
      <c r="AS319" s="99"/>
      <c r="AT319" s="99"/>
      <c r="AU319" s="99"/>
      <c r="AV319" s="99"/>
      <c r="AW319" s="99"/>
      <c r="AX319" s="99"/>
      <c r="AY319" s="98"/>
      <c r="AZ319" s="99"/>
      <c r="BA319" s="98"/>
      <c r="BB319" s="99"/>
      <c r="BC319" s="502"/>
      <c r="BD319" s="99"/>
      <c r="BE319" s="99"/>
      <c r="BF319" s="502"/>
      <c r="BG319" s="99"/>
      <c r="BH319" s="99"/>
      <c r="BI319" s="99"/>
      <c r="BJ319" s="99"/>
      <c r="BK319" s="634"/>
      <c r="BL319" s="99"/>
      <c r="BM319" s="99"/>
      <c r="BN319" s="502"/>
      <c r="BO319" s="99"/>
      <c r="BP319" s="99"/>
      <c r="BQ319" s="99"/>
      <c r="BR319" s="502"/>
      <c r="BS319" s="99"/>
      <c r="BT319" s="99"/>
      <c r="BU319" s="502"/>
      <c r="BV319" s="99"/>
      <c r="BW319" s="502"/>
      <c r="BX319" s="99"/>
      <c r="BY319" s="99"/>
      <c r="BZ319" s="502"/>
      <c r="CA319" s="99"/>
      <c r="CB319" s="99"/>
      <c r="CC319" s="99"/>
      <c r="CD319" s="99"/>
      <c r="CE319" s="503"/>
      <c r="CF319" s="99"/>
      <c r="CG319" s="502"/>
      <c r="CH319" s="99"/>
      <c r="CI319" s="98"/>
      <c r="CJ319" s="99"/>
      <c r="CK319" s="99"/>
      <c r="CL319" s="98"/>
      <c r="CM319" s="99"/>
      <c r="CN319" s="99"/>
      <c r="CO319" s="99"/>
      <c r="CP319" s="98"/>
      <c r="CQ319" s="99"/>
      <c r="CR319" s="99"/>
      <c r="CS319" s="99"/>
      <c r="CT319" s="99"/>
      <c r="CU319" s="99"/>
      <c r="CV319" s="99"/>
      <c r="CW319" s="99"/>
      <c r="CX319" s="98"/>
      <c r="CY319" s="99"/>
      <c r="CZ319" s="99"/>
      <c r="DA319" s="99"/>
      <c r="DB319" s="99"/>
      <c r="DC319" s="502"/>
      <c r="DD319" s="99"/>
      <c r="DE319" s="99"/>
      <c r="DF319" s="99"/>
      <c r="DG319" s="99"/>
      <c r="DH319" s="99"/>
      <c r="DI319" s="99"/>
      <c r="DJ319" s="99"/>
      <c r="DK319" s="99"/>
      <c r="DL319" s="99"/>
      <c r="DM319" s="99"/>
      <c r="DN319" s="99"/>
      <c r="DO319" s="502"/>
      <c r="DP319" s="99"/>
      <c r="DQ319" s="99"/>
      <c r="DR319" s="99"/>
      <c r="DS319" s="502"/>
      <c r="DT319" s="99"/>
      <c r="DU319" s="99"/>
      <c r="DV319" s="99"/>
      <c r="DW319" s="99"/>
      <c r="DX319" s="99"/>
      <c r="DY319" s="99"/>
      <c r="DZ319" s="99"/>
      <c r="EA319" s="506"/>
      <c r="EB319" s="99"/>
      <c r="EC319" s="502"/>
      <c r="ED319" s="98"/>
      <c r="EE319" s="99"/>
      <c r="EF319" s="99"/>
      <c r="EG319" s="99"/>
      <c r="EH319" s="99"/>
      <c r="EI319" s="98"/>
      <c r="EJ319" s="99"/>
      <c r="EK319" s="98"/>
      <c r="EL319" s="99"/>
      <c r="EM319" s="99"/>
      <c r="EN319" s="98"/>
      <c r="EO319" s="99"/>
      <c r="EP319" s="193"/>
      <c r="EQ319" s="99"/>
      <c r="ER319" s="99"/>
      <c r="ES319" s="99"/>
      <c r="ET319" s="99"/>
      <c r="EU319" s="99"/>
      <c r="EV319" s="99"/>
      <c r="EW319" s="502"/>
      <c r="EX319" s="98"/>
      <c r="EY319" s="99"/>
      <c r="EZ319" s="99"/>
      <c r="FA319" s="98"/>
      <c r="FB319" s="99"/>
      <c r="FC319" s="99"/>
      <c r="FD319" s="99"/>
      <c r="FE319" s="98"/>
      <c r="FF319" s="99"/>
      <c r="FG319" s="98"/>
      <c r="FH319" s="99"/>
      <c r="FI319" s="99"/>
      <c r="FJ319" s="98"/>
      <c r="FK319" s="99"/>
      <c r="FL319" s="99"/>
      <c r="FM319" s="99"/>
      <c r="FN319" s="506"/>
      <c r="FO319" s="99"/>
      <c r="FP319" s="502"/>
      <c r="FQ319" s="99"/>
      <c r="FR319" s="98"/>
      <c r="FS319" s="99"/>
      <c r="FT319" s="98"/>
      <c r="FU319" s="99"/>
      <c r="FV319" s="99"/>
      <c r="FW319" s="99"/>
      <c r="FX319" s="99"/>
      <c r="FY319" s="99"/>
      <c r="FZ319" s="98"/>
      <c r="GA319" s="99"/>
      <c r="GB319" s="502"/>
      <c r="GC319" s="99"/>
      <c r="GD319" s="99"/>
      <c r="GE319" s="99"/>
      <c r="GF319" s="502"/>
      <c r="GG319" s="99"/>
      <c r="GH319" s="503"/>
      <c r="GI319" s="99"/>
      <c r="GJ319" s="502"/>
      <c r="GK319" s="99"/>
      <c r="GL319" s="99"/>
      <c r="GM319" s="502"/>
      <c r="GN319" s="99"/>
      <c r="GO319" s="99"/>
      <c r="GP319" s="99"/>
      <c r="GQ319" s="99"/>
      <c r="GR319" s="99"/>
      <c r="GS319" s="503"/>
      <c r="GT319" s="99"/>
      <c r="GU319" s="502"/>
      <c r="GV319" s="98"/>
      <c r="GW319" s="99"/>
      <c r="GX319" s="99"/>
      <c r="GY319" s="98"/>
      <c r="GZ319" s="99"/>
      <c r="HA319" s="99"/>
      <c r="HB319" s="99"/>
      <c r="HC319" s="99"/>
      <c r="HD319" s="99"/>
      <c r="HE319" s="99"/>
      <c r="HF319" s="99"/>
      <c r="HG319" s="99"/>
      <c r="HH319" s="502"/>
      <c r="HI319" s="99"/>
      <c r="HJ319" s="99"/>
      <c r="HK319" s="99"/>
      <c r="HL319" s="99"/>
      <c r="HM319" s="99"/>
      <c r="HN319" s="99"/>
      <c r="HO319" s="502"/>
      <c r="HP319" s="98"/>
      <c r="HQ319" s="99"/>
      <c r="HR319" s="99"/>
      <c r="HS319" s="99"/>
      <c r="HT319" s="98"/>
      <c r="HU319" s="99"/>
      <c r="HV319" s="99"/>
      <c r="HW319" s="99"/>
      <c r="HX319" s="99"/>
      <c r="HY319" s="98"/>
      <c r="HZ319" s="99"/>
      <c r="IA319" s="503"/>
      <c r="IB319" s="502"/>
      <c r="IC319" s="99"/>
      <c r="ID319" s="99"/>
      <c r="IE319" s="99"/>
      <c r="IF319" s="99"/>
      <c r="IG319" s="99"/>
      <c r="IH319" s="99"/>
      <c r="II319" s="99"/>
      <c r="IJ319" s="99"/>
      <c r="IK319" s="503"/>
      <c r="IL319" s="502"/>
      <c r="IM319" s="99"/>
      <c r="IN319" s="99"/>
      <c r="IO319" s="99"/>
      <c r="IP319" s="99"/>
      <c r="IQ319" s="99"/>
      <c r="IR319" s="99"/>
      <c r="IS319" s="503"/>
      <c r="IT319" s="99"/>
      <c r="IU319" s="99"/>
      <c r="IV319" s="502"/>
      <c r="IW319" s="99"/>
      <c r="IX319" s="99"/>
      <c r="IY319" s="98"/>
      <c r="IZ319" s="99"/>
      <c r="JA319" s="99"/>
      <c r="JB319" s="98"/>
      <c r="JC319" s="99"/>
      <c r="JD319" s="99"/>
      <c r="JE319" s="99"/>
      <c r="JF319" s="98"/>
      <c r="JG319" s="99"/>
      <c r="JH319" s="502"/>
      <c r="JI319" s="99"/>
      <c r="JJ319" s="99"/>
      <c r="JK319" s="99"/>
      <c r="JL319" s="99"/>
      <c r="JM319" s="502"/>
      <c r="JN319" s="99"/>
      <c r="JO319" s="507"/>
      <c r="JP319" s="503"/>
      <c r="JQ319" s="502"/>
    </row>
    <row r="320" spans="23:277" ht="16" hidden="1">
      <c r="W320" s="503"/>
      <c r="X320" s="502"/>
      <c r="Y320" s="99"/>
      <c r="Z320" s="502"/>
      <c r="AA320" s="99"/>
      <c r="AB320" s="502"/>
      <c r="AC320" s="99"/>
      <c r="AD320" s="504"/>
      <c r="AE320" s="99"/>
      <c r="AF320" s="99"/>
      <c r="AG320" s="99"/>
      <c r="AH320" s="99"/>
      <c r="AI320" s="505"/>
      <c r="AJ320" s="99"/>
      <c r="AK320" s="98"/>
      <c r="AL320" s="99"/>
      <c r="AM320" s="645"/>
      <c r="AN320" s="99"/>
      <c r="AO320" s="99"/>
      <c r="AP320" s="99"/>
      <c r="AQ320" s="99"/>
      <c r="AR320" s="99"/>
      <c r="AS320" s="99"/>
      <c r="AT320" s="99"/>
      <c r="AU320" s="99"/>
      <c r="AV320" s="99"/>
      <c r="AW320" s="99"/>
      <c r="AX320" s="99"/>
      <c r="AY320" s="98"/>
      <c r="AZ320" s="99"/>
      <c r="BA320" s="98"/>
      <c r="BB320" s="99"/>
      <c r="BC320" s="502"/>
      <c r="BD320" s="99"/>
      <c r="BE320" s="99"/>
      <c r="BF320" s="502"/>
      <c r="BG320" s="99"/>
      <c r="BH320" s="99"/>
      <c r="BI320" s="99"/>
      <c r="BJ320" s="99"/>
      <c r="BK320" s="634"/>
      <c r="BL320" s="99"/>
      <c r="BM320" s="99"/>
      <c r="BN320" s="502"/>
      <c r="BO320" s="99"/>
      <c r="BP320" s="99"/>
      <c r="BQ320" s="99"/>
      <c r="BR320" s="502"/>
      <c r="BS320" s="99"/>
      <c r="BT320" s="99"/>
      <c r="BU320" s="502"/>
      <c r="BV320" s="99"/>
      <c r="BW320" s="502"/>
      <c r="BX320" s="99"/>
      <c r="BY320" s="99"/>
      <c r="BZ320" s="502"/>
      <c r="CA320" s="99"/>
      <c r="CB320" s="99"/>
      <c r="CC320" s="99"/>
      <c r="CD320" s="99"/>
      <c r="CE320" s="503"/>
      <c r="CF320" s="99"/>
      <c r="CG320" s="502"/>
      <c r="CH320" s="99"/>
      <c r="CI320" s="98"/>
      <c r="CJ320" s="99"/>
      <c r="CK320" s="99"/>
      <c r="CL320" s="98"/>
      <c r="CM320" s="99"/>
      <c r="CN320" s="99"/>
      <c r="CO320" s="99"/>
      <c r="CP320" s="98"/>
      <c r="CQ320" s="99"/>
      <c r="CR320" s="99"/>
      <c r="CS320" s="99"/>
      <c r="CT320" s="99"/>
      <c r="CU320" s="99"/>
      <c r="CV320" s="99"/>
      <c r="CW320" s="99"/>
      <c r="CX320" s="98"/>
      <c r="CY320" s="99"/>
      <c r="CZ320" s="99"/>
      <c r="DA320" s="99"/>
      <c r="DB320" s="99"/>
      <c r="DC320" s="502"/>
      <c r="DD320" s="99"/>
      <c r="DE320" s="99"/>
      <c r="DF320" s="99"/>
      <c r="DG320" s="99"/>
      <c r="DH320" s="99"/>
      <c r="DI320" s="99"/>
      <c r="DJ320" s="99"/>
      <c r="DK320" s="99"/>
      <c r="DL320" s="99"/>
      <c r="DM320" s="99"/>
      <c r="DN320" s="99"/>
      <c r="DO320" s="502"/>
      <c r="DP320" s="99"/>
      <c r="DQ320" s="99"/>
      <c r="DR320" s="99"/>
      <c r="DS320" s="502"/>
      <c r="DT320" s="99"/>
      <c r="DU320" s="99"/>
      <c r="DV320" s="99"/>
      <c r="DW320" s="99"/>
      <c r="DX320" s="99"/>
      <c r="DY320" s="99"/>
      <c r="DZ320" s="99"/>
      <c r="EA320" s="506"/>
      <c r="EB320" s="99"/>
      <c r="EC320" s="502"/>
      <c r="ED320" s="98"/>
      <c r="EE320" s="99"/>
      <c r="EF320" s="99"/>
      <c r="EG320" s="99"/>
      <c r="EH320" s="99"/>
      <c r="EI320" s="98"/>
      <c r="EJ320" s="99"/>
      <c r="EK320" s="98"/>
      <c r="EL320" s="99"/>
      <c r="EM320" s="99"/>
      <c r="EN320" s="98"/>
      <c r="EO320" s="99"/>
      <c r="EP320" s="193"/>
      <c r="EQ320" s="99"/>
      <c r="ER320" s="99"/>
      <c r="ES320" s="99"/>
      <c r="ET320" s="99"/>
      <c r="EU320" s="99"/>
      <c r="EV320" s="99"/>
      <c r="EW320" s="502"/>
      <c r="EX320" s="98"/>
      <c r="EY320" s="99"/>
      <c r="EZ320" s="99"/>
      <c r="FA320" s="98"/>
      <c r="FB320" s="99"/>
      <c r="FC320" s="99"/>
      <c r="FD320" s="99"/>
      <c r="FE320" s="98"/>
      <c r="FF320" s="99"/>
      <c r="FG320" s="98"/>
      <c r="FH320" s="99"/>
      <c r="FI320" s="99"/>
      <c r="FJ320" s="98"/>
      <c r="FK320" s="99"/>
      <c r="FL320" s="99"/>
      <c r="FM320" s="99"/>
      <c r="FN320" s="506"/>
      <c r="FO320" s="99"/>
      <c r="FP320" s="502"/>
      <c r="FQ320" s="99"/>
      <c r="FR320" s="98"/>
      <c r="FS320" s="99"/>
      <c r="FT320" s="98"/>
      <c r="FU320" s="99"/>
      <c r="FV320" s="99"/>
      <c r="FW320" s="99"/>
      <c r="FX320" s="99"/>
      <c r="FY320" s="99"/>
      <c r="FZ320" s="98"/>
      <c r="GA320" s="99"/>
      <c r="GB320" s="502"/>
      <c r="GC320" s="99"/>
      <c r="GD320" s="99"/>
      <c r="GE320" s="99"/>
      <c r="GF320" s="502"/>
      <c r="GG320" s="99"/>
      <c r="GH320" s="503"/>
      <c r="GI320" s="99"/>
      <c r="GJ320" s="502"/>
      <c r="GK320" s="99"/>
      <c r="GL320" s="99"/>
      <c r="GM320" s="502"/>
      <c r="GN320" s="99"/>
      <c r="GO320" s="99"/>
      <c r="GP320" s="99"/>
      <c r="GQ320" s="99"/>
      <c r="GR320" s="99"/>
      <c r="GS320" s="503"/>
      <c r="GT320" s="99"/>
      <c r="GU320" s="502"/>
      <c r="GV320" s="98"/>
      <c r="GW320" s="99"/>
      <c r="GX320" s="99"/>
      <c r="GY320" s="98"/>
      <c r="GZ320" s="99"/>
      <c r="HA320" s="99"/>
      <c r="HB320" s="99"/>
      <c r="HC320" s="99"/>
      <c r="HD320" s="99"/>
      <c r="HE320" s="99"/>
      <c r="HF320" s="99"/>
      <c r="HG320" s="99"/>
      <c r="HH320" s="502"/>
      <c r="HI320" s="99"/>
      <c r="HJ320" s="99"/>
      <c r="HK320" s="99"/>
      <c r="HL320" s="99"/>
      <c r="HM320" s="99"/>
      <c r="HN320" s="99"/>
      <c r="HO320" s="502"/>
      <c r="HP320" s="98"/>
      <c r="HQ320" s="99"/>
      <c r="HR320" s="99"/>
      <c r="HS320" s="99"/>
      <c r="HT320" s="98"/>
      <c r="HU320" s="99"/>
      <c r="HV320" s="99"/>
      <c r="HW320" s="99"/>
      <c r="HX320" s="99"/>
      <c r="HY320" s="98"/>
      <c r="HZ320" s="99"/>
      <c r="IA320" s="503"/>
      <c r="IB320" s="502"/>
      <c r="IC320" s="99"/>
      <c r="ID320" s="99"/>
      <c r="IE320" s="99"/>
      <c r="IF320" s="99"/>
      <c r="IG320" s="99"/>
      <c r="IH320" s="99"/>
      <c r="II320" s="99"/>
      <c r="IJ320" s="99"/>
      <c r="IK320" s="503"/>
      <c r="IL320" s="502"/>
      <c r="IM320" s="99"/>
      <c r="IN320" s="99"/>
      <c r="IO320" s="99"/>
      <c r="IP320" s="99"/>
      <c r="IQ320" s="99"/>
      <c r="IR320" s="99"/>
      <c r="IS320" s="503"/>
      <c r="IT320" s="99"/>
      <c r="IU320" s="99"/>
      <c r="IV320" s="502"/>
      <c r="IW320" s="99"/>
      <c r="IX320" s="99"/>
      <c r="IY320" s="98"/>
      <c r="IZ320" s="99"/>
      <c r="JA320" s="99"/>
      <c r="JB320" s="98"/>
      <c r="JC320" s="99"/>
      <c r="JD320" s="99"/>
      <c r="JE320" s="99"/>
      <c r="JF320" s="98"/>
      <c r="JG320" s="99"/>
      <c r="JH320" s="502"/>
      <c r="JI320" s="99"/>
      <c r="JJ320" s="99"/>
      <c r="JK320" s="99"/>
      <c r="JL320" s="99"/>
      <c r="JM320" s="502"/>
      <c r="JN320" s="99"/>
      <c r="JO320" s="507"/>
      <c r="JP320" s="503"/>
      <c r="JQ320" s="502"/>
    </row>
    <row r="321" spans="23:277" ht="16" hidden="1">
      <c r="W321" s="503"/>
      <c r="X321" s="502"/>
      <c r="Y321" s="99"/>
      <c r="Z321" s="502"/>
      <c r="AA321" s="99"/>
      <c r="AB321" s="502"/>
      <c r="AC321" s="99"/>
      <c r="AD321" s="504"/>
      <c r="AE321" s="99"/>
      <c r="AF321" s="99"/>
      <c r="AG321" s="99"/>
      <c r="AH321" s="99"/>
      <c r="AI321" s="505"/>
      <c r="AJ321" s="99"/>
      <c r="AK321" s="98"/>
      <c r="AL321" s="99"/>
      <c r="AM321" s="645"/>
      <c r="AN321" s="99"/>
      <c r="AO321" s="99"/>
      <c r="AP321" s="99"/>
      <c r="AQ321" s="99"/>
      <c r="AR321" s="99"/>
      <c r="AS321" s="99"/>
      <c r="AT321" s="99"/>
      <c r="AU321" s="99"/>
      <c r="AV321" s="99"/>
      <c r="AW321" s="99"/>
      <c r="AX321" s="99"/>
      <c r="AY321" s="98"/>
      <c r="AZ321" s="99"/>
      <c r="BA321" s="98"/>
      <c r="BB321" s="99"/>
      <c r="BC321" s="502"/>
      <c r="BD321" s="99"/>
      <c r="BE321" s="99"/>
      <c r="BF321" s="502"/>
      <c r="BG321" s="99"/>
      <c r="BH321" s="99"/>
      <c r="BI321" s="99"/>
      <c r="BJ321" s="99"/>
      <c r="BK321" s="634"/>
      <c r="BL321" s="99"/>
      <c r="BM321" s="99"/>
      <c r="BN321" s="502"/>
      <c r="BO321" s="99"/>
      <c r="BP321" s="99"/>
      <c r="BQ321" s="99"/>
      <c r="BR321" s="502"/>
      <c r="BS321" s="99"/>
      <c r="BT321" s="99"/>
      <c r="BU321" s="502"/>
      <c r="BV321" s="99"/>
      <c r="BW321" s="502"/>
      <c r="BX321" s="99"/>
      <c r="BY321" s="99"/>
      <c r="BZ321" s="502"/>
      <c r="CA321" s="99"/>
      <c r="CB321" s="99"/>
      <c r="CC321" s="99"/>
      <c r="CD321" s="99"/>
      <c r="CE321" s="503"/>
      <c r="CF321" s="99"/>
      <c r="CG321" s="502"/>
      <c r="CH321" s="99"/>
      <c r="CI321" s="98"/>
      <c r="CJ321" s="99"/>
      <c r="CK321" s="99"/>
      <c r="CL321" s="98"/>
      <c r="CM321" s="99"/>
      <c r="CN321" s="99"/>
      <c r="CO321" s="99"/>
      <c r="CP321" s="98"/>
      <c r="CQ321" s="99"/>
      <c r="CR321" s="99"/>
      <c r="CS321" s="99"/>
      <c r="CT321" s="99"/>
      <c r="CU321" s="99"/>
      <c r="CV321" s="99"/>
      <c r="CW321" s="99"/>
      <c r="CX321" s="98"/>
      <c r="CY321" s="99"/>
      <c r="CZ321" s="99"/>
      <c r="DA321" s="99"/>
      <c r="DB321" s="99"/>
      <c r="DC321" s="502"/>
      <c r="DD321" s="99"/>
      <c r="DE321" s="99"/>
      <c r="DF321" s="99"/>
      <c r="DG321" s="99"/>
      <c r="DH321" s="99"/>
      <c r="DI321" s="99"/>
      <c r="DJ321" s="99"/>
      <c r="DK321" s="99"/>
      <c r="DL321" s="99"/>
      <c r="DM321" s="99"/>
      <c r="DN321" s="99"/>
      <c r="DO321" s="502"/>
      <c r="DP321" s="99"/>
      <c r="DQ321" s="99"/>
      <c r="DR321" s="99"/>
      <c r="DS321" s="502"/>
      <c r="DT321" s="99"/>
      <c r="DU321" s="99"/>
      <c r="DV321" s="99"/>
      <c r="DW321" s="99"/>
      <c r="DX321" s="99"/>
      <c r="DY321" s="99"/>
      <c r="DZ321" s="99"/>
      <c r="EA321" s="506"/>
      <c r="EB321" s="99"/>
      <c r="EC321" s="502"/>
      <c r="ED321" s="98"/>
      <c r="EE321" s="99"/>
      <c r="EF321" s="99"/>
      <c r="EG321" s="99"/>
      <c r="EH321" s="99"/>
      <c r="EI321" s="98"/>
      <c r="EJ321" s="99"/>
      <c r="EK321" s="98"/>
      <c r="EL321" s="99"/>
      <c r="EM321" s="99"/>
      <c r="EN321" s="98"/>
      <c r="EO321" s="99"/>
      <c r="EP321" s="193"/>
      <c r="EQ321" s="99"/>
      <c r="ER321" s="99"/>
      <c r="ES321" s="99"/>
      <c r="ET321" s="99"/>
      <c r="EU321" s="99"/>
      <c r="EV321" s="99"/>
      <c r="EW321" s="502"/>
      <c r="EX321" s="98"/>
      <c r="EY321" s="99"/>
      <c r="EZ321" s="99"/>
      <c r="FA321" s="98"/>
      <c r="FB321" s="99"/>
      <c r="FC321" s="99"/>
      <c r="FD321" s="99"/>
      <c r="FE321" s="98"/>
      <c r="FF321" s="99"/>
      <c r="FG321" s="98"/>
      <c r="FH321" s="99"/>
      <c r="FI321" s="99"/>
      <c r="FJ321" s="98"/>
      <c r="FK321" s="99"/>
      <c r="FL321" s="99"/>
      <c r="FM321" s="99"/>
      <c r="FN321" s="506"/>
      <c r="FO321" s="99"/>
      <c r="FP321" s="502"/>
      <c r="FQ321" s="99"/>
      <c r="FR321" s="98"/>
      <c r="FS321" s="99"/>
      <c r="FT321" s="98"/>
      <c r="FU321" s="99"/>
      <c r="FV321" s="99"/>
      <c r="FW321" s="99"/>
      <c r="FX321" s="99"/>
      <c r="FY321" s="99"/>
      <c r="FZ321" s="98"/>
      <c r="GA321" s="99"/>
      <c r="GB321" s="502"/>
      <c r="GC321" s="99"/>
      <c r="GD321" s="99"/>
      <c r="GE321" s="99"/>
      <c r="GF321" s="502"/>
      <c r="GG321" s="99"/>
      <c r="GH321" s="503"/>
      <c r="GI321" s="99"/>
      <c r="GJ321" s="502"/>
      <c r="GK321" s="99"/>
      <c r="GL321" s="99"/>
      <c r="GM321" s="502"/>
      <c r="GN321" s="99"/>
      <c r="GO321" s="99"/>
      <c r="GP321" s="99"/>
      <c r="GQ321" s="99"/>
      <c r="GR321" s="99"/>
      <c r="GS321" s="503"/>
      <c r="GT321" s="99"/>
      <c r="GU321" s="502"/>
      <c r="GV321" s="98"/>
      <c r="GW321" s="99"/>
      <c r="GX321" s="99"/>
      <c r="GY321" s="98"/>
      <c r="GZ321" s="99"/>
      <c r="HA321" s="99"/>
      <c r="HB321" s="99"/>
      <c r="HC321" s="99"/>
      <c r="HD321" s="99"/>
      <c r="HE321" s="99"/>
      <c r="HF321" s="99"/>
      <c r="HG321" s="99"/>
      <c r="HH321" s="502"/>
      <c r="HI321" s="99"/>
      <c r="HJ321" s="99"/>
      <c r="HK321" s="99"/>
      <c r="HL321" s="99"/>
      <c r="HM321" s="99"/>
      <c r="HN321" s="99"/>
      <c r="HO321" s="502"/>
      <c r="HP321" s="98"/>
      <c r="HQ321" s="99"/>
      <c r="HR321" s="99"/>
      <c r="HS321" s="99"/>
      <c r="HT321" s="98"/>
      <c r="HU321" s="99"/>
      <c r="HV321" s="99"/>
      <c r="HW321" s="99"/>
      <c r="HX321" s="99"/>
      <c r="HY321" s="98"/>
      <c r="HZ321" s="99"/>
      <c r="IA321" s="503"/>
      <c r="IB321" s="502"/>
      <c r="IC321" s="99"/>
      <c r="ID321" s="99"/>
      <c r="IE321" s="99"/>
      <c r="IF321" s="99"/>
      <c r="IG321" s="99"/>
      <c r="IH321" s="99"/>
      <c r="II321" s="99"/>
      <c r="IJ321" s="99"/>
      <c r="IK321" s="503"/>
      <c r="IL321" s="502"/>
      <c r="IM321" s="99"/>
      <c r="IN321" s="99"/>
      <c r="IO321" s="99"/>
      <c r="IP321" s="99"/>
      <c r="IQ321" s="99"/>
      <c r="IR321" s="99"/>
      <c r="IS321" s="503"/>
      <c r="IT321" s="99"/>
      <c r="IU321" s="99"/>
      <c r="IV321" s="502"/>
      <c r="IW321" s="99"/>
      <c r="IX321" s="99"/>
      <c r="IY321" s="98"/>
      <c r="IZ321" s="99"/>
      <c r="JA321" s="99"/>
      <c r="JB321" s="98"/>
      <c r="JC321" s="99"/>
      <c r="JD321" s="99"/>
      <c r="JE321" s="99"/>
      <c r="JF321" s="98"/>
      <c r="JG321" s="99"/>
      <c r="JH321" s="502"/>
      <c r="JI321" s="99"/>
      <c r="JJ321" s="99"/>
      <c r="JK321" s="99"/>
      <c r="JL321" s="99"/>
      <c r="JM321" s="502"/>
      <c r="JN321" s="99"/>
      <c r="JO321" s="507"/>
      <c r="JP321" s="503"/>
      <c r="JQ321" s="502"/>
    </row>
    <row r="322" spans="23:277" ht="16" hidden="1">
      <c r="W322" s="503"/>
      <c r="X322" s="502"/>
      <c r="Y322" s="99"/>
      <c r="Z322" s="502"/>
      <c r="AA322" s="99"/>
      <c r="AB322" s="502"/>
      <c r="AC322" s="99"/>
      <c r="AD322" s="504"/>
      <c r="AE322" s="99"/>
      <c r="AF322" s="99"/>
      <c r="AG322" s="99"/>
      <c r="AH322" s="99"/>
      <c r="AI322" s="505"/>
      <c r="AJ322" s="99"/>
      <c r="AK322" s="98"/>
      <c r="AL322" s="99"/>
      <c r="AM322" s="645"/>
      <c r="AN322" s="99"/>
      <c r="AO322" s="99"/>
      <c r="AP322" s="99"/>
      <c r="AQ322" s="99"/>
      <c r="AR322" s="99"/>
      <c r="AS322" s="99"/>
      <c r="AT322" s="99"/>
      <c r="AU322" s="99"/>
      <c r="AV322" s="99"/>
      <c r="AW322" s="99"/>
      <c r="AX322" s="99"/>
      <c r="AY322" s="98"/>
      <c r="AZ322" s="99"/>
      <c r="BA322" s="98"/>
      <c r="BB322" s="99"/>
      <c r="BC322" s="502"/>
      <c r="BD322" s="99"/>
      <c r="BE322" s="99"/>
      <c r="BF322" s="502"/>
      <c r="BG322" s="99"/>
      <c r="BH322" s="99"/>
      <c r="BI322" s="99"/>
      <c r="BJ322" s="99"/>
      <c r="BK322" s="634"/>
      <c r="BL322" s="99"/>
      <c r="BM322" s="99"/>
      <c r="BN322" s="502"/>
      <c r="BO322" s="99"/>
      <c r="BP322" s="99"/>
      <c r="BQ322" s="99"/>
      <c r="BR322" s="502"/>
      <c r="BS322" s="99"/>
      <c r="BT322" s="99"/>
      <c r="BU322" s="502"/>
      <c r="BV322" s="99"/>
      <c r="BW322" s="502"/>
      <c r="BX322" s="99"/>
      <c r="BY322" s="99"/>
      <c r="BZ322" s="502"/>
      <c r="CA322" s="99"/>
      <c r="CB322" s="99"/>
      <c r="CC322" s="99"/>
      <c r="CD322" s="99"/>
      <c r="CE322" s="503"/>
      <c r="CF322" s="99"/>
      <c r="CG322" s="502"/>
      <c r="CH322" s="99"/>
      <c r="CI322" s="98"/>
      <c r="CJ322" s="99"/>
      <c r="CK322" s="99"/>
      <c r="CL322" s="98"/>
      <c r="CM322" s="99"/>
      <c r="CN322" s="99"/>
      <c r="CO322" s="99"/>
      <c r="CP322" s="98"/>
      <c r="CQ322" s="99"/>
      <c r="CR322" s="99"/>
      <c r="CS322" s="99"/>
      <c r="CT322" s="99"/>
      <c r="CU322" s="99"/>
      <c r="CV322" s="99"/>
      <c r="CW322" s="99"/>
      <c r="CX322" s="98"/>
      <c r="CY322" s="99"/>
      <c r="CZ322" s="99"/>
      <c r="DA322" s="99"/>
      <c r="DB322" s="99"/>
      <c r="DC322" s="502"/>
      <c r="DD322" s="99"/>
      <c r="DE322" s="99"/>
      <c r="DF322" s="99"/>
      <c r="DG322" s="99"/>
      <c r="DH322" s="99"/>
      <c r="DI322" s="99"/>
      <c r="DJ322" s="99"/>
      <c r="DK322" s="99"/>
      <c r="DL322" s="99"/>
      <c r="DM322" s="99"/>
      <c r="DN322" s="99"/>
      <c r="DO322" s="502"/>
      <c r="DP322" s="99"/>
      <c r="DQ322" s="99"/>
      <c r="DR322" s="99"/>
      <c r="DS322" s="502"/>
      <c r="DT322" s="99"/>
      <c r="DU322" s="99"/>
      <c r="DV322" s="99"/>
      <c r="DW322" s="99"/>
      <c r="DX322" s="99"/>
      <c r="DY322" s="99"/>
      <c r="DZ322" s="99"/>
      <c r="EA322" s="506"/>
      <c r="EB322" s="99"/>
      <c r="EC322" s="502"/>
      <c r="ED322" s="98"/>
      <c r="EE322" s="99"/>
      <c r="EF322" s="99"/>
      <c r="EG322" s="99"/>
      <c r="EH322" s="99"/>
      <c r="EI322" s="98"/>
      <c r="EJ322" s="99"/>
      <c r="EK322" s="98"/>
      <c r="EL322" s="99"/>
      <c r="EM322" s="99"/>
      <c r="EN322" s="98"/>
      <c r="EO322" s="99"/>
      <c r="EP322" s="193"/>
      <c r="EQ322" s="99"/>
      <c r="ER322" s="99"/>
      <c r="ES322" s="99"/>
      <c r="ET322" s="99"/>
      <c r="EU322" s="99"/>
      <c r="EV322" s="99"/>
      <c r="EW322" s="502"/>
      <c r="EX322" s="98"/>
      <c r="EY322" s="99"/>
      <c r="EZ322" s="99"/>
      <c r="FA322" s="98"/>
      <c r="FB322" s="99"/>
      <c r="FC322" s="99"/>
      <c r="FD322" s="99"/>
      <c r="FE322" s="98"/>
      <c r="FF322" s="99"/>
      <c r="FG322" s="98"/>
      <c r="FH322" s="99"/>
      <c r="FI322" s="99"/>
      <c r="FJ322" s="98"/>
      <c r="FK322" s="99"/>
      <c r="FL322" s="99"/>
      <c r="FM322" s="99"/>
      <c r="FN322" s="506"/>
      <c r="FO322" s="99"/>
      <c r="FP322" s="502"/>
      <c r="FQ322" s="99"/>
      <c r="FR322" s="98"/>
      <c r="FS322" s="99"/>
      <c r="FT322" s="98"/>
      <c r="FU322" s="99"/>
      <c r="FV322" s="99"/>
      <c r="FW322" s="99"/>
      <c r="FX322" s="99"/>
      <c r="FY322" s="99"/>
      <c r="FZ322" s="98"/>
      <c r="GA322" s="99"/>
      <c r="GB322" s="502"/>
      <c r="GC322" s="99"/>
      <c r="GD322" s="99"/>
      <c r="GE322" s="99"/>
      <c r="GF322" s="502"/>
      <c r="GG322" s="99"/>
      <c r="GH322" s="503"/>
      <c r="GI322" s="99"/>
      <c r="GJ322" s="502"/>
      <c r="GK322" s="99"/>
      <c r="GL322" s="99"/>
      <c r="GM322" s="502"/>
      <c r="GN322" s="99"/>
      <c r="GO322" s="99"/>
      <c r="GP322" s="99"/>
      <c r="GQ322" s="99"/>
      <c r="GR322" s="99"/>
      <c r="GS322" s="503"/>
      <c r="GT322" s="99"/>
      <c r="GU322" s="502"/>
      <c r="GV322" s="98"/>
      <c r="GW322" s="99"/>
      <c r="GX322" s="99"/>
      <c r="GY322" s="98"/>
      <c r="GZ322" s="99"/>
      <c r="HA322" s="99"/>
      <c r="HB322" s="99"/>
      <c r="HC322" s="99"/>
      <c r="HD322" s="99"/>
      <c r="HE322" s="99"/>
      <c r="HF322" s="99"/>
      <c r="HG322" s="99"/>
      <c r="HH322" s="502"/>
      <c r="HI322" s="99"/>
      <c r="HJ322" s="99"/>
      <c r="HK322" s="99"/>
      <c r="HL322" s="99"/>
      <c r="HM322" s="99"/>
      <c r="HN322" s="99"/>
      <c r="HO322" s="502"/>
      <c r="HP322" s="98"/>
      <c r="HQ322" s="99"/>
      <c r="HR322" s="99"/>
      <c r="HS322" s="99"/>
      <c r="HT322" s="98"/>
      <c r="HU322" s="99"/>
      <c r="HV322" s="99"/>
      <c r="HW322" s="99"/>
      <c r="HX322" s="99"/>
      <c r="HY322" s="98"/>
      <c r="HZ322" s="99"/>
      <c r="IA322" s="503"/>
      <c r="IB322" s="502"/>
      <c r="IC322" s="99"/>
      <c r="ID322" s="99"/>
      <c r="IE322" s="99"/>
      <c r="IF322" s="99"/>
      <c r="IG322" s="99"/>
      <c r="IH322" s="99"/>
      <c r="II322" s="99"/>
      <c r="IJ322" s="99"/>
      <c r="IK322" s="503"/>
      <c r="IL322" s="502"/>
      <c r="IM322" s="99"/>
      <c r="IN322" s="99"/>
      <c r="IO322" s="99"/>
      <c r="IP322" s="99"/>
      <c r="IQ322" s="99"/>
      <c r="IR322" s="99"/>
      <c r="IS322" s="503"/>
      <c r="IT322" s="99"/>
      <c r="IU322" s="99"/>
      <c r="IV322" s="502"/>
      <c r="IW322" s="99"/>
      <c r="IX322" s="99"/>
      <c r="IY322" s="98"/>
      <c r="IZ322" s="99"/>
      <c r="JA322" s="99"/>
      <c r="JB322" s="98"/>
      <c r="JC322" s="99"/>
      <c r="JD322" s="99"/>
      <c r="JE322" s="99"/>
      <c r="JF322" s="98"/>
      <c r="JG322" s="99"/>
      <c r="JH322" s="502"/>
      <c r="JI322" s="99"/>
      <c r="JJ322" s="99"/>
      <c r="JK322" s="99"/>
      <c r="JL322" s="99"/>
      <c r="JM322" s="502"/>
      <c r="JN322" s="99"/>
      <c r="JO322" s="507"/>
      <c r="JP322" s="503"/>
      <c r="JQ322" s="502"/>
    </row>
    <row r="323" spans="23:277" ht="16" hidden="1">
      <c r="W323" s="503"/>
      <c r="X323" s="502"/>
      <c r="Y323" s="99"/>
      <c r="Z323" s="502"/>
      <c r="AA323" s="99"/>
      <c r="AB323" s="502"/>
      <c r="AC323" s="99"/>
      <c r="AD323" s="504"/>
      <c r="AE323" s="99"/>
      <c r="AF323" s="99"/>
      <c r="AG323" s="99"/>
      <c r="AH323" s="99"/>
      <c r="AI323" s="505"/>
      <c r="AJ323" s="99"/>
      <c r="AK323" s="98"/>
      <c r="AL323" s="99"/>
      <c r="AM323" s="645"/>
      <c r="AN323" s="99"/>
      <c r="AO323" s="99"/>
      <c r="AP323" s="99"/>
      <c r="AQ323" s="99"/>
      <c r="AR323" s="99"/>
      <c r="AS323" s="99"/>
      <c r="AT323" s="99"/>
      <c r="AU323" s="99"/>
      <c r="AV323" s="99"/>
      <c r="AW323" s="99"/>
      <c r="AX323" s="99"/>
      <c r="AY323" s="98"/>
      <c r="AZ323" s="99"/>
      <c r="BA323" s="98"/>
      <c r="BB323" s="99"/>
      <c r="BC323" s="502"/>
      <c r="BD323" s="99"/>
      <c r="BE323" s="99"/>
      <c r="BF323" s="502"/>
      <c r="BG323" s="99"/>
      <c r="BH323" s="99"/>
      <c r="BI323" s="99"/>
      <c r="BJ323" s="99"/>
      <c r="BK323" s="634"/>
      <c r="BL323" s="99"/>
      <c r="BM323" s="99"/>
      <c r="BN323" s="502"/>
      <c r="BO323" s="99"/>
      <c r="BP323" s="99"/>
      <c r="BQ323" s="99"/>
      <c r="BR323" s="502"/>
      <c r="BS323" s="99"/>
      <c r="BT323" s="99"/>
      <c r="BU323" s="502"/>
      <c r="BV323" s="99"/>
      <c r="BW323" s="502"/>
      <c r="BX323" s="99"/>
      <c r="BY323" s="99"/>
      <c r="BZ323" s="502"/>
      <c r="CA323" s="99"/>
      <c r="CB323" s="99"/>
      <c r="CC323" s="99"/>
      <c r="CD323" s="99"/>
      <c r="CE323" s="503"/>
      <c r="CF323" s="99"/>
      <c r="CG323" s="502"/>
      <c r="CH323" s="99"/>
      <c r="CI323" s="98"/>
      <c r="CJ323" s="99"/>
      <c r="CK323" s="99"/>
      <c r="CL323" s="98"/>
      <c r="CM323" s="99"/>
      <c r="CN323" s="99"/>
      <c r="CO323" s="99"/>
      <c r="CP323" s="98"/>
      <c r="CQ323" s="99"/>
      <c r="CR323" s="99"/>
      <c r="CS323" s="99"/>
      <c r="CT323" s="99"/>
      <c r="CU323" s="99"/>
      <c r="CV323" s="99"/>
      <c r="CW323" s="99"/>
      <c r="CX323" s="98"/>
      <c r="CY323" s="99"/>
      <c r="CZ323" s="99"/>
      <c r="DA323" s="99"/>
      <c r="DB323" s="99"/>
      <c r="DC323" s="502"/>
      <c r="DD323" s="99"/>
      <c r="DE323" s="99"/>
      <c r="DF323" s="99"/>
      <c r="DG323" s="99"/>
      <c r="DH323" s="99"/>
      <c r="DI323" s="99"/>
      <c r="DJ323" s="99"/>
      <c r="DK323" s="99"/>
      <c r="DL323" s="99"/>
      <c r="DM323" s="99"/>
      <c r="DN323" s="99"/>
      <c r="DO323" s="502"/>
      <c r="DP323" s="99"/>
      <c r="DQ323" s="99"/>
      <c r="DR323" s="99"/>
      <c r="DS323" s="502"/>
      <c r="DT323" s="99"/>
      <c r="DU323" s="99"/>
      <c r="DV323" s="99"/>
      <c r="DW323" s="99"/>
      <c r="DX323" s="99"/>
      <c r="DY323" s="99"/>
      <c r="DZ323" s="99"/>
      <c r="EA323" s="506"/>
      <c r="EB323" s="99"/>
      <c r="EC323" s="502"/>
      <c r="ED323" s="98"/>
      <c r="EE323" s="99"/>
      <c r="EF323" s="99"/>
      <c r="EG323" s="99"/>
      <c r="EH323" s="99"/>
      <c r="EI323" s="98"/>
      <c r="EJ323" s="99"/>
      <c r="EK323" s="98"/>
      <c r="EL323" s="99"/>
      <c r="EM323" s="99"/>
      <c r="EN323" s="98"/>
      <c r="EO323" s="99"/>
      <c r="EP323" s="193"/>
      <c r="EQ323" s="99"/>
      <c r="ER323" s="99"/>
      <c r="ES323" s="99"/>
      <c r="ET323" s="99"/>
      <c r="EU323" s="99"/>
      <c r="EV323" s="99"/>
      <c r="EW323" s="502"/>
      <c r="EX323" s="98"/>
      <c r="EY323" s="99"/>
      <c r="EZ323" s="99"/>
      <c r="FA323" s="98"/>
      <c r="FB323" s="99"/>
      <c r="FC323" s="99"/>
      <c r="FD323" s="99"/>
      <c r="FE323" s="98"/>
      <c r="FF323" s="99"/>
      <c r="FG323" s="98"/>
      <c r="FH323" s="99"/>
      <c r="FI323" s="99"/>
      <c r="FJ323" s="98"/>
      <c r="FK323" s="99"/>
      <c r="FL323" s="99"/>
      <c r="FM323" s="99"/>
      <c r="FN323" s="506"/>
      <c r="FO323" s="99"/>
      <c r="FP323" s="502"/>
      <c r="FQ323" s="99"/>
      <c r="FR323" s="98"/>
      <c r="FS323" s="99"/>
      <c r="FT323" s="98"/>
      <c r="FU323" s="99"/>
      <c r="FV323" s="99"/>
      <c r="FW323" s="99"/>
      <c r="FX323" s="99"/>
      <c r="FY323" s="99"/>
      <c r="FZ323" s="98"/>
      <c r="GA323" s="99"/>
      <c r="GB323" s="502"/>
      <c r="GC323" s="99"/>
      <c r="GD323" s="99"/>
      <c r="GE323" s="99"/>
      <c r="GF323" s="502"/>
      <c r="GG323" s="99"/>
      <c r="GH323" s="503"/>
      <c r="GI323" s="99"/>
      <c r="GJ323" s="502"/>
      <c r="GK323" s="99"/>
      <c r="GL323" s="99"/>
      <c r="GM323" s="502"/>
      <c r="GN323" s="99"/>
      <c r="GO323" s="99"/>
      <c r="GP323" s="99"/>
      <c r="GQ323" s="99"/>
      <c r="GR323" s="99"/>
      <c r="GS323" s="503"/>
      <c r="GT323" s="99"/>
      <c r="GU323" s="502"/>
      <c r="GV323" s="98"/>
      <c r="GW323" s="99"/>
      <c r="GX323" s="99"/>
      <c r="GY323" s="98"/>
      <c r="GZ323" s="99"/>
      <c r="HA323" s="99"/>
      <c r="HB323" s="99"/>
      <c r="HC323" s="99"/>
      <c r="HD323" s="99"/>
      <c r="HE323" s="99"/>
      <c r="HF323" s="99"/>
      <c r="HG323" s="99"/>
      <c r="HH323" s="502"/>
      <c r="HI323" s="99"/>
      <c r="HJ323" s="99"/>
      <c r="HK323" s="99"/>
      <c r="HL323" s="99"/>
      <c r="HM323" s="99"/>
      <c r="HN323" s="99"/>
      <c r="HO323" s="502"/>
      <c r="HP323" s="98"/>
      <c r="HQ323" s="99"/>
      <c r="HR323" s="99"/>
      <c r="HS323" s="99"/>
      <c r="HT323" s="98"/>
      <c r="HU323" s="99"/>
      <c r="HV323" s="99"/>
      <c r="HW323" s="99"/>
      <c r="HX323" s="99"/>
      <c r="HY323" s="98"/>
      <c r="HZ323" s="99"/>
      <c r="IA323" s="503"/>
      <c r="IB323" s="502"/>
      <c r="IC323" s="99"/>
      <c r="ID323" s="99"/>
      <c r="IE323" s="99"/>
      <c r="IF323" s="99"/>
      <c r="IG323" s="99"/>
      <c r="IH323" s="99"/>
      <c r="II323" s="99"/>
      <c r="IJ323" s="99"/>
      <c r="IK323" s="503"/>
      <c r="IL323" s="502"/>
      <c r="IM323" s="99"/>
      <c r="IN323" s="99"/>
      <c r="IO323" s="99"/>
      <c r="IP323" s="99"/>
      <c r="IQ323" s="99"/>
      <c r="IR323" s="99"/>
      <c r="IS323" s="503"/>
      <c r="IT323" s="99"/>
      <c r="IU323" s="99"/>
      <c r="IV323" s="502"/>
      <c r="IW323" s="99"/>
      <c r="IX323" s="99"/>
      <c r="IY323" s="98"/>
      <c r="IZ323" s="99"/>
      <c r="JA323" s="99"/>
      <c r="JB323" s="98"/>
      <c r="JC323" s="99"/>
      <c r="JD323" s="99"/>
      <c r="JE323" s="99"/>
      <c r="JF323" s="98"/>
      <c r="JG323" s="99"/>
      <c r="JH323" s="502"/>
      <c r="JI323" s="99"/>
      <c r="JJ323" s="99"/>
      <c r="JK323" s="99"/>
      <c r="JL323" s="99"/>
      <c r="JM323" s="502"/>
      <c r="JN323" s="99"/>
      <c r="JO323" s="507"/>
      <c r="JP323" s="503"/>
      <c r="JQ323" s="502"/>
    </row>
    <row r="324" spans="23:277" ht="16" hidden="1">
      <c r="W324" s="503"/>
      <c r="X324" s="502"/>
      <c r="Y324" s="99"/>
      <c r="Z324" s="502"/>
      <c r="AA324" s="99"/>
      <c r="AB324" s="502"/>
      <c r="AC324" s="99"/>
      <c r="AD324" s="504"/>
      <c r="AE324" s="99"/>
      <c r="AF324" s="99"/>
      <c r="AG324" s="99"/>
      <c r="AH324" s="99"/>
      <c r="AI324" s="505"/>
      <c r="AJ324" s="99"/>
      <c r="AK324" s="98"/>
      <c r="AL324" s="99"/>
      <c r="AM324" s="645"/>
      <c r="AN324" s="99"/>
      <c r="AO324" s="99"/>
      <c r="AP324" s="99"/>
      <c r="AQ324" s="99"/>
      <c r="AR324" s="99"/>
      <c r="AS324" s="99"/>
      <c r="AT324" s="99"/>
      <c r="AU324" s="99"/>
      <c r="AV324" s="99"/>
      <c r="AW324" s="99"/>
      <c r="AX324" s="99"/>
      <c r="AY324" s="98"/>
      <c r="AZ324" s="99"/>
      <c r="BA324" s="98"/>
      <c r="BB324" s="99"/>
      <c r="BC324" s="502"/>
      <c r="BD324" s="99"/>
      <c r="BE324" s="99"/>
      <c r="BF324" s="502"/>
      <c r="BG324" s="99"/>
      <c r="BH324" s="99"/>
      <c r="BI324" s="99"/>
      <c r="BJ324" s="99"/>
      <c r="BK324" s="634"/>
      <c r="BL324" s="99"/>
      <c r="BM324" s="99"/>
      <c r="BN324" s="502"/>
      <c r="BO324" s="99"/>
      <c r="BP324" s="99"/>
      <c r="BQ324" s="99"/>
      <c r="BR324" s="502"/>
      <c r="BS324" s="99"/>
      <c r="BT324" s="99"/>
      <c r="BU324" s="502"/>
      <c r="BV324" s="99"/>
      <c r="BW324" s="502"/>
      <c r="BX324" s="99"/>
      <c r="BY324" s="99"/>
      <c r="BZ324" s="502"/>
      <c r="CA324" s="99"/>
      <c r="CB324" s="99"/>
      <c r="CC324" s="99"/>
      <c r="CD324" s="99"/>
      <c r="CE324" s="503"/>
      <c r="CF324" s="99"/>
      <c r="CG324" s="502"/>
      <c r="CH324" s="99"/>
      <c r="CI324" s="98"/>
      <c r="CJ324" s="99"/>
      <c r="CK324" s="99"/>
      <c r="CL324" s="98"/>
      <c r="CM324" s="99"/>
      <c r="CN324" s="99"/>
      <c r="CO324" s="99"/>
      <c r="CP324" s="98"/>
      <c r="CQ324" s="99"/>
      <c r="CR324" s="99"/>
      <c r="CS324" s="99"/>
      <c r="CT324" s="99"/>
      <c r="CU324" s="99"/>
      <c r="CV324" s="99"/>
      <c r="CW324" s="99"/>
      <c r="CX324" s="98"/>
      <c r="CY324" s="99"/>
      <c r="CZ324" s="99"/>
      <c r="DA324" s="99"/>
      <c r="DB324" s="99"/>
      <c r="DC324" s="502"/>
      <c r="DD324" s="99"/>
      <c r="DE324" s="99"/>
      <c r="DF324" s="99"/>
      <c r="DG324" s="99"/>
      <c r="DH324" s="99"/>
      <c r="DI324" s="99"/>
      <c r="DJ324" s="99"/>
      <c r="DK324" s="99"/>
      <c r="DL324" s="99"/>
      <c r="DM324" s="99"/>
      <c r="DN324" s="99"/>
      <c r="DO324" s="502"/>
      <c r="DP324" s="99"/>
      <c r="DQ324" s="99"/>
      <c r="DR324" s="99"/>
      <c r="DS324" s="502"/>
      <c r="DT324" s="99"/>
      <c r="DU324" s="99"/>
      <c r="DV324" s="99"/>
      <c r="DW324" s="99"/>
      <c r="DX324" s="99"/>
      <c r="DY324" s="99"/>
      <c r="DZ324" s="99"/>
      <c r="EA324" s="506"/>
      <c r="EB324" s="99"/>
      <c r="EC324" s="502"/>
      <c r="ED324" s="98"/>
      <c r="EE324" s="99"/>
      <c r="EF324" s="99"/>
      <c r="EG324" s="99"/>
      <c r="EH324" s="99"/>
      <c r="EI324" s="98"/>
      <c r="EJ324" s="99"/>
      <c r="EK324" s="98"/>
      <c r="EL324" s="99"/>
      <c r="EM324" s="99"/>
      <c r="EN324" s="98"/>
      <c r="EO324" s="99"/>
      <c r="EP324" s="193"/>
      <c r="EQ324" s="99"/>
      <c r="ER324" s="99"/>
      <c r="ES324" s="99"/>
      <c r="ET324" s="99"/>
      <c r="EU324" s="99"/>
      <c r="EV324" s="99"/>
      <c r="EW324" s="502"/>
      <c r="EX324" s="98"/>
      <c r="EY324" s="99"/>
      <c r="EZ324" s="99"/>
      <c r="FA324" s="98"/>
      <c r="FB324" s="99"/>
      <c r="FC324" s="99"/>
      <c r="FD324" s="99"/>
      <c r="FE324" s="98"/>
      <c r="FF324" s="99"/>
      <c r="FG324" s="98"/>
      <c r="FH324" s="99"/>
      <c r="FI324" s="99"/>
      <c r="FJ324" s="98"/>
      <c r="FK324" s="99"/>
      <c r="FL324" s="99"/>
      <c r="FM324" s="99"/>
      <c r="FN324" s="506"/>
      <c r="FO324" s="99"/>
      <c r="FP324" s="502"/>
      <c r="FQ324" s="99"/>
      <c r="FR324" s="98"/>
      <c r="FS324" s="99"/>
      <c r="FT324" s="98"/>
      <c r="FU324" s="99"/>
      <c r="FV324" s="99"/>
      <c r="FW324" s="99"/>
      <c r="FX324" s="99"/>
      <c r="FY324" s="99"/>
      <c r="FZ324" s="98"/>
      <c r="GA324" s="99"/>
      <c r="GB324" s="502"/>
      <c r="GC324" s="99"/>
      <c r="GD324" s="99"/>
      <c r="GE324" s="99"/>
      <c r="GF324" s="502"/>
      <c r="GG324" s="99"/>
      <c r="GH324" s="503"/>
      <c r="GI324" s="99"/>
      <c r="GJ324" s="502"/>
      <c r="GK324" s="99"/>
      <c r="GL324" s="99"/>
      <c r="GM324" s="502"/>
      <c r="GN324" s="99"/>
      <c r="GO324" s="99"/>
      <c r="GP324" s="99"/>
      <c r="GQ324" s="99"/>
      <c r="GR324" s="99"/>
      <c r="GS324" s="503"/>
      <c r="GT324" s="99"/>
      <c r="GU324" s="502"/>
      <c r="GV324" s="98"/>
      <c r="GW324" s="99"/>
      <c r="GX324" s="99"/>
      <c r="GY324" s="98"/>
      <c r="GZ324" s="99"/>
      <c r="HA324" s="99"/>
      <c r="HB324" s="99"/>
      <c r="HC324" s="99"/>
      <c r="HD324" s="99"/>
      <c r="HE324" s="99"/>
      <c r="HF324" s="99"/>
      <c r="HG324" s="99"/>
      <c r="HH324" s="502"/>
      <c r="HI324" s="99"/>
      <c r="HJ324" s="99"/>
      <c r="HK324" s="99"/>
      <c r="HL324" s="99"/>
      <c r="HM324" s="99"/>
      <c r="HN324" s="99"/>
      <c r="HO324" s="502"/>
      <c r="HP324" s="98"/>
      <c r="HQ324" s="99"/>
      <c r="HR324" s="99"/>
      <c r="HS324" s="99"/>
      <c r="HT324" s="98"/>
      <c r="HU324" s="99"/>
      <c r="HV324" s="99"/>
      <c r="HW324" s="99"/>
      <c r="HX324" s="99"/>
      <c r="HY324" s="98"/>
      <c r="HZ324" s="99"/>
      <c r="IA324" s="503"/>
      <c r="IB324" s="502"/>
      <c r="IC324" s="99"/>
      <c r="ID324" s="99"/>
      <c r="IE324" s="99"/>
      <c r="IF324" s="99"/>
      <c r="IG324" s="99"/>
      <c r="IH324" s="99"/>
      <c r="II324" s="99"/>
      <c r="IJ324" s="99"/>
      <c r="IK324" s="503"/>
      <c r="IL324" s="502"/>
      <c r="IM324" s="99"/>
      <c r="IN324" s="99"/>
      <c r="IO324" s="99"/>
      <c r="IP324" s="99"/>
      <c r="IQ324" s="99"/>
      <c r="IR324" s="99"/>
      <c r="IS324" s="503"/>
      <c r="IT324" s="99"/>
      <c r="IU324" s="99"/>
      <c r="IV324" s="502"/>
      <c r="IW324" s="99"/>
      <c r="IX324" s="99"/>
      <c r="IY324" s="98"/>
      <c r="IZ324" s="99"/>
      <c r="JA324" s="99"/>
      <c r="JB324" s="98"/>
      <c r="JC324" s="99"/>
      <c r="JD324" s="99"/>
      <c r="JE324" s="99"/>
      <c r="JF324" s="98"/>
      <c r="JG324" s="99"/>
      <c r="JH324" s="502"/>
      <c r="JI324" s="99"/>
      <c r="JJ324" s="99"/>
      <c r="JK324" s="99"/>
      <c r="JL324" s="99"/>
      <c r="JM324" s="502"/>
      <c r="JN324" s="99"/>
      <c r="JO324" s="507"/>
      <c r="JP324" s="503"/>
      <c r="JQ324" s="502"/>
    </row>
    <row r="325" spans="23:277" ht="16" hidden="1">
      <c r="W325" s="503"/>
      <c r="X325" s="502"/>
      <c r="Y325" s="99"/>
      <c r="Z325" s="502"/>
      <c r="AA325" s="99"/>
      <c r="AB325" s="502"/>
      <c r="AC325" s="99"/>
      <c r="AD325" s="504"/>
      <c r="AE325" s="99"/>
      <c r="AF325" s="99"/>
      <c r="AG325" s="99"/>
      <c r="AH325" s="99"/>
      <c r="AI325" s="505"/>
      <c r="AJ325" s="99"/>
      <c r="AK325" s="98"/>
      <c r="AL325" s="99"/>
      <c r="AM325" s="645"/>
      <c r="AN325" s="99"/>
      <c r="AO325" s="99"/>
      <c r="AP325" s="99"/>
      <c r="AQ325" s="99"/>
      <c r="AR325" s="99"/>
      <c r="AS325" s="99"/>
      <c r="AT325" s="99"/>
      <c r="AU325" s="99"/>
      <c r="AV325" s="99"/>
      <c r="AW325" s="99"/>
      <c r="AX325" s="99"/>
      <c r="AY325" s="98"/>
      <c r="AZ325" s="99"/>
      <c r="BA325" s="98"/>
      <c r="BB325" s="99"/>
      <c r="BC325" s="502"/>
      <c r="BD325" s="99"/>
      <c r="BE325" s="99"/>
      <c r="BF325" s="502"/>
      <c r="BG325" s="99"/>
      <c r="BH325" s="99"/>
      <c r="BI325" s="99"/>
      <c r="BJ325" s="99"/>
      <c r="BK325" s="634"/>
      <c r="BL325" s="99"/>
      <c r="BM325" s="99"/>
      <c r="BN325" s="502"/>
      <c r="BO325" s="99"/>
      <c r="BP325" s="99"/>
      <c r="BQ325" s="99"/>
      <c r="BR325" s="502"/>
      <c r="BS325" s="99"/>
      <c r="BT325" s="99"/>
      <c r="BU325" s="502"/>
      <c r="BV325" s="99"/>
      <c r="BW325" s="502"/>
      <c r="BX325" s="99"/>
      <c r="BY325" s="99"/>
      <c r="BZ325" s="502"/>
      <c r="CA325" s="99"/>
      <c r="CB325" s="99"/>
      <c r="CC325" s="99"/>
      <c r="CD325" s="99"/>
      <c r="CE325" s="503"/>
      <c r="CF325" s="99"/>
      <c r="CG325" s="502"/>
      <c r="CH325" s="99"/>
      <c r="CI325" s="98"/>
      <c r="CJ325" s="99"/>
      <c r="CK325" s="99"/>
      <c r="CL325" s="98"/>
      <c r="CM325" s="99"/>
      <c r="CN325" s="99"/>
      <c r="CO325" s="99"/>
      <c r="CP325" s="98"/>
      <c r="CQ325" s="99"/>
      <c r="CR325" s="99"/>
      <c r="CS325" s="99"/>
      <c r="CT325" s="99"/>
      <c r="CU325" s="99"/>
      <c r="CV325" s="99"/>
      <c r="CW325" s="99"/>
      <c r="CX325" s="98"/>
      <c r="CY325" s="99"/>
      <c r="CZ325" s="99"/>
      <c r="DA325" s="99"/>
      <c r="DB325" s="99"/>
      <c r="DC325" s="502"/>
      <c r="DD325" s="99"/>
      <c r="DE325" s="99"/>
      <c r="DF325" s="99"/>
      <c r="DG325" s="99"/>
      <c r="DH325" s="99"/>
      <c r="DI325" s="99"/>
      <c r="DJ325" s="99"/>
      <c r="DK325" s="99"/>
      <c r="DL325" s="99"/>
      <c r="DM325" s="99"/>
      <c r="DN325" s="99"/>
      <c r="DO325" s="502"/>
      <c r="DP325" s="99"/>
      <c r="DQ325" s="99"/>
      <c r="DR325" s="99"/>
      <c r="DS325" s="502"/>
      <c r="DT325" s="99"/>
      <c r="DU325" s="99"/>
      <c r="DV325" s="99"/>
      <c r="DW325" s="99"/>
      <c r="DX325" s="99"/>
      <c r="DY325" s="99"/>
      <c r="DZ325" s="99"/>
      <c r="EA325" s="506"/>
      <c r="EB325" s="99"/>
      <c r="EC325" s="502"/>
      <c r="ED325" s="98"/>
      <c r="EE325" s="99"/>
      <c r="EF325" s="99"/>
      <c r="EG325" s="99"/>
      <c r="EH325" s="99"/>
      <c r="EI325" s="98"/>
      <c r="EJ325" s="99"/>
      <c r="EK325" s="98"/>
      <c r="EL325" s="99"/>
      <c r="EM325" s="99"/>
      <c r="EN325" s="98"/>
      <c r="EO325" s="99"/>
      <c r="EP325" s="193"/>
      <c r="EQ325" s="99"/>
      <c r="ER325" s="99"/>
      <c r="ES325" s="99"/>
      <c r="ET325" s="99"/>
      <c r="EU325" s="99"/>
      <c r="EV325" s="99"/>
      <c r="EW325" s="502"/>
      <c r="EX325" s="98"/>
      <c r="EY325" s="99"/>
      <c r="EZ325" s="99"/>
      <c r="FA325" s="98"/>
      <c r="FB325" s="99"/>
      <c r="FC325" s="99"/>
      <c r="FD325" s="99"/>
      <c r="FE325" s="98"/>
      <c r="FF325" s="99"/>
      <c r="FG325" s="98"/>
      <c r="FH325" s="99"/>
      <c r="FI325" s="99"/>
      <c r="FJ325" s="98"/>
      <c r="FK325" s="99"/>
      <c r="FL325" s="99"/>
      <c r="FM325" s="99"/>
      <c r="FN325" s="506"/>
      <c r="FO325" s="99"/>
      <c r="FP325" s="502"/>
      <c r="FQ325" s="99"/>
      <c r="FR325" s="98"/>
      <c r="FS325" s="99"/>
      <c r="FT325" s="98"/>
      <c r="FU325" s="99"/>
      <c r="FV325" s="99"/>
      <c r="FW325" s="99"/>
      <c r="FX325" s="99"/>
      <c r="FY325" s="99"/>
      <c r="FZ325" s="98"/>
      <c r="GA325" s="99"/>
      <c r="GB325" s="502"/>
      <c r="GC325" s="99"/>
      <c r="GD325" s="99"/>
      <c r="GE325" s="99"/>
      <c r="GF325" s="502"/>
      <c r="GG325" s="99"/>
      <c r="GH325" s="503"/>
      <c r="GI325" s="99"/>
      <c r="GJ325" s="502"/>
      <c r="GK325" s="99"/>
      <c r="GL325" s="99"/>
      <c r="GM325" s="502"/>
      <c r="GN325" s="99"/>
      <c r="GO325" s="99"/>
      <c r="GP325" s="99"/>
      <c r="GQ325" s="99"/>
      <c r="GR325" s="99"/>
      <c r="GS325" s="503"/>
      <c r="GT325" s="99"/>
      <c r="GU325" s="502"/>
      <c r="GV325" s="98"/>
      <c r="GW325" s="99"/>
      <c r="GX325" s="99"/>
      <c r="GY325" s="98"/>
      <c r="GZ325" s="99"/>
      <c r="HA325" s="99"/>
      <c r="HB325" s="99"/>
      <c r="HC325" s="99"/>
      <c r="HD325" s="99"/>
      <c r="HE325" s="99"/>
      <c r="HF325" s="99"/>
      <c r="HG325" s="99"/>
      <c r="HH325" s="502"/>
      <c r="HI325" s="99"/>
      <c r="HJ325" s="99"/>
      <c r="HK325" s="99"/>
      <c r="HL325" s="99"/>
      <c r="HM325" s="99"/>
      <c r="HN325" s="99"/>
      <c r="HO325" s="502"/>
      <c r="HP325" s="98"/>
      <c r="HQ325" s="99"/>
      <c r="HR325" s="99"/>
      <c r="HS325" s="99"/>
      <c r="HT325" s="98"/>
      <c r="HU325" s="99"/>
      <c r="HV325" s="99"/>
      <c r="HW325" s="99"/>
      <c r="HX325" s="99"/>
      <c r="HY325" s="98"/>
      <c r="HZ325" s="99"/>
      <c r="IA325" s="503"/>
      <c r="IB325" s="502"/>
      <c r="IC325" s="99"/>
      <c r="ID325" s="99"/>
      <c r="IE325" s="99"/>
      <c r="IF325" s="99"/>
      <c r="IG325" s="99"/>
      <c r="IH325" s="99"/>
      <c r="II325" s="99"/>
      <c r="IJ325" s="99"/>
      <c r="IK325" s="503"/>
      <c r="IL325" s="502"/>
      <c r="IM325" s="99"/>
      <c r="IN325" s="99"/>
      <c r="IO325" s="99"/>
      <c r="IP325" s="99"/>
      <c r="IQ325" s="99"/>
      <c r="IR325" s="99"/>
      <c r="IS325" s="503"/>
      <c r="IT325" s="99"/>
      <c r="IU325" s="99"/>
      <c r="IV325" s="502"/>
      <c r="IW325" s="99"/>
      <c r="IX325" s="99"/>
      <c r="IY325" s="98"/>
      <c r="IZ325" s="99"/>
      <c r="JA325" s="99"/>
      <c r="JB325" s="98"/>
      <c r="JC325" s="99"/>
      <c r="JD325" s="99"/>
      <c r="JE325" s="99"/>
      <c r="JF325" s="98"/>
      <c r="JG325" s="99"/>
      <c r="JH325" s="502"/>
      <c r="JI325" s="99"/>
      <c r="JJ325" s="99"/>
      <c r="JK325" s="99"/>
      <c r="JL325" s="99"/>
      <c r="JM325" s="502"/>
      <c r="JN325" s="99"/>
      <c r="JO325" s="507"/>
      <c r="JP325" s="503"/>
      <c r="JQ325" s="502"/>
    </row>
    <row r="326" spans="23:277" ht="16" hidden="1">
      <c r="W326" s="503"/>
      <c r="X326" s="502"/>
      <c r="Y326" s="99"/>
      <c r="Z326" s="502"/>
      <c r="AA326" s="99"/>
      <c r="AB326" s="502"/>
      <c r="AC326" s="99"/>
      <c r="AD326" s="504"/>
      <c r="AE326" s="99"/>
      <c r="AF326" s="99"/>
      <c r="AG326" s="99"/>
      <c r="AH326" s="99"/>
      <c r="AI326" s="505"/>
      <c r="AJ326" s="99"/>
      <c r="AK326" s="98"/>
      <c r="AL326" s="99"/>
      <c r="AM326" s="645"/>
      <c r="AN326" s="99"/>
      <c r="AO326" s="99"/>
      <c r="AP326" s="99"/>
      <c r="AQ326" s="99"/>
      <c r="AR326" s="99"/>
      <c r="AS326" s="99"/>
      <c r="AT326" s="99"/>
      <c r="AU326" s="99"/>
      <c r="AV326" s="99"/>
      <c r="AW326" s="99"/>
      <c r="AX326" s="99"/>
      <c r="AY326" s="98"/>
      <c r="AZ326" s="99"/>
      <c r="BA326" s="98"/>
      <c r="BB326" s="99"/>
      <c r="BC326" s="502"/>
      <c r="BD326" s="99"/>
      <c r="BE326" s="99"/>
      <c r="BF326" s="502"/>
      <c r="BG326" s="99"/>
      <c r="BH326" s="99"/>
      <c r="BI326" s="99"/>
      <c r="BJ326" s="99"/>
      <c r="BK326" s="634"/>
      <c r="BL326" s="99"/>
      <c r="BM326" s="99"/>
      <c r="BN326" s="502"/>
      <c r="BO326" s="99"/>
      <c r="BP326" s="99"/>
      <c r="BQ326" s="99"/>
      <c r="BR326" s="502"/>
      <c r="BS326" s="99"/>
      <c r="BT326" s="99"/>
      <c r="BU326" s="502"/>
      <c r="BV326" s="99"/>
      <c r="BW326" s="502"/>
      <c r="BX326" s="99"/>
      <c r="BY326" s="99"/>
      <c r="BZ326" s="502"/>
      <c r="CA326" s="99"/>
      <c r="CB326" s="99"/>
      <c r="CC326" s="99"/>
      <c r="CD326" s="99"/>
      <c r="CE326" s="503"/>
      <c r="CF326" s="99"/>
      <c r="CG326" s="502"/>
      <c r="CH326" s="99"/>
      <c r="CI326" s="98"/>
      <c r="CJ326" s="99"/>
      <c r="CK326" s="99"/>
      <c r="CL326" s="98"/>
      <c r="CM326" s="99"/>
      <c r="CN326" s="99"/>
      <c r="CO326" s="99"/>
      <c r="CP326" s="98"/>
      <c r="CQ326" s="99"/>
      <c r="CR326" s="99"/>
      <c r="CS326" s="99"/>
      <c r="CT326" s="99"/>
      <c r="CU326" s="99"/>
      <c r="CV326" s="99"/>
      <c r="CW326" s="99"/>
      <c r="CX326" s="98"/>
      <c r="CY326" s="99"/>
      <c r="CZ326" s="99"/>
      <c r="DA326" s="99"/>
      <c r="DB326" s="99"/>
      <c r="DC326" s="502"/>
      <c r="DD326" s="99"/>
      <c r="DE326" s="99"/>
      <c r="DF326" s="99"/>
      <c r="DG326" s="99"/>
      <c r="DH326" s="99"/>
      <c r="DI326" s="99"/>
      <c r="DJ326" s="99"/>
      <c r="DK326" s="99"/>
      <c r="DL326" s="99"/>
      <c r="DM326" s="99"/>
      <c r="DN326" s="99"/>
      <c r="DO326" s="502"/>
      <c r="DP326" s="99"/>
      <c r="DQ326" s="99"/>
      <c r="DR326" s="99"/>
      <c r="DS326" s="502"/>
      <c r="DT326" s="99"/>
      <c r="DU326" s="99"/>
      <c r="DV326" s="99"/>
      <c r="DW326" s="99"/>
      <c r="DX326" s="99"/>
      <c r="DY326" s="99"/>
      <c r="DZ326" s="99"/>
      <c r="EA326" s="506"/>
      <c r="EB326" s="99"/>
      <c r="EC326" s="502"/>
      <c r="ED326" s="98"/>
      <c r="EE326" s="99"/>
      <c r="EF326" s="99"/>
      <c r="EG326" s="99"/>
      <c r="EH326" s="99"/>
      <c r="EI326" s="98"/>
      <c r="EJ326" s="99"/>
      <c r="EK326" s="98"/>
      <c r="EL326" s="99"/>
      <c r="EM326" s="99"/>
      <c r="EN326" s="98"/>
      <c r="EO326" s="99"/>
      <c r="EP326" s="193"/>
      <c r="EQ326" s="99"/>
      <c r="ER326" s="99"/>
      <c r="ES326" s="99"/>
      <c r="ET326" s="99"/>
      <c r="EU326" s="99"/>
      <c r="EV326" s="99"/>
      <c r="EW326" s="502"/>
      <c r="EX326" s="98"/>
      <c r="EY326" s="99"/>
      <c r="EZ326" s="99"/>
      <c r="FA326" s="98"/>
      <c r="FB326" s="99"/>
      <c r="FC326" s="99"/>
      <c r="FD326" s="99"/>
      <c r="FE326" s="98"/>
      <c r="FF326" s="99"/>
      <c r="FG326" s="98"/>
      <c r="FH326" s="99"/>
      <c r="FI326" s="99"/>
      <c r="FJ326" s="98"/>
      <c r="FK326" s="99"/>
      <c r="FL326" s="99"/>
      <c r="FM326" s="99"/>
      <c r="FN326" s="506"/>
      <c r="FO326" s="99"/>
      <c r="FP326" s="502"/>
      <c r="FQ326" s="99"/>
      <c r="FR326" s="98"/>
      <c r="FS326" s="99"/>
      <c r="FT326" s="98"/>
      <c r="FU326" s="99"/>
      <c r="FV326" s="99"/>
      <c r="FW326" s="99"/>
      <c r="FX326" s="99"/>
      <c r="FY326" s="99"/>
      <c r="FZ326" s="98"/>
      <c r="GA326" s="99"/>
      <c r="GB326" s="502"/>
      <c r="GC326" s="99"/>
      <c r="GD326" s="99"/>
      <c r="GE326" s="99"/>
      <c r="GF326" s="502"/>
      <c r="GG326" s="99"/>
      <c r="GH326" s="503"/>
      <c r="GI326" s="99"/>
      <c r="GJ326" s="502"/>
      <c r="GK326" s="99"/>
      <c r="GL326" s="99"/>
      <c r="GM326" s="502"/>
      <c r="GN326" s="99"/>
      <c r="GO326" s="99"/>
      <c r="GP326" s="99"/>
      <c r="GQ326" s="99"/>
      <c r="GR326" s="99"/>
      <c r="GS326" s="503"/>
      <c r="GT326" s="99"/>
      <c r="GU326" s="502"/>
      <c r="GV326" s="98"/>
      <c r="GW326" s="99"/>
      <c r="GX326" s="99"/>
      <c r="GY326" s="98"/>
      <c r="GZ326" s="99"/>
      <c r="HA326" s="99"/>
      <c r="HB326" s="99"/>
      <c r="HC326" s="99"/>
      <c r="HD326" s="99"/>
      <c r="HE326" s="99"/>
      <c r="HF326" s="99"/>
      <c r="HG326" s="99"/>
      <c r="HH326" s="502"/>
      <c r="HI326" s="99"/>
      <c r="HJ326" s="99"/>
      <c r="HK326" s="99"/>
      <c r="HL326" s="99"/>
      <c r="HM326" s="99"/>
      <c r="HN326" s="99"/>
      <c r="HO326" s="502"/>
      <c r="HP326" s="98"/>
      <c r="HQ326" s="99"/>
      <c r="HR326" s="99"/>
      <c r="HS326" s="99"/>
      <c r="HT326" s="98"/>
      <c r="HU326" s="99"/>
      <c r="HV326" s="99"/>
      <c r="HW326" s="99"/>
      <c r="HX326" s="99"/>
      <c r="HY326" s="98"/>
      <c r="HZ326" s="99"/>
      <c r="IA326" s="503"/>
      <c r="IB326" s="502"/>
      <c r="IC326" s="99"/>
      <c r="ID326" s="99"/>
      <c r="IE326" s="99"/>
      <c r="IF326" s="99"/>
      <c r="IG326" s="99"/>
      <c r="IH326" s="99"/>
      <c r="II326" s="99"/>
      <c r="IJ326" s="99"/>
      <c r="IK326" s="503"/>
      <c r="IL326" s="502"/>
      <c r="IM326" s="99"/>
      <c r="IN326" s="99"/>
      <c r="IO326" s="99"/>
      <c r="IP326" s="99"/>
      <c r="IQ326" s="99"/>
      <c r="IR326" s="99"/>
      <c r="IS326" s="503"/>
      <c r="IT326" s="99"/>
      <c r="IU326" s="99"/>
      <c r="IV326" s="502"/>
      <c r="IW326" s="99"/>
      <c r="IX326" s="99"/>
      <c r="IY326" s="98"/>
      <c r="IZ326" s="99"/>
      <c r="JA326" s="99"/>
      <c r="JB326" s="98"/>
      <c r="JC326" s="99"/>
      <c r="JD326" s="99"/>
      <c r="JE326" s="99"/>
      <c r="JF326" s="98"/>
      <c r="JG326" s="99"/>
      <c r="JH326" s="502"/>
      <c r="JI326" s="99"/>
      <c r="JJ326" s="99"/>
      <c r="JK326" s="99"/>
      <c r="JL326" s="99"/>
      <c r="JM326" s="502"/>
      <c r="JN326" s="99"/>
      <c r="JO326" s="507"/>
      <c r="JP326" s="503"/>
      <c r="JQ326" s="502"/>
    </row>
    <row r="327" spans="23:277" ht="16" hidden="1">
      <c r="W327" s="503"/>
      <c r="X327" s="502"/>
      <c r="Y327" s="99"/>
      <c r="Z327" s="502"/>
      <c r="AA327" s="99"/>
      <c r="AB327" s="502"/>
      <c r="AC327" s="99"/>
      <c r="AD327" s="504"/>
      <c r="AE327" s="99"/>
      <c r="AF327" s="99"/>
      <c r="AG327" s="99"/>
      <c r="AH327" s="99"/>
      <c r="AI327" s="505"/>
      <c r="AJ327" s="99"/>
      <c r="AK327" s="98"/>
      <c r="AL327" s="99"/>
      <c r="AM327" s="645"/>
      <c r="AN327" s="99"/>
      <c r="AO327" s="99"/>
      <c r="AP327" s="99"/>
      <c r="AQ327" s="99"/>
      <c r="AR327" s="99"/>
      <c r="AS327" s="99"/>
      <c r="AT327" s="99"/>
      <c r="AU327" s="99"/>
      <c r="AV327" s="99"/>
      <c r="AW327" s="99"/>
      <c r="AX327" s="99"/>
      <c r="AY327" s="98"/>
      <c r="AZ327" s="99"/>
      <c r="BA327" s="98"/>
      <c r="BB327" s="99"/>
      <c r="BC327" s="502"/>
      <c r="BD327" s="99"/>
      <c r="BE327" s="99"/>
      <c r="BF327" s="502"/>
      <c r="BG327" s="99"/>
      <c r="BH327" s="99"/>
      <c r="BI327" s="99"/>
      <c r="BJ327" s="99"/>
      <c r="BK327" s="634"/>
      <c r="BL327" s="99"/>
      <c r="BM327" s="99"/>
      <c r="BN327" s="502"/>
      <c r="BO327" s="99"/>
      <c r="BP327" s="99"/>
      <c r="BQ327" s="99"/>
      <c r="BR327" s="502"/>
      <c r="BS327" s="99"/>
      <c r="BT327" s="99"/>
      <c r="BU327" s="502"/>
      <c r="BV327" s="99"/>
      <c r="BW327" s="502"/>
      <c r="BX327" s="99"/>
      <c r="BY327" s="99"/>
      <c r="BZ327" s="502"/>
      <c r="CA327" s="99"/>
      <c r="CB327" s="99"/>
      <c r="CC327" s="99"/>
      <c r="CD327" s="99"/>
      <c r="CE327" s="503"/>
      <c r="CF327" s="99"/>
      <c r="CG327" s="502"/>
      <c r="CH327" s="99"/>
      <c r="CI327" s="98"/>
      <c r="CJ327" s="99"/>
      <c r="CK327" s="99"/>
      <c r="CL327" s="98"/>
      <c r="CM327" s="99"/>
      <c r="CN327" s="99"/>
      <c r="CO327" s="99"/>
      <c r="CP327" s="98"/>
      <c r="CQ327" s="99"/>
      <c r="CR327" s="99"/>
      <c r="CS327" s="99"/>
      <c r="CT327" s="99"/>
      <c r="CU327" s="99"/>
      <c r="CV327" s="99"/>
      <c r="CW327" s="99"/>
      <c r="CX327" s="98"/>
      <c r="CY327" s="99"/>
      <c r="CZ327" s="99"/>
      <c r="DA327" s="99"/>
      <c r="DB327" s="99"/>
      <c r="DC327" s="502"/>
      <c r="DD327" s="99"/>
      <c r="DE327" s="99"/>
      <c r="DF327" s="99"/>
      <c r="DG327" s="99"/>
      <c r="DH327" s="99"/>
      <c r="DI327" s="99"/>
      <c r="DJ327" s="99"/>
      <c r="DK327" s="99"/>
      <c r="DL327" s="99"/>
      <c r="DM327" s="99"/>
      <c r="DN327" s="99"/>
      <c r="DO327" s="502"/>
      <c r="DP327" s="99"/>
      <c r="DQ327" s="99"/>
      <c r="DR327" s="99"/>
      <c r="DS327" s="502"/>
      <c r="DT327" s="99"/>
      <c r="DU327" s="99"/>
      <c r="DV327" s="99"/>
      <c r="DW327" s="99"/>
      <c r="DX327" s="99"/>
      <c r="DY327" s="99"/>
      <c r="DZ327" s="99"/>
      <c r="EA327" s="506"/>
      <c r="EB327" s="99"/>
      <c r="EC327" s="502"/>
      <c r="ED327" s="98"/>
      <c r="EE327" s="99"/>
      <c r="EF327" s="99"/>
      <c r="EG327" s="99"/>
      <c r="EH327" s="99"/>
      <c r="EI327" s="98"/>
      <c r="EJ327" s="99"/>
      <c r="EK327" s="98"/>
      <c r="EL327" s="99"/>
      <c r="EM327" s="99"/>
      <c r="EN327" s="98"/>
      <c r="EO327" s="99"/>
      <c r="EP327" s="193"/>
      <c r="EQ327" s="99"/>
      <c r="ER327" s="99"/>
      <c r="ES327" s="99"/>
      <c r="ET327" s="99"/>
      <c r="EU327" s="99"/>
      <c r="EV327" s="99"/>
      <c r="EW327" s="502"/>
      <c r="EX327" s="98"/>
      <c r="EY327" s="99"/>
      <c r="EZ327" s="99"/>
      <c r="FA327" s="98"/>
      <c r="FB327" s="99"/>
      <c r="FC327" s="99"/>
      <c r="FD327" s="99"/>
      <c r="FE327" s="98"/>
      <c r="FF327" s="99"/>
      <c r="FG327" s="98"/>
      <c r="FH327" s="99"/>
      <c r="FI327" s="99"/>
      <c r="FJ327" s="98"/>
      <c r="FK327" s="99"/>
      <c r="FL327" s="99"/>
      <c r="FM327" s="99"/>
      <c r="FN327" s="506"/>
      <c r="FO327" s="99"/>
      <c r="FP327" s="502"/>
      <c r="FQ327" s="99"/>
      <c r="FR327" s="98"/>
      <c r="FS327" s="99"/>
      <c r="FT327" s="98"/>
      <c r="FU327" s="99"/>
      <c r="FV327" s="99"/>
      <c r="FW327" s="99"/>
      <c r="FX327" s="99"/>
      <c r="FY327" s="99"/>
      <c r="FZ327" s="98"/>
      <c r="GA327" s="99"/>
      <c r="GB327" s="502"/>
      <c r="GC327" s="99"/>
      <c r="GD327" s="99"/>
      <c r="GE327" s="99"/>
      <c r="GF327" s="502"/>
      <c r="GG327" s="99"/>
      <c r="GH327" s="503"/>
      <c r="GI327" s="99"/>
      <c r="GJ327" s="502"/>
      <c r="GK327" s="99"/>
      <c r="GL327" s="99"/>
      <c r="GM327" s="502"/>
      <c r="GN327" s="99"/>
      <c r="GO327" s="99"/>
      <c r="GP327" s="99"/>
      <c r="GQ327" s="99"/>
      <c r="GR327" s="99"/>
      <c r="GS327" s="503"/>
      <c r="GT327" s="99"/>
      <c r="GU327" s="502"/>
      <c r="GV327" s="98"/>
      <c r="GW327" s="99"/>
      <c r="GX327" s="99"/>
      <c r="GY327" s="98"/>
      <c r="GZ327" s="99"/>
      <c r="HA327" s="99"/>
      <c r="HB327" s="99"/>
      <c r="HC327" s="99"/>
      <c r="HD327" s="99"/>
      <c r="HE327" s="99"/>
      <c r="HF327" s="99"/>
      <c r="HG327" s="99"/>
      <c r="HH327" s="502"/>
      <c r="HI327" s="99"/>
      <c r="HJ327" s="99"/>
      <c r="HK327" s="99"/>
      <c r="HL327" s="99"/>
      <c r="HM327" s="99"/>
      <c r="HN327" s="99"/>
      <c r="HO327" s="502"/>
      <c r="HP327" s="98"/>
      <c r="HQ327" s="99"/>
      <c r="HR327" s="99"/>
      <c r="HS327" s="99"/>
      <c r="HT327" s="98"/>
      <c r="HU327" s="99"/>
      <c r="HV327" s="99"/>
      <c r="HW327" s="99"/>
      <c r="HX327" s="99"/>
      <c r="HY327" s="98"/>
      <c r="HZ327" s="99"/>
      <c r="IA327" s="503"/>
      <c r="IB327" s="502"/>
      <c r="IC327" s="99"/>
      <c r="ID327" s="99"/>
      <c r="IE327" s="99"/>
      <c r="IF327" s="99"/>
      <c r="IG327" s="99"/>
      <c r="IH327" s="99"/>
      <c r="II327" s="99"/>
      <c r="IJ327" s="99"/>
      <c r="IK327" s="503"/>
      <c r="IL327" s="502"/>
      <c r="IM327" s="99"/>
      <c r="IN327" s="99"/>
      <c r="IO327" s="99"/>
      <c r="IP327" s="99"/>
      <c r="IQ327" s="99"/>
      <c r="IR327" s="99"/>
      <c r="IS327" s="503"/>
      <c r="IT327" s="99"/>
      <c r="IU327" s="99"/>
      <c r="IV327" s="502"/>
      <c r="IW327" s="99"/>
      <c r="IX327" s="99"/>
      <c r="IY327" s="98"/>
      <c r="IZ327" s="99"/>
      <c r="JA327" s="99"/>
      <c r="JB327" s="98"/>
      <c r="JC327" s="99"/>
      <c r="JD327" s="99"/>
      <c r="JE327" s="99"/>
      <c r="JF327" s="98"/>
      <c r="JG327" s="99"/>
      <c r="JH327" s="502"/>
      <c r="JI327" s="99"/>
      <c r="JJ327" s="99"/>
      <c r="JK327" s="99"/>
      <c r="JL327" s="99"/>
      <c r="JM327" s="502"/>
      <c r="JN327" s="99"/>
      <c r="JO327" s="507"/>
      <c r="JP327" s="503"/>
      <c r="JQ327" s="502"/>
    </row>
    <row r="328" spans="23:277" ht="16" hidden="1">
      <c r="W328" s="503"/>
      <c r="X328" s="502"/>
      <c r="Y328" s="99"/>
      <c r="Z328" s="502"/>
      <c r="AA328" s="99"/>
      <c r="AB328" s="502"/>
      <c r="AC328" s="99"/>
      <c r="AD328" s="504"/>
      <c r="AE328" s="99"/>
      <c r="AF328" s="99"/>
      <c r="AG328" s="99"/>
      <c r="AH328" s="99"/>
      <c r="AI328" s="505"/>
      <c r="AJ328" s="99"/>
      <c r="AK328" s="98"/>
      <c r="AL328" s="99"/>
      <c r="AM328" s="645"/>
      <c r="AN328" s="99"/>
      <c r="AO328" s="99"/>
      <c r="AP328" s="99"/>
      <c r="AQ328" s="99"/>
      <c r="AR328" s="99"/>
      <c r="AS328" s="99"/>
      <c r="AT328" s="99"/>
      <c r="AU328" s="99"/>
      <c r="AV328" s="99"/>
      <c r="AW328" s="99"/>
      <c r="AX328" s="99"/>
      <c r="AY328" s="98"/>
      <c r="AZ328" s="99"/>
      <c r="BA328" s="98"/>
      <c r="BB328" s="99"/>
      <c r="BC328" s="502"/>
      <c r="BD328" s="99"/>
      <c r="BE328" s="99"/>
      <c r="BF328" s="502"/>
      <c r="BG328" s="99"/>
      <c r="BH328" s="99"/>
      <c r="BI328" s="99"/>
      <c r="BJ328" s="99"/>
      <c r="BK328" s="634"/>
      <c r="BL328" s="99"/>
      <c r="BM328" s="99"/>
      <c r="BN328" s="502"/>
      <c r="BO328" s="99"/>
      <c r="BP328" s="99"/>
      <c r="BQ328" s="99"/>
      <c r="BR328" s="502"/>
      <c r="BS328" s="99"/>
      <c r="BT328" s="99"/>
      <c r="BU328" s="502"/>
      <c r="BV328" s="99"/>
      <c r="BW328" s="502"/>
      <c r="BX328" s="99"/>
      <c r="BY328" s="99"/>
      <c r="BZ328" s="502"/>
      <c r="CA328" s="99"/>
      <c r="CB328" s="99"/>
      <c r="CC328" s="99"/>
      <c r="CD328" s="99"/>
      <c r="CE328" s="503"/>
      <c r="CF328" s="99"/>
      <c r="CG328" s="502"/>
      <c r="CH328" s="99"/>
      <c r="CI328" s="98"/>
      <c r="CJ328" s="99"/>
      <c r="CK328" s="99"/>
      <c r="CL328" s="98"/>
      <c r="CM328" s="99"/>
      <c r="CN328" s="99"/>
      <c r="CO328" s="99"/>
      <c r="CP328" s="98"/>
      <c r="CQ328" s="99"/>
      <c r="CR328" s="99"/>
      <c r="CS328" s="99"/>
      <c r="CT328" s="99"/>
      <c r="CU328" s="99"/>
      <c r="CV328" s="99"/>
      <c r="CW328" s="99"/>
      <c r="CX328" s="98"/>
      <c r="CY328" s="99"/>
      <c r="CZ328" s="99"/>
      <c r="DA328" s="99"/>
      <c r="DB328" s="99"/>
      <c r="DC328" s="502"/>
      <c r="DD328" s="99"/>
      <c r="DE328" s="99"/>
      <c r="DF328" s="99"/>
      <c r="DG328" s="99"/>
      <c r="DH328" s="99"/>
      <c r="DI328" s="99"/>
      <c r="DJ328" s="99"/>
      <c r="DK328" s="99"/>
      <c r="DL328" s="99"/>
      <c r="DM328" s="99"/>
      <c r="DN328" s="99"/>
      <c r="DO328" s="502"/>
      <c r="DP328" s="99"/>
      <c r="DQ328" s="99"/>
      <c r="DR328" s="99"/>
      <c r="DS328" s="502"/>
      <c r="DT328" s="99"/>
      <c r="DU328" s="99"/>
      <c r="DV328" s="99"/>
      <c r="DW328" s="99"/>
      <c r="DX328" s="99"/>
      <c r="DY328" s="99"/>
      <c r="DZ328" s="99"/>
      <c r="EA328" s="506"/>
      <c r="EB328" s="99"/>
      <c r="EC328" s="502"/>
      <c r="ED328" s="98"/>
      <c r="EE328" s="99"/>
      <c r="EF328" s="99"/>
      <c r="EG328" s="99"/>
      <c r="EH328" s="99"/>
      <c r="EI328" s="98"/>
      <c r="EJ328" s="99"/>
      <c r="EK328" s="98"/>
      <c r="EL328" s="99"/>
      <c r="EM328" s="99"/>
      <c r="EN328" s="98"/>
      <c r="EO328" s="99"/>
      <c r="EP328" s="193"/>
      <c r="EQ328" s="99"/>
      <c r="ER328" s="99"/>
      <c r="ES328" s="99"/>
      <c r="ET328" s="99"/>
      <c r="EU328" s="99"/>
      <c r="EV328" s="99"/>
      <c r="EW328" s="502"/>
      <c r="EX328" s="98"/>
      <c r="EY328" s="99"/>
      <c r="EZ328" s="99"/>
      <c r="FA328" s="98"/>
      <c r="FB328" s="99"/>
      <c r="FC328" s="99"/>
      <c r="FD328" s="99"/>
      <c r="FE328" s="98"/>
      <c r="FF328" s="99"/>
      <c r="FG328" s="98"/>
      <c r="FH328" s="99"/>
      <c r="FI328" s="99"/>
      <c r="FJ328" s="98"/>
      <c r="FK328" s="99"/>
      <c r="FL328" s="99"/>
      <c r="FM328" s="99"/>
      <c r="FN328" s="506"/>
      <c r="FO328" s="99"/>
      <c r="FP328" s="502"/>
      <c r="FQ328" s="99"/>
      <c r="FR328" s="98"/>
      <c r="FS328" s="99"/>
      <c r="FT328" s="98"/>
      <c r="FU328" s="99"/>
      <c r="FV328" s="99"/>
      <c r="FW328" s="99"/>
      <c r="FX328" s="99"/>
      <c r="FY328" s="99"/>
      <c r="FZ328" s="98"/>
      <c r="GA328" s="99"/>
      <c r="GB328" s="502"/>
      <c r="GC328" s="99"/>
      <c r="GD328" s="99"/>
      <c r="GE328" s="99"/>
      <c r="GF328" s="502"/>
      <c r="GG328" s="99"/>
      <c r="GH328" s="503"/>
      <c r="GI328" s="99"/>
      <c r="GJ328" s="502"/>
      <c r="GK328" s="99"/>
      <c r="GL328" s="99"/>
      <c r="GM328" s="502"/>
      <c r="GN328" s="99"/>
      <c r="GO328" s="99"/>
      <c r="GP328" s="99"/>
      <c r="GQ328" s="99"/>
      <c r="GR328" s="99"/>
      <c r="GS328" s="503"/>
      <c r="GT328" s="99"/>
      <c r="GU328" s="502"/>
      <c r="GV328" s="98"/>
      <c r="GW328" s="99"/>
      <c r="GX328" s="99"/>
      <c r="GY328" s="98"/>
      <c r="GZ328" s="99"/>
      <c r="HA328" s="99"/>
      <c r="HB328" s="99"/>
      <c r="HC328" s="99"/>
      <c r="HD328" s="99"/>
      <c r="HE328" s="99"/>
      <c r="HF328" s="99"/>
      <c r="HG328" s="99"/>
      <c r="HH328" s="502"/>
      <c r="HI328" s="99"/>
      <c r="HJ328" s="99"/>
      <c r="HK328" s="99"/>
      <c r="HL328" s="99"/>
      <c r="HM328" s="99"/>
      <c r="HN328" s="99"/>
      <c r="HO328" s="502"/>
      <c r="HP328" s="98"/>
      <c r="HQ328" s="99"/>
      <c r="HR328" s="99"/>
      <c r="HS328" s="99"/>
      <c r="HT328" s="98"/>
      <c r="HU328" s="99"/>
      <c r="HV328" s="99"/>
      <c r="HW328" s="99"/>
      <c r="HX328" s="99"/>
      <c r="HY328" s="98"/>
      <c r="HZ328" s="99"/>
      <c r="IA328" s="503"/>
      <c r="IB328" s="502"/>
      <c r="IC328" s="99"/>
      <c r="ID328" s="99"/>
      <c r="IE328" s="99"/>
      <c r="IF328" s="99"/>
      <c r="IG328" s="99"/>
      <c r="IH328" s="99"/>
      <c r="II328" s="99"/>
      <c r="IJ328" s="99"/>
      <c r="IK328" s="503"/>
      <c r="IL328" s="502"/>
      <c r="IM328" s="99"/>
      <c r="IN328" s="99"/>
      <c r="IO328" s="99"/>
      <c r="IP328" s="99"/>
      <c r="IQ328" s="99"/>
      <c r="IR328" s="99"/>
      <c r="IS328" s="503"/>
      <c r="IT328" s="99"/>
      <c r="IU328" s="99"/>
      <c r="IV328" s="502"/>
      <c r="IW328" s="99"/>
      <c r="IX328" s="99"/>
      <c r="IY328" s="98"/>
      <c r="IZ328" s="99"/>
      <c r="JA328" s="99"/>
      <c r="JB328" s="98"/>
      <c r="JC328" s="99"/>
      <c r="JD328" s="99"/>
      <c r="JE328" s="99"/>
      <c r="JF328" s="98"/>
      <c r="JG328" s="99"/>
      <c r="JH328" s="502"/>
      <c r="JI328" s="99"/>
      <c r="JJ328" s="99"/>
      <c r="JK328" s="99"/>
      <c r="JL328" s="99"/>
      <c r="JM328" s="502"/>
      <c r="JN328" s="99"/>
      <c r="JO328" s="507"/>
      <c r="JP328" s="503"/>
      <c r="JQ328" s="502"/>
    </row>
    <row r="329" spans="23:277" ht="16" hidden="1">
      <c r="W329" s="503"/>
      <c r="X329" s="502"/>
      <c r="Y329" s="99"/>
      <c r="Z329" s="502"/>
      <c r="AA329" s="99"/>
      <c r="AB329" s="502"/>
      <c r="AC329" s="99"/>
      <c r="AD329" s="504"/>
      <c r="AE329" s="99"/>
      <c r="AF329" s="99"/>
      <c r="AG329" s="99"/>
      <c r="AH329" s="99"/>
      <c r="AI329" s="505"/>
      <c r="AJ329" s="99"/>
      <c r="AK329" s="98"/>
      <c r="AL329" s="99"/>
      <c r="AM329" s="645"/>
      <c r="AN329" s="99"/>
      <c r="AO329" s="99"/>
      <c r="AP329" s="99"/>
      <c r="AQ329" s="99"/>
      <c r="AR329" s="99"/>
      <c r="AS329" s="99"/>
      <c r="AT329" s="99"/>
      <c r="AU329" s="99"/>
      <c r="AV329" s="99"/>
      <c r="AW329" s="99"/>
      <c r="AX329" s="99"/>
      <c r="AY329" s="98"/>
      <c r="AZ329" s="99"/>
      <c r="BA329" s="98"/>
      <c r="BB329" s="99"/>
      <c r="BC329" s="502"/>
      <c r="BD329" s="99"/>
      <c r="BE329" s="99"/>
      <c r="BF329" s="502"/>
      <c r="BG329" s="99"/>
      <c r="BH329" s="99"/>
      <c r="BI329" s="99"/>
      <c r="BJ329" s="99"/>
      <c r="BK329" s="634"/>
      <c r="BL329" s="99"/>
      <c r="BM329" s="99"/>
      <c r="BN329" s="502"/>
      <c r="BO329" s="99"/>
      <c r="BP329" s="99"/>
      <c r="BQ329" s="99"/>
      <c r="BR329" s="502"/>
      <c r="BS329" s="99"/>
      <c r="BT329" s="99"/>
      <c r="BU329" s="502"/>
      <c r="BV329" s="99"/>
      <c r="BW329" s="502"/>
      <c r="BX329" s="99"/>
      <c r="BY329" s="99"/>
      <c r="BZ329" s="502"/>
      <c r="CA329" s="99"/>
      <c r="CB329" s="99"/>
      <c r="CC329" s="99"/>
      <c r="CD329" s="99"/>
      <c r="CE329" s="503"/>
      <c r="CF329" s="99"/>
      <c r="CG329" s="502"/>
      <c r="CH329" s="99"/>
      <c r="CI329" s="98"/>
      <c r="CJ329" s="99"/>
      <c r="CK329" s="99"/>
      <c r="CL329" s="98"/>
      <c r="CM329" s="99"/>
      <c r="CN329" s="99"/>
      <c r="CO329" s="99"/>
      <c r="CP329" s="98"/>
      <c r="CQ329" s="99"/>
      <c r="CR329" s="99"/>
      <c r="CS329" s="99"/>
      <c r="CT329" s="99"/>
      <c r="CU329" s="99"/>
      <c r="CV329" s="99"/>
      <c r="CW329" s="99"/>
      <c r="CX329" s="98"/>
      <c r="CY329" s="99"/>
      <c r="CZ329" s="99"/>
      <c r="DA329" s="99"/>
      <c r="DB329" s="99"/>
      <c r="DC329" s="502"/>
      <c r="DD329" s="99"/>
      <c r="DE329" s="99"/>
      <c r="DF329" s="99"/>
      <c r="DG329" s="99"/>
      <c r="DH329" s="99"/>
      <c r="DI329" s="99"/>
      <c r="DJ329" s="99"/>
      <c r="DK329" s="99"/>
      <c r="DL329" s="99"/>
      <c r="DM329" s="99"/>
      <c r="DN329" s="99"/>
      <c r="DO329" s="502"/>
      <c r="DP329" s="99"/>
      <c r="DQ329" s="99"/>
      <c r="DR329" s="99"/>
      <c r="DS329" s="502"/>
      <c r="DT329" s="99"/>
      <c r="DU329" s="99"/>
      <c r="DV329" s="99"/>
      <c r="DW329" s="99"/>
      <c r="DX329" s="99"/>
      <c r="DY329" s="99"/>
      <c r="DZ329" s="99"/>
      <c r="EA329" s="506"/>
      <c r="EB329" s="99"/>
      <c r="EC329" s="502"/>
      <c r="ED329" s="98"/>
      <c r="EE329" s="99"/>
      <c r="EF329" s="99"/>
      <c r="EG329" s="99"/>
      <c r="EH329" s="99"/>
      <c r="EI329" s="98"/>
      <c r="EJ329" s="99"/>
      <c r="EK329" s="98"/>
      <c r="EL329" s="99"/>
      <c r="EM329" s="99"/>
      <c r="EN329" s="98"/>
      <c r="EO329" s="99"/>
      <c r="EP329" s="193"/>
      <c r="EQ329" s="99"/>
      <c r="ER329" s="99"/>
      <c r="ES329" s="99"/>
      <c r="ET329" s="99"/>
      <c r="EU329" s="99"/>
      <c r="EV329" s="99"/>
      <c r="EW329" s="502"/>
      <c r="EX329" s="98"/>
      <c r="EY329" s="99"/>
      <c r="EZ329" s="99"/>
      <c r="FA329" s="98"/>
      <c r="FB329" s="99"/>
      <c r="FC329" s="99"/>
      <c r="FD329" s="99"/>
      <c r="FE329" s="98"/>
      <c r="FF329" s="99"/>
      <c r="FG329" s="98"/>
      <c r="FH329" s="99"/>
      <c r="FI329" s="99"/>
      <c r="FJ329" s="98"/>
      <c r="FK329" s="99"/>
      <c r="FL329" s="99"/>
      <c r="FM329" s="99"/>
      <c r="FN329" s="506"/>
      <c r="FO329" s="99"/>
      <c r="FP329" s="502"/>
      <c r="FQ329" s="99"/>
      <c r="FR329" s="98"/>
      <c r="FS329" s="99"/>
      <c r="FT329" s="98"/>
      <c r="FU329" s="99"/>
      <c r="FV329" s="99"/>
      <c r="FW329" s="99"/>
      <c r="FX329" s="99"/>
      <c r="FY329" s="99"/>
      <c r="FZ329" s="98"/>
      <c r="GA329" s="99"/>
      <c r="GB329" s="502"/>
      <c r="GC329" s="99"/>
      <c r="GD329" s="99"/>
      <c r="GE329" s="99"/>
      <c r="GF329" s="502"/>
      <c r="GG329" s="99"/>
      <c r="GH329" s="503"/>
      <c r="GI329" s="99"/>
      <c r="GJ329" s="502"/>
      <c r="GK329" s="99"/>
      <c r="GL329" s="99"/>
      <c r="GM329" s="502"/>
      <c r="GN329" s="99"/>
      <c r="GO329" s="99"/>
      <c r="GP329" s="99"/>
      <c r="GQ329" s="99"/>
      <c r="GR329" s="99"/>
      <c r="GS329" s="503"/>
      <c r="GT329" s="99"/>
      <c r="GU329" s="502"/>
      <c r="GV329" s="98"/>
      <c r="GW329" s="99"/>
      <c r="GX329" s="99"/>
      <c r="GY329" s="98"/>
      <c r="GZ329" s="99"/>
      <c r="HA329" s="99"/>
      <c r="HB329" s="99"/>
      <c r="HC329" s="99"/>
      <c r="HD329" s="99"/>
      <c r="HE329" s="99"/>
      <c r="HF329" s="99"/>
      <c r="HG329" s="99"/>
      <c r="HH329" s="502"/>
      <c r="HI329" s="99"/>
      <c r="HJ329" s="99"/>
      <c r="HK329" s="99"/>
      <c r="HL329" s="99"/>
      <c r="HM329" s="99"/>
      <c r="HN329" s="99"/>
      <c r="HO329" s="502"/>
      <c r="HP329" s="98"/>
      <c r="HQ329" s="99"/>
      <c r="HR329" s="99"/>
      <c r="HS329" s="99"/>
      <c r="HT329" s="98"/>
      <c r="HU329" s="99"/>
      <c r="HV329" s="99"/>
      <c r="HW329" s="99"/>
      <c r="HX329" s="99"/>
      <c r="HY329" s="98"/>
      <c r="HZ329" s="99"/>
      <c r="IA329" s="503"/>
      <c r="IB329" s="502"/>
      <c r="IC329" s="99"/>
      <c r="ID329" s="99"/>
      <c r="IE329" s="99"/>
      <c r="IF329" s="99"/>
      <c r="IG329" s="99"/>
      <c r="IH329" s="99"/>
      <c r="II329" s="99"/>
      <c r="IJ329" s="99"/>
      <c r="IK329" s="503"/>
      <c r="IL329" s="502"/>
      <c r="IM329" s="99"/>
      <c r="IN329" s="99"/>
      <c r="IO329" s="99"/>
      <c r="IP329" s="99"/>
      <c r="IQ329" s="99"/>
      <c r="IR329" s="99"/>
      <c r="IS329" s="503"/>
      <c r="IT329" s="99"/>
      <c r="IU329" s="99"/>
      <c r="IV329" s="502"/>
      <c r="IW329" s="99"/>
      <c r="IX329" s="99"/>
      <c r="IY329" s="98"/>
      <c r="IZ329" s="99"/>
      <c r="JA329" s="99"/>
      <c r="JB329" s="98"/>
      <c r="JC329" s="99"/>
      <c r="JD329" s="99"/>
      <c r="JE329" s="99"/>
      <c r="JF329" s="98"/>
      <c r="JG329" s="99"/>
      <c r="JH329" s="502"/>
      <c r="JI329" s="99"/>
      <c r="JJ329" s="99"/>
      <c r="JK329" s="99"/>
      <c r="JL329" s="99"/>
      <c r="JM329" s="502"/>
      <c r="JN329" s="99"/>
      <c r="JO329" s="507"/>
      <c r="JP329" s="503"/>
      <c r="JQ329" s="502"/>
    </row>
    <row r="330" spans="23:277" ht="16" hidden="1">
      <c r="W330" s="503"/>
      <c r="X330" s="502"/>
      <c r="Y330" s="99"/>
      <c r="Z330" s="502"/>
      <c r="AA330" s="99"/>
      <c r="AB330" s="502"/>
      <c r="AC330" s="99"/>
      <c r="AD330" s="504"/>
      <c r="AE330" s="99"/>
      <c r="AF330" s="99"/>
      <c r="AG330" s="99"/>
      <c r="AH330" s="99"/>
      <c r="AI330" s="505"/>
      <c r="AJ330" s="99"/>
      <c r="AK330" s="98"/>
      <c r="AL330" s="99"/>
      <c r="AM330" s="645"/>
      <c r="AN330" s="99"/>
      <c r="AO330" s="99"/>
      <c r="AP330" s="99"/>
      <c r="AQ330" s="99"/>
      <c r="AR330" s="99"/>
      <c r="AS330" s="99"/>
      <c r="AT330" s="99"/>
      <c r="AU330" s="99"/>
      <c r="AV330" s="99"/>
      <c r="AW330" s="99"/>
      <c r="AX330" s="99"/>
      <c r="AY330" s="98"/>
      <c r="AZ330" s="99"/>
      <c r="BA330" s="98"/>
      <c r="BB330" s="99"/>
      <c r="BC330" s="502"/>
      <c r="BD330" s="99"/>
      <c r="BE330" s="99"/>
      <c r="BF330" s="502"/>
      <c r="BG330" s="99"/>
      <c r="BH330" s="99"/>
      <c r="BI330" s="99"/>
      <c r="BJ330" s="99"/>
      <c r="BK330" s="634"/>
      <c r="BL330" s="99"/>
      <c r="BM330" s="99"/>
      <c r="BN330" s="502"/>
      <c r="BO330" s="99"/>
      <c r="BP330" s="99"/>
      <c r="BQ330" s="99"/>
      <c r="BR330" s="502"/>
      <c r="BS330" s="99"/>
      <c r="BT330" s="99"/>
      <c r="BU330" s="502"/>
      <c r="BV330" s="99"/>
      <c r="BW330" s="502"/>
      <c r="BX330" s="99"/>
      <c r="BY330" s="99"/>
      <c r="BZ330" s="502"/>
      <c r="CA330" s="99"/>
      <c r="CB330" s="99"/>
      <c r="CC330" s="99"/>
      <c r="CD330" s="99"/>
      <c r="CE330" s="503"/>
      <c r="CF330" s="99"/>
      <c r="CG330" s="502"/>
      <c r="CH330" s="99"/>
      <c r="CI330" s="98"/>
      <c r="CJ330" s="99"/>
      <c r="CK330" s="99"/>
      <c r="CL330" s="98"/>
      <c r="CM330" s="99"/>
      <c r="CN330" s="99"/>
      <c r="CO330" s="99"/>
      <c r="CP330" s="98"/>
      <c r="CQ330" s="99"/>
      <c r="CR330" s="99"/>
      <c r="CS330" s="99"/>
      <c r="CT330" s="99"/>
      <c r="CU330" s="99"/>
      <c r="CV330" s="99"/>
      <c r="CW330" s="99"/>
      <c r="CX330" s="98"/>
      <c r="CY330" s="99"/>
      <c r="CZ330" s="99"/>
      <c r="DA330" s="99"/>
      <c r="DB330" s="99"/>
      <c r="DC330" s="502"/>
      <c r="DD330" s="99"/>
      <c r="DE330" s="99"/>
      <c r="DF330" s="99"/>
      <c r="DG330" s="99"/>
      <c r="DH330" s="99"/>
      <c r="DI330" s="99"/>
      <c r="DJ330" s="99"/>
      <c r="DK330" s="99"/>
      <c r="DL330" s="99"/>
      <c r="DM330" s="99"/>
      <c r="DN330" s="99"/>
      <c r="DO330" s="502"/>
      <c r="DP330" s="99"/>
      <c r="DQ330" s="99"/>
      <c r="DR330" s="99"/>
      <c r="DS330" s="502"/>
      <c r="DT330" s="99"/>
      <c r="DU330" s="99"/>
      <c r="DV330" s="99"/>
      <c r="DW330" s="99"/>
      <c r="DX330" s="99"/>
      <c r="DY330" s="99"/>
      <c r="DZ330" s="99"/>
      <c r="EA330" s="506"/>
      <c r="EB330" s="99"/>
      <c r="EC330" s="502"/>
      <c r="ED330" s="98"/>
      <c r="EE330" s="99"/>
      <c r="EF330" s="99"/>
      <c r="EG330" s="99"/>
      <c r="EH330" s="99"/>
      <c r="EI330" s="98"/>
      <c r="EJ330" s="99"/>
      <c r="EK330" s="98"/>
      <c r="EL330" s="99"/>
      <c r="EM330" s="99"/>
      <c r="EN330" s="98"/>
      <c r="EO330" s="99"/>
      <c r="EP330" s="193"/>
      <c r="EQ330" s="99"/>
      <c r="ER330" s="99"/>
      <c r="ES330" s="99"/>
      <c r="ET330" s="99"/>
      <c r="EU330" s="99"/>
      <c r="EV330" s="99"/>
      <c r="EW330" s="502"/>
      <c r="EX330" s="98"/>
      <c r="EY330" s="99"/>
      <c r="EZ330" s="99"/>
      <c r="FA330" s="98"/>
      <c r="FB330" s="99"/>
      <c r="FC330" s="99"/>
      <c r="FD330" s="99"/>
      <c r="FE330" s="98"/>
      <c r="FF330" s="99"/>
      <c r="FG330" s="98"/>
      <c r="FH330" s="99"/>
      <c r="FI330" s="99"/>
      <c r="FJ330" s="98"/>
      <c r="FK330" s="99"/>
      <c r="FL330" s="99"/>
      <c r="FM330" s="99"/>
      <c r="FN330" s="506"/>
      <c r="FO330" s="99"/>
      <c r="FP330" s="502"/>
      <c r="FQ330" s="99"/>
      <c r="FR330" s="98"/>
      <c r="FS330" s="99"/>
      <c r="FT330" s="98"/>
      <c r="FU330" s="99"/>
      <c r="FV330" s="99"/>
      <c r="FW330" s="99"/>
      <c r="FX330" s="99"/>
      <c r="FY330" s="99"/>
      <c r="FZ330" s="98"/>
      <c r="GA330" s="99"/>
      <c r="GB330" s="502"/>
      <c r="GC330" s="99"/>
      <c r="GD330" s="99"/>
      <c r="GE330" s="99"/>
      <c r="GF330" s="502"/>
      <c r="GG330" s="99"/>
      <c r="GH330" s="503"/>
      <c r="GI330" s="99"/>
      <c r="GJ330" s="502"/>
      <c r="GK330" s="99"/>
      <c r="GL330" s="99"/>
      <c r="GM330" s="502"/>
      <c r="GN330" s="99"/>
      <c r="GO330" s="99"/>
      <c r="GP330" s="99"/>
      <c r="GQ330" s="99"/>
      <c r="GR330" s="99"/>
      <c r="GS330" s="503"/>
      <c r="GT330" s="99"/>
      <c r="GU330" s="502"/>
      <c r="GV330" s="98"/>
      <c r="GW330" s="99"/>
      <c r="GX330" s="99"/>
      <c r="GY330" s="98"/>
      <c r="GZ330" s="99"/>
      <c r="HA330" s="99"/>
      <c r="HB330" s="99"/>
      <c r="HC330" s="99"/>
      <c r="HD330" s="99"/>
      <c r="HE330" s="99"/>
      <c r="HF330" s="99"/>
      <c r="HG330" s="99"/>
      <c r="HH330" s="502"/>
      <c r="HI330" s="99"/>
      <c r="HJ330" s="99"/>
      <c r="HK330" s="99"/>
      <c r="HL330" s="99"/>
      <c r="HM330" s="99"/>
      <c r="HN330" s="99"/>
      <c r="HO330" s="502"/>
      <c r="HP330" s="98"/>
      <c r="HQ330" s="99"/>
      <c r="HR330" s="99"/>
      <c r="HS330" s="99"/>
      <c r="HT330" s="98"/>
      <c r="HU330" s="99"/>
      <c r="HV330" s="99"/>
      <c r="HW330" s="99"/>
      <c r="HX330" s="99"/>
      <c r="HY330" s="98"/>
      <c r="HZ330" s="99"/>
      <c r="IA330" s="503"/>
      <c r="IB330" s="502"/>
      <c r="IC330" s="99"/>
      <c r="ID330" s="99"/>
      <c r="IE330" s="99"/>
      <c r="IF330" s="99"/>
      <c r="IG330" s="99"/>
      <c r="IH330" s="99"/>
      <c r="II330" s="99"/>
      <c r="IJ330" s="99"/>
      <c r="IK330" s="503"/>
      <c r="IL330" s="502"/>
      <c r="IM330" s="99"/>
      <c r="IN330" s="99"/>
      <c r="IO330" s="99"/>
      <c r="IP330" s="99"/>
      <c r="IQ330" s="99"/>
      <c r="IR330" s="99"/>
      <c r="IS330" s="503"/>
      <c r="IT330" s="99"/>
      <c r="IU330" s="99"/>
      <c r="IV330" s="502"/>
      <c r="IW330" s="99"/>
      <c r="IX330" s="99"/>
      <c r="IY330" s="98"/>
      <c r="IZ330" s="99"/>
      <c r="JA330" s="99"/>
      <c r="JB330" s="98"/>
      <c r="JC330" s="99"/>
      <c r="JD330" s="99"/>
      <c r="JE330" s="99"/>
      <c r="JF330" s="98"/>
      <c r="JG330" s="99"/>
      <c r="JH330" s="502"/>
      <c r="JI330" s="99"/>
      <c r="JJ330" s="99"/>
      <c r="JK330" s="99"/>
      <c r="JL330" s="99"/>
      <c r="JM330" s="502"/>
      <c r="JN330" s="99"/>
      <c r="JO330" s="507"/>
      <c r="JP330" s="503"/>
      <c r="JQ330" s="502"/>
    </row>
    <row r="331" spans="23:277" ht="16" hidden="1">
      <c r="W331" s="503"/>
      <c r="X331" s="502"/>
      <c r="Y331" s="99"/>
      <c r="Z331" s="502"/>
      <c r="AA331" s="99"/>
      <c r="AB331" s="502"/>
      <c r="AC331" s="99"/>
      <c r="AD331" s="504"/>
      <c r="AE331" s="99"/>
      <c r="AF331" s="99"/>
      <c r="AG331" s="99"/>
      <c r="AH331" s="99"/>
      <c r="AI331" s="505"/>
      <c r="AJ331" s="99"/>
      <c r="AK331" s="98"/>
      <c r="AL331" s="99"/>
      <c r="AM331" s="645"/>
      <c r="AN331" s="99"/>
      <c r="AO331" s="99"/>
      <c r="AP331" s="99"/>
      <c r="AQ331" s="99"/>
      <c r="AR331" s="99"/>
      <c r="AS331" s="99"/>
      <c r="AT331" s="99"/>
      <c r="AU331" s="99"/>
      <c r="AV331" s="99"/>
      <c r="AW331" s="99"/>
      <c r="AX331" s="99"/>
      <c r="AY331" s="98"/>
      <c r="AZ331" s="99"/>
      <c r="BA331" s="98"/>
      <c r="BB331" s="99"/>
      <c r="BC331" s="502"/>
      <c r="BD331" s="99"/>
      <c r="BE331" s="99"/>
      <c r="BF331" s="502"/>
      <c r="BG331" s="99"/>
      <c r="BH331" s="99"/>
      <c r="BI331" s="99"/>
      <c r="BJ331" s="99"/>
      <c r="BK331" s="634"/>
      <c r="BL331" s="99"/>
      <c r="BM331" s="99"/>
      <c r="BN331" s="502"/>
      <c r="BO331" s="99"/>
      <c r="BP331" s="99"/>
      <c r="BQ331" s="99"/>
      <c r="BR331" s="502"/>
      <c r="BS331" s="99"/>
      <c r="BT331" s="99"/>
      <c r="BU331" s="502"/>
      <c r="BV331" s="99"/>
      <c r="BW331" s="502"/>
      <c r="BX331" s="99"/>
      <c r="BY331" s="99"/>
      <c r="BZ331" s="502"/>
      <c r="CA331" s="99"/>
      <c r="CB331" s="99"/>
      <c r="CC331" s="99"/>
      <c r="CD331" s="99"/>
      <c r="CE331" s="503"/>
      <c r="CF331" s="99"/>
      <c r="CG331" s="502"/>
      <c r="CH331" s="99"/>
      <c r="CI331" s="98"/>
      <c r="CJ331" s="99"/>
      <c r="CK331" s="99"/>
      <c r="CL331" s="98"/>
      <c r="CM331" s="99"/>
      <c r="CN331" s="99"/>
      <c r="CO331" s="99"/>
      <c r="CP331" s="98"/>
      <c r="CQ331" s="99"/>
      <c r="CR331" s="99"/>
      <c r="CS331" s="99"/>
      <c r="CT331" s="99"/>
      <c r="CU331" s="99"/>
      <c r="CV331" s="99"/>
      <c r="CW331" s="99"/>
      <c r="CX331" s="98"/>
      <c r="CY331" s="99"/>
      <c r="CZ331" s="99"/>
      <c r="DA331" s="99"/>
      <c r="DB331" s="99"/>
      <c r="DC331" s="502"/>
      <c r="DD331" s="99"/>
      <c r="DE331" s="99"/>
      <c r="DF331" s="99"/>
      <c r="DG331" s="99"/>
      <c r="DH331" s="99"/>
      <c r="DI331" s="99"/>
      <c r="DJ331" s="99"/>
      <c r="DK331" s="99"/>
      <c r="DL331" s="99"/>
      <c r="DM331" s="99"/>
      <c r="DN331" s="99"/>
      <c r="DO331" s="502"/>
      <c r="DP331" s="99"/>
      <c r="DQ331" s="99"/>
      <c r="DR331" s="99"/>
      <c r="DS331" s="502"/>
      <c r="DT331" s="99"/>
      <c r="DU331" s="99"/>
      <c r="DV331" s="99"/>
      <c r="DW331" s="99"/>
      <c r="DX331" s="99"/>
      <c r="DY331" s="99"/>
      <c r="DZ331" s="99"/>
      <c r="EA331" s="506"/>
      <c r="EB331" s="99"/>
      <c r="EC331" s="502"/>
      <c r="ED331" s="98"/>
      <c r="EE331" s="99"/>
      <c r="EF331" s="99"/>
      <c r="EG331" s="99"/>
      <c r="EH331" s="99"/>
      <c r="EI331" s="98"/>
      <c r="EJ331" s="99"/>
      <c r="EK331" s="98"/>
      <c r="EL331" s="99"/>
      <c r="EM331" s="99"/>
      <c r="EN331" s="98"/>
      <c r="EO331" s="99"/>
      <c r="EP331" s="193"/>
      <c r="EQ331" s="99"/>
      <c r="ER331" s="99"/>
      <c r="ES331" s="99"/>
      <c r="ET331" s="99"/>
      <c r="EU331" s="99"/>
      <c r="EV331" s="99"/>
      <c r="EW331" s="502"/>
      <c r="EX331" s="98"/>
      <c r="EY331" s="99"/>
      <c r="EZ331" s="99"/>
      <c r="FA331" s="98"/>
      <c r="FB331" s="99"/>
      <c r="FC331" s="99"/>
      <c r="FD331" s="99"/>
      <c r="FE331" s="98"/>
      <c r="FF331" s="99"/>
      <c r="FG331" s="98"/>
      <c r="FH331" s="99"/>
      <c r="FI331" s="99"/>
      <c r="FJ331" s="98"/>
      <c r="FK331" s="99"/>
      <c r="FL331" s="99"/>
      <c r="FM331" s="99"/>
      <c r="FN331" s="506"/>
      <c r="FO331" s="99"/>
      <c r="FP331" s="502"/>
      <c r="FQ331" s="99"/>
      <c r="FR331" s="98"/>
      <c r="FS331" s="99"/>
      <c r="FT331" s="98"/>
      <c r="FU331" s="99"/>
      <c r="FV331" s="99"/>
      <c r="FW331" s="99"/>
      <c r="FX331" s="99"/>
      <c r="FY331" s="99"/>
      <c r="FZ331" s="98"/>
      <c r="GA331" s="99"/>
      <c r="GB331" s="502"/>
      <c r="GC331" s="99"/>
      <c r="GD331" s="99"/>
      <c r="GE331" s="99"/>
      <c r="GF331" s="502"/>
      <c r="GG331" s="99"/>
      <c r="GH331" s="503"/>
      <c r="GI331" s="99"/>
      <c r="GJ331" s="502"/>
      <c r="GK331" s="99"/>
      <c r="GL331" s="99"/>
      <c r="GM331" s="502"/>
      <c r="GN331" s="99"/>
      <c r="GO331" s="99"/>
      <c r="GP331" s="99"/>
      <c r="GQ331" s="99"/>
      <c r="GR331" s="99"/>
      <c r="GS331" s="503"/>
      <c r="GT331" s="99"/>
      <c r="GU331" s="502"/>
      <c r="GV331" s="98"/>
      <c r="GW331" s="99"/>
      <c r="GX331" s="99"/>
      <c r="GY331" s="98"/>
      <c r="GZ331" s="99"/>
      <c r="HA331" s="99"/>
      <c r="HB331" s="99"/>
      <c r="HC331" s="99"/>
      <c r="HD331" s="99"/>
      <c r="HE331" s="99"/>
      <c r="HF331" s="99"/>
      <c r="HG331" s="99"/>
      <c r="HH331" s="502"/>
      <c r="HI331" s="99"/>
      <c r="HJ331" s="99"/>
      <c r="HK331" s="99"/>
      <c r="HL331" s="99"/>
      <c r="HM331" s="99"/>
      <c r="HN331" s="99"/>
      <c r="HO331" s="502"/>
      <c r="HP331" s="98"/>
      <c r="HQ331" s="99"/>
      <c r="HR331" s="99"/>
      <c r="HS331" s="99"/>
      <c r="HT331" s="98"/>
      <c r="HU331" s="99"/>
      <c r="HV331" s="99"/>
      <c r="HW331" s="99"/>
      <c r="HX331" s="99"/>
      <c r="HY331" s="98"/>
      <c r="HZ331" s="99"/>
      <c r="IA331" s="503"/>
      <c r="IB331" s="502"/>
      <c r="IC331" s="99"/>
      <c r="ID331" s="99"/>
      <c r="IE331" s="99"/>
      <c r="IF331" s="99"/>
      <c r="IG331" s="99"/>
      <c r="IH331" s="99"/>
      <c r="II331" s="99"/>
      <c r="IJ331" s="99"/>
      <c r="IK331" s="503"/>
      <c r="IL331" s="502"/>
      <c r="IM331" s="99"/>
      <c r="IN331" s="99"/>
      <c r="IO331" s="99"/>
      <c r="IP331" s="99"/>
      <c r="IQ331" s="99"/>
      <c r="IR331" s="99"/>
      <c r="IS331" s="503"/>
      <c r="IT331" s="99"/>
      <c r="IU331" s="99"/>
      <c r="IV331" s="502"/>
      <c r="IW331" s="99"/>
      <c r="IX331" s="99"/>
      <c r="IY331" s="98"/>
      <c r="IZ331" s="99"/>
      <c r="JA331" s="99"/>
      <c r="JB331" s="98"/>
      <c r="JC331" s="99"/>
      <c r="JD331" s="99"/>
      <c r="JE331" s="99"/>
      <c r="JF331" s="98"/>
      <c r="JG331" s="99"/>
      <c r="JH331" s="502"/>
      <c r="JI331" s="99"/>
      <c r="JJ331" s="99"/>
      <c r="JK331" s="99"/>
      <c r="JL331" s="99"/>
      <c r="JM331" s="502"/>
      <c r="JN331" s="99"/>
      <c r="JO331" s="507"/>
      <c r="JP331" s="503"/>
      <c r="JQ331" s="502"/>
    </row>
    <row r="332" spans="23:277" ht="16" hidden="1">
      <c r="W332" s="503"/>
      <c r="X332" s="502"/>
      <c r="Y332" s="99"/>
      <c r="Z332" s="502"/>
      <c r="AA332" s="99"/>
      <c r="AB332" s="502"/>
      <c r="AC332" s="99"/>
      <c r="AD332" s="504"/>
      <c r="AE332" s="99"/>
      <c r="AF332" s="99"/>
      <c r="AG332" s="99"/>
      <c r="AH332" s="99"/>
      <c r="AI332" s="505"/>
      <c r="AJ332" s="99"/>
      <c r="AK332" s="98"/>
      <c r="AL332" s="99"/>
      <c r="AM332" s="645"/>
      <c r="AN332" s="99"/>
      <c r="AO332" s="99"/>
      <c r="AP332" s="99"/>
      <c r="AQ332" s="99"/>
      <c r="AR332" s="99"/>
      <c r="AS332" s="99"/>
      <c r="AT332" s="99"/>
      <c r="AU332" s="99"/>
      <c r="AV332" s="99"/>
      <c r="AW332" s="99"/>
      <c r="AX332" s="99"/>
      <c r="AY332" s="98"/>
      <c r="AZ332" s="99"/>
      <c r="BA332" s="98"/>
      <c r="BB332" s="99"/>
      <c r="BC332" s="502"/>
      <c r="BD332" s="99"/>
      <c r="BE332" s="99"/>
      <c r="BF332" s="502"/>
      <c r="BG332" s="99"/>
      <c r="BH332" s="99"/>
      <c r="BI332" s="99"/>
      <c r="BJ332" s="99"/>
      <c r="BK332" s="634"/>
      <c r="BL332" s="99"/>
      <c r="BM332" s="99"/>
      <c r="BN332" s="502"/>
      <c r="BO332" s="99"/>
      <c r="BP332" s="99"/>
      <c r="BQ332" s="99"/>
      <c r="BR332" s="502"/>
      <c r="BS332" s="99"/>
      <c r="BT332" s="99"/>
      <c r="BU332" s="502"/>
      <c r="BV332" s="99"/>
      <c r="BW332" s="502"/>
      <c r="BX332" s="99"/>
      <c r="BY332" s="99"/>
      <c r="BZ332" s="502"/>
      <c r="CA332" s="99"/>
      <c r="CB332" s="99"/>
      <c r="CC332" s="99"/>
      <c r="CD332" s="99"/>
      <c r="CE332" s="503"/>
      <c r="CF332" s="99"/>
      <c r="CG332" s="502"/>
      <c r="CH332" s="99"/>
      <c r="CI332" s="98"/>
      <c r="CJ332" s="99"/>
      <c r="CK332" s="99"/>
      <c r="CL332" s="98"/>
      <c r="CM332" s="99"/>
      <c r="CN332" s="99"/>
      <c r="CO332" s="99"/>
      <c r="CP332" s="98"/>
      <c r="CQ332" s="99"/>
      <c r="CR332" s="99"/>
      <c r="CS332" s="99"/>
      <c r="CT332" s="99"/>
      <c r="CU332" s="99"/>
      <c r="CV332" s="99"/>
      <c r="CW332" s="99"/>
      <c r="CX332" s="98"/>
      <c r="CY332" s="99"/>
      <c r="CZ332" s="99"/>
      <c r="DA332" s="99"/>
      <c r="DB332" s="99"/>
      <c r="DC332" s="502"/>
      <c r="DD332" s="99"/>
      <c r="DE332" s="99"/>
      <c r="DF332" s="99"/>
      <c r="DG332" s="99"/>
      <c r="DH332" s="99"/>
      <c r="DI332" s="99"/>
      <c r="DJ332" s="99"/>
      <c r="DK332" s="99"/>
      <c r="DL332" s="99"/>
      <c r="DM332" s="99"/>
      <c r="DN332" s="99"/>
      <c r="DO332" s="502"/>
      <c r="DP332" s="99"/>
      <c r="DQ332" s="99"/>
      <c r="DR332" s="99"/>
      <c r="DS332" s="502"/>
      <c r="DT332" s="99"/>
      <c r="DU332" s="99"/>
      <c r="DV332" s="99"/>
      <c r="DW332" s="99"/>
      <c r="DX332" s="99"/>
      <c r="DY332" s="99"/>
      <c r="DZ332" s="99"/>
      <c r="EA332" s="506"/>
      <c r="EB332" s="99"/>
      <c r="EC332" s="502"/>
      <c r="ED332" s="98"/>
      <c r="EE332" s="99"/>
      <c r="EF332" s="99"/>
      <c r="EG332" s="99"/>
      <c r="EH332" s="99"/>
      <c r="EI332" s="98"/>
      <c r="EJ332" s="99"/>
      <c r="EK332" s="98"/>
      <c r="EL332" s="99"/>
      <c r="EM332" s="99"/>
      <c r="EN332" s="98"/>
      <c r="EO332" s="99"/>
      <c r="EP332" s="193"/>
      <c r="EQ332" s="99"/>
      <c r="ER332" s="99"/>
      <c r="ES332" s="99"/>
      <c r="ET332" s="99"/>
      <c r="EU332" s="99"/>
      <c r="EV332" s="99"/>
      <c r="EW332" s="502"/>
      <c r="EX332" s="98"/>
      <c r="EY332" s="99"/>
      <c r="EZ332" s="99"/>
      <c r="FA332" s="98"/>
      <c r="FB332" s="99"/>
      <c r="FC332" s="99"/>
      <c r="FD332" s="99"/>
      <c r="FE332" s="98"/>
      <c r="FF332" s="99"/>
      <c r="FG332" s="98"/>
      <c r="FH332" s="99"/>
      <c r="FI332" s="99"/>
      <c r="FJ332" s="98"/>
      <c r="FK332" s="99"/>
      <c r="FL332" s="99"/>
      <c r="FM332" s="99"/>
      <c r="FN332" s="506"/>
      <c r="FO332" s="99"/>
      <c r="FP332" s="502"/>
      <c r="FQ332" s="99"/>
      <c r="FR332" s="98"/>
      <c r="FS332" s="99"/>
      <c r="FT332" s="98"/>
      <c r="FU332" s="99"/>
      <c r="FV332" s="99"/>
      <c r="FW332" s="99"/>
      <c r="FX332" s="99"/>
      <c r="FY332" s="99"/>
      <c r="FZ332" s="98"/>
      <c r="GA332" s="99"/>
      <c r="GB332" s="502"/>
      <c r="GC332" s="99"/>
      <c r="GD332" s="99"/>
      <c r="GE332" s="99"/>
      <c r="GF332" s="502"/>
      <c r="GG332" s="99"/>
      <c r="GH332" s="503"/>
      <c r="GI332" s="99"/>
      <c r="GJ332" s="502"/>
      <c r="GK332" s="99"/>
      <c r="GL332" s="99"/>
      <c r="GM332" s="502"/>
      <c r="GN332" s="99"/>
      <c r="GO332" s="99"/>
      <c r="GP332" s="99"/>
      <c r="GQ332" s="99"/>
      <c r="GR332" s="99"/>
      <c r="GS332" s="503"/>
      <c r="GT332" s="99"/>
      <c r="GU332" s="502"/>
      <c r="GV332" s="98"/>
      <c r="GW332" s="99"/>
      <c r="GX332" s="99"/>
      <c r="GY332" s="98"/>
      <c r="GZ332" s="99"/>
      <c r="HA332" s="99"/>
      <c r="HB332" s="99"/>
      <c r="HC332" s="99"/>
      <c r="HD332" s="99"/>
      <c r="HE332" s="99"/>
      <c r="HF332" s="99"/>
      <c r="HG332" s="99"/>
      <c r="HH332" s="502"/>
      <c r="HI332" s="99"/>
      <c r="HJ332" s="99"/>
      <c r="HK332" s="99"/>
      <c r="HL332" s="99"/>
      <c r="HM332" s="99"/>
      <c r="HN332" s="99"/>
      <c r="HO332" s="502"/>
      <c r="HP332" s="98"/>
      <c r="HQ332" s="99"/>
      <c r="HR332" s="99"/>
      <c r="HS332" s="99"/>
      <c r="HT332" s="98"/>
      <c r="HU332" s="99"/>
      <c r="HV332" s="99"/>
      <c r="HW332" s="99"/>
      <c r="HX332" s="99"/>
      <c r="HY332" s="98"/>
      <c r="HZ332" s="99"/>
      <c r="IA332" s="503"/>
      <c r="IB332" s="502"/>
      <c r="IC332" s="99"/>
      <c r="ID332" s="99"/>
      <c r="IE332" s="99"/>
      <c r="IF332" s="99"/>
      <c r="IG332" s="99"/>
      <c r="IH332" s="99"/>
      <c r="II332" s="99"/>
      <c r="IJ332" s="99"/>
      <c r="IK332" s="503"/>
      <c r="IL332" s="502"/>
      <c r="IM332" s="99"/>
      <c r="IN332" s="99"/>
      <c r="IO332" s="99"/>
      <c r="IP332" s="99"/>
      <c r="IQ332" s="99"/>
      <c r="IR332" s="99"/>
      <c r="IS332" s="503"/>
      <c r="IT332" s="99"/>
      <c r="IU332" s="99"/>
      <c r="IV332" s="502"/>
      <c r="IW332" s="99"/>
      <c r="IX332" s="99"/>
      <c r="IY332" s="98"/>
      <c r="IZ332" s="99"/>
      <c r="JA332" s="99"/>
      <c r="JB332" s="98"/>
      <c r="JC332" s="99"/>
      <c r="JD332" s="99"/>
      <c r="JE332" s="99"/>
      <c r="JF332" s="98"/>
      <c r="JG332" s="99"/>
      <c r="JH332" s="502"/>
      <c r="JI332" s="99"/>
      <c r="JJ332" s="99"/>
      <c r="JK332" s="99"/>
      <c r="JL332" s="99"/>
      <c r="JM332" s="502"/>
      <c r="JN332" s="99"/>
      <c r="JO332" s="507"/>
      <c r="JP332" s="503"/>
      <c r="JQ332" s="502"/>
    </row>
    <row r="333" spans="23:277" ht="16" hidden="1">
      <c r="W333" s="503"/>
      <c r="X333" s="502"/>
      <c r="Y333" s="99"/>
      <c r="Z333" s="502"/>
      <c r="AA333" s="99"/>
      <c r="AB333" s="502"/>
      <c r="AC333" s="99"/>
      <c r="AD333" s="504"/>
      <c r="AE333" s="99"/>
      <c r="AF333" s="99"/>
      <c r="AG333" s="99"/>
      <c r="AH333" s="99"/>
      <c r="AI333" s="505"/>
      <c r="AJ333" s="99"/>
      <c r="AK333" s="98"/>
      <c r="AL333" s="99"/>
      <c r="AM333" s="645"/>
      <c r="AN333" s="99"/>
      <c r="AO333" s="99"/>
      <c r="AP333" s="99"/>
      <c r="AQ333" s="99"/>
      <c r="AR333" s="99"/>
      <c r="AS333" s="99"/>
      <c r="AT333" s="99"/>
      <c r="AU333" s="99"/>
      <c r="AV333" s="99"/>
      <c r="AW333" s="99"/>
      <c r="AX333" s="99"/>
      <c r="AY333" s="98"/>
      <c r="AZ333" s="99"/>
      <c r="BA333" s="98"/>
      <c r="BB333" s="99"/>
      <c r="BC333" s="502"/>
      <c r="BD333" s="99"/>
      <c r="BE333" s="99"/>
      <c r="BF333" s="502"/>
      <c r="BG333" s="99"/>
      <c r="BH333" s="99"/>
      <c r="BI333" s="99"/>
      <c r="BJ333" s="99"/>
      <c r="BK333" s="634"/>
      <c r="BL333" s="99"/>
      <c r="BM333" s="99"/>
      <c r="BN333" s="502"/>
      <c r="BO333" s="99"/>
      <c r="BP333" s="99"/>
      <c r="BQ333" s="99"/>
      <c r="BR333" s="502"/>
      <c r="BS333" s="99"/>
      <c r="BT333" s="99"/>
      <c r="BU333" s="502"/>
      <c r="BV333" s="99"/>
      <c r="BW333" s="502"/>
      <c r="BX333" s="99"/>
      <c r="BY333" s="99"/>
      <c r="BZ333" s="502"/>
      <c r="CA333" s="99"/>
      <c r="CB333" s="99"/>
      <c r="CC333" s="99"/>
      <c r="CD333" s="99"/>
      <c r="CE333" s="503"/>
      <c r="CF333" s="99"/>
      <c r="CG333" s="502"/>
      <c r="CH333" s="99"/>
      <c r="CI333" s="98"/>
      <c r="CJ333" s="99"/>
      <c r="CK333" s="99"/>
      <c r="CL333" s="98"/>
      <c r="CM333" s="99"/>
      <c r="CN333" s="99"/>
      <c r="CO333" s="99"/>
      <c r="CP333" s="98"/>
      <c r="CQ333" s="99"/>
      <c r="CR333" s="99"/>
      <c r="CS333" s="99"/>
      <c r="CT333" s="99"/>
      <c r="CU333" s="99"/>
      <c r="CV333" s="99"/>
      <c r="CW333" s="99"/>
      <c r="CX333" s="98"/>
      <c r="CY333" s="99"/>
      <c r="CZ333" s="99"/>
      <c r="DA333" s="99"/>
      <c r="DB333" s="99"/>
      <c r="DC333" s="502"/>
      <c r="DD333" s="99"/>
      <c r="DE333" s="99"/>
      <c r="DF333" s="99"/>
      <c r="DG333" s="99"/>
      <c r="DH333" s="99"/>
      <c r="DI333" s="99"/>
      <c r="DJ333" s="99"/>
      <c r="DK333" s="99"/>
      <c r="DL333" s="99"/>
      <c r="DM333" s="99"/>
      <c r="DN333" s="99"/>
      <c r="DO333" s="502"/>
      <c r="DP333" s="99"/>
      <c r="DQ333" s="99"/>
      <c r="DR333" s="99"/>
      <c r="DS333" s="502"/>
      <c r="DT333" s="99"/>
      <c r="DU333" s="99"/>
      <c r="DV333" s="99"/>
      <c r="DW333" s="99"/>
      <c r="DX333" s="99"/>
      <c r="DY333" s="99"/>
      <c r="DZ333" s="99"/>
      <c r="EA333" s="506"/>
      <c r="EB333" s="99"/>
      <c r="EC333" s="502"/>
      <c r="ED333" s="98"/>
      <c r="EE333" s="99"/>
      <c r="EF333" s="99"/>
      <c r="EG333" s="99"/>
      <c r="EH333" s="99"/>
      <c r="EI333" s="98"/>
      <c r="EJ333" s="99"/>
      <c r="EK333" s="98"/>
      <c r="EL333" s="99"/>
      <c r="EM333" s="99"/>
      <c r="EN333" s="98"/>
      <c r="EO333" s="99"/>
      <c r="EP333" s="193"/>
      <c r="EQ333" s="99"/>
      <c r="ER333" s="99"/>
      <c r="ES333" s="99"/>
      <c r="ET333" s="99"/>
      <c r="EU333" s="99"/>
      <c r="EV333" s="99"/>
      <c r="EW333" s="502"/>
      <c r="EX333" s="98"/>
      <c r="EY333" s="99"/>
      <c r="EZ333" s="99"/>
      <c r="FA333" s="98"/>
      <c r="FB333" s="99"/>
      <c r="FC333" s="99"/>
      <c r="FD333" s="99"/>
      <c r="FE333" s="98"/>
      <c r="FF333" s="99"/>
      <c r="FG333" s="98"/>
      <c r="FH333" s="99"/>
      <c r="FI333" s="99"/>
      <c r="FJ333" s="98"/>
      <c r="FK333" s="99"/>
      <c r="FL333" s="99"/>
      <c r="FM333" s="99"/>
      <c r="FN333" s="506"/>
      <c r="FO333" s="99"/>
      <c r="FP333" s="502"/>
      <c r="FQ333" s="99"/>
      <c r="FR333" s="98"/>
      <c r="FS333" s="99"/>
      <c r="FT333" s="98"/>
      <c r="FU333" s="99"/>
      <c r="FV333" s="99"/>
      <c r="FW333" s="99"/>
      <c r="FX333" s="99"/>
      <c r="FY333" s="99"/>
      <c r="FZ333" s="98"/>
      <c r="GA333" s="99"/>
      <c r="GB333" s="502"/>
      <c r="GC333" s="99"/>
      <c r="GD333" s="99"/>
      <c r="GE333" s="99"/>
      <c r="GF333" s="502"/>
      <c r="GG333" s="99"/>
      <c r="GH333" s="503"/>
      <c r="GI333" s="99"/>
      <c r="GJ333" s="502"/>
      <c r="GK333" s="99"/>
      <c r="GL333" s="99"/>
      <c r="GM333" s="502"/>
      <c r="GN333" s="99"/>
      <c r="GO333" s="99"/>
      <c r="GP333" s="99"/>
      <c r="GQ333" s="99"/>
      <c r="GR333" s="99"/>
      <c r="GS333" s="503"/>
      <c r="GT333" s="99"/>
      <c r="GU333" s="502"/>
      <c r="GV333" s="98"/>
      <c r="GW333" s="99"/>
      <c r="GX333" s="99"/>
      <c r="GY333" s="98"/>
      <c r="GZ333" s="99"/>
      <c r="HA333" s="99"/>
      <c r="HB333" s="99"/>
      <c r="HC333" s="99"/>
      <c r="HD333" s="99"/>
      <c r="HE333" s="99"/>
      <c r="HF333" s="99"/>
      <c r="HG333" s="99"/>
      <c r="HH333" s="502"/>
      <c r="HI333" s="99"/>
      <c r="HJ333" s="99"/>
      <c r="HK333" s="99"/>
      <c r="HL333" s="99"/>
      <c r="HM333" s="99"/>
      <c r="HN333" s="99"/>
      <c r="HO333" s="502"/>
      <c r="HP333" s="98"/>
      <c r="HQ333" s="99"/>
      <c r="HR333" s="99"/>
      <c r="HS333" s="99"/>
      <c r="HT333" s="98"/>
      <c r="HU333" s="99"/>
      <c r="HV333" s="99"/>
      <c r="HW333" s="99"/>
      <c r="HX333" s="99"/>
      <c r="HY333" s="98"/>
      <c r="HZ333" s="99"/>
      <c r="IA333" s="503"/>
      <c r="IB333" s="502"/>
      <c r="IC333" s="99"/>
      <c r="ID333" s="99"/>
      <c r="IE333" s="99"/>
      <c r="IF333" s="99"/>
      <c r="IG333" s="99"/>
      <c r="IH333" s="99"/>
      <c r="II333" s="99"/>
      <c r="IJ333" s="99"/>
      <c r="IK333" s="503"/>
      <c r="IL333" s="502"/>
      <c r="IM333" s="99"/>
      <c r="IN333" s="99"/>
      <c r="IO333" s="99"/>
      <c r="IP333" s="99"/>
      <c r="IQ333" s="99"/>
      <c r="IR333" s="99"/>
      <c r="IS333" s="503"/>
      <c r="IT333" s="99"/>
      <c r="IU333" s="99"/>
      <c r="IV333" s="502"/>
      <c r="IW333" s="99"/>
      <c r="IX333" s="99"/>
      <c r="IY333" s="98"/>
      <c r="IZ333" s="99"/>
      <c r="JA333" s="99"/>
      <c r="JB333" s="98"/>
      <c r="JC333" s="99"/>
      <c r="JD333" s="99"/>
      <c r="JE333" s="99"/>
      <c r="JF333" s="98"/>
      <c r="JG333" s="99"/>
      <c r="JH333" s="502"/>
      <c r="JI333" s="99"/>
      <c r="JJ333" s="99"/>
      <c r="JK333" s="99"/>
      <c r="JL333" s="99"/>
      <c r="JM333" s="502"/>
      <c r="JN333" s="99"/>
      <c r="JO333" s="507"/>
      <c r="JP333" s="503"/>
      <c r="JQ333" s="502"/>
    </row>
    <row r="334" spans="23:277" ht="16" hidden="1">
      <c r="W334" s="503"/>
      <c r="X334" s="502"/>
      <c r="Y334" s="99"/>
      <c r="Z334" s="502"/>
      <c r="AA334" s="99"/>
      <c r="AB334" s="502"/>
      <c r="AC334" s="99"/>
      <c r="AD334" s="504"/>
      <c r="AE334" s="99"/>
      <c r="AF334" s="99"/>
      <c r="AG334" s="99"/>
      <c r="AH334" s="99"/>
      <c r="AI334" s="505"/>
      <c r="AJ334" s="99"/>
      <c r="AK334" s="98"/>
      <c r="AL334" s="99"/>
      <c r="AM334" s="645"/>
      <c r="AN334" s="99"/>
      <c r="AO334" s="99"/>
      <c r="AP334" s="99"/>
      <c r="AQ334" s="99"/>
      <c r="AR334" s="99"/>
      <c r="AS334" s="99"/>
      <c r="AT334" s="99"/>
      <c r="AU334" s="99"/>
      <c r="AV334" s="99"/>
      <c r="AW334" s="99"/>
      <c r="AX334" s="99"/>
      <c r="AY334" s="98"/>
      <c r="AZ334" s="99"/>
      <c r="BA334" s="98"/>
      <c r="BB334" s="99"/>
      <c r="BC334" s="502"/>
      <c r="BD334" s="99"/>
      <c r="BE334" s="99"/>
      <c r="BF334" s="502"/>
      <c r="BG334" s="99"/>
      <c r="BH334" s="99"/>
      <c r="BI334" s="99"/>
      <c r="BJ334" s="99"/>
      <c r="BK334" s="634"/>
      <c r="BL334" s="99"/>
      <c r="BM334" s="99"/>
      <c r="BN334" s="502"/>
      <c r="BO334" s="99"/>
      <c r="BP334" s="99"/>
      <c r="BQ334" s="99"/>
      <c r="BR334" s="502"/>
      <c r="BS334" s="99"/>
      <c r="BT334" s="99"/>
      <c r="BU334" s="502"/>
      <c r="BV334" s="99"/>
      <c r="BW334" s="502"/>
      <c r="BX334" s="99"/>
      <c r="BY334" s="99"/>
      <c r="BZ334" s="502"/>
      <c r="CA334" s="99"/>
      <c r="CB334" s="99"/>
      <c r="CC334" s="99"/>
      <c r="CD334" s="99"/>
      <c r="CE334" s="503"/>
      <c r="CF334" s="99"/>
      <c r="CG334" s="502"/>
      <c r="CH334" s="99"/>
      <c r="CI334" s="98"/>
      <c r="CJ334" s="99"/>
      <c r="CK334" s="99"/>
      <c r="CL334" s="98"/>
      <c r="CM334" s="99"/>
      <c r="CN334" s="99"/>
      <c r="CO334" s="99"/>
      <c r="CP334" s="98"/>
      <c r="CQ334" s="99"/>
      <c r="CR334" s="99"/>
      <c r="CS334" s="99"/>
      <c r="CT334" s="99"/>
      <c r="CU334" s="99"/>
      <c r="CV334" s="99"/>
      <c r="CW334" s="99"/>
      <c r="CX334" s="98"/>
      <c r="CY334" s="99"/>
      <c r="CZ334" s="99"/>
      <c r="DA334" s="99"/>
      <c r="DB334" s="99"/>
      <c r="DC334" s="502"/>
      <c r="DD334" s="99"/>
      <c r="DE334" s="99"/>
      <c r="DF334" s="99"/>
      <c r="DG334" s="99"/>
      <c r="DH334" s="99"/>
      <c r="DI334" s="99"/>
      <c r="DJ334" s="99"/>
      <c r="DK334" s="99"/>
      <c r="DL334" s="99"/>
      <c r="DM334" s="99"/>
      <c r="DN334" s="99"/>
      <c r="DO334" s="502"/>
      <c r="DP334" s="99"/>
      <c r="DQ334" s="99"/>
      <c r="DR334" s="99"/>
      <c r="DS334" s="502"/>
      <c r="DT334" s="99"/>
      <c r="DU334" s="99"/>
      <c r="DV334" s="99"/>
      <c r="DW334" s="99"/>
      <c r="DX334" s="99"/>
      <c r="DY334" s="99"/>
      <c r="DZ334" s="99"/>
      <c r="EA334" s="506"/>
      <c r="EB334" s="99"/>
      <c r="EC334" s="502"/>
      <c r="ED334" s="98"/>
      <c r="EE334" s="99"/>
      <c r="EF334" s="99"/>
      <c r="EG334" s="99"/>
      <c r="EH334" s="99"/>
      <c r="EI334" s="98"/>
      <c r="EJ334" s="99"/>
      <c r="EK334" s="98"/>
      <c r="EL334" s="99"/>
      <c r="EM334" s="99"/>
      <c r="EN334" s="98"/>
      <c r="EO334" s="99"/>
      <c r="EP334" s="193"/>
      <c r="EQ334" s="99"/>
      <c r="ER334" s="99"/>
      <c r="ES334" s="99"/>
      <c r="ET334" s="99"/>
      <c r="EU334" s="99"/>
      <c r="EV334" s="99"/>
      <c r="EW334" s="502"/>
      <c r="EX334" s="98"/>
      <c r="EY334" s="99"/>
      <c r="EZ334" s="99"/>
      <c r="FA334" s="98"/>
      <c r="FB334" s="99"/>
      <c r="FC334" s="99"/>
      <c r="FD334" s="99"/>
      <c r="FE334" s="98"/>
      <c r="FF334" s="99"/>
      <c r="FG334" s="98"/>
      <c r="FH334" s="99"/>
      <c r="FI334" s="99"/>
      <c r="FJ334" s="98"/>
      <c r="FK334" s="99"/>
      <c r="FL334" s="99"/>
      <c r="FM334" s="99"/>
      <c r="FN334" s="506"/>
      <c r="FO334" s="99"/>
      <c r="FP334" s="502"/>
      <c r="FQ334" s="99"/>
      <c r="FR334" s="98"/>
      <c r="FS334" s="99"/>
      <c r="FT334" s="98"/>
      <c r="FU334" s="99"/>
      <c r="FV334" s="99"/>
      <c r="FW334" s="99"/>
      <c r="FX334" s="99"/>
      <c r="FY334" s="99"/>
      <c r="FZ334" s="98"/>
      <c r="GA334" s="99"/>
      <c r="GB334" s="502"/>
      <c r="GC334" s="99"/>
      <c r="GD334" s="99"/>
      <c r="GE334" s="99"/>
      <c r="GF334" s="502"/>
      <c r="GG334" s="99"/>
      <c r="GH334" s="503"/>
      <c r="GI334" s="99"/>
      <c r="GJ334" s="502"/>
      <c r="GK334" s="99"/>
      <c r="GL334" s="99"/>
      <c r="GM334" s="502"/>
      <c r="GN334" s="99"/>
      <c r="GO334" s="99"/>
      <c r="GP334" s="99"/>
      <c r="GQ334" s="99"/>
      <c r="GR334" s="99"/>
      <c r="GS334" s="503"/>
      <c r="GT334" s="99"/>
      <c r="GU334" s="502"/>
      <c r="GV334" s="98"/>
      <c r="GW334" s="99"/>
      <c r="GX334" s="99"/>
      <c r="GY334" s="98"/>
      <c r="GZ334" s="99"/>
      <c r="HA334" s="99"/>
      <c r="HB334" s="99"/>
      <c r="HC334" s="99"/>
      <c r="HD334" s="99"/>
      <c r="HE334" s="99"/>
      <c r="HF334" s="99"/>
      <c r="HG334" s="99"/>
      <c r="HH334" s="502"/>
      <c r="HI334" s="99"/>
      <c r="HJ334" s="99"/>
      <c r="HK334" s="99"/>
      <c r="HL334" s="99"/>
      <c r="HM334" s="99"/>
      <c r="HN334" s="99"/>
      <c r="HO334" s="502"/>
      <c r="HP334" s="98"/>
      <c r="HQ334" s="99"/>
      <c r="HR334" s="99"/>
      <c r="HS334" s="99"/>
      <c r="HT334" s="98"/>
      <c r="HU334" s="99"/>
      <c r="HV334" s="99"/>
      <c r="HW334" s="99"/>
      <c r="HX334" s="99"/>
      <c r="HY334" s="98"/>
      <c r="HZ334" s="99"/>
      <c r="IA334" s="503"/>
      <c r="IB334" s="502"/>
      <c r="IC334" s="99"/>
      <c r="ID334" s="99"/>
      <c r="IE334" s="99"/>
      <c r="IF334" s="99"/>
      <c r="IG334" s="99"/>
      <c r="IH334" s="99"/>
      <c r="II334" s="99"/>
      <c r="IJ334" s="99"/>
      <c r="IK334" s="503"/>
      <c r="IL334" s="502"/>
      <c r="IM334" s="99"/>
      <c r="IN334" s="99"/>
      <c r="IO334" s="99"/>
      <c r="IP334" s="99"/>
      <c r="IQ334" s="99"/>
      <c r="IR334" s="99"/>
      <c r="IS334" s="503"/>
      <c r="IT334" s="99"/>
      <c r="IU334" s="99"/>
      <c r="IV334" s="502"/>
      <c r="IW334" s="99"/>
      <c r="IX334" s="99"/>
      <c r="IY334" s="98"/>
      <c r="IZ334" s="99"/>
      <c r="JA334" s="99"/>
      <c r="JB334" s="98"/>
      <c r="JC334" s="99"/>
      <c r="JD334" s="99"/>
      <c r="JE334" s="99"/>
      <c r="JF334" s="98"/>
      <c r="JG334" s="99"/>
      <c r="JH334" s="502"/>
      <c r="JI334" s="99"/>
      <c r="JJ334" s="99"/>
      <c r="JK334" s="99"/>
      <c r="JL334" s="99"/>
      <c r="JM334" s="502"/>
      <c r="JN334" s="99"/>
      <c r="JO334" s="507"/>
      <c r="JP334" s="503"/>
      <c r="JQ334" s="502"/>
    </row>
    <row r="335" spans="23:277" ht="16" hidden="1">
      <c r="W335" s="503"/>
      <c r="X335" s="502"/>
      <c r="Y335" s="99"/>
      <c r="Z335" s="502"/>
      <c r="AA335" s="99"/>
      <c r="AB335" s="502"/>
      <c r="AC335" s="99"/>
      <c r="AD335" s="504"/>
      <c r="AE335" s="99"/>
      <c r="AF335" s="99"/>
      <c r="AG335" s="99"/>
      <c r="AH335" s="99"/>
      <c r="AI335" s="505"/>
      <c r="AJ335" s="99"/>
      <c r="AK335" s="98"/>
      <c r="AL335" s="99"/>
      <c r="AM335" s="645"/>
      <c r="AN335" s="99"/>
      <c r="AO335" s="99"/>
      <c r="AP335" s="99"/>
      <c r="AQ335" s="99"/>
      <c r="AR335" s="99"/>
      <c r="AS335" s="99"/>
      <c r="AT335" s="99"/>
      <c r="AU335" s="99"/>
      <c r="AV335" s="99"/>
      <c r="AW335" s="99"/>
      <c r="AX335" s="99"/>
      <c r="AY335" s="98"/>
      <c r="AZ335" s="99"/>
      <c r="BA335" s="98"/>
      <c r="BB335" s="99"/>
      <c r="BC335" s="502"/>
      <c r="BD335" s="99"/>
      <c r="BE335" s="99"/>
      <c r="BF335" s="502"/>
      <c r="BG335" s="99"/>
      <c r="BH335" s="99"/>
      <c r="BI335" s="99"/>
      <c r="BJ335" s="99"/>
      <c r="BK335" s="634"/>
      <c r="BL335" s="99"/>
      <c r="BM335" s="99"/>
      <c r="BN335" s="502"/>
      <c r="BO335" s="99"/>
      <c r="BP335" s="99"/>
      <c r="BQ335" s="99"/>
      <c r="BR335" s="502"/>
      <c r="BS335" s="99"/>
      <c r="BT335" s="99"/>
      <c r="BU335" s="502"/>
      <c r="BV335" s="99"/>
      <c r="BW335" s="502"/>
      <c r="BX335" s="99"/>
      <c r="BY335" s="99"/>
      <c r="BZ335" s="502"/>
      <c r="CA335" s="99"/>
      <c r="CB335" s="99"/>
      <c r="CC335" s="99"/>
      <c r="CD335" s="99"/>
      <c r="CE335" s="503"/>
      <c r="CF335" s="99"/>
      <c r="CG335" s="502"/>
      <c r="CH335" s="99"/>
      <c r="CI335" s="98"/>
      <c r="CJ335" s="99"/>
      <c r="CK335" s="99"/>
      <c r="CL335" s="98"/>
      <c r="CM335" s="99"/>
      <c r="CN335" s="99"/>
      <c r="CO335" s="99"/>
      <c r="CP335" s="98"/>
      <c r="CQ335" s="99"/>
      <c r="CR335" s="99"/>
      <c r="CS335" s="99"/>
      <c r="CT335" s="99"/>
      <c r="CU335" s="99"/>
      <c r="CV335" s="99"/>
      <c r="CW335" s="99"/>
      <c r="CX335" s="98"/>
      <c r="CY335" s="99"/>
      <c r="CZ335" s="99"/>
      <c r="DA335" s="99"/>
      <c r="DB335" s="99"/>
      <c r="DC335" s="502"/>
      <c r="DD335" s="99"/>
      <c r="DE335" s="99"/>
      <c r="DF335" s="99"/>
      <c r="DG335" s="99"/>
      <c r="DH335" s="99"/>
      <c r="DI335" s="99"/>
      <c r="DJ335" s="99"/>
      <c r="DK335" s="99"/>
      <c r="DL335" s="99"/>
      <c r="DM335" s="99"/>
      <c r="DN335" s="99"/>
      <c r="DO335" s="502"/>
      <c r="DP335" s="99"/>
      <c r="DQ335" s="99"/>
      <c r="DR335" s="99"/>
      <c r="DS335" s="502"/>
      <c r="DT335" s="99"/>
      <c r="DU335" s="99"/>
      <c r="DV335" s="99"/>
      <c r="DW335" s="99"/>
      <c r="DX335" s="99"/>
      <c r="DY335" s="99"/>
      <c r="DZ335" s="99"/>
      <c r="EA335" s="506"/>
      <c r="EB335" s="99"/>
      <c r="EC335" s="502"/>
      <c r="ED335" s="98"/>
      <c r="EE335" s="99"/>
      <c r="EF335" s="99"/>
      <c r="EG335" s="99"/>
      <c r="EH335" s="99"/>
      <c r="EI335" s="98"/>
      <c r="EJ335" s="99"/>
      <c r="EK335" s="98"/>
      <c r="EL335" s="99"/>
      <c r="EM335" s="99"/>
      <c r="EN335" s="98"/>
      <c r="EO335" s="99"/>
      <c r="EP335" s="193"/>
      <c r="EQ335" s="99"/>
      <c r="ER335" s="99"/>
      <c r="ES335" s="99"/>
      <c r="ET335" s="99"/>
      <c r="EU335" s="99"/>
      <c r="EV335" s="99"/>
      <c r="EW335" s="502"/>
      <c r="EX335" s="98"/>
      <c r="EY335" s="99"/>
      <c r="EZ335" s="99"/>
      <c r="FA335" s="98"/>
      <c r="FB335" s="99"/>
      <c r="FC335" s="99"/>
      <c r="FD335" s="99"/>
      <c r="FE335" s="98"/>
      <c r="FF335" s="99"/>
      <c r="FG335" s="98"/>
      <c r="FH335" s="99"/>
      <c r="FI335" s="99"/>
      <c r="FJ335" s="98"/>
      <c r="FK335" s="99"/>
      <c r="FL335" s="99"/>
      <c r="FM335" s="99"/>
      <c r="FN335" s="506"/>
      <c r="FO335" s="99"/>
      <c r="FP335" s="502"/>
      <c r="FQ335" s="99"/>
      <c r="FR335" s="98"/>
      <c r="FS335" s="99"/>
      <c r="FT335" s="98"/>
      <c r="FU335" s="99"/>
      <c r="FV335" s="99"/>
      <c r="FW335" s="99"/>
      <c r="FX335" s="99"/>
      <c r="FY335" s="99"/>
      <c r="FZ335" s="98"/>
      <c r="GA335" s="99"/>
      <c r="GB335" s="502"/>
      <c r="GC335" s="99"/>
      <c r="GD335" s="99"/>
      <c r="GE335" s="99"/>
      <c r="GF335" s="502"/>
      <c r="GG335" s="99"/>
      <c r="GH335" s="503"/>
      <c r="GI335" s="99"/>
      <c r="GJ335" s="502"/>
      <c r="GK335" s="99"/>
      <c r="GL335" s="99"/>
      <c r="GM335" s="502"/>
      <c r="GN335" s="99"/>
      <c r="GO335" s="99"/>
      <c r="GP335" s="99"/>
      <c r="GQ335" s="99"/>
      <c r="GR335" s="99"/>
      <c r="GS335" s="503"/>
      <c r="GT335" s="99"/>
      <c r="GU335" s="502"/>
      <c r="GV335" s="98"/>
      <c r="GW335" s="99"/>
      <c r="GX335" s="99"/>
      <c r="GY335" s="98"/>
      <c r="GZ335" s="99"/>
      <c r="HA335" s="99"/>
      <c r="HB335" s="99"/>
      <c r="HC335" s="99"/>
      <c r="HD335" s="99"/>
      <c r="HE335" s="99"/>
      <c r="HF335" s="99"/>
      <c r="HG335" s="99"/>
      <c r="HH335" s="502"/>
      <c r="HI335" s="99"/>
      <c r="HJ335" s="99"/>
      <c r="HK335" s="99"/>
      <c r="HL335" s="99"/>
      <c r="HM335" s="99"/>
      <c r="HN335" s="99"/>
      <c r="HO335" s="502"/>
      <c r="HP335" s="98"/>
      <c r="HQ335" s="99"/>
      <c r="HR335" s="99"/>
      <c r="HS335" s="99"/>
      <c r="HT335" s="98"/>
      <c r="HU335" s="99"/>
      <c r="HV335" s="99"/>
      <c r="HW335" s="99"/>
      <c r="HX335" s="99"/>
      <c r="HY335" s="98"/>
      <c r="HZ335" s="99"/>
      <c r="IA335" s="503"/>
      <c r="IB335" s="502"/>
      <c r="IC335" s="99"/>
      <c r="ID335" s="99"/>
      <c r="IE335" s="99"/>
      <c r="IF335" s="99"/>
      <c r="IG335" s="99"/>
      <c r="IH335" s="99"/>
      <c r="II335" s="99"/>
      <c r="IJ335" s="99"/>
      <c r="IK335" s="503"/>
      <c r="IL335" s="502"/>
      <c r="IM335" s="99"/>
      <c r="IN335" s="99"/>
      <c r="IO335" s="99"/>
      <c r="IP335" s="99"/>
      <c r="IQ335" s="99"/>
      <c r="IR335" s="99"/>
      <c r="IS335" s="503"/>
      <c r="IT335" s="99"/>
      <c r="IU335" s="99"/>
      <c r="IV335" s="502"/>
      <c r="IW335" s="99"/>
      <c r="IX335" s="99"/>
      <c r="IY335" s="98"/>
      <c r="IZ335" s="99"/>
      <c r="JA335" s="99"/>
      <c r="JB335" s="98"/>
      <c r="JC335" s="99"/>
      <c r="JD335" s="99"/>
      <c r="JE335" s="99"/>
      <c r="JF335" s="98"/>
      <c r="JG335" s="99"/>
      <c r="JH335" s="502"/>
      <c r="JI335" s="99"/>
      <c r="JJ335" s="99"/>
      <c r="JK335" s="99"/>
      <c r="JL335" s="99"/>
      <c r="JM335" s="502"/>
      <c r="JN335" s="99"/>
      <c r="JO335" s="507"/>
      <c r="JP335" s="503"/>
      <c r="JQ335" s="502"/>
    </row>
    <row r="336" spans="23:277" ht="16" hidden="1">
      <c r="W336" s="503"/>
      <c r="X336" s="502"/>
      <c r="Y336" s="99"/>
      <c r="Z336" s="502"/>
      <c r="AA336" s="99"/>
      <c r="AB336" s="502"/>
      <c r="AC336" s="99"/>
      <c r="AD336" s="504"/>
      <c r="AE336" s="99"/>
      <c r="AF336" s="99"/>
      <c r="AG336" s="99"/>
      <c r="AH336" s="99"/>
      <c r="AI336" s="505"/>
      <c r="AJ336" s="99"/>
      <c r="AK336" s="98"/>
      <c r="AL336" s="99"/>
      <c r="AM336" s="645"/>
      <c r="AN336" s="99"/>
      <c r="AO336" s="99"/>
      <c r="AP336" s="99"/>
      <c r="AQ336" s="99"/>
      <c r="AR336" s="99"/>
      <c r="AS336" s="99"/>
      <c r="AT336" s="99"/>
      <c r="AU336" s="99"/>
      <c r="AV336" s="99"/>
      <c r="AW336" s="99"/>
      <c r="AX336" s="99"/>
      <c r="AY336" s="98"/>
      <c r="AZ336" s="99"/>
      <c r="BA336" s="98"/>
      <c r="BB336" s="99"/>
      <c r="BC336" s="502"/>
      <c r="BD336" s="99"/>
      <c r="BE336" s="99"/>
      <c r="BF336" s="502"/>
      <c r="BG336" s="99"/>
      <c r="BH336" s="99"/>
      <c r="BI336" s="99"/>
      <c r="BJ336" s="99"/>
      <c r="BK336" s="634"/>
      <c r="BL336" s="99"/>
      <c r="BM336" s="99"/>
      <c r="BN336" s="502"/>
      <c r="BO336" s="99"/>
      <c r="BP336" s="99"/>
      <c r="BQ336" s="99"/>
      <c r="BR336" s="502"/>
      <c r="BS336" s="99"/>
      <c r="BT336" s="99"/>
      <c r="BU336" s="502"/>
      <c r="BV336" s="99"/>
      <c r="BW336" s="502"/>
      <c r="BX336" s="99"/>
      <c r="BY336" s="99"/>
      <c r="BZ336" s="502"/>
      <c r="CA336" s="99"/>
      <c r="CB336" s="99"/>
      <c r="CC336" s="99"/>
      <c r="CD336" s="99"/>
      <c r="CE336" s="503"/>
      <c r="CF336" s="99"/>
      <c r="CG336" s="502"/>
      <c r="CH336" s="99"/>
      <c r="CI336" s="98"/>
      <c r="CJ336" s="99"/>
      <c r="CK336" s="99"/>
      <c r="CL336" s="98"/>
      <c r="CM336" s="99"/>
      <c r="CN336" s="99"/>
      <c r="CO336" s="99"/>
      <c r="CP336" s="98"/>
      <c r="CQ336" s="99"/>
      <c r="CR336" s="99"/>
      <c r="CS336" s="99"/>
      <c r="CT336" s="99"/>
      <c r="CU336" s="99"/>
      <c r="CV336" s="99"/>
      <c r="CW336" s="99"/>
      <c r="CX336" s="98"/>
      <c r="CY336" s="99"/>
      <c r="CZ336" s="99"/>
      <c r="DA336" s="99"/>
      <c r="DB336" s="99"/>
      <c r="DC336" s="502"/>
      <c r="DD336" s="99"/>
      <c r="DE336" s="99"/>
      <c r="DF336" s="99"/>
      <c r="DG336" s="99"/>
      <c r="DH336" s="99"/>
      <c r="DI336" s="99"/>
      <c r="DJ336" s="99"/>
      <c r="DK336" s="99"/>
      <c r="DL336" s="99"/>
      <c r="DM336" s="99"/>
      <c r="DN336" s="99"/>
      <c r="DO336" s="502"/>
      <c r="DP336" s="99"/>
      <c r="DQ336" s="99"/>
      <c r="DR336" s="99"/>
      <c r="DS336" s="502"/>
      <c r="DT336" s="99"/>
      <c r="DU336" s="99"/>
      <c r="DV336" s="99"/>
      <c r="DW336" s="99"/>
      <c r="DX336" s="99"/>
      <c r="DY336" s="99"/>
      <c r="DZ336" s="99"/>
      <c r="EA336" s="506"/>
      <c r="EB336" s="99"/>
      <c r="EC336" s="502"/>
      <c r="ED336" s="98"/>
      <c r="EE336" s="99"/>
      <c r="EF336" s="99"/>
      <c r="EG336" s="99"/>
      <c r="EH336" s="99"/>
      <c r="EI336" s="98"/>
      <c r="EJ336" s="99"/>
      <c r="EK336" s="98"/>
      <c r="EL336" s="99"/>
      <c r="EM336" s="99"/>
      <c r="EN336" s="98"/>
      <c r="EO336" s="99"/>
      <c r="EP336" s="193"/>
      <c r="EQ336" s="99"/>
      <c r="ER336" s="99"/>
      <c r="ES336" s="99"/>
      <c r="ET336" s="99"/>
      <c r="EU336" s="99"/>
      <c r="EV336" s="99"/>
      <c r="EW336" s="502"/>
      <c r="EX336" s="98"/>
      <c r="EY336" s="99"/>
      <c r="EZ336" s="99"/>
      <c r="FA336" s="98"/>
      <c r="FB336" s="99"/>
      <c r="FC336" s="99"/>
      <c r="FD336" s="99"/>
      <c r="FE336" s="98"/>
      <c r="FF336" s="99"/>
      <c r="FG336" s="98"/>
      <c r="FH336" s="99"/>
      <c r="FI336" s="99"/>
      <c r="FJ336" s="98"/>
      <c r="FK336" s="99"/>
      <c r="FL336" s="99"/>
      <c r="FM336" s="99"/>
      <c r="FN336" s="506"/>
      <c r="FO336" s="99"/>
      <c r="FP336" s="502"/>
      <c r="FQ336" s="99"/>
      <c r="FR336" s="98"/>
      <c r="FS336" s="99"/>
      <c r="FT336" s="98"/>
      <c r="FU336" s="99"/>
      <c r="FV336" s="99"/>
      <c r="FW336" s="99"/>
      <c r="FX336" s="99"/>
      <c r="FY336" s="99"/>
      <c r="FZ336" s="98"/>
      <c r="GA336" s="99"/>
      <c r="GB336" s="502"/>
      <c r="GC336" s="99"/>
      <c r="GD336" s="99"/>
      <c r="GE336" s="99"/>
      <c r="GF336" s="502"/>
      <c r="GG336" s="99"/>
      <c r="GH336" s="503"/>
      <c r="GI336" s="99"/>
      <c r="GJ336" s="502"/>
      <c r="GK336" s="99"/>
      <c r="GL336" s="99"/>
      <c r="GM336" s="502"/>
      <c r="GN336" s="99"/>
      <c r="GO336" s="99"/>
      <c r="GP336" s="99"/>
      <c r="GQ336" s="99"/>
      <c r="GR336" s="99"/>
      <c r="GS336" s="503"/>
      <c r="GT336" s="99"/>
      <c r="GU336" s="502"/>
      <c r="GV336" s="98"/>
      <c r="GW336" s="99"/>
      <c r="GX336" s="99"/>
      <c r="GY336" s="98"/>
      <c r="GZ336" s="99"/>
      <c r="HA336" s="99"/>
      <c r="HB336" s="99"/>
      <c r="HC336" s="99"/>
      <c r="HD336" s="99"/>
      <c r="HE336" s="99"/>
      <c r="HF336" s="99"/>
      <c r="HG336" s="99"/>
      <c r="HH336" s="502"/>
      <c r="HI336" s="99"/>
      <c r="HJ336" s="99"/>
      <c r="HK336" s="99"/>
      <c r="HL336" s="99"/>
      <c r="HM336" s="99"/>
      <c r="HN336" s="99"/>
      <c r="HO336" s="502"/>
      <c r="HP336" s="98"/>
      <c r="HQ336" s="99"/>
      <c r="HR336" s="99"/>
      <c r="HS336" s="99"/>
      <c r="HT336" s="98"/>
      <c r="HU336" s="99"/>
      <c r="HV336" s="99"/>
      <c r="HW336" s="99"/>
      <c r="HX336" s="99"/>
      <c r="HY336" s="98"/>
      <c r="HZ336" s="99"/>
      <c r="IA336" s="503"/>
      <c r="IB336" s="502"/>
      <c r="IC336" s="99"/>
      <c r="ID336" s="99"/>
      <c r="IE336" s="99"/>
      <c r="IF336" s="99"/>
      <c r="IG336" s="99"/>
      <c r="IH336" s="99"/>
      <c r="II336" s="99"/>
      <c r="IJ336" s="99"/>
      <c r="IK336" s="503"/>
      <c r="IL336" s="502"/>
      <c r="IM336" s="99"/>
      <c r="IN336" s="99"/>
      <c r="IO336" s="99"/>
      <c r="IP336" s="99"/>
      <c r="IQ336" s="99"/>
      <c r="IR336" s="99"/>
      <c r="IS336" s="503"/>
      <c r="IT336" s="99"/>
      <c r="IU336" s="99"/>
      <c r="IV336" s="502"/>
      <c r="IW336" s="99"/>
      <c r="IX336" s="99"/>
      <c r="IY336" s="98"/>
      <c r="IZ336" s="99"/>
      <c r="JA336" s="99"/>
      <c r="JB336" s="98"/>
      <c r="JC336" s="99"/>
      <c r="JD336" s="99"/>
      <c r="JE336" s="99"/>
      <c r="JF336" s="98"/>
      <c r="JG336" s="99"/>
      <c r="JH336" s="502"/>
      <c r="JI336" s="99"/>
      <c r="JJ336" s="99"/>
      <c r="JK336" s="99"/>
      <c r="JL336" s="99"/>
      <c r="JM336" s="502"/>
      <c r="JN336" s="99"/>
      <c r="JO336" s="507"/>
      <c r="JP336" s="503"/>
      <c r="JQ336" s="502"/>
    </row>
    <row r="337" spans="23:277" ht="16" hidden="1">
      <c r="W337" s="503"/>
      <c r="X337" s="502"/>
      <c r="Y337" s="99"/>
      <c r="Z337" s="502"/>
      <c r="AA337" s="99"/>
      <c r="AB337" s="502"/>
      <c r="AC337" s="99"/>
      <c r="AD337" s="504"/>
      <c r="AE337" s="99"/>
      <c r="AF337" s="99"/>
      <c r="AG337" s="99"/>
      <c r="AH337" s="99"/>
      <c r="AI337" s="505"/>
      <c r="AJ337" s="99"/>
      <c r="AK337" s="98"/>
      <c r="AL337" s="99"/>
      <c r="AM337" s="645"/>
      <c r="AN337" s="99"/>
      <c r="AO337" s="99"/>
      <c r="AP337" s="99"/>
      <c r="AQ337" s="99"/>
      <c r="AR337" s="99"/>
      <c r="AS337" s="99"/>
      <c r="AT337" s="99"/>
      <c r="AU337" s="99"/>
      <c r="AV337" s="99"/>
      <c r="AW337" s="99"/>
      <c r="AX337" s="99"/>
      <c r="AY337" s="98"/>
      <c r="AZ337" s="99"/>
      <c r="BA337" s="98"/>
      <c r="BB337" s="99"/>
      <c r="BC337" s="502"/>
      <c r="BD337" s="99"/>
      <c r="BE337" s="99"/>
      <c r="BF337" s="502"/>
      <c r="BG337" s="99"/>
      <c r="BH337" s="99"/>
      <c r="BI337" s="99"/>
      <c r="BJ337" s="99"/>
      <c r="BK337" s="634"/>
      <c r="BL337" s="99"/>
      <c r="BM337" s="99"/>
      <c r="BN337" s="502"/>
      <c r="BO337" s="99"/>
      <c r="BP337" s="99"/>
      <c r="BQ337" s="99"/>
      <c r="BR337" s="502"/>
      <c r="BS337" s="99"/>
      <c r="BT337" s="99"/>
      <c r="BU337" s="502"/>
      <c r="BV337" s="99"/>
      <c r="BW337" s="502"/>
      <c r="BX337" s="99"/>
      <c r="BY337" s="99"/>
      <c r="BZ337" s="502"/>
      <c r="CA337" s="99"/>
      <c r="CB337" s="99"/>
      <c r="CC337" s="99"/>
      <c r="CD337" s="99"/>
      <c r="CE337" s="503"/>
      <c r="CF337" s="99"/>
      <c r="CG337" s="502"/>
      <c r="CH337" s="99"/>
      <c r="CI337" s="98"/>
      <c r="CJ337" s="99"/>
      <c r="CK337" s="99"/>
      <c r="CL337" s="98"/>
      <c r="CM337" s="99"/>
      <c r="CN337" s="99"/>
      <c r="CO337" s="99"/>
      <c r="CP337" s="98"/>
      <c r="CQ337" s="99"/>
      <c r="CR337" s="99"/>
      <c r="CS337" s="99"/>
      <c r="CT337" s="99"/>
      <c r="CU337" s="99"/>
      <c r="CV337" s="99"/>
      <c r="CW337" s="99"/>
      <c r="CX337" s="98"/>
      <c r="CY337" s="99"/>
      <c r="CZ337" s="99"/>
      <c r="DA337" s="99"/>
      <c r="DB337" s="99"/>
      <c r="DC337" s="502"/>
      <c r="DD337" s="99"/>
      <c r="DE337" s="99"/>
      <c r="DF337" s="99"/>
      <c r="DG337" s="99"/>
      <c r="DH337" s="99"/>
      <c r="DI337" s="99"/>
      <c r="DJ337" s="99"/>
      <c r="DK337" s="99"/>
      <c r="DL337" s="99"/>
      <c r="DM337" s="99"/>
      <c r="DN337" s="99"/>
      <c r="DO337" s="502"/>
      <c r="DP337" s="99"/>
      <c r="DQ337" s="99"/>
      <c r="DR337" s="99"/>
      <c r="DS337" s="502"/>
      <c r="DT337" s="99"/>
      <c r="DU337" s="99"/>
      <c r="DV337" s="99"/>
      <c r="DW337" s="99"/>
      <c r="DX337" s="99"/>
      <c r="DY337" s="99"/>
      <c r="DZ337" s="99"/>
      <c r="EA337" s="506"/>
      <c r="EB337" s="99"/>
      <c r="EC337" s="502"/>
      <c r="ED337" s="98"/>
      <c r="EE337" s="99"/>
      <c r="EF337" s="99"/>
      <c r="EG337" s="99"/>
      <c r="EH337" s="99"/>
      <c r="EI337" s="98"/>
      <c r="EJ337" s="99"/>
      <c r="EK337" s="98"/>
      <c r="EL337" s="99"/>
      <c r="EM337" s="99"/>
      <c r="EN337" s="98"/>
      <c r="EO337" s="99"/>
      <c r="EP337" s="193"/>
      <c r="EQ337" s="99"/>
      <c r="ER337" s="99"/>
      <c r="ES337" s="99"/>
      <c r="ET337" s="99"/>
      <c r="EU337" s="99"/>
      <c r="EV337" s="99"/>
      <c r="EW337" s="502"/>
      <c r="EX337" s="98"/>
      <c r="EY337" s="99"/>
      <c r="EZ337" s="99"/>
      <c r="FA337" s="98"/>
      <c r="FB337" s="99"/>
      <c r="FC337" s="99"/>
      <c r="FD337" s="99"/>
      <c r="FE337" s="98"/>
      <c r="FF337" s="99"/>
      <c r="FG337" s="98"/>
      <c r="FH337" s="99"/>
      <c r="FI337" s="99"/>
      <c r="FJ337" s="98"/>
      <c r="FK337" s="99"/>
      <c r="FL337" s="99"/>
      <c r="FM337" s="99"/>
      <c r="FN337" s="506"/>
      <c r="FO337" s="99"/>
      <c r="FP337" s="502"/>
      <c r="FQ337" s="99"/>
      <c r="FR337" s="98"/>
      <c r="FS337" s="99"/>
      <c r="FT337" s="98"/>
      <c r="FU337" s="99"/>
      <c r="FV337" s="99"/>
      <c r="FW337" s="99"/>
      <c r="FX337" s="99"/>
      <c r="FY337" s="99"/>
      <c r="FZ337" s="98"/>
      <c r="GA337" s="99"/>
      <c r="GB337" s="502"/>
      <c r="GC337" s="99"/>
      <c r="GD337" s="99"/>
      <c r="GE337" s="99"/>
      <c r="GF337" s="502"/>
      <c r="GG337" s="99"/>
      <c r="GH337" s="503"/>
      <c r="GI337" s="99"/>
      <c r="GJ337" s="502"/>
      <c r="GK337" s="99"/>
      <c r="GL337" s="99"/>
      <c r="GM337" s="502"/>
      <c r="GN337" s="99"/>
      <c r="GO337" s="99"/>
      <c r="GP337" s="99"/>
      <c r="GQ337" s="99"/>
      <c r="GR337" s="99"/>
      <c r="GS337" s="503"/>
      <c r="GT337" s="99"/>
      <c r="GU337" s="502"/>
      <c r="GV337" s="98"/>
      <c r="GW337" s="99"/>
      <c r="GX337" s="99"/>
      <c r="GY337" s="98"/>
      <c r="GZ337" s="99"/>
      <c r="HA337" s="99"/>
      <c r="HB337" s="99"/>
      <c r="HC337" s="99"/>
      <c r="HD337" s="99"/>
      <c r="HE337" s="99"/>
      <c r="HF337" s="99"/>
      <c r="HG337" s="99"/>
      <c r="HH337" s="502"/>
      <c r="HI337" s="99"/>
      <c r="HJ337" s="99"/>
      <c r="HK337" s="99"/>
      <c r="HL337" s="99"/>
      <c r="HM337" s="99"/>
      <c r="HN337" s="99"/>
      <c r="HO337" s="502"/>
      <c r="HP337" s="98"/>
      <c r="HQ337" s="99"/>
      <c r="HR337" s="99"/>
      <c r="HS337" s="99"/>
      <c r="HT337" s="98"/>
      <c r="HU337" s="99"/>
      <c r="HV337" s="99"/>
      <c r="HW337" s="99"/>
      <c r="HX337" s="99"/>
      <c r="HY337" s="98"/>
      <c r="HZ337" s="99"/>
      <c r="IA337" s="503"/>
      <c r="IB337" s="502"/>
      <c r="IC337" s="99"/>
      <c r="ID337" s="99"/>
      <c r="IE337" s="99"/>
      <c r="IF337" s="99"/>
      <c r="IG337" s="99"/>
      <c r="IH337" s="99"/>
      <c r="II337" s="99"/>
      <c r="IJ337" s="99"/>
      <c r="IK337" s="503"/>
      <c r="IL337" s="502"/>
      <c r="IM337" s="99"/>
      <c r="IN337" s="99"/>
      <c r="IO337" s="99"/>
      <c r="IP337" s="99"/>
      <c r="IQ337" s="99"/>
      <c r="IR337" s="99"/>
      <c r="IS337" s="503"/>
      <c r="IT337" s="99"/>
      <c r="IU337" s="99"/>
      <c r="IV337" s="502"/>
      <c r="IW337" s="99"/>
      <c r="IX337" s="99"/>
      <c r="IY337" s="98"/>
      <c r="IZ337" s="99"/>
      <c r="JA337" s="99"/>
      <c r="JB337" s="98"/>
      <c r="JC337" s="99"/>
      <c r="JD337" s="99"/>
      <c r="JE337" s="99"/>
      <c r="JF337" s="98"/>
      <c r="JG337" s="99"/>
      <c r="JH337" s="502"/>
      <c r="JI337" s="99"/>
      <c r="JJ337" s="99"/>
      <c r="JK337" s="99"/>
      <c r="JL337" s="99"/>
      <c r="JM337" s="502"/>
      <c r="JN337" s="99"/>
      <c r="JO337" s="507"/>
      <c r="JP337" s="503"/>
      <c r="JQ337" s="502"/>
    </row>
    <row r="338" spans="23:277" ht="16" hidden="1">
      <c r="W338" s="503"/>
      <c r="X338" s="502"/>
      <c r="Y338" s="99"/>
      <c r="Z338" s="502"/>
      <c r="AA338" s="99"/>
      <c r="AB338" s="502"/>
      <c r="AC338" s="99"/>
      <c r="AD338" s="504"/>
      <c r="AE338" s="99"/>
      <c r="AF338" s="99"/>
      <c r="AG338" s="99"/>
      <c r="AH338" s="99"/>
      <c r="AI338" s="505"/>
      <c r="AJ338" s="99"/>
      <c r="AK338" s="98"/>
      <c r="AL338" s="99"/>
      <c r="AM338" s="645"/>
      <c r="AN338" s="99"/>
      <c r="AO338" s="99"/>
      <c r="AP338" s="99"/>
      <c r="AQ338" s="99"/>
      <c r="AR338" s="99"/>
      <c r="AS338" s="99"/>
      <c r="AT338" s="99"/>
      <c r="AU338" s="99"/>
      <c r="AV338" s="99"/>
      <c r="AW338" s="99"/>
      <c r="AX338" s="99"/>
      <c r="AY338" s="98"/>
      <c r="AZ338" s="99"/>
      <c r="BA338" s="98"/>
      <c r="BB338" s="99"/>
      <c r="BC338" s="502"/>
      <c r="BD338" s="99"/>
      <c r="BE338" s="99"/>
      <c r="BF338" s="502"/>
      <c r="BG338" s="99"/>
      <c r="BH338" s="99"/>
      <c r="BI338" s="99"/>
      <c r="BJ338" s="99"/>
      <c r="BK338" s="634"/>
      <c r="BL338" s="99"/>
      <c r="BM338" s="99"/>
      <c r="BN338" s="502"/>
      <c r="BO338" s="99"/>
      <c r="BP338" s="99"/>
      <c r="BQ338" s="99"/>
      <c r="BR338" s="502"/>
      <c r="BS338" s="99"/>
      <c r="BT338" s="99"/>
      <c r="BU338" s="502"/>
      <c r="BV338" s="99"/>
      <c r="BW338" s="502"/>
      <c r="BX338" s="99"/>
      <c r="BY338" s="99"/>
      <c r="BZ338" s="502"/>
      <c r="CA338" s="99"/>
      <c r="CB338" s="99"/>
      <c r="CC338" s="99"/>
      <c r="CD338" s="99"/>
      <c r="CE338" s="503"/>
      <c r="CF338" s="99"/>
      <c r="CG338" s="502"/>
      <c r="CH338" s="99"/>
      <c r="CI338" s="98"/>
      <c r="CJ338" s="99"/>
      <c r="CK338" s="99"/>
      <c r="CL338" s="98"/>
      <c r="CM338" s="99"/>
      <c r="CN338" s="99"/>
      <c r="CO338" s="99"/>
      <c r="CP338" s="98"/>
      <c r="CQ338" s="99"/>
      <c r="CR338" s="99"/>
      <c r="CS338" s="99"/>
      <c r="CT338" s="99"/>
      <c r="CU338" s="99"/>
      <c r="CV338" s="99"/>
      <c r="CW338" s="99"/>
      <c r="CX338" s="98"/>
      <c r="CY338" s="99"/>
      <c r="CZ338" s="99"/>
      <c r="DA338" s="99"/>
      <c r="DB338" s="99"/>
      <c r="DC338" s="502"/>
      <c r="DD338" s="99"/>
      <c r="DE338" s="99"/>
      <c r="DF338" s="99"/>
      <c r="DG338" s="99"/>
      <c r="DH338" s="99"/>
      <c r="DI338" s="99"/>
      <c r="DJ338" s="99"/>
      <c r="DK338" s="99"/>
      <c r="DL338" s="99"/>
      <c r="DM338" s="99"/>
      <c r="DN338" s="99"/>
      <c r="DO338" s="502"/>
      <c r="DP338" s="99"/>
      <c r="DQ338" s="99"/>
      <c r="DR338" s="99"/>
      <c r="DS338" s="502"/>
      <c r="DT338" s="99"/>
      <c r="DU338" s="99"/>
      <c r="DV338" s="99"/>
      <c r="DW338" s="99"/>
      <c r="DX338" s="99"/>
      <c r="DY338" s="99"/>
      <c r="DZ338" s="99"/>
      <c r="EA338" s="506"/>
      <c r="EB338" s="99"/>
      <c r="EC338" s="502"/>
      <c r="ED338" s="98"/>
      <c r="EE338" s="99"/>
      <c r="EF338" s="99"/>
      <c r="EG338" s="99"/>
      <c r="EH338" s="99"/>
      <c r="EI338" s="98"/>
      <c r="EJ338" s="99"/>
      <c r="EK338" s="98"/>
      <c r="EL338" s="99"/>
      <c r="EM338" s="99"/>
      <c r="EN338" s="98"/>
      <c r="EO338" s="99"/>
      <c r="EP338" s="193"/>
      <c r="EQ338" s="99"/>
      <c r="ER338" s="99"/>
      <c r="ES338" s="99"/>
      <c r="ET338" s="99"/>
      <c r="EU338" s="99"/>
      <c r="EV338" s="99"/>
      <c r="EW338" s="502"/>
      <c r="EX338" s="98"/>
      <c r="EY338" s="99"/>
      <c r="EZ338" s="99"/>
      <c r="FA338" s="98"/>
      <c r="FB338" s="99"/>
      <c r="FC338" s="99"/>
      <c r="FD338" s="99"/>
      <c r="FE338" s="98"/>
      <c r="FF338" s="99"/>
      <c r="FG338" s="98"/>
      <c r="FH338" s="99"/>
      <c r="FI338" s="99"/>
      <c r="FJ338" s="98"/>
      <c r="FK338" s="99"/>
      <c r="FL338" s="99"/>
      <c r="FM338" s="99"/>
      <c r="FN338" s="506"/>
      <c r="FO338" s="99"/>
      <c r="FP338" s="502"/>
      <c r="FQ338" s="99"/>
      <c r="FR338" s="98"/>
      <c r="FS338" s="99"/>
      <c r="FT338" s="98"/>
      <c r="FU338" s="99"/>
      <c r="FV338" s="99"/>
      <c r="FW338" s="99"/>
      <c r="FX338" s="99"/>
      <c r="FY338" s="99"/>
      <c r="FZ338" s="98"/>
      <c r="GA338" s="99"/>
      <c r="GB338" s="502"/>
      <c r="GC338" s="99"/>
      <c r="GD338" s="99"/>
      <c r="GE338" s="99"/>
      <c r="GF338" s="502"/>
      <c r="GG338" s="99"/>
      <c r="GH338" s="503"/>
      <c r="GI338" s="99"/>
      <c r="GJ338" s="502"/>
      <c r="GK338" s="99"/>
      <c r="GL338" s="99"/>
      <c r="GM338" s="502"/>
      <c r="GN338" s="99"/>
      <c r="GO338" s="99"/>
      <c r="GP338" s="99"/>
      <c r="GQ338" s="99"/>
      <c r="GR338" s="99"/>
      <c r="GS338" s="503"/>
      <c r="GT338" s="99"/>
      <c r="GU338" s="502"/>
      <c r="GV338" s="98"/>
      <c r="GW338" s="99"/>
      <c r="GX338" s="99"/>
      <c r="GY338" s="98"/>
      <c r="GZ338" s="99"/>
      <c r="HA338" s="99"/>
      <c r="HB338" s="99"/>
      <c r="HC338" s="99"/>
      <c r="HD338" s="99"/>
      <c r="HE338" s="99"/>
      <c r="HF338" s="99"/>
      <c r="HG338" s="99"/>
      <c r="HH338" s="502"/>
      <c r="HI338" s="99"/>
      <c r="HJ338" s="99"/>
      <c r="HK338" s="99"/>
      <c r="HL338" s="99"/>
      <c r="HM338" s="99"/>
      <c r="HN338" s="99"/>
      <c r="HO338" s="502"/>
      <c r="HP338" s="98"/>
      <c r="HQ338" s="99"/>
      <c r="HR338" s="99"/>
      <c r="HS338" s="99"/>
      <c r="HT338" s="98"/>
      <c r="HU338" s="99"/>
      <c r="HV338" s="99"/>
      <c r="HW338" s="99"/>
      <c r="HX338" s="99"/>
      <c r="HY338" s="98"/>
      <c r="HZ338" s="99"/>
      <c r="IA338" s="503"/>
      <c r="IB338" s="502"/>
      <c r="IC338" s="99"/>
      <c r="ID338" s="99"/>
      <c r="IE338" s="99"/>
      <c r="IF338" s="99"/>
      <c r="IG338" s="99"/>
      <c r="IH338" s="99"/>
      <c r="II338" s="99"/>
      <c r="IJ338" s="99"/>
      <c r="IK338" s="503"/>
      <c r="IL338" s="502"/>
      <c r="IM338" s="99"/>
      <c r="IN338" s="99"/>
      <c r="IO338" s="99"/>
      <c r="IP338" s="99"/>
      <c r="IQ338" s="99"/>
      <c r="IR338" s="99"/>
      <c r="IS338" s="503"/>
      <c r="IT338" s="99"/>
      <c r="IU338" s="99"/>
      <c r="IV338" s="502"/>
      <c r="IW338" s="99"/>
      <c r="IX338" s="99"/>
      <c r="IY338" s="98"/>
      <c r="IZ338" s="99"/>
      <c r="JA338" s="99"/>
      <c r="JB338" s="98"/>
      <c r="JC338" s="99"/>
      <c r="JD338" s="99"/>
      <c r="JE338" s="99"/>
      <c r="JF338" s="98"/>
      <c r="JG338" s="99"/>
      <c r="JH338" s="502"/>
      <c r="JI338" s="99"/>
      <c r="JJ338" s="99"/>
      <c r="JK338" s="99"/>
      <c r="JL338" s="99"/>
      <c r="JM338" s="502"/>
      <c r="JN338" s="99"/>
      <c r="JO338" s="507"/>
      <c r="JP338" s="503"/>
      <c r="JQ338" s="502"/>
    </row>
    <row r="339" spans="23:277" ht="16" hidden="1">
      <c r="W339" s="503"/>
      <c r="X339" s="502"/>
      <c r="Y339" s="99"/>
      <c r="Z339" s="502"/>
      <c r="AA339" s="99"/>
      <c r="AB339" s="502"/>
      <c r="AC339" s="99"/>
      <c r="AD339" s="504"/>
      <c r="AE339" s="99"/>
      <c r="AF339" s="99"/>
      <c r="AG339" s="99"/>
      <c r="AH339" s="99"/>
      <c r="AI339" s="505"/>
      <c r="AJ339" s="99"/>
      <c r="AK339" s="98"/>
      <c r="AL339" s="99"/>
      <c r="AM339" s="645"/>
      <c r="AN339" s="99"/>
      <c r="AO339" s="99"/>
      <c r="AP339" s="99"/>
      <c r="AQ339" s="99"/>
      <c r="AR339" s="99"/>
      <c r="AS339" s="99"/>
      <c r="AT339" s="99"/>
      <c r="AU339" s="99"/>
      <c r="AV339" s="99"/>
      <c r="AW339" s="99"/>
      <c r="AX339" s="99"/>
      <c r="AY339" s="98"/>
      <c r="AZ339" s="99"/>
      <c r="BA339" s="98"/>
      <c r="BB339" s="99"/>
      <c r="BC339" s="502"/>
      <c r="BD339" s="99"/>
      <c r="BE339" s="99"/>
      <c r="BF339" s="502"/>
      <c r="BG339" s="99"/>
      <c r="BH339" s="99"/>
      <c r="BI339" s="99"/>
      <c r="BJ339" s="99"/>
      <c r="BK339" s="634"/>
      <c r="BL339" s="99"/>
      <c r="BM339" s="99"/>
      <c r="BN339" s="502"/>
      <c r="BO339" s="99"/>
      <c r="BP339" s="99"/>
      <c r="BQ339" s="99"/>
      <c r="BR339" s="502"/>
      <c r="BS339" s="99"/>
      <c r="BT339" s="99"/>
      <c r="BU339" s="502"/>
      <c r="BV339" s="99"/>
      <c r="BW339" s="502"/>
      <c r="BX339" s="99"/>
      <c r="BY339" s="99"/>
      <c r="BZ339" s="502"/>
      <c r="CA339" s="99"/>
      <c r="CB339" s="99"/>
      <c r="CC339" s="99"/>
      <c r="CD339" s="99"/>
      <c r="CE339" s="503"/>
      <c r="CF339" s="99"/>
      <c r="CG339" s="502"/>
      <c r="CH339" s="99"/>
      <c r="CI339" s="98"/>
      <c r="CJ339" s="99"/>
      <c r="CK339" s="99"/>
      <c r="CL339" s="98"/>
      <c r="CM339" s="99"/>
      <c r="CN339" s="99"/>
      <c r="CO339" s="99"/>
      <c r="CP339" s="98"/>
      <c r="CQ339" s="99"/>
      <c r="CR339" s="99"/>
      <c r="CS339" s="99"/>
      <c r="CT339" s="99"/>
      <c r="CU339" s="99"/>
      <c r="CV339" s="99"/>
      <c r="CW339" s="99"/>
      <c r="CX339" s="98"/>
      <c r="CY339" s="99"/>
      <c r="CZ339" s="99"/>
      <c r="DA339" s="99"/>
      <c r="DB339" s="99"/>
      <c r="DC339" s="502"/>
      <c r="DD339" s="99"/>
      <c r="DE339" s="99"/>
      <c r="DF339" s="99"/>
      <c r="DG339" s="99"/>
      <c r="DH339" s="99"/>
      <c r="DI339" s="99"/>
      <c r="DJ339" s="99"/>
      <c r="DK339" s="99"/>
      <c r="DL339" s="99"/>
      <c r="DM339" s="99"/>
      <c r="DN339" s="99"/>
      <c r="DO339" s="502"/>
      <c r="DP339" s="99"/>
      <c r="DQ339" s="99"/>
      <c r="DR339" s="99"/>
      <c r="DS339" s="502"/>
      <c r="DT339" s="99"/>
      <c r="DU339" s="99"/>
      <c r="DV339" s="99"/>
      <c r="DW339" s="99"/>
      <c r="DX339" s="99"/>
      <c r="DY339" s="99"/>
      <c r="DZ339" s="99"/>
      <c r="EA339" s="506"/>
      <c r="EB339" s="99"/>
      <c r="EC339" s="502"/>
      <c r="ED339" s="98"/>
      <c r="EE339" s="99"/>
      <c r="EF339" s="99"/>
      <c r="EG339" s="99"/>
      <c r="EH339" s="99"/>
      <c r="EI339" s="98"/>
      <c r="EJ339" s="99"/>
      <c r="EK339" s="98"/>
      <c r="EL339" s="99"/>
      <c r="EM339" s="99"/>
      <c r="EN339" s="98"/>
      <c r="EO339" s="99"/>
      <c r="EP339" s="193"/>
      <c r="EQ339" s="99"/>
      <c r="ER339" s="99"/>
      <c r="ES339" s="99"/>
      <c r="ET339" s="99"/>
      <c r="EU339" s="99"/>
      <c r="EV339" s="99"/>
      <c r="EW339" s="502"/>
      <c r="EX339" s="98"/>
      <c r="EY339" s="99"/>
      <c r="EZ339" s="99"/>
      <c r="FA339" s="98"/>
      <c r="FB339" s="99"/>
      <c r="FC339" s="99"/>
      <c r="FD339" s="99"/>
      <c r="FE339" s="98"/>
      <c r="FF339" s="99"/>
      <c r="FG339" s="98"/>
      <c r="FH339" s="99"/>
      <c r="FI339" s="99"/>
      <c r="FJ339" s="98"/>
      <c r="FK339" s="99"/>
      <c r="FL339" s="99"/>
      <c r="FM339" s="99"/>
      <c r="FN339" s="506"/>
      <c r="FO339" s="99"/>
      <c r="FP339" s="502"/>
      <c r="FQ339" s="99"/>
      <c r="FR339" s="98"/>
      <c r="FS339" s="99"/>
      <c r="FT339" s="98"/>
      <c r="FU339" s="99"/>
      <c r="FV339" s="99"/>
      <c r="FW339" s="99"/>
      <c r="FX339" s="99"/>
      <c r="FY339" s="99"/>
      <c r="FZ339" s="98"/>
      <c r="GA339" s="99"/>
      <c r="GB339" s="502"/>
      <c r="GC339" s="99"/>
      <c r="GD339" s="99"/>
      <c r="GE339" s="99"/>
      <c r="GF339" s="502"/>
      <c r="GG339" s="99"/>
      <c r="GH339" s="503"/>
      <c r="GI339" s="99"/>
      <c r="GJ339" s="502"/>
      <c r="GK339" s="99"/>
      <c r="GL339" s="99"/>
      <c r="GM339" s="502"/>
      <c r="GN339" s="99"/>
      <c r="GO339" s="99"/>
      <c r="GP339" s="99"/>
      <c r="GQ339" s="99"/>
      <c r="GR339" s="99"/>
      <c r="GS339" s="503"/>
      <c r="GT339" s="99"/>
      <c r="GU339" s="502"/>
      <c r="GV339" s="98"/>
      <c r="GW339" s="99"/>
      <c r="GX339" s="99"/>
      <c r="GY339" s="98"/>
      <c r="GZ339" s="99"/>
      <c r="HA339" s="99"/>
      <c r="HB339" s="99"/>
      <c r="HC339" s="99"/>
      <c r="HD339" s="99"/>
      <c r="HE339" s="99"/>
      <c r="HF339" s="99"/>
      <c r="HG339" s="99"/>
      <c r="HH339" s="502"/>
      <c r="HI339" s="99"/>
      <c r="HJ339" s="99"/>
      <c r="HK339" s="99"/>
      <c r="HL339" s="99"/>
      <c r="HM339" s="99"/>
      <c r="HN339" s="99"/>
      <c r="HO339" s="502"/>
      <c r="HP339" s="98"/>
      <c r="HQ339" s="99"/>
      <c r="HR339" s="99"/>
      <c r="HS339" s="99"/>
      <c r="HT339" s="98"/>
      <c r="HU339" s="99"/>
      <c r="HV339" s="99"/>
      <c r="HW339" s="99"/>
      <c r="HX339" s="99"/>
      <c r="HY339" s="98"/>
      <c r="HZ339" s="99"/>
      <c r="IA339" s="503"/>
      <c r="IB339" s="502"/>
      <c r="IC339" s="99"/>
      <c r="ID339" s="99"/>
      <c r="IE339" s="99"/>
      <c r="IF339" s="99"/>
      <c r="IG339" s="99"/>
      <c r="IH339" s="99"/>
      <c r="II339" s="99"/>
      <c r="IJ339" s="99"/>
      <c r="IK339" s="503"/>
      <c r="IL339" s="502"/>
      <c r="IM339" s="99"/>
      <c r="IN339" s="99"/>
      <c r="IO339" s="99"/>
      <c r="IP339" s="99"/>
      <c r="IQ339" s="99"/>
      <c r="IR339" s="99"/>
      <c r="IS339" s="503"/>
      <c r="IT339" s="99"/>
      <c r="IU339" s="99"/>
      <c r="IV339" s="502"/>
      <c r="IW339" s="99"/>
      <c r="IX339" s="99"/>
      <c r="IY339" s="98"/>
      <c r="IZ339" s="99"/>
      <c r="JA339" s="99"/>
      <c r="JB339" s="98"/>
      <c r="JC339" s="99"/>
      <c r="JD339" s="99"/>
      <c r="JE339" s="99"/>
      <c r="JF339" s="98"/>
      <c r="JG339" s="99"/>
      <c r="JH339" s="502"/>
      <c r="JI339" s="99"/>
      <c r="JJ339" s="99"/>
      <c r="JK339" s="99"/>
      <c r="JL339" s="99"/>
      <c r="JM339" s="502"/>
      <c r="JN339" s="99"/>
      <c r="JO339" s="507"/>
      <c r="JP339" s="503"/>
      <c r="JQ339" s="502"/>
    </row>
    <row r="340" spans="23:277" ht="16" hidden="1">
      <c r="W340" s="503"/>
      <c r="X340" s="502"/>
      <c r="Y340" s="99"/>
      <c r="Z340" s="502"/>
      <c r="AA340" s="99"/>
      <c r="AB340" s="502"/>
      <c r="AC340" s="99"/>
      <c r="AD340" s="504"/>
      <c r="AE340" s="99"/>
      <c r="AF340" s="99"/>
      <c r="AG340" s="99"/>
      <c r="AH340" s="99"/>
      <c r="AI340" s="505"/>
      <c r="AJ340" s="99"/>
      <c r="AK340" s="98"/>
      <c r="AL340" s="99"/>
      <c r="AM340" s="645"/>
      <c r="AN340" s="99"/>
      <c r="AO340" s="99"/>
      <c r="AP340" s="99"/>
      <c r="AQ340" s="99"/>
      <c r="AR340" s="99"/>
      <c r="AS340" s="99"/>
      <c r="AT340" s="99"/>
      <c r="AU340" s="99"/>
      <c r="AV340" s="99"/>
      <c r="AW340" s="99"/>
      <c r="AX340" s="99"/>
      <c r="AY340" s="98"/>
      <c r="AZ340" s="99"/>
      <c r="BA340" s="98"/>
      <c r="BB340" s="99"/>
      <c r="BC340" s="502"/>
      <c r="BD340" s="99"/>
      <c r="BE340" s="99"/>
      <c r="BF340" s="502"/>
      <c r="BG340" s="99"/>
      <c r="BH340" s="99"/>
      <c r="BI340" s="99"/>
      <c r="BJ340" s="99"/>
      <c r="BK340" s="634"/>
      <c r="BL340" s="99"/>
      <c r="BM340" s="99"/>
      <c r="BN340" s="502"/>
      <c r="BO340" s="99"/>
      <c r="BP340" s="99"/>
      <c r="BQ340" s="99"/>
      <c r="BR340" s="502"/>
      <c r="BS340" s="99"/>
      <c r="BT340" s="99"/>
      <c r="BU340" s="502"/>
      <c r="BV340" s="99"/>
      <c r="BW340" s="502"/>
      <c r="BX340" s="99"/>
      <c r="BY340" s="99"/>
      <c r="BZ340" s="502"/>
      <c r="CA340" s="99"/>
      <c r="CB340" s="99"/>
      <c r="CC340" s="99"/>
      <c r="CD340" s="99"/>
      <c r="CE340" s="503"/>
      <c r="CF340" s="99"/>
      <c r="CG340" s="502"/>
      <c r="CH340" s="99"/>
      <c r="CI340" s="98"/>
      <c r="CJ340" s="99"/>
      <c r="CK340" s="99"/>
      <c r="CL340" s="98"/>
      <c r="CM340" s="99"/>
      <c r="CN340" s="99"/>
      <c r="CO340" s="99"/>
      <c r="CP340" s="98"/>
      <c r="CQ340" s="99"/>
      <c r="CR340" s="99"/>
      <c r="CS340" s="99"/>
      <c r="CT340" s="99"/>
      <c r="CU340" s="99"/>
      <c r="CV340" s="99"/>
      <c r="CW340" s="99"/>
      <c r="CX340" s="98"/>
      <c r="CY340" s="99"/>
      <c r="CZ340" s="99"/>
      <c r="DA340" s="99"/>
      <c r="DB340" s="99"/>
      <c r="DC340" s="502"/>
      <c r="DD340" s="99"/>
      <c r="DE340" s="99"/>
      <c r="DF340" s="99"/>
      <c r="DG340" s="99"/>
      <c r="DH340" s="99"/>
      <c r="DI340" s="99"/>
      <c r="DJ340" s="99"/>
      <c r="DK340" s="99"/>
      <c r="DL340" s="99"/>
      <c r="DM340" s="99"/>
      <c r="DN340" s="99"/>
      <c r="DO340" s="502"/>
      <c r="DP340" s="99"/>
      <c r="DQ340" s="99"/>
      <c r="DR340" s="99"/>
      <c r="DS340" s="502"/>
      <c r="DT340" s="99"/>
      <c r="DU340" s="99"/>
      <c r="DV340" s="99"/>
      <c r="DW340" s="99"/>
      <c r="DX340" s="99"/>
      <c r="DY340" s="99"/>
      <c r="DZ340" s="99"/>
      <c r="EA340" s="506"/>
      <c r="EB340" s="99"/>
      <c r="EC340" s="502"/>
      <c r="ED340" s="98"/>
      <c r="EE340" s="99"/>
      <c r="EF340" s="99"/>
      <c r="EG340" s="99"/>
      <c r="EH340" s="99"/>
      <c r="EI340" s="98"/>
      <c r="EJ340" s="99"/>
      <c r="EK340" s="98"/>
      <c r="EL340" s="99"/>
      <c r="EM340" s="99"/>
      <c r="EN340" s="98"/>
      <c r="EO340" s="99"/>
      <c r="EP340" s="193"/>
      <c r="EQ340" s="99"/>
      <c r="ER340" s="99"/>
      <c r="ES340" s="99"/>
      <c r="ET340" s="99"/>
      <c r="EU340" s="99"/>
      <c r="EV340" s="99"/>
      <c r="EW340" s="502"/>
      <c r="EX340" s="98"/>
      <c r="EY340" s="99"/>
      <c r="EZ340" s="99"/>
      <c r="FA340" s="98"/>
      <c r="FB340" s="99"/>
      <c r="FC340" s="99"/>
      <c r="FD340" s="99"/>
      <c r="FE340" s="98"/>
      <c r="FF340" s="99"/>
      <c r="FG340" s="98"/>
      <c r="FH340" s="99"/>
      <c r="FI340" s="99"/>
      <c r="FJ340" s="98"/>
      <c r="FK340" s="99"/>
      <c r="FL340" s="99"/>
      <c r="FM340" s="99"/>
      <c r="FN340" s="506"/>
      <c r="FO340" s="99"/>
      <c r="FP340" s="502"/>
      <c r="FQ340" s="99"/>
      <c r="FR340" s="98"/>
      <c r="FS340" s="99"/>
      <c r="FT340" s="98"/>
      <c r="FU340" s="99"/>
      <c r="FV340" s="99"/>
      <c r="FW340" s="99"/>
      <c r="FX340" s="99"/>
      <c r="FY340" s="99"/>
      <c r="FZ340" s="98"/>
      <c r="GA340" s="99"/>
      <c r="GB340" s="502"/>
      <c r="GC340" s="99"/>
      <c r="GD340" s="99"/>
      <c r="GE340" s="99"/>
      <c r="GF340" s="502"/>
      <c r="GG340" s="99"/>
      <c r="GH340" s="503"/>
      <c r="GI340" s="99"/>
      <c r="GJ340" s="502"/>
      <c r="GK340" s="99"/>
      <c r="GL340" s="99"/>
      <c r="GM340" s="502"/>
      <c r="GN340" s="99"/>
      <c r="GO340" s="99"/>
      <c r="GP340" s="99"/>
      <c r="GQ340" s="99"/>
      <c r="GR340" s="99"/>
      <c r="GS340" s="503"/>
      <c r="GT340" s="99"/>
      <c r="GU340" s="502"/>
      <c r="GV340" s="98"/>
      <c r="GW340" s="99"/>
      <c r="GX340" s="99"/>
      <c r="GY340" s="98"/>
      <c r="GZ340" s="99"/>
      <c r="HA340" s="99"/>
      <c r="HB340" s="99"/>
      <c r="HC340" s="99"/>
      <c r="HD340" s="99"/>
      <c r="HE340" s="99"/>
      <c r="HF340" s="99"/>
      <c r="HG340" s="99"/>
      <c r="HH340" s="502"/>
      <c r="HI340" s="99"/>
      <c r="HJ340" s="99"/>
      <c r="HK340" s="99"/>
      <c r="HL340" s="99"/>
      <c r="HM340" s="99"/>
      <c r="HN340" s="99"/>
      <c r="HO340" s="502"/>
      <c r="HP340" s="98"/>
      <c r="HQ340" s="99"/>
      <c r="HR340" s="99"/>
      <c r="HS340" s="99"/>
      <c r="HT340" s="98"/>
      <c r="HU340" s="99"/>
      <c r="HV340" s="99"/>
      <c r="HW340" s="99"/>
      <c r="HX340" s="99"/>
      <c r="HY340" s="98"/>
      <c r="HZ340" s="99"/>
      <c r="IA340" s="503"/>
      <c r="IB340" s="502"/>
      <c r="IC340" s="99"/>
      <c r="ID340" s="99"/>
      <c r="IE340" s="99"/>
      <c r="IF340" s="99"/>
      <c r="IG340" s="99"/>
      <c r="IH340" s="99"/>
      <c r="II340" s="99"/>
      <c r="IJ340" s="99"/>
      <c r="IK340" s="503"/>
      <c r="IL340" s="502"/>
      <c r="IM340" s="99"/>
      <c r="IN340" s="99"/>
      <c r="IO340" s="99"/>
      <c r="IP340" s="99"/>
      <c r="IQ340" s="99"/>
      <c r="IR340" s="99"/>
      <c r="IS340" s="503"/>
      <c r="IT340" s="99"/>
      <c r="IU340" s="99"/>
      <c r="IV340" s="502"/>
      <c r="IW340" s="99"/>
      <c r="IX340" s="99"/>
      <c r="IY340" s="98"/>
      <c r="IZ340" s="99"/>
      <c r="JA340" s="99"/>
      <c r="JB340" s="98"/>
      <c r="JC340" s="99"/>
      <c r="JD340" s="99"/>
      <c r="JE340" s="99"/>
      <c r="JF340" s="98"/>
      <c r="JG340" s="99"/>
      <c r="JH340" s="502"/>
      <c r="JI340" s="99"/>
      <c r="JJ340" s="99"/>
      <c r="JK340" s="99"/>
      <c r="JL340" s="99"/>
      <c r="JM340" s="502"/>
      <c r="JN340" s="99"/>
      <c r="JO340" s="507"/>
      <c r="JP340" s="503"/>
      <c r="JQ340" s="502"/>
    </row>
    <row r="341" spans="23:277" ht="16" hidden="1">
      <c r="W341" s="503"/>
      <c r="X341" s="502"/>
      <c r="Y341" s="99"/>
      <c r="Z341" s="502"/>
      <c r="AA341" s="99"/>
      <c r="AB341" s="502"/>
      <c r="AC341" s="99"/>
      <c r="AD341" s="504"/>
      <c r="AE341" s="99"/>
      <c r="AF341" s="99"/>
      <c r="AG341" s="99"/>
      <c r="AH341" s="99"/>
      <c r="AI341" s="505"/>
      <c r="AJ341" s="99"/>
      <c r="AK341" s="98"/>
      <c r="AL341" s="99"/>
      <c r="AM341" s="645"/>
      <c r="AN341" s="99"/>
      <c r="AO341" s="99"/>
      <c r="AP341" s="99"/>
      <c r="AQ341" s="99"/>
      <c r="AR341" s="99"/>
      <c r="AS341" s="99"/>
      <c r="AT341" s="99"/>
      <c r="AU341" s="99"/>
      <c r="AV341" s="99"/>
      <c r="AW341" s="99"/>
      <c r="AX341" s="99"/>
      <c r="AY341" s="98"/>
      <c r="AZ341" s="99"/>
      <c r="BA341" s="98"/>
      <c r="BB341" s="99"/>
      <c r="BC341" s="502"/>
      <c r="BD341" s="99"/>
      <c r="BE341" s="99"/>
      <c r="BF341" s="502"/>
      <c r="BG341" s="99"/>
      <c r="BH341" s="99"/>
      <c r="BI341" s="99"/>
      <c r="BJ341" s="99"/>
      <c r="BK341" s="634"/>
      <c r="BL341" s="99"/>
      <c r="BM341" s="99"/>
      <c r="BN341" s="502"/>
      <c r="BO341" s="99"/>
      <c r="BP341" s="99"/>
      <c r="BQ341" s="99"/>
      <c r="BR341" s="502"/>
      <c r="BS341" s="99"/>
      <c r="BT341" s="99"/>
      <c r="BU341" s="502"/>
      <c r="BV341" s="99"/>
      <c r="BW341" s="502"/>
      <c r="BX341" s="99"/>
      <c r="BY341" s="99"/>
      <c r="BZ341" s="502"/>
      <c r="CA341" s="99"/>
      <c r="CB341" s="99"/>
      <c r="CC341" s="99"/>
      <c r="CD341" s="99"/>
      <c r="CE341" s="503"/>
      <c r="CF341" s="99"/>
      <c r="CG341" s="502"/>
      <c r="CH341" s="99"/>
      <c r="CI341" s="98"/>
      <c r="CJ341" s="99"/>
      <c r="CK341" s="99"/>
      <c r="CL341" s="98"/>
      <c r="CM341" s="99"/>
      <c r="CN341" s="99"/>
      <c r="CO341" s="99"/>
      <c r="CP341" s="98"/>
      <c r="CQ341" s="99"/>
      <c r="CR341" s="99"/>
      <c r="CS341" s="99"/>
      <c r="CT341" s="99"/>
      <c r="CU341" s="99"/>
      <c r="CV341" s="99"/>
      <c r="CW341" s="99"/>
      <c r="CX341" s="98"/>
      <c r="CY341" s="99"/>
      <c r="CZ341" s="99"/>
      <c r="DA341" s="99"/>
      <c r="DB341" s="99"/>
      <c r="DC341" s="502"/>
      <c r="DD341" s="99"/>
      <c r="DE341" s="99"/>
      <c r="DF341" s="99"/>
      <c r="DG341" s="99"/>
      <c r="DH341" s="99"/>
      <c r="DI341" s="99"/>
      <c r="DJ341" s="99"/>
      <c r="DK341" s="99"/>
      <c r="DL341" s="99"/>
      <c r="DM341" s="99"/>
      <c r="DN341" s="99"/>
      <c r="DO341" s="502"/>
      <c r="DP341" s="99"/>
      <c r="DQ341" s="99"/>
      <c r="DR341" s="99"/>
      <c r="DS341" s="502"/>
      <c r="DT341" s="99"/>
      <c r="DU341" s="99"/>
      <c r="DV341" s="99"/>
      <c r="DW341" s="99"/>
      <c r="DX341" s="99"/>
      <c r="DY341" s="99"/>
      <c r="DZ341" s="99"/>
      <c r="EA341" s="506"/>
      <c r="EB341" s="99"/>
      <c r="EC341" s="502"/>
      <c r="ED341" s="98"/>
      <c r="EE341" s="99"/>
      <c r="EF341" s="99"/>
      <c r="EG341" s="99"/>
      <c r="EH341" s="99"/>
      <c r="EI341" s="98"/>
      <c r="EJ341" s="99"/>
      <c r="EK341" s="98"/>
      <c r="EL341" s="99"/>
      <c r="EM341" s="99"/>
      <c r="EN341" s="98"/>
      <c r="EO341" s="99"/>
      <c r="EP341" s="193"/>
      <c r="EQ341" s="99"/>
      <c r="ER341" s="99"/>
      <c r="ES341" s="99"/>
      <c r="ET341" s="99"/>
      <c r="EU341" s="99"/>
      <c r="EV341" s="99"/>
      <c r="EW341" s="502"/>
      <c r="EX341" s="98"/>
      <c r="EY341" s="99"/>
      <c r="EZ341" s="99"/>
      <c r="FA341" s="98"/>
      <c r="FB341" s="99"/>
      <c r="FC341" s="99"/>
      <c r="FD341" s="99"/>
      <c r="FE341" s="98"/>
      <c r="FF341" s="99"/>
      <c r="FG341" s="98"/>
      <c r="FH341" s="99"/>
      <c r="FI341" s="99"/>
      <c r="FJ341" s="98"/>
      <c r="FK341" s="99"/>
      <c r="FL341" s="99"/>
      <c r="FM341" s="99"/>
      <c r="FN341" s="506"/>
      <c r="FO341" s="99"/>
      <c r="FP341" s="502"/>
      <c r="FQ341" s="99"/>
      <c r="FR341" s="98"/>
      <c r="FS341" s="99"/>
      <c r="FT341" s="98"/>
      <c r="FU341" s="99"/>
      <c r="FV341" s="99"/>
      <c r="FW341" s="99"/>
      <c r="FX341" s="99"/>
      <c r="FY341" s="99"/>
      <c r="FZ341" s="98"/>
      <c r="GA341" s="99"/>
      <c r="GB341" s="502"/>
      <c r="GC341" s="99"/>
      <c r="GD341" s="99"/>
      <c r="GE341" s="99"/>
      <c r="GF341" s="502"/>
      <c r="GG341" s="99"/>
      <c r="GH341" s="503"/>
      <c r="GI341" s="99"/>
      <c r="GJ341" s="502"/>
      <c r="GK341" s="99"/>
      <c r="GL341" s="99"/>
      <c r="GM341" s="502"/>
      <c r="GN341" s="99"/>
      <c r="GO341" s="99"/>
      <c r="GP341" s="99"/>
      <c r="GQ341" s="99"/>
      <c r="GR341" s="99"/>
      <c r="GS341" s="503"/>
      <c r="GT341" s="99"/>
      <c r="GU341" s="502"/>
      <c r="GV341" s="98"/>
      <c r="GW341" s="99"/>
      <c r="GX341" s="99"/>
      <c r="GY341" s="98"/>
      <c r="GZ341" s="99"/>
      <c r="HA341" s="99"/>
      <c r="HB341" s="99"/>
      <c r="HC341" s="99"/>
      <c r="HD341" s="99"/>
      <c r="HE341" s="99"/>
      <c r="HF341" s="99"/>
      <c r="HG341" s="99"/>
      <c r="HH341" s="502"/>
      <c r="HI341" s="99"/>
      <c r="HJ341" s="99"/>
      <c r="HK341" s="99"/>
      <c r="HL341" s="99"/>
      <c r="HM341" s="99"/>
      <c r="HN341" s="99"/>
      <c r="HO341" s="502"/>
      <c r="HP341" s="98"/>
      <c r="HQ341" s="99"/>
      <c r="HR341" s="99"/>
      <c r="HS341" s="99"/>
      <c r="HT341" s="98"/>
      <c r="HU341" s="99"/>
      <c r="HV341" s="99"/>
      <c r="HW341" s="99"/>
      <c r="HX341" s="99"/>
      <c r="HY341" s="98"/>
      <c r="HZ341" s="99"/>
      <c r="IA341" s="503"/>
      <c r="IB341" s="502"/>
      <c r="IC341" s="99"/>
      <c r="ID341" s="99"/>
      <c r="IE341" s="99"/>
      <c r="IF341" s="99"/>
      <c r="IG341" s="99"/>
      <c r="IH341" s="99"/>
      <c r="II341" s="99"/>
      <c r="IJ341" s="99"/>
      <c r="IK341" s="503"/>
      <c r="IL341" s="502"/>
      <c r="IM341" s="99"/>
      <c r="IN341" s="99"/>
      <c r="IO341" s="99"/>
      <c r="IP341" s="99"/>
      <c r="IQ341" s="99"/>
      <c r="IR341" s="99"/>
      <c r="IS341" s="503"/>
      <c r="IT341" s="99"/>
      <c r="IU341" s="99"/>
      <c r="IV341" s="502"/>
      <c r="IW341" s="99"/>
      <c r="IX341" s="99"/>
      <c r="IY341" s="98"/>
      <c r="IZ341" s="99"/>
      <c r="JA341" s="99"/>
      <c r="JB341" s="98"/>
      <c r="JC341" s="99"/>
      <c r="JD341" s="99"/>
      <c r="JE341" s="99"/>
      <c r="JF341" s="98"/>
      <c r="JG341" s="99"/>
      <c r="JH341" s="502"/>
      <c r="JI341" s="99"/>
      <c r="JJ341" s="99"/>
      <c r="JK341" s="99"/>
      <c r="JL341" s="99"/>
      <c r="JM341" s="502"/>
      <c r="JN341" s="99"/>
      <c r="JO341" s="507"/>
      <c r="JP341" s="503"/>
      <c r="JQ341" s="502"/>
    </row>
    <row r="342" spans="23:277" ht="16" hidden="1">
      <c r="W342" s="503"/>
      <c r="X342" s="502"/>
      <c r="Y342" s="99"/>
      <c r="Z342" s="502"/>
      <c r="AA342" s="99"/>
      <c r="AB342" s="502"/>
      <c r="AC342" s="99"/>
      <c r="AD342" s="504"/>
      <c r="AE342" s="99"/>
      <c r="AF342" s="99"/>
      <c r="AG342" s="99"/>
      <c r="AH342" s="99"/>
      <c r="AI342" s="505"/>
      <c r="AJ342" s="99"/>
      <c r="AK342" s="98"/>
      <c r="AL342" s="99"/>
      <c r="AM342" s="645"/>
      <c r="AN342" s="99"/>
      <c r="AO342" s="99"/>
      <c r="AP342" s="99"/>
      <c r="AQ342" s="99"/>
      <c r="AR342" s="99"/>
      <c r="AS342" s="99"/>
      <c r="AT342" s="99"/>
      <c r="AU342" s="99"/>
      <c r="AV342" s="99"/>
      <c r="AW342" s="99"/>
      <c r="AX342" s="99"/>
      <c r="AY342" s="98"/>
      <c r="AZ342" s="99"/>
      <c r="BA342" s="98"/>
      <c r="BB342" s="99"/>
      <c r="BC342" s="502"/>
      <c r="BD342" s="99"/>
      <c r="BE342" s="99"/>
      <c r="BF342" s="502"/>
      <c r="BG342" s="99"/>
      <c r="BH342" s="99"/>
      <c r="BI342" s="99"/>
      <c r="BJ342" s="99"/>
      <c r="BK342" s="634"/>
      <c r="BL342" s="99"/>
      <c r="BM342" s="99"/>
      <c r="BN342" s="502"/>
      <c r="BO342" s="99"/>
      <c r="BP342" s="99"/>
      <c r="BQ342" s="99"/>
      <c r="BR342" s="502"/>
      <c r="BS342" s="99"/>
      <c r="BT342" s="99"/>
      <c r="BU342" s="502"/>
      <c r="BV342" s="99"/>
      <c r="BW342" s="502"/>
      <c r="BX342" s="99"/>
      <c r="BY342" s="99"/>
      <c r="BZ342" s="502"/>
      <c r="CA342" s="99"/>
      <c r="CB342" s="99"/>
      <c r="CC342" s="99"/>
      <c r="CD342" s="99"/>
      <c r="CE342" s="503"/>
      <c r="CF342" s="99"/>
      <c r="CG342" s="502"/>
      <c r="CH342" s="99"/>
      <c r="CI342" s="98"/>
      <c r="CJ342" s="99"/>
      <c r="CK342" s="99"/>
      <c r="CL342" s="98"/>
      <c r="CM342" s="99"/>
      <c r="CN342" s="99"/>
      <c r="CO342" s="99"/>
      <c r="CP342" s="98"/>
      <c r="CQ342" s="99"/>
      <c r="CR342" s="99"/>
      <c r="CS342" s="99"/>
      <c r="CT342" s="99"/>
      <c r="CU342" s="99"/>
      <c r="CV342" s="99"/>
      <c r="CW342" s="99"/>
      <c r="CX342" s="98"/>
      <c r="CY342" s="99"/>
      <c r="CZ342" s="99"/>
      <c r="DA342" s="99"/>
      <c r="DB342" s="99"/>
      <c r="DC342" s="502"/>
      <c r="DD342" s="99"/>
      <c r="DE342" s="99"/>
      <c r="DF342" s="99"/>
      <c r="DG342" s="99"/>
      <c r="DH342" s="99"/>
      <c r="DI342" s="99"/>
      <c r="DJ342" s="99"/>
      <c r="DK342" s="99"/>
      <c r="DL342" s="99"/>
      <c r="DM342" s="99"/>
      <c r="DN342" s="99"/>
      <c r="DO342" s="502"/>
      <c r="DP342" s="99"/>
      <c r="DQ342" s="99"/>
      <c r="DR342" s="99"/>
      <c r="DS342" s="502"/>
      <c r="DT342" s="99"/>
      <c r="DU342" s="99"/>
      <c r="DV342" s="99"/>
      <c r="DW342" s="99"/>
      <c r="DX342" s="99"/>
      <c r="DY342" s="99"/>
      <c r="DZ342" s="99"/>
      <c r="EA342" s="506"/>
      <c r="EB342" s="99"/>
      <c r="EC342" s="502"/>
      <c r="ED342" s="98"/>
      <c r="EE342" s="99"/>
      <c r="EF342" s="99"/>
      <c r="EG342" s="99"/>
      <c r="EH342" s="99"/>
      <c r="EI342" s="98"/>
      <c r="EJ342" s="99"/>
      <c r="EK342" s="98"/>
      <c r="EL342" s="99"/>
      <c r="EM342" s="99"/>
      <c r="EN342" s="98"/>
      <c r="EO342" s="99"/>
      <c r="EP342" s="193"/>
      <c r="EQ342" s="99"/>
      <c r="ER342" s="99"/>
      <c r="ES342" s="99"/>
      <c r="ET342" s="99"/>
      <c r="EU342" s="99"/>
      <c r="EV342" s="99"/>
      <c r="EW342" s="502"/>
      <c r="EX342" s="98"/>
      <c r="EY342" s="99"/>
      <c r="EZ342" s="99"/>
      <c r="FA342" s="98"/>
      <c r="FB342" s="99"/>
      <c r="FC342" s="99"/>
      <c r="FD342" s="99"/>
      <c r="FE342" s="98"/>
      <c r="FF342" s="99"/>
      <c r="FG342" s="98"/>
      <c r="FH342" s="99"/>
      <c r="FI342" s="99"/>
      <c r="FJ342" s="98"/>
      <c r="FK342" s="99"/>
      <c r="FL342" s="99"/>
      <c r="FM342" s="99"/>
      <c r="FN342" s="506"/>
      <c r="FO342" s="99"/>
      <c r="FP342" s="502"/>
      <c r="FQ342" s="99"/>
      <c r="FR342" s="98"/>
      <c r="FS342" s="99"/>
      <c r="FT342" s="98"/>
      <c r="FU342" s="99"/>
      <c r="FV342" s="99"/>
      <c r="FW342" s="99"/>
      <c r="FX342" s="99"/>
      <c r="FY342" s="99"/>
      <c r="FZ342" s="98"/>
      <c r="GA342" s="99"/>
      <c r="GB342" s="502"/>
      <c r="GC342" s="99"/>
      <c r="GD342" s="99"/>
      <c r="GE342" s="99"/>
      <c r="GF342" s="502"/>
      <c r="GG342" s="99"/>
      <c r="GH342" s="503"/>
      <c r="GI342" s="99"/>
      <c r="GJ342" s="502"/>
      <c r="GK342" s="99"/>
      <c r="GL342" s="99"/>
      <c r="GM342" s="502"/>
      <c r="GN342" s="99"/>
      <c r="GO342" s="99"/>
      <c r="GP342" s="99"/>
      <c r="GQ342" s="99"/>
      <c r="GR342" s="99"/>
      <c r="GS342" s="503"/>
      <c r="GT342" s="99"/>
      <c r="GU342" s="502"/>
      <c r="GV342" s="98"/>
      <c r="GW342" s="99"/>
      <c r="GX342" s="99"/>
      <c r="GY342" s="98"/>
      <c r="GZ342" s="99"/>
      <c r="HA342" s="99"/>
      <c r="HB342" s="99"/>
      <c r="HC342" s="99"/>
      <c r="HD342" s="99"/>
      <c r="HE342" s="99"/>
      <c r="HF342" s="99"/>
      <c r="HG342" s="99"/>
      <c r="HH342" s="502"/>
      <c r="HI342" s="99"/>
      <c r="HJ342" s="99"/>
      <c r="HK342" s="99"/>
      <c r="HL342" s="99"/>
      <c r="HM342" s="99"/>
      <c r="HN342" s="99"/>
      <c r="HO342" s="502"/>
      <c r="HP342" s="98"/>
      <c r="HQ342" s="99"/>
      <c r="HR342" s="99"/>
      <c r="HS342" s="99"/>
      <c r="HT342" s="98"/>
      <c r="HU342" s="99"/>
      <c r="HV342" s="99"/>
      <c r="HW342" s="99"/>
      <c r="HX342" s="99"/>
      <c r="HY342" s="98"/>
      <c r="HZ342" s="99"/>
      <c r="IA342" s="503"/>
      <c r="IB342" s="502"/>
      <c r="IC342" s="99"/>
      <c r="ID342" s="99"/>
      <c r="IE342" s="99"/>
      <c r="IF342" s="99"/>
      <c r="IG342" s="99"/>
      <c r="IH342" s="99"/>
      <c r="II342" s="99"/>
      <c r="IJ342" s="99"/>
      <c r="IK342" s="503"/>
      <c r="IL342" s="502"/>
      <c r="IM342" s="99"/>
      <c r="IN342" s="99"/>
      <c r="IO342" s="99"/>
      <c r="IP342" s="99"/>
      <c r="IQ342" s="99"/>
      <c r="IR342" s="99"/>
      <c r="IS342" s="503"/>
      <c r="IT342" s="99"/>
      <c r="IU342" s="99"/>
      <c r="IV342" s="502"/>
      <c r="IW342" s="99"/>
      <c r="IX342" s="99"/>
      <c r="IY342" s="98"/>
      <c r="IZ342" s="99"/>
      <c r="JA342" s="99"/>
      <c r="JB342" s="98"/>
      <c r="JC342" s="99"/>
      <c r="JD342" s="99"/>
      <c r="JE342" s="99"/>
      <c r="JF342" s="98"/>
      <c r="JG342" s="99"/>
      <c r="JH342" s="502"/>
      <c r="JI342" s="99"/>
      <c r="JJ342" s="99"/>
      <c r="JK342" s="99"/>
      <c r="JL342" s="99"/>
      <c r="JM342" s="502"/>
      <c r="JN342" s="99"/>
      <c r="JO342" s="507"/>
      <c r="JP342" s="503"/>
      <c r="JQ342" s="502"/>
    </row>
    <row r="343" spans="23:277" ht="16" hidden="1">
      <c r="W343" s="503"/>
      <c r="X343" s="502"/>
      <c r="Y343" s="99"/>
      <c r="Z343" s="502"/>
      <c r="AA343" s="99"/>
      <c r="AB343" s="502"/>
      <c r="AC343" s="99"/>
      <c r="AD343" s="504"/>
      <c r="AE343" s="99"/>
      <c r="AF343" s="99"/>
      <c r="AG343" s="99"/>
      <c r="AH343" s="99"/>
      <c r="AI343" s="505"/>
      <c r="AJ343" s="99"/>
      <c r="AK343" s="98"/>
      <c r="AL343" s="99"/>
      <c r="AM343" s="645"/>
      <c r="AN343" s="99"/>
      <c r="AO343" s="99"/>
      <c r="AP343" s="99"/>
      <c r="AQ343" s="99"/>
      <c r="AR343" s="99"/>
      <c r="AS343" s="99"/>
      <c r="AT343" s="99"/>
      <c r="AU343" s="99"/>
      <c r="AV343" s="99"/>
      <c r="AW343" s="99"/>
      <c r="AX343" s="99"/>
      <c r="AY343" s="98"/>
      <c r="AZ343" s="99"/>
      <c r="BA343" s="98"/>
      <c r="BB343" s="99"/>
      <c r="BC343" s="502"/>
      <c r="BD343" s="99"/>
      <c r="BE343" s="99"/>
      <c r="BF343" s="502"/>
      <c r="BG343" s="99"/>
      <c r="BH343" s="99"/>
      <c r="BI343" s="99"/>
      <c r="BJ343" s="99"/>
      <c r="BK343" s="634"/>
      <c r="BL343" s="99"/>
      <c r="BM343" s="99"/>
      <c r="BN343" s="502"/>
      <c r="BO343" s="99"/>
      <c r="BP343" s="99"/>
      <c r="BQ343" s="99"/>
      <c r="BR343" s="502"/>
      <c r="BS343" s="99"/>
      <c r="BT343" s="99"/>
      <c r="BU343" s="502"/>
      <c r="BV343" s="99"/>
      <c r="BW343" s="502"/>
      <c r="BX343" s="99"/>
      <c r="BY343" s="99"/>
      <c r="BZ343" s="502"/>
      <c r="CA343" s="99"/>
      <c r="CB343" s="99"/>
      <c r="CC343" s="99"/>
      <c r="CD343" s="99"/>
      <c r="CE343" s="503"/>
      <c r="CF343" s="99"/>
      <c r="CG343" s="502"/>
      <c r="CH343" s="99"/>
      <c r="CI343" s="98"/>
      <c r="CJ343" s="99"/>
      <c r="CK343" s="99"/>
      <c r="CL343" s="98"/>
      <c r="CM343" s="99"/>
      <c r="CN343" s="99"/>
      <c r="CO343" s="99"/>
      <c r="CP343" s="98"/>
      <c r="CQ343" s="99"/>
      <c r="CR343" s="99"/>
      <c r="CS343" s="99"/>
      <c r="CT343" s="99"/>
      <c r="CU343" s="99"/>
      <c r="CV343" s="99"/>
      <c r="CW343" s="99"/>
      <c r="CX343" s="98"/>
      <c r="CY343" s="99"/>
      <c r="CZ343" s="99"/>
      <c r="DA343" s="99"/>
      <c r="DB343" s="99"/>
      <c r="DC343" s="502"/>
      <c r="DD343" s="99"/>
      <c r="DE343" s="99"/>
      <c r="DF343" s="99"/>
      <c r="DG343" s="99"/>
      <c r="DH343" s="99"/>
      <c r="DI343" s="99"/>
      <c r="DJ343" s="99"/>
      <c r="DK343" s="99"/>
      <c r="DL343" s="99"/>
      <c r="DM343" s="99"/>
      <c r="DN343" s="99"/>
      <c r="DO343" s="502"/>
      <c r="DP343" s="99"/>
      <c r="DQ343" s="99"/>
      <c r="DR343" s="99"/>
      <c r="DS343" s="502"/>
      <c r="DT343" s="99"/>
      <c r="DU343" s="99"/>
      <c r="DV343" s="99"/>
      <c r="DW343" s="99"/>
      <c r="DX343" s="99"/>
      <c r="DY343" s="99"/>
      <c r="DZ343" s="99"/>
      <c r="EA343" s="506"/>
      <c r="EB343" s="99"/>
      <c r="EC343" s="502"/>
      <c r="ED343" s="98"/>
      <c r="EE343" s="99"/>
      <c r="EF343" s="99"/>
      <c r="EG343" s="99"/>
      <c r="EH343" s="99"/>
      <c r="EI343" s="98"/>
      <c r="EJ343" s="99"/>
      <c r="EK343" s="98"/>
      <c r="EL343" s="99"/>
      <c r="EM343" s="99"/>
      <c r="EN343" s="98"/>
      <c r="EO343" s="99"/>
      <c r="EP343" s="193"/>
      <c r="EQ343" s="99"/>
      <c r="ER343" s="99"/>
      <c r="ES343" s="99"/>
      <c r="ET343" s="99"/>
      <c r="EU343" s="99"/>
      <c r="EV343" s="99"/>
      <c r="EW343" s="502"/>
      <c r="EX343" s="98"/>
      <c r="EY343" s="99"/>
      <c r="EZ343" s="99"/>
      <c r="FA343" s="98"/>
      <c r="FB343" s="99"/>
      <c r="FC343" s="99"/>
      <c r="FD343" s="99"/>
      <c r="FE343" s="98"/>
      <c r="FF343" s="99"/>
      <c r="FG343" s="98"/>
      <c r="FH343" s="99"/>
      <c r="FI343" s="99"/>
      <c r="FJ343" s="98"/>
      <c r="FK343" s="99"/>
      <c r="FL343" s="99"/>
      <c r="FM343" s="99"/>
      <c r="FN343" s="506"/>
      <c r="FO343" s="99"/>
      <c r="FP343" s="502"/>
      <c r="FQ343" s="99"/>
      <c r="FR343" s="98"/>
      <c r="FS343" s="99"/>
      <c r="FT343" s="98"/>
      <c r="FU343" s="99"/>
      <c r="FV343" s="99"/>
      <c r="FW343" s="99"/>
      <c r="FX343" s="99"/>
      <c r="FY343" s="99"/>
      <c r="FZ343" s="98"/>
      <c r="GA343" s="99"/>
      <c r="GB343" s="502"/>
      <c r="GC343" s="99"/>
      <c r="GD343" s="99"/>
      <c r="GE343" s="99"/>
      <c r="GF343" s="502"/>
      <c r="GG343" s="99"/>
      <c r="GH343" s="503"/>
      <c r="GI343" s="99"/>
      <c r="GJ343" s="502"/>
      <c r="GK343" s="99"/>
      <c r="GL343" s="99"/>
      <c r="GM343" s="502"/>
      <c r="GN343" s="99"/>
      <c r="GO343" s="99"/>
      <c r="GP343" s="99"/>
      <c r="GQ343" s="99"/>
      <c r="GR343" s="99"/>
      <c r="GS343" s="503"/>
      <c r="GT343" s="99"/>
      <c r="GU343" s="502"/>
      <c r="GV343" s="98"/>
      <c r="GW343" s="99"/>
      <c r="GX343" s="99"/>
      <c r="GY343" s="98"/>
      <c r="GZ343" s="99"/>
      <c r="HA343" s="99"/>
      <c r="HB343" s="99"/>
      <c r="HC343" s="99"/>
      <c r="HD343" s="99"/>
      <c r="HE343" s="99"/>
      <c r="HF343" s="99"/>
      <c r="HG343" s="99"/>
      <c r="HH343" s="502"/>
      <c r="HI343" s="99"/>
      <c r="HJ343" s="99"/>
      <c r="HK343" s="99"/>
      <c r="HL343" s="99"/>
      <c r="HM343" s="99"/>
      <c r="HN343" s="99"/>
      <c r="HO343" s="502"/>
      <c r="HP343" s="98"/>
      <c r="HQ343" s="99"/>
      <c r="HR343" s="99"/>
      <c r="HS343" s="99"/>
      <c r="HT343" s="98"/>
      <c r="HU343" s="99"/>
      <c r="HV343" s="99"/>
      <c r="HW343" s="99"/>
      <c r="HX343" s="99"/>
      <c r="HY343" s="98"/>
      <c r="HZ343" s="99"/>
      <c r="IA343" s="503"/>
      <c r="IB343" s="502"/>
      <c r="IC343" s="99"/>
      <c r="ID343" s="99"/>
      <c r="IE343" s="99"/>
      <c r="IF343" s="99"/>
      <c r="IG343" s="99"/>
      <c r="IH343" s="99"/>
      <c r="II343" s="99"/>
      <c r="IJ343" s="99"/>
      <c r="IK343" s="503"/>
      <c r="IL343" s="502"/>
      <c r="IM343" s="99"/>
      <c r="IN343" s="99"/>
      <c r="IO343" s="99"/>
      <c r="IP343" s="99"/>
      <c r="IQ343" s="99"/>
      <c r="IR343" s="99"/>
      <c r="IS343" s="503"/>
      <c r="IT343" s="99"/>
      <c r="IU343" s="99"/>
      <c r="IV343" s="502"/>
      <c r="IW343" s="99"/>
      <c r="IX343" s="99"/>
      <c r="IY343" s="98"/>
      <c r="IZ343" s="99"/>
      <c r="JA343" s="99"/>
      <c r="JB343" s="98"/>
      <c r="JC343" s="99"/>
      <c r="JD343" s="99"/>
      <c r="JE343" s="99"/>
      <c r="JF343" s="98"/>
      <c r="JG343" s="99"/>
      <c r="JH343" s="502"/>
      <c r="JI343" s="99"/>
      <c r="JJ343" s="99"/>
      <c r="JK343" s="99"/>
      <c r="JL343" s="99"/>
      <c r="JM343" s="502"/>
      <c r="JN343" s="99"/>
      <c r="JO343" s="507"/>
      <c r="JP343" s="503"/>
      <c r="JQ343" s="502"/>
    </row>
    <row r="344" spans="23:277" ht="16" hidden="1">
      <c r="W344" s="503"/>
      <c r="X344" s="502"/>
      <c r="Y344" s="99"/>
      <c r="Z344" s="502"/>
      <c r="AA344" s="99"/>
      <c r="AB344" s="502"/>
      <c r="AC344" s="99"/>
      <c r="AD344" s="504"/>
      <c r="AE344" s="99"/>
      <c r="AF344" s="99"/>
      <c r="AG344" s="99"/>
      <c r="AH344" s="99"/>
      <c r="AI344" s="505"/>
      <c r="AJ344" s="99"/>
      <c r="AK344" s="98"/>
      <c r="AL344" s="99"/>
      <c r="AM344" s="645"/>
      <c r="AN344" s="99"/>
      <c r="AO344" s="99"/>
      <c r="AP344" s="99"/>
      <c r="AQ344" s="99"/>
      <c r="AR344" s="99"/>
      <c r="AS344" s="99"/>
      <c r="AT344" s="99"/>
      <c r="AU344" s="99"/>
      <c r="AV344" s="99"/>
      <c r="AW344" s="99"/>
      <c r="AX344" s="99"/>
      <c r="AY344" s="98"/>
      <c r="AZ344" s="99"/>
      <c r="BA344" s="98"/>
      <c r="BB344" s="99"/>
      <c r="BC344" s="502"/>
      <c r="BD344" s="99"/>
      <c r="BE344" s="99"/>
      <c r="BF344" s="502"/>
      <c r="BG344" s="99"/>
      <c r="BH344" s="99"/>
      <c r="BI344" s="99"/>
      <c r="BJ344" s="99"/>
      <c r="BK344" s="634"/>
      <c r="BL344" s="99"/>
      <c r="BM344" s="99"/>
      <c r="BN344" s="502"/>
      <c r="BO344" s="99"/>
      <c r="BP344" s="99"/>
      <c r="BQ344" s="99"/>
      <c r="BR344" s="502"/>
      <c r="BS344" s="99"/>
      <c r="BT344" s="99"/>
      <c r="BU344" s="502"/>
      <c r="BV344" s="99"/>
      <c r="BW344" s="502"/>
      <c r="BX344" s="99"/>
      <c r="BY344" s="99"/>
      <c r="BZ344" s="502"/>
      <c r="CA344" s="99"/>
      <c r="CB344" s="99"/>
      <c r="CC344" s="99"/>
      <c r="CD344" s="99"/>
      <c r="CE344" s="503"/>
      <c r="CF344" s="99"/>
      <c r="CG344" s="502"/>
      <c r="CH344" s="99"/>
      <c r="CI344" s="98"/>
      <c r="CJ344" s="99"/>
      <c r="CK344" s="99"/>
      <c r="CL344" s="98"/>
      <c r="CM344" s="99"/>
      <c r="CN344" s="99"/>
      <c r="CO344" s="99"/>
      <c r="CP344" s="98"/>
      <c r="CQ344" s="99"/>
      <c r="CR344" s="99"/>
      <c r="CS344" s="99"/>
      <c r="CT344" s="99"/>
      <c r="CU344" s="99"/>
      <c r="CV344" s="99"/>
      <c r="CW344" s="99"/>
      <c r="CX344" s="98"/>
      <c r="CY344" s="99"/>
      <c r="CZ344" s="99"/>
      <c r="DA344" s="99"/>
      <c r="DB344" s="99"/>
      <c r="DC344" s="502"/>
      <c r="DD344" s="99"/>
      <c r="DE344" s="99"/>
      <c r="DF344" s="99"/>
      <c r="DG344" s="99"/>
      <c r="DH344" s="99"/>
      <c r="DI344" s="99"/>
      <c r="DJ344" s="99"/>
      <c r="DK344" s="99"/>
      <c r="DL344" s="99"/>
      <c r="DM344" s="99"/>
      <c r="DN344" s="99"/>
      <c r="DO344" s="502"/>
      <c r="DP344" s="99"/>
      <c r="DQ344" s="99"/>
      <c r="DR344" s="99"/>
      <c r="DS344" s="502"/>
      <c r="DT344" s="99"/>
      <c r="DU344" s="99"/>
      <c r="DV344" s="99"/>
      <c r="DW344" s="99"/>
      <c r="DX344" s="99"/>
      <c r="DY344" s="99"/>
      <c r="DZ344" s="99"/>
      <c r="EA344" s="506"/>
      <c r="EB344" s="99"/>
      <c r="EC344" s="502"/>
      <c r="ED344" s="98"/>
      <c r="EE344" s="99"/>
      <c r="EF344" s="99"/>
      <c r="EG344" s="99"/>
      <c r="EH344" s="99"/>
      <c r="EI344" s="98"/>
      <c r="EJ344" s="99"/>
      <c r="EK344" s="98"/>
      <c r="EL344" s="99"/>
      <c r="EM344" s="99"/>
      <c r="EN344" s="98"/>
      <c r="EO344" s="99"/>
      <c r="EP344" s="193"/>
      <c r="EQ344" s="99"/>
      <c r="ER344" s="99"/>
      <c r="ES344" s="99"/>
      <c r="ET344" s="99"/>
      <c r="EU344" s="99"/>
      <c r="EV344" s="99"/>
      <c r="EW344" s="502"/>
      <c r="EX344" s="98"/>
      <c r="EY344" s="99"/>
      <c r="EZ344" s="99"/>
      <c r="FA344" s="98"/>
      <c r="FB344" s="99"/>
      <c r="FC344" s="99"/>
      <c r="FD344" s="99"/>
      <c r="FE344" s="98"/>
      <c r="FF344" s="99"/>
      <c r="FG344" s="98"/>
      <c r="FH344" s="99"/>
      <c r="FI344" s="99"/>
      <c r="FJ344" s="98"/>
      <c r="FK344" s="99"/>
      <c r="FL344" s="99"/>
      <c r="FM344" s="99"/>
      <c r="FN344" s="506"/>
      <c r="FO344" s="99"/>
      <c r="FP344" s="502"/>
      <c r="FQ344" s="99"/>
      <c r="FR344" s="98"/>
      <c r="FS344" s="99"/>
      <c r="FT344" s="98"/>
      <c r="FU344" s="99"/>
      <c r="FV344" s="99"/>
      <c r="FW344" s="99"/>
      <c r="FX344" s="99"/>
      <c r="FY344" s="99"/>
      <c r="FZ344" s="98"/>
      <c r="GA344" s="99"/>
      <c r="GB344" s="502"/>
      <c r="GC344" s="99"/>
      <c r="GD344" s="99"/>
      <c r="GE344" s="99"/>
      <c r="GF344" s="502"/>
      <c r="GG344" s="99"/>
      <c r="GH344" s="503"/>
      <c r="GI344" s="99"/>
      <c r="GJ344" s="502"/>
      <c r="GK344" s="99"/>
      <c r="GL344" s="99"/>
      <c r="GM344" s="502"/>
      <c r="GN344" s="99"/>
      <c r="GO344" s="99"/>
      <c r="GP344" s="99"/>
      <c r="GQ344" s="99"/>
      <c r="GR344" s="99"/>
      <c r="GS344" s="503"/>
      <c r="GT344" s="99"/>
      <c r="GU344" s="502"/>
      <c r="GV344" s="98"/>
      <c r="GW344" s="99"/>
      <c r="GX344" s="99"/>
      <c r="GY344" s="98"/>
      <c r="GZ344" s="99"/>
      <c r="HA344" s="99"/>
      <c r="HB344" s="99"/>
      <c r="HC344" s="99"/>
      <c r="HD344" s="99"/>
      <c r="HE344" s="99"/>
      <c r="HF344" s="99"/>
      <c r="HG344" s="99"/>
      <c r="HH344" s="502"/>
      <c r="HI344" s="99"/>
      <c r="HJ344" s="99"/>
      <c r="HK344" s="99"/>
      <c r="HL344" s="99"/>
      <c r="HM344" s="99"/>
      <c r="HN344" s="99"/>
      <c r="HO344" s="502"/>
      <c r="HP344" s="98"/>
      <c r="HQ344" s="99"/>
      <c r="HR344" s="99"/>
      <c r="HS344" s="99"/>
      <c r="HT344" s="98"/>
      <c r="HU344" s="99"/>
      <c r="HV344" s="99"/>
      <c r="HW344" s="99"/>
      <c r="HX344" s="99"/>
      <c r="HY344" s="98"/>
      <c r="HZ344" s="99"/>
      <c r="IA344" s="503"/>
      <c r="IB344" s="502"/>
      <c r="IC344" s="99"/>
      <c r="ID344" s="99"/>
      <c r="IE344" s="99"/>
      <c r="IF344" s="99"/>
      <c r="IG344" s="99"/>
      <c r="IH344" s="99"/>
      <c r="II344" s="99"/>
      <c r="IJ344" s="99"/>
      <c r="IK344" s="503"/>
      <c r="IL344" s="502"/>
      <c r="IM344" s="99"/>
      <c r="IN344" s="99"/>
      <c r="IO344" s="99"/>
      <c r="IP344" s="99"/>
      <c r="IQ344" s="99"/>
      <c r="IR344" s="99"/>
      <c r="IS344" s="503"/>
      <c r="IT344" s="99"/>
      <c r="IU344" s="99"/>
      <c r="IV344" s="502"/>
      <c r="IW344" s="99"/>
      <c r="IX344" s="99"/>
      <c r="IY344" s="98"/>
      <c r="IZ344" s="99"/>
      <c r="JA344" s="99"/>
      <c r="JB344" s="98"/>
      <c r="JC344" s="99"/>
      <c r="JD344" s="99"/>
      <c r="JE344" s="99"/>
      <c r="JF344" s="98"/>
      <c r="JG344" s="99"/>
      <c r="JH344" s="502"/>
      <c r="JI344" s="99"/>
      <c r="JJ344" s="99"/>
      <c r="JK344" s="99"/>
      <c r="JL344" s="99"/>
      <c r="JM344" s="502"/>
      <c r="JN344" s="99"/>
      <c r="JO344" s="507"/>
      <c r="JP344" s="503"/>
      <c r="JQ344" s="502"/>
    </row>
    <row r="345" spans="23:277" ht="16" hidden="1">
      <c r="W345" s="503"/>
      <c r="X345" s="502"/>
      <c r="Y345" s="99"/>
      <c r="Z345" s="502"/>
      <c r="AA345" s="99"/>
      <c r="AB345" s="502"/>
      <c r="AC345" s="99"/>
      <c r="AD345" s="504"/>
      <c r="AE345" s="99"/>
      <c r="AF345" s="99"/>
      <c r="AG345" s="99"/>
      <c r="AH345" s="99"/>
      <c r="AI345" s="505"/>
      <c r="AJ345" s="99"/>
      <c r="AK345" s="98"/>
      <c r="AL345" s="99"/>
      <c r="AM345" s="645"/>
      <c r="AN345" s="99"/>
      <c r="AO345" s="99"/>
      <c r="AP345" s="99"/>
      <c r="AQ345" s="99"/>
      <c r="AR345" s="99"/>
      <c r="AS345" s="99"/>
      <c r="AT345" s="99"/>
      <c r="AU345" s="99"/>
      <c r="AV345" s="99"/>
      <c r="AW345" s="99"/>
      <c r="AX345" s="99"/>
      <c r="AY345" s="98"/>
      <c r="AZ345" s="99"/>
      <c r="BA345" s="98"/>
      <c r="BB345" s="99"/>
      <c r="BC345" s="502"/>
      <c r="BD345" s="99"/>
      <c r="BE345" s="99"/>
      <c r="BF345" s="502"/>
      <c r="BG345" s="99"/>
      <c r="BH345" s="99"/>
      <c r="BI345" s="99"/>
      <c r="BJ345" s="99"/>
      <c r="BK345" s="634"/>
      <c r="BL345" s="99"/>
      <c r="BM345" s="99"/>
      <c r="BN345" s="502"/>
      <c r="BO345" s="99"/>
      <c r="BP345" s="99"/>
      <c r="BQ345" s="99"/>
      <c r="BR345" s="502"/>
      <c r="BS345" s="99"/>
      <c r="BT345" s="99"/>
      <c r="BU345" s="502"/>
      <c r="BV345" s="99"/>
      <c r="BW345" s="502"/>
      <c r="BX345" s="99"/>
      <c r="BY345" s="99"/>
      <c r="BZ345" s="502"/>
      <c r="CA345" s="99"/>
      <c r="CB345" s="99"/>
      <c r="CC345" s="99"/>
      <c r="CD345" s="99"/>
      <c r="CE345" s="503"/>
      <c r="CF345" s="99"/>
      <c r="CG345" s="502"/>
      <c r="CH345" s="99"/>
      <c r="CI345" s="98"/>
      <c r="CJ345" s="99"/>
      <c r="CK345" s="99"/>
      <c r="CL345" s="98"/>
      <c r="CM345" s="99"/>
      <c r="CN345" s="99"/>
      <c r="CO345" s="99"/>
      <c r="CP345" s="98"/>
      <c r="CQ345" s="99"/>
      <c r="CR345" s="99"/>
      <c r="CS345" s="99"/>
      <c r="CT345" s="99"/>
      <c r="CU345" s="99"/>
      <c r="CV345" s="99"/>
      <c r="CW345" s="99"/>
      <c r="CX345" s="98"/>
      <c r="CY345" s="99"/>
      <c r="CZ345" s="99"/>
      <c r="DA345" s="99"/>
      <c r="DB345" s="99"/>
      <c r="DC345" s="502"/>
      <c r="DD345" s="99"/>
      <c r="DE345" s="99"/>
      <c r="DF345" s="99"/>
      <c r="DG345" s="99"/>
      <c r="DH345" s="99"/>
      <c r="DI345" s="99"/>
      <c r="DJ345" s="99"/>
      <c r="DK345" s="99"/>
      <c r="DL345" s="99"/>
      <c r="DM345" s="99"/>
      <c r="DN345" s="99"/>
      <c r="DO345" s="502"/>
      <c r="DP345" s="99"/>
      <c r="DQ345" s="99"/>
      <c r="DR345" s="99"/>
      <c r="DS345" s="502"/>
      <c r="DT345" s="99"/>
      <c r="DU345" s="99"/>
      <c r="DV345" s="99"/>
      <c r="DW345" s="99"/>
      <c r="DX345" s="99"/>
      <c r="DY345" s="99"/>
      <c r="DZ345" s="99"/>
      <c r="EA345" s="506"/>
      <c r="EB345" s="99"/>
      <c r="EC345" s="502"/>
      <c r="ED345" s="98"/>
      <c r="EE345" s="99"/>
      <c r="EF345" s="99"/>
      <c r="EG345" s="99"/>
      <c r="EH345" s="99"/>
      <c r="EI345" s="98"/>
      <c r="EJ345" s="99"/>
      <c r="EK345" s="98"/>
      <c r="EL345" s="99"/>
      <c r="EM345" s="99"/>
      <c r="EN345" s="98"/>
      <c r="EO345" s="99"/>
      <c r="EP345" s="193"/>
      <c r="EQ345" s="99"/>
      <c r="ER345" s="99"/>
      <c r="ES345" s="99"/>
      <c r="ET345" s="99"/>
      <c r="EU345" s="99"/>
      <c r="EV345" s="99"/>
      <c r="EW345" s="502"/>
      <c r="EX345" s="98"/>
      <c r="EY345" s="99"/>
      <c r="EZ345" s="99"/>
      <c r="FA345" s="98"/>
      <c r="FB345" s="99"/>
      <c r="FC345" s="99"/>
      <c r="FD345" s="99"/>
      <c r="FE345" s="98"/>
      <c r="FF345" s="99"/>
      <c r="FG345" s="98"/>
      <c r="FH345" s="99"/>
      <c r="FI345" s="99"/>
      <c r="FJ345" s="98"/>
      <c r="FK345" s="99"/>
      <c r="FL345" s="99"/>
      <c r="FM345" s="99"/>
      <c r="FN345" s="506"/>
      <c r="FO345" s="99"/>
      <c r="FP345" s="502"/>
      <c r="FQ345" s="99"/>
      <c r="FR345" s="98"/>
      <c r="FS345" s="99"/>
      <c r="FT345" s="98"/>
      <c r="FU345" s="99"/>
      <c r="FV345" s="99"/>
      <c r="FW345" s="99"/>
      <c r="FX345" s="99"/>
      <c r="FY345" s="99"/>
      <c r="FZ345" s="98"/>
      <c r="GA345" s="99"/>
      <c r="GB345" s="502"/>
      <c r="GC345" s="99"/>
      <c r="GD345" s="99"/>
      <c r="GE345" s="99"/>
      <c r="GF345" s="502"/>
      <c r="GG345" s="99"/>
      <c r="GH345" s="503"/>
      <c r="GI345" s="99"/>
      <c r="GJ345" s="502"/>
      <c r="GK345" s="99"/>
      <c r="GL345" s="99"/>
      <c r="GM345" s="502"/>
      <c r="GN345" s="99"/>
      <c r="GO345" s="99"/>
      <c r="GP345" s="99"/>
      <c r="GQ345" s="99"/>
      <c r="GR345" s="99"/>
      <c r="GS345" s="503"/>
      <c r="GT345" s="99"/>
      <c r="GU345" s="502"/>
      <c r="GV345" s="98"/>
      <c r="GW345" s="99"/>
      <c r="GX345" s="99"/>
      <c r="GY345" s="98"/>
      <c r="GZ345" s="99"/>
      <c r="HA345" s="99"/>
      <c r="HB345" s="99"/>
      <c r="HC345" s="99"/>
      <c r="HD345" s="99"/>
      <c r="HE345" s="99"/>
      <c r="HF345" s="99"/>
      <c r="HG345" s="99"/>
      <c r="HH345" s="502"/>
      <c r="HI345" s="99"/>
      <c r="HJ345" s="99"/>
      <c r="HK345" s="99"/>
      <c r="HL345" s="99"/>
      <c r="HM345" s="99"/>
      <c r="HN345" s="99"/>
      <c r="HO345" s="502"/>
      <c r="HP345" s="98"/>
      <c r="HQ345" s="99"/>
      <c r="HR345" s="99"/>
      <c r="HS345" s="99"/>
      <c r="HT345" s="98"/>
      <c r="HU345" s="99"/>
      <c r="HV345" s="99"/>
      <c r="HW345" s="99"/>
      <c r="HX345" s="99"/>
      <c r="HY345" s="98"/>
      <c r="HZ345" s="99"/>
      <c r="IA345" s="503"/>
      <c r="IB345" s="502"/>
      <c r="IC345" s="99"/>
      <c r="ID345" s="99"/>
      <c r="IE345" s="99"/>
      <c r="IF345" s="99"/>
      <c r="IG345" s="99"/>
      <c r="IH345" s="99"/>
      <c r="II345" s="99"/>
      <c r="IJ345" s="99"/>
      <c r="IK345" s="503"/>
      <c r="IL345" s="502"/>
      <c r="IM345" s="99"/>
      <c r="IN345" s="99"/>
      <c r="IO345" s="99"/>
      <c r="IP345" s="99"/>
      <c r="IQ345" s="99"/>
      <c r="IR345" s="99"/>
      <c r="IS345" s="503"/>
      <c r="IT345" s="99"/>
      <c r="IU345" s="99"/>
      <c r="IV345" s="502"/>
      <c r="IW345" s="99"/>
      <c r="IX345" s="99"/>
      <c r="IY345" s="98"/>
      <c r="IZ345" s="99"/>
      <c r="JA345" s="99"/>
      <c r="JB345" s="98"/>
      <c r="JC345" s="99"/>
      <c r="JD345" s="99"/>
      <c r="JE345" s="99"/>
      <c r="JF345" s="98"/>
      <c r="JG345" s="99"/>
      <c r="JH345" s="502"/>
      <c r="JI345" s="99"/>
      <c r="JJ345" s="99"/>
      <c r="JK345" s="99"/>
      <c r="JL345" s="99"/>
      <c r="JM345" s="502"/>
      <c r="JN345" s="99"/>
      <c r="JO345" s="507"/>
      <c r="JP345" s="503"/>
      <c r="JQ345" s="502"/>
    </row>
    <row r="346" spans="23:277" ht="16" hidden="1">
      <c r="W346" s="503"/>
      <c r="X346" s="502"/>
      <c r="Y346" s="99"/>
      <c r="Z346" s="502"/>
      <c r="AA346" s="99"/>
      <c r="AB346" s="502"/>
      <c r="AC346" s="99"/>
      <c r="AD346" s="504"/>
      <c r="AE346" s="99"/>
      <c r="AF346" s="99"/>
      <c r="AG346" s="99"/>
      <c r="AH346" s="99"/>
      <c r="AI346" s="505"/>
      <c r="AJ346" s="99"/>
      <c r="AK346" s="98"/>
      <c r="AL346" s="99"/>
      <c r="AM346" s="645"/>
      <c r="AN346" s="99"/>
      <c r="AO346" s="99"/>
      <c r="AP346" s="99"/>
      <c r="AQ346" s="99"/>
      <c r="AR346" s="99"/>
      <c r="AS346" s="99"/>
      <c r="AT346" s="99"/>
      <c r="AU346" s="99"/>
      <c r="AV346" s="99"/>
      <c r="AW346" s="99"/>
      <c r="AX346" s="99"/>
      <c r="AY346" s="98"/>
      <c r="AZ346" s="99"/>
      <c r="BA346" s="98"/>
      <c r="BB346" s="99"/>
      <c r="BC346" s="502"/>
      <c r="BD346" s="99"/>
      <c r="BE346" s="99"/>
      <c r="BF346" s="502"/>
      <c r="BG346" s="99"/>
      <c r="BH346" s="99"/>
      <c r="BI346" s="99"/>
      <c r="BJ346" s="99"/>
      <c r="BK346" s="634"/>
      <c r="BL346" s="99"/>
      <c r="BM346" s="99"/>
      <c r="BN346" s="502"/>
      <c r="BO346" s="99"/>
      <c r="BP346" s="99"/>
      <c r="BQ346" s="99"/>
      <c r="BR346" s="502"/>
      <c r="BS346" s="99"/>
      <c r="BT346" s="99"/>
      <c r="BU346" s="502"/>
      <c r="BV346" s="99"/>
      <c r="BW346" s="502"/>
      <c r="BX346" s="99"/>
      <c r="BY346" s="99"/>
      <c r="BZ346" s="502"/>
      <c r="CA346" s="99"/>
      <c r="CB346" s="99"/>
      <c r="CC346" s="99"/>
      <c r="CD346" s="99"/>
      <c r="CE346" s="503"/>
      <c r="CF346" s="99"/>
      <c r="CG346" s="502"/>
      <c r="CH346" s="99"/>
      <c r="CI346" s="98"/>
      <c r="CJ346" s="99"/>
      <c r="CK346" s="99"/>
      <c r="CL346" s="98"/>
      <c r="CM346" s="99"/>
      <c r="CN346" s="99"/>
      <c r="CO346" s="99"/>
      <c r="CP346" s="98"/>
      <c r="CQ346" s="99"/>
      <c r="CR346" s="99"/>
      <c r="CS346" s="99"/>
      <c r="CT346" s="99"/>
      <c r="CU346" s="99"/>
      <c r="CV346" s="99"/>
      <c r="CW346" s="99"/>
      <c r="CX346" s="98"/>
      <c r="CY346" s="99"/>
      <c r="CZ346" s="99"/>
      <c r="DA346" s="99"/>
      <c r="DB346" s="99"/>
      <c r="DC346" s="502"/>
      <c r="DD346" s="99"/>
      <c r="DE346" s="99"/>
      <c r="DF346" s="99"/>
      <c r="DG346" s="99"/>
      <c r="DH346" s="99"/>
      <c r="DI346" s="99"/>
      <c r="DJ346" s="99"/>
      <c r="DK346" s="99"/>
      <c r="DL346" s="99"/>
      <c r="DM346" s="99"/>
      <c r="DN346" s="99"/>
      <c r="DO346" s="502"/>
      <c r="DP346" s="99"/>
      <c r="DQ346" s="99"/>
      <c r="DR346" s="99"/>
      <c r="DS346" s="502"/>
      <c r="DT346" s="99"/>
      <c r="DU346" s="99"/>
      <c r="DV346" s="99"/>
      <c r="DW346" s="99"/>
      <c r="DX346" s="99"/>
      <c r="DY346" s="99"/>
      <c r="DZ346" s="99"/>
      <c r="EA346" s="506"/>
      <c r="EB346" s="99"/>
      <c r="EC346" s="502"/>
      <c r="ED346" s="98"/>
      <c r="EE346" s="99"/>
      <c r="EF346" s="99"/>
      <c r="EG346" s="99"/>
      <c r="EH346" s="99"/>
      <c r="EI346" s="98"/>
      <c r="EJ346" s="99"/>
      <c r="EK346" s="98"/>
      <c r="EL346" s="99"/>
      <c r="EM346" s="99"/>
      <c r="EN346" s="98"/>
      <c r="EO346" s="99"/>
      <c r="EP346" s="193"/>
      <c r="EQ346" s="99"/>
      <c r="ER346" s="99"/>
      <c r="ES346" s="99"/>
      <c r="ET346" s="99"/>
      <c r="EU346" s="99"/>
      <c r="EV346" s="99"/>
      <c r="EW346" s="502"/>
      <c r="EX346" s="98"/>
      <c r="EY346" s="99"/>
      <c r="EZ346" s="99"/>
      <c r="FA346" s="98"/>
      <c r="FB346" s="99"/>
      <c r="FC346" s="99"/>
      <c r="FD346" s="99"/>
      <c r="FE346" s="98"/>
      <c r="FF346" s="99"/>
      <c r="FG346" s="98"/>
      <c r="FH346" s="99"/>
      <c r="FI346" s="99"/>
      <c r="FJ346" s="98"/>
      <c r="FK346" s="99"/>
      <c r="FL346" s="99"/>
      <c r="FM346" s="99"/>
      <c r="FN346" s="506"/>
      <c r="FO346" s="99"/>
      <c r="FP346" s="502"/>
      <c r="FQ346" s="99"/>
      <c r="FR346" s="98"/>
      <c r="FS346" s="99"/>
      <c r="FT346" s="98"/>
      <c r="FU346" s="99"/>
      <c r="FV346" s="99"/>
      <c r="FW346" s="99"/>
      <c r="FX346" s="99"/>
      <c r="FY346" s="99"/>
      <c r="FZ346" s="98"/>
      <c r="GA346" s="99"/>
      <c r="GB346" s="502"/>
      <c r="GC346" s="99"/>
      <c r="GD346" s="99"/>
      <c r="GE346" s="99"/>
      <c r="GF346" s="502"/>
      <c r="GG346" s="99"/>
      <c r="GH346" s="503"/>
      <c r="GI346" s="99"/>
      <c r="GJ346" s="502"/>
      <c r="GK346" s="99"/>
      <c r="GL346" s="99"/>
      <c r="GM346" s="502"/>
      <c r="GN346" s="99"/>
      <c r="GO346" s="99"/>
      <c r="GP346" s="99"/>
      <c r="GQ346" s="99"/>
      <c r="GR346" s="99"/>
      <c r="GS346" s="503"/>
      <c r="GT346" s="99"/>
      <c r="GU346" s="502"/>
      <c r="GV346" s="98"/>
      <c r="GW346" s="99"/>
      <c r="GX346" s="99"/>
      <c r="GY346" s="98"/>
      <c r="GZ346" s="99"/>
      <c r="HA346" s="99"/>
      <c r="HB346" s="99"/>
      <c r="HC346" s="99"/>
      <c r="HD346" s="99"/>
      <c r="HE346" s="99"/>
      <c r="HF346" s="99"/>
      <c r="HG346" s="99"/>
      <c r="HH346" s="502"/>
      <c r="HI346" s="99"/>
      <c r="HJ346" s="99"/>
      <c r="HK346" s="99"/>
      <c r="HL346" s="99"/>
      <c r="HM346" s="99"/>
      <c r="HN346" s="99"/>
      <c r="HO346" s="502"/>
      <c r="HP346" s="98"/>
      <c r="HQ346" s="99"/>
      <c r="HR346" s="99"/>
      <c r="HS346" s="99"/>
      <c r="HT346" s="98"/>
      <c r="HU346" s="99"/>
      <c r="HV346" s="99"/>
      <c r="HW346" s="99"/>
      <c r="HX346" s="99"/>
      <c r="HY346" s="98"/>
      <c r="HZ346" s="99"/>
      <c r="IA346" s="503"/>
      <c r="IB346" s="502"/>
      <c r="IC346" s="99"/>
      <c r="ID346" s="99"/>
      <c r="IE346" s="99"/>
      <c r="IF346" s="99"/>
      <c r="IG346" s="99"/>
      <c r="IH346" s="99"/>
      <c r="II346" s="99"/>
      <c r="IJ346" s="99"/>
      <c r="IK346" s="503"/>
      <c r="IL346" s="502"/>
      <c r="IM346" s="99"/>
      <c r="IN346" s="99"/>
      <c r="IO346" s="99"/>
      <c r="IP346" s="99"/>
      <c r="IQ346" s="99"/>
      <c r="IR346" s="99"/>
      <c r="IS346" s="503"/>
      <c r="IT346" s="99"/>
      <c r="IU346" s="99"/>
      <c r="IV346" s="502"/>
      <c r="IW346" s="99"/>
      <c r="IX346" s="99"/>
      <c r="IY346" s="98"/>
      <c r="IZ346" s="99"/>
      <c r="JA346" s="99"/>
      <c r="JB346" s="98"/>
      <c r="JC346" s="99"/>
      <c r="JD346" s="99"/>
      <c r="JE346" s="99"/>
      <c r="JF346" s="98"/>
      <c r="JG346" s="99"/>
      <c r="JH346" s="502"/>
      <c r="JI346" s="99"/>
      <c r="JJ346" s="99"/>
      <c r="JK346" s="99"/>
      <c r="JL346" s="99"/>
      <c r="JM346" s="502"/>
      <c r="JN346" s="99"/>
      <c r="JO346" s="507"/>
      <c r="JP346" s="503"/>
      <c r="JQ346" s="502"/>
    </row>
    <row r="347" spans="23:277" ht="16" hidden="1">
      <c r="W347" s="503"/>
      <c r="X347" s="502"/>
      <c r="Y347" s="99"/>
      <c r="Z347" s="502"/>
      <c r="AA347" s="99"/>
      <c r="AB347" s="502"/>
      <c r="AC347" s="99"/>
      <c r="AD347" s="504"/>
      <c r="AE347" s="99"/>
      <c r="AF347" s="99"/>
      <c r="AG347" s="99"/>
      <c r="AH347" s="99"/>
      <c r="AI347" s="505"/>
      <c r="AJ347" s="99"/>
      <c r="AK347" s="98"/>
      <c r="AL347" s="99"/>
      <c r="AM347" s="645"/>
      <c r="AN347" s="99"/>
      <c r="AO347" s="99"/>
      <c r="AP347" s="99"/>
      <c r="AQ347" s="99"/>
      <c r="AR347" s="99"/>
      <c r="AS347" s="99"/>
      <c r="AT347" s="99"/>
      <c r="AU347" s="99"/>
      <c r="AV347" s="99"/>
      <c r="AW347" s="99"/>
      <c r="AX347" s="99"/>
      <c r="AY347" s="98"/>
      <c r="AZ347" s="99"/>
      <c r="BA347" s="98"/>
      <c r="BB347" s="99"/>
      <c r="BC347" s="502"/>
      <c r="BD347" s="99"/>
      <c r="BE347" s="99"/>
      <c r="BF347" s="502"/>
      <c r="BG347" s="99"/>
      <c r="BH347" s="99"/>
      <c r="BI347" s="99"/>
      <c r="BJ347" s="99"/>
      <c r="BK347" s="634"/>
      <c r="BL347" s="99"/>
      <c r="BM347" s="99"/>
      <c r="BN347" s="502"/>
      <c r="BO347" s="99"/>
      <c r="BP347" s="99"/>
      <c r="BQ347" s="99"/>
      <c r="BR347" s="502"/>
      <c r="BS347" s="99"/>
      <c r="BT347" s="99"/>
      <c r="BU347" s="502"/>
      <c r="BV347" s="99"/>
      <c r="BW347" s="502"/>
      <c r="BX347" s="99"/>
      <c r="BY347" s="99"/>
      <c r="BZ347" s="502"/>
      <c r="CA347" s="99"/>
      <c r="CB347" s="99"/>
      <c r="CC347" s="99"/>
      <c r="CD347" s="99"/>
      <c r="CE347" s="503"/>
      <c r="CF347" s="99"/>
      <c r="CG347" s="502"/>
      <c r="CH347" s="99"/>
      <c r="CI347" s="98"/>
      <c r="CJ347" s="99"/>
      <c r="CK347" s="99"/>
      <c r="CL347" s="98"/>
      <c r="CM347" s="99"/>
      <c r="CN347" s="99"/>
      <c r="CO347" s="99"/>
      <c r="CP347" s="98"/>
      <c r="CQ347" s="99"/>
      <c r="CR347" s="99"/>
      <c r="CS347" s="99"/>
      <c r="CT347" s="99"/>
      <c r="CU347" s="99"/>
      <c r="CV347" s="99"/>
      <c r="CW347" s="99"/>
      <c r="CX347" s="98"/>
      <c r="CY347" s="99"/>
      <c r="CZ347" s="99"/>
      <c r="DA347" s="99"/>
      <c r="DB347" s="99"/>
      <c r="DC347" s="502"/>
      <c r="DD347" s="99"/>
      <c r="DE347" s="99"/>
      <c r="DF347" s="99"/>
      <c r="DG347" s="99"/>
      <c r="DH347" s="99"/>
      <c r="DI347" s="99"/>
      <c r="DJ347" s="99"/>
      <c r="DK347" s="99"/>
      <c r="DL347" s="99"/>
      <c r="DM347" s="99"/>
      <c r="DN347" s="99"/>
      <c r="DO347" s="502"/>
      <c r="DP347" s="99"/>
      <c r="DQ347" s="99"/>
      <c r="DR347" s="99"/>
      <c r="DS347" s="502"/>
      <c r="DT347" s="99"/>
      <c r="DU347" s="99"/>
      <c r="DV347" s="99"/>
      <c r="DW347" s="99"/>
      <c r="DX347" s="99"/>
      <c r="DY347" s="99"/>
      <c r="DZ347" s="99"/>
      <c r="EA347" s="506"/>
      <c r="EB347" s="99"/>
      <c r="EC347" s="502"/>
      <c r="ED347" s="98"/>
      <c r="EE347" s="99"/>
      <c r="EF347" s="99"/>
      <c r="EG347" s="99"/>
      <c r="EH347" s="99"/>
      <c r="EI347" s="98"/>
      <c r="EJ347" s="99"/>
      <c r="EK347" s="98"/>
      <c r="EL347" s="99"/>
      <c r="EM347" s="99"/>
      <c r="EN347" s="98"/>
      <c r="EO347" s="99"/>
      <c r="EP347" s="193"/>
      <c r="EQ347" s="99"/>
      <c r="ER347" s="99"/>
      <c r="ES347" s="99"/>
      <c r="ET347" s="99"/>
      <c r="EU347" s="99"/>
      <c r="EV347" s="99"/>
      <c r="EW347" s="502"/>
      <c r="EX347" s="98"/>
      <c r="EY347" s="99"/>
      <c r="EZ347" s="99"/>
      <c r="FA347" s="98"/>
      <c r="FB347" s="99"/>
      <c r="FC347" s="99"/>
      <c r="FD347" s="99"/>
      <c r="FE347" s="98"/>
      <c r="FF347" s="99"/>
      <c r="FG347" s="98"/>
      <c r="FH347" s="99"/>
      <c r="FI347" s="99"/>
      <c r="FJ347" s="98"/>
      <c r="FK347" s="99"/>
      <c r="FL347" s="99"/>
      <c r="FM347" s="99"/>
      <c r="FN347" s="506"/>
      <c r="FO347" s="99"/>
      <c r="FP347" s="502"/>
      <c r="FQ347" s="99"/>
      <c r="FR347" s="98"/>
      <c r="FS347" s="99"/>
      <c r="FT347" s="98"/>
      <c r="FU347" s="99"/>
      <c r="FV347" s="99"/>
      <c r="FW347" s="99"/>
      <c r="FX347" s="99"/>
      <c r="FY347" s="99"/>
      <c r="FZ347" s="98"/>
      <c r="GA347" s="99"/>
      <c r="GB347" s="502"/>
      <c r="GC347" s="99"/>
      <c r="GD347" s="99"/>
      <c r="GE347" s="99"/>
      <c r="GF347" s="502"/>
      <c r="GG347" s="99"/>
      <c r="GH347" s="503"/>
      <c r="GI347" s="99"/>
      <c r="GJ347" s="502"/>
      <c r="GK347" s="99"/>
      <c r="GL347" s="99"/>
      <c r="GM347" s="502"/>
      <c r="GN347" s="99"/>
      <c r="GO347" s="99"/>
      <c r="GP347" s="99"/>
      <c r="GQ347" s="99"/>
      <c r="GR347" s="99"/>
      <c r="GS347" s="503"/>
      <c r="GT347" s="99"/>
      <c r="GU347" s="502"/>
      <c r="GV347" s="98"/>
      <c r="GW347" s="99"/>
      <c r="GX347" s="99"/>
      <c r="GY347" s="98"/>
      <c r="GZ347" s="99"/>
      <c r="HA347" s="99"/>
      <c r="HB347" s="99"/>
      <c r="HC347" s="99"/>
      <c r="HD347" s="99"/>
      <c r="HE347" s="99"/>
      <c r="HF347" s="99"/>
      <c r="HG347" s="99"/>
      <c r="HH347" s="502"/>
      <c r="HI347" s="99"/>
      <c r="HJ347" s="99"/>
      <c r="HK347" s="99"/>
      <c r="HL347" s="99"/>
      <c r="HM347" s="99"/>
      <c r="HN347" s="99"/>
      <c r="HO347" s="502"/>
      <c r="HP347" s="98"/>
      <c r="HQ347" s="99"/>
      <c r="HR347" s="99"/>
      <c r="HS347" s="99"/>
      <c r="HT347" s="98"/>
      <c r="HU347" s="99"/>
      <c r="HV347" s="99"/>
      <c r="HW347" s="99"/>
      <c r="HX347" s="99"/>
      <c r="HY347" s="98"/>
      <c r="HZ347" s="99"/>
      <c r="IA347" s="503"/>
      <c r="IB347" s="502"/>
      <c r="IC347" s="99"/>
      <c r="ID347" s="99"/>
      <c r="IE347" s="99"/>
      <c r="IF347" s="99"/>
      <c r="IG347" s="99"/>
      <c r="IH347" s="99"/>
      <c r="II347" s="99"/>
      <c r="IJ347" s="99"/>
      <c r="IK347" s="503"/>
      <c r="IL347" s="502"/>
      <c r="IM347" s="99"/>
      <c r="IN347" s="99"/>
      <c r="IO347" s="99"/>
      <c r="IP347" s="99"/>
      <c r="IQ347" s="99"/>
      <c r="IR347" s="99"/>
      <c r="IS347" s="503"/>
      <c r="IT347" s="99"/>
      <c r="IU347" s="99"/>
      <c r="IV347" s="502"/>
      <c r="IW347" s="99"/>
      <c r="IX347" s="99"/>
      <c r="IY347" s="98"/>
      <c r="IZ347" s="99"/>
      <c r="JA347" s="99"/>
      <c r="JB347" s="98"/>
      <c r="JC347" s="99"/>
      <c r="JD347" s="99"/>
      <c r="JE347" s="99"/>
      <c r="JF347" s="98"/>
      <c r="JG347" s="99"/>
      <c r="JH347" s="502"/>
      <c r="JI347" s="99"/>
      <c r="JJ347" s="99"/>
      <c r="JK347" s="99"/>
      <c r="JL347" s="99"/>
      <c r="JM347" s="502"/>
      <c r="JN347" s="99"/>
      <c r="JO347" s="507"/>
      <c r="JP347" s="503"/>
      <c r="JQ347" s="502"/>
    </row>
    <row r="348" spans="23:277" ht="16" hidden="1">
      <c r="W348" s="503"/>
      <c r="X348" s="502"/>
      <c r="Y348" s="99"/>
      <c r="Z348" s="502"/>
      <c r="AA348" s="99"/>
      <c r="AB348" s="502"/>
      <c r="AC348" s="99"/>
      <c r="AD348" s="504"/>
      <c r="AE348" s="99"/>
      <c r="AF348" s="99"/>
      <c r="AG348" s="99"/>
      <c r="AH348" s="99"/>
      <c r="AI348" s="505"/>
      <c r="AJ348" s="99"/>
      <c r="AK348" s="98"/>
      <c r="AL348" s="99"/>
      <c r="AM348" s="645"/>
      <c r="AN348" s="99"/>
      <c r="AO348" s="99"/>
      <c r="AP348" s="99"/>
      <c r="AQ348" s="99"/>
      <c r="AR348" s="99"/>
      <c r="AS348" s="99"/>
      <c r="AT348" s="99"/>
      <c r="AU348" s="99"/>
      <c r="AV348" s="99"/>
      <c r="AW348" s="99"/>
      <c r="AX348" s="99"/>
      <c r="AY348" s="98"/>
      <c r="AZ348" s="99"/>
      <c r="BA348" s="98"/>
      <c r="BB348" s="99"/>
      <c r="BC348" s="502"/>
      <c r="BD348" s="99"/>
      <c r="BE348" s="99"/>
      <c r="BF348" s="502"/>
      <c r="BG348" s="99"/>
      <c r="BH348" s="99"/>
      <c r="BI348" s="99"/>
      <c r="BJ348" s="99"/>
      <c r="BK348" s="634"/>
      <c r="BL348" s="99"/>
      <c r="BM348" s="99"/>
      <c r="BN348" s="502"/>
      <c r="BO348" s="99"/>
      <c r="BP348" s="99"/>
      <c r="BQ348" s="99"/>
      <c r="BR348" s="502"/>
      <c r="BS348" s="99"/>
      <c r="BT348" s="99"/>
      <c r="BU348" s="502"/>
      <c r="BV348" s="99"/>
      <c r="BW348" s="502"/>
      <c r="BX348" s="99"/>
      <c r="BY348" s="99"/>
      <c r="BZ348" s="502"/>
      <c r="CA348" s="99"/>
      <c r="CB348" s="99"/>
      <c r="CC348" s="99"/>
      <c r="CD348" s="99"/>
      <c r="CE348" s="503"/>
      <c r="CF348" s="99"/>
      <c r="CG348" s="502"/>
      <c r="CH348" s="99"/>
      <c r="CI348" s="98"/>
      <c r="CJ348" s="99"/>
      <c r="CK348" s="99"/>
      <c r="CL348" s="98"/>
      <c r="CM348" s="99"/>
      <c r="CN348" s="99"/>
      <c r="CO348" s="99"/>
      <c r="CP348" s="98"/>
      <c r="CQ348" s="99"/>
      <c r="CR348" s="99"/>
      <c r="CS348" s="99"/>
      <c r="CT348" s="99"/>
      <c r="CU348" s="99"/>
      <c r="CV348" s="99"/>
      <c r="CW348" s="99"/>
      <c r="CX348" s="98"/>
      <c r="CY348" s="99"/>
      <c r="CZ348" s="99"/>
      <c r="DA348" s="99"/>
      <c r="DB348" s="99"/>
      <c r="DC348" s="502"/>
      <c r="DD348" s="99"/>
      <c r="DE348" s="99"/>
      <c r="DF348" s="99"/>
      <c r="DG348" s="99"/>
      <c r="DH348" s="99"/>
      <c r="DI348" s="99"/>
      <c r="DJ348" s="99"/>
      <c r="DK348" s="99"/>
      <c r="DL348" s="99"/>
      <c r="DM348" s="99"/>
      <c r="DN348" s="99"/>
      <c r="DO348" s="502"/>
      <c r="DP348" s="99"/>
      <c r="DQ348" s="99"/>
      <c r="DR348" s="99"/>
      <c r="DS348" s="502"/>
      <c r="DT348" s="99"/>
      <c r="DU348" s="99"/>
      <c r="DV348" s="99"/>
      <c r="DW348" s="99"/>
      <c r="DX348" s="99"/>
      <c r="DY348" s="99"/>
      <c r="DZ348" s="99"/>
      <c r="EA348" s="506"/>
      <c r="EB348" s="99"/>
      <c r="EC348" s="502"/>
      <c r="ED348" s="98"/>
      <c r="EE348" s="99"/>
      <c r="EF348" s="99"/>
      <c r="EG348" s="99"/>
      <c r="EH348" s="99"/>
      <c r="EI348" s="98"/>
      <c r="EJ348" s="99"/>
      <c r="EK348" s="98"/>
      <c r="EL348" s="99"/>
      <c r="EM348" s="99"/>
      <c r="EN348" s="98"/>
      <c r="EO348" s="99"/>
      <c r="EP348" s="193"/>
      <c r="EQ348" s="99"/>
      <c r="ER348" s="99"/>
      <c r="ES348" s="99"/>
      <c r="ET348" s="99"/>
      <c r="EU348" s="99"/>
      <c r="EV348" s="99"/>
      <c r="EW348" s="502"/>
      <c r="EX348" s="98"/>
      <c r="EY348" s="99"/>
      <c r="EZ348" s="99"/>
      <c r="FA348" s="98"/>
      <c r="FB348" s="99"/>
      <c r="FC348" s="99"/>
      <c r="FD348" s="99"/>
      <c r="FE348" s="98"/>
      <c r="FF348" s="99"/>
      <c r="FG348" s="98"/>
      <c r="FH348" s="99"/>
      <c r="FI348" s="99"/>
      <c r="FJ348" s="98"/>
      <c r="FK348" s="99"/>
      <c r="FL348" s="99"/>
      <c r="FM348" s="99"/>
      <c r="FN348" s="506"/>
      <c r="FO348" s="99"/>
      <c r="FP348" s="502"/>
      <c r="FQ348" s="99"/>
      <c r="FR348" s="98"/>
      <c r="FS348" s="99"/>
      <c r="FT348" s="98"/>
      <c r="FU348" s="99"/>
      <c r="FV348" s="99"/>
      <c r="FW348" s="99"/>
      <c r="FX348" s="99"/>
      <c r="FY348" s="99"/>
      <c r="FZ348" s="98"/>
      <c r="GA348" s="99"/>
      <c r="GB348" s="502"/>
      <c r="GC348" s="99"/>
      <c r="GD348" s="99"/>
      <c r="GE348" s="99"/>
      <c r="GF348" s="502"/>
      <c r="GG348" s="99"/>
      <c r="GH348" s="503"/>
      <c r="GI348" s="99"/>
      <c r="GJ348" s="502"/>
      <c r="GK348" s="99"/>
      <c r="GL348" s="99"/>
      <c r="GM348" s="502"/>
      <c r="GN348" s="99"/>
      <c r="GO348" s="99"/>
      <c r="GP348" s="99"/>
      <c r="GQ348" s="99"/>
      <c r="GR348" s="99"/>
      <c r="GS348" s="503"/>
      <c r="GT348" s="99"/>
      <c r="GU348" s="502"/>
      <c r="GV348" s="98"/>
      <c r="GW348" s="99"/>
      <c r="GX348" s="99"/>
      <c r="GY348" s="98"/>
      <c r="GZ348" s="99"/>
      <c r="HA348" s="99"/>
      <c r="HB348" s="99"/>
      <c r="HC348" s="99"/>
      <c r="HD348" s="99"/>
      <c r="HE348" s="99"/>
      <c r="HF348" s="99"/>
      <c r="HG348" s="99"/>
      <c r="HH348" s="502"/>
      <c r="HI348" s="99"/>
      <c r="HJ348" s="99"/>
      <c r="HK348" s="99"/>
      <c r="HL348" s="99"/>
      <c r="HM348" s="99"/>
      <c r="HN348" s="99"/>
      <c r="HO348" s="502"/>
      <c r="HP348" s="98"/>
      <c r="HQ348" s="99"/>
      <c r="HR348" s="99"/>
      <c r="HS348" s="99"/>
      <c r="HT348" s="98"/>
      <c r="HU348" s="99"/>
      <c r="HV348" s="99"/>
      <c r="HW348" s="99"/>
      <c r="HX348" s="99"/>
      <c r="HY348" s="98"/>
      <c r="HZ348" s="99"/>
      <c r="IA348" s="503"/>
      <c r="IB348" s="502"/>
      <c r="IC348" s="99"/>
      <c r="ID348" s="99"/>
      <c r="IE348" s="99"/>
      <c r="IF348" s="99"/>
      <c r="IG348" s="99"/>
      <c r="IH348" s="99"/>
      <c r="II348" s="99"/>
      <c r="IJ348" s="99"/>
      <c r="IK348" s="503"/>
      <c r="IL348" s="502"/>
      <c r="IM348" s="99"/>
      <c r="IN348" s="99"/>
      <c r="IO348" s="99"/>
      <c r="IP348" s="99"/>
      <c r="IQ348" s="99"/>
      <c r="IR348" s="99"/>
      <c r="IS348" s="503"/>
      <c r="IT348" s="99"/>
      <c r="IU348" s="99"/>
      <c r="IV348" s="502"/>
      <c r="IW348" s="99"/>
      <c r="IX348" s="99"/>
      <c r="IY348" s="98"/>
      <c r="IZ348" s="99"/>
      <c r="JA348" s="99"/>
      <c r="JB348" s="98"/>
      <c r="JC348" s="99"/>
      <c r="JD348" s="99"/>
      <c r="JE348" s="99"/>
      <c r="JF348" s="98"/>
      <c r="JG348" s="99"/>
      <c r="JH348" s="502"/>
      <c r="JI348" s="99"/>
      <c r="JJ348" s="99"/>
      <c r="JK348" s="99"/>
      <c r="JL348" s="99"/>
      <c r="JM348" s="502"/>
      <c r="JN348" s="99"/>
      <c r="JO348" s="507"/>
      <c r="JP348" s="503"/>
      <c r="JQ348" s="502"/>
    </row>
    <row r="349" spans="23:277" ht="16" hidden="1">
      <c r="W349" s="503"/>
      <c r="X349" s="502"/>
      <c r="Y349" s="99"/>
      <c r="Z349" s="502"/>
      <c r="AA349" s="99"/>
      <c r="AB349" s="502"/>
      <c r="AC349" s="99"/>
      <c r="AD349" s="504"/>
      <c r="AE349" s="99"/>
      <c r="AF349" s="99"/>
      <c r="AG349" s="99"/>
      <c r="AH349" s="99"/>
      <c r="AI349" s="505"/>
      <c r="AJ349" s="99"/>
      <c r="AK349" s="98"/>
      <c r="AL349" s="99"/>
      <c r="AM349" s="645"/>
      <c r="AN349" s="99"/>
      <c r="AO349" s="99"/>
      <c r="AP349" s="99"/>
      <c r="AQ349" s="99"/>
      <c r="AR349" s="99"/>
      <c r="AS349" s="99"/>
      <c r="AT349" s="99"/>
      <c r="AU349" s="99"/>
      <c r="AV349" s="99"/>
      <c r="AW349" s="99"/>
      <c r="AX349" s="99"/>
      <c r="AY349" s="98"/>
      <c r="AZ349" s="99"/>
      <c r="BA349" s="98"/>
      <c r="BB349" s="99"/>
      <c r="BC349" s="502"/>
      <c r="BD349" s="99"/>
      <c r="BE349" s="99"/>
      <c r="BF349" s="502"/>
      <c r="BG349" s="99"/>
      <c r="BH349" s="99"/>
      <c r="BI349" s="99"/>
      <c r="BJ349" s="99"/>
      <c r="BK349" s="634"/>
      <c r="BL349" s="99"/>
      <c r="BM349" s="99"/>
      <c r="BN349" s="502"/>
      <c r="BO349" s="99"/>
      <c r="BP349" s="99"/>
      <c r="BQ349" s="99"/>
      <c r="BR349" s="502"/>
      <c r="BS349" s="99"/>
      <c r="BT349" s="99"/>
      <c r="BU349" s="502"/>
      <c r="BV349" s="99"/>
      <c r="BW349" s="502"/>
      <c r="BX349" s="99"/>
      <c r="BY349" s="99"/>
      <c r="BZ349" s="502"/>
      <c r="CA349" s="99"/>
      <c r="CB349" s="99"/>
      <c r="CC349" s="99"/>
      <c r="CD349" s="99"/>
      <c r="CE349" s="503"/>
      <c r="CF349" s="99"/>
      <c r="CG349" s="502"/>
      <c r="CH349" s="99"/>
      <c r="CI349" s="98"/>
      <c r="CJ349" s="99"/>
      <c r="CK349" s="99"/>
      <c r="CL349" s="98"/>
      <c r="CM349" s="99"/>
      <c r="CN349" s="99"/>
      <c r="CO349" s="99"/>
      <c r="CP349" s="98"/>
      <c r="CQ349" s="99"/>
      <c r="CR349" s="99"/>
      <c r="CS349" s="99"/>
      <c r="CT349" s="99"/>
      <c r="CU349" s="99"/>
      <c r="CV349" s="99"/>
      <c r="CW349" s="99"/>
      <c r="CX349" s="98"/>
      <c r="CY349" s="99"/>
      <c r="CZ349" s="99"/>
      <c r="DA349" s="99"/>
      <c r="DB349" s="99"/>
      <c r="DC349" s="502"/>
      <c r="DD349" s="99"/>
      <c r="DE349" s="99"/>
      <c r="DF349" s="99"/>
      <c r="DG349" s="99"/>
      <c r="DH349" s="99"/>
      <c r="DI349" s="99"/>
      <c r="DJ349" s="99"/>
      <c r="DK349" s="99"/>
      <c r="DL349" s="99"/>
      <c r="DM349" s="99"/>
      <c r="DN349" s="99"/>
      <c r="DO349" s="502"/>
      <c r="DP349" s="99"/>
      <c r="DQ349" s="99"/>
      <c r="DR349" s="99"/>
      <c r="DS349" s="502"/>
      <c r="DT349" s="99"/>
      <c r="DU349" s="99"/>
      <c r="DV349" s="99"/>
      <c r="DW349" s="99"/>
      <c r="DX349" s="99"/>
      <c r="DY349" s="99"/>
      <c r="DZ349" s="99"/>
      <c r="EA349" s="506"/>
      <c r="EB349" s="99"/>
      <c r="EC349" s="502"/>
      <c r="ED349" s="98"/>
      <c r="EE349" s="99"/>
      <c r="EF349" s="99"/>
      <c r="EG349" s="99"/>
      <c r="EH349" s="99"/>
      <c r="EI349" s="98"/>
      <c r="EJ349" s="99"/>
      <c r="EK349" s="98"/>
      <c r="EL349" s="99"/>
      <c r="EM349" s="99"/>
      <c r="EN349" s="98"/>
      <c r="EO349" s="99"/>
      <c r="EP349" s="193"/>
      <c r="EQ349" s="99"/>
      <c r="ER349" s="99"/>
      <c r="ES349" s="99"/>
      <c r="ET349" s="99"/>
      <c r="EU349" s="99"/>
      <c r="EV349" s="99"/>
      <c r="EW349" s="502"/>
      <c r="EX349" s="98"/>
      <c r="EY349" s="99"/>
      <c r="EZ349" s="99"/>
      <c r="FA349" s="98"/>
      <c r="FB349" s="99"/>
      <c r="FC349" s="99"/>
      <c r="FD349" s="99"/>
      <c r="FE349" s="98"/>
      <c r="FF349" s="99"/>
      <c r="FG349" s="98"/>
      <c r="FH349" s="99"/>
      <c r="FI349" s="99"/>
      <c r="FJ349" s="98"/>
      <c r="FK349" s="99"/>
      <c r="FL349" s="99"/>
      <c r="FM349" s="99"/>
      <c r="FN349" s="506"/>
      <c r="FO349" s="99"/>
      <c r="FP349" s="502"/>
      <c r="FQ349" s="99"/>
      <c r="FR349" s="98"/>
      <c r="FS349" s="99"/>
      <c r="FT349" s="98"/>
      <c r="FU349" s="99"/>
      <c r="FV349" s="99"/>
      <c r="FW349" s="99"/>
      <c r="FX349" s="99"/>
      <c r="FY349" s="99"/>
      <c r="FZ349" s="98"/>
      <c r="GA349" s="99"/>
      <c r="GB349" s="502"/>
      <c r="GC349" s="99"/>
      <c r="GD349" s="99"/>
      <c r="GE349" s="99"/>
      <c r="GF349" s="502"/>
      <c r="GG349" s="99"/>
      <c r="GH349" s="503"/>
      <c r="GI349" s="99"/>
      <c r="GJ349" s="502"/>
      <c r="GK349" s="99"/>
      <c r="GL349" s="99"/>
      <c r="GM349" s="502"/>
      <c r="GN349" s="99"/>
      <c r="GO349" s="99"/>
      <c r="GP349" s="99"/>
      <c r="GQ349" s="99"/>
      <c r="GR349" s="99"/>
      <c r="GS349" s="503"/>
      <c r="GT349" s="99"/>
      <c r="GU349" s="502"/>
      <c r="GV349" s="98"/>
      <c r="GW349" s="99"/>
      <c r="GX349" s="99"/>
      <c r="GY349" s="98"/>
      <c r="GZ349" s="99"/>
      <c r="HA349" s="99"/>
      <c r="HB349" s="99"/>
      <c r="HC349" s="99"/>
      <c r="HD349" s="99"/>
      <c r="HE349" s="99"/>
      <c r="HF349" s="99"/>
      <c r="HG349" s="99"/>
      <c r="HH349" s="502"/>
      <c r="HI349" s="99"/>
      <c r="HJ349" s="99"/>
      <c r="HK349" s="99"/>
      <c r="HL349" s="99"/>
      <c r="HM349" s="99"/>
      <c r="HN349" s="99"/>
      <c r="HO349" s="502"/>
      <c r="HP349" s="98"/>
      <c r="HQ349" s="99"/>
      <c r="HR349" s="99"/>
      <c r="HS349" s="99"/>
      <c r="HT349" s="98"/>
      <c r="HU349" s="99"/>
      <c r="HV349" s="99"/>
      <c r="HW349" s="99"/>
      <c r="HX349" s="99"/>
      <c r="HY349" s="98"/>
      <c r="HZ349" s="99"/>
      <c r="IA349" s="503"/>
      <c r="IB349" s="502"/>
      <c r="IC349" s="99"/>
      <c r="ID349" s="99"/>
      <c r="IE349" s="99"/>
      <c r="IF349" s="99"/>
      <c r="IG349" s="99"/>
      <c r="IH349" s="99"/>
      <c r="II349" s="99"/>
      <c r="IJ349" s="99"/>
      <c r="IK349" s="503"/>
      <c r="IL349" s="502"/>
      <c r="IM349" s="99"/>
      <c r="IN349" s="99"/>
      <c r="IO349" s="99"/>
      <c r="IP349" s="99"/>
      <c r="IQ349" s="99"/>
      <c r="IR349" s="99"/>
      <c r="IS349" s="503"/>
      <c r="IT349" s="99"/>
      <c r="IU349" s="99"/>
      <c r="IV349" s="502"/>
      <c r="IW349" s="99"/>
      <c r="IX349" s="99"/>
      <c r="IY349" s="98"/>
      <c r="IZ349" s="99"/>
      <c r="JA349" s="99"/>
      <c r="JB349" s="98"/>
      <c r="JC349" s="99"/>
      <c r="JD349" s="99"/>
      <c r="JE349" s="99"/>
      <c r="JF349" s="98"/>
      <c r="JG349" s="99"/>
      <c r="JH349" s="502"/>
      <c r="JI349" s="99"/>
      <c r="JJ349" s="99"/>
      <c r="JK349" s="99"/>
      <c r="JL349" s="99"/>
      <c r="JM349" s="502"/>
      <c r="JN349" s="99"/>
      <c r="JO349" s="507"/>
      <c r="JP349" s="503"/>
      <c r="JQ349" s="502"/>
    </row>
    <row r="350" spans="23:277" ht="16" hidden="1">
      <c r="W350" s="503"/>
      <c r="X350" s="502"/>
      <c r="Y350" s="99"/>
      <c r="Z350" s="502"/>
      <c r="AA350" s="99"/>
      <c r="AB350" s="502"/>
      <c r="AC350" s="99"/>
      <c r="AD350" s="504"/>
      <c r="AE350" s="99"/>
      <c r="AF350" s="99"/>
      <c r="AG350" s="99"/>
      <c r="AH350" s="99"/>
      <c r="AI350" s="505"/>
      <c r="AJ350" s="99"/>
      <c r="AK350" s="98"/>
      <c r="AL350" s="99"/>
      <c r="AM350" s="645"/>
      <c r="AN350" s="99"/>
      <c r="AO350" s="99"/>
      <c r="AP350" s="99"/>
      <c r="AQ350" s="99"/>
      <c r="AR350" s="99"/>
      <c r="AS350" s="99"/>
      <c r="AT350" s="99"/>
      <c r="AU350" s="99"/>
      <c r="AV350" s="99"/>
      <c r="AW350" s="99"/>
      <c r="AX350" s="99"/>
      <c r="AY350" s="98"/>
      <c r="AZ350" s="99"/>
      <c r="BA350" s="98"/>
      <c r="BB350" s="99"/>
      <c r="BC350" s="502"/>
      <c r="BD350" s="99"/>
      <c r="BE350" s="99"/>
      <c r="BF350" s="502"/>
      <c r="BG350" s="99"/>
      <c r="BH350" s="99"/>
      <c r="BI350" s="99"/>
      <c r="BJ350" s="99"/>
      <c r="BK350" s="634"/>
      <c r="BL350" s="99"/>
      <c r="BM350" s="99"/>
      <c r="BN350" s="502"/>
      <c r="BO350" s="99"/>
      <c r="BP350" s="99"/>
      <c r="BQ350" s="99"/>
      <c r="BR350" s="502"/>
      <c r="BS350" s="99"/>
      <c r="BT350" s="99"/>
      <c r="BU350" s="502"/>
      <c r="BV350" s="99"/>
      <c r="BW350" s="502"/>
      <c r="BX350" s="99"/>
      <c r="BY350" s="99"/>
      <c r="BZ350" s="502"/>
      <c r="CA350" s="99"/>
      <c r="CB350" s="99"/>
      <c r="CC350" s="99"/>
      <c r="CD350" s="99"/>
      <c r="CE350" s="503"/>
      <c r="CF350" s="99"/>
      <c r="CG350" s="502"/>
      <c r="CH350" s="99"/>
      <c r="CI350" s="98"/>
      <c r="CJ350" s="99"/>
      <c r="CK350" s="99"/>
      <c r="CL350" s="98"/>
      <c r="CM350" s="99"/>
      <c r="CN350" s="99"/>
      <c r="CO350" s="99"/>
      <c r="CP350" s="98"/>
      <c r="CQ350" s="99"/>
      <c r="CR350" s="99"/>
      <c r="CS350" s="99"/>
      <c r="CT350" s="99"/>
      <c r="CU350" s="99"/>
      <c r="CV350" s="99"/>
      <c r="CW350" s="99"/>
      <c r="CX350" s="98"/>
      <c r="CY350" s="99"/>
      <c r="CZ350" s="99"/>
      <c r="DA350" s="99"/>
      <c r="DB350" s="99"/>
      <c r="DC350" s="502"/>
      <c r="DD350" s="99"/>
      <c r="DE350" s="99"/>
      <c r="DF350" s="99"/>
      <c r="DG350" s="99"/>
      <c r="DH350" s="99"/>
      <c r="DI350" s="99"/>
      <c r="DJ350" s="99"/>
      <c r="DK350" s="99"/>
      <c r="DL350" s="99"/>
      <c r="DM350" s="99"/>
      <c r="DN350" s="99"/>
      <c r="DO350" s="502"/>
      <c r="DP350" s="99"/>
      <c r="DQ350" s="99"/>
      <c r="DR350" s="99"/>
      <c r="DS350" s="502"/>
      <c r="DT350" s="99"/>
      <c r="DU350" s="99"/>
      <c r="DV350" s="99"/>
      <c r="DW350" s="99"/>
      <c r="DX350" s="99"/>
      <c r="DY350" s="99"/>
      <c r="DZ350" s="99"/>
      <c r="EA350" s="506"/>
      <c r="EB350" s="99"/>
      <c r="EC350" s="502"/>
      <c r="ED350" s="98"/>
      <c r="EE350" s="99"/>
      <c r="EF350" s="99"/>
      <c r="EG350" s="99"/>
      <c r="EH350" s="99"/>
      <c r="EI350" s="98"/>
      <c r="EJ350" s="99"/>
      <c r="EK350" s="98"/>
      <c r="EL350" s="99"/>
      <c r="EM350" s="99"/>
      <c r="EN350" s="98"/>
      <c r="EO350" s="99"/>
      <c r="EP350" s="193"/>
      <c r="EQ350" s="99"/>
      <c r="ER350" s="99"/>
      <c r="ES350" s="99"/>
      <c r="ET350" s="99"/>
      <c r="EU350" s="99"/>
      <c r="EV350" s="99"/>
      <c r="EW350" s="502"/>
      <c r="EX350" s="98"/>
      <c r="EY350" s="99"/>
      <c r="EZ350" s="99"/>
      <c r="FA350" s="98"/>
      <c r="FB350" s="99"/>
      <c r="FC350" s="99"/>
      <c r="FD350" s="99"/>
      <c r="FE350" s="98"/>
      <c r="FF350" s="99"/>
      <c r="FG350" s="98"/>
      <c r="FH350" s="99"/>
      <c r="FI350" s="99"/>
      <c r="FJ350" s="98"/>
      <c r="FK350" s="99"/>
      <c r="FL350" s="99"/>
      <c r="FM350" s="99"/>
      <c r="FN350" s="506"/>
      <c r="FO350" s="99"/>
      <c r="FP350" s="502"/>
      <c r="FQ350" s="99"/>
      <c r="FR350" s="98"/>
      <c r="FS350" s="99"/>
      <c r="FT350" s="98"/>
      <c r="FU350" s="99"/>
      <c r="FV350" s="99"/>
      <c r="FW350" s="99"/>
      <c r="FX350" s="99"/>
      <c r="FY350" s="99"/>
      <c r="FZ350" s="98"/>
      <c r="GA350" s="99"/>
      <c r="GB350" s="502"/>
      <c r="GC350" s="99"/>
      <c r="GD350" s="99"/>
      <c r="GE350" s="99"/>
      <c r="GF350" s="502"/>
      <c r="GG350" s="99"/>
      <c r="GH350" s="503"/>
      <c r="GI350" s="99"/>
      <c r="GJ350" s="502"/>
      <c r="GK350" s="99"/>
      <c r="GL350" s="99"/>
      <c r="GM350" s="502"/>
      <c r="GN350" s="99"/>
      <c r="GO350" s="99"/>
      <c r="GP350" s="99"/>
      <c r="GQ350" s="99"/>
      <c r="GR350" s="99"/>
      <c r="GS350" s="503"/>
      <c r="GT350" s="99"/>
      <c r="GU350" s="502"/>
      <c r="GV350" s="98"/>
      <c r="GW350" s="99"/>
      <c r="GX350" s="99"/>
      <c r="GY350" s="98"/>
      <c r="GZ350" s="99"/>
      <c r="HA350" s="99"/>
      <c r="HB350" s="99"/>
      <c r="HC350" s="99"/>
      <c r="HD350" s="99"/>
      <c r="HE350" s="99"/>
      <c r="HF350" s="99"/>
      <c r="HG350" s="99"/>
      <c r="HH350" s="502"/>
      <c r="HI350" s="99"/>
      <c r="HJ350" s="99"/>
      <c r="HK350" s="99"/>
      <c r="HL350" s="99"/>
      <c r="HM350" s="99"/>
      <c r="HN350" s="99"/>
      <c r="HO350" s="502"/>
      <c r="HP350" s="98"/>
      <c r="HQ350" s="99"/>
      <c r="HR350" s="99"/>
      <c r="HS350" s="99"/>
      <c r="HT350" s="98"/>
      <c r="HU350" s="99"/>
      <c r="HV350" s="99"/>
      <c r="HW350" s="99"/>
      <c r="HX350" s="99"/>
      <c r="HY350" s="98"/>
      <c r="HZ350" s="99"/>
      <c r="IA350" s="503"/>
      <c r="IB350" s="502"/>
      <c r="IC350" s="99"/>
      <c r="ID350" s="99"/>
      <c r="IE350" s="99"/>
      <c r="IF350" s="99"/>
      <c r="IG350" s="99"/>
      <c r="IH350" s="99"/>
      <c r="II350" s="99"/>
      <c r="IJ350" s="99"/>
      <c r="IK350" s="503"/>
      <c r="IL350" s="502"/>
      <c r="IM350" s="99"/>
      <c r="IN350" s="99"/>
      <c r="IO350" s="99"/>
      <c r="IP350" s="99"/>
      <c r="IQ350" s="99"/>
      <c r="IR350" s="99"/>
      <c r="IS350" s="503"/>
      <c r="IT350" s="99"/>
      <c r="IU350" s="99"/>
      <c r="IV350" s="502"/>
      <c r="IW350" s="99"/>
      <c r="IX350" s="99"/>
      <c r="IY350" s="98"/>
      <c r="IZ350" s="99"/>
      <c r="JA350" s="99"/>
      <c r="JB350" s="98"/>
      <c r="JC350" s="99"/>
      <c r="JD350" s="99"/>
      <c r="JE350" s="99"/>
      <c r="JF350" s="98"/>
      <c r="JG350" s="99"/>
      <c r="JH350" s="502"/>
      <c r="JI350" s="99"/>
      <c r="JJ350" s="99"/>
      <c r="JK350" s="99"/>
      <c r="JL350" s="99"/>
      <c r="JM350" s="502"/>
      <c r="JN350" s="99"/>
      <c r="JO350" s="507"/>
      <c r="JP350" s="503"/>
      <c r="JQ350" s="502"/>
    </row>
    <row r="351" spans="23:277" ht="16" hidden="1">
      <c r="W351" s="503"/>
      <c r="X351" s="502"/>
      <c r="Y351" s="99"/>
      <c r="Z351" s="502"/>
      <c r="AA351" s="99"/>
      <c r="AB351" s="502"/>
      <c r="AC351" s="99"/>
      <c r="AD351" s="504"/>
      <c r="AE351" s="99"/>
      <c r="AF351" s="99"/>
      <c r="AG351" s="99"/>
      <c r="AH351" s="99"/>
      <c r="AI351" s="505"/>
      <c r="AJ351" s="99"/>
      <c r="AK351" s="98"/>
      <c r="AL351" s="99"/>
      <c r="AM351" s="645"/>
      <c r="AN351" s="99"/>
      <c r="AO351" s="99"/>
      <c r="AP351" s="99"/>
      <c r="AQ351" s="99"/>
      <c r="AR351" s="99"/>
      <c r="AS351" s="99"/>
      <c r="AT351" s="99"/>
      <c r="AU351" s="99"/>
      <c r="AV351" s="99"/>
      <c r="AW351" s="99"/>
      <c r="AX351" s="99"/>
      <c r="AY351" s="98"/>
      <c r="AZ351" s="99"/>
      <c r="BA351" s="98"/>
      <c r="BB351" s="99"/>
      <c r="BC351" s="502"/>
      <c r="BD351" s="99"/>
      <c r="BE351" s="99"/>
      <c r="BF351" s="502"/>
      <c r="BG351" s="99"/>
      <c r="BH351" s="99"/>
      <c r="BI351" s="99"/>
      <c r="BJ351" s="99"/>
      <c r="BK351" s="634"/>
      <c r="BL351" s="99"/>
      <c r="BM351" s="99"/>
      <c r="BN351" s="502"/>
      <c r="BO351" s="99"/>
      <c r="BP351" s="99"/>
      <c r="BQ351" s="99"/>
      <c r="BR351" s="502"/>
      <c r="BS351" s="99"/>
      <c r="BT351" s="99"/>
      <c r="BU351" s="502"/>
      <c r="BV351" s="99"/>
      <c r="BW351" s="502"/>
      <c r="BX351" s="99"/>
      <c r="BY351" s="99"/>
      <c r="BZ351" s="502"/>
      <c r="CA351" s="99"/>
      <c r="CB351" s="99"/>
      <c r="CC351" s="99"/>
      <c r="CD351" s="99"/>
      <c r="CE351" s="503"/>
      <c r="CF351" s="99"/>
      <c r="CG351" s="502"/>
      <c r="CH351" s="99"/>
      <c r="CI351" s="98"/>
      <c r="CJ351" s="99"/>
      <c r="CK351" s="99"/>
      <c r="CL351" s="98"/>
      <c r="CM351" s="99"/>
      <c r="CN351" s="99"/>
      <c r="CO351" s="99"/>
      <c r="CP351" s="98"/>
      <c r="CQ351" s="99"/>
      <c r="CR351" s="99"/>
      <c r="CS351" s="99"/>
      <c r="CT351" s="99"/>
      <c r="CU351" s="99"/>
      <c r="CV351" s="99"/>
      <c r="CW351" s="99"/>
      <c r="CX351" s="98"/>
      <c r="CY351" s="99"/>
      <c r="CZ351" s="99"/>
      <c r="DA351" s="99"/>
      <c r="DB351" s="99"/>
      <c r="DC351" s="502"/>
      <c r="DD351" s="99"/>
      <c r="DE351" s="99"/>
      <c r="DF351" s="99"/>
      <c r="DG351" s="99"/>
      <c r="DH351" s="99"/>
      <c r="DI351" s="99"/>
      <c r="DJ351" s="99"/>
      <c r="DK351" s="99"/>
      <c r="DL351" s="99"/>
      <c r="DM351" s="99"/>
      <c r="DN351" s="99"/>
      <c r="DO351" s="502"/>
      <c r="DP351" s="99"/>
      <c r="DQ351" s="99"/>
      <c r="DR351" s="99"/>
      <c r="DS351" s="502"/>
      <c r="DT351" s="99"/>
      <c r="DU351" s="99"/>
      <c r="DV351" s="99"/>
      <c r="DW351" s="99"/>
      <c r="DX351" s="99"/>
      <c r="DY351" s="99"/>
      <c r="DZ351" s="99"/>
      <c r="EA351" s="506"/>
      <c r="EB351" s="99"/>
      <c r="EC351" s="502"/>
      <c r="ED351" s="98"/>
      <c r="EE351" s="99"/>
      <c r="EF351" s="99"/>
      <c r="EG351" s="99"/>
      <c r="EH351" s="99"/>
      <c r="EI351" s="98"/>
      <c r="EJ351" s="99"/>
      <c r="EK351" s="98"/>
      <c r="EL351" s="99"/>
      <c r="EM351" s="99"/>
      <c r="EN351" s="98"/>
      <c r="EO351" s="99"/>
      <c r="EP351" s="193"/>
      <c r="EQ351" s="99"/>
      <c r="ER351" s="99"/>
      <c r="ES351" s="99"/>
      <c r="ET351" s="99"/>
      <c r="EU351" s="99"/>
      <c r="EV351" s="99"/>
      <c r="EW351" s="502"/>
      <c r="EX351" s="98"/>
      <c r="EY351" s="99"/>
      <c r="EZ351" s="99"/>
      <c r="FA351" s="98"/>
      <c r="FB351" s="99"/>
      <c r="FC351" s="99"/>
      <c r="FD351" s="99"/>
      <c r="FE351" s="98"/>
      <c r="FF351" s="99"/>
      <c r="FG351" s="98"/>
      <c r="FH351" s="99"/>
      <c r="FI351" s="99"/>
      <c r="FJ351" s="98"/>
      <c r="FK351" s="99"/>
      <c r="FL351" s="99"/>
      <c r="FM351" s="99"/>
      <c r="FN351" s="506"/>
      <c r="FO351" s="99"/>
      <c r="FP351" s="502"/>
      <c r="FQ351" s="99"/>
      <c r="FR351" s="98"/>
      <c r="FS351" s="99"/>
      <c r="FT351" s="98"/>
      <c r="FU351" s="99"/>
      <c r="FV351" s="99"/>
      <c r="FW351" s="99"/>
      <c r="FX351" s="99"/>
      <c r="FY351" s="99"/>
      <c r="FZ351" s="98"/>
      <c r="GA351" s="99"/>
      <c r="GB351" s="502"/>
      <c r="GC351" s="99"/>
      <c r="GD351" s="99"/>
      <c r="GE351" s="99"/>
      <c r="GF351" s="502"/>
      <c r="GG351" s="99"/>
      <c r="GH351" s="503"/>
      <c r="GI351" s="99"/>
      <c r="GJ351" s="502"/>
      <c r="GK351" s="99"/>
      <c r="GL351" s="99"/>
      <c r="GM351" s="502"/>
      <c r="GN351" s="99"/>
      <c r="GO351" s="99"/>
      <c r="GP351" s="99"/>
      <c r="GQ351" s="99"/>
      <c r="GR351" s="99"/>
      <c r="GS351" s="503"/>
      <c r="GT351" s="99"/>
      <c r="GU351" s="502"/>
      <c r="GV351" s="98"/>
      <c r="GW351" s="99"/>
      <c r="GX351" s="99"/>
      <c r="GY351" s="98"/>
      <c r="GZ351" s="99"/>
      <c r="HA351" s="99"/>
      <c r="HB351" s="99"/>
      <c r="HC351" s="99"/>
      <c r="HD351" s="99"/>
      <c r="HE351" s="99"/>
      <c r="HF351" s="99"/>
      <c r="HG351" s="99"/>
      <c r="HH351" s="502"/>
      <c r="HI351" s="99"/>
      <c r="HJ351" s="99"/>
      <c r="HK351" s="99"/>
      <c r="HL351" s="99"/>
      <c r="HM351" s="99"/>
      <c r="HN351" s="99"/>
      <c r="HO351" s="502"/>
      <c r="HP351" s="98"/>
      <c r="HQ351" s="99"/>
      <c r="HR351" s="99"/>
      <c r="HS351" s="99"/>
      <c r="HT351" s="98"/>
      <c r="HU351" s="99"/>
      <c r="HV351" s="99"/>
      <c r="HW351" s="99"/>
      <c r="HX351" s="99"/>
      <c r="HY351" s="98"/>
      <c r="HZ351" s="99"/>
      <c r="IA351" s="503"/>
      <c r="IB351" s="502"/>
      <c r="IC351" s="99"/>
      <c r="ID351" s="99"/>
      <c r="IE351" s="99"/>
      <c r="IF351" s="99"/>
      <c r="IG351" s="99"/>
      <c r="IH351" s="99"/>
      <c r="II351" s="99"/>
      <c r="IJ351" s="99"/>
      <c r="IK351" s="503"/>
      <c r="IL351" s="502"/>
      <c r="IM351" s="99"/>
      <c r="IN351" s="99"/>
      <c r="IO351" s="99"/>
      <c r="IP351" s="99"/>
      <c r="IQ351" s="99"/>
      <c r="IR351" s="99"/>
      <c r="IS351" s="503"/>
      <c r="IT351" s="99"/>
      <c r="IU351" s="99"/>
      <c r="IV351" s="502"/>
      <c r="IW351" s="99"/>
      <c r="IX351" s="99"/>
      <c r="IY351" s="98"/>
      <c r="IZ351" s="99"/>
      <c r="JA351" s="99"/>
      <c r="JB351" s="98"/>
      <c r="JC351" s="99"/>
      <c r="JD351" s="99"/>
      <c r="JE351" s="99"/>
      <c r="JF351" s="98"/>
      <c r="JG351" s="99"/>
      <c r="JH351" s="502"/>
      <c r="JI351" s="99"/>
      <c r="JJ351" s="99"/>
      <c r="JK351" s="99"/>
      <c r="JL351" s="99"/>
      <c r="JM351" s="502"/>
      <c r="JN351" s="99"/>
      <c r="JO351" s="507"/>
      <c r="JP351" s="503"/>
      <c r="JQ351" s="502"/>
    </row>
    <row r="352" spans="23:277" ht="16" hidden="1">
      <c r="W352" s="503"/>
      <c r="X352" s="502"/>
      <c r="Y352" s="99"/>
      <c r="Z352" s="502"/>
      <c r="AA352" s="99"/>
      <c r="AB352" s="502"/>
      <c r="AC352" s="99"/>
      <c r="AD352" s="504"/>
      <c r="AE352" s="99"/>
      <c r="AF352" s="99"/>
      <c r="AG352" s="99"/>
      <c r="AH352" s="99"/>
      <c r="AI352" s="505"/>
      <c r="AJ352" s="99"/>
      <c r="AK352" s="98"/>
      <c r="AL352" s="99"/>
      <c r="AM352" s="645"/>
      <c r="AN352" s="99"/>
      <c r="AO352" s="99"/>
      <c r="AP352" s="99"/>
      <c r="AQ352" s="99"/>
      <c r="AR352" s="99"/>
      <c r="AS352" s="99"/>
      <c r="AT352" s="99"/>
      <c r="AU352" s="99"/>
      <c r="AV352" s="99"/>
      <c r="AW352" s="99"/>
      <c r="AX352" s="99"/>
      <c r="AY352" s="98"/>
      <c r="AZ352" s="99"/>
      <c r="BA352" s="98"/>
      <c r="BB352" s="99"/>
      <c r="BC352" s="502"/>
      <c r="BD352" s="99"/>
      <c r="BE352" s="99"/>
      <c r="BF352" s="502"/>
      <c r="BG352" s="99"/>
      <c r="BH352" s="99"/>
      <c r="BI352" s="99"/>
      <c r="BJ352" s="99"/>
      <c r="BK352" s="634"/>
      <c r="BL352" s="99"/>
      <c r="BM352" s="99"/>
      <c r="BN352" s="502"/>
      <c r="BO352" s="99"/>
      <c r="BP352" s="99"/>
      <c r="BQ352" s="99"/>
      <c r="BR352" s="502"/>
      <c r="BS352" s="99"/>
      <c r="BT352" s="99"/>
      <c r="BU352" s="502"/>
      <c r="BV352" s="99"/>
      <c r="BW352" s="502"/>
      <c r="BX352" s="99"/>
      <c r="BY352" s="99"/>
      <c r="BZ352" s="502"/>
      <c r="CA352" s="99"/>
      <c r="CB352" s="99"/>
      <c r="CC352" s="99"/>
      <c r="CD352" s="99"/>
      <c r="CE352" s="503"/>
      <c r="CF352" s="99"/>
      <c r="CG352" s="502"/>
      <c r="CH352" s="99"/>
      <c r="CI352" s="98"/>
      <c r="CJ352" s="99"/>
      <c r="CK352" s="99"/>
      <c r="CL352" s="98"/>
      <c r="CM352" s="99"/>
      <c r="CN352" s="99"/>
      <c r="CO352" s="99"/>
      <c r="CP352" s="98"/>
      <c r="CQ352" s="99"/>
      <c r="CR352" s="99"/>
      <c r="CS352" s="99"/>
      <c r="CT352" s="99"/>
      <c r="CU352" s="99"/>
      <c r="CV352" s="99"/>
      <c r="CW352" s="99"/>
      <c r="CX352" s="98"/>
      <c r="CY352" s="99"/>
      <c r="CZ352" s="99"/>
      <c r="DA352" s="99"/>
      <c r="DB352" s="99"/>
      <c r="DC352" s="502"/>
      <c r="DD352" s="99"/>
      <c r="DE352" s="99"/>
      <c r="DF352" s="99"/>
      <c r="DG352" s="99"/>
      <c r="DH352" s="99"/>
      <c r="DI352" s="99"/>
      <c r="DJ352" s="99"/>
      <c r="DK352" s="99"/>
      <c r="DL352" s="99"/>
      <c r="DM352" s="99"/>
      <c r="DN352" s="99"/>
      <c r="DO352" s="502"/>
      <c r="DP352" s="99"/>
      <c r="DQ352" s="99"/>
      <c r="DR352" s="99"/>
      <c r="DS352" s="502"/>
      <c r="DT352" s="99"/>
      <c r="DU352" s="99"/>
      <c r="DV352" s="99"/>
      <c r="DW352" s="99"/>
      <c r="DX352" s="99"/>
      <c r="DY352" s="99"/>
      <c r="DZ352" s="99"/>
      <c r="EA352" s="506"/>
      <c r="EB352" s="99"/>
      <c r="EC352" s="502"/>
      <c r="ED352" s="98"/>
      <c r="EE352" s="99"/>
      <c r="EF352" s="99"/>
      <c r="EG352" s="99"/>
      <c r="EH352" s="99"/>
      <c r="EI352" s="98"/>
      <c r="EJ352" s="99"/>
      <c r="EK352" s="98"/>
      <c r="EL352" s="99"/>
      <c r="EM352" s="99"/>
      <c r="EN352" s="98"/>
      <c r="EO352" s="99"/>
      <c r="EP352" s="193"/>
      <c r="EQ352" s="99"/>
      <c r="ER352" s="99"/>
      <c r="ES352" s="99"/>
      <c r="ET352" s="99"/>
      <c r="EU352" s="99"/>
      <c r="EV352" s="99"/>
      <c r="EW352" s="502"/>
      <c r="EX352" s="98"/>
      <c r="EY352" s="99"/>
      <c r="EZ352" s="99"/>
      <c r="FA352" s="98"/>
      <c r="FB352" s="99"/>
      <c r="FC352" s="99"/>
      <c r="FD352" s="99"/>
      <c r="FE352" s="98"/>
      <c r="FF352" s="99"/>
      <c r="FG352" s="98"/>
      <c r="FH352" s="99"/>
      <c r="FI352" s="99"/>
      <c r="FJ352" s="98"/>
      <c r="FK352" s="99"/>
      <c r="FL352" s="99"/>
      <c r="FM352" s="99"/>
      <c r="FN352" s="506"/>
      <c r="FO352" s="99"/>
      <c r="FP352" s="502"/>
      <c r="FQ352" s="99"/>
      <c r="FR352" s="98"/>
      <c r="FS352" s="99"/>
      <c r="FT352" s="98"/>
      <c r="FU352" s="99"/>
      <c r="FV352" s="99"/>
      <c r="FW352" s="99"/>
      <c r="FX352" s="99"/>
      <c r="FY352" s="99"/>
      <c r="FZ352" s="98"/>
      <c r="GA352" s="99"/>
      <c r="GB352" s="502"/>
      <c r="GC352" s="99"/>
      <c r="GD352" s="99"/>
      <c r="GE352" s="99"/>
      <c r="GF352" s="502"/>
      <c r="GG352" s="99"/>
      <c r="GH352" s="503"/>
      <c r="GI352" s="99"/>
      <c r="GJ352" s="502"/>
      <c r="GK352" s="99"/>
      <c r="GL352" s="99"/>
      <c r="GM352" s="502"/>
      <c r="GN352" s="99"/>
      <c r="GO352" s="99"/>
      <c r="GP352" s="99"/>
      <c r="GQ352" s="99"/>
      <c r="GR352" s="99"/>
      <c r="GS352" s="503"/>
      <c r="GT352" s="99"/>
      <c r="GU352" s="502"/>
      <c r="GV352" s="98"/>
      <c r="GW352" s="99"/>
      <c r="GX352" s="99"/>
      <c r="GY352" s="98"/>
      <c r="GZ352" s="99"/>
      <c r="HA352" s="99"/>
      <c r="HB352" s="99"/>
      <c r="HC352" s="99"/>
      <c r="HD352" s="99"/>
      <c r="HE352" s="99"/>
      <c r="HF352" s="99"/>
      <c r="HG352" s="99"/>
      <c r="HH352" s="502"/>
      <c r="HI352" s="99"/>
      <c r="HJ352" s="99"/>
      <c r="HK352" s="99"/>
      <c r="HL352" s="99"/>
      <c r="HM352" s="99"/>
      <c r="HN352" s="99"/>
      <c r="HO352" s="502"/>
      <c r="HP352" s="98"/>
      <c r="HQ352" s="99"/>
      <c r="HR352" s="99"/>
      <c r="HS352" s="99"/>
      <c r="HT352" s="98"/>
      <c r="HU352" s="99"/>
      <c r="HV352" s="99"/>
      <c r="HW352" s="99"/>
      <c r="HX352" s="99"/>
      <c r="HY352" s="98"/>
      <c r="HZ352" s="99"/>
      <c r="IA352" s="503"/>
      <c r="IB352" s="502"/>
      <c r="IC352" s="99"/>
      <c r="ID352" s="99"/>
      <c r="IE352" s="99"/>
      <c r="IF352" s="99"/>
      <c r="IG352" s="99"/>
      <c r="IH352" s="99"/>
      <c r="II352" s="99"/>
      <c r="IJ352" s="99"/>
      <c r="IK352" s="503"/>
      <c r="IL352" s="502"/>
      <c r="IM352" s="99"/>
      <c r="IN352" s="99"/>
      <c r="IO352" s="99"/>
      <c r="IP352" s="99"/>
      <c r="IQ352" s="99"/>
      <c r="IR352" s="99"/>
      <c r="IS352" s="503"/>
      <c r="IT352" s="99"/>
      <c r="IU352" s="99"/>
      <c r="IV352" s="502"/>
      <c r="IW352" s="99"/>
      <c r="IX352" s="99"/>
      <c r="IY352" s="98"/>
      <c r="IZ352" s="99"/>
      <c r="JA352" s="99"/>
      <c r="JB352" s="98"/>
      <c r="JC352" s="99"/>
      <c r="JD352" s="99"/>
      <c r="JE352" s="99"/>
      <c r="JF352" s="98"/>
      <c r="JG352" s="99"/>
      <c r="JH352" s="502"/>
      <c r="JI352" s="99"/>
      <c r="JJ352" s="99"/>
      <c r="JK352" s="99"/>
      <c r="JL352" s="99"/>
      <c r="JM352" s="502"/>
      <c r="JN352" s="99"/>
      <c r="JO352" s="507"/>
      <c r="JP352" s="503"/>
      <c r="JQ352" s="502"/>
    </row>
    <row r="353" spans="23:277" ht="16" hidden="1">
      <c r="W353" s="503"/>
      <c r="X353" s="502"/>
      <c r="Y353" s="99"/>
      <c r="Z353" s="502"/>
      <c r="AA353" s="99"/>
      <c r="AB353" s="502"/>
      <c r="AC353" s="99"/>
      <c r="AD353" s="504"/>
      <c r="AE353" s="99"/>
      <c r="AF353" s="99"/>
      <c r="AG353" s="99"/>
      <c r="AH353" s="99"/>
      <c r="AI353" s="505"/>
      <c r="AJ353" s="99"/>
      <c r="AK353" s="98"/>
      <c r="AL353" s="99"/>
      <c r="AM353" s="645"/>
      <c r="AN353" s="99"/>
      <c r="AO353" s="99"/>
      <c r="AP353" s="99"/>
      <c r="AQ353" s="99"/>
      <c r="AR353" s="99"/>
      <c r="AS353" s="99"/>
      <c r="AT353" s="99"/>
      <c r="AU353" s="99"/>
      <c r="AV353" s="99"/>
      <c r="AW353" s="99"/>
      <c r="AX353" s="99"/>
      <c r="AY353" s="98"/>
      <c r="AZ353" s="99"/>
      <c r="BA353" s="98"/>
      <c r="BB353" s="99"/>
      <c r="BC353" s="502"/>
      <c r="BD353" s="99"/>
      <c r="BE353" s="99"/>
      <c r="BF353" s="502"/>
      <c r="BG353" s="99"/>
      <c r="BH353" s="99"/>
      <c r="BI353" s="99"/>
      <c r="BJ353" s="99"/>
      <c r="BK353" s="634"/>
      <c r="BL353" s="99"/>
      <c r="BM353" s="99"/>
      <c r="BN353" s="502"/>
      <c r="BO353" s="99"/>
      <c r="BP353" s="99"/>
      <c r="BQ353" s="99"/>
      <c r="BR353" s="502"/>
      <c r="BS353" s="99"/>
      <c r="BT353" s="99"/>
      <c r="BU353" s="502"/>
      <c r="BV353" s="99"/>
      <c r="BW353" s="502"/>
      <c r="BX353" s="99"/>
      <c r="BY353" s="99"/>
      <c r="BZ353" s="502"/>
      <c r="CA353" s="99"/>
      <c r="CB353" s="99"/>
      <c r="CC353" s="99"/>
      <c r="CD353" s="99"/>
      <c r="CE353" s="503"/>
      <c r="CF353" s="99"/>
      <c r="CG353" s="502"/>
      <c r="CH353" s="99"/>
      <c r="CI353" s="98"/>
      <c r="CJ353" s="99"/>
      <c r="CK353" s="99"/>
      <c r="CL353" s="98"/>
      <c r="CM353" s="99"/>
      <c r="CN353" s="99"/>
      <c r="CO353" s="99"/>
      <c r="CP353" s="98"/>
      <c r="CQ353" s="99"/>
      <c r="CR353" s="99"/>
      <c r="CS353" s="99"/>
      <c r="CT353" s="99"/>
      <c r="CU353" s="99"/>
      <c r="CV353" s="99"/>
      <c r="CW353" s="99"/>
      <c r="CX353" s="98"/>
      <c r="CY353" s="99"/>
      <c r="CZ353" s="99"/>
      <c r="DA353" s="99"/>
      <c r="DB353" s="99"/>
      <c r="DC353" s="502"/>
      <c r="DD353" s="99"/>
      <c r="DE353" s="99"/>
      <c r="DF353" s="99"/>
      <c r="DG353" s="99"/>
      <c r="DH353" s="99"/>
      <c r="DI353" s="99"/>
      <c r="DJ353" s="99"/>
      <c r="DK353" s="99"/>
      <c r="DL353" s="99"/>
      <c r="DM353" s="99"/>
      <c r="DN353" s="99"/>
      <c r="DO353" s="502"/>
      <c r="DP353" s="99"/>
      <c r="DQ353" s="99"/>
      <c r="DR353" s="99"/>
      <c r="DS353" s="502"/>
      <c r="DT353" s="99"/>
      <c r="DU353" s="99"/>
      <c r="DV353" s="99"/>
      <c r="DW353" s="99"/>
      <c r="DX353" s="99"/>
      <c r="DY353" s="99"/>
      <c r="DZ353" s="99"/>
      <c r="EA353" s="506"/>
      <c r="EB353" s="99"/>
      <c r="EC353" s="502"/>
      <c r="ED353" s="98"/>
      <c r="EE353" s="99"/>
      <c r="EF353" s="99"/>
      <c r="EG353" s="99"/>
      <c r="EH353" s="99"/>
      <c r="EI353" s="98"/>
      <c r="EJ353" s="99"/>
      <c r="EK353" s="98"/>
      <c r="EL353" s="99"/>
      <c r="EM353" s="99"/>
      <c r="EN353" s="98"/>
      <c r="EO353" s="99"/>
      <c r="EP353" s="193"/>
      <c r="EQ353" s="99"/>
      <c r="ER353" s="99"/>
      <c r="ES353" s="99"/>
      <c r="ET353" s="99"/>
      <c r="EU353" s="99"/>
      <c r="EV353" s="99"/>
      <c r="EW353" s="502"/>
      <c r="EX353" s="98"/>
      <c r="EY353" s="99"/>
      <c r="EZ353" s="99"/>
      <c r="FA353" s="98"/>
      <c r="FB353" s="99"/>
      <c r="FC353" s="99"/>
      <c r="FD353" s="99"/>
      <c r="FE353" s="98"/>
      <c r="FF353" s="99"/>
      <c r="FG353" s="98"/>
      <c r="FH353" s="99"/>
      <c r="FI353" s="99"/>
      <c r="FJ353" s="98"/>
      <c r="FK353" s="99"/>
      <c r="FL353" s="99"/>
      <c r="FM353" s="99"/>
      <c r="FN353" s="506"/>
      <c r="FO353" s="99"/>
      <c r="FP353" s="502"/>
      <c r="FQ353" s="99"/>
      <c r="FR353" s="98"/>
      <c r="FS353" s="99"/>
      <c r="FT353" s="98"/>
      <c r="FU353" s="99"/>
      <c r="FV353" s="99"/>
      <c r="FW353" s="99"/>
      <c r="FX353" s="99"/>
      <c r="FY353" s="99"/>
      <c r="FZ353" s="98"/>
      <c r="GA353" s="99"/>
      <c r="GB353" s="502"/>
      <c r="GC353" s="99"/>
      <c r="GD353" s="99"/>
      <c r="GE353" s="99"/>
      <c r="GF353" s="502"/>
      <c r="GG353" s="99"/>
      <c r="GH353" s="503"/>
      <c r="GI353" s="99"/>
      <c r="GJ353" s="502"/>
      <c r="GK353" s="99"/>
      <c r="GL353" s="99"/>
      <c r="GM353" s="502"/>
      <c r="GN353" s="99"/>
      <c r="GO353" s="99"/>
      <c r="GP353" s="99"/>
      <c r="GQ353" s="99"/>
      <c r="GR353" s="99"/>
      <c r="GS353" s="503"/>
      <c r="GT353" s="99"/>
      <c r="GU353" s="502"/>
      <c r="GV353" s="98"/>
      <c r="GW353" s="99"/>
      <c r="GX353" s="99"/>
      <c r="GY353" s="98"/>
      <c r="GZ353" s="99"/>
      <c r="HA353" s="99"/>
      <c r="HB353" s="99"/>
      <c r="HC353" s="99"/>
      <c r="HD353" s="99"/>
      <c r="HE353" s="99"/>
      <c r="HF353" s="99"/>
      <c r="HG353" s="99"/>
      <c r="HH353" s="502"/>
      <c r="HI353" s="99"/>
      <c r="HJ353" s="99"/>
      <c r="HK353" s="99"/>
      <c r="HL353" s="99"/>
      <c r="HM353" s="99"/>
      <c r="HN353" s="99"/>
      <c r="HO353" s="502"/>
      <c r="HP353" s="98"/>
      <c r="HQ353" s="99"/>
      <c r="HR353" s="99"/>
      <c r="HS353" s="99"/>
      <c r="HT353" s="98"/>
      <c r="HU353" s="99"/>
      <c r="HV353" s="99"/>
      <c r="HW353" s="99"/>
      <c r="HX353" s="99"/>
      <c r="HY353" s="98"/>
      <c r="HZ353" s="99"/>
      <c r="IA353" s="503"/>
      <c r="IB353" s="502"/>
      <c r="IC353" s="99"/>
      <c r="ID353" s="99"/>
      <c r="IE353" s="99"/>
      <c r="IF353" s="99"/>
      <c r="IG353" s="99"/>
      <c r="IH353" s="99"/>
      <c r="II353" s="99"/>
      <c r="IJ353" s="99"/>
      <c r="IK353" s="503"/>
      <c r="IL353" s="502"/>
      <c r="IM353" s="99"/>
      <c r="IN353" s="99"/>
      <c r="IO353" s="99"/>
      <c r="IP353" s="99"/>
      <c r="IQ353" s="99"/>
      <c r="IR353" s="99"/>
      <c r="IS353" s="503"/>
      <c r="IT353" s="99"/>
      <c r="IU353" s="99"/>
      <c r="IV353" s="502"/>
      <c r="IW353" s="99"/>
      <c r="IX353" s="99"/>
      <c r="IY353" s="98"/>
      <c r="IZ353" s="99"/>
      <c r="JA353" s="99"/>
      <c r="JB353" s="98"/>
      <c r="JC353" s="99"/>
      <c r="JD353" s="99"/>
      <c r="JE353" s="99"/>
      <c r="JF353" s="98"/>
      <c r="JG353" s="99"/>
      <c r="JH353" s="502"/>
      <c r="JI353" s="99"/>
      <c r="JJ353" s="99"/>
      <c r="JK353" s="99"/>
      <c r="JL353" s="99"/>
      <c r="JM353" s="502"/>
      <c r="JN353" s="99"/>
      <c r="JO353" s="507"/>
      <c r="JP353" s="503"/>
      <c r="JQ353" s="502"/>
    </row>
    <row r="354" spans="23:277" ht="16" hidden="1">
      <c r="W354" s="503"/>
      <c r="X354" s="502"/>
      <c r="Y354" s="99"/>
      <c r="Z354" s="502"/>
      <c r="AA354" s="99"/>
      <c r="AB354" s="502"/>
      <c r="AC354" s="99"/>
      <c r="AD354" s="504"/>
      <c r="AE354" s="99"/>
      <c r="AF354" s="99"/>
      <c r="AG354" s="99"/>
      <c r="AH354" s="99"/>
      <c r="AI354" s="505"/>
      <c r="AJ354" s="99"/>
      <c r="AK354" s="98"/>
      <c r="AL354" s="99"/>
      <c r="AM354" s="645"/>
      <c r="AN354" s="99"/>
      <c r="AO354" s="99"/>
      <c r="AP354" s="99"/>
      <c r="AQ354" s="99"/>
      <c r="AR354" s="99"/>
      <c r="AS354" s="99"/>
      <c r="AT354" s="99"/>
      <c r="AU354" s="99"/>
      <c r="AV354" s="99"/>
      <c r="AW354" s="99"/>
      <c r="AX354" s="99"/>
      <c r="AY354" s="98"/>
      <c r="AZ354" s="99"/>
      <c r="BA354" s="98"/>
      <c r="BB354" s="99"/>
      <c r="BC354" s="502"/>
      <c r="BD354" s="99"/>
      <c r="BE354" s="99"/>
      <c r="BF354" s="502"/>
      <c r="BG354" s="99"/>
      <c r="BH354" s="99"/>
      <c r="BI354" s="99"/>
      <c r="BJ354" s="99"/>
      <c r="BK354" s="634"/>
      <c r="BL354" s="99"/>
      <c r="BM354" s="99"/>
      <c r="BN354" s="502"/>
      <c r="BO354" s="99"/>
      <c r="BP354" s="99"/>
      <c r="BQ354" s="99"/>
      <c r="BR354" s="502"/>
      <c r="BS354" s="99"/>
      <c r="BT354" s="99"/>
      <c r="BU354" s="502"/>
      <c r="BV354" s="99"/>
      <c r="BW354" s="502"/>
      <c r="BX354" s="99"/>
      <c r="BY354" s="99"/>
      <c r="BZ354" s="502"/>
      <c r="CA354" s="99"/>
      <c r="CB354" s="99"/>
      <c r="CC354" s="99"/>
      <c r="CD354" s="99"/>
      <c r="CE354" s="503"/>
      <c r="CF354" s="99"/>
      <c r="CG354" s="502"/>
      <c r="CH354" s="99"/>
      <c r="CI354" s="98"/>
      <c r="CJ354" s="99"/>
      <c r="CK354" s="99"/>
      <c r="CL354" s="98"/>
      <c r="CM354" s="99"/>
      <c r="CN354" s="99"/>
      <c r="CO354" s="99"/>
      <c r="CP354" s="98"/>
      <c r="CQ354" s="99"/>
      <c r="CR354" s="99"/>
      <c r="CS354" s="99"/>
      <c r="CT354" s="99"/>
      <c r="CU354" s="99"/>
      <c r="CV354" s="99"/>
      <c r="CW354" s="99"/>
      <c r="CX354" s="98"/>
      <c r="CY354" s="99"/>
      <c r="CZ354" s="99"/>
      <c r="DA354" s="99"/>
      <c r="DB354" s="99"/>
      <c r="DC354" s="502"/>
      <c r="DD354" s="99"/>
      <c r="DE354" s="99"/>
      <c r="DF354" s="99"/>
      <c r="DG354" s="99"/>
      <c r="DH354" s="99"/>
      <c r="DI354" s="99"/>
      <c r="DJ354" s="99"/>
      <c r="DK354" s="99"/>
      <c r="DL354" s="99"/>
      <c r="DM354" s="99"/>
      <c r="DN354" s="99"/>
      <c r="DO354" s="502"/>
      <c r="DP354" s="99"/>
      <c r="DQ354" s="99"/>
      <c r="DR354" s="99"/>
      <c r="DS354" s="502"/>
      <c r="DT354" s="99"/>
      <c r="DU354" s="99"/>
      <c r="DV354" s="99"/>
      <c r="DW354" s="99"/>
      <c r="DX354" s="99"/>
      <c r="DY354" s="99"/>
      <c r="DZ354" s="99"/>
      <c r="EA354" s="506"/>
      <c r="EB354" s="99"/>
      <c r="EC354" s="502"/>
      <c r="ED354" s="98"/>
      <c r="EE354" s="99"/>
      <c r="EF354" s="99"/>
      <c r="EG354" s="99"/>
      <c r="EH354" s="99"/>
      <c r="EI354" s="98"/>
      <c r="EJ354" s="99"/>
      <c r="EK354" s="98"/>
      <c r="EL354" s="99"/>
      <c r="EM354" s="99"/>
      <c r="EN354" s="98"/>
      <c r="EO354" s="99"/>
      <c r="EP354" s="193"/>
      <c r="EQ354" s="99"/>
      <c r="ER354" s="99"/>
      <c r="ES354" s="99"/>
      <c r="ET354" s="99"/>
      <c r="EU354" s="99"/>
      <c r="EV354" s="99"/>
      <c r="EW354" s="502"/>
      <c r="EX354" s="98"/>
      <c r="EY354" s="99"/>
      <c r="EZ354" s="99"/>
      <c r="FA354" s="98"/>
      <c r="FB354" s="99"/>
      <c r="FC354" s="99"/>
      <c r="FD354" s="99"/>
      <c r="FE354" s="98"/>
      <c r="FF354" s="99"/>
      <c r="FG354" s="98"/>
      <c r="FH354" s="99"/>
      <c r="FI354" s="99"/>
      <c r="FJ354" s="98"/>
      <c r="FK354" s="99"/>
      <c r="FL354" s="99"/>
      <c r="FM354" s="99"/>
      <c r="FN354" s="506"/>
      <c r="FO354" s="99"/>
      <c r="FP354" s="502"/>
      <c r="FQ354" s="99"/>
      <c r="FR354" s="98"/>
      <c r="FS354" s="99"/>
      <c r="FT354" s="98"/>
      <c r="FU354" s="99"/>
      <c r="FV354" s="99"/>
      <c r="FW354" s="99"/>
      <c r="FX354" s="99"/>
      <c r="FY354" s="99"/>
      <c r="FZ354" s="98"/>
      <c r="GA354" s="99"/>
      <c r="GB354" s="502"/>
      <c r="GC354" s="99"/>
      <c r="GD354" s="99"/>
      <c r="GE354" s="99"/>
      <c r="GF354" s="502"/>
      <c r="GG354" s="99"/>
      <c r="GH354" s="503"/>
      <c r="GI354" s="99"/>
      <c r="GJ354" s="502"/>
      <c r="GK354" s="99"/>
      <c r="GL354" s="99"/>
      <c r="GM354" s="502"/>
      <c r="GN354" s="99"/>
      <c r="GO354" s="99"/>
      <c r="GP354" s="99"/>
      <c r="GQ354" s="99"/>
      <c r="GR354" s="99"/>
      <c r="GS354" s="503"/>
      <c r="GT354" s="99"/>
      <c r="GU354" s="502"/>
      <c r="GV354" s="98"/>
      <c r="GW354" s="99"/>
      <c r="GX354" s="99"/>
      <c r="GY354" s="98"/>
      <c r="GZ354" s="99"/>
      <c r="HA354" s="99"/>
      <c r="HB354" s="99"/>
      <c r="HC354" s="99"/>
      <c r="HD354" s="99"/>
      <c r="HE354" s="99"/>
      <c r="HF354" s="99"/>
      <c r="HG354" s="99"/>
      <c r="HH354" s="502"/>
      <c r="HI354" s="99"/>
      <c r="HJ354" s="99"/>
      <c r="HK354" s="99"/>
      <c r="HL354" s="99"/>
      <c r="HM354" s="99"/>
      <c r="HN354" s="99"/>
      <c r="HO354" s="502"/>
      <c r="HP354" s="98"/>
      <c r="HQ354" s="99"/>
      <c r="HR354" s="99"/>
      <c r="HS354" s="99"/>
      <c r="HT354" s="98"/>
      <c r="HU354" s="99"/>
      <c r="HV354" s="99"/>
      <c r="HW354" s="99"/>
      <c r="HX354" s="99"/>
      <c r="HY354" s="98"/>
      <c r="HZ354" s="99"/>
      <c r="IA354" s="503"/>
      <c r="IB354" s="502"/>
      <c r="IC354" s="99"/>
      <c r="ID354" s="99"/>
      <c r="IE354" s="99"/>
      <c r="IF354" s="99"/>
      <c r="IG354" s="99"/>
      <c r="IH354" s="99"/>
      <c r="II354" s="99"/>
      <c r="IJ354" s="99"/>
      <c r="IK354" s="503"/>
      <c r="IL354" s="502"/>
      <c r="IM354" s="99"/>
      <c r="IN354" s="99"/>
      <c r="IO354" s="99"/>
      <c r="IP354" s="99"/>
      <c r="IQ354" s="99"/>
      <c r="IR354" s="99"/>
      <c r="IS354" s="503"/>
      <c r="IT354" s="99"/>
      <c r="IU354" s="99"/>
      <c r="IV354" s="502"/>
      <c r="IW354" s="99"/>
      <c r="IX354" s="99"/>
      <c r="IY354" s="98"/>
      <c r="IZ354" s="99"/>
      <c r="JA354" s="99"/>
      <c r="JB354" s="98"/>
      <c r="JC354" s="99"/>
      <c r="JD354" s="99"/>
      <c r="JE354" s="99"/>
      <c r="JF354" s="98"/>
      <c r="JG354" s="99"/>
      <c r="JH354" s="502"/>
      <c r="JI354" s="99"/>
      <c r="JJ354" s="99"/>
      <c r="JK354" s="99"/>
      <c r="JL354" s="99"/>
      <c r="JM354" s="502"/>
      <c r="JN354" s="99"/>
      <c r="JO354" s="507"/>
      <c r="JP354" s="503"/>
      <c r="JQ354" s="502"/>
    </row>
    <row r="355" spans="23:277" ht="16" hidden="1">
      <c r="W355" s="503"/>
      <c r="X355" s="502"/>
      <c r="Y355" s="99"/>
      <c r="Z355" s="502"/>
      <c r="AA355" s="99"/>
      <c r="AB355" s="502"/>
      <c r="AC355" s="99"/>
      <c r="AD355" s="504"/>
      <c r="AE355" s="99"/>
      <c r="AF355" s="99"/>
      <c r="AG355" s="99"/>
      <c r="AH355" s="99"/>
      <c r="AI355" s="505"/>
      <c r="AJ355" s="99"/>
      <c r="AK355" s="98"/>
      <c r="AL355" s="99"/>
      <c r="AM355" s="645"/>
      <c r="AN355" s="99"/>
      <c r="AO355" s="99"/>
      <c r="AP355" s="99"/>
      <c r="AQ355" s="99"/>
      <c r="AR355" s="99"/>
      <c r="AS355" s="99"/>
      <c r="AT355" s="99"/>
      <c r="AU355" s="99"/>
      <c r="AV355" s="99"/>
      <c r="AW355" s="99"/>
      <c r="AX355" s="99"/>
      <c r="AY355" s="98"/>
      <c r="AZ355" s="99"/>
      <c r="BA355" s="98"/>
      <c r="BB355" s="99"/>
      <c r="BC355" s="502"/>
      <c r="BD355" s="99"/>
      <c r="BE355" s="99"/>
      <c r="BF355" s="502"/>
      <c r="BG355" s="99"/>
      <c r="BH355" s="99"/>
      <c r="BI355" s="99"/>
      <c r="BJ355" s="99"/>
      <c r="BK355" s="634"/>
      <c r="BL355" s="99"/>
      <c r="BM355" s="99"/>
      <c r="BN355" s="502"/>
      <c r="BO355" s="99"/>
      <c r="BP355" s="99"/>
      <c r="BQ355" s="99"/>
      <c r="BR355" s="502"/>
      <c r="BS355" s="99"/>
      <c r="BT355" s="99"/>
      <c r="BU355" s="502"/>
      <c r="BV355" s="99"/>
      <c r="BW355" s="502"/>
      <c r="BX355" s="99"/>
      <c r="BY355" s="99"/>
      <c r="BZ355" s="502"/>
      <c r="CA355" s="99"/>
      <c r="CB355" s="99"/>
      <c r="CC355" s="99"/>
      <c r="CD355" s="99"/>
      <c r="CE355" s="503"/>
      <c r="CF355" s="99"/>
      <c r="CG355" s="502"/>
      <c r="CH355" s="99"/>
      <c r="CI355" s="98"/>
      <c r="CJ355" s="99"/>
      <c r="CK355" s="99"/>
      <c r="CL355" s="98"/>
      <c r="CM355" s="99"/>
      <c r="CN355" s="99"/>
      <c r="CO355" s="99"/>
      <c r="CP355" s="98"/>
      <c r="CQ355" s="99"/>
      <c r="CR355" s="99"/>
      <c r="CS355" s="99"/>
      <c r="CT355" s="99"/>
      <c r="CU355" s="99"/>
      <c r="CV355" s="99"/>
      <c r="CW355" s="99"/>
      <c r="CX355" s="98"/>
      <c r="CY355" s="99"/>
      <c r="CZ355" s="99"/>
      <c r="DA355" s="99"/>
      <c r="DB355" s="99"/>
      <c r="DC355" s="502"/>
      <c r="DD355" s="99"/>
      <c r="DE355" s="99"/>
      <c r="DF355" s="99"/>
      <c r="DG355" s="99"/>
      <c r="DH355" s="99"/>
      <c r="DI355" s="99"/>
      <c r="DJ355" s="99"/>
      <c r="DK355" s="99"/>
      <c r="DL355" s="99"/>
      <c r="DM355" s="99"/>
      <c r="DN355" s="99"/>
      <c r="DO355" s="502"/>
      <c r="DP355" s="99"/>
      <c r="DQ355" s="99"/>
      <c r="DR355" s="99"/>
      <c r="DS355" s="502"/>
      <c r="DT355" s="99"/>
      <c r="DU355" s="99"/>
      <c r="DV355" s="99"/>
      <c r="DW355" s="99"/>
      <c r="DX355" s="99"/>
      <c r="DY355" s="99"/>
      <c r="DZ355" s="99"/>
      <c r="EA355" s="506"/>
      <c r="EB355" s="99"/>
      <c r="EC355" s="502"/>
      <c r="ED355" s="98"/>
      <c r="EE355" s="99"/>
      <c r="EF355" s="99"/>
      <c r="EG355" s="99"/>
      <c r="EH355" s="99"/>
      <c r="EI355" s="98"/>
      <c r="EJ355" s="99"/>
      <c r="EK355" s="98"/>
      <c r="EL355" s="99"/>
      <c r="EM355" s="99"/>
      <c r="EN355" s="98"/>
      <c r="EO355" s="99"/>
      <c r="EP355" s="193"/>
      <c r="EQ355" s="99"/>
      <c r="ER355" s="99"/>
      <c r="ES355" s="99"/>
      <c r="ET355" s="99"/>
      <c r="EU355" s="99"/>
      <c r="EV355" s="99"/>
      <c r="EW355" s="502"/>
      <c r="EX355" s="98"/>
      <c r="EY355" s="99"/>
      <c r="EZ355" s="99"/>
      <c r="FA355" s="98"/>
      <c r="FB355" s="99"/>
      <c r="FC355" s="99"/>
      <c r="FD355" s="99"/>
      <c r="FE355" s="98"/>
      <c r="FF355" s="99"/>
      <c r="FG355" s="98"/>
      <c r="FH355" s="99"/>
      <c r="FI355" s="99"/>
      <c r="FJ355" s="98"/>
      <c r="FK355" s="99"/>
      <c r="FL355" s="99"/>
      <c r="FM355" s="99"/>
      <c r="FN355" s="506"/>
      <c r="FO355" s="99"/>
      <c r="FP355" s="502"/>
      <c r="FQ355" s="99"/>
      <c r="FR355" s="98"/>
      <c r="FS355" s="99"/>
      <c r="FT355" s="98"/>
      <c r="FU355" s="99"/>
      <c r="FV355" s="99"/>
      <c r="FW355" s="99"/>
      <c r="FX355" s="99"/>
      <c r="FY355" s="99"/>
      <c r="FZ355" s="98"/>
      <c r="GA355" s="99"/>
      <c r="GB355" s="502"/>
      <c r="GC355" s="99"/>
      <c r="GD355" s="99"/>
      <c r="GE355" s="99"/>
      <c r="GF355" s="502"/>
      <c r="GG355" s="99"/>
      <c r="GH355" s="503"/>
      <c r="GI355" s="99"/>
      <c r="GJ355" s="502"/>
      <c r="GK355" s="99"/>
      <c r="GL355" s="99"/>
      <c r="GM355" s="502"/>
      <c r="GN355" s="99"/>
      <c r="GO355" s="99"/>
      <c r="GP355" s="99"/>
      <c r="GQ355" s="99"/>
      <c r="GR355" s="99"/>
      <c r="GS355" s="503"/>
      <c r="GT355" s="99"/>
      <c r="GU355" s="502"/>
      <c r="GV355" s="98"/>
      <c r="GW355" s="99"/>
      <c r="GX355" s="99"/>
      <c r="GY355" s="98"/>
      <c r="GZ355" s="99"/>
      <c r="HA355" s="99"/>
      <c r="HB355" s="99"/>
      <c r="HC355" s="99"/>
      <c r="HD355" s="99"/>
      <c r="HE355" s="99"/>
      <c r="HF355" s="99"/>
      <c r="HG355" s="99"/>
      <c r="HH355" s="502"/>
      <c r="HI355" s="99"/>
      <c r="HJ355" s="99"/>
      <c r="HK355" s="99"/>
      <c r="HL355" s="99"/>
      <c r="HM355" s="99"/>
      <c r="HN355" s="99"/>
      <c r="HO355" s="502"/>
      <c r="HP355" s="98"/>
      <c r="HQ355" s="99"/>
      <c r="HR355" s="99"/>
      <c r="HS355" s="99"/>
      <c r="HT355" s="98"/>
      <c r="HU355" s="99"/>
      <c r="HV355" s="99"/>
      <c r="HW355" s="99"/>
      <c r="HX355" s="99"/>
      <c r="HY355" s="98"/>
      <c r="HZ355" s="99"/>
      <c r="IA355" s="503"/>
      <c r="IB355" s="502"/>
      <c r="IC355" s="99"/>
      <c r="ID355" s="99"/>
      <c r="IE355" s="99"/>
      <c r="IF355" s="99"/>
      <c r="IG355" s="99"/>
      <c r="IH355" s="99"/>
      <c r="II355" s="99"/>
      <c r="IJ355" s="99"/>
      <c r="IK355" s="503"/>
      <c r="IL355" s="502"/>
      <c r="IM355" s="99"/>
      <c r="IN355" s="99"/>
      <c r="IO355" s="99"/>
      <c r="IP355" s="99"/>
      <c r="IQ355" s="99"/>
      <c r="IR355" s="99"/>
      <c r="IS355" s="503"/>
      <c r="IT355" s="99"/>
      <c r="IU355" s="99"/>
      <c r="IV355" s="502"/>
      <c r="IW355" s="99"/>
      <c r="IX355" s="99"/>
      <c r="IY355" s="98"/>
      <c r="IZ355" s="99"/>
      <c r="JA355" s="99"/>
      <c r="JB355" s="98"/>
      <c r="JC355" s="99"/>
      <c r="JD355" s="99"/>
      <c r="JE355" s="99"/>
      <c r="JF355" s="98"/>
      <c r="JG355" s="99"/>
      <c r="JH355" s="502"/>
      <c r="JI355" s="99"/>
      <c r="JJ355" s="99"/>
      <c r="JK355" s="99"/>
      <c r="JL355" s="99"/>
      <c r="JM355" s="502"/>
      <c r="JN355" s="99"/>
      <c r="JO355" s="507"/>
      <c r="JP355" s="503"/>
      <c r="JQ355" s="502"/>
    </row>
    <row r="356" spans="23:277" ht="16" hidden="1">
      <c r="W356" s="503"/>
      <c r="X356" s="502"/>
      <c r="Y356" s="99"/>
      <c r="Z356" s="502"/>
      <c r="AA356" s="99"/>
      <c r="AB356" s="502"/>
      <c r="AC356" s="99"/>
      <c r="AD356" s="504"/>
      <c r="AE356" s="99"/>
      <c r="AF356" s="99"/>
      <c r="AG356" s="99"/>
      <c r="AH356" s="99"/>
      <c r="AI356" s="505"/>
      <c r="AJ356" s="99"/>
      <c r="AK356" s="98"/>
      <c r="AL356" s="99"/>
      <c r="AM356" s="645"/>
      <c r="AN356" s="99"/>
      <c r="AO356" s="99"/>
      <c r="AP356" s="99"/>
      <c r="AQ356" s="99"/>
      <c r="AR356" s="99"/>
      <c r="AS356" s="99"/>
      <c r="AT356" s="99"/>
      <c r="AU356" s="99"/>
      <c r="AV356" s="99"/>
      <c r="AW356" s="99"/>
      <c r="AX356" s="99"/>
      <c r="AY356" s="98"/>
      <c r="AZ356" s="99"/>
      <c r="BA356" s="98"/>
      <c r="BB356" s="99"/>
      <c r="BC356" s="502"/>
      <c r="BD356" s="99"/>
      <c r="BE356" s="99"/>
      <c r="BF356" s="502"/>
      <c r="BG356" s="99"/>
      <c r="BH356" s="99"/>
      <c r="BI356" s="99"/>
      <c r="BJ356" s="99"/>
      <c r="BK356" s="634"/>
      <c r="BL356" s="99"/>
      <c r="BM356" s="99"/>
      <c r="BN356" s="502"/>
      <c r="BO356" s="99"/>
      <c r="BP356" s="99"/>
      <c r="BQ356" s="99"/>
      <c r="BR356" s="502"/>
      <c r="BS356" s="99"/>
      <c r="BT356" s="99"/>
      <c r="BU356" s="502"/>
      <c r="BV356" s="99"/>
      <c r="BW356" s="502"/>
      <c r="BX356" s="99"/>
      <c r="BY356" s="99"/>
      <c r="BZ356" s="502"/>
      <c r="CA356" s="99"/>
      <c r="CB356" s="99"/>
      <c r="CC356" s="99"/>
      <c r="CD356" s="99"/>
      <c r="CE356" s="503"/>
      <c r="CF356" s="99"/>
      <c r="CG356" s="502"/>
      <c r="CH356" s="99"/>
      <c r="CI356" s="98"/>
      <c r="CJ356" s="99"/>
      <c r="CK356" s="99"/>
      <c r="CL356" s="98"/>
      <c r="CM356" s="99"/>
      <c r="CN356" s="99"/>
      <c r="CO356" s="99"/>
      <c r="CP356" s="98"/>
      <c r="CQ356" s="99"/>
      <c r="CR356" s="99"/>
      <c r="CS356" s="99"/>
      <c r="CT356" s="99"/>
      <c r="CU356" s="99"/>
      <c r="CV356" s="99"/>
      <c r="CW356" s="99"/>
      <c r="CX356" s="98"/>
      <c r="CY356" s="99"/>
      <c r="CZ356" s="99"/>
      <c r="DA356" s="99"/>
      <c r="DB356" s="99"/>
      <c r="DC356" s="502"/>
      <c r="DD356" s="99"/>
      <c r="DE356" s="99"/>
      <c r="DF356" s="99"/>
      <c r="DG356" s="99"/>
      <c r="DH356" s="99"/>
      <c r="DI356" s="99"/>
      <c r="DJ356" s="99"/>
      <c r="DK356" s="99"/>
      <c r="DL356" s="99"/>
      <c r="DM356" s="99"/>
      <c r="DN356" s="99"/>
      <c r="DO356" s="502"/>
      <c r="DP356" s="99"/>
      <c r="DQ356" s="99"/>
      <c r="DR356" s="99"/>
      <c r="DS356" s="502"/>
      <c r="DT356" s="99"/>
      <c r="DU356" s="99"/>
      <c r="DV356" s="99"/>
      <c r="DW356" s="99"/>
      <c r="DX356" s="99"/>
      <c r="DY356" s="99"/>
      <c r="DZ356" s="99"/>
      <c r="EA356" s="506"/>
      <c r="EB356" s="99"/>
      <c r="EC356" s="502"/>
      <c r="ED356" s="98"/>
      <c r="EE356" s="99"/>
      <c r="EF356" s="99"/>
      <c r="EG356" s="99"/>
      <c r="EH356" s="99"/>
      <c r="EI356" s="98"/>
      <c r="EJ356" s="99"/>
      <c r="EK356" s="98"/>
      <c r="EL356" s="99"/>
      <c r="EM356" s="99"/>
      <c r="EN356" s="98"/>
      <c r="EO356" s="99"/>
      <c r="EP356" s="193"/>
      <c r="EQ356" s="99"/>
      <c r="ER356" s="99"/>
      <c r="ES356" s="99"/>
      <c r="ET356" s="99"/>
      <c r="EU356" s="99"/>
      <c r="EV356" s="99"/>
      <c r="EW356" s="502"/>
      <c r="EX356" s="98"/>
      <c r="EY356" s="99"/>
      <c r="EZ356" s="99"/>
      <c r="FA356" s="98"/>
      <c r="FB356" s="99"/>
      <c r="FC356" s="99"/>
      <c r="FD356" s="99"/>
      <c r="FE356" s="98"/>
      <c r="FF356" s="99"/>
      <c r="FG356" s="98"/>
      <c r="FH356" s="99"/>
      <c r="FI356" s="99"/>
      <c r="FJ356" s="98"/>
      <c r="FK356" s="99"/>
      <c r="FL356" s="99"/>
      <c r="FM356" s="99"/>
      <c r="FN356" s="506"/>
      <c r="FO356" s="99"/>
      <c r="FP356" s="502"/>
      <c r="FQ356" s="99"/>
      <c r="FR356" s="98"/>
      <c r="FS356" s="99"/>
      <c r="FT356" s="98"/>
      <c r="FU356" s="99"/>
      <c r="FV356" s="99"/>
      <c r="FW356" s="99"/>
      <c r="FX356" s="99"/>
      <c r="FY356" s="99"/>
      <c r="FZ356" s="98"/>
      <c r="GA356" s="99"/>
      <c r="GB356" s="502"/>
      <c r="GC356" s="99"/>
      <c r="GD356" s="99"/>
      <c r="GE356" s="99"/>
      <c r="GF356" s="502"/>
      <c r="GG356" s="99"/>
      <c r="GH356" s="503"/>
      <c r="GI356" s="99"/>
      <c r="GJ356" s="502"/>
      <c r="GK356" s="99"/>
      <c r="GL356" s="99"/>
      <c r="GM356" s="502"/>
      <c r="GN356" s="99"/>
      <c r="GO356" s="99"/>
      <c r="GP356" s="99"/>
      <c r="GQ356" s="99"/>
      <c r="GR356" s="99"/>
      <c r="GS356" s="503"/>
      <c r="GT356" s="99"/>
      <c r="GU356" s="502"/>
      <c r="GV356" s="98"/>
      <c r="GW356" s="99"/>
      <c r="GX356" s="99"/>
      <c r="GY356" s="98"/>
      <c r="GZ356" s="99"/>
      <c r="HA356" s="99"/>
      <c r="HB356" s="99"/>
      <c r="HC356" s="99"/>
      <c r="HD356" s="99"/>
      <c r="HE356" s="99"/>
      <c r="HF356" s="99"/>
      <c r="HG356" s="99"/>
      <c r="HH356" s="502"/>
      <c r="HI356" s="99"/>
      <c r="HJ356" s="99"/>
      <c r="HK356" s="99"/>
      <c r="HL356" s="99"/>
      <c r="HM356" s="99"/>
      <c r="HN356" s="99"/>
      <c r="HO356" s="502"/>
      <c r="HP356" s="98"/>
      <c r="HQ356" s="99"/>
      <c r="HR356" s="99"/>
      <c r="HS356" s="99"/>
      <c r="HT356" s="98"/>
      <c r="HU356" s="99"/>
      <c r="HV356" s="99"/>
      <c r="HW356" s="99"/>
      <c r="HX356" s="99"/>
      <c r="HY356" s="98"/>
      <c r="HZ356" s="99"/>
      <c r="IA356" s="503"/>
      <c r="IB356" s="502"/>
      <c r="IC356" s="99"/>
      <c r="ID356" s="99"/>
      <c r="IE356" s="99"/>
      <c r="IF356" s="99"/>
      <c r="IG356" s="99"/>
      <c r="IH356" s="99"/>
      <c r="II356" s="99"/>
      <c r="IJ356" s="99"/>
      <c r="IK356" s="503"/>
      <c r="IL356" s="502"/>
      <c r="IM356" s="99"/>
      <c r="IN356" s="99"/>
      <c r="IO356" s="99"/>
      <c r="IP356" s="99"/>
      <c r="IQ356" s="99"/>
      <c r="IR356" s="99"/>
      <c r="IS356" s="503"/>
      <c r="IT356" s="99"/>
      <c r="IU356" s="99"/>
      <c r="IV356" s="502"/>
      <c r="IW356" s="99"/>
      <c r="IX356" s="99"/>
      <c r="IY356" s="98"/>
      <c r="IZ356" s="99"/>
      <c r="JA356" s="99"/>
      <c r="JB356" s="98"/>
      <c r="JC356" s="99"/>
      <c r="JD356" s="99"/>
      <c r="JE356" s="99"/>
      <c r="JF356" s="98"/>
      <c r="JG356" s="99"/>
      <c r="JH356" s="502"/>
      <c r="JI356" s="99"/>
      <c r="JJ356" s="99"/>
      <c r="JK356" s="99"/>
      <c r="JL356" s="99"/>
      <c r="JM356" s="502"/>
      <c r="JN356" s="99"/>
      <c r="JO356" s="507"/>
      <c r="JP356" s="503"/>
      <c r="JQ356" s="502"/>
    </row>
    <row r="357" spans="23:277" ht="16" hidden="1">
      <c r="W357" s="503"/>
      <c r="X357" s="502"/>
      <c r="Y357" s="99"/>
      <c r="Z357" s="502"/>
      <c r="AA357" s="99"/>
      <c r="AB357" s="502"/>
      <c r="AC357" s="99"/>
      <c r="AD357" s="504"/>
      <c r="AE357" s="99"/>
      <c r="AF357" s="99"/>
      <c r="AG357" s="99"/>
      <c r="AH357" s="99"/>
      <c r="AI357" s="505"/>
      <c r="AJ357" s="99"/>
      <c r="AK357" s="98"/>
      <c r="AL357" s="99"/>
      <c r="AM357" s="645"/>
      <c r="AN357" s="99"/>
      <c r="AO357" s="99"/>
      <c r="AP357" s="99"/>
      <c r="AQ357" s="99"/>
      <c r="AR357" s="99"/>
      <c r="AS357" s="99"/>
      <c r="AT357" s="99"/>
      <c r="AU357" s="99"/>
      <c r="AV357" s="99"/>
      <c r="AW357" s="99"/>
      <c r="AX357" s="99"/>
      <c r="AY357" s="98"/>
      <c r="AZ357" s="99"/>
      <c r="BA357" s="98"/>
      <c r="BB357" s="99"/>
      <c r="BC357" s="502"/>
      <c r="BD357" s="99"/>
      <c r="BE357" s="99"/>
      <c r="BF357" s="502"/>
      <c r="BG357" s="99"/>
      <c r="BH357" s="99"/>
      <c r="BI357" s="99"/>
      <c r="BJ357" s="99"/>
      <c r="BK357" s="634"/>
      <c r="BL357" s="99"/>
      <c r="BM357" s="99"/>
      <c r="BN357" s="502"/>
      <c r="BO357" s="99"/>
      <c r="BP357" s="99"/>
      <c r="BQ357" s="99"/>
      <c r="BR357" s="502"/>
      <c r="BS357" s="99"/>
      <c r="BT357" s="99"/>
      <c r="BU357" s="502"/>
      <c r="BV357" s="99"/>
      <c r="BW357" s="502"/>
      <c r="BX357" s="99"/>
      <c r="BY357" s="99"/>
      <c r="BZ357" s="502"/>
      <c r="CA357" s="99"/>
      <c r="CB357" s="99"/>
      <c r="CC357" s="99"/>
      <c r="CD357" s="99"/>
      <c r="CE357" s="503"/>
      <c r="CF357" s="99"/>
      <c r="CG357" s="502"/>
      <c r="CH357" s="99"/>
      <c r="CI357" s="98"/>
      <c r="CJ357" s="99"/>
      <c r="CK357" s="99"/>
      <c r="CL357" s="98"/>
      <c r="CM357" s="99"/>
      <c r="CN357" s="99"/>
      <c r="CO357" s="99"/>
      <c r="CP357" s="98"/>
      <c r="CQ357" s="99"/>
      <c r="CR357" s="99"/>
      <c r="CS357" s="99"/>
      <c r="CT357" s="99"/>
      <c r="CU357" s="99"/>
      <c r="CV357" s="99"/>
      <c r="CW357" s="99"/>
      <c r="CX357" s="98"/>
      <c r="CY357" s="99"/>
      <c r="CZ357" s="99"/>
      <c r="DA357" s="99"/>
      <c r="DB357" s="99"/>
      <c r="DC357" s="502"/>
      <c r="DD357" s="99"/>
      <c r="DE357" s="99"/>
      <c r="DF357" s="99"/>
      <c r="DG357" s="99"/>
      <c r="DH357" s="99"/>
      <c r="DI357" s="99"/>
      <c r="DJ357" s="99"/>
      <c r="DK357" s="99"/>
      <c r="DL357" s="99"/>
      <c r="DM357" s="99"/>
      <c r="DN357" s="99"/>
      <c r="DO357" s="502"/>
      <c r="DP357" s="99"/>
      <c r="DQ357" s="99"/>
      <c r="DR357" s="99"/>
      <c r="DS357" s="502"/>
      <c r="DT357" s="99"/>
      <c r="DU357" s="99"/>
      <c r="DV357" s="99"/>
      <c r="DW357" s="99"/>
      <c r="DX357" s="99"/>
      <c r="DY357" s="99"/>
      <c r="DZ357" s="99"/>
      <c r="EA357" s="506"/>
      <c r="EB357" s="99"/>
      <c r="EC357" s="502"/>
      <c r="ED357" s="98"/>
      <c r="EE357" s="99"/>
      <c r="EF357" s="99"/>
      <c r="EG357" s="99"/>
      <c r="EH357" s="99"/>
      <c r="EI357" s="98"/>
      <c r="EJ357" s="99"/>
      <c r="EK357" s="98"/>
      <c r="EL357" s="99"/>
      <c r="EM357" s="99"/>
      <c r="EN357" s="98"/>
      <c r="EO357" s="99"/>
      <c r="EP357" s="193"/>
      <c r="EQ357" s="99"/>
      <c r="ER357" s="99"/>
      <c r="ES357" s="99"/>
      <c r="ET357" s="99"/>
      <c r="EU357" s="99"/>
      <c r="EV357" s="99"/>
      <c r="EW357" s="502"/>
      <c r="EX357" s="98"/>
      <c r="EY357" s="99"/>
      <c r="EZ357" s="99"/>
      <c r="FA357" s="98"/>
      <c r="FB357" s="99"/>
      <c r="FC357" s="99"/>
      <c r="FD357" s="99"/>
      <c r="FE357" s="98"/>
      <c r="FF357" s="99"/>
      <c r="FG357" s="98"/>
      <c r="FH357" s="99"/>
      <c r="FI357" s="99"/>
      <c r="FJ357" s="98"/>
      <c r="FK357" s="99"/>
      <c r="FL357" s="99"/>
      <c r="FM357" s="99"/>
      <c r="FN357" s="506"/>
      <c r="FO357" s="99"/>
      <c r="FP357" s="502"/>
      <c r="FQ357" s="99"/>
      <c r="FR357" s="98"/>
      <c r="FS357" s="99"/>
      <c r="FT357" s="98"/>
      <c r="FU357" s="99"/>
      <c r="FV357" s="99"/>
      <c r="FW357" s="99"/>
      <c r="FX357" s="99"/>
      <c r="FY357" s="99"/>
      <c r="FZ357" s="98"/>
      <c r="GA357" s="99"/>
      <c r="GB357" s="502"/>
      <c r="GC357" s="99"/>
      <c r="GD357" s="99"/>
      <c r="GE357" s="99"/>
      <c r="GF357" s="502"/>
      <c r="GG357" s="99"/>
      <c r="GH357" s="503"/>
      <c r="GI357" s="99"/>
      <c r="GJ357" s="502"/>
      <c r="GK357" s="99"/>
      <c r="GL357" s="99"/>
      <c r="GM357" s="502"/>
      <c r="GN357" s="99"/>
      <c r="GO357" s="99"/>
      <c r="GP357" s="99"/>
      <c r="GQ357" s="99"/>
      <c r="GR357" s="99"/>
      <c r="GS357" s="503"/>
      <c r="GT357" s="99"/>
      <c r="GU357" s="502"/>
      <c r="GV357" s="98"/>
      <c r="GW357" s="99"/>
      <c r="GX357" s="99"/>
      <c r="GY357" s="98"/>
      <c r="GZ357" s="99"/>
      <c r="HA357" s="99"/>
      <c r="HB357" s="99"/>
      <c r="HC357" s="99"/>
      <c r="HD357" s="99"/>
      <c r="HE357" s="99"/>
      <c r="HF357" s="99"/>
      <c r="HG357" s="99"/>
      <c r="HH357" s="502"/>
      <c r="HI357" s="99"/>
      <c r="HJ357" s="99"/>
      <c r="HK357" s="99"/>
      <c r="HL357" s="99"/>
      <c r="HM357" s="99"/>
      <c r="HN357" s="99"/>
      <c r="HO357" s="502"/>
      <c r="HP357" s="98"/>
      <c r="HQ357" s="99"/>
      <c r="HR357" s="99"/>
      <c r="HS357" s="99"/>
      <c r="HT357" s="98"/>
      <c r="HU357" s="99"/>
      <c r="HV357" s="99"/>
      <c r="HW357" s="99"/>
      <c r="HX357" s="99"/>
      <c r="HY357" s="98"/>
      <c r="HZ357" s="99"/>
      <c r="IA357" s="503"/>
      <c r="IB357" s="502"/>
      <c r="IC357" s="99"/>
      <c r="ID357" s="99"/>
      <c r="IE357" s="99"/>
      <c r="IF357" s="99"/>
      <c r="IG357" s="99"/>
      <c r="IH357" s="99"/>
      <c r="II357" s="99"/>
      <c r="IJ357" s="99"/>
      <c r="IK357" s="503"/>
      <c r="IL357" s="502"/>
      <c r="IM357" s="99"/>
      <c r="IN357" s="99"/>
      <c r="IO357" s="99"/>
      <c r="IP357" s="99"/>
      <c r="IQ357" s="99"/>
      <c r="IR357" s="99"/>
      <c r="IS357" s="503"/>
      <c r="IT357" s="99"/>
      <c r="IU357" s="99"/>
      <c r="IV357" s="502"/>
      <c r="IW357" s="99"/>
      <c r="IX357" s="99"/>
      <c r="IY357" s="98"/>
      <c r="IZ357" s="99"/>
      <c r="JA357" s="99"/>
      <c r="JB357" s="98"/>
      <c r="JC357" s="99"/>
      <c r="JD357" s="99"/>
      <c r="JE357" s="99"/>
      <c r="JF357" s="98"/>
      <c r="JG357" s="99"/>
      <c r="JH357" s="502"/>
      <c r="JI357" s="99"/>
      <c r="JJ357" s="99"/>
      <c r="JK357" s="99"/>
      <c r="JL357" s="99"/>
      <c r="JM357" s="502"/>
      <c r="JN357" s="99"/>
      <c r="JO357" s="507"/>
      <c r="JP357" s="503"/>
      <c r="JQ357" s="502"/>
    </row>
    <row r="358" spans="23:277" ht="16" hidden="1">
      <c r="W358" s="503"/>
      <c r="X358" s="502"/>
      <c r="Y358" s="99"/>
      <c r="Z358" s="502"/>
      <c r="AA358" s="99"/>
      <c r="AB358" s="502"/>
      <c r="AC358" s="99"/>
      <c r="AD358" s="504"/>
      <c r="AE358" s="99"/>
      <c r="AF358" s="99"/>
      <c r="AG358" s="99"/>
      <c r="AH358" s="99"/>
      <c r="AI358" s="505"/>
      <c r="AJ358" s="99"/>
      <c r="AK358" s="98"/>
      <c r="AL358" s="99"/>
      <c r="AM358" s="645"/>
      <c r="AN358" s="99"/>
      <c r="AO358" s="99"/>
      <c r="AP358" s="99"/>
      <c r="AQ358" s="99"/>
      <c r="AR358" s="99"/>
      <c r="AS358" s="99"/>
      <c r="AT358" s="99"/>
      <c r="AU358" s="99"/>
      <c r="AV358" s="99"/>
      <c r="AW358" s="99"/>
      <c r="AX358" s="99"/>
      <c r="AY358" s="98"/>
      <c r="AZ358" s="99"/>
      <c r="BA358" s="98"/>
      <c r="BB358" s="99"/>
      <c r="BC358" s="502"/>
      <c r="BD358" s="99"/>
      <c r="BE358" s="99"/>
      <c r="BF358" s="502"/>
      <c r="BG358" s="99"/>
      <c r="BH358" s="99"/>
      <c r="BI358" s="99"/>
      <c r="BJ358" s="99"/>
      <c r="BK358" s="634"/>
      <c r="BL358" s="99"/>
      <c r="BM358" s="99"/>
      <c r="BN358" s="502"/>
      <c r="BO358" s="99"/>
      <c r="BP358" s="99"/>
      <c r="BQ358" s="99"/>
      <c r="BR358" s="502"/>
      <c r="BS358" s="99"/>
      <c r="BT358" s="99"/>
      <c r="BU358" s="502"/>
      <c r="BV358" s="99"/>
      <c r="BW358" s="502"/>
      <c r="BX358" s="99"/>
      <c r="BY358" s="99"/>
      <c r="BZ358" s="502"/>
      <c r="CA358" s="99"/>
      <c r="CB358" s="99"/>
      <c r="CC358" s="99"/>
      <c r="CD358" s="99"/>
      <c r="CE358" s="503"/>
      <c r="CF358" s="99"/>
      <c r="CG358" s="502"/>
      <c r="CH358" s="99"/>
      <c r="CI358" s="98"/>
      <c r="CJ358" s="99"/>
      <c r="CK358" s="99"/>
      <c r="CL358" s="98"/>
      <c r="CM358" s="99"/>
      <c r="CN358" s="99"/>
      <c r="CO358" s="99"/>
      <c r="CP358" s="98"/>
      <c r="CQ358" s="99"/>
      <c r="CR358" s="99"/>
      <c r="CS358" s="99"/>
      <c r="CT358" s="99"/>
      <c r="CU358" s="99"/>
      <c r="CV358" s="99"/>
      <c r="CW358" s="99"/>
      <c r="CX358" s="98"/>
      <c r="CY358" s="99"/>
      <c r="CZ358" s="99"/>
      <c r="DA358" s="99"/>
      <c r="DB358" s="99"/>
      <c r="DC358" s="502"/>
      <c r="DD358" s="99"/>
      <c r="DE358" s="99"/>
      <c r="DF358" s="99"/>
      <c r="DG358" s="99"/>
      <c r="DH358" s="99"/>
      <c r="DI358" s="99"/>
      <c r="DJ358" s="99"/>
      <c r="DK358" s="99"/>
      <c r="DL358" s="99"/>
      <c r="DM358" s="99"/>
      <c r="DN358" s="99"/>
      <c r="DO358" s="502"/>
      <c r="DP358" s="99"/>
      <c r="DQ358" s="99"/>
      <c r="DR358" s="99"/>
      <c r="DS358" s="502"/>
      <c r="DT358" s="99"/>
      <c r="DU358" s="99"/>
      <c r="DV358" s="99"/>
      <c r="DW358" s="99"/>
      <c r="DX358" s="99"/>
      <c r="DY358" s="99"/>
      <c r="DZ358" s="99"/>
      <c r="EA358" s="506"/>
      <c r="EB358" s="99"/>
      <c r="EC358" s="502"/>
      <c r="ED358" s="98"/>
      <c r="EE358" s="99"/>
      <c r="EF358" s="99"/>
      <c r="EG358" s="99"/>
      <c r="EH358" s="99"/>
      <c r="EI358" s="98"/>
      <c r="EJ358" s="99"/>
      <c r="EK358" s="98"/>
      <c r="EL358" s="99"/>
      <c r="EM358" s="99"/>
      <c r="EN358" s="98"/>
      <c r="EO358" s="99"/>
      <c r="EP358" s="193"/>
      <c r="EQ358" s="99"/>
      <c r="ER358" s="99"/>
      <c r="ES358" s="99"/>
      <c r="ET358" s="99"/>
      <c r="EU358" s="99"/>
      <c r="EV358" s="99"/>
      <c r="EW358" s="502"/>
      <c r="EX358" s="98"/>
      <c r="EY358" s="99"/>
      <c r="EZ358" s="99"/>
      <c r="FA358" s="98"/>
      <c r="FB358" s="99"/>
      <c r="FC358" s="99"/>
      <c r="FD358" s="99"/>
      <c r="FE358" s="98"/>
      <c r="FF358" s="99"/>
      <c r="FG358" s="98"/>
      <c r="FH358" s="99"/>
      <c r="FI358" s="99"/>
      <c r="FJ358" s="98"/>
      <c r="FK358" s="99"/>
      <c r="FL358" s="99"/>
      <c r="FM358" s="99"/>
      <c r="FN358" s="506"/>
      <c r="FO358" s="99"/>
      <c r="FP358" s="502"/>
      <c r="FQ358" s="99"/>
      <c r="FR358" s="98"/>
      <c r="FS358" s="99"/>
      <c r="FT358" s="98"/>
      <c r="FU358" s="99"/>
      <c r="FV358" s="99"/>
      <c r="FW358" s="99"/>
      <c r="FX358" s="99"/>
      <c r="FY358" s="99"/>
      <c r="FZ358" s="98"/>
      <c r="GA358" s="99"/>
      <c r="GB358" s="502"/>
      <c r="GC358" s="99"/>
      <c r="GD358" s="99"/>
      <c r="GE358" s="99"/>
      <c r="GF358" s="502"/>
      <c r="GG358" s="99"/>
      <c r="GH358" s="503"/>
      <c r="GI358" s="99"/>
      <c r="GJ358" s="502"/>
      <c r="GK358" s="99"/>
      <c r="GL358" s="99"/>
      <c r="GM358" s="502"/>
      <c r="GN358" s="99"/>
      <c r="GO358" s="99"/>
      <c r="GP358" s="99"/>
      <c r="GQ358" s="99"/>
      <c r="GR358" s="99"/>
      <c r="GS358" s="503"/>
      <c r="GT358" s="99"/>
      <c r="GU358" s="502"/>
      <c r="GV358" s="98"/>
      <c r="GW358" s="99"/>
      <c r="GX358" s="99"/>
      <c r="GY358" s="98"/>
      <c r="GZ358" s="99"/>
      <c r="HA358" s="99"/>
      <c r="HB358" s="99"/>
      <c r="HC358" s="99"/>
      <c r="HD358" s="99"/>
      <c r="HE358" s="99"/>
      <c r="HF358" s="99"/>
      <c r="HG358" s="99"/>
      <c r="HH358" s="502"/>
      <c r="HI358" s="99"/>
      <c r="HJ358" s="99"/>
      <c r="HK358" s="99"/>
      <c r="HL358" s="99"/>
      <c r="HM358" s="99"/>
      <c r="HN358" s="99"/>
      <c r="HO358" s="502"/>
      <c r="HP358" s="98"/>
      <c r="HQ358" s="99"/>
      <c r="HR358" s="99"/>
      <c r="HS358" s="99"/>
      <c r="HT358" s="98"/>
      <c r="HU358" s="99"/>
      <c r="HV358" s="99"/>
      <c r="HW358" s="99"/>
      <c r="HX358" s="99"/>
      <c r="HY358" s="98"/>
      <c r="HZ358" s="99"/>
      <c r="IA358" s="503"/>
      <c r="IB358" s="502"/>
      <c r="IC358" s="99"/>
      <c r="ID358" s="99"/>
      <c r="IE358" s="99"/>
      <c r="IF358" s="99"/>
      <c r="IG358" s="99"/>
      <c r="IH358" s="99"/>
      <c r="II358" s="99"/>
      <c r="IJ358" s="99"/>
      <c r="IK358" s="503"/>
      <c r="IL358" s="502"/>
      <c r="IM358" s="99"/>
      <c r="IN358" s="99"/>
      <c r="IO358" s="99"/>
      <c r="IP358" s="99"/>
      <c r="IQ358" s="99"/>
      <c r="IR358" s="99"/>
      <c r="IS358" s="503"/>
      <c r="IT358" s="99"/>
      <c r="IU358" s="99"/>
      <c r="IV358" s="502"/>
      <c r="IW358" s="99"/>
      <c r="IX358" s="99"/>
      <c r="IY358" s="98"/>
      <c r="IZ358" s="99"/>
      <c r="JA358" s="99"/>
      <c r="JB358" s="98"/>
      <c r="JC358" s="99"/>
      <c r="JD358" s="99"/>
      <c r="JE358" s="99"/>
      <c r="JF358" s="98"/>
      <c r="JG358" s="99"/>
      <c r="JH358" s="502"/>
      <c r="JI358" s="99"/>
      <c r="JJ358" s="99"/>
      <c r="JK358" s="99"/>
      <c r="JL358" s="99"/>
      <c r="JM358" s="502"/>
      <c r="JN358" s="99"/>
      <c r="JO358" s="507"/>
      <c r="JP358" s="503"/>
      <c r="JQ358" s="502"/>
    </row>
    <row r="359" spans="23:277" ht="16" hidden="1">
      <c r="W359" s="503"/>
      <c r="X359" s="502"/>
      <c r="Y359" s="99"/>
      <c r="Z359" s="502"/>
      <c r="AA359" s="99"/>
      <c r="AB359" s="502"/>
      <c r="AC359" s="99"/>
      <c r="AD359" s="504"/>
      <c r="AE359" s="99"/>
      <c r="AF359" s="99"/>
      <c r="AG359" s="99"/>
      <c r="AH359" s="99"/>
      <c r="AI359" s="505"/>
      <c r="AJ359" s="99"/>
      <c r="AK359" s="98"/>
      <c r="AL359" s="99"/>
      <c r="AM359" s="645"/>
      <c r="AN359" s="99"/>
      <c r="AO359" s="99"/>
      <c r="AP359" s="99"/>
      <c r="AQ359" s="99"/>
      <c r="AR359" s="99"/>
      <c r="AS359" s="99"/>
      <c r="AT359" s="99"/>
      <c r="AU359" s="99"/>
      <c r="AV359" s="99"/>
      <c r="AW359" s="99"/>
      <c r="AX359" s="99"/>
      <c r="AY359" s="98"/>
      <c r="AZ359" s="99"/>
      <c r="BA359" s="98"/>
      <c r="BB359" s="99"/>
      <c r="BC359" s="502"/>
      <c r="BD359" s="99"/>
      <c r="BE359" s="99"/>
      <c r="BF359" s="502"/>
      <c r="BG359" s="99"/>
      <c r="BH359" s="99"/>
      <c r="BI359" s="99"/>
      <c r="BJ359" s="99"/>
      <c r="BK359" s="634"/>
      <c r="BL359" s="99"/>
      <c r="BM359" s="99"/>
      <c r="BN359" s="502"/>
      <c r="BO359" s="99"/>
      <c r="BP359" s="99"/>
      <c r="BQ359" s="99"/>
      <c r="BR359" s="502"/>
      <c r="BS359" s="99"/>
      <c r="BT359" s="99"/>
      <c r="BU359" s="502"/>
      <c r="BV359" s="99"/>
      <c r="BW359" s="502"/>
      <c r="BX359" s="99"/>
      <c r="BY359" s="99"/>
      <c r="BZ359" s="502"/>
      <c r="CA359" s="99"/>
      <c r="CB359" s="99"/>
      <c r="CC359" s="99"/>
      <c r="CD359" s="99"/>
      <c r="CE359" s="503"/>
      <c r="CF359" s="99"/>
      <c r="CG359" s="502"/>
      <c r="CH359" s="99"/>
      <c r="CI359" s="98"/>
      <c r="CJ359" s="99"/>
      <c r="CK359" s="99"/>
      <c r="CL359" s="98"/>
      <c r="CM359" s="99"/>
      <c r="CN359" s="99"/>
      <c r="CO359" s="99"/>
      <c r="CP359" s="98"/>
      <c r="CQ359" s="99"/>
      <c r="CR359" s="99"/>
      <c r="CS359" s="99"/>
      <c r="CT359" s="99"/>
      <c r="CU359" s="99"/>
      <c r="CV359" s="99"/>
      <c r="CW359" s="99"/>
      <c r="CX359" s="98"/>
      <c r="CY359" s="99"/>
      <c r="CZ359" s="99"/>
      <c r="DA359" s="99"/>
      <c r="DB359" s="99"/>
      <c r="DC359" s="502"/>
      <c r="DD359" s="99"/>
      <c r="DE359" s="99"/>
      <c r="DF359" s="99"/>
      <c r="DG359" s="99"/>
      <c r="DH359" s="99"/>
      <c r="DI359" s="99"/>
      <c r="DJ359" s="99"/>
      <c r="DK359" s="99"/>
      <c r="DL359" s="99"/>
      <c r="DM359" s="99"/>
      <c r="DN359" s="99"/>
      <c r="DO359" s="502"/>
      <c r="DP359" s="99"/>
      <c r="DQ359" s="99"/>
      <c r="DR359" s="99"/>
      <c r="DS359" s="502"/>
      <c r="DT359" s="99"/>
      <c r="DU359" s="99"/>
      <c r="DV359" s="99"/>
      <c r="DW359" s="99"/>
      <c r="DX359" s="99"/>
      <c r="DY359" s="99"/>
      <c r="DZ359" s="99"/>
      <c r="EA359" s="506"/>
      <c r="EB359" s="99"/>
      <c r="EC359" s="502"/>
      <c r="ED359" s="98"/>
      <c r="EE359" s="99"/>
      <c r="EF359" s="99"/>
      <c r="EG359" s="99"/>
      <c r="EH359" s="99"/>
      <c r="EI359" s="98"/>
      <c r="EJ359" s="99"/>
      <c r="EK359" s="98"/>
      <c r="EL359" s="99"/>
      <c r="EM359" s="99"/>
      <c r="EN359" s="98"/>
      <c r="EO359" s="99"/>
      <c r="EP359" s="193"/>
      <c r="EQ359" s="99"/>
      <c r="ER359" s="99"/>
      <c r="ES359" s="99"/>
      <c r="ET359" s="99"/>
      <c r="EU359" s="99"/>
      <c r="EV359" s="99"/>
      <c r="EW359" s="502"/>
      <c r="EX359" s="98"/>
      <c r="EY359" s="99"/>
      <c r="EZ359" s="99"/>
      <c r="FA359" s="98"/>
      <c r="FB359" s="99"/>
      <c r="FC359" s="99"/>
      <c r="FD359" s="99"/>
      <c r="FE359" s="98"/>
      <c r="FF359" s="99"/>
      <c r="FG359" s="98"/>
      <c r="FH359" s="99"/>
      <c r="FI359" s="99"/>
      <c r="FJ359" s="98"/>
      <c r="FK359" s="99"/>
      <c r="FL359" s="99"/>
      <c r="FM359" s="99"/>
      <c r="FN359" s="506"/>
      <c r="FO359" s="99"/>
      <c r="FP359" s="502"/>
      <c r="FQ359" s="99"/>
      <c r="FR359" s="98"/>
      <c r="FS359" s="99"/>
      <c r="FT359" s="98"/>
      <c r="FU359" s="99"/>
      <c r="FV359" s="99"/>
      <c r="FW359" s="99"/>
      <c r="FX359" s="99"/>
      <c r="FY359" s="99"/>
      <c r="FZ359" s="98"/>
      <c r="GA359" s="99"/>
      <c r="GB359" s="502"/>
      <c r="GC359" s="99"/>
      <c r="GD359" s="99"/>
      <c r="GE359" s="99"/>
      <c r="GF359" s="502"/>
      <c r="GG359" s="99"/>
      <c r="GH359" s="503"/>
      <c r="GI359" s="99"/>
      <c r="GJ359" s="502"/>
      <c r="GK359" s="99"/>
      <c r="GL359" s="99"/>
      <c r="GM359" s="502"/>
      <c r="GN359" s="99"/>
      <c r="GO359" s="99"/>
      <c r="GP359" s="99"/>
      <c r="GQ359" s="99"/>
      <c r="GR359" s="99"/>
      <c r="GS359" s="503"/>
      <c r="GT359" s="99"/>
      <c r="GU359" s="502"/>
      <c r="GV359" s="98"/>
      <c r="GW359" s="99"/>
      <c r="GX359" s="99"/>
      <c r="GY359" s="98"/>
      <c r="GZ359" s="99"/>
      <c r="HA359" s="99"/>
      <c r="HB359" s="99"/>
      <c r="HC359" s="99"/>
      <c r="HD359" s="99"/>
      <c r="HE359" s="99"/>
      <c r="HF359" s="99"/>
      <c r="HG359" s="99"/>
      <c r="HH359" s="502"/>
      <c r="HI359" s="99"/>
      <c r="HJ359" s="99"/>
      <c r="HK359" s="99"/>
      <c r="HL359" s="99"/>
      <c r="HM359" s="99"/>
      <c r="HN359" s="99"/>
      <c r="HO359" s="502"/>
      <c r="HP359" s="98"/>
      <c r="HQ359" s="99"/>
      <c r="HR359" s="99"/>
      <c r="HS359" s="99"/>
      <c r="HT359" s="98"/>
      <c r="HU359" s="99"/>
      <c r="HV359" s="99"/>
      <c r="HW359" s="99"/>
      <c r="HX359" s="99"/>
      <c r="HY359" s="98"/>
      <c r="HZ359" s="99"/>
      <c r="IA359" s="503"/>
      <c r="IB359" s="502"/>
      <c r="IC359" s="99"/>
      <c r="ID359" s="99"/>
      <c r="IE359" s="99"/>
      <c r="IF359" s="99"/>
      <c r="IG359" s="99"/>
      <c r="IH359" s="99"/>
      <c r="II359" s="99"/>
      <c r="IJ359" s="99"/>
      <c r="IK359" s="503"/>
      <c r="IL359" s="502"/>
      <c r="IM359" s="99"/>
      <c r="IN359" s="99"/>
      <c r="IO359" s="99"/>
      <c r="IP359" s="99"/>
      <c r="IQ359" s="99"/>
      <c r="IR359" s="99"/>
      <c r="IS359" s="503"/>
      <c r="IT359" s="99"/>
      <c r="IU359" s="99"/>
      <c r="IV359" s="502"/>
      <c r="IW359" s="99"/>
      <c r="IX359" s="99"/>
      <c r="IY359" s="98"/>
      <c r="IZ359" s="99"/>
      <c r="JA359" s="99"/>
      <c r="JB359" s="98"/>
      <c r="JC359" s="99"/>
      <c r="JD359" s="99"/>
      <c r="JE359" s="99"/>
      <c r="JF359" s="98"/>
      <c r="JG359" s="99"/>
      <c r="JH359" s="502"/>
      <c r="JI359" s="99"/>
      <c r="JJ359" s="99"/>
      <c r="JK359" s="99"/>
      <c r="JL359" s="99"/>
      <c r="JM359" s="502"/>
      <c r="JN359" s="99"/>
      <c r="JO359" s="507"/>
      <c r="JP359" s="503"/>
      <c r="JQ359" s="502"/>
    </row>
    <row r="360" spans="23:277" ht="16" hidden="1">
      <c r="W360" s="503"/>
      <c r="X360" s="502"/>
      <c r="Y360" s="99"/>
      <c r="Z360" s="502"/>
      <c r="AA360" s="99"/>
      <c r="AB360" s="502"/>
      <c r="AC360" s="99"/>
      <c r="AD360" s="504"/>
      <c r="AE360" s="99"/>
      <c r="AF360" s="99"/>
      <c r="AG360" s="99"/>
      <c r="AH360" s="99"/>
      <c r="AI360" s="505"/>
      <c r="AJ360" s="99"/>
      <c r="AK360" s="98"/>
      <c r="AL360" s="99"/>
      <c r="AM360" s="645"/>
      <c r="AN360" s="99"/>
      <c r="AO360" s="99"/>
      <c r="AP360" s="99"/>
      <c r="AQ360" s="99"/>
      <c r="AR360" s="99"/>
      <c r="AS360" s="99"/>
      <c r="AT360" s="99"/>
      <c r="AU360" s="99"/>
      <c r="AV360" s="99"/>
      <c r="AW360" s="99"/>
      <c r="AX360" s="99"/>
      <c r="AY360" s="98"/>
      <c r="AZ360" s="99"/>
      <c r="BA360" s="98"/>
      <c r="BB360" s="99"/>
      <c r="BC360" s="502"/>
      <c r="BD360" s="99"/>
      <c r="BE360" s="99"/>
      <c r="BF360" s="502"/>
      <c r="BG360" s="99"/>
      <c r="BH360" s="99"/>
      <c r="BI360" s="99"/>
      <c r="BJ360" s="99"/>
      <c r="BK360" s="634"/>
      <c r="BL360" s="99"/>
      <c r="BM360" s="99"/>
      <c r="BN360" s="502"/>
      <c r="BO360" s="99"/>
      <c r="BP360" s="99"/>
      <c r="BQ360" s="99"/>
      <c r="BR360" s="502"/>
      <c r="BS360" s="99"/>
      <c r="BT360" s="99"/>
      <c r="BU360" s="502"/>
      <c r="BV360" s="99"/>
      <c r="BW360" s="502"/>
      <c r="BX360" s="99"/>
      <c r="BY360" s="99"/>
      <c r="BZ360" s="502"/>
      <c r="CA360" s="99"/>
      <c r="CB360" s="99"/>
      <c r="CC360" s="99"/>
      <c r="CD360" s="99"/>
      <c r="CE360" s="503"/>
      <c r="CF360" s="99"/>
      <c r="CG360" s="502"/>
      <c r="CH360" s="99"/>
      <c r="CI360" s="98"/>
      <c r="CJ360" s="99"/>
      <c r="CK360" s="99"/>
      <c r="CL360" s="98"/>
      <c r="CM360" s="99"/>
      <c r="CN360" s="99"/>
      <c r="CO360" s="99"/>
      <c r="CP360" s="98"/>
      <c r="CQ360" s="99"/>
      <c r="CR360" s="99"/>
      <c r="CS360" s="99"/>
      <c r="CT360" s="99"/>
      <c r="CU360" s="99"/>
      <c r="CV360" s="99"/>
      <c r="CW360" s="99"/>
      <c r="CX360" s="98"/>
      <c r="CY360" s="99"/>
      <c r="CZ360" s="99"/>
      <c r="DA360" s="99"/>
      <c r="DB360" s="99"/>
      <c r="DC360" s="502"/>
      <c r="DD360" s="99"/>
      <c r="DE360" s="99"/>
      <c r="DF360" s="99"/>
      <c r="DG360" s="99"/>
      <c r="DH360" s="99"/>
      <c r="DI360" s="99"/>
      <c r="DJ360" s="99"/>
      <c r="DK360" s="99"/>
      <c r="DL360" s="99"/>
      <c r="DM360" s="99"/>
      <c r="DN360" s="99"/>
      <c r="DO360" s="502"/>
      <c r="DP360" s="99"/>
      <c r="DQ360" s="99"/>
      <c r="DR360" s="99"/>
      <c r="DS360" s="502"/>
      <c r="DT360" s="99"/>
      <c r="DU360" s="99"/>
      <c r="DV360" s="99"/>
      <c r="DW360" s="99"/>
      <c r="DX360" s="99"/>
      <c r="DY360" s="99"/>
      <c r="DZ360" s="99"/>
      <c r="EA360" s="506"/>
      <c r="EB360" s="99"/>
      <c r="EC360" s="502"/>
      <c r="ED360" s="98"/>
      <c r="EE360" s="99"/>
      <c r="EF360" s="99"/>
      <c r="EG360" s="99"/>
      <c r="EH360" s="99"/>
      <c r="EI360" s="98"/>
      <c r="EJ360" s="99"/>
      <c r="EK360" s="98"/>
      <c r="EL360" s="99"/>
      <c r="EM360" s="99"/>
      <c r="EN360" s="98"/>
      <c r="EO360" s="99"/>
      <c r="EP360" s="193"/>
      <c r="EQ360" s="99"/>
      <c r="ER360" s="99"/>
      <c r="ES360" s="99"/>
      <c r="ET360" s="99"/>
      <c r="EU360" s="99"/>
      <c r="EV360" s="99"/>
      <c r="EW360" s="502"/>
      <c r="EX360" s="98"/>
      <c r="EY360" s="99"/>
      <c r="EZ360" s="99"/>
      <c r="FA360" s="98"/>
      <c r="FB360" s="99"/>
      <c r="FC360" s="99"/>
      <c r="FD360" s="99"/>
      <c r="FE360" s="98"/>
      <c r="FF360" s="99"/>
      <c r="FG360" s="98"/>
      <c r="FH360" s="99"/>
      <c r="FI360" s="99"/>
      <c r="FJ360" s="98"/>
      <c r="FK360" s="99"/>
      <c r="FL360" s="99"/>
      <c r="FM360" s="99"/>
      <c r="FN360" s="506"/>
      <c r="FO360" s="99"/>
      <c r="FP360" s="502"/>
      <c r="FQ360" s="99"/>
      <c r="FR360" s="98"/>
      <c r="FS360" s="99"/>
      <c r="FT360" s="98"/>
      <c r="FU360" s="99"/>
      <c r="FV360" s="99"/>
      <c r="FW360" s="99"/>
      <c r="FX360" s="99"/>
      <c r="FY360" s="99"/>
      <c r="FZ360" s="98"/>
      <c r="GA360" s="99"/>
      <c r="GB360" s="502"/>
      <c r="GC360" s="99"/>
      <c r="GD360" s="99"/>
      <c r="GE360" s="99"/>
      <c r="GF360" s="502"/>
      <c r="GG360" s="99"/>
      <c r="GH360" s="503"/>
      <c r="GI360" s="99"/>
      <c r="GJ360" s="502"/>
      <c r="GK360" s="99"/>
      <c r="GL360" s="99"/>
      <c r="GM360" s="502"/>
      <c r="GN360" s="99"/>
      <c r="GO360" s="99"/>
      <c r="GP360" s="99"/>
      <c r="GQ360" s="99"/>
      <c r="GR360" s="99"/>
      <c r="GS360" s="503"/>
      <c r="GT360" s="99"/>
      <c r="GU360" s="502"/>
      <c r="GV360" s="98"/>
      <c r="GW360" s="99"/>
      <c r="GX360" s="99"/>
      <c r="GY360" s="98"/>
      <c r="GZ360" s="99"/>
      <c r="HA360" s="99"/>
      <c r="HB360" s="99"/>
      <c r="HC360" s="99"/>
      <c r="HD360" s="99"/>
      <c r="HE360" s="99"/>
      <c r="HF360" s="99"/>
      <c r="HG360" s="99"/>
      <c r="HH360" s="502"/>
      <c r="HI360" s="99"/>
      <c r="HJ360" s="99"/>
      <c r="HK360" s="99"/>
      <c r="HL360" s="99"/>
      <c r="HM360" s="99"/>
      <c r="HN360" s="99"/>
      <c r="HO360" s="502"/>
      <c r="HP360" s="98"/>
      <c r="HQ360" s="99"/>
      <c r="HR360" s="99"/>
      <c r="HS360" s="99"/>
      <c r="HT360" s="98"/>
      <c r="HU360" s="99"/>
      <c r="HV360" s="99"/>
      <c r="HW360" s="99"/>
      <c r="HX360" s="99"/>
      <c r="HY360" s="98"/>
      <c r="HZ360" s="99"/>
      <c r="IA360" s="503"/>
      <c r="IB360" s="502"/>
      <c r="IC360" s="99"/>
      <c r="ID360" s="99"/>
      <c r="IE360" s="99"/>
      <c r="IF360" s="99"/>
      <c r="IG360" s="99"/>
      <c r="IH360" s="99"/>
      <c r="II360" s="99"/>
      <c r="IJ360" s="99"/>
      <c r="IK360" s="503"/>
      <c r="IL360" s="502"/>
      <c r="IM360" s="99"/>
      <c r="IN360" s="99"/>
      <c r="IO360" s="99"/>
      <c r="IP360" s="99"/>
      <c r="IQ360" s="99"/>
      <c r="IR360" s="99"/>
      <c r="IS360" s="503"/>
      <c r="IT360" s="99"/>
      <c r="IU360" s="99"/>
      <c r="IV360" s="502"/>
      <c r="IW360" s="99"/>
      <c r="IX360" s="99"/>
      <c r="IY360" s="98"/>
      <c r="IZ360" s="99"/>
      <c r="JA360" s="99"/>
      <c r="JB360" s="98"/>
      <c r="JC360" s="99"/>
      <c r="JD360" s="99"/>
      <c r="JE360" s="99"/>
      <c r="JF360" s="98"/>
      <c r="JG360" s="99"/>
      <c r="JH360" s="502"/>
      <c r="JI360" s="99"/>
      <c r="JJ360" s="99"/>
      <c r="JK360" s="99"/>
      <c r="JL360" s="99"/>
      <c r="JM360" s="502"/>
      <c r="JN360" s="99"/>
      <c r="JO360" s="507"/>
      <c r="JP360" s="503"/>
      <c r="JQ360" s="502"/>
    </row>
    <row r="361" spans="23:277" ht="16" hidden="1">
      <c r="W361" s="503"/>
      <c r="X361" s="502"/>
      <c r="Y361" s="99"/>
      <c r="Z361" s="502"/>
      <c r="AA361" s="99"/>
      <c r="AB361" s="502"/>
      <c r="AC361" s="99"/>
      <c r="AD361" s="504"/>
      <c r="AE361" s="99"/>
      <c r="AF361" s="99"/>
      <c r="AG361" s="99"/>
      <c r="AH361" s="99"/>
      <c r="AI361" s="505"/>
      <c r="AJ361" s="99"/>
      <c r="AK361" s="98"/>
      <c r="AL361" s="99"/>
      <c r="AM361" s="645"/>
      <c r="AN361" s="99"/>
      <c r="AO361" s="99"/>
      <c r="AP361" s="99"/>
      <c r="AQ361" s="99"/>
      <c r="AR361" s="99"/>
      <c r="AS361" s="99"/>
      <c r="AT361" s="99"/>
      <c r="AU361" s="99"/>
      <c r="AV361" s="99"/>
      <c r="AW361" s="99"/>
      <c r="AX361" s="99"/>
      <c r="AY361" s="98"/>
      <c r="AZ361" s="99"/>
      <c r="BA361" s="98"/>
      <c r="BB361" s="99"/>
      <c r="BC361" s="502"/>
      <c r="BD361" s="99"/>
      <c r="BE361" s="99"/>
      <c r="BF361" s="502"/>
      <c r="BG361" s="99"/>
      <c r="BH361" s="99"/>
      <c r="BI361" s="99"/>
      <c r="BJ361" s="99"/>
      <c r="BK361" s="634"/>
      <c r="BL361" s="99"/>
      <c r="BM361" s="99"/>
      <c r="BN361" s="502"/>
      <c r="BO361" s="99"/>
      <c r="BP361" s="99"/>
      <c r="BQ361" s="99"/>
      <c r="BR361" s="502"/>
      <c r="BS361" s="99"/>
      <c r="BT361" s="99"/>
      <c r="BU361" s="502"/>
      <c r="BV361" s="99"/>
      <c r="BW361" s="502"/>
      <c r="BX361" s="99"/>
      <c r="BY361" s="99"/>
      <c r="BZ361" s="502"/>
      <c r="CA361" s="99"/>
      <c r="CB361" s="99"/>
      <c r="CC361" s="99"/>
      <c r="CD361" s="99"/>
      <c r="CE361" s="503"/>
      <c r="CF361" s="99"/>
      <c r="CG361" s="502"/>
      <c r="CH361" s="99"/>
      <c r="CI361" s="98"/>
      <c r="CJ361" s="99"/>
      <c r="CK361" s="99"/>
      <c r="CL361" s="98"/>
      <c r="CM361" s="99"/>
      <c r="CN361" s="99"/>
      <c r="CO361" s="99"/>
      <c r="CP361" s="98"/>
      <c r="CQ361" s="99"/>
      <c r="CR361" s="99"/>
      <c r="CS361" s="99"/>
      <c r="CT361" s="99"/>
      <c r="CU361" s="99"/>
      <c r="CV361" s="99"/>
      <c r="CW361" s="99"/>
      <c r="CX361" s="98"/>
      <c r="CY361" s="99"/>
      <c r="CZ361" s="99"/>
      <c r="DA361" s="99"/>
      <c r="DB361" s="99"/>
      <c r="DC361" s="502"/>
      <c r="DD361" s="99"/>
      <c r="DE361" s="99"/>
      <c r="DF361" s="99"/>
      <c r="DG361" s="99"/>
      <c r="DH361" s="99"/>
      <c r="DI361" s="99"/>
      <c r="DJ361" s="99"/>
      <c r="DK361" s="99"/>
      <c r="DL361" s="99"/>
      <c r="DM361" s="99"/>
      <c r="DN361" s="99"/>
      <c r="DO361" s="502"/>
      <c r="DP361" s="99"/>
      <c r="DQ361" s="99"/>
      <c r="DR361" s="99"/>
      <c r="DS361" s="502"/>
      <c r="DT361" s="99"/>
      <c r="DU361" s="99"/>
      <c r="DV361" s="99"/>
      <c r="DW361" s="99"/>
      <c r="DX361" s="99"/>
      <c r="DY361" s="99"/>
      <c r="DZ361" s="99"/>
      <c r="EA361" s="506"/>
      <c r="EB361" s="99"/>
      <c r="EC361" s="502"/>
      <c r="ED361" s="98"/>
      <c r="EE361" s="99"/>
      <c r="EF361" s="99"/>
      <c r="EG361" s="99"/>
      <c r="EH361" s="99"/>
      <c r="EI361" s="98"/>
      <c r="EJ361" s="99"/>
      <c r="EK361" s="98"/>
      <c r="EL361" s="99"/>
      <c r="EM361" s="99"/>
      <c r="EN361" s="98"/>
      <c r="EO361" s="99"/>
      <c r="EP361" s="193"/>
      <c r="EQ361" s="99"/>
      <c r="ER361" s="99"/>
      <c r="ES361" s="99"/>
      <c r="ET361" s="99"/>
      <c r="EU361" s="99"/>
      <c r="EV361" s="99"/>
      <c r="EW361" s="502"/>
      <c r="EX361" s="98"/>
      <c r="EY361" s="99"/>
      <c r="EZ361" s="99"/>
      <c r="FA361" s="98"/>
      <c r="FB361" s="99"/>
      <c r="FC361" s="99"/>
      <c r="FD361" s="99"/>
      <c r="FE361" s="98"/>
      <c r="FF361" s="99"/>
      <c r="FG361" s="98"/>
      <c r="FH361" s="99"/>
      <c r="FI361" s="99"/>
      <c r="FJ361" s="98"/>
      <c r="FK361" s="99"/>
      <c r="FL361" s="99"/>
      <c r="FM361" s="99"/>
      <c r="FN361" s="506"/>
      <c r="FO361" s="99"/>
      <c r="FP361" s="502"/>
      <c r="FQ361" s="99"/>
      <c r="FR361" s="98"/>
      <c r="FS361" s="99"/>
      <c r="FT361" s="98"/>
      <c r="FU361" s="99"/>
      <c r="FV361" s="99"/>
      <c r="FW361" s="99"/>
      <c r="FX361" s="99"/>
      <c r="FY361" s="99"/>
      <c r="FZ361" s="98"/>
      <c r="GA361" s="99"/>
      <c r="GB361" s="502"/>
      <c r="GC361" s="99"/>
      <c r="GD361" s="99"/>
      <c r="GE361" s="99"/>
      <c r="GF361" s="502"/>
      <c r="GG361" s="99"/>
      <c r="GH361" s="503"/>
      <c r="GI361" s="99"/>
      <c r="GJ361" s="502"/>
      <c r="GK361" s="99"/>
      <c r="GL361" s="99"/>
      <c r="GM361" s="502"/>
      <c r="GN361" s="99"/>
      <c r="GO361" s="99"/>
      <c r="GP361" s="99"/>
      <c r="GQ361" s="99"/>
      <c r="GR361" s="99"/>
      <c r="GS361" s="503"/>
      <c r="GT361" s="99"/>
      <c r="GU361" s="502"/>
      <c r="GV361" s="98"/>
      <c r="GW361" s="99"/>
      <c r="GX361" s="99"/>
      <c r="GY361" s="98"/>
      <c r="GZ361" s="99"/>
      <c r="HA361" s="99"/>
      <c r="HB361" s="99"/>
      <c r="HC361" s="99"/>
      <c r="HD361" s="99"/>
      <c r="HE361" s="99"/>
      <c r="HF361" s="99"/>
      <c r="HG361" s="99"/>
      <c r="HH361" s="502"/>
      <c r="HI361" s="99"/>
      <c r="HJ361" s="99"/>
      <c r="HK361" s="99"/>
      <c r="HL361" s="99"/>
      <c r="HM361" s="99"/>
      <c r="HN361" s="99"/>
      <c r="HO361" s="502"/>
      <c r="HP361" s="98"/>
      <c r="HQ361" s="99"/>
      <c r="HR361" s="99"/>
      <c r="HS361" s="99"/>
      <c r="HT361" s="98"/>
      <c r="HU361" s="99"/>
      <c r="HV361" s="99"/>
      <c r="HW361" s="99"/>
      <c r="HX361" s="99"/>
      <c r="HY361" s="98"/>
      <c r="HZ361" s="99"/>
      <c r="IA361" s="503"/>
      <c r="IB361" s="502"/>
      <c r="IC361" s="99"/>
      <c r="ID361" s="99"/>
      <c r="IE361" s="99"/>
      <c r="IF361" s="99"/>
      <c r="IG361" s="99"/>
      <c r="IH361" s="99"/>
      <c r="II361" s="99"/>
      <c r="IJ361" s="99"/>
      <c r="IK361" s="503"/>
      <c r="IL361" s="502"/>
      <c r="IM361" s="99"/>
      <c r="IN361" s="99"/>
      <c r="IO361" s="99"/>
      <c r="IP361" s="99"/>
      <c r="IQ361" s="99"/>
      <c r="IR361" s="99"/>
      <c r="IS361" s="503"/>
      <c r="IT361" s="99"/>
      <c r="IU361" s="99"/>
      <c r="IV361" s="502"/>
      <c r="IW361" s="99"/>
      <c r="IX361" s="99"/>
      <c r="IY361" s="98"/>
      <c r="IZ361" s="99"/>
      <c r="JA361" s="99"/>
      <c r="JB361" s="98"/>
      <c r="JC361" s="99"/>
      <c r="JD361" s="99"/>
      <c r="JE361" s="99"/>
      <c r="JF361" s="98"/>
      <c r="JG361" s="99"/>
      <c r="JH361" s="502"/>
      <c r="JI361" s="99"/>
      <c r="JJ361" s="99"/>
      <c r="JK361" s="99"/>
      <c r="JL361" s="99"/>
      <c r="JM361" s="502"/>
      <c r="JN361" s="99"/>
      <c r="JO361" s="507"/>
      <c r="JP361" s="503"/>
      <c r="JQ361" s="502"/>
    </row>
    <row r="362" spans="23:277" ht="16" hidden="1">
      <c r="W362" s="503"/>
      <c r="X362" s="502"/>
      <c r="Y362" s="99"/>
      <c r="Z362" s="502"/>
      <c r="AA362" s="99"/>
      <c r="AB362" s="502"/>
      <c r="AC362" s="99"/>
      <c r="AD362" s="504"/>
      <c r="AE362" s="99"/>
      <c r="AF362" s="99"/>
      <c r="AG362" s="99"/>
      <c r="AH362" s="99"/>
      <c r="AI362" s="505"/>
      <c r="AJ362" s="99"/>
      <c r="AK362" s="98"/>
      <c r="AL362" s="99"/>
      <c r="AM362" s="645"/>
      <c r="AN362" s="99"/>
      <c r="AO362" s="99"/>
      <c r="AP362" s="99"/>
      <c r="AQ362" s="99"/>
      <c r="AR362" s="99"/>
      <c r="AS362" s="99"/>
      <c r="AT362" s="99"/>
      <c r="AU362" s="99"/>
      <c r="AV362" s="99"/>
      <c r="AW362" s="99"/>
      <c r="AX362" s="99"/>
      <c r="AY362" s="98"/>
      <c r="AZ362" s="99"/>
      <c r="BA362" s="98"/>
      <c r="BB362" s="99"/>
      <c r="BC362" s="502"/>
      <c r="BD362" s="99"/>
      <c r="BE362" s="99"/>
      <c r="BF362" s="502"/>
      <c r="BG362" s="99"/>
      <c r="BH362" s="99"/>
      <c r="BI362" s="99"/>
      <c r="BJ362" s="99"/>
      <c r="BK362" s="634"/>
      <c r="BL362" s="99"/>
      <c r="BM362" s="99"/>
      <c r="BN362" s="502"/>
      <c r="BO362" s="99"/>
      <c r="BP362" s="99"/>
      <c r="BQ362" s="99"/>
      <c r="BR362" s="502"/>
      <c r="BS362" s="99"/>
      <c r="BT362" s="99"/>
      <c r="BU362" s="502"/>
      <c r="BV362" s="99"/>
      <c r="BW362" s="502"/>
      <c r="BX362" s="99"/>
      <c r="BY362" s="99"/>
      <c r="BZ362" s="502"/>
      <c r="CA362" s="99"/>
      <c r="CB362" s="99"/>
      <c r="CC362" s="99"/>
      <c r="CD362" s="99"/>
      <c r="CE362" s="503"/>
      <c r="CF362" s="99"/>
      <c r="CG362" s="502"/>
      <c r="CH362" s="99"/>
      <c r="CI362" s="98"/>
      <c r="CJ362" s="99"/>
      <c r="CK362" s="99"/>
      <c r="CL362" s="98"/>
      <c r="CM362" s="99"/>
      <c r="CN362" s="99"/>
      <c r="CO362" s="99"/>
      <c r="CP362" s="98"/>
      <c r="CQ362" s="99"/>
      <c r="CR362" s="99"/>
      <c r="CS362" s="99"/>
      <c r="CT362" s="99"/>
      <c r="CU362" s="99"/>
      <c r="CV362" s="99"/>
      <c r="CW362" s="99"/>
      <c r="CX362" s="98"/>
      <c r="CY362" s="99"/>
      <c r="CZ362" s="99"/>
      <c r="DA362" s="99"/>
      <c r="DB362" s="99"/>
      <c r="DC362" s="502"/>
      <c r="DD362" s="99"/>
      <c r="DE362" s="99"/>
      <c r="DF362" s="99"/>
      <c r="DG362" s="99"/>
      <c r="DH362" s="99"/>
      <c r="DI362" s="99"/>
      <c r="DJ362" s="99"/>
      <c r="DK362" s="99"/>
      <c r="DL362" s="99"/>
      <c r="DM362" s="99"/>
      <c r="DN362" s="99"/>
      <c r="DO362" s="502"/>
      <c r="DP362" s="99"/>
      <c r="DQ362" s="99"/>
      <c r="DR362" s="99"/>
      <c r="DS362" s="502"/>
      <c r="DT362" s="99"/>
      <c r="DU362" s="99"/>
      <c r="DV362" s="99"/>
      <c r="DW362" s="99"/>
      <c r="DX362" s="99"/>
      <c r="DY362" s="99"/>
      <c r="DZ362" s="99"/>
      <c r="EA362" s="506"/>
      <c r="EB362" s="99"/>
      <c r="EC362" s="502"/>
      <c r="ED362" s="98"/>
      <c r="EE362" s="99"/>
      <c r="EF362" s="99"/>
      <c r="EG362" s="99"/>
      <c r="EH362" s="99"/>
      <c r="EI362" s="98"/>
      <c r="EJ362" s="99"/>
      <c r="EK362" s="98"/>
      <c r="EL362" s="99"/>
      <c r="EM362" s="99"/>
      <c r="EN362" s="98"/>
      <c r="EO362" s="99"/>
      <c r="EP362" s="193"/>
      <c r="EQ362" s="99"/>
      <c r="ER362" s="99"/>
      <c r="ES362" s="99"/>
      <c r="ET362" s="99"/>
      <c r="EU362" s="99"/>
      <c r="EV362" s="99"/>
      <c r="EW362" s="502"/>
      <c r="EX362" s="98"/>
      <c r="EY362" s="99"/>
      <c r="EZ362" s="99"/>
      <c r="FA362" s="98"/>
      <c r="FB362" s="99"/>
      <c r="FC362" s="99"/>
      <c r="FD362" s="99"/>
      <c r="FE362" s="98"/>
      <c r="FF362" s="99"/>
      <c r="FG362" s="98"/>
      <c r="FH362" s="99"/>
      <c r="FI362" s="99"/>
      <c r="FJ362" s="98"/>
      <c r="FK362" s="99"/>
      <c r="FL362" s="99"/>
      <c r="FM362" s="99"/>
      <c r="FN362" s="506"/>
      <c r="FO362" s="99"/>
      <c r="FP362" s="502"/>
      <c r="FQ362" s="99"/>
      <c r="FR362" s="98"/>
      <c r="FS362" s="99"/>
      <c r="FT362" s="98"/>
      <c r="FU362" s="99"/>
      <c r="FV362" s="99"/>
      <c r="FW362" s="99"/>
      <c r="FX362" s="99"/>
      <c r="FY362" s="99"/>
      <c r="FZ362" s="98"/>
      <c r="GA362" s="99"/>
      <c r="GB362" s="502"/>
      <c r="GC362" s="99"/>
      <c r="GD362" s="99"/>
      <c r="GE362" s="99"/>
      <c r="GF362" s="502"/>
      <c r="GG362" s="99"/>
      <c r="GH362" s="503"/>
      <c r="GI362" s="99"/>
      <c r="GJ362" s="502"/>
      <c r="GK362" s="99"/>
      <c r="GL362" s="99"/>
      <c r="GM362" s="502"/>
      <c r="GN362" s="99"/>
      <c r="GO362" s="99"/>
      <c r="GP362" s="99"/>
      <c r="GQ362" s="99"/>
      <c r="GR362" s="99"/>
      <c r="GS362" s="503"/>
      <c r="GT362" s="99"/>
      <c r="GU362" s="502"/>
      <c r="GV362" s="98"/>
      <c r="GW362" s="99"/>
      <c r="GX362" s="99"/>
      <c r="GY362" s="98"/>
      <c r="GZ362" s="99"/>
      <c r="HA362" s="99"/>
      <c r="HB362" s="99"/>
      <c r="HC362" s="99"/>
      <c r="HD362" s="99"/>
      <c r="HE362" s="99"/>
      <c r="HF362" s="99"/>
      <c r="HG362" s="99"/>
      <c r="HH362" s="502"/>
      <c r="HI362" s="99"/>
      <c r="HJ362" s="99"/>
      <c r="HK362" s="99"/>
      <c r="HL362" s="99"/>
      <c r="HM362" s="99"/>
      <c r="HN362" s="99"/>
      <c r="HO362" s="502"/>
      <c r="HP362" s="98"/>
      <c r="HQ362" s="99"/>
      <c r="HR362" s="99"/>
      <c r="HS362" s="99"/>
      <c r="HT362" s="98"/>
      <c r="HU362" s="99"/>
      <c r="HV362" s="99"/>
      <c r="HW362" s="99"/>
      <c r="HX362" s="99"/>
      <c r="HY362" s="98"/>
      <c r="HZ362" s="99"/>
      <c r="IA362" s="503"/>
      <c r="IB362" s="502"/>
      <c r="IC362" s="99"/>
      <c r="ID362" s="99"/>
      <c r="IE362" s="99"/>
      <c r="IF362" s="99"/>
      <c r="IG362" s="99"/>
      <c r="IH362" s="99"/>
      <c r="II362" s="99"/>
      <c r="IJ362" s="99"/>
      <c r="IK362" s="503"/>
      <c r="IL362" s="502"/>
      <c r="IM362" s="99"/>
      <c r="IN362" s="99"/>
      <c r="IO362" s="99"/>
      <c r="IP362" s="99"/>
      <c r="IQ362" s="99"/>
      <c r="IR362" s="99"/>
      <c r="IS362" s="503"/>
      <c r="IT362" s="99"/>
      <c r="IU362" s="99"/>
      <c r="IV362" s="502"/>
      <c r="IW362" s="99"/>
      <c r="IX362" s="99"/>
      <c r="IY362" s="98"/>
      <c r="IZ362" s="99"/>
      <c r="JA362" s="99"/>
      <c r="JB362" s="98"/>
      <c r="JC362" s="99"/>
      <c r="JD362" s="99"/>
      <c r="JE362" s="99"/>
      <c r="JF362" s="98"/>
      <c r="JG362" s="99"/>
      <c r="JH362" s="502"/>
      <c r="JI362" s="99"/>
      <c r="JJ362" s="99"/>
      <c r="JK362" s="99"/>
      <c r="JL362" s="99"/>
      <c r="JM362" s="502"/>
      <c r="JN362" s="99"/>
      <c r="JO362" s="507"/>
      <c r="JP362" s="503"/>
      <c r="JQ362" s="502"/>
    </row>
    <row r="363" spans="23:277" ht="16" hidden="1">
      <c r="W363" s="503"/>
      <c r="X363" s="502"/>
      <c r="Y363" s="99"/>
      <c r="Z363" s="502"/>
      <c r="AA363" s="99"/>
      <c r="AB363" s="502"/>
      <c r="AC363" s="99"/>
      <c r="AD363" s="504"/>
      <c r="AE363" s="99"/>
      <c r="AF363" s="99"/>
      <c r="AG363" s="99"/>
      <c r="AH363" s="99"/>
      <c r="AI363" s="505"/>
      <c r="AJ363" s="99"/>
      <c r="AK363" s="98"/>
      <c r="AL363" s="99"/>
      <c r="AM363" s="645"/>
      <c r="AN363" s="99"/>
      <c r="AO363" s="99"/>
      <c r="AP363" s="99"/>
      <c r="AQ363" s="99"/>
      <c r="AR363" s="99"/>
      <c r="AS363" s="99"/>
      <c r="AT363" s="99"/>
      <c r="AU363" s="99"/>
      <c r="AV363" s="99"/>
      <c r="AW363" s="99"/>
      <c r="AX363" s="99"/>
      <c r="AY363" s="98"/>
      <c r="AZ363" s="99"/>
      <c r="BA363" s="98"/>
      <c r="BB363" s="99"/>
      <c r="BC363" s="502"/>
      <c r="BD363" s="99"/>
      <c r="BE363" s="99"/>
      <c r="BF363" s="502"/>
      <c r="BG363" s="99"/>
      <c r="BH363" s="99"/>
      <c r="BI363" s="99"/>
      <c r="BJ363" s="99"/>
      <c r="BK363" s="634"/>
      <c r="BL363" s="99"/>
      <c r="BM363" s="99"/>
      <c r="BN363" s="502"/>
      <c r="BO363" s="99"/>
      <c r="BP363" s="99"/>
      <c r="BQ363" s="99"/>
      <c r="BR363" s="502"/>
      <c r="BS363" s="99"/>
      <c r="BT363" s="99"/>
      <c r="BU363" s="502"/>
      <c r="BV363" s="99"/>
      <c r="BW363" s="502"/>
      <c r="BX363" s="99"/>
      <c r="BY363" s="99"/>
      <c r="BZ363" s="502"/>
      <c r="CA363" s="99"/>
      <c r="CB363" s="99"/>
      <c r="CC363" s="99"/>
      <c r="CD363" s="99"/>
      <c r="CE363" s="503"/>
      <c r="CF363" s="99"/>
      <c r="CG363" s="502"/>
      <c r="CH363" s="99"/>
      <c r="CI363" s="98"/>
      <c r="CJ363" s="99"/>
      <c r="CK363" s="99"/>
      <c r="CL363" s="98"/>
      <c r="CM363" s="99"/>
      <c r="CN363" s="99"/>
      <c r="CO363" s="99"/>
      <c r="CP363" s="98"/>
      <c r="CQ363" s="99"/>
      <c r="CR363" s="99"/>
      <c r="CS363" s="99"/>
      <c r="CT363" s="99"/>
      <c r="CU363" s="99"/>
      <c r="CV363" s="99"/>
      <c r="CW363" s="99"/>
      <c r="CX363" s="98"/>
      <c r="CY363" s="99"/>
      <c r="CZ363" s="99"/>
      <c r="DA363" s="99"/>
      <c r="DB363" s="99"/>
      <c r="DC363" s="502"/>
      <c r="DD363" s="99"/>
      <c r="DE363" s="99"/>
      <c r="DF363" s="99"/>
      <c r="DG363" s="99"/>
      <c r="DH363" s="99"/>
      <c r="DI363" s="99"/>
      <c r="DJ363" s="99"/>
      <c r="DK363" s="99"/>
      <c r="DL363" s="99"/>
      <c r="DM363" s="99"/>
      <c r="DN363" s="99"/>
      <c r="DO363" s="502"/>
      <c r="DP363" s="99"/>
      <c r="DQ363" s="99"/>
      <c r="DR363" s="99"/>
      <c r="DS363" s="502"/>
      <c r="DT363" s="99"/>
      <c r="DU363" s="99"/>
      <c r="DV363" s="99"/>
      <c r="DW363" s="99"/>
      <c r="DX363" s="99"/>
      <c r="DY363" s="99"/>
      <c r="DZ363" s="99"/>
      <c r="EA363" s="506"/>
      <c r="EB363" s="99"/>
      <c r="EC363" s="502"/>
      <c r="ED363" s="98"/>
      <c r="EE363" s="99"/>
      <c r="EF363" s="99"/>
      <c r="EG363" s="99"/>
      <c r="EH363" s="99"/>
      <c r="EI363" s="98"/>
      <c r="EJ363" s="99"/>
      <c r="EK363" s="98"/>
      <c r="EL363" s="99"/>
      <c r="EM363" s="99"/>
      <c r="EN363" s="98"/>
      <c r="EO363" s="99"/>
      <c r="EP363" s="193"/>
      <c r="EQ363" s="99"/>
      <c r="ER363" s="99"/>
      <c r="ES363" s="99"/>
      <c r="ET363" s="99"/>
      <c r="EU363" s="99"/>
      <c r="EV363" s="99"/>
      <c r="EW363" s="502"/>
      <c r="EX363" s="98"/>
      <c r="EY363" s="99"/>
      <c r="EZ363" s="99"/>
      <c r="FA363" s="98"/>
      <c r="FB363" s="99"/>
      <c r="FC363" s="99"/>
      <c r="FD363" s="99"/>
      <c r="FE363" s="98"/>
      <c r="FF363" s="99"/>
      <c r="FG363" s="98"/>
      <c r="FH363" s="99"/>
      <c r="FI363" s="99"/>
      <c r="FJ363" s="98"/>
      <c r="FK363" s="99"/>
      <c r="FL363" s="99"/>
      <c r="FM363" s="99"/>
      <c r="FN363" s="506"/>
      <c r="FO363" s="99"/>
      <c r="FP363" s="502"/>
      <c r="FQ363" s="99"/>
      <c r="FR363" s="98"/>
      <c r="FS363" s="99"/>
      <c r="FT363" s="98"/>
      <c r="FU363" s="99"/>
      <c r="FV363" s="99"/>
      <c r="FW363" s="99"/>
      <c r="FX363" s="99"/>
      <c r="FY363" s="99"/>
      <c r="FZ363" s="98"/>
      <c r="GA363" s="99"/>
      <c r="GB363" s="502"/>
      <c r="GC363" s="99"/>
      <c r="GD363" s="99"/>
      <c r="GE363" s="99"/>
      <c r="GF363" s="502"/>
      <c r="GG363" s="99"/>
      <c r="GH363" s="503"/>
      <c r="GI363" s="99"/>
      <c r="GJ363" s="502"/>
      <c r="GK363" s="99"/>
      <c r="GL363" s="99"/>
      <c r="GM363" s="502"/>
      <c r="GN363" s="99"/>
      <c r="GO363" s="99"/>
      <c r="GP363" s="99"/>
      <c r="GQ363" s="99"/>
      <c r="GR363" s="99"/>
      <c r="GS363" s="503"/>
      <c r="GT363" s="99"/>
      <c r="GU363" s="502"/>
      <c r="GV363" s="98"/>
      <c r="GW363" s="99"/>
      <c r="GX363" s="99"/>
      <c r="GY363" s="98"/>
      <c r="GZ363" s="99"/>
      <c r="HA363" s="99"/>
      <c r="HB363" s="99"/>
      <c r="HC363" s="99"/>
      <c r="HD363" s="99"/>
      <c r="HE363" s="99"/>
      <c r="HF363" s="99"/>
      <c r="HG363" s="99"/>
      <c r="HH363" s="502"/>
      <c r="HI363" s="99"/>
      <c r="HJ363" s="99"/>
      <c r="HK363" s="99"/>
      <c r="HL363" s="99"/>
      <c r="HM363" s="99"/>
      <c r="HN363" s="99"/>
      <c r="HO363" s="502"/>
      <c r="HP363" s="98"/>
      <c r="HQ363" s="99"/>
      <c r="HR363" s="99"/>
      <c r="HS363" s="99"/>
      <c r="HT363" s="98"/>
      <c r="HU363" s="99"/>
      <c r="HV363" s="99"/>
      <c r="HW363" s="99"/>
      <c r="HX363" s="99"/>
      <c r="HY363" s="98"/>
      <c r="HZ363" s="99"/>
      <c r="IA363" s="503"/>
      <c r="IB363" s="502"/>
      <c r="IC363" s="99"/>
      <c r="ID363" s="99"/>
      <c r="IE363" s="99"/>
      <c r="IF363" s="99"/>
      <c r="IG363" s="99"/>
      <c r="IH363" s="99"/>
      <c r="II363" s="99"/>
      <c r="IJ363" s="99"/>
      <c r="IK363" s="503"/>
      <c r="IL363" s="502"/>
      <c r="IM363" s="99"/>
      <c r="IN363" s="99"/>
      <c r="IO363" s="99"/>
      <c r="IP363" s="99"/>
      <c r="IQ363" s="99"/>
      <c r="IR363" s="99"/>
      <c r="IS363" s="503"/>
      <c r="IT363" s="99"/>
      <c r="IU363" s="99"/>
      <c r="IV363" s="502"/>
      <c r="IW363" s="99"/>
      <c r="IX363" s="99"/>
      <c r="IY363" s="98"/>
      <c r="IZ363" s="99"/>
      <c r="JA363" s="99"/>
      <c r="JB363" s="98"/>
      <c r="JC363" s="99"/>
      <c r="JD363" s="99"/>
      <c r="JE363" s="99"/>
      <c r="JF363" s="98"/>
      <c r="JG363" s="99"/>
      <c r="JH363" s="502"/>
      <c r="JI363" s="99"/>
      <c r="JJ363" s="99"/>
      <c r="JK363" s="99"/>
      <c r="JL363" s="99"/>
      <c r="JM363" s="502"/>
      <c r="JN363" s="99"/>
      <c r="JO363" s="507"/>
      <c r="JP363" s="503"/>
      <c r="JQ363" s="502"/>
    </row>
    <row r="364" spans="23:277" ht="16" hidden="1">
      <c r="W364" s="503"/>
      <c r="X364" s="502"/>
      <c r="Y364" s="99"/>
      <c r="Z364" s="502"/>
      <c r="AA364" s="99"/>
      <c r="AB364" s="502"/>
      <c r="AC364" s="99"/>
      <c r="AD364" s="504"/>
      <c r="AE364" s="99"/>
      <c r="AF364" s="99"/>
      <c r="AG364" s="99"/>
      <c r="AH364" s="99"/>
      <c r="AI364" s="505"/>
      <c r="AJ364" s="99"/>
      <c r="AK364" s="98"/>
      <c r="AL364" s="99"/>
      <c r="AM364" s="645"/>
      <c r="AN364" s="99"/>
      <c r="AO364" s="99"/>
      <c r="AP364" s="99"/>
      <c r="AQ364" s="99"/>
      <c r="AR364" s="99"/>
      <c r="AS364" s="99"/>
      <c r="AT364" s="99"/>
      <c r="AU364" s="99"/>
      <c r="AV364" s="99"/>
      <c r="AW364" s="99"/>
      <c r="AX364" s="99"/>
      <c r="AY364" s="98"/>
      <c r="AZ364" s="99"/>
      <c r="BA364" s="98"/>
      <c r="BB364" s="99"/>
      <c r="BC364" s="502"/>
      <c r="BD364" s="99"/>
      <c r="BE364" s="99"/>
      <c r="BF364" s="502"/>
      <c r="BG364" s="99"/>
      <c r="BH364" s="99"/>
      <c r="BI364" s="99"/>
      <c r="BJ364" s="99"/>
      <c r="BK364" s="634"/>
      <c r="BL364" s="99"/>
      <c r="BM364" s="99"/>
      <c r="BN364" s="502"/>
      <c r="BO364" s="99"/>
      <c r="BP364" s="99"/>
      <c r="BQ364" s="99"/>
      <c r="BR364" s="502"/>
      <c r="BS364" s="99"/>
      <c r="BT364" s="99"/>
      <c r="BU364" s="502"/>
      <c r="BV364" s="99"/>
      <c r="BW364" s="502"/>
      <c r="BX364" s="99"/>
      <c r="BY364" s="99"/>
      <c r="BZ364" s="502"/>
      <c r="CA364" s="99"/>
      <c r="CB364" s="99"/>
      <c r="CC364" s="99"/>
      <c r="CD364" s="99"/>
      <c r="CE364" s="503"/>
      <c r="CF364" s="99"/>
      <c r="CG364" s="502"/>
      <c r="CH364" s="99"/>
      <c r="CI364" s="98"/>
      <c r="CJ364" s="99"/>
      <c r="CK364" s="99"/>
      <c r="CL364" s="98"/>
      <c r="CM364" s="99"/>
      <c r="CN364" s="99"/>
      <c r="CO364" s="99"/>
      <c r="CP364" s="98"/>
      <c r="CQ364" s="99"/>
      <c r="CR364" s="99"/>
      <c r="CS364" s="99"/>
      <c r="CT364" s="99"/>
      <c r="CU364" s="99"/>
      <c r="CV364" s="99"/>
      <c r="CW364" s="99"/>
      <c r="CX364" s="98"/>
      <c r="CY364" s="99"/>
      <c r="CZ364" s="99"/>
      <c r="DA364" s="99"/>
      <c r="DB364" s="99"/>
      <c r="DC364" s="502"/>
      <c r="DD364" s="99"/>
      <c r="DE364" s="99"/>
      <c r="DF364" s="99"/>
      <c r="DG364" s="99"/>
      <c r="DH364" s="99"/>
      <c r="DI364" s="99"/>
      <c r="DJ364" s="99"/>
      <c r="DK364" s="99"/>
      <c r="DL364" s="99"/>
      <c r="DM364" s="99"/>
      <c r="DN364" s="99"/>
      <c r="DO364" s="502"/>
      <c r="DP364" s="99"/>
      <c r="DQ364" s="99"/>
      <c r="DR364" s="99"/>
      <c r="DS364" s="502"/>
      <c r="DT364" s="99"/>
      <c r="DU364" s="99"/>
      <c r="DV364" s="99"/>
      <c r="DW364" s="99"/>
      <c r="DX364" s="99"/>
      <c r="DY364" s="99"/>
      <c r="DZ364" s="99"/>
      <c r="EA364" s="506"/>
      <c r="EB364" s="99"/>
      <c r="EC364" s="502"/>
      <c r="ED364" s="98"/>
      <c r="EE364" s="99"/>
      <c r="EF364" s="99"/>
      <c r="EG364" s="99"/>
      <c r="EH364" s="99"/>
      <c r="EI364" s="98"/>
      <c r="EJ364" s="99"/>
      <c r="EK364" s="98"/>
      <c r="EL364" s="99"/>
      <c r="EM364" s="99"/>
      <c r="EN364" s="98"/>
      <c r="EO364" s="99"/>
      <c r="EP364" s="193"/>
      <c r="EQ364" s="99"/>
      <c r="ER364" s="99"/>
      <c r="ES364" s="99"/>
      <c r="ET364" s="99"/>
      <c r="EU364" s="99"/>
      <c r="EV364" s="99"/>
      <c r="EW364" s="502"/>
      <c r="EX364" s="98"/>
      <c r="EY364" s="99"/>
      <c r="EZ364" s="99"/>
      <c r="FA364" s="98"/>
      <c r="FB364" s="99"/>
      <c r="FC364" s="99"/>
      <c r="FD364" s="99"/>
      <c r="FE364" s="98"/>
      <c r="FF364" s="99"/>
      <c r="FG364" s="98"/>
      <c r="FH364" s="99"/>
      <c r="FI364" s="99"/>
      <c r="FJ364" s="98"/>
      <c r="FK364" s="99"/>
      <c r="FL364" s="99"/>
      <c r="FM364" s="99"/>
      <c r="FN364" s="506"/>
      <c r="FO364" s="99"/>
      <c r="FP364" s="502"/>
      <c r="FQ364" s="99"/>
      <c r="FR364" s="98"/>
      <c r="FS364" s="99"/>
      <c r="FT364" s="98"/>
      <c r="FU364" s="99"/>
      <c r="FV364" s="99"/>
      <c r="FW364" s="99"/>
      <c r="FX364" s="99"/>
      <c r="FY364" s="99"/>
      <c r="FZ364" s="98"/>
      <c r="GA364" s="99"/>
      <c r="GB364" s="502"/>
      <c r="GC364" s="99"/>
      <c r="GD364" s="99"/>
      <c r="GE364" s="99"/>
      <c r="GF364" s="502"/>
      <c r="GG364" s="99"/>
      <c r="GH364" s="503"/>
      <c r="GI364" s="99"/>
      <c r="GJ364" s="502"/>
      <c r="GK364" s="99"/>
      <c r="GL364" s="99"/>
      <c r="GM364" s="502"/>
      <c r="GN364" s="99"/>
      <c r="GO364" s="99"/>
      <c r="GP364" s="99"/>
      <c r="GQ364" s="99"/>
      <c r="GR364" s="99"/>
      <c r="GS364" s="503"/>
      <c r="GT364" s="99"/>
      <c r="GU364" s="502"/>
      <c r="GV364" s="98"/>
      <c r="GW364" s="99"/>
      <c r="GX364" s="99"/>
      <c r="GY364" s="98"/>
      <c r="GZ364" s="99"/>
      <c r="HA364" s="99"/>
      <c r="HB364" s="99"/>
      <c r="HC364" s="99"/>
      <c r="HD364" s="99"/>
      <c r="HE364" s="99"/>
      <c r="HF364" s="99"/>
      <c r="HG364" s="99"/>
      <c r="HH364" s="502"/>
      <c r="HI364" s="99"/>
      <c r="HJ364" s="99"/>
      <c r="HK364" s="99"/>
      <c r="HL364" s="99"/>
      <c r="HM364" s="99"/>
      <c r="HN364" s="99"/>
      <c r="HO364" s="502"/>
      <c r="HP364" s="98"/>
      <c r="HQ364" s="99"/>
      <c r="HR364" s="99"/>
      <c r="HS364" s="99"/>
      <c r="HT364" s="98"/>
      <c r="HU364" s="99"/>
      <c r="HV364" s="99"/>
      <c r="HW364" s="99"/>
      <c r="HX364" s="99"/>
      <c r="HY364" s="98"/>
      <c r="HZ364" s="99"/>
      <c r="IA364" s="503"/>
      <c r="IB364" s="502"/>
      <c r="IC364" s="99"/>
      <c r="ID364" s="99"/>
      <c r="IE364" s="99"/>
      <c r="IF364" s="99"/>
      <c r="IG364" s="99"/>
      <c r="IH364" s="99"/>
      <c r="II364" s="99"/>
      <c r="IJ364" s="99"/>
      <c r="IK364" s="503"/>
      <c r="IL364" s="502"/>
      <c r="IM364" s="99"/>
      <c r="IN364" s="99"/>
      <c r="IO364" s="99"/>
      <c r="IP364" s="99"/>
      <c r="IQ364" s="99"/>
      <c r="IR364" s="99"/>
      <c r="IS364" s="503"/>
      <c r="IT364" s="99"/>
      <c r="IU364" s="99"/>
      <c r="IV364" s="502"/>
      <c r="IW364" s="99"/>
      <c r="IX364" s="99"/>
      <c r="IY364" s="98"/>
      <c r="IZ364" s="99"/>
      <c r="JA364" s="99"/>
      <c r="JB364" s="98"/>
      <c r="JC364" s="99"/>
      <c r="JD364" s="99"/>
      <c r="JE364" s="99"/>
      <c r="JF364" s="98"/>
      <c r="JG364" s="99"/>
      <c r="JH364" s="502"/>
      <c r="JI364" s="99"/>
      <c r="JJ364" s="99"/>
      <c r="JK364" s="99"/>
      <c r="JL364" s="99"/>
      <c r="JM364" s="502"/>
      <c r="JN364" s="99"/>
      <c r="JO364" s="507"/>
      <c r="JP364" s="503"/>
      <c r="JQ364" s="502"/>
    </row>
    <row r="365" spans="23:277" ht="16" hidden="1">
      <c r="W365" s="503"/>
      <c r="X365" s="502"/>
      <c r="Y365" s="99"/>
      <c r="Z365" s="502"/>
      <c r="AA365" s="99"/>
      <c r="AB365" s="502"/>
      <c r="AC365" s="99"/>
      <c r="AD365" s="504"/>
      <c r="AE365" s="99"/>
      <c r="AF365" s="99"/>
      <c r="AG365" s="99"/>
      <c r="AH365" s="99"/>
      <c r="AI365" s="505"/>
      <c r="AJ365" s="99"/>
      <c r="AK365" s="98"/>
      <c r="AL365" s="99"/>
      <c r="AM365" s="645"/>
      <c r="AN365" s="99"/>
      <c r="AO365" s="99"/>
      <c r="AP365" s="99"/>
      <c r="AQ365" s="99"/>
      <c r="AR365" s="99"/>
      <c r="AS365" s="99"/>
      <c r="AT365" s="99"/>
      <c r="AU365" s="99"/>
      <c r="AV365" s="99"/>
      <c r="AW365" s="99"/>
      <c r="AX365" s="99"/>
      <c r="AY365" s="98"/>
      <c r="AZ365" s="99"/>
      <c r="BA365" s="98"/>
      <c r="BB365" s="99"/>
      <c r="BC365" s="502"/>
      <c r="BD365" s="99"/>
      <c r="BE365" s="99"/>
      <c r="BF365" s="502"/>
      <c r="BG365" s="99"/>
      <c r="BH365" s="99"/>
      <c r="BI365" s="99"/>
      <c r="BJ365" s="99"/>
      <c r="BK365" s="634"/>
      <c r="BL365" s="99"/>
      <c r="BM365" s="99"/>
      <c r="BN365" s="502"/>
      <c r="BO365" s="99"/>
      <c r="BP365" s="99"/>
      <c r="BQ365" s="99"/>
      <c r="BR365" s="502"/>
      <c r="BS365" s="99"/>
      <c r="BT365" s="99"/>
      <c r="BU365" s="502"/>
      <c r="BV365" s="99"/>
      <c r="BW365" s="502"/>
      <c r="BX365" s="99"/>
      <c r="BY365" s="99"/>
      <c r="BZ365" s="502"/>
      <c r="CA365" s="99"/>
      <c r="CB365" s="99"/>
      <c r="CC365" s="99"/>
      <c r="CD365" s="99"/>
      <c r="CE365" s="503"/>
      <c r="CF365" s="99"/>
      <c r="CG365" s="502"/>
      <c r="CH365" s="99"/>
      <c r="CI365" s="98"/>
      <c r="CJ365" s="99"/>
      <c r="CK365" s="99"/>
      <c r="CL365" s="98"/>
      <c r="CM365" s="99"/>
      <c r="CN365" s="99"/>
      <c r="CO365" s="99"/>
      <c r="CP365" s="98"/>
      <c r="CQ365" s="99"/>
      <c r="CR365" s="99"/>
      <c r="CS365" s="99"/>
      <c r="CT365" s="99"/>
      <c r="CU365" s="99"/>
      <c r="CV365" s="99"/>
      <c r="CW365" s="99"/>
      <c r="CX365" s="98"/>
      <c r="CY365" s="99"/>
      <c r="CZ365" s="99"/>
      <c r="DA365" s="99"/>
      <c r="DB365" s="99"/>
      <c r="DC365" s="502"/>
      <c r="DD365" s="99"/>
      <c r="DE365" s="99"/>
      <c r="DF365" s="99"/>
      <c r="DG365" s="99"/>
      <c r="DH365" s="99"/>
      <c r="DI365" s="99"/>
      <c r="DJ365" s="99"/>
      <c r="DK365" s="99"/>
      <c r="DL365" s="99"/>
      <c r="DM365" s="99"/>
      <c r="DN365" s="99"/>
      <c r="DO365" s="502"/>
      <c r="DP365" s="99"/>
      <c r="DQ365" s="99"/>
      <c r="DR365" s="99"/>
      <c r="DS365" s="502"/>
      <c r="DT365" s="99"/>
      <c r="DU365" s="99"/>
      <c r="DV365" s="99"/>
      <c r="DW365" s="99"/>
      <c r="DX365" s="99"/>
      <c r="DY365" s="99"/>
      <c r="DZ365" s="99"/>
      <c r="EA365" s="506"/>
      <c r="EB365" s="99"/>
      <c r="EC365" s="502"/>
      <c r="ED365" s="98"/>
      <c r="EE365" s="99"/>
      <c r="EF365" s="99"/>
      <c r="EG365" s="99"/>
      <c r="EH365" s="99"/>
      <c r="EI365" s="98"/>
      <c r="EJ365" s="99"/>
      <c r="EK365" s="98"/>
      <c r="EL365" s="99"/>
      <c r="EM365" s="99"/>
      <c r="EN365" s="98"/>
      <c r="EO365" s="99"/>
      <c r="EP365" s="193"/>
      <c r="EQ365" s="99"/>
      <c r="ER365" s="99"/>
      <c r="ES365" s="99"/>
      <c r="ET365" s="99"/>
      <c r="EU365" s="99"/>
      <c r="EV365" s="99"/>
      <c r="EW365" s="502"/>
      <c r="EX365" s="98"/>
      <c r="EY365" s="99"/>
      <c r="EZ365" s="99"/>
      <c r="FA365" s="98"/>
      <c r="FB365" s="99"/>
      <c r="FC365" s="99"/>
      <c r="FD365" s="99"/>
      <c r="FE365" s="98"/>
      <c r="FF365" s="99"/>
      <c r="FG365" s="98"/>
      <c r="FH365" s="99"/>
      <c r="FI365" s="99"/>
      <c r="FJ365" s="98"/>
      <c r="FK365" s="99"/>
      <c r="FL365" s="99"/>
      <c r="FM365" s="99"/>
      <c r="FN365" s="506"/>
      <c r="FO365" s="99"/>
      <c r="FP365" s="502"/>
      <c r="FQ365" s="99"/>
      <c r="FR365" s="98"/>
      <c r="FS365" s="99"/>
      <c r="FT365" s="98"/>
      <c r="FU365" s="99"/>
      <c r="FV365" s="99"/>
      <c r="FW365" s="99"/>
      <c r="FX365" s="99"/>
      <c r="FY365" s="99"/>
      <c r="FZ365" s="98"/>
      <c r="GA365" s="99"/>
      <c r="GB365" s="502"/>
      <c r="GC365" s="99"/>
      <c r="GD365" s="99"/>
      <c r="GE365" s="99"/>
      <c r="GF365" s="502"/>
      <c r="GG365" s="99"/>
      <c r="GH365" s="503"/>
      <c r="GI365" s="99"/>
      <c r="GJ365" s="502"/>
      <c r="GK365" s="99"/>
      <c r="GL365" s="99"/>
      <c r="GM365" s="502"/>
      <c r="GN365" s="99"/>
      <c r="GO365" s="99"/>
      <c r="GP365" s="99"/>
      <c r="GQ365" s="99"/>
      <c r="GR365" s="99"/>
      <c r="GS365" s="503"/>
      <c r="GT365" s="99"/>
      <c r="GU365" s="502"/>
      <c r="GV365" s="98"/>
      <c r="GW365" s="99"/>
      <c r="GX365" s="99"/>
      <c r="GY365" s="98"/>
      <c r="GZ365" s="99"/>
      <c r="HA365" s="99"/>
      <c r="HB365" s="99"/>
      <c r="HC365" s="99"/>
      <c r="HD365" s="99"/>
      <c r="HE365" s="99"/>
      <c r="HF365" s="99"/>
      <c r="HG365" s="99"/>
      <c r="HH365" s="502"/>
      <c r="HI365" s="99"/>
      <c r="HJ365" s="99"/>
      <c r="HK365" s="99"/>
      <c r="HL365" s="99"/>
      <c r="HM365" s="99"/>
      <c r="HN365" s="99"/>
      <c r="HO365" s="502"/>
      <c r="HP365" s="98"/>
      <c r="HQ365" s="99"/>
      <c r="HR365" s="99"/>
      <c r="HS365" s="99"/>
      <c r="HT365" s="98"/>
      <c r="HU365" s="99"/>
      <c r="HV365" s="99"/>
      <c r="HW365" s="99"/>
      <c r="HX365" s="99"/>
      <c r="HY365" s="98"/>
      <c r="HZ365" s="99"/>
      <c r="IA365" s="503"/>
      <c r="IB365" s="502"/>
      <c r="IC365" s="99"/>
      <c r="ID365" s="99"/>
      <c r="IE365" s="99"/>
      <c r="IF365" s="99"/>
      <c r="IG365" s="99"/>
      <c r="IH365" s="99"/>
      <c r="II365" s="99"/>
      <c r="IJ365" s="99"/>
      <c r="IK365" s="503"/>
      <c r="IL365" s="502"/>
      <c r="IM365" s="99"/>
      <c r="IN365" s="99"/>
      <c r="IO365" s="99"/>
      <c r="IP365" s="99"/>
      <c r="IQ365" s="99"/>
      <c r="IR365" s="99"/>
      <c r="IS365" s="503"/>
      <c r="IT365" s="99"/>
      <c r="IU365" s="99"/>
      <c r="IV365" s="502"/>
      <c r="IW365" s="99"/>
      <c r="IX365" s="99"/>
      <c r="IY365" s="98"/>
      <c r="IZ365" s="99"/>
      <c r="JA365" s="99"/>
      <c r="JB365" s="98"/>
      <c r="JC365" s="99"/>
      <c r="JD365" s="99"/>
      <c r="JE365" s="99"/>
      <c r="JF365" s="98"/>
      <c r="JG365" s="99"/>
      <c r="JH365" s="502"/>
      <c r="JI365" s="99"/>
      <c r="JJ365" s="99"/>
      <c r="JK365" s="99"/>
      <c r="JL365" s="99"/>
      <c r="JM365" s="502"/>
      <c r="JN365" s="99"/>
      <c r="JO365" s="507"/>
      <c r="JP365" s="503"/>
      <c r="JQ365" s="502"/>
    </row>
    <row r="366" spans="23:277" ht="16" hidden="1">
      <c r="W366" s="503"/>
      <c r="X366" s="502"/>
      <c r="Y366" s="99"/>
      <c r="Z366" s="502"/>
      <c r="AA366" s="99"/>
      <c r="AB366" s="502"/>
      <c r="AC366" s="99"/>
      <c r="AD366" s="504"/>
      <c r="AE366" s="99"/>
      <c r="AF366" s="99"/>
      <c r="AG366" s="99"/>
      <c r="AH366" s="99"/>
      <c r="AI366" s="505"/>
      <c r="AJ366" s="99"/>
      <c r="AK366" s="98"/>
      <c r="AL366" s="99"/>
      <c r="AM366" s="645"/>
      <c r="AN366" s="99"/>
      <c r="AO366" s="99"/>
      <c r="AP366" s="99"/>
      <c r="AQ366" s="99"/>
      <c r="AR366" s="99"/>
      <c r="AS366" s="99"/>
      <c r="AT366" s="99"/>
      <c r="AU366" s="99"/>
      <c r="AV366" s="99"/>
      <c r="AW366" s="99"/>
      <c r="AX366" s="99"/>
      <c r="AY366" s="98"/>
      <c r="AZ366" s="99"/>
      <c r="BA366" s="98"/>
      <c r="BB366" s="99"/>
      <c r="BC366" s="502"/>
      <c r="BD366" s="99"/>
      <c r="BE366" s="99"/>
      <c r="BF366" s="502"/>
      <c r="BG366" s="99"/>
      <c r="BH366" s="99"/>
      <c r="BI366" s="99"/>
      <c r="BJ366" s="99"/>
      <c r="BK366" s="634"/>
      <c r="BL366" s="99"/>
      <c r="BM366" s="99"/>
      <c r="BN366" s="502"/>
      <c r="BO366" s="99"/>
      <c r="BP366" s="99"/>
      <c r="BQ366" s="99"/>
      <c r="BR366" s="502"/>
      <c r="BS366" s="99"/>
      <c r="BT366" s="99"/>
      <c r="BU366" s="502"/>
      <c r="BV366" s="99"/>
      <c r="BW366" s="502"/>
      <c r="BX366" s="99"/>
      <c r="BY366" s="99"/>
      <c r="BZ366" s="502"/>
      <c r="CA366" s="99"/>
      <c r="CB366" s="99"/>
      <c r="CC366" s="99"/>
      <c r="CD366" s="99"/>
      <c r="CE366" s="503"/>
      <c r="CF366" s="99"/>
      <c r="CG366" s="502"/>
      <c r="CH366" s="99"/>
      <c r="CI366" s="98"/>
      <c r="CJ366" s="99"/>
      <c r="CK366" s="99"/>
      <c r="CL366" s="98"/>
      <c r="CM366" s="99"/>
      <c r="CN366" s="99"/>
      <c r="CO366" s="99"/>
      <c r="CP366" s="98"/>
      <c r="CQ366" s="99"/>
      <c r="CR366" s="99"/>
      <c r="CS366" s="99"/>
      <c r="CT366" s="99"/>
      <c r="CU366" s="99"/>
      <c r="CV366" s="99"/>
      <c r="CW366" s="99"/>
      <c r="CX366" s="98"/>
      <c r="CY366" s="99"/>
      <c r="CZ366" s="99"/>
      <c r="DA366" s="99"/>
      <c r="DB366" s="99"/>
      <c r="DC366" s="502"/>
      <c r="DD366" s="99"/>
      <c r="DE366" s="99"/>
      <c r="DF366" s="99"/>
      <c r="DG366" s="99"/>
      <c r="DH366" s="99"/>
      <c r="DI366" s="99"/>
      <c r="DJ366" s="99"/>
      <c r="DK366" s="99"/>
      <c r="DL366" s="99"/>
      <c r="DM366" s="99"/>
      <c r="DN366" s="99"/>
      <c r="DO366" s="502"/>
      <c r="DP366" s="99"/>
      <c r="DQ366" s="99"/>
      <c r="DR366" s="99"/>
      <c r="DS366" s="502"/>
      <c r="DT366" s="99"/>
      <c r="DU366" s="99"/>
      <c r="DV366" s="99"/>
      <c r="DW366" s="99"/>
      <c r="DX366" s="99"/>
      <c r="DY366" s="99"/>
      <c r="DZ366" s="99"/>
      <c r="EA366" s="506"/>
      <c r="EB366" s="99"/>
      <c r="EC366" s="502"/>
      <c r="ED366" s="98"/>
      <c r="EE366" s="99"/>
      <c r="EF366" s="99"/>
      <c r="EG366" s="99"/>
      <c r="EH366" s="99"/>
      <c r="EI366" s="98"/>
      <c r="EJ366" s="99"/>
      <c r="EK366" s="98"/>
      <c r="EL366" s="99"/>
      <c r="EM366" s="99"/>
      <c r="EN366" s="98"/>
      <c r="EO366" s="99"/>
      <c r="EP366" s="193"/>
      <c r="EQ366" s="99"/>
      <c r="ER366" s="99"/>
      <c r="ES366" s="99"/>
      <c r="ET366" s="99"/>
      <c r="EU366" s="99"/>
      <c r="EV366" s="99"/>
      <c r="EW366" s="502"/>
      <c r="EX366" s="98"/>
      <c r="EY366" s="99"/>
      <c r="EZ366" s="99"/>
      <c r="FA366" s="98"/>
      <c r="FB366" s="99"/>
      <c r="FC366" s="99"/>
      <c r="FD366" s="99"/>
      <c r="FE366" s="98"/>
      <c r="FF366" s="99"/>
      <c r="FG366" s="98"/>
      <c r="FH366" s="99"/>
      <c r="FI366" s="99"/>
      <c r="FJ366" s="98"/>
      <c r="FK366" s="99"/>
      <c r="FL366" s="99"/>
      <c r="FM366" s="99"/>
      <c r="FN366" s="506"/>
      <c r="FO366" s="99"/>
      <c r="FP366" s="502"/>
      <c r="FQ366" s="99"/>
      <c r="FR366" s="98"/>
      <c r="FS366" s="99"/>
      <c r="FT366" s="98"/>
      <c r="FU366" s="99"/>
      <c r="FV366" s="99"/>
      <c r="FW366" s="99"/>
      <c r="FX366" s="99"/>
      <c r="FY366" s="99"/>
      <c r="FZ366" s="98"/>
      <c r="GA366" s="99"/>
      <c r="GB366" s="502"/>
      <c r="GC366" s="99"/>
      <c r="GD366" s="99"/>
      <c r="GE366" s="99"/>
      <c r="GF366" s="502"/>
      <c r="GG366" s="99"/>
      <c r="GH366" s="503"/>
      <c r="GI366" s="99"/>
      <c r="GJ366" s="502"/>
      <c r="GK366" s="99"/>
      <c r="GL366" s="99"/>
      <c r="GM366" s="502"/>
      <c r="GN366" s="99"/>
      <c r="GO366" s="99"/>
      <c r="GP366" s="99"/>
      <c r="GQ366" s="99"/>
      <c r="GR366" s="99"/>
      <c r="GS366" s="503"/>
      <c r="GT366" s="99"/>
      <c r="GU366" s="502"/>
      <c r="GV366" s="98"/>
      <c r="GW366" s="99"/>
      <c r="GX366" s="99"/>
      <c r="GY366" s="98"/>
      <c r="GZ366" s="99"/>
      <c r="HA366" s="99"/>
      <c r="HB366" s="99"/>
      <c r="HC366" s="99"/>
      <c r="HD366" s="99"/>
      <c r="HE366" s="99"/>
      <c r="HF366" s="99"/>
      <c r="HG366" s="99"/>
      <c r="HH366" s="502"/>
      <c r="HI366" s="99"/>
      <c r="HJ366" s="99"/>
      <c r="HK366" s="99"/>
      <c r="HL366" s="99"/>
      <c r="HM366" s="99"/>
      <c r="HN366" s="99"/>
      <c r="HO366" s="502"/>
      <c r="HP366" s="98"/>
      <c r="HQ366" s="99"/>
      <c r="HR366" s="99"/>
      <c r="HS366" s="99"/>
      <c r="HT366" s="98"/>
      <c r="HU366" s="99"/>
      <c r="HV366" s="99"/>
      <c r="HW366" s="99"/>
      <c r="HX366" s="99"/>
      <c r="HY366" s="98"/>
      <c r="HZ366" s="99"/>
      <c r="IA366" s="503"/>
      <c r="IB366" s="502"/>
      <c r="IC366" s="99"/>
      <c r="ID366" s="99"/>
      <c r="IE366" s="99"/>
      <c r="IF366" s="99"/>
      <c r="IG366" s="99"/>
      <c r="IH366" s="99"/>
      <c r="II366" s="99"/>
      <c r="IJ366" s="99"/>
      <c r="IK366" s="503"/>
      <c r="IL366" s="502"/>
      <c r="IM366" s="99"/>
      <c r="IN366" s="99"/>
      <c r="IO366" s="99"/>
      <c r="IP366" s="99"/>
      <c r="IQ366" s="99"/>
      <c r="IR366" s="99"/>
      <c r="IS366" s="503"/>
      <c r="IT366" s="99"/>
      <c r="IU366" s="99"/>
      <c r="IV366" s="502"/>
      <c r="IW366" s="99"/>
      <c r="IX366" s="99"/>
      <c r="IY366" s="98"/>
      <c r="IZ366" s="99"/>
      <c r="JA366" s="99"/>
      <c r="JB366" s="98"/>
      <c r="JC366" s="99"/>
      <c r="JD366" s="99"/>
      <c r="JE366" s="99"/>
      <c r="JF366" s="98"/>
      <c r="JG366" s="99"/>
      <c r="JH366" s="502"/>
      <c r="JI366" s="99"/>
      <c r="JJ366" s="99"/>
      <c r="JK366" s="99"/>
      <c r="JL366" s="99"/>
      <c r="JM366" s="502"/>
      <c r="JN366" s="99"/>
      <c r="JO366" s="507"/>
      <c r="JP366" s="503"/>
      <c r="JQ366" s="502"/>
    </row>
    <row r="367" spans="23:277" ht="16" hidden="1">
      <c r="W367" s="503"/>
      <c r="X367" s="502"/>
      <c r="Y367" s="99"/>
      <c r="Z367" s="502"/>
      <c r="AA367" s="99"/>
      <c r="AB367" s="502"/>
      <c r="AC367" s="99"/>
      <c r="AD367" s="504"/>
      <c r="AE367" s="99"/>
      <c r="AF367" s="99"/>
      <c r="AG367" s="99"/>
      <c r="AH367" s="99"/>
      <c r="AI367" s="505"/>
      <c r="AJ367" s="99"/>
      <c r="AK367" s="98"/>
      <c r="AL367" s="99"/>
      <c r="AM367" s="645"/>
      <c r="AN367" s="99"/>
      <c r="AO367" s="99"/>
      <c r="AP367" s="99"/>
      <c r="AQ367" s="99"/>
      <c r="AR367" s="99"/>
      <c r="AS367" s="99"/>
      <c r="AT367" s="99"/>
      <c r="AU367" s="99"/>
      <c r="AV367" s="99"/>
      <c r="AW367" s="99"/>
      <c r="AX367" s="99"/>
      <c r="AY367" s="98"/>
      <c r="AZ367" s="99"/>
      <c r="BA367" s="98"/>
      <c r="BB367" s="99"/>
      <c r="BC367" s="502"/>
      <c r="BD367" s="99"/>
      <c r="BE367" s="99"/>
      <c r="BF367" s="502"/>
      <c r="BG367" s="99"/>
      <c r="BH367" s="99"/>
      <c r="BI367" s="99"/>
      <c r="BJ367" s="99"/>
      <c r="BK367" s="634"/>
      <c r="BL367" s="99"/>
      <c r="BM367" s="99"/>
      <c r="BN367" s="502"/>
      <c r="BO367" s="99"/>
      <c r="BP367" s="99"/>
      <c r="BQ367" s="99"/>
      <c r="BR367" s="502"/>
      <c r="BS367" s="99"/>
      <c r="BT367" s="99"/>
      <c r="BU367" s="502"/>
      <c r="BV367" s="99"/>
      <c r="BW367" s="502"/>
      <c r="BX367" s="99"/>
      <c r="BY367" s="99"/>
      <c r="BZ367" s="502"/>
      <c r="CA367" s="99"/>
      <c r="CB367" s="99"/>
      <c r="CC367" s="99"/>
      <c r="CD367" s="99"/>
      <c r="CE367" s="503"/>
      <c r="CF367" s="99"/>
      <c r="CG367" s="502"/>
      <c r="CH367" s="99"/>
      <c r="CI367" s="98"/>
      <c r="CJ367" s="99"/>
      <c r="CK367" s="99"/>
      <c r="CL367" s="98"/>
      <c r="CM367" s="99"/>
      <c r="CN367" s="99"/>
      <c r="CO367" s="99"/>
      <c r="CP367" s="98"/>
      <c r="CQ367" s="99"/>
      <c r="CR367" s="99"/>
      <c r="CS367" s="99"/>
      <c r="CT367" s="99"/>
      <c r="CU367" s="99"/>
      <c r="CV367" s="99"/>
      <c r="CW367" s="99"/>
      <c r="CX367" s="98"/>
      <c r="CY367" s="99"/>
      <c r="CZ367" s="99"/>
      <c r="DA367" s="99"/>
      <c r="DB367" s="99"/>
      <c r="DC367" s="502"/>
      <c r="DD367" s="99"/>
      <c r="DE367" s="99"/>
      <c r="DF367" s="99"/>
      <c r="DG367" s="99"/>
      <c r="DH367" s="99"/>
      <c r="DI367" s="99"/>
      <c r="DJ367" s="99"/>
      <c r="DK367" s="99"/>
      <c r="DL367" s="99"/>
      <c r="DM367" s="99"/>
      <c r="DN367" s="99"/>
      <c r="DO367" s="502"/>
      <c r="DP367" s="99"/>
      <c r="DQ367" s="99"/>
      <c r="DR367" s="99"/>
      <c r="DS367" s="502"/>
      <c r="DT367" s="99"/>
      <c r="DU367" s="99"/>
      <c r="DV367" s="99"/>
      <c r="DW367" s="99"/>
      <c r="DX367" s="99"/>
      <c r="DY367" s="99"/>
      <c r="DZ367" s="99"/>
      <c r="EA367" s="506"/>
      <c r="EB367" s="99"/>
      <c r="EC367" s="502"/>
      <c r="ED367" s="98"/>
      <c r="EE367" s="99"/>
      <c r="EF367" s="99"/>
      <c r="EG367" s="99"/>
      <c r="EH367" s="99"/>
      <c r="EI367" s="98"/>
      <c r="EJ367" s="99"/>
      <c r="EK367" s="98"/>
      <c r="EL367" s="99"/>
      <c r="EM367" s="99"/>
      <c r="EN367" s="98"/>
      <c r="EO367" s="99"/>
      <c r="EP367" s="193"/>
      <c r="EQ367" s="99"/>
      <c r="ER367" s="99"/>
      <c r="ES367" s="99"/>
      <c r="ET367" s="99"/>
      <c r="EU367" s="99"/>
      <c r="EV367" s="99"/>
      <c r="EW367" s="502"/>
      <c r="EX367" s="98"/>
      <c r="EY367" s="99"/>
      <c r="EZ367" s="99"/>
      <c r="FA367" s="98"/>
      <c r="FB367" s="99"/>
      <c r="FC367" s="99"/>
      <c r="FD367" s="99"/>
      <c r="FE367" s="98"/>
      <c r="FF367" s="99"/>
      <c r="FG367" s="98"/>
      <c r="FH367" s="99"/>
      <c r="FI367" s="99"/>
      <c r="FJ367" s="98"/>
      <c r="FK367" s="99"/>
      <c r="FL367" s="99"/>
      <c r="FM367" s="99"/>
      <c r="FN367" s="506"/>
      <c r="FO367" s="99"/>
      <c r="FP367" s="502"/>
      <c r="FQ367" s="99"/>
      <c r="FR367" s="98"/>
      <c r="FS367" s="99"/>
      <c r="FT367" s="98"/>
      <c r="FU367" s="99"/>
      <c r="FV367" s="99"/>
      <c r="FW367" s="99"/>
      <c r="FX367" s="99"/>
      <c r="FY367" s="99"/>
      <c r="FZ367" s="98"/>
      <c r="GA367" s="99"/>
      <c r="GB367" s="502"/>
      <c r="GC367" s="99"/>
      <c r="GD367" s="99"/>
      <c r="GE367" s="99"/>
      <c r="GF367" s="502"/>
      <c r="GG367" s="99"/>
      <c r="GH367" s="503"/>
      <c r="GI367" s="99"/>
      <c r="GJ367" s="502"/>
      <c r="GK367" s="99"/>
      <c r="GL367" s="99"/>
      <c r="GM367" s="502"/>
      <c r="GN367" s="99"/>
      <c r="GO367" s="99"/>
      <c r="GP367" s="99"/>
      <c r="GQ367" s="99"/>
      <c r="GR367" s="99"/>
      <c r="GS367" s="503"/>
      <c r="GT367" s="99"/>
      <c r="GU367" s="502"/>
      <c r="GV367" s="98"/>
      <c r="GW367" s="99"/>
      <c r="GX367" s="99"/>
      <c r="GY367" s="98"/>
      <c r="GZ367" s="99"/>
      <c r="HA367" s="99"/>
      <c r="HB367" s="99"/>
      <c r="HC367" s="99"/>
      <c r="HD367" s="99"/>
      <c r="HE367" s="99"/>
      <c r="HF367" s="99"/>
      <c r="HG367" s="99"/>
      <c r="HH367" s="502"/>
      <c r="HI367" s="99"/>
      <c r="HJ367" s="99"/>
      <c r="HK367" s="99"/>
      <c r="HL367" s="99"/>
      <c r="HM367" s="99"/>
      <c r="HN367" s="99"/>
      <c r="HO367" s="502"/>
      <c r="HP367" s="98"/>
      <c r="HQ367" s="99"/>
      <c r="HR367" s="99"/>
      <c r="HS367" s="99"/>
      <c r="HT367" s="98"/>
      <c r="HU367" s="99"/>
      <c r="HV367" s="99"/>
      <c r="HW367" s="99"/>
      <c r="HX367" s="99"/>
      <c r="HY367" s="98"/>
      <c r="HZ367" s="99"/>
      <c r="IA367" s="503"/>
      <c r="IB367" s="502"/>
      <c r="IC367" s="99"/>
      <c r="ID367" s="99"/>
      <c r="IE367" s="99"/>
      <c r="IF367" s="99"/>
      <c r="IG367" s="99"/>
      <c r="IH367" s="99"/>
      <c r="II367" s="99"/>
      <c r="IJ367" s="99"/>
      <c r="IK367" s="503"/>
      <c r="IL367" s="502"/>
      <c r="IM367" s="99"/>
      <c r="IN367" s="99"/>
      <c r="IO367" s="99"/>
      <c r="IP367" s="99"/>
      <c r="IQ367" s="99"/>
      <c r="IR367" s="99"/>
      <c r="IS367" s="503"/>
      <c r="IT367" s="99"/>
      <c r="IU367" s="99"/>
      <c r="IV367" s="502"/>
      <c r="IW367" s="99"/>
      <c r="IX367" s="99"/>
      <c r="IY367" s="98"/>
      <c r="IZ367" s="99"/>
      <c r="JA367" s="99"/>
      <c r="JB367" s="98"/>
      <c r="JC367" s="99"/>
      <c r="JD367" s="99"/>
      <c r="JE367" s="99"/>
      <c r="JF367" s="98"/>
      <c r="JG367" s="99"/>
      <c r="JH367" s="502"/>
      <c r="JI367" s="99"/>
      <c r="JJ367" s="99"/>
      <c r="JK367" s="99"/>
      <c r="JL367" s="99"/>
      <c r="JM367" s="502"/>
      <c r="JN367" s="99"/>
      <c r="JO367" s="507"/>
      <c r="JP367" s="503"/>
      <c r="JQ367" s="502"/>
    </row>
    <row r="368" spans="23:277" ht="16" hidden="1">
      <c r="W368" s="503"/>
      <c r="X368" s="502"/>
      <c r="Y368" s="99"/>
      <c r="Z368" s="502"/>
      <c r="AA368" s="99"/>
      <c r="AB368" s="502"/>
      <c r="AC368" s="99"/>
      <c r="AD368" s="504"/>
      <c r="AE368" s="99"/>
      <c r="AF368" s="99"/>
      <c r="AG368" s="99"/>
      <c r="AH368" s="99"/>
      <c r="AI368" s="505"/>
      <c r="AJ368" s="99"/>
      <c r="AK368" s="98"/>
      <c r="AL368" s="99"/>
      <c r="AM368" s="645"/>
      <c r="AN368" s="99"/>
      <c r="AO368" s="99"/>
      <c r="AP368" s="99"/>
      <c r="AQ368" s="99"/>
      <c r="AR368" s="99"/>
      <c r="AS368" s="99"/>
      <c r="AT368" s="99"/>
      <c r="AU368" s="99"/>
      <c r="AV368" s="99"/>
      <c r="AW368" s="99"/>
      <c r="AX368" s="99"/>
      <c r="AY368" s="98"/>
      <c r="AZ368" s="99"/>
      <c r="BA368" s="98"/>
      <c r="BB368" s="99"/>
      <c r="BC368" s="502"/>
      <c r="BD368" s="99"/>
      <c r="BE368" s="99"/>
      <c r="BF368" s="502"/>
      <c r="BG368" s="99"/>
      <c r="BH368" s="99"/>
      <c r="BI368" s="99"/>
      <c r="BJ368" s="99"/>
      <c r="BK368" s="634"/>
      <c r="BL368" s="99"/>
      <c r="BM368" s="99"/>
      <c r="BN368" s="502"/>
      <c r="BO368" s="99"/>
      <c r="BP368" s="99"/>
      <c r="BQ368" s="99"/>
      <c r="BR368" s="502"/>
      <c r="BS368" s="99"/>
      <c r="BT368" s="99"/>
      <c r="BU368" s="502"/>
      <c r="BV368" s="99"/>
      <c r="BW368" s="502"/>
      <c r="BX368" s="99"/>
      <c r="BY368" s="99"/>
      <c r="BZ368" s="502"/>
      <c r="CA368" s="99"/>
      <c r="CB368" s="99"/>
      <c r="CC368" s="99"/>
      <c r="CD368" s="99"/>
      <c r="CE368" s="503"/>
      <c r="CF368" s="99"/>
      <c r="CG368" s="502"/>
      <c r="CH368" s="99"/>
      <c r="CI368" s="98"/>
      <c r="CJ368" s="99"/>
      <c r="CK368" s="99"/>
      <c r="CL368" s="98"/>
      <c r="CM368" s="99"/>
      <c r="CN368" s="99"/>
      <c r="CO368" s="99"/>
      <c r="CP368" s="98"/>
      <c r="CQ368" s="99"/>
      <c r="CR368" s="99"/>
      <c r="CS368" s="99"/>
      <c r="CT368" s="99"/>
      <c r="CU368" s="99"/>
      <c r="CV368" s="99"/>
      <c r="CW368" s="99"/>
      <c r="CX368" s="98"/>
      <c r="CY368" s="99"/>
      <c r="CZ368" s="99"/>
      <c r="DA368" s="99"/>
      <c r="DB368" s="99"/>
      <c r="DC368" s="502"/>
      <c r="DD368" s="99"/>
      <c r="DE368" s="99"/>
      <c r="DF368" s="99"/>
      <c r="DG368" s="99"/>
      <c r="DH368" s="99"/>
      <c r="DI368" s="99"/>
      <c r="DJ368" s="99"/>
      <c r="DK368" s="99"/>
      <c r="DL368" s="99"/>
      <c r="DM368" s="99"/>
      <c r="DN368" s="99"/>
      <c r="DO368" s="502"/>
      <c r="DP368" s="99"/>
      <c r="DQ368" s="99"/>
      <c r="DR368" s="99"/>
      <c r="DS368" s="502"/>
      <c r="DT368" s="99"/>
      <c r="DU368" s="99"/>
      <c r="DV368" s="99"/>
      <c r="DW368" s="99"/>
      <c r="DX368" s="99"/>
      <c r="DY368" s="99"/>
      <c r="DZ368" s="99"/>
      <c r="EA368" s="506"/>
      <c r="EB368" s="99"/>
      <c r="EC368" s="502"/>
      <c r="ED368" s="98"/>
      <c r="EE368" s="99"/>
      <c r="EF368" s="99"/>
      <c r="EG368" s="99"/>
      <c r="EH368" s="99"/>
      <c r="EI368" s="98"/>
      <c r="EJ368" s="99"/>
      <c r="EK368" s="98"/>
      <c r="EL368" s="99"/>
      <c r="EM368" s="99"/>
      <c r="EN368" s="98"/>
      <c r="EO368" s="99"/>
      <c r="EP368" s="193"/>
      <c r="EQ368" s="99"/>
      <c r="ER368" s="99"/>
      <c r="ES368" s="99"/>
      <c r="ET368" s="99"/>
      <c r="EU368" s="99"/>
      <c r="EV368" s="99"/>
      <c r="EW368" s="502"/>
      <c r="EX368" s="98"/>
      <c r="EY368" s="99"/>
      <c r="EZ368" s="99"/>
      <c r="FA368" s="98"/>
      <c r="FB368" s="99"/>
      <c r="FC368" s="99"/>
      <c r="FD368" s="99"/>
      <c r="FE368" s="98"/>
      <c r="FF368" s="99"/>
      <c r="FG368" s="98"/>
      <c r="FH368" s="99"/>
      <c r="FI368" s="99"/>
      <c r="FJ368" s="98"/>
      <c r="FK368" s="99"/>
      <c r="FL368" s="99"/>
      <c r="FM368" s="99"/>
      <c r="FN368" s="506"/>
      <c r="FO368" s="99"/>
      <c r="FP368" s="502"/>
      <c r="FQ368" s="99"/>
      <c r="FR368" s="98"/>
      <c r="FS368" s="99"/>
      <c r="FT368" s="98"/>
      <c r="FU368" s="99"/>
      <c r="FV368" s="99"/>
      <c r="FW368" s="99"/>
      <c r="FX368" s="99"/>
      <c r="FY368" s="99"/>
      <c r="FZ368" s="98"/>
      <c r="GA368" s="99"/>
      <c r="GB368" s="502"/>
      <c r="GC368" s="99"/>
      <c r="GD368" s="99"/>
      <c r="GE368" s="99"/>
      <c r="GF368" s="502"/>
      <c r="GG368" s="99"/>
      <c r="GH368" s="503"/>
      <c r="GI368" s="99"/>
      <c r="GJ368" s="502"/>
      <c r="GK368" s="99"/>
      <c r="GL368" s="99"/>
      <c r="GM368" s="502"/>
      <c r="GN368" s="99"/>
      <c r="GO368" s="99"/>
      <c r="GP368" s="99"/>
      <c r="GQ368" s="99"/>
      <c r="GR368" s="99"/>
      <c r="GS368" s="503"/>
      <c r="GT368" s="99"/>
      <c r="GU368" s="502"/>
      <c r="GV368" s="98"/>
      <c r="GW368" s="99"/>
      <c r="GX368" s="99"/>
      <c r="GY368" s="98"/>
      <c r="GZ368" s="99"/>
      <c r="HA368" s="99"/>
      <c r="HB368" s="99"/>
      <c r="HC368" s="99"/>
      <c r="HD368" s="99"/>
      <c r="HE368" s="99"/>
      <c r="HF368" s="99"/>
      <c r="HG368" s="99"/>
      <c r="HH368" s="502"/>
      <c r="HI368" s="99"/>
      <c r="HJ368" s="99"/>
      <c r="HK368" s="99"/>
      <c r="HL368" s="99"/>
      <c r="HM368" s="99"/>
      <c r="HN368" s="99"/>
      <c r="HO368" s="502"/>
      <c r="HP368" s="98"/>
      <c r="HQ368" s="99"/>
      <c r="HR368" s="99"/>
      <c r="HS368" s="99"/>
      <c r="HT368" s="98"/>
      <c r="HU368" s="99"/>
      <c r="HV368" s="99"/>
      <c r="HW368" s="99"/>
      <c r="HX368" s="99"/>
      <c r="HY368" s="98"/>
      <c r="HZ368" s="99"/>
      <c r="IA368" s="503"/>
      <c r="IB368" s="502"/>
      <c r="IC368" s="99"/>
      <c r="ID368" s="99"/>
      <c r="IE368" s="99"/>
      <c r="IF368" s="99"/>
      <c r="IG368" s="99"/>
      <c r="IH368" s="99"/>
      <c r="II368" s="99"/>
      <c r="IJ368" s="99"/>
      <c r="IK368" s="503"/>
      <c r="IL368" s="502"/>
      <c r="IM368" s="99"/>
      <c r="IN368" s="99"/>
      <c r="IO368" s="99"/>
      <c r="IP368" s="99"/>
      <c r="IQ368" s="99"/>
      <c r="IR368" s="99"/>
      <c r="IS368" s="503"/>
      <c r="IT368" s="99"/>
      <c r="IU368" s="99"/>
      <c r="IV368" s="502"/>
      <c r="IW368" s="99"/>
      <c r="IX368" s="99"/>
      <c r="IY368" s="98"/>
      <c r="IZ368" s="99"/>
      <c r="JA368" s="99"/>
      <c r="JB368" s="98"/>
      <c r="JC368" s="99"/>
      <c r="JD368" s="99"/>
      <c r="JE368" s="99"/>
      <c r="JF368" s="98"/>
      <c r="JG368" s="99"/>
      <c r="JH368" s="502"/>
      <c r="JI368" s="99"/>
      <c r="JJ368" s="99"/>
      <c r="JK368" s="99"/>
      <c r="JL368" s="99"/>
      <c r="JM368" s="502"/>
      <c r="JN368" s="99"/>
      <c r="JO368" s="507"/>
      <c r="JP368" s="503"/>
      <c r="JQ368" s="502"/>
    </row>
    <row r="369" spans="23:277" ht="16" hidden="1">
      <c r="W369" s="503"/>
      <c r="X369" s="502"/>
      <c r="Y369" s="99"/>
      <c r="Z369" s="502"/>
      <c r="AA369" s="99"/>
      <c r="AB369" s="502"/>
      <c r="AC369" s="99"/>
      <c r="AD369" s="504"/>
      <c r="AE369" s="99"/>
      <c r="AF369" s="99"/>
      <c r="AG369" s="99"/>
      <c r="AH369" s="99"/>
      <c r="AI369" s="505"/>
      <c r="AJ369" s="99"/>
      <c r="AK369" s="98"/>
      <c r="AL369" s="99"/>
      <c r="AM369" s="645"/>
      <c r="AN369" s="99"/>
      <c r="AO369" s="99"/>
      <c r="AP369" s="99"/>
      <c r="AQ369" s="99"/>
      <c r="AR369" s="99"/>
      <c r="AS369" s="99"/>
      <c r="AT369" s="99"/>
      <c r="AU369" s="99"/>
      <c r="AV369" s="99"/>
      <c r="AW369" s="99"/>
      <c r="AX369" s="99"/>
      <c r="AY369" s="98"/>
      <c r="AZ369" s="99"/>
      <c r="BA369" s="98"/>
      <c r="BB369" s="99"/>
      <c r="BC369" s="502"/>
      <c r="BD369" s="99"/>
      <c r="BE369" s="99"/>
      <c r="BF369" s="502"/>
      <c r="BG369" s="99"/>
      <c r="BH369" s="99"/>
      <c r="BI369" s="99"/>
      <c r="BJ369" s="99"/>
      <c r="BK369" s="634"/>
      <c r="BL369" s="99"/>
      <c r="BM369" s="99"/>
      <c r="BN369" s="502"/>
      <c r="BO369" s="99"/>
      <c r="BP369" s="99"/>
      <c r="BQ369" s="99"/>
      <c r="BR369" s="502"/>
      <c r="BS369" s="99"/>
      <c r="BT369" s="99"/>
      <c r="BU369" s="502"/>
      <c r="BV369" s="99"/>
      <c r="BW369" s="502"/>
      <c r="BX369" s="99"/>
      <c r="BY369" s="99"/>
      <c r="BZ369" s="502"/>
      <c r="CA369" s="99"/>
      <c r="CB369" s="99"/>
      <c r="CC369" s="99"/>
      <c r="CD369" s="99"/>
      <c r="CE369" s="503"/>
      <c r="CF369" s="99"/>
      <c r="CG369" s="502"/>
      <c r="CH369" s="99"/>
      <c r="CI369" s="98"/>
      <c r="CJ369" s="99"/>
      <c r="CK369" s="99"/>
      <c r="CL369" s="98"/>
      <c r="CM369" s="99"/>
      <c r="CN369" s="99"/>
      <c r="CO369" s="99"/>
      <c r="CP369" s="98"/>
      <c r="CQ369" s="99"/>
      <c r="CR369" s="99"/>
      <c r="CS369" s="99"/>
      <c r="CT369" s="99"/>
      <c r="CU369" s="99"/>
      <c r="CV369" s="99"/>
      <c r="CW369" s="99"/>
      <c r="CX369" s="98"/>
      <c r="CY369" s="99"/>
      <c r="CZ369" s="99"/>
      <c r="DA369" s="99"/>
      <c r="DB369" s="99"/>
      <c r="DC369" s="502"/>
      <c r="DD369" s="99"/>
      <c r="DE369" s="99"/>
      <c r="DF369" s="99"/>
      <c r="DG369" s="99"/>
      <c r="DH369" s="99"/>
      <c r="DI369" s="99"/>
      <c r="DJ369" s="99"/>
      <c r="DK369" s="99"/>
      <c r="DL369" s="99"/>
      <c r="DM369" s="99"/>
      <c r="DN369" s="99"/>
      <c r="DO369" s="502"/>
      <c r="DP369" s="99"/>
      <c r="DQ369" s="99"/>
      <c r="DR369" s="99"/>
      <c r="DS369" s="502"/>
      <c r="DT369" s="99"/>
      <c r="DU369" s="99"/>
      <c r="DV369" s="99"/>
      <c r="DW369" s="99"/>
      <c r="DX369" s="99"/>
      <c r="DY369" s="99"/>
      <c r="DZ369" s="99"/>
      <c r="EA369" s="506"/>
      <c r="EB369" s="99"/>
      <c r="EC369" s="502"/>
      <c r="ED369" s="98"/>
      <c r="EE369" s="99"/>
      <c r="EF369" s="99"/>
      <c r="EG369" s="99"/>
      <c r="EH369" s="99"/>
      <c r="EI369" s="98"/>
      <c r="EJ369" s="99"/>
      <c r="EK369" s="98"/>
      <c r="EL369" s="99"/>
      <c r="EM369" s="99"/>
      <c r="EN369" s="98"/>
      <c r="EO369" s="99"/>
      <c r="EP369" s="193"/>
      <c r="EQ369" s="99"/>
      <c r="ER369" s="99"/>
      <c r="ES369" s="99"/>
      <c r="ET369" s="99"/>
      <c r="EU369" s="99"/>
      <c r="EV369" s="99"/>
      <c r="EW369" s="502"/>
      <c r="EX369" s="98"/>
      <c r="EY369" s="99"/>
      <c r="EZ369" s="99"/>
      <c r="FA369" s="98"/>
      <c r="FB369" s="99"/>
      <c r="FC369" s="99"/>
      <c r="FD369" s="99"/>
      <c r="FE369" s="98"/>
      <c r="FF369" s="99"/>
      <c r="FG369" s="98"/>
      <c r="FH369" s="99"/>
      <c r="FI369" s="99"/>
      <c r="FJ369" s="98"/>
      <c r="FK369" s="99"/>
      <c r="FL369" s="99"/>
      <c r="FM369" s="99"/>
      <c r="FN369" s="506"/>
      <c r="FO369" s="99"/>
      <c r="FP369" s="502"/>
      <c r="FQ369" s="99"/>
      <c r="FR369" s="98"/>
      <c r="FS369" s="99"/>
      <c r="FT369" s="98"/>
      <c r="FU369" s="99"/>
      <c r="FV369" s="99"/>
      <c r="FW369" s="99"/>
      <c r="FX369" s="99"/>
      <c r="FY369" s="99"/>
      <c r="FZ369" s="98"/>
      <c r="GA369" s="99"/>
      <c r="GB369" s="502"/>
      <c r="GC369" s="99"/>
      <c r="GD369" s="99"/>
      <c r="GE369" s="99"/>
      <c r="GF369" s="502"/>
      <c r="GG369" s="99"/>
      <c r="GH369" s="503"/>
      <c r="GI369" s="99"/>
      <c r="GJ369" s="502"/>
      <c r="GK369" s="99"/>
      <c r="GL369" s="99"/>
      <c r="GM369" s="502"/>
      <c r="GN369" s="99"/>
      <c r="GO369" s="99"/>
      <c r="GP369" s="99"/>
      <c r="GQ369" s="99"/>
      <c r="GR369" s="99"/>
      <c r="GS369" s="503"/>
      <c r="GT369" s="99"/>
      <c r="GU369" s="502"/>
      <c r="GV369" s="98"/>
      <c r="GW369" s="99"/>
      <c r="GX369" s="99"/>
      <c r="GY369" s="98"/>
      <c r="GZ369" s="99"/>
      <c r="HA369" s="99"/>
      <c r="HB369" s="99"/>
      <c r="HC369" s="99"/>
      <c r="HD369" s="99"/>
      <c r="HE369" s="99"/>
      <c r="HF369" s="99"/>
      <c r="HG369" s="99"/>
      <c r="HH369" s="502"/>
      <c r="HI369" s="99"/>
      <c r="HJ369" s="99"/>
      <c r="HK369" s="99"/>
      <c r="HL369" s="99"/>
      <c r="HM369" s="99"/>
      <c r="HN369" s="99"/>
      <c r="HO369" s="502"/>
      <c r="HP369" s="98"/>
      <c r="HQ369" s="99"/>
      <c r="HR369" s="99"/>
      <c r="HS369" s="99"/>
      <c r="HT369" s="98"/>
      <c r="HU369" s="99"/>
      <c r="HV369" s="99"/>
      <c r="HW369" s="99"/>
      <c r="HX369" s="99"/>
      <c r="HY369" s="98"/>
      <c r="HZ369" s="99"/>
      <c r="IA369" s="503"/>
      <c r="IB369" s="502"/>
      <c r="IC369" s="99"/>
      <c r="ID369" s="99"/>
      <c r="IE369" s="99"/>
      <c r="IF369" s="99"/>
      <c r="IG369" s="99"/>
      <c r="IH369" s="99"/>
      <c r="II369" s="99"/>
      <c r="IJ369" s="99"/>
      <c r="IK369" s="503"/>
      <c r="IL369" s="502"/>
      <c r="IM369" s="99"/>
      <c r="IN369" s="99"/>
      <c r="IO369" s="99"/>
      <c r="IP369" s="99"/>
      <c r="IQ369" s="99"/>
      <c r="IR369" s="99"/>
      <c r="IS369" s="503"/>
      <c r="IT369" s="99"/>
      <c r="IU369" s="99"/>
      <c r="IV369" s="502"/>
      <c r="IW369" s="99"/>
      <c r="IX369" s="99"/>
      <c r="IY369" s="98"/>
      <c r="IZ369" s="99"/>
      <c r="JA369" s="99"/>
      <c r="JB369" s="98"/>
      <c r="JC369" s="99"/>
      <c r="JD369" s="99"/>
      <c r="JE369" s="99"/>
      <c r="JF369" s="98"/>
      <c r="JG369" s="99"/>
      <c r="JH369" s="502"/>
      <c r="JI369" s="99"/>
      <c r="JJ369" s="99"/>
      <c r="JK369" s="99"/>
      <c r="JL369" s="99"/>
      <c r="JM369" s="502"/>
      <c r="JN369" s="99"/>
      <c r="JO369" s="507"/>
      <c r="JP369" s="503"/>
      <c r="JQ369" s="502"/>
    </row>
    <row r="370" spans="23:277" ht="16" hidden="1">
      <c r="W370" s="503"/>
      <c r="X370" s="502"/>
      <c r="Y370" s="99"/>
      <c r="Z370" s="502"/>
      <c r="AA370" s="99"/>
      <c r="AB370" s="502"/>
      <c r="AC370" s="99"/>
      <c r="AD370" s="504"/>
      <c r="AE370" s="99"/>
      <c r="AF370" s="99"/>
      <c r="AG370" s="99"/>
      <c r="AH370" s="99"/>
      <c r="AI370" s="505"/>
      <c r="AJ370" s="99"/>
      <c r="AK370" s="98"/>
      <c r="AL370" s="99"/>
      <c r="AM370" s="645"/>
      <c r="AN370" s="99"/>
      <c r="AO370" s="99"/>
      <c r="AP370" s="99"/>
      <c r="AQ370" s="99"/>
      <c r="AR370" s="99"/>
      <c r="AS370" s="99"/>
      <c r="AT370" s="99"/>
      <c r="AU370" s="99"/>
      <c r="AV370" s="99"/>
      <c r="AW370" s="99"/>
      <c r="AX370" s="99"/>
      <c r="AY370" s="98"/>
      <c r="AZ370" s="99"/>
      <c r="BA370" s="98"/>
      <c r="BB370" s="99"/>
      <c r="BC370" s="502"/>
      <c r="BD370" s="99"/>
      <c r="BE370" s="99"/>
      <c r="BF370" s="502"/>
      <c r="BG370" s="99"/>
      <c r="BH370" s="99"/>
      <c r="BI370" s="99"/>
      <c r="BJ370" s="99"/>
      <c r="BK370" s="634"/>
      <c r="BL370" s="99"/>
      <c r="BM370" s="99"/>
      <c r="BN370" s="502"/>
      <c r="BO370" s="99"/>
      <c r="BP370" s="99"/>
      <c r="BQ370" s="99"/>
      <c r="BR370" s="502"/>
      <c r="BS370" s="99"/>
      <c r="BT370" s="99"/>
      <c r="BU370" s="502"/>
      <c r="BV370" s="99"/>
      <c r="BW370" s="502"/>
      <c r="BX370" s="99"/>
      <c r="BY370" s="99"/>
      <c r="BZ370" s="502"/>
      <c r="CA370" s="99"/>
      <c r="CB370" s="99"/>
      <c r="CC370" s="99"/>
      <c r="CD370" s="99"/>
      <c r="CE370" s="503"/>
      <c r="CF370" s="99"/>
      <c r="CG370" s="502"/>
      <c r="CH370" s="99"/>
      <c r="CI370" s="98"/>
      <c r="CJ370" s="99"/>
      <c r="CK370" s="99"/>
      <c r="CL370" s="98"/>
      <c r="CM370" s="99"/>
      <c r="CN370" s="99"/>
      <c r="CO370" s="99"/>
      <c r="CP370" s="98"/>
      <c r="CQ370" s="99"/>
      <c r="CR370" s="99"/>
      <c r="CS370" s="99"/>
      <c r="CT370" s="99"/>
      <c r="CU370" s="99"/>
      <c r="CV370" s="99"/>
      <c r="CW370" s="99"/>
      <c r="CX370" s="98"/>
      <c r="CY370" s="99"/>
      <c r="CZ370" s="99"/>
      <c r="DA370" s="99"/>
      <c r="DB370" s="99"/>
      <c r="DC370" s="502"/>
      <c r="DD370" s="99"/>
      <c r="DE370" s="99"/>
      <c r="DF370" s="99"/>
      <c r="DG370" s="99"/>
      <c r="DH370" s="99"/>
      <c r="DI370" s="99"/>
      <c r="DJ370" s="99"/>
      <c r="DK370" s="99"/>
      <c r="DL370" s="99"/>
      <c r="DM370" s="99"/>
      <c r="DN370" s="99"/>
      <c r="DO370" s="502"/>
      <c r="DP370" s="99"/>
      <c r="DQ370" s="99"/>
      <c r="DR370" s="99"/>
      <c r="DS370" s="502"/>
      <c r="DT370" s="99"/>
      <c r="DU370" s="99"/>
      <c r="DV370" s="99"/>
      <c r="DW370" s="99"/>
      <c r="DX370" s="99"/>
      <c r="DY370" s="99"/>
      <c r="DZ370" s="99"/>
      <c r="EA370" s="506"/>
      <c r="EB370" s="99"/>
      <c r="EC370" s="502"/>
      <c r="ED370" s="98"/>
      <c r="EE370" s="99"/>
      <c r="EF370" s="99"/>
      <c r="EG370" s="99"/>
      <c r="EH370" s="99"/>
      <c r="EI370" s="98"/>
      <c r="EJ370" s="99"/>
      <c r="EK370" s="98"/>
      <c r="EL370" s="99"/>
      <c r="EM370" s="99"/>
      <c r="EN370" s="98"/>
      <c r="EO370" s="99"/>
      <c r="EP370" s="193"/>
      <c r="EQ370" s="99"/>
      <c r="ER370" s="99"/>
      <c r="ES370" s="99"/>
      <c r="ET370" s="99"/>
      <c r="EU370" s="99"/>
      <c r="EV370" s="99"/>
      <c r="EW370" s="502"/>
      <c r="EX370" s="98"/>
      <c r="EY370" s="99"/>
      <c r="EZ370" s="99"/>
      <c r="FA370" s="98"/>
      <c r="FB370" s="99"/>
      <c r="FC370" s="99"/>
      <c r="FD370" s="99"/>
      <c r="FE370" s="98"/>
      <c r="FF370" s="99"/>
      <c r="FG370" s="98"/>
      <c r="FH370" s="99"/>
      <c r="FI370" s="99"/>
      <c r="FJ370" s="98"/>
      <c r="FK370" s="99"/>
      <c r="FL370" s="99"/>
      <c r="FM370" s="99"/>
      <c r="FN370" s="506"/>
      <c r="FO370" s="99"/>
      <c r="FP370" s="502"/>
      <c r="FQ370" s="99"/>
      <c r="FR370" s="98"/>
      <c r="FS370" s="99"/>
      <c r="FT370" s="98"/>
      <c r="FU370" s="99"/>
      <c r="FV370" s="99"/>
      <c r="FW370" s="99"/>
      <c r="FX370" s="99"/>
      <c r="FY370" s="99"/>
      <c r="FZ370" s="98"/>
      <c r="GA370" s="99"/>
      <c r="GB370" s="502"/>
      <c r="GC370" s="99"/>
      <c r="GD370" s="99"/>
      <c r="GE370" s="99"/>
      <c r="GF370" s="502"/>
      <c r="GG370" s="99"/>
      <c r="GH370" s="503"/>
      <c r="GI370" s="99"/>
      <c r="GJ370" s="502"/>
      <c r="GK370" s="99"/>
      <c r="GL370" s="99"/>
      <c r="GM370" s="502"/>
      <c r="GN370" s="99"/>
      <c r="GO370" s="99"/>
      <c r="GP370" s="99"/>
      <c r="GQ370" s="99"/>
      <c r="GR370" s="99"/>
      <c r="GS370" s="503"/>
      <c r="GT370" s="99"/>
      <c r="GU370" s="502"/>
      <c r="GV370" s="98"/>
      <c r="GW370" s="99"/>
      <c r="GX370" s="99"/>
      <c r="GY370" s="98"/>
      <c r="GZ370" s="99"/>
      <c r="HA370" s="99"/>
      <c r="HB370" s="99"/>
      <c r="HC370" s="99"/>
      <c r="HD370" s="99"/>
      <c r="HE370" s="99"/>
      <c r="HF370" s="99"/>
      <c r="HG370" s="99"/>
      <c r="HH370" s="502"/>
      <c r="HI370" s="99"/>
      <c r="HJ370" s="99"/>
      <c r="HK370" s="99"/>
      <c r="HL370" s="99"/>
      <c r="HM370" s="99"/>
      <c r="HN370" s="99"/>
      <c r="HO370" s="502"/>
      <c r="HP370" s="98"/>
      <c r="HQ370" s="99"/>
      <c r="HR370" s="99"/>
      <c r="HS370" s="99"/>
      <c r="HT370" s="98"/>
      <c r="HU370" s="99"/>
      <c r="HV370" s="99"/>
      <c r="HW370" s="99"/>
      <c r="HX370" s="99"/>
      <c r="HY370" s="98"/>
      <c r="HZ370" s="99"/>
      <c r="IA370" s="503"/>
      <c r="IB370" s="502"/>
      <c r="IC370" s="99"/>
      <c r="ID370" s="99"/>
      <c r="IE370" s="99"/>
      <c r="IF370" s="99"/>
      <c r="IG370" s="99"/>
      <c r="IH370" s="99"/>
      <c r="II370" s="99"/>
      <c r="IJ370" s="99"/>
      <c r="IK370" s="503"/>
      <c r="IL370" s="502"/>
      <c r="IM370" s="99"/>
      <c r="IN370" s="99"/>
      <c r="IO370" s="99"/>
      <c r="IP370" s="99"/>
      <c r="IQ370" s="99"/>
      <c r="IR370" s="99"/>
      <c r="IS370" s="503"/>
      <c r="IT370" s="99"/>
      <c r="IU370" s="99"/>
      <c r="IV370" s="502"/>
      <c r="IW370" s="99"/>
      <c r="IX370" s="99"/>
      <c r="IY370" s="98"/>
      <c r="IZ370" s="99"/>
      <c r="JA370" s="99"/>
      <c r="JB370" s="98"/>
      <c r="JC370" s="99"/>
      <c r="JD370" s="99"/>
      <c r="JE370" s="99"/>
      <c r="JF370" s="98"/>
      <c r="JG370" s="99"/>
      <c r="JH370" s="502"/>
      <c r="JI370" s="99"/>
      <c r="JJ370" s="99"/>
      <c r="JK370" s="99"/>
      <c r="JL370" s="99"/>
      <c r="JM370" s="502"/>
      <c r="JN370" s="99"/>
      <c r="JO370" s="507"/>
      <c r="JP370" s="503"/>
      <c r="JQ370" s="502"/>
    </row>
    <row r="371" spans="23:277" ht="16" hidden="1">
      <c r="W371" s="503"/>
      <c r="X371" s="502"/>
      <c r="Y371" s="99"/>
      <c r="Z371" s="502"/>
      <c r="AA371" s="99"/>
      <c r="AB371" s="502"/>
      <c r="AC371" s="99"/>
      <c r="AD371" s="504"/>
      <c r="AE371" s="99"/>
      <c r="AF371" s="99"/>
      <c r="AG371" s="99"/>
      <c r="AH371" s="99"/>
      <c r="AI371" s="505"/>
      <c r="AJ371" s="99"/>
      <c r="AK371" s="98"/>
      <c r="AL371" s="99"/>
      <c r="AM371" s="645"/>
      <c r="AN371" s="99"/>
      <c r="AO371" s="99"/>
      <c r="AP371" s="99"/>
      <c r="AQ371" s="99"/>
      <c r="AR371" s="99"/>
      <c r="AS371" s="99"/>
      <c r="AT371" s="99"/>
      <c r="AU371" s="99"/>
      <c r="AV371" s="99"/>
      <c r="AW371" s="99"/>
      <c r="AX371" s="99"/>
      <c r="AY371" s="98"/>
      <c r="AZ371" s="99"/>
      <c r="BA371" s="98"/>
      <c r="BB371" s="99"/>
      <c r="BC371" s="502"/>
      <c r="BD371" s="99"/>
      <c r="BE371" s="99"/>
      <c r="BF371" s="502"/>
      <c r="BG371" s="99"/>
      <c r="BH371" s="99"/>
      <c r="BI371" s="99"/>
      <c r="BJ371" s="99"/>
      <c r="BK371" s="634"/>
      <c r="BL371" s="99"/>
      <c r="BM371" s="99"/>
      <c r="BN371" s="502"/>
      <c r="BO371" s="99"/>
      <c r="BP371" s="99"/>
      <c r="BQ371" s="99"/>
      <c r="BR371" s="502"/>
      <c r="BS371" s="99"/>
      <c r="BT371" s="99"/>
      <c r="BU371" s="502"/>
      <c r="BV371" s="99"/>
      <c r="BW371" s="502"/>
      <c r="BX371" s="99"/>
      <c r="BY371" s="99"/>
      <c r="BZ371" s="502"/>
      <c r="CA371" s="99"/>
      <c r="CB371" s="99"/>
      <c r="CC371" s="99"/>
      <c r="CD371" s="99"/>
      <c r="CE371" s="503"/>
      <c r="CF371" s="99"/>
      <c r="CG371" s="502"/>
      <c r="CH371" s="99"/>
      <c r="CI371" s="98"/>
      <c r="CJ371" s="99"/>
      <c r="CK371" s="99"/>
      <c r="CL371" s="98"/>
      <c r="CM371" s="99"/>
      <c r="CN371" s="99"/>
      <c r="CO371" s="99"/>
      <c r="CP371" s="98"/>
      <c r="CQ371" s="99"/>
      <c r="CR371" s="99"/>
      <c r="CS371" s="99"/>
      <c r="CT371" s="99"/>
      <c r="CU371" s="99"/>
      <c r="CV371" s="99"/>
      <c r="CW371" s="99"/>
      <c r="CX371" s="98"/>
      <c r="CY371" s="99"/>
      <c r="CZ371" s="99"/>
      <c r="DA371" s="99"/>
      <c r="DB371" s="99"/>
      <c r="DC371" s="502"/>
      <c r="DD371" s="99"/>
      <c r="DE371" s="99"/>
      <c r="DF371" s="99"/>
      <c r="DG371" s="99"/>
      <c r="DH371" s="99"/>
      <c r="DI371" s="99"/>
      <c r="DJ371" s="99"/>
      <c r="DK371" s="99"/>
      <c r="DL371" s="99"/>
      <c r="DM371" s="99"/>
      <c r="DN371" s="99"/>
      <c r="DO371" s="502"/>
      <c r="DP371" s="99"/>
      <c r="DQ371" s="99"/>
      <c r="DR371" s="99"/>
      <c r="DS371" s="502"/>
      <c r="DT371" s="99"/>
      <c r="DU371" s="99"/>
      <c r="DV371" s="99"/>
      <c r="DW371" s="99"/>
      <c r="DX371" s="99"/>
      <c r="DY371" s="99"/>
      <c r="DZ371" s="99"/>
      <c r="EA371" s="506"/>
      <c r="EB371" s="99"/>
      <c r="EC371" s="502"/>
      <c r="ED371" s="98"/>
      <c r="EE371" s="99"/>
      <c r="EF371" s="99"/>
      <c r="EG371" s="99"/>
      <c r="EH371" s="99"/>
      <c r="EI371" s="98"/>
      <c r="EJ371" s="99"/>
      <c r="EK371" s="98"/>
      <c r="EL371" s="99"/>
      <c r="EM371" s="99"/>
      <c r="EN371" s="98"/>
      <c r="EO371" s="99"/>
      <c r="EP371" s="193"/>
      <c r="EQ371" s="99"/>
      <c r="ER371" s="99"/>
      <c r="ES371" s="99"/>
      <c r="ET371" s="99"/>
      <c r="EU371" s="99"/>
      <c r="EV371" s="99"/>
      <c r="EW371" s="502"/>
      <c r="EX371" s="98"/>
      <c r="EY371" s="99"/>
      <c r="EZ371" s="99"/>
      <c r="FA371" s="98"/>
      <c r="FB371" s="99"/>
      <c r="FC371" s="99"/>
      <c r="FD371" s="99"/>
      <c r="FE371" s="98"/>
      <c r="FF371" s="99"/>
      <c r="FG371" s="98"/>
      <c r="FH371" s="99"/>
      <c r="FI371" s="99"/>
      <c r="FJ371" s="98"/>
      <c r="FK371" s="99"/>
      <c r="FL371" s="99"/>
      <c r="FM371" s="99"/>
      <c r="FN371" s="506"/>
      <c r="FO371" s="99"/>
      <c r="FP371" s="502"/>
      <c r="FQ371" s="99"/>
      <c r="FR371" s="98"/>
      <c r="FS371" s="99"/>
      <c r="FT371" s="98"/>
      <c r="FU371" s="99"/>
      <c r="FV371" s="99"/>
      <c r="FW371" s="99"/>
      <c r="FX371" s="99"/>
      <c r="FY371" s="99"/>
      <c r="FZ371" s="98"/>
      <c r="GA371" s="99"/>
      <c r="GB371" s="502"/>
      <c r="GC371" s="99"/>
      <c r="GD371" s="99"/>
      <c r="GE371" s="99"/>
      <c r="GF371" s="502"/>
      <c r="GG371" s="99"/>
      <c r="GH371" s="503"/>
      <c r="GI371" s="99"/>
      <c r="GJ371" s="502"/>
      <c r="GK371" s="99"/>
      <c r="GL371" s="99"/>
      <c r="GM371" s="502"/>
      <c r="GN371" s="99"/>
      <c r="GO371" s="99"/>
      <c r="GP371" s="99"/>
      <c r="GQ371" s="99"/>
      <c r="GR371" s="99"/>
      <c r="GS371" s="503"/>
      <c r="GT371" s="99"/>
      <c r="GU371" s="502"/>
      <c r="GV371" s="98"/>
      <c r="GW371" s="99"/>
      <c r="GX371" s="99"/>
      <c r="GY371" s="98"/>
      <c r="GZ371" s="99"/>
      <c r="HA371" s="99"/>
      <c r="HB371" s="99"/>
      <c r="HC371" s="99"/>
      <c r="HD371" s="99"/>
      <c r="HE371" s="99"/>
      <c r="HF371" s="99"/>
      <c r="HG371" s="99"/>
      <c r="HH371" s="502"/>
      <c r="HI371" s="99"/>
      <c r="HJ371" s="99"/>
      <c r="HK371" s="99"/>
      <c r="HL371" s="99"/>
      <c r="HM371" s="99"/>
      <c r="HN371" s="99"/>
      <c r="HO371" s="502"/>
      <c r="HP371" s="98"/>
      <c r="HQ371" s="99"/>
      <c r="HR371" s="99"/>
      <c r="HS371" s="99"/>
      <c r="HT371" s="98"/>
      <c r="HU371" s="99"/>
      <c r="HV371" s="99"/>
      <c r="HW371" s="99"/>
      <c r="HX371" s="99"/>
      <c r="HY371" s="98"/>
      <c r="HZ371" s="99"/>
      <c r="IA371" s="503"/>
      <c r="IB371" s="502"/>
      <c r="IC371" s="99"/>
      <c r="ID371" s="99"/>
      <c r="IE371" s="99"/>
      <c r="IF371" s="99"/>
      <c r="IG371" s="99"/>
      <c r="IH371" s="99"/>
      <c r="II371" s="99"/>
      <c r="IJ371" s="99"/>
      <c r="IK371" s="503"/>
      <c r="IL371" s="502"/>
      <c r="IM371" s="99"/>
      <c r="IN371" s="99"/>
      <c r="IO371" s="99"/>
      <c r="IP371" s="99"/>
      <c r="IQ371" s="99"/>
      <c r="IR371" s="99"/>
      <c r="IS371" s="503"/>
      <c r="IT371" s="99"/>
      <c r="IU371" s="99"/>
      <c r="IV371" s="502"/>
      <c r="IW371" s="99"/>
      <c r="IX371" s="99"/>
      <c r="IY371" s="98"/>
      <c r="IZ371" s="99"/>
      <c r="JA371" s="99"/>
      <c r="JB371" s="98"/>
      <c r="JC371" s="99"/>
      <c r="JD371" s="99"/>
      <c r="JE371" s="99"/>
      <c r="JF371" s="98"/>
      <c r="JG371" s="99"/>
      <c r="JH371" s="502"/>
      <c r="JI371" s="99"/>
      <c r="JJ371" s="99"/>
      <c r="JK371" s="99"/>
      <c r="JL371" s="99"/>
      <c r="JM371" s="502"/>
      <c r="JN371" s="99"/>
      <c r="JO371" s="507"/>
      <c r="JP371" s="503"/>
      <c r="JQ371" s="502"/>
    </row>
    <row r="372" spans="23:277" ht="16" hidden="1">
      <c r="W372" s="503"/>
      <c r="X372" s="502"/>
      <c r="Y372" s="99"/>
      <c r="Z372" s="502"/>
      <c r="AA372" s="99"/>
      <c r="AB372" s="502"/>
      <c r="AC372" s="99"/>
      <c r="AD372" s="504"/>
      <c r="AE372" s="99"/>
      <c r="AF372" s="99"/>
      <c r="AG372" s="99"/>
      <c r="AH372" s="99"/>
      <c r="AI372" s="505"/>
      <c r="AJ372" s="99"/>
      <c r="AK372" s="98"/>
      <c r="AL372" s="99"/>
      <c r="AM372" s="645"/>
      <c r="AN372" s="99"/>
      <c r="AO372" s="99"/>
      <c r="AP372" s="99"/>
      <c r="AQ372" s="99"/>
      <c r="AR372" s="99"/>
      <c r="AS372" s="99"/>
      <c r="AT372" s="99"/>
      <c r="AU372" s="99"/>
      <c r="AV372" s="99"/>
      <c r="AW372" s="99"/>
      <c r="AX372" s="99"/>
      <c r="AY372" s="98"/>
      <c r="AZ372" s="99"/>
      <c r="BA372" s="98"/>
      <c r="BB372" s="99"/>
      <c r="BC372" s="502"/>
      <c r="BD372" s="99"/>
      <c r="BE372" s="99"/>
      <c r="BF372" s="502"/>
      <c r="BG372" s="99"/>
      <c r="BH372" s="99"/>
      <c r="BI372" s="99"/>
      <c r="BJ372" s="99"/>
      <c r="BK372" s="634"/>
      <c r="BL372" s="99"/>
      <c r="BM372" s="99"/>
      <c r="BN372" s="502"/>
      <c r="BO372" s="99"/>
      <c r="BP372" s="99"/>
      <c r="BQ372" s="99"/>
      <c r="BR372" s="502"/>
      <c r="BS372" s="99"/>
      <c r="BT372" s="99"/>
      <c r="BU372" s="502"/>
      <c r="BV372" s="99"/>
      <c r="BW372" s="502"/>
      <c r="BX372" s="99"/>
      <c r="BY372" s="99"/>
      <c r="BZ372" s="502"/>
      <c r="CA372" s="99"/>
      <c r="CB372" s="99"/>
      <c r="CC372" s="99"/>
      <c r="CD372" s="99"/>
      <c r="CE372" s="503"/>
      <c r="CF372" s="99"/>
      <c r="CG372" s="502"/>
      <c r="CH372" s="99"/>
      <c r="CI372" s="98"/>
      <c r="CJ372" s="99"/>
      <c r="CK372" s="99"/>
      <c r="CL372" s="98"/>
      <c r="CM372" s="99"/>
      <c r="CN372" s="99"/>
      <c r="CO372" s="99"/>
      <c r="CP372" s="98"/>
      <c r="CQ372" s="99"/>
      <c r="CR372" s="99"/>
      <c r="CS372" s="99"/>
      <c r="CT372" s="99"/>
      <c r="CU372" s="99"/>
      <c r="CV372" s="99"/>
      <c r="CW372" s="99"/>
      <c r="CX372" s="98"/>
      <c r="CY372" s="99"/>
      <c r="CZ372" s="99"/>
      <c r="DA372" s="99"/>
      <c r="DB372" s="99"/>
      <c r="DC372" s="502"/>
      <c r="DD372" s="99"/>
      <c r="DE372" s="99"/>
      <c r="DF372" s="99"/>
      <c r="DG372" s="99"/>
      <c r="DH372" s="99"/>
      <c r="DI372" s="99"/>
      <c r="DJ372" s="99"/>
      <c r="DK372" s="99"/>
      <c r="DL372" s="99"/>
      <c r="DM372" s="99"/>
      <c r="DN372" s="99"/>
      <c r="DO372" s="502"/>
      <c r="DP372" s="99"/>
      <c r="DQ372" s="99"/>
      <c r="DR372" s="99"/>
      <c r="DS372" s="502"/>
      <c r="DT372" s="99"/>
      <c r="DU372" s="99"/>
      <c r="DV372" s="99"/>
      <c r="DW372" s="99"/>
      <c r="DX372" s="99"/>
      <c r="DY372" s="99"/>
      <c r="DZ372" s="99"/>
      <c r="EA372" s="506"/>
      <c r="EB372" s="99"/>
      <c r="EC372" s="502"/>
      <c r="ED372" s="98"/>
      <c r="EE372" s="99"/>
      <c r="EF372" s="99"/>
      <c r="EG372" s="99"/>
      <c r="EH372" s="99"/>
      <c r="EI372" s="98"/>
      <c r="EJ372" s="99"/>
      <c r="EK372" s="98"/>
      <c r="EL372" s="99"/>
      <c r="EM372" s="99"/>
      <c r="EN372" s="98"/>
      <c r="EO372" s="99"/>
      <c r="EP372" s="193"/>
      <c r="EQ372" s="99"/>
      <c r="ER372" s="99"/>
      <c r="ES372" s="99"/>
      <c r="ET372" s="99"/>
      <c r="EU372" s="99"/>
      <c r="EV372" s="99"/>
      <c r="EW372" s="502"/>
      <c r="EX372" s="98"/>
      <c r="EY372" s="99"/>
      <c r="EZ372" s="99"/>
      <c r="FA372" s="98"/>
      <c r="FB372" s="99"/>
      <c r="FC372" s="99"/>
      <c r="FD372" s="99"/>
      <c r="FE372" s="98"/>
      <c r="FF372" s="99"/>
      <c r="FG372" s="98"/>
      <c r="FH372" s="99"/>
      <c r="FI372" s="99"/>
      <c r="FJ372" s="98"/>
      <c r="FK372" s="99"/>
      <c r="FL372" s="99"/>
      <c r="FM372" s="99"/>
      <c r="FN372" s="506"/>
      <c r="FO372" s="99"/>
      <c r="FP372" s="502"/>
      <c r="FQ372" s="99"/>
      <c r="FR372" s="98"/>
      <c r="FS372" s="99"/>
      <c r="FT372" s="98"/>
      <c r="FU372" s="99"/>
      <c r="FV372" s="99"/>
      <c r="FW372" s="99"/>
      <c r="FX372" s="99"/>
      <c r="FY372" s="99"/>
      <c r="FZ372" s="98"/>
      <c r="GA372" s="99"/>
      <c r="GB372" s="502"/>
      <c r="GC372" s="99"/>
      <c r="GD372" s="99"/>
      <c r="GE372" s="99"/>
      <c r="GF372" s="502"/>
      <c r="GG372" s="99"/>
      <c r="GH372" s="503"/>
      <c r="GI372" s="99"/>
      <c r="GJ372" s="502"/>
      <c r="GK372" s="99"/>
      <c r="GL372" s="99"/>
      <c r="GM372" s="502"/>
      <c r="GN372" s="99"/>
      <c r="GO372" s="99"/>
      <c r="GP372" s="99"/>
      <c r="GQ372" s="99"/>
      <c r="GR372" s="99"/>
      <c r="GS372" s="503"/>
      <c r="GT372" s="99"/>
      <c r="GU372" s="502"/>
      <c r="GV372" s="98"/>
      <c r="GW372" s="99"/>
      <c r="GX372" s="99"/>
      <c r="GY372" s="98"/>
      <c r="GZ372" s="99"/>
      <c r="HA372" s="99"/>
      <c r="HB372" s="99"/>
      <c r="HC372" s="99"/>
      <c r="HD372" s="99"/>
      <c r="HE372" s="99"/>
      <c r="HF372" s="99"/>
      <c r="HG372" s="99"/>
      <c r="HH372" s="502"/>
      <c r="HI372" s="99"/>
      <c r="HJ372" s="99"/>
      <c r="HK372" s="99"/>
      <c r="HL372" s="99"/>
      <c r="HM372" s="99"/>
      <c r="HN372" s="99"/>
      <c r="HO372" s="502"/>
      <c r="HP372" s="98"/>
      <c r="HQ372" s="99"/>
      <c r="HR372" s="99"/>
      <c r="HS372" s="99"/>
      <c r="HT372" s="98"/>
      <c r="HU372" s="99"/>
      <c r="HV372" s="99"/>
      <c r="HW372" s="99"/>
      <c r="HX372" s="99"/>
      <c r="HY372" s="98"/>
      <c r="HZ372" s="99"/>
      <c r="IA372" s="503"/>
      <c r="IB372" s="502"/>
      <c r="IC372" s="99"/>
      <c r="ID372" s="99"/>
      <c r="IE372" s="99"/>
      <c r="IF372" s="99"/>
      <c r="IG372" s="99"/>
      <c r="IH372" s="99"/>
      <c r="II372" s="99"/>
      <c r="IJ372" s="99"/>
      <c r="IK372" s="503"/>
      <c r="IL372" s="502"/>
      <c r="IM372" s="99"/>
      <c r="IN372" s="99"/>
      <c r="IO372" s="99"/>
      <c r="IP372" s="99"/>
      <c r="IQ372" s="99"/>
      <c r="IR372" s="99"/>
      <c r="IS372" s="503"/>
      <c r="IT372" s="99"/>
      <c r="IU372" s="99"/>
      <c r="IV372" s="502"/>
      <c r="IW372" s="99"/>
      <c r="IX372" s="99"/>
      <c r="IY372" s="98"/>
      <c r="IZ372" s="99"/>
      <c r="JA372" s="99"/>
      <c r="JB372" s="98"/>
      <c r="JC372" s="99"/>
      <c r="JD372" s="99"/>
      <c r="JE372" s="99"/>
      <c r="JF372" s="98"/>
      <c r="JG372" s="99"/>
      <c r="JH372" s="502"/>
      <c r="JI372" s="99"/>
      <c r="JJ372" s="99"/>
      <c r="JK372" s="99"/>
      <c r="JL372" s="99"/>
      <c r="JM372" s="502"/>
      <c r="JN372" s="99"/>
      <c r="JO372" s="507"/>
      <c r="JP372" s="503"/>
      <c r="JQ372" s="502"/>
    </row>
    <row r="373" spans="23:277" ht="16" hidden="1">
      <c r="W373" s="503"/>
      <c r="X373" s="502"/>
      <c r="Y373" s="99"/>
      <c r="Z373" s="502"/>
      <c r="AA373" s="99"/>
      <c r="AB373" s="502"/>
      <c r="AC373" s="99"/>
      <c r="AD373" s="504"/>
      <c r="AE373" s="99"/>
      <c r="AF373" s="99"/>
      <c r="AG373" s="99"/>
      <c r="AH373" s="99"/>
      <c r="AI373" s="505"/>
      <c r="AJ373" s="99"/>
      <c r="AK373" s="98"/>
      <c r="AL373" s="99"/>
      <c r="AM373" s="645"/>
      <c r="AN373" s="99"/>
      <c r="AO373" s="99"/>
      <c r="AP373" s="99"/>
      <c r="AQ373" s="99"/>
      <c r="AR373" s="99"/>
      <c r="AS373" s="99"/>
      <c r="AT373" s="99"/>
      <c r="AU373" s="99"/>
      <c r="AV373" s="99"/>
      <c r="AW373" s="99"/>
      <c r="AX373" s="99"/>
      <c r="AY373" s="98"/>
      <c r="AZ373" s="99"/>
      <c r="BA373" s="98"/>
      <c r="BB373" s="99"/>
      <c r="BC373" s="502"/>
      <c r="BD373" s="99"/>
      <c r="BE373" s="99"/>
      <c r="BF373" s="502"/>
      <c r="BG373" s="99"/>
      <c r="BH373" s="99"/>
      <c r="BI373" s="99"/>
      <c r="BJ373" s="99"/>
      <c r="BK373" s="634"/>
      <c r="BL373" s="99"/>
      <c r="BM373" s="99"/>
      <c r="BN373" s="502"/>
      <c r="BO373" s="99"/>
      <c r="BP373" s="99"/>
      <c r="BQ373" s="99"/>
      <c r="BR373" s="502"/>
      <c r="BS373" s="99"/>
      <c r="BT373" s="99"/>
      <c r="BU373" s="502"/>
      <c r="BV373" s="99"/>
      <c r="BW373" s="502"/>
      <c r="BX373" s="99"/>
      <c r="BY373" s="99"/>
      <c r="BZ373" s="502"/>
      <c r="CA373" s="99"/>
      <c r="CB373" s="99"/>
      <c r="CC373" s="99"/>
      <c r="CD373" s="99"/>
      <c r="CE373" s="503"/>
      <c r="CF373" s="99"/>
      <c r="CG373" s="502"/>
      <c r="CH373" s="99"/>
      <c r="CI373" s="98"/>
      <c r="CJ373" s="99"/>
      <c r="CK373" s="99"/>
      <c r="CL373" s="98"/>
      <c r="CM373" s="99"/>
      <c r="CN373" s="99"/>
      <c r="CO373" s="99"/>
      <c r="CP373" s="98"/>
      <c r="CQ373" s="99"/>
      <c r="CR373" s="99"/>
      <c r="CS373" s="99"/>
      <c r="CT373" s="99"/>
      <c r="CU373" s="99"/>
      <c r="CV373" s="99"/>
      <c r="CW373" s="99"/>
      <c r="CX373" s="98"/>
      <c r="CY373" s="99"/>
      <c r="CZ373" s="99"/>
      <c r="DA373" s="99"/>
      <c r="DB373" s="99"/>
      <c r="DC373" s="502"/>
      <c r="DD373" s="99"/>
      <c r="DE373" s="99"/>
      <c r="DF373" s="99"/>
      <c r="DG373" s="99"/>
      <c r="DH373" s="99"/>
      <c r="DI373" s="99"/>
      <c r="DJ373" s="99"/>
      <c r="DK373" s="99"/>
      <c r="DL373" s="99"/>
      <c r="DM373" s="99"/>
      <c r="DN373" s="99"/>
      <c r="DO373" s="502"/>
      <c r="DP373" s="99"/>
      <c r="DQ373" s="99"/>
      <c r="DR373" s="99"/>
      <c r="DS373" s="502"/>
      <c r="DT373" s="99"/>
      <c r="DU373" s="99"/>
      <c r="DV373" s="99"/>
      <c r="DW373" s="99"/>
      <c r="DX373" s="99"/>
      <c r="DY373" s="99"/>
      <c r="DZ373" s="99"/>
      <c r="EA373" s="506"/>
      <c r="EB373" s="99"/>
      <c r="EC373" s="502"/>
      <c r="ED373" s="98"/>
      <c r="EE373" s="99"/>
      <c r="EF373" s="99"/>
      <c r="EG373" s="99"/>
      <c r="EH373" s="99"/>
      <c r="EI373" s="98"/>
      <c r="EJ373" s="99"/>
      <c r="EK373" s="98"/>
      <c r="EL373" s="99"/>
      <c r="EM373" s="99"/>
      <c r="EN373" s="98"/>
      <c r="EO373" s="99"/>
      <c r="EP373" s="193"/>
      <c r="EQ373" s="99"/>
      <c r="ER373" s="99"/>
      <c r="ES373" s="99"/>
      <c r="ET373" s="99"/>
      <c r="EU373" s="99"/>
      <c r="EV373" s="99"/>
      <c r="EW373" s="502"/>
      <c r="EX373" s="98"/>
      <c r="EY373" s="99"/>
      <c r="EZ373" s="99"/>
      <c r="FA373" s="98"/>
      <c r="FB373" s="99"/>
      <c r="FC373" s="99"/>
      <c r="FD373" s="99"/>
      <c r="FE373" s="98"/>
      <c r="FF373" s="99"/>
      <c r="FG373" s="98"/>
      <c r="FH373" s="99"/>
      <c r="FI373" s="99"/>
      <c r="FJ373" s="98"/>
      <c r="FK373" s="99"/>
      <c r="FL373" s="99"/>
      <c r="FM373" s="99"/>
      <c r="FN373" s="506"/>
      <c r="FO373" s="99"/>
      <c r="FP373" s="502"/>
      <c r="FQ373" s="99"/>
      <c r="FR373" s="98"/>
      <c r="FS373" s="99"/>
      <c r="FT373" s="98"/>
      <c r="FU373" s="99"/>
      <c r="FV373" s="99"/>
      <c r="FW373" s="99"/>
      <c r="FX373" s="99"/>
      <c r="FY373" s="99"/>
      <c r="FZ373" s="98"/>
      <c r="GA373" s="99"/>
      <c r="GB373" s="502"/>
      <c r="GC373" s="99"/>
      <c r="GD373" s="99"/>
      <c r="GE373" s="99"/>
      <c r="GF373" s="502"/>
      <c r="GG373" s="99"/>
      <c r="GH373" s="503"/>
      <c r="GI373" s="99"/>
      <c r="GJ373" s="502"/>
      <c r="GK373" s="99"/>
      <c r="GL373" s="99"/>
      <c r="GM373" s="502"/>
      <c r="GN373" s="99"/>
      <c r="GO373" s="99"/>
      <c r="GP373" s="99"/>
      <c r="GQ373" s="99"/>
      <c r="GR373" s="99"/>
      <c r="GS373" s="503"/>
      <c r="GT373" s="99"/>
      <c r="GU373" s="502"/>
      <c r="GV373" s="98"/>
      <c r="GW373" s="99"/>
      <c r="GX373" s="99"/>
      <c r="GY373" s="98"/>
      <c r="GZ373" s="99"/>
      <c r="HA373" s="99"/>
      <c r="HB373" s="99"/>
      <c r="HC373" s="99"/>
      <c r="HD373" s="99"/>
      <c r="HE373" s="99"/>
      <c r="HF373" s="99"/>
      <c r="HG373" s="99"/>
      <c r="HH373" s="502"/>
      <c r="HI373" s="99"/>
      <c r="HJ373" s="99"/>
      <c r="HK373" s="99"/>
      <c r="HL373" s="99"/>
      <c r="HM373" s="99"/>
      <c r="HN373" s="99"/>
      <c r="HO373" s="502"/>
      <c r="HP373" s="98"/>
      <c r="HQ373" s="99"/>
      <c r="HR373" s="99"/>
      <c r="HS373" s="99"/>
      <c r="HT373" s="98"/>
      <c r="HU373" s="99"/>
      <c r="HV373" s="99"/>
      <c r="HW373" s="99"/>
      <c r="HX373" s="99"/>
      <c r="HY373" s="98"/>
      <c r="HZ373" s="99"/>
      <c r="IA373" s="503"/>
      <c r="IB373" s="502"/>
      <c r="IC373" s="99"/>
      <c r="ID373" s="99"/>
      <c r="IE373" s="99"/>
      <c r="IF373" s="99"/>
      <c r="IG373" s="99"/>
      <c r="IH373" s="99"/>
      <c r="II373" s="99"/>
      <c r="IJ373" s="99"/>
      <c r="IK373" s="503"/>
      <c r="IL373" s="502"/>
      <c r="IM373" s="99"/>
      <c r="IN373" s="99"/>
      <c r="IO373" s="99"/>
      <c r="IP373" s="99"/>
      <c r="IQ373" s="99"/>
      <c r="IR373" s="99"/>
      <c r="IS373" s="503"/>
      <c r="IT373" s="99"/>
      <c r="IU373" s="99"/>
      <c r="IV373" s="502"/>
      <c r="IW373" s="99"/>
      <c r="IX373" s="99"/>
      <c r="IY373" s="98"/>
      <c r="IZ373" s="99"/>
      <c r="JA373" s="99"/>
      <c r="JB373" s="98"/>
      <c r="JC373" s="99"/>
      <c r="JD373" s="99"/>
      <c r="JE373" s="99"/>
      <c r="JF373" s="98"/>
      <c r="JG373" s="99"/>
      <c r="JH373" s="502"/>
      <c r="JI373" s="99"/>
      <c r="JJ373" s="99"/>
      <c r="JK373" s="99"/>
      <c r="JL373" s="99"/>
      <c r="JM373" s="502"/>
      <c r="JN373" s="99"/>
      <c r="JO373" s="507"/>
      <c r="JP373" s="503"/>
      <c r="JQ373" s="502"/>
    </row>
    <row r="374" spans="23:277" ht="16" hidden="1">
      <c r="W374" s="503"/>
      <c r="X374" s="502"/>
      <c r="Y374" s="99"/>
      <c r="Z374" s="502"/>
      <c r="AA374" s="99"/>
      <c r="AB374" s="502"/>
      <c r="AC374" s="99"/>
      <c r="AD374" s="504"/>
      <c r="AE374" s="99"/>
      <c r="AF374" s="99"/>
      <c r="AG374" s="99"/>
      <c r="AH374" s="99"/>
      <c r="AI374" s="505"/>
      <c r="AJ374" s="99"/>
      <c r="AK374" s="98"/>
      <c r="AL374" s="99"/>
      <c r="AM374" s="645"/>
      <c r="AN374" s="99"/>
      <c r="AO374" s="99"/>
      <c r="AP374" s="99"/>
      <c r="AQ374" s="99"/>
      <c r="AR374" s="99"/>
      <c r="AS374" s="99"/>
      <c r="AT374" s="99"/>
      <c r="AU374" s="99"/>
      <c r="AV374" s="99"/>
      <c r="AW374" s="99"/>
      <c r="AX374" s="99"/>
      <c r="AY374" s="98"/>
      <c r="AZ374" s="99"/>
      <c r="BA374" s="98"/>
      <c r="BB374" s="99"/>
      <c r="BC374" s="502"/>
      <c r="BD374" s="99"/>
      <c r="BE374" s="99"/>
      <c r="BF374" s="502"/>
      <c r="BG374" s="99"/>
      <c r="BH374" s="99"/>
      <c r="BI374" s="99"/>
      <c r="BJ374" s="99"/>
      <c r="BK374" s="634"/>
      <c r="BL374" s="99"/>
      <c r="BM374" s="99"/>
      <c r="BN374" s="502"/>
      <c r="BO374" s="99"/>
      <c r="BP374" s="99"/>
      <c r="BQ374" s="99"/>
      <c r="BR374" s="502"/>
      <c r="BS374" s="99"/>
      <c r="BT374" s="99"/>
      <c r="BU374" s="502"/>
      <c r="BV374" s="99"/>
      <c r="BW374" s="502"/>
      <c r="BX374" s="99"/>
      <c r="BY374" s="99"/>
      <c r="BZ374" s="502"/>
      <c r="CA374" s="99"/>
      <c r="CB374" s="99"/>
      <c r="CC374" s="99"/>
      <c r="CD374" s="99"/>
      <c r="CE374" s="503"/>
      <c r="CF374" s="99"/>
      <c r="CG374" s="502"/>
      <c r="CH374" s="99"/>
      <c r="CI374" s="98"/>
      <c r="CJ374" s="99"/>
      <c r="CK374" s="99"/>
      <c r="CL374" s="98"/>
      <c r="CM374" s="99"/>
      <c r="CN374" s="99"/>
      <c r="CO374" s="99"/>
      <c r="CP374" s="98"/>
      <c r="CQ374" s="99"/>
      <c r="CR374" s="99"/>
      <c r="CS374" s="99"/>
      <c r="CT374" s="99"/>
      <c r="CU374" s="99"/>
      <c r="CV374" s="99"/>
      <c r="CW374" s="99"/>
      <c r="CX374" s="98"/>
      <c r="CY374" s="99"/>
      <c r="CZ374" s="99"/>
      <c r="DA374" s="99"/>
      <c r="DB374" s="99"/>
      <c r="DC374" s="502"/>
      <c r="DD374" s="99"/>
      <c r="DE374" s="99"/>
      <c r="DF374" s="99"/>
      <c r="DG374" s="99"/>
      <c r="DH374" s="99"/>
      <c r="DI374" s="99"/>
      <c r="DJ374" s="99"/>
      <c r="DK374" s="99"/>
      <c r="DL374" s="99"/>
      <c r="DM374" s="99"/>
      <c r="DN374" s="99"/>
      <c r="DO374" s="502"/>
      <c r="DP374" s="99"/>
      <c r="DQ374" s="99"/>
      <c r="DR374" s="99"/>
      <c r="DS374" s="502"/>
      <c r="DT374" s="99"/>
      <c r="DU374" s="99"/>
      <c r="DV374" s="99"/>
      <c r="DW374" s="99"/>
      <c r="DX374" s="99"/>
      <c r="DY374" s="99"/>
      <c r="DZ374" s="99"/>
      <c r="EA374" s="506"/>
      <c r="EB374" s="99"/>
      <c r="EC374" s="502"/>
      <c r="ED374" s="98"/>
      <c r="EE374" s="99"/>
      <c r="EF374" s="99"/>
      <c r="EG374" s="99"/>
      <c r="EH374" s="99"/>
      <c r="EI374" s="98"/>
      <c r="EJ374" s="99"/>
      <c r="EK374" s="98"/>
      <c r="EL374" s="99"/>
      <c r="EM374" s="99"/>
      <c r="EN374" s="98"/>
      <c r="EO374" s="99"/>
      <c r="EP374" s="193"/>
      <c r="EQ374" s="99"/>
      <c r="ER374" s="99"/>
      <c r="ES374" s="99"/>
      <c r="ET374" s="99"/>
      <c r="EU374" s="99"/>
      <c r="EV374" s="99"/>
      <c r="EW374" s="502"/>
      <c r="EX374" s="98"/>
      <c r="EY374" s="99"/>
      <c r="EZ374" s="99"/>
      <c r="FA374" s="98"/>
      <c r="FB374" s="99"/>
      <c r="FC374" s="99"/>
      <c r="FD374" s="99"/>
      <c r="FE374" s="98"/>
      <c r="FF374" s="99"/>
      <c r="FG374" s="98"/>
      <c r="FH374" s="99"/>
      <c r="FI374" s="99"/>
      <c r="FJ374" s="98"/>
      <c r="FK374" s="99"/>
      <c r="FL374" s="99"/>
      <c r="FM374" s="99"/>
      <c r="FN374" s="506"/>
      <c r="FO374" s="99"/>
      <c r="FP374" s="502"/>
      <c r="FQ374" s="99"/>
      <c r="FR374" s="98"/>
      <c r="FS374" s="99"/>
      <c r="FT374" s="98"/>
      <c r="FU374" s="99"/>
      <c r="FV374" s="99"/>
      <c r="FW374" s="99"/>
      <c r="FX374" s="99"/>
      <c r="FY374" s="99"/>
      <c r="FZ374" s="98"/>
      <c r="GA374" s="99"/>
      <c r="GB374" s="502"/>
      <c r="GC374" s="99"/>
      <c r="GD374" s="99"/>
      <c r="GE374" s="99"/>
      <c r="GF374" s="502"/>
      <c r="GG374" s="99"/>
      <c r="GH374" s="503"/>
      <c r="GI374" s="99"/>
      <c r="GJ374" s="502"/>
      <c r="GK374" s="99"/>
      <c r="GL374" s="99"/>
      <c r="GM374" s="502"/>
      <c r="GN374" s="99"/>
      <c r="GO374" s="99"/>
      <c r="GP374" s="99"/>
      <c r="GQ374" s="99"/>
      <c r="GR374" s="99"/>
      <c r="GS374" s="503"/>
      <c r="GT374" s="99"/>
      <c r="GU374" s="502"/>
      <c r="GV374" s="98"/>
      <c r="GW374" s="99"/>
      <c r="GX374" s="99"/>
      <c r="GY374" s="98"/>
      <c r="GZ374" s="99"/>
      <c r="HA374" s="99"/>
      <c r="HB374" s="99"/>
      <c r="HC374" s="99"/>
      <c r="HD374" s="99"/>
      <c r="HE374" s="99"/>
      <c r="HF374" s="99"/>
      <c r="HG374" s="99"/>
      <c r="HH374" s="502"/>
      <c r="HI374" s="99"/>
      <c r="HJ374" s="99"/>
      <c r="HK374" s="99"/>
      <c r="HL374" s="99"/>
      <c r="HM374" s="99"/>
      <c r="HN374" s="99"/>
      <c r="HO374" s="502"/>
      <c r="HP374" s="98"/>
      <c r="HQ374" s="99"/>
      <c r="HR374" s="99"/>
      <c r="HS374" s="99"/>
      <c r="HT374" s="98"/>
      <c r="HU374" s="99"/>
      <c r="HV374" s="99"/>
      <c r="HW374" s="99"/>
      <c r="HX374" s="99"/>
      <c r="HY374" s="98"/>
      <c r="HZ374" s="99"/>
      <c r="IA374" s="503"/>
      <c r="IB374" s="502"/>
      <c r="IC374" s="99"/>
      <c r="ID374" s="99"/>
      <c r="IE374" s="99"/>
      <c r="IF374" s="99"/>
      <c r="IG374" s="99"/>
      <c r="IH374" s="99"/>
      <c r="II374" s="99"/>
      <c r="IJ374" s="99"/>
      <c r="IK374" s="503"/>
      <c r="IL374" s="502"/>
      <c r="IM374" s="99"/>
      <c r="IN374" s="99"/>
      <c r="IO374" s="99"/>
      <c r="IP374" s="99"/>
      <c r="IQ374" s="99"/>
      <c r="IR374" s="99"/>
      <c r="IS374" s="503"/>
      <c r="IT374" s="99"/>
      <c r="IU374" s="99"/>
      <c r="IV374" s="502"/>
      <c r="IW374" s="99"/>
      <c r="IX374" s="99"/>
      <c r="IY374" s="98"/>
      <c r="IZ374" s="99"/>
      <c r="JA374" s="99"/>
      <c r="JB374" s="98"/>
      <c r="JC374" s="99"/>
      <c r="JD374" s="99"/>
      <c r="JE374" s="99"/>
      <c r="JF374" s="98"/>
      <c r="JG374" s="99"/>
      <c r="JH374" s="502"/>
      <c r="JI374" s="99"/>
      <c r="JJ374" s="99"/>
      <c r="JK374" s="99"/>
      <c r="JL374" s="99"/>
      <c r="JM374" s="502"/>
      <c r="JN374" s="99"/>
      <c r="JO374" s="507"/>
      <c r="JP374" s="503"/>
      <c r="JQ374" s="502"/>
    </row>
    <row r="375" spans="23:277" ht="16" hidden="1">
      <c r="W375" s="503"/>
      <c r="X375" s="502"/>
      <c r="Y375" s="99"/>
      <c r="Z375" s="502"/>
      <c r="AA375" s="99"/>
      <c r="AB375" s="502"/>
      <c r="AC375" s="99"/>
      <c r="AD375" s="504"/>
      <c r="AE375" s="99"/>
      <c r="AF375" s="99"/>
      <c r="AG375" s="99"/>
      <c r="AH375" s="99"/>
      <c r="AI375" s="505"/>
      <c r="AJ375" s="99"/>
      <c r="AK375" s="98"/>
      <c r="AL375" s="99"/>
      <c r="AM375" s="645"/>
      <c r="AN375" s="99"/>
      <c r="AO375" s="99"/>
      <c r="AP375" s="99"/>
      <c r="AQ375" s="99"/>
      <c r="AR375" s="99"/>
      <c r="AS375" s="99"/>
      <c r="AT375" s="99"/>
      <c r="AU375" s="99"/>
      <c r="AV375" s="99"/>
      <c r="AW375" s="99"/>
      <c r="AX375" s="99"/>
      <c r="AY375" s="98"/>
      <c r="AZ375" s="99"/>
      <c r="BA375" s="98"/>
      <c r="BB375" s="99"/>
      <c r="BC375" s="502"/>
      <c r="BD375" s="99"/>
      <c r="BE375" s="99"/>
      <c r="BF375" s="502"/>
      <c r="BG375" s="99"/>
      <c r="BH375" s="99"/>
      <c r="BI375" s="99"/>
      <c r="BJ375" s="99"/>
      <c r="BK375" s="634"/>
      <c r="BL375" s="99"/>
      <c r="BM375" s="99"/>
      <c r="BN375" s="502"/>
      <c r="BO375" s="99"/>
      <c r="BP375" s="99"/>
      <c r="BQ375" s="99"/>
      <c r="BR375" s="502"/>
      <c r="BS375" s="99"/>
      <c r="BT375" s="99"/>
      <c r="BU375" s="502"/>
      <c r="BV375" s="99"/>
      <c r="BW375" s="502"/>
      <c r="BX375" s="99"/>
      <c r="BY375" s="99"/>
      <c r="BZ375" s="502"/>
      <c r="CA375" s="99"/>
      <c r="CB375" s="99"/>
      <c r="CC375" s="99"/>
      <c r="CD375" s="99"/>
      <c r="CE375" s="503"/>
      <c r="CF375" s="99"/>
      <c r="CG375" s="502"/>
      <c r="CH375" s="99"/>
      <c r="CI375" s="98"/>
      <c r="CJ375" s="99"/>
      <c r="CK375" s="99"/>
      <c r="CL375" s="98"/>
      <c r="CM375" s="99"/>
      <c r="CN375" s="99"/>
      <c r="CO375" s="99"/>
      <c r="CP375" s="98"/>
      <c r="CQ375" s="99"/>
      <c r="CR375" s="99"/>
      <c r="CS375" s="99"/>
      <c r="CT375" s="99"/>
      <c r="CU375" s="99"/>
      <c r="CV375" s="99"/>
      <c r="CW375" s="99"/>
      <c r="CX375" s="98"/>
      <c r="CY375" s="99"/>
      <c r="CZ375" s="99"/>
      <c r="DA375" s="99"/>
      <c r="DB375" s="99"/>
      <c r="DC375" s="502"/>
      <c r="DD375" s="99"/>
      <c r="DE375" s="99"/>
      <c r="DF375" s="99"/>
      <c r="DG375" s="99"/>
      <c r="DH375" s="99"/>
      <c r="DI375" s="99"/>
      <c r="DJ375" s="99"/>
      <c r="DK375" s="99"/>
      <c r="DL375" s="99"/>
      <c r="DM375" s="99"/>
      <c r="DN375" s="99"/>
      <c r="DO375" s="502"/>
      <c r="DP375" s="99"/>
      <c r="DQ375" s="99"/>
      <c r="DR375" s="99"/>
      <c r="DS375" s="502"/>
      <c r="DT375" s="99"/>
      <c r="DU375" s="99"/>
      <c r="DV375" s="99"/>
      <c r="DW375" s="99"/>
      <c r="DX375" s="99"/>
      <c r="DY375" s="99"/>
      <c r="DZ375" s="99"/>
      <c r="EA375" s="506"/>
      <c r="EB375" s="99"/>
      <c r="EC375" s="502"/>
      <c r="ED375" s="98"/>
      <c r="EE375" s="99"/>
      <c r="EF375" s="99"/>
      <c r="EG375" s="99"/>
      <c r="EH375" s="99"/>
      <c r="EI375" s="98"/>
      <c r="EJ375" s="99"/>
      <c r="EK375" s="98"/>
      <c r="EL375" s="99"/>
      <c r="EM375" s="99"/>
      <c r="EN375" s="98"/>
      <c r="EO375" s="99"/>
      <c r="EP375" s="193"/>
      <c r="EQ375" s="99"/>
      <c r="ER375" s="99"/>
      <c r="ES375" s="99"/>
      <c r="ET375" s="99"/>
      <c r="EU375" s="99"/>
      <c r="EV375" s="99"/>
      <c r="EW375" s="502"/>
      <c r="EX375" s="98"/>
      <c r="EY375" s="99"/>
      <c r="EZ375" s="99"/>
      <c r="FA375" s="98"/>
      <c r="FB375" s="99"/>
      <c r="FC375" s="99"/>
      <c r="FD375" s="99"/>
      <c r="FE375" s="98"/>
      <c r="FF375" s="99"/>
      <c r="FG375" s="98"/>
      <c r="FH375" s="99"/>
      <c r="FI375" s="99"/>
      <c r="FJ375" s="98"/>
      <c r="FK375" s="99"/>
      <c r="FL375" s="99"/>
      <c r="FM375" s="99"/>
      <c r="FN375" s="506"/>
      <c r="FO375" s="99"/>
      <c r="FP375" s="502"/>
      <c r="FQ375" s="99"/>
      <c r="FR375" s="98"/>
      <c r="FS375" s="99"/>
      <c r="FT375" s="98"/>
      <c r="FU375" s="99"/>
      <c r="FV375" s="99"/>
      <c r="FW375" s="99"/>
      <c r="FX375" s="99"/>
      <c r="FY375" s="99"/>
      <c r="FZ375" s="98"/>
      <c r="GA375" s="99"/>
      <c r="GB375" s="502"/>
      <c r="GC375" s="99"/>
      <c r="GD375" s="99"/>
      <c r="GE375" s="99"/>
      <c r="GF375" s="502"/>
      <c r="GG375" s="99"/>
      <c r="GH375" s="503"/>
      <c r="GI375" s="99"/>
      <c r="GJ375" s="502"/>
      <c r="GK375" s="99"/>
      <c r="GL375" s="99"/>
      <c r="GM375" s="502"/>
      <c r="GN375" s="99"/>
      <c r="GO375" s="99"/>
      <c r="GP375" s="99"/>
      <c r="GQ375" s="99"/>
      <c r="GR375" s="99"/>
      <c r="GS375" s="503"/>
      <c r="GT375" s="99"/>
      <c r="GU375" s="502"/>
      <c r="GV375" s="98"/>
      <c r="GW375" s="99"/>
      <c r="GX375" s="99"/>
      <c r="GY375" s="98"/>
      <c r="GZ375" s="99"/>
      <c r="HA375" s="99"/>
      <c r="HB375" s="99"/>
      <c r="HC375" s="99"/>
      <c r="HD375" s="99"/>
      <c r="HE375" s="99"/>
      <c r="HF375" s="99"/>
      <c r="HG375" s="99"/>
      <c r="HH375" s="502"/>
      <c r="HI375" s="99"/>
      <c r="HJ375" s="99"/>
      <c r="HK375" s="99"/>
      <c r="HL375" s="99"/>
      <c r="HM375" s="99"/>
      <c r="HN375" s="99"/>
      <c r="HO375" s="502"/>
      <c r="HP375" s="98"/>
      <c r="HQ375" s="99"/>
      <c r="HR375" s="99"/>
      <c r="HS375" s="99"/>
      <c r="HT375" s="98"/>
      <c r="HU375" s="99"/>
      <c r="HV375" s="99"/>
      <c r="HW375" s="99"/>
      <c r="HX375" s="99"/>
      <c r="HY375" s="98"/>
      <c r="HZ375" s="99"/>
      <c r="IA375" s="503"/>
      <c r="IB375" s="502"/>
      <c r="IC375" s="99"/>
      <c r="ID375" s="99"/>
      <c r="IE375" s="99"/>
      <c r="IF375" s="99"/>
      <c r="IG375" s="99"/>
      <c r="IH375" s="99"/>
      <c r="II375" s="99"/>
      <c r="IJ375" s="99"/>
      <c r="IK375" s="503"/>
      <c r="IL375" s="502"/>
      <c r="IM375" s="99"/>
      <c r="IN375" s="99"/>
      <c r="IO375" s="99"/>
      <c r="IP375" s="99"/>
      <c r="IQ375" s="99"/>
      <c r="IR375" s="99"/>
      <c r="IS375" s="503"/>
      <c r="IT375" s="99"/>
      <c r="IU375" s="99"/>
      <c r="IV375" s="502"/>
      <c r="IW375" s="99"/>
      <c r="IX375" s="99"/>
      <c r="IY375" s="98"/>
      <c r="IZ375" s="99"/>
      <c r="JA375" s="99"/>
      <c r="JB375" s="98"/>
      <c r="JC375" s="99"/>
      <c r="JD375" s="99"/>
      <c r="JE375" s="99"/>
      <c r="JF375" s="98"/>
      <c r="JG375" s="99"/>
      <c r="JH375" s="502"/>
      <c r="JI375" s="99"/>
      <c r="JJ375" s="99"/>
      <c r="JK375" s="99"/>
      <c r="JL375" s="99"/>
      <c r="JM375" s="502"/>
      <c r="JN375" s="99"/>
      <c r="JO375" s="507"/>
      <c r="JP375" s="503"/>
      <c r="JQ375" s="502"/>
    </row>
    <row r="376" spans="23:277" ht="16" hidden="1">
      <c r="W376" s="503"/>
      <c r="X376" s="502"/>
      <c r="Y376" s="99"/>
      <c r="Z376" s="502"/>
      <c r="AA376" s="99"/>
      <c r="AB376" s="502"/>
      <c r="AC376" s="99"/>
      <c r="AD376" s="504"/>
      <c r="AE376" s="99"/>
      <c r="AF376" s="99"/>
      <c r="AG376" s="99"/>
      <c r="AH376" s="99"/>
      <c r="AI376" s="505"/>
      <c r="AJ376" s="99"/>
      <c r="AK376" s="98"/>
      <c r="AL376" s="99"/>
      <c r="AM376" s="645"/>
      <c r="AN376" s="99"/>
      <c r="AO376" s="99"/>
      <c r="AP376" s="99"/>
      <c r="AQ376" s="99"/>
      <c r="AR376" s="99"/>
      <c r="AS376" s="99"/>
      <c r="AT376" s="99"/>
      <c r="AU376" s="99"/>
      <c r="AV376" s="99"/>
      <c r="AW376" s="99"/>
      <c r="AX376" s="99"/>
      <c r="AY376" s="98"/>
      <c r="AZ376" s="99"/>
      <c r="BA376" s="98"/>
      <c r="BB376" s="99"/>
      <c r="BC376" s="502"/>
      <c r="BD376" s="99"/>
      <c r="BE376" s="99"/>
      <c r="BF376" s="502"/>
      <c r="BG376" s="99"/>
      <c r="BH376" s="99"/>
      <c r="BI376" s="99"/>
      <c r="BJ376" s="99"/>
      <c r="BK376" s="634"/>
      <c r="BL376" s="99"/>
      <c r="BM376" s="99"/>
      <c r="BN376" s="502"/>
      <c r="BO376" s="99"/>
      <c r="BP376" s="99"/>
      <c r="BQ376" s="99"/>
      <c r="BR376" s="502"/>
      <c r="BS376" s="99"/>
      <c r="BT376" s="99"/>
      <c r="BU376" s="502"/>
      <c r="BV376" s="99"/>
      <c r="BW376" s="502"/>
      <c r="BX376" s="99"/>
      <c r="BY376" s="99"/>
      <c r="BZ376" s="502"/>
      <c r="CA376" s="99"/>
      <c r="CB376" s="99"/>
      <c r="CC376" s="99"/>
      <c r="CD376" s="99"/>
      <c r="CE376" s="503"/>
      <c r="CF376" s="99"/>
      <c r="CG376" s="502"/>
      <c r="CH376" s="99"/>
      <c r="CI376" s="98"/>
      <c r="CJ376" s="99"/>
      <c r="CK376" s="99"/>
      <c r="CL376" s="98"/>
      <c r="CM376" s="99"/>
      <c r="CN376" s="99"/>
      <c r="CO376" s="99"/>
      <c r="CP376" s="98"/>
      <c r="CQ376" s="99"/>
      <c r="CR376" s="99"/>
      <c r="CS376" s="99"/>
      <c r="CT376" s="99"/>
      <c r="CU376" s="99"/>
      <c r="CV376" s="99"/>
      <c r="CW376" s="99"/>
      <c r="CX376" s="98"/>
      <c r="CY376" s="99"/>
      <c r="CZ376" s="99"/>
      <c r="DA376" s="99"/>
      <c r="DB376" s="99"/>
      <c r="DC376" s="502"/>
      <c r="DD376" s="99"/>
      <c r="DE376" s="99"/>
      <c r="DF376" s="99"/>
      <c r="DG376" s="99"/>
      <c r="DH376" s="99"/>
      <c r="DI376" s="99"/>
      <c r="DJ376" s="99"/>
      <c r="DK376" s="99"/>
      <c r="DL376" s="99"/>
      <c r="DM376" s="99"/>
      <c r="DN376" s="99"/>
      <c r="DO376" s="502"/>
      <c r="DP376" s="99"/>
      <c r="DQ376" s="99"/>
      <c r="DR376" s="99"/>
      <c r="DS376" s="502"/>
      <c r="DT376" s="99"/>
      <c r="DU376" s="99"/>
      <c r="DV376" s="99"/>
      <c r="DW376" s="99"/>
      <c r="DX376" s="99"/>
      <c r="DY376" s="99"/>
      <c r="DZ376" s="99"/>
      <c r="EA376" s="506"/>
      <c r="EB376" s="99"/>
      <c r="EC376" s="502"/>
      <c r="ED376" s="98"/>
      <c r="EE376" s="99"/>
      <c r="EF376" s="99"/>
      <c r="EG376" s="99"/>
      <c r="EH376" s="99"/>
      <c r="EI376" s="98"/>
      <c r="EJ376" s="99"/>
      <c r="EK376" s="98"/>
      <c r="EL376" s="99"/>
      <c r="EM376" s="99"/>
      <c r="EN376" s="98"/>
      <c r="EO376" s="99"/>
      <c r="EP376" s="193"/>
      <c r="EQ376" s="99"/>
      <c r="ER376" s="99"/>
      <c r="ES376" s="99"/>
      <c r="ET376" s="99"/>
      <c r="EU376" s="99"/>
      <c r="EV376" s="99"/>
      <c r="EW376" s="502"/>
      <c r="EX376" s="98"/>
      <c r="EY376" s="99"/>
      <c r="EZ376" s="99"/>
      <c r="FA376" s="98"/>
      <c r="FB376" s="99"/>
      <c r="FC376" s="99"/>
      <c r="FD376" s="99"/>
      <c r="FE376" s="98"/>
      <c r="FF376" s="99"/>
      <c r="FG376" s="98"/>
      <c r="FH376" s="99"/>
      <c r="FI376" s="99"/>
      <c r="FJ376" s="98"/>
      <c r="FK376" s="99"/>
      <c r="FL376" s="99"/>
      <c r="FM376" s="99"/>
      <c r="FN376" s="506"/>
      <c r="FO376" s="99"/>
      <c r="FP376" s="502"/>
      <c r="FQ376" s="99"/>
      <c r="FR376" s="98"/>
      <c r="FS376" s="99"/>
      <c r="FT376" s="98"/>
      <c r="FU376" s="99"/>
      <c r="FV376" s="99"/>
      <c r="FW376" s="99"/>
      <c r="FX376" s="99"/>
      <c r="FY376" s="99"/>
      <c r="FZ376" s="98"/>
      <c r="GA376" s="99"/>
      <c r="GB376" s="502"/>
      <c r="GC376" s="99"/>
      <c r="GD376" s="99"/>
      <c r="GE376" s="99"/>
      <c r="GF376" s="502"/>
      <c r="GG376" s="99"/>
      <c r="GH376" s="503"/>
      <c r="GI376" s="99"/>
      <c r="GJ376" s="502"/>
      <c r="GK376" s="99"/>
      <c r="GL376" s="99"/>
      <c r="GM376" s="502"/>
      <c r="GN376" s="99"/>
      <c r="GO376" s="99"/>
      <c r="GP376" s="99"/>
      <c r="GQ376" s="99"/>
      <c r="GR376" s="99"/>
      <c r="GS376" s="503"/>
      <c r="GT376" s="99"/>
      <c r="GU376" s="502"/>
      <c r="GV376" s="98"/>
      <c r="GW376" s="99"/>
      <c r="GX376" s="99"/>
      <c r="GY376" s="98"/>
      <c r="GZ376" s="99"/>
      <c r="HA376" s="99"/>
      <c r="HB376" s="99"/>
      <c r="HC376" s="99"/>
      <c r="HD376" s="99"/>
      <c r="HE376" s="99"/>
      <c r="HF376" s="99"/>
      <c r="HG376" s="99"/>
      <c r="HH376" s="502"/>
      <c r="HI376" s="99"/>
      <c r="HJ376" s="99"/>
      <c r="HK376" s="99"/>
      <c r="HL376" s="99"/>
      <c r="HM376" s="99"/>
      <c r="HN376" s="99"/>
      <c r="HO376" s="502"/>
      <c r="HP376" s="98"/>
      <c r="HQ376" s="99"/>
      <c r="HR376" s="99"/>
      <c r="HS376" s="99"/>
      <c r="HT376" s="98"/>
      <c r="HU376" s="99"/>
      <c r="HV376" s="99"/>
      <c r="HW376" s="99"/>
      <c r="HX376" s="99"/>
      <c r="HY376" s="98"/>
      <c r="HZ376" s="99"/>
      <c r="IA376" s="503"/>
      <c r="IB376" s="502"/>
      <c r="IC376" s="99"/>
      <c r="ID376" s="99"/>
      <c r="IE376" s="99"/>
      <c r="IF376" s="99"/>
      <c r="IG376" s="99"/>
      <c r="IH376" s="99"/>
      <c r="II376" s="99"/>
      <c r="IJ376" s="99"/>
      <c r="IK376" s="503"/>
      <c r="IL376" s="502"/>
      <c r="IM376" s="99"/>
      <c r="IN376" s="99"/>
      <c r="IO376" s="99"/>
      <c r="IP376" s="99"/>
      <c r="IQ376" s="99"/>
      <c r="IR376" s="99"/>
      <c r="IS376" s="503"/>
      <c r="IT376" s="99"/>
      <c r="IU376" s="99"/>
      <c r="IV376" s="502"/>
      <c r="IW376" s="99"/>
      <c r="IX376" s="99"/>
      <c r="IY376" s="98"/>
      <c r="IZ376" s="99"/>
      <c r="JA376" s="99"/>
      <c r="JB376" s="98"/>
      <c r="JC376" s="99"/>
      <c r="JD376" s="99"/>
      <c r="JE376" s="99"/>
      <c r="JF376" s="98"/>
      <c r="JG376" s="99"/>
      <c r="JH376" s="502"/>
      <c r="JI376" s="99"/>
      <c r="JJ376" s="99"/>
      <c r="JK376" s="99"/>
      <c r="JL376" s="99"/>
      <c r="JM376" s="502"/>
      <c r="JN376" s="99"/>
      <c r="JO376" s="507"/>
      <c r="JP376" s="503"/>
      <c r="JQ376" s="502"/>
    </row>
    <row r="377" spans="23:277" ht="16" hidden="1">
      <c r="W377" s="503"/>
      <c r="X377" s="502"/>
      <c r="Y377" s="99"/>
      <c r="Z377" s="502"/>
      <c r="AA377" s="99"/>
      <c r="AB377" s="502"/>
      <c r="AC377" s="99"/>
      <c r="AD377" s="504"/>
      <c r="AE377" s="99"/>
      <c r="AF377" s="99"/>
      <c r="AG377" s="99"/>
      <c r="AH377" s="99"/>
      <c r="AI377" s="505"/>
      <c r="AJ377" s="99"/>
      <c r="AK377" s="98"/>
      <c r="AL377" s="99"/>
      <c r="AM377" s="645"/>
      <c r="AN377" s="99"/>
      <c r="AO377" s="99"/>
      <c r="AP377" s="99"/>
      <c r="AQ377" s="99"/>
      <c r="AR377" s="99"/>
      <c r="AS377" s="99"/>
      <c r="AT377" s="99"/>
      <c r="AU377" s="99"/>
      <c r="AV377" s="99"/>
      <c r="AW377" s="99"/>
      <c r="AX377" s="99"/>
      <c r="AY377" s="98"/>
      <c r="AZ377" s="99"/>
      <c r="BA377" s="98"/>
      <c r="BB377" s="99"/>
      <c r="BC377" s="502"/>
      <c r="BD377" s="99"/>
      <c r="BE377" s="99"/>
      <c r="BF377" s="502"/>
      <c r="BG377" s="99"/>
      <c r="BH377" s="99"/>
      <c r="BI377" s="99"/>
      <c r="BJ377" s="99"/>
      <c r="BK377" s="634"/>
      <c r="BL377" s="99"/>
      <c r="BM377" s="99"/>
      <c r="BN377" s="502"/>
      <c r="BO377" s="99"/>
      <c r="BP377" s="99"/>
      <c r="BQ377" s="99"/>
      <c r="BR377" s="502"/>
      <c r="BS377" s="99"/>
      <c r="BT377" s="99"/>
      <c r="BU377" s="502"/>
      <c r="BV377" s="99"/>
      <c r="BW377" s="502"/>
      <c r="BX377" s="99"/>
      <c r="BY377" s="99"/>
      <c r="BZ377" s="502"/>
      <c r="CA377" s="99"/>
      <c r="CB377" s="99"/>
      <c r="CC377" s="99"/>
      <c r="CD377" s="99"/>
      <c r="CE377" s="503"/>
      <c r="CF377" s="99"/>
      <c r="CG377" s="502"/>
      <c r="CH377" s="99"/>
      <c r="CI377" s="98"/>
      <c r="CJ377" s="99"/>
      <c r="CK377" s="99"/>
      <c r="CL377" s="98"/>
      <c r="CM377" s="99"/>
      <c r="CN377" s="99"/>
      <c r="CO377" s="99"/>
      <c r="CP377" s="98"/>
      <c r="CQ377" s="99"/>
      <c r="CR377" s="99"/>
      <c r="CS377" s="99"/>
      <c r="CT377" s="99"/>
      <c r="CU377" s="99"/>
      <c r="CV377" s="99"/>
      <c r="CW377" s="99"/>
      <c r="CX377" s="98"/>
      <c r="CY377" s="99"/>
      <c r="CZ377" s="99"/>
      <c r="DA377" s="99"/>
      <c r="DB377" s="99"/>
      <c r="DC377" s="502"/>
      <c r="DD377" s="99"/>
      <c r="DE377" s="99"/>
      <c r="DF377" s="99"/>
      <c r="DG377" s="99"/>
      <c r="DH377" s="99"/>
      <c r="DI377" s="99"/>
      <c r="DJ377" s="99"/>
      <c r="DK377" s="99"/>
      <c r="DL377" s="99"/>
      <c r="DM377" s="99"/>
      <c r="DN377" s="99"/>
      <c r="DO377" s="502"/>
      <c r="DP377" s="99"/>
      <c r="DQ377" s="99"/>
      <c r="DR377" s="99"/>
      <c r="DS377" s="502"/>
      <c r="DT377" s="99"/>
      <c r="DU377" s="99"/>
      <c r="DV377" s="99"/>
      <c r="DW377" s="99"/>
      <c r="DX377" s="99"/>
      <c r="DY377" s="99"/>
      <c r="DZ377" s="99"/>
      <c r="EA377" s="506"/>
      <c r="EB377" s="99"/>
      <c r="EC377" s="502"/>
      <c r="ED377" s="98"/>
      <c r="EE377" s="99"/>
      <c r="EF377" s="99"/>
      <c r="EG377" s="99"/>
      <c r="EH377" s="99"/>
      <c r="EI377" s="98"/>
      <c r="EJ377" s="99"/>
      <c r="EK377" s="98"/>
      <c r="EL377" s="99"/>
      <c r="EM377" s="99"/>
      <c r="EN377" s="98"/>
      <c r="EO377" s="99"/>
      <c r="EP377" s="193"/>
      <c r="EQ377" s="99"/>
      <c r="ER377" s="99"/>
      <c r="ES377" s="99"/>
      <c r="ET377" s="99"/>
      <c r="EU377" s="99"/>
      <c r="EV377" s="99"/>
      <c r="EW377" s="502"/>
      <c r="EX377" s="98"/>
      <c r="EY377" s="99"/>
      <c r="EZ377" s="99"/>
      <c r="FA377" s="98"/>
      <c r="FB377" s="99"/>
      <c r="FC377" s="99"/>
      <c r="FD377" s="99"/>
      <c r="FE377" s="98"/>
      <c r="FF377" s="99"/>
      <c r="FG377" s="98"/>
      <c r="FH377" s="99"/>
      <c r="FI377" s="99"/>
      <c r="FJ377" s="98"/>
      <c r="FK377" s="99"/>
      <c r="FL377" s="99"/>
      <c r="FM377" s="99"/>
      <c r="FN377" s="506"/>
      <c r="FO377" s="99"/>
      <c r="FP377" s="502"/>
      <c r="FQ377" s="99"/>
      <c r="FR377" s="98"/>
      <c r="FS377" s="99"/>
      <c r="FT377" s="98"/>
      <c r="FU377" s="99"/>
      <c r="FV377" s="99"/>
      <c r="FW377" s="99"/>
      <c r="FX377" s="99"/>
      <c r="FY377" s="99"/>
      <c r="FZ377" s="98"/>
      <c r="GA377" s="99"/>
      <c r="GB377" s="502"/>
      <c r="GC377" s="99"/>
      <c r="GD377" s="99"/>
      <c r="GE377" s="99"/>
      <c r="GF377" s="502"/>
      <c r="GG377" s="99"/>
      <c r="GH377" s="503"/>
      <c r="GI377" s="99"/>
      <c r="GJ377" s="502"/>
      <c r="GK377" s="99"/>
      <c r="GL377" s="99"/>
      <c r="GM377" s="502"/>
      <c r="GN377" s="99"/>
      <c r="GO377" s="99"/>
      <c r="GP377" s="99"/>
      <c r="GQ377" s="99"/>
      <c r="GR377" s="99"/>
      <c r="GS377" s="503"/>
      <c r="GT377" s="99"/>
      <c r="GU377" s="502"/>
      <c r="GV377" s="98"/>
      <c r="GW377" s="99"/>
      <c r="GX377" s="99"/>
      <c r="GY377" s="98"/>
      <c r="GZ377" s="99"/>
      <c r="HA377" s="99"/>
      <c r="HB377" s="99"/>
      <c r="HC377" s="99"/>
      <c r="HD377" s="99"/>
      <c r="HE377" s="99"/>
      <c r="HF377" s="99"/>
      <c r="HG377" s="99"/>
      <c r="HH377" s="502"/>
      <c r="HI377" s="99"/>
      <c r="HJ377" s="99"/>
      <c r="HK377" s="99"/>
      <c r="HL377" s="99"/>
      <c r="HM377" s="99"/>
      <c r="HN377" s="99"/>
      <c r="HO377" s="502"/>
      <c r="HP377" s="98"/>
      <c r="HQ377" s="99"/>
      <c r="HR377" s="99"/>
      <c r="HS377" s="99"/>
      <c r="HT377" s="98"/>
      <c r="HU377" s="99"/>
      <c r="HV377" s="99"/>
      <c r="HW377" s="99"/>
      <c r="HX377" s="99"/>
      <c r="HY377" s="98"/>
      <c r="HZ377" s="99"/>
      <c r="IA377" s="503"/>
      <c r="IB377" s="502"/>
      <c r="IC377" s="99"/>
      <c r="ID377" s="99"/>
      <c r="IE377" s="99"/>
      <c r="IF377" s="99"/>
      <c r="IG377" s="99"/>
      <c r="IH377" s="99"/>
      <c r="II377" s="99"/>
      <c r="IJ377" s="99"/>
      <c r="IK377" s="503"/>
      <c r="IL377" s="502"/>
      <c r="IM377" s="99"/>
      <c r="IN377" s="99"/>
      <c r="IO377" s="99"/>
      <c r="IP377" s="99"/>
      <c r="IQ377" s="99"/>
      <c r="IR377" s="99"/>
      <c r="IS377" s="503"/>
      <c r="IT377" s="99"/>
      <c r="IU377" s="99"/>
      <c r="IV377" s="502"/>
      <c r="IW377" s="99"/>
      <c r="IX377" s="99"/>
      <c r="IY377" s="98"/>
      <c r="IZ377" s="99"/>
      <c r="JA377" s="99"/>
      <c r="JB377" s="98"/>
      <c r="JC377" s="99"/>
      <c r="JD377" s="99"/>
      <c r="JE377" s="99"/>
      <c r="JF377" s="98"/>
      <c r="JG377" s="99"/>
      <c r="JH377" s="502"/>
      <c r="JI377" s="99"/>
      <c r="JJ377" s="99"/>
      <c r="JK377" s="99"/>
      <c r="JL377" s="99"/>
      <c r="JM377" s="502"/>
      <c r="JN377" s="99"/>
      <c r="JO377" s="507"/>
      <c r="JP377" s="503"/>
      <c r="JQ377" s="502"/>
    </row>
    <row r="378" spans="23:277" ht="16" hidden="1">
      <c r="W378" s="503"/>
      <c r="X378" s="502"/>
      <c r="Y378" s="99"/>
      <c r="Z378" s="502"/>
      <c r="AA378" s="99"/>
      <c r="AB378" s="502"/>
      <c r="AC378" s="99"/>
      <c r="AD378" s="504"/>
      <c r="AE378" s="99"/>
      <c r="AF378" s="99"/>
      <c r="AG378" s="99"/>
      <c r="AH378" s="99"/>
      <c r="AI378" s="505"/>
      <c r="AJ378" s="99"/>
      <c r="AK378" s="98"/>
      <c r="AL378" s="99"/>
      <c r="AM378" s="645"/>
      <c r="AN378" s="99"/>
      <c r="AO378" s="99"/>
      <c r="AP378" s="99"/>
      <c r="AQ378" s="99"/>
      <c r="AR378" s="99"/>
      <c r="AS378" s="99"/>
      <c r="AT378" s="99"/>
      <c r="AU378" s="99"/>
      <c r="AV378" s="99"/>
      <c r="AW378" s="99"/>
      <c r="AX378" s="99"/>
      <c r="AY378" s="98"/>
      <c r="AZ378" s="99"/>
      <c r="BA378" s="98"/>
      <c r="BB378" s="99"/>
      <c r="BC378" s="502"/>
      <c r="BD378" s="99"/>
      <c r="BE378" s="99"/>
      <c r="BF378" s="502"/>
      <c r="BG378" s="99"/>
      <c r="BH378" s="99"/>
      <c r="BI378" s="99"/>
      <c r="BJ378" s="99"/>
      <c r="BK378" s="634"/>
      <c r="BL378" s="99"/>
      <c r="BM378" s="99"/>
      <c r="BN378" s="502"/>
      <c r="BO378" s="99"/>
      <c r="BP378" s="99"/>
      <c r="BQ378" s="99"/>
      <c r="BR378" s="502"/>
      <c r="BS378" s="99"/>
      <c r="BT378" s="99"/>
      <c r="BU378" s="502"/>
      <c r="BV378" s="99"/>
      <c r="BW378" s="502"/>
      <c r="BX378" s="99"/>
      <c r="BY378" s="99"/>
      <c r="BZ378" s="502"/>
      <c r="CA378" s="99"/>
      <c r="CB378" s="99"/>
      <c r="CC378" s="99"/>
      <c r="CD378" s="99"/>
      <c r="CE378" s="503"/>
      <c r="CF378" s="99"/>
      <c r="CG378" s="502"/>
      <c r="CH378" s="99"/>
      <c r="CI378" s="98"/>
      <c r="CJ378" s="99"/>
      <c r="CK378" s="99"/>
      <c r="CL378" s="98"/>
      <c r="CM378" s="99"/>
      <c r="CN378" s="99"/>
      <c r="CO378" s="99"/>
      <c r="CP378" s="98"/>
      <c r="CQ378" s="99"/>
      <c r="CR378" s="99"/>
      <c r="CS378" s="99"/>
      <c r="CT378" s="99"/>
      <c r="CU378" s="99"/>
      <c r="CV378" s="99"/>
      <c r="CW378" s="99"/>
      <c r="CX378" s="98"/>
      <c r="CY378" s="99"/>
      <c r="CZ378" s="99"/>
      <c r="DA378" s="99"/>
      <c r="DB378" s="99"/>
      <c r="DC378" s="502"/>
      <c r="DD378" s="99"/>
      <c r="DE378" s="99"/>
      <c r="DF378" s="99"/>
      <c r="DG378" s="99"/>
      <c r="DH378" s="99"/>
      <c r="DI378" s="99"/>
      <c r="DJ378" s="99"/>
      <c r="DK378" s="99"/>
      <c r="DL378" s="99"/>
      <c r="DM378" s="99"/>
      <c r="DN378" s="99"/>
      <c r="DO378" s="502"/>
      <c r="DP378" s="99"/>
      <c r="DQ378" s="99"/>
      <c r="DR378" s="99"/>
      <c r="DS378" s="502"/>
      <c r="DT378" s="99"/>
      <c r="DU378" s="99"/>
      <c r="DV378" s="99"/>
      <c r="DW378" s="99"/>
      <c r="DX378" s="99"/>
      <c r="DY378" s="99"/>
      <c r="DZ378" s="99"/>
      <c r="EA378" s="506"/>
      <c r="EB378" s="99"/>
      <c r="EC378" s="502"/>
      <c r="ED378" s="98"/>
      <c r="EE378" s="99"/>
      <c r="EF378" s="99"/>
      <c r="EG378" s="99"/>
      <c r="EH378" s="99"/>
      <c r="EI378" s="98"/>
      <c r="EJ378" s="99"/>
      <c r="EK378" s="98"/>
      <c r="EL378" s="99"/>
      <c r="EM378" s="99"/>
      <c r="EN378" s="98"/>
      <c r="EO378" s="99"/>
      <c r="EP378" s="193"/>
      <c r="EQ378" s="99"/>
      <c r="ER378" s="99"/>
      <c r="ES378" s="99"/>
      <c r="ET378" s="99"/>
      <c r="EU378" s="99"/>
      <c r="EV378" s="99"/>
      <c r="EW378" s="502"/>
      <c r="EX378" s="98"/>
      <c r="EY378" s="99"/>
      <c r="EZ378" s="99"/>
      <c r="FA378" s="98"/>
      <c r="FB378" s="99"/>
      <c r="FC378" s="99"/>
      <c r="FD378" s="99"/>
      <c r="FE378" s="98"/>
      <c r="FF378" s="99"/>
      <c r="FG378" s="98"/>
      <c r="FH378" s="99"/>
      <c r="FI378" s="99"/>
      <c r="FJ378" s="98"/>
      <c r="FK378" s="99"/>
      <c r="FL378" s="99"/>
      <c r="FM378" s="99"/>
      <c r="FN378" s="506"/>
      <c r="FO378" s="99"/>
      <c r="FP378" s="502"/>
      <c r="FQ378" s="99"/>
      <c r="FR378" s="98"/>
      <c r="FS378" s="99"/>
      <c r="FT378" s="98"/>
      <c r="FU378" s="99"/>
      <c r="FV378" s="99"/>
      <c r="FW378" s="99"/>
      <c r="FX378" s="99"/>
      <c r="FY378" s="99"/>
      <c r="FZ378" s="98"/>
      <c r="GA378" s="99"/>
      <c r="GB378" s="502"/>
      <c r="GC378" s="99"/>
      <c r="GD378" s="99"/>
      <c r="GE378" s="99"/>
      <c r="GF378" s="502"/>
      <c r="GG378" s="99"/>
      <c r="GH378" s="503"/>
      <c r="GI378" s="99"/>
      <c r="GJ378" s="502"/>
      <c r="GK378" s="99"/>
      <c r="GL378" s="99"/>
      <c r="GM378" s="502"/>
      <c r="GN378" s="99"/>
      <c r="GO378" s="99"/>
      <c r="GP378" s="99"/>
      <c r="GQ378" s="99"/>
      <c r="GR378" s="99"/>
      <c r="GS378" s="503"/>
      <c r="GT378" s="99"/>
      <c r="GU378" s="502"/>
      <c r="GV378" s="98"/>
      <c r="GW378" s="99"/>
      <c r="GX378" s="99"/>
      <c r="GY378" s="98"/>
      <c r="GZ378" s="99"/>
      <c r="HA378" s="99"/>
      <c r="HB378" s="99"/>
      <c r="HC378" s="99"/>
      <c r="HD378" s="99"/>
      <c r="HE378" s="99"/>
      <c r="HF378" s="99"/>
      <c r="HG378" s="99"/>
      <c r="HH378" s="502"/>
      <c r="HI378" s="99"/>
      <c r="HJ378" s="99"/>
      <c r="HK378" s="99"/>
      <c r="HL378" s="99"/>
      <c r="HM378" s="99"/>
      <c r="HN378" s="99"/>
      <c r="HO378" s="502"/>
      <c r="HP378" s="98"/>
      <c r="HQ378" s="99"/>
      <c r="HR378" s="99"/>
      <c r="HS378" s="99"/>
      <c r="HT378" s="98"/>
      <c r="HU378" s="99"/>
      <c r="HV378" s="99"/>
      <c r="HW378" s="99"/>
      <c r="HX378" s="99"/>
      <c r="HY378" s="98"/>
      <c r="HZ378" s="99"/>
      <c r="IA378" s="503"/>
      <c r="IB378" s="502"/>
      <c r="IC378" s="99"/>
      <c r="ID378" s="99"/>
      <c r="IE378" s="99"/>
      <c r="IF378" s="99"/>
      <c r="IG378" s="99"/>
      <c r="IH378" s="99"/>
      <c r="II378" s="99"/>
      <c r="IJ378" s="99"/>
      <c r="IK378" s="503"/>
      <c r="IL378" s="502"/>
      <c r="IM378" s="99"/>
      <c r="IN378" s="99"/>
      <c r="IO378" s="99"/>
      <c r="IP378" s="99"/>
      <c r="IQ378" s="99"/>
      <c r="IR378" s="99"/>
      <c r="IS378" s="503"/>
      <c r="IT378" s="99"/>
      <c r="IU378" s="99"/>
      <c r="IV378" s="502"/>
      <c r="IW378" s="99"/>
      <c r="IX378" s="99"/>
      <c r="IY378" s="98"/>
      <c r="IZ378" s="99"/>
      <c r="JA378" s="99"/>
      <c r="JB378" s="98"/>
      <c r="JC378" s="99"/>
      <c r="JD378" s="99"/>
      <c r="JE378" s="99"/>
      <c r="JF378" s="98"/>
      <c r="JG378" s="99"/>
      <c r="JH378" s="502"/>
      <c r="JI378" s="99"/>
      <c r="JJ378" s="99"/>
      <c r="JK378" s="99"/>
      <c r="JL378" s="99"/>
      <c r="JM378" s="502"/>
      <c r="JN378" s="99"/>
      <c r="JO378" s="507"/>
      <c r="JP378" s="503"/>
      <c r="JQ378" s="502"/>
    </row>
    <row r="379" spans="23:277" ht="16" hidden="1">
      <c r="W379" s="503"/>
      <c r="X379" s="502"/>
      <c r="Y379" s="99"/>
      <c r="Z379" s="502"/>
      <c r="AA379" s="99"/>
      <c r="AB379" s="502"/>
      <c r="AC379" s="99"/>
      <c r="AD379" s="504"/>
      <c r="AE379" s="99"/>
      <c r="AF379" s="99"/>
      <c r="AG379" s="99"/>
      <c r="AH379" s="99"/>
      <c r="AI379" s="505"/>
      <c r="AJ379" s="99"/>
      <c r="AK379" s="98"/>
      <c r="AL379" s="99"/>
      <c r="AM379" s="645"/>
      <c r="AN379" s="99"/>
      <c r="AO379" s="99"/>
      <c r="AP379" s="99"/>
      <c r="AQ379" s="99"/>
      <c r="AR379" s="99"/>
      <c r="AS379" s="99"/>
      <c r="AT379" s="99"/>
      <c r="AU379" s="99"/>
      <c r="AV379" s="99"/>
      <c r="AW379" s="99"/>
      <c r="AX379" s="99"/>
      <c r="AY379" s="98"/>
      <c r="AZ379" s="99"/>
      <c r="BA379" s="98"/>
      <c r="BB379" s="99"/>
      <c r="BC379" s="502"/>
      <c r="BD379" s="99"/>
      <c r="BE379" s="99"/>
      <c r="BF379" s="502"/>
      <c r="BG379" s="99"/>
      <c r="BH379" s="99"/>
      <c r="BI379" s="99"/>
      <c r="BJ379" s="99"/>
      <c r="BK379" s="634"/>
      <c r="BL379" s="99"/>
      <c r="BM379" s="99"/>
      <c r="BN379" s="502"/>
      <c r="BO379" s="99"/>
      <c r="BP379" s="99"/>
      <c r="BQ379" s="99"/>
      <c r="BR379" s="502"/>
      <c r="BS379" s="99"/>
      <c r="BT379" s="99"/>
      <c r="BU379" s="502"/>
      <c r="BV379" s="99"/>
      <c r="BW379" s="502"/>
      <c r="BX379" s="99"/>
      <c r="BY379" s="99"/>
      <c r="BZ379" s="502"/>
      <c r="CA379" s="99"/>
      <c r="CB379" s="99"/>
      <c r="CC379" s="99"/>
      <c r="CD379" s="99"/>
      <c r="CE379" s="503"/>
      <c r="CF379" s="99"/>
      <c r="CG379" s="502"/>
      <c r="CH379" s="99"/>
      <c r="CI379" s="98"/>
      <c r="CJ379" s="99"/>
      <c r="CK379" s="99"/>
      <c r="CL379" s="98"/>
      <c r="CM379" s="99"/>
      <c r="CN379" s="99"/>
      <c r="CO379" s="99"/>
      <c r="CP379" s="98"/>
      <c r="CQ379" s="99"/>
      <c r="CR379" s="99"/>
      <c r="CS379" s="99"/>
      <c r="CT379" s="99"/>
      <c r="CU379" s="99"/>
      <c r="CV379" s="99"/>
      <c r="CW379" s="99"/>
      <c r="CX379" s="98"/>
      <c r="CY379" s="99"/>
      <c r="CZ379" s="99"/>
      <c r="DA379" s="99"/>
      <c r="DB379" s="99"/>
      <c r="DC379" s="502"/>
      <c r="DD379" s="99"/>
      <c r="DE379" s="99"/>
      <c r="DF379" s="99"/>
      <c r="DG379" s="99"/>
      <c r="DH379" s="99"/>
      <c r="DI379" s="99"/>
      <c r="DJ379" s="99"/>
      <c r="DK379" s="99"/>
      <c r="DL379" s="99"/>
      <c r="DM379" s="99"/>
      <c r="DN379" s="99"/>
      <c r="DO379" s="502"/>
      <c r="DP379" s="99"/>
      <c r="DQ379" s="99"/>
      <c r="DR379" s="99"/>
      <c r="DS379" s="502"/>
      <c r="DT379" s="99"/>
      <c r="DU379" s="99"/>
      <c r="DV379" s="99"/>
      <c r="DW379" s="99"/>
      <c r="DX379" s="99"/>
      <c r="DY379" s="99"/>
      <c r="DZ379" s="99"/>
      <c r="EA379" s="506"/>
      <c r="EB379" s="99"/>
      <c r="EC379" s="502"/>
      <c r="ED379" s="98"/>
      <c r="EE379" s="99"/>
      <c r="EF379" s="99"/>
      <c r="EG379" s="99"/>
      <c r="EH379" s="99"/>
      <c r="EI379" s="98"/>
      <c r="EJ379" s="99"/>
      <c r="EK379" s="98"/>
      <c r="EL379" s="99"/>
      <c r="EM379" s="99"/>
      <c r="EN379" s="98"/>
      <c r="EO379" s="99"/>
      <c r="EP379" s="193"/>
      <c r="EQ379" s="99"/>
      <c r="ER379" s="99"/>
      <c r="ES379" s="99"/>
      <c r="ET379" s="99"/>
      <c r="EU379" s="99"/>
      <c r="EV379" s="99"/>
      <c r="EW379" s="502"/>
      <c r="EX379" s="98"/>
      <c r="EY379" s="99"/>
      <c r="EZ379" s="99"/>
      <c r="FA379" s="98"/>
      <c r="FB379" s="99"/>
      <c r="FC379" s="99"/>
      <c r="FD379" s="99"/>
      <c r="FE379" s="98"/>
      <c r="FF379" s="99"/>
      <c r="FG379" s="98"/>
      <c r="FH379" s="99"/>
      <c r="FI379" s="99"/>
      <c r="FJ379" s="98"/>
      <c r="FK379" s="99"/>
      <c r="FL379" s="99"/>
      <c r="FM379" s="99"/>
      <c r="FN379" s="506"/>
      <c r="FO379" s="99"/>
      <c r="FP379" s="502"/>
      <c r="FQ379" s="99"/>
      <c r="FR379" s="98"/>
      <c r="FS379" s="99"/>
      <c r="FT379" s="98"/>
      <c r="FU379" s="99"/>
      <c r="FV379" s="99"/>
      <c r="FW379" s="99"/>
      <c r="FX379" s="99"/>
      <c r="FY379" s="99"/>
      <c r="FZ379" s="98"/>
      <c r="GA379" s="99"/>
      <c r="GB379" s="502"/>
      <c r="GC379" s="99"/>
      <c r="GD379" s="99"/>
      <c r="GE379" s="99"/>
      <c r="GF379" s="502"/>
      <c r="GG379" s="99"/>
      <c r="GH379" s="503"/>
      <c r="GI379" s="99"/>
      <c r="GJ379" s="502"/>
      <c r="GK379" s="99"/>
      <c r="GL379" s="99"/>
      <c r="GM379" s="502"/>
      <c r="GN379" s="99"/>
      <c r="GO379" s="99"/>
      <c r="GP379" s="99"/>
      <c r="GQ379" s="99"/>
      <c r="GR379" s="99"/>
      <c r="GS379" s="503"/>
      <c r="GT379" s="99"/>
      <c r="GU379" s="502"/>
      <c r="GV379" s="98"/>
      <c r="GW379" s="99"/>
      <c r="GX379" s="99"/>
      <c r="GY379" s="98"/>
      <c r="GZ379" s="99"/>
      <c r="HA379" s="99"/>
      <c r="HB379" s="99"/>
      <c r="HC379" s="99"/>
      <c r="HD379" s="99"/>
      <c r="HE379" s="99"/>
      <c r="HF379" s="99"/>
      <c r="HG379" s="99"/>
      <c r="HH379" s="502"/>
      <c r="HI379" s="99"/>
      <c r="HJ379" s="99"/>
      <c r="HK379" s="99"/>
      <c r="HL379" s="99"/>
      <c r="HM379" s="99"/>
      <c r="HN379" s="99"/>
      <c r="HO379" s="502"/>
      <c r="HP379" s="98"/>
      <c r="HQ379" s="99"/>
      <c r="HR379" s="99"/>
      <c r="HS379" s="99"/>
      <c r="HT379" s="98"/>
      <c r="HU379" s="99"/>
      <c r="HV379" s="99"/>
      <c r="HW379" s="99"/>
      <c r="HX379" s="99"/>
      <c r="HY379" s="98"/>
      <c r="HZ379" s="99"/>
      <c r="IA379" s="503"/>
      <c r="IB379" s="502"/>
      <c r="IC379" s="99"/>
      <c r="ID379" s="99"/>
      <c r="IE379" s="99"/>
      <c r="IF379" s="99"/>
      <c r="IG379" s="99"/>
      <c r="IH379" s="99"/>
      <c r="II379" s="99"/>
      <c r="IJ379" s="99"/>
      <c r="IK379" s="503"/>
      <c r="IL379" s="502"/>
      <c r="IM379" s="99"/>
      <c r="IN379" s="99"/>
      <c r="IO379" s="99"/>
      <c r="IP379" s="99"/>
      <c r="IQ379" s="99"/>
      <c r="IR379" s="99"/>
      <c r="IS379" s="503"/>
      <c r="IT379" s="99"/>
      <c r="IU379" s="99"/>
      <c r="IV379" s="502"/>
      <c r="IW379" s="99"/>
      <c r="IX379" s="99"/>
      <c r="IY379" s="98"/>
      <c r="IZ379" s="99"/>
      <c r="JA379" s="99"/>
      <c r="JB379" s="98"/>
      <c r="JC379" s="99"/>
      <c r="JD379" s="99"/>
      <c r="JE379" s="99"/>
      <c r="JF379" s="98"/>
      <c r="JG379" s="99"/>
      <c r="JH379" s="502"/>
      <c r="JI379" s="99"/>
      <c r="JJ379" s="99"/>
      <c r="JK379" s="99"/>
      <c r="JL379" s="99"/>
      <c r="JM379" s="502"/>
      <c r="JN379" s="99"/>
      <c r="JO379" s="507"/>
      <c r="JP379" s="503"/>
      <c r="JQ379" s="502"/>
    </row>
    <row r="380" spans="23:277" ht="16" hidden="1">
      <c r="W380" s="503"/>
      <c r="X380" s="502"/>
      <c r="Y380" s="99"/>
      <c r="Z380" s="502"/>
      <c r="AA380" s="99"/>
      <c r="AB380" s="502"/>
      <c r="AC380" s="99"/>
      <c r="AD380" s="504"/>
      <c r="AE380" s="99"/>
      <c r="AF380" s="99"/>
      <c r="AG380" s="99"/>
      <c r="AH380" s="99"/>
      <c r="AI380" s="505"/>
      <c r="AJ380" s="99"/>
      <c r="AK380" s="98"/>
      <c r="AL380" s="99"/>
      <c r="AM380" s="645"/>
      <c r="AN380" s="99"/>
      <c r="AO380" s="99"/>
      <c r="AP380" s="99"/>
      <c r="AQ380" s="99"/>
      <c r="AR380" s="99"/>
      <c r="AS380" s="99"/>
      <c r="AT380" s="99"/>
      <c r="AU380" s="99"/>
      <c r="AV380" s="99"/>
      <c r="AW380" s="99"/>
      <c r="AX380" s="99"/>
      <c r="AY380" s="98"/>
      <c r="AZ380" s="99"/>
      <c r="BA380" s="98"/>
      <c r="BB380" s="99"/>
      <c r="BC380" s="502"/>
      <c r="BD380" s="99"/>
      <c r="BE380" s="99"/>
      <c r="BF380" s="502"/>
      <c r="BG380" s="99"/>
      <c r="BH380" s="99"/>
      <c r="BI380" s="99"/>
      <c r="BJ380" s="99"/>
      <c r="BK380" s="634"/>
      <c r="BL380" s="99"/>
      <c r="BM380" s="99"/>
      <c r="BN380" s="502"/>
      <c r="BO380" s="99"/>
      <c r="BP380" s="99"/>
      <c r="BQ380" s="99"/>
      <c r="BR380" s="502"/>
      <c r="BS380" s="99"/>
      <c r="BT380" s="99"/>
      <c r="BU380" s="502"/>
      <c r="BV380" s="99"/>
      <c r="BW380" s="502"/>
      <c r="BX380" s="99"/>
      <c r="BY380" s="99"/>
      <c r="BZ380" s="502"/>
      <c r="CA380" s="99"/>
      <c r="CB380" s="99"/>
      <c r="CC380" s="99"/>
      <c r="CD380" s="99"/>
      <c r="CE380" s="503"/>
      <c r="CF380" s="99"/>
      <c r="CG380" s="502"/>
      <c r="CH380" s="99"/>
      <c r="CI380" s="98"/>
      <c r="CJ380" s="99"/>
      <c r="CK380" s="99"/>
      <c r="CL380" s="98"/>
      <c r="CM380" s="99"/>
      <c r="CN380" s="99"/>
      <c r="CO380" s="99"/>
      <c r="CP380" s="98"/>
      <c r="CQ380" s="99"/>
      <c r="CR380" s="99"/>
      <c r="CS380" s="99"/>
      <c r="CT380" s="99"/>
      <c r="CU380" s="99"/>
      <c r="CV380" s="99"/>
      <c r="CW380" s="99"/>
      <c r="CX380" s="98"/>
      <c r="CY380" s="99"/>
      <c r="CZ380" s="99"/>
      <c r="DA380" s="99"/>
      <c r="DB380" s="99"/>
      <c r="DC380" s="502"/>
      <c r="DD380" s="99"/>
      <c r="DE380" s="99"/>
      <c r="DF380" s="99"/>
      <c r="DG380" s="99"/>
      <c r="DH380" s="99"/>
      <c r="DI380" s="99"/>
      <c r="DJ380" s="99"/>
      <c r="DK380" s="99"/>
      <c r="DL380" s="99"/>
      <c r="DM380" s="99"/>
      <c r="DN380" s="99"/>
      <c r="DO380" s="502"/>
      <c r="DP380" s="99"/>
      <c r="DQ380" s="99"/>
      <c r="DR380" s="99"/>
      <c r="DS380" s="502"/>
      <c r="DT380" s="99"/>
      <c r="DU380" s="99"/>
      <c r="DV380" s="99"/>
      <c r="DW380" s="99"/>
      <c r="DX380" s="99"/>
      <c r="DY380" s="99"/>
      <c r="DZ380" s="99"/>
      <c r="EA380" s="506"/>
      <c r="EB380" s="99"/>
      <c r="EC380" s="502"/>
      <c r="ED380" s="98"/>
      <c r="EE380" s="99"/>
      <c r="EF380" s="99"/>
      <c r="EG380" s="99"/>
      <c r="EH380" s="99"/>
      <c r="EI380" s="98"/>
      <c r="EJ380" s="99"/>
      <c r="EK380" s="98"/>
      <c r="EL380" s="99"/>
      <c r="EM380" s="99"/>
      <c r="EN380" s="98"/>
      <c r="EO380" s="99"/>
      <c r="EP380" s="193"/>
      <c r="EQ380" s="99"/>
      <c r="ER380" s="99"/>
      <c r="ES380" s="99"/>
      <c r="ET380" s="99"/>
      <c r="EU380" s="99"/>
      <c r="EV380" s="99"/>
      <c r="EW380" s="502"/>
      <c r="EX380" s="98"/>
      <c r="EY380" s="99"/>
      <c r="EZ380" s="99"/>
      <c r="FA380" s="98"/>
      <c r="FB380" s="99"/>
      <c r="FC380" s="99"/>
      <c r="FD380" s="99"/>
      <c r="FE380" s="98"/>
      <c r="FF380" s="99"/>
      <c r="FG380" s="98"/>
      <c r="FH380" s="99"/>
      <c r="FI380" s="99"/>
      <c r="FJ380" s="98"/>
      <c r="FK380" s="99"/>
      <c r="FL380" s="99"/>
      <c r="FM380" s="99"/>
      <c r="FN380" s="506"/>
      <c r="FO380" s="99"/>
      <c r="FP380" s="502"/>
      <c r="FQ380" s="99"/>
      <c r="FR380" s="98"/>
      <c r="FS380" s="99"/>
      <c r="FT380" s="98"/>
      <c r="FU380" s="99"/>
      <c r="FV380" s="99"/>
      <c r="FW380" s="99"/>
      <c r="FX380" s="99"/>
      <c r="FY380" s="99"/>
      <c r="FZ380" s="98"/>
      <c r="GA380" s="99"/>
      <c r="GB380" s="502"/>
      <c r="GC380" s="99"/>
      <c r="GD380" s="99"/>
      <c r="GE380" s="99"/>
      <c r="GF380" s="502"/>
      <c r="GG380" s="99"/>
      <c r="GH380" s="503"/>
      <c r="GI380" s="99"/>
      <c r="GJ380" s="502"/>
      <c r="GK380" s="99"/>
      <c r="GL380" s="99"/>
      <c r="GM380" s="502"/>
      <c r="GN380" s="99"/>
      <c r="GO380" s="99"/>
      <c r="GP380" s="99"/>
      <c r="GQ380" s="99"/>
      <c r="GR380" s="99"/>
      <c r="GS380" s="503"/>
      <c r="GT380" s="99"/>
      <c r="GU380" s="502"/>
      <c r="GV380" s="98"/>
      <c r="GW380" s="99"/>
      <c r="GX380" s="99"/>
      <c r="GY380" s="98"/>
      <c r="GZ380" s="99"/>
      <c r="HA380" s="99"/>
      <c r="HB380" s="99"/>
      <c r="HC380" s="99"/>
      <c r="HD380" s="99"/>
      <c r="HE380" s="99"/>
      <c r="HF380" s="99"/>
      <c r="HG380" s="99"/>
      <c r="HH380" s="502"/>
      <c r="HI380" s="99"/>
      <c r="HJ380" s="99"/>
      <c r="HK380" s="99"/>
      <c r="HL380" s="99"/>
      <c r="HM380" s="99"/>
      <c r="HN380" s="99"/>
      <c r="HO380" s="502"/>
      <c r="HP380" s="98"/>
      <c r="HQ380" s="99"/>
      <c r="HR380" s="99"/>
      <c r="HS380" s="99"/>
      <c r="HT380" s="98"/>
      <c r="HU380" s="99"/>
      <c r="HV380" s="99"/>
      <c r="HW380" s="99"/>
      <c r="HX380" s="99"/>
      <c r="HY380" s="98"/>
      <c r="HZ380" s="99"/>
      <c r="IA380" s="503"/>
      <c r="IB380" s="502"/>
      <c r="IC380" s="99"/>
      <c r="ID380" s="99"/>
      <c r="IE380" s="99"/>
      <c r="IF380" s="99"/>
      <c r="IG380" s="99"/>
      <c r="IH380" s="99"/>
      <c r="II380" s="99"/>
      <c r="IJ380" s="99"/>
      <c r="IK380" s="503"/>
      <c r="IL380" s="502"/>
      <c r="IM380" s="99"/>
      <c r="IN380" s="99"/>
      <c r="IO380" s="99"/>
      <c r="IP380" s="99"/>
      <c r="IQ380" s="99"/>
      <c r="IR380" s="99"/>
      <c r="IS380" s="503"/>
      <c r="IT380" s="99"/>
      <c r="IU380" s="99"/>
      <c r="IV380" s="502"/>
      <c r="IW380" s="99"/>
      <c r="IX380" s="99"/>
      <c r="IY380" s="98"/>
      <c r="IZ380" s="99"/>
      <c r="JA380" s="99"/>
      <c r="JB380" s="98"/>
      <c r="JC380" s="99"/>
      <c r="JD380" s="99"/>
      <c r="JE380" s="99"/>
      <c r="JF380" s="98"/>
      <c r="JG380" s="99"/>
      <c r="JH380" s="502"/>
      <c r="JI380" s="99"/>
      <c r="JJ380" s="99"/>
      <c r="JK380" s="99"/>
      <c r="JL380" s="99"/>
      <c r="JM380" s="502"/>
      <c r="JN380" s="99"/>
      <c r="JO380" s="507"/>
      <c r="JP380" s="503"/>
      <c r="JQ380" s="502"/>
    </row>
    <row r="381" spans="23:277" ht="16" hidden="1">
      <c r="W381" s="503"/>
      <c r="X381" s="502"/>
      <c r="Y381" s="99"/>
      <c r="Z381" s="502"/>
      <c r="AA381" s="99"/>
      <c r="AB381" s="502"/>
      <c r="AC381" s="99"/>
      <c r="AD381" s="504"/>
      <c r="AE381" s="99"/>
      <c r="AF381" s="99"/>
      <c r="AG381" s="99"/>
      <c r="AH381" s="99"/>
      <c r="AI381" s="505"/>
      <c r="AJ381" s="99"/>
      <c r="AK381" s="98"/>
      <c r="AL381" s="99"/>
      <c r="AM381" s="645"/>
      <c r="AN381" s="99"/>
      <c r="AO381" s="99"/>
      <c r="AP381" s="99"/>
      <c r="AQ381" s="99"/>
      <c r="AR381" s="99"/>
      <c r="AS381" s="99"/>
      <c r="AT381" s="99"/>
      <c r="AU381" s="99"/>
      <c r="AV381" s="99"/>
      <c r="AW381" s="99"/>
      <c r="AX381" s="99"/>
      <c r="AY381" s="98"/>
      <c r="AZ381" s="99"/>
      <c r="BA381" s="98"/>
      <c r="BB381" s="99"/>
      <c r="BC381" s="502"/>
      <c r="BD381" s="99"/>
      <c r="BE381" s="99"/>
      <c r="BF381" s="502"/>
      <c r="BG381" s="99"/>
      <c r="BH381" s="99"/>
      <c r="BI381" s="99"/>
      <c r="BJ381" s="99"/>
      <c r="BK381" s="634"/>
      <c r="BL381" s="99"/>
      <c r="BM381" s="99"/>
      <c r="BN381" s="502"/>
      <c r="BO381" s="99"/>
      <c r="BP381" s="99"/>
      <c r="BQ381" s="99"/>
      <c r="BR381" s="502"/>
      <c r="BS381" s="99"/>
      <c r="BT381" s="99"/>
      <c r="BU381" s="502"/>
      <c r="BV381" s="99"/>
      <c r="BW381" s="502"/>
      <c r="BX381" s="99"/>
      <c r="BY381" s="99"/>
      <c r="BZ381" s="502"/>
      <c r="CA381" s="99"/>
      <c r="CB381" s="99"/>
      <c r="CC381" s="99"/>
      <c r="CD381" s="99"/>
      <c r="CE381" s="503"/>
      <c r="CF381" s="99"/>
      <c r="CG381" s="502"/>
      <c r="CH381" s="99"/>
      <c r="CI381" s="98"/>
      <c r="CJ381" s="99"/>
      <c r="CK381" s="99"/>
      <c r="CL381" s="98"/>
      <c r="CM381" s="99"/>
      <c r="CN381" s="99"/>
      <c r="CO381" s="99"/>
      <c r="CP381" s="98"/>
      <c r="CQ381" s="99"/>
      <c r="CR381" s="99"/>
      <c r="CS381" s="99"/>
      <c r="CT381" s="99"/>
      <c r="CU381" s="99"/>
      <c r="CV381" s="99"/>
      <c r="CW381" s="99"/>
      <c r="CX381" s="98"/>
      <c r="CY381" s="99"/>
      <c r="CZ381" s="99"/>
      <c r="DA381" s="99"/>
      <c r="DB381" s="99"/>
      <c r="DC381" s="502"/>
      <c r="DD381" s="99"/>
      <c r="DE381" s="99"/>
      <c r="DF381" s="99"/>
      <c r="DG381" s="99"/>
      <c r="DH381" s="99"/>
      <c r="DI381" s="99"/>
      <c r="DJ381" s="99"/>
      <c r="DK381" s="99"/>
      <c r="DL381" s="99"/>
      <c r="DM381" s="99"/>
      <c r="DN381" s="99"/>
      <c r="DO381" s="502"/>
      <c r="DP381" s="99"/>
      <c r="DQ381" s="99"/>
      <c r="DR381" s="99"/>
      <c r="DS381" s="502"/>
      <c r="DT381" s="99"/>
      <c r="DU381" s="99"/>
      <c r="DV381" s="99"/>
      <c r="DW381" s="99"/>
      <c r="DX381" s="99"/>
      <c r="DY381" s="99"/>
      <c r="DZ381" s="99"/>
      <c r="EA381" s="506"/>
      <c r="EB381" s="99"/>
      <c r="EC381" s="502"/>
      <c r="ED381" s="98"/>
      <c r="EE381" s="99"/>
      <c r="EF381" s="99"/>
      <c r="EG381" s="99"/>
      <c r="EH381" s="99"/>
      <c r="EI381" s="98"/>
      <c r="EJ381" s="99"/>
      <c r="EK381" s="98"/>
      <c r="EL381" s="99"/>
      <c r="EM381" s="99"/>
      <c r="EN381" s="98"/>
      <c r="EO381" s="99"/>
      <c r="EP381" s="193"/>
      <c r="EQ381" s="99"/>
      <c r="ER381" s="99"/>
      <c r="ES381" s="99"/>
      <c r="ET381" s="99"/>
      <c r="EU381" s="99"/>
      <c r="EV381" s="99"/>
      <c r="EW381" s="502"/>
      <c r="EX381" s="98"/>
      <c r="EY381" s="99"/>
      <c r="EZ381" s="99"/>
      <c r="FA381" s="98"/>
      <c r="FB381" s="99"/>
      <c r="FC381" s="99"/>
      <c r="FD381" s="99"/>
      <c r="FE381" s="98"/>
      <c r="FF381" s="99"/>
      <c r="FG381" s="98"/>
      <c r="FH381" s="99"/>
      <c r="FI381" s="99"/>
      <c r="FJ381" s="98"/>
      <c r="FK381" s="99"/>
      <c r="FL381" s="99"/>
      <c r="FM381" s="99"/>
      <c r="FN381" s="506"/>
      <c r="FO381" s="99"/>
      <c r="FP381" s="502"/>
      <c r="FQ381" s="99"/>
      <c r="FR381" s="98"/>
      <c r="FS381" s="99"/>
      <c r="FT381" s="98"/>
      <c r="FU381" s="99"/>
      <c r="FV381" s="99"/>
      <c r="FW381" s="99"/>
      <c r="FX381" s="99"/>
      <c r="FY381" s="99"/>
      <c r="FZ381" s="98"/>
      <c r="GA381" s="99"/>
      <c r="GB381" s="502"/>
      <c r="GC381" s="99"/>
      <c r="GD381" s="99"/>
      <c r="GE381" s="99"/>
      <c r="GF381" s="502"/>
      <c r="GG381" s="99"/>
      <c r="GH381" s="503"/>
      <c r="GI381" s="99"/>
      <c r="GJ381" s="502"/>
      <c r="GK381" s="99"/>
      <c r="GL381" s="99"/>
      <c r="GM381" s="502"/>
      <c r="GN381" s="99"/>
      <c r="GO381" s="99"/>
      <c r="GP381" s="99"/>
      <c r="GQ381" s="99"/>
      <c r="GR381" s="99"/>
      <c r="GS381" s="503"/>
      <c r="GT381" s="99"/>
      <c r="GU381" s="502"/>
      <c r="GV381" s="98"/>
      <c r="GW381" s="99"/>
      <c r="GX381" s="99"/>
      <c r="GY381" s="98"/>
      <c r="GZ381" s="99"/>
      <c r="HA381" s="99"/>
      <c r="HB381" s="99"/>
      <c r="HC381" s="99"/>
      <c r="HD381" s="99"/>
      <c r="HE381" s="99"/>
      <c r="HF381" s="99"/>
      <c r="HG381" s="99"/>
      <c r="HH381" s="502"/>
      <c r="HI381" s="99"/>
      <c r="HJ381" s="99"/>
      <c r="HK381" s="99"/>
      <c r="HL381" s="99"/>
      <c r="HM381" s="99"/>
      <c r="HN381" s="99"/>
      <c r="HO381" s="502"/>
      <c r="HP381" s="98"/>
      <c r="HQ381" s="99"/>
      <c r="HR381" s="99"/>
      <c r="HS381" s="99"/>
      <c r="HT381" s="98"/>
      <c r="HU381" s="99"/>
      <c r="HV381" s="99"/>
      <c r="HW381" s="99"/>
      <c r="HX381" s="99"/>
      <c r="HY381" s="98"/>
      <c r="HZ381" s="99"/>
      <c r="IA381" s="503"/>
      <c r="IB381" s="502"/>
      <c r="IC381" s="99"/>
      <c r="ID381" s="99"/>
      <c r="IE381" s="99"/>
      <c r="IF381" s="99"/>
      <c r="IG381" s="99"/>
      <c r="IH381" s="99"/>
      <c r="II381" s="99"/>
      <c r="IJ381" s="99"/>
      <c r="IK381" s="503"/>
      <c r="IL381" s="502"/>
      <c r="IM381" s="99"/>
      <c r="IN381" s="99"/>
      <c r="IO381" s="99"/>
      <c r="IP381" s="99"/>
      <c r="IQ381" s="99"/>
      <c r="IR381" s="99"/>
      <c r="IS381" s="503"/>
      <c r="IT381" s="99"/>
      <c r="IU381" s="99"/>
      <c r="IV381" s="502"/>
      <c r="IW381" s="99"/>
      <c r="IX381" s="99"/>
      <c r="IY381" s="98"/>
      <c r="IZ381" s="99"/>
      <c r="JA381" s="99"/>
      <c r="JB381" s="98"/>
      <c r="JC381" s="99"/>
      <c r="JD381" s="99"/>
      <c r="JE381" s="99"/>
      <c r="JF381" s="98"/>
      <c r="JG381" s="99"/>
      <c r="JH381" s="502"/>
      <c r="JI381" s="99"/>
      <c r="JJ381" s="99"/>
      <c r="JK381" s="99"/>
      <c r="JL381" s="99"/>
      <c r="JM381" s="502"/>
      <c r="JN381" s="99"/>
      <c r="JO381" s="507"/>
      <c r="JP381" s="503"/>
      <c r="JQ381" s="502"/>
    </row>
    <row r="382" spans="23:277" ht="16" hidden="1">
      <c r="W382" s="503"/>
      <c r="X382" s="502"/>
      <c r="Y382" s="99"/>
      <c r="Z382" s="502"/>
      <c r="AA382" s="99"/>
      <c r="AB382" s="502"/>
      <c r="AC382" s="99"/>
      <c r="AD382" s="504"/>
      <c r="AE382" s="99"/>
      <c r="AF382" s="99"/>
      <c r="AG382" s="99"/>
      <c r="AH382" s="99"/>
      <c r="AI382" s="505"/>
      <c r="AJ382" s="99"/>
      <c r="AK382" s="98"/>
      <c r="AL382" s="99"/>
      <c r="AM382" s="645"/>
      <c r="AN382" s="99"/>
      <c r="AO382" s="99"/>
      <c r="AP382" s="99"/>
      <c r="AQ382" s="99"/>
      <c r="AR382" s="99"/>
      <c r="AS382" s="99"/>
      <c r="AT382" s="99"/>
      <c r="AU382" s="99"/>
      <c r="AV382" s="99"/>
      <c r="AW382" s="99"/>
      <c r="AX382" s="99"/>
      <c r="AY382" s="98"/>
      <c r="AZ382" s="99"/>
      <c r="BA382" s="98"/>
      <c r="BB382" s="99"/>
      <c r="BC382" s="502"/>
      <c r="BD382" s="99"/>
      <c r="BE382" s="99"/>
      <c r="BF382" s="502"/>
      <c r="BG382" s="99"/>
      <c r="BH382" s="99"/>
      <c r="BI382" s="99"/>
      <c r="BJ382" s="99"/>
      <c r="BK382" s="634"/>
      <c r="BL382" s="99"/>
      <c r="BM382" s="99"/>
      <c r="BN382" s="502"/>
      <c r="BO382" s="99"/>
      <c r="BP382" s="99"/>
      <c r="BQ382" s="99"/>
      <c r="BR382" s="502"/>
      <c r="BS382" s="99"/>
      <c r="BT382" s="99"/>
      <c r="BU382" s="502"/>
      <c r="BV382" s="99"/>
      <c r="BW382" s="502"/>
      <c r="BX382" s="99"/>
      <c r="BY382" s="99"/>
      <c r="BZ382" s="502"/>
      <c r="CA382" s="99"/>
      <c r="CB382" s="99"/>
      <c r="CC382" s="99"/>
      <c r="CD382" s="99"/>
      <c r="CE382" s="503"/>
      <c r="CF382" s="99"/>
      <c r="CG382" s="502"/>
      <c r="CH382" s="99"/>
      <c r="CI382" s="98"/>
      <c r="CJ382" s="99"/>
      <c r="CK382" s="99"/>
      <c r="CL382" s="98"/>
      <c r="CM382" s="99"/>
      <c r="CN382" s="99"/>
      <c r="CO382" s="99"/>
      <c r="CP382" s="98"/>
      <c r="CQ382" s="99"/>
      <c r="CR382" s="99"/>
      <c r="CS382" s="99"/>
      <c r="CT382" s="99"/>
      <c r="CU382" s="99"/>
      <c r="CV382" s="99"/>
      <c r="CW382" s="99"/>
      <c r="CX382" s="98"/>
      <c r="CY382" s="99"/>
      <c r="CZ382" s="99"/>
      <c r="DA382" s="99"/>
      <c r="DB382" s="99"/>
      <c r="DC382" s="502"/>
      <c r="DD382" s="99"/>
      <c r="DE382" s="99"/>
      <c r="DF382" s="99"/>
      <c r="DG382" s="99"/>
      <c r="DH382" s="99"/>
      <c r="DI382" s="99"/>
      <c r="DJ382" s="99"/>
      <c r="DK382" s="99"/>
      <c r="DL382" s="99"/>
      <c r="DM382" s="99"/>
      <c r="DN382" s="99"/>
      <c r="DO382" s="502"/>
      <c r="DP382" s="99"/>
      <c r="DQ382" s="99"/>
      <c r="DR382" s="99"/>
      <c r="DS382" s="502"/>
      <c r="DT382" s="99"/>
      <c r="DU382" s="99"/>
      <c r="DV382" s="99"/>
      <c r="DW382" s="99"/>
      <c r="DX382" s="99"/>
      <c r="DY382" s="99"/>
      <c r="DZ382" s="99"/>
      <c r="EA382" s="506"/>
      <c r="EB382" s="99"/>
      <c r="EC382" s="502"/>
      <c r="ED382" s="98"/>
      <c r="EE382" s="99"/>
      <c r="EF382" s="99"/>
      <c r="EG382" s="99"/>
      <c r="EH382" s="99"/>
      <c r="EI382" s="98"/>
      <c r="EJ382" s="99"/>
      <c r="EK382" s="98"/>
      <c r="EL382" s="99"/>
      <c r="EM382" s="99"/>
      <c r="EN382" s="98"/>
      <c r="EO382" s="99"/>
      <c r="EP382" s="193"/>
      <c r="EQ382" s="99"/>
      <c r="ER382" s="99"/>
      <c r="ES382" s="99"/>
      <c r="ET382" s="99"/>
      <c r="EU382" s="99"/>
      <c r="EV382" s="99"/>
      <c r="EW382" s="502"/>
      <c r="EX382" s="98"/>
      <c r="EY382" s="99"/>
      <c r="EZ382" s="99"/>
      <c r="FA382" s="98"/>
      <c r="FB382" s="99"/>
      <c r="FC382" s="99"/>
      <c r="FD382" s="99"/>
      <c r="FE382" s="98"/>
      <c r="FF382" s="99"/>
      <c r="FG382" s="98"/>
      <c r="FH382" s="99"/>
      <c r="FI382" s="99"/>
      <c r="FJ382" s="98"/>
      <c r="FK382" s="99"/>
      <c r="FL382" s="99"/>
      <c r="FM382" s="99"/>
      <c r="FN382" s="506"/>
      <c r="FO382" s="99"/>
      <c r="FP382" s="502"/>
      <c r="FQ382" s="99"/>
      <c r="FR382" s="98"/>
      <c r="FS382" s="99"/>
      <c r="FT382" s="98"/>
      <c r="FU382" s="99"/>
      <c r="FV382" s="99"/>
      <c r="FW382" s="99"/>
      <c r="FX382" s="99"/>
      <c r="FY382" s="99"/>
      <c r="FZ382" s="98"/>
      <c r="GA382" s="99"/>
      <c r="GB382" s="502"/>
      <c r="GC382" s="99"/>
      <c r="GD382" s="99"/>
      <c r="GE382" s="99"/>
      <c r="GF382" s="502"/>
      <c r="GG382" s="99"/>
      <c r="GH382" s="503"/>
      <c r="GI382" s="99"/>
      <c r="GJ382" s="502"/>
      <c r="GK382" s="99"/>
      <c r="GL382" s="99"/>
      <c r="GM382" s="502"/>
      <c r="GN382" s="99"/>
      <c r="GO382" s="99"/>
      <c r="GP382" s="99"/>
      <c r="GQ382" s="99"/>
      <c r="GR382" s="99"/>
      <c r="GS382" s="503"/>
      <c r="GT382" s="99"/>
      <c r="GU382" s="502"/>
      <c r="GV382" s="98"/>
      <c r="GW382" s="99"/>
      <c r="GX382" s="99"/>
      <c r="GY382" s="98"/>
      <c r="GZ382" s="99"/>
      <c r="HA382" s="99"/>
      <c r="HB382" s="99"/>
      <c r="HC382" s="99"/>
      <c r="HD382" s="99"/>
      <c r="HE382" s="99"/>
      <c r="HF382" s="99"/>
      <c r="HG382" s="99"/>
      <c r="HH382" s="502"/>
      <c r="HI382" s="99"/>
      <c r="HJ382" s="99"/>
      <c r="HK382" s="99"/>
      <c r="HL382" s="99"/>
      <c r="HM382" s="99"/>
      <c r="HN382" s="99"/>
      <c r="HO382" s="502"/>
      <c r="HP382" s="98"/>
      <c r="HQ382" s="99"/>
      <c r="HR382" s="99"/>
      <c r="HS382" s="99"/>
      <c r="HT382" s="98"/>
      <c r="HU382" s="99"/>
      <c r="HV382" s="99"/>
      <c r="HW382" s="99"/>
      <c r="HX382" s="99"/>
      <c r="HY382" s="98"/>
      <c r="HZ382" s="99"/>
      <c r="IA382" s="503"/>
      <c r="IB382" s="502"/>
      <c r="IC382" s="99"/>
      <c r="ID382" s="99"/>
      <c r="IE382" s="99"/>
      <c r="IF382" s="99"/>
      <c r="IG382" s="99"/>
      <c r="IH382" s="99"/>
      <c r="II382" s="99"/>
      <c r="IJ382" s="99"/>
      <c r="IK382" s="503"/>
      <c r="IL382" s="502"/>
      <c r="IM382" s="99"/>
      <c r="IN382" s="99"/>
      <c r="IO382" s="99"/>
      <c r="IP382" s="99"/>
      <c r="IQ382" s="99"/>
      <c r="IR382" s="99"/>
      <c r="IS382" s="503"/>
      <c r="IT382" s="99"/>
      <c r="IU382" s="99"/>
      <c r="IV382" s="502"/>
      <c r="IW382" s="99"/>
      <c r="IX382" s="99"/>
      <c r="IY382" s="98"/>
      <c r="IZ382" s="99"/>
      <c r="JA382" s="99"/>
      <c r="JB382" s="98"/>
      <c r="JC382" s="99"/>
      <c r="JD382" s="99"/>
      <c r="JE382" s="99"/>
      <c r="JF382" s="98"/>
      <c r="JG382" s="99"/>
      <c r="JH382" s="502"/>
      <c r="JI382" s="99"/>
      <c r="JJ382" s="99"/>
      <c r="JK382" s="99"/>
      <c r="JL382" s="99"/>
      <c r="JM382" s="502"/>
      <c r="JN382" s="99"/>
      <c r="JO382" s="507"/>
      <c r="JP382" s="503"/>
      <c r="JQ382" s="502"/>
    </row>
    <row r="383" spans="23:277" ht="16" hidden="1">
      <c r="W383" s="503"/>
      <c r="X383" s="502"/>
      <c r="Y383" s="99"/>
      <c r="Z383" s="502"/>
      <c r="AA383" s="99"/>
      <c r="AB383" s="502"/>
      <c r="AC383" s="99"/>
      <c r="AD383" s="504"/>
      <c r="AE383" s="99"/>
      <c r="AF383" s="99"/>
      <c r="AG383" s="99"/>
      <c r="AH383" s="99"/>
      <c r="AI383" s="505"/>
      <c r="AJ383" s="99"/>
      <c r="AK383" s="98"/>
      <c r="AL383" s="99"/>
      <c r="AM383" s="645"/>
      <c r="AN383" s="99"/>
      <c r="AO383" s="99"/>
      <c r="AP383" s="99"/>
      <c r="AQ383" s="99"/>
      <c r="AR383" s="99"/>
      <c r="AS383" s="99"/>
      <c r="AT383" s="99"/>
      <c r="AU383" s="99"/>
      <c r="AV383" s="99"/>
      <c r="AW383" s="99"/>
      <c r="AX383" s="99"/>
      <c r="AY383" s="98"/>
      <c r="AZ383" s="99"/>
      <c r="BA383" s="98"/>
      <c r="BB383" s="99"/>
      <c r="BC383" s="502"/>
      <c r="BD383" s="99"/>
      <c r="BE383" s="99"/>
      <c r="BF383" s="502"/>
      <c r="BG383" s="99"/>
      <c r="BH383" s="99"/>
      <c r="BI383" s="99"/>
      <c r="BJ383" s="99"/>
      <c r="BK383" s="634"/>
      <c r="BL383" s="99"/>
      <c r="BM383" s="99"/>
      <c r="BN383" s="502"/>
      <c r="BO383" s="99"/>
      <c r="BP383" s="99"/>
      <c r="BQ383" s="99"/>
      <c r="BR383" s="502"/>
      <c r="BS383" s="99"/>
      <c r="BT383" s="99"/>
      <c r="BU383" s="502"/>
      <c r="BV383" s="99"/>
      <c r="BW383" s="502"/>
      <c r="BX383" s="99"/>
      <c r="BY383" s="99"/>
      <c r="BZ383" s="502"/>
      <c r="CA383" s="99"/>
      <c r="CB383" s="99"/>
      <c r="CC383" s="99"/>
      <c r="CD383" s="99"/>
      <c r="CE383" s="503"/>
      <c r="CF383" s="99"/>
      <c r="CG383" s="502"/>
      <c r="CH383" s="99"/>
      <c r="CI383" s="98"/>
      <c r="CJ383" s="99"/>
      <c r="CK383" s="99"/>
      <c r="CL383" s="98"/>
      <c r="CM383" s="99"/>
      <c r="CN383" s="99"/>
      <c r="CO383" s="99"/>
      <c r="CP383" s="98"/>
      <c r="CQ383" s="99"/>
      <c r="CR383" s="99"/>
      <c r="CS383" s="99"/>
      <c r="CT383" s="99"/>
      <c r="CU383" s="99"/>
      <c r="CV383" s="99"/>
      <c r="CW383" s="99"/>
      <c r="CX383" s="98"/>
      <c r="CY383" s="99"/>
      <c r="CZ383" s="99"/>
      <c r="DA383" s="99"/>
      <c r="DB383" s="99"/>
      <c r="DC383" s="502"/>
      <c r="DD383" s="99"/>
      <c r="DE383" s="99"/>
      <c r="DF383" s="99"/>
      <c r="DG383" s="99"/>
      <c r="DH383" s="99"/>
      <c r="DI383" s="99"/>
      <c r="DJ383" s="99"/>
      <c r="DK383" s="99"/>
      <c r="DL383" s="99"/>
      <c r="DM383" s="99"/>
      <c r="DN383" s="99"/>
      <c r="DO383" s="502"/>
      <c r="DP383" s="99"/>
      <c r="DQ383" s="99"/>
      <c r="DR383" s="99"/>
      <c r="DS383" s="502"/>
      <c r="DT383" s="99"/>
      <c r="DU383" s="99"/>
      <c r="DV383" s="99"/>
      <c r="DW383" s="99"/>
      <c r="DX383" s="99"/>
      <c r="DY383" s="99"/>
      <c r="DZ383" s="99"/>
      <c r="EA383" s="506"/>
      <c r="EB383" s="99"/>
      <c r="EC383" s="502"/>
      <c r="ED383" s="98"/>
      <c r="EE383" s="99"/>
      <c r="EF383" s="99"/>
      <c r="EG383" s="99"/>
      <c r="EH383" s="99"/>
      <c r="EI383" s="98"/>
      <c r="EJ383" s="99"/>
      <c r="EK383" s="98"/>
      <c r="EL383" s="99"/>
      <c r="EM383" s="99"/>
      <c r="EN383" s="98"/>
      <c r="EO383" s="99"/>
      <c r="EP383" s="193"/>
      <c r="EQ383" s="99"/>
      <c r="ER383" s="99"/>
      <c r="ES383" s="99"/>
      <c r="ET383" s="99"/>
      <c r="EU383" s="99"/>
      <c r="EV383" s="99"/>
      <c r="EW383" s="502"/>
      <c r="EX383" s="98"/>
      <c r="EY383" s="99"/>
      <c r="EZ383" s="99"/>
      <c r="FA383" s="98"/>
      <c r="FB383" s="99"/>
      <c r="FC383" s="99"/>
      <c r="FD383" s="99"/>
      <c r="FE383" s="98"/>
      <c r="FF383" s="99"/>
      <c r="FG383" s="98"/>
      <c r="FH383" s="99"/>
      <c r="FI383" s="99"/>
      <c r="FJ383" s="98"/>
      <c r="FK383" s="99"/>
      <c r="FL383" s="99"/>
      <c r="FM383" s="99"/>
      <c r="FN383" s="506"/>
      <c r="FO383" s="99"/>
      <c r="FP383" s="502"/>
      <c r="FQ383" s="99"/>
      <c r="FR383" s="98"/>
      <c r="FS383" s="99"/>
      <c r="FT383" s="98"/>
      <c r="FU383" s="99"/>
      <c r="FV383" s="99"/>
      <c r="FW383" s="99"/>
      <c r="FX383" s="99"/>
      <c r="FY383" s="99"/>
      <c r="FZ383" s="98"/>
      <c r="GA383" s="99"/>
      <c r="GB383" s="502"/>
      <c r="GC383" s="99"/>
      <c r="GD383" s="99"/>
      <c r="GE383" s="99"/>
      <c r="GF383" s="502"/>
      <c r="GG383" s="99"/>
      <c r="GH383" s="503"/>
      <c r="GI383" s="99"/>
      <c r="GJ383" s="502"/>
      <c r="GK383" s="99"/>
      <c r="GL383" s="99"/>
      <c r="GM383" s="502"/>
      <c r="GN383" s="99"/>
      <c r="GO383" s="99"/>
      <c r="GP383" s="99"/>
      <c r="GQ383" s="99"/>
      <c r="GR383" s="99"/>
      <c r="GS383" s="503"/>
      <c r="GT383" s="99"/>
      <c r="GU383" s="502"/>
      <c r="GV383" s="98"/>
      <c r="GW383" s="99"/>
      <c r="GX383" s="99"/>
      <c r="GY383" s="98"/>
      <c r="GZ383" s="99"/>
      <c r="HA383" s="99"/>
      <c r="HB383" s="99"/>
      <c r="HC383" s="99"/>
      <c r="HD383" s="99"/>
      <c r="HE383" s="99"/>
      <c r="HF383" s="99"/>
      <c r="HG383" s="99"/>
      <c r="HH383" s="502"/>
      <c r="HI383" s="99"/>
      <c r="HJ383" s="99"/>
      <c r="HK383" s="99"/>
      <c r="HL383" s="99"/>
      <c r="HM383" s="99"/>
      <c r="HN383" s="99"/>
      <c r="HO383" s="502"/>
      <c r="HP383" s="98"/>
      <c r="HQ383" s="99"/>
      <c r="HR383" s="99"/>
      <c r="HS383" s="99"/>
      <c r="HT383" s="98"/>
      <c r="HU383" s="99"/>
      <c r="HV383" s="99"/>
      <c r="HW383" s="99"/>
      <c r="HX383" s="99"/>
      <c r="HY383" s="98"/>
      <c r="HZ383" s="99"/>
      <c r="IA383" s="503"/>
      <c r="IB383" s="502"/>
      <c r="IC383" s="99"/>
      <c r="ID383" s="99"/>
      <c r="IE383" s="99"/>
      <c r="IF383" s="99"/>
      <c r="IG383" s="99"/>
      <c r="IH383" s="99"/>
      <c r="II383" s="99"/>
      <c r="IJ383" s="99"/>
      <c r="IK383" s="503"/>
      <c r="IL383" s="502"/>
      <c r="IM383" s="99"/>
      <c r="IN383" s="99"/>
      <c r="IO383" s="99"/>
      <c r="IP383" s="99"/>
      <c r="IQ383" s="99"/>
      <c r="IR383" s="99"/>
      <c r="IS383" s="503"/>
      <c r="IT383" s="99"/>
      <c r="IU383" s="99"/>
      <c r="IV383" s="502"/>
      <c r="IW383" s="99"/>
      <c r="IX383" s="99"/>
      <c r="IY383" s="98"/>
      <c r="IZ383" s="99"/>
      <c r="JA383" s="99"/>
      <c r="JB383" s="98"/>
      <c r="JC383" s="99"/>
      <c r="JD383" s="99"/>
      <c r="JE383" s="99"/>
      <c r="JF383" s="98"/>
      <c r="JG383" s="99"/>
      <c r="JH383" s="502"/>
      <c r="JI383" s="99"/>
      <c r="JJ383" s="99"/>
      <c r="JK383" s="99"/>
      <c r="JL383" s="99"/>
      <c r="JM383" s="502"/>
      <c r="JN383" s="99"/>
      <c r="JO383" s="507"/>
      <c r="JP383" s="503"/>
      <c r="JQ383" s="502"/>
    </row>
    <row r="384" spans="23:277" ht="16" hidden="1">
      <c r="W384" s="503"/>
      <c r="X384" s="502"/>
      <c r="Y384" s="99"/>
      <c r="Z384" s="502"/>
      <c r="AA384" s="99"/>
      <c r="AB384" s="502"/>
      <c r="AC384" s="99"/>
      <c r="AD384" s="504"/>
      <c r="AE384" s="99"/>
      <c r="AF384" s="99"/>
      <c r="AG384" s="99"/>
      <c r="AH384" s="99"/>
      <c r="AI384" s="505"/>
      <c r="AJ384" s="99"/>
      <c r="AK384" s="98"/>
      <c r="AL384" s="99"/>
      <c r="AM384" s="645"/>
      <c r="AN384" s="99"/>
      <c r="AO384" s="99"/>
      <c r="AP384" s="99"/>
      <c r="AQ384" s="99"/>
      <c r="AR384" s="99"/>
      <c r="AS384" s="99"/>
      <c r="AT384" s="99"/>
      <c r="AU384" s="99"/>
      <c r="AV384" s="99"/>
      <c r="AW384" s="99"/>
      <c r="AX384" s="99"/>
      <c r="AY384" s="98"/>
      <c r="AZ384" s="99"/>
      <c r="BA384" s="98"/>
      <c r="BB384" s="99"/>
      <c r="BC384" s="502"/>
      <c r="BD384" s="99"/>
      <c r="BE384" s="99"/>
      <c r="BF384" s="502"/>
      <c r="BG384" s="99"/>
      <c r="BH384" s="99"/>
      <c r="BI384" s="99"/>
      <c r="BJ384" s="99"/>
      <c r="BK384" s="634"/>
      <c r="BL384" s="99"/>
      <c r="BM384" s="99"/>
      <c r="BN384" s="502"/>
      <c r="BO384" s="99"/>
      <c r="BP384" s="99"/>
      <c r="BQ384" s="99"/>
      <c r="BR384" s="502"/>
      <c r="BS384" s="99"/>
      <c r="BT384" s="99"/>
      <c r="BU384" s="502"/>
      <c r="BV384" s="99"/>
      <c r="BW384" s="502"/>
      <c r="BX384" s="99"/>
      <c r="BY384" s="99"/>
      <c r="BZ384" s="502"/>
      <c r="CA384" s="99"/>
      <c r="CB384" s="99"/>
      <c r="CC384" s="99"/>
      <c r="CD384" s="99"/>
      <c r="CE384" s="503"/>
      <c r="CF384" s="99"/>
      <c r="CG384" s="502"/>
      <c r="CH384" s="99"/>
      <c r="CI384" s="98"/>
      <c r="CJ384" s="99"/>
      <c r="CK384" s="99"/>
      <c r="CL384" s="98"/>
      <c r="CM384" s="99"/>
      <c r="CN384" s="99"/>
      <c r="CO384" s="99"/>
      <c r="CP384" s="98"/>
      <c r="CQ384" s="99"/>
      <c r="CR384" s="99"/>
      <c r="CS384" s="99"/>
      <c r="CT384" s="99"/>
      <c r="CU384" s="99"/>
      <c r="CV384" s="99"/>
      <c r="CW384" s="99"/>
      <c r="CX384" s="98"/>
      <c r="CY384" s="99"/>
      <c r="CZ384" s="99"/>
      <c r="DA384" s="99"/>
      <c r="DB384" s="99"/>
      <c r="DC384" s="502"/>
      <c r="DD384" s="99"/>
      <c r="DE384" s="99"/>
      <c r="DF384" s="99"/>
      <c r="DG384" s="99"/>
      <c r="DH384" s="99"/>
      <c r="DI384" s="99"/>
      <c r="DJ384" s="99"/>
      <c r="DK384" s="99"/>
      <c r="DL384" s="99"/>
      <c r="DM384" s="99"/>
      <c r="DN384" s="99"/>
      <c r="DO384" s="502"/>
      <c r="DP384" s="99"/>
      <c r="DQ384" s="99"/>
      <c r="DR384" s="99"/>
      <c r="DS384" s="502"/>
      <c r="DT384" s="99"/>
      <c r="DU384" s="99"/>
      <c r="DV384" s="99"/>
      <c r="DW384" s="99"/>
      <c r="DX384" s="99"/>
      <c r="DY384" s="99"/>
      <c r="DZ384" s="99"/>
      <c r="EA384" s="506"/>
      <c r="EB384" s="99"/>
      <c r="EC384" s="502"/>
      <c r="ED384" s="98"/>
      <c r="EE384" s="99"/>
      <c r="EF384" s="99"/>
      <c r="EG384" s="99"/>
      <c r="EH384" s="99"/>
      <c r="EI384" s="98"/>
      <c r="EJ384" s="99"/>
      <c r="EK384" s="98"/>
      <c r="EL384" s="99"/>
      <c r="EM384" s="99"/>
      <c r="EN384" s="98"/>
      <c r="EO384" s="99"/>
      <c r="EP384" s="193"/>
      <c r="EQ384" s="99"/>
      <c r="ER384" s="99"/>
      <c r="ES384" s="99"/>
      <c r="ET384" s="99"/>
      <c r="EU384" s="99"/>
      <c r="EV384" s="99"/>
      <c r="EW384" s="502"/>
      <c r="EX384" s="98"/>
      <c r="EY384" s="99"/>
      <c r="EZ384" s="99"/>
      <c r="FA384" s="98"/>
      <c r="FB384" s="99"/>
      <c r="FC384" s="99"/>
      <c r="FD384" s="99"/>
      <c r="FE384" s="98"/>
      <c r="FF384" s="99"/>
      <c r="FG384" s="98"/>
      <c r="FH384" s="99"/>
      <c r="FI384" s="99"/>
      <c r="FJ384" s="98"/>
      <c r="FK384" s="99"/>
      <c r="FL384" s="99"/>
      <c r="FM384" s="99"/>
      <c r="FN384" s="506"/>
      <c r="FO384" s="99"/>
      <c r="FP384" s="502"/>
      <c r="FQ384" s="99"/>
      <c r="FR384" s="98"/>
      <c r="FS384" s="99"/>
      <c r="FT384" s="98"/>
      <c r="FU384" s="99"/>
      <c r="FV384" s="99"/>
      <c r="FW384" s="99"/>
      <c r="FX384" s="99"/>
      <c r="FY384" s="99"/>
      <c r="FZ384" s="98"/>
      <c r="GA384" s="99"/>
      <c r="GB384" s="502"/>
      <c r="GC384" s="99"/>
      <c r="GD384" s="99"/>
      <c r="GE384" s="99"/>
      <c r="GF384" s="502"/>
      <c r="GG384" s="99"/>
      <c r="GH384" s="503"/>
      <c r="GI384" s="99"/>
      <c r="GJ384" s="502"/>
      <c r="GK384" s="99"/>
      <c r="GL384" s="99"/>
      <c r="GM384" s="502"/>
      <c r="GN384" s="99"/>
      <c r="GO384" s="99"/>
      <c r="GP384" s="99"/>
      <c r="GQ384" s="99"/>
      <c r="GR384" s="99"/>
      <c r="GS384" s="503"/>
      <c r="GT384" s="99"/>
      <c r="GU384" s="502"/>
      <c r="GV384" s="98"/>
      <c r="GW384" s="99"/>
      <c r="GX384" s="99"/>
      <c r="GY384" s="98"/>
      <c r="GZ384" s="99"/>
      <c r="HA384" s="99"/>
      <c r="HB384" s="99"/>
      <c r="HC384" s="99"/>
      <c r="HD384" s="99"/>
      <c r="HE384" s="99"/>
      <c r="HF384" s="99"/>
      <c r="HG384" s="99"/>
      <c r="HH384" s="502"/>
      <c r="HI384" s="99"/>
      <c r="HJ384" s="99"/>
      <c r="HK384" s="99"/>
      <c r="HL384" s="99"/>
      <c r="HM384" s="99"/>
      <c r="HN384" s="99"/>
      <c r="HO384" s="502"/>
      <c r="HP384" s="98"/>
      <c r="HQ384" s="99"/>
      <c r="HR384" s="99"/>
      <c r="HS384" s="99"/>
      <c r="HT384" s="98"/>
      <c r="HU384" s="99"/>
      <c r="HV384" s="99"/>
      <c r="HW384" s="99"/>
      <c r="HX384" s="99"/>
      <c r="HY384" s="98"/>
      <c r="HZ384" s="99"/>
      <c r="IA384" s="503"/>
      <c r="IB384" s="502"/>
      <c r="IC384" s="99"/>
      <c r="ID384" s="99"/>
      <c r="IE384" s="99"/>
      <c r="IF384" s="99"/>
      <c r="IG384" s="99"/>
      <c r="IH384" s="99"/>
      <c r="II384" s="99"/>
      <c r="IJ384" s="99"/>
      <c r="IK384" s="503"/>
      <c r="IL384" s="502"/>
      <c r="IM384" s="99"/>
      <c r="IN384" s="99"/>
      <c r="IO384" s="99"/>
      <c r="IP384" s="99"/>
      <c r="IQ384" s="99"/>
      <c r="IR384" s="99"/>
      <c r="IS384" s="503"/>
      <c r="IT384" s="99"/>
      <c r="IU384" s="99"/>
      <c r="IV384" s="502"/>
      <c r="IW384" s="99"/>
      <c r="IX384" s="99"/>
      <c r="IY384" s="98"/>
      <c r="IZ384" s="99"/>
      <c r="JA384" s="99"/>
      <c r="JB384" s="98"/>
      <c r="JC384" s="99"/>
      <c r="JD384" s="99"/>
      <c r="JE384" s="99"/>
      <c r="JF384" s="98"/>
      <c r="JG384" s="99"/>
      <c r="JH384" s="502"/>
      <c r="JI384" s="99"/>
      <c r="JJ384" s="99"/>
      <c r="JK384" s="99"/>
      <c r="JL384" s="99"/>
      <c r="JM384" s="502"/>
      <c r="JN384" s="99"/>
      <c r="JO384" s="507"/>
      <c r="JP384" s="503"/>
      <c r="JQ384" s="502"/>
    </row>
    <row r="385" spans="23:277" ht="16" hidden="1">
      <c r="W385" s="503"/>
      <c r="X385" s="502"/>
      <c r="Y385" s="99"/>
      <c r="Z385" s="502"/>
      <c r="AA385" s="99"/>
      <c r="AB385" s="502"/>
      <c r="AC385" s="99"/>
      <c r="AD385" s="504"/>
      <c r="AE385" s="99"/>
      <c r="AF385" s="99"/>
      <c r="AG385" s="99"/>
      <c r="AH385" s="99"/>
      <c r="AI385" s="505"/>
      <c r="AJ385" s="99"/>
      <c r="AK385" s="98"/>
      <c r="AL385" s="99"/>
      <c r="AM385" s="645"/>
      <c r="AN385" s="99"/>
      <c r="AO385" s="99"/>
      <c r="AP385" s="99"/>
      <c r="AQ385" s="99"/>
      <c r="AR385" s="99"/>
      <c r="AS385" s="99"/>
      <c r="AT385" s="99"/>
      <c r="AU385" s="99"/>
      <c r="AV385" s="99"/>
      <c r="AW385" s="99"/>
      <c r="AX385" s="99"/>
      <c r="AY385" s="98"/>
      <c r="AZ385" s="99"/>
      <c r="BA385" s="98"/>
      <c r="BB385" s="99"/>
      <c r="BC385" s="502"/>
      <c r="BD385" s="99"/>
      <c r="BE385" s="99"/>
      <c r="BF385" s="502"/>
      <c r="BG385" s="99"/>
      <c r="BH385" s="99"/>
      <c r="BI385" s="99"/>
      <c r="BJ385" s="99"/>
      <c r="BK385" s="634"/>
      <c r="BL385" s="99"/>
      <c r="BM385" s="99"/>
      <c r="BN385" s="502"/>
      <c r="BO385" s="99"/>
      <c r="BP385" s="99"/>
      <c r="BQ385" s="99"/>
      <c r="BR385" s="502"/>
      <c r="BS385" s="99"/>
      <c r="BT385" s="99"/>
      <c r="BU385" s="502"/>
      <c r="BV385" s="99"/>
      <c r="BW385" s="502"/>
      <c r="BX385" s="99"/>
      <c r="BY385" s="99"/>
      <c r="BZ385" s="502"/>
      <c r="CA385" s="99"/>
      <c r="CB385" s="99"/>
      <c r="CC385" s="99"/>
      <c r="CD385" s="99"/>
      <c r="CE385" s="503"/>
      <c r="CF385" s="99"/>
      <c r="CG385" s="502"/>
      <c r="CH385" s="99"/>
      <c r="CI385" s="98"/>
      <c r="CJ385" s="99"/>
      <c r="CK385" s="99"/>
      <c r="CL385" s="98"/>
      <c r="CM385" s="99"/>
      <c r="CN385" s="99"/>
      <c r="CO385" s="99"/>
      <c r="CP385" s="98"/>
      <c r="CQ385" s="99"/>
      <c r="CR385" s="99"/>
      <c r="CS385" s="99"/>
      <c r="CT385" s="99"/>
      <c r="CU385" s="99"/>
      <c r="CV385" s="99"/>
      <c r="CW385" s="99"/>
      <c r="CX385" s="98"/>
      <c r="CY385" s="99"/>
      <c r="CZ385" s="99"/>
      <c r="DA385" s="99"/>
      <c r="DB385" s="99"/>
      <c r="DC385" s="502"/>
      <c r="DD385" s="99"/>
      <c r="DE385" s="99"/>
      <c r="DF385" s="99"/>
      <c r="DG385" s="99"/>
      <c r="DH385" s="99"/>
      <c r="DI385" s="99"/>
      <c r="DJ385" s="99"/>
      <c r="DK385" s="99"/>
      <c r="DL385" s="99"/>
      <c r="DM385" s="99"/>
      <c r="DN385" s="99"/>
      <c r="DO385" s="502"/>
      <c r="DP385" s="99"/>
      <c r="DQ385" s="99"/>
      <c r="DR385" s="99"/>
      <c r="DS385" s="502"/>
      <c r="DT385" s="99"/>
      <c r="DU385" s="99"/>
      <c r="DV385" s="99"/>
      <c r="DW385" s="99"/>
      <c r="DX385" s="99"/>
      <c r="DY385" s="99"/>
      <c r="DZ385" s="99"/>
      <c r="EA385" s="506"/>
      <c r="EB385" s="99"/>
      <c r="EC385" s="502"/>
      <c r="ED385" s="98"/>
      <c r="EE385" s="99"/>
      <c r="EF385" s="99"/>
      <c r="EG385" s="99"/>
      <c r="EH385" s="99"/>
      <c r="EI385" s="98"/>
      <c r="EJ385" s="99"/>
      <c r="EK385" s="98"/>
      <c r="EL385" s="99"/>
      <c r="EM385" s="99"/>
      <c r="EN385" s="98"/>
      <c r="EO385" s="99"/>
      <c r="EP385" s="193"/>
      <c r="EQ385" s="99"/>
      <c r="ER385" s="99"/>
      <c r="ES385" s="99"/>
      <c r="ET385" s="99"/>
      <c r="EU385" s="99"/>
      <c r="EV385" s="99"/>
      <c r="EW385" s="502"/>
      <c r="EX385" s="98"/>
      <c r="EY385" s="99"/>
      <c r="EZ385" s="99"/>
      <c r="FA385" s="98"/>
      <c r="FB385" s="99"/>
      <c r="FC385" s="99"/>
      <c r="FD385" s="99"/>
      <c r="FE385" s="98"/>
      <c r="FF385" s="99"/>
      <c r="FG385" s="98"/>
      <c r="FH385" s="99"/>
      <c r="FI385" s="99"/>
      <c r="FJ385" s="98"/>
      <c r="FK385" s="99"/>
      <c r="FL385" s="99"/>
      <c r="FM385" s="99"/>
      <c r="FN385" s="506"/>
      <c r="FO385" s="99"/>
      <c r="FP385" s="502"/>
      <c r="FQ385" s="99"/>
      <c r="FR385" s="98"/>
      <c r="FS385" s="99"/>
      <c r="FT385" s="98"/>
      <c r="FU385" s="99"/>
      <c r="FV385" s="99"/>
      <c r="FW385" s="99"/>
      <c r="FX385" s="99"/>
      <c r="FY385" s="99"/>
      <c r="FZ385" s="98"/>
      <c r="GA385" s="99"/>
      <c r="GB385" s="502"/>
      <c r="GC385" s="99"/>
      <c r="GD385" s="99"/>
      <c r="GE385" s="99"/>
      <c r="GF385" s="502"/>
      <c r="GG385" s="99"/>
      <c r="GH385" s="503"/>
      <c r="GI385" s="99"/>
      <c r="GJ385" s="502"/>
      <c r="GK385" s="99"/>
      <c r="GL385" s="99"/>
      <c r="GM385" s="502"/>
      <c r="GN385" s="99"/>
      <c r="GO385" s="99"/>
      <c r="GP385" s="99"/>
      <c r="GQ385" s="99"/>
      <c r="GR385" s="99"/>
      <c r="GS385" s="503"/>
      <c r="GT385" s="99"/>
      <c r="GU385" s="502"/>
      <c r="GV385" s="98"/>
      <c r="GW385" s="99"/>
      <c r="GX385" s="99"/>
      <c r="GY385" s="98"/>
      <c r="GZ385" s="99"/>
      <c r="HA385" s="99"/>
      <c r="HB385" s="99"/>
      <c r="HC385" s="99"/>
      <c r="HD385" s="99"/>
      <c r="HE385" s="99"/>
      <c r="HF385" s="99"/>
      <c r="HG385" s="99"/>
      <c r="HH385" s="502"/>
      <c r="HI385" s="99"/>
      <c r="HJ385" s="99"/>
      <c r="HK385" s="99"/>
      <c r="HL385" s="99"/>
      <c r="HM385" s="99"/>
      <c r="HN385" s="99"/>
      <c r="HO385" s="502"/>
      <c r="HP385" s="98"/>
      <c r="HQ385" s="99"/>
      <c r="HR385" s="99"/>
      <c r="HS385" s="99"/>
      <c r="HT385" s="98"/>
      <c r="HU385" s="99"/>
      <c r="HV385" s="99"/>
      <c r="HW385" s="99"/>
      <c r="HX385" s="99"/>
      <c r="HY385" s="98"/>
      <c r="HZ385" s="99"/>
      <c r="IA385" s="503"/>
      <c r="IB385" s="502"/>
      <c r="IC385" s="99"/>
      <c r="ID385" s="99"/>
      <c r="IE385" s="99"/>
      <c r="IF385" s="99"/>
      <c r="IG385" s="99"/>
      <c r="IH385" s="99"/>
      <c r="II385" s="99"/>
      <c r="IJ385" s="99"/>
      <c r="IK385" s="503"/>
      <c r="IL385" s="502"/>
      <c r="IM385" s="99"/>
      <c r="IN385" s="99"/>
      <c r="IO385" s="99"/>
      <c r="IP385" s="99"/>
      <c r="IQ385" s="99"/>
      <c r="IR385" s="99"/>
      <c r="IS385" s="503"/>
      <c r="IT385" s="99"/>
      <c r="IU385" s="99"/>
      <c r="IV385" s="502"/>
      <c r="IW385" s="99"/>
      <c r="IX385" s="99"/>
      <c r="IY385" s="98"/>
      <c r="IZ385" s="99"/>
      <c r="JA385" s="99"/>
      <c r="JB385" s="98"/>
      <c r="JC385" s="99"/>
      <c r="JD385" s="99"/>
      <c r="JE385" s="99"/>
      <c r="JF385" s="98"/>
      <c r="JG385" s="99"/>
      <c r="JH385" s="502"/>
      <c r="JI385" s="99"/>
      <c r="JJ385" s="99"/>
      <c r="JK385" s="99"/>
      <c r="JL385" s="99"/>
      <c r="JM385" s="502"/>
      <c r="JN385" s="99"/>
      <c r="JO385" s="507"/>
      <c r="JP385" s="503"/>
      <c r="JQ385" s="502"/>
    </row>
    <row r="386" spans="23:277" ht="16" hidden="1">
      <c r="W386" s="503"/>
      <c r="X386" s="502"/>
      <c r="Y386" s="99"/>
      <c r="Z386" s="502"/>
      <c r="AA386" s="99"/>
      <c r="AB386" s="502"/>
      <c r="AC386" s="99"/>
      <c r="AD386" s="504"/>
      <c r="AE386" s="99"/>
      <c r="AF386" s="99"/>
      <c r="AG386" s="99"/>
      <c r="AH386" s="99"/>
      <c r="AI386" s="505"/>
      <c r="AJ386" s="99"/>
      <c r="AK386" s="98"/>
      <c r="AL386" s="99"/>
      <c r="AM386" s="645"/>
      <c r="AN386" s="99"/>
      <c r="AO386" s="99"/>
      <c r="AP386" s="99"/>
      <c r="AQ386" s="99"/>
      <c r="AR386" s="99"/>
      <c r="AS386" s="99"/>
      <c r="AT386" s="99"/>
      <c r="AU386" s="99"/>
      <c r="AV386" s="99"/>
      <c r="AW386" s="99"/>
      <c r="AX386" s="99"/>
      <c r="AY386" s="98"/>
      <c r="AZ386" s="99"/>
      <c r="BA386" s="98"/>
      <c r="BB386" s="99"/>
      <c r="BC386" s="502"/>
      <c r="BD386" s="99"/>
      <c r="BE386" s="99"/>
      <c r="BF386" s="502"/>
      <c r="BG386" s="99"/>
      <c r="BH386" s="99"/>
      <c r="BI386" s="99"/>
      <c r="BJ386" s="99"/>
      <c r="BK386" s="634"/>
      <c r="BL386" s="99"/>
      <c r="BM386" s="99"/>
      <c r="BN386" s="502"/>
      <c r="BO386" s="99"/>
      <c r="BP386" s="99"/>
      <c r="BQ386" s="99"/>
      <c r="BR386" s="502"/>
      <c r="BS386" s="99"/>
      <c r="BT386" s="99"/>
      <c r="BU386" s="502"/>
      <c r="BV386" s="99"/>
      <c r="BW386" s="502"/>
      <c r="BX386" s="99"/>
      <c r="BY386" s="99"/>
      <c r="BZ386" s="502"/>
      <c r="CA386" s="99"/>
      <c r="CB386" s="99"/>
      <c r="CC386" s="99"/>
      <c r="CD386" s="99"/>
      <c r="CE386" s="503"/>
      <c r="CF386" s="99"/>
      <c r="CG386" s="502"/>
      <c r="CH386" s="99"/>
      <c r="CI386" s="98"/>
      <c r="CJ386" s="99"/>
      <c r="CK386" s="99"/>
      <c r="CL386" s="98"/>
      <c r="CM386" s="99"/>
      <c r="CN386" s="99"/>
      <c r="CO386" s="99"/>
      <c r="CP386" s="98"/>
      <c r="CQ386" s="99"/>
      <c r="CR386" s="99"/>
      <c r="CS386" s="99"/>
      <c r="CT386" s="99"/>
      <c r="CU386" s="99"/>
      <c r="CV386" s="99"/>
      <c r="CW386" s="99"/>
      <c r="CX386" s="98"/>
      <c r="CY386" s="99"/>
      <c r="CZ386" s="99"/>
      <c r="DA386" s="99"/>
      <c r="DB386" s="99"/>
      <c r="DC386" s="502"/>
      <c r="DD386" s="99"/>
      <c r="DE386" s="99"/>
      <c r="DF386" s="99"/>
      <c r="DG386" s="99"/>
      <c r="DH386" s="99"/>
      <c r="DI386" s="99"/>
      <c r="DJ386" s="99"/>
      <c r="DK386" s="99"/>
      <c r="DL386" s="99"/>
      <c r="DM386" s="99"/>
      <c r="DN386" s="99"/>
      <c r="DO386" s="502"/>
      <c r="DP386" s="99"/>
      <c r="DQ386" s="99"/>
      <c r="DR386" s="99"/>
      <c r="DS386" s="502"/>
      <c r="DT386" s="99"/>
      <c r="DU386" s="99"/>
      <c r="DV386" s="99"/>
      <c r="DW386" s="99"/>
      <c r="DX386" s="99"/>
      <c r="DY386" s="99"/>
      <c r="DZ386" s="99"/>
      <c r="EA386" s="506"/>
      <c r="EB386" s="99"/>
      <c r="EC386" s="502"/>
      <c r="ED386" s="98"/>
      <c r="EE386" s="99"/>
      <c r="EF386" s="99"/>
      <c r="EG386" s="99"/>
      <c r="EH386" s="99"/>
      <c r="EI386" s="98"/>
      <c r="EJ386" s="99"/>
      <c r="EK386" s="98"/>
      <c r="EL386" s="99"/>
      <c r="EM386" s="99"/>
      <c r="EN386" s="98"/>
      <c r="EO386" s="99"/>
      <c r="EP386" s="193"/>
      <c r="EQ386" s="99"/>
      <c r="ER386" s="99"/>
      <c r="ES386" s="99"/>
      <c r="ET386" s="99"/>
      <c r="EU386" s="99"/>
      <c r="EV386" s="99"/>
      <c r="EW386" s="502"/>
      <c r="EX386" s="98"/>
      <c r="EY386" s="99"/>
      <c r="EZ386" s="99"/>
      <c r="FA386" s="98"/>
      <c r="FB386" s="99"/>
      <c r="FC386" s="99"/>
      <c r="FD386" s="99"/>
      <c r="FE386" s="98"/>
      <c r="FF386" s="99"/>
      <c r="FG386" s="98"/>
      <c r="FH386" s="99"/>
      <c r="FI386" s="99"/>
      <c r="FJ386" s="98"/>
      <c r="FK386" s="99"/>
      <c r="FL386" s="99"/>
      <c r="FM386" s="99"/>
      <c r="FN386" s="506"/>
      <c r="FO386" s="99"/>
      <c r="FP386" s="502"/>
      <c r="FQ386" s="99"/>
      <c r="FR386" s="98"/>
      <c r="FS386" s="99"/>
      <c r="FT386" s="98"/>
      <c r="FU386" s="99"/>
      <c r="FV386" s="99"/>
      <c r="FW386" s="99"/>
      <c r="FX386" s="99"/>
      <c r="FY386" s="99"/>
      <c r="FZ386" s="98"/>
      <c r="GA386" s="99"/>
      <c r="GB386" s="502"/>
      <c r="GC386" s="99"/>
      <c r="GD386" s="99"/>
      <c r="GE386" s="99"/>
      <c r="GF386" s="502"/>
      <c r="GG386" s="99"/>
      <c r="GH386" s="503"/>
      <c r="GI386" s="99"/>
      <c r="GJ386" s="502"/>
      <c r="GK386" s="99"/>
      <c r="GL386" s="99"/>
      <c r="GM386" s="502"/>
      <c r="GN386" s="99"/>
      <c r="GO386" s="99"/>
      <c r="GP386" s="99"/>
      <c r="GQ386" s="99"/>
      <c r="GR386" s="99"/>
      <c r="GS386" s="503"/>
      <c r="GT386" s="99"/>
      <c r="GU386" s="502"/>
      <c r="GV386" s="98"/>
      <c r="GW386" s="99"/>
      <c r="GX386" s="99"/>
      <c r="GY386" s="98"/>
      <c r="GZ386" s="99"/>
      <c r="HA386" s="99"/>
      <c r="HB386" s="99"/>
      <c r="HC386" s="99"/>
      <c r="HD386" s="99"/>
      <c r="HE386" s="99"/>
      <c r="HF386" s="99"/>
      <c r="HG386" s="99"/>
      <c r="HH386" s="502"/>
      <c r="HI386" s="99"/>
      <c r="HJ386" s="99"/>
      <c r="HK386" s="99"/>
      <c r="HL386" s="99"/>
      <c r="HM386" s="99"/>
      <c r="HN386" s="99"/>
      <c r="HO386" s="502"/>
      <c r="HP386" s="98"/>
      <c r="HQ386" s="99"/>
      <c r="HR386" s="99"/>
      <c r="HS386" s="99"/>
      <c r="HT386" s="98"/>
      <c r="HU386" s="99"/>
      <c r="HV386" s="99"/>
      <c r="HW386" s="99"/>
      <c r="HX386" s="99"/>
      <c r="HY386" s="98"/>
      <c r="HZ386" s="99"/>
      <c r="IA386" s="503"/>
      <c r="IB386" s="502"/>
      <c r="IC386" s="99"/>
      <c r="ID386" s="99"/>
      <c r="IE386" s="99"/>
      <c r="IF386" s="99"/>
      <c r="IG386" s="99"/>
      <c r="IH386" s="99"/>
      <c r="II386" s="99"/>
      <c r="IJ386" s="99"/>
      <c r="IK386" s="503"/>
      <c r="IL386" s="502"/>
      <c r="IM386" s="99"/>
      <c r="IN386" s="99"/>
      <c r="IO386" s="99"/>
      <c r="IP386" s="99"/>
      <c r="IQ386" s="99"/>
      <c r="IR386" s="99"/>
      <c r="IS386" s="503"/>
      <c r="IT386" s="99"/>
      <c r="IU386" s="99"/>
      <c r="IV386" s="502"/>
      <c r="IW386" s="99"/>
      <c r="IX386" s="99"/>
      <c r="IY386" s="98"/>
      <c r="IZ386" s="99"/>
      <c r="JA386" s="99"/>
      <c r="JB386" s="98"/>
      <c r="JC386" s="99"/>
      <c r="JD386" s="99"/>
      <c r="JE386" s="99"/>
      <c r="JF386" s="98"/>
      <c r="JG386" s="99"/>
      <c r="JH386" s="502"/>
      <c r="JI386" s="99"/>
      <c r="JJ386" s="99"/>
      <c r="JK386" s="99"/>
      <c r="JL386" s="99"/>
      <c r="JM386" s="502"/>
      <c r="JN386" s="99"/>
      <c r="JO386" s="507"/>
      <c r="JP386" s="503"/>
      <c r="JQ386" s="502"/>
    </row>
    <row r="387" spans="23:277" ht="16" hidden="1">
      <c r="W387" s="503"/>
      <c r="X387" s="502"/>
      <c r="Y387" s="99"/>
      <c r="Z387" s="502"/>
      <c r="AA387" s="99"/>
      <c r="AB387" s="502"/>
      <c r="AC387" s="99"/>
      <c r="AD387" s="504"/>
      <c r="AE387" s="99"/>
      <c r="AF387" s="99"/>
      <c r="AG387" s="99"/>
      <c r="AH387" s="99"/>
      <c r="AI387" s="505"/>
      <c r="AJ387" s="99"/>
      <c r="AK387" s="98"/>
      <c r="AL387" s="99"/>
      <c r="AM387" s="645"/>
      <c r="AN387" s="99"/>
      <c r="AO387" s="99"/>
      <c r="AP387" s="99"/>
      <c r="AQ387" s="99"/>
      <c r="AR387" s="99"/>
      <c r="AS387" s="99"/>
      <c r="AT387" s="99"/>
      <c r="AU387" s="99"/>
      <c r="AV387" s="99"/>
      <c r="AW387" s="99"/>
      <c r="AX387" s="99"/>
      <c r="AY387" s="98"/>
      <c r="AZ387" s="99"/>
      <c r="BA387" s="98"/>
      <c r="BB387" s="99"/>
      <c r="BC387" s="502"/>
      <c r="BD387" s="99"/>
      <c r="BE387" s="99"/>
      <c r="BF387" s="502"/>
      <c r="BG387" s="99"/>
      <c r="BH387" s="99"/>
      <c r="BI387" s="99"/>
      <c r="BJ387" s="99"/>
      <c r="BK387" s="634"/>
      <c r="BL387" s="99"/>
      <c r="BM387" s="99"/>
      <c r="BN387" s="502"/>
      <c r="BO387" s="99"/>
      <c r="BP387" s="99"/>
      <c r="BQ387" s="99"/>
      <c r="BR387" s="502"/>
      <c r="BS387" s="99"/>
      <c r="BT387" s="99"/>
      <c r="BU387" s="502"/>
      <c r="BV387" s="99"/>
      <c r="BW387" s="502"/>
      <c r="BX387" s="99"/>
      <c r="BY387" s="99"/>
      <c r="BZ387" s="502"/>
      <c r="CA387" s="99"/>
      <c r="CB387" s="99"/>
      <c r="CC387" s="99"/>
      <c r="CD387" s="99"/>
      <c r="CE387" s="503"/>
      <c r="CF387" s="99"/>
      <c r="CG387" s="502"/>
      <c r="CH387" s="99"/>
      <c r="CI387" s="98"/>
      <c r="CJ387" s="99"/>
      <c r="CK387" s="99"/>
      <c r="CL387" s="98"/>
      <c r="CM387" s="99"/>
      <c r="CN387" s="99"/>
      <c r="CO387" s="99"/>
      <c r="CP387" s="98"/>
      <c r="CQ387" s="99"/>
      <c r="CR387" s="99"/>
      <c r="CS387" s="99"/>
      <c r="CT387" s="99"/>
      <c r="CU387" s="99"/>
      <c r="CV387" s="99"/>
      <c r="CW387" s="99"/>
      <c r="CX387" s="98"/>
      <c r="CY387" s="99"/>
      <c r="CZ387" s="99"/>
      <c r="DA387" s="99"/>
      <c r="DB387" s="99"/>
      <c r="DC387" s="502"/>
      <c r="DD387" s="99"/>
      <c r="DE387" s="99"/>
      <c r="DF387" s="99"/>
      <c r="DG387" s="99"/>
      <c r="DH387" s="99"/>
      <c r="DI387" s="99"/>
      <c r="DJ387" s="99"/>
      <c r="DK387" s="99"/>
      <c r="DL387" s="99"/>
      <c r="DM387" s="99"/>
      <c r="DN387" s="99"/>
      <c r="DO387" s="502"/>
      <c r="DP387" s="99"/>
      <c r="DQ387" s="99"/>
      <c r="DR387" s="99"/>
      <c r="DS387" s="502"/>
      <c r="DT387" s="99"/>
      <c r="DU387" s="99"/>
      <c r="DV387" s="99"/>
      <c r="DW387" s="99"/>
      <c r="DX387" s="99"/>
      <c r="DY387" s="99"/>
      <c r="DZ387" s="99"/>
      <c r="EA387" s="506"/>
      <c r="EB387" s="99"/>
      <c r="EC387" s="502"/>
      <c r="ED387" s="98"/>
      <c r="EE387" s="99"/>
      <c r="EF387" s="99"/>
      <c r="EG387" s="99"/>
      <c r="EH387" s="99"/>
      <c r="EI387" s="98"/>
      <c r="EJ387" s="99"/>
      <c r="EK387" s="98"/>
      <c r="EL387" s="99"/>
      <c r="EM387" s="99"/>
      <c r="EN387" s="98"/>
      <c r="EO387" s="99"/>
      <c r="EP387" s="193"/>
      <c r="EQ387" s="99"/>
      <c r="ER387" s="99"/>
      <c r="ES387" s="99"/>
      <c r="ET387" s="99"/>
      <c r="EU387" s="99"/>
      <c r="EV387" s="99"/>
      <c r="EW387" s="502"/>
      <c r="EX387" s="98"/>
      <c r="EY387" s="99"/>
      <c r="EZ387" s="99"/>
      <c r="FA387" s="98"/>
      <c r="FB387" s="99"/>
      <c r="FC387" s="99"/>
      <c r="FD387" s="99"/>
      <c r="FE387" s="98"/>
      <c r="FF387" s="99"/>
      <c r="FG387" s="98"/>
      <c r="FH387" s="99"/>
      <c r="FI387" s="99"/>
      <c r="FJ387" s="98"/>
      <c r="FK387" s="99"/>
      <c r="FL387" s="99"/>
      <c r="FM387" s="99"/>
      <c r="FN387" s="506"/>
      <c r="FO387" s="99"/>
      <c r="FP387" s="502"/>
      <c r="FQ387" s="99"/>
      <c r="FR387" s="98"/>
      <c r="FS387" s="99"/>
      <c r="FT387" s="98"/>
      <c r="FU387" s="99"/>
      <c r="FV387" s="99"/>
      <c r="FW387" s="99"/>
      <c r="FX387" s="99"/>
      <c r="FY387" s="99"/>
      <c r="FZ387" s="98"/>
      <c r="GA387" s="99"/>
      <c r="GB387" s="502"/>
      <c r="GC387" s="99"/>
      <c r="GD387" s="99"/>
      <c r="GE387" s="99"/>
      <c r="GF387" s="502"/>
      <c r="GG387" s="99"/>
      <c r="GH387" s="503"/>
      <c r="GI387" s="99"/>
      <c r="GJ387" s="502"/>
      <c r="GK387" s="99"/>
      <c r="GL387" s="99"/>
      <c r="GM387" s="502"/>
      <c r="GN387" s="99"/>
      <c r="GO387" s="99"/>
      <c r="GP387" s="99"/>
      <c r="GQ387" s="99"/>
      <c r="GR387" s="99"/>
      <c r="GS387" s="503"/>
      <c r="GT387" s="99"/>
      <c r="GU387" s="502"/>
      <c r="GV387" s="98"/>
      <c r="GW387" s="99"/>
      <c r="GX387" s="99"/>
      <c r="GY387" s="98"/>
      <c r="GZ387" s="99"/>
      <c r="HA387" s="99"/>
      <c r="HB387" s="99"/>
      <c r="HC387" s="99"/>
      <c r="HD387" s="99"/>
      <c r="HE387" s="99"/>
      <c r="HF387" s="99"/>
      <c r="HG387" s="99"/>
      <c r="HH387" s="502"/>
      <c r="HI387" s="99"/>
      <c r="HJ387" s="99"/>
      <c r="HK387" s="99"/>
      <c r="HL387" s="99"/>
      <c r="HM387" s="99"/>
      <c r="HN387" s="99"/>
      <c r="HO387" s="502"/>
      <c r="HP387" s="98"/>
      <c r="HQ387" s="99"/>
      <c r="HR387" s="99"/>
      <c r="HS387" s="99"/>
      <c r="HT387" s="98"/>
      <c r="HU387" s="99"/>
      <c r="HV387" s="99"/>
      <c r="HW387" s="99"/>
      <c r="HX387" s="99"/>
      <c r="HY387" s="98"/>
      <c r="HZ387" s="99"/>
      <c r="IA387" s="503"/>
      <c r="IB387" s="502"/>
      <c r="IC387" s="99"/>
      <c r="ID387" s="99"/>
      <c r="IE387" s="99"/>
      <c r="IF387" s="99"/>
      <c r="IG387" s="99"/>
      <c r="IH387" s="99"/>
      <c r="II387" s="99"/>
      <c r="IJ387" s="99"/>
      <c r="IK387" s="503"/>
      <c r="IL387" s="502"/>
      <c r="IM387" s="99"/>
      <c r="IN387" s="99"/>
      <c r="IO387" s="99"/>
      <c r="IP387" s="99"/>
      <c r="IQ387" s="99"/>
      <c r="IR387" s="99"/>
      <c r="IS387" s="503"/>
      <c r="IT387" s="99"/>
      <c r="IU387" s="99"/>
      <c r="IV387" s="502"/>
      <c r="IW387" s="99"/>
      <c r="IX387" s="99"/>
      <c r="IY387" s="98"/>
      <c r="IZ387" s="99"/>
      <c r="JA387" s="99"/>
      <c r="JB387" s="98"/>
      <c r="JC387" s="99"/>
      <c r="JD387" s="99"/>
      <c r="JE387" s="99"/>
      <c r="JF387" s="98"/>
      <c r="JG387" s="99"/>
      <c r="JH387" s="502"/>
      <c r="JI387" s="99"/>
      <c r="JJ387" s="99"/>
      <c r="JK387" s="99"/>
      <c r="JL387" s="99"/>
      <c r="JM387" s="502"/>
      <c r="JN387" s="99"/>
      <c r="JO387" s="507"/>
      <c r="JP387" s="503"/>
      <c r="JQ387" s="502"/>
    </row>
    <row r="388" spans="23:277" ht="16" hidden="1">
      <c r="W388" s="503"/>
      <c r="X388" s="502"/>
      <c r="Y388" s="99"/>
      <c r="Z388" s="502"/>
      <c r="AA388" s="99"/>
      <c r="AB388" s="502"/>
      <c r="AC388" s="99"/>
      <c r="AD388" s="504"/>
      <c r="AE388" s="99"/>
      <c r="AF388" s="99"/>
      <c r="AG388" s="99"/>
      <c r="AH388" s="99"/>
      <c r="AI388" s="505"/>
      <c r="AJ388" s="99"/>
      <c r="AK388" s="98"/>
      <c r="AL388" s="99"/>
      <c r="AM388" s="645"/>
      <c r="AN388" s="99"/>
      <c r="AO388" s="99"/>
      <c r="AP388" s="99"/>
      <c r="AQ388" s="99"/>
      <c r="AR388" s="99"/>
      <c r="AS388" s="99"/>
      <c r="AT388" s="99"/>
      <c r="AU388" s="99"/>
      <c r="AV388" s="99"/>
      <c r="AW388" s="99"/>
      <c r="AX388" s="99"/>
      <c r="AY388" s="98"/>
      <c r="AZ388" s="99"/>
      <c r="BA388" s="98"/>
      <c r="BB388" s="99"/>
      <c r="BC388" s="502"/>
      <c r="BD388" s="99"/>
      <c r="BE388" s="99"/>
      <c r="BF388" s="502"/>
      <c r="BG388" s="99"/>
      <c r="BH388" s="99"/>
      <c r="BI388" s="99"/>
      <c r="BJ388" s="99"/>
      <c r="BK388" s="634"/>
      <c r="BL388" s="99"/>
      <c r="BM388" s="99"/>
      <c r="BN388" s="502"/>
      <c r="BO388" s="99"/>
      <c r="BP388" s="99"/>
      <c r="BQ388" s="99"/>
      <c r="BR388" s="502"/>
      <c r="BS388" s="99"/>
      <c r="BT388" s="99"/>
      <c r="BU388" s="502"/>
      <c r="BV388" s="99"/>
      <c r="BW388" s="502"/>
      <c r="BX388" s="99"/>
      <c r="BY388" s="99"/>
      <c r="BZ388" s="502"/>
      <c r="CA388" s="99"/>
      <c r="CB388" s="99"/>
      <c r="CC388" s="99"/>
      <c r="CD388" s="99"/>
      <c r="CE388" s="503"/>
      <c r="CF388" s="99"/>
      <c r="CG388" s="502"/>
      <c r="CH388" s="99"/>
      <c r="CI388" s="98"/>
      <c r="CJ388" s="99"/>
      <c r="CK388" s="99"/>
      <c r="CL388" s="98"/>
      <c r="CM388" s="99"/>
      <c r="CN388" s="99"/>
      <c r="CO388" s="99"/>
      <c r="CP388" s="98"/>
      <c r="CQ388" s="99"/>
      <c r="CR388" s="99"/>
      <c r="CS388" s="99"/>
      <c r="CT388" s="99"/>
      <c r="CU388" s="99"/>
      <c r="CV388" s="99"/>
      <c r="CW388" s="99"/>
      <c r="CX388" s="98"/>
      <c r="CY388" s="99"/>
      <c r="CZ388" s="99"/>
      <c r="DA388" s="99"/>
      <c r="DB388" s="99"/>
      <c r="DC388" s="502"/>
      <c r="DD388" s="99"/>
      <c r="DE388" s="99"/>
      <c r="DF388" s="99"/>
      <c r="DG388" s="99"/>
      <c r="DH388" s="99"/>
      <c r="DI388" s="99"/>
      <c r="DJ388" s="99"/>
      <c r="DK388" s="99"/>
      <c r="DL388" s="99"/>
      <c r="DM388" s="99"/>
      <c r="DN388" s="99"/>
      <c r="DO388" s="502"/>
      <c r="DP388" s="99"/>
      <c r="DQ388" s="99"/>
      <c r="DR388" s="99"/>
      <c r="DS388" s="502"/>
      <c r="DT388" s="99"/>
      <c r="DU388" s="99"/>
      <c r="DV388" s="99"/>
      <c r="DW388" s="99"/>
      <c r="DX388" s="99"/>
      <c r="DY388" s="99"/>
      <c r="DZ388" s="99"/>
      <c r="EA388" s="506"/>
      <c r="EB388" s="99"/>
      <c r="EC388" s="502"/>
      <c r="ED388" s="98"/>
      <c r="EE388" s="99"/>
      <c r="EF388" s="99"/>
      <c r="EG388" s="99"/>
      <c r="EH388" s="99"/>
      <c r="EI388" s="98"/>
      <c r="EJ388" s="99"/>
      <c r="EK388" s="98"/>
      <c r="EL388" s="99"/>
      <c r="EM388" s="99"/>
      <c r="EN388" s="98"/>
      <c r="EO388" s="99"/>
      <c r="EP388" s="193"/>
      <c r="EQ388" s="99"/>
      <c r="ER388" s="99"/>
      <c r="ES388" s="99"/>
      <c r="ET388" s="99"/>
      <c r="EU388" s="99"/>
      <c r="EV388" s="99"/>
      <c r="EW388" s="502"/>
      <c r="EX388" s="98"/>
      <c r="EY388" s="99"/>
      <c r="EZ388" s="99"/>
      <c r="FA388" s="98"/>
      <c r="FB388" s="99"/>
      <c r="FC388" s="99"/>
      <c r="FD388" s="99"/>
      <c r="FE388" s="98"/>
      <c r="FF388" s="99"/>
      <c r="FG388" s="98"/>
      <c r="FH388" s="99"/>
      <c r="FI388" s="99"/>
      <c r="FJ388" s="98"/>
      <c r="FK388" s="99"/>
      <c r="FL388" s="99"/>
      <c r="FM388" s="99"/>
      <c r="FN388" s="506"/>
      <c r="FO388" s="99"/>
      <c r="FP388" s="502"/>
      <c r="FQ388" s="99"/>
      <c r="FR388" s="98"/>
      <c r="FS388" s="99"/>
      <c r="FT388" s="98"/>
      <c r="FU388" s="99"/>
      <c r="FV388" s="99"/>
      <c r="FW388" s="99"/>
      <c r="FX388" s="99"/>
      <c r="FY388" s="99"/>
      <c r="FZ388" s="98"/>
      <c r="GA388" s="99"/>
      <c r="GB388" s="502"/>
      <c r="GC388" s="99"/>
      <c r="GD388" s="99"/>
      <c r="GE388" s="99"/>
      <c r="GF388" s="502"/>
      <c r="GG388" s="99"/>
      <c r="GH388" s="503"/>
      <c r="GI388" s="99"/>
      <c r="GJ388" s="502"/>
      <c r="GK388" s="99"/>
      <c r="GL388" s="99"/>
      <c r="GM388" s="502"/>
      <c r="GN388" s="99"/>
      <c r="GO388" s="99"/>
      <c r="GP388" s="99"/>
      <c r="GQ388" s="99"/>
      <c r="GR388" s="99"/>
      <c r="GS388" s="503"/>
      <c r="GT388" s="99"/>
      <c r="GU388" s="502"/>
      <c r="GV388" s="98"/>
      <c r="GW388" s="99"/>
      <c r="GX388" s="99"/>
      <c r="GY388" s="98"/>
      <c r="GZ388" s="99"/>
      <c r="HA388" s="99"/>
      <c r="HB388" s="99"/>
      <c r="HC388" s="99"/>
      <c r="HD388" s="99"/>
      <c r="HE388" s="99"/>
      <c r="HF388" s="99"/>
      <c r="HG388" s="99"/>
      <c r="HH388" s="502"/>
      <c r="HI388" s="99"/>
      <c r="HJ388" s="99"/>
      <c r="HK388" s="99"/>
      <c r="HL388" s="99"/>
      <c r="HM388" s="99"/>
      <c r="HN388" s="99"/>
      <c r="HO388" s="502"/>
      <c r="HP388" s="98"/>
      <c r="HQ388" s="99"/>
      <c r="HR388" s="99"/>
      <c r="HS388" s="99"/>
      <c r="HT388" s="98"/>
      <c r="HU388" s="99"/>
      <c r="HV388" s="99"/>
      <c r="HW388" s="99"/>
      <c r="HX388" s="99"/>
      <c r="HY388" s="98"/>
      <c r="HZ388" s="99"/>
      <c r="IA388" s="503"/>
      <c r="IB388" s="502"/>
      <c r="IC388" s="99"/>
      <c r="ID388" s="99"/>
      <c r="IE388" s="99"/>
      <c r="IF388" s="99"/>
      <c r="IG388" s="99"/>
      <c r="IH388" s="99"/>
      <c r="II388" s="99"/>
      <c r="IJ388" s="99"/>
      <c r="IK388" s="503"/>
      <c r="IL388" s="502"/>
      <c r="IM388" s="99"/>
      <c r="IN388" s="99"/>
      <c r="IO388" s="99"/>
      <c r="IP388" s="99"/>
      <c r="IQ388" s="99"/>
      <c r="IR388" s="99"/>
      <c r="IS388" s="503"/>
      <c r="IT388" s="99"/>
      <c r="IU388" s="99"/>
      <c r="IV388" s="502"/>
      <c r="IW388" s="99"/>
      <c r="IX388" s="99"/>
      <c r="IY388" s="98"/>
      <c r="IZ388" s="99"/>
      <c r="JA388" s="99"/>
      <c r="JB388" s="98"/>
      <c r="JC388" s="99"/>
      <c r="JD388" s="99"/>
      <c r="JE388" s="99"/>
      <c r="JF388" s="98"/>
      <c r="JG388" s="99"/>
      <c r="JH388" s="502"/>
      <c r="JI388" s="99"/>
      <c r="JJ388" s="99"/>
      <c r="JK388" s="99"/>
      <c r="JL388" s="99"/>
      <c r="JM388" s="502"/>
      <c r="JN388" s="99"/>
      <c r="JO388" s="507"/>
      <c r="JP388" s="503"/>
      <c r="JQ388" s="502"/>
    </row>
    <row r="389" spans="23:277" ht="16" hidden="1">
      <c r="W389" s="503"/>
      <c r="X389" s="502"/>
      <c r="Y389" s="99"/>
      <c r="Z389" s="502"/>
      <c r="AA389" s="99"/>
      <c r="AB389" s="502"/>
      <c r="AC389" s="99"/>
      <c r="AD389" s="504"/>
      <c r="AE389" s="99"/>
      <c r="AF389" s="99"/>
      <c r="AG389" s="99"/>
      <c r="AH389" s="99"/>
      <c r="AI389" s="505"/>
      <c r="AJ389" s="99"/>
      <c r="AK389" s="98"/>
      <c r="AL389" s="99"/>
      <c r="AM389" s="645"/>
      <c r="AN389" s="99"/>
      <c r="AO389" s="99"/>
      <c r="AP389" s="99"/>
      <c r="AQ389" s="99"/>
      <c r="AR389" s="99"/>
      <c r="AS389" s="99"/>
      <c r="AT389" s="99"/>
      <c r="AU389" s="99"/>
      <c r="AV389" s="99"/>
      <c r="AW389" s="99"/>
      <c r="AX389" s="99"/>
      <c r="AY389" s="98"/>
      <c r="AZ389" s="99"/>
      <c r="BA389" s="98"/>
      <c r="BB389" s="99"/>
      <c r="BC389" s="502"/>
      <c r="BD389" s="99"/>
      <c r="BE389" s="99"/>
      <c r="BF389" s="502"/>
      <c r="BG389" s="99"/>
      <c r="BH389" s="99"/>
      <c r="BI389" s="99"/>
      <c r="BJ389" s="99"/>
      <c r="BK389" s="634"/>
      <c r="BL389" s="99"/>
      <c r="BM389" s="99"/>
      <c r="BN389" s="502"/>
      <c r="BO389" s="99"/>
      <c r="BP389" s="99"/>
      <c r="BQ389" s="99"/>
      <c r="BR389" s="502"/>
      <c r="BS389" s="99"/>
      <c r="BT389" s="99"/>
      <c r="BU389" s="502"/>
      <c r="BV389" s="99"/>
      <c r="BW389" s="502"/>
      <c r="BX389" s="99"/>
      <c r="BY389" s="99"/>
      <c r="BZ389" s="502"/>
      <c r="CA389" s="99"/>
      <c r="CB389" s="99"/>
      <c r="CC389" s="99"/>
      <c r="CD389" s="99"/>
      <c r="CE389" s="503"/>
      <c r="CF389" s="99"/>
      <c r="CG389" s="502"/>
      <c r="CH389" s="99"/>
      <c r="CI389" s="98"/>
      <c r="CJ389" s="99"/>
      <c r="CK389" s="99"/>
      <c r="CL389" s="98"/>
      <c r="CM389" s="99"/>
      <c r="CN389" s="99"/>
      <c r="CO389" s="99"/>
      <c r="CP389" s="98"/>
      <c r="CQ389" s="99"/>
      <c r="CR389" s="99"/>
      <c r="CS389" s="99"/>
      <c r="CT389" s="99"/>
      <c r="CU389" s="99"/>
      <c r="CV389" s="99"/>
      <c r="CW389" s="99"/>
      <c r="CX389" s="98"/>
      <c r="CY389" s="99"/>
      <c r="CZ389" s="99"/>
      <c r="DA389" s="99"/>
      <c r="DB389" s="99"/>
      <c r="DC389" s="502"/>
      <c r="DD389" s="99"/>
      <c r="DE389" s="99"/>
      <c r="DF389" s="99"/>
      <c r="DG389" s="99"/>
      <c r="DH389" s="99"/>
      <c r="DI389" s="99"/>
      <c r="DJ389" s="99"/>
      <c r="DK389" s="99"/>
      <c r="DL389" s="99"/>
      <c r="DM389" s="99"/>
      <c r="DN389" s="99"/>
      <c r="DO389" s="502"/>
      <c r="DP389" s="99"/>
      <c r="DQ389" s="99"/>
      <c r="DR389" s="99"/>
      <c r="DS389" s="502"/>
      <c r="DT389" s="99"/>
      <c r="DU389" s="99"/>
      <c r="DV389" s="99"/>
      <c r="DW389" s="99"/>
      <c r="DX389" s="99"/>
      <c r="DY389" s="99"/>
      <c r="DZ389" s="99"/>
      <c r="EA389" s="506"/>
      <c r="EB389" s="99"/>
      <c r="EC389" s="502"/>
      <c r="ED389" s="98"/>
      <c r="EE389" s="99"/>
      <c r="EF389" s="99"/>
      <c r="EG389" s="99"/>
      <c r="EH389" s="99"/>
      <c r="EI389" s="98"/>
      <c r="EJ389" s="99"/>
      <c r="EK389" s="98"/>
      <c r="EL389" s="99"/>
      <c r="EM389" s="99"/>
      <c r="EN389" s="98"/>
      <c r="EO389" s="99"/>
      <c r="EP389" s="193"/>
      <c r="EQ389" s="99"/>
      <c r="ER389" s="99"/>
      <c r="ES389" s="99"/>
      <c r="ET389" s="99"/>
      <c r="EU389" s="99"/>
      <c r="EV389" s="99"/>
      <c r="EW389" s="502"/>
      <c r="EX389" s="98"/>
      <c r="EY389" s="99"/>
      <c r="EZ389" s="99"/>
      <c r="FA389" s="98"/>
      <c r="FB389" s="99"/>
      <c r="FC389" s="99"/>
      <c r="FD389" s="99"/>
      <c r="FE389" s="98"/>
      <c r="FF389" s="99"/>
      <c r="FG389" s="98"/>
      <c r="FH389" s="99"/>
      <c r="FI389" s="99"/>
      <c r="FJ389" s="98"/>
      <c r="FK389" s="99"/>
      <c r="FL389" s="99"/>
      <c r="FM389" s="99"/>
      <c r="FN389" s="506"/>
      <c r="FO389" s="99"/>
      <c r="FP389" s="502"/>
      <c r="FQ389" s="99"/>
      <c r="FR389" s="98"/>
      <c r="FS389" s="99"/>
      <c r="FT389" s="98"/>
      <c r="FU389" s="99"/>
      <c r="FV389" s="99"/>
      <c r="FW389" s="99"/>
      <c r="FX389" s="99"/>
      <c r="FY389" s="99"/>
      <c r="FZ389" s="98"/>
      <c r="GA389" s="99"/>
      <c r="GB389" s="502"/>
      <c r="GC389" s="99"/>
      <c r="GD389" s="99"/>
      <c r="GE389" s="99"/>
      <c r="GF389" s="502"/>
      <c r="GG389" s="99"/>
      <c r="GH389" s="503"/>
      <c r="GI389" s="99"/>
      <c r="GJ389" s="502"/>
      <c r="GK389" s="99"/>
      <c r="GL389" s="99"/>
      <c r="GM389" s="502"/>
      <c r="GN389" s="99"/>
      <c r="GO389" s="99"/>
      <c r="GP389" s="99"/>
      <c r="GQ389" s="99"/>
      <c r="GR389" s="99"/>
      <c r="GS389" s="503"/>
      <c r="GT389" s="99"/>
      <c r="GU389" s="502"/>
      <c r="GV389" s="98"/>
      <c r="GW389" s="99"/>
      <c r="GX389" s="99"/>
      <c r="GY389" s="98"/>
      <c r="GZ389" s="99"/>
      <c r="HA389" s="99"/>
      <c r="HB389" s="99"/>
      <c r="HC389" s="99"/>
      <c r="HD389" s="99"/>
      <c r="HE389" s="99"/>
      <c r="HF389" s="99"/>
      <c r="HG389" s="99"/>
      <c r="HH389" s="502"/>
      <c r="HI389" s="99"/>
      <c r="HJ389" s="99"/>
      <c r="HK389" s="99"/>
      <c r="HL389" s="99"/>
      <c r="HM389" s="99"/>
      <c r="HN389" s="99"/>
      <c r="HO389" s="502"/>
      <c r="HP389" s="98"/>
      <c r="HQ389" s="99"/>
      <c r="HR389" s="99"/>
      <c r="HS389" s="99"/>
      <c r="HT389" s="98"/>
      <c r="HU389" s="99"/>
      <c r="HV389" s="99"/>
      <c r="HW389" s="99"/>
      <c r="HX389" s="99"/>
      <c r="HY389" s="98"/>
      <c r="HZ389" s="99"/>
      <c r="IA389" s="503"/>
      <c r="IB389" s="502"/>
      <c r="IC389" s="99"/>
      <c r="ID389" s="99"/>
      <c r="IE389" s="99"/>
      <c r="IF389" s="99"/>
      <c r="IG389" s="99"/>
      <c r="IH389" s="99"/>
      <c r="II389" s="99"/>
      <c r="IJ389" s="99"/>
      <c r="IK389" s="503"/>
      <c r="IL389" s="502"/>
      <c r="IM389" s="99"/>
      <c r="IN389" s="99"/>
      <c r="IO389" s="99"/>
      <c r="IP389" s="99"/>
      <c r="IQ389" s="99"/>
      <c r="IR389" s="99"/>
      <c r="IS389" s="503"/>
      <c r="IT389" s="99"/>
      <c r="IU389" s="99"/>
      <c r="IV389" s="502"/>
      <c r="IW389" s="99"/>
      <c r="IX389" s="99"/>
      <c r="IY389" s="98"/>
      <c r="IZ389" s="99"/>
      <c r="JA389" s="99"/>
      <c r="JB389" s="98"/>
      <c r="JC389" s="99"/>
      <c r="JD389" s="99"/>
      <c r="JE389" s="99"/>
      <c r="JF389" s="98"/>
      <c r="JG389" s="99"/>
      <c r="JH389" s="502"/>
      <c r="JI389" s="99"/>
      <c r="JJ389" s="99"/>
      <c r="JK389" s="99"/>
      <c r="JL389" s="99"/>
      <c r="JM389" s="502"/>
      <c r="JN389" s="99"/>
      <c r="JO389" s="507"/>
      <c r="JP389" s="503"/>
      <c r="JQ389" s="502"/>
    </row>
    <row r="390" spans="23:277" ht="16" hidden="1">
      <c r="W390" s="503"/>
      <c r="X390" s="502"/>
      <c r="Y390" s="99"/>
      <c r="Z390" s="502"/>
      <c r="AA390" s="99"/>
      <c r="AB390" s="502"/>
      <c r="AC390" s="99"/>
      <c r="AD390" s="504"/>
      <c r="AE390" s="99"/>
      <c r="AF390" s="99"/>
      <c r="AG390" s="99"/>
      <c r="AH390" s="99"/>
      <c r="AI390" s="505"/>
      <c r="AJ390" s="99"/>
      <c r="AK390" s="98"/>
      <c r="AL390" s="99"/>
      <c r="AM390" s="645"/>
      <c r="AN390" s="99"/>
      <c r="AO390" s="99"/>
      <c r="AP390" s="99"/>
      <c r="AQ390" s="99"/>
      <c r="AR390" s="99"/>
      <c r="AS390" s="99"/>
      <c r="AT390" s="99"/>
      <c r="AU390" s="99"/>
      <c r="AV390" s="99"/>
      <c r="AW390" s="99"/>
      <c r="AX390" s="99"/>
      <c r="AY390" s="98"/>
      <c r="AZ390" s="99"/>
      <c r="BA390" s="98"/>
      <c r="BB390" s="99"/>
      <c r="BC390" s="502"/>
      <c r="BD390" s="99"/>
      <c r="BE390" s="99"/>
      <c r="BF390" s="502"/>
      <c r="BG390" s="99"/>
      <c r="BH390" s="99"/>
      <c r="BI390" s="99"/>
      <c r="BJ390" s="99"/>
      <c r="BK390" s="634"/>
      <c r="BL390" s="99"/>
      <c r="BM390" s="99"/>
      <c r="BN390" s="502"/>
      <c r="BO390" s="99"/>
      <c r="BP390" s="99"/>
      <c r="BQ390" s="99"/>
      <c r="BR390" s="502"/>
      <c r="BS390" s="99"/>
      <c r="BT390" s="99"/>
      <c r="BU390" s="502"/>
      <c r="BV390" s="99"/>
      <c r="BW390" s="502"/>
      <c r="BX390" s="99"/>
      <c r="BY390" s="99"/>
      <c r="BZ390" s="502"/>
      <c r="CA390" s="99"/>
      <c r="CB390" s="99"/>
      <c r="CC390" s="99"/>
      <c r="CD390" s="99"/>
      <c r="CE390" s="503"/>
      <c r="CF390" s="99"/>
      <c r="CG390" s="502"/>
      <c r="CH390" s="99"/>
      <c r="CI390" s="98"/>
      <c r="CJ390" s="99"/>
      <c r="CK390" s="99"/>
      <c r="CL390" s="98"/>
      <c r="CM390" s="99"/>
      <c r="CN390" s="99"/>
      <c r="CO390" s="99"/>
      <c r="CP390" s="98"/>
      <c r="CQ390" s="99"/>
      <c r="CR390" s="99"/>
      <c r="CS390" s="99"/>
      <c r="CT390" s="99"/>
      <c r="CU390" s="99"/>
      <c r="CV390" s="99"/>
      <c r="CW390" s="99"/>
      <c r="CX390" s="98"/>
      <c r="CY390" s="99"/>
      <c r="CZ390" s="99"/>
      <c r="DA390" s="99"/>
      <c r="DB390" s="99"/>
      <c r="DC390" s="502"/>
      <c r="DD390" s="99"/>
      <c r="DE390" s="99"/>
      <c r="DF390" s="99"/>
      <c r="DG390" s="99"/>
      <c r="DH390" s="99"/>
      <c r="DI390" s="99"/>
      <c r="DJ390" s="99"/>
      <c r="DK390" s="99"/>
      <c r="DL390" s="99"/>
      <c r="DM390" s="99"/>
      <c r="DN390" s="99"/>
      <c r="DO390" s="502"/>
      <c r="DP390" s="99"/>
      <c r="DQ390" s="99"/>
      <c r="DR390" s="99"/>
      <c r="DS390" s="502"/>
      <c r="DT390" s="99"/>
      <c r="DU390" s="99"/>
      <c r="DV390" s="99"/>
      <c r="DW390" s="99"/>
      <c r="DX390" s="99"/>
      <c r="DY390" s="99"/>
      <c r="DZ390" s="99"/>
      <c r="EA390" s="506"/>
      <c r="EB390" s="99"/>
      <c r="EC390" s="502"/>
      <c r="ED390" s="98"/>
      <c r="EE390" s="99"/>
      <c r="EF390" s="99"/>
      <c r="EG390" s="99"/>
      <c r="EH390" s="99"/>
      <c r="EI390" s="98"/>
      <c r="EJ390" s="99"/>
      <c r="EK390" s="98"/>
      <c r="EL390" s="99"/>
      <c r="EM390" s="99"/>
      <c r="EN390" s="98"/>
      <c r="EO390" s="99"/>
      <c r="EP390" s="193"/>
      <c r="EQ390" s="99"/>
      <c r="ER390" s="99"/>
      <c r="ES390" s="99"/>
      <c r="ET390" s="99"/>
      <c r="EU390" s="99"/>
      <c r="EV390" s="99"/>
      <c r="EW390" s="502"/>
      <c r="EX390" s="98"/>
      <c r="EY390" s="99"/>
      <c r="EZ390" s="99"/>
      <c r="FA390" s="98"/>
      <c r="FB390" s="99"/>
      <c r="FC390" s="99"/>
      <c r="FD390" s="99"/>
      <c r="FE390" s="98"/>
      <c r="FF390" s="99"/>
      <c r="FG390" s="98"/>
      <c r="FH390" s="99"/>
      <c r="FI390" s="99"/>
      <c r="FJ390" s="98"/>
      <c r="FK390" s="99"/>
      <c r="FL390" s="99"/>
      <c r="FM390" s="99"/>
      <c r="FN390" s="506"/>
      <c r="FO390" s="99"/>
      <c r="FP390" s="502"/>
      <c r="FQ390" s="99"/>
      <c r="FR390" s="98"/>
      <c r="FS390" s="99"/>
      <c r="FT390" s="98"/>
      <c r="FU390" s="99"/>
      <c r="FV390" s="99"/>
      <c r="FW390" s="99"/>
      <c r="FX390" s="99"/>
      <c r="FY390" s="99"/>
      <c r="FZ390" s="98"/>
      <c r="GA390" s="99"/>
      <c r="GB390" s="502"/>
      <c r="GC390" s="99"/>
      <c r="GD390" s="99"/>
      <c r="GE390" s="99"/>
      <c r="GF390" s="502"/>
      <c r="GG390" s="99"/>
      <c r="GH390" s="503"/>
      <c r="GI390" s="99"/>
      <c r="GJ390" s="502"/>
      <c r="GK390" s="99"/>
      <c r="GL390" s="99"/>
      <c r="GM390" s="502"/>
      <c r="GN390" s="99"/>
      <c r="GO390" s="99"/>
      <c r="GP390" s="99"/>
      <c r="GQ390" s="99"/>
      <c r="GR390" s="99"/>
      <c r="GS390" s="503"/>
      <c r="GT390" s="99"/>
      <c r="GU390" s="502"/>
      <c r="GV390" s="98"/>
      <c r="GW390" s="99"/>
      <c r="GX390" s="99"/>
      <c r="GY390" s="98"/>
      <c r="GZ390" s="99"/>
      <c r="HA390" s="99"/>
      <c r="HB390" s="99"/>
      <c r="HC390" s="99"/>
      <c r="HD390" s="99"/>
      <c r="HE390" s="99"/>
      <c r="HF390" s="99"/>
      <c r="HG390" s="99"/>
      <c r="HH390" s="502"/>
      <c r="HI390" s="99"/>
      <c r="HJ390" s="99"/>
      <c r="HK390" s="99"/>
      <c r="HL390" s="99"/>
      <c r="HM390" s="99"/>
      <c r="HN390" s="99"/>
      <c r="HO390" s="502"/>
      <c r="HP390" s="98"/>
      <c r="HQ390" s="99"/>
      <c r="HR390" s="99"/>
      <c r="HS390" s="99"/>
      <c r="HT390" s="98"/>
      <c r="HU390" s="99"/>
      <c r="HV390" s="99"/>
      <c r="HW390" s="99"/>
      <c r="HX390" s="99"/>
      <c r="HY390" s="98"/>
      <c r="HZ390" s="99"/>
      <c r="IA390" s="503"/>
      <c r="IB390" s="502"/>
      <c r="IC390" s="99"/>
      <c r="ID390" s="99"/>
      <c r="IE390" s="99"/>
      <c r="IF390" s="99"/>
      <c r="IG390" s="99"/>
      <c r="IH390" s="99"/>
      <c r="II390" s="99"/>
      <c r="IJ390" s="99"/>
      <c r="IK390" s="503"/>
      <c r="IL390" s="502"/>
      <c r="IM390" s="99"/>
      <c r="IN390" s="99"/>
      <c r="IO390" s="99"/>
      <c r="IP390" s="99"/>
      <c r="IQ390" s="99"/>
      <c r="IR390" s="99"/>
      <c r="IS390" s="503"/>
      <c r="IT390" s="99"/>
      <c r="IU390" s="99"/>
      <c r="IV390" s="502"/>
      <c r="IW390" s="99"/>
      <c r="IX390" s="99"/>
      <c r="IY390" s="98"/>
      <c r="IZ390" s="99"/>
      <c r="JA390" s="99"/>
      <c r="JB390" s="98"/>
      <c r="JC390" s="99"/>
      <c r="JD390" s="99"/>
      <c r="JE390" s="99"/>
      <c r="JF390" s="98"/>
      <c r="JG390" s="99"/>
      <c r="JH390" s="502"/>
      <c r="JI390" s="99"/>
      <c r="JJ390" s="99"/>
      <c r="JK390" s="99"/>
      <c r="JL390" s="99"/>
      <c r="JM390" s="502"/>
      <c r="JN390" s="99"/>
      <c r="JO390" s="507"/>
      <c r="JP390" s="503"/>
      <c r="JQ390" s="502"/>
    </row>
    <row r="391" spans="23:277" ht="16" hidden="1">
      <c r="W391" s="503"/>
      <c r="X391" s="502"/>
      <c r="Y391" s="99"/>
      <c r="Z391" s="502"/>
      <c r="AA391" s="99"/>
      <c r="AB391" s="502"/>
      <c r="AC391" s="99"/>
      <c r="AD391" s="504"/>
      <c r="AE391" s="99"/>
      <c r="AF391" s="99"/>
      <c r="AG391" s="99"/>
      <c r="AH391" s="99"/>
      <c r="AI391" s="505"/>
      <c r="AJ391" s="99"/>
      <c r="AK391" s="98"/>
      <c r="AL391" s="99"/>
      <c r="AM391" s="645"/>
      <c r="AN391" s="99"/>
      <c r="AO391" s="99"/>
      <c r="AP391" s="99"/>
      <c r="AQ391" s="99"/>
      <c r="AR391" s="99"/>
      <c r="AS391" s="99"/>
      <c r="AT391" s="99"/>
      <c r="AU391" s="99"/>
      <c r="AV391" s="99"/>
      <c r="AW391" s="99"/>
      <c r="AX391" s="99"/>
      <c r="AY391" s="98"/>
      <c r="AZ391" s="99"/>
      <c r="BA391" s="98"/>
      <c r="BB391" s="99"/>
      <c r="BC391" s="502"/>
      <c r="BD391" s="99"/>
      <c r="BE391" s="99"/>
      <c r="BF391" s="502"/>
      <c r="BG391" s="99"/>
      <c r="BH391" s="99"/>
      <c r="BI391" s="99"/>
      <c r="BJ391" s="99"/>
      <c r="BK391" s="634"/>
      <c r="BL391" s="99"/>
      <c r="BM391" s="99"/>
      <c r="BN391" s="502"/>
      <c r="BO391" s="99"/>
      <c r="BP391" s="99"/>
      <c r="BQ391" s="99"/>
      <c r="BR391" s="502"/>
      <c r="BS391" s="99"/>
      <c r="BT391" s="99"/>
      <c r="BU391" s="502"/>
      <c r="BV391" s="99"/>
      <c r="BW391" s="502"/>
      <c r="BX391" s="99"/>
      <c r="BY391" s="99"/>
      <c r="BZ391" s="502"/>
      <c r="CA391" s="99"/>
      <c r="CB391" s="99"/>
      <c r="CC391" s="99"/>
      <c r="CD391" s="99"/>
      <c r="CE391" s="503"/>
      <c r="CF391" s="99"/>
      <c r="CG391" s="502"/>
      <c r="CH391" s="99"/>
      <c r="CI391" s="98"/>
      <c r="CJ391" s="99"/>
      <c r="CK391" s="99"/>
      <c r="CL391" s="98"/>
      <c r="CM391" s="99"/>
      <c r="CN391" s="99"/>
      <c r="CO391" s="99"/>
      <c r="CP391" s="98"/>
      <c r="CQ391" s="99"/>
      <c r="CR391" s="99"/>
      <c r="CS391" s="99"/>
      <c r="CT391" s="99"/>
      <c r="CU391" s="99"/>
      <c r="CV391" s="99"/>
      <c r="CW391" s="99"/>
      <c r="CX391" s="98"/>
      <c r="CY391" s="99"/>
      <c r="CZ391" s="99"/>
      <c r="DA391" s="99"/>
      <c r="DB391" s="99"/>
      <c r="DC391" s="502"/>
      <c r="DD391" s="99"/>
      <c r="DE391" s="99"/>
      <c r="DF391" s="99"/>
      <c r="DG391" s="99"/>
      <c r="DH391" s="99"/>
      <c r="DI391" s="99"/>
      <c r="DJ391" s="99"/>
      <c r="DK391" s="99"/>
      <c r="DL391" s="99"/>
      <c r="DM391" s="99"/>
      <c r="DN391" s="99"/>
      <c r="DO391" s="502"/>
      <c r="DP391" s="99"/>
      <c r="DQ391" s="99"/>
      <c r="DR391" s="99"/>
      <c r="DS391" s="502"/>
      <c r="DT391" s="99"/>
      <c r="DU391" s="99"/>
      <c r="DV391" s="99"/>
      <c r="DW391" s="99"/>
      <c r="DX391" s="99"/>
      <c r="DY391" s="99"/>
      <c r="DZ391" s="99"/>
      <c r="EA391" s="506"/>
      <c r="EB391" s="99"/>
      <c r="EC391" s="502"/>
      <c r="ED391" s="98"/>
      <c r="EE391" s="99"/>
      <c r="EF391" s="99"/>
      <c r="EG391" s="99"/>
      <c r="EH391" s="99"/>
      <c r="EI391" s="98"/>
      <c r="EJ391" s="99"/>
      <c r="EK391" s="98"/>
      <c r="EL391" s="99"/>
      <c r="EM391" s="99"/>
      <c r="EN391" s="98"/>
      <c r="EO391" s="99"/>
      <c r="EP391" s="193"/>
      <c r="EQ391" s="99"/>
      <c r="ER391" s="99"/>
      <c r="ES391" s="99"/>
      <c r="ET391" s="99"/>
      <c r="EU391" s="99"/>
      <c r="EV391" s="99"/>
      <c r="EW391" s="502"/>
      <c r="EX391" s="98"/>
      <c r="EY391" s="99"/>
      <c r="EZ391" s="99"/>
      <c r="FA391" s="98"/>
      <c r="FB391" s="99"/>
      <c r="FC391" s="99"/>
      <c r="FD391" s="99"/>
      <c r="FE391" s="98"/>
      <c r="FF391" s="99"/>
      <c r="FG391" s="98"/>
      <c r="FH391" s="99"/>
      <c r="FI391" s="99"/>
      <c r="FJ391" s="98"/>
      <c r="FK391" s="99"/>
      <c r="FL391" s="99"/>
      <c r="FM391" s="99"/>
      <c r="FN391" s="506"/>
      <c r="FO391" s="99"/>
      <c r="FP391" s="502"/>
      <c r="FQ391" s="99"/>
      <c r="FR391" s="98"/>
      <c r="FS391" s="99"/>
      <c r="FT391" s="98"/>
      <c r="FU391" s="99"/>
      <c r="FV391" s="99"/>
      <c r="FW391" s="99"/>
      <c r="FX391" s="99"/>
      <c r="FY391" s="99"/>
      <c r="FZ391" s="98"/>
      <c r="GA391" s="99"/>
      <c r="GB391" s="502"/>
      <c r="GC391" s="99"/>
      <c r="GD391" s="99"/>
      <c r="GE391" s="99"/>
      <c r="GF391" s="502"/>
      <c r="GG391" s="99"/>
      <c r="GH391" s="503"/>
      <c r="GI391" s="99"/>
      <c r="GJ391" s="502"/>
      <c r="GK391" s="99"/>
      <c r="GL391" s="99"/>
      <c r="GM391" s="502"/>
      <c r="GN391" s="99"/>
      <c r="GO391" s="99"/>
      <c r="GP391" s="99"/>
      <c r="GQ391" s="99"/>
      <c r="GR391" s="99"/>
      <c r="GS391" s="503"/>
      <c r="GT391" s="99"/>
      <c r="GU391" s="502"/>
      <c r="GV391" s="98"/>
      <c r="GW391" s="99"/>
      <c r="GX391" s="99"/>
      <c r="GY391" s="98"/>
      <c r="GZ391" s="99"/>
      <c r="HA391" s="99"/>
      <c r="HB391" s="99"/>
      <c r="HC391" s="99"/>
      <c r="HD391" s="99"/>
      <c r="HE391" s="99"/>
      <c r="HF391" s="99"/>
      <c r="HG391" s="99"/>
      <c r="HH391" s="502"/>
      <c r="HI391" s="99"/>
      <c r="HJ391" s="99"/>
      <c r="HK391" s="99"/>
      <c r="HL391" s="99"/>
      <c r="HM391" s="99"/>
      <c r="HN391" s="99"/>
      <c r="HO391" s="502"/>
      <c r="HP391" s="98"/>
      <c r="HQ391" s="99"/>
      <c r="HR391" s="99"/>
      <c r="HS391" s="99"/>
      <c r="HT391" s="98"/>
      <c r="HU391" s="99"/>
      <c r="HV391" s="99"/>
      <c r="HW391" s="99"/>
      <c r="HX391" s="99"/>
      <c r="HY391" s="98"/>
      <c r="HZ391" s="99"/>
      <c r="IA391" s="503"/>
      <c r="IB391" s="502"/>
      <c r="IC391" s="99"/>
      <c r="ID391" s="99"/>
      <c r="IE391" s="99"/>
      <c r="IF391" s="99"/>
      <c r="IG391" s="99"/>
      <c r="IH391" s="99"/>
      <c r="II391" s="99"/>
      <c r="IJ391" s="99"/>
      <c r="IK391" s="503"/>
      <c r="IL391" s="502"/>
      <c r="IM391" s="99"/>
      <c r="IN391" s="99"/>
      <c r="IO391" s="99"/>
      <c r="IP391" s="99"/>
      <c r="IQ391" s="99"/>
      <c r="IR391" s="99"/>
      <c r="IS391" s="503"/>
      <c r="IT391" s="99"/>
      <c r="IU391" s="99"/>
      <c r="IV391" s="502"/>
      <c r="IW391" s="99"/>
      <c r="IX391" s="99"/>
      <c r="IY391" s="98"/>
      <c r="IZ391" s="99"/>
      <c r="JA391" s="99"/>
      <c r="JB391" s="98"/>
      <c r="JC391" s="99"/>
      <c r="JD391" s="99"/>
      <c r="JE391" s="99"/>
      <c r="JF391" s="98"/>
      <c r="JG391" s="99"/>
      <c r="JH391" s="502"/>
      <c r="JI391" s="99"/>
      <c r="JJ391" s="99"/>
      <c r="JK391" s="99"/>
      <c r="JL391" s="99"/>
      <c r="JM391" s="502"/>
      <c r="JN391" s="99"/>
      <c r="JO391" s="507"/>
      <c r="JP391" s="503"/>
      <c r="JQ391" s="502"/>
    </row>
    <row r="392" spans="23:277" ht="16" hidden="1">
      <c r="W392" s="503"/>
      <c r="X392" s="502"/>
      <c r="Y392" s="99"/>
      <c r="Z392" s="502"/>
      <c r="AA392" s="99"/>
      <c r="AB392" s="502"/>
      <c r="AC392" s="99"/>
      <c r="AD392" s="504"/>
      <c r="AE392" s="99"/>
      <c r="AF392" s="99"/>
      <c r="AG392" s="99"/>
      <c r="AH392" s="99"/>
      <c r="AI392" s="505"/>
      <c r="AJ392" s="99"/>
      <c r="AK392" s="98"/>
      <c r="AL392" s="99"/>
      <c r="AM392" s="645"/>
      <c r="AN392" s="99"/>
      <c r="AO392" s="99"/>
      <c r="AP392" s="99"/>
      <c r="AQ392" s="99"/>
      <c r="AR392" s="99"/>
      <c r="AS392" s="99"/>
      <c r="AT392" s="99"/>
      <c r="AU392" s="99"/>
      <c r="AV392" s="99"/>
      <c r="AW392" s="99"/>
      <c r="AX392" s="99"/>
      <c r="AY392" s="98"/>
      <c r="AZ392" s="99"/>
      <c r="BA392" s="98"/>
      <c r="BB392" s="99"/>
      <c r="BC392" s="502"/>
      <c r="BD392" s="99"/>
      <c r="BE392" s="99"/>
      <c r="BF392" s="502"/>
      <c r="BG392" s="99"/>
      <c r="BH392" s="99"/>
      <c r="BI392" s="99"/>
      <c r="BJ392" s="99"/>
      <c r="BK392" s="634"/>
      <c r="BL392" s="99"/>
      <c r="BM392" s="99"/>
      <c r="BN392" s="502"/>
      <c r="BO392" s="99"/>
      <c r="BP392" s="99"/>
      <c r="BQ392" s="99"/>
      <c r="BR392" s="502"/>
      <c r="BS392" s="99"/>
      <c r="BT392" s="99"/>
      <c r="BU392" s="502"/>
      <c r="BV392" s="99"/>
      <c r="BW392" s="502"/>
      <c r="BX392" s="99"/>
      <c r="BY392" s="99"/>
      <c r="BZ392" s="502"/>
      <c r="CA392" s="99"/>
      <c r="CB392" s="99"/>
      <c r="CC392" s="99"/>
      <c r="CD392" s="99"/>
      <c r="CE392" s="503"/>
      <c r="CF392" s="99"/>
      <c r="CG392" s="502"/>
      <c r="CH392" s="99"/>
      <c r="CI392" s="98"/>
      <c r="CJ392" s="99"/>
      <c r="CK392" s="99"/>
      <c r="CL392" s="98"/>
      <c r="CM392" s="99"/>
      <c r="CN392" s="99"/>
      <c r="CO392" s="99"/>
      <c r="CP392" s="98"/>
      <c r="CQ392" s="99"/>
      <c r="CR392" s="99"/>
      <c r="CS392" s="99"/>
      <c r="CT392" s="99"/>
      <c r="CU392" s="99"/>
      <c r="CV392" s="99"/>
      <c r="CW392" s="99"/>
      <c r="CX392" s="98"/>
      <c r="CY392" s="99"/>
      <c r="CZ392" s="99"/>
      <c r="DA392" s="99"/>
      <c r="DB392" s="99"/>
      <c r="DC392" s="502"/>
      <c r="DD392" s="99"/>
      <c r="DE392" s="99"/>
      <c r="DF392" s="99"/>
      <c r="DG392" s="99"/>
      <c r="DH392" s="99"/>
      <c r="DI392" s="99"/>
      <c r="DJ392" s="99"/>
      <c r="DK392" s="99"/>
      <c r="DL392" s="99"/>
      <c r="DM392" s="99"/>
      <c r="DN392" s="99"/>
      <c r="DO392" s="502"/>
      <c r="DP392" s="99"/>
      <c r="DQ392" s="99"/>
      <c r="DR392" s="99"/>
      <c r="DS392" s="502"/>
      <c r="DT392" s="99"/>
      <c r="DU392" s="99"/>
      <c r="DV392" s="99"/>
      <c r="DW392" s="99"/>
      <c r="DX392" s="99"/>
      <c r="DY392" s="99"/>
      <c r="DZ392" s="99"/>
      <c r="EA392" s="506"/>
      <c r="EB392" s="99"/>
      <c r="EC392" s="502"/>
      <c r="ED392" s="98"/>
      <c r="EE392" s="99"/>
      <c r="EF392" s="99"/>
      <c r="EG392" s="99"/>
      <c r="EH392" s="99"/>
      <c r="EI392" s="98"/>
      <c r="EJ392" s="99"/>
      <c r="EK392" s="98"/>
      <c r="EL392" s="99"/>
      <c r="EM392" s="99"/>
      <c r="EN392" s="98"/>
      <c r="EO392" s="99"/>
      <c r="EP392" s="193"/>
      <c r="EQ392" s="99"/>
      <c r="ER392" s="99"/>
      <c r="ES392" s="99"/>
      <c r="ET392" s="99"/>
      <c r="EU392" s="99"/>
      <c r="EV392" s="99"/>
      <c r="EW392" s="502"/>
      <c r="EX392" s="98"/>
      <c r="EY392" s="99"/>
      <c r="EZ392" s="99"/>
      <c r="FA392" s="98"/>
      <c r="FB392" s="99"/>
      <c r="FC392" s="99"/>
      <c r="FD392" s="99"/>
      <c r="FE392" s="98"/>
      <c r="FF392" s="99"/>
      <c r="FG392" s="98"/>
      <c r="FH392" s="99"/>
      <c r="FI392" s="99"/>
      <c r="FJ392" s="98"/>
      <c r="FK392" s="99"/>
      <c r="FL392" s="99"/>
      <c r="FM392" s="99"/>
      <c r="FN392" s="506"/>
      <c r="FO392" s="99"/>
      <c r="FP392" s="502"/>
      <c r="FQ392" s="99"/>
      <c r="FR392" s="98"/>
      <c r="FS392" s="99"/>
      <c r="FT392" s="98"/>
      <c r="FU392" s="99"/>
      <c r="FV392" s="99"/>
      <c r="FW392" s="99"/>
      <c r="FX392" s="99"/>
      <c r="FY392" s="99"/>
      <c r="FZ392" s="98"/>
      <c r="GA392" s="99"/>
      <c r="GB392" s="502"/>
      <c r="GC392" s="99"/>
      <c r="GD392" s="99"/>
      <c r="GE392" s="99"/>
      <c r="GF392" s="502"/>
      <c r="GG392" s="99"/>
      <c r="GH392" s="503"/>
      <c r="GI392" s="99"/>
      <c r="GJ392" s="502"/>
      <c r="GK392" s="99"/>
      <c r="GL392" s="99"/>
      <c r="GM392" s="502"/>
      <c r="GN392" s="99"/>
      <c r="GO392" s="99"/>
      <c r="GP392" s="99"/>
      <c r="GQ392" s="99"/>
      <c r="GR392" s="99"/>
      <c r="GS392" s="503"/>
      <c r="GT392" s="99"/>
      <c r="GU392" s="502"/>
      <c r="GV392" s="98"/>
      <c r="GW392" s="99"/>
      <c r="GX392" s="99"/>
      <c r="GY392" s="98"/>
      <c r="GZ392" s="99"/>
      <c r="HA392" s="99"/>
      <c r="HB392" s="99"/>
      <c r="HC392" s="99"/>
      <c r="HD392" s="99"/>
      <c r="HE392" s="99"/>
      <c r="HF392" s="99"/>
      <c r="HG392" s="99"/>
      <c r="HH392" s="502"/>
      <c r="HI392" s="99"/>
      <c r="HJ392" s="99"/>
      <c r="HK392" s="99"/>
      <c r="HL392" s="99"/>
      <c r="HM392" s="99"/>
      <c r="HN392" s="99"/>
      <c r="HO392" s="502"/>
      <c r="HP392" s="98"/>
      <c r="HQ392" s="99"/>
      <c r="HR392" s="99"/>
      <c r="HS392" s="99"/>
      <c r="HT392" s="98"/>
      <c r="HU392" s="99"/>
      <c r="HV392" s="99"/>
      <c r="HW392" s="99"/>
      <c r="HX392" s="99"/>
      <c r="HY392" s="98"/>
      <c r="HZ392" s="99"/>
      <c r="IA392" s="503"/>
      <c r="IB392" s="502"/>
      <c r="IC392" s="99"/>
      <c r="ID392" s="99"/>
      <c r="IE392" s="99"/>
      <c r="IF392" s="99"/>
      <c r="IG392" s="99"/>
      <c r="IH392" s="99"/>
      <c r="II392" s="99"/>
      <c r="IJ392" s="99"/>
      <c r="IK392" s="503"/>
      <c r="IL392" s="502"/>
      <c r="IM392" s="99"/>
      <c r="IN392" s="99"/>
      <c r="IO392" s="99"/>
      <c r="IP392" s="99"/>
      <c r="IQ392" s="99"/>
      <c r="IR392" s="99"/>
      <c r="IS392" s="503"/>
      <c r="IT392" s="99"/>
      <c r="IU392" s="99"/>
      <c r="IV392" s="502"/>
      <c r="IW392" s="99"/>
      <c r="IX392" s="99"/>
      <c r="IY392" s="98"/>
      <c r="IZ392" s="99"/>
      <c r="JA392" s="99"/>
      <c r="JB392" s="98"/>
      <c r="JC392" s="99"/>
      <c r="JD392" s="99"/>
      <c r="JE392" s="99"/>
      <c r="JF392" s="98"/>
      <c r="JG392" s="99"/>
      <c r="JH392" s="502"/>
      <c r="JI392" s="99"/>
      <c r="JJ392" s="99"/>
      <c r="JK392" s="99"/>
      <c r="JL392" s="99"/>
      <c r="JM392" s="502"/>
      <c r="JN392" s="99"/>
      <c r="JO392" s="507"/>
      <c r="JP392" s="503"/>
      <c r="JQ392" s="502"/>
    </row>
    <row r="393" spans="23:277" ht="16" hidden="1">
      <c r="W393" s="503"/>
      <c r="X393" s="502"/>
      <c r="Y393" s="99"/>
      <c r="Z393" s="502"/>
      <c r="AA393" s="99"/>
      <c r="AB393" s="502"/>
      <c r="AC393" s="99"/>
      <c r="AD393" s="504"/>
      <c r="AE393" s="99"/>
      <c r="AF393" s="99"/>
      <c r="AG393" s="99"/>
      <c r="AH393" s="99"/>
      <c r="AI393" s="505"/>
      <c r="AJ393" s="99"/>
      <c r="AK393" s="98"/>
      <c r="AL393" s="99"/>
      <c r="AM393" s="645"/>
      <c r="AN393" s="99"/>
      <c r="AO393" s="99"/>
      <c r="AP393" s="99"/>
      <c r="AQ393" s="99"/>
      <c r="AR393" s="99"/>
      <c r="AS393" s="99"/>
      <c r="AT393" s="99"/>
      <c r="AU393" s="99"/>
      <c r="AV393" s="99"/>
      <c r="AW393" s="99"/>
      <c r="AX393" s="99"/>
      <c r="AY393" s="98"/>
      <c r="AZ393" s="99"/>
      <c r="BA393" s="98"/>
      <c r="BB393" s="99"/>
      <c r="BC393" s="502"/>
      <c r="BD393" s="99"/>
      <c r="BE393" s="99"/>
      <c r="BF393" s="502"/>
      <c r="BG393" s="99"/>
      <c r="BH393" s="99"/>
      <c r="BI393" s="99"/>
      <c r="BJ393" s="99"/>
      <c r="BK393" s="634"/>
      <c r="BL393" s="99"/>
      <c r="BM393" s="99"/>
      <c r="BN393" s="502"/>
      <c r="BO393" s="99"/>
      <c r="BP393" s="99"/>
      <c r="BQ393" s="99"/>
      <c r="BR393" s="502"/>
      <c r="BS393" s="99"/>
      <c r="BT393" s="99"/>
      <c r="BU393" s="502"/>
      <c r="BV393" s="99"/>
      <c r="BW393" s="502"/>
      <c r="BX393" s="99"/>
      <c r="BY393" s="99"/>
      <c r="BZ393" s="502"/>
      <c r="CA393" s="99"/>
      <c r="CB393" s="99"/>
      <c r="CC393" s="99"/>
      <c r="CD393" s="99"/>
      <c r="CE393" s="503"/>
      <c r="CF393" s="99"/>
      <c r="CG393" s="502"/>
      <c r="CH393" s="99"/>
      <c r="CI393" s="98"/>
      <c r="CJ393" s="99"/>
      <c r="CK393" s="99"/>
      <c r="CL393" s="98"/>
      <c r="CM393" s="99"/>
      <c r="CN393" s="99"/>
      <c r="CO393" s="99"/>
      <c r="CP393" s="98"/>
      <c r="CQ393" s="99"/>
      <c r="CR393" s="99"/>
      <c r="CS393" s="99"/>
      <c r="CT393" s="99"/>
      <c r="CU393" s="99"/>
      <c r="CV393" s="99"/>
      <c r="CW393" s="99"/>
      <c r="CX393" s="98"/>
      <c r="CY393" s="99"/>
      <c r="CZ393" s="99"/>
      <c r="DA393" s="99"/>
      <c r="DB393" s="99"/>
      <c r="DC393" s="502"/>
      <c r="DD393" s="99"/>
      <c r="DE393" s="99"/>
      <c r="DF393" s="99"/>
      <c r="DG393" s="99"/>
      <c r="DH393" s="99"/>
      <c r="DI393" s="99"/>
      <c r="DJ393" s="99"/>
      <c r="DK393" s="99"/>
      <c r="DL393" s="99"/>
      <c r="DM393" s="99"/>
      <c r="DN393" s="99"/>
      <c r="DO393" s="502"/>
      <c r="DP393" s="99"/>
      <c r="DQ393" s="99"/>
      <c r="DR393" s="99"/>
      <c r="DS393" s="502"/>
      <c r="DT393" s="99"/>
      <c r="DU393" s="99"/>
      <c r="DV393" s="99"/>
      <c r="DW393" s="99"/>
      <c r="DX393" s="99"/>
      <c r="DY393" s="99"/>
      <c r="DZ393" s="99"/>
      <c r="EA393" s="506"/>
      <c r="EB393" s="99"/>
      <c r="EC393" s="502"/>
      <c r="ED393" s="98"/>
      <c r="EE393" s="99"/>
      <c r="EF393" s="99"/>
      <c r="EG393" s="99"/>
      <c r="EH393" s="99"/>
      <c r="EI393" s="98"/>
      <c r="EJ393" s="99"/>
      <c r="EK393" s="98"/>
      <c r="EL393" s="99"/>
      <c r="EM393" s="99"/>
      <c r="EN393" s="98"/>
      <c r="EO393" s="99"/>
      <c r="EP393" s="193"/>
      <c r="EQ393" s="99"/>
      <c r="ER393" s="99"/>
      <c r="ES393" s="99"/>
      <c r="ET393" s="99"/>
      <c r="EU393" s="99"/>
      <c r="EV393" s="99"/>
      <c r="EW393" s="502"/>
      <c r="EX393" s="98"/>
      <c r="EY393" s="99"/>
      <c r="EZ393" s="99"/>
      <c r="FA393" s="98"/>
      <c r="FB393" s="99"/>
      <c r="FC393" s="99"/>
      <c r="FD393" s="99"/>
      <c r="FE393" s="98"/>
      <c r="FF393" s="99"/>
      <c r="FG393" s="98"/>
      <c r="FH393" s="99"/>
      <c r="FI393" s="99"/>
      <c r="FJ393" s="98"/>
      <c r="FK393" s="99"/>
      <c r="FL393" s="99"/>
      <c r="FM393" s="99"/>
      <c r="FN393" s="506"/>
      <c r="FO393" s="99"/>
      <c r="FP393" s="502"/>
      <c r="FQ393" s="99"/>
      <c r="FR393" s="98"/>
      <c r="FS393" s="99"/>
      <c r="FT393" s="98"/>
      <c r="FU393" s="99"/>
      <c r="FV393" s="99"/>
      <c r="FW393" s="99"/>
      <c r="FX393" s="99"/>
      <c r="FY393" s="99"/>
      <c r="FZ393" s="98"/>
      <c r="GA393" s="99"/>
      <c r="GB393" s="502"/>
      <c r="GC393" s="99"/>
      <c r="GD393" s="99"/>
      <c r="GE393" s="99"/>
      <c r="GF393" s="502"/>
      <c r="GG393" s="99"/>
      <c r="GH393" s="503"/>
      <c r="GI393" s="99"/>
      <c r="GJ393" s="502"/>
      <c r="GK393" s="99"/>
      <c r="GL393" s="99"/>
      <c r="GM393" s="502"/>
      <c r="GN393" s="99"/>
      <c r="GO393" s="99"/>
      <c r="GP393" s="99"/>
      <c r="GQ393" s="99"/>
      <c r="GR393" s="99"/>
      <c r="GS393" s="503"/>
      <c r="GT393" s="99"/>
      <c r="GU393" s="502"/>
      <c r="GV393" s="98"/>
      <c r="GW393" s="99"/>
      <c r="GX393" s="99"/>
      <c r="GY393" s="98"/>
      <c r="GZ393" s="99"/>
      <c r="HA393" s="99"/>
      <c r="HB393" s="99"/>
      <c r="HC393" s="99"/>
      <c r="HD393" s="99"/>
      <c r="HE393" s="99"/>
      <c r="HF393" s="99"/>
      <c r="HG393" s="99"/>
      <c r="HH393" s="502"/>
      <c r="HI393" s="99"/>
      <c r="HJ393" s="99"/>
      <c r="HK393" s="99"/>
      <c r="HL393" s="99"/>
      <c r="HM393" s="99"/>
      <c r="HN393" s="99"/>
      <c r="HO393" s="502"/>
      <c r="HP393" s="98"/>
      <c r="HQ393" s="99"/>
      <c r="HR393" s="99"/>
      <c r="HS393" s="99"/>
      <c r="HT393" s="98"/>
      <c r="HU393" s="99"/>
      <c r="HV393" s="99"/>
      <c r="HW393" s="99"/>
      <c r="HX393" s="99"/>
      <c r="HY393" s="98"/>
      <c r="HZ393" s="99"/>
      <c r="IA393" s="503"/>
      <c r="IB393" s="502"/>
      <c r="IC393" s="99"/>
      <c r="ID393" s="99"/>
      <c r="IE393" s="99"/>
      <c r="IF393" s="99"/>
      <c r="IG393" s="99"/>
      <c r="IH393" s="99"/>
      <c r="II393" s="99"/>
      <c r="IJ393" s="99"/>
      <c r="IK393" s="503"/>
      <c r="IL393" s="502"/>
      <c r="IM393" s="99"/>
      <c r="IN393" s="99"/>
      <c r="IO393" s="99"/>
      <c r="IP393" s="99"/>
      <c r="IQ393" s="99"/>
      <c r="IR393" s="99"/>
      <c r="IS393" s="503"/>
      <c r="IT393" s="99"/>
      <c r="IU393" s="99"/>
      <c r="IV393" s="502"/>
      <c r="IW393" s="99"/>
      <c r="IX393" s="99"/>
      <c r="IY393" s="98"/>
      <c r="IZ393" s="99"/>
      <c r="JA393" s="99"/>
      <c r="JB393" s="98"/>
      <c r="JC393" s="99"/>
      <c r="JD393" s="99"/>
      <c r="JE393" s="99"/>
      <c r="JF393" s="98"/>
      <c r="JG393" s="99"/>
      <c r="JH393" s="502"/>
      <c r="JI393" s="99"/>
      <c r="JJ393" s="99"/>
      <c r="JK393" s="99"/>
      <c r="JL393" s="99"/>
      <c r="JM393" s="502"/>
      <c r="JN393" s="99"/>
      <c r="JO393" s="507"/>
      <c r="JP393" s="503"/>
      <c r="JQ393" s="502"/>
    </row>
    <row r="394" spans="23:277" ht="16" hidden="1">
      <c r="W394" s="503"/>
      <c r="X394" s="502"/>
      <c r="Y394" s="99"/>
      <c r="Z394" s="502"/>
      <c r="AA394" s="99"/>
      <c r="AB394" s="502"/>
      <c r="AC394" s="99"/>
      <c r="AD394" s="504"/>
      <c r="AE394" s="99"/>
      <c r="AF394" s="99"/>
      <c r="AG394" s="99"/>
      <c r="AH394" s="99"/>
      <c r="AI394" s="505"/>
      <c r="AJ394" s="99"/>
      <c r="AK394" s="98"/>
      <c r="AL394" s="99"/>
      <c r="AM394" s="645"/>
      <c r="AN394" s="99"/>
      <c r="AO394" s="99"/>
      <c r="AP394" s="99"/>
      <c r="AQ394" s="99"/>
      <c r="AR394" s="99"/>
      <c r="AS394" s="99"/>
      <c r="AT394" s="99"/>
      <c r="AU394" s="99"/>
      <c r="AV394" s="99"/>
      <c r="AW394" s="99"/>
      <c r="AX394" s="99"/>
      <c r="AY394" s="98"/>
      <c r="AZ394" s="99"/>
      <c r="BA394" s="98"/>
      <c r="BB394" s="99"/>
      <c r="BC394" s="502"/>
      <c r="BD394" s="99"/>
      <c r="BE394" s="99"/>
      <c r="BF394" s="502"/>
      <c r="BG394" s="99"/>
      <c r="BH394" s="99"/>
      <c r="BI394" s="99"/>
      <c r="BJ394" s="99"/>
      <c r="BK394" s="634"/>
      <c r="BL394" s="99"/>
      <c r="BM394" s="99"/>
      <c r="BN394" s="502"/>
      <c r="BO394" s="99"/>
      <c r="BP394" s="99"/>
      <c r="BQ394" s="99"/>
      <c r="BR394" s="502"/>
      <c r="BS394" s="99"/>
      <c r="BT394" s="99"/>
      <c r="BU394" s="502"/>
      <c r="BV394" s="99"/>
      <c r="BW394" s="502"/>
      <c r="BX394" s="99"/>
      <c r="BY394" s="99"/>
      <c r="BZ394" s="502"/>
      <c r="CA394" s="99"/>
      <c r="CB394" s="99"/>
      <c r="CC394" s="99"/>
      <c r="CD394" s="99"/>
      <c r="CE394" s="503"/>
      <c r="CF394" s="99"/>
      <c r="CG394" s="502"/>
      <c r="CH394" s="99"/>
      <c r="CI394" s="98"/>
      <c r="CJ394" s="99"/>
      <c r="CK394" s="99"/>
      <c r="CL394" s="98"/>
      <c r="CM394" s="99"/>
      <c r="CN394" s="99"/>
      <c r="CO394" s="99"/>
      <c r="CP394" s="98"/>
      <c r="CQ394" s="99"/>
      <c r="CR394" s="99"/>
      <c r="CS394" s="99"/>
      <c r="CT394" s="99"/>
      <c r="CU394" s="99"/>
      <c r="CV394" s="99"/>
      <c r="CW394" s="99"/>
      <c r="CX394" s="98"/>
      <c r="CY394" s="99"/>
      <c r="CZ394" s="99"/>
      <c r="DA394" s="99"/>
      <c r="DB394" s="99"/>
      <c r="DC394" s="502"/>
      <c r="DD394" s="99"/>
      <c r="DE394" s="99"/>
      <c r="DF394" s="99"/>
      <c r="DG394" s="99"/>
      <c r="DH394" s="99"/>
      <c r="DI394" s="99"/>
      <c r="DJ394" s="99"/>
      <c r="DK394" s="99"/>
      <c r="DL394" s="99"/>
      <c r="DM394" s="99"/>
      <c r="DN394" s="99"/>
      <c r="DO394" s="502"/>
      <c r="DP394" s="99"/>
      <c r="DQ394" s="99"/>
      <c r="DR394" s="99"/>
      <c r="DS394" s="502"/>
      <c r="DT394" s="99"/>
      <c r="DU394" s="99"/>
      <c r="DV394" s="99"/>
      <c r="DW394" s="99"/>
      <c r="DX394" s="99"/>
      <c r="DY394" s="99"/>
      <c r="DZ394" s="99"/>
      <c r="EA394" s="506"/>
      <c r="EB394" s="99"/>
      <c r="EC394" s="502"/>
      <c r="ED394" s="98"/>
      <c r="EE394" s="99"/>
      <c r="EF394" s="99"/>
      <c r="EG394" s="99"/>
      <c r="EH394" s="99"/>
      <c r="EI394" s="98"/>
      <c r="EJ394" s="99"/>
      <c r="EK394" s="98"/>
      <c r="EL394" s="99"/>
      <c r="EM394" s="99"/>
      <c r="EN394" s="98"/>
      <c r="EO394" s="99"/>
      <c r="EP394" s="193"/>
      <c r="EQ394" s="99"/>
      <c r="ER394" s="99"/>
      <c r="ES394" s="99"/>
      <c r="ET394" s="99"/>
      <c r="EU394" s="99"/>
      <c r="EV394" s="99"/>
      <c r="EW394" s="502"/>
      <c r="EX394" s="98"/>
      <c r="EY394" s="99"/>
      <c r="EZ394" s="99"/>
      <c r="FA394" s="98"/>
      <c r="FB394" s="99"/>
      <c r="FC394" s="99"/>
      <c r="FD394" s="99"/>
      <c r="FE394" s="98"/>
      <c r="FF394" s="99"/>
      <c r="FG394" s="98"/>
      <c r="FH394" s="99"/>
      <c r="FI394" s="99"/>
      <c r="FJ394" s="98"/>
      <c r="FK394" s="99"/>
      <c r="FL394" s="99"/>
      <c r="FM394" s="99"/>
      <c r="FN394" s="506"/>
      <c r="FO394" s="99"/>
      <c r="FP394" s="502"/>
      <c r="FQ394" s="99"/>
      <c r="FR394" s="98"/>
      <c r="FS394" s="99"/>
      <c r="FT394" s="98"/>
      <c r="FU394" s="99"/>
      <c r="FV394" s="99"/>
      <c r="FW394" s="99"/>
      <c r="FX394" s="99"/>
      <c r="FY394" s="99"/>
      <c r="FZ394" s="98"/>
      <c r="GA394" s="99"/>
      <c r="GB394" s="502"/>
      <c r="GC394" s="99"/>
      <c r="GD394" s="99"/>
      <c r="GE394" s="99"/>
      <c r="GF394" s="502"/>
      <c r="GG394" s="99"/>
      <c r="GH394" s="503"/>
      <c r="GI394" s="99"/>
      <c r="GJ394" s="502"/>
      <c r="GK394" s="99"/>
      <c r="GL394" s="99"/>
      <c r="GM394" s="502"/>
      <c r="GN394" s="99"/>
      <c r="GO394" s="99"/>
      <c r="GP394" s="99"/>
      <c r="GQ394" s="99"/>
      <c r="GR394" s="99"/>
      <c r="GS394" s="503"/>
      <c r="GT394" s="99"/>
      <c r="GU394" s="502"/>
      <c r="GV394" s="98"/>
      <c r="GW394" s="99"/>
      <c r="GX394" s="99"/>
      <c r="GY394" s="98"/>
      <c r="GZ394" s="99"/>
      <c r="HA394" s="99"/>
      <c r="HB394" s="99"/>
      <c r="HC394" s="99"/>
      <c r="HD394" s="99"/>
      <c r="HE394" s="99"/>
      <c r="HF394" s="99"/>
      <c r="HG394" s="99"/>
      <c r="HH394" s="502"/>
      <c r="HI394" s="99"/>
      <c r="HJ394" s="99"/>
      <c r="HK394" s="99"/>
      <c r="HL394" s="99"/>
      <c r="HM394" s="99"/>
      <c r="HN394" s="99"/>
      <c r="HO394" s="502"/>
      <c r="HP394" s="98"/>
      <c r="HQ394" s="99"/>
      <c r="HR394" s="99"/>
      <c r="HS394" s="99"/>
      <c r="HT394" s="98"/>
      <c r="HU394" s="99"/>
      <c r="HV394" s="99"/>
      <c r="HW394" s="99"/>
      <c r="HX394" s="99"/>
      <c r="HY394" s="98"/>
      <c r="HZ394" s="99"/>
      <c r="IA394" s="503"/>
      <c r="IB394" s="502"/>
      <c r="IC394" s="99"/>
      <c r="ID394" s="99"/>
      <c r="IE394" s="99"/>
      <c r="IF394" s="99"/>
      <c r="IG394" s="99"/>
      <c r="IH394" s="99"/>
      <c r="II394" s="99"/>
      <c r="IJ394" s="99"/>
      <c r="IK394" s="503"/>
      <c r="IL394" s="502"/>
      <c r="IM394" s="99"/>
      <c r="IN394" s="99"/>
      <c r="IO394" s="99"/>
      <c r="IP394" s="99"/>
      <c r="IQ394" s="99"/>
      <c r="IR394" s="99"/>
      <c r="IS394" s="503"/>
      <c r="IT394" s="99"/>
      <c r="IU394" s="99"/>
      <c r="IV394" s="502"/>
      <c r="IW394" s="99"/>
      <c r="IX394" s="99"/>
      <c r="IY394" s="98"/>
      <c r="IZ394" s="99"/>
      <c r="JA394" s="99"/>
      <c r="JB394" s="98"/>
      <c r="JC394" s="99"/>
      <c r="JD394" s="99"/>
      <c r="JE394" s="99"/>
      <c r="JF394" s="98"/>
      <c r="JG394" s="99"/>
      <c r="JH394" s="502"/>
      <c r="JI394" s="99"/>
      <c r="JJ394" s="99"/>
      <c r="JK394" s="99"/>
      <c r="JL394" s="99"/>
      <c r="JM394" s="502"/>
      <c r="JN394" s="99"/>
      <c r="JO394" s="507"/>
      <c r="JP394" s="503"/>
      <c r="JQ394" s="502"/>
    </row>
    <row r="395" spans="23:277" ht="16" hidden="1">
      <c r="W395" s="503"/>
      <c r="X395" s="502"/>
      <c r="Y395" s="99"/>
      <c r="Z395" s="502"/>
      <c r="AA395" s="99"/>
      <c r="AB395" s="502"/>
      <c r="AC395" s="99"/>
      <c r="AD395" s="504"/>
      <c r="AE395" s="99"/>
      <c r="AF395" s="99"/>
      <c r="AG395" s="99"/>
      <c r="AH395" s="99"/>
      <c r="AI395" s="505"/>
      <c r="AJ395" s="99"/>
      <c r="AK395" s="98"/>
      <c r="AL395" s="99"/>
      <c r="AM395" s="645"/>
      <c r="AN395" s="99"/>
      <c r="AO395" s="99"/>
      <c r="AP395" s="99"/>
      <c r="AQ395" s="99"/>
      <c r="AR395" s="99"/>
      <c r="AS395" s="99"/>
      <c r="AT395" s="99"/>
      <c r="AU395" s="99"/>
      <c r="AV395" s="99"/>
      <c r="AW395" s="99"/>
      <c r="AX395" s="99"/>
      <c r="AY395" s="98"/>
      <c r="AZ395" s="99"/>
      <c r="BA395" s="98"/>
      <c r="BB395" s="99"/>
      <c r="BC395" s="502"/>
      <c r="BD395" s="99"/>
      <c r="BE395" s="99"/>
      <c r="BF395" s="502"/>
      <c r="BG395" s="99"/>
      <c r="BH395" s="99"/>
      <c r="BI395" s="99"/>
      <c r="BJ395" s="99"/>
      <c r="BK395" s="634"/>
      <c r="BL395" s="99"/>
      <c r="BM395" s="99"/>
      <c r="BN395" s="502"/>
      <c r="BO395" s="99"/>
      <c r="BP395" s="99"/>
      <c r="BQ395" s="99"/>
      <c r="BR395" s="502"/>
      <c r="BS395" s="99"/>
      <c r="BT395" s="99"/>
      <c r="BU395" s="502"/>
      <c r="BV395" s="99"/>
      <c r="BW395" s="502"/>
      <c r="BX395" s="99"/>
      <c r="BY395" s="99"/>
      <c r="BZ395" s="502"/>
      <c r="CA395" s="99"/>
      <c r="CB395" s="99"/>
      <c r="CC395" s="99"/>
      <c r="CD395" s="99"/>
      <c r="CE395" s="503"/>
      <c r="CF395" s="99"/>
      <c r="CG395" s="502"/>
      <c r="CH395" s="99"/>
      <c r="CI395" s="98"/>
      <c r="CJ395" s="99"/>
      <c r="CK395" s="99"/>
      <c r="CL395" s="98"/>
      <c r="CM395" s="99"/>
      <c r="CN395" s="99"/>
      <c r="CO395" s="99"/>
      <c r="CP395" s="98"/>
      <c r="CQ395" s="99"/>
      <c r="CR395" s="99"/>
      <c r="CS395" s="99"/>
      <c r="CT395" s="99"/>
      <c r="CU395" s="99"/>
      <c r="CV395" s="99"/>
      <c r="CW395" s="99"/>
      <c r="CX395" s="98"/>
      <c r="CY395" s="99"/>
      <c r="CZ395" s="99"/>
      <c r="DA395" s="99"/>
      <c r="DB395" s="99"/>
      <c r="DC395" s="502"/>
      <c r="DD395" s="99"/>
      <c r="DE395" s="99"/>
      <c r="DF395" s="99"/>
      <c r="DG395" s="99"/>
      <c r="DH395" s="99"/>
      <c r="DI395" s="99"/>
      <c r="DJ395" s="99"/>
      <c r="DK395" s="99"/>
      <c r="DL395" s="99"/>
      <c r="DM395" s="99"/>
      <c r="DN395" s="99"/>
      <c r="DO395" s="502"/>
      <c r="DP395" s="99"/>
      <c r="DQ395" s="99"/>
      <c r="DR395" s="99"/>
      <c r="DS395" s="502"/>
      <c r="DT395" s="99"/>
      <c r="DU395" s="99"/>
      <c r="DV395" s="99"/>
      <c r="DW395" s="99"/>
      <c r="DX395" s="99"/>
      <c r="DY395" s="99"/>
      <c r="DZ395" s="99"/>
      <c r="EA395" s="506"/>
      <c r="EB395" s="99"/>
      <c r="EC395" s="502"/>
      <c r="ED395" s="98"/>
      <c r="EE395" s="99"/>
      <c r="EF395" s="99"/>
      <c r="EG395" s="99"/>
      <c r="EH395" s="99"/>
      <c r="EI395" s="98"/>
      <c r="EJ395" s="99"/>
      <c r="EK395" s="98"/>
      <c r="EL395" s="99"/>
      <c r="EM395" s="99"/>
      <c r="EN395" s="98"/>
      <c r="EO395" s="99"/>
      <c r="EP395" s="193"/>
      <c r="EQ395" s="99"/>
      <c r="ER395" s="99"/>
      <c r="ES395" s="99"/>
      <c r="ET395" s="99"/>
      <c r="EU395" s="99"/>
      <c r="EV395" s="99"/>
      <c r="EW395" s="502"/>
      <c r="EX395" s="98"/>
      <c r="EY395" s="99"/>
      <c r="EZ395" s="99"/>
      <c r="FA395" s="98"/>
      <c r="FB395" s="99"/>
      <c r="FC395" s="99"/>
      <c r="FD395" s="99"/>
      <c r="FE395" s="98"/>
      <c r="FF395" s="99"/>
      <c r="FG395" s="98"/>
      <c r="FH395" s="99"/>
      <c r="FI395" s="99"/>
      <c r="FJ395" s="98"/>
      <c r="FK395" s="99"/>
      <c r="FL395" s="99"/>
      <c r="FM395" s="99"/>
      <c r="FN395" s="506"/>
      <c r="FO395" s="99"/>
      <c r="FP395" s="502"/>
      <c r="FQ395" s="99"/>
      <c r="FR395" s="98"/>
      <c r="FS395" s="99"/>
      <c r="FT395" s="98"/>
      <c r="FU395" s="99"/>
      <c r="FV395" s="99"/>
      <c r="FW395" s="99"/>
      <c r="FX395" s="99"/>
      <c r="FY395" s="99"/>
      <c r="FZ395" s="98"/>
      <c r="GA395" s="99"/>
      <c r="GB395" s="502"/>
      <c r="GC395" s="99"/>
      <c r="GD395" s="99"/>
      <c r="GE395" s="99"/>
      <c r="GF395" s="502"/>
      <c r="GG395" s="99"/>
      <c r="GH395" s="503"/>
      <c r="GI395" s="99"/>
      <c r="GJ395" s="502"/>
      <c r="GK395" s="99"/>
      <c r="GL395" s="99"/>
      <c r="GM395" s="502"/>
      <c r="GN395" s="99"/>
      <c r="GO395" s="99"/>
      <c r="GP395" s="99"/>
      <c r="GQ395" s="99"/>
      <c r="GR395" s="99"/>
      <c r="GS395" s="503"/>
      <c r="GT395" s="99"/>
      <c r="GU395" s="502"/>
      <c r="GV395" s="98"/>
      <c r="GW395" s="99"/>
      <c r="GX395" s="99"/>
      <c r="GY395" s="98"/>
      <c r="GZ395" s="99"/>
      <c r="HA395" s="99"/>
      <c r="HB395" s="99"/>
      <c r="HC395" s="99"/>
      <c r="HD395" s="99"/>
      <c r="HE395" s="99"/>
      <c r="HF395" s="99"/>
      <c r="HG395" s="99"/>
      <c r="HH395" s="502"/>
      <c r="HI395" s="99"/>
      <c r="HJ395" s="99"/>
      <c r="HK395" s="99"/>
      <c r="HL395" s="99"/>
      <c r="HM395" s="99"/>
      <c r="HN395" s="99"/>
      <c r="HO395" s="502"/>
      <c r="HP395" s="98"/>
      <c r="HQ395" s="99"/>
      <c r="HR395" s="99"/>
      <c r="HS395" s="99"/>
      <c r="HT395" s="98"/>
      <c r="HU395" s="99"/>
      <c r="HV395" s="99"/>
      <c r="HW395" s="99"/>
      <c r="HX395" s="99"/>
      <c r="HY395" s="98"/>
      <c r="HZ395" s="99"/>
      <c r="IA395" s="503"/>
      <c r="IB395" s="502"/>
      <c r="IC395" s="99"/>
      <c r="ID395" s="99"/>
      <c r="IE395" s="99"/>
      <c r="IF395" s="99"/>
      <c r="IG395" s="99"/>
      <c r="IH395" s="99"/>
      <c r="II395" s="99"/>
      <c r="IJ395" s="99"/>
      <c r="IK395" s="503"/>
      <c r="IL395" s="502"/>
      <c r="IM395" s="99"/>
      <c r="IN395" s="99"/>
      <c r="IO395" s="99"/>
      <c r="IP395" s="99"/>
      <c r="IQ395" s="99"/>
      <c r="IR395" s="99"/>
      <c r="IS395" s="503"/>
      <c r="IT395" s="99"/>
      <c r="IU395" s="99"/>
      <c r="IV395" s="502"/>
      <c r="IW395" s="99"/>
      <c r="IX395" s="99"/>
      <c r="IY395" s="98"/>
      <c r="IZ395" s="99"/>
      <c r="JA395" s="99"/>
      <c r="JB395" s="98"/>
      <c r="JC395" s="99"/>
      <c r="JD395" s="99"/>
      <c r="JE395" s="99"/>
      <c r="JF395" s="98"/>
      <c r="JG395" s="99"/>
      <c r="JH395" s="502"/>
      <c r="JI395" s="99"/>
      <c r="JJ395" s="99"/>
      <c r="JK395" s="99"/>
      <c r="JL395" s="99"/>
      <c r="JM395" s="502"/>
      <c r="JN395" s="99"/>
      <c r="JO395" s="507"/>
      <c r="JP395" s="503"/>
      <c r="JQ395" s="502"/>
    </row>
    <row r="396" spans="23:277" ht="16" hidden="1">
      <c r="W396" s="503"/>
      <c r="X396" s="502"/>
      <c r="Y396" s="99"/>
      <c r="Z396" s="502"/>
      <c r="AA396" s="99"/>
      <c r="AB396" s="502"/>
      <c r="AC396" s="99"/>
      <c r="AD396" s="504"/>
      <c r="AE396" s="99"/>
      <c r="AF396" s="99"/>
      <c r="AG396" s="99"/>
      <c r="AH396" s="99"/>
      <c r="AI396" s="505"/>
      <c r="AJ396" s="99"/>
      <c r="AK396" s="98"/>
      <c r="AL396" s="99"/>
      <c r="AM396" s="645"/>
      <c r="AN396" s="99"/>
      <c r="AO396" s="99"/>
      <c r="AP396" s="99"/>
      <c r="AQ396" s="99"/>
      <c r="AR396" s="99"/>
      <c r="AS396" s="99"/>
      <c r="AT396" s="99"/>
      <c r="AU396" s="99"/>
      <c r="AV396" s="99"/>
      <c r="AW396" s="99"/>
      <c r="AX396" s="99"/>
      <c r="AY396" s="98"/>
      <c r="AZ396" s="99"/>
      <c r="BA396" s="98"/>
      <c r="BB396" s="99"/>
      <c r="BC396" s="502"/>
      <c r="BD396" s="99"/>
      <c r="BE396" s="99"/>
      <c r="BF396" s="502"/>
      <c r="BG396" s="99"/>
      <c r="BH396" s="99"/>
      <c r="BI396" s="99"/>
      <c r="BJ396" s="99"/>
      <c r="BK396" s="634"/>
      <c r="BL396" s="99"/>
      <c r="BM396" s="99"/>
      <c r="BN396" s="502"/>
      <c r="BO396" s="99"/>
      <c r="BP396" s="99"/>
      <c r="BQ396" s="99"/>
      <c r="BR396" s="502"/>
      <c r="BS396" s="99"/>
      <c r="BT396" s="99"/>
      <c r="BU396" s="502"/>
      <c r="BV396" s="99"/>
      <c r="BW396" s="502"/>
      <c r="BX396" s="99"/>
      <c r="BY396" s="99"/>
      <c r="BZ396" s="502"/>
      <c r="CA396" s="99"/>
      <c r="CB396" s="99"/>
      <c r="CC396" s="99"/>
      <c r="CD396" s="99"/>
      <c r="CE396" s="503"/>
      <c r="CF396" s="99"/>
      <c r="CG396" s="502"/>
      <c r="CH396" s="99"/>
      <c r="CI396" s="98"/>
      <c r="CJ396" s="99"/>
      <c r="CK396" s="99"/>
      <c r="CL396" s="98"/>
      <c r="CM396" s="99"/>
      <c r="CN396" s="99"/>
      <c r="CO396" s="99"/>
      <c r="CP396" s="98"/>
      <c r="CQ396" s="99"/>
      <c r="CR396" s="99"/>
      <c r="CS396" s="99"/>
      <c r="CT396" s="99"/>
      <c r="CU396" s="99"/>
      <c r="CV396" s="99"/>
      <c r="CW396" s="99"/>
      <c r="CX396" s="98"/>
      <c r="CY396" s="99"/>
      <c r="CZ396" s="99"/>
      <c r="DA396" s="99"/>
      <c r="DB396" s="99"/>
      <c r="DC396" s="502"/>
      <c r="DD396" s="99"/>
      <c r="DE396" s="99"/>
      <c r="DF396" s="99"/>
      <c r="DG396" s="99"/>
      <c r="DH396" s="99"/>
      <c r="DI396" s="99"/>
      <c r="DJ396" s="99"/>
      <c r="DK396" s="99"/>
      <c r="DL396" s="99"/>
      <c r="DM396" s="99"/>
      <c r="DN396" s="99"/>
      <c r="DO396" s="502"/>
      <c r="DP396" s="99"/>
      <c r="DQ396" s="99"/>
      <c r="DR396" s="99"/>
      <c r="DS396" s="502"/>
      <c r="DT396" s="99"/>
      <c r="DU396" s="99"/>
      <c r="DV396" s="99"/>
      <c r="DW396" s="99"/>
      <c r="DX396" s="99"/>
      <c r="DY396" s="99"/>
      <c r="DZ396" s="99"/>
      <c r="EA396" s="506"/>
      <c r="EB396" s="99"/>
      <c r="EC396" s="502"/>
      <c r="ED396" s="98"/>
      <c r="EE396" s="99"/>
      <c r="EF396" s="99"/>
      <c r="EG396" s="99"/>
      <c r="EH396" s="99"/>
      <c r="EI396" s="98"/>
      <c r="EJ396" s="99"/>
      <c r="EK396" s="98"/>
      <c r="EL396" s="99"/>
      <c r="EM396" s="99"/>
      <c r="EN396" s="98"/>
      <c r="EO396" s="99"/>
      <c r="EP396" s="193"/>
      <c r="EQ396" s="99"/>
      <c r="ER396" s="99"/>
      <c r="ES396" s="99"/>
      <c r="ET396" s="99"/>
      <c r="EU396" s="99"/>
      <c r="EV396" s="99"/>
      <c r="EW396" s="502"/>
      <c r="EX396" s="98"/>
      <c r="EY396" s="99"/>
      <c r="EZ396" s="99"/>
      <c r="FA396" s="98"/>
      <c r="FB396" s="99"/>
      <c r="FC396" s="99"/>
      <c r="FD396" s="99"/>
      <c r="FE396" s="98"/>
      <c r="FF396" s="99"/>
      <c r="FG396" s="98"/>
      <c r="FH396" s="99"/>
      <c r="FI396" s="99"/>
      <c r="FJ396" s="98"/>
      <c r="FK396" s="99"/>
      <c r="FL396" s="99"/>
      <c r="FM396" s="99"/>
      <c r="FN396" s="506"/>
      <c r="FO396" s="99"/>
      <c r="FP396" s="502"/>
      <c r="FQ396" s="99"/>
      <c r="FR396" s="98"/>
      <c r="FS396" s="99"/>
      <c r="FT396" s="98"/>
      <c r="FU396" s="99"/>
      <c r="FV396" s="99"/>
      <c r="FW396" s="99"/>
      <c r="FX396" s="99"/>
      <c r="FY396" s="99"/>
      <c r="FZ396" s="98"/>
      <c r="GA396" s="99"/>
      <c r="GB396" s="502"/>
      <c r="GC396" s="99"/>
      <c r="GD396" s="99"/>
      <c r="GE396" s="99"/>
      <c r="GF396" s="502"/>
      <c r="GG396" s="99"/>
      <c r="GH396" s="503"/>
      <c r="GI396" s="99"/>
      <c r="GJ396" s="502"/>
      <c r="GK396" s="99"/>
      <c r="GL396" s="99"/>
      <c r="GM396" s="502"/>
      <c r="GN396" s="99"/>
      <c r="GO396" s="99"/>
      <c r="GP396" s="99"/>
      <c r="GQ396" s="99"/>
      <c r="GR396" s="99"/>
      <c r="GS396" s="503"/>
      <c r="GT396" s="99"/>
      <c r="GU396" s="502"/>
      <c r="GV396" s="98"/>
      <c r="GW396" s="99"/>
      <c r="GX396" s="99"/>
      <c r="GY396" s="98"/>
      <c r="GZ396" s="99"/>
      <c r="HA396" s="99"/>
      <c r="HB396" s="99"/>
      <c r="HC396" s="99"/>
      <c r="HD396" s="99"/>
      <c r="HE396" s="99"/>
      <c r="HF396" s="99"/>
      <c r="HG396" s="99"/>
      <c r="HH396" s="502"/>
      <c r="HI396" s="99"/>
      <c r="HJ396" s="99"/>
      <c r="HK396" s="99"/>
      <c r="HL396" s="99"/>
      <c r="HM396" s="99"/>
      <c r="HN396" s="99"/>
      <c r="HO396" s="502"/>
      <c r="HP396" s="98"/>
      <c r="HQ396" s="99"/>
      <c r="HR396" s="99"/>
      <c r="HS396" s="99"/>
      <c r="HT396" s="98"/>
      <c r="HU396" s="99"/>
      <c r="HV396" s="99"/>
      <c r="HW396" s="99"/>
      <c r="HX396" s="99"/>
      <c r="HY396" s="98"/>
      <c r="HZ396" s="99"/>
      <c r="IA396" s="503"/>
      <c r="IB396" s="502"/>
      <c r="IC396" s="99"/>
      <c r="ID396" s="99"/>
      <c r="IE396" s="99"/>
      <c r="IF396" s="99"/>
      <c r="IG396" s="99"/>
      <c r="IH396" s="99"/>
      <c r="II396" s="99"/>
      <c r="IJ396" s="99"/>
      <c r="IK396" s="503"/>
      <c r="IL396" s="502"/>
      <c r="IM396" s="99"/>
      <c r="IN396" s="99"/>
      <c r="IO396" s="99"/>
      <c r="IP396" s="99"/>
      <c r="IQ396" s="99"/>
      <c r="IR396" s="99"/>
      <c r="IS396" s="503"/>
      <c r="IT396" s="99"/>
      <c r="IU396" s="99"/>
      <c r="IV396" s="502"/>
      <c r="IW396" s="99"/>
      <c r="IX396" s="99"/>
      <c r="IY396" s="98"/>
      <c r="IZ396" s="99"/>
      <c r="JA396" s="99"/>
      <c r="JB396" s="98"/>
      <c r="JC396" s="99"/>
      <c r="JD396" s="99"/>
      <c r="JE396" s="99"/>
      <c r="JF396" s="98"/>
      <c r="JG396" s="99"/>
      <c r="JH396" s="502"/>
      <c r="JI396" s="99"/>
      <c r="JJ396" s="99"/>
      <c r="JK396" s="99"/>
      <c r="JL396" s="99"/>
      <c r="JM396" s="502"/>
      <c r="JN396" s="99"/>
      <c r="JO396" s="507"/>
      <c r="JP396" s="503"/>
      <c r="JQ396" s="502"/>
    </row>
    <row r="397" spans="23:277" ht="16" hidden="1">
      <c r="W397" s="503"/>
      <c r="X397" s="502"/>
      <c r="Y397" s="99"/>
      <c r="Z397" s="502"/>
      <c r="AA397" s="99"/>
      <c r="AB397" s="502"/>
      <c r="AC397" s="99"/>
      <c r="AD397" s="504"/>
      <c r="AE397" s="99"/>
      <c r="AF397" s="99"/>
      <c r="AG397" s="99"/>
      <c r="AH397" s="99"/>
      <c r="AI397" s="505"/>
      <c r="AJ397" s="99"/>
      <c r="AK397" s="98"/>
      <c r="AL397" s="99"/>
      <c r="AM397" s="645"/>
      <c r="AN397" s="99"/>
      <c r="AO397" s="99"/>
      <c r="AP397" s="99"/>
      <c r="AQ397" s="99"/>
      <c r="AR397" s="99"/>
      <c r="AS397" s="99"/>
      <c r="AT397" s="99"/>
      <c r="AU397" s="99"/>
      <c r="AV397" s="99"/>
      <c r="AW397" s="99"/>
      <c r="AX397" s="99"/>
      <c r="AY397" s="98"/>
      <c r="AZ397" s="99"/>
      <c r="BA397" s="98"/>
      <c r="BB397" s="99"/>
      <c r="BC397" s="502"/>
      <c r="BD397" s="99"/>
      <c r="BE397" s="99"/>
      <c r="BF397" s="502"/>
      <c r="BG397" s="99"/>
      <c r="BH397" s="99"/>
      <c r="BI397" s="99"/>
      <c r="BJ397" s="99"/>
      <c r="BK397" s="634"/>
      <c r="BL397" s="99"/>
      <c r="BM397" s="99"/>
      <c r="BN397" s="502"/>
      <c r="BO397" s="99"/>
      <c r="BP397" s="99"/>
      <c r="BQ397" s="99"/>
      <c r="BR397" s="502"/>
      <c r="BS397" s="99"/>
      <c r="BT397" s="99"/>
      <c r="BU397" s="502"/>
      <c r="BV397" s="99"/>
      <c r="BW397" s="502"/>
      <c r="BX397" s="99"/>
      <c r="BY397" s="99"/>
      <c r="BZ397" s="502"/>
      <c r="CA397" s="99"/>
      <c r="CB397" s="99"/>
      <c r="CC397" s="99"/>
      <c r="CD397" s="99"/>
      <c r="CE397" s="503"/>
      <c r="CF397" s="99"/>
      <c r="CG397" s="502"/>
      <c r="CH397" s="99"/>
      <c r="CI397" s="98"/>
      <c r="CJ397" s="99"/>
      <c r="CK397" s="99"/>
      <c r="CL397" s="98"/>
      <c r="CM397" s="99"/>
      <c r="CN397" s="99"/>
      <c r="CO397" s="99"/>
      <c r="CP397" s="98"/>
      <c r="CQ397" s="99"/>
      <c r="CR397" s="99"/>
      <c r="CS397" s="99"/>
      <c r="CT397" s="99"/>
      <c r="CU397" s="99"/>
      <c r="CV397" s="99"/>
      <c r="CW397" s="99"/>
      <c r="CX397" s="98"/>
      <c r="CY397" s="99"/>
      <c r="CZ397" s="99"/>
      <c r="DA397" s="99"/>
      <c r="DB397" s="99"/>
      <c r="DC397" s="502"/>
      <c r="DD397" s="99"/>
      <c r="DE397" s="99"/>
      <c r="DF397" s="99"/>
      <c r="DG397" s="99"/>
      <c r="DH397" s="99"/>
      <c r="DI397" s="99"/>
      <c r="DJ397" s="99"/>
      <c r="DK397" s="99"/>
      <c r="DL397" s="99"/>
      <c r="DM397" s="99"/>
      <c r="DN397" s="99"/>
      <c r="DO397" s="502"/>
      <c r="DP397" s="99"/>
      <c r="DQ397" s="99"/>
      <c r="DR397" s="99"/>
      <c r="DS397" s="502"/>
      <c r="DT397" s="99"/>
      <c r="DU397" s="99"/>
      <c r="DV397" s="99"/>
      <c r="DW397" s="99"/>
      <c r="DX397" s="99"/>
      <c r="DY397" s="99"/>
      <c r="DZ397" s="99"/>
      <c r="EA397" s="506"/>
      <c r="EB397" s="99"/>
      <c r="EC397" s="502"/>
      <c r="ED397" s="98"/>
      <c r="EE397" s="99"/>
      <c r="EF397" s="99"/>
      <c r="EG397" s="99"/>
      <c r="EH397" s="99"/>
      <c r="EI397" s="98"/>
      <c r="EJ397" s="99"/>
      <c r="EK397" s="98"/>
      <c r="EL397" s="99"/>
      <c r="EM397" s="99"/>
      <c r="EN397" s="98"/>
      <c r="EO397" s="99"/>
      <c r="EP397" s="193"/>
      <c r="EQ397" s="99"/>
      <c r="ER397" s="99"/>
      <c r="ES397" s="99"/>
      <c r="ET397" s="99"/>
      <c r="EU397" s="99"/>
      <c r="EV397" s="99"/>
      <c r="EW397" s="502"/>
      <c r="EX397" s="98"/>
      <c r="EY397" s="99"/>
      <c r="EZ397" s="99"/>
      <c r="FA397" s="98"/>
      <c r="FB397" s="99"/>
      <c r="FC397" s="99"/>
      <c r="FD397" s="99"/>
      <c r="FE397" s="98"/>
      <c r="FF397" s="99"/>
      <c r="FG397" s="98"/>
      <c r="FH397" s="99"/>
      <c r="FI397" s="99"/>
      <c r="FJ397" s="98"/>
      <c r="FK397" s="99"/>
      <c r="FL397" s="99"/>
      <c r="FM397" s="99"/>
      <c r="FN397" s="506"/>
      <c r="FO397" s="99"/>
      <c r="FP397" s="502"/>
      <c r="FQ397" s="99"/>
      <c r="FR397" s="98"/>
      <c r="FS397" s="99"/>
      <c r="FT397" s="98"/>
      <c r="FU397" s="99"/>
      <c r="FV397" s="99"/>
      <c r="FW397" s="99"/>
      <c r="FX397" s="99"/>
      <c r="FY397" s="99"/>
      <c r="FZ397" s="98"/>
      <c r="GA397" s="99"/>
      <c r="GB397" s="502"/>
      <c r="GC397" s="99"/>
      <c r="GD397" s="99"/>
      <c r="GE397" s="99"/>
      <c r="GF397" s="502"/>
      <c r="GG397" s="99"/>
      <c r="GH397" s="503"/>
      <c r="GI397" s="99"/>
      <c r="GJ397" s="502"/>
      <c r="GK397" s="99"/>
      <c r="GL397" s="99"/>
      <c r="GM397" s="502"/>
      <c r="GN397" s="99"/>
      <c r="GO397" s="99"/>
      <c r="GP397" s="99"/>
      <c r="GQ397" s="99"/>
      <c r="GR397" s="99"/>
      <c r="GS397" s="503"/>
      <c r="GT397" s="99"/>
      <c r="GU397" s="502"/>
      <c r="GV397" s="98"/>
      <c r="GW397" s="99"/>
      <c r="GX397" s="99"/>
      <c r="GY397" s="98"/>
      <c r="GZ397" s="99"/>
      <c r="HA397" s="99"/>
      <c r="HB397" s="99"/>
      <c r="HC397" s="99"/>
      <c r="HD397" s="99"/>
      <c r="HE397" s="99"/>
      <c r="HF397" s="99"/>
      <c r="HG397" s="99"/>
      <c r="HH397" s="502"/>
      <c r="HI397" s="99"/>
      <c r="HJ397" s="99"/>
      <c r="HK397" s="99"/>
      <c r="HL397" s="99"/>
      <c r="HM397" s="99"/>
      <c r="HN397" s="99"/>
      <c r="HO397" s="502"/>
      <c r="HP397" s="98"/>
      <c r="HQ397" s="99"/>
      <c r="HR397" s="99"/>
      <c r="HS397" s="99"/>
      <c r="HT397" s="98"/>
      <c r="HU397" s="99"/>
      <c r="HV397" s="99"/>
      <c r="HW397" s="99"/>
      <c r="HX397" s="99"/>
      <c r="HY397" s="98"/>
      <c r="HZ397" s="99"/>
      <c r="IA397" s="503"/>
      <c r="IB397" s="502"/>
      <c r="IC397" s="99"/>
      <c r="ID397" s="99"/>
      <c r="IE397" s="99"/>
      <c r="IF397" s="99"/>
      <c r="IG397" s="99"/>
      <c r="IH397" s="99"/>
      <c r="II397" s="99"/>
      <c r="IJ397" s="99"/>
      <c r="IK397" s="503"/>
      <c r="IL397" s="502"/>
      <c r="IM397" s="99"/>
      <c r="IN397" s="99"/>
      <c r="IO397" s="99"/>
      <c r="IP397" s="99"/>
      <c r="IQ397" s="99"/>
      <c r="IR397" s="99"/>
      <c r="IS397" s="503"/>
      <c r="IT397" s="99"/>
      <c r="IU397" s="99"/>
      <c r="IV397" s="502"/>
      <c r="IW397" s="99"/>
      <c r="IX397" s="99"/>
      <c r="IY397" s="98"/>
      <c r="IZ397" s="99"/>
      <c r="JA397" s="99"/>
      <c r="JB397" s="98"/>
      <c r="JC397" s="99"/>
      <c r="JD397" s="99"/>
      <c r="JE397" s="99"/>
      <c r="JF397" s="98"/>
      <c r="JG397" s="99"/>
      <c r="JH397" s="502"/>
      <c r="JI397" s="99"/>
      <c r="JJ397" s="99"/>
      <c r="JK397" s="99"/>
      <c r="JL397" s="99"/>
      <c r="JM397" s="502"/>
      <c r="JN397" s="99"/>
      <c r="JO397" s="507"/>
      <c r="JP397" s="503"/>
      <c r="JQ397" s="502"/>
    </row>
    <row r="398" spans="23:277" ht="16" hidden="1">
      <c r="W398" s="503"/>
      <c r="X398" s="502"/>
      <c r="Y398" s="99"/>
      <c r="Z398" s="502"/>
      <c r="AA398" s="99"/>
      <c r="AB398" s="502"/>
      <c r="AC398" s="99"/>
      <c r="AD398" s="504"/>
      <c r="AE398" s="99"/>
      <c r="AF398" s="99"/>
      <c r="AG398" s="99"/>
      <c r="AH398" s="99"/>
      <c r="AI398" s="505"/>
      <c r="AJ398" s="99"/>
      <c r="AK398" s="98"/>
      <c r="AL398" s="99"/>
      <c r="AM398" s="645"/>
      <c r="AN398" s="99"/>
      <c r="AO398" s="99"/>
      <c r="AP398" s="99"/>
      <c r="AQ398" s="99"/>
      <c r="AR398" s="99"/>
      <c r="AS398" s="99"/>
      <c r="AT398" s="99"/>
      <c r="AU398" s="99"/>
      <c r="AV398" s="99"/>
      <c r="AW398" s="99"/>
      <c r="AX398" s="99"/>
      <c r="AY398" s="98"/>
      <c r="AZ398" s="99"/>
      <c r="BA398" s="98"/>
      <c r="BB398" s="99"/>
      <c r="BC398" s="502"/>
      <c r="BD398" s="99"/>
      <c r="BE398" s="99"/>
      <c r="BF398" s="502"/>
      <c r="BG398" s="99"/>
      <c r="BH398" s="99"/>
      <c r="BI398" s="99"/>
      <c r="BJ398" s="99"/>
      <c r="BK398" s="634"/>
      <c r="BL398" s="99"/>
      <c r="BM398" s="99"/>
      <c r="BN398" s="502"/>
      <c r="BO398" s="99"/>
      <c r="BP398" s="99"/>
      <c r="BQ398" s="99"/>
      <c r="BR398" s="502"/>
      <c r="BS398" s="99"/>
      <c r="BT398" s="99"/>
      <c r="BU398" s="502"/>
      <c r="BV398" s="99"/>
      <c r="BW398" s="502"/>
      <c r="BX398" s="99"/>
      <c r="BY398" s="99"/>
      <c r="BZ398" s="502"/>
      <c r="CA398" s="99"/>
      <c r="CB398" s="99"/>
      <c r="CC398" s="99"/>
      <c r="CD398" s="99"/>
      <c r="CE398" s="503"/>
      <c r="CF398" s="99"/>
      <c r="CG398" s="502"/>
      <c r="CH398" s="99"/>
      <c r="CI398" s="98"/>
      <c r="CJ398" s="99"/>
      <c r="CK398" s="99"/>
      <c r="CL398" s="98"/>
      <c r="CM398" s="99"/>
      <c r="CN398" s="99"/>
      <c r="CO398" s="99"/>
      <c r="CP398" s="98"/>
      <c r="CQ398" s="99"/>
      <c r="CR398" s="99"/>
      <c r="CS398" s="99"/>
      <c r="CT398" s="99"/>
      <c r="CU398" s="99"/>
      <c r="CV398" s="99"/>
      <c r="CW398" s="99"/>
      <c r="CX398" s="98"/>
      <c r="CY398" s="99"/>
      <c r="CZ398" s="99"/>
      <c r="DA398" s="99"/>
      <c r="DB398" s="99"/>
      <c r="DC398" s="502"/>
      <c r="DD398" s="99"/>
      <c r="DE398" s="99"/>
      <c r="DF398" s="99"/>
      <c r="DG398" s="99"/>
      <c r="DH398" s="99"/>
      <c r="DI398" s="99"/>
      <c r="DJ398" s="99"/>
      <c r="DK398" s="99"/>
      <c r="DL398" s="99"/>
      <c r="DM398" s="99"/>
      <c r="DN398" s="99"/>
      <c r="DO398" s="502"/>
      <c r="DP398" s="99"/>
      <c r="DQ398" s="99"/>
      <c r="DR398" s="99"/>
      <c r="DS398" s="502"/>
      <c r="DT398" s="99"/>
      <c r="DU398" s="99"/>
      <c r="DV398" s="99"/>
      <c r="DW398" s="99"/>
      <c r="DX398" s="99"/>
      <c r="DY398" s="99"/>
      <c r="DZ398" s="99"/>
      <c r="EA398" s="506"/>
      <c r="EB398" s="99"/>
      <c r="EC398" s="502"/>
      <c r="ED398" s="98"/>
      <c r="EE398" s="99"/>
      <c r="EF398" s="99"/>
      <c r="EG398" s="99"/>
      <c r="EH398" s="99"/>
      <c r="EI398" s="98"/>
      <c r="EJ398" s="99"/>
      <c r="EK398" s="98"/>
      <c r="EL398" s="99"/>
      <c r="EM398" s="99"/>
      <c r="EN398" s="98"/>
      <c r="EO398" s="99"/>
      <c r="EP398" s="193"/>
      <c r="EQ398" s="99"/>
      <c r="ER398" s="99"/>
      <c r="ES398" s="99"/>
      <c r="ET398" s="99"/>
      <c r="EU398" s="99"/>
      <c r="EV398" s="99"/>
      <c r="EW398" s="502"/>
      <c r="EX398" s="98"/>
      <c r="EY398" s="99"/>
      <c r="EZ398" s="99"/>
      <c r="FA398" s="98"/>
      <c r="FB398" s="99"/>
      <c r="FC398" s="99"/>
      <c r="FD398" s="99"/>
      <c r="FE398" s="98"/>
      <c r="FF398" s="99"/>
      <c r="FG398" s="98"/>
      <c r="FH398" s="99"/>
      <c r="FI398" s="99"/>
      <c r="FJ398" s="98"/>
      <c r="FK398" s="99"/>
      <c r="FL398" s="99"/>
      <c r="FM398" s="99"/>
      <c r="FN398" s="506"/>
      <c r="FO398" s="99"/>
      <c r="FP398" s="502"/>
      <c r="FQ398" s="99"/>
      <c r="FR398" s="98"/>
      <c r="FS398" s="99"/>
      <c r="FT398" s="98"/>
      <c r="FU398" s="99"/>
      <c r="FV398" s="99"/>
      <c r="FW398" s="99"/>
      <c r="FX398" s="99"/>
      <c r="FY398" s="99"/>
      <c r="FZ398" s="98"/>
      <c r="GA398" s="99"/>
      <c r="GB398" s="502"/>
      <c r="GC398" s="99"/>
      <c r="GD398" s="99"/>
      <c r="GE398" s="99"/>
      <c r="GF398" s="502"/>
      <c r="GG398" s="99"/>
      <c r="GH398" s="503"/>
      <c r="GI398" s="99"/>
      <c r="GJ398" s="502"/>
      <c r="GK398" s="99"/>
      <c r="GL398" s="99"/>
      <c r="GM398" s="502"/>
      <c r="GN398" s="99"/>
      <c r="GO398" s="99"/>
      <c r="GP398" s="99"/>
      <c r="GQ398" s="99"/>
      <c r="GR398" s="99"/>
      <c r="GS398" s="503"/>
      <c r="GT398" s="99"/>
      <c r="GU398" s="502"/>
      <c r="GV398" s="98"/>
      <c r="GW398" s="99"/>
      <c r="GX398" s="99"/>
      <c r="GY398" s="98"/>
      <c r="GZ398" s="99"/>
      <c r="HA398" s="99"/>
      <c r="HB398" s="99"/>
      <c r="HC398" s="99"/>
      <c r="HD398" s="99"/>
      <c r="HE398" s="99"/>
      <c r="HF398" s="99"/>
      <c r="HG398" s="99"/>
      <c r="HH398" s="502"/>
      <c r="HI398" s="99"/>
      <c r="HJ398" s="99"/>
      <c r="HK398" s="99"/>
      <c r="HL398" s="99"/>
      <c r="HM398" s="99"/>
      <c r="HN398" s="99"/>
      <c r="HO398" s="502"/>
      <c r="HP398" s="98"/>
      <c r="HQ398" s="99"/>
      <c r="HR398" s="99"/>
      <c r="HS398" s="99"/>
      <c r="HT398" s="98"/>
      <c r="HU398" s="99"/>
      <c r="HV398" s="99"/>
      <c r="HW398" s="99"/>
      <c r="HX398" s="99"/>
      <c r="HY398" s="98"/>
      <c r="HZ398" s="99"/>
      <c r="IA398" s="503"/>
      <c r="IB398" s="502"/>
      <c r="IC398" s="99"/>
      <c r="ID398" s="99"/>
      <c r="IE398" s="99"/>
      <c r="IF398" s="99"/>
      <c r="IG398" s="99"/>
      <c r="IH398" s="99"/>
      <c r="II398" s="99"/>
      <c r="IJ398" s="99"/>
      <c r="IK398" s="503"/>
      <c r="IL398" s="502"/>
      <c r="IM398" s="99"/>
      <c r="IN398" s="99"/>
      <c r="IO398" s="99"/>
      <c r="IP398" s="99"/>
      <c r="IQ398" s="99"/>
      <c r="IR398" s="99"/>
      <c r="IS398" s="503"/>
      <c r="IT398" s="99"/>
      <c r="IU398" s="99"/>
      <c r="IV398" s="502"/>
      <c r="IW398" s="99"/>
      <c r="IX398" s="99"/>
      <c r="IY398" s="98"/>
      <c r="IZ398" s="99"/>
      <c r="JA398" s="99"/>
      <c r="JB398" s="98"/>
      <c r="JC398" s="99"/>
      <c r="JD398" s="99"/>
      <c r="JE398" s="99"/>
      <c r="JF398" s="98"/>
      <c r="JG398" s="99"/>
      <c r="JH398" s="502"/>
      <c r="JI398" s="99"/>
      <c r="JJ398" s="99"/>
      <c r="JK398" s="99"/>
      <c r="JL398" s="99"/>
      <c r="JM398" s="502"/>
      <c r="JN398" s="99"/>
      <c r="JO398" s="507"/>
      <c r="JP398" s="503"/>
      <c r="JQ398" s="502"/>
    </row>
    <row r="399" spans="23:277" ht="16" hidden="1">
      <c r="W399" s="503"/>
      <c r="X399" s="502"/>
      <c r="Y399" s="99"/>
      <c r="Z399" s="502"/>
      <c r="AA399" s="99"/>
      <c r="AB399" s="502"/>
      <c r="AC399" s="99"/>
      <c r="AD399" s="504"/>
      <c r="AE399" s="99"/>
      <c r="AF399" s="99"/>
      <c r="AG399" s="99"/>
      <c r="AH399" s="99"/>
      <c r="AI399" s="505"/>
      <c r="AJ399" s="99"/>
      <c r="AK399" s="98"/>
      <c r="AL399" s="99"/>
      <c r="AM399" s="645"/>
      <c r="AN399" s="99"/>
      <c r="AO399" s="99"/>
      <c r="AP399" s="99"/>
      <c r="AQ399" s="99"/>
      <c r="AR399" s="99"/>
      <c r="AS399" s="99"/>
      <c r="AT399" s="99"/>
      <c r="AU399" s="99"/>
      <c r="AV399" s="99"/>
      <c r="AW399" s="99"/>
      <c r="AX399" s="99"/>
      <c r="AY399" s="98"/>
      <c r="AZ399" s="99"/>
      <c r="BA399" s="98"/>
      <c r="BB399" s="99"/>
      <c r="BC399" s="502"/>
      <c r="BD399" s="99"/>
      <c r="BE399" s="99"/>
      <c r="BF399" s="502"/>
      <c r="BG399" s="99"/>
      <c r="BH399" s="99"/>
      <c r="BI399" s="99"/>
      <c r="BJ399" s="99"/>
      <c r="BK399" s="634"/>
      <c r="BL399" s="99"/>
      <c r="BM399" s="99"/>
      <c r="BN399" s="502"/>
      <c r="BO399" s="99"/>
      <c r="BP399" s="99"/>
      <c r="BQ399" s="99"/>
      <c r="BR399" s="502"/>
      <c r="BS399" s="99"/>
      <c r="BT399" s="99"/>
      <c r="BU399" s="502"/>
      <c r="BV399" s="99"/>
      <c r="BW399" s="502"/>
      <c r="BX399" s="99"/>
      <c r="BY399" s="99"/>
      <c r="BZ399" s="502"/>
      <c r="CA399" s="99"/>
      <c r="CB399" s="99"/>
      <c r="CC399" s="99"/>
      <c r="CD399" s="99"/>
      <c r="CE399" s="503"/>
      <c r="CF399" s="99"/>
      <c r="CG399" s="502"/>
      <c r="CH399" s="99"/>
      <c r="CI399" s="98"/>
      <c r="CJ399" s="99"/>
      <c r="CK399" s="99"/>
      <c r="CL399" s="98"/>
      <c r="CM399" s="99"/>
      <c r="CN399" s="99"/>
      <c r="CO399" s="99"/>
      <c r="CP399" s="98"/>
      <c r="CQ399" s="99"/>
      <c r="CR399" s="99"/>
      <c r="CS399" s="99"/>
      <c r="CT399" s="99"/>
      <c r="CU399" s="99"/>
      <c r="CV399" s="99"/>
      <c r="CW399" s="99"/>
      <c r="CX399" s="98"/>
      <c r="CY399" s="99"/>
      <c r="CZ399" s="99"/>
      <c r="DA399" s="99"/>
      <c r="DB399" s="99"/>
      <c r="DC399" s="502"/>
      <c r="DD399" s="99"/>
      <c r="DE399" s="99"/>
      <c r="DF399" s="99"/>
      <c r="DG399" s="99"/>
      <c r="DH399" s="99"/>
      <c r="DI399" s="99"/>
      <c r="DJ399" s="99"/>
      <c r="DK399" s="99"/>
      <c r="DL399" s="99"/>
      <c r="DM399" s="99"/>
      <c r="DN399" s="99"/>
      <c r="DO399" s="502"/>
      <c r="DP399" s="99"/>
      <c r="DQ399" s="99"/>
      <c r="DR399" s="99"/>
      <c r="DS399" s="502"/>
      <c r="DT399" s="99"/>
      <c r="DU399" s="99"/>
      <c r="DV399" s="99"/>
      <c r="DW399" s="99"/>
      <c r="DX399" s="99"/>
      <c r="DY399" s="99"/>
      <c r="DZ399" s="99"/>
      <c r="EA399" s="506"/>
      <c r="EB399" s="99"/>
      <c r="EC399" s="502"/>
      <c r="ED399" s="98"/>
      <c r="EE399" s="99"/>
      <c r="EF399" s="99"/>
      <c r="EG399" s="99"/>
      <c r="EH399" s="99"/>
      <c r="EI399" s="98"/>
      <c r="EJ399" s="99"/>
      <c r="EK399" s="98"/>
      <c r="EL399" s="99"/>
      <c r="EM399" s="99"/>
      <c r="EN399" s="98"/>
      <c r="EO399" s="99"/>
      <c r="EP399" s="193"/>
      <c r="EQ399" s="99"/>
      <c r="ER399" s="99"/>
      <c r="ES399" s="99"/>
      <c r="ET399" s="99"/>
      <c r="EU399" s="99"/>
      <c r="EV399" s="99"/>
      <c r="EW399" s="502"/>
      <c r="EX399" s="98"/>
      <c r="EY399" s="99"/>
      <c r="EZ399" s="99"/>
      <c r="FA399" s="98"/>
      <c r="FB399" s="99"/>
      <c r="FC399" s="99"/>
      <c r="FD399" s="99"/>
      <c r="FE399" s="98"/>
      <c r="FF399" s="99"/>
      <c r="FG399" s="98"/>
      <c r="FH399" s="99"/>
      <c r="FI399" s="99"/>
      <c r="FJ399" s="98"/>
      <c r="FK399" s="99"/>
      <c r="FL399" s="99"/>
      <c r="FM399" s="99"/>
      <c r="FN399" s="506"/>
      <c r="FO399" s="99"/>
      <c r="FP399" s="502"/>
      <c r="FQ399" s="99"/>
      <c r="FR399" s="98"/>
      <c r="FS399" s="99"/>
      <c r="FT399" s="98"/>
      <c r="FU399" s="99"/>
      <c r="FV399" s="99"/>
      <c r="FW399" s="99"/>
      <c r="FX399" s="99"/>
      <c r="FY399" s="99"/>
      <c r="FZ399" s="98"/>
      <c r="GA399" s="99"/>
      <c r="GB399" s="502"/>
      <c r="GC399" s="99"/>
      <c r="GD399" s="99"/>
      <c r="GE399" s="99"/>
      <c r="GF399" s="502"/>
      <c r="GG399" s="99"/>
      <c r="GH399" s="503"/>
      <c r="GI399" s="99"/>
      <c r="GJ399" s="502"/>
      <c r="GK399" s="99"/>
      <c r="GL399" s="99"/>
      <c r="GM399" s="502"/>
      <c r="GN399" s="99"/>
      <c r="GO399" s="99"/>
      <c r="GP399" s="99"/>
      <c r="GQ399" s="99"/>
      <c r="GR399" s="99"/>
      <c r="GS399" s="503"/>
      <c r="GT399" s="99"/>
      <c r="GU399" s="502"/>
      <c r="GV399" s="98"/>
      <c r="GW399" s="99"/>
      <c r="GX399" s="99"/>
      <c r="GY399" s="98"/>
      <c r="GZ399" s="99"/>
      <c r="HA399" s="99"/>
      <c r="HB399" s="99"/>
      <c r="HC399" s="99"/>
      <c r="HD399" s="99"/>
      <c r="HE399" s="99"/>
      <c r="HF399" s="99"/>
      <c r="HG399" s="99"/>
      <c r="HH399" s="502"/>
      <c r="HI399" s="99"/>
      <c r="HJ399" s="99"/>
      <c r="HK399" s="99"/>
      <c r="HL399" s="99"/>
      <c r="HM399" s="99"/>
      <c r="HN399" s="99"/>
      <c r="HO399" s="502"/>
      <c r="HP399" s="98"/>
      <c r="HQ399" s="99"/>
      <c r="HR399" s="99"/>
      <c r="HS399" s="99"/>
      <c r="HT399" s="98"/>
      <c r="HU399" s="99"/>
      <c r="HV399" s="99"/>
      <c r="HW399" s="99"/>
      <c r="HX399" s="99"/>
      <c r="HY399" s="98"/>
      <c r="HZ399" s="99"/>
      <c r="IA399" s="503"/>
      <c r="IB399" s="502"/>
      <c r="IC399" s="99"/>
      <c r="ID399" s="99"/>
      <c r="IE399" s="99"/>
      <c r="IF399" s="99"/>
      <c r="IG399" s="99"/>
      <c r="IH399" s="99"/>
      <c r="II399" s="99"/>
      <c r="IJ399" s="99"/>
      <c r="IK399" s="503"/>
      <c r="IL399" s="502"/>
      <c r="IM399" s="99"/>
      <c r="IN399" s="99"/>
      <c r="IO399" s="99"/>
      <c r="IP399" s="99"/>
      <c r="IQ399" s="99"/>
      <c r="IR399" s="99"/>
      <c r="IS399" s="503"/>
      <c r="IT399" s="99"/>
      <c r="IU399" s="99"/>
      <c r="IV399" s="502"/>
      <c r="IW399" s="99"/>
      <c r="IX399" s="99"/>
      <c r="IY399" s="98"/>
      <c r="IZ399" s="99"/>
      <c r="JA399" s="99"/>
      <c r="JB399" s="98"/>
      <c r="JC399" s="99"/>
      <c r="JD399" s="99"/>
      <c r="JE399" s="99"/>
      <c r="JF399" s="98"/>
      <c r="JG399" s="99"/>
      <c r="JH399" s="502"/>
      <c r="JI399" s="99"/>
      <c r="JJ399" s="99"/>
      <c r="JK399" s="99"/>
      <c r="JL399" s="99"/>
      <c r="JM399" s="502"/>
      <c r="JN399" s="99"/>
      <c r="JO399" s="507"/>
      <c r="JP399" s="503"/>
      <c r="JQ399" s="502"/>
    </row>
    <row r="400" spans="23:277" ht="16" hidden="1">
      <c r="W400" s="503"/>
      <c r="X400" s="502"/>
      <c r="Y400" s="99"/>
      <c r="Z400" s="502"/>
      <c r="AA400" s="99"/>
      <c r="AB400" s="502"/>
      <c r="AC400" s="99"/>
      <c r="AD400" s="504"/>
      <c r="AE400" s="99"/>
      <c r="AF400" s="99"/>
      <c r="AG400" s="99"/>
      <c r="AH400" s="99"/>
      <c r="AI400" s="505"/>
      <c r="AJ400" s="99"/>
      <c r="AK400" s="98"/>
      <c r="AL400" s="99"/>
      <c r="AM400" s="645"/>
      <c r="AN400" s="99"/>
      <c r="AO400" s="99"/>
      <c r="AP400" s="99"/>
      <c r="AQ400" s="99"/>
      <c r="AR400" s="99"/>
      <c r="AS400" s="99"/>
      <c r="AT400" s="99"/>
      <c r="AU400" s="99"/>
      <c r="AV400" s="99"/>
      <c r="AW400" s="99"/>
      <c r="AX400" s="99"/>
      <c r="AY400" s="98"/>
      <c r="AZ400" s="99"/>
      <c r="BA400" s="98"/>
      <c r="BB400" s="99"/>
      <c r="BC400" s="502"/>
      <c r="BD400" s="99"/>
      <c r="BE400" s="99"/>
      <c r="BF400" s="502"/>
      <c r="BG400" s="99"/>
      <c r="BH400" s="99"/>
      <c r="BI400" s="99"/>
      <c r="BJ400" s="99"/>
      <c r="BK400" s="634"/>
      <c r="BL400" s="99"/>
      <c r="BM400" s="99"/>
      <c r="BN400" s="502"/>
      <c r="BO400" s="99"/>
      <c r="BP400" s="99"/>
      <c r="BQ400" s="99"/>
      <c r="BR400" s="502"/>
      <c r="BS400" s="99"/>
      <c r="BT400" s="99"/>
      <c r="BU400" s="502"/>
      <c r="BV400" s="99"/>
      <c r="BW400" s="502"/>
      <c r="BX400" s="99"/>
      <c r="BY400" s="99"/>
      <c r="BZ400" s="502"/>
      <c r="CA400" s="99"/>
      <c r="CB400" s="99"/>
      <c r="CC400" s="99"/>
      <c r="CD400" s="99"/>
      <c r="CE400" s="503"/>
      <c r="CF400" s="99"/>
      <c r="CG400" s="502"/>
      <c r="CH400" s="99"/>
      <c r="CI400" s="98"/>
      <c r="CJ400" s="99"/>
      <c r="CK400" s="99"/>
      <c r="CL400" s="98"/>
      <c r="CM400" s="99"/>
      <c r="CN400" s="99"/>
      <c r="CO400" s="99"/>
      <c r="CP400" s="98"/>
      <c r="CQ400" s="99"/>
      <c r="CR400" s="99"/>
      <c r="CS400" s="99"/>
      <c r="CT400" s="99"/>
      <c r="CU400" s="99"/>
      <c r="CV400" s="99"/>
      <c r="CW400" s="99"/>
      <c r="CX400" s="98"/>
      <c r="CY400" s="99"/>
      <c r="CZ400" s="99"/>
      <c r="DA400" s="99"/>
      <c r="DB400" s="99"/>
      <c r="DC400" s="502"/>
      <c r="DD400" s="99"/>
      <c r="DE400" s="99"/>
      <c r="DF400" s="99"/>
      <c r="DG400" s="99"/>
      <c r="DH400" s="99"/>
      <c r="DI400" s="99"/>
      <c r="DJ400" s="99"/>
      <c r="DK400" s="99"/>
      <c r="DL400" s="99"/>
      <c r="DM400" s="99"/>
      <c r="DN400" s="99"/>
      <c r="DO400" s="502"/>
      <c r="DP400" s="99"/>
      <c r="DQ400" s="99"/>
      <c r="DR400" s="99"/>
      <c r="DS400" s="502"/>
      <c r="DT400" s="99"/>
      <c r="DU400" s="99"/>
      <c r="DV400" s="99"/>
      <c r="DW400" s="99"/>
      <c r="DX400" s="99"/>
      <c r="DY400" s="99"/>
      <c r="DZ400" s="99"/>
      <c r="EA400" s="506"/>
      <c r="EB400" s="99"/>
      <c r="EC400" s="502"/>
      <c r="ED400" s="98"/>
      <c r="EE400" s="99"/>
      <c r="EF400" s="99"/>
      <c r="EG400" s="99"/>
      <c r="EH400" s="99"/>
      <c r="EI400" s="98"/>
      <c r="EJ400" s="99"/>
      <c r="EK400" s="98"/>
      <c r="EL400" s="99"/>
      <c r="EM400" s="99"/>
      <c r="EN400" s="98"/>
      <c r="EO400" s="99"/>
      <c r="EP400" s="193"/>
      <c r="EQ400" s="99"/>
      <c r="ER400" s="99"/>
      <c r="ES400" s="99"/>
      <c r="ET400" s="99"/>
      <c r="EU400" s="99"/>
      <c r="EV400" s="99"/>
      <c r="EW400" s="502"/>
      <c r="EX400" s="98"/>
      <c r="EY400" s="99"/>
      <c r="EZ400" s="99"/>
      <c r="FA400" s="98"/>
      <c r="FB400" s="99"/>
      <c r="FC400" s="99"/>
      <c r="FD400" s="99"/>
      <c r="FE400" s="98"/>
      <c r="FF400" s="99"/>
      <c r="FG400" s="98"/>
      <c r="FH400" s="99"/>
      <c r="FI400" s="99"/>
      <c r="FJ400" s="98"/>
      <c r="FK400" s="99"/>
      <c r="FL400" s="99"/>
      <c r="FM400" s="99"/>
      <c r="FN400" s="506"/>
      <c r="FO400" s="99"/>
      <c r="FP400" s="502"/>
      <c r="FQ400" s="99"/>
      <c r="FR400" s="98"/>
      <c r="FS400" s="99"/>
      <c r="FT400" s="98"/>
      <c r="FU400" s="99"/>
      <c r="FV400" s="99"/>
      <c r="FW400" s="99"/>
      <c r="FX400" s="99"/>
      <c r="FY400" s="99"/>
      <c r="FZ400" s="98"/>
      <c r="GA400" s="99"/>
      <c r="GB400" s="502"/>
      <c r="GC400" s="99"/>
      <c r="GD400" s="99"/>
      <c r="GE400" s="99"/>
      <c r="GF400" s="502"/>
      <c r="GG400" s="99"/>
      <c r="GH400" s="503"/>
      <c r="GI400" s="99"/>
      <c r="GJ400" s="502"/>
      <c r="GK400" s="99"/>
      <c r="GL400" s="99"/>
      <c r="GM400" s="502"/>
      <c r="GN400" s="99"/>
      <c r="GO400" s="99"/>
      <c r="GP400" s="99"/>
      <c r="GQ400" s="99"/>
      <c r="GR400" s="99"/>
      <c r="GS400" s="503"/>
      <c r="GT400" s="99"/>
      <c r="GU400" s="502"/>
      <c r="GV400" s="98"/>
      <c r="GW400" s="99"/>
      <c r="GX400" s="99"/>
      <c r="GY400" s="98"/>
      <c r="GZ400" s="99"/>
      <c r="HA400" s="99"/>
      <c r="HB400" s="99"/>
      <c r="HC400" s="99"/>
      <c r="HD400" s="99"/>
      <c r="HE400" s="99"/>
      <c r="HF400" s="99"/>
      <c r="HG400" s="99"/>
      <c r="HH400" s="502"/>
      <c r="HI400" s="99"/>
      <c r="HJ400" s="99"/>
      <c r="HK400" s="99"/>
      <c r="HL400" s="99"/>
      <c r="HM400" s="99"/>
      <c r="HN400" s="99"/>
      <c r="HO400" s="502"/>
      <c r="HP400" s="98"/>
      <c r="HQ400" s="99"/>
      <c r="HR400" s="99"/>
      <c r="HS400" s="99"/>
      <c r="HT400" s="98"/>
      <c r="HU400" s="99"/>
      <c r="HV400" s="99"/>
      <c r="HW400" s="99"/>
      <c r="HX400" s="99"/>
      <c r="HY400" s="98"/>
      <c r="HZ400" s="99"/>
      <c r="IA400" s="503"/>
      <c r="IB400" s="502"/>
      <c r="IC400" s="99"/>
      <c r="ID400" s="99"/>
      <c r="IE400" s="99"/>
      <c r="IF400" s="99"/>
      <c r="IG400" s="99"/>
      <c r="IH400" s="99"/>
      <c r="II400" s="99"/>
      <c r="IJ400" s="99"/>
      <c r="IK400" s="503"/>
      <c r="IL400" s="502"/>
      <c r="IM400" s="99"/>
      <c r="IN400" s="99"/>
      <c r="IO400" s="99"/>
      <c r="IP400" s="99"/>
      <c r="IQ400" s="99"/>
      <c r="IR400" s="99"/>
      <c r="IS400" s="503"/>
      <c r="IT400" s="99"/>
      <c r="IU400" s="99"/>
      <c r="IV400" s="502"/>
      <c r="IW400" s="99"/>
      <c r="IX400" s="99"/>
      <c r="IY400" s="98"/>
      <c r="IZ400" s="99"/>
      <c r="JA400" s="99"/>
      <c r="JB400" s="98"/>
      <c r="JC400" s="99"/>
      <c r="JD400" s="99"/>
      <c r="JE400" s="99"/>
      <c r="JF400" s="98"/>
      <c r="JG400" s="99"/>
      <c r="JH400" s="502"/>
      <c r="JI400" s="99"/>
      <c r="JJ400" s="99"/>
      <c r="JK400" s="99"/>
      <c r="JL400" s="99"/>
      <c r="JM400" s="502"/>
      <c r="JN400" s="99"/>
      <c r="JO400" s="507"/>
      <c r="JP400" s="503"/>
      <c r="JQ400" s="502"/>
    </row>
    <row r="401" spans="23:277" ht="16" hidden="1">
      <c r="W401" s="503"/>
      <c r="X401" s="502"/>
      <c r="Y401" s="99"/>
      <c r="Z401" s="502"/>
      <c r="AA401" s="99"/>
      <c r="AB401" s="502"/>
      <c r="AC401" s="99"/>
      <c r="AD401" s="504"/>
      <c r="AE401" s="99"/>
      <c r="AF401" s="99"/>
      <c r="AG401" s="99"/>
      <c r="AH401" s="99"/>
      <c r="AI401" s="505"/>
      <c r="AJ401" s="99"/>
      <c r="AK401" s="98"/>
      <c r="AL401" s="99"/>
      <c r="AM401" s="645"/>
      <c r="AN401" s="99"/>
      <c r="AO401" s="99"/>
      <c r="AP401" s="99"/>
      <c r="AQ401" s="99"/>
      <c r="AR401" s="99"/>
      <c r="AS401" s="99"/>
      <c r="AT401" s="99"/>
      <c r="AU401" s="99"/>
      <c r="AV401" s="99"/>
      <c r="AW401" s="99"/>
      <c r="AX401" s="99"/>
      <c r="AY401" s="98"/>
      <c r="AZ401" s="99"/>
      <c r="BA401" s="98"/>
      <c r="BB401" s="99"/>
      <c r="BC401" s="502"/>
      <c r="BD401" s="99"/>
      <c r="BE401" s="99"/>
      <c r="BF401" s="502"/>
      <c r="BG401" s="99"/>
      <c r="BH401" s="99"/>
      <c r="BI401" s="99"/>
      <c r="BJ401" s="99"/>
      <c r="BK401" s="634"/>
      <c r="BL401" s="99"/>
      <c r="BM401" s="99"/>
      <c r="BN401" s="502"/>
      <c r="BO401" s="99"/>
      <c r="BP401" s="99"/>
      <c r="BQ401" s="99"/>
      <c r="BR401" s="502"/>
      <c r="BS401" s="99"/>
      <c r="BT401" s="99"/>
      <c r="BU401" s="502"/>
      <c r="BV401" s="99"/>
      <c r="BW401" s="502"/>
      <c r="BX401" s="99"/>
      <c r="BY401" s="99"/>
      <c r="BZ401" s="502"/>
      <c r="CA401" s="99"/>
      <c r="CB401" s="99"/>
      <c r="CC401" s="99"/>
      <c r="CD401" s="99"/>
      <c r="CE401" s="503"/>
      <c r="CF401" s="99"/>
      <c r="CG401" s="502"/>
      <c r="CH401" s="99"/>
      <c r="CI401" s="98"/>
      <c r="CJ401" s="99"/>
      <c r="CK401" s="99"/>
      <c r="CL401" s="98"/>
      <c r="CM401" s="99"/>
      <c r="CN401" s="99"/>
      <c r="CO401" s="99"/>
      <c r="CP401" s="98"/>
      <c r="CQ401" s="99"/>
      <c r="CR401" s="99"/>
      <c r="CS401" s="99"/>
      <c r="CT401" s="99"/>
      <c r="CU401" s="99"/>
      <c r="CV401" s="99"/>
      <c r="CW401" s="99"/>
      <c r="CX401" s="98"/>
      <c r="CY401" s="99"/>
      <c r="CZ401" s="99"/>
      <c r="DA401" s="99"/>
      <c r="DB401" s="99"/>
      <c r="DC401" s="502"/>
      <c r="DD401" s="99"/>
      <c r="DE401" s="99"/>
      <c r="DF401" s="99"/>
      <c r="DG401" s="99"/>
      <c r="DH401" s="99"/>
      <c r="DI401" s="99"/>
      <c r="DJ401" s="99"/>
      <c r="DK401" s="99"/>
      <c r="DL401" s="99"/>
      <c r="DM401" s="99"/>
      <c r="DN401" s="99"/>
      <c r="DO401" s="502"/>
      <c r="DP401" s="99"/>
      <c r="DQ401" s="99"/>
      <c r="DR401" s="99"/>
      <c r="DS401" s="502"/>
      <c r="DT401" s="99"/>
      <c r="DU401" s="99"/>
      <c r="DV401" s="99"/>
      <c r="DW401" s="99"/>
      <c r="DX401" s="99"/>
      <c r="DY401" s="99"/>
      <c r="DZ401" s="99"/>
      <c r="EA401" s="506"/>
      <c r="EB401" s="99"/>
      <c r="EC401" s="502"/>
      <c r="ED401" s="98"/>
      <c r="EE401" s="99"/>
      <c r="EF401" s="99"/>
      <c r="EG401" s="99"/>
      <c r="EH401" s="99"/>
      <c r="EI401" s="98"/>
      <c r="EJ401" s="99"/>
      <c r="EK401" s="98"/>
      <c r="EL401" s="99"/>
      <c r="EM401" s="99"/>
      <c r="EN401" s="98"/>
      <c r="EO401" s="99"/>
      <c r="EP401" s="193"/>
      <c r="EQ401" s="99"/>
      <c r="ER401" s="99"/>
      <c r="ES401" s="99"/>
      <c r="ET401" s="99"/>
      <c r="EU401" s="99"/>
      <c r="EV401" s="99"/>
      <c r="EW401" s="502"/>
      <c r="EX401" s="98"/>
      <c r="EY401" s="99"/>
      <c r="EZ401" s="99"/>
      <c r="FA401" s="98"/>
      <c r="FB401" s="99"/>
      <c r="FC401" s="99"/>
      <c r="FD401" s="99"/>
      <c r="FE401" s="98"/>
      <c r="FF401" s="99"/>
      <c r="FG401" s="98"/>
      <c r="FH401" s="99"/>
      <c r="FI401" s="99"/>
      <c r="FJ401" s="98"/>
      <c r="FK401" s="99"/>
      <c r="FL401" s="99"/>
      <c r="FM401" s="99"/>
      <c r="FN401" s="506"/>
      <c r="FO401" s="99"/>
      <c r="FP401" s="502"/>
      <c r="FQ401" s="99"/>
      <c r="FR401" s="98"/>
      <c r="FS401" s="99"/>
      <c r="FT401" s="98"/>
      <c r="FU401" s="99"/>
      <c r="FV401" s="99"/>
      <c r="FW401" s="99"/>
      <c r="FX401" s="99"/>
      <c r="FY401" s="99"/>
      <c r="FZ401" s="98"/>
      <c r="GA401" s="99"/>
      <c r="GB401" s="502"/>
      <c r="GC401" s="99"/>
      <c r="GD401" s="99"/>
      <c r="GE401" s="99"/>
      <c r="GF401" s="502"/>
      <c r="GG401" s="99"/>
      <c r="GH401" s="503"/>
      <c r="GI401" s="99"/>
      <c r="GJ401" s="502"/>
      <c r="GK401" s="99"/>
      <c r="GL401" s="99"/>
      <c r="GM401" s="502"/>
      <c r="GN401" s="99"/>
      <c r="GO401" s="99"/>
      <c r="GP401" s="99"/>
      <c r="GQ401" s="99"/>
      <c r="GR401" s="99"/>
      <c r="GS401" s="503"/>
      <c r="GT401" s="99"/>
      <c r="GU401" s="502"/>
      <c r="GV401" s="98"/>
      <c r="GW401" s="99"/>
      <c r="GX401" s="99"/>
      <c r="GY401" s="98"/>
      <c r="GZ401" s="99"/>
      <c r="HA401" s="99"/>
      <c r="HB401" s="99"/>
      <c r="HC401" s="99"/>
      <c r="HD401" s="99"/>
      <c r="HE401" s="99"/>
      <c r="HF401" s="99"/>
      <c r="HG401" s="99"/>
      <c r="HH401" s="502"/>
      <c r="HI401" s="99"/>
      <c r="HJ401" s="99"/>
      <c r="HK401" s="99"/>
      <c r="HL401" s="99"/>
      <c r="HM401" s="99"/>
      <c r="HN401" s="99"/>
      <c r="HO401" s="502"/>
      <c r="HP401" s="98"/>
      <c r="HQ401" s="99"/>
      <c r="HR401" s="99"/>
      <c r="HS401" s="99"/>
      <c r="HT401" s="98"/>
      <c r="HU401" s="99"/>
      <c r="HV401" s="99"/>
      <c r="HW401" s="99"/>
      <c r="HX401" s="99"/>
      <c r="HY401" s="98"/>
      <c r="HZ401" s="99"/>
      <c r="IA401" s="503"/>
      <c r="IB401" s="502"/>
      <c r="IC401" s="99"/>
      <c r="ID401" s="99"/>
      <c r="IE401" s="99"/>
      <c r="IF401" s="99"/>
      <c r="IG401" s="99"/>
      <c r="IH401" s="99"/>
      <c r="II401" s="99"/>
      <c r="IJ401" s="99"/>
      <c r="IK401" s="503"/>
      <c r="IL401" s="502"/>
      <c r="IM401" s="99"/>
      <c r="IN401" s="99"/>
      <c r="IO401" s="99"/>
      <c r="IP401" s="99"/>
      <c r="IQ401" s="99"/>
      <c r="IR401" s="99"/>
      <c r="IS401" s="503"/>
      <c r="IT401" s="99"/>
      <c r="IU401" s="99"/>
      <c r="IV401" s="502"/>
      <c r="IW401" s="99"/>
      <c r="IX401" s="99"/>
      <c r="IY401" s="98"/>
      <c r="IZ401" s="99"/>
      <c r="JA401" s="99"/>
      <c r="JB401" s="98"/>
      <c r="JC401" s="99"/>
      <c r="JD401" s="99"/>
      <c r="JE401" s="99"/>
      <c r="JF401" s="98"/>
      <c r="JG401" s="99"/>
      <c r="JH401" s="502"/>
      <c r="JI401" s="99"/>
      <c r="JJ401" s="99"/>
      <c r="JK401" s="99"/>
      <c r="JL401" s="99"/>
      <c r="JM401" s="502"/>
      <c r="JN401" s="99"/>
      <c r="JO401" s="507"/>
      <c r="JP401" s="503"/>
      <c r="JQ401" s="502"/>
    </row>
    <row r="402" spans="23:277" ht="16" hidden="1">
      <c r="W402" s="503"/>
      <c r="X402" s="502"/>
      <c r="Y402" s="99"/>
      <c r="Z402" s="502"/>
      <c r="AA402" s="99"/>
      <c r="AB402" s="502"/>
      <c r="AC402" s="99"/>
      <c r="AD402" s="504"/>
      <c r="AE402" s="99"/>
      <c r="AF402" s="99"/>
      <c r="AG402" s="99"/>
      <c r="AH402" s="99"/>
      <c r="AI402" s="505"/>
      <c r="AJ402" s="99"/>
      <c r="AK402" s="98"/>
      <c r="AL402" s="99"/>
      <c r="AM402" s="645"/>
      <c r="AN402" s="99"/>
      <c r="AO402" s="99"/>
      <c r="AP402" s="99"/>
      <c r="AQ402" s="99"/>
      <c r="AR402" s="99"/>
      <c r="AS402" s="99"/>
      <c r="AT402" s="99"/>
      <c r="AU402" s="99"/>
      <c r="AV402" s="99"/>
      <c r="AW402" s="99"/>
      <c r="AX402" s="99"/>
      <c r="AY402" s="98"/>
      <c r="AZ402" s="99"/>
      <c r="BA402" s="98"/>
      <c r="BB402" s="99"/>
      <c r="BC402" s="502"/>
      <c r="BD402" s="99"/>
      <c r="BE402" s="99"/>
      <c r="BF402" s="502"/>
      <c r="BG402" s="99"/>
      <c r="BH402" s="99"/>
      <c r="BI402" s="99"/>
      <c r="BJ402" s="99"/>
      <c r="BK402" s="634"/>
      <c r="BL402" s="99"/>
      <c r="BM402" s="99"/>
      <c r="BN402" s="502"/>
      <c r="BO402" s="99"/>
      <c r="BP402" s="99"/>
      <c r="BQ402" s="99"/>
      <c r="BR402" s="502"/>
      <c r="BS402" s="99"/>
      <c r="BT402" s="99"/>
      <c r="BU402" s="502"/>
      <c r="BV402" s="99"/>
      <c r="BW402" s="502"/>
      <c r="BX402" s="99"/>
      <c r="BY402" s="99"/>
      <c r="BZ402" s="502"/>
      <c r="CA402" s="99"/>
      <c r="CB402" s="99"/>
      <c r="CC402" s="99"/>
      <c r="CD402" s="99"/>
      <c r="CE402" s="503"/>
      <c r="CF402" s="99"/>
      <c r="CG402" s="502"/>
      <c r="CH402" s="99"/>
      <c r="CI402" s="98"/>
      <c r="CJ402" s="99"/>
      <c r="CK402" s="99"/>
      <c r="CL402" s="98"/>
      <c r="CM402" s="99"/>
      <c r="CN402" s="99"/>
      <c r="CO402" s="99"/>
      <c r="CP402" s="98"/>
      <c r="CQ402" s="99"/>
      <c r="CR402" s="99"/>
      <c r="CS402" s="99"/>
      <c r="CT402" s="99"/>
      <c r="CU402" s="99"/>
      <c r="CV402" s="99"/>
      <c r="CW402" s="99"/>
      <c r="CX402" s="98"/>
      <c r="CY402" s="99"/>
      <c r="CZ402" s="99"/>
      <c r="DA402" s="99"/>
      <c r="DB402" s="99"/>
      <c r="DC402" s="502"/>
      <c r="DD402" s="99"/>
      <c r="DE402" s="99"/>
      <c r="DF402" s="99"/>
      <c r="DG402" s="99"/>
      <c r="DH402" s="99"/>
      <c r="DI402" s="99"/>
      <c r="DJ402" s="99"/>
      <c r="DK402" s="99"/>
      <c r="DL402" s="99"/>
      <c r="DM402" s="99"/>
      <c r="DN402" s="99"/>
      <c r="DO402" s="502"/>
      <c r="DP402" s="99"/>
      <c r="DQ402" s="99"/>
      <c r="DR402" s="99"/>
      <c r="DS402" s="502"/>
      <c r="DT402" s="99"/>
      <c r="DU402" s="99"/>
      <c r="DV402" s="99"/>
      <c r="DW402" s="99"/>
      <c r="DX402" s="99"/>
      <c r="DY402" s="99"/>
      <c r="DZ402" s="99"/>
      <c r="EA402" s="506"/>
      <c r="EB402" s="99"/>
      <c r="EC402" s="502"/>
      <c r="ED402" s="98"/>
      <c r="EE402" s="99"/>
      <c r="EF402" s="99"/>
      <c r="EG402" s="99"/>
      <c r="EH402" s="99"/>
      <c r="EI402" s="98"/>
      <c r="EJ402" s="99"/>
      <c r="EK402" s="98"/>
      <c r="EL402" s="99"/>
      <c r="EM402" s="99"/>
      <c r="EN402" s="98"/>
      <c r="EO402" s="99"/>
      <c r="EP402" s="193"/>
      <c r="EQ402" s="99"/>
      <c r="ER402" s="99"/>
      <c r="ES402" s="99"/>
      <c r="ET402" s="99"/>
      <c r="EU402" s="99"/>
      <c r="EV402" s="99"/>
      <c r="EW402" s="502"/>
      <c r="EX402" s="98"/>
      <c r="EY402" s="99"/>
      <c r="EZ402" s="99"/>
      <c r="FA402" s="98"/>
      <c r="FB402" s="99"/>
      <c r="FC402" s="99"/>
      <c r="FD402" s="99"/>
      <c r="FE402" s="98"/>
      <c r="FF402" s="99"/>
      <c r="FG402" s="98"/>
      <c r="FH402" s="99"/>
      <c r="FI402" s="99"/>
      <c r="FJ402" s="98"/>
      <c r="FK402" s="99"/>
      <c r="FL402" s="99"/>
      <c r="FM402" s="99"/>
      <c r="FN402" s="506"/>
      <c r="FO402" s="99"/>
      <c r="FP402" s="502"/>
      <c r="FQ402" s="99"/>
      <c r="FR402" s="98"/>
      <c r="FS402" s="99"/>
      <c r="FT402" s="98"/>
      <c r="FU402" s="99"/>
      <c r="FV402" s="99"/>
      <c r="FW402" s="99"/>
      <c r="FX402" s="99"/>
      <c r="FY402" s="99"/>
      <c r="FZ402" s="98"/>
      <c r="GA402" s="99"/>
      <c r="GB402" s="502"/>
      <c r="GC402" s="99"/>
      <c r="GD402" s="99"/>
      <c r="GE402" s="99"/>
      <c r="GF402" s="502"/>
      <c r="GG402" s="99"/>
      <c r="GH402" s="503"/>
      <c r="GI402" s="99"/>
      <c r="GJ402" s="502"/>
      <c r="GK402" s="99"/>
      <c r="GL402" s="99"/>
      <c r="GM402" s="502"/>
      <c r="GN402" s="99"/>
      <c r="GO402" s="99"/>
      <c r="GP402" s="99"/>
      <c r="GQ402" s="99"/>
      <c r="GR402" s="99"/>
      <c r="GS402" s="503"/>
      <c r="GT402" s="99"/>
      <c r="GU402" s="502"/>
      <c r="GV402" s="98"/>
      <c r="GW402" s="99"/>
      <c r="GX402" s="99"/>
      <c r="GY402" s="98"/>
      <c r="GZ402" s="99"/>
      <c r="HA402" s="99"/>
      <c r="HB402" s="99"/>
      <c r="HC402" s="99"/>
      <c r="HD402" s="99"/>
      <c r="HE402" s="99"/>
      <c r="HF402" s="99"/>
      <c r="HG402" s="99"/>
      <c r="HH402" s="502"/>
      <c r="HI402" s="99"/>
      <c r="HJ402" s="99"/>
      <c r="HK402" s="99"/>
      <c r="HL402" s="99"/>
      <c r="HM402" s="99"/>
      <c r="HN402" s="99"/>
      <c r="HO402" s="502"/>
      <c r="HP402" s="98"/>
      <c r="HQ402" s="99"/>
      <c r="HR402" s="99"/>
      <c r="HS402" s="99"/>
      <c r="HT402" s="98"/>
      <c r="HU402" s="99"/>
      <c r="HV402" s="99"/>
      <c r="HW402" s="99"/>
      <c r="HX402" s="99"/>
      <c r="HY402" s="98"/>
      <c r="HZ402" s="99"/>
      <c r="IA402" s="503"/>
      <c r="IB402" s="502"/>
      <c r="IC402" s="99"/>
      <c r="ID402" s="99"/>
      <c r="IE402" s="99"/>
      <c r="IF402" s="99"/>
      <c r="IG402" s="99"/>
      <c r="IH402" s="99"/>
      <c r="II402" s="99"/>
      <c r="IJ402" s="99"/>
      <c r="IK402" s="503"/>
      <c r="IL402" s="502"/>
      <c r="IM402" s="99"/>
      <c r="IN402" s="99"/>
      <c r="IO402" s="99"/>
      <c r="IP402" s="99"/>
      <c r="IQ402" s="99"/>
      <c r="IR402" s="99"/>
      <c r="IS402" s="503"/>
      <c r="IT402" s="99"/>
      <c r="IU402" s="99"/>
      <c r="IV402" s="502"/>
      <c r="IW402" s="99"/>
      <c r="IX402" s="99"/>
      <c r="IY402" s="98"/>
      <c r="IZ402" s="99"/>
      <c r="JA402" s="99"/>
      <c r="JB402" s="98"/>
      <c r="JC402" s="99"/>
      <c r="JD402" s="99"/>
      <c r="JE402" s="99"/>
      <c r="JF402" s="98"/>
      <c r="JG402" s="99"/>
      <c r="JH402" s="502"/>
      <c r="JI402" s="99"/>
      <c r="JJ402" s="99"/>
      <c r="JK402" s="99"/>
      <c r="JL402" s="99"/>
      <c r="JM402" s="502"/>
      <c r="JN402" s="99"/>
      <c r="JO402" s="507"/>
      <c r="JP402" s="503"/>
      <c r="JQ402" s="502"/>
    </row>
    <row r="403" spans="23:277" ht="16" hidden="1">
      <c r="W403" s="503"/>
      <c r="X403" s="502"/>
      <c r="Y403" s="99"/>
      <c r="Z403" s="502"/>
      <c r="AA403" s="99"/>
      <c r="AB403" s="502"/>
      <c r="AC403" s="99"/>
      <c r="AD403" s="504"/>
      <c r="AE403" s="99"/>
      <c r="AF403" s="99"/>
      <c r="AG403" s="99"/>
      <c r="AH403" s="99"/>
      <c r="AI403" s="505"/>
      <c r="AJ403" s="99"/>
      <c r="AK403" s="98"/>
      <c r="AL403" s="99"/>
      <c r="AM403" s="645"/>
      <c r="AN403" s="99"/>
      <c r="AO403" s="99"/>
      <c r="AP403" s="99"/>
      <c r="AQ403" s="99"/>
      <c r="AR403" s="99"/>
      <c r="AS403" s="99"/>
      <c r="AT403" s="99"/>
      <c r="AU403" s="99"/>
      <c r="AV403" s="99"/>
      <c r="AW403" s="99"/>
      <c r="AX403" s="99"/>
      <c r="AY403" s="98"/>
      <c r="AZ403" s="99"/>
      <c r="BA403" s="98"/>
      <c r="BB403" s="99"/>
      <c r="BC403" s="502"/>
      <c r="BD403" s="99"/>
      <c r="BE403" s="99"/>
      <c r="BF403" s="502"/>
      <c r="BG403" s="99"/>
      <c r="BH403" s="99"/>
      <c r="BI403" s="99"/>
      <c r="BJ403" s="99"/>
      <c r="BK403" s="634"/>
      <c r="BL403" s="99"/>
      <c r="BM403" s="99"/>
      <c r="BN403" s="502"/>
      <c r="BO403" s="99"/>
      <c r="BP403" s="99"/>
      <c r="BQ403" s="99"/>
      <c r="BR403" s="502"/>
      <c r="BS403" s="99"/>
      <c r="BT403" s="99"/>
      <c r="BU403" s="502"/>
      <c r="BV403" s="99"/>
      <c r="BW403" s="502"/>
      <c r="BX403" s="99"/>
      <c r="BY403" s="99"/>
      <c r="BZ403" s="502"/>
      <c r="CA403" s="99"/>
      <c r="CB403" s="99"/>
      <c r="CC403" s="99"/>
      <c r="CD403" s="99"/>
      <c r="CE403" s="503"/>
      <c r="CF403" s="99"/>
      <c r="CG403" s="502"/>
      <c r="CH403" s="99"/>
      <c r="CI403" s="98"/>
      <c r="CJ403" s="99"/>
      <c r="CK403" s="99"/>
      <c r="CL403" s="98"/>
      <c r="CM403" s="99"/>
      <c r="CN403" s="99"/>
      <c r="CO403" s="99"/>
      <c r="CP403" s="98"/>
      <c r="CQ403" s="99"/>
      <c r="CR403" s="99"/>
      <c r="CS403" s="99"/>
      <c r="CT403" s="99"/>
      <c r="CU403" s="99"/>
      <c r="CV403" s="99"/>
      <c r="CW403" s="99"/>
      <c r="CX403" s="98"/>
      <c r="CY403" s="99"/>
      <c r="CZ403" s="99"/>
      <c r="DA403" s="99"/>
      <c r="DB403" s="99"/>
      <c r="DC403" s="502"/>
      <c r="DD403" s="99"/>
      <c r="DE403" s="99"/>
      <c r="DF403" s="99"/>
      <c r="DG403" s="99"/>
      <c r="DH403" s="99"/>
      <c r="DI403" s="99"/>
      <c r="DJ403" s="99"/>
      <c r="DK403" s="99"/>
      <c r="DL403" s="99"/>
      <c r="DM403" s="99"/>
      <c r="DN403" s="99"/>
      <c r="DO403" s="502"/>
      <c r="DP403" s="99"/>
      <c r="DQ403" s="99"/>
      <c r="DR403" s="99"/>
      <c r="DS403" s="502"/>
      <c r="DT403" s="99"/>
      <c r="DU403" s="99"/>
      <c r="DV403" s="99"/>
      <c r="DW403" s="99"/>
      <c r="DX403" s="99"/>
      <c r="DY403" s="99"/>
      <c r="DZ403" s="99"/>
      <c r="EA403" s="506"/>
      <c r="EB403" s="99"/>
      <c r="EC403" s="502"/>
      <c r="ED403" s="98"/>
      <c r="EE403" s="99"/>
      <c r="EF403" s="99"/>
      <c r="EG403" s="99"/>
      <c r="EH403" s="99"/>
      <c r="EI403" s="98"/>
      <c r="EJ403" s="99"/>
      <c r="EK403" s="98"/>
      <c r="EL403" s="99"/>
      <c r="EM403" s="99"/>
      <c r="EN403" s="98"/>
      <c r="EO403" s="99"/>
      <c r="EP403" s="193"/>
      <c r="EQ403" s="99"/>
      <c r="ER403" s="99"/>
      <c r="ES403" s="99"/>
      <c r="ET403" s="99"/>
      <c r="EU403" s="99"/>
      <c r="EV403" s="99"/>
      <c r="EW403" s="502"/>
      <c r="EX403" s="98"/>
      <c r="EY403" s="99"/>
      <c r="EZ403" s="99"/>
      <c r="FA403" s="98"/>
      <c r="FB403" s="99"/>
      <c r="FC403" s="99"/>
      <c r="FD403" s="99"/>
      <c r="FE403" s="98"/>
      <c r="FF403" s="99"/>
      <c r="FG403" s="98"/>
      <c r="FH403" s="99"/>
      <c r="FI403" s="99"/>
      <c r="FJ403" s="98"/>
      <c r="FK403" s="99"/>
      <c r="FL403" s="99"/>
      <c r="FM403" s="99"/>
      <c r="FN403" s="506"/>
      <c r="FO403" s="99"/>
      <c r="FP403" s="502"/>
      <c r="FQ403" s="99"/>
      <c r="FR403" s="98"/>
      <c r="FS403" s="99"/>
      <c r="FT403" s="98"/>
      <c r="FU403" s="99"/>
      <c r="FV403" s="99"/>
      <c r="FW403" s="99"/>
      <c r="FX403" s="99"/>
      <c r="FY403" s="99"/>
      <c r="FZ403" s="98"/>
      <c r="GA403" s="99"/>
      <c r="GB403" s="502"/>
      <c r="GC403" s="99"/>
      <c r="GD403" s="99"/>
      <c r="GE403" s="99"/>
      <c r="GF403" s="502"/>
      <c r="GG403" s="99"/>
      <c r="GH403" s="503"/>
      <c r="GI403" s="99"/>
      <c r="GJ403" s="502"/>
      <c r="GK403" s="99"/>
      <c r="GL403" s="99"/>
      <c r="GM403" s="502"/>
      <c r="GN403" s="99"/>
      <c r="GO403" s="99"/>
      <c r="GP403" s="99"/>
      <c r="GQ403" s="99"/>
      <c r="GR403" s="99"/>
      <c r="GS403" s="503"/>
      <c r="GT403" s="99"/>
      <c r="GU403" s="502"/>
      <c r="GV403" s="98"/>
      <c r="GW403" s="99"/>
      <c r="GX403" s="99"/>
      <c r="GY403" s="98"/>
      <c r="GZ403" s="99"/>
      <c r="HA403" s="99"/>
      <c r="HB403" s="99"/>
      <c r="HC403" s="99"/>
      <c r="HD403" s="99"/>
      <c r="HE403" s="99"/>
      <c r="HF403" s="99"/>
      <c r="HG403" s="99"/>
      <c r="HH403" s="502"/>
      <c r="HI403" s="99"/>
      <c r="HJ403" s="99"/>
      <c r="HK403" s="99"/>
      <c r="HL403" s="99"/>
      <c r="HM403" s="99"/>
      <c r="HN403" s="99"/>
      <c r="HO403" s="502"/>
      <c r="HP403" s="98"/>
      <c r="HQ403" s="99"/>
      <c r="HR403" s="99"/>
      <c r="HS403" s="99"/>
      <c r="HT403" s="98"/>
      <c r="HU403" s="99"/>
      <c r="HV403" s="99"/>
      <c r="HW403" s="99"/>
      <c r="HX403" s="99"/>
      <c r="HY403" s="98"/>
      <c r="HZ403" s="99"/>
      <c r="IA403" s="503"/>
      <c r="IB403" s="502"/>
      <c r="IC403" s="99"/>
      <c r="ID403" s="99"/>
      <c r="IE403" s="99"/>
      <c r="IF403" s="99"/>
      <c r="IG403" s="99"/>
      <c r="IH403" s="99"/>
      <c r="II403" s="99"/>
      <c r="IJ403" s="99"/>
      <c r="IK403" s="503"/>
      <c r="IL403" s="502"/>
      <c r="IM403" s="99"/>
      <c r="IN403" s="99"/>
      <c r="IO403" s="99"/>
      <c r="IP403" s="99"/>
      <c r="IQ403" s="99"/>
      <c r="IR403" s="99"/>
      <c r="IS403" s="503"/>
      <c r="IT403" s="99"/>
      <c r="IU403" s="99"/>
      <c r="IV403" s="502"/>
      <c r="IW403" s="99"/>
      <c r="IX403" s="99"/>
      <c r="IY403" s="98"/>
      <c r="IZ403" s="99"/>
      <c r="JA403" s="99"/>
      <c r="JB403" s="98"/>
      <c r="JC403" s="99"/>
      <c r="JD403" s="99"/>
      <c r="JE403" s="99"/>
      <c r="JF403" s="98"/>
      <c r="JG403" s="99"/>
      <c r="JH403" s="502"/>
      <c r="JI403" s="99"/>
      <c r="JJ403" s="99"/>
      <c r="JK403" s="99"/>
      <c r="JL403" s="99"/>
      <c r="JM403" s="502"/>
      <c r="JN403" s="99"/>
      <c r="JO403" s="507"/>
      <c r="JP403" s="503"/>
      <c r="JQ403" s="502"/>
    </row>
    <row r="404" spans="23:277" ht="16" hidden="1">
      <c r="W404" s="503"/>
      <c r="X404" s="502"/>
      <c r="Y404" s="99"/>
      <c r="Z404" s="502"/>
      <c r="AA404" s="99"/>
      <c r="AB404" s="502"/>
      <c r="AC404" s="99"/>
      <c r="AD404" s="504"/>
      <c r="AE404" s="99"/>
      <c r="AF404" s="99"/>
      <c r="AG404" s="99"/>
      <c r="AH404" s="99"/>
      <c r="AI404" s="505"/>
      <c r="AJ404" s="99"/>
      <c r="AK404" s="98"/>
      <c r="AL404" s="99"/>
      <c r="AM404" s="645"/>
      <c r="AN404" s="99"/>
      <c r="AO404" s="99"/>
      <c r="AP404" s="99"/>
      <c r="AQ404" s="99"/>
      <c r="AR404" s="99"/>
      <c r="AS404" s="99"/>
      <c r="AT404" s="99"/>
      <c r="AU404" s="99"/>
      <c r="AV404" s="99"/>
      <c r="AW404" s="99"/>
      <c r="AX404" s="99"/>
      <c r="AY404" s="98"/>
      <c r="AZ404" s="99"/>
      <c r="BA404" s="98"/>
      <c r="BB404" s="99"/>
      <c r="BC404" s="502"/>
      <c r="BD404" s="99"/>
      <c r="BE404" s="99"/>
      <c r="BF404" s="502"/>
      <c r="BG404" s="99"/>
      <c r="BH404" s="99"/>
      <c r="BI404" s="99"/>
      <c r="BJ404" s="99"/>
      <c r="BK404" s="634"/>
      <c r="BL404" s="99"/>
      <c r="BM404" s="99"/>
      <c r="BN404" s="502"/>
      <c r="BO404" s="99"/>
      <c r="BP404" s="99"/>
      <c r="BQ404" s="99"/>
      <c r="BR404" s="502"/>
      <c r="BS404" s="99"/>
      <c r="BT404" s="99"/>
      <c r="BU404" s="502"/>
      <c r="BV404" s="99"/>
      <c r="BW404" s="502"/>
      <c r="BX404" s="99"/>
      <c r="BY404" s="99"/>
      <c r="BZ404" s="502"/>
      <c r="CA404" s="99"/>
      <c r="CB404" s="99"/>
      <c r="CC404" s="99"/>
      <c r="CD404" s="99"/>
      <c r="CE404" s="503"/>
      <c r="CF404" s="99"/>
      <c r="CG404" s="502"/>
      <c r="CH404" s="99"/>
      <c r="CI404" s="98"/>
      <c r="CJ404" s="99"/>
      <c r="CK404" s="99"/>
      <c r="CL404" s="98"/>
      <c r="CM404" s="99"/>
      <c r="CN404" s="99"/>
      <c r="CO404" s="99"/>
      <c r="CP404" s="98"/>
      <c r="CQ404" s="99"/>
      <c r="CR404" s="99"/>
      <c r="CS404" s="99"/>
      <c r="CT404" s="99"/>
      <c r="CU404" s="99"/>
      <c r="CV404" s="99"/>
      <c r="CW404" s="99"/>
      <c r="CX404" s="98"/>
      <c r="CY404" s="99"/>
      <c r="CZ404" s="99"/>
      <c r="DA404" s="99"/>
      <c r="DB404" s="99"/>
      <c r="DC404" s="502"/>
      <c r="DD404" s="99"/>
      <c r="DE404" s="99"/>
      <c r="DF404" s="99"/>
      <c r="DG404" s="99"/>
      <c r="DH404" s="99"/>
      <c r="DI404" s="99"/>
      <c r="DJ404" s="99"/>
      <c r="DK404" s="99"/>
      <c r="DL404" s="99"/>
      <c r="DM404" s="99"/>
      <c r="DN404" s="99"/>
      <c r="DO404" s="502"/>
      <c r="DP404" s="99"/>
      <c r="DQ404" s="99"/>
      <c r="DR404" s="99"/>
      <c r="DS404" s="502"/>
      <c r="DT404" s="99"/>
      <c r="DU404" s="99"/>
      <c r="DV404" s="99"/>
      <c r="DW404" s="99"/>
      <c r="DX404" s="99"/>
      <c r="DY404" s="99"/>
      <c r="DZ404" s="99"/>
      <c r="EA404" s="506"/>
      <c r="EB404" s="99"/>
      <c r="EC404" s="502"/>
      <c r="ED404" s="98"/>
      <c r="EE404" s="99"/>
      <c r="EF404" s="99"/>
      <c r="EG404" s="99"/>
      <c r="EH404" s="99"/>
      <c r="EI404" s="98"/>
      <c r="EJ404" s="99"/>
      <c r="EK404" s="98"/>
      <c r="EL404" s="99"/>
      <c r="EM404" s="99"/>
      <c r="EN404" s="98"/>
      <c r="EO404" s="99"/>
      <c r="EP404" s="193"/>
      <c r="EQ404" s="99"/>
      <c r="ER404" s="99"/>
      <c r="ES404" s="99"/>
      <c r="ET404" s="99"/>
      <c r="EU404" s="99"/>
      <c r="EV404" s="99"/>
      <c r="EW404" s="502"/>
      <c r="EX404" s="98"/>
      <c r="EY404" s="99"/>
      <c r="EZ404" s="99"/>
      <c r="FA404" s="98"/>
      <c r="FB404" s="99"/>
      <c r="FC404" s="99"/>
      <c r="FD404" s="99"/>
      <c r="FE404" s="98"/>
      <c r="FF404" s="99"/>
      <c r="FG404" s="98"/>
      <c r="FH404" s="99"/>
      <c r="FI404" s="99"/>
      <c r="FJ404" s="98"/>
      <c r="FK404" s="99"/>
      <c r="FL404" s="99"/>
      <c r="FM404" s="99"/>
      <c r="FN404" s="506"/>
      <c r="FO404" s="99"/>
      <c r="FP404" s="502"/>
      <c r="FQ404" s="99"/>
      <c r="FR404" s="98"/>
      <c r="FS404" s="99"/>
      <c r="FT404" s="98"/>
      <c r="FU404" s="99"/>
      <c r="FV404" s="99"/>
      <c r="FW404" s="99"/>
      <c r="FX404" s="99"/>
      <c r="FY404" s="99"/>
      <c r="FZ404" s="98"/>
      <c r="GA404" s="99"/>
      <c r="GB404" s="502"/>
      <c r="GC404" s="99"/>
      <c r="GD404" s="99"/>
      <c r="GE404" s="99"/>
      <c r="GF404" s="502"/>
      <c r="GG404" s="99"/>
      <c r="GH404" s="503"/>
      <c r="GI404" s="99"/>
      <c r="GJ404" s="502"/>
      <c r="GK404" s="99"/>
      <c r="GL404" s="99"/>
      <c r="GM404" s="502"/>
      <c r="GN404" s="99"/>
      <c r="GO404" s="99"/>
      <c r="GP404" s="99"/>
      <c r="GQ404" s="99"/>
      <c r="GR404" s="99"/>
      <c r="GS404" s="503"/>
      <c r="GT404" s="99"/>
      <c r="GU404" s="502"/>
      <c r="GV404" s="98"/>
      <c r="GW404" s="99"/>
      <c r="GX404" s="99"/>
      <c r="GY404" s="98"/>
      <c r="GZ404" s="99"/>
      <c r="HA404" s="99"/>
      <c r="HB404" s="99"/>
      <c r="HC404" s="99"/>
      <c r="HD404" s="99"/>
      <c r="HE404" s="99"/>
      <c r="HF404" s="99"/>
      <c r="HG404" s="99"/>
      <c r="HH404" s="502"/>
      <c r="HI404" s="99"/>
      <c r="HJ404" s="99"/>
      <c r="HK404" s="99"/>
      <c r="HL404" s="99"/>
      <c r="HM404" s="99"/>
      <c r="HN404" s="99"/>
      <c r="HO404" s="502"/>
      <c r="HP404" s="98"/>
      <c r="HQ404" s="99"/>
      <c r="HR404" s="99"/>
      <c r="HS404" s="99"/>
      <c r="HT404" s="98"/>
      <c r="HU404" s="99"/>
      <c r="HV404" s="99"/>
      <c r="HW404" s="99"/>
      <c r="HX404" s="99"/>
      <c r="HY404" s="98"/>
      <c r="HZ404" s="99"/>
      <c r="IA404" s="503"/>
      <c r="IB404" s="502"/>
      <c r="IC404" s="99"/>
      <c r="ID404" s="99"/>
      <c r="IE404" s="99"/>
      <c r="IF404" s="99"/>
      <c r="IG404" s="99"/>
      <c r="IH404" s="99"/>
      <c r="II404" s="99"/>
      <c r="IJ404" s="99"/>
      <c r="IK404" s="503"/>
      <c r="IL404" s="502"/>
      <c r="IM404" s="99"/>
      <c r="IN404" s="99"/>
      <c r="IO404" s="99"/>
      <c r="IP404" s="99"/>
      <c r="IQ404" s="99"/>
      <c r="IR404" s="99"/>
      <c r="IS404" s="503"/>
      <c r="IT404" s="99"/>
      <c r="IU404" s="99"/>
      <c r="IV404" s="502"/>
      <c r="IW404" s="99"/>
      <c r="IX404" s="99"/>
      <c r="IY404" s="98"/>
      <c r="IZ404" s="99"/>
      <c r="JA404" s="99"/>
      <c r="JB404" s="98"/>
      <c r="JC404" s="99"/>
      <c r="JD404" s="99"/>
      <c r="JE404" s="99"/>
      <c r="JF404" s="98"/>
      <c r="JG404" s="99"/>
      <c r="JH404" s="502"/>
      <c r="JI404" s="99"/>
      <c r="JJ404" s="99"/>
      <c r="JK404" s="99"/>
      <c r="JL404" s="99"/>
      <c r="JM404" s="502"/>
      <c r="JN404" s="99"/>
      <c r="JO404" s="507"/>
      <c r="JP404" s="503"/>
      <c r="JQ404" s="502"/>
    </row>
    <row r="405" spans="23:277" ht="16" hidden="1">
      <c r="W405" s="503"/>
      <c r="X405" s="502"/>
      <c r="Y405" s="99"/>
      <c r="Z405" s="502"/>
      <c r="AA405" s="99"/>
      <c r="AB405" s="502"/>
      <c r="AC405" s="99"/>
      <c r="AD405" s="504"/>
      <c r="AE405" s="99"/>
      <c r="AF405" s="99"/>
      <c r="AG405" s="99"/>
      <c r="AH405" s="99"/>
      <c r="AI405" s="505"/>
      <c r="AJ405" s="99"/>
      <c r="AK405" s="98"/>
      <c r="AL405" s="99"/>
      <c r="AM405" s="645"/>
      <c r="AN405" s="99"/>
      <c r="AO405" s="99"/>
      <c r="AP405" s="99"/>
      <c r="AQ405" s="99"/>
      <c r="AR405" s="99"/>
      <c r="AS405" s="99"/>
      <c r="AT405" s="99"/>
      <c r="AU405" s="99"/>
      <c r="AV405" s="99"/>
      <c r="AW405" s="99"/>
      <c r="AX405" s="99"/>
      <c r="AY405" s="98"/>
      <c r="AZ405" s="99"/>
      <c r="BA405" s="98"/>
      <c r="BB405" s="99"/>
      <c r="BC405" s="502"/>
      <c r="BD405" s="99"/>
      <c r="BE405" s="99"/>
      <c r="BF405" s="502"/>
      <c r="BG405" s="99"/>
      <c r="BH405" s="99"/>
      <c r="BI405" s="99"/>
      <c r="BJ405" s="99"/>
      <c r="BK405" s="634"/>
      <c r="BL405" s="99"/>
      <c r="BM405" s="99"/>
      <c r="BN405" s="502"/>
      <c r="BO405" s="99"/>
      <c r="BP405" s="99"/>
      <c r="BQ405" s="99"/>
      <c r="BR405" s="502"/>
      <c r="BS405" s="99"/>
      <c r="BT405" s="99"/>
      <c r="BU405" s="502"/>
      <c r="BV405" s="99"/>
      <c r="BW405" s="502"/>
      <c r="BX405" s="99"/>
      <c r="BY405" s="99"/>
      <c r="BZ405" s="502"/>
      <c r="CA405" s="99"/>
      <c r="CB405" s="99"/>
      <c r="CC405" s="99"/>
      <c r="CD405" s="99"/>
      <c r="CE405" s="503"/>
      <c r="CF405" s="99"/>
      <c r="CG405" s="502"/>
      <c r="CH405" s="99"/>
      <c r="CI405" s="98"/>
      <c r="CJ405" s="99"/>
      <c r="CK405" s="99"/>
      <c r="CL405" s="98"/>
      <c r="CM405" s="99"/>
      <c r="CN405" s="99"/>
      <c r="CO405" s="99"/>
      <c r="CP405" s="98"/>
      <c r="CQ405" s="99"/>
      <c r="CR405" s="99"/>
      <c r="CS405" s="99"/>
      <c r="CT405" s="99"/>
      <c r="CU405" s="99"/>
      <c r="CV405" s="99"/>
      <c r="CW405" s="99"/>
      <c r="CX405" s="98"/>
      <c r="CY405" s="99"/>
      <c r="CZ405" s="99"/>
      <c r="DA405" s="99"/>
      <c r="DB405" s="99"/>
      <c r="DC405" s="502"/>
      <c r="DD405" s="99"/>
      <c r="DE405" s="99"/>
      <c r="DF405" s="99"/>
      <c r="DG405" s="99"/>
      <c r="DH405" s="99"/>
      <c r="DI405" s="99"/>
      <c r="DJ405" s="99"/>
      <c r="DK405" s="99"/>
      <c r="DL405" s="99"/>
      <c r="DM405" s="99"/>
      <c r="DN405" s="99"/>
      <c r="DO405" s="502"/>
      <c r="DP405" s="99"/>
      <c r="DQ405" s="99"/>
      <c r="DR405" s="99"/>
      <c r="DS405" s="502"/>
      <c r="DT405" s="99"/>
      <c r="DU405" s="99"/>
      <c r="DV405" s="99"/>
      <c r="DW405" s="99"/>
      <c r="DX405" s="99"/>
      <c r="DY405" s="99"/>
      <c r="DZ405" s="99"/>
      <c r="EA405" s="506"/>
      <c r="EB405" s="99"/>
      <c r="EC405" s="502"/>
      <c r="ED405" s="98"/>
      <c r="EE405" s="99"/>
      <c r="EF405" s="99"/>
      <c r="EG405" s="99"/>
      <c r="EH405" s="99"/>
      <c r="EI405" s="98"/>
      <c r="EJ405" s="99"/>
      <c r="EK405" s="98"/>
      <c r="EL405" s="99"/>
      <c r="EM405" s="99"/>
      <c r="EN405" s="98"/>
      <c r="EO405" s="99"/>
      <c r="EP405" s="193"/>
      <c r="EQ405" s="99"/>
      <c r="ER405" s="99"/>
      <c r="ES405" s="99"/>
      <c r="ET405" s="99"/>
      <c r="EU405" s="99"/>
      <c r="EV405" s="99"/>
      <c r="EW405" s="502"/>
      <c r="EX405" s="98"/>
      <c r="EY405" s="99"/>
      <c r="EZ405" s="99"/>
      <c r="FA405" s="98"/>
      <c r="FB405" s="99"/>
      <c r="FC405" s="99"/>
      <c r="FD405" s="99"/>
      <c r="FE405" s="98"/>
      <c r="FF405" s="99"/>
      <c r="FG405" s="98"/>
      <c r="FH405" s="99"/>
      <c r="FI405" s="99"/>
      <c r="FJ405" s="98"/>
      <c r="FK405" s="99"/>
      <c r="FL405" s="99"/>
      <c r="FM405" s="99"/>
      <c r="FN405" s="506"/>
      <c r="FO405" s="99"/>
      <c r="FP405" s="502"/>
      <c r="FQ405" s="99"/>
      <c r="FR405" s="98"/>
      <c r="FS405" s="99"/>
      <c r="FT405" s="98"/>
      <c r="FU405" s="99"/>
      <c r="FV405" s="99"/>
      <c r="FW405" s="99"/>
      <c r="FX405" s="99"/>
      <c r="FY405" s="99"/>
      <c r="FZ405" s="98"/>
      <c r="GA405" s="99"/>
      <c r="GB405" s="502"/>
      <c r="GC405" s="99"/>
      <c r="GD405" s="99"/>
      <c r="GE405" s="99"/>
      <c r="GF405" s="502"/>
      <c r="GG405" s="99"/>
      <c r="GH405" s="503"/>
      <c r="GI405" s="99"/>
      <c r="GJ405" s="502"/>
      <c r="GK405" s="99"/>
      <c r="GL405" s="99"/>
      <c r="GM405" s="502"/>
      <c r="GN405" s="99"/>
      <c r="GO405" s="99"/>
      <c r="GP405" s="99"/>
      <c r="GQ405" s="99"/>
      <c r="GR405" s="99"/>
      <c r="GS405" s="503"/>
      <c r="GT405" s="99"/>
      <c r="GU405" s="502"/>
      <c r="GV405" s="98"/>
      <c r="GW405" s="99"/>
      <c r="GX405" s="99"/>
      <c r="GY405" s="98"/>
      <c r="GZ405" s="99"/>
      <c r="HA405" s="99"/>
      <c r="HB405" s="99"/>
      <c r="HC405" s="99"/>
      <c r="HD405" s="99"/>
      <c r="HE405" s="99"/>
      <c r="HF405" s="99"/>
      <c r="HG405" s="99"/>
      <c r="HH405" s="502"/>
      <c r="HI405" s="99"/>
      <c r="HJ405" s="99"/>
      <c r="HK405" s="99"/>
      <c r="HL405" s="99"/>
      <c r="HM405" s="99"/>
      <c r="HN405" s="99"/>
      <c r="HO405" s="502"/>
      <c r="HP405" s="98"/>
      <c r="HQ405" s="99"/>
      <c r="HR405" s="99"/>
      <c r="HS405" s="99"/>
      <c r="HT405" s="98"/>
      <c r="HU405" s="99"/>
      <c r="HV405" s="99"/>
      <c r="HW405" s="99"/>
      <c r="HX405" s="99"/>
      <c r="HY405" s="98"/>
      <c r="HZ405" s="99"/>
      <c r="IA405" s="503"/>
      <c r="IB405" s="502"/>
      <c r="IC405" s="99"/>
      <c r="ID405" s="99"/>
      <c r="IE405" s="99"/>
      <c r="IF405" s="99"/>
      <c r="IG405" s="99"/>
      <c r="IH405" s="99"/>
      <c r="II405" s="99"/>
      <c r="IJ405" s="99"/>
      <c r="IK405" s="503"/>
      <c r="IL405" s="502"/>
      <c r="IM405" s="99"/>
      <c r="IN405" s="99"/>
      <c r="IO405" s="99"/>
      <c r="IP405" s="99"/>
      <c r="IQ405" s="99"/>
      <c r="IR405" s="99"/>
      <c r="IS405" s="503"/>
      <c r="IT405" s="99"/>
      <c r="IU405" s="99"/>
      <c r="IV405" s="502"/>
      <c r="IW405" s="99"/>
      <c r="IX405" s="99"/>
      <c r="IY405" s="98"/>
      <c r="IZ405" s="99"/>
      <c r="JA405" s="99"/>
      <c r="JB405" s="98"/>
      <c r="JC405" s="99"/>
      <c r="JD405" s="99"/>
      <c r="JE405" s="99"/>
      <c r="JF405" s="98"/>
      <c r="JG405" s="99"/>
      <c r="JH405" s="502"/>
      <c r="JI405" s="99"/>
      <c r="JJ405" s="99"/>
      <c r="JK405" s="99"/>
      <c r="JL405" s="99"/>
      <c r="JM405" s="502"/>
      <c r="JN405" s="99"/>
      <c r="JO405" s="507"/>
      <c r="JP405" s="503"/>
      <c r="JQ405" s="502"/>
    </row>
    <row r="406" spans="23:277" ht="16" hidden="1">
      <c r="W406" s="503"/>
      <c r="X406" s="502"/>
      <c r="Y406" s="99"/>
      <c r="Z406" s="502"/>
      <c r="AA406" s="99"/>
      <c r="AB406" s="502"/>
      <c r="AC406" s="99"/>
      <c r="AD406" s="504"/>
      <c r="AE406" s="99"/>
      <c r="AF406" s="99"/>
      <c r="AG406" s="99"/>
      <c r="AH406" s="99"/>
      <c r="AI406" s="505"/>
      <c r="AJ406" s="99"/>
      <c r="AK406" s="98"/>
      <c r="AL406" s="99"/>
      <c r="AM406" s="645"/>
      <c r="AN406" s="99"/>
      <c r="AO406" s="99"/>
      <c r="AP406" s="99"/>
      <c r="AQ406" s="99"/>
      <c r="AR406" s="99"/>
      <c r="AS406" s="99"/>
      <c r="AT406" s="99"/>
      <c r="AU406" s="99"/>
      <c r="AV406" s="99"/>
      <c r="AW406" s="99"/>
      <c r="AX406" s="99"/>
      <c r="AY406" s="98"/>
      <c r="AZ406" s="99"/>
      <c r="BA406" s="98"/>
      <c r="BB406" s="99"/>
      <c r="BC406" s="502"/>
      <c r="BD406" s="99"/>
      <c r="BE406" s="99"/>
      <c r="BF406" s="502"/>
      <c r="BG406" s="99"/>
      <c r="BH406" s="99"/>
      <c r="BI406" s="99"/>
      <c r="BJ406" s="99"/>
      <c r="BK406" s="634"/>
      <c r="BL406" s="99"/>
      <c r="BM406" s="99"/>
      <c r="BN406" s="502"/>
      <c r="BO406" s="99"/>
      <c r="BP406" s="99"/>
      <c r="BQ406" s="99"/>
      <c r="BR406" s="502"/>
      <c r="BS406" s="99"/>
      <c r="BT406" s="99"/>
      <c r="BU406" s="502"/>
      <c r="BV406" s="99"/>
      <c r="BW406" s="502"/>
      <c r="BX406" s="99"/>
      <c r="BY406" s="99"/>
      <c r="BZ406" s="502"/>
      <c r="CA406" s="99"/>
      <c r="CB406" s="99"/>
      <c r="CC406" s="99"/>
      <c r="CD406" s="99"/>
      <c r="CE406" s="503"/>
      <c r="CF406" s="99"/>
      <c r="CG406" s="502"/>
      <c r="CH406" s="99"/>
      <c r="CI406" s="98"/>
      <c r="CJ406" s="99"/>
      <c r="CK406" s="99"/>
      <c r="CL406" s="98"/>
      <c r="CM406" s="99"/>
      <c r="CN406" s="99"/>
      <c r="CO406" s="99"/>
      <c r="CP406" s="98"/>
      <c r="CQ406" s="99"/>
      <c r="CR406" s="99"/>
      <c r="CS406" s="99"/>
      <c r="CT406" s="99"/>
      <c r="CU406" s="99"/>
      <c r="CV406" s="99"/>
      <c r="CW406" s="99"/>
      <c r="CX406" s="98"/>
      <c r="CY406" s="99"/>
      <c r="CZ406" s="99"/>
      <c r="DA406" s="99"/>
      <c r="DB406" s="99"/>
      <c r="DC406" s="502"/>
      <c r="DD406" s="99"/>
      <c r="DE406" s="99"/>
      <c r="DF406" s="99"/>
      <c r="DG406" s="99"/>
      <c r="DH406" s="99"/>
      <c r="DI406" s="99"/>
      <c r="DJ406" s="99"/>
      <c r="DK406" s="99"/>
      <c r="DL406" s="99"/>
      <c r="DM406" s="99"/>
      <c r="DN406" s="99"/>
      <c r="DO406" s="502"/>
      <c r="DP406" s="99"/>
      <c r="DQ406" s="99"/>
      <c r="DR406" s="99"/>
      <c r="DS406" s="502"/>
      <c r="DT406" s="99"/>
      <c r="DU406" s="99"/>
      <c r="DV406" s="99"/>
      <c r="DW406" s="99"/>
      <c r="DX406" s="99"/>
      <c r="DY406" s="99"/>
      <c r="DZ406" s="99"/>
      <c r="EA406" s="506"/>
      <c r="EB406" s="99"/>
      <c r="EC406" s="502"/>
      <c r="ED406" s="98"/>
      <c r="EE406" s="99"/>
      <c r="EF406" s="99"/>
      <c r="EG406" s="99"/>
      <c r="EH406" s="99"/>
      <c r="EI406" s="98"/>
      <c r="EJ406" s="99"/>
      <c r="EK406" s="98"/>
      <c r="EL406" s="99"/>
      <c r="EM406" s="99"/>
      <c r="EN406" s="98"/>
      <c r="EO406" s="99"/>
      <c r="EP406" s="193"/>
      <c r="EQ406" s="99"/>
      <c r="ER406" s="99"/>
      <c r="ES406" s="99"/>
      <c r="ET406" s="99"/>
      <c r="EU406" s="99"/>
      <c r="EV406" s="99"/>
      <c r="EW406" s="502"/>
      <c r="EX406" s="98"/>
      <c r="EY406" s="99"/>
      <c r="EZ406" s="99"/>
      <c r="FA406" s="98"/>
      <c r="FB406" s="99"/>
      <c r="FC406" s="99"/>
      <c r="FD406" s="99"/>
      <c r="FE406" s="98"/>
      <c r="FF406" s="99"/>
      <c r="FG406" s="98"/>
      <c r="FH406" s="99"/>
      <c r="FI406" s="99"/>
      <c r="FJ406" s="98"/>
      <c r="FK406" s="99"/>
      <c r="FL406" s="99"/>
      <c r="FM406" s="99"/>
      <c r="FN406" s="506"/>
      <c r="FO406" s="99"/>
      <c r="FP406" s="502"/>
      <c r="FQ406" s="99"/>
      <c r="FR406" s="98"/>
      <c r="FS406" s="99"/>
      <c r="FT406" s="98"/>
      <c r="FU406" s="99"/>
      <c r="FV406" s="99"/>
      <c r="FW406" s="99"/>
      <c r="FX406" s="99"/>
      <c r="FY406" s="99"/>
      <c r="FZ406" s="98"/>
      <c r="GA406" s="99"/>
      <c r="GB406" s="502"/>
      <c r="GC406" s="99"/>
      <c r="GD406" s="99"/>
      <c r="GE406" s="99"/>
      <c r="GF406" s="502"/>
      <c r="GG406" s="99"/>
      <c r="GH406" s="503"/>
      <c r="GI406" s="99"/>
      <c r="GJ406" s="502"/>
      <c r="GK406" s="99"/>
      <c r="GL406" s="99"/>
      <c r="GM406" s="502"/>
      <c r="GN406" s="99"/>
      <c r="GO406" s="99"/>
      <c r="GP406" s="99"/>
      <c r="GQ406" s="99"/>
      <c r="GR406" s="99"/>
      <c r="GS406" s="503"/>
      <c r="GT406" s="99"/>
      <c r="GU406" s="502"/>
      <c r="GV406" s="98"/>
      <c r="GW406" s="99"/>
      <c r="GX406" s="99"/>
      <c r="GY406" s="98"/>
      <c r="GZ406" s="99"/>
      <c r="HA406" s="99"/>
      <c r="HB406" s="99"/>
      <c r="HC406" s="99"/>
      <c r="HD406" s="99"/>
      <c r="HE406" s="99"/>
      <c r="HF406" s="99"/>
      <c r="HG406" s="99"/>
      <c r="HH406" s="502"/>
      <c r="HI406" s="99"/>
      <c r="HJ406" s="99"/>
      <c r="HK406" s="99"/>
      <c r="HL406" s="99"/>
      <c r="HM406" s="99"/>
      <c r="HN406" s="99"/>
      <c r="HO406" s="502"/>
      <c r="HP406" s="98"/>
      <c r="HQ406" s="99"/>
      <c r="HR406" s="99"/>
      <c r="HS406" s="99"/>
      <c r="HT406" s="98"/>
      <c r="HU406" s="99"/>
      <c r="HV406" s="99"/>
      <c r="HW406" s="99"/>
      <c r="HX406" s="99"/>
      <c r="HY406" s="98"/>
      <c r="HZ406" s="99"/>
      <c r="IA406" s="503"/>
      <c r="IB406" s="502"/>
      <c r="IC406" s="99"/>
      <c r="ID406" s="99"/>
      <c r="IE406" s="99"/>
      <c r="IF406" s="99"/>
      <c r="IG406" s="99"/>
      <c r="IH406" s="99"/>
      <c r="II406" s="99"/>
      <c r="IJ406" s="99"/>
      <c r="IK406" s="503"/>
      <c r="IL406" s="502"/>
      <c r="IM406" s="99"/>
      <c r="IN406" s="99"/>
      <c r="IO406" s="99"/>
      <c r="IP406" s="99"/>
      <c r="IQ406" s="99"/>
      <c r="IR406" s="99"/>
      <c r="IS406" s="503"/>
      <c r="IT406" s="99"/>
      <c r="IU406" s="99"/>
      <c r="IV406" s="502"/>
      <c r="IW406" s="99"/>
      <c r="IX406" s="99"/>
      <c r="IY406" s="98"/>
      <c r="IZ406" s="99"/>
      <c r="JA406" s="99"/>
      <c r="JB406" s="98"/>
      <c r="JC406" s="99"/>
      <c r="JD406" s="99"/>
      <c r="JE406" s="99"/>
      <c r="JF406" s="98"/>
      <c r="JG406" s="99"/>
      <c r="JH406" s="502"/>
      <c r="JI406" s="99"/>
      <c r="JJ406" s="99"/>
      <c r="JK406" s="99"/>
      <c r="JL406" s="99"/>
      <c r="JM406" s="502"/>
      <c r="JN406" s="99"/>
      <c r="JO406" s="507"/>
      <c r="JP406" s="503"/>
      <c r="JQ406" s="502"/>
    </row>
    <row r="407" spans="23:277" ht="16" hidden="1">
      <c r="W407" s="503"/>
      <c r="X407" s="502"/>
      <c r="Y407" s="99"/>
      <c r="Z407" s="502"/>
      <c r="AA407" s="99"/>
      <c r="AB407" s="502"/>
      <c r="AC407" s="99"/>
      <c r="AD407" s="504"/>
      <c r="AE407" s="99"/>
      <c r="AF407" s="99"/>
      <c r="AG407" s="99"/>
      <c r="AH407" s="99"/>
      <c r="AI407" s="505"/>
      <c r="AJ407" s="99"/>
      <c r="AK407" s="98"/>
      <c r="AL407" s="99"/>
      <c r="AM407" s="645"/>
      <c r="AN407" s="99"/>
      <c r="AO407" s="99"/>
      <c r="AP407" s="99"/>
      <c r="AQ407" s="99"/>
      <c r="AR407" s="99"/>
      <c r="AS407" s="99"/>
      <c r="AT407" s="99"/>
      <c r="AU407" s="99"/>
      <c r="AV407" s="99"/>
      <c r="AW407" s="99"/>
      <c r="AX407" s="99"/>
      <c r="AY407" s="98"/>
      <c r="AZ407" s="99"/>
      <c r="BA407" s="98"/>
      <c r="BB407" s="99"/>
      <c r="BC407" s="502"/>
      <c r="BD407" s="99"/>
      <c r="BE407" s="99"/>
      <c r="BF407" s="502"/>
      <c r="BG407" s="99"/>
      <c r="BH407" s="99"/>
      <c r="BI407" s="99"/>
      <c r="BJ407" s="99"/>
      <c r="BK407" s="634"/>
      <c r="BL407" s="99"/>
      <c r="BM407" s="99"/>
      <c r="BN407" s="502"/>
      <c r="BO407" s="99"/>
      <c r="BP407" s="99"/>
      <c r="BQ407" s="99"/>
      <c r="BR407" s="502"/>
      <c r="BS407" s="99"/>
      <c r="BT407" s="99"/>
      <c r="BU407" s="502"/>
      <c r="BV407" s="99"/>
      <c r="BW407" s="502"/>
      <c r="BX407" s="99"/>
      <c r="BY407" s="99"/>
      <c r="BZ407" s="502"/>
      <c r="CA407" s="99"/>
      <c r="CB407" s="99"/>
      <c r="CC407" s="99"/>
      <c r="CD407" s="99"/>
      <c r="CE407" s="503"/>
      <c r="CF407" s="99"/>
      <c r="CG407" s="502"/>
      <c r="CH407" s="99"/>
      <c r="CI407" s="98"/>
      <c r="CJ407" s="99"/>
      <c r="CK407" s="99"/>
      <c r="CL407" s="98"/>
      <c r="CM407" s="99"/>
      <c r="CN407" s="99"/>
      <c r="CO407" s="99"/>
      <c r="CP407" s="98"/>
      <c r="CQ407" s="99"/>
      <c r="CR407" s="99"/>
      <c r="CS407" s="99"/>
      <c r="CT407" s="99"/>
      <c r="CU407" s="99"/>
      <c r="CV407" s="99"/>
      <c r="CW407" s="99"/>
      <c r="CX407" s="98"/>
      <c r="CY407" s="99"/>
      <c r="CZ407" s="99"/>
      <c r="DA407" s="99"/>
      <c r="DB407" s="99"/>
      <c r="DC407" s="502"/>
      <c r="DD407" s="99"/>
      <c r="DE407" s="99"/>
      <c r="DF407" s="99"/>
      <c r="DG407" s="99"/>
      <c r="DH407" s="99"/>
      <c r="DI407" s="99"/>
      <c r="DJ407" s="99"/>
      <c r="DK407" s="99"/>
      <c r="DL407" s="99"/>
      <c r="DM407" s="99"/>
      <c r="DN407" s="99"/>
      <c r="DO407" s="502"/>
      <c r="DP407" s="99"/>
      <c r="DQ407" s="99"/>
      <c r="DR407" s="99"/>
      <c r="DS407" s="502"/>
      <c r="DT407" s="99"/>
      <c r="DU407" s="99"/>
      <c r="DV407" s="99"/>
      <c r="DW407" s="99"/>
      <c r="DX407" s="99"/>
      <c r="DY407" s="99"/>
      <c r="DZ407" s="99"/>
      <c r="EA407" s="506"/>
      <c r="EB407" s="99"/>
      <c r="EC407" s="502"/>
      <c r="ED407" s="98"/>
      <c r="EE407" s="99"/>
      <c r="EF407" s="99"/>
      <c r="EG407" s="99"/>
      <c r="EH407" s="99"/>
      <c r="EI407" s="98"/>
      <c r="EJ407" s="99"/>
      <c r="EK407" s="98"/>
      <c r="EL407" s="99"/>
      <c r="EM407" s="99"/>
      <c r="EN407" s="98"/>
      <c r="EO407" s="99"/>
      <c r="EP407" s="193"/>
      <c r="EQ407" s="99"/>
      <c r="ER407" s="99"/>
      <c r="ES407" s="99"/>
      <c r="ET407" s="99"/>
      <c r="EU407" s="99"/>
      <c r="EV407" s="99"/>
      <c r="EW407" s="502"/>
      <c r="EX407" s="98"/>
      <c r="EY407" s="99"/>
      <c r="EZ407" s="99"/>
      <c r="FA407" s="98"/>
      <c r="FB407" s="99"/>
      <c r="FC407" s="99"/>
      <c r="FD407" s="99"/>
      <c r="FE407" s="98"/>
      <c r="FF407" s="99"/>
      <c r="FG407" s="98"/>
      <c r="FH407" s="99"/>
      <c r="FI407" s="99"/>
      <c r="FJ407" s="98"/>
      <c r="FK407" s="99"/>
      <c r="FL407" s="99"/>
      <c r="FM407" s="99"/>
      <c r="FN407" s="506"/>
      <c r="FO407" s="99"/>
      <c r="FP407" s="502"/>
      <c r="FQ407" s="99"/>
      <c r="FR407" s="98"/>
      <c r="FS407" s="99"/>
      <c r="FT407" s="98"/>
      <c r="FU407" s="99"/>
      <c r="FV407" s="99"/>
      <c r="FW407" s="99"/>
      <c r="FX407" s="99"/>
      <c r="FY407" s="99"/>
      <c r="FZ407" s="98"/>
      <c r="GA407" s="99"/>
      <c r="GB407" s="502"/>
      <c r="GC407" s="99"/>
      <c r="GD407" s="99"/>
      <c r="GE407" s="99"/>
      <c r="GF407" s="502"/>
      <c r="GG407" s="99"/>
      <c r="GH407" s="503"/>
      <c r="GI407" s="99"/>
      <c r="GJ407" s="502"/>
      <c r="GK407" s="99"/>
      <c r="GL407" s="99"/>
      <c r="GM407" s="502"/>
      <c r="GN407" s="99"/>
      <c r="GO407" s="99"/>
      <c r="GP407" s="99"/>
      <c r="GQ407" s="99"/>
      <c r="GR407" s="99"/>
      <c r="GS407" s="503"/>
      <c r="GT407" s="99"/>
      <c r="GU407" s="502"/>
      <c r="GV407" s="98"/>
      <c r="GW407" s="99"/>
      <c r="GX407" s="99"/>
      <c r="GY407" s="98"/>
      <c r="GZ407" s="99"/>
      <c r="HA407" s="99"/>
      <c r="HB407" s="99"/>
      <c r="HC407" s="99"/>
      <c r="HD407" s="99"/>
      <c r="HE407" s="99"/>
      <c r="HF407" s="99"/>
      <c r="HG407" s="99"/>
      <c r="HH407" s="502"/>
      <c r="HI407" s="99"/>
      <c r="HJ407" s="99"/>
      <c r="HK407" s="99"/>
      <c r="HL407" s="99"/>
      <c r="HM407" s="99"/>
      <c r="HN407" s="99"/>
      <c r="HO407" s="502"/>
      <c r="HP407" s="98"/>
      <c r="HQ407" s="99"/>
      <c r="HR407" s="99"/>
      <c r="HS407" s="99"/>
      <c r="HT407" s="98"/>
      <c r="HU407" s="99"/>
      <c r="HV407" s="99"/>
      <c r="HW407" s="99"/>
      <c r="HX407" s="99"/>
      <c r="HY407" s="98"/>
      <c r="HZ407" s="99"/>
      <c r="IA407" s="503"/>
      <c r="IB407" s="502"/>
      <c r="IC407" s="99"/>
      <c r="ID407" s="99"/>
      <c r="IE407" s="99"/>
      <c r="IF407" s="99"/>
      <c r="IG407" s="99"/>
      <c r="IH407" s="99"/>
      <c r="II407" s="99"/>
      <c r="IJ407" s="99"/>
      <c r="IK407" s="503"/>
      <c r="IL407" s="502"/>
      <c r="IM407" s="99"/>
      <c r="IN407" s="99"/>
      <c r="IO407" s="99"/>
      <c r="IP407" s="99"/>
      <c r="IQ407" s="99"/>
      <c r="IR407" s="99"/>
      <c r="IS407" s="503"/>
      <c r="IT407" s="99"/>
      <c r="IU407" s="99"/>
      <c r="IV407" s="502"/>
      <c r="IW407" s="99"/>
      <c r="IX407" s="99"/>
      <c r="IY407" s="98"/>
      <c r="IZ407" s="99"/>
      <c r="JA407" s="99"/>
      <c r="JB407" s="98"/>
      <c r="JC407" s="99"/>
      <c r="JD407" s="99"/>
      <c r="JE407" s="99"/>
      <c r="JF407" s="98"/>
      <c r="JG407" s="99"/>
      <c r="JH407" s="502"/>
      <c r="JI407" s="99"/>
      <c r="JJ407" s="99"/>
      <c r="JK407" s="99"/>
      <c r="JL407" s="99"/>
      <c r="JM407" s="502"/>
      <c r="JN407" s="99"/>
      <c r="JO407" s="507"/>
      <c r="JP407" s="503"/>
      <c r="JQ407" s="502"/>
    </row>
    <row r="408" spans="23:277" ht="16" hidden="1">
      <c r="W408" s="503"/>
      <c r="X408" s="502"/>
      <c r="Y408" s="99"/>
      <c r="Z408" s="502"/>
      <c r="AA408" s="99"/>
      <c r="AB408" s="502"/>
      <c r="AC408" s="99"/>
      <c r="AD408" s="504"/>
      <c r="AE408" s="99"/>
      <c r="AF408" s="99"/>
      <c r="AG408" s="99"/>
      <c r="AH408" s="99"/>
      <c r="AI408" s="505"/>
      <c r="AJ408" s="99"/>
      <c r="AK408" s="98"/>
      <c r="AL408" s="99"/>
      <c r="AM408" s="645"/>
      <c r="AN408" s="99"/>
      <c r="AO408" s="99"/>
      <c r="AP408" s="99"/>
      <c r="AQ408" s="99"/>
      <c r="AR408" s="99"/>
      <c r="AS408" s="99"/>
      <c r="AT408" s="99"/>
      <c r="AU408" s="99"/>
      <c r="AV408" s="99"/>
      <c r="AW408" s="99"/>
      <c r="AX408" s="99"/>
      <c r="AY408" s="98"/>
      <c r="AZ408" s="99"/>
      <c r="BA408" s="98"/>
      <c r="BB408" s="99"/>
      <c r="BC408" s="502"/>
      <c r="BD408" s="99"/>
      <c r="BE408" s="99"/>
      <c r="BF408" s="502"/>
      <c r="BG408" s="99"/>
      <c r="BH408" s="99"/>
      <c r="BI408" s="99"/>
      <c r="BJ408" s="99"/>
      <c r="BK408" s="634"/>
      <c r="BL408" s="99"/>
      <c r="BM408" s="99"/>
      <c r="BN408" s="502"/>
      <c r="BO408" s="99"/>
      <c r="BP408" s="99"/>
      <c r="BQ408" s="99"/>
      <c r="BR408" s="502"/>
      <c r="BS408" s="99"/>
      <c r="BT408" s="99"/>
      <c r="BU408" s="502"/>
      <c r="BV408" s="99"/>
      <c r="BW408" s="502"/>
      <c r="BX408" s="99"/>
      <c r="BY408" s="99"/>
      <c r="BZ408" s="502"/>
      <c r="CA408" s="99"/>
      <c r="CB408" s="99"/>
      <c r="CC408" s="99"/>
      <c r="CD408" s="99"/>
      <c r="CE408" s="503"/>
      <c r="CF408" s="99"/>
      <c r="CG408" s="502"/>
      <c r="CH408" s="99"/>
      <c r="CI408" s="98"/>
      <c r="CJ408" s="99"/>
      <c r="CK408" s="99"/>
      <c r="CL408" s="98"/>
      <c r="CM408" s="99"/>
      <c r="CN408" s="99"/>
      <c r="CO408" s="99"/>
      <c r="CP408" s="98"/>
      <c r="CQ408" s="99"/>
      <c r="CR408" s="99"/>
      <c r="CS408" s="99"/>
      <c r="CT408" s="99"/>
      <c r="CU408" s="99"/>
      <c r="CV408" s="99"/>
      <c r="CW408" s="99"/>
      <c r="CX408" s="98"/>
      <c r="CY408" s="99"/>
      <c r="CZ408" s="99"/>
      <c r="DA408" s="99"/>
      <c r="DB408" s="99"/>
      <c r="DC408" s="502"/>
      <c r="DD408" s="99"/>
      <c r="DE408" s="99"/>
      <c r="DF408" s="99"/>
      <c r="DG408" s="99"/>
      <c r="DH408" s="99"/>
      <c r="DI408" s="99"/>
      <c r="DJ408" s="99"/>
      <c r="DK408" s="99"/>
      <c r="DL408" s="99"/>
      <c r="DM408" s="99"/>
      <c r="DN408" s="99"/>
      <c r="DO408" s="502"/>
      <c r="DP408" s="99"/>
      <c r="DQ408" s="99"/>
      <c r="DR408" s="99"/>
      <c r="DS408" s="502"/>
      <c r="DT408" s="99"/>
      <c r="DU408" s="99"/>
      <c r="DV408" s="99"/>
      <c r="DW408" s="99"/>
      <c r="DX408" s="99"/>
      <c r="DY408" s="99"/>
      <c r="DZ408" s="99"/>
      <c r="EA408" s="506"/>
      <c r="EB408" s="99"/>
      <c r="EC408" s="502"/>
      <c r="ED408" s="98"/>
      <c r="EE408" s="99"/>
      <c r="EF408" s="99"/>
      <c r="EG408" s="99"/>
      <c r="EH408" s="99"/>
      <c r="EI408" s="98"/>
      <c r="EJ408" s="99"/>
      <c r="EK408" s="98"/>
      <c r="EL408" s="99"/>
      <c r="EM408" s="99"/>
      <c r="EN408" s="98"/>
      <c r="EO408" s="99"/>
      <c r="EP408" s="193"/>
      <c r="EQ408" s="99"/>
      <c r="ER408" s="99"/>
      <c r="ES408" s="99"/>
      <c r="ET408" s="99"/>
      <c r="EU408" s="99"/>
      <c r="EV408" s="99"/>
      <c r="EW408" s="502"/>
      <c r="EX408" s="98"/>
      <c r="EY408" s="99"/>
      <c r="EZ408" s="99"/>
      <c r="FA408" s="98"/>
      <c r="FB408" s="99"/>
      <c r="FC408" s="99"/>
      <c r="FD408" s="99"/>
      <c r="FE408" s="98"/>
      <c r="FF408" s="99"/>
      <c r="FG408" s="98"/>
      <c r="FH408" s="99"/>
      <c r="FI408" s="99"/>
      <c r="FJ408" s="98"/>
      <c r="FK408" s="99"/>
      <c r="FL408" s="99"/>
      <c r="FM408" s="99"/>
      <c r="FN408" s="506"/>
      <c r="FO408" s="99"/>
      <c r="FP408" s="502"/>
      <c r="FQ408" s="99"/>
      <c r="FR408" s="98"/>
      <c r="FS408" s="99"/>
      <c r="FT408" s="98"/>
      <c r="FU408" s="99"/>
      <c r="FV408" s="99"/>
      <c r="FW408" s="99"/>
      <c r="FX408" s="99"/>
      <c r="FY408" s="99"/>
      <c r="FZ408" s="98"/>
      <c r="GA408" s="99"/>
      <c r="GB408" s="502"/>
      <c r="GC408" s="99"/>
      <c r="GD408" s="99"/>
      <c r="GE408" s="99"/>
      <c r="GF408" s="502"/>
      <c r="GG408" s="99"/>
      <c r="GH408" s="503"/>
      <c r="GI408" s="99"/>
      <c r="GJ408" s="502"/>
      <c r="GK408" s="99"/>
      <c r="GL408" s="99"/>
      <c r="GM408" s="502"/>
      <c r="GN408" s="99"/>
      <c r="GO408" s="99"/>
      <c r="GP408" s="99"/>
      <c r="GQ408" s="99"/>
      <c r="GR408" s="99"/>
      <c r="GS408" s="503"/>
      <c r="GT408" s="99"/>
      <c r="GU408" s="502"/>
      <c r="GV408" s="98"/>
      <c r="GW408" s="99"/>
      <c r="GX408" s="99"/>
      <c r="GY408" s="98"/>
      <c r="GZ408" s="99"/>
      <c r="HA408" s="99"/>
      <c r="HB408" s="99"/>
      <c r="HC408" s="99"/>
      <c r="HD408" s="99"/>
      <c r="HE408" s="99"/>
      <c r="HF408" s="99"/>
      <c r="HG408" s="99"/>
      <c r="HH408" s="502"/>
      <c r="HI408" s="99"/>
      <c r="HJ408" s="99"/>
      <c r="HK408" s="99"/>
      <c r="HL408" s="99"/>
      <c r="HM408" s="99"/>
      <c r="HN408" s="99"/>
      <c r="HO408" s="502"/>
      <c r="HP408" s="98"/>
      <c r="HQ408" s="99"/>
      <c r="HR408" s="99"/>
      <c r="HS408" s="99"/>
      <c r="HT408" s="98"/>
      <c r="HU408" s="99"/>
      <c r="HV408" s="99"/>
      <c r="HW408" s="99"/>
      <c r="HX408" s="99"/>
      <c r="HY408" s="98"/>
      <c r="HZ408" s="99"/>
      <c r="IA408" s="503"/>
      <c r="IB408" s="502"/>
      <c r="IC408" s="99"/>
      <c r="ID408" s="99"/>
      <c r="IE408" s="99"/>
      <c r="IF408" s="99"/>
      <c r="IG408" s="99"/>
      <c r="IH408" s="99"/>
      <c r="II408" s="99"/>
      <c r="IJ408" s="99"/>
      <c r="IK408" s="503"/>
      <c r="IL408" s="502"/>
      <c r="IM408" s="99"/>
      <c r="IN408" s="99"/>
      <c r="IO408" s="99"/>
      <c r="IP408" s="99"/>
      <c r="IQ408" s="99"/>
      <c r="IR408" s="99"/>
      <c r="IS408" s="503"/>
      <c r="IT408" s="99"/>
      <c r="IU408" s="99"/>
      <c r="IV408" s="502"/>
      <c r="IW408" s="99"/>
      <c r="IX408" s="99"/>
      <c r="IY408" s="98"/>
      <c r="IZ408" s="99"/>
      <c r="JA408" s="99"/>
      <c r="JB408" s="98"/>
      <c r="JC408" s="99"/>
      <c r="JD408" s="99"/>
      <c r="JE408" s="99"/>
      <c r="JF408" s="98"/>
      <c r="JG408" s="99"/>
      <c r="JH408" s="502"/>
      <c r="JI408" s="99"/>
      <c r="JJ408" s="99"/>
      <c r="JK408" s="99"/>
      <c r="JL408" s="99"/>
      <c r="JM408" s="502"/>
      <c r="JN408" s="99"/>
      <c r="JO408" s="507"/>
      <c r="JP408" s="503"/>
      <c r="JQ408" s="502"/>
    </row>
    <row r="409" spans="23:277" ht="16" hidden="1">
      <c r="W409" s="503"/>
      <c r="X409" s="502"/>
      <c r="Y409" s="99"/>
      <c r="Z409" s="502"/>
      <c r="AA409" s="99"/>
      <c r="AB409" s="502"/>
      <c r="AC409" s="99"/>
      <c r="AD409" s="504"/>
      <c r="AE409" s="99"/>
      <c r="AF409" s="99"/>
      <c r="AG409" s="99"/>
      <c r="AH409" s="99"/>
      <c r="AI409" s="505"/>
      <c r="AJ409" s="99"/>
      <c r="AK409" s="98"/>
      <c r="AL409" s="99"/>
      <c r="AM409" s="645"/>
      <c r="AN409" s="99"/>
      <c r="AO409" s="99"/>
      <c r="AP409" s="99"/>
      <c r="AQ409" s="99"/>
      <c r="AR409" s="99"/>
      <c r="AS409" s="99"/>
      <c r="AT409" s="99"/>
      <c r="AU409" s="99"/>
      <c r="AV409" s="99"/>
      <c r="AW409" s="99"/>
      <c r="AX409" s="99"/>
      <c r="AY409" s="98"/>
      <c r="AZ409" s="99"/>
      <c r="BA409" s="98"/>
      <c r="BB409" s="99"/>
      <c r="BC409" s="502"/>
      <c r="BD409" s="99"/>
      <c r="BE409" s="99"/>
      <c r="BF409" s="502"/>
      <c r="BG409" s="99"/>
      <c r="BH409" s="99"/>
      <c r="BI409" s="99"/>
      <c r="BJ409" s="99"/>
      <c r="BK409" s="634"/>
      <c r="BL409" s="99"/>
      <c r="BM409" s="99"/>
      <c r="BN409" s="502"/>
      <c r="BO409" s="99"/>
      <c r="BP409" s="99"/>
      <c r="BQ409" s="99"/>
      <c r="BR409" s="502"/>
      <c r="BS409" s="99"/>
      <c r="BT409" s="99"/>
      <c r="BU409" s="502"/>
      <c r="BV409" s="99"/>
      <c r="BW409" s="502"/>
      <c r="BX409" s="99"/>
      <c r="BY409" s="99"/>
      <c r="BZ409" s="502"/>
      <c r="CA409" s="99"/>
      <c r="CB409" s="99"/>
      <c r="CC409" s="99"/>
      <c r="CD409" s="99"/>
      <c r="CE409" s="503"/>
      <c r="CF409" s="99"/>
      <c r="CG409" s="502"/>
      <c r="CH409" s="99"/>
      <c r="CI409" s="98"/>
      <c r="CJ409" s="99"/>
      <c r="CK409" s="99"/>
      <c r="CL409" s="98"/>
      <c r="CM409" s="99"/>
      <c r="CN409" s="99"/>
      <c r="CO409" s="99"/>
      <c r="CP409" s="98"/>
      <c r="CQ409" s="99"/>
      <c r="CR409" s="99"/>
      <c r="CS409" s="99"/>
      <c r="CT409" s="99"/>
      <c r="CU409" s="99"/>
      <c r="CV409" s="99"/>
      <c r="CW409" s="99"/>
      <c r="CX409" s="98"/>
      <c r="CY409" s="99"/>
      <c r="CZ409" s="99"/>
      <c r="DA409" s="99"/>
      <c r="DB409" s="99"/>
      <c r="DC409" s="502"/>
      <c r="DD409" s="99"/>
      <c r="DE409" s="99"/>
      <c r="DF409" s="99"/>
      <c r="DG409" s="99"/>
      <c r="DH409" s="99"/>
      <c r="DI409" s="99"/>
      <c r="DJ409" s="99"/>
      <c r="DK409" s="99"/>
      <c r="DL409" s="99"/>
      <c r="DM409" s="99"/>
      <c r="DN409" s="99"/>
      <c r="DO409" s="502"/>
      <c r="DP409" s="99"/>
      <c r="DQ409" s="99"/>
      <c r="DR409" s="99"/>
      <c r="DS409" s="502"/>
      <c r="DT409" s="99"/>
      <c r="DU409" s="99"/>
      <c r="DV409" s="99"/>
      <c r="DW409" s="99"/>
      <c r="DX409" s="99"/>
      <c r="DY409" s="99"/>
      <c r="DZ409" s="99"/>
      <c r="EA409" s="506"/>
      <c r="EB409" s="99"/>
      <c r="EC409" s="502"/>
      <c r="ED409" s="98"/>
      <c r="EE409" s="99"/>
      <c r="EF409" s="99"/>
      <c r="EG409" s="99"/>
      <c r="EH409" s="99"/>
      <c r="EI409" s="98"/>
      <c r="EJ409" s="99"/>
      <c r="EK409" s="98"/>
      <c r="EL409" s="99"/>
      <c r="EM409" s="99"/>
      <c r="EN409" s="98"/>
      <c r="EO409" s="99"/>
      <c r="EP409" s="193"/>
      <c r="EQ409" s="99"/>
      <c r="ER409" s="99"/>
      <c r="ES409" s="99"/>
      <c r="ET409" s="99"/>
      <c r="EU409" s="99"/>
      <c r="EV409" s="99"/>
      <c r="EW409" s="502"/>
      <c r="EX409" s="98"/>
      <c r="EY409" s="99"/>
      <c r="EZ409" s="99"/>
      <c r="FA409" s="98"/>
      <c r="FB409" s="99"/>
      <c r="FC409" s="99"/>
      <c r="FD409" s="99"/>
      <c r="FE409" s="98"/>
      <c r="FF409" s="99"/>
      <c r="FG409" s="98"/>
      <c r="FH409" s="99"/>
      <c r="FI409" s="99"/>
      <c r="FJ409" s="98"/>
      <c r="FK409" s="99"/>
      <c r="FL409" s="99"/>
      <c r="FM409" s="99"/>
      <c r="FN409" s="506"/>
      <c r="FO409" s="99"/>
      <c r="FP409" s="502"/>
      <c r="FQ409" s="99"/>
      <c r="FR409" s="98"/>
      <c r="FS409" s="99"/>
      <c r="FT409" s="98"/>
      <c r="FU409" s="99"/>
      <c r="FV409" s="99"/>
      <c r="FW409" s="99"/>
      <c r="FX409" s="99"/>
      <c r="FY409" s="99"/>
      <c r="FZ409" s="98"/>
      <c r="GA409" s="99"/>
      <c r="GB409" s="502"/>
      <c r="GC409" s="99"/>
      <c r="GD409" s="99"/>
      <c r="GE409" s="99"/>
      <c r="GF409" s="502"/>
      <c r="GG409" s="99"/>
      <c r="GH409" s="503"/>
      <c r="GI409" s="99"/>
      <c r="GJ409" s="502"/>
      <c r="GK409" s="99"/>
      <c r="GL409" s="99"/>
      <c r="GM409" s="502"/>
      <c r="GN409" s="99"/>
      <c r="GO409" s="99"/>
      <c r="GP409" s="99"/>
      <c r="GQ409" s="99"/>
      <c r="GR409" s="99"/>
      <c r="GS409" s="503"/>
      <c r="GT409" s="99"/>
      <c r="GU409" s="502"/>
      <c r="GV409" s="98"/>
      <c r="GW409" s="99"/>
      <c r="GX409" s="99"/>
      <c r="GY409" s="98"/>
      <c r="GZ409" s="99"/>
      <c r="HA409" s="99"/>
      <c r="HB409" s="99"/>
      <c r="HC409" s="99"/>
      <c r="HD409" s="99"/>
      <c r="HE409" s="99"/>
      <c r="HF409" s="99"/>
      <c r="HG409" s="99"/>
      <c r="HH409" s="502"/>
      <c r="HI409" s="99"/>
      <c r="HJ409" s="99"/>
      <c r="HK409" s="99"/>
      <c r="HL409" s="99"/>
      <c r="HM409" s="99"/>
      <c r="HN409" s="99"/>
      <c r="HO409" s="502"/>
      <c r="HP409" s="98"/>
      <c r="HQ409" s="99"/>
      <c r="HR409" s="99"/>
      <c r="HS409" s="99"/>
      <c r="HT409" s="98"/>
      <c r="HU409" s="99"/>
      <c r="HV409" s="99"/>
      <c r="HW409" s="99"/>
      <c r="HX409" s="99"/>
      <c r="HY409" s="98"/>
      <c r="HZ409" s="99"/>
      <c r="IA409" s="503"/>
      <c r="IB409" s="502"/>
      <c r="IC409" s="99"/>
      <c r="ID409" s="99"/>
      <c r="IE409" s="99"/>
      <c r="IF409" s="99"/>
      <c r="IG409" s="99"/>
      <c r="IH409" s="99"/>
      <c r="II409" s="99"/>
      <c r="IJ409" s="99"/>
      <c r="IK409" s="503"/>
      <c r="IL409" s="502"/>
      <c r="IM409" s="99"/>
      <c r="IN409" s="99"/>
      <c r="IO409" s="99"/>
      <c r="IP409" s="99"/>
      <c r="IQ409" s="99"/>
      <c r="IR409" s="99"/>
      <c r="IS409" s="503"/>
      <c r="IT409" s="99"/>
      <c r="IU409" s="99"/>
      <c r="IV409" s="502"/>
      <c r="IW409" s="99"/>
      <c r="IX409" s="99"/>
      <c r="IY409" s="98"/>
      <c r="IZ409" s="99"/>
      <c r="JA409" s="99"/>
      <c r="JB409" s="98"/>
      <c r="JC409" s="99"/>
      <c r="JD409" s="99"/>
      <c r="JE409" s="99"/>
      <c r="JF409" s="98"/>
      <c r="JG409" s="99"/>
      <c r="JH409" s="502"/>
      <c r="JI409" s="99"/>
      <c r="JJ409" s="99"/>
      <c r="JK409" s="99"/>
      <c r="JL409" s="99"/>
      <c r="JM409" s="502"/>
      <c r="JN409" s="99"/>
      <c r="JO409" s="507"/>
      <c r="JP409" s="503"/>
      <c r="JQ409" s="502"/>
    </row>
    <row r="410" spans="23:277" ht="16" hidden="1">
      <c r="W410" s="503"/>
      <c r="X410" s="502"/>
      <c r="Y410" s="99"/>
      <c r="Z410" s="502"/>
      <c r="AA410" s="99"/>
      <c r="AB410" s="502"/>
      <c r="AC410" s="99"/>
      <c r="AD410" s="504"/>
      <c r="AE410" s="99"/>
      <c r="AF410" s="99"/>
      <c r="AG410" s="99"/>
      <c r="AH410" s="99"/>
      <c r="AI410" s="505"/>
      <c r="AJ410" s="99"/>
      <c r="AK410" s="98"/>
      <c r="AL410" s="99"/>
      <c r="AM410" s="645"/>
      <c r="AN410" s="99"/>
      <c r="AO410" s="99"/>
      <c r="AP410" s="99"/>
      <c r="AQ410" s="99"/>
      <c r="AR410" s="99"/>
      <c r="AS410" s="99"/>
      <c r="AT410" s="99"/>
      <c r="AU410" s="99"/>
      <c r="AV410" s="99"/>
      <c r="AW410" s="99"/>
      <c r="AX410" s="99"/>
      <c r="AY410" s="98"/>
      <c r="AZ410" s="99"/>
      <c r="BA410" s="98"/>
      <c r="BB410" s="99"/>
      <c r="BC410" s="502"/>
      <c r="BD410" s="99"/>
      <c r="BE410" s="99"/>
      <c r="BF410" s="502"/>
      <c r="BG410" s="99"/>
      <c r="BH410" s="99"/>
      <c r="BI410" s="99"/>
      <c r="BJ410" s="99"/>
      <c r="BK410" s="634"/>
      <c r="BL410" s="99"/>
      <c r="BM410" s="99"/>
      <c r="BN410" s="502"/>
      <c r="BO410" s="99"/>
      <c r="BP410" s="99"/>
      <c r="BQ410" s="99"/>
      <c r="BR410" s="502"/>
      <c r="BS410" s="99"/>
      <c r="BT410" s="99"/>
      <c r="BU410" s="502"/>
      <c r="BV410" s="99"/>
      <c r="BW410" s="502"/>
      <c r="BX410" s="99"/>
      <c r="BY410" s="99"/>
      <c r="BZ410" s="502"/>
      <c r="CA410" s="99"/>
      <c r="CB410" s="99"/>
      <c r="CC410" s="99"/>
      <c r="CD410" s="99"/>
      <c r="CE410" s="503"/>
      <c r="CF410" s="99"/>
      <c r="CG410" s="502"/>
      <c r="CH410" s="99"/>
      <c r="CI410" s="98"/>
      <c r="CJ410" s="99"/>
      <c r="CK410" s="99"/>
      <c r="CL410" s="98"/>
      <c r="CM410" s="99"/>
      <c r="CN410" s="99"/>
      <c r="CO410" s="99"/>
      <c r="CP410" s="98"/>
      <c r="CQ410" s="99"/>
      <c r="CR410" s="99"/>
      <c r="CS410" s="99"/>
      <c r="CT410" s="99"/>
      <c r="CU410" s="99"/>
      <c r="CV410" s="99"/>
      <c r="CW410" s="99"/>
      <c r="CX410" s="98"/>
      <c r="CY410" s="99"/>
      <c r="CZ410" s="99"/>
      <c r="DA410" s="99"/>
      <c r="DB410" s="99"/>
      <c r="DC410" s="502"/>
      <c r="DD410" s="99"/>
      <c r="DE410" s="99"/>
      <c r="DF410" s="99"/>
      <c r="DG410" s="99"/>
      <c r="DH410" s="99"/>
      <c r="DI410" s="99"/>
      <c r="DJ410" s="99"/>
      <c r="DK410" s="99"/>
      <c r="DL410" s="99"/>
      <c r="DM410" s="99"/>
      <c r="DN410" s="99"/>
      <c r="DO410" s="502"/>
      <c r="DP410" s="99"/>
      <c r="DQ410" s="99"/>
      <c r="DR410" s="99"/>
      <c r="DS410" s="502"/>
      <c r="DT410" s="99"/>
      <c r="DU410" s="99"/>
      <c r="DV410" s="99"/>
      <c r="DW410" s="99"/>
      <c r="DX410" s="99"/>
      <c r="DY410" s="99"/>
      <c r="DZ410" s="99"/>
      <c r="EA410" s="506"/>
      <c r="EB410" s="99"/>
      <c r="EC410" s="502"/>
      <c r="ED410" s="98"/>
      <c r="EE410" s="99"/>
      <c r="EF410" s="99"/>
      <c r="EG410" s="99"/>
      <c r="EH410" s="99"/>
      <c r="EI410" s="98"/>
      <c r="EJ410" s="99"/>
      <c r="EK410" s="98"/>
      <c r="EL410" s="99"/>
      <c r="EM410" s="99"/>
      <c r="EN410" s="98"/>
      <c r="EO410" s="99"/>
      <c r="EP410" s="193"/>
      <c r="EQ410" s="99"/>
      <c r="ER410" s="99"/>
      <c r="ES410" s="99"/>
      <c r="ET410" s="99"/>
      <c r="EU410" s="99"/>
      <c r="EV410" s="99"/>
      <c r="EW410" s="502"/>
      <c r="EX410" s="98"/>
      <c r="EY410" s="99"/>
      <c r="EZ410" s="99"/>
      <c r="FA410" s="98"/>
      <c r="FB410" s="99"/>
      <c r="FC410" s="99"/>
      <c r="FD410" s="99"/>
      <c r="FE410" s="98"/>
      <c r="FF410" s="99"/>
      <c r="FG410" s="98"/>
      <c r="FH410" s="99"/>
      <c r="FI410" s="99"/>
      <c r="FJ410" s="98"/>
      <c r="FK410" s="99"/>
      <c r="FL410" s="99"/>
      <c r="FM410" s="99"/>
      <c r="FN410" s="506"/>
      <c r="FO410" s="99"/>
      <c r="FP410" s="502"/>
      <c r="FQ410" s="99"/>
      <c r="FR410" s="98"/>
      <c r="FS410" s="99"/>
      <c r="FT410" s="98"/>
      <c r="FU410" s="99"/>
      <c r="FV410" s="99"/>
      <c r="FW410" s="99"/>
      <c r="FX410" s="99"/>
      <c r="FY410" s="99"/>
      <c r="FZ410" s="98"/>
      <c r="GA410" s="99"/>
      <c r="GB410" s="502"/>
      <c r="GC410" s="99"/>
      <c r="GD410" s="99"/>
      <c r="GE410" s="99"/>
      <c r="GF410" s="502"/>
      <c r="GG410" s="99"/>
      <c r="GH410" s="503"/>
      <c r="GI410" s="99"/>
      <c r="GJ410" s="502"/>
      <c r="GK410" s="99"/>
      <c r="GL410" s="99"/>
      <c r="GM410" s="502"/>
      <c r="GN410" s="99"/>
      <c r="GO410" s="99"/>
      <c r="GP410" s="99"/>
      <c r="GQ410" s="99"/>
      <c r="GR410" s="99"/>
      <c r="GS410" s="503"/>
      <c r="GT410" s="99"/>
      <c r="GU410" s="502"/>
      <c r="GV410" s="98"/>
      <c r="GW410" s="99"/>
      <c r="GX410" s="99"/>
      <c r="GY410" s="98"/>
      <c r="GZ410" s="99"/>
      <c r="HA410" s="99"/>
      <c r="HB410" s="99"/>
      <c r="HC410" s="99"/>
      <c r="HD410" s="99"/>
      <c r="HE410" s="99"/>
      <c r="HF410" s="99"/>
      <c r="HG410" s="99"/>
      <c r="HH410" s="502"/>
      <c r="HI410" s="99"/>
      <c r="HJ410" s="99"/>
      <c r="HK410" s="99"/>
      <c r="HL410" s="99"/>
      <c r="HM410" s="99"/>
      <c r="HN410" s="99"/>
      <c r="HO410" s="502"/>
      <c r="HP410" s="98"/>
      <c r="HQ410" s="99"/>
      <c r="HR410" s="99"/>
      <c r="HS410" s="99"/>
      <c r="HT410" s="98"/>
      <c r="HU410" s="99"/>
      <c r="HV410" s="99"/>
      <c r="HW410" s="99"/>
      <c r="HX410" s="99"/>
      <c r="HY410" s="98"/>
      <c r="HZ410" s="99"/>
      <c r="IA410" s="503"/>
      <c r="IB410" s="502"/>
      <c r="IC410" s="99"/>
      <c r="ID410" s="99"/>
      <c r="IE410" s="99"/>
      <c r="IF410" s="99"/>
      <c r="IG410" s="99"/>
      <c r="IH410" s="99"/>
      <c r="II410" s="99"/>
      <c r="IJ410" s="99"/>
      <c r="IK410" s="503"/>
      <c r="IL410" s="502"/>
      <c r="IM410" s="99"/>
      <c r="IN410" s="99"/>
      <c r="IO410" s="99"/>
      <c r="IP410" s="99"/>
      <c r="IQ410" s="99"/>
      <c r="IR410" s="99"/>
      <c r="IS410" s="503"/>
      <c r="IT410" s="99"/>
      <c r="IU410" s="99"/>
      <c r="IV410" s="502"/>
      <c r="IW410" s="99"/>
      <c r="IX410" s="99"/>
      <c r="IY410" s="98"/>
      <c r="IZ410" s="99"/>
      <c r="JA410" s="99"/>
      <c r="JB410" s="98"/>
      <c r="JC410" s="99"/>
      <c r="JD410" s="99"/>
      <c r="JE410" s="99"/>
      <c r="JF410" s="98"/>
      <c r="JG410" s="99"/>
      <c r="JH410" s="502"/>
      <c r="JI410" s="99"/>
      <c r="JJ410" s="99"/>
      <c r="JK410" s="99"/>
      <c r="JL410" s="99"/>
      <c r="JM410" s="502"/>
      <c r="JN410" s="99"/>
      <c r="JO410" s="507"/>
      <c r="JP410" s="503"/>
      <c r="JQ410" s="502"/>
    </row>
    <row r="411" spans="23:277" ht="16" hidden="1">
      <c r="W411" s="503"/>
      <c r="X411" s="502"/>
      <c r="Y411" s="99"/>
      <c r="Z411" s="502"/>
      <c r="AA411" s="99"/>
      <c r="AB411" s="502"/>
      <c r="AC411" s="99"/>
      <c r="AD411" s="504"/>
      <c r="AE411" s="99"/>
      <c r="AF411" s="99"/>
      <c r="AG411" s="99"/>
      <c r="AH411" s="99"/>
      <c r="AI411" s="505"/>
      <c r="AJ411" s="99"/>
      <c r="AK411" s="98"/>
      <c r="AL411" s="99"/>
      <c r="AM411" s="645"/>
      <c r="AN411" s="99"/>
      <c r="AO411" s="99"/>
      <c r="AP411" s="99"/>
      <c r="AQ411" s="99"/>
      <c r="AR411" s="99"/>
      <c r="AS411" s="99"/>
      <c r="AT411" s="99"/>
      <c r="AU411" s="99"/>
      <c r="AV411" s="99"/>
      <c r="AW411" s="99"/>
      <c r="AX411" s="99"/>
      <c r="AY411" s="98"/>
      <c r="AZ411" s="99"/>
      <c r="BA411" s="98"/>
      <c r="BB411" s="99"/>
      <c r="BC411" s="502"/>
      <c r="BD411" s="99"/>
      <c r="BE411" s="99"/>
      <c r="BF411" s="502"/>
      <c r="BG411" s="99"/>
      <c r="BH411" s="99"/>
      <c r="BI411" s="99"/>
      <c r="BJ411" s="99"/>
      <c r="BK411" s="634"/>
      <c r="BL411" s="99"/>
      <c r="BM411" s="99"/>
      <c r="BN411" s="502"/>
      <c r="BO411" s="99"/>
      <c r="BP411" s="99"/>
      <c r="BQ411" s="99"/>
      <c r="BR411" s="502"/>
      <c r="BS411" s="99"/>
      <c r="BT411" s="99"/>
      <c r="BU411" s="502"/>
      <c r="BV411" s="99"/>
      <c r="BW411" s="502"/>
      <c r="BX411" s="99"/>
      <c r="BY411" s="99"/>
      <c r="BZ411" s="502"/>
      <c r="CA411" s="99"/>
      <c r="CB411" s="99"/>
      <c r="CC411" s="99"/>
      <c r="CD411" s="99"/>
      <c r="CE411" s="503"/>
      <c r="CF411" s="99"/>
      <c r="CG411" s="502"/>
      <c r="CH411" s="99"/>
      <c r="CI411" s="98"/>
      <c r="CJ411" s="99"/>
      <c r="CK411" s="99"/>
      <c r="CL411" s="98"/>
      <c r="CM411" s="99"/>
      <c r="CN411" s="99"/>
      <c r="CO411" s="99"/>
      <c r="CP411" s="98"/>
      <c r="CQ411" s="99"/>
      <c r="CR411" s="99"/>
      <c r="CS411" s="99"/>
      <c r="CT411" s="99"/>
      <c r="CU411" s="99"/>
      <c r="CV411" s="99"/>
      <c r="CW411" s="99"/>
      <c r="CX411" s="98"/>
      <c r="CY411" s="99"/>
      <c r="CZ411" s="99"/>
      <c r="DA411" s="99"/>
      <c r="DB411" s="99"/>
      <c r="DC411" s="502"/>
      <c r="DD411" s="99"/>
      <c r="DE411" s="99"/>
      <c r="DF411" s="99"/>
      <c r="DG411" s="99"/>
      <c r="DH411" s="99"/>
      <c r="DI411" s="99"/>
      <c r="DJ411" s="99"/>
      <c r="DK411" s="99"/>
      <c r="DL411" s="99"/>
      <c r="DM411" s="99"/>
      <c r="DN411" s="99"/>
      <c r="DO411" s="502"/>
      <c r="DP411" s="99"/>
      <c r="DQ411" s="99"/>
      <c r="DR411" s="99"/>
      <c r="DS411" s="502"/>
      <c r="DT411" s="99"/>
      <c r="DU411" s="99"/>
      <c r="DV411" s="99"/>
      <c r="DW411" s="99"/>
      <c r="DX411" s="99"/>
      <c r="DY411" s="99"/>
      <c r="DZ411" s="99"/>
      <c r="EA411" s="506"/>
      <c r="EB411" s="99"/>
      <c r="EC411" s="502"/>
      <c r="ED411" s="98"/>
      <c r="EE411" s="99"/>
      <c r="EF411" s="99"/>
      <c r="EG411" s="99"/>
      <c r="EH411" s="99"/>
      <c r="EI411" s="98"/>
      <c r="EJ411" s="99"/>
      <c r="EK411" s="98"/>
      <c r="EL411" s="99"/>
      <c r="EM411" s="99"/>
      <c r="EN411" s="98"/>
      <c r="EO411" s="99"/>
      <c r="EP411" s="193"/>
      <c r="EQ411" s="99"/>
      <c r="ER411" s="99"/>
      <c r="ES411" s="99"/>
      <c r="ET411" s="99"/>
      <c r="EU411" s="99"/>
      <c r="EV411" s="99"/>
      <c r="EW411" s="502"/>
      <c r="EX411" s="98"/>
      <c r="EY411" s="99"/>
      <c r="EZ411" s="99"/>
      <c r="FA411" s="98"/>
      <c r="FB411" s="99"/>
      <c r="FC411" s="99"/>
      <c r="FD411" s="99"/>
      <c r="FE411" s="98"/>
      <c r="FF411" s="99"/>
      <c r="FG411" s="98"/>
      <c r="FH411" s="99"/>
      <c r="FI411" s="99"/>
      <c r="FJ411" s="98"/>
      <c r="FK411" s="99"/>
      <c r="FL411" s="99"/>
      <c r="FM411" s="99"/>
      <c r="FN411" s="506"/>
      <c r="FO411" s="99"/>
      <c r="FP411" s="502"/>
      <c r="FQ411" s="99"/>
      <c r="FR411" s="98"/>
      <c r="FS411" s="99"/>
      <c r="FT411" s="98"/>
      <c r="FU411" s="99"/>
      <c r="FV411" s="99"/>
      <c r="FW411" s="99"/>
      <c r="FX411" s="99"/>
      <c r="FY411" s="99"/>
      <c r="FZ411" s="98"/>
      <c r="GA411" s="99"/>
      <c r="GB411" s="502"/>
      <c r="GC411" s="99"/>
      <c r="GD411" s="99"/>
      <c r="GE411" s="99"/>
      <c r="GF411" s="502"/>
      <c r="GG411" s="99"/>
      <c r="GH411" s="503"/>
      <c r="GI411" s="99"/>
      <c r="GJ411" s="502"/>
      <c r="GK411" s="99"/>
      <c r="GL411" s="99"/>
      <c r="GM411" s="502"/>
      <c r="GN411" s="99"/>
      <c r="GO411" s="99"/>
      <c r="GP411" s="99"/>
      <c r="GQ411" s="99"/>
      <c r="GR411" s="99"/>
      <c r="GS411" s="503"/>
      <c r="GT411" s="99"/>
      <c r="GU411" s="502"/>
      <c r="GV411" s="98"/>
      <c r="GW411" s="99"/>
      <c r="GX411" s="99"/>
      <c r="GY411" s="98"/>
      <c r="GZ411" s="99"/>
      <c r="HA411" s="99"/>
      <c r="HB411" s="99"/>
      <c r="HC411" s="99"/>
      <c r="HD411" s="99"/>
      <c r="HE411" s="99"/>
      <c r="HF411" s="99"/>
      <c r="HG411" s="99"/>
      <c r="HH411" s="502"/>
      <c r="HI411" s="99"/>
      <c r="HJ411" s="99"/>
      <c r="HK411" s="99"/>
      <c r="HL411" s="99"/>
      <c r="HM411" s="99"/>
      <c r="HN411" s="99"/>
      <c r="HO411" s="502"/>
      <c r="HP411" s="98"/>
      <c r="HQ411" s="99"/>
      <c r="HR411" s="99"/>
      <c r="HS411" s="99"/>
      <c r="HT411" s="98"/>
      <c r="HU411" s="99"/>
      <c r="HV411" s="99"/>
      <c r="HW411" s="99"/>
      <c r="HX411" s="99"/>
      <c r="HY411" s="98"/>
      <c r="HZ411" s="99"/>
      <c r="IA411" s="503"/>
      <c r="IB411" s="502"/>
      <c r="IC411" s="99"/>
      <c r="ID411" s="99"/>
      <c r="IE411" s="99"/>
      <c r="IF411" s="99"/>
      <c r="IG411" s="99"/>
      <c r="IH411" s="99"/>
      <c r="II411" s="99"/>
      <c r="IJ411" s="99"/>
      <c r="IK411" s="503"/>
      <c r="IL411" s="502"/>
      <c r="IM411" s="99"/>
      <c r="IN411" s="99"/>
      <c r="IO411" s="99"/>
      <c r="IP411" s="99"/>
      <c r="IQ411" s="99"/>
      <c r="IR411" s="99"/>
      <c r="IS411" s="503"/>
      <c r="IT411" s="99"/>
      <c r="IU411" s="99"/>
      <c r="IV411" s="502"/>
      <c r="IW411" s="99"/>
      <c r="IX411" s="99"/>
      <c r="IY411" s="98"/>
      <c r="IZ411" s="99"/>
      <c r="JA411" s="99"/>
      <c r="JB411" s="98"/>
      <c r="JC411" s="99"/>
      <c r="JD411" s="99"/>
      <c r="JE411" s="99"/>
      <c r="JF411" s="98"/>
      <c r="JG411" s="99"/>
      <c r="JH411" s="502"/>
      <c r="JI411" s="99"/>
      <c r="JJ411" s="99"/>
      <c r="JK411" s="99"/>
      <c r="JL411" s="99"/>
      <c r="JM411" s="502"/>
      <c r="JN411" s="99"/>
      <c r="JO411" s="507"/>
      <c r="JP411" s="503"/>
      <c r="JQ411" s="502"/>
    </row>
    <row r="412" spans="23:277" ht="16" hidden="1">
      <c r="W412" s="503"/>
      <c r="X412" s="502"/>
      <c r="Y412" s="99"/>
      <c r="Z412" s="502"/>
      <c r="AA412" s="99"/>
      <c r="AB412" s="502"/>
      <c r="AC412" s="99"/>
      <c r="AD412" s="504"/>
      <c r="AE412" s="99"/>
      <c r="AF412" s="99"/>
      <c r="AG412" s="99"/>
      <c r="AH412" s="99"/>
      <c r="AI412" s="505"/>
      <c r="AJ412" s="99"/>
      <c r="AK412" s="98"/>
      <c r="AL412" s="99"/>
      <c r="AM412" s="645"/>
      <c r="AN412" s="99"/>
      <c r="AO412" s="99"/>
      <c r="AP412" s="99"/>
      <c r="AQ412" s="99"/>
      <c r="AR412" s="99"/>
      <c r="AS412" s="99"/>
      <c r="AT412" s="99"/>
      <c r="AU412" s="99"/>
      <c r="AV412" s="99"/>
      <c r="AW412" s="99"/>
      <c r="AX412" s="99"/>
      <c r="AY412" s="98"/>
      <c r="AZ412" s="99"/>
      <c r="BA412" s="98"/>
      <c r="BB412" s="99"/>
      <c r="BC412" s="502"/>
      <c r="BD412" s="99"/>
      <c r="BE412" s="99"/>
      <c r="BF412" s="502"/>
      <c r="BG412" s="99"/>
      <c r="BH412" s="99"/>
      <c r="BI412" s="99"/>
      <c r="BJ412" s="99"/>
      <c r="BK412" s="634"/>
      <c r="BL412" s="99"/>
      <c r="BM412" s="99"/>
      <c r="BN412" s="502"/>
      <c r="BO412" s="99"/>
      <c r="BP412" s="99"/>
      <c r="BQ412" s="99"/>
      <c r="BR412" s="502"/>
      <c r="BS412" s="99"/>
      <c r="BT412" s="99"/>
      <c r="BU412" s="502"/>
      <c r="BV412" s="99"/>
      <c r="BW412" s="502"/>
      <c r="BX412" s="99"/>
      <c r="BY412" s="99"/>
      <c r="BZ412" s="502"/>
      <c r="CA412" s="99"/>
      <c r="CB412" s="99"/>
      <c r="CC412" s="99"/>
      <c r="CD412" s="99"/>
      <c r="CE412" s="503"/>
      <c r="CF412" s="99"/>
      <c r="CG412" s="502"/>
      <c r="CH412" s="99"/>
      <c r="CI412" s="98"/>
      <c r="CJ412" s="99"/>
      <c r="CK412" s="99"/>
      <c r="CL412" s="98"/>
      <c r="CM412" s="99"/>
      <c r="CN412" s="99"/>
      <c r="CO412" s="99"/>
      <c r="CP412" s="98"/>
      <c r="CQ412" s="99"/>
      <c r="CR412" s="99"/>
      <c r="CS412" s="99"/>
      <c r="CT412" s="99"/>
      <c r="CU412" s="99"/>
      <c r="CV412" s="99"/>
      <c r="CW412" s="99"/>
      <c r="CX412" s="98"/>
      <c r="CY412" s="99"/>
      <c r="CZ412" s="99"/>
      <c r="DA412" s="99"/>
      <c r="DB412" s="99"/>
      <c r="DC412" s="502"/>
      <c r="DD412" s="99"/>
      <c r="DE412" s="99"/>
      <c r="DF412" s="99"/>
      <c r="DG412" s="99"/>
      <c r="DH412" s="99"/>
      <c r="DI412" s="99"/>
      <c r="DJ412" s="99"/>
      <c r="DK412" s="99"/>
      <c r="DL412" s="99"/>
      <c r="DM412" s="99"/>
      <c r="DN412" s="99"/>
      <c r="DO412" s="502"/>
      <c r="DP412" s="99"/>
      <c r="DQ412" s="99"/>
      <c r="DR412" s="99"/>
      <c r="DS412" s="502"/>
      <c r="DT412" s="99"/>
      <c r="DU412" s="99"/>
      <c r="DV412" s="99"/>
      <c r="DW412" s="99"/>
      <c r="DX412" s="99"/>
      <c r="DY412" s="99"/>
      <c r="DZ412" s="99"/>
      <c r="EA412" s="506"/>
      <c r="EB412" s="99"/>
      <c r="EC412" s="502"/>
      <c r="ED412" s="98"/>
      <c r="EE412" s="99"/>
      <c r="EF412" s="99"/>
      <c r="EG412" s="99"/>
      <c r="EH412" s="99"/>
      <c r="EI412" s="98"/>
      <c r="EJ412" s="99"/>
      <c r="EK412" s="98"/>
      <c r="EL412" s="99"/>
      <c r="EM412" s="99"/>
      <c r="EN412" s="98"/>
      <c r="EO412" s="99"/>
      <c r="EP412" s="193"/>
      <c r="EQ412" s="99"/>
      <c r="ER412" s="99"/>
      <c r="ES412" s="99"/>
      <c r="ET412" s="99"/>
      <c r="EU412" s="99"/>
      <c r="EV412" s="99"/>
      <c r="EW412" s="502"/>
      <c r="EX412" s="98"/>
      <c r="EY412" s="99"/>
      <c r="EZ412" s="99"/>
      <c r="FA412" s="98"/>
      <c r="FB412" s="99"/>
      <c r="FC412" s="99"/>
      <c r="FD412" s="99"/>
      <c r="FE412" s="98"/>
      <c r="FF412" s="99"/>
      <c r="FG412" s="98"/>
      <c r="FH412" s="99"/>
      <c r="FI412" s="99"/>
      <c r="FJ412" s="98"/>
      <c r="FK412" s="99"/>
      <c r="FL412" s="99"/>
      <c r="FM412" s="99"/>
      <c r="FN412" s="506"/>
      <c r="FO412" s="99"/>
      <c r="FP412" s="502"/>
      <c r="FQ412" s="99"/>
      <c r="FR412" s="98"/>
      <c r="FS412" s="99"/>
      <c r="FT412" s="98"/>
      <c r="FU412" s="99"/>
      <c r="FV412" s="99"/>
      <c r="FW412" s="99"/>
      <c r="FX412" s="99"/>
      <c r="FY412" s="99"/>
      <c r="FZ412" s="98"/>
      <c r="GA412" s="99"/>
      <c r="GB412" s="502"/>
      <c r="GC412" s="99"/>
      <c r="GD412" s="99"/>
      <c r="GE412" s="99"/>
      <c r="GF412" s="502"/>
      <c r="GG412" s="99"/>
      <c r="GH412" s="503"/>
      <c r="GI412" s="99"/>
      <c r="GJ412" s="502"/>
      <c r="GK412" s="99"/>
      <c r="GL412" s="99"/>
      <c r="GM412" s="502"/>
      <c r="GN412" s="99"/>
      <c r="GO412" s="99"/>
      <c r="GP412" s="99"/>
      <c r="GQ412" s="99"/>
      <c r="GR412" s="99"/>
      <c r="GS412" s="503"/>
      <c r="GT412" s="99"/>
      <c r="GU412" s="502"/>
      <c r="GV412" s="98"/>
      <c r="GW412" s="99"/>
      <c r="GX412" s="99"/>
      <c r="GY412" s="98"/>
      <c r="GZ412" s="99"/>
      <c r="HA412" s="99"/>
      <c r="HB412" s="99"/>
      <c r="HC412" s="99"/>
      <c r="HD412" s="99"/>
      <c r="HE412" s="99"/>
      <c r="HF412" s="99"/>
      <c r="HG412" s="99"/>
      <c r="HH412" s="502"/>
      <c r="HI412" s="99"/>
      <c r="HJ412" s="99"/>
      <c r="HK412" s="99"/>
      <c r="HL412" s="99"/>
      <c r="HM412" s="99"/>
      <c r="HN412" s="99"/>
      <c r="HO412" s="502"/>
      <c r="HP412" s="98"/>
      <c r="HQ412" s="99"/>
      <c r="HR412" s="99"/>
      <c r="HS412" s="99"/>
      <c r="HT412" s="98"/>
      <c r="HU412" s="99"/>
      <c r="HV412" s="99"/>
      <c r="HW412" s="99"/>
      <c r="HX412" s="99"/>
      <c r="HY412" s="98"/>
      <c r="HZ412" s="99"/>
      <c r="IA412" s="503"/>
      <c r="IB412" s="502"/>
      <c r="IC412" s="99"/>
      <c r="ID412" s="99"/>
      <c r="IE412" s="99"/>
      <c r="IF412" s="99"/>
      <c r="IG412" s="99"/>
      <c r="IH412" s="99"/>
      <c r="II412" s="99"/>
      <c r="IJ412" s="99"/>
      <c r="IK412" s="503"/>
      <c r="IL412" s="502"/>
      <c r="IM412" s="99"/>
      <c r="IN412" s="99"/>
      <c r="IO412" s="99"/>
      <c r="IP412" s="99"/>
      <c r="IQ412" s="99"/>
      <c r="IR412" s="99"/>
      <c r="IS412" s="503"/>
      <c r="IT412" s="99"/>
      <c r="IU412" s="99"/>
      <c r="IV412" s="502"/>
      <c r="IW412" s="99"/>
      <c r="IX412" s="99"/>
      <c r="IY412" s="98"/>
      <c r="IZ412" s="99"/>
      <c r="JA412" s="99"/>
      <c r="JB412" s="98"/>
      <c r="JC412" s="99"/>
      <c r="JD412" s="99"/>
      <c r="JE412" s="99"/>
      <c r="JF412" s="98"/>
      <c r="JG412" s="99"/>
      <c r="JH412" s="502"/>
      <c r="JI412" s="99"/>
      <c r="JJ412" s="99"/>
      <c r="JK412" s="99"/>
      <c r="JL412" s="99"/>
      <c r="JM412" s="502"/>
      <c r="JN412" s="99"/>
      <c r="JO412" s="507"/>
      <c r="JP412" s="503"/>
      <c r="JQ412" s="502"/>
    </row>
    <row r="413" spans="23:277" ht="16" hidden="1">
      <c r="W413" s="503"/>
      <c r="X413" s="502"/>
      <c r="Y413" s="99"/>
      <c r="Z413" s="502"/>
      <c r="AA413" s="99"/>
      <c r="AB413" s="502"/>
      <c r="AC413" s="99"/>
      <c r="AD413" s="504"/>
      <c r="AE413" s="99"/>
      <c r="AF413" s="99"/>
      <c r="AG413" s="99"/>
      <c r="AH413" s="99"/>
      <c r="AI413" s="505"/>
      <c r="AJ413" s="99"/>
      <c r="AK413" s="98"/>
      <c r="AL413" s="99"/>
      <c r="AM413" s="645"/>
      <c r="AN413" s="99"/>
      <c r="AO413" s="99"/>
      <c r="AP413" s="99"/>
      <c r="AQ413" s="99"/>
      <c r="AR413" s="99"/>
      <c r="AS413" s="99"/>
      <c r="AT413" s="99"/>
      <c r="AU413" s="99"/>
      <c r="AV413" s="99"/>
      <c r="AW413" s="99"/>
      <c r="AX413" s="99"/>
      <c r="AY413" s="98"/>
      <c r="AZ413" s="99"/>
      <c r="BA413" s="98"/>
      <c r="BB413" s="99"/>
      <c r="BC413" s="502"/>
      <c r="BD413" s="99"/>
      <c r="BE413" s="99"/>
      <c r="BF413" s="502"/>
      <c r="BG413" s="99"/>
      <c r="BH413" s="99"/>
      <c r="BI413" s="99"/>
      <c r="BJ413" s="99"/>
      <c r="BK413" s="634"/>
      <c r="BL413" s="99"/>
      <c r="BM413" s="99"/>
      <c r="BN413" s="502"/>
      <c r="BO413" s="99"/>
      <c r="BP413" s="99"/>
      <c r="BQ413" s="99"/>
      <c r="BR413" s="502"/>
      <c r="BS413" s="99"/>
      <c r="BT413" s="99"/>
      <c r="BU413" s="502"/>
      <c r="BV413" s="99"/>
      <c r="BW413" s="502"/>
      <c r="BX413" s="99"/>
      <c r="BY413" s="99"/>
      <c r="BZ413" s="502"/>
      <c r="CA413" s="99"/>
      <c r="CB413" s="99"/>
      <c r="CC413" s="99"/>
      <c r="CD413" s="99"/>
      <c r="CE413" s="503"/>
      <c r="CF413" s="99"/>
      <c r="CG413" s="502"/>
      <c r="CH413" s="99"/>
      <c r="CI413" s="98"/>
      <c r="CJ413" s="99"/>
      <c r="CK413" s="99"/>
      <c r="CL413" s="98"/>
      <c r="CM413" s="99"/>
      <c r="CN413" s="99"/>
      <c r="CO413" s="99"/>
      <c r="CP413" s="98"/>
      <c r="CQ413" s="99"/>
      <c r="CR413" s="99"/>
      <c r="CS413" s="99"/>
      <c r="CT413" s="99"/>
      <c r="CU413" s="99"/>
      <c r="CV413" s="99"/>
      <c r="CW413" s="99"/>
      <c r="CX413" s="98"/>
      <c r="CY413" s="99"/>
      <c r="CZ413" s="99"/>
      <c r="DA413" s="99"/>
      <c r="DB413" s="99"/>
      <c r="DC413" s="502"/>
      <c r="DD413" s="99"/>
      <c r="DE413" s="99"/>
      <c r="DF413" s="99"/>
      <c r="DG413" s="99"/>
      <c r="DH413" s="99"/>
      <c r="DI413" s="99"/>
      <c r="DJ413" s="99"/>
      <c r="DK413" s="99"/>
      <c r="DL413" s="99"/>
      <c r="DM413" s="99"/>
      <c r="DN413" s="99"/>
      <c r="DO413" s="502"/>
      <c r="DP413" s="99"/>
      <c r="DQ413" s="99"/>
      <c r="DR413" s="99"/>
      <c r="DS413" s="502"/>
      <c r="DT413" s="99"/>
      <c r="DU413" s="99"/>
      <c r="DV413" s="99"/>
      <c r="DW413" s="99"/>
      <c r="DX413" s="99"/>
      <c r="DY413" s="99"/>
      <c r="DZ413" s="99"/>
      <c r="EA413" s="506"/>
      <c r="EB413" s="99"/>
      <c r="EC413" s="502"/>
      <c r="ED413" s="98"/>
      <c r="EE413" s="99"/>
      <c r="EF413" s="99"/>
      <c r="EG413" s="99"/>
      <c r="EH413" s="99"/>
      <c r="EI413" s="98"/>
      <c r="EJ413" s="99"/>
      <c r="EK413" s="98"/>
      <c r="EL413" s="99"/>
      <c r="EM413" s="99"/>
      <c r="EN413" s="98"/>
      <c r="EO413" s="99"/>
      <c r="EP413" s="193"/>
      <c r="EQ413" s="99"/>
      <c r="ER413" s="99"/>
      <c r="ES413" s="99"/>
      <c r="ET413" s="99"/>
      <c r="EU413" s="99"/>
      <c r="EV413" s="99"/>
      <c r="EW413" s="502"/>
      <c r="EX413" s="98"/>
      <c r="EY413" s="99"/>
      <c r="EZ413" s="99"/>
      <c r="FA413" s="98"/>
      <c r="FB413" s="99"/>
      <c r="FC413" s="99"/>
      <c r="FD413" s="99"/>
      <c r="FE413" s="98"/>
      <c r="FF413" s="99"/>
      <c r="FG413" s="98"/>
      <c r="FH413" s="99"/>
      <c r="FI413" s="99"/>
      <c r="FJ413" s="98"/>
      <c r="FK413" s="99"/>
      <c r="FL413" s="99"/>
      <c r="FM413" s="99"/>
      <c r="FN413" s="506"/>
      <c r="FO413" s="99"/>
      <c r="FP413" s="502"/>
      <c r="FQ413" s="99"/>
      <c r="FR413" s="98"/>
      <c r="FS413" s="99"/>
      <c r="FT413" s="98"/>
      <c r="FU413" s="99"/>
      <c r="FV413" s="99"/>
      <c r="FW413" s="99"/>
      <c r="FX413" s="99"/>
      <c r="FY413" s="99"/>
      <c r="FZ413" s="98"/>
      <c r="GA413" s="99"/>
      <c r="GB413" s="502"/>
      <c r="GC413" s="99"/>
      <c r="GD413" s="99"/>
      <c r="GE413" s="99"/>
      <c r="GF413" s="502"/>
      <c r="GG413" s="99"/>
      <c r="GH413" s="503"/>
      <c r="GI413" s="99"/>
      <c r="GJ413" s="502"/>
      <c r="GK413" s="99"/>
      <c r="GL413" s="99"/>
      <c r="GM413" s="502"/>
      <c r="GN413" s="99"/>
      <c r="GO413" s="99"/>
      <c r="GP413" s="99"/>
      <c r="GQ413" s="99"/>
      <c r="GR413" s="99"/>
      <c r="GS413" s="503"/>
      <c r="GT413" s="99"/>
      <c r="GU413" s="502"/>
      <c r="GV413" s="98"/>
      <c r="GW413" s="99"/>
      <c r="GX413" s="99"/>
      <c r="GY413" s="98"/>
      <c r="GZ413" s="99"/>
      <c r="HA413" s="99"/>
      <c r="HB413" s="99"/>
      <c r="HC413" s="99"/>
      <c r="HD413" s="99"/>
      <c r="HE413" s="99"/>
      <c r="HF413" s="99"/>
      <c r="HG413" s="99"/>
      <c r="HH413" s="502"/>
      <c r="HI413" s="99"/>
      <c r="HJ413" s="99"/>
      <c r="HK413" s="99"/>
      <c r="HL413" s="99"/>
      <c r="HM413" s="99"/>
      <c r="HN413" s="99"/>
      <c r="HO413" s="502"/>
      <c r="HP413" s="98"/>
      <c r="HQ413" s="99"/>
      <c r="HR413" s="99"/>
      <c r="HS413" s="99"/>
      <c r="HT413" s="98"/>
      <c r="HU413" s="99"/>
      <c r="HV413" s="99"/>
      <c r="HW413" s="99"/>
      <c r="HX413" s="99"/>
      <c r="HY413" s="98"/>
      <c r="HZ413" s="99"/>
      <c r="IA413" s="503"/>
      <c r="IB413" s="502"/>
      <c r="IC413" s="99"/>
      <c r="ID413" s="99"/>
      <c r="IE413" s="99"/>
      <c r="IF413" s="99"/>
      <c r="IG413" s="99"/>
      <c r="IH413" s="99"/>
      <c r="II413" s="99"/>
      <c r="IJ413" s="99"/>
      <c r="IK413" s="503"/>
      <c r="IL413" s="502"/>
      <c r="IM413" s="99"/>
      <c r="IN413" s="99"/>
      <c r="IO413" s="99"/>
      <c r="IP413" s="99"/>
      <c r="IQ413" s="99"/>
      <c r="IR413" s="99"/>
      <c r="IS413" s="503"/>
      <c r="IT413" s="99"/>
      <c r="IU413" s="99"/>
      <c r="IV413" s="502"/>
      <c r="IW413" s="99"/>
      <c r="IX413" s="99"/>
      <c r="IY413" s="98"/>
      <c r="IZ413" s="99"/>
      <c r="JA413" s="99"/>
      <c r="JB413" s="98"/>
      <c r="JC413" s="99"/>
      <c r="JD413" s="99"/>
      <c r="JE413" s="99"/>
      <c r="JF413" s="98"/>
      <c r="JG413" s="99"/>
      <c r="JH413" s="502"/>
      <c r="JI413" s="99"/>
      <c r="JJ413" s="99"/>
      <c r="JK413" s="99"/>
      <c r="JL413" s="99"/>
      <c r="JM413" s="502"/>
      <c r="JN413" s="99"/>
      <c r="JO413" s="507"/>
      <c r="JP413" s="503"/>
      <c r="JQ413" s="502"/>
    </row>
    <row r="414" spans="23:277" ht="16" hidden="1">
      <c r="W414" s="503"/>
      <c r="X414" s="502"/>
      <c r="Y414" s="99"/>
      <c r="Z414" s="502"/>
      <c r="AA414" s="99"/>
      <c r="AB414" s="502"/>
      <c r="AC414" s="99"/>
      <c r="AD414" s="504"/>
      <c r="AE414" s="99"/>
      <c r="AF414" s="99"/>
      <c r="AG414" s="99"/>
      <c r="AH414" s="99"/>
      <c r="AI414" s="505"/>
      <c r="AJ414" s="99"/>
      <c r="AK414" s="98"/>
      <c r="AL414" s="99"/>
      <c r="AM414" s="645"/>
      <c r="AN414" s="99"/>
      <c r="AO414" s="99"/>
      <c r="AP414" s="99"/>
      <c r="AQ414" s="99"/>
      <c r="AR414" s="99"/>
      <c r="AS414" s="99"/>
      <c r="AT414" s="99"/>
      <c r="AU414" s="99"/>
      <c r="AV414" s="99"/>
      <c r="AW414" s="99"/>
      <c r="AX414" s="99"/>
      <c r="AY414" s="98"/>
      <c r="AZ414" s="99"/>
      <c r="BA414" s="98"/>
      <c r="BB414" s="99"/>
      <c r="BC414" s="502"/>
      <c r="BD414" s="99"/>
      <c r="BE414" s="99"/>
      <c r="BF414" s="502"/>
      <c r="BG414" s="99"/>
      <c r="BH414" s="99"/>
      <c r="BI414" s="99"/>
      <c r="BJ414" s="99"/>
      <c r="BK414" s="634"/>
      <c r="BL414" s="99"/>
      <c r="BM414" s="99"/>
      <c r="BN414" s="502"/>
      <c r="BO414" s="99"/>
      <c r="BP414" s="99"/>
      <c r="BQ414" s="99"/>
      <c r="BR414" s="502"/>
      <c r="BS414" s="99"/>
      <c r="BT414" s="99"/>
      <c r="BU414" s="502"/>
      <c r="BV414" s="99"/>
      <c r="BW414" s="502"/>
      <c r="BX414" s="99"/>
      <c r="BY414" s="99"/>
      <c r="BZ414" s="502"/>
      <c r="CA414" s="99"/>
      <c r="CB414" s="99"/>
      <c r="CC414" s="99"/>
      <c r="CD414" s="99"/>
      <c r="CE414" s="503"/>
      <c r="CF414" s="99"/>
      <c r="CG414" s="502"/>
      <c r="CH414" s="99"/>
      <c r="CI414" s="98"/>
      <c r="CJ414" s="99"/>
      <c r="CK414" s="99"/>
      <c r="CL414" s="98"/>
      <c r="CM414" s="99"/>
      <c r="CN414" s="99"/>
      <c r="CO414" s="99"/>
      <c r="CP414" s="98"/>
      <c r="CQ414" s="99"/>
      <c r="CR414" s="99"/>
      <c r="CS414" s="99"/>
      <c r="CT414" s="99"/>
      <c r="CU414" s="99"/>
      <c r="CV414" s="99"/>
      <c r="CW414" s="99"/>
      <c r="CX414" s="98"/>
      <c r="CY414" s="99"/>
      <c r="CZ414" s="99"/>
      <c r="DA414" s="99"/>
      <c r="DB414" s="99"/>
      <c r="DC414" s="502"/>
      <c r="DD414" s="99"/>
      <c r="DE414" s="99"/>
      <c r="DF414" s="99"/>
      <c r="DG414" s="99"/>
      <c r="DH414" s="99"/>
      <c r="DI414" s="99"/>
      <c r="DJ414" s="99"/>
      <c r="DK414" s="99"/>
      <c r="DL414" s="99"/>
      <c r="DM414" s="99"/>
      <c r="DN414" s="99"/>
      <c r="DO414" s="502"/>
      <c r="DP414" s="99"/>
      <c r="DQ414" s="99"/>
      <c r="DR414" s="99"/>
      <c r="DS414" s="502"/>
      <c r="DT414" s="99"/>
      <c r="DU414" s="99"/>
      <c r="DV414" s="99"/>
      <c r="DW414" s="99"/>
      <c r="DX414" s="99"/>
      <c r="DY414" s="99"/>
      <c r="DZ414" s="99"/>
      <c r="EA414" s="506"/>
      <c r="EB414" s="99"/>
      <c r="EC414" s="502"/>
      <c r="ED414" s="98"/>
      <c r="EE414" s="99"/>
      <c r="EF414" s="99"/>
      <c r="EG414" s="99"/>
      <c r="EH414" s="99"/>
      <c r="EI414" s="98"/>
      <c r="EJ414" s="99"/>
      <c r="EK414" s="98"/>
      <c r="EL414" s="99"/>
      <c r="EM414" s="99"/>
      <c r="EN414" s="98"/>
      <c r="EO414" s="99"/>
      <c r="EP414" s="193"/>
      <c r="EQ414" s="99"/>
      <c r="ER414" s="99"/>
      <c r="ES414" s="99"/>
      <c r="ET414" s="99"/>
      <c r="EU414" s="99"/>
      <c r="EV414" s="99"/>
      <c r="EW414" s="502"/>
      <c r="EX414" s="98"/>
      <c r="EY414" s="99"/>
      <c r="EZ414" s="99"/>
      <c r="FA414" s="98"/>
      <c r="FB414" s="99"/>
      <c r="FC414" s="99"/>
      <c r="FD414" s="99"/>
      <c r="FE414" s="98"/>
      <c r="FF414" s="99"/>
      <c r="FG414" s="98"/>
      <c r="FH414" s="99"/>
      <c r="FI414" s="99"/>
      <c r="FJ414" s="98"/>
      <c r="FK414" s="99"/>
      <c r="FL414" s="99"/>
      <c r="FM414" s="99"/>
      <c r="FN414" s="506"/>
      <c r="FO414" s="99"/>
      <c r="FP414" s="502"/>
      <c r="FQ414" s="99"/>
      <c r="FR414" s="98"/>
      <c r="FS414" s="99"/>
      <c r="FT414" s="98"/>
      <c r="FU414" s="99"/>
      <c r="FV414" s="99"/>
      <c r="FW414" s="99"/>
      <c r="FX414" s="99"/>
      <c r="FY414" s="99"/>
      <c r="FZ414" s="98"/>
      <c r="GA414" s="99"/>
      <c r="GB414" s="502"/>
      <c r="GC414" s="99"/>
      <c r="GD414" s="99"/>
      <c r="GE414" s="99"/>
      <c r="GF414" s="502"/>
      <c r="GG414" s="99"/>
      <c r="GH414" s="503"/>
      <c r="GI414" s="99"/>
      <c r="GJ414" s="502"/>
      <c r="GK414" s="99"/>
      <c r="GL414" s="99"/>
      <c r="GM414" s="502"/>
      <c r="GN414" s="99"/>
      <c r="GO414" s="99"/>
      <c r="GP414" s="99"/>
      <c r="GQ414" s="99"/>
      <c r="GR414" s="99"/>
      <c r="GS414" s="503"/>
      <c r="GT414" s="99"/>
      <c r="GU414" s="502"/>
      <c r="GV414" s="98"/>
      <c r="GW414" s="99"/>
      <c r="GX414" s="99"/>
      <c r="GY414" s="98"/>
      <c r="GZ414" s="99"/>
      <c r="HA414" s="99"/>
      <c r="HB414" s="99"/>
      <c r="HC414" s="99"/>
      <c r="HD414" s="99"/>
      <c r="HE414" s="99"/>
      <c r="HF414" s="99"/>
      <c r="HG414" s="99"/>
      <c r="HH414" s="502"/>
      <c r="HI414" s="99"/>
      <c r="HJ414" s="99"/>
      <c r="HK414" s="99"/>
      <c r="HL414" s="99"/>
      <c r="HM414" s="99"/>
      <c r="HN414" s="99"/>
      <c r="HO414" s="502"/>
      <c r="HP414" s="98"/>
      <c r="HQ414" s="99"/>
      <c r="HR414" s="99"/>
      <c r="HS414" s="99"/>
      <c r="HT414" s="98"/>
      <c r="HU414" s="99"/>
      <c r="HV414" s="99"/>
      <c r="HW414" s="99"/>
      <c r="HX414" s="99"/>
      <c r="HY414" s="98"/>
      <c r="HZ414" s="99"/>
      <c r="IA414" s="503"/>
      <c r="IB414" s="502"/>
      <c r="IC414" s="99"/>
      <c r="ID414" s="99"/>
      <c r="IE414" s="99"/>
      <c r="IF414" s="99"/>
      <c r="IG414" s="99"/>
      <c r="IH414" s="99"/>
      <c r="II414" s="99"/>
      <c r="IJ414" s="99"/>
      <c r="IK414" s="503"/>
      <c r="IL414" s="502"/>
      <c r="IM414" s="99"/>
      <c r="IN414" s="99"/>
      <c r="IO414" s="99"/>
      <c r="IP414" s="99"/>
      <c r="IQ414" s="99"/>
      <c r="IR414" s="99"/>
      <c r="IS414" s="503"/>
      <c r="IT414" s="99"/>
      <c r="IU414" s="99"/>
      <c r="IV414" s="502"/>
      <c r="IW414" s="99"/>
      <c r="IX414" s="99"/>
      <c r="IY414" s="98"/>
      <c r="IZ414" s="99"/>
      <c r="JA414" s="99"/>
      <c r="JB414" s="98"/>
      <c r="JC414" s="99"/>
      <c r="JD414" s="99"/>
      <c r="JE414" s="99"/>
      <c r="JF414" s="98"/>
      <c r="JG414" s="99"/>
      <c r="JH414" s="502"/>
      <c r="JI414" s="99"/>
      <c r="JJ414" s="99"/>
      <c r="JK414" s="99"/>
      <c r="JL414" s="99"/>
      <c r="JM414" s="502"/>
      <c r="JN414" s="99"/>
      <c r="JO414" s="507"/>
      <c r="JP414" s="503"/>
      <c r="JQ414" s="502"/>
    </row>
    <row r="415" spans="23:277" ht="16" hidden="1">
      <c r="W415" s="503"/>
      <c r="X415" s="502"/>
      <c r="Y415" s="99"/>
      <c r="Z415" s="502"/>
      <c r="AA415" s="99"/>
      <c r="AB415" s="502"/>
      <c r="AC415" s="99"/>
      <c r="AD415" s="504"/>
      <c r="AE415" s="99"/>
      <c r="AF415" s="99"/>
      <c r="AG415" s="99"/>
      <c r="AH415" s="99"/>
      <c r="AI415" s="505"/>
      <c r="AJ415" s="99"/>
      <c r="AK415" s="98"/>
      <c r="AL415" s="99"/>
      <c r="AM415" s="645"/>
      <c r="AN415" s="99"/>
      <c r="AO415" s="99"/>
      <c r="AP415" s="99"/>
      <c r="AQ415" s="99"/>
      <c r="AR415" s="99"/>
      <c r="AS415" s="99"/>
      <c r="AT415" s="99"/>
      <c r="AU415" s="99"/>
      <c r="AV415" s="99"/>
      <c r="AW415" s="99"/>
      <c r="AX415" s="99"/>
      <c r="AY415" s="98"/>
      <c r="AZ415" s="99"/>
      <c r="BA415" s="98"/>
      <c r="BB415" s="99"/>
      <c r="BC415" s="502"/>
      <c r="BD415" s="99"/>
      <c r="BE415" s="99"/>
      <c r="BF415" s="502"/>
      <c r="BG415" s="99"/>
      <c r="BH415" s="99"/>
      <c r="BI415" s="99"/>
      <c r="BJ415" s="99"/>
      <c r="BK415" s="634"/>
      <c r="BL415" s="99"/>
      <c r="BM415" s="99"/>
      <c r="BN415" s="502"/>
      <c r="BO415" s="99"/>
      <c r="BP415" s="99"/>
      <c r="BQ415" s="99"/>
      <c r="BR415" s="502"/>
      <c r="BS415" s="99"/>
      <c r="BT415" s="99"/>
      <c r="BU415" s="502"/>
      <c r="BV415" s="99"/>
      <c r="BW415" s="502"/>
      <c r="BX415" s="99"/>
      <c r="BY415" s="99"/>
      <c r="BZ415" s="502"/>
      <c r="CA415" s="99"/>
      <c r="CB415" s="99"/>
      <c r="CC415" s="99"/>
      <c r="CD415" s="99"/>
      <c r="CE415" s="503"/>
      <c r="CF415" s="99"/>
      <c r="CG415" s="502"/>
      <c r="CH415" s="99"/>
      <c r="CI415" s="98"/>
      <c r="CJ415" s="99"/>
      <c r="CK415" s="99"/>
      <c r="CL415" s="98"/>
      <c r="CM415" s="99"/>
      <c r="CN415" s="99"/>
      <c r="CO415" s="99"/>
      <c r="CP415" s="98"/>
      <c r="CQ415" s="99"/>
      <c r="CR415" s="99"/>
      <c r="CS415" s="99"/>
      <c r="CT415" s="99"/>
      <c r="CU415" s="99"/>
      <c r="CV415" s="99"/>
      <c r="CW415" s="99"/>
      <c r="CX415" s="98"/>
      <c r="CY415" s="99"/>
      <c r="CZ415" s="99"/>
      <c r="DA415" s="99"/>
      <c r="DB415" s="99"/>
      <c r="DC415" s="502"/>
      <c r="DD415" s="99"/>
      <c r="DE415" s="99"/>
      <c r="DF415" s="99"/>
      <c r="DG415" s="99"/>
      <c r="DH415" s="99"/>
      <c r="DI415" s="99"/>
      <c r="DJ415" s="99"/>
      <c r="DK415" s="99"/>
      <c r="DL415" s="99"/>
      <c r="DM415" s="99"/>
      <c r="DN415" s="99"/>
      <c r="DO415" s="502"/>
      <c r="DP415" s="99"/>
      <c r="DQ415" s="99"/>
      <c r="DR415" s="99"/>
      <c r="DS415" s="502"/>
      <c r="DT415" s="99"/>
      <c r="DU415" s="99"/>
      <c r="DV415" s="99"/>
      <c r="DW415" s="99"/>
      <c r="DX415" s="99"/>
      <c r="DY415" s="99"/>
      <c r="DZ415" s="99"/>
      <c r="EA415" s="506"/>
      <c r="EB415" s="99"/>
      <c r="EC415" s="502"/>
      <c r="ED415" s="98"/>
      <c r="EE415" s="99"/>
      <c r="EF415" s="99"/>
      <c r="EG415" s="99"/>
      <c r="EH415" s="99"/>
      <c r="EI415" s="98"/>
      <c r="EJ415" s="99"/>
      <c r="EK415" s="98"/>
      <c r="EL415" s="99"/>
      <c r="EM415" s="99"/>
      <c r="EN415" s="98"/>
      <c r="EO415" s="99"/>
      <c r="EP415" s="193"/>
      <c r="EQ415" s="99"/>
      <c r="ER415" s="99"/>
      <c r="ES415" s="99"/>
      <c r="ET415" s="99"/>
      <c r="EU415" s="99"/>
      <c r="EV415" s="99"/>
      <c r="EW415" s="502"/>
      <c r="EX415" s="98"/>
      <c r="EY415" s="99"/>
      <c r="EZ415" s="99"/>
      <c r="FA415" s="98"/>
      <c r="FB415" s="99"/>
      <c r="FC415" s="99"/>
      <c r="FD415" s="99"/>
      <c r="FE415" s="98"/>
      <c r="FF415" s="99"/>
      <c r="FG415" s="98"/>
      <c r="FH415" s="99"/>
      <c r="FI415" s="99"/>
      <c r="FJ415" s="98"/>
      <c r="FK415" s="99"/>
      <c r="FL415" s="99"/>
      <c r="FM415" s="99"/>
      <c r="FN415" s="506"/>
      <c r="FO415" s="99"/>
      <c r="FP415" s="502"/>
      <c r="FQ415" s="99"/>
      <c r="FR415" s="98"/>
      <c r="FS415" s="99"/>
      <c r="FT415" s="98"/>
      <c r="FU415" s="99"/>
      <c r="FV415" s="99"/>
      <c r="FW415" s="99"/>
      <c r="FX415" s="99"/>
      <c r="FY415" s="99"/>
      <c r="FZ415" s="98"/>
      <c r="GA415" s="99"/>
      <c r="GB415" s="502"/>
      <c r="GC415" s="99"/>
      <c r="GD415" s="99"/>
      <c r="GE415" s="99"/>
      <c r="GF415" s="502"/>
      <c r="GG415" s="99"/>
      <c r="GH415" s="503"/>
      <c r="GI415" s="99"/>
      <c r="GJ415" s="502"/>
      <c r="GK415" s="99"/>
      <c r="GL415" s="99"/>
      <c r="GM415" s="502"/>
      <c r="GN415" s="99"/>
      <c r="GO415" s="99"/>
      <c r="GP415" s="99"/>
      <c r="GQ415" s="99"/>
      <c r="GR415" s="99"/>
      <c r="GS415" s="503"/>
      <c r="GT415" s="99"/>
      <c r="GU415" s="502"/>
      <c r="GV415" s="98"/>
      <c r="GW415" s="99"/>
      <c r="GX415" s="99"/>
      <c r="GY415" s="98"/>
      <c r="GZ415" s="99"/>
      <c r="HA415" s="99"/>
      <c r="HB415" s="99"/>
      <c r="HC415" s="99"/>
      <c r="HD415" s="99"/>
      <c r="HE415" s="99"/>
      <c r="HF415" s="99"/>
      <c r="HG415" s="99"/>
      <c r="HH415" s="502"/>
      <c r="HI415" s="99"/>
      <c r="HJ415" s="99"/>
      <c r="HK415" s="99"/>
      <c r="HL415" s="99"/>
      <c r="HM415" s="99"/>
      <c r="HN415" s="99"/>
      <c r="HO415" s="502"/>
      <c r="HP415" s="98"/>
      <c r="HQ415" s="99"/>
      <c r="HR415" s="99"/>
      <c r="HS415" s="99"/>
      <c r="HT415" s="98"/>
      <c r="HU415" s="99"/>
      <c r="HV415" s="99"/>
      <c r="HW415" s="99"/>
      <c r="HX415" s="99"/>
      <c r="HY415" s="98"/>
      <c r="HZ415" s="99"/>
      <c r="IA415" s="503"/>
      <c r="IB415" s="502"/>
      <c r="IC415" s="99"/>
      <c r="ID415" s="99"/>
      <c r="IE415" s="99"/>
      <c r="IF415" s="99"/>
      <c r="IG415" s="99"/>
      <c r="IH415" s="99"/>
      <c r="II415" s="99"/>
      <c r="IJ415" s="99"/>
      <c r="IK415" s="503"/>
      <c r="IL415" s="502"/>
      <c r="IM415" s="99"/>
      <c r="IN415" s="99"/>
      <c r="IO415" s="99"/>
      <c r="IP415" s="99"/>
      <c r="IQ415" s="99"/>
      <c r="IR415" s="99"/>
      <c r="IS415" s="503"/>
      <c r="IT415" s="99"/>
      <c r="IU415" s="99"/>
      <c r="IV415" s="502"/>
      <c r="IW415" s="99"/>
      <c r="IX415" s="99"/>
      <c r="IY415" s="98"/>
      <c r="IZ415" s="99"/>
      <c r="JA415" s="99"/>
      <c r="JB415" s="98"/>
      <c r="JC415" s="99"/>
      <c r="JD415" s="99"/>
      <c r="JE415" s="99"/>
      <c r="JF415" s="98"/>
      <c r="JG415" s="99"/>
      <c r="JH415" s="502"/>
      <c r="JI415" s="99"/>
      <c r="JJ415" s="99"/>
      <c r="JK415" s="99"/>
      <c r="JL415" s="99"/>
      <c r="JM415" s="502"/>
      <c r="JN415" s="99"/>
      <c r="JO415" s="507"/>
      <c r="JP415" s="503"/>
      <c r="JQ415" s="502"/>
    </row>
    <row r="416" spans="23:277" ht="16" hidden="1">
      <c r="W416" s="503"/>
      <c r="X416" s="502"/>
      <c r="Y416" s="99"/>
      <c r="Z416" s="502"/>
      <c r="AA416" s="99"/>
      <c r="AB416" s="502"/>
      <c r="AC416" s="99"/>
      <c r="AD416" s="504"/>
      <c r="AE416" s="99"/>
      <c r="AF416" s="99"/>
      <c r="AG416" s="99"/>
      <c r="AH416" s="99"/>
      <c r="AI416" s="505"/>
      <c r="AJ416" s="99"/>
      <c r="AK416" s="98"/>
      <c r="AL416" s="99"/>
      <c r="AM416" s="645"/>
      <c r="AN416" s="99"/>
      <c r="AO416" s="99"/>
      <c r="AP416" s="99"/>
      <c r="AQ416" s="99"/>
      <c r="AR416" s="99"/>
      <c r="AS416" s="99"/>
      <c r="AT416" s="99"/>
      <c r="AU416" s="99"/>
      <c r="AV416" s="99"/>
      <c r="AW416" s="99"/>
      <c r="AX416" s="99"/>
      <c r="AY416" s="98"/>
      <c r="AZ416" s="99"/>
      <c r="BA416" s="98"/>
      <c r="BB416" s="99"/>
      <c r="BC416" s="502"/>
      <c r="BD416" s="99"/>
      <c r="BE416" s="99"/>
      <c r="BF416" s="502"/>
      <c r="BG416" s="99"/>
      <c r="BH416" s="99"/>
      <c r="BI416" s="99"/>
      <c r="BJ416" s="99"/>
      <c r="BK416" s="634"/>
      <c r="BL416" s="99"/>
      <c r="BM416" s="99"/>
      <c r="BN416" s="502"/>
      <c r="BO416" s="99"/>
      <c r="BP416" s="99"/>
      <c r="BQ416" s="99"/>
      <c r="BR416" s="502"/>
      <c r="BS416" s="99"/>
      <c r="BT416" s="99"/>
      <c r="BU416" s="502"/>
      <c r="BV416" s="99"/>
      <c r="BW416" s="502"/>
      <c r="BX416" s="99"/>
      <c r="BY416" s="99"/>
      <c r="BZ416" s="502"/>
      <c r="CA416" s="99"/>
      <c r="CB416" s="99"/>
      <c r="CC416" s="99"/>
      <c r="CD416" s="99"/>
      <c r="CE416" s="503"/>
      <c r="CF416" s="99"/>
      <c r="CG416" s="502"/>
      <c r="CH416" s="99"/>
      <c r="CI416" s="98"/>
      <c r="CJ416" s="99"/>
      <c r="CK416" s="99"/>
      <c r="CL416" s="98"/>
      <c r="CM416" s="99"/>
      <c r="CN416" s="99"/>
      <c r="CO416" s="99"/>
      <c r="CP416" s="98"/>
      <c r="CQ416" s="99"/>
      <c r="CR416" s="99"/>
      <c r="CS416" s="99"/>
      <c r="CT416" s="99"/>
      <c r="CU416" s="99"/>
      <c r="CV416" s="99"/>
      <c r="CW416" s="99"/>
      <c r="CX416" s="98"/>
      <c r="CY416" s="99"/>
      <c r="CZ416" s="99"/>
      <c r="DA416" s="99"/>
      <c r="DB416" s="99"/>
      <c r="DC416" s="502"/>
      <c r="DD416" s="99"/>
      <c r="DE416" s="99"/>
      <c r="DF416" s="99"/>
      <c r="DG416" s="99"/>
      <c r="DH416" s="99"/>
      <c r="DI416" s="99"/>
      <c r="DJ416" s="99"/>
      <c r="DK416" s="99"/>
      <c r="DL416" s="99"/>
      <c r="DM416" s="99"/>
      <c r="DN416" s="99"/>
      <c r="DO416" s="502"/>
      <c r="DP416" s="99"/>
      <c r="DQ416" s="99"/>
      <c r="DR416" s="99"/>
      <c r="DS416" s="502"/>
      <c r="DT416" s="99"/>
      <c r="DU416" s="99"/>
      <c r="DV416" s="99"/>
      <c r="DW416" s="99"/>
      <c r="DX416" s="99"/>
      <c r="DY416" s="99"/>
      <c r="DZ416" s="99"/>
      <c r="EA416" s="506"/>
      <c r="EB416" s="99"/>
      <c r="EC416" s="502"/>
      <c r="ED416" s="98"/>
      <c r="EE416" s="99"/>
      <c r="EF416" s="99"/>
      <c r="EG416" s="99"/>
      <c r="EH416" s="99"/>
      <c r="EI416" s="98"/>
      <c r="EJ416" s="99"/>
      <c r="EK416" s="98"/>
      <c r="EL416" s="99"/>
      <c r="EM416" s="99"/>
      <c r="EN416" s="98"/>
      <c r="EO416" s="99"/>
      <c r="EP416" s="193"/>
      <c r="EQ416" s="99"/>
      <c r="ER416" s="99"/>
      <c r="ES416" s="99"/>
      <c r="ET416" s="99"/>
      <c r="EU416" s="99"/>
      <c r="EV416" s="99"/>
      <c r="EW416" s="502"/>
      <c r="EX416" s="98"/>
      <c r="EY416" s="99"/>
      <c r="EZ416" s="99"/>
      <c r="FA416" s="98"/>
      <c r="FB416" s="99"/>
      <c r="FC416" s="99"/>
      <c r="FD416" s="99"/>
      <c r="FE416" s="98"/>
      <c r="FF416" s="99"/>
      <c r="FG416" s="98"/>
      <c r="FH416" s="99"/>
      <c r="FI416" s="99"/>
      <c r="FJ416" s="98"/>
      <c r="FK416" s="99"/>
      <c r="FL416" s="99"/>
      <c r="FM416" s="99"/>
      <c r="FN416" s="506"/>
      <c r="FO416" s="99"/>
      <c r="FP416" s="502"/>
      <c r="FQ416" s="99"/>
      <c r="FR416" s="98"/>
      <c r="FS416" s="99"/>
      <c r="FT416" s="98"/>
      <c r="FU416" s="99"/>
      <c r="FV416" s="99"/>
      <c r="FW416" s="99"/>
      <c r="FX416" s="99"/>
      <c r="FY416" s="99"/>
      <c r="FZ416" s="98"/>
      <c r="GA416" s="99"/>
      <c r="GB416" s="502"/>
      <c r="GC416" s="99"/>
      <c r="GD416" s="99"/>
      <c r="GE416" s="99"/>
      <c r="GF416" s="502"/>
      <c r="GG416" s="99"/>
      <c r="GH416" s="503"/>
      <c r="GI416" s="99"/>
      <c r="GJ416" s="502"/>
      <c r="GK416" s="99"/>
      <c r="GL416" s="99"/>
      <c r="GM416" s="502"/>
      <c r="GN416" s="99"/>
      <c r="GO416" s="99"/>
      <c r="GP416" s="99"/>
      <c r="GQ416" s="99"/>
      <c r="GR416" s="99"/>
      <c r="GS416" s="503"/>
      <c r="GT416" s="99"/>
      <c r="GU416" s="502"/>
      <c r="GV416" s="98"/>
      <c r="GW416" s="99"/>
      <c r="GX416" s="99"/>
      <c r="GY416" s="98"/>
      <c r="GZ416" s="99"/>
      <c r="HA416" s="99"/>
      <c r="HB416" s="99"/>
      <c r="HC416" s="99"/>
      <c r="HD416" s="99"/>
      <c r="HE416" s="99"/>
      <c r="HF416" s="99"/>
      <c r="HG416" s="99"/>
      <c r="HH416" s="502"/>
      <c r="HI416" s="99"/>
      <c r="HJ416" s="99"/>
      <c r="HK416" s="99"/>
      <c r="HL416" s="99"/>
      <c r="HM416" s="99"/>
      <c r="HN416" s="99"/>
      <c r="HO416" s="502"/>
      <c r="HP416" s="98"/>
      <c r="HQ416" s="99"/>
      <c r="HR416" s="99"/>
      <c r="HS416" s="99"/>
      <c r="HT416" s="98"/>
      <c r="HU416" s="99"/>
      <c r="HV416" s="99"/>
      <c r="HW416" s="99"/>
      <c r="HX416" s="99"/>
      <c r="HY416" s="98"/>
      <c r="HZ416" s="99"/>
      <c r="IA416" s="503"/>
      <c r="IB416" s="502"/>
      <c r="IC416" s="99"/>
      <c r="ID416" s="99"/>
      <c r="IE416" s="99"/>
      <c r="IF416" s="99"/>
      <c r="IG416" s="99"/>
      <c r="IH416" s="99"/>
      <c r="II416" s="99"/>
      <c r="IJ416" s="99"/>
      <c r="IK416" s="503"/>
      <c r="IL416" s="502"/>
      <c r="IM416" s="99"/>
      <c r="IN416" s="99"/>
      <c r="IO416" s="99"/>
      <c r="IP416" s="99"/>
      <c r="IQ416" s="99"/>
      <c r="IR416" s="99"/>
      <c r="IS416" s="503"/>
      <c r="IT416" s="99"/>
      <c r="IU416" s="99"/>
      <c r="IV416" s="502"/>
      <c r="IW416" s="99"/>
      <c r="IX416" s="99"/>
      <c r="IY416" s="98"/>
      <c r="IZ416" s="99"/>
      <c r="JA416" s="99"/>
      <c r="JB416" s="98"/>
      <c r="JC416" s="99"/>
      <c r="JD416" s="99"/>
      <c r="JE416" s="99"/>
      <c r="JF416" s="98"/>
      <c r="JG416" s="99"/>
      <c r="JH416" s="502"/>
      <c r="JI416" s="99"/>
      <c r="JJ416" s="99"/>
      <c r="JK416" s="99"/>
      <c r="JL416" s="99"/>
      <c r="JM416" s="502"/>
      <c r="JN416" s="99"/>
      <c r="JO416" s="507"/>
      <c r="JP416" s="503"/>
      <c r="JQ416" s="502"/>
    </row>
    <row r="417" spans="23:277" ht="16" hidden="1">
      <c r="W417" s="503"/>
      <c r="X417" s="502"/>
      <c r="Y417" s="99"/>
      <c r="Z417" s="502"/>
      <c r="AA417" s="99"/>
      <c r="AB417" s="502"/>
      <c r="AC417" s="99"/>
      <c r="AD417" s="504"/>
      <c r="AE417" s="99"/>
      <c r="AF417" s="99"/>
      <c r="AG417" s="99"/>
      <c r="AH417" s="99"/>
      <c r="AI417" s="505"/>
      <c r="AJ417" s="99"/>
      <c r="AK417" s="98"/>
      <c r="AL417" s="99"/>
      <c r="AM417" s="645"/>
      <c r="AN417" s="99"/>
      <c r="AO417" s="99"/>
      <c r="AP417" s="99"/>
      <c r="AQ417" s="99"/>
      <c r="AR417" s="99"/>
      <c r="AS417" s="99"/>
      <c r="AT417" s="99"/>
      <c r="AU417" s="99"/>
      <c r="AV417" s="99"/>
      <c r="AW417" s="99"/>
      <c r="AX417" s="99"/>
      <c r="AY417" s="98"/>
      <c r="AZ417" s="99"/>
      <c r="BA417" s="98"/>
      <c r="BB417" s="99"/>
      <c r="BC417" s="502"/>
      <c r="BD417" s="99"/>
      <c r="BE417" s="99"/>
      <c r="BF417" s="502"/>
      <c r="BG417" s="99"/>
      <c r="BH417" s="99"/>
      <c r="BI417" s="99"/>
      <c r="BJ417" s="99"/>
      <c r="BK417" s="634"/>
      <c r="BL417" s="99"/>
      <c r="BM417" s="99"/>
      <c r="BN417" s="502"/>
      <c r="BO417" s="99"/>
      <c r="BP417" s="99"/>
      <c r="BQ417" s="99"/>
      <c r="BR417" s="502"/>
      <c r="BS417" s="99"/>
      <c r="BT417" s="99"/>
      <c r="BU417" s="502"/>
      <c r="BV417" s="99"/>
      <c r="BW417" s="502"/>
      <c r="BX417" s="99"/>
      <c r="BY417" s="99"/>
      <c r="BZ417" s="502"/>
      <c r="CA417" s="99"/>
      <c r="CB417" s="99"/>
      <c r="CC417" s="99"/>
      <c r="CD417" s="99"/>
      <c r="CE417" s="503"/>
      <c r="CF417" s="99"/>
      <c r="CG417" s="502"/>
      <c r="CH417" s="99"/>
      <c r="CI417" s="98"/>
      <c r="CJ417" s="99"/>
      <c r="CK417" s="99"/>
      <c r="CL417" s="98"/>
      <c r="CM417" s="99"/>
      <c r="CN417" s="99"/>
      <c r="CO417" s="99"/>
      <c r="CP417" s="98"/>
      <c r="CQ417" s="99"/>
      <c r="CR417" s="99"/>
      <c r="CS417" s="99"/>
      <c r="CT417" s="99"/>
      <c r="CU417" s="99"/>
      <c r="CV417" s="99"/>
      <c r="CW417" s="99"/>
      <c r="CX417" s="98"/>
      <c r="CY417" s="99"/>
      <c r="CZ417" s="99"/>
      <c r="DA417" s="99"/>
      <c r="DB417" s="99"/>
      <c r="DC417" s="502"/>
      <c r="DD417" s="99"/>
      <c r="DE417" s="99"/>
      <c r="DF417" s="99"/>
      <c r="DG417" s="99"/>
      <c r="DH417" s="99"/>
      <c r="DI417" s="99"/>
      <c r="DJ417" s="99"/>
      <c r="DK417" s="99"/>
      <c r="DL417" s="99"/>
      <c r="DM417" s="99"/>
      <c r="DN417" s="99"/>
      <c r="DO417" s="502"/>
      <c r="DP417" s="99"/>
      <c r="DQ417" s="99"/>
      <c r="DR417" s="99"/>
      <c r="DS417" s="502"/>
      <c r="DT417" s="99"/>
      <c r="DU417" s="99"/>
      <c r="DV417" s="99"/>
      <c r="DW417" s="99"/>
      <c r="DX417" s="99"/>
      <c r="DY417" s="99"/>
      <c r="DZ417" s="99"/>
      <c r="EA417" s="506"/>
      <c r="EB417" s="99"/>
      <c r="EC417" s="502"/>
      <c r="ED417" s="98"/>
      <c r="EE417" s="99"/>
      <c r="EF417" s="99"/>
      <c r="EG417" s="99"/>
      <c r="EH417" s="99"/>
      <c r="EI417" s="98"/>
      <c r="EJ417" s="99"/>
      <c r="EK417" s="98"/>
      <c r="EL417" s="99"/>
      <c r="EM417" s="99"/>
      <c r="EN417" s="98"/>
      <c r="EO417" s="99"/>
      <c r="EP417" s="193"/>
      <c r="EQ417" s="99"/>
      <c r="ER417" s="99"/>
      <c r="ES417" s="99"/>
      <c r="ET417" s="99"/>
      <c r="EU417" s="99"/>
      <c r="EV417" s="99"/>
      <c r="EW417" s="502"/>
      <c r="EX417" s="98"/>
      <c r="EY417" s="99"/>
      <c r="EZ417" s="99"/>
      <c r="FA417" s="98"/>
      <c r="FB417" s="99"/>
      <c r="FC417" s="99"/>
      <c r="FD417" s="99"/>
      <c r="FE417" s="98"/>
      <c r="FF417" s="99"/>
      <c r="FG417" s="98"/>
      <c r="FH417" s="99"/>
      <c r="FI417" s="99"/>
      <c r="FJ417" s="98"/>
      <c r="FK417" s="99"/>
      <c r="FL417" s="99"/>
      <c r="FM417" s="99"/>
      <c r="FN417" s="506"/>
      <c r="FO417" s="99"/>
      <c r="FP417" s="502"/>
      <c r="FQ417" s="99"/>
      <c r="FR417" s="98"/>
      <c r="FS417" s="99"/>
      <c r="FT417" s="98"/>
      <c r="FU417" s="99"/>
      <c r="FV417" s="99"/>
      <c r="FW417" s="99"/>
      <c r="FX417" s="99"/>
      <c r="FY417" s="99"/>
      <c r="FZ417" s="98"/>
      <c r="GA417" s="99"/>
      <c r="GB417" s="502"/>
      <c r="GC417" s="99"/>
      <c r="GD417" s="99"/>
      <c r="GE417" s="99"/>
      <c r="GF417" s="502"/>
      <c r="GG417" s="99"/>
      <c r="GH417" s="503"/>
      <c r="GI417" s="99"/>
      <c r="GJ417" s="502"/>
      <c r="GK417" s="99"/>
      <c r="GL417" s="99"/>
      <c r="GM417" s="502"/>
      <c r="GN417" s="99"/>
      <c r="GO417" s="99"/>
      <c r="GP417" s="99"/>
      <c r="GQ417" s="99"/>
      <c r="GR417" s="99"/>
      <c r="GS417" s="503"/>
      <c r="GT417" s="99"/>
      <c r="GU417" s="502"/>
      <c r="GV417" s="98"/>
      <c r="GW417" s="99"/>
      <c r="GX417" s="99"/>
      <c r="GY417" s="98"/>
      <c r="GZ417" s="99"/>
      <c r="HA417" s="99"/>
      <c r="HB417" s="99"/>
      <c r="HC417" s="99"/>
      <c r="HD417" s="99"/>
      <c r="HE417" s="99"/>
      <c r="HF417" s="99"/>
      <c r="HG417" s="99"/>
      <c r="HH417" s="502"/>
      <c r="HI417" s="99"/>
      <c r="HJ417" s="99"/>
      <c r="HK417" s="99"/>
      <c r="HL417" s="99"/>
      <c r="HM417" s="99"/>
      <c r="HN417" s="99"/>
      <c r="HO417" s="502"/>
      <c r="HP417" s="98"/>
      <c r="HQ417" s="99"/>
      <c r="HR417" s="99"/>
      <c r="HS417" s="99"/>
      <c r="HT417" s="98"/>
      <c r="HU417" s="99"/>
      <c r="HV417" s="99"/>
      <c r="HW417" s="99"/>
      <c r="HX417" s="99"/>
      <c r="HY417" s="98"/>
      <c r="HZ417" s="99"/>
      <c r="IA417" s="503"/>
      <c r="IB417" s="502"/>
      <c r="IC417" s="99"/>
      <c r="ID417" s="99"/>
      <c r="IE417" s="99"/>
      <c r="IF417" s="99"/>
      <c r="IG417" s="99"/>
      <c r="IH417" s="99"/>
      <c r="II417" s="99"/>
      <c r="IJ417" s="99"/>
      <c r="IK417" s="503"/>
      <c r="IL417" s="502"/>
      <c r="IM417" s="99"/>
      <c r="IN417" s="99"/>
      <c r="IO417" s="99"/>
      <c r="IP417" s="99"/>
      <c r="IQ417" s="99"/>
      <c r="IR417" s="99"/>
      <c r="IS417" s="503"/>
      <c r="IT417" s="99"/>
      <c r="IU417" s="99"/>
      <c r="IV417" s="502"/>
      <c r="IW417" s="99"/>
      <c r="IX417" s="99"/>
      <c r="IY417" s="98"/>
      <c r="IZ417" s="99"/>
      <c r="JA417" s="99"/>
      <c r="JB417" s="98"/>
      <c r="JC417" s="99"/>
      <c r="JD417" s="99"/>
      <c r="JE417" s="99"/>
      <c r="JF417" s="98"/>
      <c r="JG417" s="99"/>
      <c r="JH417" s="502"/>
      <c r="JI417" s="99"/>
      <c r="JJ417" s="99"/>
      <c r="JK417" s="99"/>
      <c r="JL417" s="99"/>
      <c r="JM417" s="502"/>
      <c r="JN417" s="99"/>
      <c r="JO417" s="507"/>
      <c r="JP417" s="503"/>
      <c r="JQ417" s="502"/>
    </row>
    <row r="418" spans="23:277" ht="16" hidden="1">
      <c r="W418" s="503"/>
      <c r="X418" s="502"/>
      <c r="Y418" s="99"/>
      <c r="Z418" s="502"/>
      <c r="AA418" s="99"/>
      <c r="AB418" s="502"/>
      <c r="AC418" s="99"/>
      <c r="AD418" s="504"/>
      <c r="AE418" s="99"/>
      <c r="AF418" s="99"/>
      <c r="AG418" s="99"/>
      <c r="AH418" s="99"/>
      <c r="AI418" s="505"/>
      <c r="AJ418" s="99"/>
      <c r="AK418" s="98"/>
      <c r="AL418" s="99"/>
      <c r="AM418" s="645"/>
      <c r="AN418" s="99"/>
      <c r="AO418" s="99"/>
      <c r="AP418" s="99"/>
      <c r="AQ418" s="99"/>
      <c r="AR418" s="99"/>
      <c r="AS418" s="99"/>
      <c r="AT418" s="99"/>
      <c r="AU418" s="99"/>
      <c r="AV418" s="99"/>
      <c r="AW418" s="99"/>
      <c r="AX418" s="99"/>
      <c r="AY418" s="98"/>
      <c r="AZ418" s="99"/>
      <c r="BA418" s="98"/>
      <c r="BB418" s="99"/>
      <c r="BC418" s="502"/>
      <c r="BD418" s="99"/>
      <c r="BE418" s="99"/>
      <c r="BF418" s="502"/>
      <c r="BG418" s="99"/>
      <c r="BH418" s="99"/>
      <c r="BI418" s="99"/>
      <c r="BJ418" s="99"/>
      <c r="BK418" s="634"/>
      <c r="BL418" s="99"/>
      <c r="BM418" s="99"/>
      <c r="BN418" s="502"/>
      <c r="BO418" s="99"/>
      <c r="BP418" s="99"/>
      <c r="BQ418" s="99"/>
      <c r="BR418" s="502"/>
      <c r="BS418" s="99"/>
      <c r="BT418" s="99"/>
      <c r="BU418" s="502"/>
      <c r="BV418" s="99"/>
      <c r="BW418" s="502"/>
      <c r="BX418" s="99"/>
      <c r="BY418" s="99"/>
      <c r="BZ418" s="502"/>
      <c r="CA418" s="99"/>
      <c r="CB418" s="99"/>
      <c r="CC418" s="99"/>
      <c r="CD418" s="99"/>
      <c r="CE418" s="503"/>
      <c r="CF418" s="99"/>
      <c r="CG418" s="502"/>
      <c r="CH418" s="99"/>
      <c r="CI418" s="98"/>
      <c r="CJ418" s="99"/>
      <c r="CK418" s="99"/>
      <c r="CL418" s="98"/>
      <c r="CM418" s="99"/>
      <c r="CN418" s="99"/>
      <c r="CO418" s="99"/>
      <c r="CP418" s="98"/>
      <c r="CQ418" s="99"/>
      <c r="CR418" s="99"/>
      <c r="CS418" s="99"/>
      <c r="CT418" s="99"/>
      <c r="CU418" s="99"/>
      <c r="CV418" s="99"/>
      <c r="CW418" s="99"/>
      <c r="CX418" s="98"/>
      <c r="CY418" s="99"/>
      <c r="CZ418" s="99"/>
      <c r="DA418" s="99"/>
      <c r="DB418" s="99"/>
      <c r="DC418" s="502"/>
      <c r="DD418" s="99"/>
      <c r="DE418" s="99"/>
      <c r="DF418" s="99"/>
      <c r="DG418" s="99"/>
      <c r="DH418" s="99"/>
      <c r="DI418" s="99"/>
      <c r="DJ418" s="99"/>
      <c r="DK418" s="99"/>
      <c r="DL418" s="99"/>
      <c r="DM418" s="99"/>
      <c r="DN418" s="99"/>
      <c r="DO418" s="502"/>
      <c r="DP418" s="99"/>
      <c r="DQ418" s="99"/>
      <c r="DR418" s="99"/>
      <c r="DS418" s="502"/>
      <c r="DT418" s="99"/>
      <c r="DU418" s="99"/>
      <c r="DV418" s="99"/>
      <c r="DW418" s="99"/>
      <c r="DX418" s="99"/>
      <c r="DY418" s="99"/>
      <c r="DZ418" s="99"/>
      <c r="EA418" s="506"/>
      <c r="EB418" s="99"/>
      <c r="EC418" s="502"/>
      <c r="ED418" s="98"/>
      <c r="EE418" s="99"/>
      <c r="EF418" s="99"/>
      <c r="EG418" s="99"/>
      <c r="EH418" s="99"/>
      <c r="EI418" s="98"/>
      <c r="EJ418" s="99"/>
      <c r="EK418" s="98"/>
      <c r="EL418" s="99"/>
      <c r="EM418" s="99"/>
      <c r="EN418" s="98"/>
      <c r="EO418" s="99"/>
      <c r="EP418" s="193"/>
      <c r="EQ418" s="99"/>
      <c r="ER418" s="99"/>
      <c r="ES418" s="99"/>
      <c r="ET418" s="99"/>
      <c r="EU418" s="99"/>
      <c r="EV418" s="99"/>
      <c r="EW418" s="502"/>
      <c r="EX418" s="98"/>
      <c r="EY418" s="99"/>
      <c r="EZ418" s="99"/>
      <c r="FA418" s="98"/>
      <c r="FB418" s="99"/>
      <c r="FC418" s="99"/>
      <c r="FD418" s="99"/>
      <c r="FE418" s="98"/>
      <c r="FF418" s="99"/>
      <c r="FG418" s="98"/>
      <c r="FH418" s="99"/>
      <c r="FI418" s="99"/>
      <c r="FJ418" s="98"/>
      <c r="FK418" s="99"/>
      <c r="FL418" s="99"/>
      <c r="FM418" s="99"/>
      <c r="FN418" s="506"/>
      <c r="FO418" s="99"/>
      <c r="FP418" s="502"/>
      <c r="FQ418" s="99"/>
      <c r="FR418" s="98"/>
      <c r="FS418" s="99"/>
      <c r="FT418" s="98"/>
      <c r="FU418" s="99"/>
      <c r="FV418" s="99"/>
      <c r="FW418" s="99"/>
      <c r="FX418" s="99"/>
      <c r="FY418" s="99"/>
      <c r="FZ418" s="98"/>
      <c r="GA418" s="99"/>
      <c r="GB418" s="502"/>
      <c r="GC418" s="99"/>
      <c r="GD418" s="99"/>
      <c r="GE418" s="99"/>
      <c r="GF418" s="502"/>
      <c r="GG418" s="99"/>
      <c r="GH418" s="503"/>
      <c r="GI418" s="99"/>
      <c r="GJ418" s="502"/>
      <c r="GK418" s="99"/>
      <c r="GL418" s="99"/>
      <c r="GM418" s="502"/>
      <c r="GN418" s="99"/>
      <c r="GO418" s="99"/>
      <c r="GP418" s="99"/>
      <c r="GQ418" s="99"/>
      <c r="GR418" s="99"/>
      <c r="GS418" s="503"/>
      <c r="GT418" s="99"/>
      <c r="GU418" s="502"/>
      <c r="GV418" s="98"/>
      <c r="GW418" s="99"/>
      <c r="GX418" s="99"/>
      <c r="GY418" s="98"/>
      <c r="GZ418" s="99"/>
      <c r="HA418" s="99"/>
      <c r="HB418" s="99"/>
      <c r="HC418" s="99"/>
      <c r="HD418" s="99"/>
      <c r="HE418" s="99"/>
      <c r="HF418" s="99"/>
      <c r="HG418" s="99"/>
      <c r="HH418" s="502"/>
      <c r="HI418" s="99"/>
      <c r="HJ418" s="99"/>
      <c r="HK418" s="99"/>
      <c r="HL418" s="99"/>
      <c r="HM418" s="99"/>
      <c r="HN418" s="99"/>
      <c r="HO418" s="502"/>
      <c r="HP418" s="98"/>
      <c r="HQ418" s="99"/>
      <c r="HR418" s="99"/>
      <c r="HS418" s="99"/>
      <c r="HT418" s="98"/>
      <c r="HU418" s="99"/>
      <c r="HV418" s="99"/>
      <c r="HW418" s="99"/>
      <c r="HX418" s="99"/>
      <c r="HY418" s="98"/>
      <c r="HZ418" s="99"/>
      <c r="IA418" s="503"/>
      <c r="IB418" s="502"/>
      <c r="IC418" s="99"/>
      <c r="ID418" s="99"/>
      <c r="IE418" s="99"/>
      <c r="IF418" s="99"/>
      <c r="IG418" s="99"/>
      <c r="IH418" s="99"/>
      <c r="II418" s="99"/>
      <c r="IJ418" s="99"/>
      <c r="IK418" s="503"/>
      <c r="IL418" s="502"/>
      <c r="IM418" s="99"/>
      <c r="IN418" s="99"/>
      <c r="IO418" s="99"/>
      <c r="IP418" s="99"/>
      <c r="IQ418" s="99"/>
      <c r="IR418" s="99"/>
      <c r="IS418" s="503"/>
      <c r="IT418" s="99"/>
      <c r="IU418" s="99"/>
      <c r="IV418" s="502"/>
      <c r="IW418" s="99"/>
      <c r="IX418" s="99"/>
      <c r="IY418" s="98"/>
      <c r="IZ418" s="99"/>
      <c r="JA418" s="99"/>
      <c r="JB418" s="98"/>
      <c r="JC418" s="99"/>
      <c r="JD418" s="99"/>
      <c r="JE418" s="99"/>
      <c r="JF418" s="98"/>
      <c r="JG418" s="99"/>
      <c r="JH418" s="502"/>
      <c r="JI418" s="99"/>
      <c r="JJ418" s="99"/>
      <c r="JK418" s="99"/>
      <c r="JL418" s="99"/>
      <c r="JM418" s="502"/>
      <c r="JN418" s="99"/>
      <c r="JO418" s="507"/>
      <c r="JP418" s="503"/>
      <c r="JQ418" s="502"/>
    </row>
    <row r="419" spans="23:277" ht="16" hidden="1">
      <c r="W419" s="503"/>
      <c r="X419" s="502"/>
      <c r="Y419" s="99"/>
      <c r="Z419" s="502"/>
      <c r="AA419" s="99"/>
      <c r="AB419" s="502"/>
      <c r="AC419" s="99"/>
      <c r="AD419" s="504"/>
      <c r="AE419" s="99"/>
      <c r="AF419" s="99"/>
      <c r="AG419" s="99"/>
      <c r="AH419" s="99"/>
      <c r="AI419" s="505"/>
      <c r="AJ419" s="99"/>
      <c r="AK419" s="98"/>
      <c r="AL419" s="99"/>
      <c r="AM419" s="645"/>
      <c r="AN419" s="99"/>
      <c r="AO419" s="99"/>
      <c r="AP419" s="99"/>
      <c r="AQ419" s="99"/>
      <c r="AR419" s="99"/>
      <c r="AS419" s="99"/>
      <c r="AT419" s="99"/>
      <c r="AU419" s="99"/>
      <c r="AV419" s="99"/>
      <c r="AW419" s="99"/>
      <c r="AX419" s="99"/>
      <c r="AY419" s="98"/>
      <c r="AZ419" s="99"/>
      <c r="BA419" s="98"/>
      <c r="BB419" s="99"/>
      <c r="BC419" s="502"/>
      <c r="BD419" s="99"/>
      <c r="BE419" s="99"/>
      <c r="BF419" s="502"/>
      <c r="BG419" s="99"/>
      <c r="BH419" s="99"/>
      <c r="BI419" s="99"/>
      <c r="BJ419" s="99"/>
      <c r="BK419" s="634"/>
      <c r="BL419" s="99"/>
      <c r="BM419" s="99"/>
      <c r="BN419" s="502"/>
      <c r="BO419" s="99"/>
      <c r="BP419" s="99"/>
      <c r="BQ419" s="99"/>
      <c r="BR419" s="502"/>
      <c r="BS419" s="99"/>
      <c r="BT419" s="99"/>
      <c r="BU419" s="502"/>
      <c r="BV419" s="99"/>
      <c r="BW419" s="502"/>
      <c r="BX419" s="99"/>
      <c r="BY419" s="99"/>
      <c r="BZ419" s="502"/>
      <c r="CA419" s="99"/>
      <c r="CB419" s="99"/>
      <c r="CC419" s="99"/>
      <c r="CD419" s="99"/>
      <c r="CE419" s="503"/>
      <c r="CF419" s="99"/>
      <c r="CG419" s="502"/>
      <c r="CH419" s="99"/>
      <c r="CI419" s="98"/>
      <c r="CJ419" s="99"/>
      <c r="CK419" s="99"/>
      <c r="CL419" s="98"/>
      <c r="CM419" s="99"/>
      <c r="CN419" s="99"/>
      <c r="CO419" s="99"/>
      <c r="CP419" s="98"/>
      <c r="CQ419" s="99"/>
      <c r="CR419" s="99"/>
      <c r="CS419" s="99"/>
      <c r="CT419" s="99"/>
      <c r="CU419" s="99"/>
      <c r="CV419" s="99"/>
      <c r="CW419" s="99"/>
      <c r="CX419" s="98"/>
      <c r="CY419" s="99"/>
      <c r="CZ419" s="99"/>
      <c r="DA419" s="99"/>
      <c r="DB419" s="99"/>
      <c r="DC419" s="502"/>
      <c r="DD419" s="99"/>
      <c r="DE419" s="99"/>
      <c r="DF419" s="99"/>
      <c r="DG419" s="99"/>
      <c r="DH419" s="99"/>
      <c r="DI419" s="99"/>
      <c r="DJ419" s="99"/>
      <c r="DK419" s="99"/>
      <c r="DL419" s="99"/>
      <c r="DM419" s="99"/>
      <c r="DN419" s="99"/>
      <c r="DO419" s="502"/>
      <c r="DP419" s="99"/>
      <c r="DQ419" s="99"/>
      <c r="DR419" s="99"/>
      <c r="DS419" s="502"/>
      <c r="DT419" s="99"/>
      <c r="DU419" s="99"/>
      <c r="DV419" s="99"/>
      <c r="DW419" s="99"/>
      <c r="DX419" s="99"/>
      <c r="DY419" s="99"/>
      <c r="DZ419" s="99"/>
      <c r="EA419" s="506"/>
      <c r="EB419" s="99"/>
      <c r="EC419" s="502"/>
      <c r="ED419" s="98"/>
      <c r="EE419" s="99"/>
      <c r="EF419" s="99"/>
      <c r="EG419" s="99"/>
      <c r="EH419" s="99"/>
      <c r="EI419" s="98"/>
      <c r="EJ419" s="99"/>
      <c r="EK419" s="98"/>
      <c r="EL419" s="99"/>
      <c r="EM419" s="99"/>
      <c r="EN419" s="98"/>
      <c r="EO419" s="99"/>
      <c r="EP419" s="193"/>
      <c r="EQ419" s="99"/>
      <c r="ER419" s="99"/>
      <c r="ES419" s="99"/>
      <c r="ET419" s="99"/>
      <c r="EU419" s="99"/>
      <c r="EV419" s="99"/>
      <c r="EW419" s="502"/>
      <c r="EX419" s="98"/>
      <c r="EY419" s="99"/>
      <c r="EZ419" s="99"/>
      <c r="FA419" s="98"/>
      <c r="FB419" s="99"/>
      <c r="FC419" s="99"/>
      <c r="FD419" s="99"/>
      <c r="FE419" s="98"/>
      <c r="FF419" s="99"/>
      <c r="FG419" s="98"/>
      <c r="FH419" s="99"/>
      <c r="FI419" s="99"/>
      <c r="FJ419" s="98"/>
      <c r="FK419" s="99"/>
      <c r="FL419" s="99"/>
      <c r="FM419" s="99"/>
      <c r="FN419" s="506"/>
      <c r="FO419" s="99"/>
      <c r="FP419" s="502"/>
      <c r="FQ419" s="99"/>
      <c r="FR419" s="98"/>
      <c r="FS419" s="99"/>
      <c r="FT419" s="98"/>
      <c r="FU419" s="99"/>
      <c r="FV419" s="99"/>
      <c r="FW419" s="99"/>
      <c r="FX419" s="99"/>
      <c r="FY419" s="99"/>
      <c r="FZ419" s="98"/>
      <c r="GA419" s="99"/>
      <c r="GB419" s="502"/>
      <c r="GC419" s="99"/>
      <c r="GD419" s="99"/>
      <c r="GE419" s="99"/>
      <c r="GF419" s="502"/>
      <c r="GG419" s="99"/>
      <c r="GH419" s="503"/>
      <c r="GI419" s="99"/>
      <c r="GJ419" s="502"/>
      <c r="GK419" s="99"/>
      <c r="GL419" s="99"/>
      <c r="GM419" s="502"/>
      <c r="GN419" s="99"/>
      <c r="GO419" s="99"/>
      <c r="GP419" s="99"/>
      <c r="GQ419" s="99"/>
      <c r="GR419" s="99"/>
      <c r="GS419" s="503"/>
      <c r="GT419" s="99"/>
      <c r="GU419" s="502"/>
      <c r="GV419" s="98"/>
      <c r="GW419" s="99"/>
      <c r="GX419" s="99"/>
      <c r="GY419" s="98"/>
      <c r="GZ419" s="99"/>
      <c r="HA419" s="99"/>
      <c r="HB419" s="99"/>
      <c r="HC419" s="99"/>
      <c r="HD419" s="99"/>
      <c r="HE419" s="99"/>
      <c r="HF419" s="99"/>
      <c r="HG419" s="99"/>
      <c r="HH419" s="502"/>
      <c r="HI419" s="99"/>
      <c r="HJ419" s="99"/>
      <c r="HK419" s="99"/>
      <c r="HL419" s="99"/>
      <c r="HM419" s="99"/>
      <c r="HN419" s="99"/>
      <c r="HO419" s="502"/>
      <c r="HP419" s="98"/>
      <c r="HQ419" s="99"/>
      <c r="HR419" s="99"/>
      <c r="HS419" s="99"/>
      <c r="HT419" s="98"/>
      <c r="HU419" s="99"/>
      <c r="HV419" s="99"/>
      <c r="HW419" s="99"/>
      <c r="HX419" s="99"/>
      <c r="HY419" s="98"/>
      <c r="HZ419" s="99"/>
      <c r="IA419" s="503"/>
      <c r="IB419" s="502"/>
      <c r="IC419" s="99"/>
      <c r="ID419" s="99"/>
      <c r="IE419" s="99"/>
      <c r="IF419" s="99"/>
      <c r="IG419" s="99"/>
      <c r="IH419" s="99"/>
      <c r="II419" s="99"/>
      <c r="IJ419" s="99"/>
      <c r="IK419" s="503"/>
      <c r="IL419" s="502"/>
      <c r="IM419" s="99"/>
      <c r="IN419" s="99"/>
      <c r="IO419" s="99"/>
      <c r="IP419" s="99"/>
      <c r="IQ419" s="99"/>
      <c r="IR419" s="99"/>
      <c r="IS419" s="503"/>
      <c r="IT419" s="99"/>
      <c r="IU419" s="99"/>
      <c r="IV419" s="502"/>
      <c r="IW419" s="99"/>
      <c r="IX419" s="99"/>
      <c r="IY419" s="98"/>
      <c r="IZ419" s="99"/>
      <c r="JA419" s="99"/>
      <c r="JB419" s="98"/>
      <c r="JC419" s="99"/>
      <c r="JD419" s="99"/>
      <c r="JE419" s="99"/>
      <c r="JF419" s="98"/>
      <c r="JG419" s="99"/>
      <c r="JH419" s="502"/>
      <c r="JI419" s="99"/>
      <c r="JJ419" s="99"/>
      <c r="JK419" s="99"/>
      <c r="JL419" s="99"/>
      <c r="JM419" s="502"/>
      <c r="JN419" s="99"/>
      <c r="JO419" s="507"/>
      <c r="JP419" s="503"/>
      <c r="JQ419" s="502"/>
    </row>
    <row r="420" spans="23:277" ht="16" hidden="1">
      <c r="W420" s="503"/>
      <c r="X420" s="502"/>
      <c r="Y420" s="99"/>
      <c r="Z420" s="502"/>
      <c r="AA420" s="99"/>
      <c r="AB420" s="502"/>
      <c r="AC420" s="99"/>
      <c r="AD420" s="504"/>
      <c r="AE420" s="99"/>
      <c r="AF420" s="99"/>
      <c r="AG420" s="99"/>
      <c r="AH420" s="99"/>
      <c r="AI420" s="505"/>
      <c r="AJ420" s="99"/>
      <c r="AK420" s="98"/>
      <c r="AL420" s="99"/>
      <c r="AM420" s="645"/>
      <c r="AN420" s="99"/>
      <c r="AO420" s="99"/>
      <c r="AP420" s="99"/>
      <c r="AQ420" s="99"/>
      <c r="AR420" s="99"/>
      <c r="AS420" s="99"/>
      <c r="AT420" s="99"/>
      <c r="AU420" s="99"/>
      <c r="AV420" s="99"/>
      <c r="AW420" s="99"/>
      <c r="AX420" s="99"/>
      <c r="AY420" s="98"/>
      <c r="AZ420" s="99"/>
      <c r="BA420" s="98"/>
      <c r="BB420" s="99"/>
      <c r="BC420" s="502"/>
      <c r="BD420" s="99"/>
      <c r="BE420" s="99"/>
      <c r="BF420" s="502"/>
      <c r="BG420" s="99"/>
      <c r="BH420" s="99"/>
      <c r="BI420" s="99"/>
      <c r="BJ420" s="99"/>
      <c r="BK420" s="634"/>
      <c r="BL420" s="99"/>
      <c r="BM420" s="99"/>
      <c r="BN420" s="502"/>
      <c r="BO420" s="99"/>
      <c r="BP420" s="99"/>
      <c r="BQ420" s="99"/>
      <c r="BR420" s="502"/>
      <c r="BS420" s="99"/>
      <c r="BT420" s="99"/>
      <c r="BU420" s="502"/>
      <c r="BV420" s="99"/>
      <c r="BW420" s="502"/>
      <c r="BX420" s="99"/>
      <c r="BY420" s="99"/>
      <c r="BZ420" s="502"/>
      <c r="CA420" s="99"/>
      <c r="CB420" s="99"/>
      <c r="CC420" s="99"/>
      <c r="CD420" s="99"/>
      <c r="CE420" s="503"/>
      <c r="CF420" s="99"/>
      <c r="CG420" s="502"/>
      <c r="CH420" s="99"/>
      <c r="CI420" s="98"/>
      <c r="CJ420" s="99"/>
      <c r="CK420" s="99"/>
      <c r="CL420" s="98"/>
      <c r="CM420" s="99"/>
      <c r="CN420" s="99"/>
      <c r="CO420" s="99"/>
      <c r="CP420" s="98"/>
      <c r="CQ420" s="99"/>
      <c r="CR420" s="99"/>
      <c r="CS420" s="99"/>
      <c r="CT420" s="99"/>
      <c r="CU420" s="99"/>
      <c r="CV420" s="99"/>
      <c r="CW420" s="99"/>
      <c r="CX420" s="98"/>
      <c r="CY420" s="99"/>
      <c r="CZ420" s="99"/>
      <c r="DA420" s="99"/>
      <c r="DB420" s="99"/>
      <c r="DC420" s="502"/>
      <c r="DD420" s="99"/>
      <c r="DE420" s="99"/>
      <c r="DF420" s="99"/>
      <c r="DG420" s="99"/>
      <c r="DH420" s="99"/>
      <c r="DI420" s="99"/>
      <c r="DJ420" s="99"/>
      <c r="DK420" s="99"/>
      <c r="DL420" s="99"/>
      <c r="DM420" s="99"/>
      <c r="DN420" s="99"/>
      <c r="DO420" s="502"/>
      <c r="DP420" s="99"/>
      <c r="DQ420" s="99"/>
      <c r="DR420" s="99"/>
      <c r="DS420" s="502"/>
      <c r="DT420" s="99"/>
      <c r="DU420" s="99"/>
      <c r="DV420" s="99"/>
      <c r="DW420" s="99"/>
      <c r="DX420" s="99"/>
      <c r="DY420" s="99"/>
      <c r="DZ420" s="99"/>
      <c r="EA420" s="506"/>
      <c r="EB420" s="99"/>
      <c r="EC420" s="502"/>
      <c r="ED420" s="98"/>
      <c r="EE420" s="99"/>
      <c r="EF420" s="99"/>
      <c r="EG420" s="99"/>
      <c r="EH420" s="99"/>
      <c r="EI420" s="98"/>
      <c r="EJ420" s="99"/>
      <c r="EK420" s="98"/>
      <c r="EL420" s="99"/>
      <c r="EM420" s="99"/>
      <c r="EN420" s="98"/>
      <c r="EO420" s="99"/>
      <c r="EP420" s="193"/>
      <c r="EQ420" s="99"/>
      <c r="ER420" s="99"/>
      <c r="ES420" s="99"/>
      <c r="ET420" s="99"/>
      <c r="EU420" s="99"/>
      <c r="EV420" s="99"/>
      <c r="EW420" s="502"/>
      <c r="EX420" s="98"/>
      <c r="EY420" s="99"/>
      <c r="EZ420" s="99"/>
      <c r="FA420" s="98"/>
      <c r="FB420" s="99"/>
      <c r="FC420" s="99"/>
      <c r="FD420" s="99"/>
      <c r="FE420" s="98"/>
      <c r="FF420" s="99"/>
      <c r="FG420" s="98"/>
      <c r="FH420" s="99"/>
      <c r="FI420" s="99"/>
      <c r="FJ420" s="98"/>
      <c r="FK420" s="99"/>
      <c r="FL420" s="99"/>
      <c r="FM420" s="99"/>
      <c r="FN420" s="506"/>
      <c r="FO420" s="99"/>
      <c r="FP420" s="502"/>
      <c r="FQ420" s="99"/>
      <c r="FR420" s="98"/>
      <c r="FS420" s="99"/>
      <c r="FT420" s="98"/>
      <c r="FU420" s="99"/>
      <c r="FV420" s="99"/>
      <c r="FW420" s="99"/>
      <c r="FX420" s="99"/>
      <c r="FY420" s="99"/>
      <c r="FZ420" s="98"/>
      <c r="GA420" s="99"/>
      <c r="GB420" s="502"/>
      <c r="GC420" s="99"/>
      <c r="GD420" s="99"/>
      <c r="GE420" s="99"/>
      <c r="GF420" s="502"/>
      <c r="GG420" s="99"/>
      <c r="GH420" s="503"/>
      <c r="GI420" s="99"/>
      <c r="GJ420" s="502"/>
      <c r="GK420" s="99"/>
      <c r="GL420" s="99"/>
      <c r="GM420" s="502"/>
      <c r="GN420" s="99"/>
      <c r="GO420" s="99"/>
      <c r="GP420" s="99"/>
      <c r="GQ420" s="99"/>
      <c r="GR420" s="99"/>
      <c r="GS420" s="503"/>
      <c r="GT420" s="99"/>
      <c r="GU420" s="502"/>
      <c r="GV420" s="98"/>
      <c r="GW420" s="99"/>
      <c r="GX420" s="99"/>
      <c r="GY420" s="98"/>
      <c r="GZ420" s="99"/>
      <c r="HA420" s="99"/>
      <c r="HB420" s="99"/>
      <c r="HC420" s="99"/>
      <c r="HD420" s="99"/>
      <c r="HE420" s="99"/>
      <c r="HF420" s="99"/>
      <c r="HG420" s="99"/>
      <c r="HH420" s="502"/>
      <c r="HI420" s="99"/>
      <c r="HJ420" s="99"/>
      <c r="HK420" s="99"/>
      <c r="HL420" s="99"/>
      <c r="HM420" s="99"/>
      <c r="HN420" s="99"/>
      <c r="HO420" s="502"/>
      <c r="HP420" s="98"/>
      <c r="HQ420" s="99"/>
      <c r="HR420" s="99"/>
      <c r="HS420" s="99"/>
      <c r="HT420" s="98"/>
      <c r="HU420" s="99"/>
      <c r="HV420" s="99"/>
      <c r="HW420" s="99"/>
      <c r="HX420" s="99"/>
      <c r="HY420" s="98"/>
      <c r="HZ420" s="99"/>
      <c r="IA420" s="503"/>
      <c r="IB420" s="502"/>
      <c r="IC420" s="99"/>
      <c r="ID420" s="99"/>
      <c r="IE420" s="99"/>
      <c r="IF420" s="99"/>
      <c r="IG420" s="99"/>
      <c r="IH420" s="99"/>
      <c r="II420" s="99"/>
      <c r="IJ420" s="99"/>
      <c r="IK420" s="503"/>
      <c r="IL420" s="502"/>
      <c r="IM420" s="99"/>
      <c r="IN420" s="99"/>
      <c r="IO420" s="99"/>
      <c r="IP420" s="99"/>
      <c r="IQ420" s="99"/>
      <c r="IR420" s="99"/>
      <c r="IS420" s="503"/>
      <c r="IT420" s="99"/>
      <c r="IU420" s="99"/>
      <c r="IV420" s="502"/>
      <c r="IW420" s="99"/>
      <c r="IX420" s="99"/>
      <c r="IY420" s="98"/>
      <c r="IZ420" s="99"/>
      <c r="JA420" s="99"/>
      <c r="JB420" s="98"/>
      <c r="JC420" s="99"/>
      <c r="JD420" s="99"/>
      <c r="JE420" s="99"/>
      <c r="JF420" s="98"/>
      <c r="JG420" s="99"/>
      <c r="JH420" s="502"/>
      <c r="JI420" s="99"/>
      <c r="JJ420" s="99"/>
      <c r="JK420" s="99"/>
      <c r="JL420" s="99"/>
      <c r="JM420" s="502"/>
      <c r="JN420" s="99"/>
      <c r="JO420" s="507"/>
      <c r="JP420" s="503"/>
      <c r="JQ420" s="502"/>
    </row>
    <row r="421" spans="23:277" ht="16" hidden="1">
      <c r="W421" s="503"/>
      <c r="X421" s="502"/>
      <c r="Y421" s="99"/>
      <c r="Z421" s="502"/>
      <c r="AA421" s="99"/>
      <c r="AB421" s="502"/>
      <c r="AC421" s="99"/>
      <c r="AD421" s="504"/>
      <c r="AE421" s="99"/>
      <c r="AF421" s="99"/>
      <c r="AG421" s="99"/>
      <c r="AH421" s="99"/>
      <c r="AI421" s="505"/>
      <c r="AJ421" s="99"/>
      <c r="AK421" s="98"/>
      <c r="AL421" s="99"/>
      <c r="AM421" s="645"/>
      <c r="AN421" s="99"/>
      <c r="AO421" s="99"/>
      <c r="AP421" s="99"/>
      <c r="AQ421" s="99"/>
      <c r="AR421" s="99"/>
      <c r="AS421" s="99"/>
      <c r="AT421" s="99"/>
      <c r="AU421" s="99"/>
      <c r="AV421" s="99"/>
      <c r="AW421" s="99"/>
      <c r="AX421" s="99"/>
      <c r="AY421" s="98"/>
      <c r="AZ421" s="99"/>
      <c r="BA421" s="98"/>
      <c r="BB421" s="99"/>
      <c r="BC421" s="502"/>
      <c r="BD421" s="99"/>
      <c r="BE421" s="99"/>
      <c r="BF421" s="502"/>
      <c r="BG421" s="99"/>
      <c r="BH421" s="99"/>
      <c r="BI421" s="99"/>
      <c r="BJ421" s="99"/>
      <c r="BK421" s="634"/>
      <c r="BL421" s="99"/>
      <c r="BM421" s="99"/>
      <c r="BN421" s="502"/>
      <c r="BO421" s="99"/>
      <c r="BP421" s="99"/>
      <c r="BQ421" s="99"/>
      <c r="BR421" s="502"/>
      <c r="BS421" s="99"/>
      <c r="BT421" s="99"/>
      <c r="BU421" s="502"/>
      <c r="BV421" s="99"/>
      <c r="BW421" s="502"/>
      <c r="BX421" s="99"/>
      <c r="BY421" s="99"/>
      <c r="BZ421" s="502"/>
      <c r="CA421" s="99"/>
      <c r="CB421" s="99"/>
      <c r="CC421" s="99"/>
      <c r="CD421" s="99"/>
      <c r="CE421" s="503"/>
      <c r="CF421" s="99"/>
      <c r="CG421" s="502"/>
      <c r="CH421" s="99"/>
      <c r="CI421" s="98"/>
      <c r="CJ421" s="99"/>
      <c r="CK421" s="99"/>
      <c r="CL421" s="98"/>
      <c r="CM421" s="99"/>
      <c r="CN421" s="99"/>
      <c r="CO421" s="99"/>
      <c r="CP421" s="98"/>
      <c r="CQ421" s="99"/>
      <c r="CR421" s="99"/>
      <c r="CS421" s="99"/>
      <c r="CT421" s="99"/>
      <c r="CU421" s="99"/>
      <c r="CV421" s="99"/>
      <c r="CW421" s="99"/>
      <c r="CX421" s="98"/>
      <c r="CY421" s="99"/>
      <c r="CZ421" s="99"/>
      <c r="DA421" s="99"/>
      <c r="DB421" s="99"/>
      <c r="DC421" s="502"/>
      <c r="DD421" s="99"/>
      <c r="DE421" s="99"/>
      <c r="DF421" s="99"/>
      <c r="DG421" s="99"/>
      <c r="DH421" s="99"/>
      <c r="DI421" s="99"/>
      <c r="DJ421" s="99"/>
      <c r="DK421" s="99"/>
      <c r="DL421" s="99"/>
      <c r="DM421" s="99"/>
      <c r="DN421" s="99"/>
      <c r="DO421" s="502"/>
      <c r="DP421" s="99"/>
      <c r="DQ421" s="99"/>
      <c r="DR421" s="99"/>
      <c r="DS421" s="502"/>
      <c r="DT421" s="99"/>
      <c r="DU421" s="99"/>
      <c r="DV421" s="99"/>
      <c r="DW421" s="99"/>
      <c r="DX421" s="99"/>
      <c r="DY421" s="99"/>
      <c r="DZ421" s="99"/>
      <c r="EA421" s="506"/>
      <c r="EB421" s="99"/>
      <c r="EC421" s="502"/>
      <c r="ED421" s="98"/>
      <c r="EE421" s="99"/>
      <c r="EF421" s="99"/>
      <c r="EG421" s="99"/>
      <c r="EH421" s="99"/>
      <c r="EI421" s="98"/>
      <c r="EJ421" s="99"/>
      <c r="EK421" s="98"/>
      <c r="EL421" s="99"/>
      <c r="EM421" s="99"/>
      <c r="EN421" s="98"/>
      <c r="EO421" s="99"/>
      <c r="EP421" s="193"/>
      <c r="EQ421" s="99"/>
      <c r="ER421" s="99"/>
      <c r="ES421" s="99"/>
      <c r="ET421" s="99"/>
      <c r="EU421" s="99"/>
      <c r="EV421" s="99"/>
      <c r="EW421" s="502"/>
      <c r="EX421" s="98"/>
      <c r="EY421" s="99"/>
      <c r="EZ421" s="99"/>
      <c r="FA421" s="98"/>
      <c r="FB421" s="99"/>
      <c r="FC421" s="99"/>
      <c r="FD421" s="99"/>
      <c r="FE421" s="98"/>
      <c r="FF421" s="99"/>
      <c r="FG421" s="98"/>
      <c r="FH421" s="99"/>
      <c r="FI421" s="99"/>
      <c r="FJ421" s="98"/>
      <c r="FK421" s="99"/>
      <c r="FL421" s="99"/>
      <c r="FM421" s="99"/>
      <c r="FN421" s="506"/>
      <c r="FO421" s="99"/>
      <c r="FP421" s="502"/>
      <c r="FQ421" s="99"/>
      <c r="FR421" s="98"/>
      <c r="FS421" s="99"/>
      <c r="FT421" s="98"/>
      <c r="FU421" s="99"/>
      <c r="FV421" s="99"/>
      <c r="FW421" s="99"/>
      <c r="FX421" s="99"/>
      <c r="FY421" s="99"/>
      <c r="FZ421" s="98"/>
      <c r="GA421" s="99"/>
      <c r="GB421" s="502"/>
      <c r="GC421" s="99"/>
      <c r="GD421" s="99"/>
      <c r="GE421" s="99"/>
      <c r="GF421" s="502"/>
      <c r="GG421" s="99"/>
      <c r="GH421" s="503"/>
      <c r="GI421" s="99"/>
      <c r="GJ421" s="502"/>
      <c r="GK421" s="99"/>
      <c r="GL421" s="99"/>
      <c r="GM421" s="502"/>
      <c r="GN421" s="99"/>
      <c r="GO421" s="99"/>
      <c r="GP421" s="99"/>
      <c r="GQ421" s="99"/>
      <c r="GR421" s="99"/>
      <c r="GS421" s="503"/>
      <c r="GT421" s="99"/>
      <c r="GU421" s="502"/>
      <c r="GV421" s="98"/>
      <c r="GW421" s="99"/>
      <c r="GX421" s="99"/>
      <c r="GY421" s="98"/>
      <c r="GZ421" s="99"/>
      <c r="HA421" s="99"/>
      <c r="HB421" s="99"/>
      <c r="HC421" s="99"/>
      <c r="HD421" s="99"/>
      <c r="HE421" s="99"/>
      <c r="HF421" s="99"/>
      <c r="HG421" s="99"/>
      <c r="HH421" s="502"/>
      <c r="HI421" s="99"/>
      <c r="HJ421" s="99"/>
      <c r="HK421" s="99"/>
      <c r="HL421" s="99"/>
      <c r="HM421" s="99"/>
      <c r="HN421" s="99"/>
      <c r="HO421" s="502"/>
      <c r="HP421" s="98"/>
      <c r="HQ421" s="99"/>
      <c r="HR421" s="99"/>
      <c r="HS421" s="99"/>
      <c r="HT421" s="98"/>
      <c r="HU421" s="99"/>
      <c r="HV421" s="99"/>
      <c r="HW421" s="99"/>
      <c r="HX421" s="99"/>
      <c r="HY421" s="98"/>
      <c r="HZ421" s="99"/>
      <c r="IA421" s="503"/>
      <c r="IB421" s="502"/>
      <c r="IC421" s="99"/>
      <c r="ID421" s="99"/>
      <c r="IE421" s="99"/>
      <c r="IF421" s="99"/>
      <c r="IG421" s="99"/>
      <c r="IH421" s="99"/>
      <c r="II421" s="99"/>
      <c r="IJ421" s="99"/>
      <c r="IK421" s="503"/>
      <c r="IL421" s="502"/>
      <c r="IM421" s="99"/>
      <c r="IN421" s="99"/>
      <c r="IO421" s="99"/>
      <c r="IP421" s="99"/>
      <c r="IQ421" s="99"/>
      <c r="IR421" s="99"/>
      <c r="IS421" s="503"/>
      <c r="IT421" s="99"/>
      <c r="IU421" s="99"/>
      <c r="IV421" s="502"/>
      <c r="IW421" s="99"/>
      <c r="IX421" s="99"/>
      <c r="IY421" s="98"/>
      <c r="IZ421" s="99"/>
      <c r="JA421" s="99"/>
      <c r="JB421" s="98"/>
      <c r="JC421" s="99"/>
      <c r="JD421" s="99"/>
      <c r="JE421" s="99"/>
      <c r="JF421" s="98"/>
      <c r="JG421" s="99"/>
      <c r="JH421" s="502"/>
      <c r="JI421" s="99"/>
      <c r="JJ421" s="99"/>
      <c r="JK421" s="99"/>
      <c r="JL421" s="99"/>
      <c r="JM421" s="502"/>
      <c r="JN421" s="99"/>
      <c r="JO421" s="507"/>
      <c r="JP421" s="503"/>
      <c r="JQ421" s="502"/>
    </row>
    <row r="422" spans="23:277" ht="16" hidden="1">
      <c r="W422" s="503"/>
      <c r="X422" s="502"/>
      <c r="Y422" s="99"/>
      <c r="Z422" s="502"/>
      <c r="AA422" s="99"/>
      <c r="AB422" s="502"/>
      <c r="AC422" s="99"/>
      <c r="AD422" s="504"/>
      <c r="AE422" s="99"/>
      <c r="AF422" s="99"/>
      <c r="AG422" s="99"/>
      <c r="AH422" s="99"/>
      <c r="AI422" s="505"/>
      <c r="AJ422" s="99"/>
      <c r="AK422" s="98"/>
      <c r="AL422" s="99"/>
      <c r="AM422" s="645"/>
      <c r="AN422" s="99"/>
      <c r="AO422" s="99"/>
      <c r="AP422" s="99"/>
      <c r="AQ422" s="99"/>
      <c r="AR422" s="99"/>
      <c r="AS422" s="99"/>
      <c r="AT422" s="99"/>
      <c r="AU422" s="99"/>
      <c r="AV422" s="99"/>
      <c r="AW422" s="99"/>
      <c r="AX422" s="99"/>
      <c r="AY422" s="98"/>
      <c r="AZ422" s="99"/>
      <c r="BA422" s="98"/>
      <c r="BB422" s="99"/>
      <c r="BC422" s="502"/>
      <c r="BD422" s="99"/>
      <c r="BE422" s="99"/>
      <c r="BF422" s="502"/>
      <c r="BG422" s="99"/>
      <c r="BH422" s="99"/>
      <c r="BI422" s="99"/>
      <c r="BJ422" s="99"/>
      <c r="BK422" s="634"/>
      <c r="BL422" s="99"/>
      <c r="BM422" s="99"/>
      <c r="BN422" s="502"/>
      <c r="BO422" s="99"/>
      <c r="BP422" s="99"/>
      <c r="BQ422" s="99"/>
      <c r="BR422" s="502"/>
      <c r="BS422" s="99"/>
      <c r="BT422" s="99"/>
      <c r="BU422" s="502"/>
      <c r="BV422" s="99"/>
      <c r="BW422" s="502"/>
      <c r="BX422" s="99"/>
      <c r="BY422" s="99"/>
      <c r="BZ422" s="502"/>
      <c r="CA422" s="99"/>
      <c r="CB422" s="99"/>
      <c r="CC422" s="99"/>
      <c r="CD422" s="99"/>
      <c r="CE422" s="503"/>
      <c r="CF422" s="99"/>
      <c r="CG422" s="502"/>
      <c r="CH422" s="99"/>
      <c r="CI422" s="98"/>
      <c r="CJ422" s="99"/>
      <c r="CK422" s="99"/>
      <c r="CL422" s="98"/>
      <c r="CM422" s="99"/>
      <c r="CN422" s="99"/>
      <c r="CO422" s="99"/>
      <c r="CP422" s="98"/>
      <c r="CQ422" s="99"/>
      <c r="CR422" s="99"/>
      <c r="CS422" s="99"/>
      <c r="CT422" s="99"/>
      <c r="CU422" s="99"/>
      <c r="CV422" s="99"/>
      <c r="CW422" s="99"/>
      <c r="CX422" s="98"/>
      <c r="CY422" s="99"/>
      <c r="CZ422" s="99"/>
      <c r="DA422" s="99"/>
      <c r="DB422" s="99"/>
      <c r="DC422" s="502"/>
      <c r="DD422" s="99"/>
      <c r="DE422" s="99"/>
      <c r="DF422" s="99"/>
      <c r="DG422" s="99"/>
      <c r="DH422" s="99"/>
      <c r="DI422" s="99"/>
      <c r="DJ422" s="99"/>
      <c r="DK422" s="99"/>
      <c r="DL422" s="99"/>
      <c r="DM422" s="99"/>
      <c r="DN422" s="99"/>
      <c r="DO422" s="502"/>
      <c r="DP422" s="99"/>
      <c r="DQ422" s="99"/>
      <c r="DR422" s="99"/>
      <c r="DS422" s="502"/>
      <c r="DT422" s="99"/>
      <c r="DU422" s="99"/>
      <c r="DV422" s="99"/>
      <c r="DW422" s="99"/>
      <c r="DX422" s="99"/>
      <c r="DY422" s="99"/>
      <c r="DZ422" s="99"/>
      <c r="EA422" s="506"/>
      <c r="EB422" s="99"/>
      <c r="EC422" s="502"/>
      <c r="ED422" s="98"/>
      <c r="EE422" s="99"/>
      <c r="EF422" s="99"/>
      <c r="EG422" s="99"/>
      <c r="EH422" s="99"/>
      <c r="EI422" s="98"/>
      <c r="EJ422" s="99"/>
      <c r="EK422" s="98"/>
      <c r="EL422" s="99"/>
      <c r="EM422" s="99"/>
      <c r="EN422" s="98"/>
      <c r="EO422" s="99"/>
      <c r="EP422" s="193"/>
      <c r="EQ422" s="99"/>
      <c r="ER422" s="99"/>
      <c r="ES422" s="99"/>
      <c r="ET422" s="99"/>
      <c r="EU422" s="99"/>
      <c r="EV422" s="99"/>
      <c r="EW422" s="502"/>
      <c r="EX422" s="98"/>
      <c r="EY422" s="99"/>
      <c r="EZ422" s="99"/>
      <c r="FA422" s="98"/>
      <c r="FB422" s="99"/>
      <c r="FC422" s="99"/>
      <c r="FD422" s="99"/>
      <c r="FE422" s="98"/>
      <c r="FF422" s="99"/>
      <c r="FG422" s="98"/>
      <c r="FH422" s="99"/>
      <c r="FI422" s="99"/>
      <c r="FJ422" s="98"/>
      <c r="FK422" s="99"/>
      <c r="FL422" s="99"/>
      <c r="FM422" s="99"/>
      <c r="FN422" s="506"/>
      <c r="FO422" s="99"/>
      <c r="FP422" s="502"/>
      <c r="FQ422" s="99"/>
      <c r="FR422" s="98"/>
      <c r="FS422" s="99"/>
      <c r="FT422" s="98"/>
      <c r="FU422" s="99"/>
      <c r="FV422" s="99"/>
      <c r="FW422" s="99"/>
      <c r="FX422" s="99"/>
      <c r="FY422" s="99"/>
      <c r="FZ422" s="98"/>
      <c r="GA422" s="99"/>
      <c r="GB422" s="502"/>
      <c r="GC422" s="99"/>
      <c r="GD422" s="99"/>
      <c r="GE422" s="99"/>
      <c r="GF422" s="502"/>
      <c r="GG422" s="99"/>
      <c r="GH422" s="503"/>
      <c r="GI422" s="99"/>
      <c r="GJ422" s="502"/>
      <c r="GK422" s="99"/>
      <c r="GL422" s="99"/>
      <c r="GM422" s="502"/>
      <c r="GN422" s="99"/>
      <c r="GO422" s="99"/>
      <c r="GP422" s="99"/>
      <c r="GQ422" s="99"/>
      <c r="GR422" s="99"/>
      <c r="GS422" s="503"/>
      <c r="GT422" s="99"/>
      <c r="GU422" s="502"/>
      <c r="GV422" s="98"/>
      <c r="GW422" s="99"/>
      <c r="GX422" s="99"/>
      <c r="GY422" s="98"/>
      <c r="GZ422" s="99"/>
      <c r="HA422" s="99"/>
      <c r="HB422" s="99"/>
      <c r="HC422" s="99"/>
      <c r="HD422" s="99"/>
      <c r="HE422" s="99"/>
      <c r="HF422" s="99"/>
      <c r="HG422" s="99"/>
      <c r="HH422" s="502"/>
      <c r="HI422" s="99"/>
      <c r="HJ422" s="99"/>
      <c r="HK422" s="99"/>
      <c r="HL422" s="99"/>
      <c r="HM422" s="99"/>
      <c r="HN422" s="99"/>
      <c r="HO422" s="502"/>
      <c r="HP422" s="98"/>
      <c r="HQ422" s="99"/>
      <c r="HR422" s="99"/>
      <c r="HS422" s="99"/>
      <c r="HT422" s="98"/>
      <c r="HU422" s="99"/>
      <c r="HV422" s="99"/>
      <c r="HW422" s="99"/>
      <c r="HX422" s="99"/>
      <c r="HY422" s="98"/>
      <c r="HZ422" s="99"/>
      <c r="IA422" s="503"/>
      <c r="IB422" s="502"/>
      <c r="IC422" s="99"/>
      <c r="ID422" s="99"/>
      <c r="IE422" s="99"/>
      <c r="IF422" s="99"/>
      <c r="IG422" s="99"/>
      <c r="IH422" s="99"/>
      <c r="II422" s="99"/>
      <c r="IJ422" s="99"/>
      <c r="IK422" s="503"/>
      <c r="IL422" s="502"/>
      <c r="IM422" s="99"/>
      <c r="IN422" s="99"/>
      <c r="IO422" s="99"/>
      <c r="IP422" s="99"/>
      <c r="IQ422" s="99"/>
      <c r="IR422" s="99"/>
      <c r="IS422" s="503"/>
      <c r="IT422" s="99"/>
      <c r="IU422" s="99"/>
      <c r="IV422" s="502"/>
      <c r="IW422" s="99"/>
      <c r="IX422" s="99"/>
      <c r="IY422" s="98"/>
      <c r="IZ422" s="99"/>
      <c r="JA422" s="99"/>
      <c r="JB422" s="98"/>
      <c r="JC422" s="99"/>
      <c r="JD422" s="99"/>
      <c r="JE422" s="99"/>
      <c r="JF422" s="98"/>
      <c r="JG422" s="99"/>
      <c r="JH422" s="502"/>
      <c r="JI422" s="99"/>
      <c r="JJ422" s="99"/>
      <c r="JK422" s="99"/>
      <c r="JL422" s="99"/>
      <c r="JM422" s="502"/>
      <c r="JN422" s="99"/>
      <c r="JO422" s="507"/>
      <c r="JP422" s="503"/>
      <c r="JQ422" s="502"/>
    </row>
    <row r="423" spans="23:277" ht="16" hidden="1">
      <c r="W423" s="503"/>
      <c r="X423" s="502"/>
      <c r="Y423" s="99"/>
      <c r="Z423" s="502"/>
      <c r="AA423" s="99"/>
      <c r="AB423" s="502"/>
      <c r="AC423" s="99"/>
      <c r="AD423" s="504"/>
      <c r="AE423" s="99"/>
      <c r="AF423" s="99"/>
      <c r="AG423" s="99"/>
      <c r="AH423" s="99"/>
      <c r="AI423" s="505"/>
      <c r="AJ423" s="99"/>
      <c r="AK423" s="98"/>
      <c r="AL423" s="99"/>
      <c r="AM423" s="645"/>
      <c r="AN423" s="99"/>
      <c r="AO423" s="99"/>
      <c r="AP423" s="99"/>
      <c r="AQ423" s="99"/>
      <c r="AR423" s="99"/>
      <c r="AS423" s="99"/>
      <c r="AT423" s="99"/>
      <c r="AU423" s="99"/>
      <c r="AV423" s="99"/>
      <c r="AW423" s="99"/>
      <c r="AX423" s="99"/>
      <c r="AY423" s="98"/>
      <c r="AZ423" s="99"/>
      <c r="BA423" s="98"/>
      <c r="BB423" s="99"/>
      <c r="BC423" s="502"/>
      <c r="BD423" s="99"/>
      <c r="BE423" s="99"/>
      <c r="BF423" s="502"/>
      <c r="BG423" s="99"/>
      <c r="BH423" s="99"/>
      <c r="BI423" s="99"/>
      <c r="BJ423" s="99"/>
      <c r="BK423" s="634"/>
      <c r="BL423" s="99"/>
      <c r="BM423" s="99"/>
      <c r="BN423" s="502"/>
      <c r="BO423" s="99"/>
      <c r="BP423" s="99"/>
      <c r="BQ423" s="99"/>
      <c r="BR423" s="502"/>
      <c r="BS423" s="99"/>
      <c r="BT423" s="99"/>
      <c r="BU423" s="502"/>
      <c r="BV423" s="99"/>
      <c r="BW423" s="502"/>
      <c r="BX423" s="99"/>
      <c r="BY423" s="99"/>
      <c r="BZ423" s="502"/>
      <c r="CA423" s="99"/>
      <c r="CB423" s="99"/>
      <c r="CC423" s="99"/>
      <c r="CD423" s="99"/>
      <c r="CE423" s="503"/>
      <c r="CF423" s="99"/>
      <c r="CG423" s="502"/>
      <c r="CH423" s="99"/>
      <c r="CI423" s="98"/>
      <c r="CJ423" s="99"/>
      <c r="CK423" s="99"/>
      <c r="CL423" s="98"/>
      <c r="CM423" s="99"/>
      <c r="CN423" s="99"/>
      <c r="CO423" s="99"/>
      <c r="CP423" s="98"/>
      <c r="CQ423" s="99"/>
      <c r="CR423" s="99"/>
      <c r="CS423" s="99"/>
      <c r="CT423" s="99"/>
      <c r="CU423" s="99"/>
      <c r="CV423" s="99"/>
      <c r="CW423" s="99"/>
      <c r="CX423" s="98"/>
      <c r="CY423" s="99"/>
      <c r="CZ423" s="99"/>
      <c r="DA423" s="99"/>
      <c r="DB423" s="99"/>
      <c r="DC423" s="502"/>
      <c r="DD423" s="99"/>
      <c r="DE423" s="99"/>
      <c r="DF423" s="99"/>
      <c r="DG423" s="99"/>
      <c r="DH423" s="99"/>
      <c r="DI423" s="99"/>
      <c r="DJ423" s="99"/>
      <c r="DK423" s="99"/>
      <c r="DL423" s="99"/>
      <c r="DM423" s="99"/>
      <c r="DN423" s="99"/>
      <c r="DO423" s="502"/>
      <c r="DP423" s="99"/>
      <c r="DQ423" s="99"/>
      <c r="DR423" s="99"/>
      <c r="DS423" s="502"/>
      <c r="DT423" s="99"/>
      <c r="DU423" s="99"/>
      <c r="DV423" s="99"/>
      <c r="DW423" s="99"/>
      <c r="DX423" s="99"/>
      <c r="DY423" s="99"/>
      <c r="DZ423" s="99"/>
      <c r="EA423" s="506"/>
      <c r="EB423" s="99"/>
      <c r="EC423" s="502"/>
      <c r="ED423" s="98"/>
      <c r="EE423" s="99"/>
      <c r="EF423" s="99"/>
      <c r="EG423" s="99"/>
      <c r="EH423" s="99"/>
      <c r="EI423" s="98"/>
      <c r="EJ423" s="99"/>
      <c r="EK423" s="98"/>
      <c r="EL423" s="99"/>
      <c r="EM423" s="99"/>
      <c r="EN423" s="98"/>
      <c r="EO423" s="99"/>
      <c r="EP423" s="193"/>
      <c r="EQ423" s="99"/>
      <c r="ER423" s="99"/>
      <c r="ES423" s="99"/>
      <c r="ET423" s="99"/>
      <c r="EU423" s="99"/>
      <c r="EV423" s="99"/>
      <c r="EW423" s="502"/>
      <c r="EX423" s="98"/>
      <c r="EY423" s="99"/>
      <c r="EZ423" s="99"/>
      <c r="FA423" s="98"/>
      <c r="FB423" s="99"/>
      <c r="FC423" s="99"/>
      <c r="FD423" s="99"/>
      <c r="FE423" s="98"/>
      <c r="FF423" s="99"/>
      <c r="FG423" s="98"/>
      <c r="FH423" s="99"/>
      <c r="FI423" s="99"/>
      <c r="FJ423" s="98"/>
      <c r="FK423" s="99"/>
      <c r="FL423" s="99"/>
      <c r="FM423" s="99"/>
      <c r="FN423" s="506"/>
      <c r="FO423" s="99"/>
      <c r="FP423" s="502"/>
      <c r="FQ423" s="99"/>
      <c r="FR423" s="98"/>
      <c r="FS423" s="99"/>
      <c r="FT423" s="98"/>
      <c r="FU423" s="99"/>
      <c r="FV423" s="99"/>
      <c r="FW423" s="99"/>
      <c r="FX423" s="99"/>
      <c r="FY423" s="99"/>
      <c r="FZ423" s="98"/>
      <c r="GA423" s="99"/>
      <c r="GB423" s="502"/>
      <c r="GC423" s="99"/>
      <c r="GD423" s="99"/>
      <c r="GE423" s="99"/>
      <c r="GF423" s="502"/>
      <c r="GG423" s="99"/>
      <c r="GH423" s="503"/>
      <c r="GI423" s="99"/>
      <c r="GJ423" s="502"/>
      <c r="GK423" s="99"/>
      <c r="GL423" s="99"/>
      <c r="GM423" s="502"/>
      <c r="GN423" s="99"/>
      <c r="GO423" s="99"/>
      <c r="GP423" s="99"/>
      <c r="GQ423" s="99"/>
      <c r="GR423" s="99"/>
      <c r="GS423" s="503"/>
      <c r="GT423" s="99"/>
      <c r="GU423" s="502"/>
      <c r="GV423" s="98"/>
      <c r="GW423" s="99"/>
      <c r="GX423" s="99"/>
      <c r="GY423" s="98"/>
      <c r="GZ423" s="99"/>
      <c r="HA423" s="99"/>
      <c r="HB423" s="99"/>
      <c r="HC423" s="99"/>
      <c r="HD423" s="99"/>
      <c r="HE423" s="99"/>
      <c r="HF423" s="99"/>
      <c r="HG423" s="99"/>
      <c r="HH423" s="502"/>
      <c r="HI423" s="99"/>
      <c r="HJ423" s="99"/>
      <c r="HK423" s="99"/>
      <c r="HL423" s="99"/>
      <c r="HM423" s="99"/>
      <c r="HN423" s="99"/>
      <c r="HO423" s="502"/>
      <c r="HP423" s="98"/>
      <c r="HQ423" s="99"/>
      <c r="HR423" s="99"/>
      <c r="HS423" s="99"/>
      <c r="HT423" s="98"/>
      <c r="HU423" s="99"/>
      <c r="HV423" s="99"/>
      <c r="HW423" s="99"/>
      <c r="HX423" s="99"/>
      <c r="HY423" s="98"/>
      <c r="HZ423" s="99"/>
      <c r="IA423" s="503"/>
      <c r="IB423" s="502"/>
      <c r="IC423" s="99"/>
      <c r="ID423" s="99"/>
      <c r="IE423" s="99"/>
      <c r="IF423" s="99"/>
      <c r="IG423" s="99"/>
      <c r="IH423" s="99"/>
      <c r="II423" s="99"/>
      <c r="IJ423" s="99"/>
      <c r="IK423" s="503"/>
      <c r="IL423" s="502"/>
      <c r="IM423" s="99"/>
      <c r="IN423" s="99"/>
      <c r="IO423" s="99"/>
      <c r="IP423" s="99"/>
      <c r="IQ423" s="99"/>
      <c r="IR423" s="99"/>
      <c r="IS423" s="503"/>
      <c r="IT423" s="99"/>
      <c r="IU423" s="99"/>
      <c r="IV423" s="502"/>
      <c r="IW423" s="99"/>
      <c r="IX423" s="99"/>
      <c r="IY423" s="98"/>
      <c r="IZ423" s="99"/>
      <c r="JA423" s="99"/>
      <c r="JB423" s="98"/>
      <c r="JC423" s="99"/>
      <c r="JD423" s="99"/>
      <c r="JE423" s="99"/>
      <c r="JF423" s="98"/>
      <c r="JG423" s="99"/>
      <c r="JH423" s="502"/>
      <c r="JI423" s="99"/>
      <c r="JJ423" s="99"/>
      <c r="JK423" s="99"/>
      <c r="JL423" s="99"/>
      <c r="JM423" s="502"/>
      <c r="JN423" s="99"/>
      <c r="JO423" s="507"/>
      <c r="JP423" s="503"/>
      <c r="JQ423" s="502"/>
    </row>
    <row r="424" spans="23:277" ht="16" hidden="1">
      <c r="W424" s="503"/>
      <c r="X424" s="502"/>
      <c r="Y424" s="99"/>
      <c r="Z424" s="502"/>
      <c r="AA424" s="99"/>
      <c r="AB424" s="502"/>
      <c r="AC424" s="99"/>
      <c r="AD424" s="504"/>
      <c r="AE424" s="99"/>
      <c r="AF424" s="99"/>
      <c r="AG424" s="99"/>
      <c r="AH424" s="99"/>
      <c r="AI424" s="505"/>
      <c r="AJ424" s="99"/>
      <c r="AK424" s="98"/>
      <c r="AL424" s="99"/>
      <c r="AM424" s="645"/>
      <c r="AN424" s="99"/>
      <c r="AO424" s="99"/>
      <c r="AP424" s="99"/>
      <c r="AQ424" s="99"/>
      <c r="AR424" s="99"/>
      <c r="AS424" s="99"/>
      <c r="AT424" s="99"/>
      <c r="AU424" s="99"/>
      <c r="AV424" s="99"/>
      <c r="AW424" s="99"/>
      <c r="AX424" s="99"/>
      <c r="AY424" s="98"/>
      <c r="AZ424" s="99"/>
      <c r="BA424" s="98"/>
      <c r="BB424" s="99"/>
      <c r="BC424" s="502"/>
      <c r="BD424" s="99"/>
      <c r="BE424" s="99"/>
      <c r="BF424" s="502"/>
      <c r="BG424" s="99"/>
      <c r="BH424" s="99"/>
      <c r="BI424" s="99"/>
      <c r="BJ424" s="99"/>
      <c r="BK424" s="634"/>
      <c r="BL424" s="99"/>
      <c r="BM424" s="99"/>
      <c r="BN424" s="502"/>
      <c r="BO424" s="99"/>
      <c r="BP424" s="99"/>
      <c r="BQ424" s="99"/>
      <c r="BR424" s="502"/>
      <c r="BS424" s="99"/>
      <c r="BT424" s="99"/>
      <c r="BU424" s="502"/>
      <c r="BV424" s="99"/>
      <c r="BW424" s="502"/>
      <c r="BX424" s="99"/>
      <c r="BY424" s="99"/>
      <c r="BZ424" s="502"/>
      <c r="CA424" s="99"/>
      <c r="CB424" s="99"/>
      <c r="CC424" s="99"/>
      <c r="CD424" s="99"/>
      <c r="CE424" s="503"/>
      <c r="CF424" s="99"/>
      <c r="CG424" s="502"/>
      <c r="CH424" s="99"/>
      <c r="CI424" s="98"/>
      <c r="CJ424" s="99"/>
      <c r="CK424" s="99"/>
      <c r="CL424" s="98"/>
      <c r="CM424" s="99"/>
      <c r="CN424" s="99"/>
      <c r="CO424" s="99"/>
      <c r="CP424" s="98"/>
      <c r="CQ424" s="99"/>
      <c r="CR424" s="99"/>
      <c r="CS424" s="99"/>
      <c r="CT424" s="99"/>
      <c r="CU424" s="99"/>
      <c r="CV424" s="99"/>
      <c r="CW424" s="99"/>
      <c r="CX424" s="98"/>
      <c r="CY424" s="99"/>
      <c r="CZ424" s="99"/>
      <c r="DA424" s="99"/>
      <c r="DB424" s="99"/>
      <c r="DC424" s="502"/>
      <c r="DD424" s="99"/>
      <c r="DE424" s="99"/>
      <c r="DF424" s="99"/>
      <c r="DG424" s="99"/>
      <c r="DH424" s="99"/>
      <c r="DI424" s="99"/>
      <c r="DJ424" s="99"/>
      <c r="DK424" s="99"/>
      <c r="DL424" s="99"/>
      <c r="DM424" s="99"/>
      <c r="DN424" s="99"/>
      <c r="DO424" s="502"/>
      <c r="DP424" s="99"/>
      <c r="DQ424" s="99"/>
      <c r="DR424" s="99"/>
      <c r="DS424" s="502"/>
      <c r="DT424" s="99"/>
      <c r="DU424" s="99"/>
      <c r="DV424" s="99"/>
      <c r="DW424" s="99"/>
      <c r="DX424" s="99"/>
      <c r="DY424" s="99"/>
      <c r="DZ424" s="99"/>
      <c r="EA424" s="506"/>
      <c r="EB424" s="99"/>
      <c r="EC424" s="502"/>
      <c r="ED424" s="98"/>
      <c r="EE424" s="99"/>
      <c r="EF424" s="99"/>
      <c r="EG424" s="99"/>
      <c r="EH424" s="99"/>
      <c r="EI424" s="98"/>
      <c r="EJ424" s="99"/>
      <c r="EK424" s="98"/>
      <c r="EL424" s="99"/>
      <c r="EM424" s="99"/>
      <c r="EN424" s="98"/>
      <c r="EO424" s="99"/>
      <c r="EP424" s="193"/>
      <c r="EQ424" s="99"/>
      <c r="ER424" s="99"/>
      <c r="ES424" s="99"/>
      <c r="ET424" s="99"/>
      <c r="EU424" s="99"/>
      <c r="EV424" s="99"/>
      <c r="EW424" s="502"/>
      <c r="EX424" s="98"/>
      <c r="EY424" s="99"/>
      <c r="EZ424" s="99"/>
      <c r="FA424" s="98"/>
      <c r="FB424" s="99"/>
      <c r="FC424" s="99"/>
      <c r="FD424" s="99"/>
      <c r="FE424" s="98"/>
      <c r="FF424" s="99"/>
      <c r="FG424" s="98"/>
      <c r="FH424" s="99"/>
      <c r="FI424" s="99"/>
      <c r="FJ424" s="98"/>
      <c r="FK424" s="99"/>
      <c r="FL424" s="99"/>
      <c r="FM424" s="99"/>
      <c r="FN424" s="506"/>
      <c r="FO424" s="99"/>
      <c r="FP424" s="502"/>
      <c r="FQ424" s="99"/>
      <c r="FR424" s="98"/>
      <c r="FS424" s="99"/>
      <c r="FT424" s="98"/>
      <c r="FU424" s="99"/>
      <c r="FV424" s="99"/>
      <c r="FW424" s="99"/>
      <c r="FX424" s="99"/>
      <c r="FY424" s="99"/>
      <c r="FZ424" s="98"/>
      <c r="GA424" s="99"/>
      <c r="GB424" s="502"/>
      <c r="GC424" s="99"/>
      <c r="GD424" s="99"/>
      <c r="GE424" s="99"/>
      <c r="GF424" s="502"/>
      <c r="GG424" s="99"/>
      <c r="GH424" s="503"/>
      <c r="GI424" s="99"/>
      <c r="GJ424" s="502"/>
      <c r="GK424" s="99"/>
      <c r="GL424" s="99"/>
      <c r="GM424" s="502"/>
      <c r="GN424" s="99"/>
      <c r="GO424" s="99"/>
      <c r="GP424" s="99"/>
      <c r="GQ424" s="99"/>
      <c r="GR424" s="99"/>
      <c r="GS424" s="503"/>
      <c r="GT424" s="99"/>
      <c r="GU424" s="502"/>
      <c r="GV424" s="98"/>
      <c r="GW424" s="99"/>
      <c r="GX424" s="99"/>
      <c r="GY424" s="98"/>
      <c r="GZ424" s="99"/>
      <c r="HA424" s="99"/>
      <c r="HB424" s="99"/>
      <c r="HC424" s="99"/>
      <c r="HD424" s="99"/>
      <c r="HE424" s="99"/>
      <c r="HF424" s="99"/>
      <c r="HG424" s="99"/>
      <c r="HH424" s="502"/>
      <c r="HI424" s="99"/>
      <c r="HJ424" s="99"/>
      <c r="HK424" s="99"/>
      <c r="HL424" s="99"/>
      <c r="HM424" s="99"/>
      <c r="HN424" s="99"/>
      <c r="HO424" s="502"/>
      <c r="HP424" s="98"/>
      <c r="HQ424" s="99"/>
      <c r="HR424" s="99"/>
      <c r="HS424" s="99"/>
      <c r="HT424" s="98"/>
      <c r="HU424" s="99"/>
      <c r="HV424" s="99"/>
      <c r="HW424" s="99"/>
      <c r="HX424" s="99"/>
      <c r="HY424" s="98"/>
      <c r="HZ424" s="99"/>
      <c r="IA424" s="503"/>
      <c r="IB424" s="502"/>
      <c r="IC424" s="99"/>
      <c r="ID424" s="99"/>
      <c r="IE424" s="99"/>
      <c r="IF424" s="99"/>
      <c r="IG424" s="99"/>
      <c r="IH424" s="99"/>
      <c r="II424" s="99"/>
      <c r="IJ424" s="99"/>
      <c r="IK424" s="503"/>
      <c r="IL424" s="502"/>
      <c r="IM424" s="99"/>
      <c r="IN424" s="99"/>
      <c r="IO424" s="99"/>
      <c r="IP424" s="99"/>
      <c r="IQ424" s="99"/>
      <c r="IR424" s="99"/>
      <c r="IS424" s="503"/>
      <c r="IT424" s="99"/>
      <c r="IU424" s="99"/>
      <c r="IV424" s="502"/>
      <c r="IW424" s="99"/>
      <c r="IX424" s="99"/>
      <c r="IY424" s="98"/>
      <c r="IZ424" s="99"/>
      <c r="JA424" s="99"/>
      <c r="JB424" s="98"/>
      <c r="JC424" s="99"/>
      <c r="JD424" s="99"/>
      <c r="JE424" s="99"/>
      <c r="JF424" s="98"/>
      <c r="JG424" s="99"/>
      <c r="JH424" s="502"/>
      <c r="JI424" s="99"/>
      <c r="JJ424" s="99"/>
      <c r="JK424" s="99"/>
      <c r="JL424" s="99"/>
      <c r="JM424" s="502"/>
      <c r="JN424" s="99"/>
      <c r="JO424" s="507"/>
      <c r="JP424" s="503"/>
      <c r="JQ424" s="502"/>
    </row>
    <row r="425" spans="23:277" ht="16" hidden="1">
      <c r="W425" s="503"/>
      <c r="X425" s="502"/>
      <c r="Y425" s="99"/>
      <c r="Z425" s="502"/>
      <c r="AA425" s="99"/>
      <c r="AB425" s="502"/>
      <c r="AC425" s="99"/>
      <c r="AD425" s="504"/>
      <c r="AE425" s="99"/>
      <c r="AF425" s="99"/>
      <c r="AG425" s="99"/>
      <c r="AH425" s="99"/>
      <c r="AI425" s="505"/>
      <c r="AJ425" s="99"/>
      <c r="AK425" s="98"/>
      <c r="AL425" s="99"/>
      <c r="AM425" s="645"/>
      <c r="AN425" s="99"/>
      <c r="AO425" s="99"/>
      <c r="AP425" s="99"/>
      <c r="AQ425" s="99"/>
      <c r="AR425" s="99"/>
      <c r="AS425" s="99"/>
      <c r="AT425" s="99"/>
      <c r="AU425" s="99"/>
      <c r="AV425" s="99"/>
      <c r="AW425" s="99"/>
      <c r="AX425" s="99"/>
      <c r="AY425" s="98"/>
      <c r="AZ425" s="99"/>
      <c r="BA425" s="98"/>
      <c r="BB425" s="99"/>
      <c r="BC425" s="502"/>
      <c r="BD425" s="99"/>
      <c r="BE425" s="99"/>
      <c r="BF425" s="502"/>
      <c r="BG425" s="99"/>
      <c r="BH425" s="99"/>
      <c r="BI425" s="99"/>
      <c r="BJ425" s="99"/>
      <c r="BK425" s="634"/>
      <c r="BL425" s="99"/>
      <c r="BM425" s="99"/>
      <c r="BN425" s="502"/>
      <c r="BO425" s="99"/>
      <c r="BP425" s="99"/>
      <c r="BQ425" s="99"/>
      <c r="BR425" s="502"/>
      <c r="BS425" s="99"/>
      <c r="BT425" s="99"/>
      <c r="BU425" s="502"/>
      <c r="BV425" s="99"/>
      <c r="BW425" s="502"/>
      <c r="BX425" s="99"/>
      <c r="BY425" s="99"/>
      <c r="BZ425" s="502"/>
      <c r="CA425" s="99"/>
      <c r="CB425" s="99"/>
      <c r="CC425" s="99"/>
      <c r="CD425" s="99"/>
      <c r="CE425" s="503"/>
      <c r="CF425" s="99"/>
      <c r="CG425" s="502"/>
      <c r="CH425" s="99"/>
      <c r="CI425" s="98"/>
      <c r="CJ425" s="99"/>
      <c r="CK425" s="99"/>
      <c r="CL425" s="98"/>
      <c r="CM425" s="99"/>
      <c r="CN425" s="99"/>
      <c r="CO425" s="99"/>
      <c r="CP425" s="98"/>
      <c r="CQ425" s="99"/>
      <c r="CR425" s="99"/>
      <c r="CS425" s="99"/>
      <c r="CT425" s="99"/>
      <c r="CU425" s="99"/>
      <c r="CV425" s="99"/>
      <c r="CW425" s="99"/>
      <c r="CX425" s="98"/>
      <c r="CY425" s="99"/>
      <c r="CZ425" s="99"/>
      <c r="DA425" s="99"/>
      <c r="DB425" s="99"/>
      <c r="DC425" s="502"/>
      <c r="DD425" s="99"/>
      <c r="DE425" s="99"/>
      <c r="DF425" s="99"/>
      <c r="DG425" s="99"/>
      <c r="DH425" s="99"/>
      <c r="DI425" s="99"/>
      <c r="DJ425" s="99"/>
      <c r="DK425" s="99"/>
      <c r="DL425" s="99"/>
      <c r="DM425" s="99"/>
      <c r="DN425" s="99"/>
      <c r="DO425" s="502"/>
      <c r="DP425" s="99"/>
      <c r="DQ425" s="99"/>
      <c r="DR425" s="99"/>
      <c r="DS425" s="502"/>
      <c r="DT425" s="99"/>
      <c r="DU425" s="99"/>
      <c r="DV425" s="99"/>
      <c r="DW425" s="99"/>
      <c r="DX425" s="99"/>
      <c r="DY425" s="99"/>
      <c r="DZ425" s="99"/>
      <c r="EA425" s="506"/>
      <c r="EB425" s="99"/>
      <c r="EC425" s="502"/>
      <c r="ED425" s="98"/>
      <c r="EE425" s="99"/>
      <c r="EF425" s="99"/>
      <c r="EG425" s="99"/>
      <c r="EH425" s="99"/>
      <c r="EI425" s="98"/>
      <c r="EJ425" s="99"/>
      <c r="EK425" s="98"/>
      <c r="EL425" s="99"/>
      <c r="EM425" s="99"/>
      <c r="EN425" s="98"/>
      <c r="EO425" s="99"/>
      <c r="EP425" s="193"/>
      <c r="EQ425" s="99"/>
      <c r="ER425" s="99"/>
      <c r="ES425" s="99"/>
      <c r="ET425" s="99"/>
      <c r="EU425" s="99"/>
      <c r="EV425" s="99"/>
      <c r="EW425" s="502"/>
      <c r="EX425" s="98"/>
      <c r="EY425" s="99"/>
      <c r="EZ425" s="99"/>
      <c r="FA425" s="98"/>
      <c r="FB425" s="99"/>
      <c r="FC425" s="99"/>
      <c r="FD425" s="99"/>
      <c r="FE425" s="98"/>
      <c r="FF425" s="99"/>
      <c r="FG425" s="98"/>
      <c r="FH425" s="99"/>
      <c r="FI425" s="99"/>
      <c r="FJ425" s="98"/>
      <c r="FK425" s="99"/>
      <c r="FL425" s="99"/>
      <c r="FM425" s="99"/>
      <c r="FN425" s="506"/>
      <c r="FO425" s="99"/>
      <c r="FP425" s="502"/>
      <c r="FQ425" s="99"/>
      <c r="FR425" s="98"/>
      <c r="FS425" s="99"/>
      <c r="FT425" s="98"/>
      <c r="FU425" s="99"/>
      <c r="FV425" s="99"/>
      <c r="FW425" s="99"/>
      <c r="FX425" s="99"/>
      <c r="FY425" s="99"/>
      <c r="FZ425" s="98"/>
      <c r="GA425" s="99"/>
      <c r="GB425" s="502"/>
      <c r="GC425" s="99"/>
      <c r="GD425" s="99"/>
      <c r="GE425" s="99"/>
      <c r="GF425" s="502"/>
      <c r="GG425" s="99"/>
      <c r="GH425" s="503"/>
      <c r="GI425" s="99"/>
      <c r="GJ425" s="502"/>
      <c r="GK425" s="99"/>
      <c r="GL425" s="99"/>
      <c r="GM425" s="502"/>
      <c r="GN425" s="99"/>
      <c r="GO425" s="99"/>
      <c r="GP425" s="99"/>
      <c r="GQ425" s="99"/>
      <c r="GR425" s="99"/>
      <c r="GS425" s="503"/>
      <c r="GT425" s="99"/>
      <c r="GU425" s="502"/>
      <c r="GV425" s="98"/>
      <c r="GW425" s="99"/>
      <c r="GX425" s="99"/>
      <c r="GY425" s="98"/>
      <c r="GZ425" s="99"/>
      <c r="HA425" s="99"/>
      <c r="HB425" s="99"/>
      <c r="HC425" s="99"/>
      <c r="HD425" s="99"/>
      <c r="HE425" s="99"/>
      <c r="HF425" s="99"/>
      <c r="HG425" s="99"/>
      <c r="HH425" s="502"/>
      <c r="HI425" s="99"/>
      <c r="HJ425" s="99"/>
      <c r="HK425" s="99"/>
      <c r="HL425" s="99"/>
      <c r="HM425" s="99"/>
      <c r="HN425" s="99"/>
      <c r="HO425" s="502"/>
      <c r="HP425" s="98"/>
      <c r="HQ425" s="99"/>
      <c r="HR425" s="99"/>
      <c r="HS425" s="99"/>
      <c r="HT425" s="98"/>
      <c r="HU425" s="99"/>
      <c r="HV425" s="99"/>
      <c r="HW425" s="99"/>
      <c r="HX425" s="99"/>
      <c r="HY425" s="98"/>
      <c r="HZ425" s="99"/>
      <c r="IA425" s="503"/>
      <c r="IB425" s="502"/>
      <c r="IC425" s="99"/>
      <c r="ID425" s="99"/>
      <c r="IE425" s="99"/>
      <c r="IF425" s="99"/>
      <c r="IG425" s="99"/>
      <c r="IH425" s="99"/>
      <c r="II425" s="99"/>
      <c r="IJ425" s="99"/>
      <c r="IK425" s="503"/>
      <c r="IL425" s="502"/>
      <c r="IM425" s="99"/>
      <c r="IN425" s="99"/>
      <c r="IO425" s="99"/>
      <c r="IP425" s="99"/>
      <c r="IQ425" s="99"/>
      <c r="IR425" s="99"/>
      <c r="IS425" s="503"/>
      <c r="IT425" s="99"/>
      <c r="IU425" s="99"/>
      <c r="IV425" s="502"/>
      <c r="IW425" s="99"/>
      <c r="IX425" s="99"/>
      <c r="IY425" s="98"/>
      <c r="IZ425" s="99"/>
      <c r="JA425" s="99"/>
      <c r="JB425" s="98"/>
      <c r="JC425" s="99"/>
      <c r="JD425" s="99"/>
      <c r="JE425" s="99"/>
      <c r="JF425" s="98"/>
      <c r="JG425" s="99"/>
      <c r="JH425" s="502"/>
      <c r="JI425" s="99"/>
      <c r="JJ425" s="99"/>
      <c r="JK425" s="99"/>
      <c r="JL425" s="99"/>
      <c r="JM425" s="502"/>
      <c r="JN425" s="99"/>
      <c r="JO425" s="507"/>
      <c r="JP425" s="503"/>
      <c r="JQ425" s="502"/>
    </row>
    <row r="426" spans="23:277" ht="16" hidden="1">
      <c r="W426" s="503"/>
      <c r="X426" s="502"/>
      <c r="Y426" s="99"/>
      <c r="Z426" s="502"/>
      <c r="AA426" s="99"/>
      <c r="AB426" s="502"/>
      <c r="AC426" s="99"/>
      <c r="AD426" s="504"/>
      <c r="AE426" s="99"/>
      <c r="AF426" s="99"/>
      <c r="AG426" s="99"/>
      <c r="AH426" s="99"/>
      <c r="AI426" s="505"/>
      <c r="AJ426" s="99"/>
      <c r="AK426" s="98"/>
      <c r="AL426" s="99"/>
      <c r="AM426" s="645"/>
      <c r="AN426" s="99"/>
      <c r="AO426" s="99"/>
      <c r="AP426" s="99"/>
      <c r="AQ426" s="99"/>
      <c r="AR426" s="99"/>
      <c r="AS426" s="99"/>
      <c r="AT426" s="99"/>
      <c r="AU426" s="99"/>
      <c r="AV426" s="99"/>
      <c r="AW426" s="99"/>
      <c r="AX426" s="99"/>
      <c r="AY426" s="98"/>
      <c r="AZ426" s="99"/>
      <c r="BA426" s="98"/>
      <c r="BB426" s="99"/>
      <c r="BC426" s="502"/>
      <c r="BD426" s="99"/>
      <c r="BE426" s="99"/>
      <c r="BF426" s="502"/>
      <c r="BG426" s="99"/>
      <c r="BH426" s="99"/>
      <c r="BI426" s="99"/>
      <c r="BJ426" s="99"/>
      <c r="BK426" s="634"/>
      <c r="BL426" s="99"/>
      <c r="BM426" s="99"/>
      <c r="BN426" s="502"/>
      <c r="BO426" s="99"/>
      <c r="BP426" s="99"/>
      <c r="BQ426" s="99"/>
      <c r="BR426" s="502"/>
      <c r="BS426" s="99"/>
      <c r="BT426" s="99"/>
      <c r="BU426" s="502"/>
      <c r="BV426" s="99"/>
      <c r="BW426" s="502"/>
      <c r="BX426" s="99"/>
      <c r="BY426" s="99"/>
      <c r="BZ426" s="502"/>
      <c r="CA426" s="99"/>
      <c r="CB426" s="99"/>
      <c r="CC426" s="99"/>
      <c r="CD426" s="99"/>
      <c r="CE426" s="503"/>
      <c r="CF426" s="99"/>
      <c r="CG426" s="502"/>
      <c r="CH426" s="99"/>
      <c r="CI426" s="98"/>
      <c r="CJ426" s="99"/>
      <c r="CK426" s="99"/>
      <c r="CL426" s="98"/>
      <c r="CM426" s="99"/>
      <c r="CN426" s="99"/>
      <c r="CO426" s="99"/>
      <c r="CP426" s="98"/>
      <c r="CQ426" s="99"/>
      <c r="CR426" s="99"/>
      <c r="CS426" s="99"/>
      <c r="CT426" s="99"/>
      <c r="CU426" s="99"/>
      <c r="CV426" s="99"/>
      <c r="CW426" s="99"/>
      <c r="CX426" s="98"/>
      <c r="CY426" s="99"/>
      <c r="CZ426" s="99"/>
      <c r="DA426" s="99"/>
      <c r="DB426" s="99"/>
      <c r="DC426" s="502"/>
      <c r="DD426" s="99"/>
      <c r="DE426" s="99"/>
      <c r="DF426" s="99"/>
      <c r="DG426" s="99"/>
      <c r="DH426" s="99"/>
      <c r="DI426" s="99"/>
      <c r="DJ426" s="99"/>
      <c r="DK426" s="99"/>
      <c r="DL426" s="99"/>
      <c r="DM426" s="99"/>
      <c r="DN426" s="99"/>
      <c r="DO426" s="502"/>
      <c r="DP426" s="99"/>
      <c r="DQ426" s="99"/>
      <c r="DR426" s="99"/>
      <c r="DS426" s="502"/>
      <c r="DT426" s="99"/>
      <c r="DU426" s="99"/>
      <c r="DV426" s="99"/>
      <c r="DW426" s="99"/>
      <c r="DX426" s="99"/>
      <c r="DY426" s="99"/>
      <c r="DZ426" s="99"/>
      <c r="EA426" s="506"/>
      <c r="EB426" s="99"/>
      <c r="EC426" s="502"/>
      <c r="ED426" s="98"/>
      <c r="EE426" s="99"/>
      <c r="EF426" s="99"/>
      <c r="EG426" s="99"/>
      <c r="EH426" s="99"/>
      <c r="EI426" s="98"/>
      <c r="EJ426" s="99"/>
      <c r="EK426" s="98"/>
      <c r="EL426" s="99"/>
      <c r="EM426" s="99"/>
      <c r="EN426" s="98"/>
      <c r="EO426" s="99"/>
      <c r="EP426" s="193"/>
      <c r="EQ426" s="99"/>
      <c r="ER426" s="99"/>
      <c r="ES426" s="99"/>
      <c r="ET426" s="99"/>
      <c r="EU426" s="99"/>
      <c r="EV426" s="99"/>
      <c r="EW426" s="502"/>
      <c r="EX426" s="98"/>
      <c r="EY426" s="99"/>
      <c r="EZ426" s="99"/>
      <c r="FA426" s="98"/>
      <c r="FB426" s="99"/>
      <c r="FC426" s="99"/>
      <c r="FD426" s="99"/>
      <c r="FE426" s="98"/>
      <c r="FF426" s="99"/>
      <c r="FG426" s="98"/>
      <c r="FH426" s="99"/>
      <c r="FI426" s="99"/>
      <c r="FJ426" s="98"/>
      <c r="FK426" s="99"/>
      <c r="FL426" s="99"/>
      <c r="FM426" s="99"/>
      <c r="FN426" s="506"/>
      <c r="FO426" s="99"/>
      <c r="FP426" s="502"/>
      <c r="FQ426" s="99"/>
      <c r="FR426" s="98"/>
      <c r="FS426" s="99"/>
      <c r="FT426" s="98"/>
      <c r="FU426" s="99"/>
      <c r="FV426" s="99"/>
      <c r="FW426" s="99"/>
      <c r="FX426" s="99"/>
      <c r="FY426" s="99"/>
      <c r="FZ426" s="98"/>
      <c r="GA426" s="99"/>
      <c r="GB426" s="502"/>
      <c r="GC426" s="99"/>
      <c r="GD426" s="99"/>
      <c r="GE426" s="99"/>
      <c r="GF426" s="502"/>
      <c r="GG426" s="99"/>
      <c r="GH426" s="503"/>
      <c r="GI426" s="99"/>
      <c r="GJ426" s="502"/>
      <c r="GK426" s="99"/>
      <c r="GL426" s="99"/>
      <c r="GM426" s="502"/>
      <c r="GN426" s="99"/>
      <c r="GO426" s="99"/>
      <c r="GP426" s="99"/>
      <c r="GQ426" s="99"/>
      <c r="GR426" s="99"/>
      <c r="GS426" s="503"/>
      <c r="GT426" s="99"/>
      <c r="GU426" s="502"/>
      <c r="GV426" s="98"/>
      <c r="GW426" s="99"/>
      <c r="GX426" s="99"/>
      <c r="GY426" s="98"/>
      <c r="GZ426" s="99"/>
      <c r="HA426" s="99"/>
      <c r="HB426" s="99"/>
      <c r="HC426" s="99"/>
      <c r="HD426" s="99"/>
      <c r="HE426" s="99"/>
      <c r="HF426" s="99"/>
      <c r="HG426" s="99"/>
      <c r="HH426" s="502"/>
      <c r="HI426" s="99"/>
      <c r="HJ426" s="99"/>
      <c r="HK426" s="99"/>
      <c r="HL426" s="99"/>
      <c r="HM426" s="99"/>
      <c r="HN426" s="99"/>
      <c r="HO426" s="502"/>
      <c r="HP426" s="98"/>
      <c r="HQ426" s="99"/>
      <c r="HR426" s="99"/>
      <c r="HS426" s="99"/>
      <c r="HT426" s="98"/>
      <c r="HU426" s="99"/>
      <c r="HV426" s="99"/>
      <c r="HW426" s="99"/>
      <c r="HX426" s="99"/>
      <c r="HY426" s="98"/>
      <c r="HZ426" s="99"/>
      <c r="IA426" s="503"/>
      <c r="IB426" s="502"/>
      <c r="IC426" s="99"/>
      <c r="ID426" s="99"/>
      <c r="IE426" s="99"/>
      <c r="IF426" s="99"/>
      <c r="IG426" s="99"/>
      <c r="IH426" s="99"/>
      <c r="II426" s="99"/>
      <c r="IJ426" s="99"/>
      <c r="IK426" s="503"/>
      <c r="IL426" s="502"/>
      <c r="IM426" s="99"/>
      <c r="IN426" s="99"/>
      <c r="IO426" s="99"/>
      <c r="IP426" s="99"/>
      <c r="IQ426" s="99"/>
      <c r="IR426" s="99"/>
      <c r="IS426" s="503"/>
      <c r="IT426" s="99"/>
      <c r="IU426" s="99"/>
      <c r="IV426" s="502"/>
      <c r="IW426" s="99"/>
      <c r="IX426" s="99"/>
      <c r="IY426" s="98"/>
      <c r="IZ426" s="99"/>
      <c r="JA426" s="99"/>
      <c r="JB426" s="98"/>
      <c r="JC426" s="99"/>
      <c r="JD426" s="99"/>
      <c r="JE426" s="99"/>
      <c r="JF426" s="98"/>
      <c r="JG426" s="99"/>
      <c r="JH426" s="502"/>
      <c r="JI426" s="99"/>
      <c r="JJ426" s="99"/>
      <c r="JK426" s="99"/>
      <c r="JL426" s="99"/>
      <c r="JM426" s="502"/>
      <c r="JN426" s="99"/>
      <c r="JO426" s="507"/>
      <c r="JP426" s="503"/>
      <c r="JQ426" s="502"/>
    </row>
    <row r="427" spans="23:277" ht="16" hidden="1">
      <c r="W427" s="503"/>
      <c r="X427" s="502"/>
      <c r="Y427" s="99"/>
      <c r="Z427" s="502"/>
      <c r="AA427" s="99"/>
      <c r="AB427" s="502"/>
      <c r="AC427" s="99"/>
      <c r="AD427" s="504"/>
      <c r="AE427" s="99"/>
      <c r="AF427" s="99"/>
      <c r="AG427" s="99"/>
      <c r="AH427" s="99"/>
      <c r="AI427" s="505"/>
      <c r="AJ427" s="99"/>
      <c r="AK427" s="98"/>
      <c r="AL427" s="99"/>
      <c r="AM427" s="645"/>
      <c r="AN427" s="99"/>
      <c r="AO427" s="99"/>
      <c r="AP427" s="99"/>
      <c r="AQ427" s="99"/>
      <c r="AR427" s="99"/>
      <c r="AS427" s="99"/>
      <c r="AT427" s="99"/>
      <c r="AU427" s="99"/>
      <c r="AV427" s="99"/>
      <c r="AW427" s="99"/>
      <c r="AX427" s="99"/>
      <c r="AY427" s="98"/>
      <c r="AZ427" s="99"/>
      <c r="BA427" s="98"/>
      <c r="BB427" s="99"/>
      <c r="BC427" s="502"/>
      <c r="BD427" s="99"/>
      <c r="BE427" s="99"/>
      <c r="BF427" s="502"/>
      <c r="BG427" s="99"/>
      <c r="BH427" s="99"/>
      <c r="BI427" s="99"/>
      <c r="BJ427" s="99"/>
      <c r="BK427" s="634"/>
      <c r="BL427" s="99"/>
      <c r="BM427" s="99"/>
      <c r="BN427" s="502"/>
      <c r="BO427" s="99"/>
      <c r="BP427" s="99"/>
      <c r="BQ427" s="99"/>
      <c r="BR427" s="502"/>
      <c r="BS427" s="99"/>
      <c r="BT427" s="99"/>
      <c r="BU427" s="502"/>
      <c r="BV427" s="99"/>
      <c r="BW427" s="502"/>
      <c r="BX427" s="99"/>
      <c r="BY427" s="99"/>
      <c r="BZ427" s="502"/>
      <c r="CA427" s="99"/>
      <c r="CB427" s="99"/>
      <c r="CC427" s="99"/>
      <c r="CD427" s="99"/>
      <c r="CE427" s="503"/>
      <c r="CF427" s="99"/>
      <c r="CG427" s="502"/>
      <c r="CH427" s="99"/>
      <c r="CI427" s="98"/>
      <c r="CJ427" s="99"/>
      <c r="CK427" s="99"/>
      <c r="CL427" s="98"/>
      <c r="CM427" s="99"/>
      <c r="CN427" s="99"/>
      <c r="CO427" s="99"/>
      <c r="CP427" s="98"/>
      <c r="CQ427" s="99"/>
      <c r="CR427" s="99"/>
      <c r="CS427" s="99"/>
      <c r="CT427" s="99"/>
      <c r="CU427" s="99"/>
      <c r="CV427" s="99"/>
      <c r="CW427" s="99"/>
      <c r="CX427" s="98"/>
      <c r="CY427" s="99"/>
      <c r="CZ427" s="99"/>
      <c r="DA427" s="99"/>
      <c r="DB427" s="99"/>
      <c r="DC427" s="502"/>
      <c r="DD427" s="99"/>
      <c r="DE427" s="99"/>
      <c r="DF427" s="99"/>
      <c r="DG427" s="99"/>
      <c r="DH427" s="99"/>
      <c r="DI427" s="99"/>
      <c r="DJ427" s="99"/>
      <c r="DK427" s="99"/>
      <c r="DL427" s="99"/>
      <c r="DM427" s="99"/>
      <c r="DN427" s="99"/>
      <c r="DO427" s="502"/>
      <c r="DP427" s="99"/>
      <c r="DQ427" s="99"/>
      <c r="DR427" s="99"/>
      <c r="DS427" s="502"/>
      <c r="DT427" s="99"/>
      <c r="DU427" s="99"/>
      <c r="DV427" s="99"/>
      <c r="DW427" s="99"/>
      <c r="DX427" s="99"/>
      <c r="DY427" s="99"/>
      <c r="DZ427" s="99"/>
      <c r="EA427" s="506"/>
      <c r="EB427" s="99"/>
      <c r="EC427" s="502"/>
      <c r="ED427" s="98"/>
      <c r="EE427" s="99"/>
      <c r="EF427" s="99"/>
      <c r="EG427" s="99"/>
      <c r="EH427" s="99"/>
      <c r="EI427" s="98"/>
      <c r="EJ427" s="99"/>
      <c r="EK427" s="98"/>
      <c r="EL427" s="99"/>
      <c r="EM427" s="99"/>
      <c r="EN427" s="98"/>
      <c r="EO427" s="99"/>
      <c r="EP427" s="193"/>
      <c r="EQ427" s="99"/>
      <c r="ER427" s="99"/>
      <c r="ES427" s="99"/>
      <c r="ET427" s="99"/>
      <c r="EU427" s="99"/>
      <c r="EV427" s="99"/>
      <c r="EW427" s="502"/>
      <c r="EX427" s="98"/>
      <c r="EY427" s="99"/>
      <c r="EZ427" s="99"/>
      <c r="FA427" s="98"/>
      <c r="FB427" s="99"/>
      <c r="FC427" s="99"/>
      <c r="FD427" s="99"/>
      <c r="FE427" s="98"/>
      <c r="FF427" s="99"/>
      <c r="FG427" s="98"/>
      <c r="FH427" s="99"/>
      <c r="FI427" s="99"/>
      <c r="FJ427" s="98"/>
      <c r="FK427" s="99"/>
      <c r="FL427" s="99"/>
      <c r="FM427" s="99"/>
      <c r="FN427" s="506"/>
      <c r="FO427" s="99"/>
      <c r="FP427" s="502"/>
      <c r="FQ427" s="99"/>
      <c r="FR427" s="98"/>
      <c r="FS427" s="99"/>
      <c r="FT427" s="98"/>
      <c r="FU427" s="99"/>
      <c r="FV427" s="99"/>
      <c r="FW427" s="99"/>
      <c r="FX427" s="99"/>
      <c r="FY427" s="99"/>
      <c r="FZ427" s="98"/>
      <c r="GA427" s="99"/>
      <c r="GB427" s="502"/>
      <c r="GC427" s="99"/>
      <c r="GD427" s="99"/>
      <c r="GE427" s="99"/>
      <c r="GF427" s="502"/>
      <c r="GG427" s="99"/>
      <c r="GH427" s="503"/>
      <c r="GI427" s="99"/>
      <c r="GJ427" s="502"/>
      <c r="GK427" s="99"/>
      <c r="GL427" s="99"/>
      <c r="GM427" s="502"/>
      <c r="GN427" s="99"/>
      <c r="GO427" s="99"/>
      <c r="GP427" s="99"/>
      <c r="GQ427" s="99"/>
      <c r="GR427" s="99"/>
      <c r="GS427" s="503"/>
      <c r="GT427" s="99"/>
      <c r="GU427" s="502"/>
      <c r="GV427" s="98"/>
      <c r="GW427" s="99"/>
      <c r="GX427" s="99"/>
      <c r="GY427" s="98"/>
      <c r="GZ427" s="99"/>
      <c r="HA427" s="99"/>
      <c r="HB427" s="99"/>
      <c r="HC427" s="99"/>
      <c r="HD427" s="99"/>
      <c r="HE427" s="99"/>
      <c r="HF427" s="99"/>
      <c r="HG427" s="99"/>
      <c r="HH427" s="502"/>
      <c r="HI427" s="99"/>
      <c r="HJ427" s="99"/>
      <c r="HK427" s="99"/>
      <c r="HL427" s="99"/>
      <c r="HM427" s="99"/>
      <c r="HN427" s="99"/>
      <c r="HO427" s="502"/>
      <c r="HP427" s="98"/>
      <c r="HQ427" s="99"/>
      <c r="HR427" s="99"/>
      <c r="HS427" s="99"/>
      <c r="HT427" s="98"/>
      <c r="HU427" s="99"/>
      <c r="HV427" s="99"/>
      <c r="HW427" s="99"/>
      <c r="HX427" s="99"/>
      <c r="HY427" s="98"/>
      <c r="HZ427" s="99"/>
      <c r="IA427" s="503"/>
      <c r="IB427" s="502"/>
      <c r="IC427" s="99"/>
      <c r="ID427" s="99"/>
      <c r="IE427" s="99"/>
      <c r="IF427" s="99"/>
      <c r="IG427" s="99"/>
      <c r="IH427" s="99"/>
      <c r="II427" s="99"/>
      <c r="IJ427" s="99"/>
      <c r="IK427" s="503"/>
      <c r="IL427" s="502"/>
      <c r="IM427" s="99"/>
      <c r="IN427" s="99"/>
      <c r="IO427" s="99"/>
      <c r="IP427" s="99"/>
      <c r="IQ427" s="99"/>
      <c r="IR427" s="99"/>
      <c r="IS427" s="503"/>
      <c r="IT427" s="99"/>
      <c r="IU427" s="99"/>
      <c r="IV427" s="502"/>
      <c r="IW427" s="99"/>
      <c r="IX427" s="99"/>
      <c r="IY427" s="98"/>
      <c r="IZ427" s="99"/>
      <c r="JA427" s="99"/>
      <c r="JB427" s="98"/>
      <c r="JC427" s="99"/>
      <c r="JD427" s="99"/>
      <c r="JE427" s="99"/>
      <c r="JF427" s="98"/>
      <c r="JG427" s="99"/>
      <c r="JH427" s="502"/>
      <c r="JI427" s="99"/>
      <c r="JJ427" s="99"/>
      <c r="JK427" s="99"/>
      <c r="JL427" s="99"/>
      <c r="JM427" s="502"/>
      <c r="JN427" s="99"/>
      <c r="JO427" s="507"/>
      <c r="JP427" s="503"/>
      <c r="JQ427" s="502"/>
    </row>
    <row r="428" spans="23:277" ht="16" hidden="1">
      <c r="W428" s="503"/>
      <c r="X428" s="502"/>
      <c r="Y428" s="99"/>
      <c r="Z428" s="502"/>
      <c r="AA428" s="99"/>
      <c r="AB428" s="502"/>
      <c r="AC428" s="99"/>
      <c r="AD428" s="504"/>
      <c r="AE428" s="99"/>
      <c r="AF428" s="99"/>
      <c r="AG428" s="99"/>
      <c r="AH428" s="99"/>
      <c r="AI428" s="505"/>
      <c r="AJ428" s="99"/>
      <c r="AK428" s="98"/>
      <c r="AL428" s="99"/>
      <c r="AM428" s="645"/>
      <c r="AN428" s="99"/>
      <c r="AO428" s="99"/>
      <c r="AP428" s="99"/>
      <c r="AQ428" s="99"/>
      <c r="AR428" s="99"/>
      <c r="AS428" s="99"/>
      <c r="AT428" s="99"/>
      <c r="AU428" s="99"/>
      <c r="AV428" s="99"/>
      <c r="AW428" s="99"/>
      <c r="AX428" s="99"/>
      <c r="AY428" s="98"/>
      <c r="AZ428" s="99"/>
      <c r="BA428" s="98"/>
      <c r="BB428" s="99"/>
      <c r="BC428" s="502"/>
      <c r="BD428" s="99"/>
      <c r="BE428" s="99"/>
      <c r="BF428" s="502"/>
      <c r="BG428" s="99"/>
      <c r="BH428" s="99"/>
      <c r="BI428" s="99"/>
      <c r="BJ428" s="99"/>
      <c r="BK428" s="634"/>
      <c r="BL428" s="99"/>
      <c r="BM428" s="99"/>
      <c r="BN428" s="502"/>
      <c r="BO428" s="99"/>
      <c r="BP428" s="99"/>
      <c r="BQ428" s="99"/>
      <c r="BR428" s="502"/>
      <c r="BS428" s="99"/>
      <c r="BT428" s="99"/>
      <c r="BU428" s="502"/>
      <c r="BV428" s="99"/>
      <c r="BW428" s="502"/>
      <c r="BX428" s="99"/>
      <c r="BY428" s="99"/>
      <c r="BZ428" s="502"/>
      <c r="CA428" s="99"/>
      <c r="CB428" s="99"/>
      <c r="CC428" s="99"/>
      <c r="CD428" s="99"/>
      <c r="CE428" s="503"/>
      <c r="CF428" s="99"/>
      <c r="CG428" s="502"/>
      <c r="CH428" s="99"/>
      <c r="CI428" s="98"/>
      <c r="CJ428" s="99"/>
      <c r="CK428" s="99"/>
      <c r="CL428" s="98"/>
      <c r="CM428" s="99"/>
      <c r="CN428" s="99"/>
      <c r="CO428" s="99"/>
      <c r="CP428" s="98"/>
      <c r="CQ428" s="99"/>
      <c r="CR428" s="99"/>
      <c r="CS428" s="99"/>
      <c r="CT428" s="99"/>
      <c r="CU428" s="99"/>
      <c r="CV428" s="99"/>
      <c r="CW428" s="99"/>
      <c r="CX428" s="98"/>
      <c r="CY428" s="99"/>
      <c r="CZ428" s="99"/>
      <c r="DA428" s="99"/>
      <c r="DB428" s="99"/>
      <c r="DC428" s="502"/>
      <c r="DD428" s="99"/>
      <c r="DE428" s="99"/>
      <c r="DF428" s="99"/>
      <c r="DG428" s="99"/>
      <c r="DH428" s="99"/>
      <c r="DI428" s="99"/>
      <c r="DJ428" s="99"/>
      <c r="DK428" s="99"/>
      <c r="DL428" s="99"/>
      <c r="DM428" s="99"/>
      <c r="DN428" s="99"/>
      <c r="DO428" s="502"/>
      <c r="DP428" s="99"/>
      <c r="DQ428" s="99"/>
      <c r="DR428" s="99"/>
      <c r="DS428" s="502"/>
      <c r="DT428" s="99"/>
      <c r="DU428" s="99"/>
      <c r="DV428" s="99"/>
      <c r="DW428" s="99"/>
      <c r="DX428" s="99"/>
      <c r="DY428" s="99"/>
      <c r="DZ428" s="99"/>
      <c r="EA428" s="506"/>
      <c r="EB428" s="99"/>
      <c r="EC428" s="502"/>
      <c r="ED428" s="98"/>
      <c r="EE428" s="99"/>
      <c r="EF428" s="99"/>
      <c r="EG428" s="99"/>
      <c r="EH428" s="99"/>
      <c r="EI428" s="98"/>
      <c r="EJ428" s="99"/>
      <c r="EK428" s="98"/>
      <c r="EL428" s="99"/>
      <c r="EM428" s="99"/>
      <c r="EN428" s="98"/>
      <c r="EO428" s="99"/>
      <c r="EP428" s="193"/>
      <c r="EQ428" s="99"/>
      <c r="ER428" s="99"/>
      <c r="ES428" s="99"/>
      <c r="ET428" s="99"/>
      <c r="EU428" s="99"/>
      <c r="EV428" s="99"/>
      <c r="EW428" s="502"/>
      <c r="EX428" s="98"/>
      <c r="EY428" s="99"/>
      <c r="EZ428" s="99"/>
      <c r="FA428" s="98"/>
      <c r="FB428" s="99"/>
      <c r="FC428" s="99"/>
      <c r="FD428" s="99"/>
      <c r="FE428" s="98"/>
      <c r="FF428" s="99"/>
      <c r="FG428" s="98"/>
      <c r="FH428" s="99"/>
      <c r="FI428" s="99"/>
      <c r="FJ428" s="98"/>
      <c r="FK428" s="99"/>
      <c r="FL428" s="99"/>
      <c r="FM428" s="99"/>
      <c r="FN428" s="506"/>
      <c r="FO428" s="99"/>
      <c r="FP428" s="502"/>
      <c r="FQ428" s="99"/>
      <c r="FR428" s="98"/>
      <c r="FS428" s="99"/>
      <c r="FT428" s="98"/>
      <c r="FU428" s="99"/>
      <c r="FV428" s="99"/>
      <c r="FW428" s="99"/>
      <c r="FX428" s="99"/>
      <c r="FY428" s="99"/>
      <c r="FZ428" s="98"/>
      <c r="GA428" s="99"/>
      <c r="GB428" s="502"/>
      <c r="GC428" s="99"/>
      <c r="GD428" s="99"/>
      <c r="GE428" s="99"/>
      <c r="GF428" s="502"/>
      <c r="GG428" s="99"/>
      <c r="GH428" s="503"/>
      <c r="GI428" s="99"/>
      <c r="GJ428" s="502"/>
      <c r="GK428" s="99"/>
      <c r="GL428" s="99"/>
      <c r="GM428" s="502"/>
      <c r="GN428" s="99"/>
      <c r="GO428" s="99"/>
      <c r="GP428" s="99"/>
      <c r="GQ428" s="99"/>
      <c r="GR428" s="99"/>
      <c r="GS428" s="503"/>
      <c r="GT428" s="99"/>
      <c r="GU428" s="502"/>
      <c r="GV428" s="98"/>
      <c r="GW428" s="99"/>
      <c r="GX428" s="99"/>
      <c r="GY428" s="98"/>
      <c r="GZ428" s="99"/>
      <c r="HA428" s="99"/>
      <c r="HB428" s="99"/>
      <c r="HC428" s="99"/>
      <c r="HD428" s="99"/>
      <c r="HE428" s="99"/>
      <c r="HF428" s="99"/>
      <c r="HG428" s="99"/>
      <c r="HH428" s="502"/>
      <c r="HI428" s="99"/>
      <c r="HJ428" s="99"/>
      <c r="HK428" s="99"/>
      <c r="HL428" s="99"/>
      <c r="HM428" s="99"/>
      <c r="HN428" s="99"/>
      <c r="HO428" s="502"/>
      <c r="HP428" s="98"/>
      <c r="HQ428" s="99"/>
      <c r="HR428" s="99"/>
      <c r="HS428" s="99"/>
      <c r="HT428" s="98"/>
      <c r="HU428" s="99"/>
      <c r="HV428" s="99"/>
      <c r="HW428" s="99"/>
      <c r="HX428" s="99"/>
      <c r="HY428" s="98"/>
      <c r="HZ428" s="99"/>
      <c r="IA428" s="503"/>
      <c r="IB428" s="502"/>
      <c r="IC428" s="99"/>
      <c r="ID428" s="99"/>
      <c r="IE428" s="99"/>
      <c r="IF428" s="99"/>
      <c r="IG428" s="99"/>
      <c r="IH428" s="99"/>
      <c r="II428" s="99"/>
      <c r="IJ428" s="99"/>
      <c r="IK428" s="503"/>
      <c r="IL428" s="502"/>
      <c r="IM428" s="99"/>
      <c r="IN428" s="99"/>
      <c r="IO428" s="99"/>
      <c r="IP428" s="99"/>
      <c r="IQ428" s="99"/>
      <c r="IR428" s="99"/>
      <c r="IS428" s="503"/>
      <c r="IT428" s="99"/>
      <c r="IU428" s="99"/>
      <c r="IV428" s="502"/>
      <c r="IW428" s="99"/>
      <c r="IX428" s="99"/>
      <c r="IY428" s="98"/>
      <c r="IZ428" s="99"/>
      <c r="JA428" s="99"/>
      <c r="JB428" s="98"/>
      <c r="JC428" s="99"/>
      <c r="JD428" s="99"/>
      <c r="JE428" s="99"/>
      <c r="JF428" s="98"/>
      <c r="JG428" s="99"/>
      <c r="JH428" s="502"/>
      <c r="JI428" s="99"/>
      <c r="JJ428" s="99"/>
      <c r="JK428" s="99"/>
      <c r="JL428" s="99"/>
      <c r="JM428" s="502"/>
      <c r="JN428" s="99"/>
      <c r="JO428" s="507"/>
      <c r="JP428" s="503"/>
      <c r="JQ428" s="502"/>
    </row>
    <row r="429" spans="23:277" ht="16" hidden="1">
      <c r="W429" s="503"/>
      <c r="X429" s="502"/>
      <c r="Y429" s="99"/>
      <c r="Z429" s="502"/>
      <c r="AA429" s="99"/>
      <c r="AB429" s="502"/>
      <c r="AC429" s="99"/>
      <c r="AD429" s="504"/>
      <c r="AE429" s="99"/>
      <c r="AF429" s="99"/>
      <c r="AG429" s="99"/>
      <c r="AH429" s="99"/>
      <c r="AI429" s="505"/>
      <c r="AJ429" s="99"/>
      <c r="AK429" s="98"/>
      <c r="AL429" s="99"/>
      <c r="AM429" s="645"/>
      <c r="AN429" s="99"/>
      <c r="AO429" s="99"/>
      <c r="AP429" s="99"/>
      <c r="AQ429" s="99"/>
      <c r="AR429" s="99"/>
      <c r="AS429" s="99"/>
      <c r="AT429" s="99"/>
      <c r="AU429" s="99"/>
      <c r="AV429" s="99"/>
      <c r="AW429" s="99"/>
      <c r="AX429" s="99"/>
      <c r="AY429" s="98"/>
      <c r="AZ429" s="99"/>
      <c r="BA429" s="98"/>
      <c r="BB429" s="99"/>
      <c r="BC429" s="502"/>
      <c r="BD429" s="99"/>
      <c r="BE429" s="99"/>
      <c r="BF429" s="502"/>
      <c r="BG429" s="99"/>
      <c r="BH429" s="99"/>
      <c r="BI429" s="99"/>
      <c r="BJ429" s="99"/>
      <c r="BK429" s="634"/>
      <c r="BL429" s="99"/>
      <c r="BM429" s="99"/>
      <c r="BN429" s="502"/>
      <c r="BO429" s="99"/>
      <c r="BP429" s="99"/>
      <c r="BQ429" s="99"/>
      <c r="BR429" s="502"/>
      <c r="BS429" s="99"/>
      <c r="BT429" s="99"/>
      <c r="BU429" s="502"/>
      <c r="BV429" s="99"/>
      <c r="BW429" s="502"/>
      <c r="BX429" s="99"/>
      <c r="BY429" s="99"/>
      <c r="BZ429" s="502"/>
      <c r="CA429" s="99"/>
      <c r="CB429" s="99"/>
      <c r="CC429" s="99"/>
      <c r="CD429" s="99"/>
      <c r="CE429" s="503"/>
      <c r="CF429" s="99"/>
      <c r="CG429" s="502"/>
      <c r="CH429" s="99"/>
      <c r="CI429" s="98"/>
      <c r="CJ429" s="99"/>
      <c r="CK429" s="99"/>
      <c r="CL429" s="98"/>
      <c r="CM429" s="99"/>
      <c r="CN429" s="99"/>
      <c r="CO429" s="99"/>
      <c r="CP429" s="98"/>
      <c r="CQ429" s="99"/>
      <c r="CR429" s="99"/>
      <c r="CS429" s="99"/>
      <c r="CT429" s="99"/>
      <c r="CU429" s="99"/>
      <c r="CV429" s="99"/>
      <c r="CW429" s="99"/>
      <c r="CX429" s="98"/>
      <c r="CY429" s="99"/>
      <c r="CZ429" s="99"/>
      <c r="DA429" s="99"/>
      <c r="DB429" s="99"/>
      <c r="DC429" s="502"/>
      <c r="DD429" s="99"/>
      <c r="DE429" s="99"/>
      <c r="DF429" s="99"/>
      <c r="DG429" s="99"/>
      <c r="DH429" s="99"/>
      <c r="DI429" s="99"/>
      <c r="DJ429" s="99"/>
      <c r="DK429" s="99"/>
      <c r="DL429" s="99"/>
      <c r="DM429" s="99"/>
      <c r="DN429" s="99"/>
      <c r="DO429" s="502"/>
      <c r="DP429" s="99"/>
      <c r="DQ429" s="99"/>
      <c r="DR429" s="99"/>
      <c r="DS429" s="502"/>
      <c r="DT429" s="99"/>
      <c r="DU429" s="99"/>
      <c r="DV429" s="99"/>
      <c r="DW429" s="99"/>
      <c r="DX429" s="99"/>
      <c r="DY429" s="99"/>
      <c r="DZ429" s="99"/>
      <c r="EA429" s="506"/>
      <c r="EB429" s="99"/>
      <c r="EC429" s="502"/>
      <c r="ED429" s="98"/>
      <c r="EE429" s="99"/>
      <c r="EF429" s="99"/>
      <c r="EG429" s="99"/>
      <c r="EH429" s="99"/>
      <c r="EI429" s="98"/>
      <c r="EJ429" s="99"/>
      <c r="EK429" s="98"/>
      <c r="EL429" s="99"/>
      <c r="EM429" s="99"/>
      <c r="EN429" s="98"/>
      <c r="EO429" s="99"/>
      <c r="EP429" s="193"/>
      <c r="EQ429" s="99"/>
      <c r="ER429" s="99"/>
      <c r="ES429" s="99"/>
      <c r="ET429" s="99"/>
      <c r="EU429" s="99"/>
      <c r="EV429" s="99"/>
      <c r="EW429" s="502"/>
      <c r="EX429" s="98"/>
      <c r="EY429" s="99"/>
      <c r="EZ429" s="99"/>
      <c r="FA429" s="98"/>
      <c r="FB429" s="99"/>
      <c r="FC429" s="99"/>
      <c r="FD429" s="99"/>
      <c r="FE429" s="98"/>
      <c r="FF429" s="99"/>
      <c r="FG429" s="98"/>
      <c r="FH429" s="99"/>
      <c r="FI429" s="99"/>
      <c r="FJ429" s="98"/>
      <c r="FK429" s="99"/>
      <c r="FL429" s="99"/>
      <c r="FM429" s="99"/>
      <c r="FN429" s="506"/>
      <c r="FO429" s="99"/>
      <c r="FP429" s="502"/>
      <c r="FQ429" s="99"/>
      <c r="FR429" s="98"/>
      <c r="FS429" s="99"/>
      <c r="FT429" s="98"/>
      <c r="FU429" s="99"/>
      <c r="FV429" s="99"/>
      <c r="FW429" s="99"/>
      <c r="FX429" s="99"/>
      <c r="FY429" s="99"/>
      <c r="FZ429" s="98"/>
      <c r="GA429" s="99"/>
      <c r="GB429" s="502"/>
      <c r="GC429" s="99"/>
      <c r="GD429" s="99"/>
      <c r="GE429" s="99"/>
      <c r="GF429" s="502"/>
      <c r="GG429" s="99"/>
      <c r="GH429" s="503"/>
      <c r="GI429" s="99"/>
      <c r="GJ429" s="502"/>
      <c r="GK429" s="99"/>
      <c r="GL429" s="99"/>
      <c r="GM429" s="502"/>
      <c r="GN429" s="99"/>
      <c r="GO429" s="99"/>
      <c r="GP429" s="99"/>
      <c r="GQ429" s="99"/>
      <c r="GR429" s="99"/>
      <c r="GS429" s="503"/>
      <c r="GT429" s="99"/>
      <c r="GU429" s="502"/>
      <c r="GV429" s="98"/>
      <c r="GW429" s="99"/>
      <c r="GX429" s="99"/>
      <c r="GY429" s="98"/>
      <c r="GZ429" s="99"/>
      <c r="HA429" s="99"/>
      <c r="HB429" s="99"/>
      <c r="HC429" s="99"/>
      <c r="HD429" s="99"/>
      <c r="HE429" s="99"/>
      <c r="HF429" s="99"/>
      <c r="HG429" s="99"/>
      <c r="HH429" s="502"/>
      <c r="HI429" s="99"/>
      <c r="HJ429" s="99"/>
      <c r="HK429" s="99"/>
      <c r="HL429" s="99"/>
      <c r="HM429" s="99"/>
      <c r="HN429" s="99"/>
      <c r="HO429" s="502"/>
      <c r="HP429" s="98"/>
      <c r="HQ429" s="99"/>
      <c r="HR429" s="99"/>
      <c r="HS429" s="99"/>
      <c r="HT429" s="98"/>
      <c r="HU429" s="99"/>
      <c r="HV429" s="99"/>
      <c r="HW429" s="99"/>
      <c r="HX429" s="99"/>
      <c r="HY429" s="98"/>
      <c r="HZ429" s="99"/>
      <c r="IA429" s="503"/>
      <c r="IB429" s="502"/>
      <c r="IC429" s="99"/>
      <c r="ID429" s="99"/>
      <c r="IE429" s="99"/>
      <c r="IF429" s="99"/>
      <c r="IG429" s="99"/>
      <c r="IH429" s="99"/>
      <c r="II429" s="99"/>
      <c r="IJ429" s="99"/>
      <c r="IK429" s="503"/>
      <c r="IL429" s="502"/>
      <c r="IM429" s="99"/>
      <c r="IN429" s="99"/>
      <c r="IO429" s="99"/>
      <c r="IP429" s="99"/>
      <c r="IQ429" s="99"/>
      <c r="IR429" s="99"/>
      <c r="IS429" s="503"/>
      <c r="IT429" s="99"/>
      <c r="IU429" s="99"/>
      <c r="IV429" s="502"/>
      <c r="IW429" s="99"/>
      <c r="IX429" s="99"/>
      <c r="IY429" s="98"/>
      <c r="IZ429" s="99"/>
      <c r="JA429" s="99"/>
      <c r="JB429" s="98"/>
      <c r="JC429" s="99"/>
      <c r="JD429" s="99"/>
      <c r="JE429" s="99"/>
      <c r="JF429" s="98"/>
      <c r="JG429" s="99"/>
      <c r="JH429" s="502"/>
      <c r="JI429" s="99"/>
      <c r="JJ429" s="99"/>
      <c r="JK429" s="99"/>
      <c r="JL429" s="99"/>
      <c r="JM429" s="502"/>
      <c r="JN429" s="99"/>
      <c r="JO429" s="507"/>
      <c r="JP429" s="503"/>
      <c r="JQ429" s="502"/>
    </row>
    <row r="430" spans="23:277" ht="16" hidden="1">
      <c r="W430" s="503"/>
      <c r="X430" s="502"/>
      <c r="Y430" s="99"/>
      <c r="Z430" s="502"/>
      <c r="AA430" s="99"/>
      <c r="AB430" s="502"/>
      <c r="AC430" s="99"/>
      <c r="AD430" s="504"/>
      <c r="AE430" s="99"/>
      <c r="AF430" s="99"/>
      <c r="AG430" s="99"/>
      <c r="AH430" s="99"/>
      <c r="AI430" s="505"/>
      <c r="AJ430" s="99"/>
      <c r="AK430" s="98"/>
      <c r="AL430" s="99"/>
      <c r="AM430" s="645"/>
      <c r="AN430" s="99"/>
      <c r="AO430" s="99"/>
      <c r="AP430" s="99"/>
      <c r="AQ430" s="99"/>
      <c r="AR430" s="99"/>
      <c r="AS430" s="99"/>
      <c r="AT430" s="99"/>
      <c r="AU430" s="99"/>
      <c r="AV430" s="99"/>
      <c r="AW430" s="99"/>
      <c r="AX430" s="99"/>
      <c r="AY430" s="98"/>
      <c r="AZ430" s="99"/>
      <c r="BA430" s="98"/>
      <c r="BB430" s="99"/>
      <c r="BC430" s="502"/>
      <c r="BD430" s="99"/>
      <c r="BE430" s="99"/>
      <c r="BF430" s="502"/>
      <c r="BG430" s="99"/>
      <c r="BH430" s="99"/>
      <c r="BI430" s="99"/>
      <c r="BJ430" s="99"/>
      <c r="BK430" s="634"/>
      <c r="BL430" s="99"/>
      <c r="BM430" s="99"/>
      <c r="BN430" s="502"/>
      <c r="BO430" s="99"/>
      <c r="BP430" s="99"/>
      <c r="BQ430" s="99"/>
      <c r="BR430" s="502"/>
      <c r="BS430" s="99"/>
      <c r="BT430" s="99"/>
      <c r="BU430" s="502"/>
      <c r="BV430" s="99"/>
      <c r="BW430" s="502"/>
      <c r="BX430" s="99"/>
      <c r="BY430" s="99"/>
      <c r="BZ430" s="502"/>
      <c r="CA430" s="99"/>
      <c r="CB430" s="99"/>
      <c r="CC430" s="99"/>
      <c r="CD430" s="99"/>
      <c r="CE430" s="503"/>
      <c r="CF430" s="99"/>
      <c r="CG430" s="502"/>
      <c r="CH430" s="99"/>
      <c r="CI430" s="98"/>
      <c r="CJ430" s="99"/>
      <c r="CK430" s="99"/>
      <c r="CL430" s="98"/>
      <c r="CM430" s="99"/>
      <c r="CN430" s="99"/>
      <c r="CO430" s="99"/>
      <c r="CP430" s="98"/>
      <c r="CQ430" s="99"/>
      <c r="CR430" s="99"/>
      <c r="CS430" s="99"/>
      <c r="CT430" s="99"/>
      <c r="CU430" s="99"/>
      <c r="CV430" s="99"/>
      <c r="CW430" s="99"/>
      <c r="CX430" s="98"/>
      <c r="CY430" s="99"/>
      <c r="CZ430" s="99"/>
      <c r="DA430" s="99"/>
      <c r="DB430" s="99"/>
      <c r="DC430" s="502"/>
      <c r="DD430" s="99"/>
      <c r="DE430" s="99"/>
      <c r="DF430" s="99"/>
      <c r="DG430" s="99"/>
      <c r="DH430" s="99"/>
      <c r="DI430" s="99"/>
      <c r="DJ430" s="99"/>
      <c r="DK430" s="99"/>
      <c r="DL430" s="99"/>
      <c r="DM430" s="99"/>
      <c r="DN430" s="99"/>
      <c r="DO430" s="502"/>
      <c r="DP430" s="99"/>
      <c r="DQ430" s="99"/>
      <c r="DR430" s="99"/>
      <c r="DS430" s="502"/>
      <c r="DT430" s="99"/>
      <c r="DU430" s="99"/>
      <c r="DV430" s="99"/>
      <c r="DW430" s="99"/>
      <c r="DX430" s="99"/>
      <c r="DY430" s="99"/>
      <c r="DZ430" s="99"/>
      <c r="EA430" s="506"/>
      <c r="EB430" s="99"/>
      <c r="EC430" s="502"/>
      <c r="ED430" s="98"/>
      <c r="EE430" s="99"/>
      <c r="EF430" s="99"/>
      <c r="EG430" s="99"/>
      <c r="EH430" s="99"/>
      <c r="EI430" s="98"/>
      <c r="EJ430" s="99"/>
      <c r="EK430" s="98"/>
      <c r="EL430" s="99"/>
      <c r="EM430" s="99"/>
      <c r="EN430" s="98"/>
      <c r="EO430" s="99"/>
      <c r="EP430" s="193"/>
      <c r="EQ430" s="99"/>
      <c r="ER430" s="99"/>
      <c r="ES430" s="99"/>
      <c r="ET430" s="99"/>
      <c r="EU430" s="99"/>
      <c r="EV430" s="99"/>
      <c r="EW430" s="502"/>
      <c r="EX430" s="98"/>
      <c r="EY430" s="99"/>
      <c r="EZ430" s="99"/>
      <c r="FA430" s="98"/>
      <c r="FB430" s="99"/>
      <c r="FC430" s="99"/>
      <c r="FD430" s="99"/>
      <c r="FE430" s="98"/>
      <c r="FF430" s="99"/>
      <c r="FG430" s="98"/>
      <c r="FH430" s="99"/>
      <c r="FI430" s="99"/>
      <c r="FJ430" s="98"/>
      <c r="FK430" s="99"/>
      <c r="FL430" s="99"/>
      <c r="FM430" s="99"/>
      <c r="FN430" s="506"/>
      <c r="FO430" s="99"/>
      <c r="FP430" s="502"/>
      <c r="FQ430" s="99"/>
      <c r="FR430" s="98"/>
      <c r="FS430" s="99"/>
      <c r="FT430" s="98"/>
      <c r="FU430" s="99"/>
      <c r="FV430" s="99"/>
      <c r="FW430" s="99"/>
      <c r="FX430" s="99"/>
      <c r="FY430" s="99"/>
      <c r="FZ430" s="98"/>
      <c r="GA430" s="99"/>
      <c r="GB430" s="502"/>
      <c r="GC430" s="99"/>
      <c r="GD430" s="99"/>
      <c r="GE430" s="99"/>
      <c r="GF430" s="502"/>
      <c r="GG430" s="99"/>
      <c r="GH430" s="503"/>
      <c r="GI430" s="99"/>
      <c r="GJ430" s="502"/>
      <c r="GK430" s="99"/>
      <c r="GL430" s="99"/>
      <c r="GM430" s="502"/>
      <c r="GN430" s="99"/>
      <c r="GO430" s="99"/>
      <c r="GP430" s="99"/>
      <c r="GQ430" s="99"/>
      <c r="GR430" s="99"/>
      <c r="GS430" s="503"/>
      <c r="GT430" s="99"/>
      <c r="GU430" s="502"/>
      <c r="GV430" s="98"/>
      <c r="GW430" s="99"/>
      <c r="GX430" s="99"/>
      <c r="GY430" s="98"/>
      <c r="GZ430" s="99"/>
      <c r="HA430" s="99"/>
      <c r="HB430" s="99"/>
      <c r="HC430" s="99"/>
      <c r="HD430" s="99"/>
      <c r="HE430" s="99"/>
      <c r="HF430" s="99"/>
      <c r="HG430" s="99"/>
      <c r="HH430" s="502"/>
      <c r="HI430" s="99"/>
      <c r="HJ430" s="99"/>
      <c r="HK430" s="99"/>
      <c r="HL430" s="99"/>
      <c r="HM430" s="99"/>
      <c r="HN430" s="99"/>
      <c r="HO430" s="502"/>
      <c r="HP430" s="98"/>
      <c r="HQ430" s="99"/>
      <c r="HR430" s="99"/>
      <c r="HS430" s="99"/>
      <c r="HT430" s="98"/>
      <c r="HU430" s="99"/>
      <c r="HV430" s="99"/>
      <c r="HW430" s="99"/>
      <c r="HX430" s="99"/>
      <c r="HY430" s="98"/>
      <c r="HZ430" s="99"/>
      <c r="IA430" s="503"/>
      <c r="IB430" s="502"/>
      <c r="IC430" s="99"/>
      <c r="ID430" s="99"/>
      <c r="IE430" s="99"/>
      <c r="IF430" s="99"/>
      <c r="IG430" s="99"/>
      <c r="IH430" s="99"/>
      <c r="II430" s="99"/>
      <c r="IJ430" s="99"/>
      <c r="IK430" s="503"/>
      <c r="IL430" s="502"/>
      <c r="IM430" s="99"/>
      <c r="IN430" s="99"/>
      <c r="IO430" s="99"/>
      <c r="IP430" s="99"/>
      <c r="IQ430" s="99"/>
      <c r="IR430" s="99"/>
      <c r="IS430" s="503"/>
      <c r="IT430" s="99"/>
      <c r="IU430" s="99"/>
      <c r="IV430" s="502"/>
      <c r="IW430" s="99"/>
      <c r="IX430" s="99"/>
      <c r="IY430" s="98"/>
      <c r="IZ430" s="99"/>
      <c r="JA430" s="99"/>
      <c r="JB430" s="98"/>
      <c r="JC430" s="99"/>
      <c r="JD430" s="99"/>
      <c r="JE430" s="99"/>
      <c r="JF430" s="98"/>
      <c r="JG430" s="99"/>
      <c r="JH430" s="502"/>
      <c r="JI430" s="99"/>
      <c r="JJ430" s="99"/>
      <c r="JK430" s="99"/>
      <c r="JL430" s="99"/>
      <c r="JM430" s="502"/>
      <c r="JN430" s="99"/>
      <c r="JO430" s="507"/>
      <c r="JP430" s="503"/>
      <c r="JQ430" s="502"/>
    </row>
    <row r="431" spans="23:277" ht="16" hidden="1">
      <c r="W431" s="503"/>
      <c r="X431" s="502"/>
      <c r="Y431" s="99"/>
      <c r="Z431" s="502"/>
      <c r="AA431" s="99"/>
      <c r="AB431" s="502"/>
      <c r="AC431" s="99"/>
      <c r="AD431" s="504"/>
      <c r="AE431" s="99"/>
      <c r="AF431" s="99"/>
      <c r="AG431" s="99"/>
      <c r="AH431" s="99"/>
      <c r="AI431" s="505"/>
      <c r="AJ431" s="99"/>
      <c r="AK431" s="98"/>
      <c r="AL431" s="99"/>
      <c r="AM431" s="645"/>
      <c r="AN431" s="99"/>
      <c r="AO431" s="99"/>
      <c r="AP431" s="99"/>
      <c r="AQ431" s="99"/>
      <c r="AR431" s="99"/>
      <c r="AS431" s="99"/>
      <c r="AT431" s="99"/>
      <c r="AU431" s="99"/>
      <c r="AV431" s="99"/>
      <c r="AW431" s="99"/>
      <c r="AX431" s="99"/>
      <c r="AY431" s="98"/>
      <c r="AZ431" s="99"/>
      <c r="BA431" s="98"/>
      <c r="BB431" s="99"/>
      <c r="BC431" s="502"/>
      <c r="BD431" s="99"/>
      <c r="BE431" s="99"/>
      <c r="BF431" s="502"/>
      <c r="BG431" s="99"/>
      <c r="BH431" s="99"/>
      <c r="BI431" s="99"/>
      <c r="BJ431" s="99"/>
      <c r="BK431" s="634"/>
      <c r="BL431" s="99"/>
      <c r="BM431" s="99"/>
      <c r="BN431" s="502"/>
      <c r="BO431" s="99"/>
      <c r="BP431" s="99"/>
      <c r="BQ431" s="99"/>
      <c r="BR431" s="502"/>
      <c r="BS431" s="99"/>
      <c r="BT431" s="99"/>
      <c r="BU431" s="502"/>
      <c r="BV431" s="99"/>
      <c r="BW431" s="502"/>
      <c r="BX431" s="99"/>
      <c r="BY431" s="99"/>
      <c r="BZ431" s="502"/>
      <c r="CA431" s="99"/>
      <c r="CB431" s="99"/>
      <c r="CC431" s="99"/>
      <c r="CD431" s="99"/>
      <c r="CE431" s="503"/>
      <c r="CF431" s="99"/>
      <c r="CG431" s="502"/>
      <c r="CH431" s="99"/>
      <c r="CI431" s="98"/>
      <c r="CJ431" s="99"/>
      <c r="CK431" s="99"/>
      <c r="CL431" s="98"/>
      <c r="CM431" s="99"/>
      <c r="CN431" s="99"/>
      <c r="CO431" s="99"/>
      <c r="CP431" s="98"/>
      <c r="CQ431" s="99"/>
      <c r="CR431" s="99"/>
      <c r="CS431" s="99"/>
      <c r="CT431" s="99"/>
      <c r="CU431" s="99"/>
      <c r="CV431" s="99"/>
      <c r="CW431" s="99"/>
      <c r="CX431" s="98"/>
      <c r="CY431" s="99"/>
      <c r="CZ431" s="99"/>
      <c r="DA431" s="99"/>
      <c r="DB431" s="99"/>
      <c r="DC431" s="502"/>
      <c r="DD431" s="99"/>
      <c r="DE431" s="99"/>
      <c r="DF431" s="99"/>
      <c r="DG431" s="99"/>
      <c r="DH431" s="99"/>
      <c r="DI431" s="99"/>
      <c r="DJ431" s="99"/>
      <c r="DK431" s="99"/>
      <c r="DL431" s="99"/>
      <c r="DM431" s="99"/>
      <c r="DN431" s="99"/>
      <c r="DO431" s="502"/>
      <c r="DP431" s="99"/>
      <c r="DQ431" s="99"/>
      <c r="DR431" s="99"/>
      <c r="DS431" s="502"/>
      <c r="DT431" s="99"/>
      <c r="DU431" s="99"/>
      <c r="DV431" s="99"/>
      <c r="DW431" s="99"/>
      <c r="DX431" s="99"/>
      <c r="DY431" s="99"/>
      <c r="DZ431" s="99"/>
      <c r="EA431" s="506"/>
      <c r="EB431" s="99"/>
      <c r="EC431" s="502"/>
      <c r="ED431" s="98"/>
      <c r="EE431" s="99"/>
      <c r="EF431" s="99"/>
      <c r="EG431" s="99"/>
      <c r="EH431" s="99"/>
      <c r="EI431" s="98"/>
      <c r="EJ431" s="99"/>
      <c r="EK431" s="98"/>
      <c r="EL431" s="99"/>
      <c r="EM431" s="99"/>
      <c r="EN431" s="98"/>
      <c r="EO431" s="99"/>
      <c r="EP431" s="193"/>
      <c r="EQ431" s="99"/>
      <c r="ER431" s="99"/>
      <c r="ES431" s="99"/>
      <c r="ET431" s="99"/>
      <c r="EU431" s="99"/>
      <c r="EV431" s="99"/>
      <c r="EW431" s="502"/>
      <c r="EX431" s="98"/>
      <c r="EY431" s="99"/>
      <c r="EZ431" s="99"/>
      <c r="FA431" s="98"/>
      <c r="FB431" s="99"/>
      <c r="FC431" s="99"/>
      <c r="FD431" s="99"/>
      <c r="FE431" s="98"/>
      <c r="FF431" s="99"/>
      <c r="FG431" s="98"/>
      <c r="FH431" s="99"/>
      <c r="FI431" s="99"/>
      <c r="FJ431" s="98"/>
      <c r="FK431" s="99"/>
      <c r="FL431" s="99"/>
      <c r="FM431" s="99"/>
      <c r="FN431" s="506"/>
      <c r="FO431" s="99"/>
      <c r="FP431" s="502"/>
      <c r="FQ431" s="99"/>
      <c r="FR431" s="98"/>
      <c r="FS431" s="99"/>
      <c r="FT431" s="98"/>
      <c r="FU431" s="99"/>
      <c r="FV431" s="99"/>
      <c r="FW431" s="99"/>
      <c r="FX431" s="99"/>
      <c r="FY431" s="99"/>
      <c r="FZ431" s="98"/>
      <c r="GA431" s="99"/>
      <c r="GB431" s="502"/>
      <c r="GC431" s="99"/>
      <c r="GD431" s="99"/>
      <c r="GE431" s="99"/>
      <c r="GF431" s="502"/>
      <c r="GG431" s="99"/>
      <c r="GH431" s="503"/>
      <c r="GI431" s="99"/>
      <c r="GJ431" s="502"/>
      <c r="GK431" s="99"/>
      <c r="GL431" s="99"/>
      <c r="GM431" s="502"/>
      <c r="GN431" s="99"/>
      <c r="GO431" s="99"/>
      <c r="GP431" s="99"/>
      <c r="GQ431" s="99"/>
      <c r="GR431" s="99"/>
      <c r="GS431" s="503"/>
      <c r="GT431" s="99"/>
      <c r="GU431" s="502"/>
      <c r="GV431" s="98"/>
      <c r="GW431" s="99"/>
      <c r="GX431" s="99"/>
      <c r="GY431" s="98"/>
      <c r="GZ431" s="99"/>
      <c r="HA431" s="99"/>
      <c r="HB431" s="99"/>
      <c r="HC431" s="99"/>
      <c r="HD431" s="99"/>
      <c r="HE431" s="99"/>
      <c r="HF431" s="99"/>
      <c r="HG431" s="99"/>
      <c r="HH431" s="502"/>
      <c r="HI431" s="99"/>
      <c r="HJ431" s="99"/>
      <c r="HK431" s="99"/>
      <c r="HL431" s="99"/>
      <c r="HM431" s="99"/>
      <c r="HN431" s="99"/>
      <c r="HO431" s="502"/>
      <c r="HP431" s="98"/>
      <c r="HQ431" s="99"/>
      <c r="HR431" s="99"/>
      <c r="HS431" s="99"/>
      <c r="HT431" s="98"/>
      <c r="HU431" s="99"/>
      <c r="HV431" s="99"/>
      <c r="HW431" s="99"/>
      <c r="HX431" s="99"/>
      <c r="HY431" s="98"/>
      <c r="HZ431" s="99"/>
      <c r="IA431" s="503"/>
      <c r="IB431" s="502"/>
      <c r="IC431" s="99"/>
      <c r="ID431" s="99"/>
      <c r="IE431" s="99"/>
      <c r="IF431" s="99"/>
      <c r="IG431" s="99"/>
      <c r="IH431" s="99"/>
      <c r="II431" s="99"/>
      <c r="IJ431" s="99"/>
      <c r="IK431" s="503"/>
      <c r="IL431" s="502"/>
      <c r="IM431" s="99"/>
      <c r="IN431" s="99"/>
      <c r="IO431" s="99"/>
      <c r="IP431" s="99"/>
      <c r="IQ431" s="99"/>
      <c r="IR431" s="99"/>
      <c r="IS431" s="503"/>
      <c r="IT431" s="99"/>
      <c r="IU431" s="99"/>
      <c r="IV431" s="502"/>
      <c r="IW431" s="99"/>
      <c r="IX431" s="99"/>
      <c r="IY431" s="98"/>
      <c r="IZ431" s="99"/>
      <c r="JA431" s="99"/>
      <c r="JB431" s="98"/>
      <c r="JC431" s="99"/>
      <c r="JD431" s="99"/>
      <c r="JE431" s="99"/>
      <c r="JF431" s="98"/>
      <c r="JG431" s="99"/>
      <c r="JH431" s="502"/>
      <c r="JI431" s="99"/>
      <c r="JJ431" s="99"/>
      <c r="JK431" s="99"/>
      <c r="JL431" s="99"/>
      <c r="JM431" s="502"/>
      <c r="JN431" s="99"/>
      <c r="JO431" s="507"/>
      <c r="JP431" s="503"/>
      <c r="JQ431" s="502"/>
    </row>
    <row r="432" spans="23:277" ht="16" hidden="1">
      <c r="W432" s="503"/>
      <c r="X432" s="502"/>
      <c r="Y432" s="99"/>
      <c r="Z432" s="502"/>
      <c r="AA432" s="99"/>
      <c r="AB432" s="502"/>
      <c r="AC432" s="99"/>
      <c r="AD432" s="504"/>
      <c r="AE432" s="99"/>
      <c r="AF432" s="99"/>
      <c r="AG432" s="99"/>
      <c r="AH432" s="99"/>
      <c r="AI432" s="505"/>
      <c r="AJ432" s="99"/>
      <c r="AK432" s="98"/>
      <c r="AL432" s="99"/>
      <c r="AM432" s="645"/>
      <c r="AN432" s="99"/>
      <c r="AO432" s="99"/>
      <c r="AP432" s="99"/>
      <c r="AQ432" s="99"/>
      <c r="AR432" s="99"/>
      <c r="AS432" s="99"/>
      <c r="AT432" s="99"/>
      <c r="AU432" s="99"/>
      <c r="AV432" s="99"/>
      <c r="AW432" s="99"/>
      <c r="AX432" s="99"/>
      <c r="AY432" s="98"/>
      <c r="AZ432" s="99"/>
      <c r="BA432" s="98"/>
      <c r="BB432" s="99"/>
      <c r="BC432" s="502"/>
      <c r="BD432" s="99"/>
      <c r="BE432" s="99"/>
      <c r="BF432" s="502"/>
      <c r="BG432" s="99"/>
      <c r="BH432" s="99"/>
      <c r="BI432" s="99"/>
      <c r="BJ432" s="99"/>
      <c r="BK432" s="634"/>
      <c r="BL432" s="99"/>
      <c r="BM432" s="99"/>
      <c r="BN432" s="502"/>
      <c r="BO432" s="99"/>
      <c r="BP432" s="99"/>
      <c r="BQ432" s="99"/>
      <c r="BR432" s="502"/>
      <c r="BS432" s="99"/>
      <c r="BT432" s="99"/>
      <c r="BU432" s="502"/>
      <c r="BV432" s="99"/>
      <c r="BW432" s="502"/>
      <c r="BX432" s="99"/>
      <c r="BY432" s="99"/>
      <c r="BZ432" s="502"/>
      <c r="CA432" s="99"/>
      <c r="CB432" s="99"/>
      <c r="CC432" s="99"/>
      <c r="CD432" s="99"/>
      <c r="CE432" s="503"/>
      <c r="CF432" s="99"/>
      <c r="CG432" s="502"/>
      <c r="CH432" s="99"/>
      <c r="CI432" s="98"/>
      <c r="CJ432" s="99"/>
      <c r="CK432" s="99"/>
      <c r="CL432" s="98"/>
      <c r="CM432" s="99"/>
      <c r="CN432" s="99"/>
      <c r="CO432" s="99"/>
      <c r="CP432" s="98"/>
      <c r="CQ432" s="99"/>
      <c r="CR432" s="99"/>
      <c r="CS432" s="99"/>
      <c r="CT432" s="99"/>
      <c r="CU432" s="99"/>
      <c r="CV432" s="99"/>
      <c r="CW432" s="99"/>
      <c r="CX432" s="98"/>
      <c r="CY432" s="99"/>
      <c r="CZ432" s="99"/>
      <c r="DA432" s="99"/>
      <c r="DB432" s="99"/>
      <c r="DC432" s="502"/>
      <c r="DD432" s="99"/>
      <c r="DE432" s="99"/>
      <c r="DF432" s="99"/>
      <c r="DG432" s="99"/>
      <c r="DH432" s="99"/>
      <c r="DI432" s="99"/>
      <c r="DJ432" s="99"/>
      <c r="DK432" s="99"/>
      <c r="DL432" s="99"/>
      <c r="DM432" s="99"/>
      <c r="DN432" s="99"/>
      <c r="DO432" s="502"/>
      <c r="DP432" s="99"/>
      <c r="DQ432" s="99"/>
      <c r="DR432" s="99"/>
      <c r="DS432" s="502"/>
      <c r="DT432" s="99"/>
      <c r="DU432" s="99"/>
      <c r="DV432" s="99"/>
      <c r="DW432" s="99"/>
      <c r="DX432" s="99"/>
      <c r="DY432" s="99"/>
      <c r="DZ432" s="99"/>
      <c r="EA432" s="506"/>
      <c r="EB432" s="99"/>
      <c r="EC432" s="502"/>
      <c r="ED432" s="98"/>
      <c r="EE432" s="99"/>
      <c r="EF432" s="99"/>
      <c r="EG432" s="99"/>
      <c r="EH432" s="99"/>
      <c r="EI432" s="98"/>
      <c r="EJ432" s="99"/>
      <c r="EK432" s="98"/>
      <c r="EL432" s="99"/>
      <c r="EM432" s="99"/>
      <c r="EN432" s="98"/>
      <c r="EO432" s="99"/>
      <c r="EP432" s="193"/>
      <c r="EQ432" s="99"/>
      <c r="ER432" s="99"/>
      <c r="ES432" s="99"/>
      <c r="ET432" s="99"/>
      <c r="EU432" s="99"/>
      <c r="EV432" s="99"/>
      <c r="EW432" s="502"/>
      <c r="EX432" s="98"/>
      <c r="EY432" s="99"/>
      <c r="EZ432" s="99"/>
      <c r="FA432" s="98"/>
      <c r="FB432" s="99"/>
      <c r="FC432" s="99"/>
      <c r="FD432" s="99"/>
      <c r="FE432" s="98"/>
      <c r="FF432" s="99"/>
      <c r="FG432" s="98"/>
      <c r="FH432" s="99"/>
      <c r="FI432" s="99"/>
      <c r="FJ432" s="98"/>
      <c r="FK432" s="99"/>
      <c r="FL432" s="99"/>
      <c r="FM432" s="99"/>
      <c r="FN432" s="506"/>
      <c r="FO432" s="99"/>
      <c r="FP432" s="502"/>
      <c r="FQ432" s="99"/>
      <c r="FR432" s="98"/>
      <c r="FS432" s="99"/>
      <c r="FT432" s="98"/>
      <c r="FU432" s="99"/>
      <c r="FV432" s="99"/>
      <c r="FW432" s="99"/>
      <c r="FX432" s="99"/>
      <c r="FY432" s="99"/>
      <c r="FZ432" s="98"/>
      <c r="GA432" s="99"/>
      <c r="GB432" s="502"/>
      <c r="GC432" s="99"/>
      <c r="GD432" s="99"/>
      <c r="GE432" s="99"/>
      <c r="GF432" s="502"/>
      <c r="GG432" s="99"/>
      <c r="GH432" s="503"/>
      <c r="GI432" s="99"/>
      <c r="GJ432" s="502"/>
      <c r="GK432" s="99"/>
      <c r="GL432" s="99"/>
      <c r="GM432" s="502"/>
      <c r="GN432" s="99"/>
      <c r="GO432" s="99"/>
      <c r="GP432" s="99"/>
      <c r="GQ432" s="99"/>
      <c r="GR432" s="99"/>
      <c r="GS432" s="503"/>
      <c r="GT432" s="99"/>
      <c r="GU432" s="502"/>
      <c r="GV432" s="98"/>
      <c r="GW432" s="99"/>
      <c r="GX432" s="99"/>
      <c r="GY432" s="98"/>
      <c r="GZ432" s="99"/>
      <c r="HA432" s="99"/>
      <c r="HB432" s="99"/>
      <c r="HC432" s="99"/>
      <c r="HD432" s="99"/>
      <c r="HE432" s="99"/>
      <c r="HF432" s="99"/>
      <c r="HG432" s="99"/>
      <c r="HH432" s="502"/>
      <c r="HI432" s="99"/>
      <c r="HJ432" s="99"/>
      <c r="HK432" s="99"/>
      <c r="HL432" s="99"/>
      <c r="HM432" s="99"/>
      <c r="HN432" s="99"/>
      <c r="HO432" s="502"/>
      <c r="HP432" s="98"/>
      <c r="HQ432" s="99"/>
      <c r="HR432" s="99"/>
      <c r="HS432" s="99"/>
      <c r="HT432" s="98"/>
      <c r="HU432" s="99"/>
      <c r="HV432" s="99"/>
      <c r="HW432" s="99"/>
      <c r="HX432" s="99"/>
      <c r="HY432" s="98"/>
      <c r="HZ432" s="99"/>
      <c r="IA432" s="503"/>
      <c r="IB432" s="502"/>
      <c r="IC432" s="99"/>
      <c r="ID432" s="99"/>
      <c r="IE432" s="99"/>
      <c r="IF432" s="99"/>
      <c r="IG432" s="99"/>
      <c r="IH432" s="99"/>
      <c r="II432" s="99"/>
      <c r="IJ432" s="99"/>
      <c r="IK432" s="503"/>
      <c r="IL432" s="502"/>
      <c r="IM432" s="99"/>
      <c r="IN432" s="99"/>
      <c r="IO432" s="99"/>
      <c r="IP432" s="99"/>
      <c r="IQ432" s="99"/>
      <c r="IR432" s="99"/>
      <c r="IS432" s="503"/>
      <c r="IT432" s="99"/>
      <c r="IU432" s="99"/>
      <c r="IV432" s="502"/>
      <c r="IW432" s="99"/>
      <c r="IX432" s="99"/>
      <c r="IY432" s="98"/>
      <c r="IZ432" s="99"/>
      <c r="JA432" s="99"/>
      <c r="JB432" s="98"/>
      <c r="JC432" s="99"/>
      <c r="JD432" s="99"/>
      <c r="JE432" s="99"/>
      <c r="JF432" s="98"/>
      <c r="JG432" s="99"/>
      <c r="JH432" s="502"/>
      <c r="JI432" s="99"/>
      <c r="JJ432" s="99"/>
      <c r="JK432" s="99"/>
      <c r="JL432" s="99"/>
      <c r="JM432" s="502"/>
      <c r="JN432" s="99"/>
      <c r="JO432" s="507"/>
      <c r="JP432" s="503"/>
      <c r="JQ432" s="502"/>
    </row>
    <row r="433" spans="23:277" ht="16" hidden="1">
      <c r="W433" s="503"/>
      <c r="X433" s="502"/>
      <c r="Y433" s="99"/>
      <c r="Z433" s="502"/>
      <c r="AA433" s="99"/>
      <c r="AB433" s="502"/>
      <c r="AC433" s="99"/>
      <c r="AD433" s="504"/>
      <c r="AE433" s="99"/>
      <c r="AF433" s="99"/>
      <c r="AG433" s="99"/>
      <c r="AH433" s="99"/>
      <c r="AI433" s="505"/>
      <c r="AJ433" s="99"/>
      <c r="AK433" s="98"/>
      <c r="AL433" s="99"/>
      <c r="AM433" s="645"/>
      <c r="AN433" s="99"/>
      <c r="AO433" s="99"/>
      <c r="AP433" s="99"/>
      <c r="AQ433" s="99"/>
      <c r="AR433" s="99"/>
      <c r="AS433" s="99"/>
      <c r="AT433" s="99"/>
      <c r="AU433" s="99"/>
      <c r="AV433" s="99"/>
      <c r="AW433" s="99"/>
      <c r="AX433" s="99"/>
      <c r="AY433" s="98"/>
      <c r="AZ433" s="99"/>
      <c r="BA433" s="98"/>
      <c r="BB433" s="99"/>
      <c r="BC433" s="502"/>
      <c r="BD433" s="99"/>
      <c r="BE433" s="99"/>
      <c r="BF433" s="502"/>
      <c r="BG433" s="99"/>
      <c r="BH433" s="99"/>
      <c r="BI433" s="99"/>
      <c r="BJ433" s="99"/>
      <c r="BK433" s="634"/>
      <c r="BL433" s="99"/>
      <c r="BM433" s="99"/>
      <c r="BN433" s="502"/>
      <c r="BO433" s="99"/>
      <c r="BP433" s="99"/>
      <c r="BQ433" s="99"/>
      <c r="BR433" s="502"/>
      <c r="BS433" s="99"/>
      <c r="BT433" s="99"/>
      <c r="BU433" s="502"/>
      <c r="BV433" s="99"/>
      <c r="BW433" s="502"/>
      <c r="BX433" s="99"/>
      <c r="BY433" s="99"/>
      <c r="BZ433" s="502"/>
      <c r="CA433" s="99"/>
      <c r="CB433" s="99"/>
      <c r="CC433" s="99"/>
      <c r="CD433" s="99"/>
      <c r="CE433" s="503"/>
      <c r="CF433" s="99"/>
      <c r="CG433" s="502"/>
      <c r="CH433" s="99"/>
      <c r="CI433" s="98"/>
      <c r="CJ433" s="99"/>
      <c r="CK433" s="99"/>
      <c r="CL433" s="98"/>
      <c r="CM433" s="99"/>
      <c r="CN433" s="99"/>
      <c r="CO433" s="99"/>
      <c r="CP433" s="98"/>
      <c r="CQ433" s="99"/>
      <c r="CR433" s="99"/>
      <c r="CS433" s="99"/>
      <c r="CT433" s="99"/>
      <c r="CU433" s="99"/>
      <c r="CV433" s="99"/>
      <c r="CW433" s="99"/>
      <c r="CX433" s="98"/>
      <c r="CY433" s="99"/>
      <c r="CZ433" s="99"/>
      <c r="DA433" s="99"/>
      <c r="DB433" s="99"/>
      <c r="DC433" s="502"/>
      <c r="DD433" s="99"/>
      <c r="DE433" s="99"/>
      <c r="DF433" s="99"/>
      <c r="DG433" s="99"/>
      <c r="DH433" s="99"/>
      <c r="DI433" s="99"/>
      <c r="DJ433" s="99"/>
      <c r="DK433" s="99"/>
      <c r="DL433" s="99"/>
      <c r="DM433" s="99"/>
      <c r="DN433" s="99"/>
      <c r="DO433" s="502"/>
      <c r="DP433" s="99"/>
      <c r="DQ433" s="99"/>
      <c r="DR433" s="99"/>
      <c r="DS433" s="502"/>
      <c r="DT433" s="99"/>
      <c r="DU433" s="99"/>
      <c r="DV433" s="99"/>
      <c r="DW433" s="99"/>
      <c r="DX433" s="99"/>
      <c r="DY433" s="99"/>
      <c r="DZ433" s="99"/>
      <c r="EA433" s="506"/>
      <c r="EB433" s="99"/>
      <c r="EC433" s="502"/>
      <c r="ED433" s="98"/>
      <c r="EE433" s="99"/>
      <c r="EF433" s="99"/>
      <c r="EG433" s="99"/>
      <c r="EH433" s="99"/>
      <c r="EI433" s="98"/>
      <c r="EJ433" s="99"/>
      <c r="EK433" s="98"/>
      <c r="EL433" s="99"/>
      <c r="EM433" s="99"/>
      <c r="EN433" s="98"/>
      <c r="EO433" s="99"/>
      <c r="EP433" s="193"/>
      <c r="EQ433" s="99"/>
      <c r="ER433" s="99"/>
      <c r="ES433" s="99"/>
      <c r="ET433" s="99"/>
      <c r="EU433" s="99"/>
      <c r="EV433" s="99"/>
      <c r="EW433" s="502"/>
      <c r="EX433" s="98"/>
      <c r="EY433" s="99"/>
      <c r="EZ433" s="99"/>
      <c r="FA433" s="98"/>
      <c r="FB433" s="99"/>
      <c r="FC433" s="99"/>
      <c r="FD433" s="99"/>
      <c r="FE433" s="98"/>
      <c r="FF433" s="99"/>
      <c r="FG433" s="98"/>
      <c r="FH433" s="99"/>
      <c r="FI433" s="99"/>
      <c r="FJ433" s="98"/>
      <c r="FK433" s="99"/>
      <c r="FL433" s="99"/>
      <c r="FM433" s="99"/>
      <c r="FN433" s="506"/>
      <c r="FO433" s="99"/>
      <c r="FP433" s="502"/>
      <c r="FQ433" s="99"/>
      <c r="FR433" s="98"/>
      <c r="FS433" s="99"/>
      <c r="FT433" s="98"/>
      <c r="FU433" s="99"/>
      <c r="FV433" s="99"/>
      <c r="FW433" s="99"/>
      <c r="FX433" s="99"/>
      <c r="FY433" s="99"/>
      <c r="FZ433" s="98"/>
      <c r="GA433" s="99"/>
      <c r="GB433" s="502"/>
      <c r="GC433" s="99"/>
      <c r="GD433" s="99"/>
      <c r="GE433" s="99"/>
      <c r="GF433" s="502"/>
      <c r="GG433" s="99"/>
      <c r="GH433" s="503"/>
      <c r="GI433" s="99"/>
      <c r="GJ433" s="502"/>
      <c r="GK433" s="99"/>
      <c r="GL433" s="99"/>
      <c r="GM433" s="502"/>
      <c r="GN433" s="99"/>
      <c r="GO433" s="99"/>
      <c r="GP433" s="99"/>
      <c r="GQ433" s="99"/>
      <c r="GR433" s="99"/>
      <c r="GS433" s="503"/>
      <c r="GT433" s="99"/>
      <c r="GU433" s="502"/>
      <c r="GV433" s="98"/>
      <c r="GW433" s="99"/>
      <c r="GX433" s="99"/>
      <c r="GY433" s="98"/>
      <c r="GZ433" s="99"/>
      <c r="HA433" s="99"/>
      <c r="HB433" s="99"/>
      <c r="HC433" s="99"/>
      <c r="HD433" s="99"/>
      <c r="HE433" s="99"/>
      <c r="HF433" s="99"/>
      <c r="HG433" s="99"/>
      <c r="HH433" s="502"/>
      <c r="HI433" s="99"/>
      <c r="HJ433" s="99"/>
      <c r="HK433" s="99"/>
      <c r="HL433" s="99"/>
      <c r="HM433" s="99"/>
      <c r="HN433" s="99"/>
      <c r="HO433" s="502"/>
      <c r="HP433" s="98"/>
      <c r="HQ433" s="99"/>
      <c r="HR433" s="99"/>
      <c r="HS433" s="99"/>
      <c r="HT433" s="98"/>
      <c r="HU433" s="99"/>
      <c r="HV433" s="99"/>
      <c r="HW433" s="99"/>
      <c r="HX433" s="99"/>
      <c r="HY433" s="98"/>
      <c r="HZ433" s="99"/>
      <c r="IA433" s="503"/>
      <c r="IB433" s="502"/>
      <c r="IC433" s="99"/>
      <c r="ID433" s="99"/>
      <c r="IE433" s="99"/>
      <c r="IF433" s="99"/>
      <c r="IG433" s="99"/>
      <c r="IH433" s="99"/>
      <c r="II433" s="99"/>
      <c r="IJ433" s="99"/>
      <c r="IK433" s="503"/>
      <c r="IL433" s="502"/>
      <c r="IM433" s="99"/>
      <c r="IN433" s="99"/>
      <c r="IO433" s="99"/>
      <c r="IP433" s="99"/>
      <c r="IQ433" s="99"/>
      <c r="IR433" s="99"/>
      <c r="IS433" s="503"/>
      <c r="IT433" s="99"/>
      <c r="IU433" s="99"/>
      <c r="IV433" s="502"/>
      <c r="IW433" s="99"/>
      <c r="IX433" s="99"/>
      <c r="IY433" s="98"/>
      <c r="IZ433" s="99"/>
      <c r="JA433" s="99"/>
      <c r="JB433" s="98"/>
      <c r="JC433" s="99"/>
      <c r="JD433" s="99"/>
      <c r="JE433" s="99"/>
      <c r="JF433" s="98"/>
      <c r="JG433" s="99"/>
      <c r="JH433" s="502"/>
      <c r="JI433" s="99"/>
      <c r="JJ433" s="99"/>
      <c r="JK433" s="99"/>
      <c r="JL433" s="99"/>
      <c r="JM433" s="502"/>
      <c r="JN433" s="99"/>
      <c r="JO433" s="507"/>
      <c r="JP433" s="503"/>
      <c r="JQ433" s="502"/>
    </row>
    <row r="434" spans="23:277" ht="16" hidden="1">
      <c r="W434" s="503"/>
      <c r="X434" s="502"/>
      <c r="Y434" s="99"/>
      <c r="Z434" s="502"/>
      <c r="AA434" s="99"/>
      <c r="AB434" s="502"/>
      <c r="AC434" s="99"/>
      <c r="AD434" s="504"/>
      <c r="AE434" s="99"/>
      <c r="AF434" s="99"/>
      <c r="AG434" s="99"/>
      <c r="AH434" s="99"/>
      <c r="AI434" s="505"/>
      <c r="AJ434" s="99"/>
      <c r="AK434" s="98"/>
      <c r="AL434" s="99"/>
      <c r="AM434" s="645"/>
      <c r="AN434" s="99"/>
      <c r="AO434" s="99"/>
      <c r="AP434" s="99"/>
      <c r="AQ434" s="99"/>
      <c r="AR434" s="99"/>
      <c r="AS434" s="99"/>
      <c r="AT434" s="99"/>
      <c r="AU434" s="99"/>
      <c r="AV434" s="99"/>
      <c r="AW434" s="99"/>
      <c r="AX434" s="99"/>
      <c r="AY434" s="98"/>
      <c r="AZ434" s="99"/>
      <c r="BA434" s="98"/>
      <c r="BB434" s="99"/>
      <c r="BC434" s="502"/>
      <c r="BD434" s="99"/>
      <c r="BE434" s="99"/>
      <c r="BF434" s="502"/>
      <c r="BG434" s="99"/>
      <c r="BH434" s="99"/>
      <c r="BI434" s="99"/>
      <c r="BJ434" s="99"/>
      <c r="BK434" s="634"/>
      <c r="BL434" s="99"/>
      <c r="BM434" s="99"/>
      <c r="BN434" s="502"/>
      <c r="BO434" s="99"/>
      <c r="BP434" s="99"/>
      <c r="BQ434" s="99"/>
      <c r="BR434" s="502"/>
      <c r="BS434" s="99"/>
      <c r="BT434" s="99"/>
      <c r="BU434" s="502"/>
      <c r="BV434" s="99"/>
      <c r="BW434" s="502"/>
      <c r="BX434" s="99"/>
      <c r="BY434" s="99"/>
      <c r="BZ434" s="502"/>
      <c r="CA434" s="99"/>
      <c r="CB434" s="99"/>
      <c r="CC434" s="99"/>
      <c r="CD434" s="99"/>
      <c r="CE434" s="503"/>
      <c r="CF434" s="99"/>
      <c r="CG434" s="502"/>
      <c r="CH434" s="99"/>
      <c r="CI434" s="98"/>
      <c r="CJ434" s="99"/>
      <c r="CK434" s="99"/>
      <c r="CL434" s="98"/>
      <c r="CM434" s="99"/>
      <c r="CN434" s="99"/>
      <c r="CO434" s="99"/>
      <c r="CP434" s="98"/>
      <c r="CQ434" s="99"/>
      <c r="CR434" s="99"/>
      <c r="CS434" s="99"/>
      <c r="CT434" s="99"/>
      <c r="CU434" s="99"/>
      <c r="CV434" s="99"/>
      <c r="CW434" s="99"/>
      <c r="CX434" s="98"/>
      <c r="CY434" s="99"/>
      <c r="CZ434" s="99"/>
      <c r="DA434" s="99"/>
      <c r="DB434" s="99"/>
      <c r="DC434" s="502"/>
      <c r="DD434" s="99"/>
      <c r="DE434" s="99"/>
      <c r="DF434" s="99"/>
      <c r="DG434" s="99"/>
      <c r="DH434" s="99"/>
      <c r="DI434" s="99"/>
      <c r="DJ434" s="99"/>
      <c r="DK434" s="99"/>
      <c r="DL434" s="99"/>
      <c r="DM434" s="99"/>
      <c r="DN434" s="99"/>
      <c r="DO434" s="502"/>
      <c r="DP434" s="99"/>
      <c r="DQ434" s="99"/>
      <c r="DR434" s="99"/>
      <c r="DS434" s="502"/>
      <c r="DT434" s="99"/>
      <c r="DU434" s="99"/>
      <c r="DV434" s="99"/>
      <c r="DW434" s="99"/>
      <c r="DX434" s="99"/>
      <c r="DY434" s="99"/>
      <c r="DZ434" s="99"/>
      <c r="EA434" s="506"/>
      <c r="EB434" s="99"/>
      <c r="EC434" s="502"/>
      <c r="ED434" s="98"/>
      <c r="EE434" s="99"/>
      <c r="EF434" s="99"/>
      <c r="EG434" s="99"/>
      <c r="EH434" s="99"/>
      <c r="EI434" s="98"/>
      <c r="EJ434" s="99"/>
      <c r="EK434" s="98"/>
      <c r="EL434" s="99"/>
      <c r="EM434" s="99"/>
      <c r="EN434" s="98"/>
      <c r="EO434" s="99"/>
      <c r="EP434" s="193"/>
      <c r="EQ434" s="99"/>
      <c r="ER434" s="99"/>
      <c r="ES434" s="99"/>
      <c r="ET434" s="99"/>
      <c r="EU434" s="99"/>
      <c r="EV434" s="99"/>
      <c r="EW434" s="502"/>
      <c r="EX434" s="98"/>
      <c r="EY434" s="99"/>
      <c r="EZ434" s="99"/>
      <c r="FA434" s="98"/>
      <c r="FB434" s="99"/>
      <c r="FC434" s="99"/>
      <c r="FD434" s="99"/>
      <c r="FE434" s="98"/>
      <c r="FF434" s="99"/>
      <c r="FG434" s="98"/>
      <c r="FH434" s="99"/>
      <c r="FI434" s="99"/>
      <c r="FJ434" s="98"/>
      <c r="FK434" s="99"/>
      <c r="FL434" s="99"/>
      <c r="FM434" s="99"/>
      <c r="FN434" s="506"/>
      <c r="FO434" s="99"/>
      <c r="FP434" s="502"/>
      <c r="FQ434" s="99"/>
      <c r="FR434" s="98"/>
      <c r="FS434" s="99"/>
      <c r="FT434" s="98"/>
      <c r="FU434" s="99"/>
      <c r="FV434" s="99"/>
      <c r="FW434" s="99"/>
      <c r="FX434" s="99"/>
      <c r="FY434" s="99"/>
      <c r="FZ434" s="98"/>
      <c r="GA434" s="99"/>
      <c r="GB434" s="502"/>
      <c r="GC434" s="99"/>
      <c r="GD434" s="99"/>
      <c r="GE434" s="99"/>
      <c r="GF434" s="502"/>
      <c r="GG434" s="99"/>
      <c r="GH434" s="503"/>
      <c r="GI434" s="99"/>
      <c r="GJ434" s="502"/>
      <c r="GK434" s="99"/>
      <c r="GL434" s="99"/>
      <c r="GM434" s="502"/>
      <c r="GN434" s="99"/>
      <c r="GO434" s="99"/>
      <c r="GP434" s="99"/>
      <c r="GQ434" s="99"/>
      <c r="GR434" s="99"/>
      <c r="GS434" s="503"/>
      <c r="GT434" s="99"/>
      <c r="GU434" s="502"/>
      <c r="GV434" s="98"/>
      <c r="GW434" s="99"/>
      <c r="GX434" s="99"/>
      <c r="GY434" s="98"/>
      <c r="GZ434" s="99"/>
      <c r="HA434" s="99"/>
      <c r="HB434" s="99"/>
      <c r="HC434" s="99"/>
      <c r="HD434" s="99"/>
      <c r="HE434" s="99"/>
      <c r="HF434" s="99"/>
      <c r="HG434" s="99"/>
      <c r="HH434" s="502"/>
      <c r="HI434" s="99"/>
      <c r="HJ434" s="99"/>
      <c r="HK434" s="99"/>
      <c r="HL434" s="99"/>
      <c r="HM434" s="99"/>
      <c r="HN434" s="99"/>
      <c r="HO434" s="502"/>
      <c r="HP434" s="98"/>
      <c r="HQ434" s="99"/>
      <c r="HR434" s="99"/>
      <c r="HS434" s="99"/>
      <c r="HT434" s="98"/>
      <c r="HU434" s="99"/>
      <c r="HV434" s="99"/>
      <c r="HW434" s="99"/>
      <c r="HX434" s="99"/>
      <c r="HY434" s="98"/>
      <c r="HZ434" s="99"/>
      <c r="IA434" s="503"/>
      <c r="IB434" s="502"/>
      <c r="IC434" s="99"/>
      <c r="ID434" s="99"/>
      <c r="IE434" s="99"/>
      <c r="IF434" s="99"/>
      <c r="IG434" s="99"/>
      <c r="IH434" s="99"/>
      <c r="II434" s="99"/>
      <c r="IJ434" s="99"/>
      <c r="IK434" s="503"/>
      <c r="IL434" s="502"/>
      <c r="IM434" s="99"/>
      <c r="IN434" s="99"/>
      <c r="IO434" s="99"/>
      <c r="IP434" s="99"/>
      <c r="IQ434" s="99"/>
      <c r="IR434" s="99"/>
      <c r="IS434" s="503"/>
      <c r="IT434" s="99"/>
      <c r="IU434" s="99"/>
      <c r="IV434" s="502"/>
      <c r="IW434" s="99"/>
      <c r="IX434" s="99"/>
      <c r="IY434" s="98"/>
      <c r="IZ434" s="99"/>
      <c r="JA434" s="99"/>
      <c r="JB434" s="98"/>
      <c r="JC434" s="99"/>
      <c r="JD434" s="99"/>
      <c r="JE434" s="99"/>
      <c r="JF434" s="98"/>
      <c r="JG434" s="99"/>
      <c r="JH434" s="502"/>
      <c r="JI434" s="99"/>
      <c r="JJ434" s="99"/>
      <c r="JK434" s="99"/>
      <c r="JL434" s="99"/>
      <c r="JM434" s="502"/>
      <c r="JN434" s="99"/>
      <c r="JO434" s="507"/>
      <c r="JP434" s="503"/>
      <c r="JQ434" s="502"/>
    </row>
    <row r="435" spans="23:277" ht="16" hidden="1">
      <c r="W435" s="503"/>
      <c r="X435" s="502"/>
      <c r="Y435" s="99"/>
      <c r="Z435" s="502"/>
      <c r="AA435" s="99"/>
      <c r="AB435" s="502"/>
      <c r="AC435" s="99"/>
      <c r="AD435" s="504"/>
      <c r="AE435" s="99"/>
      <c r="AF435" s="99"/>
      <c r="AG435" s="99"/>
      <c r="AH435" s="99"/>
      <c r="AI435" s="505"/>
      <c r="AJ435" s="99"/>
      <c r="AK435" s="98"/>
      <c r="AL435" s="99"/>
      <c r="AM435" s="645"/>
      <c r="AN435" s="99"/>
      <c r="AO435" s="99"/>
      <c r="AP435" s="99"/>
      <c r="AQ435" s="99"/>
      <c r="AR435" s="99"/>
      <c r="AS435" s="99"/>
      <c r="AT435" s="99"/>
      <c r="AU435" s="99"/>
      <c r="AV435" s="99"/>
      <c r="AW435" s="99"/>
      <c r="AX435" s="99"/>
      <c r="AY435" s="98"/>
      <c r="AZ435" s="99"/>
      <c r="BA435" s="98"/>
      <c r="BB435" s="99"/>
      <c r="BC435" s="502"/>
      <c r="BD435" s="99"/>
      <c r="BE435" s="99"/>
      <c r="BF435" s="502"/>
      <c r="BG435" s="99"/>
      <c r="BH435" s="99"/>
      <c r="BI435" s="99"/>
      <c r="BJ435" s="99"/>
      <c r="BK435" s="634"/>
      <c r="BL435" s="99"/>
      <c r="BM435" s="99"/>
      <c r="BN435" s="502"/>
      <c r="BO435" s="99"/>
      <c r="BP435" s="99"/>
      <c r="BQ435" s="99"/>
      <c r="BR435" s="502"/>
      <c r="BS435" s="99"/>
      <c r="BT435" s="99"/>
      <c r="BU435" s="502"/>
      <c r="BV435" s="99"/>
      <c r="BW435" s="502"/>
      <c r="BX435" s="99"/>
      <c r="BY435" s="99"/>
      <c r="BZ435" s="502"/>
      <c r="CA435" s="99"/>
      <c r="CB435" s="99"/>
      <c r="CC435" s="99"/>
      <c r="CD435" s="99"/>
      <c r="CE435" s="503"/>
      <c r="CF435" s="99"/>
      <c r="CG435" s="502"/>
      <c r="CH435" s="99"/>
      <c r="CI435" s="98"/>
      <c r="CJ435" s="99"/>
      <c r="CK435" s="99"/>
      <c r="CL435" s="98"/>
      <c r="CM435" s="99"/>
      <c r="CN435" s="99"/>
      <c r="CO435" s="99"/>
      <c r="CP435" s="98"/>
      <c r="CQ435" s="99"/>
      <c r="CR435" s="99"/>
      <c r="CS435" s="99"/>
      <c r="CT435" s="99"/>
      <c r="CU435" s="99"/>
      <c r="CV435" s="99"/>
      <c r="CW435" s="99"/>
      <c r="CX435" s="98"/>
      <c r="CY435" s="99"/>
      <c r="CZ435" s="99"/>
      <c r="DA435" s="99"/>
      <c r="DB435" s="99"/>
      <c r="DC435" s="502"/>
      <c r="DD435" s="99"/>
      <c r="DE435" s="99"/>
      <c r="DF435" s="99"/>
      <c r="DG435" s="99"/>
      <c r="DH435" s="99"/>
      <c r="DI435" s="99"/>
      <c r="DJ435" s="99"/>
      <c r="DK435" s="99"/>
      <c r="DL435" s="99"/>
      <c r="DM435" s="99"/>
      <c r="DN435" s="99"/>
      <c r="DO435" s="502"/>
      <c r="DP435" s="99"/>
      <c r="DQ435" s="99"/>
      <c r="DR435" s="99"/>
      <c r="DS435" s="502"/>
      <c r="DT435" s="99"/>
      <c r="DU435" s="99"/>
      <c r="DV435" s="99"/>
      <c r="DW435" s="99"/>
      <c r="DX435" s="99"/>
      <c r="DY435" s="99"/>
      <c r="DZ435" s="99"/>
      <c r="EA435" s="506"/>
      <c r="EB435" s="99"/>
      <c r="EC435" s="502"/>
      <c r="ED435" s="98"/>
      <c r="EE435" s="99"/>
      <c r="EF435" s="99"/>
      <c r="EG435" s="99"/>
      <c r="EH435" s="99"/>
      <c r="EI435" s="98"/>
      <c r="EJ435" s="99"/>
      <c r="EK435" s="98"/>
      <c r="EL435" s="99"/>
      <c r="EM435" s="99"/>
      <c r="EN435" s="98"/>
      <c r="EO435" s="99"/>
      <c r="EP435" s="193"/>
      <c r="EQ435" s="99"/>
      <c r="ER435" s="99"/>
      <c r="ES435" s="99"/>
      <c r="ET435" s="99"/>
      <c r="EU435" s="99"/>
      <c r="EV435" s="99"/>
      <c r="EW435" s="502"/>
      <c r="EX435" s="98"/>
      <c r="EY435" s="99"/>
      <c r="EZ435" s="99"/>
      <c r="FA435" s="98"/>
      <c r="FB435" s="99"/>
      <c r="FC435" s="99"/>
      <c r="FD435" s="99"/>
      <c r="FE435" s="98"/>
      <c r="FF435" s="99"/>
      <c r="FG435" s="98"/>
      <c r="FH435" s="99"/>
      <c r="FI435" s="99"/>
      <c r="FJ435" s="98"/>
      <c r="FK435" s="99"/>
      <c r="FL435" s="99"/>
      <c r="FM435" s="99"/>
      <c r="FN435" s="506"/>
      <c r="FO435" s="99"/>
      <c r="FP435" s="502"/>
      <c r="FQ435" s="99"/>
      <c r="FR435" s="98"/>
      <c r="FS435" s="99"/>
      <c r="FT435" s="98"/>
      <c r="FU435" s="99"/>
      <c r="FV435" s="99"/>
      <c r="FW435" s="99"/>
      <c r="FX435" s="99"/>
      <c r="FY435" s="99"/>
      <c r="FZ435" s="98"/>
      <c r="GA435" s="99"/>
      <c r="GB435" s="502"/>
      <c r="GC435" s="99"/>
      <c r="GD435" s="99"/>
      <c r="GE435" s="99"/>
      <c r="GF435" s="502"/>
      <c r="GG435" s="99"/>
      <c r="GH435" s="503"/>
      <c r="GI435" s="99"/>
      <c r="GJ435" s="502"/>
      <c r="GK435" s="99"/>
      <c r="GL435" s="99"/>
      <c r="GM435" s="502"/>
      <c r="GN435" s="99"/>
      <c r="GO435" s="99"/>
      <c r="GP435" s="99"/>
      <c r="GQ435" s="99"/>
      <c r="GR435" s="99"/>
      <c r="GS435" s="503"/>
      <c r="GT435" s="99"/>
      <c r="GU435" s="502"/>
      <c r="GV435" s="98"/>
      <c r="GW435" s="99"/>
      <c r="GX435" s="99"/>
      <c r="GY435" s="98"/>
      <c r="GZ435" s="99"/>
      <c r="HA435" s="99"/>
      <c r="HB435" s="99"/>
      <c r="HC435" s="99"/>
      <c r="HD435" s="99"/>
      <c r="HE435" s="99"/>
      <c r="HF435" s="99"/>
      <c r="HG435" s="99"/>
      <c r="HH435" s="502"/>
      <c r="HI435" s="99"/>
      <c r="HJ435" s="99"/>
      <c r="HK435" s="99"/>
      <c r="HL435" s="99"/>
      <c r="HM435" s="99"/>
      <c r="HN435" s="99"/>
      <c r="HO435" s="502"/>
      <c r="HP435" s="98"/>
      <c r="HQ435" s="99"/>
      <c r="HR435" s="99"/>
      <c r="HS435" s="99"/>
      <c r="HT435" s="98"/>
      <c r="HU435" s="99"/>
      <c r="HV435" s="99"/>
      <c r="HW435" s="99"/>
      <c r="HX435" s="99"/>
      <c r="HY435" s="98"/>
      <c r="HZ435" s="99"/>
      <c r="IA435" s="503"/>
      <c r="IB435" s="502"/>
      <c r="IC435" s="99"/>
      <c r="ID435" s="99"/>
      <c r="IE435" s="99"/>
      <c r="IF435" s="99"/>
      <c r="IG435" s="99"/>
      <c r="IH435" s="99"/>
      <c r="II435" s="99"/>
      <c r="IJ435" s="99"/>
      <c r="IK435" s="503"/>
      <c r="IL435" s="502"/>
      <c r="IM435" s="99"/>
      <c r="IN435" s="99"/>
      <c r="IO435" s="99"/>
      <c r="IP435" s="99"/>
      <c r="IQ435" s="99"/>
      <c r="IR435" s="99"/>
      <c r="IS435" s="503"/>
      <c r="IT435" s="99"/>
      <c r="IU435" s="99"/>
      <c r="IV435" s="502"/>
      <c r="IW435" s="99"/>
      <c r="IX435" s="99"/>
      <c r="IY435" s="98"/>
      <c r="IZ435" s="99"/>
      <c r="JA435" s="99"/>
      <c r="JB435" s="98"/>
      <c r="JC435" s="99"/>
      <c r="JD435" s="99"/>
      <c r="JE435" s="99"/>
      <c r="JF435" s="98"/>
      <c r="JG435" s="99"/>
      <c r="JH435" s="502"/>
      <c r="JI435" s="99"/>
      <c r="JJ435" s="99"/>
      <c r="JK435" s="99"/>
      <c r="JL435" s="99"/>
      <c r="JM435" s="502"/>
      <c r="JN435" s="99"/>
      <c r="JO435" s="507"/>
      <c r="JP435" s="503"/>
      <c r="JQ435" s="502"/>
    </row>
    <row r="436" spans="23:277" ht="16" hidden="1">
      <c r="W436" s="503"/>
      <c r="X436" s="502"/>
      <c r="Y436" s="99"/>
      <c r="Z436" s="502"/>
      <c r="AA436" s="99"/>
      <c r="AB436" s="502"/>
      <c r="AC436" s="99"/>
      <c r="AD436" s="504"/>
      <c r="AE436" s="99"/>
      <c r="AF436" s="99"/>
      <c r="AG436" s="99"/>
      <c r="AH436" s="99"/>
      <c r="AI436" s="505"/>
      <c r="AJ436" s="99"/>
      <c r="AK436" s="98"/>
      <c r="AL436" s="99"/>
      <c r="AM436" s="645"/>
      <c r="AN436" s="99"/>
      <c r="AO436" s="99"/>
      <c r="AP436" s="99"/>
      <c r="AQ436" s="99"/>
      <c r="AR436" s="99"/>
      <c r="AS436" s="99"/>
      <c r="AT436" s="99"/>
      <c r="AU436" s="99"/>
      <c r="AV436" s="99"/>
      <c r="AW436" s="99"/>
      <c r="AX436" s="99"/>
      <c r="AY436" s="98"/>
      <c r="AZ436" s="99"/>
      <c r="BA436" s="98"/>
      <c r="BB436" s="99"/>
      <c r="BC436" s="502"/>
      <c r="BD436" s="99"/>
      <c r="BE436" s="99"/>
      <c r="BF436" s="502"/>
      <c r="BG436" s="99"/>
      <c r="BH436" s="99"/>
      <c r="BI436" s="99"/>
      <c r="BJ436" s="99"/>
      <c r="BK436" s="634"/>
      <c r="BL436" s="99"/>
      <c r="BM436" s="99"/>
      <c r="BN436" s="502"/>
      <c r="BO436" s="99"/>
      <c r="BP436" s="99"/>
      <c r="BQ436" s="99"/>
      <c r="BR436" s="502"/>
      <c r="BS436" s="99"/>
      <c r="BT436" s="99"/>
      <c r="BU436" s="502"/>
      <c r="BV436" s="99"/>
      <c r="BW436" s="502"/>
      <c r="BX436" s="99"/>
      <c r="BY436" s="99"/>
      <c r="BZ436" s="502"/>
      <c r="CA436" s="99"/>
      <c r="CB436" s="99"/>
      <c r="CC436" s="99"/>
      <c r="CD436" s="99"/>
      <c r="CE436" s="503"/>
      <c r="CF436" s="99"/>
      <c r="CG436" s="502"/>
      <c r="CH436" s="99"/>
      <c r="CI436" s="98"/>
      <c r="CJ436" s="99"/>
      <c r="CK436" s="99"/>
      <c r="CL436" s="98"/>
      <c r="CM436" s="99"/>
      <c r="CN436" s="99"/>
      <c r="CO436" s="99"/>
      <c r="CP436" s="98"/>
      <c r="CQ436" s="99"/>
      <c r="CR436" s="99"/>
      <c r="CS436" s="99"/>
      <c r="CT436" s="99"/>
      <c r="CU436" s="99"/>
      <c r="CV436" s="99"/>
      <c r="CW436" s="99"/>
      <c r="CX436" s="98"/>
      <c r="CY436" s="99"/>
      <c r="CZ436" s="99"/>
      <c r="DA436" s="99"/>
      <c r="DB436" s="99"/>
      <c r="DC436" s="502"/>
      <c r="DD436" s="99"/>
      <c r="DE436" s="99"/>
      <c r="DF436" s="99"/>
      <c r="DG436" s="99"/>
      <c r="DH436" s="99"/>
      <c r="DI436" s="99"/>
      <c r="DJ436" s="99"/>
      <c r="DK436" s="99"/>
      <c r="DL436" s="99"/>
      <c r="DM436" s="99"/>
      <c r="DN436" s="99"/>
      <c r="DO436" s="502"/>
      <c r="DP436" s="99"/>
      <c r="DQ436" s="99"/>
      <c r="DR436" s="99"/>
      <c r="DS436" s="502"/>
      <c r="DT436" s="99"/>
      <c r="DU436" s="99"/>
      <c r="DV436" s="99"/>
      <c r="DW436" s="99"/>
      <c r="DX436" s="99"/>
      <c r="DY436" s="99"/>
      <c r="DZ436" s="99"/>
      <c r="EA436" s="506"/>
      <c r="EB436" s="99"/>
      <c r="EC436" s="502"/>
      <c r="ED436" s="98"/>
      <c r="EE436" s="99"/>
      <c r="EF436" s="99"/>
      <c r="EG436" s="99"/>
      <c r="EH436" s="99"/>
      <c r="EI436" s="98"/>
      <c r="EJ436" s="99"/>
      <c r="EK436" s="98"/>
      <c r="EL436" s="99"/>
      <c r="EM436" s="99"/>
      <c r="EN436" s="98"/>
      <c r="EO436" s="99"/>
      <c r="EP436" s="193"/>
      <c r="EQ436" s="99"/>
      <c r="ER436" s="99"/>
      <c r="ES436" s="99"/>
      <c r="ET436" s="99"/>
      <c r="EU436" s="99"/>
      <c r="EV436" s="99"/>
      <c r="EW436" s="502"/>
      <c r="EX436" s="98"/>
      <c r="EY436" s="99"/>
      <c r="EZ436" s="99"/>
      <c r="FA436" s="98"/>
      <c r="FB436" s="99"/>
      <c r="FC436" s="99"/>
      <c r="FD436" s="99"/>
      <c r="FE436" s="98"/>
      <c r="FF436" s="99"/>
      <c r="FG436" s="98"/>
      <c r="FH436" s="99"/>
      <c r="FI436" s="99"/>
      <c r="FJ436" s="98"/>
      <c r="FK436" s="99"/>
      <c r="FL436" s="99"/>
      <c r="FM436" s="99"/>
      <c r="FN436" s="506"/>
      <c r="FO436" s="99"/>
      <c r="FP436" s="502"/>
      <c r="FQ436" s="99"/>
      <c r="FR436" s="98"/>
      <c r="FS436" s="99"/>
      <c r="FT436" s="98"/>
      <c r="FU436" s="99"/>
      <c r="FV436" s="99"/>
      <c r="FW436" s="99"/>
      <c r="FX436" s="99"/>
      <c r="FY436" s="99"/>
      <c r="FZ436" s="98"/>
      <c r="GA436" s="99"/>
      <c r="GB436" s="502"/>
      <c r="GC436" s="99"/>
      <c r="GD436" s="99"/>
      <c r="GE436" s="99"/>
      <c r="GF436" s="502"/>
      <c r="GG436" s="99"/>
      <c r="GH436" s="503"/>
      <c r="GI436" s="99"/>
      <c r="GJ436" s="502"/>
      <c r="GK436" s="99"/>
      <c r="GL436" s="99"/>
      <c r="GM436" s="502"/>
      <c r="GN436" s="99"/>
      <c r="GO436" s="99"/>
      <c r="GP436" s="99"/>
      <c r="GQ436" s="99"/>
      <c r="GR436" s="99"/>
      <c r="GS436" s="503"/>
      <c r="GT436" s="99"/>
      <c r="GU436" s="502"/>
      <c r="GV436" s="98"/>
      <c r="GW436" s="99"/>
      <c r="GX436" s="99"/>
      <c r="GY436" s="98"/>
      <c r="GZ436" s="99"/>
      <c r="HA436" s="99"/>
      <c r="HB436" s="99"/>
      <c r="HC436" s="99"/>
      <c r="HD436" s="99"/>
      <c r="HE436" s="99"/>
      <c r="HF436" s="99"/>
      <c r="HG436" s="99"/>
      <c r="HH436" s="502"/>
      <c r="HI436" s="99"/>
      <c r="HJ436" s="99"/>
      <c r="HK436" s="99"/>
      <c r="HL436" s="99"/>
      <c r="HM436" s="99"/>
      <c r="HN436" s="99"/>
      <c r="HO436" s="502"/>
      <c r="HP436" s="98"/>
      <c r="HQ436" s="99"/>
      <c r="HR436" s="99"/>
      <c r="HS436" s="99"/>
      <c r="HT436" s="98"/>
      <c r="HU436" s="99"/>
      <c r="HV436" s="99"/>
      <c r="HW436" s="99"/>
      <c r="HX436" s="99"/>
      <c r="HY436" s="98"/>
      <c r="HZ436" s="99"/>
      <c r="IA436" s="503"/>
      <c r="IB436" s="502"/>
      <c r="IC436" s="99"/>
      <c r="ID436" s="99"/>
      <c r="IE436" s="99"/>
      <c r="IF436" s="99"/>
      <c r="IG436" s="99"/>
      <c r="IH436" s="99"/>
      <c r="II436" s="99"/>
      <c r="IJ436" s="99"/>
      <c r="IK436" s="503"/>
      <c r="IL436" s="502"/>
      <c r="IM436" s="99"/>
      <c r="IN436" s="99"/>
      <c r="IO436" s="99"/>
      <c r="IP436" s="99"/>
      <c r="IQ436" s="99"/>
      <c r="IR436" s="99"/>
      <c r="IS436" s="503"/>
      <c r="IT436" s="99"/>
      <c r="IU436" s="99"/>
      <c r="IV436" s="502"/>
      <c r="IW436" s="99"/>
      <c r="IX436" s="99"/>
      <c r="IY436" s="98"/>
      <c r="IZ436" s="99"/>
      <c r="JA436" s="99"/>
      <c r="JB436" s="98"/>
      <c r="JC436" s="99"/>
      <c r="JD436" s="99"/>
      <c r="JE436" s="99"/>
      <c r="JF436" s="98"/>
      <c r="JG436" s="99"/>
      <c r="JH436" s="502"/>
      <c r="JI436" s="99"/>
      <c r="JJ436" s="99"/>
      <c r="JK436" s="99"/>
      <c r="JL436" s="99"/>
      <c r="JM436" s="502"/>
      <c r="JN436" s="99"/>
      <c r="JO436" s="507"/>
      <c r="JP436" s="503"/>
      <c r="JQ436" s="502"/>
    </row>
    <row r="437" spans="23:277" ht="16" hidden="1">
      <c r="W437" s="503"/>
      <c r="X437" s="502"/>
      <c r="Y437" s="99"/>
      <c r="Z437" s="502"/>
      <c r="AA437" s="99"/>
      <c r="AB437" s="502"/>
      <c r="AC437" s="99"/>
      <c r="AD437" s="504"/>
      <c r="AE437" s="99"/>
      <c r="AF437" s="99"/>
      <c r="AG437" s="99"/>
      <c r="AH437" s="99"/>
      <c r="AI437" s="505"/>
      <c r="AJ437" s="99"/>
      <c r="AK437" s="98"/>
      <c r="AL437" s="99"/>
      <c r="AM437" s="645"/>
      <c r="AN437" s="99"/>
      <c r="AO437" s="99"/>
      <c r="AP437" s="99"/>
      <c r="AQ437" s="99"/>
      <c r="AR437" s="99"/>
      <c r="AS437" s="99"/>
      <c r="AT437" s="99"/>
      <c r="AU437" s="99"/>
      <c r="AV437" s="99"/>
      <c r="AW437" s="99"/>
      <c r="AX437" s="99"/>
      <c r="AY437" s="98"/>
      <c r="AZ437" s="99"/>
      <c r="BA437" s="98"/>
      <c r="BB437" s="99"/>
      <c r="BC437" s="502"/>
      <c r="BD437" s="99"/>
      <c r="BE437" s="99"/>
      <c r="BF437" s="502"/>
      <c r="BG437" s="99"/>
      <c r="BH437" s="99"/>
      <c r="BI437" s="99"/>
      <c r="BJ437" s="99"/>
      <c r="BK437" s="634"/>
      <c r="BL437" s="99"/>
      <c r="BM437" s="99"/>
      <c r="BN437" s="502"/>
      <c r="BO437" s="99"/>
      <c r="BP437" s="99"/>
      <c r="BQ437" s="99"/>
      <c r="BR437" s="502"/>
      <c r="BS437" s="99"/>
      <c r="BT437" s="99"/>
      <c r="BU437" s="502"/>
      <c r="BV437" s="99"/>
      <c r="BW437" s="502"/>
      <c r="BX437" s="99"/>
      <c r="BY437" s="99"/>
      <c r="BZ437" s="502"/>
      <c r="CA437" s="99"/>
      <c r="CB437" s="99"/>
      <c r="CC437" s="99"/>
      <c r="CD437" s="99"/>
      <c r="CE437" s="503"/>
      <c r="CF437" s="99"/>
      <c r="CG437" s="502"/>
      <c r="CH437" s="99"/>
      <c r="CI437" s="98"/>
      <c r="CJ437" s="99"/>
      <c r="CK437" s="99"/>
      <c r="CL437" s="98"/>
      <c r="CM437" s="99"/>
      <c r="CN437" s="99"/>
      <c r="CO437" s="99"/>
      <c r="CP437" s="98"/>
      <c r="CQ437" s="99"/>
      <c r="CR437" s="99"/>
      <c r="CS437" s="99"/>
      <c r="CT437" s="99"/>
      <c r="CU437" s="99"/>
      <c r="CV437" s="99"/>
      <c r="CW437" s="99"/>
      <c r="CX437" s="98"/>
      <c r="CY437" s="99"/>
      <c r="CZ437" s="99"/>
      <c r="DA437" s="99"/>
      <c r="DB437" s="99"/>
      <c r="DC437" s="502"/>
      <c r="DD437" s="99"/>
      <c r="DE437" s="99"/>
      <c r="DF437" s="99"/>
      <c r="DG437" s="99"/>
      <c r="DH437" s="99"/>
      <c r="DI437" s="99"/>
      <c r="DJ437" s="99"/>
      <c r="DK437" s="99"/>
      <c r="DL437" s="99"/>
      <c r="DM437" s="99"/>
      <c r="DN437" s="99"/>
      <c r="DO437" s="502"/>
      <c r="DP437" s="99"/>
      <c r="DQ437" s="99"/>
      <c r="DR437" s="99"/>
      <c r="DS437" s="502"/>
      <c r="DT437" s="99"/>
      <c r="DU437" s="99"/>
      <c r="DV437" s="99"/>
      <c r="DW437" s="99"/>
      <c r="DX437" s="99"/>
      <c r="DY437" s="99"/>
      <c r="DZ437" s="99"/>
      <c r="EA437" s="506"/>
      <c r="EB437" s="99"/>
      <c r="EC437" s="502"/>
      <c r="ED437" s="98"/>
      <c r="EE437" s="99"/>
      <c r="EF437" s="99"/>
      <c r="EG437" s="99"/>
      <c r="EH437" s="99"/>
      <c r="EI437" s="98"/>
      <c r="EJ437" s="99"/>
      <c r="EK437" s="98"/>
      <c r="EL437" s="99"/>
      <c r="EM437" s="99"/>
      <c r="EN437" s="98"/>
      <c r="EO437" s="99"/>
      <c r="EP437" s="193"/>
      <c r="EQ437" s="99"/>
      <c r="ER437" s="99"/>
      <c r="ES437" s="99"/>
      <c r="ET437" s="99"/>
      <c r="EU437" s="99"/>
      <c r="EV437" s="99"/>
      <c r="EW437" s="502"/>
      <c r="EX437" s="98"/>
      <c r="EY437" s="99"/>
      <c r="EZ437" s="99"/>
      <c r="FA437" s="98"/>
      <c r="FB437" s="99"/>
      <c r="FC437" s="99"/>
      <c r="FD437" s="99"/>
      <c r="FE437" s="98"/>
      <c r="FF437" s="99"/>
      <c r="FG437" s="98"/>
      <c r="FH437" s="99"/>
      <c r="FI437" s="99"/>
      <c r="FJ437" s="98"/>
      <c r="FK437" s="99"/>
      <c r="FL437" s="99"/>
      <c r="FM437" s="99"/>
      <c r="FN437" s="506"/>
      <c r="FO437" s="99"/>
      <c r="FP437" s="502"/>
      <c r="FQ437" s="99"/>
      <c r="FR437" s="98"/>
      <c r="FS437" s="99"/>
      <c r="FT437" s="98"/>
      <c r="FU437" s="99"/>
      <c r="FV437" s="99"/>
      <c r="FW437" s="99"/>
      <c r="FX437" s="99"/>
      <c r="FY437" s="99"/>
      <c r="FZ437" s="98"/>
      <c r="GA437" s="99"/>
      <c r="GB437" s="502"/>
      <c r="GC437" s="99"/>
      <c r="GD437" s="99"/>
      <c r="GE437" s="99"/>
      <c r="GF437" s="502"/>
      <c r="GG437" s="99"/>
      <c r="GH437" s="503"/>
      <c r="GI437" s="99"/>
      <c r="GJ437" s="502"/>
      <c r="GK437" s="99"/>
      <c r="GL437" s="99"/>
      <c r="GM437" s="502"/>
      <c r="GN437" s="99"/>
      <c r="GO437" s="99"/>
      <c r="GP437" s="99"/>
      <c r="GQ437" s="99"/>
      <c r="GR437" s="99"/>
      <c r="GS437" s="503"/>
      <c r="GT437" s="99"/>
      <c r="GU437" s="502"/>
      <c r="GV437" s="98"/>
      <c r="GW437" s="99"/>
      <c r="GX437" s="99"/>
      <c r="GY437" s="98"/>
      <c r="GZ437" s="99"/>
      <c r="HA437" s="99"/>
      <c r="HB437" s="99"/>
      <c r="HC437" s="99"/>
      <c r="HD437" s="99"/>
      <c r="HE437" s="99"/>
      <c r="HF437" s="99"/>
      <c r="HG437" s="99"/>
      <c r="HH437" s="502"/>
      <c r="HI437" s="99"/>
      <c r="HJ437" s="99"/>
      <c r="HK437" s="99"/>
      <c r="HL437" s="99"/>
      <c r="HM437" s="99"/>
      <c r="HN437" s="99"/>
      <c r="HO437" s="502"/>
      <c r="HP437" s="98"/>
      <c r="HQ437" s="99"/>
      <c r="HR437" s="99"/>
      <c r="HS437" s="99"/>
      <c r="HT437" s="98"/>
      <c r="HU437" s="99"/>
      <c r="HV437" s="99"/>
      <c r="HW437" s="99"/>
      <c r="HX437" s="99"/>
      <c r="HY437" s="98"/>
      <c r="HZ437" s="99"/>
      <c r="IA437" s="503"/>
      <c r="IB437" s="502"/>
      <c r="IC437" s="99"/>
      <c r="ID437" s="99"/>
      <c r="IE437" s="99"/>
      <c r="IF437" s="99"/>
      <c r="IG437" s="99"/>
      <c r="IH437" s="99"/>
      <c r="II437" s="99"/>
      <c r="IJ437" s="99"/>
      <c r="IK437" s="503"/>
      <c r="IL437" s="502"/>
      <c r="IM437" s="99"/>
      <c r="IN437" s="99"/>
      <c r="IO437" s="99"/>
      <c r="IP437" s="99"/>
      <c r="IQ437" s="99"/>
      <c r="IR437" s="99"/>
      <c r="IS437" s="503"/>
      <c r="IT437" s="99"/>
      <c r="IU437" s="99"/>
      <c r="IV437" s="502"/>
      <c r="IW437" s="99"/>
      <c r="IX437" s="99"/>
      <c r="IY437" s="98"/>
      <c r="IZ437" s="99"/>
      <c r="JA437" s="99"/>
      <c r="JB437" s="98"/>
      <c r="JC437" s="99"/>
      <c r="JD437" s="99"/>
      <c r="JE437" s="99"/>
      <c r="JF437" s="98"/>
      <c r="JG437" s="99"/>
      <c r="JH437" s="502"/>
      <c r="JI437" s="99"/>
      <c r="JJ437" s="99"/>
      <c r="JK437" s="99"/>
      <c r="JL437" s="99"/>
      <c r="JM437" s="502"/>
      <c r="JN437" s="99"/>
      <c r="JO437" s="507"/>
      <c r="JP437" s="503"/>
      <c r="JQ437" s="502"/>
    </row>
    <row r="438" spans="23:277" ht="16" hidden="1">
      <c r="W438" s="503"/>
      <c r="X438" s="502"/>
      <c r="Y438" s="99"/>
      <c r="Z438" s="502"/>
      <c r="AA438" s="99"/>
      <c r="AB438" s="502"/>
      <c r="AC438" s="99"/>
      <c r="AD438" s="504"/>
      <c r="AE438" s="99"/>
      <c r="AF438" s="99"/>
      <c r="AG438" s="99"/>
      <c r="AH438" s="99"/>
      <c r="AI438" s="505"/>
      <c r="AJ438" s="99"/>
      <c r="AK438" s="98"/>
      <c r="AL438" s="99"/>
      <c r="AM438" s="645"/>
      <c r="AN438" s="99"/>
      <c r="AO438" s="99"/>
      <c r="AP438" s="99"/>
      <c r="AQ438" s="99"/>
      <c r="AR438" s="99"/>
      <c r="AS438" s="99"/>
      <c r="AT438" s="99"/>
      <c r="AU438" s="99"/>
      <c r="AV438" s="99"/>
      <c r="AW438" s="99"/>
      <c r="AX438" s="99"/>
      <c r="AY438" s="98"/>
      <c r="AZ438" s="99"/>
      <c r="BA438" s="98"/>
      <c r="BB438" s="99"/>
      <c r="BC438" s="502"/>
      <c r="BD438" s="99"/>
      <c r="BE438" s="99"/>
      <c r="BF438" s="502"/>
      <c r="BG438" s="99"/>
      <c r="BH438" s="99"/>
      <c r="BI438" s="99"/>
      <c r="BJ438" s="99"/>
      <c r="BK438" s="634"/>
      <c r="BL438" s="99"/>
      <c r="BM438" s="99"/>
      <c r="BN438" s="502"/>
      <c r="BO438" s="99"/>
      <c r="BP438" s="99"/>
      <c r="BQ438" s="99"/>
      <c r="BR438" s="502"/>
      <c r="BS438" s="99"/>
      <c r="BT438" s="99"/>
      <c r="BU438" s="502"/>
      <c r="BV438" s="99"/>
      <c r="BW438" s="502"/>
      <c r="BX438" s="99"/>
      <c r="BY438" s="99"/>
      <c r="BZ438" s="502"/>
      <c r="CA438" s="99"/>
      <c r="CB438" s="99"/>
      <c r="CC438" s="99"/>
      <c r="CD438" s="99"/>
      <c r="CE438" s="503"/>
      <c r="CF438" s="99"/>
      <c r="CG438" s="502"/>
      <c r="CH438" s="99"/>
      <c r="CI438" s="98"/>
      <c r="CJ438" s="99"/>
      <c r="CK438" s="99"/>
      <c r="CL438" s="98"/>
      <c r="CM438" s="99"/>
      <c r="CN438" s="99"/>
      <c r="CO438" s="99"/>
      <c r="CP438" s="98"/>
      <c r="CQ438" s="99"/>
      <c r="CR438" s="99"/>
      <c r="CS438" s="99"/>
      <c r="CT438" s="99"/>
      <c r="CU438" s="99"/>
      <c r="CV438" s="99"/>
      <c r="CW438" s="99"/>
      <c r="CX438" s="98"/>
      <c r="CY438" s="99"/>
      <c r="CZ438" s="99"/>
      <c r="DA438" s="99"/>
      <c r="DB438" s="99"/>
      <c r="DC438" s="502"/>
      <c r="DD438" s="99"/>
      <c r="DE438" s="99"/>
      <c r="DF438" s="99"/>
      <c r="DG438" s="99"/>
      <c r="DH438" s="99"/>
      <c r="DI438" s="99"/>
      <c r="DJ438" s="99"/>
      <c r="DK438" s="99"/>
      <c r="DL438" s="99"/>
      <c r="DM438" s="99"/>
      <c r="DN438" s="99"/>
      <c r="DO438" s="502"/>
      <c r="DP438" s="99"/>
      <c r="DQ438" s="99"/>
      <c r="DR438" s="99"/>
      <c r="DS438" s="502"/>
      <c r="DT438" s="99"/>
      <c r="DU438" s="99"/>
      <c r="DV438" s="99"/>
      <c r="DW438" s="99"/>
      <c r="DX438" s="99"/>
      <c r="DY438" s="99"/>
      <c r="DZ438" s="99"/>
      <c r="EA438" s="506"/>
      <c r="EB438" s="99"/>
      <c r="EC438" s="502"/>
      <c r="ED438" s="98"/>
      <c r="EE438" s="99"/>
      <c r="EF438" s="99"/>
      <c r="EG438" s="99"/>
      <c r="EH438" s="99"/>
      <c r="EI438" s="98"/>
      <c r="EJ438" s="99"/>
      <c r="EK438" s="98"/>
      <c r="EL438" s="99"/>
      <c r="EM438" s="99"/>
      <c r="EN438" s="98"/>
      <c r="EO438" s="99"/>
      <c r="EP438" s="193"/>
      <c r="EQ438" s="99"/>
      <c r="ER438" s="99"/>
      <c r="ES438" s="99"/>
      <c r="ET438" s="99"/>
      <c r="EU438" s="99"/>
      <c r="EV438" s="99"/>
      <c r="EW438" s="502"/>
      <c r="EX438" s="98"/>
      <c r="EY438" s="99"/>
      <c r="EZ438" s="99"/>
      <c r="FA438" s="98"/>
      <c r="FB438" s="99"/>
      <c r="FC438" s="99"/>
      <c r="FD438" s="99"/>
      <c r="FE438" s="98"/>
      <c r="FF438" s="99"/>
      <c r="FG438" s="98"/>
      <c r="FH438" s="99"/>
      <c r="FI438" s="99"/>
      <c r="FJ438" s="98"/>
      <c r="FK438" s="99"/>
      <c r="FL438" s="99"/>
      <c r="FM438" s="99"/>
      <c r="FN438" s="506"/>
      <c r="FO438" s="99"/>
      <c r="FP438" s="502"/>
      <c r="FQ438" s="99"/>
      <c r="FR438" s="98"/>
      <c r="FS438" s="99"/>
      <c r="FT438" s="98"/>
      <c r="FU438" s="99"/>
      <c r="FV438" s="99"/>
      <c r="FW438" s="99"/>
      <c r="FX438" s="99"/>
      <c r="FY438" s="99"/>
      <c r="FZ438" s="98"/>
      <c r="GA438" s="99"/>
      <c r="GB438" s="502"/>
      <c r="GC438" s="99"/>
      <c r="GD438" s="99"/>
      <c r="GE438" s="99"/>
      <c r="GF438" s="502"/>
      <c r="GG438" s="99"/>
      <c r="GH438" s="503"/>
      <c r="GI438" s="99"/>
      <c r="GJ438" s="502"/>
      <c r="GK438" s="99"/>
      <c r="GL438" s="99"/>
      <c r="GM438" s="502"/>
      <c r="GN438" s="99"/>
      <c r="GO438" s="99"/>
      <c r="GP438" s="99"/>
      <c r="GQ438" s="99"/>
      <c r="GR438" s="99"/>
      <c r="GS438" s="503"/>
      <c r="GT438" s="99"/>
      <c r="GU438" s="502"/>
      <c r="GV438" s="98"/>
      <c r="GW438" s="99"/>
      <c r="GX438" s="99"/>
      <c r="GY438" s="98"/>
      <c r="GZ438" s="99"/>
      <c r="HA438" s="99"/>
      <c r="HB438" s="99"/>
      <c r="HC438" s="99"/>
      <c r="HD438" s="99"/>
      <c r="HE438" s="99"/>
      <c r="HF438" s="99"/>
      <c r="HG438" s="99"/>
      <c r="HH438" s="502"/>
      <c r="HI438" s="99"/>
      <c r="HJ438" s="99"/>
      <c r="HK438" s="99"/>
      <c r="HL438" s="99"/>
      <c r="HM438" s="99"/>
      <c r="HN438" s="99"/>
      <c r="HO438" s="502"/>
      <c r="HP438" s="98"/>
      <c r="HQ438" s="99"/>
      <c r="HR438" s="99"/>
      <c r="HS438" s="99"/>
      <c r="HT438" s="98"/>
      <c r="HU438" s="99"/>
      <c r="HV438" s="99"/>
      <c r="HW438" s="99"/>
      <c r="HX438" s="99"/>
      <c r="HY438" s="98"/>
      <c r="HZ438" s="99"/>
      <c r="IA438" s="503"/>
      <c r="IB438" s="502"/>
      <c r="IC438" s="99"/>
      <c r="ID438" s="99"/>
      <c r="IE438" s="99"/>
      <c r="IF438" s="99"/>
      <c r="IG438" s="99"/>
      <c r="IH438" s="99"/>
      <c r="II438" s="99"/>
      <c r="IJ438" s="99"/>
      <c r="IK438" s="503"/>
      <c r="IL438" s="502"/>
      <c r="IM438" s="99"/>
      <c r="IN438" s="99"/>
      <c r="IO438" s="99"/>
      <c r="IP438" s="99"/>
      <c r="IQ438" s="99"/>
      <c r="IR438" s="99"/>
      <c r="IS438" s="503"/>
      <c r="IT438" s="99"/>
      <c r="IU438" s="99"/>
      <c r="IV438" s="502"/>
      <c r="IW438" s="99"/>
      <c r="IX438" s="99"/>
      <c r="IY438" s="98"/>
      <c r="IZ438" s="99"/>
      <c r="JA438" s="99"/>
      <c r="JB438" s="98"/>
      <c r="JC438" s="99"/>
      <c r="JD438" s="99"/>
      <c r="JE438" s="99"/>
      <c r="JF438" s="98"/>
      <c r="JG438" s="99"/>
      <c r="JH438" s="502"/>
      <c r="JI438" s="99"/>
      <c r="JJ438" s="99"/>
      <c r="JK438" s="99"/>
      <c r="JL438" s="99"/>
      <c r="JM438" s="502"/>
      <c r="JN438" s="99"/>
      <c r="JO438" s="507"/>
      <c r="JP438" s="503"/>
      <c r="JQ438" s="502"/>
    </row>
    <row r="439" spans="23:277" ht="16" hidden="1">
      <c r="W439" s="503"/>
      <c r="X439" s="502"/>
      <c r="Y439" s="99"/>
      <c r="Z439" s="502"/>
      <c r="AA439" s="99"/>
      <c r="AB439" s="502"/>
      <c r="AC439" s="99"/>
      <c r="AD439" s="504"/>
      <c r="AE439" s="99"/>
      <c r="AF439" s="99"/>
      <c r="AG439" s="99"/>
      <c r="AH439" s="99"/>
      <c r="AI439" s="505"/>
      <c r="AJ439" s="99"/>
      <c r="AK439" s="98"/>
      <c r="AL439" s="99"/>
      <c r="AM439" s="645"/>
      <c r="AN439" s="99"/>
      <c r="AO439" s="99"/>
      <c r="AP439" s="99"/>
      <c r="AQ439" s="99"/>
      <c r="AR439" s="99"/>
      <c r="AS439" s="99"/>
      <c r="AT439" s="99"/>
      <c r="AU439" s="99"/>
      <c r="AV439" s="99"/>
      <c r="AW439" s="99"/>
      <c r="AX439" s="99"/>
      <c r="AY439" s="98"/>
      <c r="AZ439" s="99"/>
      <c r="BA439" s="98"/>
      <c r="BB439" s="99"/>
      <c r="BC439" s="502"/>
      <c r="BD439" s="99"/>
      <c r="BE439" s="99"/>
      <c r="BF439" s="502"/>
      <c r="BG439" s="99"/>
      <c r="BH439" s="99"/>
      <c r="BI439" s="99"/>
      <c r="BJ439" s="99"/>
      <c r="BK439" s="634"/>
      <c r="BL439" s="99"/>
      <c r="BM439" s="99"/>
      <c r="BN439" s="502"/>
      <c r="BO439" s="99"/>
      <c r="BP439" s="99"/>
      <c r="BQ439" s="99"/>
      <c r="BR439" s="502"/>
      <c r="BS439" s="99"/>
      <c r="BT439" s="99"/>
      <c r="BU439" s="502"/>
      <c r="BV439" s="99"/>
      <c r="BW439" s="502"/>
      <c r="BX439" s="99"/>
      <c r="BY439" s="99"/>
      <c r="BZ439" s="502"/>
      <c r="CA439" s="99"/>
      <c r="CB439" s="99"/>
      <c r="CC439" s="99"/>
      <c r="CD439" s="99"/>
      <c r="CE439" s="503"/>
      <c r="CF439" s="99"/>
      <c r="CG439" s="502"/>
      <c r="CH439" s="99"/>
      <c r="CI439" s="98"/>
      <c r="CJ439" s="99"/>
      <c r="CK439" s="99"/>
      <c r="CL439" s="98"/>
      <c r="CM439" s="99"/>
      <c r="CN439" s="99"/>
      <c r="CO439" s="99"/>
      <c r="CP439" s="98"/>
      <c r="CQ439" s="99"/>
      <c r="CR439" s="99"/>
      <c r="CS439" s="99"/>
      <c r="CT439" s="99"/>
      <c r="CU439" s="99"/>
      <c r="CV439" s="99"/>
      <c r="CW439" s="99"/>
      <c r="CX439" s="98"/>
      <c r="CY439" s="99"/>
      <c r="CZ439" s="99"/>
      <c r="DA439" s="99"/>
      <c r="DB439" s="99"/>
      <c r="DC439" s="502"/>
      <c r="DD439" s="99"/>
      <c r="DE439" s="99"/>
      <c r="DF439" s="99"/>
      <c r="DG439" s="99"/>
      <c r="DH439" s="99"/>
      <c r="DI439" s="99"/>
      <c r="DJ439" s="99"/>
      <c r="DK439" s="99"/>
      <c r="DL439" s="99"/>
      <c r="DM439" s="99"/>
      <c r="DN439" s="99"/>
      <c r="DO439" s="502"/>
      <c r="DP439" s="99"/>
      <c r="DQ439" s="99"/>
      <c r="DR439" s="99"/>
      <c r="DS439" s="502"/>
      <c r="DT439" s="99"/>
      <c r="DU439" s="99"/>
      <c r="DV439" s="99"/>
      <c r="DW439" s="99"/>
      <c r="DX439" s="99"/>
      <c r="DY439" s="99"/>
      <c r="DZ439" s="99"/>
      <c r="EA439" s="506"/>
      <c r="EB439" s="99"/>
      <c r="EC439" s="502"/>
      <c r="ED439" s="98"/>
      <c r="EE439" s="99"/>
      <c r="EF439" s="99"/>
      <c r="EG439" s="99"/>
      <c r="EH439" s="99"/>
      <c r="EI439" s="98"/>
      <c r="EJ439" s="99"/>
      <c r="EK439" s="98"/>
      <c r="EL439" s="99"/>
      <c r="EM439" s="99"/>
      <c r="EN439" s="98"/>
      <c r="EO439" s="99"/>
      <c r="EP439" s="193"/>
      <c r="EQ439" s="99"/>
      <c r="ER439" s="99"/>
      <c r="ES439" s="99"/>
      <c r="ET439" s="99"/>
      <c r="EU439" s="99"/>
      <c r="EV439" s="99"/>
      <c r="EW439" s="502"/>
      <c r="EX439" s="98"/>
      <c r="EY439" s="99"/>
      <c r="EZ439" s="99"/>
      <c r="FA439" s="98"/>
      <c r="FB439" s="99"/>
      <c r="FC439" s="99"/>
      <c r="FD439" s="99"/>
      <c r="FE439" s="98"/>
      <c r="FF439" s="99"/>
      <c r="FG439" s="98"/>
      <c r="FH439" s="99"/>
      <c r="FI439" s="99"/>
      <c r="FJ439" s="98"/>
      <c r="FK439" s="99"/>
      <c r="FL439" s="99"/>
      <c r="FM439" s="99"/>
      <c r="FN439" s="506"/>
      <c r="FO439" s="99"/>
      <c r="FP439" s="502"/>
      <c r="FQ439" s="99"/>
      <c r="FR439" s="98"/>
      <c r="FS439" s="99"/>
      <c r="FT439" s="98"/>
      <c r="FU439" s="99"/>
      <c r="FV439" s="99"/>
      <c r="FW439" s="99"/>
      <c r="FX439" s="99"/>
      <c r="FY439" s="99"/>
      <c r="FZ439" s="98"/>
      <c r="GA439" s="99"/>
      <c r="GB439" s="502"/>
      <c r="GC439" s="99"/>
      <c r="GD439" s="99"/>
      <c r="GE439" s="99"/>
      <c r="GF439" s="502"/>
      <c r="GG439" s="99"/>
      <c r="GH439" s="503"/>
      <c r="GI439" s="99"/>
      <c r="GJ439" s="502"/>
      <c r="GK439" s="99"/>
      <c r="GL439" s="99"/>
      <c r="GM439" s="502"/>
      <c r="GN439" s="99"/>
      <c r="GO439" s="99"/>
      <c r="GP439" s="99"/>
      <c r="GQ439" s="99"/>
      <c r="GR439" s="99"/>
      <c r="GS439" s="503"/>
      <c r="GT439" s="99"/>
      <c r="GU439" s="502"/>
      <c r="GV439" s="98"/>
      <c r="GW439" s="99"/>
      <c r="GX439" s="99"/>
      <c r="GY439" s="98"/>
      <c r="GZ439" s="99"/>
      <c r="HA439" s="99"/>
      <c r="HB439" s="99"/>
      <c r="HC439" s="99"/>
      <c r="HD439" s="99"/>
      <c r="HE439" s="99"/>
      <c r="HF439" s="99"/>
      <c r="HG439" s="99"/>
      <c r="HH439" s="502"/>
      <c r="HI439" s="99"/>
      <c r="HJ439" s="99"/>
      <c r="HK439" s="99"/>
      <c r="HL439" s="99"/>
      <c r="HM439" s="99"/>
      <c r="HN439" s="99"/>
      <c r="HO439" s="502"/>
      <c r="HP439" s="98"/>
      <c r="HQ439" s="99"/>
      <c r="HR439" s="99"/>
      <c r="HS439" s="99"/>
      <c r="HT439" s="98"/>
      <c r="HU439" s="99"/>
      <c r="HV439" s="99"/>
      <c r="HW439" s="99"/>
      <c r="HX439" s="99"/>
      <c r="HY439" s="98"/>
      <c r="HZ439" s="99"/>
      <c r="IA439" s="503"/>
      <c r="IB439" s="502"/>
      <c r="IC439" s="99"/>
      <c r="ID439" s="99"/>
      <c r="IE439" s="99"/>
      <c r="IF439" s="99"/>
      <c r="IG439" s="99"/>
      <c r="IH439" s="99"/>
      <c r="II439" s="99"/>
      <c r="IJ439" s="99"/>
      <c r="IK439" s="503"/>
      <c r="IL439" s="502"/>
      <c r="IM439" s="99"/>
      <c r="IN439" s="99"/>
      <c r="IO439" s="99"/>
      <c r="IP439" s="99"/>
      <c r="IQ439" s="99"/>
      <c r="IR439" s="99"/>
      <c r="IS439" s="503"/>
      <c r="IT439" s="99"/>
      <c r="IU439" s="99"/>
      <c r="IV439" s="502"/>
      <c r="IW439" s="99"/>
      <c r="IX439" s="99"/>
      <c r="IY439" s="98"/>
      <c r="IZ439" s="99"/>
      <c r="JA439" s="99"/>
      <c r="JB439" s="98"/>
      <c r="JC439" s="99"/>
      <c r="JD439" s="99"/>
      <c r="JE439" s="99"/>
      <c r="JF439" s="98"/>
      <c r="JG439" s="99"/>
      <c r="JH439" s="502"/>
      <c r="JI439" s="99"/>
      <c r="JJ439" s="99"/>
      <c r="JK439" s="99"/>
      <c r="JL439" s="99"/>
      <c r="JM439" s="502"/>
      <c r="JN439" s="99"/>
      <c r="JO439" s="507"/>
      <c r="JP439" s="503"/>
      <c r="JQ439" s="502"/>
    </row>
    <row r="440" spans="23:277" ht="16" hidden="1">
      <c r="W440" s="503"/>
      <c r="X440" s="502"/>
      <c r="Y440" s="99"/>
      <c r="Z440" s="502"/>
      <c r="AA440" s="99"/>
      <c r="AB440" s="502"/>
      <c r="AC440" s="99"/>
      <c r="AD440" s="504"/>
      <c r="AE440" s="99"/>
      <c r="AF440" s="99"/>
      <c r="AG440" s="99"/>
      <c r="AH440" s="99"/>
      <c r="AI440" s="505"/>
      <c r="AJ440" s="99"/>
      <c r="AK440" s="98"/>
      <c r="AL440" s="99"/>
      <c r="AM440" s="645"/>
      <c r="AN440" s="99"/>
      <c r="AO440" s="99"/>
      <c r="AP440" s="99"/>
      <c r="AQ440" s="99"/>
      <c r="AR440" s="99"/>
      <c r="AS440" s="99"/>
      <c r="AT440" s="99"/>
      <c r="AU440" s="99"/>
      <c r="AV440" s="99"/>
      <c r="AW440" s="99"/>
      <c r="AX440" s="99"/>
      <c r="AY440" s="98"/>
      <c r="AZ440" s="99"/>
      <c r="BA440" s="98"/>
      <c r="BB440" s="99"/>
      <c r="BC440" s="502"/>
      <c r="BD440" s="99"/>
      <c r="BE440" s="99"/>
      <c r="BF440" s="502"/>
      <c r="BG440" s="99"/>
      <c r="BH440" s="99"/>
      <c r="BI440" s="99"/>
      <c r="BJ440" s="99"/>
      <c r="BK440" s="634"/>
      <c r="BL440" s="99"/>
      <c r="BM440" s="99"/>
      <c r="BN440" s="502"/>
      <c r="BO440" s="99"/>
      <c r="BP440" s="99"/>
      <c r="BQ440" s="99"/>
      <c r="BR440" s="502"/>
      <c r="BS440" s="99"/>
      <c r="BT440" s="99"/>
      <c r="BU440" s="502"/>
      <c r="BV440" s="99"/>
      <c r="BW440" s="502"/>
      <c r="BX440" s="99"/>
      <c r="BY440" s="99"/>
      <c r="BZ440" s="502"/>
      <c r="CA440" s="99"/>
      <c r="CB440" s="99"/>
      <c r="CC440" s="99"/>
      <c r="CD440" s="99"/>
      <c r="CE440" s="503"/>
      <c r="CF440" s="99"/>
      <c r="CG440" s="502"/>
      <c r="CH440" s="99"/>
      <c r="CI440" s="98"/>
      <c r="CJ440" s="99"/>
      <c r="CK440" s="99"/>
      <c r="CL440" s="98"/>
      <c r="CM440" s="99"/>
      <c r="CN440" s="99"/>
      <c r="CO440" s="99"/>
      <c r="CP440" s="98"/>
      <c r="CQ440" s="99"/>
      <c r="CR440" s="99"/>
      <c r="CS440" s="99"/>
      <c r="CT440" s="99"/>
      <c r="CU440" s="99"/>
      <c r="CV440" s="99"/>
      <c r="CW440" s="99"/>
      <c r="CX440" s="98"/>
      <c r="CY440" s="99"/>
      <c r="CZ440" s="99"/>
      <c r="DA440" s="99"/>
      <c r="DB440" s="99"/>
      <c r="DC440" s="502"/>
      <c r="DD440" s="99"/>
      <c r="DE440" s="99"/>
      <c r="DF440" s="99"/>
      <c r="DG440" s="99"/>
      <c r="DH440" s="99"/>
      <c r="DI440" s="99"/>
      <c r="DJ440" s="99"/>
      <c r="DK440" s="99"/>
      <c r="DL440" s="99"/>
      <c r="DM440" s="99"/>
      <c r="DN440" s="99"/>
      <c r="DO440" s="502"/>
      <c r="DP440" s="99"/>
      <c r="DQ440" s="99"/>
      <c r="DR440" s="99"/>
      <c r="DS440" s="502"/>
      <c r="DT440" s="99"/>
      <c r="DU440" s="99"/>
      <c r="DV440" s="99"/>
      <c r="DW440" s="99"/>
      <c r="DX440" s="99"/>
      <c r="DY440" s="99"/>
      <c r="DZ440" s="99"/>
      <c r="EA440" s="506"/>
      <c r="EB440" s="99"/>
      <c r="EC440" s="502"/>
      <c r="ED440" s="98"/>
      <c r="EE440" s="99"/>
      <c r="EF440" s="99"/>
      <c r="EG440" s="99"/>
      <c r="EH440" s="99"/>
      <c r="EI440" s="98"/>
      <c r="EJ440" s="99"/>
      <c r="EK440" s="98"/>
      <c r="EL440" s="99"/>
      <c r="EM440" s="99"/>
      <c r="EN440" s="98"/>
      <c r="EO440" s="99"/>
      <c r="EP440" s="193"/>
      <c r="EQ440" s="99"/>
      <c r="ER440" s="99"/>
      <c r="ES440" s="99"/>
      <c r="ET440" s="99"/>
      <c r="EU440" s="99"/>
      <c r="EV440" s="99"/>
      <c r="EW440" s="502"/>
      <c r="EX440" s="98"/>
      <c r="EY440" s="99"/>
      <c r="EZ440" s="99"/>
      <c r="FA440" s="98"/>
      <c r="FB440" s="99"/>
      <c r="FC440" s="99"/>
      <c r="FD440" s="99"/>
      <c r="FE440" s="98"/>
      <c r="FF440" s="99"/>
      <c r="FG440" s="98"/>
      <c r="FH440" s="99"/>
      <c r="FI440" s="99"/>
      <c r="FJ440" s="98"/>
      <c r="FK440" s="99"/>
      <c r="FL440" s="99"/>
      <c r="FM440" s="99"/>
      <c r="FN440" s="506"/>
      <c r="FO440" s="99"/>
      <c r="FP440" s="502"/>
      <c r="FQ440" s="99"/>
      <c r="FR440" s="98"/>
      <c r="FS440" s="99"/>
      <c r="FT440" s="98"/>
      <c r="FU440" s="99"/>
      <c r="FV440" s="99"/>
      <c r="FW440" s="99"/>
      <c r="FX440" s="99"/>
      <c r="FY440" s="99"/>
      <c r="FZ440" s="98"/>
      <c r="GA440" s="99"/>
      <c r="GB440" s="502"/>
      <c r="GC440" s="99"/>
      <c r="GD440" s="99"/>
      <c r="GE440" s="99"/>
      <c r="GF440" s="502"/>
      <c r="GG440" s="99"/>
      <c r="GH440" s="503"/>
      <c r="GI440" s="99"/>
      <c r="GJ440" s="502"/>
      <c r="GK440" s="99"/>
      <c r="GL440" s="99"/>
      <c r="GM440" s="502"/>
      <c r="GN440" s="99"/>
      <c r="GO440" s="99"/>
      <c r="GP440" s="99"/>
      <c r="GQ440" s="99"/>
      <c r="GR440" s="99"/>
      <c r="GS440" s="503"/>
      <c r="GT440" s="99"/>
      <c r="GU440" s="502"/>
      <c r="GV440" s="98"/>
      <c r="GW440" s="99"/>
      <c r="GX440" s="99"/>
      <c r="GY440" s="98"/>
      <c r="GZ440" s="99"/>
      <c r="HA440" s="99"/>
      <c r="HB440" s="99"/>
      <c r="HC440" s="99"/>
      <c r="HD440" s="99"/>
      <c r="HE440" s="99"/>
      <c r="HF440" s="99"/>
      <c r="HG440" s="99"/>
      <c r="HH440" s="502"/>
      <c r="HI440" s="99"/>
      <c r="HJ440" s="99"/>
      <c r="HK440" s="99"/>
      <c r="HL440" s="99"/>
      <c r="HM440" s="99"/>
      <c r="HN440" s="99"/>
      <c r="HO440" s="502"/>
      <c r="HP440" s="98"/>
      <c r="HQ440" s="99"/>
      <c r="HR440" s="99"/>
      <c r="HS440" s="99"/>
      <c r="HT440" s="98"/>
      <c r="HU440" s="99"/>
      <c r="HV440" s="99"/>
      <c r="HW440" s="99"/>
      <c r="HX440" s="99"/>
      <c r="HY440" s="98"/>
      <c r="HZ440" s="99"/>
      <c r="IA440" s="503"/>
      <c r="IB440" s="502"/>
      <c r="IC440" s="99"/>
      <c r="ID440" s="99"/>
      <c r="IE440" s="99"/>
      <c r="IF440" s="99"/>
      <c r="IG440" s="99"/>
      <c r="IH440" s="99"/>
      <c r="II440" s="99"/>
      <c r="IJ440" s="99"/>
      <c r="IK440" s="503"/>
      <c r="IL440" s="502"/>
      <c r="IM440" s="99"/>
      <c r="IN440" s="99"/>
      <c r="IO440" s="99"/>
      <c r="IP440" s="99"/>
      <c r="IQ440" s="99"/>
      <c r="IR440" s="99"/>
      <c r="IS440" s="503"/>
      <c r="IT440" s="99"/>
      <c r="IU440" s="99"/>
      <c r="IV440" s="502"/>
      <c r="IW440" s="99"/>
      <c r="IX440" s="99"/>
      <c r="IY440" s="98"/>
      <c r="IZ440" s="99"/>
      <c r="JA440" s="99"/>
      <c r="JB440" s="98"/>
      <c r="JC440" s="99"/>
      <c r="JD440" s="99"/>
      <c r="JE440" s="99"/>
      <c r="JF440" s="98"/>
      <c r="JG440" s="99"/>
      <c r="JH440" s="502"/>
      <c r="JI440" s="99"/>
      <c r="JJ440" s="99"/>
      <c r="JK440" s="99"/>
      <c r="JL440" s="99"/>
      <c r="JM440" s="502"/>
      <c r="JN440" s="99"/>
      <c r="JO440" s="507"/>
      <c r="JP440" s="503"/>
      <c r="JQ440" s="502"/>
    </row>
    <row r="441" spans="23:277" ht="16" hidden="1">
      <c r="W441" s="503"/>
      <c r="X441" s="502"/>
      <c r="Y441" s="99"/>
      <c r="Z441" s="502"/>
      <c r="AA441" s="99"/>
      <c r="AB441" s="502"/>
      <c r="AC441" s="99"/>
      <c r="AD441" s="504"/>
      <c r="AE441" s="99"/>
      <c r="AF441" s="99"/>
      <c r="AG441" s="99"/>
      <c r="AH441" s="99"/>
      <c r="AI441" s="505"/>
      <c r="AJ441" s="99"/>
      <c r="AK441" s="98"/>
      <c r="AL441" s="99"/>
      <c r="AM441" s="645"/>
      <c r="AN441" s="99"/>
      <c r="AO441" s="99"/>
      <c r="AP441" s="99"/>
      <c r="AQ441" s="99"/>
      <c r="AR441" s="99"/>
      <c r="AS441" s="99"/>
      <c r="AT441" s="99"/>
      <c r="AU441" s="99"/>
      <c r="AV441" s="99"/>
      <c r="AW441" s="99"/>
      <c r="AX441" s="99"/>
      <c r="AY441" s="98"/>
      <c r="AZ441" s="99"/>
      <c r="BA441" s="98"/>
      <c r="BB441" s="99"/>
      <c r="BC441" s="502"/>
      <c r="BD441" s="99"/>
      <c r="BE441" s="99"/>
      <c r="BF441" s="502"/>
      <c r="BG441" s="99"/>
      <c r="BH441" s="99"/>
      <c r="BI441" s="99"/>
      <c r="BJ441" s="99"/>
      <c r="BK441" s="634"/>
      <c r="BL441" s="99"/>
      <c r="BM441" s="99"/>
      <c r="BN441" s="502"/>
      <c r="BO441" s="99"/>
      <c r="BP441" s="99"/>
      <c r="BQ441" s="99"/>
      <c r="BR441" s="502"/>
      <c r="BS441" s="99"/>
      <c r="BT441" s="99"/>
      <c r="BU441" s="502"/>
      <c r="BV441" s="99"/>
      <c r="BW441" s="502"/>
      <c r="BX441" s="99"/>
      <c r="BY441" s="99"/>
      <c r="BZ441" s="502"/>
      <c r="CA441" s="99"/>
      <c r="CB441" s="99"/>
      <c r="CC441" s="99"/>
      <c r="CD441" s="99"/>
      <c r="CE441" s="503"/>
      <c r="CF441" s="99"/>
      <c r="CG441" s="502"/>
      <c r="CH441" s="99"/>
      <c r="CI441" s="98"/>
      <c r="CJ441" s="99"/>
      <c r="CK441" s="99"/>
      <c r="CL441" s="98"/>
      <c r="CM441" s="99"/>
      <c r="CN441" s="99"/>
      <c r="CO441" s="99"/>
      <c r="CP441" s="98"/>
      <c r="CQ441" s="99"/>
      <c r="CR441" s="99"/>
      <c r="CS441" s="99"/>
      <c r="CT441" s="99"/>
      <c r="CU441" s="99"/>
      <c r="CV441" s="99"/>
      <c r="CW441" s="99"/>
      <c r="CX441" s="98"/>
      <c r="CY441" s="99"/>
      <c r="CZ441" s="99"/>
      <c r="DA441" s="99"/>
      <c r="DB441" s="99"/>
      <c r="DC441" s="502"/>
      <c r="DD441" s="99"/>
      <c r="DE441" s="99"/>
      <c r="DF441" s="99"/>
      <c r="DG441" s="99"/>
      <c r="DH441" s="99"/>
      <c r="DI441" s="99"/>
      <c r="DJ441" s="99"/>
      <c r="DK441" s="99"/>
      <c r="DL441" s="99"/>
      <c r="DM441" s="99"/>
      <c r="DN441" s="99"/>
      <c r="DO441" s="502"/>
      <c r="DP441" s="99"/>
      <c r="DQ441" s="99"/>
      <c r="DR441" s="99"/>
      <c r="DS441" s="502"/>
      <c r="DT441" s="99"/>
      <c r="DU441" s="99"/>
      <c r="DV441" s="99"/>
      <c r="DW441" s="99"/>
      <c r="DX441" s="99"/>
      <c r="DY441" s="99"/>
      <c r="DZ441" s="99"/>
      <c r="EA441" s="506"/>
      <c r="EB441" s="99"/>
      <c r="EC441" s="502"/>
      <c r="ED441" s="98"/>
      <c r="EE441" s="99"/>
      <c r="EF441" s="99"/>
      <c r="EG441" s="99"/>
      <c r="EH441" s="99"/>
      <c r="EI441" s="98"/>
      <c r="EJ441" s="99"/>
      <c r="EK441" s="98"/>
      <c r="EL441" s="99"/>
      <c r="EM441" s="99"/>
      <c r="EN441" s="98"/>
      <c r="EO441" s="99"/>
      <c r="EP441" s="193"/>
      <c r="EQ441" s="99"/>
      <c r="ER441" s="99"/>
      <c r="ES441" s="99"/>
      <c r="ET441" s="99"/>
      <c r="EU441" s="99"/>
      <c r="EV441" s="99"/>
      <c r="EW441" s="502"/>
      <c r="EX441" s="98"/>
      <c r="EY441" s="99"/>
      <c r="EZ441" s="99"/>
      <c r="FA441" s="98"/>
      <c r="FB441" s="99"/>
      <c r="FC441" s="99"/>
      <c r="FD441" s="99"/>
      <c r="FE441" s="98"/>
      <c r="FF441" s="99"/>
      <c r="FG441" s="98"/>
      <c r="FH441" s="99"/>
      <c r="FI441" s="99"/>
      <c r="FJ441" s="98"/>
      <c r="FK441" s="99"/>
      <c r="FL441" s="99"/>
      <c r="FM441" s="99"/>
      <c r="FN441" s="506"/>
      <c r="FO441" s="99"/>
      <c r="FP441" s="502"/>
      <c r="FQ441" s="99"/>
      <c r="FR441" s="98"/>
      <c r="FS441" s="99"/>
      <c r="FT441" s="98"/>
      <c r="FU441" s="99"/>
      <c r="FV441" s="99"/>
      <c r="FW441" s="99"/>
      <c r="FX441" s="99"/>
      <c r="FY441" s="99"/>
      <c r="FZ441" s="98"/>
      <c r="GA441" s="99"/>
      <c r="GB441" s="502"/>
      <c r="GC441" s="99"/>
      <c r="GD441" s="99"/>
      <c r="GE441" s="99"/>
      <c r="GF441" s="502"/>
      <c r="GG441" s="99"/>
      <c r="GH441" s="503"/>
      <c r="GI441" s="99"/>
      <c r="GJ441" s="502"/>
      <c r="GK441" s="99"/>
      <c r="GL441" s="99"/>
      <c r="GM441" s="502"/>
      <c r="GN441" s="99"/>
      <c r="GO441" s="99"/>
      <c r="GP441" s="99"/>
      <c r="GQ441" s="99"/>
      <c r="GR441" s="99"/>
      <c r="GS441" s="503"/>
      <c r="GT441" s="99"/>
      <c r="GU441" s="502"/>
      <c r="GV441" s="98"/>
      <c r="GW441" s="99"/>
      <c r="GX441" s="99"/>
      <c r="GY441" s="98"/>
      <c r="GZ441" s="99"/>
      <c r="HA441" s="99"/>
      <c r="HB441" s="99"/>
      <c r="HC441" s="99"/>
      <c r="HD441" s="99"/>
      <c r="HE441" s="99"/>
      <c r="HF441" s="99"/>
      <c r="HG441" s="99"/>
      <c r="HH441" s="502"/>
      <c r="HI441" s="99"/>
      <c r="HJ441" s="99"/>
      <c r="HK441" s="99"/>
      <c r="HL441" s="99"/>
      <c r="HM441" s="99"/>
      <c r="HN441" s="99"/>
      <c r="HO441" s="502"/>
      <c r="HP441" s="98"/>
      <c r="HQ441" s="99"/>
      <c r="HR441" s="99"/>
      <c r="HS441" s="99"/>
      <c r="HT441" s="98"/>
      <c r="HU441" s="99"/>
      <c r="HV441" s="99"/>
      <c r="HW441" s="99"/>
      <c r="HX441" s="99"/>
      <c r="HY441" s="98"/>
      <c r="HZ441" s="99"/>
      <c r="IA441" s="503"/>
      <c r="IB441" s="502"/>
      <c r="IC441" s="99"/>
      <c r="ID441" s="99"/>
      <c r="IE441" s="99"/>
      <c r="IF441" s="99"/>
      <c r="IG441" s="99"/>
      <c r="IH441" s="99"/>
      <c r="II441" s="99"/>
      <c r="IJ441" s="99"/>
      <c r="IK441" s="503"/>
      <c r="IL441" s="502"/>
      <c r="IM441" s="99"/>
      <c r="IN441" s="99"/>
      <c r="IO441" s="99"/>
      <c r="IP441" s="99"/>
      <c r="IQ441" s="99"/>
      <c r="IR441" s="99"/>
      <c r="IS441" s="503"/>
      <c r="IT441" s="99"/>
      <c r="IU441" s="99"/>
      <c r="IV441" s="502"/>
      <c r="IW441" s="99"/>
      <c r="IX441" s="99"/>
      <c r="IY441" s="98"/>
      <c r="IZ441" s="99"/>
      <c r="JA441" s="99"/>
      <c r="JB441" s="98"/>
      <c r="JC441" s="99"/>
      <c r="JD441" s="99"/>
      <c r="JE441" s="99"/>
      <c r="JF441" s="98"/>
      <c r="JG441" s="99"/>
      <c r="JH441" s="502"/>
      <c r="JI441" s="99"/>
      <c r="JJ441" s="99"/>
      <c r="JK441" s="99"/>
      <c r="JL441" s="99"/>
      <c r="JM441" s="502"/>
      <c r="JN441" s="99"/>
      <c r="JO441" s="507"/>
      <c r="JP441" s="503"/>
      <c r="JQ441" s="502"/>
    </row>
    <row r="442" spans="23:277" ht="16" hidden="1">
      <c r="W442" s="503"/>
      <c r="X442" s="502"/>
      <c r="Y442" s="99"/>
      <c r="Z442" s="502"/>
      <c r="AA442" s="99"/>
      <c r="AB442" s="502"/>
      <c r="AC442" s="99"/>
      <c r="AD442" s="504"/>
      <c r="AE442" s="99"/>
      <c r="AF442" s="99"/>
      <c r="AG442" s="99"/>
      <c r="AH442" s="99"/>
      <c r="AI442" s="505"/>
      <c r="AJ442" s="99"/>
      <c r="AK442" s="98"/>
      <c r="AL442" s="99"/>
      <c r="AM442" s="645"/>
      <c r="AN442" s="99"/>
      <c r="AO442" s="99"/>
      <c r="AP442" s="99"/>
      <c r="AQ442" s="99"/>
      <c r="AR442" s="99"/>
      <c r="AS442" s="99"/>
      <c r="AT442" s="99"/>
      <c r="AU442" s="99"/>
      <c r="AV442" s="99"/>
      <c r="AW442" s="99"/>
      <c r="AX442" s="99"/>
      <c r="AY442" s="98"/>
      <c r="AZ442" s="99"/>
      <c r="BA442" s="98"/>
      <c r="BB442" s="99"/>
      <c r="BC442" s="502"/>
      <c r="BD442" s="99"/>
      <c r="BE442" s="99"/>
      <c r="BF442" s="502"/>
      <c r="BG442" s="99"/>
      <c r="BH442" s="99"/>
      <c r="BI442" s="99"/>
      <c r="BJ442" s="99"/>
      <c r="BK442" s="634"/>
      <c r="BL442" s="99"/>
      <c r="BM442" s="99"/>
      <c r="BN442" s="502"/>
      <c r="BO442" s="99"/>
      <c r="BP442" s="99"/>
      <c r="BQ442" s="99"/>
      <c r="BR442" s="502"/>
      <c r="BS442" s="99"/>
      <c r="BT442" s="99"/>
      <c r="BU442" s="502"/>
      <c r="BV442" s="99"/>
      <c r="BW442" s="502"/>
      <c r="BX442" s="99"/>
      <c r="BY442" s="99"/>
      <c r="BZ442" s="502"/>
      <c r="CA442" s="99"/>
      <c r="CB442" s="99"/>
      <c r="CC442" s="99"/>
      <c r="CD442" s="99"/>
      <c r="CE442" s="503"/>
      <c r="CF442" s="99"/>
      <c r="CG442" s="502"/>
      <c r="CH442" s="99"/>
      <c r="CI442" s="98"/>
      <c r="CJ442" s="99"/>
      <c r="CK442" s="99"/>
      <c r="CL442" s="98"/>
      <c r="CM442" s="99"/>
      <c r="CN442" s="99"/>
      <c r="CO442" s="99"/>
      <c r="CP442" s="98"/>
      <c r="CQ442" s="99"/>
      <c r="CR442" s="99"/>
      <c r="CS442" s="99"/>
      <c r="CT442" s="99"/>
      <c r="CU442" s="99"/>
      <c r="CV442" s="99"/>
      <c r="CW442" s="99"/>
      <c r="CX442" s="98"/>
      <c r="CY442" s="99"/>
      <c r="CZ442" s="99"/>
      <c r="DA442" s="99"/>
      <c r="DB442" s="99"/>
      <c r="DC442" s="502"/>
      <c r="DD442" s="99"/>
      <c r="DE442" s="99"/>
      <c r="DF442" s="99"/>
      <c r="DG442" s="99"/>
      <c r="DH442" s="99"/>
      <c r="DI442" s="99"/>
      <c r="DJ442" s="99"/>
      <c r="DK442" s="99"/>
      <c r="DL442" s="99"/>
      <c r="DM442" s="99"/>
      <c r="DN442" s="99"/>
      <c r="DO442" s="502"/>
      <c r="DP442" s="99"/>
      <c r="DQ442" s="99"/>
      <c r="DR442" s="99"/>
      <c r="DS442" s="502"/>
      <c r="DT442" s="99"/>
      <c r="DU442" s="99"/>
      <c r="DV442" s="99"/>
      <c r="DW442" s="99"/>
      <c r="DX442" s="99"/>
      <c r="DY442" s="99"/>
      <c r="DZ442" s="99"/>
      <c r="EA442" s="506"/>
      <c r="EB442" s="99"/>
      <c r="EC442" s="502"/>
      <c r="ED442" s="98"/>
      <c r="EE442" s="99"/>
      <c r="EF442" s="99"/>
      <c r="EG442" s="99"/>
      <c r="EH442" s="99"/>
      <c r="EI442" s="98"/>
      <c r="EJ442" s="99"/>
      <c r="EK442" s="98"/>
      <c r="EL442" s="99"/>
      <c r="EM442" s="99"/>
      <c r="EN442" s="98"/>
      <c r="EO442" s="99"/>
      <c r="EP442" s="193"/>
      <c r="EQ442" s="99"/>
      <c r="ER442" s="99"/>
      <c r="ES442" s="99"/>
      <c r="ET442" s="99"/>
      <c r="EU442" s="99"/>
      <c r="EV442" s="99"/>
      <c r="EW442" s="502"/>
      <c r="EX442" s="98"/>
      <c r="EY442" s="99"/>
      <c r="EZ442" s="99"/>
      <c r="FA442" s="98"/>
      <c r="FB442" s="99"/>
      <c r="FC442" s="99"/>
      <c r="FD442" s="99"/>
      <c r="FE442" s="98"/>
      <c r="FF442" s="99"/>
      <c r="FG442" s="98"/>
      <c r="FH442" s="99"/>
      <c r="FI442" s="99"/>
      <c r="FJ442" s="98"/>
      <c r="FK442" s="99"/>
      <c r="FL442" s="99"/>
      <c r="FM442" s="99"/>
      <c r="FN442" s="506"/>
      <c r="FO442" s="99"/>
      <c r="FP442" s="502"/>
      <c r="FQ442" s="99"/>
      <c r="FR442" s="98"/>
      <c r="FS442" s="99"/>
      <c r="FT442" s="98"/>
      <c r="FU442" s="99"/>
      <c r="FV442" s="99"/>
      <c r="FW442" s="99"/>
      <c r="FX442" s="99"/>
      <c r="FY442" s="99"/>
      <c r="FZ442" s="98"/>
      <c r="GA442" s="99"/>
      <c r="GB442" s="502"/>
      <c r="GC442" s="99"/>
      <c r="GD442" s="99"/>
      <c r="GE442" s="99"/>
      <c r="GF442" s="502"/>
      <c r="GG442" s="99"/>
      <c r="GH442" s="503"/>
      <c r="GI442" s="99"/>
      <c r="GJ442" s="502"/>
      <c r="GK442" s="99"/>
      <c r="GL442" s="99"/>
      <c r="GM442" s="502"/>
      <c r="GN442" s="99"/>
      <c r="GO442" s="99"/>
      <c r="GP442" s="99"/>
      <c r="GQ442" s="99"/>
      <c r="GR442" s="99"/>
      <c r="GS442" s="503"/>
      <c r="GT442" s="99"/>
      <c r="GU442" s="502"/>
      <c r="GV442" s="98"/>
      <c r="GW442" s="99"/>
      <c r="GX442" s="99"/>
      <c r="GY442" s="98"/>
      <c r="GZ442" s="99"/>
      <c r="HA442" s="99"/>
      <c r="HB442" s="99"/>
      <c r="HC442" s="99"/>
      <c r="HD442" s="99"/>
      <c r="HE442" s="99"/>
      <c r="HF442" s="99"/>
      <c r="HG442" s="99"/>
      <c r="HH442" s="502"/>
      <c r="HI442" s="99"/>
      <c r="HJ442" s="99"/>
      <c r="HK442" s="99"/>
      <c r="HL442" s="99"/>
      <c r="HM442" s="99"/>
      <c r="HN442" s="99"/>
      <c r="HO442" s="502"/>
      <c r="HP442" s="98"/>
      <c r="HQ442" s="99"/>
      <c r="HR442" s="99"/>
      <c r="HS442" s="99"/>
      <c r="HT442" s="98"/>
      <c r="HU442" s="99"/>
      <c r="HV442" s="99"/>
      <c r="HW442" s="99"/>
      <c r="HX442" s="99"/>
      <c r="HY442" s="98"/>
      <c r="HZ442" s="99"/>
      <c r="IA442" s="503"/>
      <c r="IB442" s="502"/>
      <c r="IC442" s="99"/>
      <c r="ID442" s="99"/>
      <c r="IE442" s="99"/>
      <c r="IF442" s="99"/>
      <c r="IG442" s="99"/>
      <c r="IH442" s="99"/>
      <c r="II442" s="99"/>
      <c r="IJ442" s="99"/>
      <c r="IK442" s="503"/>
      <c r="IL442" s="502"/>
      <c r="IM442" s="99"/>
      <c r="IN442" s="99"/>
      <c r="IO442" s="99"/>
      <c r="IP442" s="99"/>
      <c r="IQ442" s="99"/>
      <c r="IR442" s="99"/>
      <c r="IS442" s="503"/>
      <c r="IT442" s="99"/>
      <c r="IU442" s="99"/>
      <c r="IV442" s="502"/>
      <c r="IW442" s="99"/>
      <c r="IX442" s="99"/>
      <c r="IY442" s="98"/>
      <c r="IZ442" s="99"/>
      <c r="JA442" s="99"/>
      <c r="JB442" s="98"/>
      <c r="JC442" s="99"/>
      <c r="JD442" s="99"/>
      <c r="JE442" s="99"/>
      <c r="JF442" s="98"/>
      <c r="JG442" s="99"/>
      <c r="JH442" s="502"/>
      <c r="JI442" s="99"/>
      <c r="JJ442" s="99"/>
      <c r="JK442" s="99"/>
      <c r="JL442" s="99"/>
      <c r="JM442" s="502"/>
      <c r="JN442" s="99"/>
      <c r="JO442" s="507"/>
      <c r="JP442" s="503"/>
      <c r="JQ442" s="502"/>
    </row>
    <row r="443" spans="23:277" ht="16" hidden="1">
      <c r="W443" s="503"/>
      <c r="X443" s="502"/>
      <c r="Y443" s="99"/>
      <c r="Z443" s="502"/>
      <c r="AA443" s="99"/>
      <c r="AB443" s="502"/>
      <c r="AC443" s="99"/>
      <c r="AD443" s="504"/>
      <c r="AE443" s="99"/>
      <c r="AF443" s="99"/>
      <c r="AG443" s="99"/>
      <c r="AH443" s="99"/>
      <c r="AI443" s="505"/>
      <c r="AJ443" s="99"/>
      <c r="AK443" s="98"/>
      <c r="AL443" s="99"/>
      <c r="AM443" s="645"/>
      <c r="AN443" s="99"/>
      <c r="AO443" s="99"/>
      <c r="AP443" s="99"/>
      <c r="AQ443" s="99"/>
      <c r="AR443" s="99"/>
      <c r="AS443" s="99"/>
      <c r="AT443" s="99"/>
      <c r="AU443" s="99"/>
      <c r="AV443" s="99"/>
      <c r="AW443" s="99"/>
      <c r="AX443" s="99"/>
      <c r="AY443" s="98"/>
      <c r="AZ443" s="99"/>
      <c r="BA443" s="98"/>
      <c r="BB443" s="99"/>
      <c r="BC443" s="502"/>
      <c r="BD443" s="99"/>
      <c r="BE443" s="99"/>
      <c r="BF443" s="502"/>
      <c r="BG443" s="99"/>
      <c r="BH443" s="99"/>
      <c r="BI443" s="99"/>
      <c r="BJ443" s="99"/>
      <c r="BK443" s="634"/>
      <c r="BL443" s="99"/>
      <c r="BM443" s="99"/>
      <c r="BN443" s="502"/>
      <c r="BO443" s="99"/>
      <c r="BP443" s="99"/>
      <c r="BQ443" s="99"/>
      <c r="BR443" s="502"/>
      <c r="BS443" s="99"/>
      <c r="BT443" s="99"/>
      <c r="BU443" s="502"/>
      <c r="BV443" s="99"/>
      <c r="BW443" s="502"/>
      <c r="BX443" s="99"/>
      <c r="BY443" s="99"/>
      <c r="BZ443" s="502"/>
      <c r="CA443" s="99"/>
      <c r="CB443" s="99"/>
      <c r="CC443" s="99"/>
      <c r="CD443" s="99"/>
      <c r="CE443" s="503"/>
      <c r="CF443" s="99"/>
      <c r="CG443" s="502"/>
      <c r="CH443" s="99"/>
      <c r="CI443" s="98"/>
      <c r="CJ443" s="99"/>
      <c r="CK443" s="99"/>
      <c r="CL443" s="98"/>
      <c r="CM443" s="99"/>
      <c r="CN443" s="99"/>
      <c r="CO443" s="99"/>
      <c r="CP443" s="98"/>
      <c r="CQ443" s="99"/>
      <c r="CR443" s="99"/>
      <c r="CS443" s="99"/>
      <c r="CT443" s="99"/>
      <c r="CU443" s="99"/>
      <c r="CV443" s="99"/>
      <c r="CW443" s="99"/>
      <c r="CX443" s="98"/>
      <c r="CY443" s="99"/>
      <c r="CZ443" s="99"/>
      <c r="DA443" s="99"/>
      <c r="DB443" s="99"/>
      <c r="DC443" s="502"/>
      <c r="DD443" s="99"/>
      <c r="DE443" s="99"/>
      <c r="DF443" s="99"/>
      <c r="DG443" s="99"/>
      <c r="DH443" s="99"/>
      <c r="DI443" s="99"/>
      <c r="DJ443" s="99"/>
      <c r="DK443" s="99"/>
      <c r="DL443" s="99"/>
      <c r="DM443" s="99"/>
      <c r="DN443" s="99"/>
      <c r="DO443" s="502"/>
      <c r="DP443" s="99"/>
      <c r="DQ443" s="99"/>
      <c r="DR443" s="99"/>
      <c r="DS443" s="502"/>
      <c r="DT443" s="99"/>
      <c r="DU443" s="99"/>
      <c r="DV443" s="99"/>
      <c r="DW443" s="99"/>
      <c r="DX443" s="99"/>
      <c r="DY443" s="99"/>
      <c r="DZ443" s="99"/>
      <c r="EA443" s="506"/>
      <c r="EB443" s="99"/>
      <c r="EC443" s="502"/>
      <c r="ED443" s="98"/>
      <c r="EE443" s="99"/>
      <c r="EF443" s="99"/>
      <c r="EG443" s="99"/>
      <c r="EH443" s="99"/>
      <c r="EI443" s="98"/>
      <c r="EJ443" s="99"/>
      <c r="EK443" s="98"/>
      <c r="EL443" s="99"/>
      <c r="EM443" s="99"/>
      <c r="EN443" s="98"/>
      <c r="EO443" s="99"/>
      <c r="EP443" s="193"/>
      <c r="EQ443" s="99"/>
      <c r="ER443" s="99"/>
      <c r="ES443" s="99"/>
      <c r="ET443" s="99"/>
      <c r="EU443" s="99"/>
      <c r="EV443" s="99"/>
      <c r="EW443" s="502"/>
      <c r="EX443" s="98"/>
      <c r="EY443" s="99"/>
      <c r="EZ443" s="99"/>
      <c r="FA443" s="98"/>
      <c r="FB443" s="99"/>
      <c r="FC443" s="99"/>
      <c r="FD443" s="99"/>
      <c r="FE443" s="98"/>
      <c r="FF443" s="99"/>
      <c r="FG443" s="98"/>
      <c r="FH443" s="99"/>
      <c r="FI443" s="99"/>
      <c r="FJ443" s="98"/>
      <c r="FK443" s="99"/>
      <c r="FL443" s="99"/>
      <c r="FM443" s="99"/>
      <c r="FN443" s="506"/>
      <c r="FO443" s="99"/>
      <c r="FP443" s="502"/>
      <c r="FQ443" s="99"/>
      <c r="FR443" s="98"/>
      <c r="FS443" s="99"/>
      <c r="FT443" s="98"/>
      <c r="FU443" s="99"/>
      <c r="FV443" s="99"/>
      <c r="FW443" s="99"/>
      <c r="FX443" s="99"/>
      <c r="FY443" s="99"/>
      <c r="FZ443" s="98"/>
      <c r="GA443" s="99"/>
      <c r="GB443" s="502"/>
      <c r="GC443" s="99"/>
      <c r="GD443" s="99"/>
      <c r="GE443" s="99"/>
      <c r="GF443" s="502"/>
      <c r="GG443" s="99"/>
      <c r="GH443" s="503"/>
      <c r="GI443" s="99"/>
      <c r="GJ443" s="502"/>
      <c r="GK443" s="99"/>
      <c r="GL443" s="99"/>
      <c r="GM443" s="502"/>
      <c r="GN443" s="99"/>
      <c r="GO443" s="99"/>
      <c r="GP443" s="99"/>
      <c r="GQ443" s="99"/>
      <c r="GR443" s="99"/>
      <c r="GS443" s="503"/>
      <c r="GT443" s="99"/>
      <c r="GU443" s="502"/>
      <c r="GV443" s="98"/>
      <c r="GW443" s="99"/>
      <c r="GX443" s="99"/>
      <c r="GY443" s="98"/>
      <c r="GZ443" s="99"/>
      <c r="HA443" s="99"/>
      <c r="HB443" s="99"/>
      <c r="HC443" s="99"/>
      <c r="HD443" s="99"/>
      <c r="HE443" s="99"/>
      <c r="HF443" s="99"/>
      <c r="HG443" s="99"/>
      <c r="HH443" s="502"/>
      <c r="HI443" s="99"/>
      <c r="HJ443" s="99"/>
      <c r="HK443" s="99"/>
      <c r="HL443" s="99"/>
      <c r="HM443" s="99"/>
      <c r="HN443" s="99"/>
      <c r="HO443" s="502"/>
      <c r="HP443" s="98"/>
      <c r="HQ443" s="99"/>
      <c r="HR443" s="99"/>
      <c r="HS443" s="99"/>
      <c r="HT443" s="98"/>
      <c r="HU443" s="99"/>
      <c r="HV443" s="99"/>
      <c r="HW443" s="99"/>
      <c r="HX443" s="99"/>
      <c r="HY443" s="98"/>
      <c r="HZ443" s="99"/>
      <c r="IA443" s="503"/>
      <c r="IB443" s="502"/>
      <c r="IC443" s="99"/>
      <c r="ID443" s="99"/>
      <c r="IE443" s="99"/>
      <c r="IF443" s="99"/>
      <c r="IG443" s="99"/>
      <c r="IH443" s="99"/>
      <c r="II443" s="99"/>
      <c r="IJ443" s="99"/>
      <c r="IK443" s="503"/>
      <c r="IL443" s="502"/>
      <c r="IM443" s="99"/>
      <c r="IN443" s="99"/>
      <c r="IO443" s="99"/>
      <c r="IP443" s="99"/>
      <c r="IQ443" s="99"/>
      <c r="IR443" s="99"/>
      <c r="IS443" s="503"/>
      <c r="IT443" s="99"/>
      <c r="IU443" s="99"/>
      <c r="IV443" s="502"/>
      <c r="IW443" s="99"/>
      <c r="IX443" s="99"/>
      <c r="IY443" s="98"/>
      <c r="IZ443" s="99"/>
      <c r="JA443" s="99"/>
      <c r="JB443" s="98"/>
      <c r="JC443" s="99"/>
      <c r="JD443" s="99"/>
      <c r="JE443" s="99"/>
      <c r="JF443" s="98"/>
      <c r="JG443" s="99"/>
      <c r="JH443" s="502"/>
      <c r="JI443" s="99"/>
      <c r="JJ443" s="99"/>
      <c r="JK443" s="99"/>
      <c r="JL443" s="99"/>
      <c r="JM443" s="502"/>
      <c r="JN443" s="99"/>
      <c r="JO443" s="507"/>
      <c r="JP443" s="503"/>
      <c r="JQ443" s="502"/>
    </row>
    <row r="444" spans="23:277" ht="16" hidden="1">
      <c r="W444" s="503"/>
      <c r="X444" s="502"/>
      <c r="Y444" s="99"/>
      <c r="Z444" s="502"/>
      <c r="AA444" s="99"/>
      <c r="AB444" s="502"/>
      <c r="AC444" s="99"/>
      <c r="AD444" s="504"/>
      <c r="AE444" s="99"/>
      <c r="AF444" s="99"/>
      <c r="AG444" s="99"/>
      <c r="AH444" s="99"/>
      <c r="AI444" s="505"/>
      <c r="AJ444" s="99"/>
      <c r="AK444" s="98"/>
      <c r="AL444" s="99"/>
      <c r="AM444" s="645"/>
      <c r="AN444" s="99"/>
      <c r="AO444" s="99"/>
      <c r="AP444" s="99"/>
      <c r="AQ444" s="99"/>
      <c r="AR444" s="99"/>
      <c r="AS444" s="99"/>
      <c r="AT444" s="99"/>
      <c r="AU444" s="99"/>
      <c r="AV444" s="99"/>
      <c r="AW444" s="99"/>
      <c r="AX444" s="99"/>
      <c r="AY444" s="98"/>
      <c r="AZ444" s="99"/>
      <c r="BA444" s="98"/>
      <c r="BB444" s="99"/>
      <c r="BC444" s="502"/>
      <c r="BD444" s="99"/>
      <c r="BE444" s="99"/>
      <c r="BF444" s="502"/>
      <c r="BG444" s="99"/>
      <c r="BH444" s="99"/>
      <c r="BI444" s="99"/>
      <c r="BJ444" s="99"/>
      <c r="BK444" s="634"/>
      <c r="BL444" s="99"/>
      <c r="BM444" s="99"/>
      <c r="BN444" s="502"/>
      <c r="BO444" s="99"/>
      <c r="BP444" s="99"/>
      <c r="BQ444" s="99"/>
      <c r="BR444" s="502"/>
      <c r="BS444" s="99"/>
      <c r="BT444" s="99"/>
      <c r="BU444" s="502"/>
      <c r="BV444" s="99"/>
      <c r="BW444" s="502"/>
      <c r="BX444" s="99"/>
      <c r="BY444" s="99"/>
      <c r="BZ444" s="502"/>
      <c r="CA444" s="99"/>
      <c r="CB444" s="99"/>
      <c r="CC444" s="99"/>
      <c r="CD444" s="99"/>
      <c r="CE444" s="503"/>
      <c r="CF444" s="99"/>
      <c r="CG444" s="502"/>
      <c r="CH444" s="99"/>
      <c r="CI444" s="98"/>
      <c r="CJ444" s="99"/>
      <c r="CK444" s="99"/>
      <c r="CL444" s="98"/>
      <c r="CM444" s="99"/>
      <c r="CN444" s="99"/>
      <c r="CO444" s="99"/>
      <c r="CP444" s="98"/>
      <c r="CQ444" s="99"/>
      <c r="CR444" s="99"/>
      <c r="CS444" s="99"/>
      <c r="CT444" s="99"/>
      <c r="CU444" s="99"/>
      <c r="CV444" s="99"/>
      <c r="CW444" s="99"/>
      <c r="CX444" s="98"/>
      <c r="CY444" s="99"/>
      <c r="CZ444" s="99"/>
      <c r="DA444" s="99"/>
      <c r="DB444" s="99"/>
      <c r="DC444" s="502"/>
      <c r="DD444" s="99"/>
      <c r="DE444" s="99"/>
      <c r="DF444" s="99"/>
      <c r="DG444" s="99"/>
      <c r="DH444" s="99"/>
      <c r="DI444" s="99"/>
      <c r="DJ444" s="99"/>
      <c r="DK444" s="99"/>
      <c r="DL444" s="99"/>
      <c r="DM444" s="99"/>
      <c r="DN444" s="99"/>
      <c r="DO444" s="502"/>
      <c r="DP444" s="99"/>
      <c r="DQ444" s="99"/>
      <c r="DR444" s="99"/>
      <c r="DS444" s="502"/>
      <c r="DT444" s="99"/>
      <c r="DU444" s="99"/>
      <c r="DV444" s="99"/>
      <c r="DW444" s="99"/>
      <c r="DX444" s="99"/>
      <c r="DY444" s="99"/>
      <c r="DZ444" s="99"/>
      <c r="EA444" s="506"/>
      <c r="EB444" s="99"/>
      <c r="EC444" s="502"/>
      <c r="ED444" s="98"/>
      <c r="EE444" s="99"/>
      <c r="EF444" s="99"/>
      <c r="EG444" s="99"/>
      <c r="EH444" s="99"/>
      <c r="EI444" s="98"/>
      <c r="EJ444" s="99"/>
      <c r="EK444" s="98"/>
      <c r="EL444" s="99"/>
      <c r="EM444" s="99"/>
      <c r="EN444" s="98"/>
      <c r="EO444" s="99"/>
      <c r="EP444" s="193"/>
      <c r="EQ444" s="99"/>
      <c r="ER444" s="99"/>
      <c r="ES444" s="99"/>
      <c r="ET444" s="99"/>
      <c r="EU444" s="99"/>
      <c r="EV444" s="99"/>
      <c r="EW444" s="502"/>
      <c r="EX444" s="98"/>
      <c r="EY444" s="99"/>
      <c r="EZ444" s="99"/>
      <c r="FA444" s="98"/>
      <c r="FB444" s="99"/>
      <c r="FC444" s="99"/>
      <c r="FD444" s="99"/>
      <c r="FE444" s="98"/>
      <c r="FF444" s="99"/>
      <c r="FG444" s="98"/>
      <c r="FH444" s="99"/>
      <c r="FI444" s="99"/>
      <c r="FJ444" s="98"/>
      <c r="FK444" s="99"/>
      <c r="FL444" s="99"/>
      <c r="FM444" s="99"/>
      <c r="FN444" s="506"/>
      <c r="FO444" s="99"/>
      <c r="FP444" s="502"/>
      <c r="FQ444" s="99"/>
      <c r="FR444" s="98"/>
      <c r="FS444" s="99"/>
      <c r="FT444" s="98"/>
      <c r="FU444" s="99"/>
      <c r="FV444" s="99"/>
      <c r="FW444" s="99"/>
      <c r="FX444" s="99"/>
      <c r="FY444" s="99"/>
      <c r="FZ444" s="98"/>
      <c r="GA444" s="99"/>
      <c r="GB444" s="502"/>
      <c r="GC444" s="99"/>
      <c r="GD444" s="99"/>
      <c r="GE444" s="99"/>
      <c r="GF444" s="502"/>
      <c r="GG444" s="99"/>
      <c r="GH444" s="503"/>
      <c r="GI444" s="99"/>
      <c r="GJ444" s="502"/>
      <c r="GK444" s="99"/>
      <c r="GL444" s="99"/>
      <c r="GM444" s="502"/>
      <c r="GN444" s="99"/>
      <c r="GO444" s="99"/>
      <c r="GP444" s="99"/>
      <c r="GQ444" s="99"/>
      <c r="GR444" s="99"/>
      <c r="GS444" s="503"/>
      <c r="GT444" s="99"/>
      <c r="GU444" s="502"/>
      <c r="GV444" s="98"/>
      <c r="GW444" s="99"/>
      <c r="GX444" s="99"/>
      <c r="GY444" s="98"/>
      <c r="GZ444" s="99"/>
      <c r="HA444" s="99"/>
      <c r="HB444" s="99"/>
      <c r="HC444" s="99"/>
      <c r="HD444" s="99"/>
      <c r="HE444" s="99"/>
      <c r="HF444" s="99"/>
      <c r="HG444" s="99"/>
      <c r="HH444" s="502"/>
      <c r="HI444" s="99"/>
      <c r="HJ444" s="99"/>
      <c r="HK444" s="99"/>
      <c r="HL444" s="99"/>
      <c r="HM444" s="99"/>
      <c r="HN444" s="99"/>
      <c r="HO444" s="502"/>
      <c r="HP444" s="98"/>
      <c r="HQ444" s="99"/>
      <c r="HR444" s="99"/>
      <c r="HS444" s="99"/>
      <c r="HT444" s="98"/>
      <c r="HU444" s="99"/>
      <c r="HV444" s="99"/>
      <c r="HW444" s="99"/>
      <c r="HX444" s="99"/>
      <c r="HY444" s="98"/>
      <c r="HZ444" s="99"/>
      <c r="IA444" s="503"/>
      <c r="IB444" s="502"/>
      <c r="IC444" s="99"/>
      <c r="ID444" s="99"/>
      <c r="IE444" s="99"/>
      <c r="IF444" s="99"/>
      <c r="IG444" s="99"/>
      <c r="IH444" s="99"/>
      <c r="II444" s="99"/>
      <c r="IJ444" s="99"/>
      <c r="IK444" s="503"/>
      <c r="IL444" s="502"/>
      <c r="IM444" s="99"/>
      <c r="IN444" s="99"/>
      <c r="IO444" s="99"/>
      <c r="IP444" s="99"/>
      <c r="IQ444" s="99"/>
      <c r="IR444" s="99"/>
      <c r="IS444" s="503"/>
      <c r="IT444" s="99"/>
      <c r="IU444" s="99"/>
      <c r="IV444" s="502"/>
      <c r="IW444" s="99"/>
      <c r="IX444" s="99"/>
      <c r="IY444" s="98"/>
      <c r="IZ444" s="99"/>
      <c r="JA444" s="99"/>
      <c r="JB444" s="98"/>
      <c r="JC444" s="99"/>
      <c r="JD444" s="99"/>
      <c r="JE444" s="99"/>
      <c r="JF444" s="98"/>
      <c r="JG444" s="99"/>
      <c r="JH444" s="502"/>
      <c r="JI444" s="99"/>
      <c r="JJ444" s="99"/>
      <c r="JK444" s="99"/>
      <c r="JL444" s="99"/>
      <c r="JM444" s="502"/>
      <c r="JN444" s="99"/>
      <c r="JO444" s="507"/>
      <c r="JP444" s="503"/>
      <c r="JQ444" s="502"/>
    </row>
    <row r="445" spans="23:277" ht="16" hidden="1">
      <c r="W445" s="503"/>
      <c r="X445" s="502"/>
      <c r="Y445" s="99"/>
      <c r="Z445" s="502"/>
      <c r="AA445" s="99"/>
      <c r="AB445" s="502"/>
      <c r="AC445" s="99"/>
      <c r="AD445" s="504"/>
      <c r="AE445" s="99"/>
      <c r="AF445" s="99"/>
      <c r="AG445" s="99"/>
      <c r="AH445" s="99"/>
      <c r="AI445" s="505"/>
      <c r="AJ445" s="99"/>
      <c r="AK445" s="98"/>
      <c r="AL445" s="99"/>
      <c r="AM445" s="645"/>
      <c r="AN445" s="99"/>
      <c r="AO445" s="99"/>
      <c r="AP445" s="99"/>
      <c r="AQ445" s="99"/>
      <c r="AR445" s="99"/>
      <c r="AS445" s="99"/>
      <c r="AT445" s="99"/>
      <c r="AU445" s="99"/>
      <c r="AV445" s="99"/>
      <c r="AW445" s="99"/>
      <c r="AX445" s="99"/>
      <c r="AY445" s="98"/>
      <c r="AZ445" s="99"/>
      <c r="BA445" s="98"/>
      <c r="BB445" s="99"/>
      <c r="BC445" s="502"/>
      <c r="BD445" s="99"/>
      <c r="BE445" s="99"/>
      <c r="BF445" s="502"/>
      <c r="BG445" s="99"/>
      <c r="BH445" s="99"/>
      <c r="BI445" s="99"/>
      <c r="BJ445" s="99"/>
      <c r="BK445" s="634"/>
      <c r="BL445" s="99"/>
      <c r="BM445" s="99"/>
      <c r="BN445" s="502"/>
      <c r="BO445" s="99"/>
      <c r="BP445" s="99"/>
      <c r="BQ445" s="99"/>
      <c r="BR445" s="502"/>
      <c r="BS445" s="99"/>
      <c r="BT445" s="99"/>
      <c r="BU445" s="502"/>
      <c r="BV445" s="99"/>
      <c r="BW445" s="502"/>
      <c r="BX445" s="99"/>
      <c r="BY445" s="99"/>
      <c r="BZ445" s="502"/>
      <c r="CA445" s="99"/>
      <c r="CB445" s="99"/>
      <c r="CC445" s="99"/>
      <c r="CD445" s="99"/>
      <c r="CE445" s="503"/>
      <c r="CF445" s="99"/>
      <c r="CG445" s="502"/>
      <c r="CH445" s="99"/>
      <c r="CI445" s="98"/>
      <c r="CJ445" s="99"/>
      <c r="CK445" s="99"/>
      <c r="CL445" s="98"/>
      <c r="CM445" s="99"/>
      <c r="CN445" s="99"/>
      <c r="CO445" s="99"/>
      <c r="CP445" s="98"/>
      <c r="CQ445" s="99"/>
      <c r="CR445" s="99"/>
      <c r="CS445" s="99"/>
      <c r="CT445" s="99"/>
      <c r="CU445" s="99"/>
      <c r="CV445" s="99"/>
      <c r="CW445" s="99"/>
      <c r="CX445" s="98"/>
      <c r="CY445" s="99"/>
      <c r="CZ445" s="99"/>
      <c r="DA445" s="99"/>
      <c r="DB445" s="99"/>
      <c r="DC445" s="502"/>
      <c r="DD445" s="99"/>
      <c r="DE445" s="99"/>
      <c r="DF445" s="99"/>
      <c r="DG445" s="99"/>
      <c r="DH445" s="99"/>
      <c r="DI445" s="99"/>
      <c r="DJ445" s="99"/>
      <c r="DK445" s="99"/>
      <c r="DL445" s="99"/>
      <c r="DM445" s="99"/>
      <c r="DN445" s="99"/>
      <c r="DO445" s="502"/>
      <c r="DP445" s="99"/>
      <c r="DQ445" s="99"/>
      <c r="DR445" s="99"/>
      <c r="DS445" s="502"/>
      <c r="DT445" s="99"/>
      <c r="DU445" s="99"/>
      <c r="DV445" s="99"/>
      <c r="DW445" s="99"/>
      <c r="DX445" s="99"/>
      <c r="DY445" s="99"/>
      <c r="DZ445" s="99"/>
      <c r="EA445" s="506"/>
      <c r="EB445" s="99"/>
      <c r="EC445" s="502"/>
      <c r="ED445" s="98"/>
      <c r="EE445" s="99"/>
      <c r="EF445" s="99"/>
      <c r="EG445" s="99"/>
      <c r="EH445" s="99"/>
      <c r="EI445" s="98"/>
      <c r="EJ445" s="99"/>
      <c r="EK445" s="98"/>
      <c r="EL445" s="99"/>
      <c r="EM445" s="99"/>
      <c r="EN445" s="98"/>
      <c r="EO445" s="99"/>
      <c r="EP445" s="193"/>
      <c r="EQ445" s="99"/>
      <c r="ER445" s="99"/>
      <c r="ES445" s="99"/>
      <c r="ET445" s="99"/>
      <c r="EU445" s="99"/>
      <c r="EV445" s="99"/>
      <c r="EW445" s="502"/>
      <c r="EX445" s="98"/>
      <c r="EY445" s="99"/>
      <c r="EZ445" s="99"/>
      <c r="FA445" s="98"/>
      <c r="FB445" s="99"/>
      <c r="FC445" s="99"/>
      <c r="FD445" s="99"/>
      <c r="FE445" s="98"/>
      <c r="FF445" s="99"/>
      <c r="FG445" s="98"/>
      <c r="FH445" s="99"/>
      <c r="FI445" s="99"/>
      <c r="FJ445" s="98"/>
      <c r="FK445" s="99"/>
      <c r="FL445" s="99"/>
      <c r="FM445" s="99"/>
      <c r="FN445" s="506"/>
      <c r="FO445" s="99"/>
      <c r="FP445" s="502"/>
      <c r="FQ445" s="99"/>
      <c r="FR445" s="98"/>
      <c r="FS445" s="99"/>
      <c r="FT445" s="98"/>
      <c r="FU445" s="99"/>
      <c r="FV445" s="99"/>
      <c r="FW445" s="99"/>
      <c r="FX445" s="99"/>
      <c r="FY445" s="99"/>
      <c r="FZ445" s="98"/>
      <c r="GA445" s="99"/>
      <c r="GB445" s="502"/>
      <c r="GC445" s="99"/>
      <c r="GD445" s="99"/>
      <c r="GE445" s="99"/>
      <c r="GF445" s="502"/>
      <c r="GG445" s="99"/>
      <c r="GH445" s="503"/>
      <c r="GI445" s="99"/>
      <c r="GJ445" s="502"/>
      <c r="GK445" s="99"/>
      <c r="GL445" s="99"/>
      <c r="GM445" s="502"/>
      <c r="GN445" s="99"/>
      <c r="GO445" s="99"/>
      <c r="GP445" s="99"/>
      <c r="GQ445" s="99"/>
      <c r="GR445" s="99"/>
      <c r="GS445" s="503"/>
      <c r="GT445" s="99"/>
      <c r="GU445" s="502"/>
      <c r="GV445" s="98"/>
      <c r="GW445" s="99"/>
      <c r="GX445" s="99"/>
      <c r="GY445" s="98"/>
      <c r="GZ445" s="99"/>
      <c r="HA445" s="99"/>
      <c r="HB445" s="99"/>
      <c r="HC445" s="99"/>
      <c r="HD445" s="99"/>
      <c r="HE445" s="99"/>
      <c r="HF445" s="99"/>
      <c r="HG445" s="99"/>
      <c r="HH445" s="502"/>
      <c r="HI445" s="99"/>
      <c r="HJ445" s="99"/>
      <c r="HK445" s="99"/>
      <c r="HL445" s="99"/>
      <c r="HM445" s="99"/>
      <c r="HN445" s="99"/>
      <c r="HO445" s="502"/>
      <c r="HP445" s="98"/>
      <c r="HQ445" s="99"/>
      <c r="HR445" s="99"/>
      <c r="HS445" s="99"/>
      <c r="HT445" s="98"/>
      <c r="HU445" s="99"/>
      <c r="HV445" s="99"/>
      <c r="HW445" s="99"/>
      <c r="HX445" s="99"/>
      <c r="HY445" s="98"/>
      <c r="HZ445" s="99"/>
      <c r="IA445" s="503"/>
      <c r="IB445" s="502"/>
      <c r="IC445" s="99"/>
      <c r="ID445" s="99"/>
      <c r="IE445" s="99"/>
      <c r="IF445" s="99"/>
      <c r="IG445" s="99"/>
      <c r="IH445" s="99"/>
      <c r="II445" s="99"/>
      <c r="IJ445" s="99"/>
      <c r="IK445" s="503"/>
      <c r="IL445" s="502"/>
      <c r="IM445" s="99"/>
      <c r="IN445" s="99"/>
      <c r="IO445" s="99"/>
      <c r="IP445" s="99"/>
      <c r="IQ445" s="99"/>
      <c r="IR445" s="99"/>
      <c r="IS445" s="503"/>
      <c r="IT445" s="99"/>
      <c r="IU445" s="99"/>
      <c r="IV445" s="502"/>
      <c r="IW445" s="99"/>
      <c r="IX445" s="99"/>
      <c r="IY445" s="98"/>
      <c r="IZ445" s="99"/>
      <c r="JA445" s="99"/>
      <c r="JB445" s="98"/>
      <c r="JC445" s="99"/>
      <c r="JD445" s="99"/>
      <c r="JE445" s="99"/>
      <c r="JF445" s="98"/>
      <c r="JG445" s="99"/>
      <c r="JH445" s="502"/>
      <c r="JI445" s="99"/>
      <c r="JJ445" s="99"/>
      <c r="JK445" s="99"/>
      <c r="JL445" s="99"/>
      <c r="JM445" s="502"/>
      <c r="JN445" s="99"/>
      <c r="JO445" s="507"/>
      <c r="JP445" s="503"/>
      <c r="JQ445" s="502"/>
    </row>
    <row r="446" spans="23:277" ht="16" hidden="1">
      <c r="W446" s="503"/>
      <c r="X446" s="502"/>
      <c r="Y446" s="99"/>
      <c r="Z446" s="502"/>
      <c r="AA446" s="99"/>
      <c r="AB446" s="502"/>
      <c r="AC446" s="99"/>
      <c r="AD446" s="504"/>
      <c r="AE446" s="99"/>
      <c r="AF446" s="99"/>
      <c r="AG446" s="99"/>
      <c r="AH446" s="99"/>
      <c r="AI446" s="505"/>
      <c r="AJ446" s="99"/>
      <c r="AK446" s="98"/>
      <c r="AL446" s="99"/>
      <c r="AM446" s="645"/>
      <c r="AN446" s="99"/>
      <c r="AO446" s="99"/>
      <c r="AP446" s="99"/>
      <c r="AQ446" s="99"/>
      <c r="AR446" s="99"/>
      <c r="AS446" s="99"/>
      <c r="AT446" s="99"/>
      <c r="AU446" s="99"/>
      <c r="AV446" s="99"/>
      <c r="AW446" s="99"/>
      <c r="AX446" s="99"/>
      <c r="AY446" s="98"/>
      <c r="AZ446" s="99"/>
      <c r="BA446" s="98"/>
      <c r="BB446" s="99"/>
      <c r="BC446" s="502"/>
      <c r="BD446" s="99"/>
      <c r="BE446" s="99"/>
      <c r="BF446" s="502"/>
      <c r="BG446" s="99"/>
      <c r="BH446" s="99"/>
      <c r="BI446" s="99"/>
      <c r="BJ446" s="99"/>
      <c r="BK446" s="634"/>
      <c r="BL446" s="99"/>
      <c r="BM446" s="99"/>
      <c r="BN446" s="502"/>
      <c r="BO446" s="99"/>
      <c r="BP446" s="99"/>
      <c r="BQ446" s="99"/>
      <c r="BR446" s="502"/>
      <c r="BS446" s="99"/>
      <c r="BT446" s="99"/>
      <c r="BU446" s="502"/>
      <c r="BV446" s="99"/>
      <c r="BW446" s="502"/>
      <c r="BX446" s="99"/>
      <c r="BY446" s="99"/>
      <c r="BZ446" s="502"/>
      <c r="CA446" s="99"/>
      <c r="CB446" s="99"/>
      <c r="CC446" s="99"/>
      <c r="CD446" s="99"/>
      <c r="CE446" s="503"/>
      <c r="CF446" s="99"/>
      <c r="CG446" s="502"/>
      <c r="CH446" s="99"/>
      <c r="CI446" s="98"/>
      <c r="CJ446" s="99"/>
      <c r="CK446" s="99"/>
      <c r="CL446" s="98"/>
      <c r="CM446" s="99"/>
      <c r="CN446" s="99"/>
      <c r="CO446" s="99"/>
      <c r="CP446" s="98"/>
      <c r="CQ446" s="99"/>
      <c r="CR446" s="99"/>
      <c r="CS446" s="99"/>
      <c r="CT446" s="99"/>
      <c r="CU446" s="99"/>
      <c r="CV446" s="99"/>
      <c r="CW446" s="99"/>
      <c r="CX446" s="98"/>
      <c r="CY446" s="99"/>
      <c r="CZ446" s="99"/>
      <c r="DA446" s="99"/>
      <c r="DB446" s="99"/>
      <c r="DC446" s="502"/>
      <c r="DD446" s="99"/>
      <c r="DE446" s="99"/>
      <c r="DF446" s="99"/>
      <c r="DG446" s="99"/>
      <c r="DH446" s="99"/>
      <c r="DI446" s="99"/>
      <c r="DJ446" s="99"/>
      <c r="DK446" s="99"/>
      <c r="DL446" s="99"/>
      <c r="DM446" s="99"/>
      <c r="DN446" s="99"/>
      <c r="DO446" s="502"/>
      <c r="DP446" s="99"/>
      <c r="DQ446" s="99"/>
      <c r="DR446" s="99"/>
      <c r="DS446" s="502"/>
      <c r="DT446" s="99"/>
      <c r="DU446" s="99"/>
      <c r="DV446" s="99"/>
      <c r="DW446" s="99"/>
      <c r="DX446" s="99"/>
      <c r="DY446" s="99"/>
      <c r="DZ446" s="99"/>
      <c r="EA446" s="506"/>
      <c r="EB446" s="99"/>
      <c r="EC446" s="502"/>
      <c r="ED446" s="98"/>
      <c r="EE446" s="99"/>
      <c r="EF446" s="99"/>
      <c r="EG446" s="99"/>
      <c r="EH446" s="99"/>
      <c r="EI446" s="98"/>
      <c r="EJ446" s="99"/>
      <c r="EK446" s="98"/>
      <c r="EL446" s="99"/>
      <c r="EM446" s="99"/>
      <c r="EN446" s="98"/>
      <c r="EO446" s="99"/>
      <c r="EP446" s="193"/>
      <c r="EQ446" s="99"/>
      <c r="ER446" s="99"/>
      <c r="ES446" s="99"/>
      <c r="ET446" s="99"/>
      <c r="EU446" s="99"/>
      <c r="EV446" s="99"/>
      <c r="EW446" s="502"/>
      <c r="EX446" s="98"/>
      <c r="EY446" s="99"/>
      <c r="EZ446" s="99"/>
      <c r="FA446" s="98"/>
      <c r="FB446" s="99"/>
      <c r="FC446" s="99"/>
      <c r="FD446" s="99"/>
      <c r="FE446" s="98"/>
      <c r="FF446" s="99"/>
      <c r="FG446" s="98"/>
      <c r="FH446" s="99"/>
      <c r="FI446" s="99"/>
      <c r="FJ446" s="98"/>
      <c r="FK446" s="99"/>
      <c r="FL446" s="99"/>
      <c r="FM446" s="99"/>
      <c r="FN446" s="506"/>
      <c r="FO446" s="99"/>
      <c r="FP446" s="502"/>
      <c r="FQ446" s="99"/>
      <c r="FR446" s="98"/>
      <c r="FS446" s="99"/>
      <c r="FT446" s="98"/>
      <c r="FU446" s="99"/>
      <c r="FV446" s="99"/>
      <c r="FW446" s="99"/>
      <c r="FX446" s="99"/>
      <c r="FY446" s="99"/>
      <c r="FZ446" s="98"/>
      <c r="GA446" s="99"/>
      <c r="GB446" s="502"/>
      <c r="GC446" s="99"/>
      <c r="GD446" s="99"/>
      <c r="GE446" s="99"/>
      <c r="GF446" s="502"/>
      <c r="GG446" s="99"/>
      <c r="GH446" s="503"/>
      <c r="GI446" s="99"/>
      <c r="GJ446" s="502"/>
      <c r="GK446" s="99"/>
      <c r="GL446" s="99"/>
      <c r="GM446" s="502"/>
      <c r="GN446" s="99"/>
      <c r="GO446" s="99"/>
      <c r="GP446" s="99"/>
      <c r="GQ446" s="99"/>
      <c r="GR446" s="99"/>
      <c r="GS446" s="503"/>
      <c r="GT446" s="99"/>
      <c r="GU446" s="502"/>
      <c r="GV446" s="98"/>
      <c r="GW446" s="99"/>
      <c r="GX446" s="99"/>
      <c r="GY446" s="98"/>
      <c r="GZ446" s="99"/>
      <c r="HA446" s="99"/>
      <c r="HB446" s="99"/>
      <c r="HC446" s="99"/>
      <c r="HD446" s="99"/>
      <c r="HE446" s="99"/>
      <c r="HF446" s="99"/>
      <c r="HG446" s="99"/>
      <c r="HH446" s="502"/>
      <c r="HI446" s="99"/>
      <c r="HJ446" s="99"/>
      <c r="HK446" s="99"/>
      <c r="HL446" s="99"/>
      <c r="HM446" s="99"/>
      <c r="HN446" s="99"/>
      <c r="HO446" s="502"/>
      <c r="HP446" s="98"/>
      <c r="HQ446" s="99"/>
      <c r="HR446" s="99"/>
      <c r="HS446" s="99"/>
      <c r="HT446" s="98"/>
      <c r="HU446" s="99"/>
      <c r="HV446" s="99"/>
      <c r="HW446" s="99"/>
      <c r="HX446" s="99"/>
      <c r="HY446" s="98"/>
      <c r="HZ446" s="99"/>
      <c r="IA446" s="503"/>
      <c r="IB446" s="502"/>
      <c r="IC446" s="99"/>
      <c r="ID446" s="99"/>
      <c r="IE446" s="99"/>
      <c r="IF446" s="99"/>
      <c r="IG446" s="99"/>
      <c r="IH446" s="99"/>
      <c r="II446" s="99"/>
      <c r="IJ446" s="99"/>
      <c r="IK446" s="503"/>
      <c r="IL446" s="502"/>
      <c r="IM446" s="99"/>
      <c r="IN446" s="99"/>
      <c r="IO446" s="99"/>
      <c r="IP446" s="99"/>
      <c r="IQ446" s="99"/>
      <c r="IR446" s="99"/>
      <c r="IS446" s="503"/>
      <c r="IT446" s="99"/>
      <c r="IU446" s="99"/>
      <c r="IV446" s="502"/>
      <c r="IW446" s="99"/>
      <c r="IX446" s="99"/>
      <c r="IY446" s="98"/>
      <c r="IZ446" s="99"/>
      <c r="JA446" s="99"/>
      <c r="JB446" s="98"/>
      <c r="JC446" s="99"/>
      <c r="JD446" s="99"/>
      <c r="JE446" s="99"/>
      <c r="JF446" s="98"/>
      <c r="JG446" s="99"/>
      <c r="JH446" s="502"/>
      <c r="JI446" s="99"/>
      <c r="JJ446" s="99"/>
      <c r="JK446" s="99"/>
      <c r="JL446" s="99"/>
      <c r="JM446" s="502"/>
      <c r="JN446" s="99"/>
      <c r="JO446" s="507"/>
      <c r="JP446" s="503"/>
      <c r="JQ446" s="502"/>
    </row>
    <row r="447" spans="23:277" ht="16" hidden="1">
      <c r="W447" s="503"/>
      <c r="X447" s="502"/>
      <c r="Y447" s="99"/>
      <c r="Z447" s="502"/>
      <c r="AA447" s="99"/>
      <c r="AB447" s="502"/>
      <c r="AC447" s="99"/>
      <c r="AD447" s="504"/>
      <c r="AE447" s="99"/>
      <c r="AF447" s="99"/>
      <c r="AG447" s="99"/>
      <c r="AH447" s="99"/>
      <c r="AI447" s="505"/>
      <c r="AJ447" s="99"/>
      <c r="AK447" s="98"/>
      <c r="AL447" s="99"/>
      <c r="AM447" s="645"/>
      <c r="AN447" s="99"/>
      <c r="AO447" s="99"/>
      <c r="AP447" s="99"/>
      <c r="AQ447" s="99"/>
      <c r="AR447" s="99"/>
      <c r="AS447" s="99"/>
      <c r="AT447" s="99"/>
      <c r="AU447" s="99"/>
      <c r="AV447" s="99"/>
      <c r="AW447" s="99"/>
      <c r="AX447" s="99"/>
      <c r="AY447" s="98"/>
      <c r="AZ447" s="99"/>
      <c r="BA447" s="98"/>
      <c r="BB447" s="99"/>
      <c r="BC447" s="502"/>
      <c r="BD447" s="99"/>
      <c r="BE447" s="99"/>
      <c r="BF447" s="502"/>
      <c r="BG447" s="99"/>
      <c r="BH447" s="99"/>
      <c r="BI447" s="99"/>
      <c r="BJ447" s="99"/>
      <c r="BK447" s="634"/>
      <c r="BL447" s="99"/>
      <c r="BM447" s="99"/>
      <c r="BN447" s="502"/>
      <c r="BO447" s="99"/>
      <c r="BP447" s="99"/>
      <c r="BQ447" s="99"/>
      <c r="BR447" s="502"/>
      <c r="BS447" s="99"/>
      <c r="BT447" s="99"/>
      <c r="BU447" s="502"/>
      <c r="BV447" s="99"/>
      <c r="BW447" s="502"/>
      <c r="BX447" s="99"/>
      <c r="BY447" s="99"/>
      <c r="BZ447" s="502"/>
      <c r="CA447" s="99"/>
      <c r="CB447" s="99"/>
      <c r="CC447" s="99"/>
      <c r="CD447" s="99"/>
      <c r="CE447" s="503"/>
      <c r="CF447" s="99"/>
      <c r="CG447" s="502"/>
      <c r="CH447" s="99"/>
      <c r="CI447" s="98"/>
      <c r="CJ447" s="99"/>
      <c r="CK447" s="99"/>
      <c r="CL447" s="98"/>
      <c r="CM447" s="99"/>
      <c r="CN447" s="99"/>
      <c r="CO447" s="99"/>
      <c r="CP447" s="98"/>
      <c r="CQ447" s="99"/>
      <c r="CR447" s="99"/>
      <c r="CS447" s="99"/>
      <c r="CT447" s="99"/>
      <c r="CU447" s="99"/>
      <c r="CV447" s="99"/>
      <c r="CW447" s="99"/>
      <c r="CX447" s="98"/>
      <c r="CY447" s="99"/>
      <c r="CZ447" s="99"/>
      <c r="DA447" s="99"/>
      <c r="DB447" s="99"/>
      <c r="DC447" s="502"/>
      <c r="DD447" s="99"/>
      <c r="DE447" s="99"/>
      <c r="DF447" s="99"/>
      <c r="DG447" s="99"/>
      <c r="DH447" s="99"/>
      <c r="DI447" s="99"/>
      <c r="DJ447" s="99"/>
      <c r="DK447" s="99"/>
      <c r="DL447" s="99"/>
      <c r="DM447" s="99"/>
      <c r="DN447" s="99"/>
      <c r="DO447" s="502"/>
      <c r="DP447" s="99"/>
      <c r="DQ447" s="99"/>
      <c r="DR447" s="99"/>
      <c r="DS447" s="502"/>
      <c r="DT447" s="99"/>
      <c r="DU447" s="99"/>
      <c r="DV447" s="99"/>
      <c r="DW447" s="99"/>
      <c r="DX447" s="99"/>
      <c r="DY447" s="99"/>
      <c r="DZ447" s="99"/>
      <c r="EA447" s="506"/>
      <c r="EB447" s="99"/>
      <c r="EC447" s="502"/>
      <c r="ED447" s="98"/>
      <c r="EE447" s="99"/>
      <c r="EF447" s="99"/>
      <c r="EG447" s="99"/>
      <c r="EH447" s="99"/>
      <c r="EI447" s="98"/>
      <c r="EJ447" s="99"/>
      <c r="EK447" s="98"/>
      <c r="EL447" s="99"/>
      <c r="EM447" s="99"/>
      <c r="EN447" s="98"/>
      <c r="EO447" s="99"/>
      <c r="EP447" s="193"/>
      <c r="EQ447" s="99"/>
      <c r="ER447" s="99"/>
      <c r="ES447" s="99"/>
      <c r="ET447" s="99"/>
      <c r="EU447" s="99"/>
      <c r="EV447" s="99"/>
      <c r="EW447" s="502"/>
      <c r="EX447" s="98"/>
      <c r="EY447" s="99"/>
      <c r="EZ447" s="99"/>
      <c r="FA447" s="98"/>
      <c r="FB447" s="99"/>
      <c r="FC447" s="99"/>
      <c r="FD447" s="99"/>
      <c r="FE447" s="98"/>
      <c r="FF447" s="99"/>
      <c r="FG447" s="98"/>
      <c r="FH447" s="99"/>
      <c r="FI447" s="99"/>
      <c r="FJ447" s="98"/>
      <c r="FK447" s="99"/>
      <c r="FL447" s="99"/>
      <c r="FM447" s="99"/>
      <c r="FN447" s="506"/>
      <c r="FO447" s="99"/>
      <c r="FP447" s="502"/>
      <c r="FQ447" s="99"/>
      <c r="FR447" s="98"/>
      <c r="FS447" s="99"/>
      <c r="FT447" s="98"/>
      <c r="FU447" s="99"/>
      <c r="FV447" s="99"/>
      <c r="FW447" s="99"/>
      <c r="FX447" s="99"/>
      <c r="FY447" s="99"/>
      <c r="FZ447" s="98"/>
      <c r="GA447" s="99"/>
      <c r="GB447" s="502"/>
      <c r="GC447" s="99"/>
      <c r="GD447" s="99"/>
      <c r="GE447" s="99"/>
      <c r="GF447" s="502"/>
      <c r="GG447" s="99"/>
      <c r="GH447" s="503"/>
      <c r="GI447" s="99"/>
      <c r="GJ447" s="502"/>
      <c r="GK447" s="99"/>
      <c r="GL447" s="99"/>
      <c r="GM447" s="502"/>
      <c r="GN447" s="99"/>
      <c r="GO447" s="99"/>
      <c r="GP447" s="99"/>
      <c r="GQ447" s="99"/>
      <c r="GR447" s="99"/>
      <c r="GS447" s="503"/>
      <c r="GT447" s="99"/>
      <c r="GU447" s="502"/>
      <c r="GV447" s="98"/>
      <c r="GW447" s="99"/>
      <c r="GX447" s="99"/>
      <c r="GY447" s="98"/>
      <c r="GZ447" s="99"/>
      <c r="HA447" s="99"/>
      <c r="HB447" s="99"/>
      <c r="HC447" s="99"/>
      <c r="HD447" s="99"/>
      <c r="HE447" s="99"/>
      <c r="HF447" s="99"/>
      <c r="HG447" s="99"/>
      <c r="HH447" s="502"/>
      <c r="HI447" s="99"/>
      <c r="HJ447" s="99"/>
      <c r="HK447" s="99"/>
      <c r="HL447" s="99"/>
      <c r="HM447" s="99"/>
      <c r="HN447" s="99"/>
      <c r="HO447" s="502"/>
      <c r="HP447" s="98"/>
      <c r="HQ447" s="99"/>
      <c r="HR447" s="99"/>
      <c r="HS447" s="99"/>
      <c r="HT447" s="98"/>
      <c r="HU447" s="99"/>
      <c r="HV447" s="99"/>
      <c r="HW447" s="99"/>
      <c r="HX447" s="99"/>
      <c r="HY447" s="98"/>
      <c r="HZ447" s="99"/>
      <c r="IA447" s="503"/>
      <c r="IB447" s="502"/>
      <c r="IC447" s="99"/>
      <c r="ID447" s="99"/>
      <c r="IE447" s="99"/>
      <c r="IF447" s="99"/>
      <c r="IG447" s="99"/>
      <c r="IH447" s="99"/>
      <c r="II447" s="99"/>
      <c r="IJ447" s="99"/>
      <c r="IK447" s="503"/>
      <c r="IL447" s="502"/>
      <c r="IM447" s="99"/>
      <c r="IN447" s="99"/>
      <c r="IO447" s="99"/>
      <c r="IP447" s="99"/>
      <c r="IQ447" s="99"/>
      <c r="IR447" s="99"/>
      <c r="IS447" s="503"/>
      <c r="IT447" s="99"/>
      <c r="IU447" s="99"/>
      <c r="IV447" s="502"/>
      <c r="IW447" s="99"/>
      <c r="IX447" s="99"/>
      <c r="IY447" s="98"/>
      <c r="IZ447" s="99"/>
      <c r="JA447" s="99"/>
      <c r="JB447" s="98"/>
      <c r="JC447" s="99"/>
      <c r="JD447" s="99"/>
      <c r="JE447" s="99"/>
      <c r="JF447" s="98"/>
      <c r="JG447" s="99"/>
      <c r="JH447" s="502"/>
      <c r="JI447" s="99"/>
      <c r="JJ447" s="99"/>
      <c r="JK447" s="99"/>
      <c r="JL447" s="99"/>
      <c r="JM447" s="502"/>
      <c r="JN447" s="99"/>
      <c r="JO447" s="507"/>
      <c r="JP447" s="503"/>
      <c r="JQ447" s="502"/>
    </row>
    <row r="448" spans="23:277" ht="16" hidden="1">
      <c r="W448" s="503"/>
      <c r="X448" s="502"/>
      <c r="Y448" s="99"/>
      <c r="Z448" s="502"/>
      <c r="AA448" s="99"/>
      <c r="AB448" s="502"/>
      <c r="AC448" s="99"/>
      <c r="AD448" s="504"/>
      <c r="AE448" s="99"/>
      <c r="AF448" s="99"/>
      <c r="AG448" s="99"/>
      <c r="AH448" s="99"/>
      <c r="AI448" s="505"/>
      <c r="AJ448" s="99"/>
      <c r="AK448" s="98"/>
      <c r="AL448" s="99"/>
      <c r="AM448" s="645"/>
      <c r="AN448" s="99"/>
      <c r="AO448" s="99"/>
      <c r="AP448" s="99"/>
      <c r="AQ448" s="99"/>
      <c r="AR448" s="99"/>
      <c r="AS448" s="99"/>
      <c r="AT448" s="99"/>
      <c r="AU448" s="99"/>
      <c r="AV448" s="99"/>
      <c r="AW448" s="99"/>
      <c r="AX448" s="99"/>
      <c r="AY448" s="98"/>
      <c r="AZ448" s="99"/>
      <c r="BA448" s="98"/>
      <c r="BB448" s="99"/>
      <c r="BC448" s="502"/>
      <c r="BD448" s="99"/>
      <c r="BE448" s="99"/>
      <c r="BF448" s="502"/>
      <c r="BG448" s="99"/>
      <c r="BH448" s="99"/>
      <c r="BI448" s="99"/>
      <c r="BJ448" s="99"/>
      <c r="BK448" s="634"/>
      <c r="BL448" s="99"/>
      <c r="BM448" s="99"/>
      <c r="BN448" s="502"/>
      <c r="BO448" s="99"/>
      <c r="BP448" s="99"/>
      <c r="BQ448" s="99"/>
      <c r="BR448" s="502"/>
      <c r="BS448" s="99"/>
      <c r="BT448" s="99"/>
      <c r="BU448" s="502"/>
      <c r="BV448" s="99"/>
      <c r="BW448" s="502"/>
      <c r="BX448" s="99"/>
      <c r="BY448" s="99"/>
      <c r="BZ448" s="502"/>
      <c r="CA448" s="99"/>
      <c r="CB448" s="99"/>
      <c r="CC448" s="99"/>
      <c r="CD448" s="99"/>
      <c r="CE448" s="503"/>
      <c r="CF448" s="99"/>
      <c r="CG448" s="502"/>
      <c r="CH448" s="99"/>
      <c r="CI448" s="98"/>
      <c r="CJ448" s="99"/>
      <c r="CK448" s="99"/>
      <c r="CL448" s="98"/>
      <c r="CM448" s="99"/>
      <c r="CN448" s="99"/>
      <c r="CO448" s="99"/>
      <c r="CP448" s="98"/>
      <c r="CQ448" s="99"/>
      <c r="CR448" s="99"/>
      <c r="CS448" s="99"/>
      <c r="CT448" s="99"/>
      <c r="CU448" s="99"/>
      <c r="CV448" s="99"/>
      <c r="CW448" s="99"/>
      <c r="CX448" s="98"/>
      <c r="CY448" s="99"/>
      <c r="CZ448" s="99"/>
      <c r="DA448" s="99"/>
      <c r="DB448" s="99"/>
      <c r="DC448" s="502"/>
      <c r="DD448" s="99"/>
      <c r="DE448" s="99"/>
      <c r="DF448" s="99"/>
      <c r="DG448" s="99"/>
      <c r="DH448" s="99"/>
      <c r="DI448" s="99"/>
      <c r="DJ448" s="99"/>
      <c r="DK448" s="99"/>
      <c r="DL448" s="99"/>
      <c r="DM448" s="99"/>
      <c r="DN448" s="99"/>
      <c r="DO448" s="502"/>
      <c r="DP448" s="99"/>
      <c r="DQ448" s="99"/>
      <c r="DR448" s="99"/>
      <c r="DS448" s="502"/>
      <c r="DT448" s="99"/>
      <c r="DU448" s="99"/>
      <c r="DV448" s="99"/>
      <c r="DW448" s="99"/>
      <c r="DX448" s="99"/>
      <c r="DY448" s="99"/>
      <c r="DZ448" s="99"/>
      <c r="EA448" s="506"/>
      <c r="EB448" s="99"/>
      <c r="EC448" s="502"/>
      <c r="ED448" s="98"/>
      <c r="EE448" s="99"/>
      <c r="EF448" s="99"/>
      <c r="EG448" s="99"/>
      <c r="EH448" s="99"/>
      <c r="EI448" s="98"/>
      <c r="EJ448" s="99"/>
      <c r="EK448" s="98"/>
      <c r="EL448" s="99"/>
      <c r="EM448" s="99"/>
      <c r="EN448" s="98"/>
      <c r="EO448" s="99"/>
      <c r="EP448" s="193"/>
      <c r="EQ448" s="99"/>
      <c r="ER448" s="99"/>
      <c r="ES448" s="99"/>
      <c r="ET448" s="99"/>
      <c r="EU448" s="99"/>
      <c r="EV448" s="99"/>
      <c r="EW448" s="502"/>
      <c r="EX448" s="98"/>
      <c r="EY448" s="99"/>
      <c r="EZ448" s="99"/>
      <c r="FA448" s="98"/>
      <c r="FB448" s="99"/>
      <c r="FC448" s="99"/>
      <c r="FD448" s="99"/>
      <c r="FE448" s="98"/>
      <c r="FF448" s="99"/>
      <c r="FG448" s="98"/>
      <c r="FH448" s="99"/>
      <c r="FI448" s="99"/>
      <c r="FJ448" s="98"/>
      <c r="FK448" s="99"/>
      <c r="FL448" s="99"/>
      <c r="FM448" s="99"/>
      <c r="FN448" s="506"/>
      <c r="FO448" s="99"/>
      <c r="FP448" s="502"/>
      <c r="FQ448" s="99"/>
      <c r="FR448" s="98"/>
      <c r="FS448" s="99"/>
      <c r="FT448" s="98"/>
      <c r="FU448" s="99"/>
      <c r="FV448" s="99"/>
      <c r="FW448" s="99"/>
      <c r="FX448" s="99"/>
      <c r="FY448" s="99"/>
      <c r="FZ448" s="98"/>
      <c r="GA448" s="99"/>
      <c r="GB448" s="502"/>
      <c r="GC448" s="99"/>
      <c r="GD448" s="99"/>
      <c r="GE448" s="99"/>
      <c r="GF448" s="502"/>
      <c r="GG448" s="99"/>
      <c r="GH448" s="503"/>
      <c r="GI448" s="99"/>
      <c r="GJ448" s="502"/>
      <c r="GK448" s="99"/>
      <c r="GL448" s="99"/>
      <c r="GM448" s="502"/>
      <c r="GN448" s="99"/>
      <c r="GO448" s="99"/>
      <c r="GP448" s="99"/>
      <c r="GQ448" s="99"/>
      <c r="GR448" s="99"/>
      <c r="GS448" s="503"/>
      <c r="GT448" s="99"/>
      <c r="GU448" s="502"/>
      <c r="GV448" s="98"/>
      <c r="GW448" s="99"/>
      <c r="GX448" s="99"/>
      <c r="GY448" s="98"/>
      <c r="GZ448" s="99"/>
      <c r="HA448" s="99"/>
      <c r="HB448" s="99"/>
      <c r="HC448" s="99"/>
      <c r="HD448" s="99"/>
      <c r="HE448" s="99"/>
      <c r="HF448" s="99"/>
      <c r="HG448" s="99"/>
      <c r="HH448" s="502"/>
      <c r="HI448" s="99"/>
      <c r="HJ448" s="99"/>
      <c r="HK448" s="99"/>
      <c r="HL448" s="99"/>
      <c r="HM448" s="99"/>
      <c r="HN448" s="99"/>
      <c r="HO448" s="502"/>
      <c r="HP448" s="98"/>
      <c r="HQ448" s="99"/>
      <c r="HR448" s="99"/>
      <c r="HS448" s="99"/>
      <c r="HT448" s="98"/>
      <c r="HU448" s="99"/>
      <c r="HV448" s="99"/>
      <c r="HW448" s="99"/>
      <c r="HX448" s="99"/>
      <c r="HY448" s="98"/>
      <c r="HZ448" s="99"/>
      <c r="IA448" s="503"/>
      <c r="IB448" s="502"/>
      <c r="IC448" s="99"/>
      <c r="ID448" s="99"/>
      <c r="IE448" s="99"/>
      <c r="IF448" s="99"/>
      <c r="IG448" s="99"/>
      <c r="IH448" s="99"/>
      <c r="II448" s="99"/>
      <c r="IJ448" s="99"/>
      <c r="IK448" s="503"/>
      <c r="IL448" s="502"/>
      <c r="IM448" s="99"/>
      <c r="IN448" s="99"/>
      <c r="IO448" s="99"/>
      <c r="IP448" s="99"/>
      <c r="IQ448" s="99"/>
      <c r="IR448" s="99"/>
      <c r="IS448" s="503"/>
      <c r="IT448" s="99"/>
      <c r="IU448" s="99"/>
      <c r="IV448" s="502"/>
      <c r="IW448" s="99"/>
      <c r="IX448" s="99"/>
      <c r="IY448" s="98"/>
      <c r="IZ448" s="99"/>
      <c r="JA448" s="99"/>
      <c r="JB448" s="98"/>
      <c r="JC448" s="99"/>
      <c r="JD448" s="99"/>
      <c r="JE448" s="99"/>
      <c r="JF448" s="98"/>
      <c r="JG448" s="99"/>
      <c r="JH448" s="502"/>
      <c r="JI448" s="99"/>
      <c r="JJ448" s="99"/>
      <c r="JK448" s="99"/>
      <c r="JL448" s="99"/>
      <c r="JM448" s="502"/>
      <c r="JN448" s="99"/>
      <c r="JO448" s="507"/>
      <c r="JP448" s="503"/>
      <c r="JQ448" s="502"/>
    </row>
    <row r="449" spans="23:277" ht="16" hidden="1">
      <c r="W449" s="503"/>
      <c r="X449" s="502"/>
      <c r="Y449" s="99"/>
      <c r="Z449" s="502"/>
      <c r="AA449" s="99"/>
      <c r="AB449" s="502"/>
      <c r="AC449" s="99"/>
      <c r="AD449" s="504"/>
      <c r="AE449" s="99"/>
      <c r="AF449" s="99"/>
      <c r="AG449" s="99"/>
      <c r="AH449" s="99"/>
      <c r="AI449" s="505"/>
      <c r="AJ449" s="99"/>
      <c r="AK449" s="98"/>
      <c r="AL449" s="99"/>
      <c r="AM449" s="645"/>
      <c r="AN449" s="99"/>
      <c r="AO449" s="99"/>
      <c r="AP449" s="99"/>
      <c r="AQ449" s="99"/>
      <c r="AR449" s="99"/>
      <c r="AS449" s="99"/>
      <c r="AT449" s="99"/>
      <c r="AU449" s="99"/>
      <c r="AV449" s="99"/>
      <c r="AW449" s="99"/>
      <c r="AX449" s="99"/>
      <c r="AY449" s="98"/>
      <c r="AZ449" s="99"/>
      <c r="BA449" s="98"/>
      <c r="BB449" s="99"/>
      <c r="BC449" s="502"/>
      <c r="BD449" s="99"/>
      <c r="BE449" s="99"/>
      <c r="BF449" s="502"/>
      <c r="BG449" s="99"/>
      <c r="BH449" s="99"/>
      <c r="BI449" s="99"/>
      <c r="BJ449" s="99"/>
      <c r="BK449" s="634"/>
      <c r="BL449" s="99"/>
      <c r="BM449" s="99"/>
      <c r="BN449" s="502"/>
      <c r="BO449" s="99"/>
      <c r="BP449" s="99"/>
      <c r="BQ449" s="99"/>
      <c r="BR449" s="502"/>
      <c r="BS449" s="99"/>
      <c r="BT449" s="99"/>
      <c r="BU449" s="502"/>
      <c r="BV449" s="99"/>
      <c r="BW449" s="502"/>
      <c r="BX449" s="99"/>
      <c r="BY449" s="99"/>
      <c r="BZ449" s="502"/>
      <c r="CA449" s="99"/>
      <c r="CB449" s="99"/>
      <c r="CC449" s="99"/>
      <c r="CD449" s="99"/>
      <c r="CE449" s="503"/>
      <c r="CF449" s="99"/>
      <c r="CG449" s="502"/>
      <c r="CH449" s="99"/>
      <c r="CI449" s="98"/>
      <c r="CJ449" s="99"/>
      <c r="CK449" s="99"/>
      <c r="CL449" s="98"/>
      <c r="CM449" s="99"/>
      <c r="CN449" s="99"/>
      <c r="CO449" s="99"/>
      <c r="CP449" s="98"/>
      <c r="CQ449" s="99"/>
      <c r="CR449" s="99"/>
      <c r="CS449" s="99"/>
      <c r="CT449" s="99"/>
      <c r="CU449" s="99"/>
      <c r="CV449" s="99"/>
      <c r="CW449" s="99"/>
      <c r="CX449" s="98"/>
      <c r="CY449" s="99"/>
      <c r="CZ449" s="99"/>
      <c r="DA449" s="99"/>
      <c r="DB449" s="99"/>
      <c r="DC449" s="502"/>
      <c r="DD449" s="99"/>
      <c r="DE449" s="99"/>
      <c r="DF449" s="99"/>
      <c r="DG449" s="99"/>
      <c r="DH449" s="99"/>
      <c r="DI449" s="99"/>
      <c r="DJ449" s="99"/>
      <c r="DK449" s="99"/>
      <c r="DL449" s="99"/>
      <c r="DM449" s="99"/>
      <c r="DN449" s="99"/>
      <c r="DO449" s="502"/>
      <c r="DP449" s="99"/>
      <c r="DQ449" s="99"/>
      <c r="DR449" s="99"/>
      <c r="DS449" s="502"/>
      <c r="DT449" s="99"/>
      <c r="DU449" s="99"/>
      <c r="DV449" s="99"/>
      <c r="DW449" s="99"/>
      <c r="DX449" s="99"/>
      <c r="DY449" s="99"/>
      <c r="DZ449" s="99"/>
      <c r="EA449" s="506"/>
      <c r="EB449" s="99"/>
      <c r="EC449" s="502"/>
      <c r="ED449" s="98"/>
      <c r="EE449" s="99"/>
      <c r="EF449" s="99"/>
      <c r="EG449" s="99"/>
      <c r="EH449" s="99"/>
      <c r="EI449" s="98"/>
      <c r="EJ449" s="99"/>
      <c r="EK449" s="98"/>
      <c r="EL449" s="99"/>
      <c r="EM449" s="99"/>
      <c r="EN449" s="98"/>
      <c r="EO449" s="99"/>
      <c r="EP449" s="193"/>
      <c r="EQ449" s="99"/>
      <c r="ER449" s="99"/>
      <c r="ES449" s="99"/>
      <c r="ET449" s="99"/>
      <c r="EU449" s="99"/>
      <c r="EV449" s="99"/>
      <c r="EW449" s="502"/>
      <c r="EX449" s="98"/>
      <c r="EY449" s="99"/>
      <c r="EZ449" s="99"/>
      <c r="FA449" s="98"/>
      <c r="FB449" s="99"/>
      <c r="FC449" s="99"/>
      <c r="FD449" s="99"/>
      <c r="FE449" s="98"/>
      <c r="FF449" s="99"/>
      <c r="FG449" s="98"/>
      <c r="FH449" s="99"/>
      <c r="FI449" s="99"/>
      <c r="FJ449" s="98"/>
      <c r="FK449" s="99"/>
      <c r="FL449" s="99"/>
      <c r="FM449" s="99"/>
      <c r="FN449" s="506"/>
      <c r="FO449" s="99"/>
      <c r="FP449" s="502"/>
      <c r="FQ449" s="99"/>
      <c r="FR449" s="98"/>
      <c r="FS449" s="99"/>
      <c r="FT449" s="98"/>
      <c r="FU449" s="99"/>
      <c r="FV449" s="99"/>
      <c r="FW449" s="99"/>
      <c r="FX449" s="99"/>
      <c r="FY449" s="99"/>
      <c r="FZ449" s="98"/>
      <c r="GA449" s="99"/>
      <c r="GB449" s="502"/>
      <c r="GC449" s="99"/>
      <c r="GD449" s="99"/>
      <c r="GE449" s="99"/>
      <c r="GF449" s="502"/>
      <c r="GG449" s="99"/>
      <c r="GH449" s="503"/>
      <c r="GI449" s="99"/>
      <c r="GJ449" s="502"/>
      <c r="GK449" s="99"/>
      <c r="GL449" s="99"/>
      <c r="GM449" s="502"/>
      <c r="GN449" s="99"/>
      <c r="GO449" s="99"/>
      <c r="GP449" s="99"/>
      <c r="GQ449" s="99"/>
      <c r="GR449" s="99"/>
      <c r="GS449" s="503"/>
      <c r="GT449" s="99"/>
      <c r="GU449" s="502"/>
      <c r="GV449" s="98"/>
      <c r="GW449" s="99"/>
      <c r="GX449" s="99"/>
      <c r="GY449" s="98"/>
      <c r="GZ449" s="99"/>
      <c r="HA449" s="99"/>
      <c r="HB449" s="99"/>
      <c r="HC449" s="99"/>
      <c r="HD449" s="99"/>
      <c r="HE449" s="99"/>
      <c r="HF449" s="99"/>
      <c r="HG449" s="99"/>
      <c r="HH449" s="502"/>
      <c r="HI449" s="99"/>
      <c r="HJ449" s="99"/>
      <c r="HK449" s="99"/>
      <c r="HL449" s="99"/>
      <c r="HM449" s="99"/>
      <c r="HN449" s="99"/>
      <c r="HO449" s="502"/>
      <c r="HP449" s="98"/>
      <c r="HQ449" s="99"/>
      <c r="HR449" s="99"/>
      <c r="HS449" s="99"/>
      <c r="HT449" s="98"/>
      <c r="HU449" s="99"/>
      <c r="HV449" s="99"/>
      <c r="HW449" s="99"/>
      <c r="HX449" s="99"/>
      <c r="HY449" s="98"/>
      <c r="HZ449" s="99"/>
      <c r="IA449" s="503"/>
      <c r="IB449" s="502"/>
      <c r="IC449" s="99"/>
      <c r="ID449" s="99"/>
      <c r="IE449" s="99"/>
      <c r="IF449" s="99"/>
      <c r="IG449" s="99"/>
      <c r="IH449" s="99"/>
      <c r="II449" s="99"/>
      <c r="IJ449" s="99"/>
      <c r="IK449" s="503"/>
      <c r="IL449" s="502"/>
      <c r="IM449" s="99"/>
      <c r="IN449" s="99"/>
      <c r="IO449" s="99"/>
      <c r="IP449" s="99"/>
      <c r="IQ449" s="99"/>
      <c r="IR449" s="99"/>
      <c r="IS449" s="503"/>
      <c r="IT449" s="99"/>
      <c r="IU449" s="99"/>
      <c r="IV449" s="502"/>
      <c r="IW449" s="99"/>
      <c r="IX449" s="99"/>
      <c r="IY449" s="98"/>
      <c r="IZ449" s="99"/>
      <c r="JA449" s="99"/>
      <c r="JB449" s="98"/>
      <c r="JC449" s="99"/>
      <c r="JD449" s="99"/>
      <c r="JE449" s="99"/>
      <c r="JF449" s="98"/>
      <c r="JG449" s="99"/>
      <c r="JH449" s="502"/>
      <c r="JI449" s="99"/>
      <c r="JJ449" s="99"/>
      <c r="JK449" s="99"/>
      <c r="JL449" s="99"/>
      <c r="JM449" s="502"/>
      <c r="JN449" s="99"/>
      <c r="JO449" s="507"/>
      <c r="JP449" s="503"/>
      <c r="JQ449" s="502"/>
    </row>
    <row r="450" spans="23:277" ht="16" hidden="1">
      <c r="W450" s="503"/>
      <c r="X450" s="502"/>
      <c r="Y450" s="99"/>
      <c r="Z450" s="502"/>
      <c r="AA450" s="99"/>
      <c r="AB450" s="502"/>
      <c r="AC450" s="99"/>
      <c r="AD450" s="504"/>
      <c r="AE450" s="99"/>
      <c r="AF450" s="99"/>
      <c r="AG450" s="99"/>
      <c r="AH450" s="99"/>
      <c r="AI450" s="505"/>
      <c r="AJ450" s="99"/>
      <c r="AK450" s="98"/>
      <c r="AL450" s="99"/>
      <c r="AM450" s="645"/>
      <c r="AN450" s="99"/>
      <c r="AO450" s="99"/>
      <c r="AP450" s="99"/>
      <c r="AQ450" s="99"/>
      <c r="AR450" s="99"/>
      <c r="AS450" s="99"/>
      <c r="AT450" s="99"/>
      <c r="AU450" s="99"/>
      <c r="AV450" s="99"/>
      <c r="AW450" s="99"/>
      <c r="AX450" s="99"/>
      <c r="AY450" s="98"/>
      <c r="AZ450" s="99"/>
      <c r="BA450" s="98"/>
      <c r="BB450" s="99"/>
      <c r="BC450" s="502"/>
      <c r="BD450" s="99"/>
      <c r="BE450" s="99"/>
      <c r="BF450" s="502"/>
      <c r="BG450" s="99"/>
      <c r="BH450" s="99"/>
      <c r="BI450" s="99"/>
      <c r="BJ450" s="99"/>
      <c r="BK450" s="634"/>
      <c r="BL450" s="99"/>
      <c r="BM450" s="99"/>
      <c r="BN450" s="502"/>
      <c r="BO450" s="99"/>
      <c r="BP450" s="99"/>
      <c r="BQ450" s="99"/>
      <c r="BR450" s="502"/>
      <c r="BS450" s="99"/>
      <c r="BT450" s="99"/>
      <c r="BU450" s="502"/>
      <c r="BV450" s="99"/>
      <c r="BW450" s="502"/>
      <c r="BX450" s="99"/>
      <c r="BY450" s="99"/>
      <c r="BZ450" s="502"/>
      <c r="CA450" s="99"/>
      <c r="CB450" s="99"/>
      <c r="CC450" s="99"/>
      <c r="CD450" s="99"/>
      <c r="CE450" s="503"/>
      <c r="CF450" s="99"/>
      <c r="CG450" s="502"/>
      <c r="CH450" s="99"/>
      <c r="CI450" s="98"/>
      <c r="CJ450" s="99"/>
      <c r="CK450" s="99"/>
      <c r="CL450" s="98"/>
      <c r="CM450" s="99"/>
      <c r="CN450" s="99"/>
      <c r="CO450" s="99"/>
      <c r="CP450" s="98"/>
      <c r="CQ450" s="99"/>
      <c r="CR450" s="99"/>
      <c r="CS450" s="99"/>
      <c r="CT450" s="99"/>
      <c r="CU450" s="99"/>
      <c r="CV450" s="99"/>
      <c r="CW450" s="99"/>
      <c r="CX450" s="98"/>
      <c r="CY450" s="99"/>
      <c r="CZ450" s="99"/>
      <c r="DA450" s="99"/>
      <c r="DB450" s="99"/>
      <c r="DC450" s="502"/>
      <c r="DD450" s="99"/>
      <c r="DE450" s="99"/>
      <c r="DF450" s="99"/>
      <c r="DG450" s="99"/>
      <c r="DH450" s="99"/>
      <c r="DI450" s="99"/>
      <c r="DJ450" s="99"/>
      <c r="DK450" s="99"/>
      <c r="DL450" s="99"/>
      <c r="DM450" s="99"/>
      <c r="DN450" s="99"/>
      <c r="DO450" s="502"/>
      <c r="DP450" s="99"/>
      <c r="DQ450" s="99"/>
      <c r="DR450" s="99"/>
      <c r="DS450" s="502"/>
      <c r="DT450" s="99"/>
      <c r="DU450" s="99"/>
      <c r="DV450" s="99"/>
      <c r="DW450" s="99"/>
      <c r="DX450" s="99"/>
      <c r="DY450" s="99"/>
      <c r="DZ450" s="99"/>
      <c r="EA450" s="506"/>
      <c r="EB450" s="99"/>
      <c r="EC450" s="502"/>
      <c r="ED450" s="98"/>
      <c r="EE450" s="99"/>
      <c r="EF450" s="99"/>
      <c r="EG450" s="99"/>
      <c r="EH450" s="99"/>
      <c r="EI450" s="98"/>
      <c r="EJ450" s="99"/>
      <c r="EK450" s="98"/>
      <c r="EL450" s="99"/>
      <c r="EM450" s="99"/>
      <c r="EN450" s="98"/>
      <c r="EO450" s="99"/>
      <c r="EP450" s="193"/>
      <c r="EQ450" s="99"/>
      <c r="ER450" s="99"/>
      <c r="ES450" s="99"/>
      <c r="ET450" s="99"/>
      <c r="EU450" s="99"/>
      <c r="EV450" s="99"/>
      <c r="EW450" s="502"/>
      <c r="EX450" s="98"/>
      <c r="EY450" s="99"/>
      <c r="EZ450" s="99"/>
      <c r="FA450" s="98"/>
      <c r="FB450" s="99"/>
      <c r="FC450" s="99"/>
      <c r="FD450" s="99"/>
      <c r="FE450" s="98"/>
      <c r="FF450" s="99"/>
      <c r="FG450" s="98"/>
      <c r="FH450" s="99"/>
      <c r="FI450" s="99"/>
      <c r="FJ450" s="98"/>
      <c r="FK450" s="99"/>
      <c r="FL450" s="99"/>
      <c r="FM450" s="99"/>
      <c r="FN450" s="506"/>
      <c r="FO450" s="99"/>
      <c r="FP450" s="502"/>
      <c r="FQ450" s="99"/>
      <c r="FR450" s="98"/>
      <c r="FS450" s="99"/>
      <c r="FT450" s="98"/>
      <c r="FU450" s="99"/>
      <c r="FV450" s="99"/>
      <c r="FW450" s="99"/>
      <c r="FX450" s="99"/>
      <c r="FY450" s="99"/>
      <c r="FZ450" s="98"/>
      <c r="GA450" s="99"/>
      <c r="GB450" s="502"/>
      <c r="GC450" s="99"/>
      <c r="GD450" s="99"/>
      <c r="GE450" s="99"/>
      <c r="GF450" s="502"/>
      <c r="GG450" s="99"/>
      <c r="GH450" s="503"/>
      <c r="GI450" s="99"/>
      <c r="GJ450" s="502"/>
      <c r="GK450" s="99"/>
      <c r="GL450" s="99"/>
      <c r="GM450" s="502"/>
      <c r="GN450" s="99"/>
      <c r="GO450" s="99"/>
      <c r="GP450" s="99"/>
      <c r="GQ450" s="99"/>
      <c r="GR450" s="99"/>
      <c r="GS450" s="503"/>
      <c r="GT450" s="99"/>
      <c r="GU450" s="502"/>
      <c r="GV450" s="98"/>
      <c r="GW450" s="99"/>
      <c r="GX450" s="99"/>
      <c r="GY450" s="98"/>
      <c r="GZ450" s="99"/>
      <c r="HA450" s="99"/>
      <c r="HB450" s="99"/>
      <c r="HC450" s="99"/>
      <c r="HD450" s="99"/>
      <c r="HE450" s="99"/>
      <c r="HF450" s="99"/>
      <c r="HG450" s="99"/>
      <c r="HH450" s="502"/>
      <c r="HI450" s="99"/>
      <c r="HJ450" s="99"/>
      <c r="HK450" s="99"/>
      <c r="HL450" s="99"/>
      <c r="HM450" s="99"/>
      <c r="HN450" s="99"/>
      <c r="HO450" s="502"/>
      <c r="HP450" s="98"/>
      <c r="HQ450" s="99"/>
      <c r="HR450" s="99"/>
      <c r="HS450" s="99"/>
      <c r="HT450" s="98"/>
      <c r="HU450" s="99"/>
      <c r="HV450" s="99"/>
      <c r="HW450" s="99"/>
      <c r="HX450" s="99"/>
      <c r="HY450" s="98"/>
      <c r="HZ450" s="99"/>
      <c r="IA450" s="503"/>
      <c r="IB450" s="502"/>
      <c r="IC450" s="99"/>
      <c r="ID450" s="99"/>
      <c r="IE450" s="99"/>
      <c r="IF450" s="99"/>
      <c r="IG450" s="99"/>
      <c r="IH450" s="99"/>
      <c r="II450" s="99"/>
      <c r="IJ450" s="99"/>
      <c r="IK450" s="503"/>
      <c r="IL450" s="502"/>
      <c r="IM450" s="99"/>
      <c r="IN450" s="99"/>
      <c r="IO450" s="99"/>
      <c r="IP450" s="99"/>
      <c r="IQ450" s="99"/>
      <c r="IR450" s="99"/>
      <c r="IS450" s="503"/>
      <c r="IT450" s="99"/>
      <c r="IU450" s="99"/>
      <c r="IV450" s="502"/>
      <c r="IW450" s="99"/>
      <c r="IX450" s="99"/>
      <c r="IY450" s="98"/>
      <c r="IZ450" s="99"/>
      <c r="JA450" s="99"/>
      <c r="JB450" s="98"/>
      <c r="JC450" s="99"/>
      <c r="JD450" s="99"/>
      <c r="JE450" s="99"/>
      <c r="JF450" s="98"/>
      <c r="JG450" s="99"/>
      <c r="JH450" s="502"/>
      <c r="JI450" s="99"/>
      <c r="JJ450" s="99"/>
      <c r="JK450" s="99"/>
      <c r="JL450" s="99"/>
      <c r="JM450" s="502"/>
      <c r="JN450" s="99"/>
      <c r="JO450" s="507"/>
      <c r="JP450" s="503"/>
      <c r="JQ450" s="502"/>
    </row>
    <row r="451" spans="23:277" ht="16" hidden="1">
      <c r="W451" s="503"/>
      <c r="X451" s="502"/>
      <c r="Y451" s="99"/>
      <c r="Z451" s="502"/>
      <c r="AA451" s="99"/>
      <c r="AB451" s="502"/>
      <c r="AC451" s="99"/>
      <c r="AD451" s="504"/>
      <c r="AE451" s="99"/>
      <c r="AF451" s="99"/>
      <c r="AG451" s="99"/>
      <c r="AH451" s="99"/>
      <c r="AI451" s="505"/>
      <c r="AJ451" s="99"/>
      <c r="AK451" s="98"/>
      <c r="AL451" s="99"/>
      <c r="AM451" s="645"/>
      <c r="AN451" s="99"/>
      <c r="AO451" s="99"/>
      <c r="AP451" s="99"/>
      <c r="AQ451" s="99"/>
      <c r="AR451" s="99"/>
      <c r="AS451" s="99"/>
      <c r="AT451" s="99"/>
      <c r="AU451" s="99"/>
      <c r="AV451" s="99"/>
      <c r="AW451" s="99"/>
      <c r="AX451" s="99"/>
      <c r="AY451" s="98"/>
      <c r="AZ451" s="99"/>
      <c r="BA451" s="98"/>
      <c r="BB451" s="99"/>
      <c r="BC451" s="502"/>
      <c r="BD451" s="99"/>
      <c r="BE451" s="99"/>
      <c r="BF451" s="502"/>
      <c r="BG451" s="99"/>
      <c r="BH451" s="99"/>
      <c r="BI451" s="99"/>
      <c r="BJ451" s="99"/>
      <c r="BK451" s="634"/>
      <c r="BL451" s="99"/>
      <c r="BM451" s="99"/>
      <c r="BN451" s="502"/>
      <c r="BO451" s="99"/>
      <c r="BP451" s="99"/>
      <c r="BQ451" s="99"/>
      <c r="BR451" s="502"/>
      <c r="BS451" s="99"/>
      <c r="BT451" s="99"/>
      <c r="BU451" s="502"/>
      <c r="BV451" s="99"/>
      <c r="BW451" s="502"/>
      <c r="BX451" s="99"/>
      <c r="BY451" s="99"/>
      <c r="BZ451" s="502"/>
      <c r="CA451" s="99"/>
      <c r="CB451" s="99"/>
      <c r="CC451" s="99"/>
      <c r="CD451" s="99"/>
      <c r="CE451" s="503"/>
      <c r="CF451" s="99"/>
      <c r="CG451" s="502"/>
      <c r="CH451" s="99"/>
      <c r="CI451" s="98"/>
      <c r="CJ451" s="99"/>
      <c r="CK451" s="99"/>
      <c r="CL451" s="98"/>
      <c r="CM451" s="99"/>
      <c r="CN451" s="99"/>
      <c r="CO451" s="99"/>
      <c r="CP451" s="98"/>
      <c r="CQ451" s="99"/>
      <c r="CR451" s="99"/>
      <c r="CS451" s="99"/>
      <c r="CT451" s="99"/>
      <c r="CU451" s="99"/>
      <c r="CV451" s="99"/>
      <c r="CW451" s="99"/>
      <c r="CX451" s="98"/>
      <c r="CY451" s="99"/>
      <c r="CZ451" s="99"/>
      <c r="DA451" s="99"/>
      <c r="DB451" s="99"/>
      <c r="DC451" s="502"/>
      <c r="DD451" s="99"/>
      <c r="DE451" s="99"/>
      <c r="DF451" s="99"/>
      <c r="DG451" s="99"/>
      <c r="DH451" s="99"/>
      <c r="DI451" s="99"/>
      <c r="DJ451" s="99"/>
      <c r="DK451" s="99"/>
      <c r="DL451" s="99"/>
      <c r="DM451" s="99"/>
      <c r="DN451" s="99"/>
      <c r="DO451" s="502"/>
      <c r="DP451" s="99"/>
      <c r="DQ451" s="99"/>
      <c r="DR451" s="99"/>
      <c r="DS451" s="502"/>
      <c r="DT451" s="99"/>
      <c r="DU451" s="99"/>
      <c r="DV451" s="99"/>
      <c r="DW451" s="99"/>
      <c r="DX451" s="99"/>
      <c r="DY451" s="99"/>
      <c r="DZ451" s="99"/>
      <c r="EA451" s="506"/>
      <c r="EB451" s="99"/>
      <c r="EC451" s="502"/>
      <c r="ED451" s="98"/>
      <c r="EE451" s="99"/>
      <c r="EF451" s="99"/>
      <c r="EG451" s="99"/>
      <c r="EH451" s="99"/>
      <c r="EI451" s="98"/>
      <c r="EJ451" s="99"/>
      <c r="EK451" s="98"/>
      <c r="EL451" s="99"/>
      <c r="EM451" s="99"/>
      <c r="EN451" s="98"/>
      <c r="EO451" s="99"/>
      <c r="EP451" s="193"/>
      <c r="EQ451" s="99"/>
      <c r="ER451" s="99"/>
      <c r="ES451" s="99"/>
      <c r="ET451" s="99"/>
      <c r="EU451" s="99"/>
      <c r="EV451" s="99"/>
      <c r="EW451" s="502"/>
      <c r="EX451" s="98"/>
      <c r="EY451" s="99"/>
      <c r="EZ451" s="99"/>
      <c r="FA451" s="98"/>
      <c r="FB451" s="99"/>
      <c r="FC451" s="99"/>
      <c r="FD451" s="99"/>
      <c r="FE451" s="98"/>
      <c r="FF451" s="99"/>
      <c r="FG451" s="98"/>
      <c r="FH451" s="99"/>
      <c r="FI451" s="99"/>
      <c r="FJ451" s="98"/>
      <c r="FK451" s="99"/>
      <c r="FL451" s="99"/>
      <c r="FM451" s="99"/>
      <c r="FN451" s="506"/>
      <c r="FO451" s="99"/>
      <c r="FP451" s="502"/>
      <c r="FQ451" s="99"/>
      <c r="FR451" s="98"/>
      <c r="FS451" s="99"/>
      <c r="FT451" s="98"/>
      <c r="FU451" s="99"/>
      <c r="FV451" s="99"/>
      <c r="FW451" s="99"/>
      <c r="FX451" s="99"/>
      <c r="FY451" s="99"/>
      <c r="FZ451" s="98"/>
      <c r="GA451" s="99"/>
      <c r="GB451" s="502"/>
      <c r="GC451" s="99"/>
      <c r="GD451" s="99"/>
      <c r="GE451" s="99"/>
      <c r="GF451" s="502"/>
      <c r="GG451" s="99"/>
      <c r="GH451" s="503"/>
      <c r="GI451" s="99"/>
      <c r="GJ451" s="502"/>
      <c r="GK451" s="99"/>
      <c r="GL451" s="99"/>
      <c r="GM451" s="502"/>
      <c r="GN451" s="99"/>
      <c r="GO451" s="99"/>
      <c r="GP451" s="99"/>
      <c r="GQ451" s="99"/>
      <c r="GR451" s="99"/>
      <c r="GS451" s="503"/>
      <c r="GT451" s="99"/>
      <c r="GU451" s="502"/>
      <c r="GV451" s="98"/>
      <c r="GW451" s="99"/>
      <c r="GX451" s="99"/>
      <c r="GY451" s="98"/>
      <c r="GZ451" s="99"/>
      <c r="HA451" s="99"/>
      <c r="HB451" s="99"/>
      <c r="HC451" s="99"/>
      <c r="HD451" s="99"/>
      <c r="HE451" s="99"/>
      <c r="HF451" s="99"/>
      <c r="HG451" s="99"/>
      <c r="HH451" s="502"/>
      <c r="HI451" s="99"/>
      <c r="HJ451" s="99"/>
      <c r="HK451" s="99"/>
      <c r="HL451" s="99"/>
      <c r="HM451" s="99"/>
      <c r="HN451" s="99"/>
      <c r="HO451" s="502"/>
      <c r="HP451" s="98"/>
      <c r="HQ451" s="99"/>
      <c r="HR451" s="99"/>
      <c r="HS451" s="99"/>
      <c r="HT451" s="98"/>
      <c r="HU451" s="99"/>
      <c r="HV451" s="99"/>
      <c r="HW451" s="99"/>
      <c r="HX451" s="99"/>
      <c r="HY451" s="98"/>
      <c r="HZ451" s="99"/>
      <c r="IA451" s="503"/>
      <c r="IB451" s="502"/>
      <c r="IC451" s="99"/>
      <c r="ID451" s="99"/>
      <c r="IE451" s="99"/>
      <c r="IF451" s="99"/>
      <c r="IG451" s="99"/>
      <c r="IH451" s="99"/>
      <c r="II451" s="99"/>
      <c r="IJ451" s="99"/>
      <c r="IK451" s="503"/>
      <c r="IL451" s="502"/>
      <c r="IM451" s="99"/>
      <c r="IN451" s="99"/>
      <c r="IO451" s="99"/>
      <c r="IP451" s="99"/>
      <c r="IQ451" s="99"/>
      <c r="IR451" s="99"/>
      <c r="IS451" s="503"/>
      <c r="IT451" s="99"/>
      <c r="IU451" s="99"/>
      <c r="IV451" s="502"/>
      <c r="IW451" s="99"/>
      <c r="IX451" s="99"/>
      <c r="IY451" s="98"/>
      <c r="IZ451" s="99"/>
      <c r="JA451" s="99"/>
      <c r="JB451" s="98"/>
      <c r="JC451" s="99"/>
      <c r="JD451" s="99"/>
      <c r="JE451" s="99"/>
      <c r="JF451" s="98"/>
      <c r="JG451" s="99"/>
      <c r="JH451" s="502"/>
      <c r="JI451" s="99"/>
      <c r="JJ451" s="99"/>
      <c r="JK451" s="99"/>
      <c r="JL451" s="99"/>
      <c r="JM451" s="502"/>
      <c r="JN451" s="99"/>
      <c r="JO451" s="507"/>
      <c r="JP451" s="503"/>
      <c r="JQ451" s="502"/>
    </row>
    <row r="452" spans="23:277" ht="16" hidden="1">
      <c r="W452" s="503"/>
      <c r="X452" s="502"/>
      <c r="Y452" s="99"/>
      <c r="Z452" s="502"/>
      <c r="AA452" s="99"/>
      <c r="AB452" s="502"/>
      <c r="AC452" s="99"/>
      <c r="AD452" s="504"/>
      <c r="AE452" s="99"/>
      <c r="AF452" s="99"/>
      <c r="AG452" s="99"/>
      <c r="AH452" s="99"/>
      <c r="AI452" s="505"/>
      <c r="AJ452" s="99"/>
      <c r="AK452" s="98"/>
      <c r="AL452" s="99"/>
      <c r="AM452" s="645"/>
      <c r="AN452" s="99"/>
      <c r="AO452" s="99"/>
      <c r="AP452" s="99"/>
      <c r="AQ452" s="99"/>
      <c r="AR452" s="99"/>
      <c r="AS452" s="99"/>
      <c r="AT452" s="99"/>
      <c r="AU452" s="99"/>
      <c r="AV452" s="99"/>
      <c r="AW452" s="99"/>
      <c r="AX452" s="99"/>
      <c r="AY452" s="98"/>
      <c r="AZ452" s="99"/>
      <c r="BA452" s="98"/>
      <c r="BB452" s="99"/>
      <c r="BC452" s="502"/>
      <c r="BD452" s="99"/>
      <c r="BE452" s="99"/>
      <c r="BF452" s="502"/>
      <c r="BG452" s="99"/>
      <c r="BH452" s="99"/>
      <c r="BI452" s="99"/>
      <c r="BJ452" s="99"/>
      <c r="BK452" s="634"/>
      <c r="BL452" s="99"/>
      <c r="BM452" s="99"/>
      <c r="BN452" s="502"/>
      <c r="BO452" s="99"/>
      <c r="BP452" s="99"/>
      <c r="BQ452" s="99"/>
      <c r="BR452" s="502"/>
      <c r="BS452" s="99"/>
      <c r="BT452" s="99"/>
      <c r="BU452" s="502"/>
      <c r="BV452" s="99"/>
      <c r="BW452" s="502"/>
      <c r="BX452" s="99"/>
      <c r="BY452" s="99"/>
      <c r="BZ452" s="502"/>
      <c r="CA452" s="99"/>
      <c r="CB452" s="99"/>
      <c r="CC452" s="99"/>
      <c r="CD452" s="99"/>
      <c r="CE452" s="503"/>
      <c r="CF452" s="99"/>
      <c r="CG452" s="502"/>
      <c r="CH452" s="99"/>
      <c r="CI452" s="98"/>
      <c r="CJ452" s="99"/>
      <c r="CK452" s="99"/>
      <c r="CL452" s="98"/>
      <c r="CM452" s="99"/>
      <c r="CN452" s="99"/>
      <c r="CO452" s="99"/>
      <c r="CP452" s="98"/>
      <c r="CQ452" s="99"/>
      <c r="CR452" s="99"/>
      <c r="CS452" s="99"/>
      <c r="CT452" s="99"/>
      <c r="CU452" s="99"/>
      <c r="CV452" s="99"/>
      <c r="CW452" s="99"/>
      <c r="CX452" s="98"/>
      <c r="CY452" s="99"/>
      <c r="CZ452" s="99"/>
      <c r="DA452" s="99"/>
      <c r="DB452" s="99"/>
      <c r="DC452" s="502"/>
      <c r="DD452" s="99"/>
      <c r="DE452" s="99"/>
      <c r="DF452" s="99"/>
      <c r="DG452" s="99"/>
      <c r="DH452" s="99"/>
      <c r="DI452" s="99"/>
      <c r="DJ452" s="99"/>
      <c r="DK452" s="99"/>
      <c r="DL452" s="99"/>
      <c r="DM452" s="99"/>
      <c r="DN452" s="99"/>
      <c r="DO452" s="502"/>
      <c r="DP452" s="99"/>
      <c r="DQ452" s="99"/>
      <c r="DR452" s="99"/>
      <c r="DS452" s="502"/>
      <c r="DT452" s="99"/>
      <c r="DU452" s="99"/>
      <c r="DV452" s="99"/>
      <c r="DW452" s="99"/>
      <c r="DX452" s="99"/>
      <c r="DY452" s="99"/>
      <c r="DZ452" s="99"/>
      <c r="EA452" s="506"/>
      <c r="EB452" s="99"/>
      <c r="EC452" s="502"/>
      <c r="ED452" s="98"/>
      <c r="EE452" s="99"/>
      <c r="EF452" s="99"/>
      <c r="EG452" s="99"/>
      <c r="EH452" s="99"/>
      <c r="EI452" s="98"/>
      <c r="EJ452" s="99"/>
      <c r="EK452" s="98"/>
      <c r="EL452" s="99"/>
      <c r="EM452" s="99"/>
      <c r="EN452" s="98"/>
      <c r="EO452" s="99"/>
      <c r="EP452" s="193"/>
      <c r="EQ452" s="99"/>
      <c r="ER452" s="99"/>
      <c r="ES452" s="99"/>
      <c r="ET452" s="99"/>
      <c r="EU452" s="99"/>
      <c r="EV452" s="99"/>
      <c r="EW452" s="502"/>
      <c r="EX452" s="98"/>
      <c r="EY452" s="99"/>
      <c r="EZ452" s="99"/>
      <c r="FA452" s="98"/>
      <c r="FB452" s="99"/>
      <c r="FC452" s="99"/>
      <c r="FD452" s="99"/>
      <c r="FE452" s="98"/>
      <c r="FF452" s="99"/>
      <c r="FG452" s="98"/>
      <c r="FH452" s="99"/>
      <c r="FI452" s="99"/>
      <c r="FJ452" s="98"/>
      <c r="FK452" s="99"/>
      <c r="FL452" s="99"/>
      <c r="FM452" s="99"/>
      <c r="FN452" s="506"/>
      <c r="FO452" s="99"/>
      <c r="FP452" s="502"/>
      <c r="FQ452" s="99"/>
      <c r="FR452" s="98"/>
      <c r="FS452" s="99"/>
      <c r="FT452" s="98"/>
      <c r="FU452" s="99"/>
      <c r="FV452" s="99"/>
      <c r="FW452" s="99"/>
      <c r="FX452" s="99"/>
      <c r="FY452" s="99"/>
      <c r="FZ452" s="98"/>
      <c r="GA452" s="99"/>
      <c r="GB452" s="502"/>
      <c r="GC452" s="99"/>
      <c r="GD452" s="99"/>
      <c r="GE452" s="99"/>
      <c r="GF452" s="502"/>
      <c r="GG452" s="99"/>
      <c r="GH452" s="503"/>
      <c r="GI452" s="99"/>
      <c r="GJ452" s="502"/>
      <c r="GK452" s="99"/>
      <c r="GL452" s="99"/>
      <c r="GM452" s="502"/>
      <c r="GN452" s="99"/>
      <c r="GO452" s="99"/>
      <c r="GP452" s="99"/>
      <c r="GQ452" s="99"/>
      <c r="GR452" s="99"/>
      <c r="GS452" s="503"/>
      <c r="GT452" s="99"/>
      <c r="GU452" s="502"/>
      <c r="GV452" s="98"/>
      <c r="GW452" s="99"/>
      <c r="GX452" s="99"/>
      <c r="GY452" s="98"/>
      <c r="GZ452" s="99"/>
      <c r="HA452" s="99"/>
      <c r="HB452" s="99"/>
      <c r="HC452" s="99"/>
      <c r="HD452" s="99"/>
      <c r="HE452" s="99"/>
      <c r="HF452" s="99"/>
      <c r="HG452" s="99"/>
      <c r="HH452" s="502"/>
      <c r="HI452" s="99"/>
      <c r="HJ452" s="99"/>
      <c r="HK452" s="99"/>
      <c r="HL452" s="99"/>
      <c r="HM452" s="99"/>
      <c r="HN452" s="99"/>
      <c r="HO452" s="502"/>
      <c r="HP452" s="98"/>
      <c r="HQ452" s="99"/>
      <c r="HR452" s="99"/>
      <c r="HS452" s="99"/>
      <c r="HT452" s="98"/>
      <c r="HU452" s="99"/>
      <c r="HV452" s="99"/>
      <c r="HW452" s="99"/>
      <c r="HX452" s="99"/>
      <c r="HY452" s="98"/>
      <c r="HZ452" s="99"/>
      <c r="IA452" s="503"/>
      <c r="IB452" s="502"/>
      <c r="IC452" s="99"/>
      <c r="ID452" s="99"/>
      <c r="IE452" s="99"/>
      <c r="IF452" s="99"/>
      <c r="IG452" s="99"/>
      <c r="IH452" s="99"/>
      <c r="II452" s="99"/>
      <c r="IJ452" s="99"/>
      <c r="IK452" s="503"/>
      <c r="IL452" s="502"/>
      <c r="IM452" s="99"/>
      <c r="IN452" s="99"/>
      <c r="IO452" s="99"/>
      <c r="IP452" s="99"/>
      <c r="IQ452" s="99"/>
      <c r="IR452" s="99"/>
      <c r="IS452" s="503"/>
      <c r="IT452" s="99"/>
      <c r="IU452" s="99"/>
      <c r="IV452" s="502"/>
      <c r="IW452" s="99"/>
      <c r="IX452" s="99"/>
      <c r="IY452" s="98"/>
      <c r="IZ452" s="99"/>
      <c r="JA452" s="99"/>
      <c r="JB452" s="98"/>
      <c r="JC452" s="99"/>
      <c r="JD452" s="99"/>
      <c r="JE452" s="99"/>
      <c r="JF452" s="98"/>
      <c r="JG452" s="99"/>
      <c r="JH452" s="502"/>
      <c r="JI452" s="99"/>
      <c r="JJ452" s="99"/>
      <c r="JK452" s="99"/>
      <c r="JL452" s="99"/>
      <c r="JM452" s="502"/>
      <c r="JN452" s="99"/>
      <c r="JO452" s="507"/>
      <c r="JP452" s="503"/>
      <c r="JQ452" s="502"/>
    </row>
    <row r="453" spans="23:277" ht="16" hidden="1">
      <c r="W453" s="503"/>
      <c r="X453" s="502"/>
      <c r="Y453" s="99"/>
      <c r="Z453" s="502"/>
      <c r="AA453" s="99"/>
      <c r="AB453" s="502"/>
      <c r="AC453" s="99"/>
      <c r="AD453" s="504"/>
      <c r="AE453" s="99"/>
      <c r="AF453" s="99"/>
      <c r="AG453" s="99"/>
      <c r="AH453" s="99"/>
      <c r="AI453" s="505"/>
      <c r="AJ453" s="99"/>
      <c r="AK453" s="98"/>
      <c r="AL453" s="99"/>
      <c r="AM453" s="645"/>
      <c r="AN453" s="99"/>
      <c r="AO453" s="99"/>
      <c r="AP453" s="99"/>
      <c r="AQ453" s="99"/>
      <c r="AR453" s="99"/>
      <c r="AS453" s="99"/>
      <c r="AT453" s="99"/>
      <c r="AU453" s="99"/>
      <c r="AV453" s="99"/>
      <c r="AW453" s="99"/>
      <c r="AX453" s="99"/>
      <c r="AY453" s="98"/>
      <c r="AZ453" s="99"/>
      <c r="BA453" s="98"/>
      <c r="BB453" s="99"/>
      <c r="BC453" s="502"/>
      <c r="BD453" s="99"/>
      <c r="BE453" s="99"/>
      <c r="BF453" s="502"/>
      <c r="BG453" s="99"/>
      <c r="BH453" s="99"/>
      <c r="BI453" s="99"/>
      <c r="BJ453" s="99"/>
      <c r="BK453" s="634"/>
      <c r="BL453" s="99"/>
      <c r="BM453" s="99"/>
      <c r="BN453" s="502"/>
      <c r="BO453" s="99"/>
      <c r="BP453" s="99"/>
      <c r="BQ453" s="99"/>
      <c r="BR453" s="502"/>
      <c r="BS453" s="99"/>
      <c r="BT453" s="99"/>
      <c r="BU453" s="502"/>
      <c r="BV453" s="99"/>
      <c r="BW453" s="502"/>
      <c r="BX453" s="99"/>
      <c r="BY453" s="99"/>
      <c r="BZ453" s="502"/>
      <c r="CA453" s="99"/>
      <c r="CB453" s="99"/>
      <c r="CC453" s="99"/>
      <c r="CD453" s="99"/>
      <c r="CE453" s="503"/>
      <c r="CF453" s="99"/>
      <c r="CG453" s="502"/>
      <c r="CH453" s="99"/>
      <c r="CI453" s="98"/>
      <c r="CJ453" s="99"/>
      <c r="CK453" s="99"/>
      <c r="CL453" s="98"/>
      <c r="CM453" s="99"/>
      <c r="CN453" s="99"/>
      <c r="CO453" s="99"/>
      <c r="CP453" s="98"/>
      <c r="CQ453" s="99"/>
      <c r="CR453" s="99"/>
      <c r="CS453" s="99"/>
      <c r="CT453" s="99"/>
      <c r="CU453" s="99"/>
      <c r="CV453" s="99"/>
      <c r="CW453" s="99"/>
      <c r="CX453" s="98"/>
      <c r="CY453" s="99"/>
      <c r="CZ453" s="99"/>
      <c r="DA453" s="99"/>
      <c r="DB453" s="99"/>
      <c r="DC453" s="502"/>
      <c r="DD453" s="99"/>
      <c r="DE453" s="99"/>
      <c r="DF453" s="99"/>
      <c r="DG453" s="99"/>
      <c r="DH453" s="99"/>
      <c r="DI453" s="99"/>
      <c r="DJ453" s="99"/>
      <c r="DK453" s="99"/>
      <c r="DL453" s="99"/>
      <c r="DM453" s="99"/>
      <c r="DN453" s="99"/>
      <c r="DO453" s="502"/>
      <c r="DP453" s="99"/>
      <c r="DQ453" s="99"/>
      <c r="DR453" s="99"/>
      <c r="DS453" s="502"/>
      <c r="DT453" s="99"/>
      <c r="DU453" s="99"/>
      <c r="DV453" s="99"/>
      <c r="DW453" s="99"/>
      <c r="DX453" s="99"/>
      <c r="DY453" s="99"/>
      <c r="DZ453" s="99"/>
      <c r="EA453" s="506"/>
      <c r="EB453" s="99"/>
      <c r="EC453" s="502"/>
      <c r="ED453" s="98"/>
      <c r="EE453" s="99"/>
      <c r="EF453" s="99"/>
      <c r="EG453" s="99"/>
      <c r="EH453" s="99"/>
      <c r="EI453" s="98"/>
      <c r="EJ453" s="99"/>
      <c r="EK453" s="98"/>
      <c r="EL453" s="99"/>
      <c r="EM453" s="99"/>
      <c r="EN453" s="98"/>
      <c r="EO453" s="99"/>
      <c r="EP453" s="193"/>
      <c r="EQ453" s="99"/>
      <c r="ER453" s="99"/>
      <c r="ES453" s="99"/>
      <c r="ET453" s="99"/>
      <c r="EU453" s="99"/>
      <c r="EV453" s="99"/>
      <c r="EW453" s="502"/>
      <c r="EX453" s="98"/>
      <c r="EY453" s="99"/>
      <c r="EZ453" s="99"/>
      <c r="FA453" s="98"/>
      <c r="FB453" s="99"/>
      <c r="FC453" s="99"/>
      <c r="FD453" s="99"/>
      <c r="FE453" s="98"/>
      <c r="FF453" s="99"/>
      <c r="FG453" s="98"/>
      <c r="FH453" s="99"/>
      <c r="FI453" s="99"/>
      <c r="FJ453" s="98"/>
      <c r="FK453" s="99"/>
      <c r="FL453" s="99"/>
      <c r="FM453" s="99"/>
      <c r="FN453" s="506"/>
      <c r="FO453" s="99"/>
      <c r="FP453" s="502"/>
      <c r="FQ453" s="99"/>
      <c r="FR453" s="98"/>
      <c r="FS453" s="99"/>
      <c r="FT453" s="98"/>
      <c r="FU453" s="99"/>
      <c r="FV453" s="99"/>
      <c r="FW453" s="99"/>
      <c r="FX453" s="99"/>
      <c r="FY453" s="99"/>
      <c r="FZ453" s="98"/>
      <c r="GA453" s="99"/>
      <c r="GB453" s="502"/>
      <c r="GC453" s="99"/>
      <c r="GD453" s="99"/>
      <c r="GE453" s="99"/>
      <c r="GF453" s="502"/>
      <c r="GG453" s="99"/>
      <c r="GH453" s="503"/>
      <c r="GI453" s="99"/>
      <c r="GJ453" s="502"/>
      <c r="GK453" s="99"/>
      <c r="GL453" s="99"/>
      <c r="GM453" s="502"/>
      <c r="GN453" s="99"/>
      <c r="GO453" s="99"/>
      <c r="GP453" s="99"/>
      <c r="GQ453" s="99"/>
      <c r="GR453" s="99"/>
      <c r="GS453" s="503"/>
      <c r="GT453" s="99"/>
      <c r="GU453" s="502"/>
      <c r="GV453" s="98"/>
      <c r="GW453" s="99"/>
      <c r="GX453" s="99"/>
      <c r="GY453" s="98"/>
      <c r="GZ453" s="99"/>
      <c r="HA453" s="99"/>
      <c r="HB453" s="99"/>
      <c r="HC453" s="99"/>
      <c r="HD453" s="99"/>
      <c r="HE453" s="99"/>
      <c r="HF453" s="99"/>
      <c r="HG453" s="99"/>
      <c r="HH453" s="502"/>
      <c r="HI453" s="99"/>
      <c r="HJ453" s="99"/>
      <c r="HK453" s="99"/>
      <c r="HL453" s="99"/>
      <c r="HM453" s="99"/>
      <c r="HN453" s="99"/>
      <c r="HO453" s="502"/>
      <c r="HP453" s="98"/>
      <c r="HQ453" s="99"/>
      <c r="HR453" s="99"/>
      <c r="HS453" s="99"/>
      <c r="HT453" s="98"/>
      <c r="HU453" s="99"/>
      <c r="HV453" s="99"/>
      <c r="HW453" s="99"/>
      <c r="HX453" s="99"/>
      <c r="HY453" s="98"/>
      <c r="HZ453" s="99"/>
      <c r="IA453" s="503"/>
      <c r="IB453" s="502"/>
      <c r="IC453" s="99"/>
      <c r="ID453" s="99"/>
      <c r="IE453" s="99"/>
      <c r="IF453" s="99"/>
      <c r="IG453" s="99"/>
      <c r="IH453" s="99"/>
      <c r="II453" s="99"/>
      <c r="IJ453" s="99"/>
      <c r="IK453" s="503"/>
      <c r="IL453" s="502"/>
      <c r="IM453" s="99"/>
      <c r="IN453" s="99"/>
      <c r="IO453" s="99"/>
      <c r="IP453" s="99"/>
      <c r="IQ453" s="99"/>
      <c r="IR453" s="99"/>
      <c r="IS453" s="503"/>
      <c r="IT453" s="99"/>
      <c r="IU453" s="99"/>
      <c r="IV453" s="502"/>
      <c r="IW453" s="99"/>
      <c r="IX453" s="99"/>
      <c r="IY453" s="98"/>
      <c r="IZ453" s="99"/>
      <c r="JA453" s="99"/>
      <c r="JB453" s="98"/>
      <c r="JC453" s="99"/>
      <c r="JD453" s="99"/>
      <c r="JE453" s="99"/>
      <c r="JF453" s="98"/>
      <c r="JG453" s="99"/>
      <c r="JH453" s="502"/>
      <c r="JI453" s="99"/>
      <c r="JJ453" s="99"/>
      <c r="JK453" s="99"/>
      <c r="JL453" s="99"/>
      <c r="JM453" s="502"/>
      <c r="JN453" s="99"/>
      <c r="JO453" s="507"/>
      <c r="JP453" s="503"/>
      <c r="JQ453" s="502"/>
    </row>
    <row r="454" spans="23:277" ht="16" hidden="1">
      <c r="W454" s="503"/>
      <c r="X454" s="502"/>
      <c r="Y454" s="99"/>
      <c r="Z454" s="502"/>
      <c r="AA454" s="99"/>
      <c r="AB454" s="502"/>
      <c r="AC454" s="99"/>
      <c r="AD454" s="504"/>
      <c r="AE454" s="99"/>
      <c r="AF454" s="99"/>
      <c r="AG454" s="99"/>
      <c r="AH454" s="99"/>
      <c r="AI454" s="505"/>
      <c r="AJ454" s="99"/>
      <c r="AK454" s="98"/>
      <c r="AL454" s="99"/>
      <c r="AM454" s="645"/>
      <c r="AN454" s="99"/>
      <c r="AO454" s="99"/>
      <c r="AP454" s="99"/>
      <c r="AQ454" s="99"/>
      <c r="AR454" s="99"/>
      <c r="AS454" s="99"/>
      <c r="AT454" s="99"/>
      <c r="AU454" s="99"/>
      <c r="AV454" s="99"/>
      <c r="AW454" s="99"/>
      <c r="AX454" s="99"/>
      <c r="AY454" s="98"/>
      <c r="AZ454" s="99"/>
      <c r="BA454" s="98"/>
      <c r="BB454" s="99"/>
      <c r="BC454" s="502"/>
      <c r="BD454" s="99"/>
      <c r="BE454" s="99"/>
      <c r="BF454" s="502"/>
      <c r="BG454" s="99"/>
      <c r="BH454" s="99"/>
      <c r="BI454" s="99"/>
      <c r="BJ454" s="99"/>
      <c r="BK454" s="634"/>
      <c r="BL454" s="99"/>
      <c r="BM454" s="99"/>
      <c r="BN454" s="502"/>
      <c r="BO454" s="99"/>
      <c r="BP454" s="99"/>
      <c r="BQ454" s="99"/>
      <c r="BR454" s="502"/>
      <c r="BS454" s="99"/>
      <c r="BT454" s="99"/>
      <c r="BU454" s="502"/>
      <c r="BV454" s="99"/>
      <c r="BW454" s="502"/>
      <c r="BX454" s="99"/>
      <c r="BY454" s="99"/>
      <c r="BZ454" s="502"/>
      <c r="CA454" s="99"/>
      <c r="CB454" s="99"/>
      <c r="CC454" s="99"/>
      <c r="CD454" s="99"/>
      <c r="CE454" s="503"/>
      <c r="CF454" s="99"/>
      <c r="CG454" s="502"/>
      <c r="CH454" s="99"/>
      <c r="CI454" s="98"/>
      <c r="CJ454" s="99"/>
      <c r="CK454" s="99"/>
      <c r="CL454" s="98"/>
      <c r="CM454" s="99"/>
      <c r="CN454" s="99"/>
      <c r="CO454" s="99"/>
      <c r="CP454" s="98"/>
      <c r="CQ454" s="99"/>
      <c r="CR454" s="99"/>
      <c r="CS454" s="99"/>
      <c r="CT454" s="99"/>
      <c r="CU454" s="99"/>
      <c r="CV454" s="99"/>
      <c r="CW454" s="99"/>
      <c r="CX454" s="98"/>
      <c r="CY454" s="99"/>
      <c r="CZ454" s="99"/>
      <c r="DA454" s="99"/>
      <c r="DB454" s="99"/>
      <c r="DC454" s="502"/>
      <c r="DD454" s="99"/>
      <c r="DE454" s="99"/>
      <c r="DF454" s="99"/>
      <c r="DG454" s="99"/>
      <c r="DH454" s="99"/>
      <c r="DI454" s="99"/>
      <c r="DJ454" s="99"/>
      <c r="DK454" s="99"/>
      <c r="DL454" s="99"/>
      <c r="DM454" s="99"/>
      <c r="DN454" s="99"/>
      <c r="DO454" s="502"/>
      <c r="DP454" s="99"/>
      <c r="DQ454" s="99"/>
      <c r="DR454" s="99"/>
      <c r="DS454" s="502"/>
      <c r="DT454" s="99"/>
      <c r="DU454" s="99"/>
      <c r="DV454" s="99"/>
      <c r="DW454" s="99"/>
      <c r="DX454" s="99"/>
      <c r="DY454" s="99"/>
      <c r="DZ454" s="99"/>
      <c r="EA454" s="506"/>
      <c r="EB454" s="99"/>
      <c r="EC454" s="502"/>
      <c r="ED454" s="98"/>
      <c r="EE454" s="99"/>
      <c r="EF454" s="99"/>
      <c r="EG454" s="99"/>
      <c r="EH454" s="99"/>
      <c r="EI454" s="98"/>
      <c r="EJ454" s="99"/>
      <c r="EK454" s="98"/>
      <c r="EL454" s="99"/>
      <c r="EM454" s="99"/>
      <c r="EN454" s="98"/>
      <c r="EO454" s="99"/>
      <c r="EP454" s="193"/>
      <c r="EQ454" s="99"/>
      <c r="ER454" s="99"/>
      <c r="ES454" s="99"/>
      <c r="ET454" s="99"/>
      <c r="EU454" s="99"/>
      <c r="EV454" s="99"/>
      <c r="EW454" s="502"/>
      <c r="EX454" s="98"/>
      <c r="EY454" s="99"/>
      <c r="EZ454" s="99"/>
      <c r="FA454" s="98"/>
      <c r="FB454" s="99"/>
      <c r="FC454" s="99"/>
      <c r="FD454" s="99"/>
      <c r="FE454" s="98"/>
      <c r="FF454" s="99"/>
      <c r="FG454" s="98"/>
      <c r="FH454" s="99"/>
      <c r="FI454" s="99"/>
      <c r="FJ454" s="98"/>
      <c r="FK454" s="99"/>
      <c r="FL454" s="99"/>
      <c r="FM454" s="99"/>
      <c r="FN454" s="506"/>
      <c r="FO454" s="99"/>
      <c r="FP454" s="502"/>
      <c r="FQ454" s="99"/>
      <c r="FR454" s="98"/>
      <c r="FS454" s="99"/>
      <c r="FT454" s="98"/>
      <c r="FU454" s="99"/>
      <c r="FV454" s="99"/>
      <c r="FW454" s="99"/>
      <c r="FX454" s="99"/>
      <c r="FY454" s="99"/>
      <c r="FZ454" s="98"/>
      <c r="GA454" s="99"/>
      <c r="GB454" s="502"/>
      <c r="GC454" s="99"/>
      <c r="GD454" s="99"/>
      <c r="GE454" s="99"/>
      <c r="GF454" s="502"/>
      <c r="GG454" s="99"/>
      <c r="GH454" s="503"/>
      <c r="GI454" s="99"/>
      <c r="GJ454" s="502"/>
      <c r="GK454" s="99"/>
      <c r="GL454" s="99"/>
      <c r="GM454" s="502"/>
      <c r="GN454" s="99"/>
      <c r="GO454" s="99"/>
      <c r="GP454" s="99"/>
      <c r="GQ454" s="99"/>
      <c r="GR454" s="99"/>
      <c r="GS454" s="503"/>
      <c r="GT454" s="99"/>
      <c r="GU454" s="502"/>
      <c r="GV454" s="98"/>
      <c r="GW454" s="99"/>
      <c r="GX454" s="99"/>
      <c r="GY454" s="98"/>
      <c r="GZ454" s="99"/>
      <c r="HA454" s="99"/>
      <c r="HB454" s="99"/>
      <c r="HC454" s="99"/>
      <c r="HD454" s="99"/>
      <c r="HE454" s="99"/>
      <c r="HF454" s="99"/>
      <c r="HG454" s="99"/>
      <c r="HH454" s="502"/>
      <c r="HI454" s="99"/>
      <c r="HJ454" s="99"/>
      <c r="HK454" s="99"/>
      <c r="HL454" s="99"/>
      <c r="HM454" s="99"/>
      <c r="HN454" s="99"/>
      <c r="HO454" s="502"/>
      <c r="HP454" s="98"/>
      <c r="HQ454" s="99"/>
      <c r="HR454" s="99"/>
      <c r="HS454" s="99"/>
      <c r="HT454" s="98"/>
      <c r="HU454" s="99"/>
      <c r="HV454" s="99"/>
      <c r="HW454" s="99"/>
      <c r="HX454" s="99"/>
      <c r="HY454" s="98"/>
      <c r="HZ454" s="99"/>
      <c r="IA454" s="503"/>
      <c r="IB454" s="502"/>
      <c r="IC454" s="99"/>
      <c r="ID454" s="99"/>
      <c r="IE454" s="99"/>
      <c r="IF454" s="99"/>
      <c r="IG454" s="99"/>
      <c r="IH454" s="99"/>
      <c r="II454" s="99"/>
      <c r="IJ454" s="99"/>
      <c r="IK454" s="503"/>
      <c r="IL454" s="502"/>
      <c r="IM454" s="99"/>
      <c r="IN454" s="99"/>
      <c r="IO454" s="99"/>
      <c r="IP454" s="99"/>
      <c r="IQ454" s="99"/>
      <c r="IR454" s="99"/>
      <c r="IS454" s="503"/>
      <c r="IT454" s="99"/>
      <c r="IU454" s="99"/>
      <c r="IV454" s="502"/>
      <c r="IW454" s="99"/>
      <c r="IX454" s="99"/>
      <c r="IY454" s="98"/>
      <c r="IZ454" s="99"/>
      <c r="JA454" s="99"/>
      <c r="JB454" s="98"/>
      <c r="JC454" s="99"/>
      <c r="JD454" s="99"/>
      <c r="JE454" s="99"/>
      <c r="JF454" s="98"/>
      <c r="JG454" s="99"/>
      <c r="JH454" s="502"/>
      <c r="JI454" s="99"/>
      <c r="JJ454" s="99"/>
      <c r="JK454" s="99"/>
      <c r="JL454" s="99"/>
      <c r="JM454" s="502"/>
      <c r="JN454" s="99"/>
      <c r="JO454" s="507"/>
      <c r="JP454" s="503"/>
      <c r="JQ454" s="502"/>
    </row>
    <row r="455" spans="23:277" ht="16" hidden="1">
      <c r="W455" s="503"/>
      <c r="X455" s="502"/>
      <c r="Y455" s="99"/>
      <c r="Z455" s="502"/>
      <c r="AA455" s="99"/>
      <c r="AB455" s="502"/>
      <c r="AC455" s="99"/>
      <c r="AD455" s="504"/>
      <c r="AE455" s="99"/>
      <c r="AF455" s="99"/>
      <c r="AG455" s="99"/>
      <c r="AH455" s="99"/>
      <c r="AI455" s="505"/>
      <c r="AJ455" s="99"/>
      <c r="AK455" s="98"/>
      <c r="AL455" s="99"/>
      <c r="AM455" s="645"/>
      <c r="AN455" s="99"/>
      <c r="AO455" s="99"/>
      <c r="AP455" s="99"/>
      <c r="AQ455" s="99"/>
      <c r="AR455" s="99"/>
      <c r="AS455" s="99"/>
      <c r="AT455" s="99"/>
      <c r="AU455" s="99"/>
      <c r="AV455" s="99"/>
      <c r="AW455" s="99"/>
      <c r="AX455" s="99"/>
      <c r="AY455" s="98"/>
      <c r="AZ455" s="99"/>
      <c r="BA455" s="98"/>
      <c r="BB455" s="99"/>
      <c r="BC455" s="502"/>
      <c r="BD455" s="99"/>
      <c r="BE455" s="99"/>
      <c r="BF455" s="502"/>
      <c r="BG455" s="99"/>
      <c r="BH455" s="99"/>
      <c r="BI455" s="99"/>
      <c r="BJ455" s="99"/>
      <c r="BK455" s="634"/>
      <c r="BL455" s="99"/>
      <c r="BM455" s="99"/>
      <c r="BN455" s="502"/>
      <c r="BO455" s="99"/>
      <c r="BP455" s="99"/>
      <c r="BQ455" s="99"/>
      <c r="BR455" s="502"/>
      <c r="BS455" s="99"/>
      <c r="BT455" s="99"/>
      <c r="BU455" s="502"/>
      <c r="BV455" s="99"/>
      <c r="BW455" s="502"/>
      <c r="BX455" s="99"/>
      <c r="BY455" s="99"/>
      <c r="BZ455" s="502"/>
      <c r="CA455" s="99"/>
      <c r="CB455" s="99"/>
      <c r="CC455" s="99"/>
      <c r="CD455" s="99"/>
      <c r="CE455" s="503"/>
      <c r="CF455" s="99"/>
      <c r="CG455" s="502"/>
      <c r="CH455" s="99"/>
      <c r="CI455" s="98"/>
      <c r="CJ455" s="99"/>
      <c r="CK455" s="99"/>
      <c r="CL455" s="98"/>
      <c r="CM455" s="99"/>
      <c r="CN455" s="99"/>
      <c r="CO455" s="99"/>
      <c r="CP455" s="98"/>
      <c r="CQ455" s="99"/>
      <c r="CR455" s="99"/>
      <c r="CS455" s="99"/>
      <c r="CT455" s="99"/>
      <c r="CU455" s="99"/>
      <c r="CV455" s="99"/>
      <c r="CW455" s="99"/>
      <c r="CX455" s="98"/>
      <c r="CY455" s="99"/>
      <c r="CZ455" s="99"/>
      <c r="DA455" s="99"/>
      <c r="DB455" s="99"/>
      <c r="DC455" s="502"/>
      <c r="DD455" s="99"/>
      <c r="DE455" s="99"/>
      <c r="DF455" s="99"/>
      <c r="DG455" s="99"/>
      <c r="DH455" s="99"/>
      <c r="DI455" s="99"/>
      <c r="DJ455" s="99"/>
      <c r="DK455" s="99"/>
      <c r="DL455" s="99"/>
      <c r="DM455" s="99"/>
      <c r="DN455" s="99"/>
      <c r="DO455" s="502"/>
      <c r="DP455" s="99"/>
      <c r="DQ455" s="99"/>
      <c r="DR455" s="99"/>
      <c r="DS455" s="502"/>
      <c r="DT455" s="99"/>
      <c r="DU455" s="99"/>
      <c r="DV455" s="99"/>
      <c r="DW455" s="99"/>
      <c r="DX455" s="99"/>
      <c r="DY455" s="99"/>
      <c r="DZ455" s="99"/>
      <c r="EA455" s="506"/>
      <c r="EB455" s="99"/>
      <c r="EC455" s="502"/>
      <c r="ED455" s="98"/>
      <c r="EE455" s="99"/>
      <c r="EF455" s="99"/>
      <c r="EG455" s="99"/>
      <c r="EH455" s="99"/>
      <c r="EI455" s="98"/>
      <c r="EJ455" s="99"/>
      <c r="EK455" s="98"/>
      <c r="EL455" s="99"/>
      <c r="EM455" s="99"/>
      <c r="EN455" s="98"/>
      <c r="EO455" s="99"/>
      <c r="EP455" s="193"/>
      <c r="EQ455" s="99"/>
      <c r="ER455" s="99"/>
      <c r="ES455" s="99"/>
      <c r="ET455" s="99"/>
      <c r="EU455" s="99"/>
      <c r="EV455" s="99"/>
      <c r="EW455" s="502"/>
      <c r="EX455" s="98"/>
      <c r="EY455" s="99"/>
      <c r="EZ455" s="99"/>
      <c r="FA455" s="98"/>
      <c r="FB455" s="99"/>
      <c r="FC455" s="99"/>
      <c r="FD455" s="99"/>
      <c r="FE455" s="98"/>
      <c r="FF455" s="99"/>
      <c r="FG455" s="98"/>
      <c r="FH455" s="99"/>
      <c r="FI455" s="99"/>
      <c r="FJ455" s="98"/>
      <c r="FK455" s="99"/>
      <c r="FL455" s="99"/>
      <c r="FM455" s="99"/>
      <c r="FN455" s="506"/>
      <c r="FO455" s="99"/>
      <c r="FP455" s="502"/>
      <c r="FQ455" s="99"/>
      <c r="FR455" s="98"/>
      <c r="FS455" s="99"/>
      <c r="FT455" s="98"/>
      <c r="FU455" s="99"/>
      <c r="FV455" s="99"/>
      <c r="FW455" s="99"/>
      <c r="FX455" s="99"/>
      <c r="FY455" s="99"/>
      <c r="FZ455" s="98"/>
      <c r="GA455" s="99"/>
      <c r="GB455" s="502"/>
      <c r="GC455" s="99"/>
      <c r="GD455" s="99"/>
      <c r="GE455" s="99"/>
      <c r="GF455" s="502"/>
      <c r="GG455" s="99"/>
      <c r="GH455" s="503"/>
      <c r="GI455" s="99"/>
      <c r="GJ455" s="502"/>
      <c r="GK455" s="99"/>
      <c r="GL455" s="99"/>
      <c r="GM455" s="502"/>
      <c r="GN455" s="99"/>
      <c r="GO455" s="99"/>
      <c r="GP455" s="99"/>
      <c r="GQ455" s="99"/>
      <c r="GR455" s="99"/>
      <c r="GS455" s="503"/>
      <c r="GT455" s="99"/>
      <c r="GU455" s="502"/>
      <c r="GV455" s="98"/>
      <c r="GW455" s="99"/>
      <c r="GX455" s="99"/>
      <c r="GY455" s="98"/>
      <c r="GZ455" s="99"/>
      <c r="HA455" s="99"/>
      <c r="HB455" s="99"/>
      <c r="HC455" s="99"/>
      <c r="HD455" s="99"/>
      <c r="HE455" s="99"/>
      <c r="HF455" s="99"/>
      <c r="HG455" s="99"/>
      <c r="HH455" s="502"/>
      <c r="HI455" s="99"/>
      <c r="HJ455" s="99"/>
      <c r="HK455" s="99"/>
      <c r="HL455" s="99"/>
      <c r="HM455" s="99"/>
      <c r="HN455" s="99"/>
      <c r="HO455" s="502"/>
      <c r="HP455" s="98"/>
      <c r="HQ455" s="99"/>
      <c r="HR455" s="99"/>
      <c r="HS455" s="99"/>
      <c r="HT455" s="98"/>
      <c r="HU455" s="99"/>
      <c r="HV455" s="99"/>
      <c r="HW455" s="99"/>
      <c r="HX455" s="99"/>
      <c r="HY455" s="98"/>
      <c r="HZ455" s="99"/>
      <c r="IA455" s="503"/>
      <c r="IB455" s="502"/>
      <c r="IC455" s="99"/>
      <c r="ID455" s="99"/>
      <c r="IE455" s="99"/>
      <c r="IF455" s="99"/>
      <c r="IG455" s="99"/>
      <c r="IH455" s="99"/>
      <c r="II455" s="99"/>
      <c r="IJ455" s="99"/>
      <c r="IK455" s="503"/>
      <c r="IL455" s="502"/>
      <c r="IM455" s="99"/>
      <c r="IN455" s="99"/>
      <c r="IO455" s="99"/>
      <c r="IP455" s="99"/>
      <c r="IQ455" s="99"/>
      <c r="IR455" s="99"/>
      <c r="IS455" s="503"/>
      <c r="IT455" s="99"/>
      <c r="IU455" s="99"/>
      <c r="IV455" s="502"/>
      <c r="IW455" s="99"/>
      <c r="IX455" s="99"/>
      <c r="IY455" s="98"/>
      <c r="IZ455" s="99"/>
      <c r="JA455" s="99"/>
      <c r="JB455" s="98"/>
      <c r="JC455" s="99"/>
      <c r="JD455" s="99"/>
      <c r="JE455" s="99"/>
      <c r="JF455" s="98"/>
      <c r="JG455" s="99"/>
      <c r="JH455" s="502"/>
      <c r="JI455" s="99"/>
      <c r="JJ455" s="99"/>
      <c r="JK455" s="99"/>
      <c r="JL455" s="99"/>
      <c r="JM455" s="502"/>
      <c r="JN455" s="99"/>
      <c r="JO455" s="507"/>
      <c r="JP455" s="503"/>
      <c r="JQ455" s="502"/>
    </row>
    <row r="456" spans="23:277" ht="16" hidden="1">
      <c r="W456" s="503"/>
      <c r="X456" s="502"/>
      <c r="Y456" s="99"/>
      <c r="Z456" s="502"/>
      <c r="AA456" s="99"/>
      <c r="AB456" s="502"/>
      <c r="AC456" s="99"/>
      <c r="AD456" s="504"/>
      <c r="AE456" s="99"/>
      <c r="AF456" s="99"/>
      <c r="AG456" s="99"/>
      <c r="AH456" s="99"/>
      <c r="AI456" s="505"/>
      <c r="AJ456" s="99"/>
      <c r="AK456" s="98"/>
      <c r="AL456" s="99"/>
      <c r="AM456" s="645"/>
      <c r="AN456" s="99"/>
      <c r="AO456" s="99"/>
      <c r="AP456" s="99"/>
      <c r="AQ456" s="99"/>
      <c r="AR456" s="99"/>
      <c r="AS456" s="99"/>
      <c r="AT456" s="99"/>
      <c r="AU456" s="99"/>
      <c r="AV456" s="99"/>
      <c r="AW456" s="99"/>
      <c r="AX456" s="99"/>
      <c r="AY456" s="98"/>
      <c r="AZ456" s="99"/>
      <c r="BA456" s="98"/>
      <c r="BB456" s="99"/>
      <c r="BC456" s="502"/>
      <c r="BD456" s="99"/>
      <c r="BE456" s="99"/>
      <c r="BF456" s="502"/>
      <c r="BG456" s="99"/>
      <c r="BH456" s="99"/>
      <c r="BI456" s="99"/>
      <c r="BJ456" s="99"/>
      <c r="BK456" s="634"/>
      <c r="BL456" s="99"/>
      <c r="BM456" s="99"/>
      <c r="BN456" s="502"/>
      <c r="BO456" s="99"/>
      <c r="BP456" s="99"/>
      <c r="BQ456" s="99"/>
      <c r="BR456" s="502"/>
      <c r="BS456" s="99"/>
      <c r="BT456" s="99"/>
      <c r="BU456" s="502"/>
      <c r="BV456" s="99"/>
      <c r="BW456" s="502"/>
      <c r="BX456" s="99"/>
      <c r="BY456" s="99"/>
      <c r="BZ456" s="502"/>
      <c r="CA456" s="99"/>
      <c r="CB456" s="99"/>
      <c r="CC456" s="99"/>
      <c r="CD456" s="99"/>
      <c r="CE456" s="503"/>
      <c r="CF456" s="99"/>
      <c r="CG456" s="502"/>
      <c r="CH456" s="99"/>
      <c r="CI456" s="98"/>
      <c r="CJ456" s="99"/>
      <c r="CK456" s="99"/>
      <c r="CL456" s="98"/>
      <c r="CM456" s="99"/>
      <c r="CN456" s="99"/>
      <c r="CO456" s="99"/>
      <c r="CP456" s="98"/>
      <c r="CQ456" s="99"/>
      <c r="CR456" s="99"/>
      <c r="CS456" s="99"/>
      <c r="CT456" s="99"/>
      <c r="CU456" s="99"/>
      <c r="CV456" s="99"/>
      <c r="CW456" s="99"/>
      <c r="CX456" s="98"/>
      <c r="CY456" s="99"/>
      <c r="CZ456" s="99"/>
      <c r="DA456" s="99"/>
      <c r="DB456" s="99"/>
      <c r="DC456" s="502"/>
      <c r="DD456" s="99"/>
      <c r="DE456" s="99"/>
      <c r="DF456" s="99"/>
      <c r="DG456" s="99"/>
      <c r="DH456" s="99"/>
      <c r="DI456" s="99"/>
      <c r="DJ456" s="99"/>
      <c r="DK456" s="99"/>
      <c r="DL456" s="99"/>
      <c r="DM456" s="99"/>
      <c r="DN456" s="99"/>
      <c r="DO456" s="502"/>
      <c r="DP456" s="99"/>
      <c r="DQ456" s="99"/>
      <c r="DR456" s="99"/>
      <c r="DS456" s="502"/>
      <c r="DT456" s="99"/>
      <c r="DU456" s="99"/>
      <c r="DV456" s="99"/>
      <c r="DW456" s="99"/>
      <c r="DX456" s="99"/>
      <c r="DY456" s="99"/>
      <c r="DZ456" s="99"/>
      <c r="EA456" s="506"/>
      <c r="EB456" s="99"/>
      <c r="EC456" s="502"/>
      <c r="ED456" s="98"/>
      <c r="EE456" s="99"/>
      <c r="EF456" s="99"/>
      <c r="EG456" s="99"/>
      <c r="EH456" s="99"/>
      <c r="EI456" s="98"/>
      <c r="EJ456" s="99"/>
      <c r="EK456" s="98"/>
      <c r="EL456" s="99"/>
      <c r="EM456" s="99"/>
      <c r="EN456" s="98"/>
      <c r="EO456" s="99"/>
      <c r="EP456" s="193"/>
      <c r="EQ456" s="99"/>
      <c r="ER456" s="99"/>
      <c r="ES456" s="99"/>
      <c r="ET456" s="99"/>
      <c r="EU456" s="99"/>
      <c r="EV456" s="99"/>
      <c r="EW456" s="502"/>
      <c r="EX456" s="98"/>
      <c r="EY456" s="99"/>
      <c r="EZ456" s="99"/>
      <c r="FA456" s="98"/>
      <c r="FB456" s="99"/>
      <c r="FC456" s="99"/>
      <c r="FD456" s="99"/>
      <c r="FE456" s="98"/>
      <c r="FF456" s="99"/>
      <c r="FG456" s="98"/>
      <c r="FH456" s="99"/>
      <c r="FI456" s="99"/>
      <c r="FJ456" s="98"/>
      <c r="FK456" s="99"/>
      <c r="FL456" s="99"/>
      <c r="FM456" s="99"/>
      <c r="FN456" s="506"/>
      <c r="FO456" s="99"/>
      <c r="FP456" s="502"/>
      <c r="FQ456" s="99"/>
      <c r="FR456" s="98"/>
      <c r="FS456" s="99"/>
      <c r="FT456" s="98"/>
      <c r="FU456" s="99"/>
      <c r="FV456" s="99"/>
      <c r="FW456" s="99"/>
      <c r="FX456" s="99"/>
      <c r="FY456" s="99"/>
      <c r="FZ456" s="98"/>
      <c r="GA456" s="99"/>
      <c r="GB456" s="502"/>
      <c r="GC456" s="99"/>
      <c r="GD456" s="99"/>
      <c r="GE456" s="99"/>
      <c r="GF456" s="502"/>
      <c r="GG456" s="99"/>
      <c r="GH456" s="503"/>
      <c r="GI456" s="99"/>
      <c r="GJ456" s="502"/>
      <c r="GK456" s="99"/>
      <c r="GL456" s="99"/>
      <c r="GM456" s="502"/>
      <c r="GN456" s="99"/>
      <c r="GO456" s="99"/>
      <c r="GP456" s="99"/>
      <c r="GQ456" s="99"/>
      <c r="GR456" s="99"/>
      <c r="GS456" s="503"/>
      <c r="GT456" s="99"/>
      <c r="GU456" s="502"/>
      <c r="GV456" s="98"/>
      <c r="GW456" s="99"/>
      <c r="GX456" s="99"/>
      <c r="GY456" s="98"/>
      <c r="GZ456" s="99"/>
      <c r="HA456" s="99"/>
      <c r="HB456" s="99"/>
      <c r="HC456" s="99"/>
      <c r="HD456" s="99"/>
      <c r="HE456" s="99"/>
      <c r="HF456" s="99"/>
      <c r="HG456" s="99"/>
      <c r="HH456" s="502"/>
      <c r="HI456" s="99"/>
      <c r="HJ456" s="99"/>
      <c r="HK456" s="99"/>
      <c r="HL456" s="99"/>
      <c r="HM456" s="99"/>
      <c r="HN456" s="99"/>
      <c r="HO456" s="502"/>
      <c r="HP456" s="98"/>
      <c r="HQ456" s="99"/>
      <c r="HR456" s="99"/>
      <c r="HS456" s="99"/>
      <c r="HT456" s="98"/>
      <c r="HU456" s="99"/>
      <c r="HV456" s="99"/>
      <c r="HW456" s="99"/>
      <c r="HX456" s="99"/>
      <c r="HY456" s="98"/>
      <c r="HZ456" s="99"/>
      <c r="IA456" s="503"/>
      <c r="IB456" s="502"/>
      <c r="IC456" s="99"/>
      <c r="ID456" s="99"/>
      <c r="IE456" s="99"/>
      <c r="IF456" s="99"/>
      <c r="IG456" s="99"/>
      <c r="IH456" s="99"/>
      <c r="II456" s="99"/>
      <c r="IJ456" s="99"/>
      <c r="IK456" s="503"/>
      <c r="IL456" s="502"/>
      <c r="IM456" s="99"/>
      <c r="IN456" s="99"/>
      <c r="IO456" s="99"/>
      <c r="IP456" s="99"/>
      <c r="IQ456" s="99"/>
      <c r="IR456" s="99"/>
      <c r="IS456" s="503"/>
      <c r="IT456" s="99"/>
      <c r="IU456" s="99"/>
      <c r="IV456" s="502"/>
      <c r="IW456" s="99"/>
      <c r="IX456" s="99"/>
      <c r="IY456" s="98"/>
      <c r="IZ456" s="99"/>
      <c r="JA456" s="99"/>
      <c r="JB456" s="98"/>
      <c r="JC456" s="99"/>
      <c r="JD456" s="99"/>
      <c r="JE456" s="99"/>
      <c r="JF456" s="98"/>
      <c r="JG456" s="99"/>
      <c r="JH456" s="502"/>
      <c r="JI456" s="99"/>
      <c r="JJ456" s="99"/>
      <c r="JK456" s="99"/>
      <c r="JL456" s="99"/>
      <c r="JM456" s="502"/>
      <c r="JN456" s="99"/>
      <c r="JO456" s="507"/>
      <c r="JP456" s="503"/>
      <c r="JQ456" s="502"/>
    </row>
    <row r="457" spans="23:277" ht="16" hidden="1">
      <c r="W457" s="503"/>
      <c r="X457" s="502"/>
      <c r="Y457" s="99"/>
      <c r="Z457" s="502"/>
      <c r="AA457" s="99"/>
      <c r="AB457" s="502"/>
      <c r="AC457" s="99"/>
      <c r="AD457" s="504"/>
      <c r="AE457" s="99"/>
      <c r="AF457" s="99"/>
      <c r="AG457" s="99"/>
      <c r="AH457" s="99"/>
      <c r="AI457" s="505"/>
      <c r="AJ457" s="99"/>
      <c r="AK457" s="98"/>
      <c r="AL457" s="99"/>
      <c r="AM457" s="645"/>
      <c r="AN457" s="99"/>
      <c r="AO457" s="99"/>
      <c r="AP457" s="99"/>
      <c r="AQ457" s="99"/>
      <c r="AR457" s="99"/>
      <c r="AS457" s="99"/>
      <c r="AT457" s="99"/>
      <c r="AU457" s="99"/>
      <c r="AV457" s="99"/>
      <c r="AW457" s="99"/>
      <c r="AX457" s="99"/>
      <c r="AY457" s="98"/>
      <c r="AZ457" s="99"/>
      <c r="BA457" s="98"/>
      <c r="BB457" s="99"/>
      <c r="BC457" s="502"/>
      <c r="BD457" s="99"/>
      <c r="BE457" s="99"/>
      <c r="BF457" s="502"/>
      <c r="BG457" s="99"/>
      <c r="BH457" s="99"/>
      <c r="BI457" s="99"/>
      <c r="BJ457" s="99"/>
      <c r="BK457" s="634"/>
      <c r="BL457" s="99"/>
      <c r="BM457" s="99"/>
      <c r="BN457" s="502"/>
      <c r="BO457" s="99"/>
      <c r="BP457" s="99"/>
      <c r="BQ457" s="99"/>
      <c r="BR457" s="502"/>
      <c r="BS457" s="99"/>
      <c r="BT457" s="99"/>
      <c r="BU457" s="502"/>
      <c r="BV457" s="99"/>
      <c r="BW457" s="502"/>
      <c r="BX457" s="99"/>
      <c r="BY457" s="99"/>
      <c r="BZ457" s="502"/>
      <c r="CA457" s="99"/>
      <c r="CB457" s="99"/>
      <c r="CC457" s="99"/>
      <c r="CD457" s="99"/>
      <c r="CE457" s="503"/>
      <c r="CF457" s="99"/>
      <c r="CG457" s="502"/>
      <c r="CH457" s="99"/>
      <c r="CI457" s="98"/>
      <c r="CJ457" s="99"/>
      <c r="CK457" s="99"/>
      <c r="CL457" s="98"/>
      <c r="CM457" s="99"/>
      <c r="CN457" s="99"/>
      <c r="CO457" s="99"/>
      <c r="CP457" s="98"/>
      <c r="CQ457" s="99"/>
      <c r="CR457" s="99"/>
      <c r="CS457" s="99"/>
      <c r="CT457" s="99"/>
      <c r="CU457" s="99"/>
      <c r="CV457" s="99"/>
      <c r="CW457" s="99"/>
      <c r="CX457" s="98"/>
      <c r="CY457" s="99"/>
      <c r="CZ457" s="99"/>
      <c r="DA457" s="99"/>
      <c r="DB457" s="99"/>
      <c r="DC457" s="502"/>
      <c r="DD457" s="99"/>
      <c r="DE457" s="99"/>
      <c r="DF457" s="99"/>
      <c r="DG457" s="99"/>
      <c r="DH457" s="99"/>
      <c r="DI457" s="99"/>
      <c r="DJ457" s="99"/>
      <c r="DK457" s="99"/>
      <c r="DL457" s="99"/>
      <c r="DM457" s="99"/>
      <c r="DN457" s="99"/>
      <c r="DO457" s="502"/>
      <c r="DP457" s="99"/>
      <c r="DQ457" s="99"/>
      <c r="DR457" s="99"/>
      <c r="DS457" s="502"/>
      <c r="DT457" s="99"/>
      <c r="DU457" s="99"/>
      <c r="DV457" s="99"/>
      <c r="DW457" s="99"/>
      <c r="DX457" s="99"/>
      <c r="DY457" s="99"/>
      <c r="DZ457" s="99"/>
      <c r="EA457" s="506"/>
      <c r="EB457" s="99"/>
      <c r="EC457" s="502"/>
      <c r="ED457" s="98"/>
      <c r="EE457" s="99"/>
      <c r="EF457" s="99"/>
      <c r="EG457" s="99"/>
      <c r="EH457" s="99"/>
      <c r="EI457" s="98"/>
      <c r="EJ457" s="99"/>
      <c r="EK457" s="98"/>
      <c r="EL457" s="99"/>
      <c r="EM457" s="99"/>
      <c r="EN457" s="98"/>
      <c r="EO457" s="99"/>
      <c r="EP457" s="193"/>
      <c r="EQ457" s="99"/>
      <c r="ER457" s="99"/>
      <c r="ES457" s="99"/>
      <c r="ET457" s="99"/>
      <c r="EU457" s="99"/>
      <c r="EV457" s="99"/>
      <c r="EW457" s="502"/>
      <c r="EX457" s="98"/>
      <c r="EY457" s="99"/>
      <c r="EZ457" s="99"/>
      <c r="FA457" s="98"/>
      <c r="FB457" s="99"/>
      <c r="FC457" s="99"/>
      <c r="FD457" s="99"/>
      <c r="FE457" s="98"/>
      <c r="FF457" s="99"/>
      <c r="FG457" s="98"/>
      <c r="FH457" s="99"/>
      <c r="FI457" s="99"/>
      <c r="FJ457" s="98"/>
      <c r="FK457" s="99"/>
      <c r="FL457" s="99"/>
      <c r="FM457" s="99"/>
      <c r="FN457" s="506"/>
      <c r="FO457" s="99"/>
      <c r="FP457" s="502"/>
      <c r="FQ457" s="99"/>
      <c r="FR457" s="98"/>
      <c r="FS457" s="99"/>
      <c r="FT457" s="98"/>
      <c r="FU457" s="99"/>
      <c r="FV457" s="99"/>
      <c r="FW457" s="99"/>
      <c r="FX457" s="99"/>
      <c r="FY457" s="99"/>
      <c r="FZ457" s="98"/>
      <c r="GA457" s="99"/>
      <c r="GB457" s="502"/>
      <c r="GC457" s="99"/>
      <c r="GD457" s="99"/>
      <c r="GE457" s="99"/>
      <c r="GF457" s="502"/>
      <c r="GG457" s="99"/>
      <c r="GH457" s="503"/>
      <c r="GI457" s="99"/>
      <c r="GJ457" s="502"/>
      <c r="GK457" s="99"/>
      <c r="GL457" s="99"/>
      <c r="GM457" s="502"/>
      <c r="GN457" s="99"/>
      <c r="GO457" s="99"/>
      <c r="GP457" s="99"/>
      <c r="GQ457" s="99"/>
      <c r="GR457" s="99"/>
      <c r="GS457" s="503"/>
      <c r="GT457" s="99"/>
      <c r="GU457" s="502"/>
      <c r="GV457" s="98"/>
      <c r="GW457" s="99"/>
      <c r="GX457" s="99"/>
      <c r="GY457" s="98"/>
      <c r="GZ457" s="99"/>
      <c r="HA457" s="99"/>
      <c r="HB457" s="99"/>
      <c r="HC457" s="99"/>
      <c r="HD457" s="99"/>
      <c r="HE457" s="99"/>
      <c r="HF457" s="99"/>
      <c r="HG457" s="99"/>
      <c r="HH457" s="502"/>
      <c r="HI457" s="99"/>
      <c r="HJ457" s="99"/>
      <c r="HK457" s="99"/>
      <c r="HL457" s="99"/>
      <c r="HM457" s="99"/>
      <c r="HN457" s="99"/>
      <c r="HO457" s="502"/>
      <c r="HP457" s="98"/>
      <c r="HQ457" s="99"/>
      <c r="HR457" s="99"/>
      <c r="HS457" s="99"/>
      <c r="HT457" s="98"/>
      <c r="HU457" s="99"/>
      <c r="HV457" s="99"/>
      <c r="HW457" s="99"/>
      <c r="HX457" s="99"/>
      <c r="HY457" s="98"/>
      <c r="HZ457" s="99"/>
      <c r="IA457" s="503"/>
      <c r="IB457" s="502"/>
      <c r="IC457" s="99"/>
      <c r="ID457" s="99"/>
      <c r="IE457" s="99"/>
      <c r="IF457" s="99"/>
      <c r="IG457" s="99"/>
      <c r="IH457" s="99"/>
      <c r="II457" s="99"/>
      <c r="IJ457" s="99"/>
      <c r="IK457" s="503"/>
      <c r="IL457" s="502"/>
      <c r="IM457" s="99"/>
      <c r="IN457" s="99"/>
      <c r="IO457" s="99"/>
      <c r="IP457" s="99"/>
      <c r="IQ457" s="99"/>
      <c r="IR457" s="99"/>
      <c r="IS457" s="503"/>
      <c r="IT457" s="99"/>
      <c r="IU457" s="99"/>
      <c r="IV457" s="502"/>
      <c r="IW457" s="99"/>
      <c r="IX457" s="99"/>
      <c r="IY457" s="98"/>
      <c r="IZ457" s="99"/>
      <c r="JA457" s="99"/>
      <c r="JB457" s="98"/>
      <c r="JC457" s="99"/>
      <c r="JD457" s="99"/>
      <c r="JE457" s="99"/>
      <c r="JF457" s="98"/>
      <c r="JG457" s="99"/>
      <c r="JH457" s="502"/>
      <c r="JI457" s="99"/>
      <c r="JJ457" s="99"/>
      <c r="JK457" s="99"/>
      <c r="JL457" s="99"/>
      <c r="JM457" s="502"/>
      <c r="JN457" s="99"/>
      <c r="JO457" s="507"/>
      <c r="JP457" s="503"/>
      <c r="JQ457" s="502"/>
    </row>
    <row r="458" spans="23:277" ht="16" hidden="1">
      <c r="W458" s="503"/>
      <c r="X458" s="502"/>
      <c r="Y458" s="99"/>
      <c r="Z458" s="502"/>
      <c r="AA458" s="99"/>
      <c r="AB458" s="502"/>
      <c r="AC458" s="99"/>
      <c r="AD458" s="504"/>
      <c r="AE458" s="99"/>
      <c r="AF458" s="99"/>
      <c r="AG458" s="99"/>
      <c r="AH458" s="99"/>
      <c r="AI458" s="505"/>
      <c r="AJ458" s="99"/>
      <c r="AK458" s="98"/>
      <c r="AL458" s="99"/>
      <c r="AM458" s="645"/>
      <c r="AN458" s="99"/>
      <c r="AO458" s="99"/>
      <c r="AP458" s="99"/>
      <c r="AQ458" s="99"/>
      <c r="AR458" s="99"/>
      <c r="AS458" s="99"/>
      <c r="AT458" s="99"/>
      <c r="AU458" s="99"/>
      <c r="AV458" s="99"/>
      <c r="AW458" s="99"/>
      <c r="AX458" s="99"/>
      <c r="AY458" s="98"/>
      <c r="AZ458" s="99"/>
      <c r="BA458" s="98"/>
      <c r="BB458" s="99"/>
      <c r="BC458" s="502"/>
      <c r="BD458" s="99"/>
      <c r="BE458" s="99"/>
      <c r="BF458" s="502"/>
      <c r="BG458" s="99"/>
      <c r="BH458" s="99"/>
      <c r="BI458" s="99"/>
      <c r="BJ458" s="99"/>
      <c r="BK458" s="634"/>
      <c r="BL458" s="99"/>
      <c r="BM458" s="99"/>
      <c r="BN458" s="502"/>
      <c r="BO458" s="99"/>
      <c r="BP458" s="99"/>
      <c r="BQ458" s="99"/>
      <c r="BR458" s="502"/>
      <c r="BS458" s="99"/>
      <c r="BT458" s="99"/>
      <c r="BU458" s="502"/>
      <c r="BV458" s="99"/>
      <c r="BW458" s="502"/>
      <c r="BX458" s="99"/>
      <c r="BY458" s="99"/>
      <c r="BZ458" s="502"/>
      <c r="CA458" s="99"/>
      <c r="CB458" s="99"/>
      <c r="CC458" s="99"/>
      <c r="CD458" s="99"/>
      <c r="CE458" s="503"/>
      <c r="CF458" s="99"/>
      <c r="CG458" s="502"/>
      <c r="CH458" s="99"/>
      <c r="CI458" s="98"/>
      <c r="CJ458" s="99"/>
      <c r="CK458" s="99"/>
      <c r="CL458" s="98"/>
      <c r="CM458" s="99"/>
      <c r="CN458" s="99"/>
      <c r="CO458" s="99"/>
      <c r="CP458" s="98"/>
      <c r="CQ458" s="99"/>
      <c r="CR458" s="99"/>
      <c r="CS458" s="99"/>
      <c r="CT458" s="99"/>
      <c r="CU458" s="99"/>
      <c r="CV458" s="99"/>
      <c r="CW458" s="99"/>
      <c r="CX458" s="98"/>
      <c r="CY458" s="99"/>
      <c r="CZ458" s="99"/>
      <c r="DA458" s="99"/>
      <c r="DB458" s="99"/>
      <c r="DC458" s="502"/>
      <c r="DD458" s="99"/>
      <c r="DE458" s="99"/>
      <c r="DF458" s="99"/>
      <c r="DG458" s="99"/>
      <c r="DH458" s="99"/>
      <c r="DI458" s="99"/>
      <c r="DJ458" s="99"/>
      <c r="DK458" s="99"/>
      <c r="DL458" s="99"/>
      <c r="DM458" s="99"/>
      <c r="DN458" s="99"/>
      <c r="DO458" s="502"/>
      <c r="DP458" s="99"/>
      <c r="DQ458" s="99"/>
      <c r="DR458" s="99"/>
      <c r="DS458" s="502"/>
      <c r="DT458" s="99"/>
      <c r="DU458" s="99"/>
      <c r="DV458" s="99"/>
      <c r="DW458" s="99"/>
      <c r="DX458" s="99"/>
      <c r="DY458" s="99"/>
      <c r="DZ458" s="99"/>
      <c r="EA458" s="506"/>
      <c r="EB458" s="99"/>
      <c r="EC458" s="502"/>
      <c r="ED458" s="98"/>
      <c r="EE458" s="99"/>
      <c r="EF458" s="99"/>
      <c r="EG458" s="99"/>
      <c r="EH458" s="99"/>
      <c r="EI458" s="98"/>
      <c r="EJ458" s="99"/>
      <c r="EK458" s="98"/>
      <c r="EL458" s="99"/>
      <c r="EM458" s="99"/>
      <c r="EN458" s="98"/>
      <c r="EO458" s="99"/>
      <c r="EP458" s="193"/>
      <c r="EQ458" s="99"/>
      <c r="ER458" s="99"/>
      <c r="ES458" s="99"/>
      <c r="ET458" s="99"/>
      <c r="EU458" s="99"/>
      <c r="EV458" s="99"/>
      <c r="EW458" s="502"/>
      <c r="EX458" s="98"/>
      <c r="EY458" s="99"/>
      <c r="EZ458" s="99"/>
      <c r="FA458" s="98"/>
      <c r="FB458" s="99"/>
      <c r="FC458" s="99"/>
      <c r="FD458" s="99"/>
      <c r="FE458" s="98"/>
      <c r="FF458" s="99"/>
      <c r="FG458" s="98"/>
      <c r="FH458" s="99"/>
      <c r="FI458" s="99"/>
      <c r="FJ458" s="98"/>
      <c r="FK458" s="99"/>
      <c r="FL458" s="99"/>
      <c r="FM458" s="99"/>
      <c r="FN458" s="506"/>
      <c r="FO458" s="99"/>
      <c r="FP458" s="502"/>
      <c r="FQ458" s="99"/>
      <c r="FR458" s="98"/>
      <c r="FS458" s="99"/>
      <c r="FT458" s="98"/>
      <c r="FU458" s="99"/>
      <c r="FV458" s="99"/>
      <c r="FW458" s="99"/>
      <c r="FX458" s="99"/>
      <c r="FY458" s="99"/>
      <c r="FZ458" s="98"/>
      <c r="GA458" s="99"/>
      <c r="GB458" s="502"/>
      <c r="GC458" s="99"/>
      <c r="GD458" s="99"/>
      <c r="GE458" s="99"/>
      <c r="GF458" s="502"/>
      <c r="GG458" s="99"/>
      <c r="GH458" s="503"/>
      <c r="GI458" s="99"/>
      <c r="GJ458" s="502"/>
      <c r="GK458" s="99"/>
      <c r="GL458" s="99"/>
      <c r="GM458" s="502"/>
      <c r="GN458" s="99"/>
      <c r="GO458" s="99"/>
      <c r="GP458" s="99"/>
      <c r="GQ458" s="99"/>
      <c r="GR458" s="99"/>
      <c r="GS458" s="503"/>
      <c r="GT458" s="99"/>
      <c r="GU458" s="502"/>
      <c r="GV458" s="98"/>
      <c r="GW458" s="99"/>
      <c r="GX458" s="99"/>
      <c r="GY458" s="98"/>
      <c r="GZ458" s="99"/>
      <c r="HA458" s="99"/>
      <c r="HB458" s="99"/>
      <c r="HC458" s="99"/>
      <c r="HD458" s="99"/>
      <c r="HE458" s="99"/>
      <c r="HF458" s="99"/>
      <c r="HG458" s="99"/>
      <c r="HH458" s="502"/>
      <c r="HI458" s="99"/>
      <c r="HJ458" s="99"/>
      <c r="HK458" s="99"/>
      <c r="HL458" s="99"/>
      <c r="HM458" s="99"/>
      <c r="HN458" s="99"/>
      <c r="HO458" s="502"/>
      <c r="HP458" s="98"/>
      <c r="HQ458" s="99"/>
      <c r="HR458" s="99"/>
      <c r="HS458" s="99"/>
      <c r="HT458" s="98"/>
      <c r="HU458" s="99"/>
      <c r="HV458" s="99"/>
      <c r="HW458" s="99"/>
      <c r="HX458" s="99"/>
      <c r="HY458" s="98"/>
      <c r="HZ458" s="99"/>
      <c r="IA458" s="503"/>
      <c r="IB458" s="502"/>
      <c r="IC458" s="99"/>
      <c r="ID458" s="99"/>
      <c r="IE458" s="99"/>
      <c r="IF458" s="99"/>
      <c r="IG458" s="99"/>
      <c r="IH458" s="99"/>
      <c r="II458" s="99"/>
      <c r="IJ458" s="99"/>
      <c r="IK458" s="503"/>
      <c r="IL458" s="502"/>
      <c r="IM458" s="99"/>
      <c r="IN458" s="99"/>
      <c r="IO458" s="99"/>
      <c r="IP458" s="99"/>
      <c r="IQ458" s="99"/>
      <c r="IR458" s="99"/>
      <c r="IS458" s="503"/>
      <c r="IT458" s="99"/>
      <c r="IU458" s="99"/>
      <c r="IV458" s="502"/>
      <c r="IW458" s="99"/>
      <c r="IX458" s="99"/>
      <c r="IY458" s="98"/>
      <c r="IZ458" s="99"/>
      <c r="JA458" s="99"/>
      <c r="JB458" s="98"/>
      <c r="JC458" s="99"/>
      <c r="JD458" s="99"/>
      <c r="JE458" s="99"/>
      <c r="JF458" s="98"/>
      <c r="JG458" s="99"/>
      <c r="JH458" s="502"/>
      <c r="JI458" s="99"/>
      <c r="JJ458" s="99"/>
      <c r="JK458" s="99"/>
      <c r="JL458" s="99"/>
      <c r="JM458" s="502"/>
      <c r="JN458" s="99"/>
      <c r="JO458" s="507"/>
      <c r="JP458" s="503"/>
      <c r="JQ458" s="502"/>
    </row>
    <row r="459" spans="23:277" ht="16" hidden="1">
      <c r="W459" s="503"/>
      <c r="X459" s="502"/>
      <c r="Y459" s="99"/>
      <c r="Z459" s="502"/>
      <c r="AA459" s="99"/>
      <c r="AB459" s="502"/>
      <c r="AC459" s="99"/>
      <c r="AD459" s="504"/>
      <c r="AE459" s="99"/>
      <c r="AF459" s="99"/>
      <c r="AG459" s="99"/>
      <c r="AH459" s="99"/>
      <c r="AI459" s="505"/>
      <c r="AJ459" s="99"/>
      <c r="AK459" s="98"/>
      <c r="AL459" s="99"/>
      <c r="AM459" s="645"/>
      <c r="AN459" s="99"/>
      <c r="AO459" s="99"/>
      <c r="AP459" s="99"/>
      <c r="AQ459" s="99"/>
      <c r="AR459" s="99"/>
      <c r="AS459" s="99"/>
      <c r="AT459" s="99"/>
      <c r="AU459" s="99"/>
      <c r="AV459" s="99"/>
      <c r="AW459" s="99"/>
      <c r="AX459" s="99"/>
      <c r="AY459" s="98"/>
      <c r="AZ459" s="99"/>
      <c r="BA459" s="98"/>
      <c r="BB459" s="99"/>
      <c r="BC459" s="502"/>
      <c r="BD459" s="99"/>
      <c r="BE459" s="99"/>
      <c r="BF459" s="502"/>
      <c r="BG459" s="99"/>
      <c r="BH459" s="99"/>
      <c r="BI459" s="99"/>
      <c r="BJ459" s="99"/>
      <c r="BK459" s="634"/>
      <c r="BL459" s="99"/>
      <c r="BM459" s="99"/>
      <c r="BN459" s="502"/>
      <c r="BO459" s="99"/>
      <c r="BP459" s="99"/>
      <c r="BQ459" s="99"/>
      <c r="BR459" s="502"/>
      <c r="BS459" s="99"/>
      <c r="BT459" s="99"/>
      <c r="BU459" s="502"/>
      <c r="BV459" s="99"/>
      <c r="BW459" s="502"/>
      <c r="BX459" s="99"/>
      <c r="BY459" s="99"/>
      <c r="BZ459" s="502"/>
      <c r="CA459" s="99"/>
      <c r="CB459" s="99"/>
      <c r="CC459" s="99"/>
      <c r="CD459" s="99"/>
      <c r="CE459" s="503"/>
      <c r="CF459" s="99"/>
      <c r="CG459" s="502"/>
      <c r="CH459" s="99"/>
      <c r="CI459" s="98"/>
      <c r="CJ459" s="99"/>
      <c r="CK459" s="99"/>
      <c r="CL459" s="98"/>
      <c r="CM459" s="99"/>
      <c r="CN459" s="99"/>
      <c r="CO459" s="99"/>
      <c r="CP459" s="98"/>
      <c r="CQ459" s="99"/>
      <c r="CR459" s="99"/>
      <c r="CS459" s="99"/>
      <c r="CT459" s="99"/>
      <c r="CU459" s="99"/>
      <c r="CV459" s="99"/>
      <c r="CW459" s="99"/>
      <c r="CX459" s="98"/>
      <c r="CY459" s="99"/>
      <c r="CZ459" s="99"/>
      <c r="DA459" s="99"/>
      <c r="DB459" s="99"/>
      <c r="DC459" s="502"/>
      <c r="DD459" s="99"/>
      <c r="DE459" s="99"/>
      <c r="DF459" s="99"/>
      <c r="DG459" s="99"/>
      <c r="DH459" s="99"/>
      <c r="DI459" s="99"/>
      <c r="DJ459" s="99"/>
      <c r="DK459" s="99"/>
      <c r="DL459" s="99"/>
      <c r="DM459" s="99"/>
      <c r="DN459" s="99"/>
      <c r="DO459" s="502"/>
      <c r="DP459" s="99"/>
      <c r="DQ459" s="99"/>
      <c r="DR459" s="99"/>
      <c r="DS459" s="502"/>
      <c r="DT459" s="99"/>
      <c r="DU459" s="99"/>
      <c r="DV459" s="99"/>
      <c r="DW459" s="99"/>
      <c r="DX459" s="99"/>
      <c r="DY459" s="99"/>
      <c r="DZ459" s="99"/>
      <c r="EA459" s="506"/>
      <c r="EB459" s="99"/>
      <c r="EC459" s="502"/>
      <c r="ED459" s="98"/>
      <c r="EE459" s="99"/>
      <c r="EF459" s="99"/>
      <c r="EG459" s="99"/>
      <c r="EH459" s="99"/>
      <c r="EI459" s="98"/>
      <c r="EJ459" s="99"/>
      <c r="EK459" s="98"/>
      <c r="EL459" s="99"/>
      <c r="EM459" s="99"/>
      <c r="EN459" s="98"/>
      <c r="EO459" s="99"/>
      <c r="EP459" s="193"/>
      <c r="EQ459" s="99"/>
      <c r="ER459" s="99"/>
      <c r="ES459" s="99"/>
      <c r="ET459" s="99"/>
      <c r="EU459" s="99"/>
      <c r="EV459" s="99"/>
      <c r="EW459" s="502"/>
      <c r="EX459" s="98"/>
      <c r="EY459" s="99"/>
      <c r="EZ459" s="99"/>
      <c r="FA459" s="98"/>
      <c r="FB459" s="99"/>
      <c r="FC459" s="99"/>
      <c r="FD459" s="99"/>
      <c r="FE459" s="98"/>
      <c r="FF459" s="99"/>
      <c r="FG459" s="98"/>
      <c r="FH459" s="99"/>
      <c r="FI459" s="99"/>
      <c r="FJ459" s="98"/>
      <c r="FK459" s="99"/>
      <c r="FL459" s="99"/>
      <c r="FM459" s="99"/>
      <c r="FN459" s="506"/>
      <c r="FO459" s="99"/>
      <c r="FP459" s="502"/>
      <c r="FQ459" s="99"/>
      <c r="FR459" s="98"/>
      <c r="FS459" s="99"/>
      <c r="FT459" s="98"/>
      <c r="FU459" s="99"/>
      <c r="FV459" s="99"/>
      <c r="FW459" s="99"/>
      <c r="FX459" s="99"/>
      <c r="FY459" s="99"/>
      <c r="FZ459" s="98"/>
      <c r="GA459" s="99"/>
      <c r="GB459" s="502"/>
      <c r="GC459" s="99"/>
      <c r="GD459" s="99"/>
      <c r="GE459" s="99"/>
      <c r="GF459" s="502"/>
      <c r="GG459" s="99"/>
      <c r="GH459" s="503"/>
      <c r="GI459" s="99"/>
      <c r="GJ459" s="502"/>
      <c r="GK459" s="99"/>
      <c r="GL459" s="99"/>
      <c r="GM459" s="502"/>
      <c r="GN459" s="99"/>
      <c r="GO459" s="99"/>
      <c r="GP459" s="99"/>
      <c r="GQ459" s="99"/>
      <c r="GR459" s="99"/>
      <c r="GS459" s="503"/>
      <c r="GT459" s="99"/>
      <c r="GU459" s="502"/>
      <c r="GV459" s="98"/>
      <c r="GW459" s="99"/>
      <c r="GX459" s="99"/>
      <c r="GY459" s="98"/>
      <c r="GZ459" s="99"/>
      <c r="HA459" s="99"/>
      <c r="HB459" s="99"/>
      <c r="HC459" s="99"/>
      <c r="HD459" s="99"/>
      <c r="HE459" s="99"/>
      <c r="HF459" s="99"/>
      <c r="HG459" s="99"/>
      <c r="HH459" s="502"/>
      <c r="HI459" s="99"/>
      <c r="HJ459" s="99"/>
      <c r="HK459" s="99"/>
      <c r="HL459" s="99"/>
      <c r="HM459" s="99"/>
      <c r="HN459" s="99"/>
      <c r="HO459" s="502"/>
      <c r="HP459" s="98"/>
      <c r="HQ459" s="99"/>
      <c r="HR459" s="99"/>
      <c r="HS459" s="99"/>
      <c r="HT459" s="98"/>
      <c r="HU459" s="99"/>
      <c r="HV459" s="99"/>
      <c r="HW459" s="99"/>
      <c r="HX459" s="99"/>
      <c r="HY459" s="98"/>
      <c r="HZ459" s="99"/>
      <c r="IA459" s="503"/>
      <c r="IB459" s="502"/>
      <c r="IC459" s="99"/>
      <c r="ID459" s="99"/>
      <c r="IE459" s="99"/>
      <c r="IF459" s="99"/>
      <c r="IG459" s="99"/>
      <c r="IH459" s="99"/>
      <c r="II459" s="99"/>
      <c r="IJ459" s="99"/>
      <c r="IK459" s="503"/>
      <c r="IL459" s="502"/>
      <c r="IM459" s="99"/>
      <c r="IN459" s="99"/>
      <c r="IO459" s="99"/>
      <c r="IP459" s="99"/>
      <c r="IQ459" s="99"/>
      <c r="IR459" s="99"/>
      <c r="IS459" s="503"/>
      <c r="IT459" s="99"/>
      <c r="IU459" s="99"/>
      <c r="IV459" s="502"/>
      <c r="IW459" s="99"/>
      <c r="IX459" s="99"/>
      <c r="IY459" s="98"/>
      <c r="IZ459" s="99"/>
      <c r="JA459" s="99"/>
      <c r="JB459" s="98"/>
      <c r="JC459" s="99"/>
      <c r="JD459" s="99"/>
      <c r="JE459" s="99"/>
      <c r="JF459" s="98"/>
      <c r="JG459" s="99"/>
      <c r="JH459" s="502"/>
      <c r="JI459" s="99"/>
      <c r="JJ459" s="99"/>
      <c r="JK459" s="99"/>
      <c r="JL459" s="99"/>
      <c r="JM459" s="502"/>
      <c r="JN459" s="99"/>
      <c r="JO459" s="507"/>
      <c r="JP459" s="503"/>
      <c r="JQ459" s="502"/>
    </row>
    <row r="460" spans="23:277" ht="16" hidden="1">
      <c r="W460" s="503"/>
      <c r="X460" s="502"/>
      <c r="Y460" s="99"/>
      <c r="Z460" s="502"/>
      <c r="AA460" s="99"/>
      <c r="AB460" s="502"/>
      <c r="AC460" s="99"/>
      <c r="AD460" s="504"/>
      <c r="AE460" s="99"/>
      <c r="AF460" s="99"/>
      <c r="AG460" s="99"/>
      <c r="AH460" s="99"/>
      <c r="AI460" s="505"/>
      <c r="AJ460" s="99"/>
      <c r="AK460" s="98"/>
      <c r="AL460" s="99"/>
      <c r="AM460" s="645"/>
      <c r="AN460" s="99"/>
      <c r="AO460" s="99"/>
      <c r="AP460" s="99"/>
      <c r="AQ460" s="99"/>
      <c r="AR460" s="99"/>
      <c r="AS460" s="99"/>
      <c r="AT460" s="99"/>
      <c r="AU460" s="99"/>
      <c r="AV460" s="99"/>
      <c r="AW460" s="99"/>
      <c r="AX460" s="99"/>
      <c r="AY460" s="98"/>
      <c r="AZ460" s="99"/>
      <c r="BA460" s="98"/>
      <c r="BB460" s="99"/>
      <c r="BC460" s="502"/>
      <c r="BD460" s="99"/>
      <c r="BE460" s="99"/>
      <c r="BF460" s="502"/>
      <c r="BG460" s="99"/>
      <c r="BH460" s="99"/>
      <c r="BI460" s="99"/>
      <c r="BJ460" s="99"/>
      <c r="BK460" s="634"/>
      <c r="BL460" s="99"/>
      <c r="BM460" s="99"/>
      <c r="BN460" s="502"/>
      <c r="BO460" s="99"/>
      <c r="BP460" s="99"/>
      <c r="BQ460" s="99"/>
      <c r="BR460" s="502"/>
      <c r="BS460" s="99"/>
      <c r="BT460" s="99"/>
      <c r="BU460" s="502"/>
      <c r="BV460" s="99"/>
      <c r="BW460" s="502"/>
      <c r="BX460" s="99"/>
      <c r="BY460" s="99"/>
      <c r="BZ460" s="502"/>
      <c r="CA460" s="99"/>
      <c r="CB460" s="99"/>
      <c r="CC460" s="99"/>
      <c r="CD460" s="99"/>
      <c r="CE460" s="503"/>
      <c r="CF460" s="99"/>
      <c r="CG460" s="502"/>
      <c r="CH460" s="99"/>
      <c r="CI460" s="98"/>
      <c r="CJ460" s="99"/>
      <c r="CK460" s="99"/>
      <c r="CL460" s="98"/>
      <c r="CM460" s="99"/>
      <c r="CN460" s="99"/>
      <c r="CO460" s="99"/>
      <c r="CP460" s="98"/>
      <c r="CQ460" s="99"/>
      <c r="CR460" s="99"/>
      <c r="CS460" s="99"/>
      <c r="CT460" s="99"/>
      <c r="CU460" s="99"/>
      <c r="CV460" s="99"/>
      <c r="CW460" s="99"/>
      <c r="CX460" s="98"/>
      <c r="CY460" s="99"/>
      <c r="CZ460" s="99"/>
      <c r="DA460" s="99"/>
      <c r="DB460" s="99"/>
      <c r="DC460" s="502"/>
      <c r="DD460" s="99"/>
      <c r="DE460" s="99"/>
      <c r="DF460" s="99"/>
      <c r="DG460" s="99"/>
      <c r="DH460" s="99"/>
      <c r="DI460" s="99"/>
      <c r="DJ460" s="99"/>
      <c r="DK460" s="99"/>
      <c r="DL460" s="99"/>
      <c r="DM460" s="99"/>
      <c r="DN460" s="99"/>
      <c r="DO460" s="502"/>
      <c r="DP460" s="99"/>
      <c r="DQ460" s="99"/>
      <c r="DR460" s="99"/>
      <c r="DS460" s="502"/>
      <c r="DT460" s="99"/>
      <c r="DU460" s="99"/>
      <c r="DV460" s="99"/>
      <c r="DW460" s="99"/>
      <c r="DX460" s="99"/>
      <c r="DY460" s="99"/>
      <c r="DZ460" s="99"/>
      <c r="EA460" s="506"/>
      <c r="EB460" s="99"/>
      <c r="EC460" s="502"/>
      <c r="ED460" s="98"/>
      <c r="EE460" s="99"/>
      <c r="EF460" s="99"/>
      <c r="EG460" s="99"/>
      <c r="EH460" s="99"/>
      <c r="EI460" s="98"/>
      <c r="EJ460" s="99"/>
      <c r="EK460" s="98"/>
      <c r="EL460" s="99"/>
      <c r="EM460" s="99"/>
      <c r="EN460" s="98"/>
      <c r="EO460" s="99"/>
      <c r="EP460" s="193"/>
      <c r="EQ460" s="99"/>
      <c r="ER460" s="99"/>
      <c r="ES460" s="99"/>
      <c r="ET460" s="99"/>
      <c r="EU460" s="99"/>
      <c r="EV460" s="99"/>
      <c r="EW460" s="502"/>
      <c r="EX460" s="98"/>
      <c r="EY460" s="99"/>
      <c r="EZ460" s="99"/>
      <c r="FA460" s="98"/>
      <c r="FB460" s="99"/>
      <c r="FC460" s="99"/>
      <c r="FD460" s="99"/>
      <c r="FE460" s="98"/>
      <c r="FF460" s="99"/>
      <c r="FG460" s="98"/>
      <c r="FH460" s="99"/>
      <c r="FI460" s="99"/>
      <c r="FJ460" s="98"/>
      <c r="FK460" s="99"/>
      <c r="FL460" s="99"/>
      <c r="FM460" s="99"/>
      <c r="FN460" s="506"/>
      <c r="FO460" s="99"/>
      <c r="FP460" s="502"/>
      <c r="FQ460" s="99"/>
      <c r="FR460" s="98"/>
      <c r="FS460" s="99"/>
      <c r="FT460" s="98"/>
      <c r="FU460" s="99"/>
      <c r="FV460" s="99"/>
      <c r="FW460" s="99"/>
      <c r="FX460" s="99"/>
      <c r="FY460" s="99"/>
      <c r="FZ460" s="98"/>
      <c r="GA460" s="99"/>
      <c r="GB460" s="502"/>
      <c r="GC460" s="99"/>
      <c r="GD460" s="99"/>
      <c r="GE460" s="99"/>
      <c r="GF460" s="502"/>
      <c r="GG460" s="99"/>
      <c r="GH460" s="503"/>
      <c r="GI460" s="99"/>
      <c r="GJ460" s="502"/>
      <c r="GK460" s="99"/>
      <c r="GL460" s="99"/>
      <c r="GM460" s="502"/>
      <c r="GN460" s="99"/>
      <c r="GO460" s="99"/>
      <c r="GP460" s="99"/>
      <c r="GQ460" s="99"/>
      <c r="GR460" s="99"/>
      <c r="GS460" s="503"/>
      <c r="GT460" s="99"/>
      <c r="GU460" s="502"/>
      <c r="GV460" s="98"/>
      <c r="GW460" s="99"/>
      <c r="GX460" s="99"/>
      <c r="GY460" s="98"/>
      <c r="GZ460" s="99"/>
      <c r="HA460" s="99"/>
      <c r="HB460" s="99"/>
      <c r="HC460" s="99"/>
      <c r="HD460" s="99"/>
      <c r="HE460" s="99"/>
      <c r="HF460" s="99"/>
      <c r="HG460" s="99"/>
      <c r="HH460" s="502"/>
      <c r="HI460" s="99"/>
      <c r="HJ460" s="99"/>
      <c r="HK460" s="99"/>
      <c r="HL460" s="99"/>
      <c r="HM460" s="99"/>
      <c r="HN460" s="99"/>
      <c r="HO460" s="502"/>
      <c r="HP460" s="98"/>
      <c r="HQ460" s="99"/>
      <c r="HR460" s="99"/>
      <c r="HS460" s="99"/>
      <c r="HT460" s="98"/>
      <c r="HU460" s="99"/>
      <c r="HV460" s="99"/>
      <c r="HW460" s="99"/>
      <c r="HX460" s="99"/>
      <c r="HY460" s="98"/>
      <c r="HZ460" s="99"/>
      <c r="IA460" s="503"/>
      <c r="IB460" s="502"/>
      <c r="IC460" s="99"/>
      <c r="ID460" s="99"/>
      <c r="IE460" s="99"/>
      <c r="IF460" s="99"/>
      <c r="IG460" s="99"/>
      <c r="IH460" s="99"/>
      <c r="II460" s="99"/>
      <c r="IJ460" s="99"/>
      <c r="IK460" s="503"/>
      <c r="IL460" s="502"/>
      <c r="IM460" s="99"/>
      <c r="IN460" s="99"/>
      <c r="IO460" s="99"/>
      <c r="IP460" s="99"/>
      <c r="IQ460" s="99"/>
      <c r="IR460" s="99"/>
      <c r="IS460" s="503"/>
      <c r="IT460" s="99"/>
      <c r="IU460" s="99"/>
      <c r="IV460" s="502"/>
      <c r="IW460" s="99"/>
      <c r="IX460" s="99"/>
      <c r="IY460" s="98"/>
      <c r="IZ460" s="99"/>
      <c r="JA460" s="99"/>
      <c r="JB460" s="98"/>
      <c r="JC460" s="99"/>
      <c r="JD460" s="99"/>
      <c r="JE460" s="99"/>
      <c r="JF460" s="98"/>
      <c r="JG460" s="99"/>
      <c r="JH460" s="502"/>
      <c r="JI460" s="99"/>
      <c r="JJ460" s="99"/>
      <c r="JK460" s="99"/>
      <c r="JL460" s="99"/>
      <c r="JM460" s="502"/>
      <c r="JN460" s="99"/>
      <c r="JO460" s="507"/>
      <c r="JP460" s="503"/>
      <c r="JQ460" s="502"/>
    </row>
    <row r="461" spans="23:277" ht="16" hidden="1">
      <c r="W461" s="503"/>
      <c r="X461" s="502"/>
      <c r="Y461" s="99"/>
      <c r="Z461" s="502"/>
      <c r="AA461" s="99"/>
      <c r="AB461" s="502"/>
      <c r="AC461" s="99"/>
      <c r="AD461" s="504"/>
      <c r="AE461" s="99"/>
      <c r="AF461" s="99"/>
      <c r="AG461" s="99"/>
      <c r="AH461" s="99"/>
      <c r="AI461" s="505"/>
      <c r="AJ461" s="99"/>
      <c r="AK461" s="98"/>
      <c r="AL461" s="99"/>
      <c r="AM461" s="645"/>
      <c r="AN461" s="99"/>
      <c r="AO461" s="99"/>
      <c r="AP461" s="99"/>
      <c r="AQ461" s="99"/>
      <c r="AR461" s="99"/>
      <c r="AS461" s="99"/>
      <c r="AT461" s="99"/>
      <c r="AU461" s="99"/>
      <c r="AV461" s="99"/>
      <c r="AW461" s="99"/>
      <c r="AX461" s="99"/>
      <c r="AY461" s="98"/>
      <c r="AZ461" s="99"/>
      <c r="BA461" s="98"/>
      <c r="BB461" s="99"/>
      <c r="BC461" s="502"/>
      <c r="BD461" s="99"/>
      <c r="BE461" s="99"/>
      <c r="BF461" s="502"/>
      <c r="BG461" s="99"/>
      <c r="BH461" s="99"/>
      <c r="BI461" s="99"/>
      <c r="BJ461" s="99"/>
      <c r="BK461" s="634"/>
      <c r="BL461" s="99"/>
      <c r="BM461" s="99"/>
      <c r="BN461" s="502"/>
      <c r="BO461" s="99"/>
      <c r="BP461" s="99"/>
      <c r="BQ461" s="99"/>
      <c r="BR461" s="502"/>
      <c r="BS461" s="99"/>
      <c r="BT461" s="99"/>
      <c r="BU461" s="502"/>
      <c r="BV461" s="99"/>
      <c r="BW461" s="502"/>
      <c r="BX461" s="99"/>
      <c r="BY461" s="99"/>
      <c r="BZ461" s="502"/>
      <c r="CA461" s="99"/>
      <c r="CB461" s="99"/>
      <c r="CC461" s="99"/>
      <c r="CD461" s="99"/>
      <c r="CE461" s="503"/>
      <c r="CF461" s="99"/>
      <c r="CG461" s="502"/>
      <c r="CH461" s="99"/>
      <c r="CI461" s="98"/>
      <c r="CJ461" s="99"/>
      <c r="CK461" s="99"/>
      <c r="CL461" s="98"/>
      <c r="CM461" s="99"/>
      <c r="CN461" s="99"/>
      <c r="CO461" s="99"/>
      <c r="CP461" s="98"/>
      <c r="CQ461" s="99"/>
      <c r="CR461" s="99"/>
      <c r="CS461" s="99"/>
      <c r="CT461" s="99"/>
      <c r="CU461" s="99"/>
      <c r="CV461" s="99"/>
      <c r="CW461" s="99"/>
      <c r="CX461" s="98"/>
      <c r="CY461" s="99"/>
      <c r="CZ461" s="99"/>
      <c r="DA461" s="99"/>
      <c r="DB461" s="99"/>
      <c r="DC461" s="502"/>
      <c r="DD461" s="99"/>
      <c r="DE461" s="99"/>
      <c r="DF461" s="99"/>
      <c r="DG461" s="99"/>
      <c r="DH461" s="99"/>
      <c r="DI461" s="99"/>
      <c r="DJ461" s="99"/>
      <c r="DK461" s="99"/>
      <c r="DL461" s="99"/>
      <c r="DM461" s="99"/>
      <c r="DN461" s="99"/>
      <c r="DO461" s="502"/>
      <c r="DP461" s="99"/>
      <c r="DQ461" s="99"/>
      <c r="DR461" s="99"/>
      <c r="DS461" s="502"/>
      <c r="DT461" s="99"/>
      <c r="DU461" s="99"/>
      <c r="DV461" s="99"/>
      <c r="DW461" s="99"/>
      <c r="DX461" s="99"/>
      <c r="DY461" s="99"/>
      <c r="DZ461" s="99"/>
      <c r="EA461" s="506"/>
      <c r="EB461" s="99"/>
      <c r="EC461" s="502"/>
      <c r="ED461" s="98"/>
      <c r="EE461" s="99"/>
      <c r="EF461" s="99"/>
      <c r="EG461" s="99"/>
      <c r="EH461" s="99"/>
      <c r="EI461" s="98"/>
      <c r="EJ461" s="99"/>
      <c r="EK461" s="98"/>
      <c r="EL461" s="99"/>
      <c r="EM461" s="99"/>
      <c r="EN461" s="98"/>
      <c r="EO461" s="99"/>
      <c r="EP461" s="193"/>
      <c r="EQ461" s="99"/>
      <c r="ER461" s="99"/>
      <c r="ES461" s="99"/>
      <c r="ET461" s="99"/>
      <c r="EU461" s="99"/>
      <c r="EV461" s="99"/>
      <c r="EW461" s="502"/>
      <c r="EX461" s="98"/>
      <c r="EY461" s="99"/>
      <c r="EZ461" s="99"/>
      <c r="FA461" s="98"/>
      <c r="FB461" s="99"/>
      <c r="FC461" s="99"/>
      <c r="FD461" s="99"/>
      <c r="FE461" s="98"/>
      <c r="FF461" s="99"/>
      <c r="FG461" s="98"/>
      <c r="FH461" s="99"/>
      <c r="FI461" s="99"/>
      <c r="FJ461" s="98"/>
      <c r="FK461" s="99"/>
      <c r="FL461" s="99"/>
      <c r="FM461" s="99"/>
      <c r="FN461" s="506"/>
      <c r="FO461" s="99"/>
      <c r="FP461" s="502"/>
      <c r="FQ461" s="99"/>
      <c r="FR461" s="98"/>
      <c r="FS461" s="99"/>
      <c r="FT461" s="98"/>
      <c r="FU461" s="99"/>
      <c r="FV461" s="99"/>
      <c r="FW461" s="99"/>
      <c r="FX461" s="99"/>
      <c r="FY461" s="99"/>
      <c r="FZ461" s="98"/>
      <c r="GA461" s="99"/>
      <c r="GB461" s="502"/>
      <c r="GC461" s="99"/>
      <c r="GD461" s="99"/>
      <c r="GE461" s="99"/>
      <c r="GF461" s="502"/>
      <c r="GG461" s="99"/>
      <c r="GH461" s="503"/>
      <c r="GI461" s="99"/>
      <c r="GJ461" s="502"/>
      <c r="GK461" s="99"/>
      <c r="GL461" s="99"/>
      <c r="GM461" s="502"/>
      <c r="GN461" s="99"/>
      <c r="GO461" s="99"/>
      <c r="GP461" s="99"/>
      <c r="GQ461" s="99"/>
      <c r="GR461" s="99"/>
      <c r="GS461" s="503"/>
      <c r="GT461" s="99"/>
      <c r="GU461" s="502"/>
      <c r="GV461" s="98"/>
      <c r="GW461" s="99"/>
      <c r="GX461" s="99"/>
      <c r="GY461" s="98"/>
      <c r="GZ461" s="99"/>
      <c r="HA461" s="99"/>
      <c r="HB461" s="99"/>
      <c r="HC461" s="99"/>
      <c r="HD461" s="99"/>
      <c r="HE461" s="99"/>
      <c r="HF461" s="99"/>
      <c r="HG461" s="99"/>
      <c r="HH461" s="502"/>
      <c r="HI461" s="99"/>
      <c r="HJ461" s="99"/>
      <c r="HK461" s="99"/>
      <c r="HL461" s="99"/>
      <c r="HM461" s="99"/>
      <c r="HN461" s="99"/>
      <c r="HO461" s="502"/>
      <c r="HP461" s="98"/>
      <c r="HQ461" s="99"/>
      <c r="HR461" s="99"/>
      <c r="HS461" s="99"/>
      <c r="HT461" s="98"/>
      <c r="HU461" s="99"/>
      <c r="HV461" s="99"/>
      <c r="HW461" s="99"/>
      <c r="HX461" s="99"/>
      <c r="HY461" s="98"/>
      <c r="HZ461" s="99"/>
      <c r="IA461" s="503"/>
      <c r="IB461" s="502"/>
      <c r="IC461" s="99"/>
      <c r="ID461" s="99"/>
      <c r="IE461" s="99"/>
      <c r="IF461" s="99"/>
      <c r="IG461" s="99"/>
      <c r="IH461" s="99"/>
      <c r="II461" s="99"/>
      <c r="IJ461" s="99"/>
      <c r="IK461" s="503"/>
      <c r="IL461" s="502"/>
      <c r="IM461" s="99"/>
      <c r="IN461" s="99"/>
      <c r="IO461" s="99"/>
      <c r="IP461" s="99"/>
      <c r="IQ461" s="99"/>
      <c r="IR461" s="99"/>
      <c r="IS461" s="503"/>
      <c r="IT461" s="99"/>
      <c r="IU461" s="99"/>
      <c r="IV461" s="502"/>
      <c r="IW461" s="99"/>
      <c r="IX461" s="99"/>
      <c r="IY461" s="98"/>
      <c r="IZ461" s="99"/>
      <c r="JA461" s="99"/>
      <c r="JB461" s="98"/>
      <c r="JC461" s="99"/>
      <c r="JD461" s="99"/>
      <c r="JE461" s="99"/>
      <c r="JF461" s="98"/>
      <c r="JG461" s="99"/>
      <c r="JH461" s="502"/>
      <c r="JI461" s="99"/>
      <c r="JJ461" s="99"/>
      <c r="JK461" s="99"/>
      <c r="JL461" s="99"/>
      <c r="JM461" s="502"/>
      <c r="JN461" s="99"/>
      <c r="JO461" s="507"/>
      <c r="JP461" s="503"/>
      <c r="JQ461" s="502"/>
    </row>
    <row r="462" spans="23:277" ht="16" hidden="1">
      <c r="W462" s="503"/>
      <c r="X462" s="502"/>
      <c r="Y462" s="99"/>
      <c r="Z462" s="502"/>
      <c r="AA462" s="99"/>
      <c r="AB462" s="502"/>
      <c r="AC462" s="99"/>
      <c r="AD462" s="504"/>
      <c r="AE462" s="99"/>
      <c r="AF462" s="99"/>
      <c r="AG462" s="99"/>
      <c r="AH462" s="99"/>
      <c r="AI462" s="505"/>
      <c r="AJ462" s="99"/>
      <c r="AK462" s="98"/>
      <c r="AL462" s="99"/>
      <c r="AM462" s="645"/>
      <c r="AN462" s="99"/>
      <c r="AO462" s="99"/>
      <c r="AP462" s="99"/>
      <c r="AQ462" s="99"/>
      <c r="AR462" s="99"/>
      <c r="AS462" s="99"/>
      <c r="AT462" s="99"/>
      <c r="AU462" s="99"/>
      <c r="AV462" s="99"/>
      <c r="AW462" s="99"/>
      <c r="AX462" s="99"/>
      <c r="AY462" s="98"/>
      <c r="AZ462" s="99"/>
      <c r="BA462" s="98"/>
      <c r="BB462" s="99"/>
      <c r="BC462" s="502"/>
      <c r="BD462" s="99"/>
      <c r="BE462" s="99"/>
      <c r="BF462" s="502"/>
      <c r="BG462" s="99"/>
      <c r="BH462" s="99"/>
      <c r="BI462" s="99"/>
      <c r="BJ462" s="99"/>
      <c r="BK462" s="634"/>
      <c r="BL462" s="99"/>
      <c r="BM462" s="99"/>
      <c r="BN462" s="502"/>
      <c r="BO462" s="99"/>
      <c r="BP462" s="99"/>
      <c r="BQ462" s="99"/>
      <c r="BR462" s="502"/>
      <c r="BS462" s="99"/>
      <c r="BT462" s="99"/>
      <c r="BU462" s="502"/>
      <c r="BV462" s="99"/>
      <c r="BW462" s="502"/>
      <c r="BX462" s="99"/>
      <c r="BY462" s="99"/>
      <c r="BZ462" s="502"/>
      <c r="CA462" s="99"/>
      <c r="CB462" s="99"/>
      <c r="CC462" s="99"/>
      <c r="CD462" s="99"/>
      <c r="CE462" s="503"/>
      <c r="CF462" s="99"/>
      <c r="CG462" s="502"/>
      <c r="CH462" s="99"/>
      <c r="CI462" s="98"/>
      <c r="CJ462" s="99"/>
      <c r="CK462" s="99"/>
      <c r="CL462" s="98"/>
      <c r="CM462" s="99"/>
      <c r="CN462" s="99"/>
      <c r="CO462" s="99"/>
      <c r="CP462" s="98"/>
      <c r="CQ462" s="99"/>
      <c r="CR462" s="99"/>
      <c r="CS462" s="99"/>
      <c r="CT462" s="99"/>
      <c r="CU462" s="99"/>
      <c r="CV462" s="99"/>
      <c r="CW462" s="99"/>
      <c r="CX462" s="98"/>
      <c r="CY462" s="99"/>
      <c r="CZ462" s="99"/>
      <c r="DA462" s="99"/>
      <c r="DB462" s="99"/>
      <c r="DC462" s="502"/>
      <c r="DD462" s="99"/>
      <c r="DE462" s="99"/>
      <c r="DF462" s="99"/>
      <c r="DG462" s="99"/>
      <c r="DH462" s="99"/>
      <c r="DI462" s="99"/>
      <c r="DJ462" s="99"/>
      <c r="DK462" s="99"/>
      <c r="DL462" s="99"/>
      <c r="DM462" s="99"/>
      <c r="DN462" s="99"/>
      <c r="DO462" s="502"/>
      <c r="DP462" s="99"/>
      <c r="DQ462" s="99"/>
      <c r="DR462" s="99"/>
      <c r="DS462" s="502"/>
      <c r="DT462" s="99"/>
      <c r="DU462" s="99"/>
      <c r="DV462" s="99"/>
      <c r="DW462" s="99"/>
      <c r="DX462" s="99"/>
      <c r="DY462" s="99"/>
      <c r="DZ462" s="99"/>
      <c r="EA462" s="506"/>
      <c r="EB462" s="99"/>
      <c r="EC462" s="502"/>
      <c r="ED462" s="98"/>
      <c r="EE462" s="99"/>
      <c r="EF462" s="99"/>
      <c r="EG462" s="99"/>
      <c r="EH462" s="99"/>
      <c r="EI462" s="98"/>
      <c r="EJ462" s="99"/>
      <c r="EK462" s="98"/>
      <c r="EL462" s="99"/>
      <c r="EM462" s="99"/>
      <c r="EN462" s="98"/>
      <c r="EO462" s="99"/>
      <c r="EP462" s="193"/>
      <c r="EQ462" s="99"/>
      <c r="ER462" s="99"/>
      <c r="ES462" s="99"/>
      <c r="ET462" s="99"/>
      <c r="EU462" s="99"/>
      <c r="EV462" s="99"/>
      <c r="EW462" s="502"/>
      <c r="EX462" s="98"/>
      <c r="EY462" s="99"/>
      <c r="EZ462" s="99"/>
      <c r="FA462" s="98"/>
      <c r="FB462" s="99"/>
      <c r="FC462" s="99"/>
      <c r="FD462" s="99"/>
      <c r="FE462" s="98"/>
      <c r="FF462" s="99"/>
      <c r="FG462" s="98"/>
      <c r="FH462" s="99"/>
      <c r="FI462" s="99"/>
      <c r="FJ462" s="98"/>
      <c r="FK462" s="99"/>
      <c r="FL462" s="99"/>
      <c r="FM462" s="99"/>
      <c r="FN462" s="506"/>
      <c r="FO462" s="99"/>
      <c r="FP462" s="502"/>
      <c r="FQ462" s="99"/>
      <c r="FR462" s="98"/>
      <c r="FS462" s="99"/>
      <c r="FT462" s="98"/>
      <c r="FU462" s="99"/>
      <c r="FV462" s="99"/>
      <c r="FW462" s="99"/>
      <c r="FX462" s="99"/>
      <c r="FY462" s="99"/>
      <c r="FZ462" s="98"/>
      <c r="GA462" s="99"/>
      <c r="GB462" s="502"/>
      <c r="GC462" s="99"/>
      <c r="GD462" s="99"/>
      <c r="GE462" s="99"/>
      <c r="GF462" s="502"/>
      <c r="GG462" s="99"/>
      <c r="GH462" s="503"/>
      <c r="GI462" s="99"/>
      <c r="GJ462" s="502"/>
      <c r="GK462" s="99"/>
      <c r="GL462" s="99"/>
      <c r="GM462" s="502"/>
      <c r="GN462" s="99"/>
      <c r="GO462" s="99"/>
      <c r="GP462" s="99"/>
      <c r="GQ462" s="99"/>
      <c r="GR462" s="99"/>
      <c r="GS462" s="503"/>
      <c r="GT462" s="99"/>
      <c r="GU462" s="502"/>
      <c r="GV462" s="98"/>
      <c r="GW462" s="99"/>
      <c r="GX462" s="99"/>
      <c r="GY462" s="98"/>
      <c r="GZ462" s="99"/>
      <c r="HA462" s="99"/>
      <c r="HB462" s="99"/>
      <c r="HC462" s="99"/>
      <c r="HD462" s="99"/>
      <c r="HE462" s="99"/>
      <c r="HF462" s="99"/>
      <c r="HG462" s="99"/>
      <c r="HH462" s="502"/>
      <c r="HI462" s="99"/>
      <c r="HJ462" s="99"/>
      <c r="HK462" s="99"/>
      <c r="HL462" s="99"/>
      <c r="HM462" s="99"/>
      <c r="HN462" s="99"/>
      <c r="HO462" s="502"/>
      <c r="HP462" s="98"/>
      <c r="HQ462" s="99"/>
      <c r="HR462" s="99"/>
      <c r="HS462" s="99"/>
      <c r="HT462" s="98"/>
      <c r="HU462" s="99"/>
      <c r="HV462" s="99"/>
      <c r="HW462" s="99"/>
      <c r="HX462" s="99"/>
      <c r="HY462" s="98"/>
      <c r="HZ462" s="99"/>
      <c r="IA462" s="503"/>
      <c r="IB462" s="502"/>
      <c r="IC462" s="99"/>
      <c r="ID462" s="99"/>
      <c r="IE462" s="99"/>
      <c r="IF462" s="99"/>
      <c r="IG462" s="99"/>
      <c r="IH462" s="99"/>
      <c r="II462" s="99"/>
      <c r="IJ462" s="99"/>
      <c r="IK462" s="503"/>
      <c r="IL462" s="502"/>
      <c r="IM462" s="99"/>
      <c r="IN462" s="99"/>
      <c r="IO462" s="99"/>
      <c r="IP462" s="99"/>
      <c r="IQ462" s="99"/>
      <c r="IR462" s="99"/>
      <c r="IS462" s="503"/>
      <c r="IT462" s="99"/>
      <c r="IU462" s="99"/>
      <c r="IV462" s="502"/>
      <c r="IW462" s="99"/>
      <c r="IX462" s="99"/>
      <c r="IY462" s="98"/>
      <c r="IZ462" s="99"/>
      <c r="JA462" s="99"/>
      <c r="JB462" s="98"/>
      <c r="JC462" s="99"/>
      <c r="JD462" s="99"/>
      <c r="JE462" s="99"/>
      <c r="JF462" s="98"/>
      <c r="JG462" s="99"/>
      <c r="JH462" s="502"/>
      <c r="JI462" s="99"/>
      <c r="JJ462" s="99"/>
      <c r="JK462" s="99"/>
      <c r="JL462" s="99"/>
      <c r="JM462" s="502"/>
      <c r="JN462" s="99"/>
      <c r="JO462" s="507"/>
      <c r="JP462" s="503"/>
      <c r="JQ462" s="502"/>
    </row>
    <row r="463" spans="23:277" ht="16" hidden="1">
      <c r="W463" s="503"/>
      <c r="X463" s="502"/>
      <c r="Y463" s="99"/>
      <c r="Z463" s="502"/>
      <c r="AA463" s="99"/>
      <c r="AB463" s="502"/>
      <c r="AC463" s="99"/>
      <c r="AD463" s="504"/>
      <c r="AE463" s="99"/>
      <c r="AF463" s="99"/>
      <c r="AG463" s="99"/>
      <c r="AH463" s="99"/>
      <c r="AI463" s="505"/>
      <c r="AJ463" s="99"/>
      <c r="AK463" s="98"/>
      <c r="AL463" s="99"/>
      <c r="AM463" s="645"/>
      <c r="AN463" s="99"/>
      <c r="AO463" s="99"/>
      <c r="AP463" s="99"/>
      <c r="AQ463" s="99"/>
      <c r="AR463" s="99"/>
      <c r="AS463" s="99"/>
      <c r="AT463" s="99"/>
      <c r="AU463" s="99"/>
      <c r="AV463" s="99"/>
      <c r="AW463" s="99"/>
      <c r="AX463" s="99"/>
      <c r="AY463" s="98"/>
      <c r="AZ463" s="99"/>
      <c r="BA463" s="98"/>
      <c r="BB463" s="99"/>
      <c r="BC463" s="502"/>
      <c r="BD463" s="99"/>
      <c r="BE463" s="99"/>
      <c r="BF463" s="502"/>
      <c r="BG463" s="99"/>
      <c r="BH463" s="99"/>
      <c r="BI463" s="99"/>
      <c r="BJ463" s="99"/>
      <c r="BK463" s="634"/>
      <c r="BL463" s="99"/>
      <c r="BM463" s="99"/>
      <c r="BN463" s="502"/>
      <c r="BO463" s="99"/>
      <c r="BP463" s="99"/>
      <c r="BQ463" s="99"/>
      <c r="BR463" s="502"/>
      <c r="BS463" s="99"/>
      <c r="BT463" s="99"/>
      <c r="BU463" s="502"/>
      <c r="BV463" s="99"/>
      <c r="BW463" s="502"/>
      <c r="BX463" s="99"/>
      <c r="BY463" s="99"/>
      <c r="BZ463" s="502"/>
      <c r="CA463" s="99"/>
      <c r="CB463" s="99"/>
      <c r="CC463" s="99"/>
      <c r="CD463" s="99"/>
      <c r="CE463" s="503"/>
      <c r="CF463" s="99"/>
      <c r="CG463" s="502"/>
      <c r="CH463" s="99"/>
      <c r="CI463" s="98"/>
      <c r="CJ463" s="99"/>
      <c r="CK463" s="99"/>
      <c r="CL463" s="98"/>
      <c r="CM463" s="99"/>
      <c r="CN463" s="99"/>
      <c r="CO463" s="99"/>
      <c r="CP463" s="98"/>
      <c r="CQ463" s="99"/>
      <c r="CR463" s="99"/>
      <c r="CS463" s="99"/>
      <c r="CT463" s="99"/>
      <c r="CU463" s="99"/>
      <c r="CV463" s="99"/>
      <c r="CW463" s="99"/>
      <c r="CX463" s="98"/>
      <c r="CY463" s="99"/>
      <c r="CZ463" s="99"/>
      <c r="DA463" s="99"/>
      <c r="DB463" s="99"/>
      <c r="DC463" s="502"/>
      <c r="DD463" s="99"/>
      <c r="DE463" s="99"/>
      <c r="DF463" s="99"/>
      <c r="DG463" s="99"/>
      <c r="DH463" s="99"/>
      <c r="DI463" s="99"/>
      <c r="DJ463" s="99"/>
      <c r="DK463" s="99"/>
      <c r="DL463" s="99"/>
      <c r="DM463" s="99"/>
      <c r="DN463" s="99"/>
      <c r="DO463" s="502"/>
      <c r="DP463" s="99"/>
      <c r="DQ463" s="99"/>
      <c r="DR463" s="99"/>
      <c r="DS463" s="502"/>
      <c r="DT463" s="99"/>
      <c r="DU463" s="99"/>
      <c r="DV463" s="99"/>
      <c r="DW463" s="99"/>
      <c r="DX463" s="99"/>
      <c r="DY463" s="99"/>
      <c r="DZ463" s="99"/>
      <c r="EA463" s="506"/>
      <c r="EB463" s="99"/>
      <c r="EC463" s="502"/>
      <c r="ED463" s="98"/>
      <c r="EE463" s="99"/>
      <c r="EF463" s="99"/>
      <c r="EG463" s="99"/>
      <c r="EH463" s="99"/>
      <c r="EI463" s="98"/>
      <c r="EJ463" s="99"/>
      <c r="EK463" s="98"/>
      <c r="EL463" s="99"/>
      <c r="EM463" s="99"/>
      <c r="EN463" s="98"/>
      <c r="EO463" s="99"/>
      <c r="EP463" s="193"/>
      <c r="EQ463" s="99"/>
      <c r="ER463" s="99"/>
      <c r="ES463" s="99"/>
      <c r="ET463" s="99"/>
      <c r="EU463" s="99"/>
      <c r="EV463" s="99"/>
      <c r="EW463" s="502"/>
      <c r="EX463" s="98"/>
      <c r="EY463" s="99"/>
      <c r="EZ463" s="99"/>
      <c r="FA463" s="98"/>
      <c r="FB463" s="99"/>
      <c r="FC463" s="99"/>
      <c r="FD463" s="99"/>
      <c r="FE463" s="98"/>
      <c r="FF463" s="99"/>
      <c r="FG463" s="98"/>
      <c r="FH463" s="99"/>
      <c r="FI463" s="99"/>
      <c r="FJ463" s="98"/>
      <c r="FK463" s="99"/>
      <c r="FL463" s="99"/>
      <c r="FM463" s="99"/>
      <c r="FN463" s="506"/>
      <c r="FO463" s="99"/>
      <c r="FP463" s="502"/>
      <c r="FQ463" s="99"/>
      <c r="FR463" s="98"/>
      <c r="FS463" s="99"/>
      <c r="FT463" s="98"/>
      <c r="FU463" s="99"/>
      <c r="FV463" s="99"/>
      <c r="FW463" s="99"/>
      <c r="FX463" s="99"/>
      <c r="FY463" s="99"/>
      <c r="FZ463" s="98"/>
      <c r="GA463" s="99"/>
      <c r="GB463" s="502"/>
      <c r="GC463" s="99"/>
      <c r="GD463" s="99"/>
      <c r="GE463" s="99"/>
      <c r="GF463" s="502"/>
      <c r="GG463" s="99"/>
      <c r="GH463" s="503"/>
      <c r="GI463" s="99"/>
      <c r="GJ463" s="502"/>
      <c r="GK463" s="99"/>
      <c r="GL463" s="99"/>
      <c r="GM463" s="502"/>
      <c r="GN463" s="99"/>
      <c r="GO463" s="99"/>
      <c r="GP463" s="99"/>
      <c r="GQ463" s="99"/>
      <c r="GR463" s="99"/>
      <c r="GS463" s="503"/>
      <c r="GT463" s="99"/>
      <c r="GU463" s="502"/>
      <c r="GV463" s="98"/>
      <c r="GW463" s="99"/>
      <c r="GX463" s="99"/>
      <c r="GY463" s="98"/>
      <c r="GZ463" s="99"/>
      <c r="HA463" s="99"/>
      <c r="HB463" s="99"/>
      <c r="HC463" s="99"/>
      <c r="HD463" s="99"/>
      <c r="HE463" s="99"/>
      <c r="HF463" s="99"/>
      <c r="HG463" s="99"/>
      <c r="HH463" s="502"/>
      <c r="HI463" s="99"/>
      <c r="HJ463" s="99"/>
      <c r="HK463" s="99"/>
      <c r="HL463" s="99"/>
      <c r="HM463" s="99"/>
      <c r="HN463" s="99"/>
      <c r="HO463" s="502"/>
      <c r="HP463" s="98"/>
      <c r="HQ463" s="99"/>
      <c r="HR463" s="99"/>
      <c r="HS463" s="99"/>
      <c r="HT463" s="98"/>
      <c r="HU463" s="99"/>
      <c r="HV463" s="99"/>
      <c r="HW463" s="99"/>
      <c r="HX463" s="99"/>
      <c r="HY463" s="98"/>
      <c r="HZ463" s="99"/>
      <c r="IA463" s="503"/>
      <c r="IB463" s="502"/>
      <c r="IC463" s="99"/>
      <c r="ID463" s="99"/>
      <c r="IE463" s="99"/>
      <c r="IF463" s="99"/>
      <c r="IG463" s="99"/>
      <c r="IH463" s="99"/>
      <c r="II463" s="99"/>
      <c r="IJ463" s="99"/>
      <c r="IK463" s="503"/>
      <c r="IL463" s="502"/>
      <c r="IM463" s="99"/>
      <c r="IN463" s="99"/>
      <c r="IO463" s="99"/>
      <c r="IP463" s="99"/>
      <c r="IQ463" s="99"/>
      <c r="IR463" s="99"/>
      <c r="IS463" s="503"/>
      <c r="IT463" s="99"/>
      <c r="IU463" s="99"/>
      <c r="IV463" s="502"/>
      <c r="IW463" s="99"/>
      <c r="IX463" s="99"/>
      <c r="IY463" s="98"/>
      <c r="IZ463" s="99"/>
      <c r="JA463" s="99"/>
      <c r="JB463" s="98"/>
      <c r="JC463" s="99"/>
      <c r="JD463" s="99"/>
      <c r="JE463" s="99"/>
      <c r="JF463" s="98"/>
      <c r="JG463" s="99"/>
      <c r="JH463" s="502"/>
      <c r="JI463" s="99"/>
      <c r="JJ463" s="99"/>
      <c r="JK463" s="99"/>
      <c r="JL463" s="99"/>
      <c r="JM463" s="502"/>
      <c r="JN463" s="99"/>
      <c r="JO463" s="507"/>
      <c r="JP463" s="503"/>
      <c r="JQ463" s="502"/>
    </row>
    <row r="464" spans="23:277" ht="16" hidden="1">
      <c r="W464" s="503"/>
      <c r="X464" s="502"/>
      <c r="Y464" s="99"/>
      <c r="Z464" s="502"/>
      <c r="AA464" s="99"/>
      <c r="AB464" s="502"/>
      <c r="AC464" s="99"/>
      <c r="AD464" s="504"/>
      <c r="AE464" s="99"/>
      <c r="AF464" s="99"/>
      <c r="AG464" s="99"/>
      <c r="AH464" s="99"/>
      <c r="AI464" s="505"/>
      <c r="AJ464" s="99"/>
      <c r="AK464" s="98"/>
      <c r="AL464" s="99"/>
      <c r="AM464" s="645"/>
      <c r="AN464" s="99"/>
      <c r="AO464" s="99"/>
      <c r="AP464" s="99"/>
      <c r="AQ464" s="99"/>
      <c r="AR464" s="99"/>
      <c r="AS464" s="99"/>
      <c r="AT464" s="99"/>
      <c r="AU464" s="99"/>
      <c r="AV464" s="99"/>
      <c r="AW464" s="99"/>
      <c r="AX464" s="99"/>
      <c r="AY464" s="98"/>
      <c r="AZ464" s="99"/>
      <c r="BA464" s="98"/>
      <c r="BB464" s="99"/>
      <c r="BC464" s="502"/>
      <c r="BD464" s="99"/>
      <c r="BE464" s="99"/>
      <c r="BF464" s="502"/>
      <c r="BG464" s="99"/>
      <c r="BH464" s="99"/>
      <c r="BI464" s="99"/>
      <c r="BJ464" s="99"/>
      <c r="BK464" s="634"/>
      <c r="BL464" s="99"/>
      <c r="BM464" s="99"/>
      <c r="BN464" s="502"/>
      <c r="BO464" s="99"/>
      <c r="BP464" s="99"/>
      <c r="BQ464" s="99"/>
      <c r="BR464" s="502"/>
      <c r="BS464" s="99"/>
      <c r="BT464" s="99"/>
      <c r="BU464" s="502"/>
      <c r="BV464" s="99"/>
      <c r="BW464" s="502"/>
      <c r="BX464" s="99"/>
      <c r="BY464" s="99"/>
      <c r="BZ464" s="502"/>
      <c r="CA464" s="99"/>
      <c r="CB464" s="99"/>
      <c r="CC464" s="99"/>
      <c r="CD464" s="99"/>
      <c r="CE464" s="503"/>
      <c r="CF464" s="99"/>
      <c r="CG464" s="502"/>
      <c r="CH464" s="99"/>
      <c r="CI464" s="98"/>
      <c r="CJ464" s="99"/>
      <c r="CK464" s="99"/>
      <c r="CL464" s="98"/>
      <c r="CM464" s="99"/>
      <c r="CN464" s="99"/>
      <c r="CO464" s="99"/>
      <c r="CP464" s="98"/>
      <c r="CQ464" s="99"/>
      <c r="CR464" s="99"/>
      <c r="CS464" s="99"/>
      <c r="CT464" s="99"/>
      <c r="CU464" s="99"/>
      <c r="CV464" s="99"/>
      <c r="CW464" s="99"/>
      <c r="CX464" s="98"/>
      <c r="CY464" s="99"/>
      <c r="CZ464" s="99"/>
      <c r="DA464" s="99"/>
      <c r="DB464" s="99"/>
      <c r="DC464" s="502"/>
      <c r="DD464" s="99"/>
      <c r="DE464" s="99"/>
      <c r="DF464" s="99"/>
      <c r="DG464" s="99"/>
      <c r="DH464" s="99"/>
      <c r="DI464" s="99"/>
      <c r="DJ464" s="99"/>
      <c r="DK464" s="99"/>
      <c r="DL464" s="99"/>
      <c r="DM464" s="99"/>
      <c r="DN464" s="99"/>
      <c r="DO464" s="502"/>
      <c r="DP464" s="99"/>
      <c r="DQ464" s="99"/>
      <c r="DR464" s="99"/>
      <c r="DS464" s="502"/>
      <c r="DT464" s="99"/>
      <c r="DU464" s="99"/>
      <c r="DV464" s="99"/>
      <c r="DW464" s="99"/>
      <c r="DX464" s="99"/>
      <c r="DY464" s="99"/>
      <c r="DZ464" s="99"/>
      <c r="EA464" s="506"/>
      <c r="EB464" s="99"/>
      <c r="EC464" s="502"/>
      <c r="ED464" s="98"/>
      <c r="EE464" s="99"/>
      <c r="EF464" s="99"/>
      <c r="EG464" s="99"/>
      <c r="EH464" s="99"/>
      <c r="EI464" s="98"/>
      <c r="EJ464" s="99"/>
      <c r="EK464" s="98"/>
      <c r="EL464" s="99"/>
      <c r="EM464" s="99"/>
      <c r="EN464" s="98"/>
      <c r="EO464" s="99"/>
      <c r="EP464" s="193"/>
      <c r="EQ464" s="99"/>
      <c r="ER464" s="99"/>
      <c r="ES464" s="99"/>
      <c r="ET464" s="99"/>
      <c r="EU464" s="99"/>
      <c r="EV464" s="99"/>
      <c r="EW464" s="502"/>
      <c r="EX464" s="98"/>
      <c r="EY464" s="99"/>
      <c r="EZ464" s="99"/>
      <c r="FA464" s="98"/>
      <c r="FB464" s="99"/>
      <c r="FC464" s="99"/>
      <c r="FD464" s="99"/>
      <c r="FE464" s="98"/>
      <c r="FF464" s="99"/>
      <c r="FG464" s="98"/>
      <c r="FH464" s="99"/>
      <c r="FI464" s="99"/>
      <c r="FJ464" s="98"/>
      <c r="FK464" s="99"/>
      <c r="FL464" s="99"/>
      <c r="FM464" s="99"/>
      <c r="FN464" s="506"/>
      <c r="FO464" s="99"/>
      <c r="FP464" s="502"/>
      <c r="FQ464" s="99"/>
      <c r="FR464" s="98"/>
      <c r="FS464" s="99"/>
      <c r="FT464" s="98"/>
      <c r="FU464" s="99"/>
      <c r="FV464" s="99"/>
      <c r="FW464" s="99"/>
      <c r="FX464" s="99"/>
      <c r="FY464" s="99"/>
      <c r="FZ464" s="98"/>
      <c r="GA464" s="99"/>
      <c r="GB464" s="502"/>
      <c r="GC464" s="99"/>
      <c r="GD464" s="99"/>
      <c r="GE464" s="99"/>
      <c r="GF464" s="502"/>
      <c r="GG464" s="99"/>
      <c r="GH464" s="503"/>
      <c r="GI464" s="99"/>
      <c r="GJ464" s="502"/>
      <c r="GK464" s="99"/>
      <c r="GL464" s="99"/>
      <c r="GM464" s="502"/>
      <c r="GN464" s="99"/>
      <c r="GO464" s="99"/>
      <c r="GP464" s="99"/>
      <c r="GQ464" s="99"/>
      <c r="GR464" s="99"/>
      <c r="GS464" s="503"/>
      <c r="GT464" s="99"/>
      <c r="GU464" s="502"/>
      <c r="GV464" s="98"/>
      <c r="GW464" s="99"/>
      <c r="GX464" s="99"/>
      <c r="GY464" s="98"/>
      <c r="GZ464" s="99"/>
      <c r="HA464" s="99"/>
      <c r="HB464" s="99"/>
      <c r="HC464" s="99"/>
      <c r="HD464" s="99"/>
      <c r="HE464" s="99"/>
      <c r="HF464" s="99"/>
      <c r="HG464" s="99"/>
      <c r="HH464" s="502"/>
      <c r="HI464" s="99"/>
      <c r="HJ464" s="99"/>
      <c r="HK464" s="99"/>
      <c r="HL464" s="99"/>
      <c r="HM464" s="99"/>
      <c r="HN464" s="99"/>
      <c r="HO464" s="502"/>
      <c r="HP464" s="98"/>
      <c r="HQ464" s="99"/>
      <c r="HR464" s="99"/>
      <c r="HS464" s="99"/>
      <c r="HT464" s="98"/>
      <c r="HU464" s="99"/>
      <c r="HV464" s="99"/>
      <c r="HW464" s="99"/>
      <c r="HX464" s="99"/>
      <c r="HY464" s="98"/>
      <c r="HZ464" s="99"/>
      <c r="IA464" s="503"/>
      <c r="IB464" s="502"/>
      <c r="IC464" s="99"/>
      <c r="ID464" s="99"/>
      <c r="IE464" s="99"/>
      <c r="IF464" s="99"/>
      <c r="IG464" s="99"/>
      <c r="IH464" s="99"/>
      <c r="II464" s="99"/>
      <c r="IJ464" s="99"/>
      <c r="IK464" s="503"/>
      <c r="IL464" s="502"/>
      <c r="IM464" s="99"/>
      <c r="IN464" s="99"/>
      <c r="IO464" s="99"/>
      <c r="IP464" s="99"/>
      <c r="IQ464" s="99"/>
      <c r="IR464" s="99"/>
      <c r="IS464" s="503"/>
      <c r="IT464" s="99"/>
      <c r="IU464" s="99"/>
      <c r="IV464" s="502"/>
      <c r="IW464" s="99"/>
      <c r="IX464" s="99"/>
      <c r="IY464" s="98"/>
      <c r="IZ464" s="99"/>
      <c r="JA464" s="99"/>
      <c r="JB464" s="98"/>
      <c r="JC464" s="99"/>
      <c r="JD464" s="99"/>
      <c r="JE464" s="99"/>
      <c r="JF464" s="98"/>
      <c r="JG464" s="99"/>
      <c r="JH464" s="502"/>
      <c r="JI464" s="99"/>
      <c r="JJ464" s="99"/>
      <c r="JK464" s="99"/>
      <c r="JL464" s="99"/>
      <c r="JM464" s="502"/>
      <c r="JN464" s="99"/>
      <c r="JO464" s="507"/>
      <c r="JP464" s="503"/>
      <c r="JQ464" s="502"/>
    </row>
    <row r="465" spans="23:277" ht="16" hidden="1">
      <c r="W465" s="503"/>
      <c r="X465" s="502"/>
      <c r="Y465" s="99"/>
      <c r="Z465" s="502"/>
      <c r="AA465" s="99"/>
      <c r="AB465" s="502"/>
      <c r="AC465" s="99"/>
      <c r="AD465" s="504"/>
      <c r="AE465" s="99"/>
      <c r="AF465" s="99"/>
      <c r="AG465" s="99"/>
      <c r="AH465" s="99"/>
      <c r="AI465" s="505"/>
      <c r="AJ465" s="99"/>
      <c r="AK465" s="98"/>
      <c r="AL465" s="99"/>
      <c r="AM465" s="645"/>
      <c r="AN465" s="99"/>
      <c r="AO465" s="99"/>
      <c r="AP465" s="99"/>
      <c r="AQ465" s="99"/>
      <c r="AR465" s="99"/>
      <c r="AS465" s="99"/>
      <c r="AT465" s="99"/>
      <c r="AU465" s="99"/>
      <c r="AV465" s="99"/>
      <c r="AW465" s="99"/>
      <c r="AX465" s="99"/>
      <c r="AY465" s="98"/>
      <c r="AZ465" s="99"/>
      <c r="BA465" s="98"/>
      <c r="BB465" s="99"/>
      <c r="BC465" s="502"/>
      <c r="BD465" s="99"/>
      <c r="BE465" s="99"/>
      <c r="BF465" s="502"/>
      <c r="BG465" s="99"/>
      <c r="BH465" s="99"/>
      <c r="BI465" s="99"/>
      <c r="BJ465" s="99"/>
      <c r="BK465" s="634"/>
      <c r="BL465" s="99"/>
      <c r="BM465" s="99"/>
      <c r="BN465" s="502"/>
      <c r="BO465" s="99"/>
      <c r="BP465" s="99"/>
      <c r="BQ465" s="99"/>
      <c r="BR465" s="502"/>
      <c r="BS465" s="99"/>
      <c r="BT465" s="99"/>
      <c r="BU465" s="502"/>
      <c r="BV465" s="99"/>
      <c r="BW465" s="502"/>
      <c r="BX465" s="99"/>
      <c r="BY465" s="99"/>
      <c r="BZ465" s="502"/>
      <c r="CA465" s="99"/>
      <c r="CB465" s="99"/>
      <c r="CC465" s="99"/>
      <c r="CD465" s="99"/>
      <c r="CE465" s="503"/>
      <c r="CF465" s="99"/>
      <c r="CG465" s="502"/>
      <c r="CH465" s="99"/>
      <c r="CI465" s="98"/>
      <c r="CJ465" s="99"/>
      <c r="CK465" s="99"/>
      <c r="CL465" s="98"/>
      <c r="CM465" s="99"/>
      <c r="CN465" s="99"/>
      <c r="CO465" s="99"/>
      <c r="CP465" s="98"/>
      <c r="CQ465" s="99"/>
      <c r="CR465" s="99"/>
      <c r="CS465" s="99"/>
      <c r="CT465" s="99"/>
      <c r="CU465" s="99"/>
      <c r="CV465" s="99"/>
      <c r="CW465" s="99"/>
      <c r="CX465" s="98"/>
      <c r="CY465" s="99"/>
      <c r="CZ465" s="99"/>
      <c r="DA465" s="99"/>
      <c r="DB465" s="99"/>
      <c r="DC465" s="502"/>
      <c r="DD465" s="99"/>
      <c r="DE465" s="99"/>
      <c r="DF465" s="99"/>
      <c r="DG465" s="99"/>
      <c r="DH465" s="99"/>
      <c r="DI465" s="99"/>
      <c r="DJ465" s="99"/>
      <c r="DK465" s="99"/>
      <c r="DL465" s="99"/>
      <c r="DM465" s="99"/>
      <c r="DN465" s="99"/>
      <c r="DO465" s="502"/>
      <c r="DP465" s="99"/>
      <c r="DQ465" s="99"/>
      <c r="DR465" s="99"/>
      <c r="DS465" s="502"/>
      <c r="DT465" s="99"/>
      <c r="DU465" s="99"/>
      <c r="DV465" s="99"/>
      <c r="DW465" s="99"/>
      <c r="DX465" s="99"/>
      <c r="DY465" s="99"/>
      <c r="DZ465" s="99"/>
      <c r="EA465" s="506"/>
      <c r="EB465" s="99"/>
      <c r="EC465" s="502"/>
      <c r="ED465" s="98"/>
      <c r="EE465" s="99"/>
      <c r="EF465" s="99"/>
      <c r="EG465" s="99"/>
      <c r="EH465" s="99"/>
      <c r="EI465" s="98"/>
      <c r="EJ465" s="99"/>
      <c r="EK465" s="98"/>
      <c r="EL465" s="99"/>
      <c r="EM465" s="99"/>
      <c r="EN465" s="98"/>
      <c r="EO465" s="99"/>
      <c r="EP465" s="193"/>
      <c r="EQ465" s="99"/>
      <c r="ER465" s="99"/>
      <c r="ES465" s="99"/>
      <c r="ET465" s="99"/>
      <c r="EU465" s="99"/>
      <c r="EV465" s="99"/>
      <c r="EW465" s="502"/>
      <c r="EX465" s="98"/>
      <c r="EY465" s="99"/>
      <c r="EZ465" s="99"/>
      <c r="FA465" s="98"/>
      <c r="FB465" s="99"/>
      <c r="FC465" s="99"/>
      <c r="FD465" s="99"/>
      <c r="FE465" s="98"/>
      <c r="FF465" s="99"/>
      <c r="FG465" s="98"/>
      <c r="FH465" s="99"/>
      <c r="FI465" s="99"/>
      <c r="FJ465" s="98"/>
      <c r="FK465" s="99"/>
      <c r="FL465" s="99"/>
      <c r="FM465" s="99"/>
      <c r="FN465" s="506"/>
      <c r="FO465" s="99"/>
      <c r="FP465" s="502"/>
      <c r="FQ465" s="99"/>
      <c r="FR465" s="98"/>
      <c r="FS465" s="99"/>
      <c r="FT465" s="98"/>
      <c r="FU465" s="99"/>
      <c r="FV465" s="99"/>
      <c r="FW465" s="99"/>
      <c r="FX465" s="99"/>
      <c r="FY465" s="99"/>
      <c r="FZ465" s="98"/>
      <c r="GA465" s="99"/>
      <c r="GB465" s="502"/>
      <c r="GC465" s="99"/>
      <c r="GD465" s="99"/>
      <c r="GE465" s="99"/>
      <c r="GF465" s="502"/>
      <c r="GG465" s="99"/>
      <c r="GH465" s="503"/>
      <c r="GI465" s="99"/>
      <c r="GJ465" s="502"/>
      <c r="GK465" s="99"/>
      <c r="GL465" s="99"/>
      <c r="GM465" s="502"/>
      <c r="GN465" s="99"/>
      <c r="GO465" s="99"/>
      <c r="GP465" s="99"/>
      <c r="GQ465" s="99"/>
      <c r="GR465" s="99"/>
      <c r="GS465" s="503"/>
      <c r="GT465" s="99"/>
      <c r="GU465" s="502"/>
      <c r="GV465" s="98"/>
      <c r="GW465" s="99"/>
      <c r="GX465" s="99"/>
      <c r="GY465" s="98"/>
      <c r="GZ465" s="99"/>
      <c r="HA465" s="99"/>
      <c r="HB465" s="99"/>
      <c r="HC465" s="99"/>
      <c r="HD465" s="99"/>
      <c r="HE465" s="99"/>
      <c r="HF465" s="99"/>
      <c r="HG465" s="99"/>
      <c r="HH465" s="502"/>
      <c r="HI465" s="99"/>
      <c r="HJ465" s="99"/>
      <c r="HK465" s="99"/>
      <c r="HL465" s="99"/>
      <c r="HM465" s="99"/>
      <c r="HN465" s="99"/>
      <c r="HO465" s="502"/>
      <c r="HP465" s="98"/>
      <c r="HQ465" s="99"/>
      <c r="HR465" s="99"/>
      <c r="HS465" s="99"/>
      <c r="HT465" s="98"/>
      <c r="HU465" s="99"/>
      <c r="HV465" s="99"/>
      <c r="HW465" s="99"/>
      <c r="HX465" s="99"/>
      <c r="HY465" s="98"/>
      <c r="HZ465" s="99"/>
      <c r="IA465" s="503"/>
      <c r="IB465" s="502"/>
      <c r="IC465" s="99"/>
      <c r="ID465" s="99"/>
      <c r="IE465" s="99"/>
      <c r="IF465" s="99"/>
      <c r="IG465" s="99"/>
      <c r="IH465" s="99"/>
      <c r="II465" s="99"/>
      <c r="IJ465" s="99"/>
      <c r="IK465" s="503"/>
      <c r="IL465" s="502"/>
      <c r="IM465" s="99"/>
      <c r="IN465" s="99"/>
      <c r="IO465" s="99"/>
      <c r="IP465" s="99"/>
      <c r="IQ465" s="99"/>
      <c r="IR465" s="99"/>
      <c r="IS465" s="503"/>
      <c r="IT465" s="99"/>
      <c r="IU465" s="99"/>
      <c r="IV465" s="502"/>
      <c r="IW465" s="99"/>
      <c r="IX465" s="99"/>
      <c r="IY465" s="98"/>
      <c r="IZ465" s="99"/>
      <c r="JA465" s="99"/>
      <c r="JB465" s="98"/>
      <c r="JC465" s="99"/>
      <c r="JD465" s="99"/>
      <c r="JE465" s="99"/>
      <c r="JF465" s="98"/>
      <c r="JG465" s="99"/>
      <c r="JH465" s="502"/>
      <c r="JI465" s="99"/>
      <c r="JJ465" s="99"/>
      <c r="JK465" s="99"/>
      <c r="JL465" s="99"/>
      <c r="JM465" s="502"/>
      <c r="JN465" s="99"/>
      <c r="JO465" s="507"/>
      <c r="JP465" s="503"/>
      <c r="JQ465" s="502"/>
    </row>
    <row r="466" spans="23:277" ht="16" hidden="1">
      <c r="W466" s="503"/>
      <c r="X466" s="502"/>
      <c r="Y466" s="99"/>
      <c r="Z466" s="502"/>
      <c r="AA466" s="99"/>
      <c r="AB466" s="502"/>
      <c r="AC466" s="99"/>
      <c r="AD466" s="504"/>
      <c r="AE466" s="99"/>
      <c r="AF466" s="99"/>
      <c r="AG466" s="99"/>
      <c r="AH466" s="99"/>
      <c r="AI466" s="505"/>
      <c r="AJ466" s="99"/>
      <c r="AK466" s="98"/>
      <c r="AL466" s="99"/>
      <c r="AM466" s="645"/>
      <c r="AN466" s="99"/>
      <c r="AO466" s="99"/>
      <c r="AP466" s="99"/>
      <c r="AQ466" s="99"/>
      <c r="AR466" s="99"/>
      <c r="AS466" s="99"/>
      <c r="AT466" s="99"/>
      <c r="AU466" s="99"/>
      <c r="AV466" s="99"/>
      <c r="AW466" s="99"/>
      <c r="AX466" s="99"/>
      <c r="AY466" s="98"/>
      <c r="AZ466" s="99"/>
      <c r="BA466" s="98"/>
      <c r="BB466" s="99"/>
      <c r="BC466" s="502"/>
      <c r="BD466" s="99"/>
      <c r="BE466" s="99"/>
      <c r="BF466" s="502"/>
      <c r="BG466" s="99"/>
      <c r="BH466" s="99"/>
      <c r="BI466" s="99"/>
      <c r="BJ466" s="99"/>
      <c r="BK466" s="634"/>
      <c r="BL466" s="99"/>
      <c r="BM466" s="99"/>
      <c r="BN466" s="502"/>
      <c r="BO466" s="99"/>
      <c r="BP466" s="99"/>
      <c r="BQ466" s="99"/>
      <c r="BR466" s="502"/>
      <c r="BS466" s="99"/>
      <c r="BT466" s="99"/>
      <c r="BU466" s="502"/>
      <c r="BV466" s="99"/>
      <c r="BW466" s="502"/>
      <c r="BX466" s="99"/>
      <c r="BY466" s="99"/>
      <c r="BZ466" s="502"/>
      <c r="CA466" s="99"/>
      <c r="CB466" s="99"/>
      <c r="CC466" s="99"/>
      <c r="CD466" s="99"/>
      <c r="CE466" s="503"/>
      <c r="CF466" s="99"/>
      <c r="CG466" s="502"/>
      <c r="CH466" s="99"/>
      <c r="CI466" s="98"/>
      <c r="CJ466" s="99"/>
      <c r="CK466" s="99"/>
      <c r="CL466" s="98"/>
      <c r="CM466" s="99"/>
      <c r="CN466" s="99"/>
      <c r="CO466" s="99"/>
      <c r="CP466" s="98"/>
      <c r="CQ466" s="99"/>
      <c r="CR466" s="99"/>
      <c r="CS466" s="99"/>
      <c r="CT466" s="99"/>
      <c r="CU466" s="99"/>
      <c r="CV466" s="99"/>
      <c r="CW466" s="99"/>
      <c r="CX466" s="98"/>
      <c r="CY466" s="99"/>
      <c r="CZ466" s="99"/>
      <c r="DA466" s="99"/>
      <c r="DB466" s="99"/>
      <c r="DC466" s="502"/>
      <c r="DD466" s="99"/>
      <c r="DE466" s="99"/>
      <c r="DF466" s="99"/>
      <c r="DG466" s="99"/>
      <c r="DH466" s="99"/>
      <c r="DI466" s="99"/>
      <c r="DJ466" s="99"/>
      <c r="DK466" s="99"/>
      <c r="DL466" s="99"/>
      <c r="DM466" s="99"/>
      <c r="DN466" s="99"/>
      <c r="DO466" s="502"/>
      <c r="DP466" s="99"/>
      <c r="DQ466" s="99"/>
      <c r="DR466" s="99"/>
      <c r="DS466" s="502"/>
      <c r="DT466" s="99"/>
      <c r="DU466" s="99"/>
      <c r="DV466" s="99"/>
      <c r="DW466" s="99"/>
      <c r="DX466" s="99"/>
      <c r="DY466" s="99"/>
      <c r="DZ466" s="99"/>
      <c r="EA466" s="506"/>
      <c r="EB466" s="99"/>
      <c r="EC466" s="502"/>
      <c r="ED466" s="98"/>
      <c r="EE466" s="99"/>
      <c r="EF466" s="99"/>
      <c r="EG466" s="99"/>
      <c r="EH466" s="99"/>
      <c r="EI466" s="98"/>
      <c r="EJ466" s="99"/>
      <c r="EK466" s="98"/>
      <c r="EL466" s="99"/>
      <c r="EM466" s="99"/>
      <c r="EN466" s="98"/>
      <c r="EO466" s="99"/>
      <c r="EP466" s="193"/>
      <c r="EQ466" s="99"/>
      <c r="ER466" s="99"/>
      <c r="ES466" s="99"/>
      <c r="ET466" s="99"/>
      <c r="EU466" s="99"/>
      <c r="EV466" s="99"/>
      <c r="EW466" s="502"/>
      <c r="EX466" s="98"/>
      <c r="EY466" s="99"/>
      <c r="EZ466" s="99"/>
      <c r="FA466" s="98"/>
      <c r="FB466" s="99"/>
      <c r="FC466" s="99"/>
      <c r="FD466" s="99"/>
      <c r="FE466" s="98"/>
      <c r="FF466" s="99"/>
      <c r="FG466" s="98"/>
      <c r="FH466" s="99"/>
      <c r="FI466" s="99"/>
      <c r="FJ466" s="98"/>
      <c r="FK466" s="99"/>
      <c r="FL466" s="99"/>
      <c r="FM466" s="99"/>
      <c r="FN466" s="506"/>
      <c r="FO466" s="99"/>
      <c r="FP466" s="502"/>
      <c r="FQ466" s="99"/>
      <c r="FR466" s="98"/>
      <c r="FS466" s="99"/>
      <c r="FT466" s="98"/>
      <c r="FU466" s="99"/>
      <c r="FV466" s="99"/>
      <c r="FW466" s="99"/>
      <c r="FX466" s="99"/>
      <c r="FY466" s="99"/>
      <c r="FZ466" s="98"/>
      <c r="GA466" s="99"/>
      <c r="GB466" s="502"/>
      <c r="GC466" s="99"/>
      <c r="GD466" s="99"/>
      <c r="GE466" s="99"/>
      <c r="GF466" s="502"/>
      <c r="GG466" s="99"/>
      <c r="GH466" s="503"/>
      <c r="GI466" s="99"/>
      <c r="GJ466" s="502"/>
      <c r="GK466" s="99"/>
      <c r="GL466" s="99"/>
      <c r="GM466" s="502"/>
      <c r="GN466" s="99"/>
      <c r="GO466" s="99"/>
      <c r="GP466" s="99"/>
      <c r="GQ466" s="99"/>
      <c r="GR466" s="99"/>
      <c r="GS466" s="503"/>
      <c r="GT466" s="99"/>
      <c r="GU466" s="502"/>
      <c r="GV466" s="98"/>
      <c r="GW466" s="99"/>
      <c r="GX466" s="99"/>
      <c r="GY466" s="98"/>
      <c r="GZ466" s="99"/>
      <c r="HA466" s="99"/>
      <c r="HB466" s="99"/>
      <c r="HC466" s="99"/>
      <c r="HD466" s="99"/>
      <c r="HE466" s="99"/>
      <c r="HF466" s="99"/>
      <c r="HG466" s="99"/>
      <c r="HH466" s="502"/>
      <c r="HI466" s="99"/>
      <c r="HJ466" s="99"/>
      <c r="HK466" s="99"/>
      <c r="HL466" s="99"/>
      <c r="HM466" s="99"/>
      <c r="HN466" s="99"/>
      <c r="HO466" s="502"/>
      <c r="HP466" s="98"/>
      <c r="HQ466" s="99"/>
      <c r="HR466" s="99"/>
      <c r="HS466" s="99"/>
      <c r="HT466" s="98"/>
      <c r="HU466" s="99"/>
      <c r="HV466" s="99"/>
      <c r="HW466" s="99"/>
      <c r="HX466" s="99"/>
      <c r="HY466" s="98"/>
      <c r="HZ466" s="99"/>
      <c r="IA466" s="503"/>
      <c r="IB466" s="502"/>
      <c r="IC466" s="99"/>
      <c r="ID466" s="99"/>
      <c r="IE466" s="99"/>
      <c r="IF466" s="99"/>
      <c r="IG466" s="99"/>
      <c r="IH466" s="99"/>
      <c r="II466" s="99"/>
      <c r="IJ466" s="99"/>
      <c r="IK466" s="503"/>
      <c r="IL466" s="502"/>
      <c r="IM466" s="99"/>
      <c r="IN466" s="99"/>
      <c r="IO466" s="99"/>
      <c r="IP466" s="99"/>
      <c r="IQ466" s="99"/>
      <c r="IR466" s="99"/>
      <c r="IS466" s="503"/>
      <c r="IT466" s="99"/>
      <c r="IU466" s="99"/>
      <c r="IV466" s="502"/>
      <c r="IW466" s="99"/>
      <c r="IX466" s="99"/>
      <c r="IY466" s="98"/>
      <c r="IZ466" s="99"/>
      <c r="JA466" s="99"/>
      <c r="JB466" s="98"/>
      <c r="JC466" s="99"/>
      <c r="JD466" s="99"/>
      <c r="JE466" s="99"/>
      <c r="JF466" s="98"/>
      <c r="JG466" s="99"/>
      <c r="JH466" s="502"/>
      <c r="JI466" s="99"/>
      <c r="JJ466" s="99"/>
      <c r="JK466" s="99"/>
      <c r="JL466" s="99"/>
      <c r="JM466" s="502"/>
      <c r="JN466" s="99"/>
      <c r="JO466" s="507"/>
      <c r="JP466" s="503"/>
      <c r="JQ466" s="502"/>
    </row>
    <row r="467" spans="23:277" ht="16" hidden="1">
      <c r="W467" s="503"/>
      <c r="X467" s="502"/>
      <c r="Y467" s="99"/>
      <c r="Z467" s="502"/>
      <c r="AA467" s="99"/>
      <c r="AB467" s="502"/>
      <c r="AC467" s="99"/>
      <c r="AD467" s="504"/>
      <c r="AE467" s="99"/>
      <c r="AF467" s="99"/>
      <c r="AG467" s="99"/>
      <c r="AH467" s="99"/>
      <c r="AI467" s="505"/>
      <c r="AJ467" s="99"/>
      <c r="AK467" s="98"/>
      <c r="AL467" s="99"/>
      <c r="AM467" s="645"/>
      <c r="AN467" s="99"/>
      <c r="AO467" s="99"/>
      <c r="AP467" s="99"/>
      <c r="AQ467" s="99"/>
      <c r="AR467" s="99"/>
      <c r="AS467" s="99"/>
      <c r="AT467" s="99"/>
      <c r="AU467" s="99"/>
      <c r="AV467" s="99"/>
      <c r="AW467" s="99"/>
      <c r="AX467" s="99"/>
      <c r="AY467" s="98"/>
      <c r="AZ467" s="99"/>
      <c r="BA467" s="98"/>
      <c r="BB467" s="99"/>
      <c r="BC467" s="502"/>
      <c r="BD467" s="99"/>
      <c r="BE467" s="99"/>
      <c r="BF467" s="502"/>
      <c r="BG467" s="99"/>
      <c r="BH467" s="99"/>
      <c r="BI467" s="99"/>
      <c r="BJ467" s="99"/>
      <c r="BK467" s="634"/>
      <c r="BL467" s="99"/>
      <c r="BM467" s="99"/>
      <c r="BN467" s="502"/>
      <c r="BO467" s="99"/>
      <c r="BP467" s="99"/>
      <c r="BQ467" s="99"/>
      <c r="BR467" s="502"/>
      <c r="BS467" s="99"/>
      <c r="BT467" s="99"/>
      <c r="BU467" s="502"/>
      <c r="BV467" s="99"/>
      <c r="BW467" s="502"/>
      <c r="BX467" s="99"/>
      <c r="BY467" s="99"/>
      <c r="BZ467" s="502"/>
      <c r="CA467" s="99"/>
      <c r="CB467" s="99"/>
      <c r="CC467" s="99"/>
      <c r="CD467" s="99"/>
      <c r="CE467" s="503"/>
      <c r="CF467" s="99"/>
      <c r="CG467" s="502"/>
      <c r="CH467" s="99"/>
      <c r="CI467" s="98"/>
      <c r="CJ467" s="99"/>
      <c r="CK467" s="99"/>
      <c r="CL467" s="98"/>
      <c r="CM467" s="99"/>
      <c r="CN467" s="99"/>
      <c r="CO467" s="99"/>
      <c r="CP467" s="98"/>
      <c r="CQ467" s="99"/>
      <c r="CR467" s="99"/>
      <c r="CS467" s="99"/>
      <c r="CT467" s="99"/>
      <c r="CU467" s="99"/>
      <c r="CV467" s="99"/>
      <c r="CW467" s="99"/>
      <c r="CX467" s="98"/>
      <c r="CY467" s="99"/>
      <c r="CZ467" s="99"/>
      <c r="DA467" s="99"/>
      <c r="DB467" s="99"/>
      <c r="DC467" s="502"/>
      <c r="DD467" s="99"/>
      <c r="DE467" s="99"/>
      <c r="DF467" s="99"/>
      <c r="DG467" s="99"/>
      <c r="DH467" s="99"/>
      <c r="DI467" s="99"/>
      <c r="DJ467" s="99"/>
      <c r="DK467" s="99"/>
      <c r="DL467" s="99"/>
      <c r="DM467" s="99"/>
      <c r="DN467" s="99"/>
      <c r="DO467" s="502"/>
      <c r="DP467" s="99"/>
      <c r="DQ467" s="99"/>
      <c r="DR467" s="99"/>
      <c r="DS467" s="502"/>
      <c r="DT467" s="99"/>
      <c r="DU467" s="99"/>
      <c r="DV467" s="99"/>
      <c r="DW467" s="99"/>
      <c r="DX467" s="99"/>
      <c r="DY467" s="99"/>
      <c r="DZ467" s="99"/>
      <c r="EA467" s="506"/>
      <c r="EB467" s="99"/>
      <c r="EC467" s="502"/>
      <c r="ED467" s="98"/>
      <c r="EE467" s="99"/>
      <c r="EF467" s="99"/>
      <c r="EG467" s="99"/>
      <c r="EH467" s="99"/>
      <c r="EI467" s="98"/>
      <c r="EJ467" s="99"/>
      <c r="EK467" s="98"/>
      <c r="EL467" s="99"/>
      <c r="EM467" s="99"/>
      <c r="EN467" s="98"/>
      <c r="EO467" s="99"/>
      <c r="EP467" s="193"/>
      <c r="EQ467" s="99"/>
      <c r="ER467" s="99"/>
      <c r="ES467" s="99"/>
      <c r="ET467" s="99"/>
      <c r="EU467" s="99"/>
      <c r="EV467" s="99"/>
      <c r="EW467" s="502"/>
      <c r="EX467" s="98"/>
      <c r="EY467" s="99"/>
      <c r="EZ467" s="99"/>
      <c r="FA467" s="98"/>
      <c r="FB467" s="99"/>
      <c r="FC467" s="99"/>
      <c r="FD467" s="99"/>
      <c r="FE467" s="98"/>
      <c r="FF467" s="99"/>
      <c r="FG467" s="98"/>
      <c r="FH467" s="99"/>
      <c r="FI467" s="99"/>
      <c r="FJ467" s="98"/>
      <c r="FK467" s="99"/>
      <c r="FL467" s="99"/>
      <c r="FM467" s="99"/>
      <c r="FN467" s="506"/>
      <c r="FO467" s="99"/>
      <c r="FP467" s="502"/>
      <c r="FQ467" s="99"/>
      <c r="FR467" s="98"/>
      <c r="FS467" s="99"/>
      <c r="FT467" s="98"/>
      <c r="FU467" s="99"/>
      <c r="FV467" s="99"/>
      <c r="FW467" s="99"/>
      <c r="FX467" s="99"/>
      <c r="FY467" s="99"/>
      <c r="FZ467" s="98"/>
      <c r="GA467" s="99"/>
      <c r="GB467" s="502"/>
      <c r="GC467" s="99"/>
      <c r="GD467" s="99"/>
      <c r="GE467" s="99"/>
      <c r="GF467" s="502"/>
      <c r="GG467" s="99"/>
      <c r="GH467" s="503"/>
      <c r="GI467" s="99"/>
      <c r="GJ467" s="502"/>
      <c r="GK467" s="99"/>
      <c r="GL467" s="99"/>
      <c r="GM467" s="502"/>
      <c r="GN467" s="99"/>
      <c r="GO467" s="99"/>
      <c r="GP467" s="99"/>
      <c r="GQ467" s="99"/>
      <c r="GR467" s="99"/>
      <c r="GS467" s="503"/>
      <c r="GT467" s="99"/>
      <c r="GU467" s="502"/>
      <c r="GV467" s="98"/>
      <c r="GW467" s="99"/>
      <c r="GX467" s="99"/>
      <c r="GY467" s="98"/>
      <c r="GZ467" s="99"/>
      <c r="HA467" s="99"/>
      <c r="HB467" s="99"/>
      <c r="HC467" s="99"/>
      <c r="HD467" s="99"/>
      <c r="HE467" s="99"/>
      <c r="HF467" s="99"/>
      <c r="HG467" s="99"/>
      <c r="HH467" s="502"/>
      <c r="HI467" s="99"/>
      <c r="HJ467" s="99"/>
      <c r="HK467" s="99"/>
      <c r="HL467" s="99"/>
      <c r="HM467" s="99"/>
      <c r="HN467" s="99"/>
      <c r="HO467" s="502"/>
      <c r="HP467" s="98"/>
      <c r="HQ467" s="99"/>
      <c r="HR467" s="99"/>
      <c r="HS467" s="99"/>
      <c r="HT467" s="98"/>
      <c r="HU467" s="99"/>
      <c r="HV467" s="99"/>
      <c r="HW467" s="99"/>
      <c r="HX467" s="99"/>
      <c r="HY467" s="98"/>
      <c r="HZ467" s="99"/>
      <c r="IA467" s="503"/>
      <c r="IB467" s="502"/>
      <c r="IC467" s="99"/>
      <c r="ID467" s="99"/>
      <c r="IE467" s="99"/>
      <c r="IF467" s="99"/>
      <c r="IG467" s="99"/>
      <c r="IH467" s="99"/>
      <c r="II467" s="99"/>
      <c r="IJ467" s="99"/>
      <c r="IK467" s="503"/>
      <c r="IL467" s="502"/>
      <c r="IM467" s="99"/>
      <c r="IN467" s="99"/>
      <c r="IO467" s="99"/>
      <c r="IP467" s="99"/>
      <c r="IQ467" s="99"/>
      <c r="IR467" s="99"/>
      <c r="IS467" s="503"/>
      <c r="IT467" s="99"/>
      <c r="IU467" s="99"/>
      <c r="IV467" s="502"/>
      <c r="IW467" s="99"/>
      <c r="IX467" s="99"/>
      <c r="IY467" s="98"/>
      <c r="IZ467" s="99"/>
      <c r="JA467" s="99"/>
      <c r="JB467" s="98"/>
      <c r="JC467" s="99"/>
      <c r="JD467" s="99"/>
      <c r="JE467" s="99"/>
      <c r="JF467" s="98"/>
      <c r="JG467" s="99"/>
      <c r="JH467" s="502"/>
      <c r="JI467" s="99"/>
      <c r="JJ467" s="99"/>
      <c r="JK467" s="99"/>
      <c r="JL467" s="99"/>
      <c r="JM467" s="502"/>
      <c r="JN467" s="99"/>
      <c r="JO467" s="507"/>
      <c r="JP467" s="503"/>
      <c r="JQ467" s="502"/>
    </row>
    <row r="468" spans="23:277" ht="16" hidden="1">
      <c r="W468" s="503"/>
      <c r="X468" s="502"/>
      <c r="Y468" s="99"/>
      <c r="Z468" s="502"/>
      <c r="AA468" s="99"/>
      <c r="AB468" s="502"/>
      <c r="AC468" s="99"/>
      <c r="AD468" s="504"/>
      <c r="AE468" s="99"/>
      <c r="AF468" s="99"/>
      <c r="AG468" s="99"/>
      <c r="AH468" s="99"/>
      <c r="AI468" s="505"/>
      <c r="AJ468" s="99"/>
      <c r="AK468" s="98"/>
      <c r="AL468" s="99"/>
      <c r="AM468" s="645"/>
      <c r="AN468" s="99"/>
      <c r="AO468" s="99"/>
      <c r="AP468" s="99"/>
      <c r="AQ468" s="99"/>
      <c r="AR468" s="99"/>
      <c r="AS468" s="99"/>
      <c r="AT468" s="99"/>
      <c r="AU468" s="99"/>
      <c r="AV468" s="99"/>
      <c r="AW468" s="99"/>
      <c r="AX468" s="99"/>
      <c r="AY468" s="98"/>
      <c r="AZ468" s="99"/>
      <c r="BA468" s="98"/>
      <c r="BB468" s="99"/>
      <c r="BC468" s="502"/>
      <c r="BD468" s="99"/>
      <c r="BE468" s="99"/>
      <c r="BF468" s="502"/>
      <c r="BG468" s="99"/>
      <c r="BH468" s="99"/>
      <c r="BI468" s="99"/>
      <c r="BJ468" s="99"/>
      <c r="BK468" s="634"/>
      <c r="BL468" s="99"/>
      <c r="BM468" s="99"/>
      <c r="BN468" s="502"/>
      <c r="BO468" s="99"/>
      <c r="BP468" s="99"/>
      <c r="BQ468" s="99"/>
      <c r="BR468" s="502"/>
      <c r="BS468" s="99"/>
      <c r="BT468" s="99"/>
      <c r="BU468" s="502"/>
      <c r="BV468" s="99"/>
      <c r="BW468" s="502"/>
      <c r="BX468" s="99"/>
      <c r="BY468" s="99"/>
      <c r="BZ468" s="502"/>
      <c r="CA468" s="99"/>
      <c r="CB468" s="99"/>
      <c r="CC468" s="99"/>
      <c r="CD468" s="99"/>
      <c r="CE468" s="503"/>
      <c r="CF468" s="99"/>
      <c r="CG468" s="502"/>
      <c r="CH468" s="99"/>
      <c r="CI468" s="98"/>
      <c r="CJ468" s="99"/>
      <c r="CK468" s="99"/>
      <c r="CL468" s="98"/>
      <c r="CM468" s="99"/>
      <c r="CN468" s="99"/>
      <c r="CO468" s="99"/>
      <c r="CP468" s="98"/>
      <c r="CQ468" s="99"/>
      <c r="CR468" s="99"/>
      <c r="CS468" s="99"/>
      <c r="CT468" s="99"/>
      <c r="CU468" s="99"/>
      <c r="CV468" s="99"/>
      <c r="CW468" s="99"/>
      <c r="CX468" s="98"/>
      <c r="CY468" s="99"/>
      <c r="CZ468" s="99"/>
      <c r="DA468" s="99"/>
      <c r="DB468" s="99"/>
      <c r="DC468" s="502"/>
      <c r="DD468" s="99"/>
      <c r="DE468" s="99"/>
      <c r="DF468" s="99"/>
      <c r="DG468" s="99"/>
      <c r="DH468" s="99"/>
      <c r="DI468" s="99"/>
      <c r="DJ468" s="99"/>
      <c r="DK468" s="99"/>
      <c r="DL468" s="99"/>
      <c r="DM468" s="99"/>
      <c r="DN468" s="99"/>
      <c r="DO468" s="502"/>
      <c r="DP468" s="99"/>
      <c r="DQ468" s="99"/>
      <c r="DR468" s="99"/>
      <c r="DS468" s="502"/>
      <c r="DT468" s="99"/>
      <c r="DU468" s="99"/>
      <c r="DV468" s="99"/>
      <c r="DW468" s="99"/>
      <c r="DX468" s="99"/>
      <c r="DY468" s="99"/>
      <c r="DZ468" s="99"/>
      <c r="EA468" s="506"/>
      <c r="EB468" s="99"/>
      <c r="EC468" s="502"/>
      <c r="ED468" s="98"/>
      <c r="EE468" s="99"/>
      <c r="EF468" s="99"/>
      <c r="EG468" s="99"/>
      <c r="EH468" s="99"/>
      <c r="EI468" s="98"/>
      <c r="EJ468" s="99"/>
      <c r="EK468" s="98"/>
      <c r="EL468" s="99"/>
      <c r="EM468" s="99"/>
      <c r="EN468" s="98"/>
      <c r="EO468" s="99"/>
      <c r="EP468" s="193"/>
      <c r="EQ468" s="99"/>
      <c r="ER468" s="99"/>
      <c r="ES468" s="99"/>
      <c r="ET468" s="99"/>
      <c r="EU468" s="99"/>
      <c r="EV468" s="99"/>
      <c r="EW468" s="502"/>
      <c r="EX468" s="98"/>
      <c r="EY468" s="99"/>
      <c r="EZ468" s="99"/>
      <c r="FA468" s="98"/>
      <c r="FB468" s="99"/>
      <c r="FC468" s="99"/>
      <c r="FD468" s="99"/>
      <c r="FE468" s="98"/>
      <c r="FF468" s="99"/>
      <c r="FG468" s="98"/>
      <c r="FH468" s="99"/>
      <c r="FI468" s="99"/>
      <c r="FJ468" s="98"/>
      <c r="FK468" s="99"/>
      <c r="FL468" s="99"/>
      <c r="FM468" s="99"/>
      <c r="FN468" s="506"/>
      <c r="FO468" s="99"/>
      <c r="FP468" s="502"/>
      <c r="FQ468" s="99"/>
      <c r="FR468" s="98"/>
      <c r="FS468" s="99"/>
      <c r="FT468" s="98"/>
      <c r="FU468" s="99"/>
      <c r="FV468" s="99"/>
      <c r="FW468" s="99"/>
      <c r="FX468" s="99"/>
      <c r="FY468" s="99"/>
      <c r="FZ468" s="98"/>
      <c r="GA468" s="99"/>
      <c r="GB468" s="502"/>
      <c r="GC468" s="99"/>
      <c r="GD468" s="99"/>
      <c r="GE468" s="99"/>
      <c r="GF468" s="502"/>
      <c r="GG468" s="99"/>
      <c r="GH468" s="503"/>
      <c r="GI468" s="99"/>
      <c r="GJ468" s="502"/>
      <c r="GK468" s="99"/>
      <c r="GL468" s="99"/>
      <c r="GM468" s="502"/>
      <c r="GN468" s="99"/>
      <c r="GO468" s="99"/>
      <c r="GP468" s="99"/>
      <c r="GQ468" s="99"/>
      <c r="GR468" s="99"/>
      <c r="GS468" s="503"/>
      <c r="GT468" s="99"/>
      <c r="GU468" s="502"/>
      <c r="GV468" s="98"/>
      <c r="GW468" s="99"/>
      <c r="GX468" s="99"/>
      <c r="GY468" s="98"/>
      <c r="GZ468" s="99"/>
      <c r="HA468" s="99"/>
      <c r="HB468" s="99"/>
      <c r="HC468" s="99"/>
      <c r="HD468" s="99"/>
      <c r="HE468" s="99"/>
      <c r="HF468" s="99"/>
      <c r="HG468" s="99"/>
      <c r="HH468" s="502"/>
      <c r="HI468" s="99"/>
      <c r="HJ468" s="99"/>
      <c r="HK468" s="99"/>
      <c r="HL468" s="99"/>
      <c r="HM468" s="99"/>
      <c r="HN468" s="99"/>
      <c r="HO468" s="502"/>
      <c r="HP468" s="98"/>
      <c r="HQ468" s="99"/>
      <c r="HR468" s="99"/>
      <c r="HS468" s="99"/>
      <c r="HT468" s="98"/>
      <c r="HU468" s="99"/>
      <c r="HV468" s="99"/>
      <c r="HW468" s="99"/>
      <c r="HX468" s="99"/>
      <c r="HY468" s="98"/>
      <c r="HZ468" s="99"/>
      <c r="IA468" s="503"/>
      <c r="IB468" s="502"/>
      <c r="IC468" s="99"/>
      <c r="ID468" s="99"/>
      <c r="IE468" s="99"/>
      <c r="IF468" s="99"/>
      <c r="IG468" s="99"/>
      <c r="IH468" s="99"/>
      <c r="II468" s="99"/>
      <c r="IJ468" s="99"/>
      <c r="IK468" s="503"/>
      <c r="IL468" s="502"/>
      <c r="IM468" s="99"/>
      <c r="IN468" s="99"/>
      <c r="IO468" s="99"/>
      <c r="IP468" s="99"/>
      <c r="IQ468" s="99"/>
      <c r="IR468" s="99"/>
      <c r="IS468" s="503"/>
      <c r="IT468" s="99"/>
      <c r="IU468" s="99"/>
      <c r="IV468" s="502"/>
      <c r="IW468" s="99"/>
      <c r="IX468" s="99"/>
      <c r="IY468" s="98"/>
      <c r="IZ468" s="99"/>
      <c r="JA468" s="99"/>
      <c r="JB468" s="98"/>
      <c r="JC468" s="99"/>
      <c r="JD468" s="99"/>
      <c r="JE468" s="99"/>
      <c r="JF468" s="98"/>
      <c r="JG468" s="99"/>
      <c r="JH468" s="502"/>
      <c r="JI468" s="99"/>
      <c r="JJ468" s="99"/>
      <c r="JK468" s="99"/>
      <c r="JL468" s="99"/>
      <c r="JM468" s="502"/>
      <c r="JN468" s="99"/>
      <c r="JO468" s="507"/>
      <c r="JP468" s="503"/>
      <c r="JQ468" s="502"/>
    </row>
    <row r="469" spans="23:277" ht="16" hidden="1">
      <c r="W469" s="503"/>
      <c r="X469" s="502"/>
      <c r="Y469" s="99"/>
      <c r="Z469" s="502"/>
      <c r="AA469" s="99"/>
      <c r="AB469" s="502"/>
      <c r="AC469" s="99"/>
      <c r="AD469" s="504"/>
      <c r="AE469" s="99"/>
      <c r="AF469" s="99"/>
      <c r="AG469" s="99"/>
      <c r="AH469" s="99"/>
      <c r="AI469" s="505"/>
      <c r="AJ469" s="99"/>
      <c r="AK469" s="98"/>
      <c r="AL469" s="99"/>
      <c r="AM469" s="645"/>
      <c r="AN469" s="99"/>
      <c r="AO469" s="99"/>
      <c r="AP469" s="99"/>
      <c r="AQ469" s="99"/>
      <c r="AR469" s="99"/>
      <c r="AS469" s="99"/>
      <c r="AT469" s="99"/>
      <c r="AU469" s="99"/>
      <c r="AV469" s="99"/>
      <c r="AW469" s="99"/>
      <c r="AX469" s="99"/>
      <c r="AY469" s="98"/>
      <c r="AZ469" s="99"/>
      <c r="BA469" s="98"/>
      <c r="BB469" s="99"/>
      <c r="BC469" s="502"/>
      <c r="BD469" s="99"/>
      <c r="BE469" s="99"/>
      <c r="BF469" s="502"/>
      <c r="BG469" s="99"/>
      <c r="BH469" s="99"/>
      <c r="BI469" s="99"/>
      <c r="BJ469" s="99"/>
      <c r="BK469" s="634"/>
      <c r="BL469" s="99"/>
      <c r="BM469" s="99"/>
      <c r="BN469" s="502"/>
      <c r="BO469" s="99"/>
      <c r="BP469" s="99"/>
      <c r="BQ469" s="99"/>
      <c r="BR469" s="502"/>
      <c r="BS469" s="99"/>
      <c r="BT469" s="99"/>
      <c r="BU469" s="502"/>
      <c r="BV469" s="99"/>
      <c r="BW469" s="502"/>
      <c r="BX469" s="99"/>
      <c r="BY469" s="99"/>
      <c r="BZ469" s="502"/>
      <c r="CA469" s="99"/>
      <c r="CB469" s="99"/>
      <c r="CC469" s="99"/>
      <c r="CD469" s="99"/>
      <c r="CE469" s="503"/>
      <c r="CF469" s="99"/>
      <c r="CG469" s="502"/>
      <c r="CH469" s="99"/>
      <c r="CI469" s="98"/>
      <c r="CJ469" s="99"/>
      <c r="CK469" s="99"/>
      <c r="CL469" s="98"/>
      <c r="CM469" s="99"/>
      <c r="CN469" s="99"/>
      <c r="CO469" s="99"/>
      <c r="CP469" s="98"/>
      <c r="CQ469" s="99"/>
      <c r="CR469" s="99"/>
      <c r="CS469" s="99"/>
      <c r="CT469" s="99"/>
      <c r="CU469" s="99"/>
      <c r="CV469" s="99"/>
      <c r="CW469" s="99"/>
      <c r="CX469" s="98"/>
      <c r="CY469" s="99"/>
      <c r="CZ469" s="99"/>
      <c r="DA469" s="99"/>
      <c r="DB469" s="99"/>
      <c r="DC469" s="502"/>
      <c r="DD469" s="99"/>
      <c r="DE469" s="99"/>
      <c r="DF469" s="99"/>
      <c r="DG469" s="99"/>
      <c r="DH469" s="99"/>
      <c r="DI469" s="99"/>
      <c r="DJ469" s="99"/>
      <c r="DK469" s="99"/>
      <c r="DL469" s="99"/>
      <c r="DM469" s="99"/>
      <c r="DN469" s="99"/>
      <c r="DO469" s="502"/>
      <c r="DP469" s="99"/>
      <c r="DQ469" s="99"/>
      <c r="DR469" s="99"/>
      <c r="DS469" s="502"/>
      <c r="DT469" s="99"/>
      <c r="DU469" s="99"/>
      <c r="DV469" s="99"/>
      <c r="DW469" s="99"/>
      <c r="DX469" s="99"/>
      <c r="DY469" s="99"/>
      <c r="DZ469" s="99"/>
      <c r="EA469" s="506"/>
      <c r="EB469" s="99"/>
      <c r="EC469" s="502"/>
      <c r="ED469" s="98"/>
      <c r="EE469" s="99"/>
      <c r="EF469" s="99"/>
      <c r="EG469" s="99"/>
      <c r="EH469" s="99"/>
      <c r="EI469" s="98"/>
      <c r="EJ469" s="99"/>
      <c r="EK469" s="98"/>
      <c r="EL469" s="99"/>
      <c r="EM469" s="99"/>
      <c r="EN469" s="98"/>
      <c r="EO469" s="99"/>
      <c r="EP469" s="193"/>
      <c r="EQ469" s="99"/>
      <c r="ER469" s="99"/>
      <c r="ES469" s="99"/>
      <c r="ET469" s="99"/>
      <c r="EU469" s="99"/>
      <c r="EV469" s="99"/>
      <c r="EW469" s="502"/>
      <c r="EX469" s="98"/>
      <c r="EY469" s="99"/>
      <c r="EZ469" s="99"/>
      <c r="FA469" s="98"/>
      <c r="FB469" s="99"/>
      <c r="FC469" s="99"/>
      <c r="FD469" s="99"/>
      <c r="FE469" s="98"/>
      <c r="FF469" s="99"/>
      <c r="FG469" s="98"/>
      <c r="FH469" s="99"/>
      <c r="FI469" s="99"/>
      <c r="FJ469" s="98"/>
      <c r="FK469" s="99"/>
      <c r="FL469" s="99"/>
      <c r="FM469" s="99"/>
      <c r="FN469" s="506"/>
      <c r="FO469" s="99"/>
      <c r="FP469" s="502"/>
      <c r="FQ469" s="99"/>
      <c r="FR469" s="98"/>
      <c r="FS469" s="99"/>
      <c r="FT469" s="98"/>
      <c r="FU469" s="99"/>
      <c r="FV469" s="99"/>
      <c r="FW469" s="99"/>
      <c r="FX469" s="99"/>
      <c r="FY469" s="99"/>
      <c r="FZ469" s="98"/>
      <c r="GA469" s="99"/>
      <c r="GB469" s="502"/>
      <c r="GC469" s="99"/>
      <c r="GD469" s="99"/>
      <c r="GE469" s="99"/>
      <c r="GF469" s="502"/>
      <c r="GG469" s="99"/>
      <c r="GH469" s="503"/>
      <c r="GI469" s="99"/>
      <c r="GJ469" s="502"/>
      <c r="GK469" s="99"/>
      <c r="GL469" s="99"/>
      <c r="GM469" s="502"/>
      <c r="GN469" s="99"/>
      <c r="GO469" s="99"/>
      <c r="GP469" s="99"/>
      <c r="GQ469" s="99"/>
      <c r="GR469" s="99"/>
      <c r="GS469" s="503"/>
      <c r="GT469" s="99"/>
      <c r="GU469" s="502"/>
      <c r="GV469" s="98"/>
      <c r="GW469" s="99"/>
      <c r="GX469" s="99"/>
      <c r="GY469" s="98"/>
      <c r="GZ469" s="99"/>
      <c r="HA469" s="99"/>
      <c r="HB469" s="99"/>
      <c r="HC469" s="99"/>
      <c r="HD469" s="99"/>
      <c r="HE469" s="99"/>
      <c r="HF469" s="99"/>
      <c r="HG469" s="99"/>
      <c r="HH469" s="502"/>
      <c r="HI469" s="99"/>
      <c r="HJ469" s="99"/>
      <c r="HK469" s="99"/>
      <c r="HL469" s="99"/>
      <c r="HM469" s="99"/>
      <c r="HN469" s="99"/>
      <c r="HO469" s="502"/>
      <c r="HP469" s="98"/>
      <c r="HQ469" s="99"/>
      <c r="HR469" s="99"/>
      <c r="HS469" s="99"/>
      <c r="HT469" s="98"/>
      <c r="HU469" s="99"/>
      <c r="HV469" s="99"/>
      <c r="HW469" s="99"/>
      <c r="HX469" s="99"/>
      <c r="HY469" s="98"/>
      <c r="HZ469" s="99"/>
      <c r="IA469" s="503"/>
      <c r="IB469" s="502"/>
      <c r="IC469" s="99"/>
      <c r="ID469" s="99"/>
      <c r="IE469" s="99"/>
      <c r="IF469" s="99"/>
      <c r="IG469" s="99"/>
      <c r="IH469" s="99"/>
      <c r="II469" s="99"/>
      <c r="IJ469" s="99"/>
      <c r="IK469" s="503"/>
      <c r="IL469" s="502"/>
      <c r="IM469" s="99"/>
      <c r="IN469" s="99"/>
      <c r="IO469" s="99"/>
      <c r="IP469" s="99"/>
      <c r="IQ469" s="99"/>
      <c r="IR469" s="99"/>
      <c r="IS469" s="503"/>
      <c r="IT469" s="99"/>
      <c r="IU469" s="99"/>
      <c r="IV469" s="502"/>
      <c r="IW469" s="99"/>
      <c r="IX469" s="99"/>
      <c r="IY469" s="98"/>
      <c r="IZ469" s="99"/>
      <c r="JA469" s="99"/>
      <c r="JB469" s="98"/>
      <c r="JC469" s="99"/>
      <c r="JD469" s="99"/>
      <c r="JE469" s="99"/>
      <c r="JF469" s="98"/>
      <c r="JG469" s="99"/>
      <c r="JH469" s="502"/>
      <c r="JI469" s="99"/>
      <c r="JJ469" s="99"/>
      <c r="JK469" s="99"/>
      <c r="JL469" s="99"/>
      <c r="JM469" s="502"/>
      <c r="JN469" s="99"/>
      <c r="JO469" s="507"/>
      <c r="JP469" s="503"/>
      <c r="JQ469" s="502"/>
    </row>
    <row r="470" spans="23:277" ht="16" hidden="1">
      <c r="W470" s="503"/>
      <c r="X470" s="502"/>
      <c r="Y470" s="99"/>
      <c r="Z470" s="502"/>
      <c r="AA470" s="99"/>
      <c r="AB470" s="502"/>
      <c r="AC470" s="99"/>
      <c r="AD470" s="504"/>
      <c r="AE470" s="99"/>
      <c r="AF470" s="99"/>
      <c r="AG470" s="99"/>
      <c r="AH470" s="99"/>
      <c r="AI470" s="505"/>
      <c r="AJ470" s="99"/>
      <c r="AK470" s="98"/>
      <c r="AL470" s="99"/>
      <c r="AM470" s="645"/>
      <c r="AN470" s="99"/>
      <c r="AO470" s="99"/>
      <c r="AP470" s="99"/>
      <c r="AQ470" s="99"/>
      <c r="AR470" s="99"/>
      <c r="AS470" s="99"/>
      <c r="AT470" s="99"/>
      <c r="AU470" s="99"/>
      <c r="AV470" s="99"/>
      <c r="AW470" s="99"/>
      <c r="AX470" s="99"/>
      <c r="AY470" s="98"/>
      <c r="AZ470" s="99"/>
      <c r="BA470" s="98"/>
      <c r="BB470" s="99"/>
      <c r="BC470" s="502"/>
      <c r="BD470" s="99"/>
      <c r="BE470" s="99"/>
      <c r="BF470" s="502"/>
      <c r="BG470" s="99"/>
      <c r="BH470" s="99"/>
      <c r="BI470" s="99"/>
      <c r="BJ470" s="99"/>
      <c r="BK470" s="634"/>
      <c r="BL470" s="99"/>
      <c r="BM470" s="99"/>
      <c r="BN470" s="502"/>
      <c r="BO470" s="99"/>
      <c r="BP470" s="99"/>
      <c r="BQ470" s="99"/>
      <c r="BR470" s="502"/>
      <c r="BS470" s="99"/>
      <c r="BT470" s="99"/>
      <c r="BU470" s="502"/>
      <c r="BV470" s="99"/>
      <c r="BW470" s="502"/>
      <c r="BX470" s="99"/>
      <c r="BY470" s="99"/>
      <c r="BZ470" s="502"/>
      <c r="CA470" s="99"/>
      <c r="CB470" s="99"/>
      <c r="CC470" s="99"/>
      <c r="CD470" s="99"/>
      <c r="CE470" s="503"/>
      <c r="CF470" s="99"/>
      <c r="CG470" s="502"/>
      <c r="CH470" s="99"/>
      <c r="CI470" s="98"/>
      <c r="CJ470" s="99"/>
      <c r="CK470" s="99"/>
      <c r="CL470" s="98"/>
      <c r="CM470" s="99"/>
      <c r="CN470" s="99"/>
      <c r="CO470" s="99"/>
      <c r="CP470" s="98"/>
      <c r="CQ470" s="99"/>
      <c r="CR470" s="99"/>
      <c r="CS470" s="99"/>
      <c r="CT470" s="99"/>
      <c r="CU470" s="99"/>
      <c r="CV470" s="99"/>
      <c r="CW470" s="99"/>
      <c r="CX470" s="98"/>
      <c r="CY470" s="99"/>
      <c r="CZ470" s="99"/>
      <c r="DA470" s="99"/>
      <c r="DB470" s="99"/>
      <c r="DC470" s="502"/>
      <c r="DD470" s="99"/>
      <c r="DE470" s="99"/>
      <c r="DF470" s="99"/>
      <c r="DG470" s="99"/>
      <c r="DH470" s="99"/>
      <c r="DI470" s="99"/>
      <c r="DJ470" s="99"/>
      <c r="DK470" s="99"/>
      <c r="DL470" s="99"/>
      <c r="DM470" s="99"/>
      <c r="DN470" s="99"/>
      <c r="DO470" s="502"/>
      <c r="DP470" s="99"/>
      <c r="DQ470" s="99"/>
      <c r="DR470" s="99"/>
      <c r="DS470" s="502"/>
      <c r="DT470" s="99"/>
      <c r="DU470" s="99"/>
      <c r="DV470" s="99"/>
      <c r="DW470" s="99"/>
      <c r="DX470" s="99"/>
      <c r="DY470" s="99"/>
      <c r="DZ470" s="99"/>
      <c r="EA470" s="506"/>
      <c r="EB470" s="99"/>
      <c r="EC470" s="502"/>
      <c r="ED470" s="98"/>
      <c r="EE470" s="99"/>
      <c r="EF470" s="99"/>
      <c r="EG470" s="99"/>
      <c r="EH470" s="99"/>
      <c r="EI470" s="98"/>
      <c r="EJ470" s="99"/>
      <c r="EK470" s="98"/>
      <c r="EL470" s="99"/>
      <c r="EM470" s="99"/>
      <c r="EN470" s="98"/>
      <c r="EO470" s="99"/>
      <c r="EP470" s="193"/>
      <c r="EQ470" s="99"/>
      <c r="ER470" s="99"/>
      <c r="ES470" s="99"/>
      <c r="ET470" s="99"/>
      <c r="EU470" s="99"/>
      <c r="EV470" s="99"/>
      <c r="EW470" s="502"/>
      <c r="EX470" s="98"/>
      <c r="EY470" s="99"/>
      <c r="EZ470" s="99"/>
      <c r="FA470" s="98"/>
      <c r="FB470" s="99"/>
      <c r="FC470" s="99"/>
      <c r="FD470" s="99"/>
      <c r="FE470" s="98"/>
      <c r="FF470" s="99"/>
      <c r="FG470" s="98"/>
      <c r="FH470" s="99"/>
      <c r="FI470" s="99"/>
      <c r="FJ470" s="98"/>
      <c r="FK470" s="99"/>
      <c r="FL470" s="99"/>
      <c r="FM470" s="99"/>
      <c r="FN470" s="506"/>
      <c r="FO470" s="99"/>
      <c r="FP470" s="502"/>
      <c r="FQ470" s="99"/>
      <c r="FR470" s="98"/>
      <c r="FS470" s="99"/>
      <c r="FT470" s="98"/>
      <c r="FU470" s="99"/>
      <c r="FV470" s="99"/>
      <c r="FW470" s="99"/>
      <c r="FX470" s="99"/>
      <c r="FY470" s="99"/>
      <c r="FZ470" s="98"/>
      <c r="GA470" s="99"/>
      <c r="GB470" s="502"/>
      <c r="GC470" s="99"/>
      <c r="GD470" s="99"/>
      <c r="GE470" s="99"/>
      <c r="GF470" s="502"/>
      <c r="GG470" s="99"/>
      <c r="GH470" s="503"/>
      <c r="GI470" s="99"/>
      <c r="GJ470" s="502"/>
      <c r="GK470" s="99"/>
      <c r="GL470" s="99"/>
      <c r="GM470" s="502"/>
      <c r="GN470" s="99"/>
      <c r="GO470" s="99"/>
      <c r="GP470" s="99"/>
      <c r="GQ470" s="99"/>
      <c r="GR470" s="99"/>
      <c r="GS470" s="503"/>
      <c r="GT470" s="99"/>
      <c r="GU470" s="502"/>
      <c r="GV470" s="98"/>
      <c r="GW470" s="99"/>
      <c r="GX470" s="99"/>
      <c r="GY470" s="98"/>
      <c r="GZ470" s="99"/>
      <c r="HA470" s="99"/>
      <c r="HB470" s="99"/>
      <c r="HC470" s="99"/>
      <c r="HD470" s="99"/>
      <c r="HE470" s="99"/>
      <c r="HF470" s="99"/>
      <c r="HG470" s="99"/>
      <c r="HH470" s="502"/>
      <c r="HI470" s="99"/>
      <c r="HJ470" s="99"/>
      <c r="HK470" s="99"/>
      <c r="HL470" s="99"/>
      <c r="HM470" s="99"/>
      <c r="HN470" s="99"/>
      <c r="HO470" s="502"/>
      <c r="HP470" s="98"/>
      <c r="HQ470" s="99"/>
      <c r="HR470" s="99"/>
      <c r="HS470" s="99"/>
      <c r="HT470" s="98"/>
      <c r="HU470" s="99"/>
      <c r="HV470" s="99"/>
      <c r="HW470" s="99"/>
      <c r="HX470" s="99"/>
      <c r="HY470" s="98"/>
      <c r="HZ470" s="99"/>
      <c r="IA470" s="503"/>
      <c r="IB470" s="502"/>
      <c r="IC470" s="99"/>
      <c r="ID470" s="99"/>
      <c r="IE470" s="99"/>
      <c r="IF470" s="99"/>
      <c r="IG470" s="99"/>
      <c r="IH470" s="99"/>
      <c r="II470" s="99"/>
      <c r="IJ470" s="99"/>
      <c r="IK470" s="503"/>
      <c r="IL470" s="502"/>
      <c r="IM470" s="99"/>
      <c r="IN470" s="99"/>
      <c r="IO470" s="99"/>
      <c r="IP470" s="99"/>
      <c r="IQ470" s="99"/>
      <c r="IR470" s="99"/>
      <c r="IS470" s="503"/>
      <c r="IT470" s="99"/>
      <c r="IU470" s="99"/>
      <c r="IV470" s="502"/>
      <c r="IW470" s="99"/>
      <c r="IX470" s="99"/>
      <c r="IY470" s="98"/>
      <c r="IZ470" s="99"/>
      <c r="JA470" s="99"/>
      <c r="JB470" s="98"/>
      <c r="JC470" s="99"/>
      <c r="JD470" s="99"/>
      <c r="JE470" s="99"/>
      <c r="JF470" s="98"/>
      <c r="JG470" s="99"/>
      <c r="JH470" s="502"/>
      <c r="JI470" s="99"/>
      <c r="JJ470" s="99"/>
      <c r="JK470" s="99"/>
      <c r="JL470" s="99"/>
      <c r="JM470" s="502"/>
      <c r="JN470" s="99"/>
      <c r="JO470" s="507"/>
      <c r="JP470" s="503"/>
      <c r="JQ470" s="502"/>
    </row>
    <row r="471" spans="23:277" ht="16" hidden="1">
      <c r="W471" s="503"/>
      <c r="X471" s="502"/>
      <c r="Y471" s="99"/>
      <c r="Z471" s="502"/>
      <c r="AA471" s="99"/>
      <c r="AB471" s="502"/>
      <c r="AC471" s="99"/>
      <c r="AD471" s="504"/>
      <c r="AE471" s="99"/>
      <c r="AF471" s="99"/>
      <c r="AG471" s="99"/>
      <c r="AH471" s="99"/>
      <c r="AI471" s="505"/>
      <c r="AJ471" s="99"/>
      <c r="AK471" s="98"/>
      <c r="AL471" s="99"/>
      <c r="AM471" s="645"/>
      <c r="AN471" s="99"/>
      <c r="AO471" s="99"/>
      <c r="AP471" s="99"/>
      <c r="AQ471" s="99"/>
      <c r="AR471" s="99"/>
      <c r="AS471" s="99"/>
      <c r="AT471" s="99"/>
      <c r="AU471" s="99"/>
      <c r="AV471" s="99"/>
      <c r="AW471" s="99"/>
      <c r="AX471" s="99"/>
      <c r="AY471" s="98"/>
      <c r="AZ471" s="99"/>
      <c r="BA471" s="98"/>
      <c r="BB471" s="99"/>
      <c r="BC471" s="502"/>
      <c r="BD471" s="99"/>
      <c r="BE471" s="99"/>
      <c r="BF471" s="502"/>
      <c r="BG471" s="99"/>
      <c r="BH471" s="99"/>
      <c r="BI471" s="99"/>
      <c r="BJ471" s="99"/>
      <c r="BK471" s="634"/>
      <c r="BL471" s="99"/>
      <c r="BM471" s="99"/>
      <c r="BN471" s="502"/>
      <c r="BO471" s="99"/>
      <c r="BP471" s="99"/>
      <c r="BQ471" s="99"/>
      <c r="BR471" s="502"/>
      <c r="BS471" s="99"/>
      <c r="BT471" s="99"/>
      <c r="BU471" s="502"/>
      <c r="BV471" s="99"/>
      <c r="BW471" s="502"/>
      <c r="BX471" s="99"/>
      <c r="BY471" s="99"/>
      <c r="BZ471" s="502"/>
      <c r="CA471" s="99"/>
      <c r="CB471" s="99"/>
      <c r="CC471" s="99"/>
      <c r="CD471" s="99"/>
      <c r="CE471" s="503"/>
      <c r="CF471" s="99"/>
      <c r="CG471" s="502"/>
      <c r="CH471" s="99"/>
      <c r="CI471" s="98"/>
      <c r="CJ471" s="99"/>
      <c r="CK471" s="99"/>
      <c r="CL471" s="98"/>
      <c r="CM471" s="99"/>
      <c r="CN471" s="99"/>
      <c r="CO471" s="99"/>
      <c r="CP471" s="98"/>
      <c r="CQ471" s="99"/>
      <c r="CR471" s="99"/>
      <c r="CS471" s="99"/>
      <c r="CT471" s="99"/>
      <c r="CU471" s="99"/>
      <c r="CV471" s="99"/>
      <c r="CW471" s="99"/>
      <c r="CX471" s="98"/>
      <c r="CY471" s="99"/>
      <c r="CZ471" s="99"/>
      <c r="DA471" s="99"/>
      <c r="DB471" s="99"/>
      <c r="DC471" s="502"/>
      <c r="DD471" s="99"/>
      <c r="DE471" s="99"/>
      <c r="DF471" s="99"/>
      <c r="DG471" s="99"/>
      <c r="DH471" s="99"/>
      <c r="DI471" s="99"/>
      <c r="DJ471" s="99"/>
      <c r="DK471" s="99"/>
      <c r="DL471" s="99"/>
      <c r="DM471" s="99"/>
      <c r="DN471" s="99"/>
      <c r="DO471" s="502"/>
      <c r="DP471" s="99"/>
      <c r="DQ471" s="99"/>
      <c r="DR471" s="99"/>
      <c r="DS471" s="502"/>
      <c r="DT471" s="99"/>
      <c r="DU471" s="99"/>
      <c r="DV471" s="99"/>
      <c r="DW471" s="99"/>
      <c r="DX471" s="99"/>
      <c r="DY471" s="99"/>
      <c r="DZ471" s="99"/>
      <c r="EA471" s="506"/>
      <c r="EB471" s="99"/>
      <c r="EC471" s="502"/>
      <c r="ED471" s="98"/>
      <c r="EE471" s="99"/>
      <c r="EF471" s="99"/>
      <c r="EG471" s="99"/>
      <c r="EH471" s="99"/>
      <c r="EI471" s="98"/>
      <c r="EJ471" s="99"/>
      <c r="EK471" s="98"/>
      <c r="EL471" s="99"/>
      <c r="EM471" s="99"/>
      <c r="EN471" s="98"/>
      <c r="EO471" s="99"/>
      <c r="EP471" s="193"/>
      <c r="EQ471" s="99"/>
      <c r="ER471" s="99"/>
      <c r="ES471" s="99"/>
      <c r="ET471" s="99"/>
      <c r="EU471" s="99"/>
      <c r="EV471" s="99"/>
      <c r="EW471" s="502"/>
      <c r="EX471" s="98"/>
      <c r="EY471" s="99"/>
      <c r="EZ471" s="99"/>
      <c r="FA471" s="98"/>
      <c r="FB471" s="99"/>
      <c r="FC471" s="99"/>
      <c r="FD471" s="99"/>
      <c r="FE471" s="98"/>
      <c r="FF471" s="99"/>
      <c r="FG471" s="98"/>
      <c r="FH471" s="99"/>
      <c r="FI471" s="99"/>
      <c r="FJ471" s="98"/>
      <c r="FK471" s="99"/>
      <c r="FL471" s="99"/>
      <c r="FM471" s="99"/>
      <c r="FN471" s="506"/>
      <c r="FO471" s="99"/>
      <c r="FP471" s="502"/>
      <c r="FQ471" s="99"/>
      <c r="FR471" s="98"/>
      <c r="FS471" s="99"/>
      <c r="FT471" s="98"/>
      <c r="FU471" s="99"/>
      <c r="FV471" s="99"/>
      <c r="FW471" s="99"/>
      <c r="FX471" s="99"/>
      <c r="FY471" s="99"/>
      <c r="FZ471" s="98"/>
      <c r="GA471" s="99"/>
      <c r="GB471" s="502"/>
      <c r="GC471" s="99"/>
      <c r="GD471" s="99"/>
      <c r="GE471" s="99"/>
      <c r="GF471" s="502"/>
      <c r="GG471" s="99"/>
      <c r="GH471" s="503"/>
      <c r="GI471" s="99"/>
      <c r="GJ471" s="502"/>
      <c r="GK471" s="99"/>
      <c r="GL471" s="99"/>
      <c r="GM471" s="502"/>
      <c r="GN471" s="99"/>
      <c r="GO471" s="99"/>
      <c r="GP471" s="99"/>
      <c r="GQ471" s="99"/>
      <c r="GR471" s="99"/>
      <c r="GS471" s="503"/>
      <c r="GT471" s="99"/>
      <c r="GU471" s="502"/>
      <c r="GV471" s="98"/>
      <c r="GW471" s="99"/>
      <c r="GX471" s="99"/>
      <c r="GY471" s="98"/>
      <c r="GZ471" s="99"/>
      <c r="HA471" s="99"/>
      <c r="HB471" s="99"/>
      <c r="HC471" s="99"/>
      <c r="HD471" s="99"/>
      <c r="HE471" s="99"/>
      <c r="HF471" s="99"/>
      <c r="HG471" s="99"/>
      <c r="HH471" s="502"/>
      <c r="HI471" s="99"/>
      <c r="HJ471" s="99"/>
      <c r="HK471" s="99"/>
      <c r="HL471" s="99"/>
      <c r="HM471" s="99"/>
      <c r="HN471" s="99"/>
      <c r="HO471" s="502"/>
      <c r="HP471" s="98"/>
      <c r="HQ471" s="99"/>
      <c r="HR471" s="99"/>
      <c r="HS471" s="99"/>
      <c r="HT471" s="98"/>
      <c r="HU471" s="99"/>
      <c r="HV471" s="99"/>
      <c r="HW471" s="99"/>
      <c r="HX471" s="99"/>
      <c r="HY471" s="98"/>
      <c r="HZ471" s="99"/>
      <c r="IA471" s="503"/>
      <c r="IB471" s="502"/>
      <c r="IC471" s="99"/>
      <c r="ID471" s="99"/>
      <c r="IE471" s="99"/>
      <c r="IF471" s="99"/>
      <c r="IG471" s="99"/>
      <c r="IH471" s="99"/>
      <c r="II471" s="99"/>
      <c r="IJ471" s="99"/>
      <c r="IK471" s="503"/>
      <c r="IL471" s="502"/>
      <c r="IM471" s="99"/>
      <c r="IN471" s="99"/>
      <c r="IO471" s="99"/>
      <c r="IP471" s="99"/>
      <c r="IQ471" s="99"/>
      <c r="IR471" s="99"/>
      <c r="IS471" s="503"/>
      <c r="IT471" s="99"/>
      <c r="IU471" s="99"/>
      <c r="IV471" s="502"/>
      <c r="IW471" s="99"/>
      <c r="IX471" s="99"/>
      <c r="IY471" s="98"/>
      <c r="IZ471" s="99"/>
      <c r="JA471" s="99"/>
      <c r="JB471" s="98"/>
      <c r="JC471" s="99"/>
      <c r="JD471" s="99"/>
      <c r="JE471" s="99"/>
      <c r="JF471" s="98"/>
      <c r="JG471" s="99"/>
      <c r="JH471" s="502"/>
      <c r="JI471" s="99"/>
      <c r="JJ471" s="99"/>
      <c r="JK471" s="99"/>
      <c r="JL471" s="99"/>
      <c r="JM471" s="502"/>
      <c r="JN471" s="99"/>
      <c r="JO471" s="507"/>
      <c r="JP471" s="503"/>
      <c r="JQ471" s="502"/>
    </row>
    <row r="472" spans="23:277" ht="16" hidden="1">
      <c r="W472" s="503"/>
      <c r="X472" s="502"/>
      <c r="Y472" s="99"/>
      <c r="Z472" s="502"/>
      <c r="AA472" s="99"/>
      <c r="AB472" s="502"/>
      <c r="AC472" s="99"/>
      <c r="AD472" s="504"/>
      <c r="AE472" s="99"/>
      <c r="AF472" s="99"/>
      <c r="AG472" s="99"/>
      <c r="AH472" s="99"/>
      <c r="AI472" s="505"/>
      <c r="AJ472" s="99"/>
      <c r="AK472" s="98"/>
      <c r="AL472" s="99"/>
      <c r="AM472" s="645"/>
      <c r="AN472" s="99"/>
      <c r="AO472" s="99"/>
      <c r="AP472" s="99"/>
      <c r="AQ472" s="99"/>
      <c r="AR472" s="99"/>
      <c r="AS472" s="99"/>
      <c r="AT472" s="99"/>
      <c r="AU472" s="99"/>
      <c r="AV472" s="99"/>
      <c r="AW472" s="99"/>
      <c r="AX472" s="99"/>
      <c r="AY472" s="98"/>
      <c r="AZ472" s="99"/>
      <c r="BA472" s="98"/>
      <c r="BB472" s="99"/>
      <c r="BC472" s="502"/>
      <c r="BD472" s="99"/>
      <c r="BE472" s="99"/>
      <c r="BF472" s="502"/>
      <c r="BG472" s="99"/>
      <c r="BH472" s="99"/>
      <c r="BI472" s="99"/>
      <c r="BJ472" s="99"/>
      <c r="BK472" s="634"/>
      <c r="BL472" s="99"/>
      <c r="BM472" s="99"/>
      <c r="BN472" s="502"/>
      <c r="BO472" s="99"/>
      <c r="BP472" s="99"/>
      <c r="BQ472" s="99"/>
      <c r="BR472" s="502"/>
      <c r="BS472" s="99"/>
      <c r="BT472" s="99"/>
      <c r="BU472" s="502"/>
      <c r="BV472" s="99"/>
      <c r="BW472" s="502"/>
      <c r="BX472" s="99"/>
      <c r="BY472" s="99"/>
      <c r="BZ472" s="502"/>
      <c r="CA472" s="99"/>
      <c r="CB472" s="99"/>
      <c r="CC472" s="99"/>
      <c r="CD472" s="99"/>
      <c r="CE472" s="503"/>
      <c r="CF472" s="99"/>
      <c r="CG472" s="502"/>
      <c r="CH472" s="99"/>
      <c r="CI472" s="98"/>
      <c r="CJ472" s="99"/>
      <c r="CK472" s="99"/>
      <c r="CL472" s="98"/>
      <c r="CM472" s="99"/>
      <c r="CN472" s="99"/>
      <c r="CO472" s="99"/>
      <c r="CP472" s="98"/>
      <c r="CQ472" s="99"/>
      <c r="CR472" s="99"/>
      <c r="CS472" s="99"/>
      <c r="CT472" s="99"/>
      <c r="CU472" s="99"/>
      <c r="CV472" s="99"/>
      <c r="CW472" s="99"/>
      <c r="CX472" s="98"/>
      <c r="CY472" s="99"/>
      <c r="CZ472" s="99"/>
      <c r="DA472" s="99"/>
      <c r="DB472" s="99"/>
      <c r="DC472" s="502"/>
      <c r="DD472" s="99"/>
      <c r="DE472" s="99"/>
      <c r="DF472" s="99"/>
      <c r="DG472" s="99"/>
      <c r="DH472" s="99"/>
      <c r="DI472" s="99"/>
      <c r="DJ472" s="99"/>
      <c r="DK472" s="99"/>
      <c r="DL472" s="99"/>
      <c r="DM472" s="99"/>
      <c r="DN472" s="99"/>
      <c r="DO472" s="502"/>
      <c r="DP472" s="99"/>
      <c r="DQ472" s="99"/>
      <c r="DR472" s="99"/>
      <c r="DS472" s="502"/>
      <c r="DT472" s="99"/>
      <c r="DU472" s="99"/>
      <c r="DV472" s="99"/>
      <c r="DW472" s="99"/>
      <c r="DX472" s="99"/>
      <c r="DY472" s="99"/>
      <c r="DZ472" s="99"/>
      <c r="EA472" s="506"/>
      <c r="EB472" s="99"/>
      <c r="EC472" s="502"/>
      <c r="ED472" s="98"/>
      <c r="EE472" s="99"/>
      <c r="EF472" s="99"/>
      <c r="EG472" s="99"/>
      <c r="EH472" s="99"/>
      <c r="EI472" s="98"/>
      <c r="EJ472" s="99"/>
      <c r="EK472" s="98"/>
      <c r="EL472" s="99"/>
      <c r="EM472" s="99"/>
      <c r="EN472" s="98"/>
      <c r="EO472" s="99"/>
      <c r="EP472" s="193"/>
      <c r="EQ472" s="99"/>
      <c r="ER472" s="99"/>
      <c r="ES472" s="99"/>
      <c r="ET472" s="99"/>
      <c r="EU472" s="99"/>
      <c r="EV472" s="99"/>
      <c r="EW472" s="502"/>
      <c r="EX472" s="98"/>
      <c r="EY472" s="99"/>
      <c r="EZ472" s="99"/>
      <c r="FA472" s="98"/>
      <c r="FB472" s="99"/>
      <c r="FC472" s="99"/>
      <c r="FD472" s="99"/>
      <c r="FE472" s="98"/>
      <c r="FF472" s="99"/>
      <c r="FG472" s="98"/>
      <c r="FH472" s="99"/>
      <c r="FI472" s="99"/>
      <c r="FJ472" s="98"/>
      <c r="FK472" s="99"/>
      <c r="FL472" s="99"/>
      <c r="FM472" s="99"/>
      <c r="FN472" s="506"/>
      <c r="FO472" s="99"/>
      <c r="FP472" s="502"/>
      <c r="FQ472" s="99"/>
      <c r="FR472" s="98"/>
      <c r="FS472" s="99"/>
      <c r="FT472" s="98"/>
      <c r="FU472" s="99"/>
      <c r="FV472" s="99"/>
      <c r="FW472" s="99"/>
      <c r="FX472" s="99"/>
      <c r="FY472" s="99"/>
      <c r="FZ472" s="98"/>
      <c r="GA472" s="99"/>
      <c r="GB472" s="502"/>
      <c r="GC472" s="99"/>
      <c r="GD472" s="99"/>
      <c r="GE472" s="99"/>
      <c r="GF472" s="502"/>
      <c r="GG472" s="99"/>
      <c r="GH472" s="503"/>
      <c r="GI472" s="99"/>
      <c r="GJ472" s="502"/>
      <c r="GK472" s="99"/>
      <c r="GL472" s="99"/>
      <c r="GM472" s="502"/>
      <c r="GN472" s="99"/>
      <c r="GO472" s="99"/>
      <c r="GP472" s="99"/>
      <c r="GQ472" s="99"/>
      <c r="GR472" s="99"/>
      <c r="GS472" s="503"/>
      <c r="GT472" s="99"/>
      <c r="GU472" s="502"/>
      <c r="GV472" s="98"/>
      <c r="GW472" s="99"/>
      <c r="GX472" s="99"/>
      <c r="GY472" s="98"/>
      <c r="GZ472" s="99"/>
      <c r="HA472" s="99"/>
      <c r="HB472" s="99"/>
      <c r="HC472" s="99"/>
      <c r="HD472" s="99"/>
      <c r="HE472" s="99"/>
      <c r="HF472" s="99"/>
      <c r="HG472" s="99"/>
      <c r="HH472" s="502"/>
      <c r="HI472" s="99"/>
      <c r="HJ472" s="99"/>
      <c r="HK472" s="99"/>
      <c r="HL472" s="99"/>
      <c r="HM472" s="99"/>
      <c r="HN472" s="99"/>
      <c r="HO472" s="502"/>
      <c r="HP472" s="98"/>
      <c r="HQ472" s="99"/>
      <c r="HR472" s="99"/>
      <c r="HS472" s="99"/>
      <c r="HT472" s="98"/>
      <c r="HU472" s="99"/>
      <c r="HV472" s="99"/>
      <c r="HW472" s="99"/>
      <c r="HX472" s="99"/>
      <c r="HY472" s="98"/>
      <c r="HZ472" s="99"/>
      <c r="IA472" s="503"/>
      <c r="IB472" s="502"/>
      <c r="IC472" s="99"/>
      <c r="ID472" s="99"/>
      <c r="IE472" s="99"/>
      <c r="IF472" s="99"/>
      <c r="IG472" s="99"/>
      <c r="IH472" s="99"/>
      <c r="II472" s="99"/>
      <c r="IJ472" s="99"/>
      <c r="IK472" s="503"/>
      <c r="IL472" s="502"/>
      <c r="IM472" s="99"/>
      <c r="IN472" s="99"/>
      <c r="IO472" s="99"/>
      <c r="IP472" s="99"/>
      <c r="IQ472" s="99"/>
      <c r="IR472" s="99"/>
      <c r="IS472" s="503"/>
      <c r="IT472" s="99"/>
      <c r="IU472" s="99"/>
      <c r="IV472" s="502"/>
      <c r="IW472" s="99"/>
      <c r="IX472" s="99"/>
      <c r="IY472" s="98"/>
      <c r="IZ472" s="99"/>
      <c r="JA472" s="99"/>
      <c r="JB472" s="98"/>
      <c r="JC472" s="99"/>
      <c r="JD472" s="99"/>
      <c r="JE472" s="99"/>
      <c r="JF472" s="98"/>
      <c r="JG472" s="99"/>
      <c r="JH472" s="502"/>
      <c r="JI472" s="99"/>
      <c r="JJ472" s="99"/>
      <c r="JK472" s="99"/>
      <c r="JL472" s="99"/>
      <c r="JM472" s="502"/>
      <c r="JN472" s="99"/>
      <c r="JO472" s="507"/>
      <c r="JP472" s="503"/>
      <c r="JQ472" s="502"/>
    </row>
    <row r="473" spans="23:277" ht="16" hidden="1">
      <c r="W473" s="503"/>
      <c r="X473" s="502"/>
      <c r="Y473" s="99"/>
      <c r="Z473" s="502"/>
      <c r="AA473" s="99"/>
      <c r="AB473" s="502"/>
      <c r="AC473" s="99"/>
      <c r="AD473" s="504"/>
      <c r="AE473" s="99"/>
      <c r="AF473" s="99"/>
      <c r="AG473" s="99"/>
      <c r="AH473" s="99"/>
      <c r="AI473" s="505"/>
      <c r="AJ473" s="99"/>
      <c r="AK473" s="98"/>
      <c r="AL473" s="99"/>
      <c r="AM473" s="645"/>
      <c r="AN473" s="99"/>
      <c r="AO473" s="99"/>
      <c r="AP473" s="99"/>
      <c r="AQ473" s="99"/>
      <c r="AR473" s="99"/>
      <c r="AS473" s="99"/>
      <c r="AT473" s="99"/>
      <c r="AU473" s="99"/>
      <c r="AV473" s="99"/>
      <c r="AW473" s="99"/>
      <c r="AX473" s="99"/>
      <c r="AY473" s="98"/>
      <c r="AZ473" s="99"/>
      <c r="BA473" s="98"/>
      <c r="BB473" s="99"/>
      <c r="BC473" s="502"/>
      <c r="BD473" s="99"/>
      <c r="BE473" s="99"/>
      <c r="BF473" s="502"/>
      <c r="BG473" s="99"/>
      <c r="BH473" s="99"/>
      <c r="BI473" s="99"/>
      <c r="BJ473" s="99"/>
      <c r="BK473" s="634"/>
      <c r="BL473" s="99"/>
      <c r="BM473" s="99"/>
      <c r="BN473" s="502"/>
      <c r="BO473" s="99"/>
      <c r="BP473" s="99"/>
      <c r="BQ473" s="99"/>
      <c r="BR473" s="502"/>
      <c r="BS473" s="99"/>
      <c r="BT473" s="99"/>
      <c r="BU473" s="502"/>
      <c r="BV473" s="99"/>
      <c r="BW473" s="502"/>
      <c r="BX473" s="99"/>
      <c r="BY473" s="99"/>
      <c r="BZ473" s="502"/>
      <c r="CA473" s="99"/>
      <c r="CB473" s="99"/>
      <c r="CC473" s="99"/>
      <c r="CD473" s="99"/>
      <c r="CE473" s="503"/>
      <c r="CF473" s="99"/>
      <c r="CG473" s="502"/>
      <c r="CH473" s="99"/>
      <c r="CI473" s="98"/>
      <c r="CJ473" s="99"/>
      <c r="CK473" s="99"/>
      <c r="CL473" s="98"/>
      <c r="CM473" s="99"/>
      <c r="CN473" s="99"/>
      <c r="CO473" s="99"/>
      <c r="CP473" s="98"/>
      <c r="CQ473" s="99"/>
      <c r="CR473" s="99"/>
      <c r="CS473" s="99"/>
      <c r="CT473" s="99"/>
      <c r="CU473" s="99"/>
      <c r="CV473" s="99"/>
      <c r="CW473" s="99"/>
      <c r="CX473" s="98"/>
      <c r="CY473" s="99"/>
      <c r="CZ473" s="99"/>
      <c r="DA473" s="99"/>
      <c r="DB473" s="99"/>
      <c r="DC473" s="502"/>
      <c r="DD473" s="99"/>
      <c r="DE473" s="99"/>
      <c r="DF473" s="99"/>
      <c r="DG473" s="99"/>
      <c r="DH473" s="99"/>
      <c r="DI473" s="99"/>
      <c r="DJ473" s="99"/>
      <c r="DK473" s="99"/>
      <c r="DL473" s="99"/>
      <c r="DM473" s="99"/>
      <c r="DN473" s="99"/>
      <c r="DO473" s="502"/>
      <c r="DP473" s="99"/>
      <c r="DQ473" s="99"/>
      <c r="DR473" s="99"/>
      <c r="DS473" s="502"/>
      <c r="DT473" s="99"/>
      <c r="DU473" s="99"/>
      <c r="DV473" s="99"/>
      <c r="DW473" s="99"/>
      <c r="DX473" s="99"/>
      <c r="DY473" s="99"/>
      <c r="DZ473" s="99"/>
      <c r="EA473" s="506"/>
      <c r="EB473" s="99"/>
      <c r="EC473" s="502"/>
      <c r="ED473" s="98"/>
      <c r="EE473" s="99"/>
      <c r="EF473" s="99"/>
      <c r="EG473" s="99"/>
      <c r="EH473" s="99"/>
      <c r="EI473" s="98"/>
      <c r="EJ473" s="99"/>
      <c r="EK473" s="98"/>
      <c r="EL473" s="99"/>
      <c r="EM473" s="99"/>
      <c r="EN473" s="98"/>
      <c r="EO473" s="99"/>
      <c r="EP473" s="193"/>
      <c r="EQ473" s="99"/>
      <c r="ER473" s="99"/>
      <c r="ES473" s="99"/>
      <c r="ET473" s="99"/>
      <c r="EU473" s="99"/>
      <c r="EV473" s="99"/>
      <c r="EW473" s="502"/>
      <c r="EX473" s="98"/>
      <c r="EY473" s="99"/>
      <c r="EZ473" s="99"/>
      <c r="FA473" s="98"/>
      <c r="FB473" s="99"/>
      <c r="FC473" s="99"/>
      <c r="FD473" s="99"/>
      <c r="FE473" s="98"/>
      <c r="FF473" s="99"/>
      <c r="FG473" s="98"/>
      <c r="FH473" s="99"/>
      <c r="FI473" s="99"/>
      <c r="FJ473" s="98"/>
      <c r="FK473" s="99"/>
      <c r="FL473" s="99"/>
      <c r="FM473" s="99"/>
      <c r="FN473" s="506"/>
      <c r="FO473" s="99"/>
      <c r="FP473" s="502"/>
      <c r="FQ473" s="99"/>
      <c r="FR473" s="98"/>
      <c r="FS473" s="99"/>
      <c r="FT473" s="98"/>
      <c r="FU473" s="99"/>
      <c r="FV473" s="99"/>
      <c r="FW473" s="99"/>
      <c r="FX473" s="99"/>
      <c r="FY473" s="99"/>
      <c r="FZ473" s="98"/>
      <c r="GA473" s="99"/>
      <c r="GB473" s="502"/>
      <c r="GC473" s="99"/>
      <c r="GD473" s="99"/>
      <c r="GE473" s="99"/>
      <c r="GF473" s="502"/>
      <c r="GG473" s="99"/>
      <c r="GH473" s="503"/>
      <c r="GI473" s="99"/>
      <c r="GJ473" s="502"/>
      <c r="GK473" s="99"/>
      <c r="GL473" s="99"/>
      <c r="GM473" s="502"/>
      <c r="GN473" s="99"/>
      <c r="GO473" s="99"/>
      <c r="GP473" s="99"/>
      <c r="GQ473" s="99"/>
      <c r="GR473" s="99"/>
      <c r="GS473" s="503"/>
      <c r="GT473" s="99"/>
      <c r="GU473" s="502"/>
      <c r="GV473" s="98"/>
      <c r="GW473" s="99"/>
      <c r="GX473" s="99"/>
      <c r="GY473" s="98"/>
      <c r="GZ473" s="99"/>
      <c r="HA473" s="99"/>
      <c r="HB473" s="99"/>
      <c r="HC473" s="99"/>
      <c r="HD473" s="99"/>
      <c r="HE473" s="99"/>
      <c r="HF473" s="99"/>
      <c r="HG473" s="99"/>
      <c r="HH473" s="502"/>
      <c r="HI473" s="99"/>
      <c r="HJ473" s="99"/>
      <c r="HK473" s="99"/>
      <c r="HL473" s="99"/>
      <c r="HM473" s="99"/>
      <c r="HN473" s="99"/>
      <c r="HO473" s="502"/>
      <c r="HP473" s="98"/>
      <c r="HQ473" s="99"/>
      <c r="HR473" s="99"/>
      <c r="HS473" s="99"/>
      <c r="HT473" s="98"/>
      <c r="HU473" s="99"/>
      <c r="HV473" s="99"/>
      <c r="HW473" s="99"/>
      <c r="HX473" s="99"/>
      <c r="HY473" s="98"/>
      <c r="HZ473" s="99"/>
      <c r="IA473" s="503"/>
      <c r="IB473" s="502"/>
      <c r="IC473" s="99"/>
      <c r="ID473" s="99"/>
      <c r="IE473" s="99"/>
      <c r="IF473" s="99"/>
      <c r="IG473" s="99"/>
      <c r="IH473" s="99"/>
      <c r="II473" s="99"/>
      <c r="IJ473" s="99"/>
      <c r="IK473" s="503"/>
      <c r="IL473" s="502"/>
      <c r="IM473" s="99"/>
      <c r="IN473" s="99"/>
      <c r="IO473" s="99"/>
      <c r="IP473" s="99"/>
      <c r="IQ473" s="99"/>
      <c r="IR473" s="99"/>
      <c r="IS473" s="503"/>
      <c r="IT473" s="99"/>
      <c r="IU473" s="99"/>
      <c r="IV473" s="502"/>
      <c r="IW473" s="99"/>
      <c r="IX473" s="99"/>
      <c r="IY473" s="98"/>
      <c r="IZ473" s="99"/>
      <c r="JA473" s="99"/>
      <c r="JB473" s="98"/>
      <c r="JC473" s="99"/>
      <c r="JD473" s="99"/>
      <c r="JE473" s="99"/>
      <c r="JF473" s="98"/>
      <c r="JG473" s="99"/>
      <c r="JH473" s="502"/>
      <c r="JI473" s="99"/>
      <c r="JJ473" s="99"/>
      <c r="JK473" s="99"/>
      <c r="JL473" s="99"/>
      <c r="JM473" s="502"/>
      <c r="JN473" s="99"/>
      <c r="JO473" s="507"/>
      <c r="JP473" s="503"/>
      <c r="JQ473" s="502"/>
    </row>
    <row r="474" spans="23:277" ht="16" hidden="1">
      <c r="W474" s="503"/>
      <c r="X474" s="502"/>
      <c r="Y474" s="99"/>
      <c r="Z474" s="502"/>
      <c r="AA474" s="99"/>
      <c r="AB474" s="502"/>
      <c r="AC474" s="99"/>
      <c r="AD474" s="504"/>
      <c r="AE474" s="99"/>
      <c r="AF474" s="99"/>
      <c r="AG474" s="99"/>
      <c r="AH474" s="99"/>
      <c r="AI474" s="505"/>
      <c r="AJ474" s="99"/>
      <c r="AK474" s="98"/>
      <c r="AL474" s="99"/>
      <c r="AM474" s="645"/>
      <c r="AN474" s="99"/>
      <c r="AO474" s="99"/>
      <c r="AP474" s="99"/>
      <c r="AQ474" s="99"/>
      <c r="AR474" s="99"/>
      <c r="AS474" s="99"/>
      <c r="AT474" s="99"/>
      <c r="AU474" s="99"/>
      <c r="AV474" s="99"/>
      <c r="AW474" s="99"/>
      <c r="AX474" s="99"/>
      <c r="AY474" s="98"/>
      <c r="AZ474" s="99"/>
      <c r="BA474" s="98"/>
      <c r="BB474" s="99"/>
      <c r="BC474" s="502"/>
      <c r="BD474" s="99"/>
      <c r="BE474" s="99"/>
      <c r="BF474" s="502"/>
      <c r="BG474" s="99"/>
      <c r="BH474" s="99"/>
      <c r="BI474" s="99"/>
      <c r="BJ474" s="99"/>
      <c r="BK474" s="634"/>
      <c r="BL474" s="99"/>
      <c r="BM474" s="99"/>
      <c r="BN474" s="502"/>
      <c r="BO474" s="99"/>
      <c r="BP474" s="99"/>
      <c r="BQ474" s="99"/>
      <c r="BR474" s="502"/>
      <c r="BS474" s="99"/>
      <c r="BT474" s="99"/>
      <c r="BU474" s="502"/>
      <c r="BV474" s="99"/>
      <c r="BW474" s="502"/>
      <c r="BX474" s="99"/>
      <c r="BY474" s="99"/>
      <c r="BZ474" s="502"/>
      <c r="CA474" s="99"/>
      <c r="CB474" s="99"/>
      <c r="CC474" s="99"/>
      <c r="CD474" s="99"/>
      <c r="CE474" s="503"/>
      <c r="CF474" s="99"/>
      <c r="CG474" s="502"/>
      <c r="CH474" s="99"/>
      <c r="CI474" s="98"/>
      <c r="CJ474" s="99"/>
      <c r="CK474" s="99"/>
      <c r="CL474" s="98"/>
      <c r="CM474" s="99"/>
      <c r="CN474" s="99"/>
      <c r="CO474" s="99"/>
      <c r="CP474" s="98"/>
      <c r="CQ474" s="99"/>
      <c r="CR474" s="99"/>
      <c r="CS474" s="99"/>
      <c r="CT474" s="99"/>
      <c r="CU474" s="99"/>
      <c r="CV474" s="99"/>
      <c r="CW474" s="99"/>
      <c r="CX474" s="98"/>
      <c r="CY474" s="99"/>
      <c r="CZ474" s="99"/>
      <c r="DA474" s="99"/>
      <c r="DB474" s="99"/>
      <c r="DC474" s="502"/>
      <c r="DD474" s="99"/>
      <c r="DE474" s="99"/>
      <c r="DF474" s="99"/>
      <c r="DG474" s="99"/>
      <c r="DH474" s="99"/>
      <c r="DI474" s="99"/>
      <c r="DJ474" s="99"/>
      <c r="DK474" s="99"/>
      <c r="DL474" s="99"/>
      <c r="DM474" s="99"/>
      <c r="DN474" s="99"/>
      <c r="DO474" s="502"/>
      <c r="DP474" s="99"/>
      <c r="DQ474" s="99"/>
      <c r="DR474" s="99"/>
      <c r="DS474" s="502"/>
      <c r="DT474" s="99"/>
      <c r="DU474" s="99"/>
      <c r="DV474" s="99"/>
      <c r="DW474" s="99"/>
      <c r="DX474" s="99"/>
      <c r="DY474" s="99"/>
      <c r="DZ474" s="99"/>
      <c r="EA474" s="506"/>
      <c r="EB474" s="99"/>
      <c r="EC474" s="502"/>
      <c r="ED474" s="98"/>
      <c r="EE474" s="99"/>
      <c r="EF474" s="99"/>
      <c r="EG474" s="99"/>
      <c r="EH474" s="99"/>
      <c r="EI474" s="98"/>
      <c r="EJ474" s="99"/>
      <c r="EK474" s="98"/>
      <c r="EL474" s="99"/>
      <c r="EM474" s="99"/>
      <c r="EN474" s="98"/>
      <c r="EO474" s="99"/>
      <c r="EP474" s="193"/>
      <c r="EQ474" s="99"/>
      <c r="ER474" s="99"/>
      <c r="ES474" s="99"/>
      <c r="ET474" s="99"/>
      <c r="EU474" s="99"/>
      <c r="EV474" s="99"/>
      <c r="EW474" s="502"/>
      <c r="EX474" s="98"/>
      <c r="EY474" s="99"/>
      <c r="EZ474" s="99"/>
      <c r="FA474" s="98"/>
      <c r="FB474" s="99"/>
      <c r="FC474" s="99"/>
      <c r="FD474" s="99"/>
      <c r="FE474" s="98"/>
      <c r="FF474" s="99"/>
      <c r="FG474" s="98"/>
      <c r="FH474" s="99"/>
      <c r="FI474" s="99"/>
      <c r="FJ474" s="98"/>
      <c r="FK474" s="99"/>
      <c r="FL474" s="99"/>
      <c r="FM474" s="99"/>
      <c r="FN474" s="506"/>
      <c r="FO474" s="99"/>
      <c r="FP474" s="502"/>
      <c r="FQ474" s="99"/>
      <c r="FR474" s="98"/>
      <c r="FS474" s="99"/>
      <c r="FT474" s="98"/>
      <c r="FU474" s="99"/>
      <c r="FV474" s="99"/>
      <c r="FW474" s="99"/>
      <c r="FX474" s="99"/>
      <c r="FY474" s="99"/>
      <c r="FZ474" s="98"/>
      <c r="GA474" s="99"/>
      <c r="GB474" s="502"/>
      <c r="GC474" s="99"/>
      <c r="GD474" s="99"/>
      <c r="GE474" s="99"/>
      <c r="GF474" s="502"/>
      <c r="GG474" s="99"/>
      <c r="GH474" s="503"/>
      <c r="GI474" s="99"/>
      <c r="GJ474" s="502"/>
      <c r="GK474" s="99"/>
      <c r="GL474" s="99"/>
      <c r="GM474" s="502"/>
      <c r="GN474" s="99"/>
      <c r="GO474" s="99"/>
      <c r="GP474" s="99"/>
      <c r="GQ474" s="99"/>
      <c r="GR474" s="99"/>
      <c r="GS474" s="503"/>
      <c r="GT474" s="99"/>
      <c r="GU474" s="502"/>
      <c r="GV474" s="98"/>
      <c r="GW474" s="99"/>
      <c r="GX474" s="99"/>
      <c r="GY474" s="98"/>
      <c r="GZ474" s="99"/>
      <c r="HA474" s="99"/>
      <c r="HB474" s="99"/>
      <c r="HC474" s="99"/>
      <c r="HD474" s="99"/>
      <c r="HE474" s="99"/>
      <c r="HF474" s="99"/>
      <c r="HG474" s="99"/>
      <c r="HH474" s="502"/>
      <c r="HI474" s="99"/>
      <c r="HJ474" s="99"/>
      <c r="HK474" s="99"/>
      <c r="HL474" s="99"/>
      <c r="HM474" s="99"/>
      <c r="HN474" s="99"/>
      <c r="HO474" s="502"/>
      <c r="HP474" s="98"/>
      <c r="HQ474" s="99"/>
      <c r="HR474" s="99"/>
      <c r="HS474" s="99"/>
      <c r="HT474" s="98"/>
      <c r="HU474" s="99"/>
      <c r="HV474" s="99"/>
      <c r="HW474" s="99"/>
      <c r="HX474" s="99"/>
      <c r="HY474" s="98"/>
      <c r="HZ474" s="99"/>
      <c r="IA474" s="503"/>
      <c r="IB474" s="502"/>
      <c r="IC474" s="99"/>
      <c r="ID474" s="99"/>
      <c r="IE474" s="99"/>
      <c r="IF474" s="99"/>
      <c r="IG474" s="99"/>
      <c r="IH474" s="99"/>
      <c r="II474" s="99"/>
      <c r="IJ474" s="99"/>
      <c r="IK474" s="503"/>
      <c r="IL474" s="502"/>
      <c r="IM474" s="99"/>
      <c r="IN474" s="99"/>
      <c r="IO474" s="99"/>
      <c r="IP474" s="99"/>
      <c r="IQ474" s="99"/>
      <c r="IR474" s="99"/>
      <c r="IS474" s="503"/>
      <c r="IT474" s="99"/>
      <c r="IU474" s="99"/>
      <c r="IV474" s="502"/>
      <c r="IW474" s="99"/>
      <c r="IX474" s="99"/>
      <c r="IY474" s="98"/>
      <c r="IZ474" s="99"/>
      <c r="JA474" s="99"/>
      <c r="JB474" s="98"/>
      <c r="JC474" s="99"/>
      <c r="JD474" s="99"/>
      <c r="JE474" s="99"/>
      <c r="JF474" s="98"/>
      <c r="JG474" s="99"/>
      <c r="JH474" s="502"/>
      <c r="JI474" s="99"/>
      <c r="JJ474" s="99"/>
      <c r="JK474" s="99"/>
      <c r="JL474" s="99"/>
      <c r="JM474" s="502"/>
      <c r="JN474" s="99"/>
      <c r="JO474" s="507"/>
      <c r="JP474" s="503"/>
      <c r="JQ474" s="502"/>
    </row>
    <row r="475" spans="23:277" ht="16" hidden="1">
      <c r="W475" s="503"/>
      <c r="X475" s="502"/>
      <c r="Y475" s="99"/>
      <c r="Z475" s="502"/>
      <c r="AA475" s="99"/>
      <c r="AB475" s="502"/>
      <c r="AC475" s="99"/>
      <c r="AD475" s="504"/>
      <c r="AE475" s="99"/>
      <c r="AF475" s="99"/>
      <c r="AG475" s="99"/>
      <c r="AH475" s="99"/>
      <c r="AI475" s="505"/>
      <c r="AJ475" s="99"/>
      <c r="AK475" s="98"/>
      <c r="AL475" s="99"/>
      <c r="AM475" s="645"/>
      <c r="AN475" s="99"/>
      <c r="AO475" s="99"/>
      <c r="AP475" s="99"/>
      <c r="AQ475" s="99"/>
      <c r="AR475" s="99"/>
      <c r="AS475" s="99"/>
      <c r="AT475" s="99"/>
      <c r="AU475" s="99"/>
      <c r="AV475" s="99"/>
      <c r="AW475" s="99"/>
      <c r="AX475" s="99"/>
      <c r="AY475" s="98"/>
      <c r="AZ475" s="99"/>
      <c r="BA475" s="98"/>
      <c r="BB475" s="99"/>
      <c r="BC475" s="502"/>
      <c r="BD475" s="99"/>
      <c r="BE475" s="99"/>
      <c r="BF475" s="502"/>
      <c r="BG475" s="99"/>
      <c r="BH475" s="99"/>
      <c r="BI475" s="99"/>
      <c r="BJ475" s="99"/>
      <c r="BK475" s="634"/>
      <c r="BL475" s="99"/>
      <c r="BM475" s="99"/>
      <c r="BN475" s="502"/>
      <c r="BO475" s="99"/>
      <c r="BP475" s="99"/>
      <c r="BQ475" s="99"/>
      <c r="BR475" s="502"/>
      <c r="BS475" s="99"/>
      <c r="BT475" s="99"/>
      <c r="BU475" s="502"/>
      <c r="BV475" s="99"/>
      <c r="BW475" s="502"/>
      <c r="BX475" s="99"/>
      <c r="BY475" s="99"/>
      <c r="BZ475" s="502"/>
      <c r="CA475" s="99"/>
      <c r="CB475" s="99"/>
      <c r="CC475" s="99"/>
      <c r="CD475" s="99"/>
      <c r="CE475" s="503"/>
      <c r="CF475" s="99"/>
      <c r="CG475" s="502"/>
      <c r="CH475" s="99"/>
      <c r="CI475" s="98"/>
      <c r="CJ475" s="99"/>
      <c r="CK475" s="99"/>
      <c r="CL475" s="98"/>
      <c r="CM475" s="99"/>
      <c r="CN475" s="99"/>
      <c r="CO475" s="99"/>
      <c r="CP475" s="98"/>
      <c r="CQ475" s="99"/>
      <c r="CR475" s="99"/>
      <c r="CS475" s="99"/>
      <c r="CT475" s="99"/>
      <c r="CU475" s="99"/>
      <c r="CV475" s="99"/>
      <c r="CW475" s="99"/>
      <c r="CX475" s="98"/>
      <c r="CY475" s="99"/>
      <c r="CZ475" s="99"/>
      <c r="DA475" s="99"/>
      <c r="DB475" s="99"/>
      <c r="DC475" s="502"/>
      <c r="DD475" s="99"/>
      <c r="DE475" s="99"/>
      <c r="DF475" s="99"/>
      <c r="DG475" s="99"/>
      <c r="DH475" s="99"/>
      <c r="DI475" s="99"/>
      <c r="DJ475" s="99"/>
      <c r="DK475" s="99"/>
      <c r="DL475" s="99"/>
      <c r="DM475" s="99"/>
      <c r="DN475" s="99"/>
      <c r="DO475" s="502"/>
      <c r="DP475" s="99"/>
      <c r="DQ475" s="99"/>
      <c r="DR475" s="99"/>
      <c r="DS475" s="502"/>
      <c r="DT475" s="99"/>
      <c r="DU475" s="99"/>
      <c r="DV475" s="99"/>
      <c r="DW475" s="99"/>
      <c r="DX475" s="99"/>
      <c r="DY475" s="99"/>
      <c r="DZ475" s="99"/>
      <c r="EA475" s="506"/>
      <c r="EB475" s="99"/>
      <c r="EC475" s="502"/>
      <c r="ED475" s="98"/>
      <c r="EE475" s="99"/>
      <c r="EF475" s="99"/>
      <c r="EG475" s="99"/>
      <c r="EH475" s="99"/>
      <c r="EI475" s="98"/>
      <c r="EJ475" s="99"/>
      <c r="EK475" s="98"/>
      <c r="EL475" s="99"/>
      <c r="EM475" s="99"/>
      <c r="EN475" s="98"/>
      <c r="EO475" s="99"/>
      <c r="EP475" s="193"/>
      <c r="EQ475" s="99"/>
      <c r="ER475" s="99"/>
      <c r="ES475" s="99"/>
      <c r="ET475" s="99"/>
      <c r="EU475" s="99"/>
      <c r="EV475" s="99"/>
      <c r="EW475" s="502"/>
      <c r="EX475" s="98"/>
      <c r="EY475" s="99"/>
      <c r="EZ475" s="99"/>
      <c r="FA475" s="98"/>
      <c r="FB475" s="99"/>
      <c r="FC475" s="99"/>
      <c r="FD475" s="99"/>
      <c r="FE475" s="98"/>
      <c r="FF475" s="99"/>
      <c r="FG475" s="98"/>
      <c r="FH475" s="99"/>
      <c r="FI475" s="99"/>
      <c r="FJ475" s="98"/>
      <c r="FK475" s="99"/>
      <c r="FL475" s="99"/>
      <c r="FM475" s="99"/>
      <c r="FN475" s="506"/>
      <c r="FO475" s="99"/>
      <c r="FP475" s="502"/>
      <c r="FQ475" s="99"/>
      <c r="FR475" s="98"/>
      <c r="FS475" s="99"/>
      <c r="FT475" s="98"/>
      <c r="FU475" s="99"/>
      <c r="FV475" s="99"/>
      <c r="FW475" s="99"/>
      <c r="FX475" s="99"/>
      <c r="FY475" s="99"/>
      <c r="FZ475" s="98"/>
      <c r="GA475" s="99"/>
      <c r="GB475" s="502"/>
      <c r="GC475" s="99"/>
      <c r="GD475" s="99"/>
      <c r="GE475" s="99"/>
      <c r="GF475" s="502"/>
      <c r="GG475" s="99"/>
      <c r="GH475" s="503"/>
      <c r="GI475" s="99"/>
      <c r="GJ475" s="502"/>
      <c r="GK475" s="99"/>
      <c r="GL475" s="99"/>
      <c r="GM475" s="502"/>
      <c r="GN475" s="99"/>
      <c r="GO475" s="99"/>
      <c r="GP475" s="99"/>
      <c r="GQ475" s="99"/>
      <c r="GR475" s="99"/>
      <c r="GS475" s="503"/>
      <c r="GT475" s="99"/>
      <c r="GU475" s="502"/>
      <c r="GV475" s="98"/>
      <c r="GW475" s="99"/>
      <c r="GX475" s="99"/>
      <c r="GY475" s="98"/>
      <c r="GZ475" s="99"/>
      <c r="HA475" s="99"/>
      <c r="HB475" s="99"/>
      <c r="HC475" s="99"/>
      <c r="HD475" s="99"/>
      <c r="HE475" s="99"/>
      <c r="HF475" s="99"/>
      <c r="HG475" s="99"/>
      <c r="HH475" s="502"/>
      <c r="HI475" s="99"/>
      <c r="HJ475" s="99"/>
      <c r="HK475" s="99"/>
      <c r="HL475" s="99"/>
      <c r="HM475" s="99"/>
      <c r="HN475" s="99"/>
      <c r="HO475" s="502"/>
      <c r="HP475" s="98"/>
      <c r="HQ475" s="99"/>
      <c r="HR475" s="99"/>
      <c r="HS475" s="99"/>
      <c r="HT475" s="98"/>
      <c r="HU475" s="99"/>
      <c r="HV475" s="99"/>
      <c r="HW475" s="99"/>
      <c r="HX475" s="99"/>
      <c r="HY475" s="98"/>
      <c r="HZ475" s="99"/>
      <c r="IA475" s="503"/>
      <c r="IB475" s="502"/>
      <c r="IC475" s="99"/>
      <c r="ID475" s="99"/>
      <c r="IE475" s="99"/>
      <c r="IF475" s="99"/>
      <c r="IG475" s="99"/>
      <c r="IH475" s="99"/>
      <c r="II475" s="99"/>
      <c r="IJ475" s="99"/>
      <c r="IK475" s="503"/>
      <c r="IL475" s="502"/>
      <c r="IM475" s="99"/>
      <c r="IN475" s="99"/>
      <c r="IO475" s="99"/>
      <c r="IP475" s="99"/>
      <c r="IQ475" s="99"/>
      <c r="IR475" s="99"/>
      <c r="IS475" s="503"/>
      <c r="IT475" s="99"/>
      <c r="IU475" s="99"/>
      <c r="IV475" s="502"/>
      <c r="IW475" s="99"/>
      <c r="IX475" s="99"/>
      <c r="IY475" s="98"/>
      <c r="IZ475" s="99"/>
      <c r="JA475" s="99"/>
      <c r="JB475" s="98"/>
      <c r="JC475" s="99"/>
      <c r="JD475" s="99"/>
      <c r="JE475" s="99"/>
      <c r="JF475" s="98"/>
      <c r="JG475" s="99"/>
      <c r="JH475" s="502"/>
      <c r="JI475" s="99"/>
      <c r="JJ475" s="99"/>
      <c r="JK475" s="99"/>
      <c r="JL475" s="99"/>
      <c r="JM475" s="502"/>
      <c r="JN475" s="99"/>
      <c r="JO475" s="507"/>
      <c r="JP475" s="503"/>
      <c r="JQ475" s="502"/>
    </row>
    <row r="476" spans="23:277" ht="16" hidden="1">
      <c r="W476" s="503"/>
      <c r="X476" s="502"/>
      <c r="Y476" s="99"/>
      <c r="Z476" s="502"/>
      <c r="AA476" s="99"/>
      <c r="AB476" s="502"/>
      <c r="AC476" s="99"/>
      <c r="AD476" s="504"/>
      <c r="AE476" s="99"/>
      <c r="AF476" s="99"/>
      <c r="AG476" s="99"/>
      <c r="AH476" s="99"/>
      <c r="AI476" s="505"/>
      <c r="AJ476" s="99"/>
      <c r="AK476" s="98"/>
      <c r="AL476" s="99"/>
      <c r="AM476" s="645"/>
      <c r="AN476" s="99"/>
      <c r="AO476" s="99"/>
      <c r="AP476" s="99"/>
      <c r="AQ476" s="99"/>
      <c r="AR476" s="99"/>
      <c r="AS476" s="99"/>
      <c r="AT476" s="99"/>
      <c r="AU476" s="99"/>
      <c r="AV476" s="99"/>
      <c r="AW476" s="99"/>
      <c r="AX476" s="99"/>
      <c r="AY476" s="98"/>
      <c r="AZ476" s="99"/>
      <c r="BA476" s="98"/>
      <c r="BB476" s="99"/>
      <c r="BC476" s="502"/>
      <c r="BD476" s="99"/>
      <c r="BE476" s="99"/>
      <c r="BF476" s="502"/>
      <c r="BG476" s="99"/>
      <c r="BH476" s="99"/>
      <c r="BI476" s="99"/>
      <c r="BJ476" s="99"/>
      <c r="BK476" s="634"/>
      <c r="BL476" s="99"/>
      <c r="BM476" s="99"/>
      <c r="BN476" s="502"/>
      <c r="BO476" s="99"/>
      <c r="BP476" s="99"/>
      <c r="BQ476" s="99"/>
      <c r="BR476" s="502"/>
      <c r="BS476" s="99"/>
      <c r="BT476" s="99"/>
      <c r="BU476" s="502"/>
      <c r="BV476" s="99"/>
      <c r="BW476" s="502"/>
      <c r="BX476" s="99"/>
      <c r="BY476" s="99"/>
      <c r="BZ476" s="502"/>
      <c r="CA476" s="99"/>
      <c r="CB476" s="99"/>
      <c r="CC476" s="99"/>
      <c r="CD476" s="99"/>
      <c r="CE476" s="503"/>
      <c r="CF476" s="99"/>
      <c r="CG476" s="502"/>
      <c r="CH476" s="99"/>
      <c r="CI476" s="98"/>
      <c r="CJ476" s="99"/>
      <c r="CK476" s="99"/>
      <c r="CL476" s="98"/>
      <c r="CM476" s="99"/>
      <c r="CN476" s="99"/>
      <c r="CO476" s="99"/>
      <c r="CP476" s="98"/>
      <c r="CQ476" s="99"/>
      <c r="CR476" s="99"/>
      <c r="CS476" s="99"/>
      <c r="CT476" s="99"/>
      <c r="CU476" s="99"/>
      <c r="CV476" s="99"/>
      <c r="CW476" s="99"/>
      <c r="CX476" s="98"/>
      <c r="CY476" s="99"/>
      <c r="CZ476" s="99"/>
      <c r="DA476" s="99"/>
      <c r="DB476" s="99"/>
      <c r="DC476" s="502"/>
      <c r="DD476" s="99"/>
      <c r="DE476" s="99"/>
      <c r="DF476" s="99"/>
      <c r="DG476" s="99"/>
      <c r="DH476" s="99"/>
      <c r="DI476" s="99"/>
      <c r="DJ476" s="99"/>
      <c r="DK476" s="99"/>
      <c r="DL476" s="99"/>
      <c r="DM476" s="99"/>
      <c r="DN476" s="99"/>
      <c r="DO476" s="502"/>
      <c r="DP476" s="99"/>
      <c r="DQ476" s="99"/>
      <c r="DR476" s="99"/>
      <c r="DS476" s="502"/>
      <c r="DT476" s="99"/>
      <c r="DU476" s="99"/>
      <c r="DV476" s="99"/>
      <c r="DW476" s="99"/>
      <c r="DX476" s="99"/>
      <c r="DY476" s="99"/>
      <c r="DZ476" s="99"/>
      <c r="EA476" s="506"/>
      <c r="EB476" s="99"/>
      <c r="EC476" s="502"/>
      <c r="ED476" s="98"/>
      <c r="EE476" s="99"/>
      <c r="EF476" s="99"/>
      <c r="EG476" s="99"/>
      <c r="EH476" s="99"/>
      <c r="EI476" s="98"/>
      <c r="EJ476" s="99"/>
      <c r="EK476" s="98"/>
      <c r="EL476" s="99"/>
      <c r="EM476" s="99"/>
      <c r="EN476" s="98"/>
      <c r="EO476" s="99"/>
      <c r="EP476" s="193"/>
      <c r="EQ476" s="99"/>
      <c r="ER476" s="99"/>
      <c r="ES476" s="99"/>
      <c r="ET476" s="99"/>
      <c r="EU476" s="99"/>
      <c r="EV476" s="99"/>
      <c r="EW476" s="502"/>
      <c r="EX476" s="98"/>
      <c r="EY476" s="99"/>
      <c r="EZ476" s="99"/>
      <c r="FA476" s="98"/>
      <c r="FB476" s="99"/>
      <c r="FC476" s="99"/>
      <c r="FD476" s="99"/>
      <c r="FE476" s="98"/>
      <c r="FF476" s="99"/>
      <c r="FG476" s="98"/>
      <c r="FH476" s="99"/>
      <c r="FI476" s="99"/>
      <c r="FJ476" s="98"/>
      <c r="FK476" s="99"/>
      <c r="FL476" s="99"/>
      <c r="FM476" s="99"/>
      <c r="FN476" s="506"/>
      <c r="FO476" s="99"/>
      <c r="FP476" s="502"/>
      <c r="FQ476" s="99"/>
      <c r="FR476" s="98"/>
      <c r="FS476" s="99"/>
      <c r="FT476" s="98"/>
      <c r="FU476" s="99"/>
      <c r="FV476" s="99"/>
      <c r="FW476" s="99"/>
      <c r="FX476" s="99"/>
      <c r="FY476" s="99"/>
      <c r="FZ476" s="98"/>
      <c r="GA476" s="99"/>
      <c r="GB476" s="502"/>
      <c r="GC476" s="99"/>
      <c r="GD476" s="99"/>
      <c r="GE476" s="99"/>
      <c r="GF476" s="502"/>
      <c r="GG476" s="99"/>
      <c r="GH476" s="503"/>
      <c r="GI476" s="99"/>
      <c r="GJ476" s="502"/>
      <c r="GK476" s="99"/>
      <c r="GL476" s="99"/>
      <c r="GM476" s="502"/>
      <c r="GN476" s="99"/>
      <c r="GO476" s="99"/>
      <c r="GP476" s="99"/>
      <c r="GQ476" s="99"/>
      <c r="GR476" s="99"/>
      <c r="GS476" s="503"/>
      <c r="GT476" s="99"/>
      <c r="GU476" s="502"/>
      <c r="GV476" s="98"/>
      <c r="GW476" s="99"/>
      <c r="GX476" s="99"/>
      <c r="GY476" s="98"/>
      <c r="GZ476" s="99"/>
      <c r="HA476" s="99"/>
      <c r="HB476" s="99"/>
      <c r="HC476" s="99"/>
      <c r="HD476" s="99"/>
      <c r="HE476" s="99"/>
      <c r="HF476" s="99"/>
      <c r="HG476" s="99"/>
      <c r="HH476" s="502"/>
      <c r="HI476" s="99"/>
      <c r="HJ476" s="99"/>
      <c r="HK476" s="99"/>
      <c r="HL476" s="99"/>
      <c r="HM476" s="99"/>
      <c r="HN476" s="99"/>
      <c r="HO476" s="502"/>
      <c r="HP476" s="98"/>
      <c r="HQ476" s="99"/>
      <c r="HR476" s="99"/>
      <c r="HS476" s="99"/>
      <c r="HT476" s="98"/>
      <c r="HU476" s="99"/>
      <c r="HV476" s="99"/>
      <c r="HW476" s="99"/>
      <c r="HX476" s="99"/>
      <c r="HY476" s="98"/>
      <c r="HZ476" s="99"/>
      <c r="IA476" s="503"/>
      <c r="IB476" s="502"/>
      <c r="IC476" s="99"/>
      <c r="ID476" s="99"/>
      <c r="IE476" s="99"/>
      <c r="IF476" s="99"/>
      <c r="IG476" s="99"/>
      <c r="IH476" s="99"/>
      <c r="II476" s="99"/>
      <c r="IJ476" s="99"/>
      <c r="IK476" s="503"/>
      <c r="IL476" s="502"/>
      <c r="IM476" s="99"/>
      <c r="IN476" s="99"/>
      <c r="IO476" s="99"/>
      <c r="IP476" s="99"/>
      <c r="IQ476" s="99"/>
      <c r="IR476" s="99"/>
      <c r="IS476" s="503"/>
      <c r="IT476" s="99"/>
      <c r="IU476" s="99"/>
      <c r="IV476" s="502"/>
      <c r="IW476" s="99"/>
      <c r="IX476" s="99"/>
      <c r="IY476" s="98"/>
      <c r="IZ476" s="99"/>
      <c r="JA476" s="99"/>
      <c r="JB476" s="98"/>
      <c r="JC476" s="99"/>
      <c r="JD476" s="99"/>
      <c r="JE476" s="99"/>
      <c r="JF476" s="98"/>
      <c r="JG476" s="99"/>
      <c r="JH476" s="502"/>
      <c r="JI476" s="99"/>
      <c r="JJ476" s="99"/>
      <c r="JK476" s="99"/>
      <c r="JL476" s="99"/>
      <c r="JM476" s="502"/>
      <c r="JN476" s="99"/>
      <c r="JO476" s="507"/>
      <c r="JP476" s="503"/>
      <c r="JQ476" s="502"/>
    </row>
    <row r="477" spans="23:277" ht="16" hidden="1">
      <c r="W477" s="503"/>
      <c r="X477" s="502"/>
      <c r="Y477" s="99"/>
      <c r="Z477" s="502"/>
      <c r="AA477" s="99"/>
      <c r="AB477" s="502"/>
      <c r="AC477" s="99"/>
      <c r="AD477" s="504"/>
      <c r="AE477" s="99"/>
      <c r="AF477" s="99"/>
      <c r="AG477" s="99"/>
      <c r="AH477" s="99"/>
      <c r="AI477" s="505"/>
      <c r="AJ477" s="99"/>
      <c r="AK477" s="98"/>
      <c r="AL477" s="99"/>
      <c r="AM477" s="645"/>
      <c r="AN477" s="99"/>
      <c r="AO477" s="99"/>
      <c r="AP477" s="99"/>
      <c r="AQ477" s="99"/>
      <c r="AR477" s="99"/>
      <c r="AS477" s="99"/>
      <c r="AT477" s="99"/>
      <c r="AU477" s="99"/>
      <c r="AV477" s="99"/>
      <c r="AW477" s="99"/>
      <c r="AX477" s="99"/>
      <c r="AY477" s="98"/>
      <c r="AZ477" s="99"/>
      <c r="BA477" s="98"/>
      <c r="BB477" s="99"/>
      <c r="BC477" s="502"/>
      <c r="BD477" s="99"/>
      <c r="BE477" s="99"/>
      <c r="BF477" s="502"/>
      <c r="BG477" s="99"/>
      <c r="BH477" s="99"/>
      <c r="BI477" s="99"/>
      <c r="BJ477" s="99"/>
      <c r="BK477" s="634"/>
      <c r="BL477" s="99"/>
      <c r="BM477" s="99"/>
      <c r="BN477" s="502"/>
      <c r="BO477" s="99"/>
      <c r="BP477" s="99"/>
      <c r="BQ477" s="99"/>
      <c r="BR477" s="502"/>
      <c r="BS477" s="99"/>
      <c r="BT477" s="99"/>
      <c r="BU477" s="502"/>
      <c r="BV477" s="99"/>
      <c r="BW477" s="502"/>
      <c r="BX477" s="99"/>
      <c r="BY477" s="99"/>
      <c r="BZ477" s="502"/>
      <c r="CA477" s="99"/>
      <c r="CB477" s="99"/>
      <c r="CC477" s="99"/>
      <c r="CD477" s="99"/>
      <c r="CE477" s="503"/>
      <c r="CF477" s="99"/>
      <c r="CG477" s="502"/>
      <c r="CH477" s="99"/>
      <c r="CI477" s="98"/>
      <c r="CJ477" s="99"/>
      <c r="CK477" s="99"/>
      <c r="CL477" s="98"/>
      <c r="CM477" s="99"/>
      <c r="CN477" s="99"/>
      <c r="CO477" s="99"/>
      <c r="CP477" s="98"/>
      <c r="CQ477" s="99"/>
      <c r="CR477" s="99"/>
      <c r="CS477" s="99"/>
      <c r="CT477" s="99"/>
      <c r="CU477" s="99"/>
      <c r="CV477" s="99"/>
      <c r="CW477" s="99"/>
      <c r="CX477" s="98"/>
      <c r="CY477" s="99"/>
      <c r="CZ477" s="99"/>
      <c r="DA477" s="99"/>
      <c r="DB477" s="99"/>
      <c r="DC477" s="502"/>
      <c r="DD477" s="99"/>
      <c r="DE477" s="99"/>
      <c r="DF477" s="99"/>
      <c r="DG477" s="99"/>
      <c r="DH477" s="99"/>
      <c r="DI477" s="99"/>
      <c r="DJ477" s="99"/>
      <c r="DK477" s="99"/>
      <c r="DL477" s="99"/>
      <c r="DM477" s="99"/>
      <c r="DN477" s="99"/>
      <c r="DO477" s="502"/>
      <c r="DP477" s="99"/>
      <c r="DQ477" s="99"/>
      <c r="DR477" s="99"/>
      <c r="DS477" s="502"/>
      <c r="DT477" s="99"/>
      <c r="DU477" s="99"/>
      <c r="DV477" s="99"/>
      <c r="DW477" s="99"/>
      <c r="DX477" s="99"/>
      <c r="DY477" s="99"/>
      <c r="DZ477" s="99"/>
      <c r="EA477" s="506"/>
      <c r="EB477" s="99"/>
      <c r="EC477" s="502"/>
      <c r="ED477" s="98"/>
      <c r="EE477" s="99"/>
      <c r="EF477" s="99"/>
      <c r="EG477" s="99"/>
      <c r="EH477" s="99"/>
      <c r="EI477" s="98"/>
      <c r="EJ477" s="99"/>
      <c r="EK477" s="98"/>
      <c r="EL477" s="99"/>
      <c r="EM477" s="99"/>
      <c r="EN477" s="98"/>
      <c r="EO477" s="99"/>
      <c r="EP477" s="193"/>
      <c r="EQ477" s="99"/>
      <c r="ER477" s="99"/>
      <c r="ES477" s="99"/>
      <c r="ET477" s="99"/>
      <c r="EU477" s="99"/>
      <c r="EV477" s="99"/>
      <c r="EW477" s="502"/>
      <c r="EX477" s="98"/>
      <c r="EY477" s="99"/>
      <c r="EZ477" s="99"/>
      <c r="FA477" s="98"/>
      <c r="FB477" s="99"/>
      <c r="FC477" s="99"/>
      <c r="FD477" s="99"/>
      <c r="FE477" s="98"/>
      <c r="FF477" s="99"/>
      <c r="FG477" s="98"/>
      <c r="FH477" s="99"/>
      <c r="FI477" s="99"/>
      <c r="FJ477" s="98"/>
      <c r="FK477" s="99"/>
      <c r="FL477" s="99"/>
      <c r="FM477" s="99"/>
      <c r="FN477" s="506"/>
      <c r="FO477" s="99"/>
      <c r="FP477" s="502"/>
      <c r="FQ477" s="99"/>
      <c r="FR477" s="98"/>
      <c r="FS477" s="99"/>
      <c r="FT477" s="98"/>
      <c r="FU477" s="99"/>
      <c r="FV477" s="99"/>
      <c r="FW477" s="99"/>
      <c r="FX477" s="99"/>
      <c r="FY477" s="99"/>
      <c r="FZ477" s="98"/>
      <c r="GA477" s="99"/>
      <c r="GB477" s="502"/>
      <c r="GC477" s="99"/>
      <c r="GD477" s="99"/>
      <c r="GE477" s="99"/>
      <c r="GF477" s="502"/>
      <c r="GG477" s="99"/>
      <c r="GH477" s="503"/>
      <c r="GI477" s="99"/>
      <c r="GJ477" s="502"/>
      <c r="GK477" s="99"/>
      <c r="GL477" s="99"/>
      <c r="GM477" s="502"/>
      <c r="GN477" s="99"/>
      <c r="GO477" s="99"/>
      <c r="GP477" s="99"/>
      <c r="GQ477" s="99"/>
      <c r="GR477" s="99"/>
      <c r="GS477" s="503"/>
      <c r="GT477" s="99"/>
      <c r="GU477" s="502"/>
      <c r="GV477" s="98"/>
      <c r="GW477" s="99"/>
      <c r="GX477" s="99"/>
      <c r="GY477" s="98"/>
      <c r="GZ477" s="99"/>
      <c r="HA477" s="99"/>
      <c r="HB477" s="99"/>
      <c r="HC477" s="99"/>
      <c r="HD477" s="99"/>
      <c r="HE477" s="99"/>
      <c r="HF477" s="99"/>
      <c r="HG477" s="99"/>
      <c r="HH477" s="502"/>
      <c r="HI477" s="99"/>
      <c r="HJ477" s="99"/>
      <c r="HK477" s="99"/>
      <c r="HL477" s="99"/>
      <c r="HM477" s="99"/>
      <c r="HN477" s="99"/>
      <c r="HO477" s="502"/>
      <c r="HP477" s="98"/>
      <c r="HQ477" s="99"/>
      <c r="HR477" s="99"/>
      <c r="HS477" s="99"/>
      <c r="HT477" s="98"/>
      <c r="HU477" s="99"/>
      <c r="HV477" s="99"/>
      <c r="HW477" s="99"/>
      <c r="HX477" s="99"/>
      <c r="HY477" s="98"/>
      <c r="HZ477" s="99"/>
      <c r="IA477" s="503"/>
      <c r="IB477" s="502"/>
      <c r="IC477" s="99"/>
      <c r="ID477" s="99"/>
      <c r="IE477" s="99"/>
      <c r="IF477" s="99"/>
      <c r="IG477" s="99"/>
      <c r="IH477" s="99"/>
      <c r="II477" s="99"/>
      <c r="IJ477" s="99"/>
      <c r="IK477" s="503"/>
      <c r="IL477" s="502"/>
      <c r="IM477" s="99"/>
      <c r="IN477" s="99"/>
      <c r="IO477" s="99"/>
      <c r="IP477" s="99"/>
      <c r="IQ477" s="99"/>
      <c r="IR477" s="99"/>
      <c r="IS477" s="503"/>
      <c r="IT477" s="99"/>
      <c r="IU477" s="99"/>
      <c r="IV477" s="502"/>
      <c r="IW477" s="99"/>
      <c r="IX477" s="99"/>
      <c r="IY477" s="98"/>
      <c r="IZ477" s="99"/>
      <c r="JA477" s="99"/>
      <c r="JB477" s="98"/>
      <c r="JC477" s="99"/>
      <c r="JD477" s="99"/>
      <c r="JE477" s="99"/>
      <c r="JF477" s="98"/>
      <c r="JG477" s="99"/>
      <c r="JH477" s="502"/>
      <c r="JI477" s="99"/>
      <c r="JJ477" s="99"/>
      <c r="JK477" s="99"/>
      <c r="JL477" s="99"/>
      <c r="JM477" s="502"/>
      <c r="JN477" s="99"/>
      <c r="JO477" s="507"/>
      <c r="JP477" s="503"/>
      <c r="JQ477" s="502"/>
    </row>
    <row r="478" spans="23:277" ht="16" hidden="1">
      <c r="W478" s="503"/>
      <c r="X478" s="502"/>
      <c r="Y478" s="99"/>
      <c r="Z478" s="502"/>
      <c r="AA478" s="99"/>
      <c r="AB478" s="502"/>
      <c r="AC478" s="99"/>
      <c r="AD478" s="504"/>
      <c r="AE478" s="99"/>
      <c r="AF478" s="99"/>
      <c r="AG478" s="99"/>
      <c r="AH478" s="99"/>
      <c r="AI478" s="505"/>
      <c r="AJ478" s="99"/>
      <c r="AK478" s="98"/>
      <c r="AL478" s="99"/>
      <c r="AM478" s="645"/>
      <c r="AN478" s="99"/>
      <c r="AO478" s="99"/>
      <c r="AP478" s="99"/>
      <c r="AQ478" s="99"/>
      <c r="AR478" s="99"/>
      <c r="AS478" s="99"/>
      <c r="AT478" s="99"/>
      <c r="AU478" s="99"/>
      <c r="AV478" s="99"/>
      <c r="AW478" s="99"/>
      <c r="AX478" s="99"/>
      <c r="AY478" s="98"/>
      <c r="AZ478" s="99"/>
      <c r="BA478" s="98"/>
      <c r="BB478" s="99"/>
      <c r="BC478" s="502"/>
      <c r="BD478" s="99"/>
      <c r="BE478" s="99"/>
      <c r="BF478" s="502"/>
      <c r="BG478" s="99"/>
      <c r="BH478" s="99"/>
      <c r="BI478" s="99"/>
      <c r="BJ478" s="99"/>
      <c r="BK478" s="634"/>
      <c r="BL478" s="99"/>
      <c r="BM478" s="99"/>
      <c r="BN478" s="502"/>
      <c r="BO478" s="99"/>
      <c r="BP478" s="99"/>
      <c r="BQ478" s="99"/>
      <c r="BR478" s="502"/>
      <c r="BS478" s="99"/>
      <c r="BT478" s="99"/>
      <c r="BU478" s="502"/>
      <c r="BV478" s="99"/>
      <c r="BW478" s="502"/>
      <c r="BX478" s="99"/>
      <c r="BY478" s="99"/>
      <c r="BZ478" s="502"/>
      <c r="CA478" s="99"/>
      <c r="CB478" s="99"/>
      <c r="CC478" s="99"/>
      <c r="CD478" s="99"/>
      <c r="CE478" s="503"/>
      <c r="CF478" s="99"/>
      <c r="CG478" s="502"/>
      <c r="CH478" s="99"/>
      <c r="CI478" s="98"/>
      <c r="CJ478" s="99"/>
      <c r="CK478" s="99"/>
      <c r="CL478" s="98"/>
      <c r="CM478" s="99"/>
      <c r="CN478" s="99"/>
      <c r="CO478" s="99"/>
      <c r="CP478" s="98"/>
      <c r="CQ478" s="99"/>
      <c r="CR478" s="99"/>
      <c r="CS478" s="99"/>
      <c r="CT478" s="99"/>
      <c r="CU478" s="99"/>
      <c r="CV478" s="99"/>
      <c r="CW478" s="99"/>
      <c r="CX478" s="98"/>
      <c r="CY478" s="99"/>
      <c r="CZ478" s="99"/>
      <c r="DA478" s="99"/>
      <c r="DB478" s="99"/>
      <c r="DC478" s="502"/>
      <c r="DD478" s="99"/>
      <c r="DE478" s="99"/>
      <c r="DF478" s="99"/>
      <c r="DG478" s="99"/>
      <c r="DH478" s="99"/>
      <c r="DI478" s="99"/>
      <c r="DJ478" s="99"/>
      <c r="DK478" s="99"/>
      <c r="DL478" s="99"/>
      <c r="DM478" s="99"/>
      <c r="DN478" s="99"/>
      <c r="DO478" s="502"/>
      <c r="DP478" s="99"/>
      <c r="DQ478" s="99"/>
      <c r="DR478" s="99"/>
      <c r="DS478" s="502"/>
      <c r="DT478" s="99"/>
      <c r="DU478" s="99"/>
      <c r="DV478" s="99"/>
      <c r="DW478" s="99"/>
      <c r="DX478" s="99"/>
      <c r="DY478" s="99"/>
      <c r="DZ478" s="99"/>
      <c r="EA478" s="506"/>
      <c r="EB478" s="99"/>
      <c r="EC478" s="502"/>
      <c r="ED478" s="98"/>
      <c r="EE478" s="99"/>
      <c r="EF478" s="99"/>
      <c r="EG478" s="99"/>
      <c r="EH478" s="99"/>
      <c r="EI478" s="98"/>
      <c r="EJ478" s="99"/>
      <c r="EK478" s="98"/>
      <c r="EL478" s="99"/>
      <c r="EM478" s="99"/>
      <c r="EN478" s="98"/>
      <c r="EO478" s="99"/>
      <c r="EP478" s="193"/>
      <c r="EQ478" s="99"/>
      <c r="ER478" s="99"/>
      <c r="ES478" s="99"/>
      <c r="ET478" s="99"/>
      <c r="EU478" s="99"/>
      <c r="EV478" s="99"/>
      <c r="EW478" s="502"/>
      <c r="EX478" s="98"/>
      <c r="EY478" s="99"/>
      <c r="EZ478" s="99"/>
      <c r="FA478" s="98"/>
      <c r="FB478" s="99"/>
      <c r="FC478" s="99"/>
      <c r="FD478" s="99"/>
      <c r="FE478" s="98"/>
      <c r="FF478" s="99"/>
      <c r="FG478" s="98"/>
      <c r="FH478" s="99"/>
      <c r="FI478" s="99"/>
      <c r="FJ478" s="98"/>
      <c r="FK478" s="99"/>
      <c r="FL478" s="99"/>
      <c r="FM478" s="99"/>
      <c r="FN478" s="506"/>
      <c r="FO478" s="99"/>
      <c r="FP478" s="502"/>
      <c r="FQ478" s="99"/>
      <c r="FR478" s="98"/>
      <c r="FS478" s="99"/>
      <c r="FT478" s="98"/>
      <c r="FU478" s="99"/>
      <c r="FV478" s="99"/>
      <c r="FW478" s="99"/>
      <c r="FX478" s="99"/>
      <c r="FY478" s="99"/>
      <c r="FZ478" s="98"/>
      <c r="GA478" s="99"/>
      <c r="GB478" s="502"/>
      <c r="GC478" s="99"/>
      <c r="GD478" s="99"/>
      <c r="GE478" s="99"/>
      <c r="GF478" s="502"/>
      <c r="GG478" s="99"/>
      <c r="GH478" s="503"/>
      <c r="GI478" s="99"/>
      <c r="GJ478" s="502"/>
      <c r="GK478" s="99"/>
      <c r="GL478" s="99"/>
      <c r="GM478" s="502"/>
      <c r="GN478" s="99"/>
      <c r="GO478" s="99"/>
      <c r="GP478" s="99"/>
      <c r="GQ478" s="99"/>
      <c r="GR478" s="99"/>
      <c r="GS478" s="503"/>
      <c r="GT478" s="99"/>
      <c r="GU478" s="502"/>
      <c r="GV478" s="98"/>
      <c r="GW478" s="99"/>
      <c r="GX478" s="99"/>
      <c r="GY478" s="98"/>
      <c r="GZ478" s="99"/>
      <c r="HA478" s="99"/>
      <c r="HB478" s="99"/>
      <c r="HC478" s="99"/>
      <c r="HD478" s="99"/>
      <c r="HE478" s="99"/>
      <c r="HF478" s="99"/>
      <c r="HG478" s="99"/>
      <c r="HH478" s="502"/>
      <c r="HI478" s="99"/>
      <c r="HJ478" s="99"/>
      <c r="HK478" s="99"/>
      <c r="HL478" s="99"/>
      <c r="HM478" s="99"/>
      <c r="HN478" s="99"/>
      <c r="HO478" s="502"/>
      <c r="HP478" s="98"/>
      <c r="HQ478" s="99"/>
      <c r="HR478" s="99"/>
      <c r="HS478" s="99"/>
      <c r="HT478" s="98"/>
      <c r="HU478" s="99"/>
      <c r="HV478" s="99"/>
      <c r="HW478" s="99"/>
      <c r="HX478" s="99"/>
      <c r="HY478" s="98"/>
      <c r="HZ478" s="99"/>
      <c r="IA478" s="503"/>
      <c r="IB478" s="502"/>
      <c r="IC478" s="99"/>
      <c r="ID478" s="99"/>
      <c r="IE478" s="99"/>
      <c r="IF478" s="99"/>
      <c r="IG478" s="99"/>
      <c r="IH478" s="99"/>
      <c r="II478" s="99"/>
      <c r="IJ478" s="99"/>
      <c r="IK478" s="503"/>
      <c r="IL478" s="502"/>
      <c r="IM478" s="99"/>
      <c r="IN478" s="99"/>
      <c r="IO478" s="99"/>
      <c r="IP478" s="99"/>
      <c r="IQ478" s="99"/>
      <c r="IR478" s="99"/>
      <c r="IS478" s="503"/>
      <c r="IT478" s="99"/>
      <c r="IU478" s="99"/>
      <c r="IV478" s="502"/>
      <c r="IW478" s="99"/>
      <c r="IX478" s="99"/>
      <c r="IY478" s="98"/>
      <c r="IZ478" s="99"/>
      <c r="JA478" s="99"/>
      <c r="JB478" s="98"/>
      <c r="JC478" s="99"/>
      <c r="JD478" s="99"/>
      <c r="JE478" s="99"/>
      <c r="JF478" s="98"/>
      <c r="JG478" s="99"/>
      <c r="JH478" s="502"/>
      <c r="JI478" s="99"/>
      <c r="JJ478" s="99"/>
      <c r="JK478" s="99"/>
      <c r="JL478" s="99"/>
      <c r="JM478" s="502"/>
      <c r="JN478" s="99"/>
      <c r="JO478" s="507"/>
      <c r="JP478" s="503"/>
      <c r="JQ478" s="502"/>
    </row>
    <row r="479" spans="23:277" ht="16" hidden="1">
      <c r="W479" s="503"/>
      <c r="X479" s="502"/>
      <c r="Y479" s="99"/>
      <c r="Z479" s="502"/>
      <c r="AA479" s="99"/>
      <c r="AB479" s="502"/>
      <c r="AC479" s="99"/>
      <c r="AD479" s="504"/>
      <c r="AE479" s="99"/>
      <c r="AF479" s="99"/>
      <c r="AG479" s="99"/>
      <c r="AH479" s="99"/>
      <c r="AI479" s="505"/>
      <c r="AJ479" s="99"/>
      <c r="AK479" s="98"/>
      <c r="AL479" s="99"/>
      <c r="AM479" s="645"/>
      <c r="AN479" s="99"/>
      <c r="AO479" s="99"/>
      <c r="AP479" s="99"/>
      <c r="AQ479" s="99"/>
      <c r="AR479" s="99"/>
      <c r="AS479" s="99"/>
      <c r="AT479" s="99"/>
      <c r="AU479" s="99"/>
      <c r="AV479" s="99"/>
      <c r="AW479" s="99"/>
      <c r="AX479" s="99"/>
      <c r="AY479" s="98"/>
      <c r="AZ479" s="99"/>
      <c r="BA479" s="98"/>
      <c r="BB479" s="99"/>
      <c r="BC479" s="502"/>
      <c r="BD479" s="99"/>
      <c r="BE479" s="99"/>
      <c r="BF479" s="502"/>
      <c r="BG479" s="99"/>
      <c r="BH479" s="99"/>
      <c r="BI479" s="99"/>
      <c r="BJ479" s="99"/>
      <c r="BK479" s="634"/>
      <c r="BL479" s="99"/>
      <c r="BM479" s="99"/>
      <c r="BN479" s="502"/>
      <c r="BO479" s="99"/>
      <c r="BP479" s="99"/>
      <c r="BQ479" s="99"/>
      <c r="BR479" s="502"/>
      <c r="BS479" s="99"/>
      <c r="BT479" s="99"/>
      <c r="BU479" s="502"/>
      <c r="BV479" s="99"/>
      <c r="BW479" s="502"/>
      <c r="BX479" s="99"/>
      <c r="BY479" s="99"/>
      <c r="BZ479" s="502"/>
      <c r="CA479" s="99"/>
      <c r="CB479" s="99"/>
      <c r="CC479" s="99"/>
      <c r="CD479" s="99"/>
      <c r="CE479" s="503"/>
      <c r="CF479" s="99"/>
      <c r="CG479" s="502"/>
      <c r="CH479" s="99"/>
      <c r="CI479" s="98"/>
      <c r="CJ479" s="99"/>
      <c r="CK479" s="99"/>
      <c r="CL479" s="98"/>
      <c r="CM479" s="99"/>
      <c r="CN479" s="99"/>
      <c r="CO479" s="99"/>
      <c r="CP479" s="98"/>
      <c r="CQ479" s="99"/>
      <c r="CR479" s="99"/>
      <c r="CS479" s="99"/>
      <c r="CT479" s="99"/>
      <c r="CU479" s="99"/>
      <c r="CV479" s="99"/>
      <c r="CW479" s="99"/>
      <c r="CX479" s="98"/>
      <c r="CY479" s="99"/>
      <c r="CZ479" s="99"/>
      <c r="DA479" s="99"/>
      <c r="DB479" s="99"/>
      <c r="DC479" s="502"/>
      <c r="DD479" s="99"/>
      <c r="DE479" s="99"/>
      <c r="DF479" s="99"/>
      <c r="DG479" s="99"/>
      <c r="DH479" s="99"/>
      <c r="DI479" s="99"/>
      <c r="DJ479" s="99"/>
      <c r="DK479" s="99"/>
      <c r="DL479" s="99"/>
      <c r="DM479" s="99"/>
      <c r="DN479" s="99"/>
      <c r="DO479" s="502"/>
      <c r="DP479" s="99"/>
      <c r="DQ479" s="99"/>
      <c r="DR479" s="99"/>
      <c r="DS479" s="502"/>
      <c r="DT479" s="99"/>
      <c r="DU479" s="99"/>
      <c r="DV479" s="99"/>
      <c r="DW479" s="99"/>
      <c r="DX479" s="99"/>
      <c r="DY479" s="99"/>
      <c r="DZ479" s="99"/>
      <c r="EA479" s="506"/>
      <c r="EB479" s="99"/>
      <c r="EC479" s="502"/>
      <c r="ED479" s="98"/>
      <c r="EE479" s="99"/>
      <c r="EF479" s="99"/>
      <c r="EG479" s="99"/>
      <c r="EH479" s="99"/>
      <c r="EI479" s="98"/>
      <c r="EJ479" s="99"/>
      <c r="EK479" s="98"/>
      <c r="EL479" s="99"/>
      <c r="EM479" s="99"/>
      <c r="EN479" s="98"/>
      <c r="EO479" s="99"/>
      <c r="EP479" s="193"/>
      <c r="EQ479" s="99"/>
      <c r="ER479" s="99"/>
      <c r="ES479" s="99"/>
      <c r="ET479" s="99"/>
      <c r="EU479" s="99"/>
      <c r="EV479" s="99"/>
      <c r="EW479" s="502"/>
      <c r="EX479" s="98"/>
      <c r="EY479" s="99"/>
      <c r="EZ479" s="99"/>
      <c r="FA479" s="98"/>
      <c r="FB479" s="99"/>
      <c r="FC479" s="99"/>
      <c r="FD479" s="99"/>
      <c r="FE479" s="98"/>
      <c r="FF479" s="99"/>
      <c r="FG479" s="98"/>
      <c r="FH479" s="99"/>
      <c r="FI479" s="99"/>
      <c r="FJ479" s="98"/>
      <c r="FK479" s="99"/>
      <c r="FL479" s="99"/>
      <c r="FM479" s="99"/>
      <c r="FN479" s="506"/>
      <c r="FO479" s="99"/>
      <c r="FP479" s="502"/>
      <c r="FQ479" s="99"/>
      <c r="FR479" s="98"/>
      <c r="FS479" s="99"/>
      <c r="FT479" s="98"/>
      <c r="FU479" s="99"/>
      <c r="FV479" s="99"/>
      <c r="FW479" s="99"/>
      <c r="FX479" s="99"/>
      <c r="FY479" s="99"/>
      <c r="FZ479" s="98"/>
      <c r="GA479" s="99"/>
      <c r="GB479" s="502"/>
      <c r="GC479" s="99"/>
      <c r="GD479" s="99"/>
      <c r="GE479" s="99"/>
      <c r="GF479" s="502"/>
      <c r="GG479" s="99"/>
      <c r="GH479" s="503"/>
      <c r="GI479" s="99"/>
      <c r="GJ479" s="502"/>
      <c r="GK479" s="99"/>
      <c r="GL479" s="99"/>
      <c r="GM479" s="502"/>
      <c r="GN479" s="99"/>
      <c r="GO479" s="99"/>
      <c r="GP479" s="99"/>
      <c r="GQ479" s="99"/>
      <c r="GR479" s="99"/>
      <c r="GS479" s="503"/>
      <c r="GT479" s="99"/>
      <c r="GU479" s="502"/>
      <c r="GV479" s="98"/>
      <c r="GW479" s="99"/>
      <c r="GX479" s="99"/>
      <c r="GY479" s="98"/>
      <c r="GZ479" s="99"/>
      <c r="HA479" s="99"/>
      <c r="HB479" s="99"/>
      <c r="HC479" s="99"/>
      <c r="HD479" s="99"/>
      <c r="HE479" s="99"/>
      <c r="HF479" s="99"/>
      <c r="HG479" s="99"/>
      <c r="HH479" s="502"/>
      <c r="HI479" s="99"/>
      <c r="HJ479" s="99"/>
      <c r="HK479" s="99"/>
      <c r="HL479" s="99"/>
      <c r="HM479" s="99"/>
      <c r="HN479" s="99"/>
      <c r="HO479" s="502"/>
      <c r="HP479" s="98"/>
      <c r="HQ479" s="99"/>
      <c r="HR479" s="99"/>
      <c r="HS479" s="99"/>
      <c r="HT479" s="98"/>
      <c r="HU479" s="99"/>
      <c r="HV479" s="99"/>
      <c r="HW479" s="99"/>
      <c r="HX479" s="99"/>
      <c r="HY479" s="98"/>
      <c r="HZ479" s="99"/>
      <c r="IA479" s="503"/>
      <c r="IB479" s="502"/>
      <c r="IC479" s="99"/>
      <c r="ID479" s="99"/>
      <c r="IE479" s="99"/>
      <c r="IF479" s="99"/>
      <c r="IG479" s="99"/>
      <c r="IH479" s="99"/>
      <c r="II479" s="99"/>
      <c r="IJ479" s="99"/>
      <c r="IK479" s="503"/>
      <c r="IL479" s="502"/>
      <c r="IM479" s="99"/>
      <c r="IN479" s="99"/>
      <c r="IO479" s="99"/>
      <c r="IP479" s="99"/>
      <c r="IQ479" s="99"/>
      <c r="IR479" s="99"/>
      <c r="IS479" s="503"/>
      <c r="IT479" s="99"/>
      <c r="IU479" s="99"/>
      <c r="IV479" s="502"/>
      <c r="IW479" s="99"/>
      <c r="IX479" s="99"/>
      <c r="IY479" s="98"/>
      <c r="IZ479" s="99"/>
      <c r="JA479" s="99"/>
      <c r="JB479" s="98"/>
      <c r="JC479" s="99"/>
      <c r="JD479" s="99"/>
      <c r="JE479" s="99"/>
      <c r="JF479" s="98"/>
      <c r="JG479" s="99"/>
      <c r="JH479" s="502"/>
      <c r="JI479" s="99"/>
      <c r="JJ479" s="99"/>
      <c r="JK479" s="99"/>
      <c r="JL479" s="99"/>
      <c r="JM479" s="502"/>
      <c r="JN479" s="99"/>
      <c r="JO479" s="507"/>
      <c r="JP479" s="503"/>
      <c r="JQ479" s="502"/>
    </row>
    <row r="480" spans="23:277" ht="16" hidden="1">
      <c r="W480" s="503"/>
      <c r="X480" s="502"/>
      <c r="Y480" s="99"/>
      <c r="Z480" s="502"/>
      <c r="AA480" s="99"/>
      <c r="AB480" s="502"/>
      <c r="AC480" s="99"/>
      <c r="AD480" s="504"/>
      <c r="AE480" s="99"/>
      <c r="AF480" s="99"/>
      <c r="AG480" s="99"/>
      <c r="AH480" s="99"/>
      <c r="AI480" s="505"/>
      <c r="AJ480" s="99"/>
      <c r="AK480" s="98"/>
      <c r="AL480" s="99"/>
      <c r="AM480" s="645"/>
      <c r="AN480" s="99"/>
      <c r="AO480" s="99"/>
      <c r="AP480" s="99"/>
      <c r="AQ480" s="99"/>
      <c r="AR480" s="99"/>
      <c r="AS480" s="99"/>
      <c r="AT480" s="99"/>
      <c r="AU480" s="99"/>
      <c r="AV480" s="99"/>
      <c r="AW480" s="99"/>
      <c r="AX480" s="99"/>
      <c r="AY480" s="98"/>
      <c r="AZ480" s="99"/>
      <c r="BA480" s="98"/>
      <c r="BB480" s="99"/>
      <c r="BC480" s="502"/>
      <c r="BD480" s="99"/>
      <c r="BE480" s="99"/>
      <c r="BF480" s="502"/>
      <c r="BG480" s="99"/>
      <c r="BH480" s="99"/>
      <c r="BI480" s="99"/>
      <c r="BJ480" s="99"/>
      <c r="BK480" s="634"/>
      <c r="BL480" s="99"/>
      <c r="BM480" s="99"/>
      <c r="BN480" s="502"/>
      <c r="BO480" s="99"/>
      <c r="BP480" s="99"/>
      <c r="BQ480" s="99"/>
      <c r="BR480" s="502"/>
      <c r="BS480" s="99"/>
      <c r="BT480" s="99"/>
      <c r="BU480" s="502"/>
      <c r="BV480" s="99"/>
      <c r="BW480" s="502"/>
      <c r="BX480" s="99"/>
      <c r="BY480" s="99"/>
      <c r="BZ480" s="502"/>
      <c r="CA480" s="99"/>
      <c r="CB480" s="99"/>
      <c r="CC480" s="99"/>
      <c r="CD480" s="99"/>
      <c r="CE480" s="503"/>
      <c r="CF480" s="99"/>
      <c r="CG480" s="502"/>
      <c r="CH480" s="99"/>
      <c r="CI480" s="98"/>
      <c r="CJ480" s="99"/>
      <c r="CK480" s="99"/>
      <c r="CL480" s="98"/>
      <c r="CM480" s="99"/>
      <c r="CN480" s="99"/>
      <c r="CO480" s="99"/>
      <c r="CP480" s="98"/>
      <c r="CQ480" s="99"/>
      <c r="CR480" s="99"/>
      <c r="CS480" s="99"/>
      <c r="CT480" s="99"/>
      <c r="CU480" s="99"/>
      <c r="CV480" s="99"/>
      <c r="CW480" s="99"/>
      <c r="CX480" s="98"/>
      <c r="CY480" s="99"/>
      <c r="CZ480" s="99"/>
      <c r="DA480" s="99"/>
      <c r="DB480" s="99"/>
      <c r="DC480" s="502"/>
      <c r="DD480" s="99"/>
      <c r="DE480" s="99"/>
      <c r="DF480" s="99"/>
      <c r="DG480" s="99"/>
      <c r="DH480" s="99"/>
      <c r="DI480" s="99"/>
      <c r="DJ480" s="99"/>
      <c r="DK480" s="99"/>
      <c r="DL480" s="99"/>
      <c r="DM480" s="99"/>
      <c r="DN480" s="99"/>
      <c r="DO480" s="502"/>
      <c r="DP480" s="99"/>
      <c r="DQ480" s="99"/>
      <c r="DR480" s="99"/>
      <c r="DS480" s="502"/>
      <c r="DT480" s="99"/>
      <c r="DU480" s="99"/>
      <c r="DV480" s="99"/>
      <c r="DW480" s="99"/>
      <c r="DX480" s="99"/>
      <c r="DY480" s="99"/>
      <c r="DZ480" s="99"/>
      <c r="EA480" s="506"/>
      <c r="EB480" s="99"/>
      <c r="EC480" s="502"/>
      <c r="ED480" s="98"/>
      <c r="EE480" s="99"/>
      <c r="EF480" s="99"/>
      <c r="EG480" s="99"/>
      <c r="EH480" s="99"/>
      <c r="EI480" s="98"/>
      <c r="EJ480" s="99"/>
      <c r="EK480" s="98"/>
      <c r="EL480" s="99"/>
      <c r="EM480" s="99"/>
      <c r="EN480" s="98"/>
      <c r="EO480" s="99"/>
      <c r="EP480" s="193"/>
      <c r="EQ480" s="99"/>
      <c r="ER480" s="99"/>
      <c r="ES480" s="99"/>
      <c r="ET480" s="99"/>
      <c r="EU480" s="99"/>
      <c r="EV480" s="99"/>
      <c r="EW480" s="502"/>
      <c r="EX480" s="98"/>
      <c r="EY480" s="99"/>
      <c r="EZ480" s="99"/>
      <c r="FA480" s="98"/>
      <c r="FB480" s="99"/>
      <c r="FC480" s="99"/>
      <c r="FD480" s="99"/>
      <c r="FE480" s="98"/>
      <c r="FF480" s="99"/>
      <c r="FG480" s="98"/>
      <c r="FH480" s="99"/>
      <c r="FI480" s="99"/>
      <c r="FJ480" s="98"/>
      <c r="FK480" s="99"/>
      <c r="FL480" s="99"/>
      <c r="FM480" s="99"/>
      <c r="FN480" s="506"/>
      <c r="FO480" s="99"/>
      <c r="FP480" s="502"/>
      <c r="FQ480" s="99"/>
      <c r="FR480" s="98"/>
      <c r="FS480" s="99"/>
      <c r="FT480" s="98"/>
      <c r="FU480" s="99"/>
      <c r="FV480" s="99"/>
      <c r="FW480" s="99"/>
      <c r="FX480" s="99"/>
      <c r="FY480" s="99"/>
      <c r="FZ480" s="98"/>
      <c r="GA480" s="99"/>
      <c r="GB480" s="502"/>
      <c r="GC480" s="99"/>
      <c r="GD480" s="99"/>
      <c r="GE480" s="99"/>
      <c r="GF480" s="502"/>
      <c r="GG480" s="99"/>
      <c r="GH480" s="503"/>
      <c r="GI480" s="99"/>
      <c r="GJ480" s="502"/>
      <c r="GK480" s="99"/>
      <c r="GL480" s="99"/>
      <c r="GM480" s="502"/>
      <c r="GN480" s="99"/>
      <c r="GO480" s="99"/>
      <c r="GP480" s="99"/>
      <c r="GQ480" s="99"/>
      <c r="GR480" s="99"/>
      <c r="GS480" s="503"/>
      <c r="GT480" s="99"/>
      <c r="GU480" s="502"/>
      <c r="GV480" s="98"/>
      <c r="GW480" s="99"/>
      <c r="GX480" s="99"/>
      <c r="GY480" s="98"/>
      <c r="GZ480" s="99"/>
      <c r="HA480" s="99"/>
      <c r="HB480" s="99"/>
      <c r="HC480" s="99"/>
      <c r="HD480" s="99"/>
      <c r="HE480" s="99"/>
      <c r="HF480" s="99"/>
      <c r="HG480" s="99"/>
      <c r="HH480" s="502"/>
      <c r="HI480" s="99"/>
      <c r="HJ480" s="99"/>
      <c r="HK480" s="99"/>
      <c r="HL480" s="99"/>
      <c r="HM480" s="99"/>
      <c r="HN480" s="99"/>
      <c r="HO480" s="502"/>
      <c r="HP480" s="98"/>
      <c r="HQ480" s="99"/>
      <c r="HR480" s="99"/>
      <c r="HS480" s="99"/>
      <c r="HT480" s="98"/>
      <c r="HU480" s="99"/>
      <c r="HV480" s="99"/>
      <c r="HW480" s="99"/>
      <c r="HX480" s="99"/>
      <c r="HY480" s="98"/>
      <c r="HZ480" s="99"/>
      <c r="IA480" s="503"/>
      <c r="IB480" s="502"/>
      <c r="IC480" s="99"/>
      <c r="ID480" s="99"/>
      <c r="IE480" s="99"/>
      <c r="IF480" s="99"/>
      <c r="IG480" s="99"/>
      <c r="IH480" s="99"/>
      <c r="II480" s="99"/>
      <c r="IJ480" s="99"/>
      <c r="IK480" s="503"/>
      <c r="IL480" s="502"/>
      <c r="IM480" s="99"/>
      <c r="IN480" s="99"/>
      <c r="IO480" s="99"/>
      <c r="IP480" s="99"/>
      <c r="IQ480" s="99"/>
      <c r="IR480" s="99"/>
      <c r="IS480" s="503"/>
      <c r="IT480" s="99"/>
      <c r="IU480" s="99"/>
      <c r="IV480" s="502"/>
      <c r="IW480" s="99"/>
      <c r="IX480" s="99"/>
      <c r="IY480" s="98"/>
      <c r="IZ480" s="99"/>
      <c r="JA480" s="99"/>
      <c r="JB480" s="98"/>
      <c r="JC480" s="99"/>
      <c r="JD480" s="99"/>
      <c r="JE480" s="99"/>
      <c r="JF480" s="98"/>
      <c r="JG480" s="99"/>
      <c r="JH480" s="502"/>
      <c r="JI480" s="99"/>
      <c r="JJ480" s="99"/>
      <c r="JK480" s="99"/>
      <c r="JL480" s="99"/>
      <c r="JM480" s="502"/>
      <c r="JN480" s="99"/>
      <c r="JO480" s="507"/>
      <c r="JP480" s="503"/>
      <c r="JQ480" s="502"/>
    </row>
    <row r="481" spans="23:277" ht="16" hidden="1">
      <c r="W481" s="503"/>
      <c r="X481" s="502"/>
      <c r="Y481" s="99"/>
      <c r="Z481" s="502"/>
      <c r="AA481" s="99"/>
      <c r="AB481" s="502"/>
      <c r="AC481" s="99"/>
      <c r="AD481" s="504"/>
      <c r="AE481" s="99"/>
      <c r="AF481" s="99"/>
      <c r="AG481" s="99"/>
      <c r="AH481" s="99"/>
      <c r="AI481" s="505"/>
      <c r="AJ481" s="99"/>
      <c r="AK481" s="98"/>
      <c r="AL481" s="99"/>
      <c r="AM481" s="645"/>
      <c r="AN481" s="99"/>
      <c r="AO481" s="99"/>
      <c r="AP481" s="99"/>
      <c r="AQ481" s="99"/>
      <c r="AR481" s="99"/>
      <c r="AS481" s="99"/>
      <c r="AT481" s="99"/>
      <c r="AU481" s="99"/>
      <c r="AV481" s="99"/>
      <c r="AW481" s="99"/>
      <c r="AX481" s="99"/>
      <c r="AY481" s="98"/>
      <c r="AZ481" s="99"/>
      <c r="BA481" s="98"/>
      <c r="BB481" s="99"/>
      <c r="BC481" s="502"/>
      <c r="BD481" s="99"/>
      <c r="BE481" s="99"/>
      <c r="BF481" s="502"/>
      <c r="BG481" s="99"/>
      <c r="BH481" s="99"/>
      <c r="BI481" s="99"/>
      <c r="BJ481" s="99"/>
      <c r="BK481" s="634"/>
      <c r="BL481" s="99"/>
      <c r="BM481" s="99"/>
      <c r="BN481" s="502"/>
      <c r="BO481" s="99"/>
      <c r="BP481" s="99"/>
      <c r="BQ481" s="99"/>
      <c r="BR481" s="502"/>
      <c r="BS481" s="99"/>
      <c r="BT481" s="99"/>
      <c r="BU481" s="502"/>
      <c r="BV481" s="99"/>
      <c r="BW481" s="502"/>
      <c r="BX481" s="99"/>
      <c r="BY481" s="99"/>
      <c r="BZ481" s="502"/>
      <c r="CA481" s="99"/>
      <c r="CB481" s="99"/>
      <c r="CC481" s="99"/>
      <c r="CD481" s="99"/>
      <c r="CE481" s="503"/>
      <c r="CF481" s="99"/>
      <c r="CG481" s="502"/>
      <c r="CH481" s="99"/>
      <c r="CI481" s="98"/>
      <c r="CJ481" s="99"/>
      <c r="CK481" s="99"/>
      <c r="CL481" s="98"/>
      <c r="CM481" s="99"/>
      <c r="CN481" s="99"/>
      <c r="CO481" s="99"/>
      <c r="CP481" s="98"/>
      <c r="CQ481" s="99"/>
      <c r="CR481" s="99"/>
      <c r="CS481" s="99"/>
      <c r="CT481" s="99"/>
      <c r="CU481" s="99"/>
      <c r="CV481" s="99"/>
      <c r="CW481" s="99"/>
      <c r="CX481" s="98"/>
      <c r="CY481" s="99"/>
      <c r="CZ481" s="99"/>
      <c r="DA481" s="99"/>
      <c r="DB481" s="99"/>
      <c r="DC481" s="502"/>
      <c r="DD481" s="99"/>
      <c r="DE481" s="99"/>
      <c r="DF481" s="99"/>
      <c r="DG481" s="99"/>
      <c r="DH481" s="99"/>
      <c r="DI481" s="99"/>
      <c r="DJ481" s="99"/>
      <c r="DK481" s="99"/>
      <c r="DL481" s="99"/>
      <c r="DM481" s="99"/>
      <c r="DN481" s="99"/>
      <c r="DO481" s="502"/>
      <c r="DP481" s="99"/>
      <c r="DQ481" s="99"/>
      <c r="DR481" s="99"/>
      <c r="DS481" s="502"/>
      <c r="DT481" s="99"/>
      <c r="DU481" s="99"/>
      <c r="DV481" s="99"/>
      <c r="DW481" s="99"/>
      <c r="DX481" s="99"/>
      <c r="DY481" s="99"/>
      <c r="DZ481" s="99"/>
      <c r="EA481" s="506"/>
      <c r="EB481" s="99"/>
      <c r="EC481" s="502"/>
      <c r="ED481" s="98"/>
      <c r="EE481" s="99"/>
      <c r="EF481" s="99"/>
      <c r="EG481" s="99"/>
      <c r="EH481" s="99"/>
      <c r="EI481" s="98"/>
      <c r="EJ481" s="99"/>
      <c r="EK481" s="98"/>
      <c r="EL481" s="99"/>
      <c r="EM481" s="99"/>
      <c r="EN481" s="98"/>
      <c r="EO481" s="99"/>
      <c r="EP481" s="193"/>
      <c r="EQ481" s="99"/>
      <c r="ER481" s="99"/>
      <c r="ES481" s="99"/>
      <c r="ET481" s="99"/>
      <c r="EU481" s="99"/>
      <c r="EV481" s="99"/>
      <c r="EW481" s="502"/>
      <c r="EX481" s="98"/>
      <c r="EY481" s="99"/>
      <c r="EZ481" s="99"/>
      <c r="FA481" s="98"/>
      <c r="FB481" s="99"/>
      <c r="FC481" s="99"/>
      <c r="FD481" s="99"/>
      <c r="FE481" s="98"/>
      <c r="FF481" s="99"/>
      <c r="FG481" s="98"/>
      <c r="FH481" s="99"/>
      <c r="FI481" s="99"/>
      <c r="FJ481" s="98"/>
      <c r="FK481" s="99"/>
      <c r="FL481" s="99"/>
      <c r="FM481" s="99"/>
      <c r="FN481" s="506"/>
      <c r="FO481" s="99"/>
      <c r="FP481" s="502"/>
      <c r="FQ481" s="99"/>
      <c r="FR481" s="98"/>
      <c r="FS481" s="99"/>
      <c r="FT481" s="98"/>
      <c r="FU481" s="99"/>
      <c r="FV481" s="99"/>
      <c r="FW481" s="99"/>
      <c r="FX481" s="99"/>
      <c r="FY481" s="99"/>
      <c r="FZ481" s="98"/>
      <c r="GA481" s="99"/>
      <c r="GB481" s="502"/>
      <c r="GC481" s="99"/>
      <c r="GD481" s="99"/>
      <c r="GE481" s="99"/>
      <c r="GF481" s="502"/>
      <c r="GG481" s="99"/>
      <c r="GH481" s="503"/>
      <c r="GI481" s="99"/>
      <c r="GJ481" s="502"/>
      <c r="GK481" s="99"/>
      <c r="GL481" s="99"/>
      <c r="GM481" s="502"/>
      <c r="GN481" s="99"/>
      <c r="GO481" s="99"/>
      <c r="GP481" s="99"/>
      <c r="GQ481" s="99"/>
      <c r="GR481" s="99"/>
      <c r="GS481" s="503"/>
      <c r="GT481" s="99"/>
      <c r="GU481" s="502"/>
      <c r="GV481" s="98"/>
      <c r="GW481" s="99"/>
      <c r="GX481" s="99"/>
      <c r="GY481" s="98"/>
      <c r="GZ481" s="99"/>
      <c r="HA481" s="99"/>
      <c r="HB481" s="99"/>
      <c r="HC481" s="99"/>
      <c r="HD481" s="99"/>
      <c r="HE481" s="99"/>
      <c r="HF481" s="99"/>
      <c r="HG481" s="99"/>
      <c r="HH481" s="502"/>
      <c r="HI481" s="99"/>
      <c r="HJ481" s="99"/>
      <c r="HK481" s="99"/>
      <c r="HL481" s="99"/>
      <c r="HM481" s="99"/>
      <c r="HN481" s="99"/>
      <c r="HO481" s="502"/>
      <c r="HP481" s="98"/>
      <c r="HQ481" s="99"/>
      <c r="HR481" s="99"/>
      <c r="HS481" s="99"/>
      <c r="HT481" s="98"/>
      <c r="HU481" s="99"/>
      <c r="HV481" s="99"/>
      <c r="HW481" s="99"/>
      <c r="HX481" s="99"/>
      <c r="HY481" s="98"/>
      <c r="HZ481" s="99"/>
      <c r="IA481" s="503"/>
      <c r="IB481" s="502"/>
      <c r="IC481" s="99"/>
      <c r="ID481" s="99"/>
      <c r="IE481" s="99"/>
      <c r="IF481" s="99"/>
      <c r="IG481" s="99"/>
      <c r="IH481" s="99"/>
      <c r="II481" s="99"/>
      <c r="IJ481" s="99"/>
      <c r="IK481" s="503"/>
      <c r="IL481" s="502"/>
      <c r="IM481" s="99"/>
      <c r="IN481" s="99"/>
      <c r="IO481" s="99"/>
      <c r="IP481" s="99"/>
      <c r="IQ481" s="99"/>
      <c r="IR481" s="99"/>
      <c r="IS481" s="503"/>
      <c r="IT481" s="99"/>
      <c r="IU481" s="99"/>
      <c r="IV481" s="502"/>
      <c r="IW481" s="99"/>
      <c r="IX481" s="99"/>
      <c r="IY481" s="98"/>
      <c r="IZ481" s="99"/>
      <c r="JA481" s="99"/>
      <c r="JB481" s="98"/>
      <c r="JC481" s="99"/>
      <c r="JD481" s="99"/>
      <c r="JE481" s="99"/>
      <c r="JF481" s="98"/>
      <c r="JG481" s="99"/>
      <c r="JH481" s="502"/>
      <c r="JI481" s="99"/>
      <c r="JJ481" s="99"/>
      <c r="JK481" s="99"/>
      <c r="JL481" s="99"/>
      <c r="JM481" s="502"/>
      <c r="JN481" s="99"/>
      <c r="JO481" s="507"/>
      <c r="JP481" s="503"/>
      <c r="JQ481" s="502"/>
    </row>
    <row r="482" spans="23:277" ht="16" hidden="1">
      <c r="W482" s="503"/>
      <c r="X482" s="502"/>
      <c r="Y482" s="99"/>
      <c r="Z482" s="502"/>
      <c r="AA482" s="99"/>
      <c r="AB482" s="502"/>
      <c r="AC482" s="99"/>
      <c r="AD482" s="504"/>
      <c r="AE482" s="99"/>
      <c r="AF482" s="99"/>
      <c r="AG482" s="99"/>
      <c r="AH482" s="99"/>
      <c r="AI482" s="505"/>
      <c r="AJ482" s="99"/>
      <c r="AK482" s="98"/>
      <c r="AL482" s="99"/>
      <c r="AM482" s="645"/>
      <c r="AN482" s="99"/>
      <c r="AO482" s="99"/>
      <c r="AP482" s="99"/>
      <c r="AQ482" s="99"/>
      <c r="AR482" s="99"/>
      <c r="AS482" s="99"/>
      <c r="AT482" s="99"/>
      <c r="AU482" s="99"/>
      <c r="AV482" s="99"/>
      <c r="AW482" s="99"/>
      <c r="AX482" s="99"/>
      <c r="AY482" s="98"/>
      <c r="AZ482" s="99"/>
      <c r="BA482" s="98"/>
      <c r="BB482" s="99"/>
      <c r="BC482" s="502"/>
      <c r="BD482" s="99"/>
      <c r="BE482" s="99"/>
      <c r="BF482" s="502"/>
      <c r="BG482" s="99"/>
      <c r="BH482" s="99"/>
      <c r="BI482" s="99"/>
      <c r="BJ482" s="99"/>
      <c r="BK482" s="634"/>
      <c r="BL482" s="99"/>
      <c r="BM482" s="99"/>
      <c r="BN482" s="502"/>
      <c r="BO482" s="99"/>
      <c r="BP482" s="99"/>
      <c r="BQ482" s="99"/>
      <c r="BR482" s="502"/>
      <c r="BS482" s="99"/>
      <c r="BT482" s="99"/>
      <c r="BU482" s="502"/>
      <c r="BV482" s="99"/>
      <c r="BW482" s="502"/>
      <c r="BX482" s="99"/>
      <c r="BY482" s="99"/>
      <c r="BZ482" s="502"/>
      <c r="CA482" s="99"/>
      <c r="CB482" s="99"/>
      <c r="CC482" s="99"/>
      <c r="CD482" s="99"/>
      <c r="CE482" s="503"/>
      <c r="CF482" s="99"/>
      <c r="CG482" s="502"/>
      <c r="CH482" s="99"/>
      <c r="CI482" s="98"/>
      <c r="CJ482" s="99"/>
      <c r="CK482" s="99"/>
      <c r="CL482" s="98"/>
      <c r="CM482" s="99"/>
      <c r="CN482" s="99"/>
      <c r="CO482" s="99"/>
      <c r="CP482" s="98"/>
      <c r="CQ482" s="99"/>
      <c r="CR482" s="99"/>
      <c r="CS482" s="99"/>
      <c r="CT482" s="99"/>
      <c r="CU482" s="99"/>
      <c r="CV482" s="99"/>
      <c r="CW482" s="99"/>
      <c r="CX482" s="98"/>
      <c r="CY482" s="99"/>
      <c r="CZ482" s="99"/>
      <c r="DA482" s="99"/>
      <c r="DB482" s="99"/>
      <c r="DC482" s="502"/>
      <c r="DD482" s="99"/>
      <c r="DE482" s="99"/>
      <c r="DF482" s="99"/>
      <c r="DG482" s="99"/>
      <c r="DH482" s="99"/>
      <c r="DI482" s="99"/>
      <c r="DJ482" s="99"/>
      <c r="DK482" s="99"/>
      <c r="DL482" s="99"/>
      <c r="DM482" s="99"/>
      <c r="DN482" s="99"/>
      <c r="DO482" s="502"/>
      <c r="DP482" s="99"/>
      <c r="DQ482" s="99"/>
      <c r="DR482" s="99"/>
      <c r="DS482" s="502"/>
      <c r="DT482" s="99"/>
      <c r="DU482" s="99"/>
      <c r="DV482" s="99"/>
      <c r="DW482" s="99"/>
      <c r="DX482" s="99"/>
      <c r="DY482" s="99"/>
      <c r="DZ482" s="99"/>
      <c r="EA482" s="506"/>
      <c r="EB482" s="99"/>
      <c r="EC482" s="502"/>
      <c r="ED482" s="98"/>
      <c r="EE482" s="99"/>
      <c r="EF482" s="99"/>
      <c r="EG482" s="99"/>
      <c r="EH482" s="99"/>
      <c r="EI482" s="98"/>
      <c r="EJ482" s="99"/>
      <c r="EK482" s="98"/>
      <c r="EL482" s="99"/>
      <c r="EM482" s="99"/>
      <c r="EN482" s="98"/>
      <c r="EO482" s="99"/>
      <c r="EP482" s="193"/>
      <c r="EQ482" s="99"/>
      <c r="ER482" s="99"/>
      <c r="ES482" s="99"/>
      <c r="ET482" s="99"/>
      <c r="EU482" s="99"/>
      <c r="EV482" s="99"/>
      <c r="EW482" s="502"/>
      <c r="EX482" s="98"/>
      <c r="EY482" s="99"/>
      <c r="EZ482" s="99"/>
      <c r="FA482" s="98"/>
      <c r="FB482" s="99"/>
      <c r="FC482" s="99"/>
      <c r="FD482" s="99"/>
      <c r="FE482" s="98"/>
      <c r="FF482" s="99"/>
      <c r="FG482" s="98"/>
      <c r="FH482" s="99"/>
      <c r="FI482" s="99"/>
      <c r="FJ482" s="98"/>
      <c r="FK482" s="99"/>
      <c r="FL482" s="99"/>
      <c r="FM482" s="99"/>
      <c r="FN482" s="506"/>
      <c r="FO482" s="99"/>
      <c r="FP482" s="502"/>
      <c r="FQ482" s="99"/>
      <c r="FR482" s="98"/>
      <c r="FS482" s="99"/>
      <c r="FT482" s="98"/>
      <c r="FU482" s="99"/>
      <c r="FV482" s="99"/>
      <c r="FW482" s="99"/>
      <c r="FX482" s="99"/>
      <c r="FY482" s="99"/>
      <c r="FZ482" s="98"/>
      <c r="GA482" s="99"/>
      <c r="GB482" s="502"/>
      <c r="GC482" s="99"/>
      <c r="GD482" s="99"/>
      <c r="GE482" s="99"/>
      <c r="GF482" s="502"/>
      <c r="GG482" s="99"/>
      <c r="GH482" s="503"/>
      <c r="GI482" s="99"/>
      <c r="GJ482" s="502"/>
      <c r="GK482" s="99"/>
      <c r="GL482" s="99"/>
      <c r="GM482" s="502"/>
      <c r="GN482" s="99"/>
      <c r="GO482" s="99"/>
      <c r="GP482" s="99"/>
      <c r="GQ482" s="99"/>
      <c r="GR482" s="99"/>
      <c r="GS482" s="503"/>
      <c r="GT482" s="99"/>
      <c r="GU482" s="502"/>
      <c r="GV482" s="98"/>
      <c r="GW482" s="99"/>
      <c r="GX482" s="99"/>
      <c r="GY482" s="98"/>
      <c r="GZ482" s="99"/>
      <c r="HA482" s="99"/>
      <c r="HB482" s="99"/>
      <c r="HC482" s="99"/>
      <c r="HD482" s="99"/>
      <c r="HE482" s="99"/>
      <c r="HF482" s="99"/>
      <c r="HG482" s="99"/>
      <c r="HH482" s="502"/>
      <c r="HI482" s="99"/>
      <c r="HJ482" s="99"/>
      <c r="HK482" s="99"/>
      <c r="HL482" s="99"/>
      <c r="HM482" s="99"/>
      <c r="HN482" s="99"/>
      <c r="HO482" s="502"/>
      <c r="HP482" s="98"/>
      <c r="HQ482" s="99"/>
      <c r="HR482" s="99"/>
      <c r="HS482" s="99"/>
      <c r="HT482" s="98"/>
      <c r="HU482" s="99"/>
      <c r="HV482" s="99"/>
      <c r="HW482" s="99"/>
      <c r="HX482" s="99"/>
      <c r="HY482" s="98"/>
      <c r="HZ482" s="99"/>
      <c r="IA482" s="503"/>
      <c r="IB482" s="502"/>
      <c r="IC482" s="99"/>
      <c r="ID482" s="99"/>
      <c r="IE482" s="99"/>
      <c r="IF482" s="99"/>
      <c r="IG482" s="99"/>
      <c r="IH482" s="99"/>
      <c r="II482" s="99"/>
      <c r="IJ482" s="99"/>
      <c r="IK482" s="503"/>
      <c r="IL482" s="502"/>
      <c r="IM482" s="99"/>
      <c r="IN482" s="99"/>
      <c r="IO482" s="99"/>
      <c r="IP482" s="99"/>
      <c r="IQ482" s="99"/>
      <c r="IR482" s="99"/>
      <c r="IS482" s="503"/>
      <c r="IT482" s="99"/>
      <c r="IU482" s="99"/>
      <c r="IV482" s="502"/>
      <c r="IW482" s="99"/>
      <c r="IX482" s="99"/>
      <c r="IY482" s="98"/>
      <c r="IZ482" s="99"/>
      <c r="JA482" s="99"/>
      <c r="JB482" s="98"/>
      <c r="JC482" s="99"/>
      <c r="JD482" s="99"/>
      <c r="JE482" s="99"/>
      <c r="JF482" s="98"/>
      <c r="JG482" s="99"/>
      <c r="JH482" s="502"/>
      <c r="JI482" s="99"/>
      <c r="JJ482" s="99"/>
      <c r="JK482" s="99"/>
      <c r="JL482" s="99"/>
      <c r="JM482" s="502"/>
      <c r="JN482" s="99"/>
      <c r="JO482" s="507"/>
      <c r="JP482" s="503"/>
      <c r="JQ482" s="502"/>
    </row>
    <row r="483" spans="23:277" ht="16" hidden="1">
      <c r="W483" s="503"/>
      <c r="X483" s="502"/>
      <c r="Y483" s="99"/>
      <c r="Z483" s="502"/>
      <c r="AA483" s="99"/>
      <c r="AB483" s="502"/>
      <c r="AC483" s="99"/>
      <c r="AD483" s="504"/>
      <c r="AE483" s="99"/>
      <c r="AF483" s="99"/>
      <c r="AG483" s="99"/>
      <c r="AH483" s="99"/>
      <c r="AI483" s="505"/>
      <c r="AJ483" s="99"/>
      <c r="AK483" s="98"/>
      <c r="AL483" s="99"/>
      <c r="AM483" s="645"/>
      <c r="AN483" s="99"/>
      <c r="AO483" s="99"/>
      <c r="AP483" s="99"/>
      <c r="AQ483" s="99"/>
      <c r="AR483" s="99"/>
      <c r="AS483" s="99"/>
      <c r="AT483" s="99"/>
      <c r="AU483" s="99"/>
      <c r="AV483" s="99"/>
      <c r="AW483" s="99"/>
      <c r="AX483" s="99"/>
      <c r="AY483" s="98"/>
      <c r="AZ483" s="99"/>
      <c r="BA483" s="98"/>
      <c r="BB483" s="99"/>
      <c r="BC483" s="502"/>
      <c r="BD483" s="99"/>
      <c r="BE483" s="99"/>
      <c r="BF483" s="502"/>
      <c r="BG483" s="99"/>
      <c r="BH483" s="99"/>
      <c r="BI483" s="99"/>
      <c r="BJ483" s="99"/>
      <c r="BK483" s="634"/>
      <c r="BL483" s="99"/>
      <c r="BM483" s="99"/>
      <c r="BN483" s="502"/>
      <c r="BO483" s="99"/>
      <c r="BP483" s="99"/>
      <c r="BQ483" s="99"/>
      <c r="BR483" s="502"/>
      <c r="BS483" s="99"/>
      <c r="BT483" s="99"/>
      <c r="BU483" s="502"/>
      <c r="BV483" s="99"/>
      <c r="BW483" s="502"/>
      <c r="BX483" s="99"/>
      <c r="BY483" s="99"/>
      <c r="BZ483" s="502"/>
      <c r="CA483" s="99"/>
      <c r="CB483" s="99"/>
      <c r="CC483" s="99"/>
      <c r="CD483" s="99"/>
      <c r="CE483" s="503"/>
      <c r="CF483" s="99"/>
      <c r="CG483" s="502"/>
      <c r="CH483" s="99"/>
      <c r="CI483" s="98"/>
      <c r="CJ483" s="99"/>
      <c r="CK483" s="99"/>
      <c r="CL483" s="98"/>
      <c r="CM483" s="99"/>
      <c r="CN483" s="99"/>
      <c r="CO483" s="99"/>
      <c r="CP483" s="98"/>
      <c r="CQ483" s="99"/>
      <c r="CR483" s="99"/>
      <c r="CS483" s="99"/>
      <c r="CT483" s="99"/>
      <c r="CU483" s="99"/>
      <c r="CV483" s="99"/>
      <c r="CW483" s="99"/>
      <c r="CX483" s="98"/>
      <c r="CY483" s="99"/>
      <c r="CZ483" s="99"/>
      <c r="DA483" s="99"/>
      <c r="DB483" s="99"/>
      <c r="DC483" s="502"/>
      <c r="DD483" s="99"/>
      <c r="DE483" s="99"/>
      <c r="DF483" s="99"/>
      <c r="DG483" s="99"/>
      <c r="DH483" s="99"/>
      <c r="DI483" s="99"/>
      <c r="DJ483" s="99"/>
      <c r="DK483" s="99"/>
      <c r="DL483" s="99"/>
      <c r="DM483" s="99"/>
      <c r="DN483" s="99"/>
      <c r="DO483" s="502"/>
      <c r="DP483" s="99"/>
      <c r="DQ483" s="99"/>
      <c r="DR483" s="99"/>
      <c r="DS483" s="502"/>
      <c r="DT483" s="99"/>
      <c r="DU483" s="99"/>
      <c r="DV483" s="99"/>
      <c r="DW483" s="99"/>
      <c r="DX483" s="99"/>
      <c r="DY483" s="99"/>
      <c r="DZ483" s="99"/>
      <c r="EA483" s="506"/>
      <c r="EB483" s="99"/>
      <c r="EC483" s="502"/>
      <c r="ED483" s="98"/>
      <c r="EE483" s="99"/>
      <c r="EF483" s="99"/>
      <c r="EG483" s="99"/>
      <c r="EH483" s="99"/>
      <c r="EI483" s="98"/>
      <c r="EJ483" s="99"/>
      <c r="EK483" s="98"/>
      <c r="EL483" s="99"/>
      <c r="EM483" s="99"/>
      <c r="EN483" s="98"/>
      <c r="EO483" s="99"/>
      <c r="EP483" s="193"/>
      <c r="EQ483" s="99"/>
      <c r="ER483" s="99"/>
      <c r="ES483" s="99"/>
      <c r="ET483" s="99"/>
      <c r="EU483" s="99"/>
      <c r="EV483" s="99"/>
      <c r="EW483" s="502"/>
      <c r="EX483" s="98"/>
      <c r="EY483" s="99"/>
      <c r="EZ483" s="99"/>
      <c r="FA483" s="98"/>
      <c r="FB483" s="99"/>
      <c r="FC483" s="99"/>
      <c r="FD483" s="99"/>
      <c r="FE483" s="98"/>
      <c r="FF483" s="99"/>
      <c r="FG483" s="98"/>
      <c r="FH483" s="99"/>
      <c r="FI483" s="99"/>
      <c r="FJ483" s="98"/>
      <c r="FK483" s="99"/>
      <c r="FL483" s="99"/>
      <c r="FM483" s="99"/>
      <c r="FN483" s="506"/>
      <c r="FO483" s="99"/>
      <c r="FP483" s="502"/>
      <c r="FQ483" s="99"/>
      <c r="FR483" s="98"/>
      <c r="FS483" s="99"/>
      <c r="FT483" s="98"/>
      <c r="FU483" s="99"/>
      <c r="FV483" s="99"/>
      <c r="FW483" s="99"/>
      <c r="FX483" s="99"/>
      <c r="FY483" s="99"/>
      <c r="FZ483" s="98"/>
      <c r="GA483" s="99"/>
      <c r="GB483" s="502"/>
      <c r="GC483" s="99"/>
      <c r="GD483" s="99"/>
      <c r="GE483" s="99"/>
      <c r="GF483" s="502"/>
      <c r="GG483" s="99"/>
      <c r="GH483" s="503"/>
      <c r="GI483" s="99"/>
      <c r="GJ483" s="502"/>
      <c r="GK483" s="99"/>
      <c r="GL483" s="99"/>
      <c r="GM483" s="502"/>
      <c r="GN483" s="99"/>
      <c r="GO483" s="99"/>
      <c r="GP483" s="99"/>
      <c r="GQ483" s="99"/>
      <c r="GR483" s="99"/>
      <c r="GS483" s="503"/>
      <c r="GT483" s="99"/>
      <c r="GU483" s="502"/>
      <c r="GV483" s="98"/>
      <c r="GW483" s="99"/>
      <c r="GX483" s="99"/>
      <c r="GY483" s="98"/>
      <c r="GZ483" s="99"/>
      <c r="HA483" s="99"/>
      <c r="HB483" s="99"/>
      <c r="HC483" s="99"/>
      <c r="HD483" s="99"/>
      <c r="HE483" s="99"/>
      <c r="HF483" s="99"/>
      <c r="HG483" s="99"/>
      <c r="HH483" s="502"/>
      <c r="HI483" s="99"/>
      <c r="HJ483" s="99"/>
      <c r="HK483" s="99"/>
      <c r="HL483" s="99"/>
      <c r="HM483" s="99"/>
      <c r="HN483" s="99"/>
      <c r="HO483" s="502"/>
      <c r="HP483" s="98"/>
      <c r="HQ483" s="99"/>
      <c r="HR483" s="99"/>
      <c r="HS483" s="99"/>
      <c r="HT483" s="98"/>
      <c r="HU483" s="99"/>
      <c r="HV483" s="99"/>
      <c r="HW483" s="99"/>
      <c r="HX483" s="99"/>
      <c r="HY483" s="98"/>
      <c r="HZ483" s="99"/>
      <c r="IA483" s="503"/>
      <c r="IB483" s="502"/>
      <c r="IC483" s="99"/>
      <c r="ID483" s="99"/>
      <c r="IE483" s="99"/>
      <c r="IF483" s="99"/>
      <c r="IG483" s="99"/>
      <c r="IH483" s="99"/>
      <c r="II483" s="99"/>
      <c r="IJ483" s="99"/>
      <c r="IK483" s="503"/>
      <c r="IL483" s="502"/>
      <c r="IM483" s="99"/>
      <c r="IN483" s="99"/>
      <c r="IO483" s="99"/>
      <c r="IP483" s="99"/>
      <c r="IQ483" s="99"/>
      <c r="IR483" s="99"/>
      <c r="IS483" s="503"/>
      <c r="IT483" s="99"/>
      <c r="IU483" s="99"/>
      <c r="IV483" s="502"/>
      <c r="IW483" s="99"/>
      <c r="IX483" s="99"/>
      <c r="IY483" s="98"/>
      <c r="IZ483" s="99"/>
      <c r="JA483" s="99"/>
      <c r="JB483" s="98"/>
      <c r="JC483" s="99"/>
      <c r="JD483" s="99"/>
      <c r="JE483" s="99"/>
      <c r="JF483" s="98"/>
      <c r="JG483" s="99"/>
      <c r="JH483" s="502"/>
      <c r="JI483" s="99"/>
      <c r="JJ483" s="99"/>
      <c r="JK483" s="99"/>
      <c r="JL483" s="99"/>
      <c r="JM483" s="502"/>
      <c r="JN483" s="99"/>
      <c r="JO483" s="507"/>
      <c r="JP483" s="503"/>
      <c r="JQ483" s="502"/>
    </row>
    <row r="484" spans="23:277" ht="16" hidden="1">
      <c r="W484" s="503"/>
      <c r="X484" s="502"/>
      <c r="Y484" s="99"/>
      <c r="Z484" s="502"/>
      <c r="AA484" s="99"/>
      <c r="AB484" s="502"/>
      <c r="AC484" s="99"/>
      <c r="AD484" s="504"/>
      <c r="AE484" s="99"/>
      <c r="AF484" s="99"/>
      <c r="AG484" s="99"/>
      <c r="AH484" s="99"/>
      <c r="AI484" s="505"/>
      <c r="AJ484" s="99"/>
      <c r="AK484" s="98"/>
      <c r="AL484" s="99"/>
      <c r="AM484" s="645"/>
      <c r="AN484" s="99"/>
      <c r="AO484" s="99"/>
      <c r="AP484" s="99"/>
      <c r="AQ484" s="99"/>
      <c r="AR484" s="99"/>
      <c r="AS484" s="99"/>
      <c r="AT484" s="99"/>
      <c r="AU484" s="99"/>
      <c r="AV484" s="99"/>
      <c r="AW484" s="99"/>
      <c r="AX484" s="99"/>
      <c r="AY484" s="98"/>
      <c r="AZ484" s="99"/>
      <c r="BA484" s="98"/>
      <c r="BB484" s="99"/>
      <c r="BC484" s="502"/>
      <c r="BD484" s="99"/>
      <c r="BE484" s="99"/>
      <c r="BF484" s="502"/>
      <c r="BG484" s="99"/>
      <c r="BH484" s="99"/>
      <c r="BI484" s="99"/>
      <c r="BJ484" s="99"/>
      <c r="BK484" s="634"/>
      <c r="BL484" s="99"/>
      <c r="BM484" s="99"/>
      <c r="BN484" s="502"/>
      <c r="BO484" s="99"/>
      <c r="BP484" s="99"/>
      <c r="BQ484" s="99"/>
      <c r="BR484" s="502"/>
      <c r="BS484" s="99"/>
      <c r="BT484" s="99"/>
      <c r="BU484" s="502"/>
      <c r="BV484" s="99"/>
      <c r="BW484" s="502"/>
      <c r="BX484" s="99"/>
      <c r="BY484" s="99"/>
      <c r="BZ484" s="502"/>
      <c r="CA484" s="99"/>
      <c r="CB484" s="99"/>
      <c r="CC484" s="99"/>
      <c r="CD484" s="99"/>
      <c r="CE484" s="503"/>
      <c r="CF484" s="99"/>
      <c r="CG484" s="502"/>
      <c r="CH484" s="99"/>
      <c r="CI484" s="98"/>
      <c r="CJ484" s="99"/>
      <c r="CK484" s="99"/>
      <c r="CL484" s="98"/>
      <c r="CM484" s="99"/>
      <c r="CN484" s="99"/>
      <c r="CO484" s="99"/>
      <c r="CP484" s="98"/>
      <c r="CQ484" s="99"/>
      <c r="CR484" s="99"/>
      <c r="CS484" s="99"/>
      <c r="CT484" s="99"/>
      <c r="CU484" s="99"/>
      <c r="CV484" s="99"/>
      <c r="CW484" s="99"/>
      <c r="CX484" s="98"/>
      <c r="CY484" s="99"/>
      <c r="CZ484" s="99"/>
      <c r="DA484" s="99"/>
      <c r="DB484" s="99"/>
      <c r="DC484" s="502"/>
      <c r="DD484" s="99"/>
      <c r="DE484" s="99"/>
      <c r="DF484" s="99"/>
      <c r="DG484" s="99"/>
      <c r="DH484" s="99"/>
      <c r="DI484" s="99"/>
      <c r="DJ484" s="99"/>
      <c r="DK484" s="99"/>
      <c r="DL484" s="99"/>
      <c r="DM484" s="99"/>
      <c r="DN484" s="99"/>
      <c r="DO484" s="502"/>
      <c r="DP484" s="99"/>
      <c r="DQ484" s="99"/>
      <c r="DR484" s="99"/>
      <c r="DS484" s="502"/>
      <c r="DT484" s="99"/>
      <c r="DU484" s="99"/>
      <c r="DV484" s="99"/>
      <c r="DW484" s="99"/>
      <c r="DX484" s="99"/>
      <c r="DY484" s="99"/>
      <c r="DZ484" s="99"/>
      <c r="EA484" s="506"/>
      <c r="EB484" s="99"/>
      <c r="EC484" s="502"/>
      <c r="ED484" s="98"/>
      <c r="EE484" s="99"/>
      <c r="EF484" s="99"/>
      <c r="EG484" s="99"/>
      <c r="EH484" s="99"/>
      <c r="EI484" s="98"/>
      <c r="EJ484" s="99"/>
      <c r="EK484" s="98"/>
      <c r="EL484" s="99"/>
      <c r="EM484" s="99"/>
      <c r="EN484" s="98"/>
      <c r="EO484" s="99"/>
      <c r="EP484" s="193"/>
      <c r="EQ484" s="99"/>
      <c r="ER484" s="99"/>
      <c r="ES484" s="99"/>
      <c r="ET484" s="99"/>
      <c r="EU484" s="99"/>
      <c r="EV484" s="99"/>
      <c r="EW484" s="502"/>
      <c r="EX484" s="98"/>
      <c r="EY484" s="99"/>
      <c r="EZ484" s="99"/>
      <c r="FA484" s="98"/>
      <c r="FB484" s="99"/>
      <c r="FC484" s="99"/>
      <c r="FD484" s="99"/>
      <c r="FE484" s="98"/>
      <c r="FF484" s="99"/>
      <c r="FG484" s="98"/>
      <c r="FH484" s="99"/>
      <c r="FI484" s="99"/>
      <c r="FJ484" s="98"/>
      <c r="FK484" s="99"/>
      <c r="FL484" s="99"/>
      <c r="FM484" s="99"/>
      <c r="FN484" s="506"/>
      <c r="FO484" s="99"/>
      <c r="FP484" s="502"/>
      <c r="FQ484" s="99"/>
      <c r="FR484" s="98"/>
      <c r="FS484" s="99"/>
      <c r="FT484" s="98"/>
      <c r="FU484" s="99"/>
      <c r="FV484" s="99"/>
      <c r="FW484" s="99"/>
      <c r="FX484" s="99"/>
      <c r="FY484" s="99"/>
      <c r="FZ484" s="98"/>
      <c r="GA484" s="99"/>
      <c r="GB484" s="502"/>
      <c r="GC484" s="99"/>
      <c r="GD484" s="99"/>
      <c r="GE484" s="99"/>
      <c r="GF484" s="502"/>
      <c r="GG484" s="99"/>
      <c r="GH484" s="503"/>
      <c r="GI484" s="99"/>
      <c r="GJ484" s="502"/>
      <c r="GK484" s="99"/>
      <c r="GL484" s="99"/>
      <c r="GM484" s="502"/>
      <c r="GN484" s="99"/>
      <c r="GO484" s="99"/>
      <c r="GP484" s="99"/>
      <c r="GQ484" s="99"/>
      <c r="GR484" s="99"/>
      <c r="GS484" s="503"/>
      <c r="GT484" s="99"/>
      <c r="GU484" s="502"/>
      <c r="GV484" s="98"/>
      <c r="GW484" s="99"/>
      <c r="GX484" s="99"/>
      <c r="GY484" s="98"/>
      <c r="GZ484" s="99"/>
      <c r="HA484" s="99"/>
      <c r="HB484" s="99"/>
      <c r="HC484" s="99"/>
      <c r="HD484" s="99"/>
      <c r="HE484" s="99"/>
      <c r="HF484" s="99"/>
      <c r="HG484" s="99"/>
      <c r="HH484" s="502"/>
      <c r="HI484" s="99"/>
      <c r="HJ484" s="99"/>
      <c r="HK484" s="99"/>
      <c r="HL484" s="99"/>
      <c r="HM484" s="99"/>
      <c r="HN484" s="99"/>
      <c r="HO484" s="502"/>
      <c r="HP484" s="98"/>
      <c r="HQ484" s="99"/>
      <c r="HR484" s="99"/>
      <c r="HS484" s="99"/>
      <c r="HT484" s="98"/>
      <c r="HU484" s="99"/>
      <c r="HV484" s="99"/>
      <c r="HW484" s="99"/>
      <c r="HX484" s="99"/>
      <c r="HY484" s="98"/>
      <c r="HZ484" s="99"/>
      <c r="IA484" s="503"/>
      <c r="IB484" s="502"/>
      <c r="IC484" s="99"/>
      <c r="ID484" s="99"/>
      <c r="IE484" s="99"/>
      <c r="IF484" s="99"/>
      <c r="IG484" s="99"/>
      <c r="IH484" s="99"/>
      <c r="II484" s="99"/>
      <c r="IJ484" s="99"/>
      <c r="IK484" s="503"/>
      <c r="IL484" s="502"/>
      <c r="IM484" s="99"/>
      <c r="IN484" s="99"/>
      <c r="IO484" s="99"/>
      <c r="IP484" s="99"/>
      <c r="IQ484" s="99"/>
      <c r="IR484" s="99"/>
      <c r="IS484" s="503"/>
      <c r="IT484" s="99"/>
      <c r="IU484" s="99"/>
      <c r="IV484" s="502"/>
      <c r="IW484" s="99"/>
      <c r="IX484" s="99"/>
      <c r="IY484" s="98"/>
      <c r="IZ484" s="99"/>
      <c r="JA484" s="99"/>
      <c r="JB484" s="98"/>
      <c r="JC484" s="99"/>
      <c r="JD484" s="99"/>
      <c r="JE484" s="99"/>
      <c r="JF484" s="98"/>
      <c r="JG484" s="99"/>
      <c r="JH484" s="502"/>
      <c r="JI484" s="99"/>
      <c r="JJ484" s="99"/>
      <c r="JK484" s="99"/>
      <c r="JL484" s="99"/>
      <c r="JM484" s="502"/>
      <c r="JN484" s="99"/>
      <c r="JO484" s="507"/>
      <c r="JP484" s="503"/>
      <c r="JQ484" s="502"/>
    </row>
    <row r="485" spans="23:277" ht="16" hidden="1">
      <c r="W485" s="503"/>
      <c r="X485" s="502"/>
      <c r="Y485" s="99"/>
      <c r="Z485" s="502"/>
      <c r="AA485" s="99"/>
      <c r="AB485" s="502"/>
      <c r="AC485" s="99"/>
      <c r="AD485" s="504"/>
      <c r="AE485" s="99"/>
      <c r="AF485" s="99"/>
      <c r="AG485" s="99"/>
      <c r="AH485" s="99"/>
      <c r="AI485" s="505"/>
      <c r="AJ485" s="99"/>
      <c r="AK485" s="98"/>
      <c r="AL485" s="99"/>
      <c r="AM485" s="645"/>
      <c r="AN485" s="99"/>
      <c r="AO485" s="99"/>
      <c r="AP485" s="99"/>
      <c r="AQ485" s="99"/>
      <c r="AR485" s="99"/>
      <c r="AS485" s="99"/>
      <c r="AT485" s="99"/>
      <c r="AU485" s="99"/>
      <c r="AV485" s="99"/>
      <c r="AW485" s="99"/>
      <c r="AX485" s="99"/>
      <c r="AY485" s="98"/>
      <c r="AZ485" s="99"/>
      <c r="BA485" s="98"/>
      <c r="BB485" s="99"/>
      <c r="BC485" s="502"/>
      <c r="BD485" s="99"/>
      <c r="BE485" s="99"/>
      <c r="BF485" s="502"/>
      <c r="BG485" s="99"/>
      <c r="BH485" s="99"/>
      <c r="BI485" s="99"/>
      <c r="BJ485" s="99"/>
      <c r="BK485" s="634"/>
      <c r="BL485" s="99"/>
      <c r="BM485" s="99"/>
      <c r="BN485" s="502"/>
      <c r="BO485" s="99"/>
      <c r="BP485" s="99"/>
      <c r="BQ485" s="99"/>
      <c r="BR485" s="502"/>
      <c r="BS485" s="99"/>
      <c r="BT485" s="99"/>
      <c r="BU485" s="502"/>
      <c r="BV485" s="99"/>
      <c r="BW485" s="502"/>
      <c r="BX485" s="99"/>
      <c r="BY485" s="99"/>
      <c r="BZ485" s="502"/>
      <c r="CA485" s="99"/>
      <c r="CB485" s="99"/>
      <c r="CC485" s="99"/>
      <c r="CD485" s="99"/>
      <c r="CE485" s="503"/>
      <c r="CF485" s="99"/>
      <c r="CG485" s="502"/>
      <c r="CH485" s="99"/>
      <c r="CI485" s="98"/>
      <c r="CJ485" s="99"/>
      <c r="CK485" s="99"/>
      <c r="CL485" s="98"/>
      <c r="CM485" s="99"/>
      <c r="CN485" s="99"/>
      <c r="CO485" s="99"/>
      <c r="CP485" s="98"/>
      <c r="CQ485" s="99"/>
      <c r="CR485" s="99"/>
      <c r="CS485" s="99"/>
      <c r="CT485" s="99"/>
      <c r="CU485" s="99"/>
      <c r="CV485" s="99"/>
      <c r="CW485" s="99"/>
      <c r="CX485" s="98"/>
      <c r="CY485" s="99"/>
      <c r="CZ485" s="99"/>
      <c r="DA485" s="99"/>
      <c r="DB485" s="99"/>
      <c r="DC485" s="502"/>
      <c r="DD485" s="99"/>
      <c r="DE485" s="99"/>
      <c r="DF485" s="99"/>
      <c r="DG485" s="99"/>
      <c r="DH485" s="99"/>
      <c r="DI485" s="99"/>
      <c r="DJ485" s="99"/>
      <c r="DK485" s="99"/>
      <c r="DL485" s="99"/>
      <c r="DM485" s="99"/>
      <c r="DN485" s="99"/>
      <c r="DO485" s="502"/>
      <c r="DP485" s="99"/>
      <c r="DQ485" s="99"/>
      <c r="DR485" s="99"/>
      <c r="DS485" s="502"/>
      <c r="DT485" s="99"/>
      <c r="DU485" s="99"/>
      <c r="DV485" s="99"/>
      <c r="DW485" s="99"/>
      <c r="DX485" s="99"/>
      <c r="DY485" s="99"/>
      <c r="DZ485" s="99"/>
      <c r="EA485" s="506"/>
      <c r="EB485" s="99"/>
      <c r="EC485" s="502"/>
      <c r="ED485" s="98"/>
      <c r="EE485" s="99"/>
      <c r="EF485" s="99"/>
      <c r="EG485" s="99"/>
      <c r="EH485" s="99"/>
      <c r="EI485" s="98"/>
      <c r="EJ485" s="99"/>
      <c r="EK485" s="98"/>
      <c r="EL485" s="99"/>
      <c r="EM485" s="99"/>
      <c r="EN485" s="98"/>
      <c r="EO485" s="99"/>
      <c r="EP485" s="193"/>
      <c r="EQ485" s="99"/>
      <c r="ER485" s="99"/>
      <c r="ES485" s="99"/>
      <c r="ET485" s="99"/>
      <c r="EU485" s="99"/>
      <c r="EV485" s="99"/>
      <c r="EW485" s="502"/>
      <c r="EX485" s="98"/>
      <c r="EY485" s="99"/>
      <c r="EZ485" s="99"/>
      <c r="FA485" s="98"/>
      <c r="FB485" s="99"/>
      <c r="FC485" s="99"/>
      <c r="FD485" s="99"/>
      <c r="FE485" s="98"/>
      <c r="FF485" s="99"/>
      <c r="FG485" s="98"/>
      <c r="FH485" s="99"/>
      <c r="FI485" s="99"/>
      <c r="FJ485" s="98"/>
      <c r="FK485" s="99"/>
      <c r="FL485" s="99"/>
      <c r="FM485" s="99"/>
      <c r="FN485" s="506"/>
      <c r="FO485" s="99"/>
      <c r="FP485" s="502"/>
      <c r="FQ485" s="99"/>
      <c r="FR485" s="98"/>
      <c r="FS485" s="99"/>
      <c r="FT485" s="98"/>
      <c r="FU485" s="99"/>
      <c r="FV485" s="99"/>
      <c r="FW485" s="99"/>
      <c r="FX485" s="99"/>
      <c r="FY485" s="99"/>
      <c r="FZ485" s="98"/>
      <c r="GA485" s="99"/>
      <c r="GB485" s="502"/>
      <c r="GC485" s="99"/>
      <c r="GD485" s="99"/>
      <c r="GE485" s="99"/>
      <c r="GF485" s="502"/>
      <c r="GG485" s="99"/>
      <c r="GH485" s="503"/>
      <c r="GI485" s="99"/>
      <c r="GJ485" s="502"/>
      <c r="GK485" s="99"/>
      <c r="GL485" s="99"/>
      <c r="GM485" s="502"/>
      <c r="GN485" s="99"/>
      <c r="GO485" s="99"/>
      <c r="GP485" s="99"/>
      <c r="GQ485" s="99"/>
      <c r="GR485" s="99"/>
      <c r="GS485" s="503"/>
      <c r="GT485" s="99"/>
      <c r="GU485" s="502"/>
      <c r="GV485" s="98"/>
      <c r="GW485" s="99"/>
      <c r="GX485" s="99"/>
      <c r="GY485" s="98"/>
      <c r="GZ485" s="99"/>
      <c r="HA485" s="99"/>
      <c r="HB485" s="99"/>
      <c r="HC485" s="99"/>
      <c r="HD485" s="99"/>
      <c r="HE485" s="99"/>
      <c r="HF485" s="99"/>
      <c r="HG485" s="99"/>
      <c r="HH485" s="502"/>
      <c r="HI485" s="99"/>
      <c r="HJ485" s="99"/>
      <c r="HK485" s="99"/>
      <c r="HL485" s="99"/>
      <c r="HM485" s="99"/>
      <c r="HN485" s="99"/>
      <c r="HO485" s="502"/>
      <c r="HP485" s="98"/>
      <c r="HQ485" s="99"/>
      <c r="HR485" s="99"/>
      <c r="HS485" s="99"/>
      <c r="HT485" s="98"/>
      <c r="HU485" s="99"/>
      <c r="HV485" s="99"/>
      <c r="HW485" s="99"/>
      <c r="HX485" s="99"/>
      <c r="HY485" s="98"/>
      <c r="HZ485" s="99"/>
      <c r="IA485" s="503"/>
      <c r="IB485" s="502"/>
      <c r="IC485" s="99"/>
      <c r="ID485" s="99"/>
      <c r="IE485" s="99"/>
      <c r="IF485" s="99"/>
      <c r="IG485" s="99"/>
      <c r="IH485" s="99"/>
      <c r="II485" s="99"/>
      <c r="IJ485" s="99"/>
      <c r="IK485" s="503"/>
      <c r="IL485" s="502"/>
      <c r="IM485" s="99"/>
      <c r="IN485" s="99"/>
      <c r="IO485" s="99"/>
      <c r="IP485" s="99"/>
      <c r="IQ485" s="99"/>
      <c r="IR485" s="99"/>
      <c r="IS485" s="503"/>
      <c r="IT485" s="99"/>
      <c r="IU485" s="99"/>
      <c r="IV485" s="502"/>
      <c r="IW485" s="99"/>
      <c r="IX485" s="99"/>
      <c r="IY485" s="98"/>
      <c r="IZ485" s="99"/>
      <c r="JA485" s="99"/>
      <c r="JB485" s="98"/>
      <c r="JC485" s="99"/>
      <c r="JD485" s="99"/>
      <c r="JE485" s="99"/>
      <c r="JF485" s="98"/>
      <c r="JG485" s="99"/>
      <c r="JH485" s="502"/>
      <c r="JI485" s="99"/>
      <c r="JJ485" s="99"/>
      <c r="JK485" s="99"/>
      <c r="JL485" s="99"/>
      <c r="JM485" s="502"/>
      <c r="JN485" s="99"/>
      <c r="JO485" s="507"/>
      <c r="JP485" s="503"/>
      <c r="JQ485" s="502"/>
    </row>
    <row r="486" spans="23:277" ht="16" hidden="1">
      <c r="W486" s="503"/>
      <c r="X486" s="502"/>
      <c r="Y486" s="99"/>
      <c r="Z486" s="502"/>
      <c r="AA486" s="99"/>
      <c r="AB486" s="502"/>
      <c r="AC486" s="99"/>
      <c r="AD486" s="504"/>
      <c r="AE486" s="99"/>
      <c r="AF486" s="99"/>
      <c r="AG486" s="99"/>
      <c r="AH486" s="99"/>
      <c r="AI486" s="505"/>
      <c r="AJ486" s="99"/>
      <c r="AK486" s="98"/>
      <c r="AL486" s="99"/>
      <c r="AM486" s="645"/>
      <c r="AN486" s="99"/>
      <c r="AO486" s="99"/>
      <c r="AP486" s="99"/>
      <c r="AQ486" s="99"/>
      <c r="AR486" s="99"/>
      <c r="AS486" s="99"/>
      <c r="AT486" s="99"/>
      <c r="AU486" s="99"/>
      <c r="AV486" s="99"/>
      <c r="AW486" s="99"/>
      <c r="AX486" s="99"/>
      <c r="AY486" s="98"/>
      <c r="AZ486" s="99"/>
      <c r="BA486" s="98"/>
      <c r="BB486" s="99"/>
      <c r="BC486" s="502"/>
      <c r="BD486" s="99"/>
      <c r="BE486" s="99"/>
      <c r="BF486" s="502"/>
      <c r="BG486" s="99"/>
      <c r="BH486" s="99"/>
      <c r="BI486" s="99"/>
      <c r="BJ486" s="99"/>
      <c r="BK486" s="634"/>
      <c r="BL486" s="99"/>
      <c r="BM486" s="99"/>
      <c r="BN486" s="502"/>
      <c r="BO486" s="99"/>
      <c r="BP486" s="99"/>
      <c r="BQ486" s="99"/>
      <c r="BR486" s="502"/>
      <c r="BS486" s="99"/>
      <c r="BT486" s="99"/>
      <c r="BU486" s="502"/>
      <c r="BV486" s="99"/>
      <c r="BW486" s="502"/>
      <c r="BX486" s="99"/>
      <c r="BY486" s="99"/>
      <c r="BZ486" s="502"/>
      <c r="CA486" s="99"/>
      <c r="CB486" s="99"/>
      <c r="CC486" s="99"/>
      <c r="CD486" s="99"/>
      <c r="CE486" s="503"/>
      <c r="CF486" s="99"/>
      <c r="CG486" s="502"/>
      <c r="CH486" s="99"/>
      <c r="CI486" s="98"/>
      <c r="CJ486" s="99"/>
      <c r="CK486" s="99"/>
      <c r="CL486" s="98"/>
      <c r="CM486" s="99"/>
      <c r="CN486" s="99"/>
      <c r="CO486" s="99"/>
      <c r="CP486" s="98"/>
      <c r="CQ486" s="99"/>
      <c r="CR486" s="99"/>
      <c r="CS486" s="99"/>
      <c r="CT486" s="99"/>
      <c r="CU486" s="99"/>
      <c r="CV486" s="99"/>
      <c r="CW486" s="99"/>
      <c r="CX486" s="98"/>
      <c r="CY486" s="99"/>
      <c r="CZ486" s="99"/>
      <c r="DA486" s="99"/>
      <c r="DB486" s="99"/>
      <c r="DC486" s="502"/>
      <c r="DD486" s="99"/>
      <c r="DE486" s="99"/>
      <c r="DF486" s="99"/>
      <c r="DG486" s="99"/>
      <c r="DH486" s="99"/>
      <c r="DI486" s="99"/>
      <c r="DJ486" s="99"/>
      <c r="DK486" s="99"/>
      <c r="DL486" s="99"/>
      <c r="DM486" s="99"/>
      <c r="DN486" s="99"/>
      <c r="DO486" s="502"/>
      <c r="DP486" s="99"/>
      <c r="DQ486" s="99"/>
      <c r="DR486" s="99"/>
      <c r="DS486" s="502"/>
      <c r="DT486" s="99"/>
      <c r="DU486" s="99"/>
      <c r="DV486" s="99"/>
      <c r="DW486" s="99"/>
      <c r="DX486" s="99"/>
      <c r="DY486" s="99"/>
      <c r="DZ486" s="99"/>
      <c r="EA486" s="506"/>
      <c r="EB486" s="99"/>
      <c r="EC486" s="502"/>
      <c r="ED486" s="98"/>
      <c r="EE486" s="99"/>
      <c r="EF486" s="99"/>
      <c r="EG486" s="99"/>
      <c r="EH486" s="99"/>
      <c r="EI486" s="98"/>
      <c r="EJ486" s="99"/>
      <c r="EK486" s="98"/>
      <c r="EL486" s="99"/>
      <c r="EM486" s="99"/>
      <c r="EN486" s="98"/>
      <c r="EO486" s="99"/>
      <c r="EP486" s="193"/>
      <c r="EQ486" s="99"/>
      <c r="ER486" s="99"/>
      <c r="ES486" s="99"/>
      <c r="ET486" s="99"/>
      <c r="EU486" s="99"/>
      <c r="EV486" s="99"/>
      <c r="EW486" s="502"/>
      <c r="EX486" s="98"/>
      <c r="EY486" s="99"/>
      <c r="EZ486" s="99"/>
      <c r="FA486" s="98"/>
      <c r="FB486" s="99"/>
      <c r="FC486" s="99"/>
      <c r="FD486" s="99"/>
      <c r="FE486" s="98"/>
      <c r="FF486" s="99"/>
      <c r="FG486" s="98"/>
      <c r="FH486" s="99"/>
      <c r="FI486" s="99"/>
      <c r="FJ486" s="98"/>
      <c r="FK486" s="99"/>
      <c r="FL486" s="99"/>
      <c r="FM486" s="99"/>
      <c r="FN486" s="506"/>
      <c r="FO486" s="99"/>
      <c r="FP486" s="502"/>
      <c r="FQ486" s="99"/>
      <c r="FR486" s="98"/>
      <c r="FS486" s="99"/>
      <c r="FT486" s="98"/>
      <c r="FU486" s="99"/>
      <c r="FV486" s="99"/>
      <c r="FW486" s="99"/>
      <c r="FX486" s="99"/>
      <c r="FY486" s="99"/>
      <c r="FZ486" s="98"/>
      <c r="GA486" s="99"/>
      <c r="GB486" s="502"/>
      <c r="GC486" s="99"/>
      <c r="GD486" s="99"/>
      <c r="GE486" s="99"/>
      <c r="GF486" s="502"/>
      <c r="GG486" s="99"/>
      <c r="GH486" s="503"/>
      <c r="GI486" s="99"/>
      <c r="GJ486" s="502"/>
      <c r="GK486" s="99"/>
      <c r="GL486" s="99"/>
      <c r="GM486" s="502"/>
      <c r="GN486" s="99"/>
      <c r="GO486" s="99"/>
      <c r="GP486" s="99"/>
      <c r="GQ486" s="99"/>
      <c r="GR486" s="99"/>
      <c r="GS486" s="503"/>
      <c r="GT486" s="99"/>
      <c r="GU486" s="502"/>
      <c r="GV486" s="98"/>
      <c r="GW486" s="99"/>
      <c r="GX486" s="99"/>
      <c r="GY486" s="98"/>
      <c r="GZ486" s="99"/>
      <c r="HA486" s="99"/>
      <c r="HB486" s="99"/>
      <c r="HC486" s="99"/>
      <c r="HD486" s="99"/>
      <c r="HE486" s="99"/>
      <c r="HF486" s="99"/>
      <c r="HG486" s="99"/>
      <c r="HH486" s="502"/>
      <c r="HI486" s="99"/>
      <c r="HJ486" s="99"/>
      <c r="HK486" s="99"/>
      <c r="HL486" s="99"/>
      <c r="HM486" s="99"/>
      <c r="HN486" s="99"/>
      <c r="HO486" s="502"/>
      <c r="HP486" s="98"/>
      <c r="HQ486" s="99"/>
      <c r="HR486" s="99"/>
      <c r="HS486" s="99"/>
      <c r="HT486" s="98"/>
      <c r="HU486" s="99"/>
      <c r="HV486" s="99"/>
      <c r="HW486" s="99"/>
      <c r="HX486" s="99"/>
      <c r="HY486" s="98"/>
      <c r="HZ486" s="99"/>
      <c r="IA486" s="503"/>
      <c r="IB486" s="502"/>
      <c r="IC486" s="99"/>
      <c r="ID486" s="99"/>
      <c r="IE486" s="99"/>
      <c r="IF486" s="99"/>
      <c r="IG486" s="99"/>
      <c r="IH486" s="99"/>
      <c r="II486" s="99"/>
      <c r="IJ486" s="99"/>
      <c r="IK486" s="503"/>
      <c r="IL486" s="502"/>
      <c r="IM486" s="99"/>
      <c r="IN486" s="99"/>
      <c r="IO486" s="99"/>
      <c r="IP486" s="99"/>
      <c r="IQ486" s="99"/>
      <c r="IR486" s="99"/>
      <c r="IS486" s="503"/>
      <c r="IT486" s="99"/>
      <c r="IU486" s="99"/>
      <c r="IV486" s="502"/>
      <c r="IW486" s="99"/>
      <c r="IX486" s="99"/>
      <c r="IY486" s="98"/>
      <c r="IZ486" s="99"/>
      <c r="JA486" s="99"/>
      <c r="JB486" s="98"/>
      <c r="JC486" s="99"/>
      <c r="JD486" s="99"/>
      <c r="JE486" s="99"/>
      <c r="JF486" s="98"/>
      <c r="JG486" s="99"/>
      <c r="JH486" s="502"/>
      <c r="JI486" s="99"/>
      <c r="JJ486" s="99"/>
      <c r="JK486" s="99"/>
      <c r="JL486" s="99"/>
      <c r="JM486" s="502"/>
      <c r="JN486" s="99"/>
      <c r="JO486" s="507"/>
      <c r="JP486" s="503"/>
      <c r="JQ486" s="502"/>
    </row>
    <row r="487" spans="23:277" ht="16" hidden="1">
      <c r="W487" s="503"/>
      <c r="X487" s="502"/>
      <c r="Y487" s="99"/>
      <c r="Z487" s="502"/>
      <c r="AA487" s="99"/>
      <c r="AB487" s="502"/>
      <c r="AC487" s="99"/>
      <c r="AD487" s="504"/>
      <c r="AE487" s="99"/>
      <c r="AF487" s="99"/>
      <c r="AG487" s="99"/>
      <c r="AH487" s="99"/>
      <c r="AI487" s="505"/>
      <c r="AJ487" s="99"/>
      <c r="AK487" s="98"/>
      <c r="AL487" s="99"/>
      <c r="AM487" s="645"/>
      <c r="AN487" s="99"/>
      <c r="AO487" s="99"/>
      <c r="AP487" s="99"/>
      <c r="AQ487" s="99"/>
      <c r="AR487" s="99"/>
      <c r="AS487" s="99"/>
      <c r="AT487" s="99"/>
      <c r="AU487" s="99"/>
      <c r="AV487" s="99"/>
      <c r="AW487" s="99"/>
      <c r="AX487" s="99"/>
      <c r="AY487" s="98"/>
      <c r="AZ487" s="99"/>
      <c r="BA487" s="98"/>
      <c r="BB487" s="99"/>
      <c r="BC487" s="502"/>
      <c r="BD487" s="99"/>
      <c r="BE487" s="99"/>
      <c r="BF487" s="502"/>
      <c r="BG487" s="99"/>
      <c r="BH487" s="99"/>
      <c r="BI487" s="99"/>
      <c r="BJ487" s="99"/>
      <c r="BK487" s="634"/>
      <c r="BL487" s="99"/>
      <c r="BM487" s="99"/>
      <c r="BN487" s="502"/>
      <c r="BO487" s="99"/>
      <c r="BP487" s="99"/>
      <c r="BQ487" s="99"/>
      <c r="BR487" s="502"/>
      <c r="BS487" s="99"/>
      <c r="BT487" s="99"/>
      <c r="BU487" s="502"/>
      <c r="BV487" s="99"/>
      <c r="BW487" s="502"/>
      <c r="BX487" s="99"/>
      <c r="BY487" s="99"/>
      <c r="BZ487" s="502"/>
      <c r="CA487" s="99"/>
      <c r="CB487" s="99"/>
      <c r="CC487" s="99"/>
      <c r="CD487" s="99"/>
      <c r="CE487" s="503"/>
      <c r="CF487" s="99"/>
      <c r="CG487" s="502"/>
      <c r="CH487" s="99"/>
      <c r="CI487" s="98"/>
      <c r="CJ487" s="99"/>
      <c r="CK487" s="99"/>
      <c r="CL487" s="98"/>
      <c r="CM487" s="99"/>
      <c r="CN487" s="99"/>
      <c r="CO487" s="99"/>
      <c r="CP487" s="98"/>
      <c r="CQ487" s="99"/>
      <c r="CR487" s="99"/>
      <c r="CS487" s="99"/>
      <c r="CT487" s="99"/>
      <c r="CU487" s="99"/>
      <c r="CV487" s="99"/>
      <c r="CW487" s="99"/>
      <c r="CX487" s="98"/>
      <c r="CY487" s="99"/>
      <c r="CZ487" s="99"/>
      <c r="DA487" s="99"/>
      <c r="DB487" s="99"/>
      <c r="DC487" s="502"/>
      <c r="DD487" s="99"/>
      <c r="DE487" s="99"/>
      <c r="DF487" s="99"/>
      <c r="DG487" s="99"/>
      <c r="DH487" s="99"/>
      <c r="DI487" s="99"/>
      <c r="DJ487" s="99"/>
      <c r="DK487" s="99"/>
      <c r="DL487" s="99"/>
      <c r="DM487" s="99"/>
      <c r="DN487" s="99"/>
      <c r="DO487" s="502"/>
      <c r="DP487" s="99"/>
      <c r="DQ487" s="99"/>
      <c r="DR487" s="99"/>
      <c r="DS487" s="502"/>
      <c r="DT487" s="99"/>
      <c r="DU487" s="99"/>
      <c r="DV487" s="99"/>
      <c r="DW487" s="99"/>
      <c r="DX487" s="99"/>
      <c r="DY487" s="99"/>
      <c r="DZ487" s="99"/>
      <c r="EA487" s="506"/>
      <c r="EB487" s="99"/>
      <c r="EC487" s="502"/>
      <c r="ED487" s="98"/>
      <c r="EE487" s="99"/>
      <c r="EF487" s="99"/>
      <c r="EG487" s="99"/>
      <c r="EH487" s="99"/>
      <c r="EI487" s="98"/>
      <c r="EJ487" s="99"/>
      <c r="EK487" s="98"/>
      <c r="EL487" s="99"/>
      <c r="EM487" s="99"/>
      <c r="EN487" s="98"/>
      <c r="EO487" s="99"/>
      <c r="EP487" s="193"/>
      <c r="EQ487" s="99"/>
      <c r="ER487" s="99"/>
      <c r="ES487" s="99"/>
      <c r="ET487" s="99"/>
      <c r="EU487" s="99"/>
      <c r="EV487" s="99"/>
      <c r="EW487" s="502"/>
      <c r="EX487" s="98"/>
      <c r="EY487" s="99"/>
      <c r="EZ487" s="99"/>
      <c r="FA487" s="98"/>
      <c r="FB487" s="99"/>
      <c r="FC487" s="99"/>
      <c r="FD487" s="99"/>
      <c r="FE487" s="98"/>
      <c r="FF487" s="99"/>
      <c r="FG487" s="98"/>
      <c r="FH487" s="99"/>
      <c r="FI487" s="99"/>
      <c r="FJ487" s="98"/>
      <c r="FK487" s="99"/>
      <c r="FL487" s="99"/>
      <c r="FM487" s="99"/>
      <c r="FN487" s="506"/>
      <c r="FO487" s="99"/>
      <c r="FP487" s="502"/>
      <c r="FQ487" s="99"/>
      <c r="FR487" s="98"/>
      <c r="FS487" s="99"/>
      <c r="FT487" s="98"/>
      <c r="FU487" s="99"/>
      <c r="FV487" s="99"/>
      <c r="FW487" s="99"/>
      <c r="FX487" s="99"/>
      <c r="FY487" s="99"/>
      <c r="FZ487" s="98"/>
      <c r="GA487" s="99"/>
      <c r="GB487" s="502"/>
      <c r="GC487" s="99"/>
      <c r="GD487" s="99"/>
      <c r="GE487" s="99"/>
      <c r="GF487" s="502"/>
      <c r="GG487" s="99"/>
      <c r="GH487" s="503"/>
      <c r="GI487" s="99"/>
      <c r="GJ487" s="502"/>
      <c r="GK487" s="99"/>
      <c r="GL487" s="99"/>
      <c r="GM487" s="502"/>
      <c r="GN487" s="99"/>
      <c r="GO487" s="99"/>
      <c r="GP487" s="99"/>
      <c r="GQ487" s="99"/>
      <c r="GR487" s="99"/>
      <c r="GS487" s="503"/>
      <c r="GT487" s="99"/>
      <c r="GU487" s="502"/>
      <c r="GV487" s="98"/>
      <c r="GW487" s="99"/>
      <c r="GX487" s="99"/>
      <c r="GY487" s="98"/>
      <c r="GZ487" s="99"/>
      <c r="HA487" s="99"/>
      <c r="HB487" s="99"/>
      <c r="HC487" s="99"/>
      <c r="HD487" s="99"/>
      <c r="HE487" s="99"/>
      <c r="HF487" s="99"/>
      <c r="HG487" s="99"/>
      <c r="HH487" s="502"/>
      <c r="HI487" s="99"/>
      <c r="HJ487" s="99"/>
      <c r="HK487" s="99"/>
      <c r="HL487" s="99"/>
      <c r="HM487" s="99"/>
      <c r="HN487" s="99"/>
      <c r="HO487" s="502"/>
      <c r="HP487" s="98"/>
      <c r="HQ487" s="99"/>
      <c r="HR487" s="99"/>
      <c r="HS487" s="99"/>
      <c r="HT487" s="98"/>
      <c r="HU487" s="99"/>
      <c r="HV487" s="99"/>
      <c r="HW487" s="99"/>
      <c r="HX487" s="99"/>
      <c r="HY487" s="98"/>
      <c r="HZ487" s="99"/>
      <c r="IA487" s="503"/>
      <c r="IB487" s="502"/>
      <c r="IC487" s="99"/>
      <c r="ID487" s="99"/>
      <c r="IE487" s="99"/>
      <c r="IF487" s="99"/>
      <c r="IG487" s="99"/>
      <c r="IH487" s="99"/>
      <c r="II487" s="99"/>
      <c r="IJ487" s="99"/>
      <c r="IK487" s="503"/>
      <c r="IL487" s="502"/>
      <c r="IM487" s="99"/>
      <c r="IN487" s="99"/>
      <c r="IO487" s="99"/>
      <c r="IP487" s="99"/>
      <c r="IQ487" s="99"/>
      <c r="IR487" s="99"/>
      <c r="IS487" s="503"/>
      <c r="IT487" s="99"/>
      <c r="IU487" s="99"/>
      <c r="IV487" s="502"/>
      <c r="IW487" s="99"/>
      <c r="IX487" s="99"/>
      <c r="IY487" s="98"/>
      <c r="IZ487" s="99"/>
      <c r="JA487" s="99"/>
      <c r="JB487" s="98"/>
      <c r="JC487" s="99"/>
      <c r="JD487" s="99"/>
      <c r="JE487" s="99"/>
      <c r="JF487" s="98"/>
      <c r="JG487" s="99"/>
      <c r="JH487" s="502"/>
      <c r="JI487" s="99"/>
      <c r="JJ487" s="99"/>
      <c r="JK487" s="99"/>
      <c r="JL487" s="99"/>
      <c r="JM487" s="502"/>
      <c r="JN487" s="99"/>
      <c r="JO487" s="507"/>
      <c r="JP487" s="503"/>
      <c r="JQ487" s="502"/>
    </row>
    <row r="488" spans="23:277" ht="16" hidden="1">
      <c r="W488" s="503"/>
      <c r="X488" s="502"/>
      <c r="Y488" s="99"/>
      <c r="Z488" s="502"/>
      <c r="AA488" s="99"/>
      <c r="AB488" s="502"/>
      <c r="AC488" s="99"/>
      <c r="AD488" s="504"/>
      <c r="AE488" s="99"/>
      <c r="AF488" s="99"/>
      <c r="AG488" s="99"/>
      <c r="AH488" s="99"/>
      <c r="AI488" s="505"/>
      <c r="AJ488" s="99"/>
      <c r="AK488" s="98"/>
      <c r="AL488" s="99"/>
      <c r="AM488" s="645"/>
      <c r="AN488" s="99"/>
      <c r="AO488" s="99"/>
      <c r="AP488" s="99"/>
      <c r="AQ488" s="99"/>
      <c r="AR488" s="99"/>
      <c r="AS488" s="99"/>
      <c r="AT488" s="99"/>
      <c r="AU488" s="99"/>
      <c r="AV488" s="99"/>
      <c r="AW488" s="99"/>
      <c r="AX488" s="99"/>
      <c r="AY488" s="98"/>
      <c r="AZ488" s="99"/>
      <c r="BA488" s="98"/>
      <c r="BB488" s="99"/>
      <c r="BC488" s="502"/>
      <c r="BD488" s="99"/>
      <c r="BE488" s="99"/>
      <c r="BF488" s="502"/>
      <c r="BG488" s="99"/>
      <c r="BH488" s="99"/>
      <c r="BI488" s="99"/>
      <c r="BJ488" s="99"/>
      <c r="BK488" s="634"/>
      <c r="BL488" s="99"/>
      <c r="BM488" s="99"/>
      <c r="BN488" s="502"/>
      <c r="BO488" s="99"/>
      <c r="BP488" s="99"/>
      <c r="BQ488" s="99"/>
      <c r="BR488" s="502"/>
      <c r="BS488" s="99"/>
      <c r="BT488" s="99"/>
      <c r="BU488" s="502"/>
      <c r="BV488" s="99"/>
      <c r="BW488" s="502"/>
      <c r="BX488" s="99"/>
      <c r="BY488" s="99"/>
      <c r="BZ488" s="502"/>
      <c r="CA488" s="99"/>
      <c r="CB488" s="99"/>
      <c r="CC488" s="99"/>
      <c r="CD488" s="99"/>
      <c r="CE488" s="503"/>
      <c r="CF488" s="99"/>
      <c r="CG488" s="502"/>
      <c r="CH488" s="99"/>
      <c r="CI488" s="98"/>
      <c r="CJ488" s="99"/>
      <c r="CK488" s="99"/>
      <c r="CL488" s="98"/>
      <c r="CM488" s="99"/>
      <c r="CN488" s="99"/>
      <c r="CO488" s="99"/>
      <c r="CP488" s="98"/>
      <c r="CQ488" s="99"/>
      <c r="CR488" s="99"/>
      <c r="CS488" s="99"/>
      <c r="CT488" s="99"/>
      <c r="CU488" s="99"/>
      <c r="CV488" s="99"/>
      <c r="CW488" s="99"/>
      <c r="CX488" s="98"/>
      <c r="CY488" s="99"/>
      <c r="CZ488" s="99"/>
      <c r="DA488" s="99"/>
      <c r="DB488" s="99"/>
      <c r="DC488" s="502"/>
      <c r="DD488" s="99"/>
      <c r="DE488" s="99"/>
      <c r="DF488" s="99"/>
      <c r="DG488" s="99"/>
      <c r="DH488" s="99"/>
      <c r="DI488" s="99"/>
      <c r="DJ488" s="99"/>
      <c r="DK488" s="99"/>
      <c r="DL488" s="99"/>
      <c r="DM488" s="99"/>
      <c r="DN488" s="99"/>
      <c r="DO488" s="502"/>
      <c r="DP488" s="99"/>
      <c r="DQ488" s="99"/>
      <c r="DR488" s="99"/>
      <c r="DS488" s="502"/>
      <c r="DT488" s="99"/>
      <c r="DU488" s="99"/>
      <c r="DV488" s="99"/>
      <c r="DW488" s="99"/>
      <c r="DX488" s="99"/>
      <c r="DY488" s="99"/>
      <c r="DZ488" s="99"/>
      <c r="EA488" s="506"/>
      <c r="EB488" s="99"/>
      <c r="EC488" s="502"/>
      <c r="ED488" s="98"/>
      <c r="EE488" s="99"/>
      <c r="EF488" s="99"/>
      <c r="EG488" s="99"/>
      <c r="EH488" s="99"/>
      <c r="EI488" s="98"/>
      <c r="EJ488" s="99"/>
      <c r="EK488" s="98"/>
      <c r="EL488" s="99"/>
      <c r="EM488" s="99"/>
      <c r="EN488" s="98"/>
      <c r="EO488" s="99"/>
      <c r="EP488" s="193"/>
      <c r="EQ488" s="99"/>
      <c r="ER488" s="99"/>
      <c r="ES488" s="99"/>
      <c r="ET488" s="99"/>
      <c r="EU488" s="99"/>
      <c r="EV488" s="99"/>
      <c r="EW488" s="502"/>
      <c r="EX488" s="98"/>
      <c r="EY488" s="99"/>
      <c r="EZ488" s="99"/>
      <c r="FA488" s="98"/>
      <c r="FB488" s="99"/>
      <c r="FC488" s="99"/>
      <c r="FD488" s="99"/>
      <c r="FE488" s="98"/>
      <c r="FF488" s="99"/>
      <c r="FG488" s="98"/>
      <c r="FH488" s="99"/>
      <c r="FI488" s="99"/>
      <c r="FJ488" s="98"/>
      <c r="FK488" s="99"/>
      <c r="FL488" s="99"/>
      <c r="FM488" s="99"/>
      <c r="FN488" s="506"/>
      <c r="FO488" s="99"/>
      <c r="FP488" s="502"/>
      <c r="FQ488" s="99"/>
      <c r="FR488" s="98"/>
      <c r="FS488" s="99"/>
      <c r="FT488" s="98"/>
      <c r="FU488" s="99"/>
      <c r="FV488" s="99"/>
      <c r="FW488" s="99"/>
      <c r="FX488" s="99"/>
      <c r="FY488" s="99"/>
      <c r="FZ488" s="98"/>
      <c r="GA488" s="99"/>
      <c r="GB488" s="502"/>
      <c r="GC488" s="99"/>
      <c r="GD488" s="99"/>
      <c r="GE488" s="99"/>
      <c r="GF488" s="502"/>
      <c r="GG488" s="99"/>
      <c r="GH488" s="503"/>
      <c r="GI488" s="99"/>
      <c r="GJ488" s="502"/>
      <c r="GK488" s="99"/>
      <c r="GL488" s="99"/>
      <c r="GM488" s="502"/>
      <c r="GN488" s="99"/>
      <c r="GO488" s="99"/>
      <c r="GP488" s="99"/>
      <c r="GQ488" s="99"/>
      <c r="GR488" s="99"/>
      <c r="GS488" s="503"/>
      <c r="GT488" s="99"/>
      <c r="GU488" s="502"/>
      <c r="GV488" s="98"/>
      <c r="GW488" s="99"/>
      <c r="GX488" s="99"/>
      <c r="GY488" s="98"/>
      <c r="GZ488" s="99"/>
      <c r="HA488" s="99"/>
      <c r="HB488" s="99"/>
      <c r="HC488" s="99"/>
      <c r="HD488" s="99"/>
      <c r="HE488" s="99"/>
      <c r="HF488" s="99"/>
      <c r="HG488" s="99"/>
      <c r="HH488" s="502"/>
      <c r="HI488" s="99"/>
      <c r="HJ488" s="99"/>
      <c r="HK488" s="99"/>
      <c r="HL488" s="99"/>
      <c r="HM488" s="99"/>
      <c r="HN488" s="99"/>
      <c r="HO488" s="502"/>
      <c r="HP488" s="98"/>
      <c r="HQ488" s="99"/>
      <c r="HR488" s="99"/>
      <c r="HS488" s="99"/>
      <c r="HT488" s="98"/>
      <c r="HU488" s="99"/>
      <c r="HV488" s="99"/>
      <c r="HW488" s="99"/>
      <c r="HX488" s="99"/>
      <c r="HY488" s="98"/>
      <c r="HZ488" s="99"/>
      <c r="IA488" s="503"/>
      <c r="IB488" s="502"/>
      <c r="IC488" s="99"/>
      <c r="ID488" s="99"/>
      <c r="IE488" s="99"/>
      <c r="IF488" s="99"/>
      <c r="IG488" s="99"/>
      <c r="IH488" s="99"/>
      <c r="II488" s="99"/>
      <c r="IJ488" s="99"/>
      <c r="IK488" s="503"/>
      <c r="IL488" s="502"/>
      <c r="IM488" s="99"/>
      <c r="IN488" s="99"/>
      <c r="IO488" s="99"/>
      <c r="IP488" s="99"/>
      <c r="IQ488" s="99"/>
      <c r="IR488" s="99"/>
      <c r="IS488" s="503"/>
      <c r="IT488" s="99"/>
      <c r="IU488" s="99"/>
      <c r="IV488" s="502"/>
      <c r="IW488" s="99"/>
      <c r="IX488" s="99"/>
      <c r="IY488" s="98"/>
      <c r="IZ488" s="99"/>
      <c r="JA488" s="99"/>
      <c r="JB488" s="98"/>
      <c r="JC488" s="99"/>
      <c r="JD488" s="99"/>
      <c r="JE488" s="99"/>
      <c r="JF488" s="98"/>
      <c r="JG488" s="99"/>
      <c r="JH488" s="502"/>
      <c r="JI488" s="99"/>
      <c r="JJ488" s="99"/>
      <c r="JK488" s="99"/>
      <c r="JL488" s="99"/>
      <c r="JM488" s="502"/>
      <c r="JN488" s="99"/>
      <c r="JO488" s="507"/>
      <c r="JP488" s="503"/>
      <c r="JQ488" s="502"/>
    </row>
    <row r="489" spans="23:277" ht="16" hidden="1">
      <c r="W489" s="503"/>
      <c r="X489" s="502"/>
      <c r="Y489" s="99"/>
      <c r="Z489" s="502"/>
      <c r="AA489" s="99"/>
      <c r="AB489" s="502"/>
      <c r="AC489" s="99"/>
      <c r="AD489" s="504"/>
      <c r="AE489" s="99"/>
      <c r="AF489" s="99"/>
      <c r="AG489" s="99"/>
      <c r="AH489" s="99"/>
      <c r="AI489" s="505"/>
      <c r="AJ489" s="99"/>
      <c r="AK489" s="98"/>
      <c r="AL489" s="99"/>
      <c r="AM489" s="645"/>
      <c r="AN489" s="99"/>
      <c r="AO489" s="99"/>
      <c r="AP489" s="99"/>
      <c r="AQ489" s="99"/>
      <c r="AR489" s="99"/>
      <c r="AS489" s="99"/>
      <c r="AT489" s="99"/>
      <c r="AU489" s="99"/>
      <c r="AV489" s="99"/>
      <c r="AW489" s="99"/>
      <c r="AX489" s="99"/>
      <c r="AY489" s="98"/>
      <c r="AZ489" s="99"/>
      <c r="BA489" s="98"/>
      <c r="BB489" s="99"/>
      <c r="BC489" s="502"/>
      <c r="BD489" s="99"/>
      <c r="BE489" s="99"/>
      <c r="BF489" s="502"/>
      <c r="BG489" s="99"/>
      <c r="BH489" s="99"/>
      <c r="BI489" s="99"/>
      <c r="BJ489" s="99"/>
      <c r="BK489" s="634"/>
      <c r="BL489" s="99"/>
      <c r="BM489" s="99"/>
      <c r="BN489" s="502"/>
      <c r="BO489" s="99"/>
      <c r="BP489" s="99"/>
      <c r="BQ489" s="99"/>
      <c r="BR489" s="502"/>
      <c r="BS489" s="99"/>
      <c r="BT489" s="99"/>
      <c r="BU489" s="502"/>
      <c r="BV489" s="99"/>
      <c r="BW489" s="502"/>
      <c r="BX489" s="99"/>
      <c r="BY489" s="99"/>
      <c r="BZ489" s="502"/>
      <c r="CA489" s="99"/>
      <c r="CB489" s="99"/>
      <c r="CC489" s="99"/>
      <c r="CD489" s="99"/>
      <c r="CE489" s="503"/>
      <c r="CF489" s="99"/>
      <c r="CG489" s="502"/>
      <c r="CH489" s="99"/>
      <c r="CI489" s="98"/>
      <c r="CJ489" s="99"/>
      <c r="CK489" s="99"/>
      <c r="CL489" s="98"/>
      <c r="CM489" s="99"/>
      <c r="CN489" s="99"/>
      <c r="CO489" s="99"/>
      <c r="CP489" s="98"/>
      <c r="CQ489" s="99"/>
      <c r="CR489" s="99"/>
      <c r="CS489" s="99"/>
      <c r="CT489" s="99"/>
      <c r="CU489" s="99"/>
      <c r="CV489" s="99"/>
      <c r="CW489" s="99"/>
      <c r="CX489" s="98"/>
      <c r="CY489" s="99"/>
      <c r="CZ489" s="99"/>
      <c r="DA489" s="99"/>
      <c r="DB489" s="99"/>
      <c r="DC489" s="502"/>
      <c r="DD489" s="99"/>
      <c r="DE489" s="99"/>
      <c r="DF489" s="99"/>
      <c r="DG489" s="99"/>
      <c r="DH489" s="99"/>
      <c r="DI489" s="99"/>
      <c r="DJ489" s="99"/>
      <c r="DK489" s="99"/>
      <c r="DL489" s="99"/>
      <c r="DM489" s="99"/>
      <c r="DN489" s="99"/>
      <c r="DO489" s="502"/>
      <c r="DP489" s="99"/>
      <c r="DQ489" s="99"/>
      <c r="DR489" s="99"/>
      <c r="DS489" s="502"/>
      <c r="DT489" s="99"/>
      <c r="DU489" s="99"/>
      <c r="DV489" s="99"/>
      <c r="DW489" s="99"/>
      <c r="DX489" s="99"/>
      <c r="DY489" s="99"/>
      <c r="DZ489" s="99"/>
      <c r="EA489" s="506"/>
      <c r="EB489" s="99"/>
      <c r="EC489" s="502"/>
      <c r="ED489" s="98"/>
      <c r="EE489" s="99"/>
      <c r="EF489" s="99"/>
      <c r="EG489" s="99"/>
      <c r="EH489" s="99"/>
      <c r="EI489" s="98"/>
      <c r="EJ489" s="99"/>
      <c r="EK489" s="98"/>
      <c r="EL489" s="99"/>
      <c r="EM489" s="99"/>
      <c r="EN489" s="98"/>
      <c r="EO489" s="99"/>
      <c r="EP489" s="193"/>
      <c r="EQ489" s="99"/>
      <c r="ER489" s="99"/>
      <c r="ES489" s="99"/>
      <c r="ET489" s="99"/>
      <c r="EU489" s="99"/>
      <c r="EV489" s="99"/>
      <c r="EW489" s="502"/>
      <c r="EX489" s="98"/>
      <c r="EY489" s="99"/>
      <c r="EZ489" s="99"/>
      <c r="FA489" s="98"/>
      <c r="FB489" s="99"/>
      <c r="FC489" s="99"/>
      <c r="FD489" s="99"/>
      <c r="FE489" s="98"/>
      <c r="FF489" s="99"/>
      <c r="FG489" s="98"/>
      <c r="FH489" s="99"/>
      <c r="FI489" s="99"/>
      <c r="FJ489" s="98"/>
      <c r="FK489" s="99"/>
      <c r="FL489" s="99"/>
      <c r="FM489" s="99"/>
      <c r="FN489" s="506"/>
      <c r="FO489" s="99"/>
      <c r="FP489" s="502"/>
      <c r="FQ489" s="99"/>
      <c r="FR489" s="98"/>
      <c r="FS489" s="99"/>
      <c r="FT489" s="98"/>
      <c r="FU489" s="99"/>
      <c r="FV489" s="99"/>
      <c r="FW489" s="99"/>
      <c r="FX489" s="99"/>
      <c r="FY489" s="99"/>
      <c r="FZ489" s="98"/>
      <c r="GA489" s="99"/>
      <c r="GB489" s="502"/>
      <c r="GC489" s="99"/>
      <c r="GD489" s="99"/>
      <c r="GE489" s="99"/>
      <c r="GF489" s="502"/>
      <c r="GG489" s="99"/>
      <c r="GH489" s="503"/>
      <c r="GI489" s="99"/>
      <c r="GJ489" s="502"/>
      <c r="GK489" s="99"/>
      <c r="GL489" s="99"/>
      <c r="GM489" s="502"/>
      <c r="GN489" s="99"/>
      <c r="GO489" s="99"/>
      <c r="GP489" s="99"/>
      <c r="GQ489" s="99"/>
      <c r="GR489" s="99"/>
      <c r="GS489" s="503"/>
      <c r="GT489" s="99"/>
      <c r="GU489" s="502"/>
      <c r="GV489" s="98"/>
      <c r="GW489" s="99"/>
      <c r="GX489" s="99"/>
      <c r="GY489" s="98"/>
      <c r="GZ489" s="99"/>
      <c r="HA489" s="99"/>
      <c r="HB489" s="99"/>
      <c r="HC489" s="99"/>
      <c r="HD489" s="99"/>
      <c r="HE489" s="99"/>
      <c r="HF489" s="99"/>
      <c r="HG489" s="99"/>
      <c r="HH489" s="502"/>
      <c r="HI489" s="99"/>
      <c r="HJ489" s="99"/>
      <c r="HK489" s="99"/>
      <c r="HL489" s="99"/>
      <c r="HM489" s="99"/>
      <c r="HN489" s="99"/>
      <c r="HO489" s="502"/>
      <c r="HP489" s="98"/>
      <c r="HQ489" s="99"/>
      <c r="HR489" s="99"/>
      <c r="HS489" s="99"/>
      <c r="HT489" s="98"/>
      <c r="HU489" s="99"/>
      <c r="HV489" s="99"/>
      <c r="HW489" s="99"/>
      <c r="HX489" s="99"/>
      <c r="HY489" s="98"/>
      <c r="HZ489" s="99"/>
      <c r="IA489" s="503"/>
      <c r="IB489" s="502"/>
      <c r="IC489" s="99"/>
      <c r="ID489" s="99"/>
      <c r="IE489" s="99"/>
      <c r="IF489" s="99"/>
      <c r="IG489" s="99"/>
      <c r="IH489" s="99"/>
      <c r="II489" s="99"/>
      <c r="IJ489" s="99"/>
      <c r="IK489" s="503"/>
      <c r="IL489" s="502"/>
      <c r="IM489" s="99"/>
      <c r="IN489" s="99"/>
      <c r="IO489" s="99"/>
      <c r="IP489" s="99"/>
      <c r="IQ489" s="99"/>
      <c r="IR489" s="99"/>
      <c r="IS489" s="503"/>
      <c r="IT489" s="99"/>
      <c r="IU489" s="99"/>
      <c r="IV489" s="502"/>
      <c r="IW489" s="99"/>
      <c r="IX489" s="99"/>
      <c r="IY489" s="98"/>
      <c r="IZ489" s="99"/>
      <c r="JA489" s="99"/>
      <c r="JB489" s="98"/>
      <c r="JC489" s="99"/>
      <c r="JD489" s="99"/>
      <c r="JE489" s="99"/>
      <c r="JF489" s="98"/>
      <c r="JG489" s="99"/>
      <c r="JH489" s="502"/>
      <c r="JI489" s="99"/>
      <c r="JJ489" s="99"/>
      <c r="JK489" s="99"/>
      <c r="JL489" s="99"/>
      <c r="JM489" s="502"/>
      <c r="JN489" s="99"/>
      <c r="JO489" s="507"/>
      <c r="JP489" s="503"/>
      <c r="JQ489" s="502"/>
    </row>
    <row r="490" spans="23:277" ht="16" hidden="1">
      <c r="W490" s="503"/>
      <c r="X490" s="502"/>
      <c r="Y490" s="99"/>
      <c r="Z490" s="502"/>
      <c r="AA490" s="99"/>
      <c r="AB490" s="502"/>
      <c r="AC490" s="99"/>
      <c r="AD490" s="504"/>
      <c r="AE490" s="99"/>
      <c r="AF490" s="99"/>
      <c r="AG490" s="99"/>
      <c r="AH490" s="99"/>
      <c r="AI490" s="505"/>
      <c r="AJ490" s="99"/>
      <c r="AK490" s="98"/>
      <c r="AL490" s="99"/>
      <c r="AM490" s="645"/>
      <c r="AN490" s="99"/>
      <c r="AO490" s="99"/>
      <c r="AP490" s="99"/>
      <c r="AQ490" s="99"/>
      <c r="AR490" s="99"/>
      <c r="AS490" s="99"/>
      <c r="AT490" s="99"/>
      <c r="AU490" s="99"/>
      <c r="AV490" s="99"/>
      <c r="AW490" s="99"/>
      <c r="AX490" s="99"/>
      <c r="AY490" s="98"/>
      <c r="AZ490" s="99"/>
      <c r="BA490" s="98"/>
      <c r="BB490" s="99"/>
      <c r="BC490" s="502"/>
      <c r="BD490" s="99"/>
      <c r="BE490" s="99"/>
      <c r="BF490" s="502"/>
      <c r="BG490" s="99"/>
      <c r="BH490" s="99"/>
      <c r="BI490" s="99"/>
      <c r="BJ490" s="99"/>
      <c r="BK490" s="634"/>
      <c r="BL490" s="99"/>
      <c r="BM490" s="99"/>
      <c r="BN490" s="502"/>
      <c r="BO490" s="99"/>
      <c r="BP490" s="99"/>
      <c r="BQ490" s="99"/>
      <c r="BR490" s="502"/>
      <c r="BS490" s="99"/>
      <c r="BT490" s="99"/>
      <c r="BU490" s="502"/>
      <c r="BV490" s="99"/>
      <c r="BW490" s="502"/>
      <c r="BX490" s="99"/>
      <c r="BY490" s="99"/>
      <c r="BZ490" s="502"/>
      <c r="CA490" s="99"/>
      <c r="CB490" s="99"/>
      <c r="CC490" s="99"/>
      <c r="CD490" s="99"/>
      <c r="CE490" s="503"/>
      <c r="CF490" s="99"/>
      <c r="CG490" s="502"/>
      <c r="CH490" s="99"/>
      <c r="CI490" s="98"/>
      <c r="CJ490" s="99"/>
      <c r="CK490" s="99"/>
      <c r="CL490" s="98"/>
      <c r="CM490" s="99"/>
      <c r="CN490" s="99"/>
      <c r="CO490" s="99"/>
      <c r="CP490" s="98"/>
      <c r="CQ490" s="99"/>
      <c r="CR490" s="99"/>
      <c r="CS490" s="99"/>
      <c r="CT490" s="99"/>
      <c r="CU490" s="99"/>
      <c r="CV490" s="99"/>
      <c r="CW490" s="99"/>
      <c r="CX490" s="98"/>
      <c r="CY490" s="99"/>
      <c r="CZ490" s="99"/>
      <c r="DA490" s="99"/>
      <c r="DB490" s="99"/>
      <c r="DC490" s="502"/>
      <c r="DD490" s="99"/>
      <c r="DE490" s="99"/>
      <c r="DF490" s="99"/>
      <c r="DG490" s="99"/>
      <c r="DH490" s="99"/>
      <c r="DI490" s="99"/>
      <c r="DJ490" s="99"/>
      <c r="DK490" s="99"/>
      <c r="DL490" s="99"/>
      <c r="DM490" s="99"/>
      <c r="DN490" s="99"/>
      <c r="DO490" s="502"/>
      <c r="DP490" s="99"/>
      <c r="DQ490" s="99"/>
      <c r="DR490" s="99"/>
      <c r="DS490" s="502"/>
      <c r="DT490" s="99"/>
      <c r="DU490" s="99"/>
      <c r="DV490" s="99"/>
      <c r="DW490" s="99"/>
      <c r="DX490" s="99"/>
      <c r="DY490" s="99"/>
      <c r="DZ490" s="99"/>
      <c r="EA490" s="506"/>
      <c r="EB490" s="99"/>
      <c r="EC490" s="502"/>
      <c r="ED490" s="98"/>
      <c r="EE490" s="99"/>
      <c r="EF490" s="99"/>
      <c r="EG490" s="99"/>
      <c r="EH490" s="99"/>
      <c r="EI490" s="98"/>
      <c r="EJ490" s="99"/>
      <c r="EK490" s="98"/>
      <c r="EL490" s="99"/>
      <c r="EM490" s="99"/>
      <c r="EN490" s="98"/>
      <c r="EO490" s="99"/>
      <c r="EP490" s="193"/>
      <c r="EQ490" s="99"/>
      <c r="ER490" s="99"/>
      <c r="ES490" s="99"/>
      <c r="ET490" s="99"/>
      <c r="EU490" s="99"/>
      <c r="EV490" s="99"/>
      <c r="EW490" s="502"/>
      <c r="EX490" s="98"/>
      <c r="EY490" s="99"/>
      <c r="EZ490" s="99"/>
      <c r="FA490" s="98"/>
      <c r="FB490" s="99"/>
      <c r="FC490" s="99"/>
      <c r="FD490" s="99"/>
      <c r="FE490" s="98"/>
      <c r="FF490" s="99"/>
      <c r="FG490" s="98"/>
      <c r="FH490" s="99"/>
      <c r="FI490" s="99"/>
      <c r="FJ490" s="98"/>
      <c r="FK490" s="99"/>
      <c r="FL490" s="99"/>
      <c r="FM490" s="99"/>
      <c r="FN490" s="506"/>
      <c r="FO490" s="99"/>
      <c r="FP490" s="502"/>
      <c r="FQ490" s="99"/>
      <c r="FR490" s="98"/>
      <c r="FS490" s="99"/>
      <c r="FT490" s="98"/>
      <c r="FU490" s="99"/>
      <c r="FV490" s="99"/>
      <c r="FW490" s="99"/>
      <c r="FX490" s="99"/>
      <c r="FY490" s="99"/>
      <c r="FZ490" s="98"/>
      <c r="GA490" s="99"/>
      <c r="GB490" s="502"/>
      <c r="GC490" s="99"/>
      <c r="GD490" s="99"/>
      <c r="GE490" s="99"/>
      <c r="GF490" s="502"/>
      <c r="GG490" s="99"/>
      <c r="GH490" s="503"/>
      <c r="GI490" s="99"/>
      <c r="GJ490" s="502"/>
      <c r="GK490" s="99"/>
      <c r="GL490" s="99"/>
      <c r="GM490" s="502"/>
      <c r="GN490" s="99"/>
      <c r="GO490" s="99"/>
      <c r="GP490" s="99"/>
      <c r="GQ490" s="99"/>
      <c r="GR490" s="99"/>
      <c r="GS490" s="503"/>
      <c r="GT490" s="99"/>
      <c r="GU490" s="502"/>
      <c r="GV490" s="98"/>
      <c r="GW490" s="99"/>
      <c r="GX490" s="99"/>
      <c r="GY490" s="98"/>
      <c r="GZ490" s="99"/>
      <c r="HA490" s="99"/>
      <c r="HB490" s="99"/>
      <c r="HC490" s="99"/>
      <c r="HD490" s="99"/>
      <c r="HE490" s="99"/>
      <c r="HF490" s="99"/>
      <c r="HG490" s="99"/>
      <c r="HH490" s="502"/>
      <c r="HI490" s="99"/>
      <c r="HJ490" s="99"/>
      <c r="HK490" s="99"/>
      <c r="HL490" s="99"/>
      <c r="HM490" s="99"/>
      <c r="HN490" s="99"/>
      <c r="HO490" s="502"/>
      <c r="HP490" s="98"/>
      <c r="HQ490" s="99"/>
      <c r="HR490" s="99"/>
      <c r="HS490" s="99"/>
      <c r="HT490" s="98"/>
      <c r="HU490" s="99"/>
      <c r="HV490" s="99"/>
      <c r="HW490" s="99"/>
      <c r="HX490" s="99"/>
      <c r="HY490" s="98"/>
      <c r="HZ490" s="99"/>
      <c r="IA490" s="503"/>
      <c r="IB490" s="502"/>
      <c r="IC490" s="99"/>
      <c r="ID490" s="99"/>
      <c r="IE490" s="99"/>
      <c r="IF490" s="99"/>
      <c r="IG490" s="99"/>
      <c r="IH490" s="99"/>
      <c r="II490" s="99"/>
      <c r="IJ490" s="99"/>
      <c r="IK490" s="503"/>
      <c r="IL490" s="502"/>
      <c r="IM490" s="99"/>
      <c r="IN490" s="99"/>
      <c r="IO490" s="99"/>
      <c r="IP490" s="99"/>
      <c r="IQ490" s="99"/>
      <c r="IR490" s="99"/>
      <c r="IS490" s="503"/>
      <c r="IT490" s="99"/>
      <c r="IU490" s="99"/>
      <c r="IV490" s="502"/>
      <c r="IW490" s="99"/>
      <c r="IX490" s="99"/>
      <c r="IY490" s="98"/>
      <c r="IZ490" s="99"/>
      <c r="JA490" s="99"/>
      <c r="JB490" s="98"/>
      <c r="JC490" s="99"/>
      <c r="JD490" s="99"/>
      <c r="JE490" s="99"/>
      <c r="JF490" s="98"/>
      <c r="JG490" s="99"/>
      <c r="JH490" s="502"/>
      <c r="JI490" s="99"/>
      <c r="JJ490" s="99"/>
      <c r="JK490" s="99"/>
      <c r="JL490" s="99"/>
      <c r="JM490" s="502"/>
      <c r="JN490" s="99"/>
      <c r="JO490" s="507"/>
      <c r="JP490" s="503"/>
      <c r="JQ490" s="502"/>
    </row>
    <row r="491" spans="23:277" ht="16" hidden="1">
      <c r="W491" s="503"/>
      <c r="X491" s="502"/>
      <c r="Y491" s="99"/>
      <c r="Z491" s="502"/>
      <c r="AA491" s="99"/>
      <c r="AB491" s="502"/>
      <c r="AC491" s="99"/>
      <c r="AD491" s="504"/>
      <c r="AE491" s="99"/>
      <c r="AF491" s="99"/>
      <c r="AG491" s="99"/>
      <c r="AH491" s="99"/>
      <c r="AI491" s="505"/>
      <c r="AJ491" s="99"/>
      <c r="AK491" s="98"/>
      <c r="AL491" s="99"/>
      <c r="AM491" s="645"/>
      <c r="AN491" s="99"/>
      <c r="AO491" s="99"/>
      <c r="AP491" s="99"/>
      <c r="AQ491" s="99"/>
      <c r="AR491" s="99"/>
      <c r="AS491" s="99"/>
      <c r="AT491" s="99"/>
      <c r="AU491" s="99"/>
      <c r="AV491" s="99"/>
      <c r="AW491" s="99"/>
      <c r="AX491" s="99"/>
      <c r="AY491" s="98"/>
      <c r="AZ491" s="99"/>
      <c r="BA491" s="98"/>
      <c r="BB491" s="99"/>
      <c r="BC491" s="502"/>
      <c r="BD491" s="99"/>
      <c r="BE491" s="99"/>
      <c r="BF491" s="502"/>
      <c r="BG491" s="99"/>
      <c r="BH491" s="99"/>
      <c r="BI491" s="99"/>
      <c r="BJ491" s="99"/>
      <c r="BK491" s="634"/>
      <c r="BL491" s="99"/>
      <c r="BM491" s="99"/>
      <c r="BN491" s="502"/>
      <c r="BO491" s="99"/>
      <c r="BP491" s="99"/>
      <c r="BQ491" s="99"/>
      <c r="BR491" s="502"/>
      <c r="BS491" s="99"/>
      <c r="BT491" s="99"/>
      <c r="BU491" s="502"/>
      <c r="BV491" s="99"/>
      <c r="BW491" s="502"/>
      <c r="BX491" s="99"/>
      <c r="BY491" s="99"/>
      <c r="BZ491" s="502"/>
      <c r="CA491" s="99"/>
      <c r="CB491" s="99"/>
      <c r="CC491" s="99"/>
      <c r="CD491" s="99"/>
      <c r="CE491" s="503"/>
      <c r="CF491" s="99"/>
      <c r="CG491" s="502"/>
      <c r="CH491" s="99"/>
      <c r="CI491" s="98"/>
      <c r="CJ491" s="99"/>
      <c r="CK491" s="99"/>
      <c r="CL491" s="98"/>
      <c r="CM491" s="99"/>
      <c r="CN491" s="99"/>
      <c r="CO491" s="99"/>
      <c r="CP491" s="98"/>
      <c r="CQ491" s="99"/>
      <c r="CR491" s="99"/>
      <c r="CS491" s="99"/>
      <c r="CT491" s="99"/>
      <c r="CU491" s="99"/>
      <c r="CV491" s="99"/>
      <c r="CW491" s="99"/>
      <c r="CX491" s="98"/>
      <c r="CY491" s="99"/>
      <c r="CZ491" s="99"/>
      <c r="DA491" s="99"/>
      <c r="DB491" s="99"/>
      <c r="DC491" s="502"/>
      <c r="DD491" s="99"/>
      <c r="DE491" s="99"/>
      <c r="DF491" s="99"/>
      <c r="DG491" s="99"/>
      <c r="DH491" s="99"/>
      <c r="DI491" s="99"/>
      <c r="DJ491" s="99"/>
      <c r="DK491" s="99"/>
      <c r="DL491" s="99"/>
      <c r="DM491" s="99"/>
      <c r="DN491" s="99"/>
      <c r="DO491" s="502"/>
      <c r="DP491" s="99"/>
      <c r="DQ491" s="99"/>
      <c r="DR491" s="99"/>
      <c r="DS491" s="502"/>
      <c r="DT491" s="99"/>
      <c r="DU491" s="99"/>
      <c r="DV491" s="99"/>
      <c r="DW491" s="99"/>
      <c r="DX491" s="99"/>
      <c r="DY491" s="99"/>
      <c r="DZ491" s="99"/>
      <c r="EA491" s="506"/>
      <c r="EB491" s="99"/>
      <c r="EC491" s="502"/>
      <c r="ED491" s="98"/>
      <c r="EE491" s="99"/>
      <c r="EF491" s="99"/>
      <c r="EG491" s="99"/>
      <c r="EH491" s="99"/>
      <c r="EI491" s="98"/>
      <c r="EJ491" s="99"/>
      <c r="EK491" s="98"/>
      <c r="EL491" s="99"/>
      <c r="EM491" s="99"/>
      <c r="EN491" s="98"/>
      <c r="EO491" s="99"/>
      <c r="EP491" s="193"/>
      <c r="EQ491" s="99"/>
      <c r="ER491" s="99"/>
      <c r="ES491" s="99"/>
      <c r="ET491" s="99"/>
      <c r="EU491" s="99"/>
      <c r="EV491" s="99"/>
      <c r="EW491" s="502"/>
      <c r="EX491" s="98"/>
      <c r="EY491" s="99"/>
      <c r="EZ491" s="99"/>
      <c r="FA491" s="98"/>
      <c r="FB491" s="99"/>
      <c r="FC491" s="99"/>
      <c r="FD491" s="99"/>
      <c r="FE491" s="98"/>
      <c r="FF491" s="99"/>
      <c r="FG491" s="98"/>
      <c r="FH491" s="99"/>
      <c r="FI491" s="99"/>
      <c r="FJ491" s="98"/>
      <c r="FK491" s="99"/>
      <c r="FL491" s="99"/>
      <c r="FM491" s="99"/>
      <c r="FN491" s="506"/>
      <c r="FO491" s="99"/>
      <c r="FP491" s="502"/>
      <c r="FQ491" s="99"/>
      <c r="FR491" s="98"/>
      <c r="FS491" s="99"/>
      <c r="FT491" s="98"/>
      <c r="FU491" s="99"/>
      <c r="FV491" s="99"/>
      <c r="FW491" s="99"/>
      <c r="FX491" s="99"/>
      <c r="FY491" s="99"/>
      <c r="FZ491" s="98"/>
      <c r="GA491" s="99"/>
      <c r="GB491" s="502"/>
      <c r="GC491" s="99"/>
      <c r="GD491" s="99"/>
      <c r="GE491" s="99"/>
      <c r="GF491" s="502"/>
      <c r="GG491" s="99"/>
      <c r="GH491" s="503"/>
      <c r="GI491" s="99"/>
      <c r="GJ491" s="502"/>
      <c r="GK491" s="99"/>
      <c r="GL491" s="99"/>
      <c r="GM491" s="502"/>
      <c r="GN491" s="99"/>
      <c r="GO491" s="99"/>
      <c r="GP491" s="99"/>
      <c r="GQ491" s="99"/>
      <c r="GR491" s="99"/>
      <c r="GS491" s="503"/>
      <c r="GT491" s="99"/>
      <c r="GU491" s="502"/>
      <c r="GV491" s="98"/>
      <c r="GW491" s="99"/>
      <c r="GX491" s="99"/>
      <c r="GY491" s="98"/>
      <c r="GZ491" s="99"/>
      <c r="HA491" s="99"/>
      <c r="HB491" s="99"/>
      <c r="HC491" s="99"/>
      <c r="HD491" s="99"/>
      <c r="HE491" s="99"/>
      <c r="HF491" s="99"/>
      <c r="HG491" s="99"/>
      <c r="HH491" s="502"/>
      <c r="HI491" s="99"/>
      <c r="HJ491" s="99"/>
      <c r="HK491" s="99"/>
      <c r="HL491" s="99"/>
      <c r="HM491" s="99"/>
      <c r="HN491" s="99"/>
      <c r="HO491" s="502"/>
      <c r="HP491" s="98"/>
      <c r="HQ491" s="99"/>
      <c r="HR491" s="99"/>
      <c r="HS491" s="99"/>
      <c r="HT491" s="98"/>
      <c r="HU491" s="99"/>
      <c r="HV491" s="99"/>
      <c r="HW491" s="99"/>
      <c r="HX491" s="99"/>
      <c r="HY491" s="98"/>
      <c r="HZ491" s="99"/>
      <c r="IA491" s="503"/>
      <c r="IB491" s="502"/>
      <c r="IC491" s="99"/>
      <c r="ID491" s="99"/>
      <c r="IE491" s="99"/>
      <c r="IF491" s="99"/>
      <c r="IG491" s="99"/>
      <c r="IH491" s="99"/>
      <c r="II491" s="99"/>
      <c r="IJ491" s="99"/>
      <c r="IK491" s="503"/>
      <c r="IL491" s="502"/>
      <c r="IM491" s="99"/>
      <c r="IN491" s="99"/>
      <c r="IO491" s="99"/>
      <c r="IP491" s="99"/>
      <c r="IQ491" s="99"/>
      <c r="IR491" s="99"/>
      <c r="IS491" s="503"/>
      <c r="IT491" s="99"/>
      <c r="IU491" s="99"/>
      <c r="IV491" s="502"/>
      <c r="IW491" s="99"/>
      <c r="IX491" s="99"/>
      <c r="IY491" s="98"/>
      <c r="IZ491" s="99"/>
      <c r="JA491" s="99"/>
      <c r="JB491" s="98"/>
      <c r="JC491" s="99"/>
      <c r="JD491" s="99"/>
      <c r="JE491" s="99"/>
      <c r="JF491" s="98"/>
      <c r="JG491" s="99"/>
      <c r="JH491" s="502"/>
      <c r="JI491" s="99"/>
      <c r="JJ491" s="99"/>
      <c r="JK491" s="99"/>
      <c r="JL491" s="99"/>
      <c r="JM491" s="502"/>
      <c r="JN491" s="99"/>
      <c r="JO491" s="507"/>
      <c r="JP491" s="503"/>
      <c r="JQ491" s="502"/>
    </row>
    <row r="492" spans="23:277" ht="16" hidden="1">
      <c r="W492" s="503"/>
      <c r="X492" s="502"/>
      <c r="Y492" s="99"/>
      <c r="Z492" s="502"/>
      <c r="AA492" s="99"/>
      <c r="AB492" s="502"/>
      <c r="AC492" s="99"/>
      <c r="AD492" s="504"/>
      <c r="AE492" s="99"/>
      <c r="AF492" s="99"/>
      <c r="AG492" s="99"/>
      <c r="AH492" s="99"/>
      <c r="AI492" s="505"/>
      <c r="AJ492" s="99"/>
      <c r="AK492" s="98"/>
      <c r="AL492" s="99"/>
      <c r="AM492" s="645"/>
      <c r="AN492" s="99"/>
      <c r="AO492" s="99"/>
      <c r="AP492" s="99"/>
      <c r="AQ492" s="99"/>
      <c r="AR492" s="99"/>
      <c r="AS492" s="99"/>
      <c r="AT492" s="99"/>
      <c r="AU492" s="99"/>
      <c r="AV492" s="99"/>
      <c r="AW492" s="99"/>
      <c r="AX492" s="99"/>
      <c r="AY492" s="98"/>
      <c r="AZ492" s="99"/>
      <c r="BA492" s="98"/>
      <c r="BB492" s="99"/>
      <c r="BC492" s="502"/>
      <c r="BD492" s="99"/>
      <c r="BE492" s="99"/>
      <c r="BF492" s="502"/>
      <c r="BG492" s="99"/>
      <c r="BH492" s="99"/>
      <c r="BI492" s="99"/>
      <c r="BJ492" s="99"/>
      <c r="BK492" s="634"/>
      <c r="BL492" s="99"/>
      <c r="BM492" s="99"/>
      <c r="BN492" s="502"/>
      <c r="BO492" s="99"/>
      <c r="BP492" s="99"/>
      <c r="BQ492" s="99"/>
      <c r="BR492" s="502"/>
      <c r="BS492" s="99"/>
      <c r="BT492" s="99"/>
      <c r="BU492" s="502"/>
      <c r="BV492" s="99"/>
      <c r="BW492" s="502"/>
      <c r="BX492" s="99"/>
      <c r="BY492" s="99"/>
      <c r="BZ492" s="502"/>
      <c r="CA492" s="99"/>
      <c r="CB492" s="99"/>
      <c r="CC492" s="99"/>
      <c r="CD492" s="99"/>
      <c r="CE492" s="503"/>
      <c r="CF492" s="99"/>
      <c r="CG492" s="502"/>
      <c r="CH492" s="99"/>
      <c r="CI492" s="98"/>
      <c r="CJ492" s="99"/>
      <c r="CK492" s="99"/>
      <c r="CL492" s="98"/>
      <c r="CM492" s="99"/>
      <c r="CN492" s="99"/>
      <c r="CO492" s="99"/>
      <c r="CP492" s="98"/>
      <c r="CQ492" s="99"/>
      <c r="CR492" s="99"/>
      <c r="CS492" s="99"/>
      <c r="CT492" s="99"/>
      <c r="CU492" s="99"/>
      <c r="CV492" s="99"/>
      <c r="CW492" s="99"/>
      <c r="CX492" s="98"/>
      <c r="CY492" s="99"/>
      <c r="CZ492" s="99"/>
      <c r="DA492" s="99"/>
      <c r="DB492" s="99"/>
      <c r="DC492" s="502"/>
      <c r="DD492" s="99"/>
      <c r="DE492" s="99"/>
      <c r="DF492" s="99"/>
      <c r="DG492" s="99"/>
      <c r="DH492" s="99"/>
      <c r="DI492" s="99"/>
      <c r="DJ492" s="99"/>
      <c r="DK492" s="99"/>
      <c r="DL492" s="99"/>
      <c r="DM492" s="99"/>
      <c r="DN492" s="99"/>
      <c r="DO492" s="502"/>
      <c r="DP492" s="99"/>
      <c r="DQ492" s="99"/>
      <c r="DR492" s="99"/>
      <c r="DS492" s="502"/>
      <c r="DT492" s="99"/>
      <c r="DU492" s="99"/>
      <c r="DV492" s="99"/>
      <c r="DW492" s="99"/>
      <c r="DX492" s="99"/>
      <c r="DY492" s="99"/>
      <c r="DZ492" s="99"/>
      <c r="EA492" s="506"/>
      <c r="EB492" s="99"/>
      <c r="EC492" s="502"/>
      <c r="ED492" s="98"/>
      <c r="EE492" s="99"/>
      <c r="EF492" s="99"/>
      <c r="EG492" s="99"/>
      <c r="EH492" s="99"/>
      <c r="EI492" s="98"/>
      <c r="EJ492" s="99"/>
      <c r="EK492" s="98"/>
      <c r="EL492" s="99"/>
      <c r="EM492" s="99"/>
      <c r="EN492" s="98"/>
      <c r="EO492" s="99"/>
      <c r="EP492" s="193"/>
      <c r="EQ492" s="99"/>
      <c r="ER492" s="99"/>
      <c r="ES492" s="99"/>
      <c r="ET492" s="99"/>
      <c r="EU492" s="99"/>
      <c r="EV492" s="99"/>
      <c r="EW492" s="502"/>
      <c r="EX492" s="98"/>
      <c r="EY492" s="99"/>
      <c r="EZ492" s="99"/>
      <c r="FA492" s="98"/>
      <c r="FB492" s="99"/>
      <c r="FC492" s="99"/>
      <c r="FD492" s="99"/>
      <c r="FE492" s="98"/>
      <c r="FF492" s="99"/>
      <c r="FG492" s="98"/>
      <c r="FH492" s="99"/>
      <c r="FI492" s="99"/>
      <c r="FJ492" s="98"/>
      <c r="FK492" s="99"/>
      <c r="FL492" s="99"/>
      <c r="FM492" s="99"/>
      <c r="FN492" s="506"/>
      <c r="FO492" s="99"/>
      <c r="FP492" s="502"/>
      <c r="FQ492" s="99"/>
      <c r="FR492" s="98"/>
      <c r="FS492" s="99"/>
      <c r="FT492" s="98"/>
      <c r="FU492" s="99"/>
      <c r="FV492" s="99"/>
      <c r="FW492" s="99"/>
      <c r="FX492" s="99"/>
      <c r="FY492" s="99"/>
      <c r="FZ492" s="98"/>
      <c r="GA492" s="99"/>
      <c r="GB492" s="502"/>
      <c r="GC492" s="99"/>
      <c r="GD492" s="99"/>
      <c r="GE492" s="99"/>
      <c r="GF492" s="502"/>
      <c r="GG492" s="99"/>
      <c r="GH492" s="503"/>
      <c r="GI492" s="99"/>
      <c r="GJ492" s="502"/>
      <c r="GK492" s="99"/>
      <c r="GL492" s="99"/>
      <c r="GM492" s="502"/>
      <c r="GN492" s="99"/>
      <c r="GO492" s="99"/>
      <c r="GP492" s="99"/>
      <c r="GQ492" s="99"/>
      <c r="GR492" s="99"/>
      <c r="GS492" s="503"/>
      <c r="GT492" s="99"/>
      <c r="GU492" s="502"/>
      <c r="GV492" s="98"/>
      <c r="GW492" s="99"/>
      <c r="GX492" s="99"/>
      <c r="GY492" s="98"/>
      <c r="GZ492" s="99"/>
      <c r="HA492" s="99"/>
      <c r="HB492" s="99"/>
      <c r="HC492" s="99"/>
      <c r="HD492" s="99"/>
      <c r="HE492" s="99"/>
      <c r="HF492" s="99"/>
      <c r="HG492" s="99"/>
      <c r="HH492" s="502"/>
      <c r="HI492" s="99"/>
      <c r="HJ492" s="99"/>
      <c r="HK492" s="99"/>
      <c r="HL492" s="99"/>
      <c r="HM492" s="99"/>
      <c r="HN492" s="99"/>
      <c r="HO492" s="502"/>
      <c r="HP492" s="98"/>
      <c r="HQ492" s="99"/>
      <c r="HR492" s="99"/>
      <c r="HS492" s="99"/>
      <c r="HT492" s="98"/>
      <c r="HU492" s="99"/>
      <c r="HV492" s="99"/>
      <c r="HW492" s="99"/>
      <c r="HX492" s="99"/>
      <c r="HY492" s="98"/>
      <c r="HZ492" s="99"/>
      <c r="IA492" s="503"/>
      <c r="IB492" s="502"/>
      <c r="IC492" s="99"/>
      <c r="ID492" s="99"/>
      <c r="IE492" s="99"/>
      <c r="IF492" s="99"/>
      <c r="IG492" s="99"/>
      <c r="IH492" s="99"/>
      <c r="II492" s="99"/>
      <c r="IJ492" s="99"/>
      <c r="IK492" s="503"/>
      <c r="IL492" s="502"/>
      <c r="IM492" s="99"/>
      <c r="IN492" s="99"/>
      <c r="IO492" s="99"/>
      <c r="IP492" s="99"/>
      <c r="IQ492" s="99"/>
      <c r="IR492" s="99"/>
      <c r="IS492" s="503"/>
      <c r="IT492" s="99"/>
      <c r="IU492" s="99"/>
      <c r="IV492" s="502"/>
      <c r="IW492" s="99"/>
      <c r="IX492" s="99"/>
      <c r="IY492" s="98"/>
      <c r="IZ492" s="99"/>
      <c r="JA492" s="99"/>
      <c r="JB492" s="98"/>
      <c r="JC492" s="99"/>
      <c r="JD492" s="99"/>
      <c r="JE492" s="99"/>
      <c r="JF492" s="98"/>
      <c r="JG492" s="99"/>
      <c r="JH492" s="502"/>
      <c r="JI492" s="99"/>
      <c r="JJ492" s="99"/>
      <c r="JK492" s="99"/>
      <c r="JL492" s="99"/>
      <c r="JM492" s="502"/>
      <c r="JN492" s="99"/>
      <c r="JO492" s="507"/>
      <c r="JP492" s="503"/>
      <c r="JQ492" s="502"/>
    </row>
    <row r="493" spans="23:277" ht="16" hidden="1">
      <c r="W493" s="503"/>
      <c r="X493" s="502"/>
      <c r="Y493" s="99"/>
      <c r="Z493" s="502"/>
      <c r="AA493" s="99"/>
      <c r="AB493" s="502"/>
      <c r="AC493" s="99"/>
      <c r="AD493" s="504"/>
      <c r="AE493" s="99"/>
      <c r="AF493" s="99"/>
      <c r="AG493" s="99"/>
      <c r="AH493" s="99"/>
      <c r="AI493" s="505"/>
      <c r="AJ493" s="99"/>
      <c r="AK493" s="98"/>
      <c r="AL493" s="99"/>
      <c r="AM493" s="645"/>
      <c r="AN493" s="99"/>
      <c r="AO493" s="99"/>
      <c r="AP493" s="99"/>
      <c r="AQ493" s="99"/>
      <c r="AR493" s="99"/>
      <c r="AS493" s="99"/>
      <c r="AT493" s="99"/>
      <c r="AU493" s="99"/>
      <c r="AV493" s="99"/>
      <c r="AW493" s="99"/>
      <c r="AX493" s="99"/>
      <c r="AY493" s="98"/>
      <c r="AZ493" s="99"/>
      <c r="BA493" s="98"/>
      <c r="BB493" s="99"/>
      <c r="BC493" s="502"/>
      <c r="BD493" s="99"/>
      <c r="BE493" s="99"/>
      <c r="BF493" s="502"/>
      <c r="BG493" s="99"/>
      <c r="BH493" s="99"/>
      <c r="BI493" s="99"/>
      <c r="BJ493" s="99"/>
      <c r="BK493" s="634"/>
      <c r="BL493" s="99"/>
      <c r="BM493" s="99"/>
      <c r="BN493" s="502"/>
      <c r="BO493" s="99"/>
      <c r="BP493" s="99"/>
      <c r="BQ493" s="99"/>
      <c r="BR493" s="502"/>
      <c r="BS493" s="99"/>
      <c r="BT493" s="99"/>
      <c r="BU493" s="502"/>
      <c r="BV493" s="99"/>
      <c r="BW493" s="502"/>
      <c r="BX493" s="99"/>
      <c r="BY493" s="99"/>
      <c r="BZ493" s="502"/>
      <c r="CA493" s="99"/>
      <c r="CB493" s="99"/>
      <c r="CC493" s="99"/>
      <c r="CD493" s="99"/>
      <c r="CE493" s="503"/>
      <c r="CF493" s="99"/>
      <c r="CG493" s="502"/>
      <c r="CH493" s="99"/>
      <c r="CI493" s="98"/>
      <c r="CJ493" s="99"/>
      <c r="CK493" s="99"/>
      <c r="CL493" s="98"/>
      <c r="CM493" s="99"/>
      <c r="CN493" s="99"/>
      <c r="CO493" s="99"/>
      <c r="CP493" s="98"/>
      <c r="CQ493" s="99"/>
      <c r="CR493" s="99"/>
      <c r="CS493" s="99"/>
      <c r="CT493" s="99"/>
      <c r="CU493" s="99"/>
      <c r="CV493" s="99"/>
      <c r="CW493" s="99"/>
      <c r="CX493" s="98"/>
      <c r="CY493" s="99"/>
      <c r="CZ493" s="99"/>
      <c r="DA493" s="99"/>
      <c r="DB493" s="99"/>
      <c r="DC493" s="502"/>
      <c r="DD493" s="99"/>
      <c r="DE493" s="99"/>
      <c r="DF493" s="99"/>
      <c r="DG493" s="99"/>
      <c r="DH493" s="99"/>
      <c r="DI493" s="99"/>
      <c r="DJ493" s="99"/>
      <c r="DK493" s="99"/>
      <c r="DL493" s="99"/>
      <c r="DM493" s="99"/>
      <c r="DN493" s="99"/>
      <c r="DO493" s="502"/>
      <c r="DP493" s="99"/>
      <c r="DQ493" s="99"/>
      <c r="DR493" s="99"/>
      <c r="DS493" s="502"/>
      <c r="DT493" s="99"/>
      <c r="DU493" s="99"/>
      <c r="DV493" s="99"/>
      <c r="DW493" s="99"/>
      <c r="DX493" s="99"/>
      <c r="DY493" s="99"/>
      <c r="DZ493" s="99"/>
      <c r="EA493" s="506"/>
      <c r="EB493" s="99"/>
      <c r="EC493" s="502"/>
      <c r="ED493" s="98"/>
      <c r="EE493" s="99"/>
      <c r="EF493" s="99"/>
      <c r="EG493" s="99"/>
      <c r="EH493" s="99"/>
      <c r="EI493" s="98"/>
      <c r="EJ493" s="99"/>
      <c r="EK493" s="98"/>
      <c r="EL493" s="99"/>
      <c r="EM493" s="99"/>
      <c r="EN493" s="98"/>
      <c r="EO493" s="99"/>
      <c r="EP493" s="193"/>
      <c r="EQ493" s="99"/>
      <c r="ER493" s="99"/>
      <c r="ES493" s="99"/>
      <c r="ET493" s="99"/>
      <c r="EU493" s="99"/>
      <c r="EV493" s="99"/>
      <c r="EW493" s="502"/>
      <c r="EX493" s="98"/>
      <c r="EY493" s="99"/>
      <c r="EZ493" s="99"/>
      <c r="FA493" s="98"/>
      <c r="FB493" s="99"/>
      <c r="FC493" s="99"/>
      <c r="FD493" s="99"/>
      <c r="FE493" s="98"/>
      <c r="FF493" s="99"/>
      <c r="FG493" s="98"/>
      <c r="FH493" s="99"/>
      <c r="FI493" s="99"/>
      <c r="FJ493" s="98"/>
      <c r="FK493" s="99"/>
      <c r="FL493" s="99"/>
      <c r="FM493" s="99"/>
      <c r="FN493" s="506"/>
      <c r="FO493" s="99"/>
      <c r="FP493" s="502"/>
      <c r="FQ493" s="99"/>
      <c r="FR493" s="98"/>
      <c r="FS493" s="99"/>
      <c r="FT493" s="98"/>
      <c r="FU493" s="99"/>
      <c r="FV493" s="99"/>
      <c r="FW493" s="99"/>
      <c r="FX493" s="99"/>
      <c r="FY493" s="99"/>
      <c r="FZ493" s="98"/>
      <c r="GA493" s="99"/>
      <c r="GB493" s="502"/>
      <c r="GC493" s="99"/>
      <c r="GD493" s="99"/>
      <c r="GE493" s="99"/>
      <c r="GF493" s="502"/>
      <c r="GG493" s="99"/>
      <c r="GH493" s="503"/>
      <c r="GI493" s="99"/>
      <c r="GJ493" s="502"/>
      <c r="GK493" s="99"/>
      <c r="GL493" s="99"/>
      <c r="GM493" s="502"/>
      <c r="GN493" s="99"/>
      <c r="GO493" s="99"/>
      <c r="GP493" s="99"/>
      <c r="GQ493" s="99"/>
      <c r="GR493" s="99"/>
      <c r="GS493" s="503"/>
      <c r="GT493" s="99"/>
      <c r="GU493" s="502"/>
      <c r="GV493" s="98"/>
      <c r="GW493" s="99"/>
      <c r="GX493" s="99"/>
      <c r="GY493" s="98"/>
      <c r="GZ493" s="99"/>
      <c r="HA493" s="99"/>
      <c r="HB493" s="99"/>
      <c r="HC493" s="99"/>
      <c r="HD493" s="99"/>
      <c r="HE493" s="99"/>
      <c r="HF493" s="99"/>
      <c r="HG493" s="99"/>
      <c r="HH493" s="502"/>
      <c r="HI493" s="99"/>
      <c r="HJ493" s="99"/>
      <c r="HK493" s="99"/>
      <c r="HL493" s="99"/>
      <c r="HM493" s="99"/>
      <c r="HN493" s="99"/>
      <c r="HO493" s="502"/>
      <c r="HP493" s="98"/>
      <c r="HQ493" s="99"/>
      <c r="HR493" s="99"/>
      <c r="HS493" s="99"/>
      <c r="HT493" s="98"/>
      <c r="HU493" s="99"/>
      <c r="HV493" s="99"/>
      <c r="HW493" s="99"/>
      <c r="HX493" s="99"/>
      <c r="HY493" s="98"/>
      <c r="HZ493" s="99"/>
      <c r="IA493" s="503"/>
      <c r="IB493" s="502"/>
      <c r="IC493" s="99"/>
      <c r="ID493" s="99"/>
      <c r="IE493" s="99"/>
      <c r="IF493" s="99"/>
      <c r="IG493" s="99"/>
      <c r="IH493" s="99"/>
      <c r="II493" s="99"/>
      <c r="IJ493" s="99"/>
      <c r="IK493" s="503"/>
      <c r="IL493" s="502"/>
      <c r="IM493" s="99"/>
      <c r="IN493" s="99"/>
      <c r="IO493" s="99"/>
      <c r="IP493" s="99"/>
      <c r="IQ493" s="99"/>
      <c r="IR493" s="99"/>
      <c r="IS493" s="503"/>
      <c r="IT493" s="99"/>
      <c r="IU493" s="99"/>
      <c r="IV493" s="502"/>
      <c r="IW493" s="99"/>
      <c r="IX493" s="99"/>
      <c r="IY493" s="98"/>
      <c r="IZ493" s="99"/>
      <c r="JA493" s="99"/>
      <c r="JB493" s="98"/>
      <c r="JC493" s="99"/>
      <c r="JD493" s="99"/>
      <c r="JE493" s="99"/>
      <c r="JF493" s="98"/>
      <c r="JG493" s="99"/>
      <c r="JH493" s="502"/>
      <c r="JI493" s="99"/>
      <c r="JJ493" s="99"/>
      <c r="JK493" s="99"/>
      <c r="JL493" s="99"/>
      <c r="JM493" s="502"/>
      <c r="JN493" s="99"/>
      <c r="JO493" s="507"/>
      <c r="JP493" s="503"/>
      <c r="JQ493" s="502"/>
    </row>
    <row r="494" spans="23:277" ht="16" hidden="1">
      <c r="W494" s="503"/>
      <c r="X494" s="502"/>
      <c r="Y494" s="99"/>
      <c r="Z494" s="502"/>
      <c r="AA494" s="99"/>
      <c r="AB494" s="502"/>
      <c r="AC494" s="99"/>
      <c r="AD494" s="504"/>
      <c r="AE494" s="99"/>
      <c r="AF494" s="99"/>
      <c r="AG494" s="99"/>
      <c r="AH494" s="99"/>
      <c r="AI494" s="505"/>
      <c r="AJ494" s="99"/>
      <c r="AK494" s="98"/>
      <c r="AL494" s="99"/>
      <c r="AM494" s="645"/>
      <c r="AN494" s="99"/>
      <c r="AO494" s="99"/>
      <c r="AP494" s="99"/>
      <c r="AQ494" s="99"/>
      <c r="AR494" s="99"/>
      <c r="AS494" s="99"/>
      <c r="AT494" s="99"/>
      <c r="AU494" s="99"/>
      <c r="AV494" s="99"/>
      <c r="AW494" s="99"/>
      <c r="AX494" s="99"/>
      <c r="AY494" s="98"/>
      <c r="AZ494" s="99"/>
      <c r="BA494" s="98"/>
      <c r="BB494" s="99"/>
      <c r="BC494" s="502"/>
      <c r="BD494" s="99"/>
      <c r="BE494" s="99"/>
      <c r="BF494" s="502"/>
      <c r="BG494" s="99"/>
      <c r="BH494" s="99"/>
      <c r="BI494" s="99"/>
      <c r="BJ494" s="99"/>
      <c r="BK494" s="634"/>
      <c r="BL494" s="99"/>
      <c r="BM494" s="99"/>
      <c r="BN494" s="502"/>
      <c r="BO494" s="99"/>
      <c r="BP494" s="99"/>
      <c r="BQ494" s="99"/>
      <c r="BR494" s="502"/>
      <c r="BS494" s="99"/>
      <c r="BT494" s="99"/>
      <c r="BU494" s="502"/>
      <c r="BV494" s="99"/>
      <c r="BW494" s="502"/>
      <c r="BX494" s="99"/>
      <c r="BY494" s="99"/>
      <c r="BZ494" s="502"/>
      <c r="CA494" s="99"/>
      <c r="CB494" s="99"/>
      <c r="CC494" s="99"/>
      <c r="CD494" s="99"/>
      <c r="CE494" s="503"/>
      <c r="CF494" s="99"/>
      <c r="CG494" s="502"/>
      <c r="CH494" s="99"/>
      <c r="CI494" s="98"/>
      <c r="CJ494" s="99"/>
      <c r="CK494" s="99"/>
      <c r="CL494" s="98"/>
      <c r="CM494" s="99"/>
      <c r="CN494" s="99"/>
      <c r="CO494" s="99"/>
      <c r="CP494" s="98"/>
      <c r="CQ494" s="99"/>
      <c r="CR494" s="99"/>
      <c r="CS494" s="99"/>
      <c r="CT494" s="99"/>
      <c r="CU494" s="99"/>
      <c r="CV494" s="99"/>
      <c r="CW494" s="99"/>
      <c r="CX494" s="98"/>
      <c r="CY494" s="99"/>
      <c r="CZ494" s="99"/>
      <c r="DA494" s="99"/>
      <c r="DB494" s="99"/>
      <c r="DC494" s="502"/>
      <c r="DD494" s="99"/>
      <c r="DE494" s="99"/>
      <c r="DF494" s="99"/>
      <c r="DG494" s="99"/>
      <c r="DH494" s="99"/>
      <c r="DI494" s="99"/>
      <c r="DJ494" s="99"/>
      <c r="DK494" s="99"/>
      <c r="DL494" s="99"/>
      <c r="DM494" s="99"/>
      <c r="DN494" s="99"/>
      <c r="DO494" s="502"/>
      <c r="DP494" s="99"/>
      <c r="DQ494" s="99"/>
      <c r="DR494" s="99"/>
      <c r="DS494" s="502"/>
      <c r="DT494" s="99"/>
      <c r="DU494" s="99"/>
      <c r="DV494" s="99"/>
      <c r="DW494" s="99"/>
      <c r="DX494" s="99"/>
      <c r="DY494" s="99"/>
      <c r="DZ494" s="99"/>
      <c r="EA494" s="506"/>
      <c r="EB494" s="99"/>
      <c r="EC494" s="502"/>
      <c r="ED494" s="98"/>
      <c r="EE494" s="99"/>
      <c r="EF494" s="99"/>
      <c r="EG494" s="99"/>
      <c r="EH494" s="99"/>
      <c r="EI494" s="98"/>
      <c r="EJ494" s="99"/>
      <c r="EK494" s="98"/>
      <c r="EL494" s="99"/>
      <c r="EM494" s="99"/>
      <c r="EN494" s="98"/>
      <c r="EO494" s="99"/>
      <c r="EP494" s="193"/>
      <c r="EQ494" s="99"/>
      <c r="ER494" s="99"/>
      <c r="ES494" s="99"/>
      <c r="ET494" s="99"/>
      <c r="EU494" s="99"/>
      <c r="EV494" s="99"/>
      <c r="EW494" s="502"/>
      <c r="EX494" s="98"/>
      <c r="EY494" s="99"/>
      <c r="EZ494" s="99"/>
      <c r="FA494" s="98"/>
      <c r="FB494" s="99"/>
      <c r="FC494" s="99"/>
      <c r="FD494" s="99"/>
      <c r="FE494" s="98"/>
      <c r="FF494" s="99"/>
      <c r="FG494" s="98"/>
      <c r="FH494" s="99"/>
      <c r="FI494" s="99"/>
      <c r="FJ494" s="98"/>
      <c r="FK494" s="99"/>
      <c r="FL494" s="99"/>
      <c r="FM494" s="99"/>
      <c r="FN494" s="506"/>
      <c r="FO494" s="99"/>
      <c r="FP494" s="502"/>
      <c r="FQ494" s="99"/>
      <c r="FR494" s="98"/>
      <c r="FS494" s="99"/>
      <c r="FT494" s="98"/>
      <c r="FU494" s="99"/>
      <c r="FV494" s="99"/>
      <c r="FW494" s="99"/>
      <c r="FX494" s="99"/>
      <c r="FY494" s="99"/>
      <c r="FZ494" s="98"/>
      <c r="GA494" s="99"/>
      <c r="GB494" s="502"/>
      <c r="GC494" s="99"/>
      <c r="GD494" s="99"/>
      <c r="GE494" s="99"/>
      <c r="GF494" s="502"/>
      <c r="GG494" s="99"/>
      <c r="GH494" s="503"/>
      <c r="GI494" s="99"/>
      <c r="GJ494" s="502"/>
      <c r="GK494" s="99"/>
      <c r="GL494" s="99"/>
      <c r="GM494" s="502"/>
      <c r="GN494" s="99"/>
      <c r="GO494" s="99"/>
      <c r="GP494" s="99"/>
      <c r="GQ494" s="99"/>
      <c r="GR494" s="99"/>
      <c r="GS494" s="503"/>
      <c r="GT494" s="99"/>
      <c r="GU494" s="502"/>
      <c r="GV494" s="98"/>
      <c r="GW494" s="99"/>
      <c r="GX494" s="99"/>
      <c r="GY494" s="98"/>
      <c r="GZ494" s="99"/>
      <c r="HA494" s="99"/>
      <c r="HB494" s="99"/>
      <c r="HC494" s="99"/>
      <c r="HD494" s="99"/>
      <c r="HE494" s="99"/>
      <c r="HF494" s="99"/>
      <c r="HG494" s="99"/>
      <c r="HH494" s="502"/>
      <c r="HI494" s="99"/>
      <c r="HJ494" s="99"/>
      <c r="HK494" s="99"/>
      <c r="HL494" s="99"/>
      <c r="HM494" s="99"/>
      <c r="HN494" s="99"/>
      <c r="HO494" s="502"/>
      <c r="HP494" s="98"/>
      <c r="HQ494" s="99"/>
      <c r="HR494" s="99"/>
      <c r="HS494" s="99"/>
      <c r="HT494" s="98"/>
      <c r="HU494" s="99"/>
      <c r="HV494" s="99"/>
      <c r="HW494" s="99"/>
      <c r="HX494" s="99"/>
      <c r="HY494" s="98"/>
      <c r="HZ494" s="99"/>
      <c r="IA494" s="503"/>
      <c r="IB494" s="502"/>
      <c r="IC494" s="99"/>
      <c r="ID494" s="99"/>
      <c r="IE494" s="99"/>
      <c r="IF494" s="99"/>
      <c r="IG494" s="99"/>
      <c r="IH494" s="99"/>
      <c r="II494" s="99"/>
      <c r="IJ494" s="99"/>
      <c r="IK494" s="503"/>
      <c r="IL494" s="502"/>
      <c r="IM494" s="99"/>
      <c r="IN494" s="99"/>
      <c r="IO494" s="99"/>
      <c r="IP494" s="99"/>
      <c r="IQ494" s="99"/>
      <c r="IR494" s="99"/>
      <c r="IS494" s="503"/>
      <c r="IT494" s="99"/>
      <c r="IU494" s="99"/>
      <c r="IV494" s="502"/>
      <c r="IW494" s="99"/>
      <c r="IX494" s="99"/>
      <c r="IY494" s="98"/>
      <c r="IZ494" s="99"/>
      <c r="JA494" s="99"/>
      <c r="JB494" s="98"/>
      <c r="JC494" s="99"/>
      <c r="JD494" s="99"/>
      <c r="JE494" s="99"/>
      <c r="JF494" s="98"/>
      <c r="JG494" s="99"/>
      <c r="JH494" s="502"/>
      <c r="JI494" s="99"/>
      <c r="JJ494" s="99"/>
      <c r="JK494" s="99"/>
      <c r="JL494" s="99"/>
      <c r="JM494" s="502"/>
      <c r="JN494" s="99"/>
      <c r="JO494" s="507"/>
      <c r="JP494" s="503"/>
      <c r="JQ494" s="502"/>
    </row>
    <row r="495" spans="23:277" ht="16" hidden="1">
      <c r="W495" s="503"/>
      <c r="X495" s="502"/>
      <c r="Y495" s="99"/>
      <c r="Z495" s="502"/>
      <c r="AA495" s="99"/>
      <c r="AB495" s="502"/>
      <c r="AC495" s="99"/>
      <c r="AD495" s="504"/>
      <c r="AE495" s="99"/>
      <c r="AF495" s="99"/>
      <c r="AG495" s="99"/>
      <c r="AH495" s="99"/>
      <c r="AI495" s="505"/>
      <c r="AJ495" s="99"/>
      <c r="AK495" s="98"/>
      <c r="AL495" s="99"/>
      <c r="AM495" s="645"/>
      <c r="AN495" s="99"/>
      <c r="AO495" s="99"/>
      <c r="AP495" s="99"/>
      <c r="AQ495" s="99"/>
      <c r="AR495" s="99"/>
      <c r="AS495" s="99"/>
      <c r="AT495" s="99"/>
      <c r="AU495" s="99"/>
      <c r="AV495" s="99"/>
      <c r="AW495" s="99"/>
      <c r="AX495" s="99"/>
      <c r="AY495" s="98"/>
      <c r="AZ495" s="99"/>
      <c r="BA495" s="98"/>
      <c r="BB495" s="99"/>
      <c r="BC495" s="502"/>
      <c r="BD495" s="99"/>
      <c r="BE495" s="99"/>
      <c r="BF495" s="502"/>
      <c r="BG495" s="99"/>
      <c r="BH495" s="99"/>
      <c r="BI495" s="99"/>
      <c r="BJ495" s="99"/>
      <c r="BK495" s="634"/>
      <c r="BL495" s="99"/>
      <c r="BM495" s="99"/>
      <c r="BN495" s="502"/>
      <c r="BO495" s="99"/>
      <c r="BP495" s="99"/>
      <c r="BQ495" s="99"/>
      <c r="BR495" s="502"/>
      <c r="BS495" s="99"/>
      <c r="BT495" s="99"/>
      <c r="BU495" s="502"/>
      <c r="BV495" s="99"/>
      <c r="BW495" s="502"/>
      <c r="BX495" s="99"/>
      <c r="BY495" s="99"/>
      <c r="BZ495" s="502"/>
      <c r="CA495" s="99"/>
      <c r="CB495" s="99"/>
      <c r="CC495" s="99"/>
      <c r="CD495" s="99"/>
      <c r="CE495" s="503"/>
      <c r="CF495" s="99"/>
      <c r="CG495" s="502"/>
      <c r="CH495" s="99"/>
      <c r="CI495" s="98"/>
      <c r="CJ495" s="99"/>
      <c r="CK495" s="99"/>
      <c r="CL495" s="98"/>
      <c r="CM495" s="99"/>
      <c r="CN495" s="99"/>
      <c r="CO495" s="99"/>
      <c r="CP495" s="98"/>
      <c r="CQ495" s="99"/>
      <c r="CR495" s="99"/>
      <c r="CS495" s="99"/>
      <c r="CT495" s="99"/>
      <c r="CU495" s="99"/>
      <c r="CV495" s="99"/>
      <c r="CW495" s="99"/>
      <c r="CX495" s="98"/>
      <c r="CY495" s="99"/>
      <c r="CZ495" s="99"/>
      <c r="DA495" s="99"/>
      <c r="DB495" s="99"/>
      <c r="DC495" s="502"/>
      <c r="DD495" s="99"/>
      <c r="DE495" s="99"/>
      <c r="DF495" s="99"/>
      <c r="DG495" s="99"/>
      <c r="DH495" s="99"/>
      <c r="DI495" s="99"/>
      <c r="DJ495" s="99"/>
      <c r="DK495" s="99"/>
      <c r="DL495" s="99"/>
      <c r="DM495" s="99"/>
      <c r="DN495" s="99"/>
      <c r="DO495" s="502"/>
      <c r="DP495" s="99"/>
      <c r="DQ495" s="99"/>
      <c r="DR495" s="99"/>
      <c r="DS495" s="502"/>
      <c r="DT495" s="99"/>
      <c r="DU495" s="99"/>
      <c r="DV495" s="99"/>
      <c r="DW495" s="99"/>
      <c r="DX495" s="99"/>
      <c r="DY495" s="99"/>
      <c r="DZ495" s="99"/>
      <c r="EA495" s="506"/>
      <c r="EB495" s="99"/>
      <c r="EC495" s="502"/>
      <c r="ED495" s="98"/>
      <c r="EE495" s="99"/>
      <c r="EF495" s="99"/>
      <c r="EG495" s="99"/>
      <c r="EH495" s="99"/>
      <c r="EI495" s="98"/>
      <c r="EJ495" s="99"/>
      <c r="EK495" s="98"/>
      <c r="EL495" s="99"/>
      <c r="EM495" s="99"/>
      <c r="EN495" s="98"/>
      <c r="EO495" s="99"/>
      <c r="EP495" s="193"/>
      <c r="EQ495" s="99"/>
      <c r="ER495" s="99"/>
      <c r="ES495" s="99"/>
      <c r="ET495" s="99"/>
      <c r="EU495" s="99"/>
      <c r="EV495" s="99"/>
      <c r="EW495" s="502"/>
      <c r="EX495" s="98"/>
      <c r="EY495" s="99"/>
      <c r="EZ495" s="99"/>
      <c r="FA495" s="98"/>
      <c r="FB495" s="99"/>
      <c r="FC495" s="99"/>
      <c r="FD495" s="99"/>
      <c r="FE495" s="98"/>
      <c r="FF495" s="99"/>
      <c r="FG495" s="98"/>
      <c r="FH495" s="99"/>
      <c r="FI495" s="99"/>
      <c r="FJ495" s="98"/>
      <c r="FK495" s="99"/>
      <c r="FL495" s="99"/>
      <c r="FM495" s="99"/>
      <c r="FN495" s="506"/>
      <c r="FO495" s="99"/>
      <c r="FP495" s="502"/>
      <c r="FQ495" s="99"/>
      <c r="FR495" s="98"/>
      <c r="FS495" s="99"/>
      <c r="FT495" s="98"/>
      <c r="FU495" s="99"/>
      <c r="FV495" s="99"/>
      <c r="FW495" s="99"/>
      <c r="FX495" s="99"/>
      <c r="FY495" s="99"/>
      <c r="FZ495" s="98"/>
      <c r="GA495" s="99"/>
      <c r="GB495" s="502"/>
      <c r="GC495" s="99"/>
      <c r="GD495" s="99"/>
      <c r="GE495" s="99"/>
      <c r="GF495" s="502"/>
      <c r="GG495" s="99"/>
      <c r="GH495" s="503"/>
      <c r="GI495" s="99"/>
      <c r="GJ495" s="502"/>
      <c r="GK495" s="99"/>
      <c r="GL495" s="99"/>
      <c r="GM495" s="502"/>
      <c r="GN495" s="99"/>
      <c r="GO495" s="99"/>
      <c r="GP495" s="99"/>
      <c r="GQ495" s="99"/>
      <c r="GR495" s="99"/>
      <c r="GS495" s="503"/>
      <c r="GT495" s="99"/>
      <c r="GU495" s="502"/>
      <c r="GV495" s="98"/>
      <c r="GW495" s="99"/>
      <c r="GX495" s="99"/>
      <c r="GY495" s="98"/>
      <c r="GZ495" s="99"/>
      <c r="HA495" s="99"/>
      <c r="HB495" s="99"/>
      <c r="HC495" s="99"/>
      <c r="HD495" s="99"/>
      <c r="HE495" s="99"/>
      <c r="HF495" s="99"/>
      <c r="HG495" s="99"/>
      <c r="HH495" s="502"/>
      <c r="HI495" s="99"/>
      <c r="HJ495" s="99"/>
      <c r="HK495" s="99"/>
      <c r="HL495" s="99"/>
      <c r="HM495" s="99"/>
      <c r="HN495" s="99"/>
      <c r="HO495" s="502"/>
      <c r="HP495" s="98"/>
      <c r="HQ495" s="99"/>
      <c r="HR495" s="99"/>
      <c r="HS495" s="99"/>
      <c r="HT495" s="98"/>
      <c r="HU495" s="99"/>
      <c r="HV495" s="99"/>
      <c r="HW495" s="99"/>
      <c r="HX495" s="99"/>
      <c r="HY495" s="98"/>
      <c r="HZ495" s="99"/>
      <c r="IA495" s="503"/>
      <c r="IB495" s="502"/>
      <c r="IC495" s="99"/>
      <c r="ID495" s="99"/>
      <c r="IE495" s="99"/>
      <c r="IF495" s="99"/>
      <c r="IG495" s="99"/>
      <c r="IH495" s="99"/>
      <c r="II495" s="99"/>
      <c r="IJ495" s="99"/>
      <c r="IK495" s="503"/>
      <c r="IL495" s="502"/>
      <c r="IM495" s="99"/>
      <c r="IN495" s="99"/>
      <c r="IO495" s="99"/>
      <c r="IP495" s="99"/>
      <c r="IQ495" s="99"/>
      <c r="IR495" s="99"/>
      <c r="IS495" s="503"/>
      <c r="IT495" s="99"/>
      <c r="IU495" s="99"/>
      <c r="IV495" s="502"/>
      <c r="IW495" s="99"/>
      <c r="IX495" s="99"/>
      <c r="IY495" s="98"/>
      <c r="IZ495" s="99"/>
      <c r="JA495" s="99"/>
      <c r="JB495" s="98"/>
      <c r="JC495" s="99"/>
      <c r="JD495" s="99"/>
      <c r="JE495" s="99"/>
      <c r="JF495" s="98"/>
      <c r="JG495" s="99"/>
      <c r="JH495" s="502"/>
      <c r="JI495" s="99"/>
      <c r="JJ495" s="99"/>
      <c r="JK495" s="99"/>
      <c r="JL495" s="99"/>
      <c r="JM495" s="502"/>
      <c r="JN495" s="99"/>
      <c r="JO495" s="507"/>
      <c r="JP495" s="503"/>
      <c r="JQ495" s="502"/>
    </row>
    <row r="496" spans="23:277" ht="16" hidden="1">
      <c r="W496" s="503"/>
      <c r="X496" s="502"/>
      <c r="Y496" s="99"/>
      <c r="Z496" s="502"/>
      <c r="AA496" s="99"/>
      <c r="AB496" s="502"/>
      <c r="AC496" s="99"/>
      <c r="AD496" s="504"/>
      <c r="AE496" s="99"/>
      <c r="AF496" s="99"/>
      <c r="AG496" s="99"/>
      <c r="AH496" s="99"/>
      <c r="AI496" s="505"/>
      <c r="AJ496" s="99"/>
      <c r="AK496" s="98"/>
      <c r="AL496" s="99"/>
      <c r="AM496" s="645"/>
      <c r="AN496" s="99"/>
      <c r="AO496" s="99"/>
      <c r="AP496" s="99"/>
      <c r="AQ496" s="99"/>
      <c r="AR496" s="99"/>
      <c r="AS496" s="99"/>
      <c r="AT496" s="99"/>
      <c r="AU496" s="99"/>
      <c r="AV496" s="99"/>
      <c r="AW496" s="99"/>
      <c r="AX496" s="99"/>
      <c r="AY496" s="98"/>
      <c r="AZ496" s="99"/>
      <c r="BA496" s="98"/>
      <c r="BB496" s="99"/>
      <c r="BC496" s="502"/>
      <c r="BD496" s="99"/>
      <c r="BE496" s="99"/>
      <c r="BF496" s="502"/>
      <c r="BG496" s="99"/>
      <c r="BH496" s="99"/>
      <c r="BI496" s="99"/>
      <c r="BJ496" s="99"/>
      <c r="BK496" s="634"/>
      <c r="BL496" s="99"/>
      <c r="BM496" s="99"/>
      <c r="BN496" s="502"/>
      <c r="BO496" s="99"/>
      <c r="BP496" s="99"/>
      <c r="BQ496" s="99"/>
      <c r="BR496" s="502"/>
      <c r="BS496" s="99"/>
      <c r="BT496" s="99"/>
      <c r="BU496" s="502"/>
      <c r="BV496" s="99"/>
      <c r="BW496" s="502"/>
      <c r="BX496" s="99"/>
      <c r="BY496" s="99"/>
      <c r="BZ496" s="502"/>
      <c r="CA496" s="99"/>
      <c r="CB496" s="99"/>
      <c r="CC496" s="99"/>
      <c r="CD496" s="99"/>
      <c r="CE496" s="503"/>
      <c r="CF496" s="99"/>
      <c r="CG496" s="502"/>
      <c r="CH496" s="99"/>
      <c r="CI496" s="98"/>
      <c r="CJ496" s="99"/>
      <c r="CK496" s="99"/>
      <c r="CL496" s="98"/>
      <c r="CM496" s="99"/>
      <c r="CN496" s="99"/>
      <c r="CO496" s="99"/>
      <c r="CP496" s="98"/>
      <c r="CQ496" s="99"/>
      <c r="CR496" s="99"/>
      <c r="CS496" s="99"/>
      <c r="CT496" s="99"/>
      <c r="CU496" s="99"/>
      <c r="CV496" s="99"/>
      <c r="CW496" s="99"/>
      <c r="CX496" s="98"/>
      <c r="CY496" s="99"/>
      <c r="CZ496" s="99"/>
      <c r="DA496" s="99"/>
      <c r="DB496" s="99"/>
      <c r="DC496" s="502"/>
      <c r="DD496" s="99"/>
      <c r="DE496" s="99"/>
      <c r="DF496" s="99"/>
      <c r="DG496" s="99"/>
      <c r="DH496" s="99"/>
      <c r="DI496" s="99"/>
      <c r="DJ496" s="99"/>
      <c r="DK496" s="99"/>
      <c r="DL496" s="99"/>
      <c r="DM496" s="99"/>
      <c r="DN496" s="99"/>
      <c r="DO496" s="502"/>
      <c r="DP496" s="99"/>
      <c r="DQ496" s="99"/>
      <c r="DR496" s="99"/>
      <c r="DS496" s="502"/>
      <c r="DT496" s="99"/>
      <c r="DU496" s="99"/>
      <c r="DV496" s="99"/>
      <c r="DW496" s="99"/>
      <c r="DX496" s="99"/>
      <c r="DY496" s="99"/>
      <c r="DZ496" s="99"/>
      <c r="EA496" s="506"/>
      <c r="EB496" s="99"/>
      <c r="EC496" s="502"/>
      <c r="ED496" s="98"/>
      <c r="EE496" s="99"/>
      <c r="EF496" s="99"/>
      <c r="EG496" s="99"/>
      <c r="EH496" s="99"/>
      <c r="EI496" s="98"/>
      <c r="EJ496" s="99"/>
      <c r="EK496" s="98"/>
      <c r="EL496" s="99"/>
      <c r="EM496" s="99"/>
      <c r="EN496" s="98"/>
      <c r="EO496" s="99"/>
      <c r="EP496" s="193"/>
      <c r="EQ496" s="99"/>
      <c r="ER496" s="99"/>
      <c r="ES496" s="99"/>
      <c r="ET496" s="99"/>
      <c r="EU496" s="99"/>
      <c r="EV496" s="99"/>
      <c r="EW496" s="502"/>
      <c r="EX496" s="98"/>
      <c r="EY496" s="99"/>
      <c r="EZ496" s="99"/>
      <c r="FA496" s="98"/>
      <c r="FB496" s="99"/>
      <c r="FC496" s="99"/>
      <c r="FD496" s="99"/>
      <c r="FE496" s="98"/>
      <c r="FF496" s="99"/>
      <c r="FG496" s="98"/>
      <c r="FH496" s="99"/>
      <c r="FI496" s="99"/>
      <c r="FJ496" s="98"/>
      <c r="FK496" s="99"/>
      <c r="FL496" s="99"/>
      <c r="FM496" s="99"/>
      <c r="FN496" s="506"/>
      <c r="FO496" s="99"/>
      <c r="FP496" s="502"/>
      <c r="FQ496" s="99"/>
      <c r="FR496" s="98"/>
      <c r="FS496" s="99"/>
      <c r="FT496" s="98"/>
      <c r="FU496" s="99"/>
      <c r="FV496" s="99"/>
      <c r="FW496" s="99"/>
      <c r="FX496" s="99"/>
      <c r="FY496" s="99"/>
      <c r="FZ496" s="98"/>
      <c r="GA496" s="99"/>
      <c r="GB496" s="502"/>
      <c r="GC496" s="99"/>
      <c r="GD496" s="99"/>
      <c r="GE496" s="99"/>
      <c r="GF496" s="502"/>
      <c r="GG496" s="99"/>
      <c r="GH496" s="503"/>
      <c r="GI496" s="99"/>
      <c r="GJ496" s="502"/>
      <c r="GK496" s="99"/>
      <c r="GL496" s="99"/>
      <c r="GM496" s="502"/>
      <c r="GN496" s="99"/>
      <c r="GO496" s="99"/>
      <c r="GP496" s="99"/>
      <c r="GQ496" s="99"/>
      <c r="GR496" s="99"/>
      <c r="GS496" s="503"/>
      <c r="GT496" s="99"/>
      <c r="GU496" s="502"/>
      <c r="GV496" s="98"/>
      <c r="GW496" s="99"/>
      <c r="GX496" s="99"/>
      <c r="GY496" s="98"/>
      <c r="GZ496" s="99"/>
      <c r="HA496" s="99"/>
      <c r="HB496" s="99"/>
      <c r="HC496" s="99"/>
      <c r="HD496" s="99"/>
      <c r="HE496" s="99"/>
      <c r="HF496" s="99"/>
      <c r="HG496" s="99"/>
      <c r="HH496" s="502"/>
      <c r="HI496" s="99"/>
      <c r="HJ496" s="99"/>
      <c r="HK496" s="99"/>
      <c r="HL496" s="99"/>
      <c r="HM496" s="99"/>
      <c r="HN496" s="99"/>
      <c r="HO496" s="502"/>
      <c r="HP496" s="98"/>
      <c r="HQ496" s="99"/>
      <c r="HR496" s="99"/>
      <c r="HS496" s="99"/>
      <c r="HT496" s="98"/>
      <c r="HU496" s="99"/>
      <c r="HV496" s="99"/>
      <c r="HW496" s="99"/>
      <c r="HX496" s="99"/>
      <c r="HY496" s="98"/>
      <c r="HZ496" s="99"/>
      <c r="IA496" s="503"/>
      <c r="IB496" s="502"/>
      <c r="IC496" s="99"/>
      <c r="ID496" s="99"/>
      <c r="IE496" s="99"/>
      <c r="IF496" s="99"/>
      <c r="IG496" s="99"/>
      <c r="IH496" s="99"/>
      <c r="II496" s="99"/>
      <c r="IJ496" s="99"/>
      <c r="IK496" s="503"/>
      <c r="IL496" s="502"/>
      <c r="IM496" s="99"/>
      <c r="IN496" s="99"/>
      <c r="IO496" s="99"/>
      <c r="IP496" s="99"/>
      <c r="IQ496" s="99"/>
      <c r="IR496" s="99"/>
      <c r="IS496" s="503"/>
      <c r="IT496" s="99"/>
      <c r="IU496" s="99"/>
      <c r="IV496" s="502"/>
      <c r="IW496" s="99"/>
      <c r="IX496" s="99"/>
      <c r="IY496" s="98"/>
      <c r="IZ496" s="99"/>
      <c r="JA496" s="99"/>
      <c r="JB496" s="98"/>
      <c r="JC496" s="99"/>
      <c r="JD496" s="99"/>
      <c r="JE496" s="99"/>
      <c r="JF496" s="98"/>
      <c r="JG496" s="99"/>
      <c r="JH496" s="502"/>
      <c r="JI496" s="99"/>
      <c r="JJ496" s="99"/>
      <c r="JK496" s="99"/>
      <c r="JL496" s="99"/>
      <c r="JM496" s="502"/>
      <c r="JN496" s="99"/>
      <c r="JO496" s="507"/>
      <c r="JP496" s="503"/>
      <c r="JQ496" s="502"/>
    </row>
    <row r="497" spans="23:277" ht="16" hidden="1">
      <c r="W497" s="503"/>
      <c r="X497" s="502"/>
      <c r="Y497" s="99"/>
      <c r="Z497" s="502"/>
      <c r="AA497" s="99"/>
      <c r="AB497" s="502"/>
      <c r="AC497" s="99"/>
      <c r="AD497" s="504"/>
      <c r="AE497" s="99"/>
      <c r="AF497" s="99"/>
      <c r="AG497" s="99"/>
      <c r="AH497" s="99"/>
      <c r="AI497" s="505"/>
      <c r="AJ497" s="99"/>
      <c r="AK497" s="98"/>
      <c r="AL497" s="99"/>
      <c r="AM497" s="645"/>
      <c r="AN497" s="99"/>
      <c r="AO497" s="99"/>
      <c r="AP497" s="99"/>
      <c r="AQ497" s="99"/>
      <c r="AR497" s="99"/>
      <c r="AS497" s="99"/>
      <c r="AT497" s="99"/>
      <c r="AU497" s="99"/>
      <c r="AV497" s="99"/>
      <c r="AW497" s="99"/>
      <c r="AX497" s="99"/>
      <c r="AY497" s="98"/>
      <c r="AZ497" s="99"/>
      <c r="BA497" s="98"/>
      <c r="BB497" s="99"/>
      <c r="BC497" s="502"/>
      <c r="BD497" s="99"/>
      <c r="BE497" s="99"/>
      <c r="BF497" s="502"/>
      <c r="BG497" s="99"/>
      <c r="BH497" s="99"/>
      <c r="BI497" s="99"/>
      <c r="BJ497" s="99"/>
      <c r="BK497" s="634"/>
      <c r="BL497" s="99"/>
      <c r="BM497" s="99"/>
      <c r="BN497" s="502"/>
      <c r="BO497" s="99"/>
      <c r="BP497" s="99"/>
      <c r="BQ497" s="99"/>
      <c r="BR497" s="502"/>
      <c r="BS497" s="99"/>
      <c r="BT497" s="99"/>
      <c r="BU497" s="502"/>
      <c r="BV497" s="99"/>
      <c r="BW497" s="502"/>
      <c r="BX497" s="99"/>
      <c r="BY497" s="99"/>
      <c r="BZ497" s="502"/>
      <c r="CA497" s="99"/>
      <c r="CB497" s="99"/>
      <c r="CC497" s="99"/>
      <c r="CD497" s="99"/>
      <c r="CE497" s="503"/>
      <c r="CF497" s="99"/>
      <c r="CG497" s="502"/>
      <c r="CH497" s="99"/>
      <c r="CI497" s="98"/>
      <c r="CJ497" s="99"/>
      <c r="CK497" s="99"/>
      <c r="CL497" s="98"/>
      <c r="CM497" s="99"/>
      <c r="CN497" s="99"/>
      <c r="CO497" s="99"/>
      <c r="CP497" s="98"/>
      <c r="CQ497" s="99"/>
      <c r="CR497" s="99"/>
      <c r="CS497" s="99"/>
      <c r="CT497" s="99"/>
      <c r="CU497" s="99"/>
      <c r="CV497" s="99"/>
      <c r="CW497" s="99"/>
      <c r="CX497" s="98"/>
      <c r="CY497" s="99"/>
      <c r="CZ497" s="99"/>
      <c r="DA497" s="99"/>
      <c r="DB497" s="99"/>
      <c r="DC497" s="502"/>
      <c r="DD497" s="99"/>
      <c r="DE497" s="99"/>
      <c r="DF497" s="99"/>
      <c r="DG497" s="99"/>
      <c r="DH497" s="99"/>
      <c r="DI497" s="99"/>
      <c r="DJ497" s="99"/>
      <c r="DK497" s="99"/>
      <c r="DL497" s="99"/>
      <c r="DM497" s="99"/>
      <c r="DN497" s="99"/>
      <c r="DO497" s="502"/>
      <c r="DP497" s="99"/>
      <c r="DQ497" s="99"/>
      <c r="DR497" s="99"/>
      <c r="DS497" s="502"/>
      <c r="DT497" s="99"/>
      <c r="DU497" s="99"/>
      <c r="DV497" s="99"/>
      <c r="DW497" s="99"/>
      <c r="DX497" s="99"/>
      <c r="DY497" s="99"/>
      <c r="DZ497" s="99"/>
      <c r="EA497" s="506"/>
      <c r="EB497" s="99"/>
      <c r="EC497" s="502"/>
      <c r="ED497" s="98"/>
      <c r="EE497" s="99"/>
      <c r="EF497" s="99"/>
      <c r="EG497" s="99"/>
      <c r="EH497" s="99"/>
      <c r="EI497" s="98"/>
      <c r="EJ497" s="99"/>
      <c r="EK497" s="98"/>
      <c r="EL497" s="99"/>
      <c r="EM497" s="99"/>
      <c r="EN497" s="98"/>
      <c r="EO497" s="99"/>
      <c r="EP497" s="193"/>
      <c r="EQ497" s="99"/>
      <c r="ER497" s="99"/>
      <c r="ES497" s="99"/>
      <c r="ET497" s="99"/>
      <c r="EU497" s="99"/>
      <c r="EV497" s="99"/>
      <c r="EW497" s="502"/>
      <c r="EX497" s="98"/>
      <c r="EY497" s="99"/>
      <c r="EZ497" s="99"/>
      <c r="FA497" s="98"/>
      <c r="FB497" s="99"/>
      <c r="FC497" s="99"/>
      <c r="FD497" s="99"/>
      <c r="FE497" s="98"/>
      <c r="FF497" s="99"/>
      <c r="FG497" s="98"/>
      <c r="FH497" s="99"/>
      <c r="FI497" s="99"/>
      <c r="FJ497" s="98"/>
      <c r="FK497" s="99"/>
      <c r="FL497" s="99"/>
      <c r="FM497" s="99"/>
      <c r="FN497" s="506"/>
      <c r="FO497" s="99"/>
      <c r="FP497" s="502"/>
      <c r="FQ497" s="99"/>
      <c r="FR497" s="98"/>
      <c r="FS497" s="99"/>
      <c r="FT497" s="98"/>
      <c r="FU497" s="99"/>
      <c r="FV497" s="99"/>
      <c r="FW497" s="99"/>
      <c r="FX497" s="99"/>
      <c r="FY497" s="99"/>
      <c r="FZ497" s="98"/>
      <c r="GA497" s="99"/>
      <c r="GB497" s="502"/>
      <c r="GC497" s="99"/>
      <c r="GD497" s="99"/>
      <c r="GE497" s="99"/>
      <c r="GF497" s="502"/>
      <c r="GG497" s="99"/>
      <c r="GH497" s="503"/>
      <c r="GI497" s="99"/>
      <c r="GJ497" s="502"/>
      <c r="GK497" s="99"/>
      <c r="GL497" s="99"/>
      <c r="GM497" s="502"/>
      <c r="GN497" s="99"/>
      <c r="GO497" s="99"/>
      <c r="GP497" s="99"/>
      <c r="GQ497" s="99"/>
      <c r="GR497" s="99"/>
      <c r="GS497" s="503"/>
      <c r="GT497" s="99"/>
      <c r="GU497" s="502"/>
      <c r="GV497" s="98"/>
      <c r="GW497" s="99"/>
      <c r="GX497" s="99"/>
      <c r="GY497" s="98"/>
      <c r="GZ497" s="99"/>
      <c r="HA497" s="99"/>
      <c r="HB497" s="99"/>
      <c r="HC497" s="99"/>
      <c r="HD497" s="99"/>
      <c r="HE497" s="99"/>
      <c r="HF497" s="99"/>
      <c r="HG497" s="99"/>
      <c r="HH497" s="502"/>
      <c r="HI497" s="99"/>
      <c r="HJ497" s="99"/>
      <c r="HK497" s="99"/>
      <c r="HL497" s="99"/>
      <c r="HM497" s="99"/>
      <c r="HN497" s="99"/>
      <c r="HO497" s="502"/>
      <c r="HP497" s="98"/>
      <c r="HQ497" s="99"/>
      <c r="HR497" s="99"/>
      <c r="HS497" s="99"/>
      <c r="HT497" s="98"/>
      <c r="HU497" s="99"/>
      <c r="HV497" s="99"/>
      <c r="HW497" s="99"/>
      <c r="HX497" s="99"/>
      <c r="HY497" s="98"/>
      <c r="HZ497" s="99"/>
      <c r="IA497" s="503"/>
      <c r="IB497" s="502"/>
      <c r="IC497" s="99"/>
      <c r="ID497" s="99"/>
      <c r="IE497" s="99"/>
      <c r="IF497" s="99"/>
      <c r="IG497" s="99"/>
      <c r="IH497" s="99"/>
      <c r="II497" s="99"/>
      <c r="IJ497" s="99"/>
      <c r="IK497" s="503"/>
      <c r="IL497" s="502"/>
      <c r="IM497" s="99"/>
      <c r="IN497" s="99"/>
      <c r="IO497" s="99"/>
      <c r="IP497" s="99"/>
      <c r="IQ497" s="99"/>
      <c r="IR497" s="99"/>
      <c r="IS497" s="503"/>
      <c r="IT497" s="99"/>
      <c r="IU497" s="99"/>
      <c r="IV497" s="502"/>
      <c r="IW497" s="99"/>
      <c r="IX497" s="99"/>
      <c r="IY497" s="98"/>
      <c r="IZ497" s="99"/>
      <c r="JA497" s="99"/>
      <c r="JB497" s="98"/>
      <c r="JC497" s="99"/>
      <c r="JD497" s="99"/>
      <c r="JE497" s="99"/>
      <c r="JF497" s="98"/>
      <c r="JG497" s="99"/>
      <c r="JH497" s="502"/>
      <c r="JI497" s="99"/>
      <c r="JJ497" s="99"/>
      <c r="JK497" s="99"/>
      <c r="JL497" s="99"/>
      <c r="JM497" s="502"/>
      <c r="JN497" s="99"/>
      <c r="JO497" s="507"/>
      <c r="JP497" s="503"/>
      <c r="JQ497" s="502"/>
    </row>
    <row r="498" spans="23:277" ht="16" hidden="1">
      <c r="W498" s="503"/>
      <c r="X498" s="502"/>
      <c r="Y498" s="99"/>
      <c r="Z498" s="502"/>
      <c r="AA498" s="99"/>
      <c r="AB498" s="502"/>
      <c r="AC498" s="99"/>
      <c r="AD498" s="504"/>
      <c r="AE498" s="99"/>
      <c r="AF498" s="99"/>
      <c r="AG498" s="99"/>
      <c r="AH498" s="99"/>
      <c r="AI498" s="505"/>
      <c r="AJ498" s="99"/>
      <c r="AK498" s="98"/>
      <c r="AL498" s="99"/>
      <c r="AM498" s="645"/>
      <c r="AN498" s="99"/>
      <c r="AO498" s="99"/>
      <c r="AP498" s="99"/>
      <c r="AQ498" s="99"/>
      <c r="AR498" s="99"/>
      <c r="AS498" s="99"/>
      <c r="AT498" s="99"/>
      <c r="AU498" s="99"/>
      <c r="AV498" s="99"/>
      <c r="AW498" s="99"/>
      <c r="AX498" s="99"/>
      <c r="AY498" s="98"/>
      <c r="AZ498" s="99"/>
      <c r="BA498" s="98"/>
      <c r="BB498" s="99"/>
      <c r="BC498" s="502"/>
      <c r="BD498" s="99"/>
      <c r="BE498" s="99"/>
      <c r="BF498" s="502"/>
      <c r="BG498" s="99"/>
      <c r="BH498" s="99"/>
      <c r="BI498" s="99"/>
      <c r="BJ498" s="99"/>
      <c r="BK498" s="634"/>
      <c r="BL498" s="99"/>
      <c r="BM498" s="99"/>
      <c r="BN498" s="502"/>
      <c r="BO498" s="99"/>
      <c r="BP498" s="99"/>
      <c r="BQ498" s="99"/>
      <c r="BR498" s="502"/>
      <c r="BS498" s="99"/>
      <c r="BT498" s="99"/>
      <c r="BU498" s="502"/>
      <c r="BV498" s="99"/>
      <c r="BW498" s="502"/>
      <c r="BX498" s="99"/>
      <c r="BY498" s="99"/>
      <c r="BZ498" s="502"/>
      <c r="CA498" s="99"/>
      <c r="CB498" s="99"/>
      <c r="CC498" s="99"/>
      <c r="CD498" s="99"/>
      <c r="CE498" s="503"/>
      <c r="CF498" s="99"/>
      <c r="CG498" s="502"/>
      <c r="CH498" s="99"/>
      <c r="CI498" s="98"/>
      <c r="CJ498" s="99"/>
      <c r="CK498" s="99"/>
      <c r="CL498" s="98"/>
      <c r="CM498" s="99"/>
      <c r="CN498" s="99"/>
      <c r="CO498" s="99"/>
      <c r="CP498" s="98"/>
      <c r="CQ498" s="99"/>
      <c r="CR498" s="99"/>
      <c r="CS498" s="99"/>
      <c r="CT498" s="99"/>
      <c r="CU498" s="99"/>
      <c r="CV498" s="99"/>
      <c r="CW498" s="99"/>
      <c r="CX498" s="98"/>
      <c r="CY498" s="99"/>
      <c r="CZ498" s="99"/>
      <c r="DA498" s="99"/>
      <c r="DB498" s="99"/>
      <c r="DC498" s="502"/>
      <c r="DD498" s="99"/>
      <c r="DE498" s="99"/>
      <c r="DF498" s="99"/>
      <c r="DG498" s="99"/>
      <c r="DH498" s="99"/>
      <c r="DI498" s="99"/>
      <c r="DJ498" s="99"/>
      <c r="DK498" s="99"/>
      <c r="DL498" s="99"/>
      <c r="DM498" s="99"/>
      <c r="DN498" s="99"/>
      <c r="DO498" s="502"/>
      <c r="DP498" s="99"/>
      <c r="DQ498" s="99"/>
      <c r="DR498" s="99"/>
      <c r="DS498" s="502"/>
      <c r="DT498" s="99"/>
      <c r="DU498" s="99"/>
      <c r="DV498" s="99"/>
      <c r="DW498" s="99"/>
      <c r="DX498" s="99"/>
      <c r="DY498" s="99"/>
      <c r="DZ498" s="99"/>
      <c r="EA498" s="506"/>
      <c r="EB498" s="99"/>
      <c r="EC498" s="502"/>
      <c r="ED498" s="98"/>
      <c r="EE498" s="99"/>
      <c r="EF498" s="99"/>
      <c r="EG498" s="99"/>
      <c r="EH498" s="99"/>
      <c r="EI498" s="98"/>
      <c r="EJ498" s="99"/>
      <c r="EK498" s="98"/>
      <c r="EL498" s="99"/>
      <c r="EM498" s="99"/>
      <c r="EN498" s="98"/>
      <c r="EO498" s="99"/>
      <c r="EP498" s="193"/>
      <c r="EQ498" s="99"/>
      <c r="ER498" s="99"/>
      <c r="ES498" s="99"/>
      <c r="ET498" s="99"/>
      <c r="EU498" s="99"/>
      <c r="EV498" s="99"/>
      <c r="EW498" s="502"/>
      <c r="EX498" s="98"/>
      <c r="EY498" s="99"/>
      <c r="EZ498" s="99"/>
      <c r="FA498" s="98"/>
      <c r="FB498" s="99"/>
      <c r="FC498" s="99"/>
      <c r="FD498" s="99"/>
      <c r="FE498" s="98"/>
      <c r="FF498" s="99"/>
      <c r="FG498" s="98"/>
      <c r="FH498" s="99"/>
      <c r="FI498" s="99"/>
      <c r="FJ498" s="98"/>
      <c r="FK498" s="99"/>
      <c r="FL498" s="99"/>
      <c r="FM498" s="99"/>
      <c r="FN498" s="506"/>
      <c r="FO498" s="99"/>
      <c r="FP498" s="502"/>
      <c r="FQ498" s="99"/>
      <c r="FR498" s="98"/>
      <c r="FS498" s="99"/>
      <c r="FT498" s="98"/>
      <c r="FU498" s="99"/>
      <c r="FV498" s="99"/>
      <c r="FW498" s="99"/>
      <c r="FX498" s="99"/>
      <c r="FY498" s="99"/>
      <c r="FZ498" s="98"/>
      <c r="GA498" s="99"/>
      <c r="GB498" s="502"/>
      <c r="GC498" s="99"/>
      <c r="GD498" s="99"/>
      <c r="GE498" s="99"/>
      <c r="GF498" s="502"/>
      <c r="GG498" s="99"/>
      <c r="GH498" s="503"/>
      <c r="GI498" s="99"/>
      <c r="GJ498" s="502"/>
      <c r="GK498" s="99"/>
      <c r="GL498" s="99"/>
      <c r="GM498" s="502"/>
      <c r="GN498" s="99"/>
      <c r="GO498" s="99"/>
      <c r="GP498" s="99"/>
      <c r="GQ498" s="99"/>
      <c r="GR498" s="99"/>
      <c r="GS498" s="503"/>
      <c r="GT498" s="99"/>
      <c r="GU498" s="502"/>
      <c r="GV498" s="98"/>
      <c r="GW498" s="99"/>
      <c r="GX498" s="99"/>
      <c r="GY498" s="98"/>
      <c r="GZ498" s="99"/>
      <c r="HA498" s="99"/>
      <c r="HB498" s="99"/>
      <c r="HC498" s="99"/>
      <c r="HD498" s="99"/>
      <c r="HE498" s="99"/>
      <c r="HF498" s="99"/>
      <c r="HG498" s="99"/>
      <c r="HH498" s="502"/>
      <c r="HI498" s="99"/>
      <c r="HJ498" s="99"/>
      <c r="HK498" s="99"/>
      <c r="HL498" s="99"/>
      <c r="HM498" s="99"/>
      <c r="HN498" s="99"/>
      <c r="HO498" s="502"/>
      <c r="HP498" s="98"/>
      <c r="HQ498" s="99"/>
      <c r="HR498" s="99"/>
      <c r="HS498" s="99"/>
      <c r="HT498" s="98"/>
      <c r="HU498" s="99"/>
      <c r="HV498" s="99"/>
      <c r="HW498" s="99"/>
      <c r="HX498" s="99"/>
      <c r="HY498" s="98"/>
      <c r="HZ498" s="99"/>
      <c r="IA498" s="503"/>
      <c r="IB498" s="502"/>
      <c r="IC498" s="99"/>
      <c r="ID498" s="99"/>
      <c r="IE498" s="99"/>
      <c r="IF498" s="99"/>
      <c r="IG498" s="99"/>
      <c r="IH498" s="99"/>
      <c r="II498" s="99"/>
      <c r="IJ498" s="99"/>
      <c r="IK498" s="503"/>
      <c r="IL498" s="502"/>
      <c r="IM498" s="99"/>
      <c r="IN498" s="99"/>
      <c r="IO498" s="99"/>
      <c r="IP498" s="99"/>
      <c r="IQ498" s="99"/>
      <c r="IR498" s="99"/>
      <c r="IS498" s="503"/>
      <c r="IT498" s="99"/>
      <c r="IU498" s="99"/>
      <c r="IV498" s="502"/>
      <c r="IW498" s="99"/>
      <c r="IX498" s="99"/>
      <c r="IY498" s="98"/>
      <c r="IZ498" s="99"/>
      <c r="JA498" s="99"/>
      <c r="JB498" s="98"/>
      <c r="JC498" s="99"/>
      <c r="JD498" s="99"/>
      <c r="JE498" s="99"/>
      <c r="JF498" s="98"/>
      <c r="JG498" s="99"/>
      <c r="JH498" s="502"/>
      <c r="JI498" s="99"/>
      <c r="JJ498" s="99"/>
      <c r="JK498" s="99"/>
      <c r="JL498" s="99"/>
      <c r="JM498" s="502"/>
      <c r="JN498" s="99"/>
      <c r="JO498" s="507"/>
      <c r="JP498" s="503"/>
      <c r="JQ498" s="502"/>
    </row>
  </sheetData>
  <sheetProtection algorithmName="SHA-512" hashValue="WfLCAsyx7JSAOCIsRrLUA0iXfWgRvUZGkJmIKYg+eeKiFd0FIRubPEXvM5hlwNUvKOX70M30/TxyHfk2y4Oy+w==" saltValue="IdsS3tEn71h0unjAOamq5A==" spinCount="100000" sheet="1" formatCells="0" formatColumns="0" formatRows="0"/>
  <mergeCells count="27">
    <mergeCell ref="C8:U8"/>
    <mergeCell ref="C164:U164"/>
    <mergeCell ref="C4:U4"/>
    <mergeCell ref="C5:U5"/>
    <mergeCell ref="C6:U6"/>
    <mergeCell ref="C7:U7"/>
    <mergeCell ref="C21:U21"/>
    <mergeCell ref="C9:U9"/>
    <mergeCell ref="C10:U10"/>
    <mergeCell ref="C11:U11"/>
    <mergeCell ref="C12:U12"/>
    <mergeCell ref="C13:U13"/>
    <mergeCell ref="C14:U14"/>
    <mergeCell ref="C15:U15"/>
    <mergeCell ref="C17:U17"/>
    <mergeCell ref="C18:U18"/>
    <mergeCell ref="C19:U19"/>
    <mergeCell ref="C20:U20"/>
    <mergeCell ref="C28:U28"/>
    <mergeCell ref="C29:U29"/>
    <mergeCell ref="C30:U30"/>
    <mergeCell ref="C22:U22"/>
    <mergeCell ref="C23:U23"/>
    <mergeCell ref="C24:U24"/>
    <mergeCell ref="C25:U25"/>
    <mergeCell ref="C26:U26"/>
    <mergeCell ref="C27:U27"/>
  </mergeCells>
  <conditionalFormatting sqref="A30:XFD30 B3 B164">
    <cfRule type="containsErrors" dxfId="57" priority="23">
      <formula>ISERROR(A3)</formula>
    </cfRule>
  </conditionalFormatting>
  <conditionalFormatting sqref="B32:Q32">
    <cfRule type="containsErrors" dxfId="56" priority="37">
      <formula>ISERROR(B32)</formula>
    </cfRule>
  </conditionalFormatting>
  <conditionalFormatting sqref="B42:Q42">
    <cfRule type="containsErrors" dxfId="55" priority="35">
      <formula>ISERROR(B42)</formula>
    </cfRule>
  </conditionalFormatting>
  <conditionalFormatting sqref="B49:Q49">
    <cfRule type="containsErrors" dxfId="54" priority="33">
      <formula>ISERROR(B49)</formula>
    </cfRule>
  </conditionalFormatting>
  <conditionalFormatting sqref="B96:Q96">
    <cfRule type="containsErrors" dxfId="53" priority="31">
      <formula>ISERROR(B96)</formula>
    </cfRule>
  </conditionalFormatting>
  <conditionalFormatting sqref="S32:U32">
    <cfRule type="containsErrors" dxfId="52" priority="38">
      <formula>ISERROR(S32)</formula>
    </cfRule>
  </conditionalFormatting>
  <conditionalFormatting sqref="S42:U42">
    <cfRule type="containsErrors" dxfId="51" priority="36">
      <formula>ISERROR(S42)</formula>
    </cfRule>
  </conditionalFormatting>
  <conditionalFormatting sqref="S49:U49">
    <cfRule type="containsErrors" dxfId="50" priority="34">
      <formula>ISERROR(S49)</formula>
    </cfRule>
  </conditionalFormatting>
  <conditionalFormatting sqref="S96:U96">
    <cfRule type="containsErrors" dxfId="49" priority="32">
      <formula>ISERROR(S96)</formula>
    </cfRule>
  </conditionalFormatting>
  <conditionalFormatting sqref="Z2:Z3 Z31:Z33 Z396:Z1048576">
    <cfRule type="containsErrors" dxfId="47" priority="15">
      <formula>ISERROR(Z2)</formula>
    </cfRule>
  </conditionalFormatting>
  <conditionalFormatting sqref="Z32:Z33">
    <cfRule type="colorScale" priority="17">
      <colorScale>
        <cfvo type="min"/>
        <cfvo type="max"/>
        <color rgb="FFFCFCFF"/>
        <color rgb="FFF8696B"/>
      </colorScale>
    </cfRule>
  </conditionalFormatting>
  <conditionalFormatting sqref="AA2:AA29 AJ2:AL29 DD2:DN29 DP2:DR29 EQ2:EV29 FO2:FO29 GI2:GI29 GK2:GL29 GT2:GT29 HI2:HN29 IW2:JG29 JR2:KC29 KE2:KG29 KN2:KP29 KW2:LA29 LK2:LX29 MF2:MI29 B4:V28 BG4:BJ28 CA4:CD28 CF4:CF28 CH4:CK28 CM4:CO28 CQ4:CW28 CY4:DB28 EY4:EZ28 FB4:FF28 FH4:FI28 FK4:FM28 FQ4:FS28 FU4:GA28 GW4:GX28 GZ4:HG28 HQ4:HS28 HU4:HZ28 IC4:IJ28 IM4:IR28 IT4:IU28 JN4:JO28 KR4:KT28 LC4:LE28 LG4:LI28 Y4:Y29 AC4:AC29 AE4:AH29 AN4:BB29 BD4:BE29 BO4:BQ29 BS4:BT29 BV4:BV29 BX4:BY29 DT4:DZ29 EB4:EB29 EE4:EJ29 EL4:EO29 GC4:GE29 GG4:GG29 JI4:JL29 KI2:KL29 LZ2:MD29 MK2:XFD29 V2:Y2 CA2:CF3 CH2:DB3 DT2:EB3 ED2:EO3 EX2:FM3 FQ2:GA3 GC2:GG3 GV2:HG3 HP2:IA3 IC2:IK3 IM2:IU3 JI2:JP3 KR2:KU3 LC2:LI3 C3:Y3 B29:W29 CA29:CF29 CH29:DB29 EX29:FM29 FQ29:GA29 GV29:HG29 HP29:IA29 IC29:IK29 IM29:IU29 JN29:JP29 KR29:KU29 LC29:LI29 B31:W31 Y31 AC31 BD31:BE31 BO31:BQ31 BS31:BT31 BV31 BX31:BY31 DT31:DZ31 EB31 GC31:GE31 GG31 JI31:JL31 JN31:JP31 AE31:AH32 AN31:BB32 AA31:AA33 AJ31:AL33 CA31:CF33 CH31:DB33 DD31:DN33 DP31:DR33 ED31:EO33 EQ31:EV33 EX31:FM33 FO31:FO33 FQ31:GA33 GI31:GI33 GT31:GT33 GV31:HG33 HI31:HN33 HP31:IA33 IC31:IK33 IM31:IU33 IW31:JG33 JR31:KC33 KE31:KG33 KI31:KL33 KN31:KP33 KR31:KU33 KW31:LA33 LC31:LI33 LK31:LX33 LZ31:MD33 MF31:MI33 MK31:XFD33 AC32:AD32 B32:Y33 DT32:EB33 GC32:GG33 JI32:JP33 AC33:AH33 B34:V395 NA34:XFD395 CA164:CF164 CH164:DB164 DD164:DN164 DP164:DR164 EQ164:EV164 EX164:FM164 FO164 B396:Y1048576 AA396:AA1048576 AC396:AH1048576 AJ396:AL1048576 CA396:CF1048576 CH396:DB1048576 DD396:DN1048576 DP396:DR1048576 DT396:EB1048576 ED396:EO1048576 EQ396:EV1048576 EX396:FM1048576 FO396:FO1048576 FQ396:GA1048576 GC396:GG1048576 GI396:GI1048576 GT396:GT1048576 GV396:HG1048576 HI396:HN1048576 HP396:IA1048576 IC396:IK1048576 IM396:IU1048576 IW396:JG1048576 JI396:JP1048576 JR396:KC1048576 KE396:KG1048576 KI396:KL1048576 KN396:KP1048576 KR396:KU1048576 KW396:LA1048576 LC396:LI1048576 LK396:LX1048576 LZ396:MD1048576 MF396:MI1048576 MK396:XFD1048576">
    <cfRule type="containsErrors" dxfId="44" priority="25">
      <formula>ISERROR(B2)</formula>
    </cfRule>
  </conditionalFormatting>
  <conditionalFormatting sqref="AB2:AB3 AB31:AB33 AB396:AB1048576">
    <cfRule type="containsErrors" dxfId="43" priority="11">
      <formula>ISERROR(AB2)</formula>
    </cfRule>
  </conditionalFormatting>
  <conditionalFormatting sqref="AB32:AB33">
    <cfRule type="colorScale" priority="13">
      <colorScale>
        <cfvo type="min"/>
        <cfvo type="max"/>
        <color rgb="FFFCFCFF"/>
        <color rgb="FFF8696B"/>
      </colorScale>
    </cfRule>
  </conditionalFormatting>
  <conditionalFormatting sqref="AI32">
    <cfRule type="colorScale" priority="21">
      <colorScale>
        <cfvo type="min"/>
        <cfvo type="max"/>
        <color rgb="FFFCFCFF"/>
        <color rgb="FFF8696B"/>
      </colorScale>
    </cfRule>
    <cfRule type="containsErrors" dxfId="38" priority="19">
      <formula>ISERROR(AI32)</formula>
    </cfRule>
  </conditionalFormatting>
  <conditionalFormatting sqref="BL4:BM29 AC2:AH3 AN2:BY3 BG29:BK29 BG31:BM31 BC32:BY32 AN33:BY33 AN396:BY1048576">
    <cfRule type="containsErrors" dxfId="36" priority="26">
      <formula>ISERROR(AC2)</formula>
    </cfRule>
  </conditionalFormatting>
  <conditionalFormatting sqref="GK25:GL28 GN25:GR28 B25:V28 Y25:Y28 AA25:AA28 AC25:AC28 AE25:AH28 AJ25:AL28 AN25:BB28 BD25:BE28 BG25:BJ28 BL25:BM28 BO25:BQ28 BS25:BT28 BV25:BV28 BX25:BY28 CA25:CD28 CF25:CF28 CH25:CK28 CM25:CO28 CQ25:CW28 CY25:DB28 DD25:DN28 DP25:DR28 DT25:DZ28 EB25:EB28 EE25:EJ28 EL25:EO28 EQ25:EV28 EY25:EZ28 FB25:FF28 FH25:FI28 FK25:FM28 FO25:FO28 FQ25:FS28 FU25:GA28 GC25:GE28 GG25:GG28 GI25:GI28 GT25:GT28 GW25:GX28 GZ25:HG28 HI25:HN28 HQ25:HS28 HU25:HZ28 IC25:IJ28 IM25:IR28 IT25:IU28 IW25:JG28 JI25:JL28 JN25:JO28 JR25:KC28 KE25:KG28 KN25:KP28 KR25:KT28 KW25:LA28 LC25:LE28 LG25:LI28 LK25:LX28 MF25:MI28">
    <cfRule type="cellIs" dxfId="35" priority="24" operator="lessThan">
      <formula>0.8</formula>
    </cfRule>
  </conditionalFormatting>
  <conditionalFormatting sqref="GL2:GL29 GN2:GR29 GK31:GL33 GN31:GR33 GK396:GL1048576 GN396:GR1048576">
    <cfRule type="containsErrors" dxfId="34" priority="1">
      <formula>ISERROR(GK2)</formula>
    </cfRule>
  </conditionalFormatting>
  <conditionalFormatting sqref="GN4:GR4 GT4 BO4:BQ4 B4:V4 AA4 AC4 AE4:AH4 AJ4:AL4 AN4:BB4 BD4:BE4 BG4:BJ4 BL4:BM4 BS4:BT4 BV4 BX4:BY4 CA4:CD4 CF4 CH4:CK4 DD4:DN4 DP4:DR4 DT4:DZ4 EB4 EE4:EJ4 EL4:EO4 EQ4:EV4 EY4:EZ4 FO4 FQ4:FS4 GC4:GE4 GG4 GI4 GK4:GL4 GW4:GX4 HI4:HN4 HQ4:HS4 IC4:IJ4 IM4:IR4 IW4:JG4 JI4:JL4 JN4:JO4 JR4:KC4 KE4:KG4 KI4:KL4 KN4:KP4 KR4:KT4 KW4:LA4 LC4:LE4 LK4:LX4 LZ4:MD4 MF4:MI4 MK4:XFD4 CM4:CO4 CQ4:CW4 CY4:DB4 IT4:IU4 FB4:FF4 FK4:FM4 FU4:GA4 FH4:FI4 GZ4:HG4 HU4:HZ4 LG4:LI4 Y4">
    <cfRule type="colorScale" priority="28">
      <colorScale>
        <cfvo type="min"/>
        <cfvo type="max"/>
        <color rgb="FFFCFCFF"/>
        <color rgb="FF7030A0"/>
      </colorScale>
    </cfRule>
  </conditionalFormatting>
  <conditionalFormatting sqref="GN17:GR17 GT17 BO17:BQ17 B17:V17 Y17 AA17 AC17 AE17:AH17 AJ17:AL17 AN17:BB17 BD17:BE17 BG17:BJ17 BL17:BM17 BS17:BT17 BV17 BX17:BY17 CA17:CD17 CF17 CH17:CK17 CM17:CO17 CQ17:CW17 CY17:DB17 DD17:DN17 DP17:DR17 DT17:DZ17 EB17 EE17:EJ17 EL17:EO17 EQ17:EV17 EY17:EZ17 FO17 FQ17:FS17 GC17:GE17 GG17 GI17 GK17:GL17 GW17:GX17 HI17:HN17 HQ17:HS17 IC17:IJ17 IM17:IR17 IT17:IU17 IW17:JG17 JI17:JL17 JN17:JO17 JR17:KC17 KE17:KG17 KI17:KL17 KN17:KP17 KR17:KT17 KW17:LA17 LC17:LE17 LK17:LX17 LZ17:MD17 MF17:MI17 MK17:XFD17 FB17:FF17 FK17:FM17 FU17:GA17 FH17:FI17 GZ17:HG17 HU17:HZ17 LG17:LI17">
    <cfRule type="colorScale" priority="30">
      <colorScale>
        <cfvo type="min"/>
        <cfvo type="max"/>
        <color rgb="FFFCFCFF"/>
        <color rgb="FFF8696B"/>
      </colorScale>
    </cfRule>
  </conditionalFormatting>
  <conditionalFormatting sqref="GN19:GR19 GT19 BO19:BQ19 B19:V19 Y19 AA19 AC19 AE19:AH19 AJ19:AL19 AN19:BB19 BD19:BE19 BG19:BJ19 BL19:BM19 BS19:BT19 BV19 BX19:BY19 CA19:CD19 CF19 CH19:CK19 DD19:DN19 DP19:DR19 DT19:DZ19 EB19 EE19:EJ19 EL19:EO19 EQ19:EV19 EY19:EZ19 FO19 FQ19:FS19 GC19:GE19 GG19 GI19 GK19:GL19 GW19:GX19 HI19:HN19 HQ19:HS19 IC19:IJ19 IM19:IR19 IW19:JG19 JI19:JL19 JN19:JO19 JR19:KC19 KE19:KG19 KI19:KL19 KN19:KP19 KR19:KT19 KW19:LA19 LC19:LE19 LK19:LX19 LZ19:MD19 MF19:MI19 MK19:XFD19 CM19:CO19 CQ19:CW19 CY19:DB19 IT19:IU19 FB19:FF19 FK19:FM19 FU19:GA19 FH19:FI19 GZ19:HG19 HU19:HZ19 LG19:LI19">
    <cfRule type="colorScale" priority="29">
      <colorScale>
        <cfvo type="min"/>
        <cfvo type="max"/>
        <color rgb="FFFCFCFF"/>
        <color rgb="FF63BE7B"/>
      </colorScale>
    </cfRule>
  </conditionalFormatting>
  <conditionalFormatting sqref="GT32:GT33 CA32:CF33 AJ32:AL33 V32:Y33 AN32:BY33 AA32:AA33 AC32:AH33 CH32:DB33 DD32:DN33 DP32:DR33 DT32:EB33 ED32:EO33 EX32:FM33 FO32:FO33 EQ32:EV33 FQ32:GA33 GC32:GG33 GI32:GI33 GN32:GR33 GK32:GL33 GV32:HG33 HI32:HN33 HP32:IA33 IC32:IK33 IM32:IU33 IW32:JG33 JI32:JP33 JR32:KC33 KE32:KG33 KI32:KL33 KN32:KP33 KR32:KU33 KW32:LA33 LC32:LI33 LK32:LX33 LZ32:MD33 MF32:MI33 MK32:MZ33 V34:V163">
    <cfRule type="colorScale" priority="3498">
      <colorScale>
        <cfvo type="min"/>
        <cfvo type="max"/>
        <color rgb="FFFCFCFF"/>
        <color rgb="FFF8696B"/>
      </colorScale>
    </cfRule>
  </conditionalFormatting>
  <conditionalFormatting sqref="KI29">
    <cfRule type="colorScale" priority="10">
      <colorScale>
        <cfvo type="min"/>
        <cfvo type="max"/>
        <color rgb="FFFCFCFF"/>
        <color theme="1"/>
      </colorScale>
    </cfRule>
  </conditionalFormatting>
  <conditionalFormatting sqref="KI25:KL28">
    <cfRule type="cellIs" dxfId="33" priority="8" operator="lessThan">
      <formula>0.8</formula>
    </cfRule>
  </conditionalFormatting>
  <conditionalFormatting sqref="KI30:KL30 B30:KG30 KN30:KP30 KR30:KU30 KW30:LA30 LC30:LI30 LK30:LX30 LZ30:MD30 MF30:MI30 MK30:XFD30">
    <cfRule type="colorScale" priority="9">
      <colorScale>
        <cfvo type="min"/>
        <cfvo type="percent" val="60"/>
        <color rgb="FFFCFCFF"/>
        <color rgb="FF7030A0"/>
      </colorScale>
    </cfRule>
  </conditionalFormatting>
  <conditionalFormatting sqref="LC29:LI29 KJ29:KL29 B29:W29 Y29 AA29 AC29 AE29:AH29 AJ29:AL29 AN29:BB29 BD29:BE29 BG29:BM29 BO29:BQ29 BS29:BT29 BV29 BX29:BY29 CA29:CF29 CH29:DB29 DD29:DN29 DP29:DR29 DT29:DZ29 EB29 EE29:EJ29 EL29:EO29 EQ29:EV29 EX29:FM29 FO29 FQ29:GA29 GC29:GE29 GG29 GI29 GN29:GR29 GK29:GL29 GT29 GV29:HG29 HI29:HN29 HP29:IA29 IC29:IK29 IM29:IU29 IW29:JG29 JI29:JL29 JN29:JP29 JR29:KC29 KE29:KG29 KN29:KP29 KR29:KU29 LK29:LX29 MF29:MI29 LZ29:MD29 MK29:XFD29 KW29:LA29">
    <cfRule type="colorScale" priority="27">
      <colorScale>
        <cfvo type="min"/>
        <cfvo type="max"/>
        <color rgb="FFFCFCFF"/>
        <color theme="1"/>
      </colorScale>
    </cfRule>
  </conditionalFormatting>
  <conditionalFormatting sqref="LZ25:MD28">
    <cfRule type="cellIs" dxfId="32" priority="7" operator="lessThan">
      <formula>0.8</formula>
    </cfRule>
  </conditionalFormatting>
  <conditionalFormatting sqref="MK25:XFD28">
    <cfRule type="cellIs" dxfId="31" priority="6" operator="lessThan">
      <formula>0.8</formula>
    </cfRule>
  </conditionalFormatting>
  <pageMargins left="0.7" right="0.7" top="0.75" bottom="0.75" header="0.3" footer="0.3"/>
  <pageSetup scale="10" fitToHeight="5" orientation="landscape" horizontalDpi="0" verticalDpi="0"/>
  <extLst>
    <ext xmlns:x14="http://schemas.microsoft.com/office/spreadsheetml/2009/9/main" uri="{78C0D931-6437-407d-A8EE-F0AAD7539E65}">
      <x14:conditionalFormattings>
        <x14:conditionalFormatting xmlns:xm="http://schemas.microsoft.com/office/excel/2006/main">
          <x14:cfRule type="containsText" priority="41" operator="containsText" id="{FA5172CE-D318-9D4E-A91B-A54A089CB6EF}">
            <xm:f>NOT(ISERROR(SEARCH("-",V32)))</xm:f>
            <xm:f>"-"</xm:f>
            <x14:dxf>
              <fill>
                <patternFill>
                  <bgColor theme="0" tint="-0.24994659260841701"/>
                </patternFill>
              </fill>
            </x14:dxf>
          </x14:cfRule>
          <xm:sqref>V32:Y33 AA32:AA33 AC32:AH33 AJ32:AL33 AN32:BY33 CA32:CF33 CH32:DB33 DD32:DN33 DP32:DR33 DT32:EB33 ED32:EO33 EQ32:EV33 EX32:FM33 FO32:FO33 FQ32:GA33 GC32:GG33 GI32:GI33 GK32:GL33 GN32:GR33 GT32:GT33 GV32:HG33 HI32:HN33 HP32:IA33 IC32:IK33 IM32:IU33 IW32:JG33 JI32:JP33 JR32:KC33 KE32:KG33 KI32:KL33 KN32:KP33 KR32:KU33 KW32:LA33 LC32:LI33 LK32:LX33 LZ32:MD33 MF32:MI33 MK32:MZ33 V34:V163</xm:sqref>
        </x14:conditionalFormatting>
        <x14:conditionalFormatting xmlns:xm="http://schemas.microsoft.com/office/excel/2006/main">
          <x14:cfRule type="containsText" priority="16" operator="containsText" id="{7EA8EF5E-626E-A94F-91C4-1FB66C3AB975}">
            <xm:f>NOT(ISERROR(SEARCH("+",Z32)))</xm:f>
            <xm:f>"+"</xm:f>
            <x14:dxf>
              <fill>
                <patternFill>
                  <bgColor rgb="FFF48F8B"/>
                </patternFill>
              </fill>
            </x14:dxf>
          </x14:cfRule>
          <x14:cfRule type="containsText" priority="18" operator="containsText" id="{569B32F4-5BC1-5645-BAEA-7974F0DD5DD9}">
            <xm:f>NOT(ISERROR(SEARCH("-",Z32)))</xm:f>
            <xm:f>"-"</xm:f>
            <x14:dxf>
              <fill>
                <patternFill>
                  <bgColor theme="0" tint="-0.24994659260841701"/>
                </patternFill>
              </fill>
            </x14:dxf>
          </x14:cfRule>
          <xm:sqref>Z32:Z33</xm:sqref>
        </x14:conditionalFormatting>
        <x14:conditionalFormatting xmlns:xm="http://schemas.microsoft.com/office/excel/2006/main">
          <x14:cfRule type="containsText" priority="14" operator="containsText" id="{9DBBCF4D-0C14-8C46-BCA7-E0BE4CE91973}">
            <xm:f>NOT(ISERROR(SEARCH("-",AB32)))</xm:f>
            <xm:f>"-"</xm:f>
            <x14:dxf>
              <fill>
                <patternFill>
                  <bgColor theme="0" tint="-0.24994659260841701"/>
                </patternFill>
              </fill>
            </x14:dxf>
          </x14:cfRule>
          <x14:cfRule type="containsText" priority="12" operator="containsText" id="{00117F03-0D13-A240-9BD8-632EA929EB0E}">
            <xm:f>NOT(ISERROR(SEARCH("+",AB32)))</xm:f>
            <xm:f>"+"</xm:f>
            <x14:dxf>
              <fill>
                <patternFill>
                  <bgColor rgb="FFF48F8B"/>
                </patternFill>
              </fill>
            </x14:dxf>
          </x14:cfRule>
          <xm:sqref>AB32:AB33</xm:sqref>
        </x14:conditionalFormatting>
        <x14:conditionalFormatting xmlns:xm="http://schemas.microsoft.com/office/excel/2006/main">
          <x14:cfRule type="containsText" priority="20" operator="containsText" id="{8B566C95-637F-5F46-A19C-D7952ABA8865}">
            <xm:f>NOT(ISERROR(SEARCH("+",AI32)))</xm:f>
            <xm:f>"+"</xm:f>
            <x14:dxf>
              <fill>
                <patternFill>
                  <bgColor rgb="FFF48F8B"/>
                </patternFill>
              </fill>
            </x14:dxf>
          </x14:cfRule>
          <x14:cfRule type="containsText" priority="22" operator="containsText" id="{405D4BD9-70FA-5645-98E7-622A9C0560B6}">
            <xm:f>NOT(ISERROR(SEARCH("-",AI32)))</xm:f>
            <xm:f>"-"</xm:f>
            <x14:dxf>
              <fill>
                <patternFill>
                  <bgColor theme="0" tint="-0.24994659260841701"/>
                </patternFill>
              </fill>
            </x14:dxf>
          </x14:cfRule>
          <xm:sqref>AI32</xm:sqref>
        </x14:conditionalFormatting>
        <x14:conditionalFormatting xmlns:xm="http://schemas.microsoft.com/office/excel/2006/main">
          <x14:cfRule type="containsText" priority="39" operator="containsText" id="{E566CC6D-B729-FB42-8436-7DA4C14D3AE5}">
            <xm:f>NOT(ISERROR(SEARCH("+",V32)))</xm:f>
            <xm:f>"+"</xm:f>
            <x14:dxf>
              <fill>
                <patternFill>
                  <bgColor rgb="FFF48F8B"/>
                </patternFill>
              </fill>
            </x14:dxf>
          </x14:cfRule>
          <xm:sqref>AN32:BY33 V32:Y33 AA32:AA33 AC32:AH33 AJ32:AL33 CA32:CF33 CH32:DB33 DD32:DN33 DP32:DR33 DT32:EB33 ED32:EO33 EQ32:EV33 EX32:FM33 FO32:FO33 FQ32:GA33 GC32:GG33 GI32:GI33 GT32:GT33 GV32:HG33 HI32:HN33 HP32:IA33 IC32:IK33 IM32:IU33 IW32:JG33 JI32:JP33 JR32:KC33 KE32:KG33 KI32:KL33 KN32:KP33 KR32:KU33 KW32:LA33 LC32:LI33 LK32:LX33 LZ32:MD33 MF32:MI33 MK32:MZ33 V34:V163 GK32:GL33 GN32:GR33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4548-9062-E34D-92A5-BE5CF57F4C47}">
  <sheetPr>
    <pageSetUpPr fitToPage="1"/>
  </sheetPr>
  <dimension ref="A1:NK571"/>
  <sheetViews>
    <sheetView showGridLines="0" zoomScaleNormal="100" workbookViewId="0">
      <pane xSplit="2" ySplit="2" topLeftCell="C29" activePane="bottomRight" state="frozen"/>
      <selection pane="topRight" activeCell="B1" sqref="B1"/>
      <selection pane="bottomLeft" activeCell="A3" sqref="A3"/>
      <selection pane="bottomRight" activeCell="A33" sqref="A33:A162"/>
    </sheetView>
  </sheetViews>
  <sheetFormatPr baseColWidth="10" defaultColWidth="0" defaultRowHeight="21" zeroHeight="1" outlineLevelRow="1"/>
  <cols>
    <col min="1" max="1" width="10.83203125" style="1248" customWidth="1"/>
    <col min="2" max="2" width="39.33203125" customWidth="1"/>
    <col min="3" max="3" width="10" customWidth="1"/>
    <col min="4" max="4" width="13.1640625" customWidth="1"/>
    <col min="5" max="5" width="12.6640625" customWidth="1"/>
    <col min="6" max="6" width="11" customWidth="1"/>
    <col min="7" max="7" width="6.5" customWidth="1"/>
    <col min="8" max="8" width="6.6640625" customWidth="1"/>
    <col min="9" max="9" width="8.33203125" customWidth="1"/>
    <col min="10" max="10" width="10.33203125" customWidth="1"/>
    <col min="11" max="11" width="25.5" customWidth="1"/>
    <col min="12" max="12" width="18" customWidth="1"/>
    <col min="13" max="13" width="9.83203125" customWidth="1"/>
    <col min="14" max="15" width="10.83203125" customWidth="1"/>
    <col min="16" max="16" width="8.33203125" customWidth="1"/>
    <col min="17" max="17" width="10.83203125" customWidth="1"/>
    <col min="18" max="18" width="8.1640625" customWidth="1"/>
    <col min="19" max="19" width="84" customWidth="1"/>
    <col min="20" max="20" width="17.5" customWidth="1"/>
    <col min="21" max="21" width="37.5" customWidth="1"/>
    <col min="22" max="22" width="7.6640625" style="161" customWidth="1"/>
    <col min="23" max="23" width="7.6640625" style="356" customWidth="1"/>
    <col min="24" max="24" width="7.6640625" style="180" customWidth="1"/>
    <col min="25" max="25" width="7.6640625" customWidth="1"/>
    <col min="26" max="26" width="7.6640625" style="180" customWidth="1"/>
    <col min="27" max="27" width="7.6640625" customWidth="1"/>
    <col min="28" max="28" width="7.6640625" style="180" customWidth="1"/>
    <col min="29" max="29" width="7.6640625" customWidth="1"/>
    <col min="30" max="30" width="7.6640625" style="332" customWidth="1"/>
    <col min="31" max="34" width="7.6640625" customWidth="1"/>
    <col min="35" max="35" width="7.6640625" style="198" customWidth="1"/>
    <col min="36" max="36" width="7.6640625" customWidth="1"/>
    <col min="37" max="37" width="7.6640625" style="11" customWidth="1"/>
    <col min="38" max="38" width="7.6640625" customWidth="1"/>
    <col min="39" max="39" width="7.6640625" style="635" customWidth="1"/>
    <col min="40" max="50" width="7.6640625" customWidth="1"/>
    <col min="51" max="51" width="7.6640625" style="11" customWidth="1"/>
    <col min="52" max="52" width="7.6640625" customWidth="1"/>
    <col min="53" max="53" width="7.6640625" style="11" customWidth="1"/>
    <col min="54" max="54" width="7.6640625" customWidth="1"/>
    <col min="55" max="55" width="7.6640625" style="180" customWidth="1"/>
    <col min="56" max="57" width="7.6640625" customWidth="1"/>
    <col min="58" max="58" width="7.6640625" style="180" customWidth="1"/>
    <col min="59" max="62" width="7.6640625" customWidth="1"/>
    <col min="63" max="63" width="7.6640625" style="615" customWidth="1"/>
    <col min="64" max="65" width="7.6640625" customWidth="1"/>
    <col min="66" max="66" width="7.6640625" style="180" customWidth="1"/>
    <col min="67" max="69" width="7.6640625" customWidth="1"/>
    <col min="70" max="70" width="7.6640625" style="180" customWidth="1"/>
    <col min="71" max="72" width="7.6640625" customWidth="1"/>
    <col min="73" max="73" width="7.6640625" style="180" customWidth="1"/>
    <col min="74" max="74" width="7.6640625" customWidth="1"/>
    <col min="75" max="75" width="7.6640625" style="180" customWidth="1"/>
    <col min="76" max="77" width="7.6640625" customWidth="1"/>
    <col min="78" max="78" width="7.6640625" style="180" customWidth="1"/>
    <col min="79" max="82" width="7.6640625" customWidth="1"/>
    <col min="83" max="83" width="7.6640625" style="356" customWidth="1"/>
    <col min="84" max="84" width="7.6640625" customWidth="1"/>
    <col min="85" max="85" width="7.6640625" style="180" customWidth="1"/>
    <col min="86" max="86" width="7.6640625" customWidth="1"/>
    <col min="87" max="87" width="7.6640625" style="11" customWidth="1"/>
    <col min="88" max="89" width="7.6640625" customWidth="1"/>
    <col min="90" max="90" width="7.6640625" style="11" customWidth="1"/>
    <col min="91" max="93" width="7.6640625" customWidth="1"/>
    <col min="94" max="94" width="7.6640625" style="11" customWidth="1"/>
    <col min="95" max="101" width="7.6640625" customWidth="1"/>
    <col min="102" max="102" width="7.6640625" style="11" customWidth="1"/>
    <col min="103" max="106" width="7.6640625" customWidth="1"/>
    <col min="107" max="107" width="7.6640625" style="180" customWidth="1"/>
    <col min="108" max="118" width="7.6640625" customWidth="1"/>
    <col min="119" max="119" width="7.6640625" style="180" customWidth="1"/>
    <col min="120" max="122" width="7.6640625" customWidth="1"/>
    <col min="123" max="123" width="7.6640625" style="180" customWidth="1"/>
    <col min="124" max="130" width="7.6640625" customWidth="1"/>
    <col min="131" max="131" width="7.6640625" style="371" customWidth="1"/>
    <col min="132" max="132" width="7.6640625" customWidth="1"/>
    <col min="133" max="133" width="7.6640625" style="180" customWidth="1"/>
    <col min="134" max="134" width="7.6640625" style="11" customWidth="1"/>
    <col min="135" max="138" width="7.6640625" customWidth="1"/>
    <col min="139" max="139" width="7.6640625" style="11" customWidth="1"/>
    <col min="140" max="140" width="7.6640625" customWidth="1"/>
    <col min="141" max="141" width="7.6640625" style="11" customWidth="1"/>
    <col min="142" max="143" width="7.6640625" customWidth="1"/>
    <col min="144" max="144" width="7.6640625" style="11" customWidth="1"/>
    <col min="145" max="145" width="7.6640625" customWidth="1"/>
    <col min="146" max="146" width="7.6640625" style="195" customWidth="1"/>
    <col min="147" max="152" width="7.6640625" customWidth="1"/>
    <col min="153" max="153" width="7.6640625" style="180" customWidth="1"/>
    <col min="154" max="154" width="7.6640625" style="11" customWidth="1"/>
    <col min="155" max="156" width="7.6640625" customWidth="1"/>
    <col min="157" max="157" width="7.6640625" style="11" customWidth="1"/>
    <col min="158" max="160" width="7.6640625" customWidth="1"/>
    <col min="161" max="161" width="7.6640625" style="11" customWidth="1"/>
    <col min="162" max="162" width="7.6640625" customWidth="1"/>
    <col min="163" max="163" width="7.6640625" style="11" customWidth="1"/>
    <col min="164" max="165" width="7.6640625" customWidth="1"/>
    <col min="166" max="166" width="7.6640625" style="11" customWidth="1"/>
    <col min="167" max="169" width="7.6640625" customWidth="1"/>
    <col min="170" max="170" width="7.6640625" style="371" customWidth="1"/>
    <col min="171" max="171" width="7.6640625" customWidth="1"/>
    <col min="172" max="172" width="7.6640625" style="180" customWidth="1"/>
    <col min="173" max="173" width="7.6640625" customWidth="1"/>
    <col min="174" max="174" width="7.6640625" style="11" customWidth="1"/>
    <col min="175" max="175" width="7.6640625" customWidth="1"/>
    <col min="176" max="176" width="7.6640625" style="11" customWidth="1"/>
    <col min="177" max="181" width="7.6640625" customWidth="1"/>
    <col min="182" max="182" width="7.6640625" style="11" customWidth="1"/>
    <col min="183" max="183" width="7.6640625" customWidth="1"/>
    <col min="184" max="184" width="7.6640625" style="180" customWidth="1"/>
    <col min="185" max="187" width="7.6640625" customWidth="1"/>
    <col min="188" max="188" width="7.6640625" style="180" customWidth="1"/>
    <col min="189" max="189" width="7.6640625" customWidth="1"/>
    <col min="190" max="190" width="7.6640625" style="356" customWidth="1"/>
    <col min="191" max="191" width="7.6640625" customWidth="1"/>
    <col min="192" max="192" width="7.6640625" style="180" customWidth="1"/>
    <col min="193" max="194" width="7.6640625" customWidth="1"/>
    <col min="195" max="195" width="7.6640625" style="180" customWidth="1"/>
    <col min="196" max="200" width="7.6640625" customWidth="1"/>
    <col min="201" max="201" width="7.6640625" style="356" customWidth="1"/>
    <col min="202" max="202" width="7.6640625" customWidth="1"/>
    <col min="203" max="203" width="7.6640625" style="180" customWidth="1"/>
    <col min="204" max="204" width="7.6640625" style="11" customWidth="1"/>
    <col min="205" max="206" width="7.6640625" customWidth="1"/>
    <col min="207" max="207" width="7.6640625" style="11" customWidth="1"/>
    <col min="208" max="215" width="7.6640625" customWidth="1"/>
    <col min="216" max="216" width="7.6640625" style="180" customWidth="1"/>
    <col min="217" max="222" width="7.6640625" customWidth="1"/>
    <col min="223" max="223" width="7.6640625" style="180" customWidth="1"/>
    <col min="224" max="224" width="7.6640625" style="11" customWidth="1"/>
    <col min="225" max="227" width="7.6640625" customWidth="1"/>
    <col min="228" max="228" width="7.6640625" style="11" customWidth="1"/>
    <col min="229" max="232" width="7.6640625" customWidth="1"/>
    <col min="233" max="233" width="7.6640625" style="11" customWidth="1"/>
    <col min="234" max="234" width="7.6640625" customWidth="1"/>
    <col min="235" max="235" width="7.6640625" style="356" customWidth="1"/>
    <col min="236" max="236" width="7.6640625" style="180" customWidth="1"/>
    <col min="237" max="244" width="7.6640625" customWidth="1"/>
    <col min="245" max="245" width="7.6640625" style="356" customWidth="1"/>
    <col min="246" max="246" width="7.6640625" style="180" customWidth="1"/>
    <col min="247" max="252" width="7.6640625" customWidth="1"/>
    <col min="253" max="253" width="7.6640625" style="356" customWidth="1"/>
    <col min="254" max="255" width="7.6640625" customWidth="1"/>
    <col min="256" max="256" width="7.6640625" style="180" customWidth="1"/>
    <col min="257" max="258" width="7.6640625" customWidth="1"/>
    <col min="259" max="259" width="7.6640625" style="11" customWidth="1"/>
    <col min="260" max="261" width="7.6640625" customWidth="1"/>
    <col min="262" max="262" width="7.6640625" style="11" customWidth="1"/>
    <col min="263" max="265" width="7.6640625" customWidth="1"/>
    <col min="266" max="266" width="7.6640625" style="11" customWidth="1"/>
    <col min="267" max="267" width="7.6640625" customWidth="1"/>
    <col min="268" max="268" width="7.6640625" style="180" customWidth="1"/>
    <col min="269" max="272" width="7.6640625" customWidth="1"/>
    <col min="273" max="273" width="7.6640625" style="180" customWidth="1"/>
    <col min="274" max="274" width="7.6640625" customWidth="1"/>
    <col min="275" max="275" width="7.6640625" style="416" customWidth="1"/>
    <col min="276" max="276" width="7.6640625" style="356" customWidth="1"/>
    <col min="277" max="277" width="7.6640625" style="180" customWidth="1"/>
    <col min="278" max="289" width="7.6640625" customWidth="1"/>
    <col min="290" max="290" width="7.6640625" style="180" customWidth="1"/>
    <col min="291" max="293" width="7.6640625" customWidth="1"/>
    <col min="294" max="294" width="7.6640625" style="180" customWidth="1"/>
    <col min="295" max="298" width="7.6640625" customWidth="1"/>
    <col min="299" max="299" width="7.6640625" style="180" customWidth="1"/>
    <col min="300" max="302" width="7.6640625" customWidth="1"/>
    <col min="303" max="303" width="7.6640625" style="180" customWidth="1"/>
    <col min="304" max="306" width="7.6640625" customWidth="1"/>
    <col min="307" max="307" width="7.6640625" style="168" customWidth="1"/>
    <col min="308" max="308" width="7.6640625" style="180" customWidth="1"/>
    <col min="309" max="313" width="7.6640625" customWidth="1"/>
    <col min="314" max="314" width="7.6640625" style="180" customWidth="1"/>
    <col min="315" max="317" width="7.6640625" customWidth="1"/>
    <col min="318" max="318" width="7.6640625" style="11" customWidth="1"/>
    <col min="319" max="321" width="7.6640625" customWidth="1"/>
    <col min="322" max="322" width="7.6640625" style="180" customWidth="1"/>
    <col min="323" max="336" width="7.6640625" customWidth="1"/>
    <col min="337" max="337" width="7.6640625" style="180" customWidth="1"/>
    <col min="338" max="342" width="7.6640625" customWidth="1"/>
    <col min="343" max="343" width="7.6640625" style="180" customWidth="1"/>
    <col min="344" max="347" width="7.6640625" customWidth="1"/>
    <col min="348" max="348" width="7.6640625" style="180" customWidth="1"/>
    <col min="349" max="354" width="7.6640625" customWidth="1"/>
    <col min="355" max="355" width="7.6640625" style="168" customWidth="1"/>
    <col min="356" max="364" width="7.6640625" customWidth="1"/>
    <col min="365" max="365" width="123.5" customWidth="1"/>
    <col min="366" max="366" width="92.1640625" customWidth="1"/>
    <col min="367" max="367" width="255.83203125" customWidth="1"/>
    <col min="368" max="368" width="81.33203125" customWidth="1"/>
    <col min="369" max="369" width="10.83203125" customWidth="1"/>
    <col min="370" max="375" width="0" hidden="1" customWidth="1"/>
    <col min="376" max="16384" width="10.83203125" hidden="1"/>
  </cols>
  <sheetData>
    <row r="1" spans="1:368"/>
    <row r="2" spans="1:368" s="130" customFormat="1" ht="409" customHeight="1">
      <c r="A2" s="1232"/>
      <c r="B2" s="963" t="s">
        <v>1773</v>
      </c>
      <c r="C2" s="964"/>
      <c r="V2" s="152" t="s">
        <v>786</v>
      </c>
      <c r="W2" s="357" t="s">
        <v>1467</v>
      </c>
      <c r="X2" s="129" t="s">
        <v>1317</v>
      </c>
      <c r="Y2" s="5" t="s">
        <v>1426</v>
      </c>
      <c r="Z2" s="129" t="s">
        <v>1431</v>
      </c>
      <c r="AA2" s="5" t="s">
        <v>1316</v>
      </c>
      <c r="AB2" s="129" t="s">
        <v>1432</v>
      </c>
      <c r="AC2" s="5" t="s">
        <v>1425</v>
      </c>
      <c r="AD2" s="196" t="s">
        <v>764</v>
      </c>
      <c r="AE2" s="5" t="s">
        <v>1318</v>
      </c>
      <c r="AF2" s="5" t="s">
        <v>1427</v>
      </c>
      <c r="AG2" s="5" t="s">
        <v>798</v>
      </c>
      <c r="AH2" s="5" t="s">
        <v>799</v>
      </c>
      <c r="AI2" s="196" t="s">
        <v>1458</v>
      </c>
      <c r="AJ2" s="5" t="s">
        <v>1428</v>
      </c>
      <c r="AK2" s="104" t="s">
        <v>808</v>
      </c>
      <c r="AL2" s="5" t="s">
        <v>803</v>
      </c>
      <c r="AM2" s="636" t="s">
        <v>801</v>
      </c>
      <c r="AN2" s="5" t="s">
        <v>801</v>
      </c>
      <c r="AO2" s="5" t="s">
        <v>1319</v>
      </c>
      <c r="AP2" s="7" t="s">
        <v>1320</v>
      </c>
      <c r="AQ2" s="7" t="s">
        <v>1321</v>
      </c>
      <c r="AR2" s="5" t="s">
        <v>1322</v>
      </c>
      <c r="AS2" s="5" t="s">
        <v>1323</v>
      </c>
      <c r="AT2" s="5" t="s">
        <v>1324</v>
      </c>
      <c r="AU2" s="5" t="s">
        <v>1325</v>
      </c>
      <c r="AV2" s="5" t="s">
        <v>1326</v>
      </c>
      <c r="AW2" s="5" t="s">
        <v>1327</v>
      </c>
      <c r="AX2" s="5" t="s">
        <v>1328</v>
      </c>
      <c r="AY2" s="104" t="s">
        <v>804</v>
      </c>
      <c r="AZ2" s="5" t="s">
        <v>805</v>
      </c>
      <c r="BA2" s="104" t="s">
        <v>806</v>
      </c>
      <c r="BB2" s="5" t="s">
        <v>807</v>
      </c>
      <c r="BC2" s="129" t="s">
        <v>765</v>
      </c>
      <c r="BD2" s="5" t="s">
        <v>800</v>
      </c>
      <c r="BE2" s="5" t="s">
        <v>957</v>
      </c>
      <c r="BF2" s="129" t="s">
        <v>766</v>
      </c>
      <c r="BG2" s="5" t="s">
        <v>963</v>
      </c>
      <c r="BH2" s="5" t="s">
        <v>797</v>
      </c>
      <c r="BI2" s="5" t="s">
        <v>962</v>
      </c>
      <c r="BJ2" s="5" t="s">
        <v>961</v>
      </c>
      <c r="BK2" s="616" t="s">
        <v>1468</v>
      </c>
      <c r="BL2" s="9" t="s">
        <v>824</v>
      </c>
      <c r="BM2" s="9" t="s">
        <v>823</v>
      </c>
      <c r="BN2" s="129" t="s">
        <v>767</v>
      </c>
      <c r="BO2" s="5" t="s">
        <v>819</v>
      </c>
      <c r="BP2" s="5" t="s">
        <v>818</v>
      </c>
      <c r="BQ2" s="5" t="s">
        <v>821</v>
      </c>
      <c r="BR2" s="129" t="s">
        <v>768</v>
      </c>
      <c r="BS2" s="5" t="s">
        <v>817</v>
      </c>
      <c r="BT2" s="5" t="s">
        <v>1329</v>
      </c>
      <c r="BU2" s="129" t="s">
        <v>769</v>
      </c>
      <c r="BV2" s="5" t="s">
        <v>816</v>
      </c>
      <c r="BW2" s="129" t="s">
        <v>770</v>
      </c>
      <c r="BX2" s="5" t="s">
        <v>814</v>
      </c>
      <c r="BY2" s="5" t="s">
        <v>820</v>
      </c>
      <c r="BZ2" s="129" t="s">
        <v>771</v>
      </c>
      <c r="CA2" s="5" t="s">
        <v>809</v>
      </c>
      <c r="CB2" s="5" t="s">
        <v>810</v>
      </c>
      <c r="CC2" s="5" t="s">
        <v>822</v>
      </c>
      <c r="CD2" s="5" t="s">
        <v>815</v>
      </c>
      <c r="CE2" s="357" t="s">
        <v>1469</v>
      </c>
      <c r="CF2" s="5" t="s">
        <v>864</v>
      </c>
      <c r="CG2" s="129" t="s">
        <v>772</v>
      </c>
      <c r="CH2" s="5" t="s">
        <v>832</v>
      </c>
      <c r="CI2" s="104" t="s">
        <v>825</v>
      </c>
      <c r="CJ2" s="5" t="s">
        <v>846</v>
      </c>
      <c r="CK2" s="5" t="s">
        <v>847</v>
      </c>
      <c r="CL2" s="104" t="s">
        <v>844</v>
      </c>
      <c r="CM2" s="5" t="s">
        <v>850</v>
      </c>
      <c r="CN2" s="5" t="s">
        <v>857</v>
      </c>
      <c r="CO2" s="5" t="s">
        <v>849</v>
      </c>
      <c r="CP2" s="104" t="s">
        <v>842</v>
      </c>
      <c r="CQ2" s="8" t="s">
        <v>859</v>
      </c>
      <c r="CR2" s="8" t="s">
        <v>843</v>
      </c>
      <c r="CS2" s="5" t="s">
        <v>839</v>
      </c>
      <c r="CT2" s="5" t="s">
        <v>840</v>
      </c>
      <c r="CU2" s="5" t="s">
        <v>841</v>
      </c>
      <c r="CV2" s="5" t="s">
        <v>845</v>
      </c>
      <c r="CW2" s="5" t="s">
        <v>848</v>
      </c>
      <c r="CX2" s="104" t="s">
        <v>826</v>
      </c>
      <c r="CY2" s="5" t="s">
        <v>858</v>
      </c>
      <c r="CZ2" s="5" t="s">
        <v>835</v>
      </c>
      <c r="DA2" s="5" t="s">
        <v>836</v>
      </c>
      <c r="DB2" s="5" t="s">
        <v>837</v>
      </c>
      <c r="DC2" s="129" t="s">
        <v>1466</v>
      </c>
      <c r="DD2" s="5" t="s">
        <v>1331</v>
      </c>
      <c r="DE2" s="5" t="s">
        <v>1332</v>
      </c>
      <c r="DF2" s="5" t="s">
        <v>1333</v>
      </c>
      <c r="DG2" s="5" t="s">
        <v>1334</v>
      </c>
      <c r="DH2" s="5" t="s">
        <v>1335</v>
      </c>
      <c r="DI2" s="5" t="s">
        <v>1336</v>
      </c>
      <c r="DJ2" s="5" t="s">
        <v>1337</v>
      </c>
      <c r="DK2" s="5" t="s">
        <v>1338</v>
      </c>
      <c r="DL2" s="5" t="s">
        <v>1339</v>
      </c>
      <c r="DM2" s="8" t="s">
        <v>863</v>
      </c>
      <c r="DN2" s="8" t="s">
        <v>834</v>
      </c>
      <c r="DO2" s="129" t="s">
        <v>773</v>
      </c>
      <c r="DP2" s="5" t="s">
        <v>860</v>
      </c>
      <c r="DQ2" s="5" t="s">
        <v>861</v>
      </c>
      <c r="DR2" s="5" t="s">
        <v>862</v>
      </c>
      <c r="DS2" s="129" t="s">
        <v>774</v>
      </c>
      <c r="DT2" s="5" t="s">
        <v>1330</v>
      </c>
      <c r="DU2" s="5" t="s">
        <v>856</v>
      </c>
      <c r="DV2" s="5" t="s">
        <v>855</v>
      </c>
      <c r="DW2" s="5" t="s">
        <v>852</v>
      </c>
      <c r="DX2" s="5" t="s">
        <v>851</v>
      </c>
      <c r="DY2" s="5" t="s">
        <v>853</v>
      </c>
      <c r="DZ2" s="5" t="s">
        <v>854</v>
      </c>
      <c r="EA2" s="357" t="s">
        <v>1470</v>
      </c>
      <c r="EB2" s="5" t="s">
        <v>964</v>
      </c>
      <c r="EC2" s="129" t="s">
        <v>775</v>
      </c>
      <c r="ED2" s="104" t="s">
        <v>946</v>
      </c>
      <c r="EE2" s="5" t="s">
        <v>947</v>
      </c>
      <c r="EF2" s="5" t="s">
        <v>966</v>
      </c>
      <c r="EG2" s="5" t="s">
        <v>965</v>
      </c>
      <c r="EH2" s="5" t="s">
        <v>967</v>
      </c>
      <c r="EI2" s="104" t="s">
        <v>953</v>
      </c>
      <c r="EJ2" s="5" t="s">
        <v>943</v>
      </c>
      <c r="EK2" s="104" t="s">
        <v>954</v>
      </c>
      <c r="EL2" s="5" t="s">
        <v>944</v>
      </c>
      <c r="EM2" s="5" t="s">
        <v>1340</v>
      </c>
      <c r="EN2" s="104" t="s">
        <v>955</v>
      </c>
      <c r="EO2" s="5" t="s">
        <v>948</v>
      </c>
      <c r="EP2" s="104" t="s">
        <v>956</v>
      </c>
      <c r="EQ2" s="5" t="s">
        <v>945</v>
      </c>
      <c r="ER2" s="5" t="s">
        <v>976</v>
      </c>
      <c r="ES2" s="5" t="s">
        <v>958</v>
      </c>
      <c r="ET2" s="5" t="s">
        <v>977</v>
      </c>
      <c r="EU2" s="5" t="s">
        <v>978</v>
      </c>
      <c r="EV2" s="5" t="s">
        <v>979</v>
      </c>
      <c r="EW2" s="129" t="s">
        <v>776</v>
      </c>
      <c r="EX2" s="104" t="s">
        <v>969</v>
      </c>
      <c r="EY2" s="5" t="s">
        <v>950</v>
      </c>
      <c r="EZ2" s="5" t="s">
        <v>1341</v>
      </c>
      <c r="FA2" s="104" t="s">
        <v>970</v>
      </c>
      <c r="FB2" s="5" t="s">
        <v>1442</v>
      </c>
      <c r="FC2" s="7" t="s">
        <v>951</v>
      </c>
      <c r="FD2" s="7" t="s">
        <v>952</v>
      </c>
      <c r="FE2" s="104" t="s">
        <v>971</v>
      </c>
      <c r="FF2" s="5" t="s">
        <v>1342</v>
      </c>
      <c r="FG2" s="104" t="s">
        <v>972</v>
      </c>
      <c r="FH2" s="5" t="s">
        <v>968</v>
      </c>
      <c r="FI2" s="5" t="s">
        <v>1343</v>
      </c>
      <c r="FJ2" s="104" t="s">
        <v>973</v>
      </c>
      <c r="FK2" s="5" t="s">
        <v>959</v>
      </c>
      <c r="FL2" s="5" t="s">
        <v>1344</v>
      </c>
      <c r="FM2" s="5" t="s">
        <v>1345</v>
      </c>
      <c r="FN2" s="357" t="s">
        <v>1471</v>
      </c>
      <c r="FO2" s="5" t="s">
        <v>1346</v>
      </c>
      <c r="FP2" s="129" t="s">
        <v>777</v>
      </c>
      <c r="FQ2" s="5" t="s">
        <v>923</v>
      </c>
      <c r="FR2" s="104" t="s">
        <v>930</v>
      </c>
      <c r="FS2" s="5" t="s">
        <v>1347</v>
      </c>
      <c r="FT2" s="104" t="s">
        <v>931</v>
      </c>
      <c r="FU2" s="5" t="s">
        <v>1348</v>
      </c>
      <c r="FV2" s="7" t="s">
        <v>1349</v>
      </c>
      <c r="FW2" s="7" t="s">
        <v>1350</v>
      </c>
      <c r="FX2" s="7" t="s">
        <v>1351</v>
      </c>
      <c r="FY2" s="5" t="s">
        <v>1352</v>
      </c>
      <c r="FZ2" s="104" t="s">
        <v>932</v>
      </c>
      <c r="GA2" s="5" t="s">
        <v>1353</v>
      </c>
      <c r="GB2" s="129" t="s">
        <v>1354</v>
      </c>
      <c r="GC2" s="5" t="s">
        <v>1354</v>
      </c>
      <c r="GD2" s="5" t="s">
        <v>1355</v>
      </c>
      <c r="GE2" s="5" t="s">
        <v>1356</v>
      </c>
      <c r="GF2" s="129" t="s">
        <v>778</v>
      </c>
      <c r="GG2" s="5" t="s">
        <v>1357</v>
      </c>
      <c r="GH2" s="357" t="s">
        <v>1472</v>
      </c>
      <c r="GI2" s="5" t="s">
        <v>935</v>
      </c>
      <c r="GJ2" s="129" t="s">
        <v>779</v>
      </c>
      <c r="GK2" s="5" t="s">
        <v>938</v>
      </c>
      <c r="GL2" s="5" t="s">
        <v>937</v>
      </c>
      <c r="GM2" s="129" t="s">
        <v>780</v>
      </c>
      <c r="GN2" s="5" t="s">
        <v>1382</v>
      </c>
      <c r="GO2" s="5" t="s">
        <v>1381</v>
      </c>
      <c r="GP2" s="5" t="s">
        <v>933</v>
      </c>
      <c r="GQ2" s="5" t="s">
        <v>934</v>
      </c>
      <c r="GR2" s="5" t="s">
        <v>936</v>
      </c>
      <c r="GS2" s="357" t="s">
        <v>1473</v>
      </c>
      <c r="GT2" s="5" t="s">
        <v>888</v>
      </c>
      <c r="GU2" s="129" t="s">
        <v>781</v>
      </c>
      <c r="GV2" s="104" t="s">
        <v>876</v>
      </c>
      <c r="GW2" s="5" t="s">
        <v>878</v>
      </c>
      <c r="GX2" s="5" t="s">
        <v>879</v>
      </c>
      <c r="GY2" s="104" t="s">
        <v>877</v>
      </c>
      <c r="GZ2" s="5" t="s">
        <v>868</v>
      </c>
      <c r="HA2" s="5" t="s">
        <v>866</v>
      </c>
      <c r="HB2" s="5" t="s">
        <v>865</v>
      </c>
      <c r="HC2" s="5" t="s">
        <v>871</v>
      </c>
      <c r="HD2" s="5" t="s">
        <v>867</v>
      </c>
      <c r="HE2" s="5" t="s">
        <v>869</v>
      </c>
      <c r="HF2" s="5" t="s">
        <v>880</v>
      </c>
      <c r="HG2" s="5" t="s">
        <v>870</v>
      </c>
      <c r="HH2" s="129" t="s">
        <v>782</v>
      </c>
      <c r="HI2" s="5" t="s">
        <v>886</v>
      </c>
      <c r="HJ2" s="5" t="s">
        <v>881</v>
      </c>
      <c r="HK2" s="5" t="s">
        <v>882</v>
      </c>
      <c r="HL2" s="5" t="s">
        <v>885</v>
      </c>
      <c r="HM2" s="5" t="s">
        <v>883</v>
      </c>
      <c r="HN2" s="5" t="s">
        <v>887</v>
      </c>
      <c r="HO2" s="129" t="s">
        <v>783</v>
      </c>
      <c r="HP2" s="104" t="s">
        <v>900</v>
      </c>
      <c r="HQ2" s="5" t="s">
        <v>890</v>
      </c>
      <c r="HR2" s="5" t="s">
        <v>895</v>
      </c>
      <c r="HS2" s="5" t="s">
        <v>894</v>
      </c>
      <c r="HT2" s="104" t="s">
        <v>901</v>
      </c>
      <c r="HU2" s="5" t="s">
        <v>893</v>
      </c>
      <c r="HV2" s="5" t="s">
        <v>896</v>
      </c>
      <c r="HW2" s="5" t="s">
        <v>892</v>
      </c>
      <c r="HX2" s="5" t="s">
        <v>891</v>
      </c>
      <c r="HY2" s="104" t="s">
        <v>902</v>
      </c>
      <c r="HZ2" s="5" t="s">
        <v>889</v>
      </c>
      <c r="IA2" s="357" t="s">
        <v>1474</v>
      </c>
      <c r="IB2" s="129" t="s">
        <v>784</v>
      </c>
      <c r="IC2" s="5" t="s">
        <v>905</v>
      </c>
      <c r="ID2" s="5" t="s">
        <v>906</v>
      </c>
      <c r="IE2" s="5" t="s">
        <v>908</v>
      </c>
      <c r="IF2" s="5" t="s">
        <v>904</v>
      </c>
      <c r="IG2" s="5" t="s">
        <v>903</v>
      </c>
      <c r="IH2" s="5" t="s">
        <v>907</v>
      </c>
      <c r="II2" s="5" t="s">
        <v>909</v>
      </c>
      <c r="IJ2" s="5" t="s">
        <v>910</v>
      </c>
      <c r="IK2" s="357" t="s">
        <v>1475</v>
      </c>
      <c r="IL2" s="129" t="s">
        <v>785</v>
      </c>
      <c r="IM2" s="5" t="s">
        <v>915</v>
      </c>
      <c r="IN2" s="5" t="s">
        <v>914</v>
      </c>
      <c r="IO2" s="5" t="s">
        <v>916</v>
      </c>
      <c r="IP2" s="5" t="s">
        <v>917</v>
      </c>
      <c r="IQ2" s="5" t="s">
        <v>918</v>
      </c>
      <c r="IR2" s="5" t="s">
        <v>919</v>
      </c>
      <c r="IS2" s="357" t="s">
        <v>1476</v>
      </c>
      <c r="IT2" s="17" t="s">
        <v>1358</v>
      </c>
      <c r="IU2" s="5" t="s">
        <v>983</v>
      </c>
      <c r="IV2" s="129" t="s">
        <v>980</v>
      </c>
      <c r="IW2" s="5" t="s">
        <v>984</v>
      </c>
      <c r="IX2" s="5" t="s">
        <v>991</v>
      </c>
      <c r="IY2" s="104" t="s">
        <v>987</v>
      </c>
      <c r="IZ2" s="5" t="s">
        <v>993</v>
      </c>
      <c r="JA2" s="5" t="s">
        <v>992</v>
      </c>
      <c r="JB2" s="104" t="s">
        <v>988</v>
      </c>
      <c r="JC2" s="5" t="s">
        <v>994</v>
      </c>
      <c r="JD2" s="5" t="s">
        <v>990</v>
      </c>
      <c r="JE2" s="5" t="s">
        <v>986</v>
      </c>
      <c r="JF2" s="104" t="s">
        <v>989</v>
      </c>
      <c r="JG2" s="5" t="s">
        <v>975</v>
      </c>
      <c r="JH2" s="129" t="s">
        <v>981</v>
      </c>
      <c r="JI2" s="5" t="s">
        <v>995</v>
      </c>
      <c r="JJ2" s="5" t="s">
        <v>996</v>
      </c>
      <c r="JK2" s="10" t="s">
        <v>998</v>
      </c>
      <c r="JL2" s="5" t="s">
        <v>997</v>
      </c>
      <c r="JM2" s="129" t="s">
        <v>982</v>
      </c>
      <c r="JN2" s="5" t="s">
        <v>974</v>
      </c>
      <c r="JO2" s="417" t="s">
        <v>787</v>
      </c>
      <c r="JP2" s="357" t="s">
        <v>1477</v>
      </c>
      <c r="JQ2" s="129" t="s">
        <v>788</v>
      </c>
      <c r="JR2" s="14" t="s">
        <v>1422</v>
      </c>
      <c r="JS2" s="105" t="s">
        <v>999</v>
      </c>
      <c r="JT2" s="105" t="s">
        <v>1000</v>
      </c>
      <c r="JU2" s="105" t="s">
        <v>1001</v>
      </c>
      <c r="JV2" s="105" t="s">
        <v>1002</v>
      </c>
      <c r="JW2" s="105" t="s">
        <v>1003</v>
      </c>
      <c r="JX2" s="105" t="s">
        <v>1004</v>
      </c>
      <c r="JY2" s="105" t="s">
        <v>1005</v>
      </c>
      <c r="JZ2" s="105" t="s">
        <v>1006</v>
      </c>
      <c r="KA2" s="105" t="s">
        <v>1007</v>
      </c>
      <c r="KB2" s="105" t="s">
        <v>1008</v>
      </c>
      <c r="KC2" s="105" t="s">
        <v>1011</v>
      </c>
      <c r="KD2" s="129" t="s">
        <v>789</v>
      </c>
      <c r="KE2" s="105" t="s">
        <v>1359</v>
      </c>
      <c r="KF2" s="105" t="s">
        <v>1306</v>
      </c>
      <c r="KG2" s="105" t="s">
        <v>1307</v>
      </c>
      <c r="KH2" s="129" t="s">
        <v>1454</v>
      </c>
      <c r="KI2" s="12" t="s">
        <v>1456</v>
      </c>
      <c r="KJ2" s="12" t="s">
        <v>1012</v>
      </c>
      <c r="KK2" s="12" t="s">
        <v>1360</v>
      </c>
      <c r="KL2" s="12" t="s">
        <v>1361</v>
      </c>
      <c r="KM2" s="129" t="s">
        <v>790</v>
      </c>
      <c r="KN2" s="106" t="s">
        <v>1308</v>
      </c>
      <c r="KO2" s="12" t="s">
        <v>1309</v>
      </c>
      <c r="KP2" s="106" t="s">
        <v>1310</v>
      </c>
      <c r="KQ2" s="129" t="s">
        <v>791</v>
      </c>
      <c r="KR2" s="106" t="s">
        <v>1262</v>
      </c>
      <c r="KS2" s="106" t="s">
        <v>1015</v>
      </c>
      <c r="KT2" s="491" t="s">
        <v>1455</v>
      </c>
      <c r="KU2" s="162" t="s">
        <v>1478</v>
      </c>
      <c r="KV2" s="129" t="s">
        <v>1430</v>
      </c>
      <c r="KW2" s="12" t="s">
        <v>1462</v>
      </c>
      <c r="KX2" s="106" t="s">
        <v>1013</v>
      </c>
      <c r="KY2" s="106" t="s">
        <v>1311</v>
      </c>
      <c r="KZ2" s="105" t="s">
        <v>1010</v>
      </c>
      <c r="LA2" s="106" t="s">
        <v>1027</v>
      </c>
      <c r="LB2" s="129" t="s">
        <v>792</v>
      </c>
      <c r="LC2" s="14" t="s">
        <v>1267</v>
      </c>
      <c r="LD2" s="14" t="s">
        <v>1265</v>
      </c>
      <c r="LE2" s="14" t="s">
        <v>1266</v>
      </c>
      <c r="LF2" s="104" t="s">
        <v>1026</v>
      </c>
      <c r="LG2" s="5" t="s">
        <v>1264</v>
      </c>
      <c r="LH2" s="5" t="s">
        <v>1029</v>
      </c>
      <c r="LI2" s="5" t="s">
        <v>1263</v>
      </c>
      <c r="LJ2" s="129" t="s">
        <v>793</v>
      </c>
      <c r="LK2" s="12" t="s">
        <v>1459</v>
      </c>
      <c r="LL2" s="12" t="s">
        <v>1277</v>
      </c>
      <c r="LM2" s="12" t="s">
        <v>1276</v>
      </c>
      <c r="LN2" s="12" t="s">
        <v>1269</v>
      </c>
      <c r="LO2" s="13" t="s">
        <v>1273</v>
      </c>
      <c r="LP2" s="13" t="s">
        <v>1274</v>
      </c>
      <c r="LQ2" s="12" t="s">
        <v>1272</v>
      </c>
      <c r="LR2" s="12" t="s">
        <v>1271</v>
      </c>
      <c r="LS2" s="12" t="s">
        <v>1270</v>
      </c>
      <c r="LT2" s="12" t="s">
        <v>1275</v>
      </c>
      <c r="LU2" s="12" t="s">
        <v>1268</v>
      </c>
      <c r="LV2" s="12" t="s">
        <v>1030</v>
      </c>
      <c r="LW2" s="12" t="s">
        <v>1020</v>
      </c>
      <c r="LX2" s="12" t="s">
        <v>1019</v>
      </c>
      <c r="LY2" s="129" t="s">
        <v>794</v>
      </c>
      <c r="LZ2" s="12" t="s">
        <v>1460</v>
      </c>
      <c r="MA2" s="12" t="s">
        <v>1280</v>
      </c>
      <c r="MB2" s="12" t="s">
        <v>1281</v>
      </c>
      <c r="MC2" s="12" t="s">
        <v>1282</v>
      </c>
      <c r="MD2" s="12" t="s">
        <v>1283</v>
      </c>
      <c r="ME2" s="129" t="s">
        <v>795</v>
      </c>
      <c r="MF2" s="106" t="s">
        <v>1457</v>
      </c>
      <c r="MG2" s="106" t="s">
        <v>1278</v>
      </c>
      <c r="MH2" s="106" t="s">
        <v>1279</v>
      </c>
      <c r="MI2" s="12" t="s">
        <v>1284</v>
      </c>
      <c r="MJ2" s="129" t="s">
        <v>1429</v>
      </c>
      <c r="MK2" s="12" t="s">
        <v>1461</v>
      </c>
      <c r="ML2" s="12" t="s">
        <v>1018</v>
      </c>
      <c r="MM2" s="12" t="s">
        <v>1312</v>
      </c>
      <c r="MN2" s="105" t="s">
        <v>1009</v>
      </c>
      <c r="MO2" s="12" t="s">
        <v>1028</v>
      </c>
      <c r="MP2" s="106" t="s">
        <v>1014</v>
      </c>
      <c r="MQ2" s="162" t="s">
        <v>796</v>
      </c>
      <c r="MR2" s="14" t="s">
        <v>941</v>
      </c>
      <c r="MS2" s="14" t="s">
        <v>1314</v>
      </c>
      <c r="MT2" s="14" t="s">
        <v>1313</v>
      </c>
      <c r="MU2" s="14" t="s">
        <v>942</v>
      </c>
      <c r="MV2" s="14" t="s">
        <v>1021</v>
      </c>
      <c r="MW2" s="14" t="s">
        <v>1022</v>
      </c>
      <c r="MX2" s="14" t="s">
        <v>1023</v>
      </c>
      <c r="MY2" s="14" t="s">
        <v>1024</v>
      </c>
      <c r="MZ2" s="14" t="s">
        <v>1025</v>
      </c>
      <c r="NA2" s="1" t="s">
        <v>1031</v>
      </c>
      <c r="NB2" s="1" t="s">
        <v>1032</v>
      </c>
      <c r="NC2" s="1" t="s">
        <v>1033</v>
      </c>
      <c r="ND2" s="1" t="s">
        <v>1034</v>
      </c>
    </row>
    <row r="3" spans="1:368" s="486" customFormat="1" ht="51" customHeight="1">
      <c r="A3" s="1233"/>
      <c r="B3" s="962" t="s">
        <v>1772</v>
      </c>
      <c r="C3" s="469"/>
      <c r="D3" s="470"/>
      <c r="E3" s="470"/>
      <c r="F3" s="470"/>
      <c r="G3" s="470"/>
      <c r="H3" s="470"/>
      <c r="I3" s="470"/>
      <c r="J3" s="470"/>
      <c r="K3" s="470"/>
      <c r="L3" s="470"/>
      <c r="M3" s="470"/>
      <c r="N3" s="470"/>
      <c r="O3" s="470"/>
      <c r="P3" s="470"/>
      <c r="Q3" s="470"/>
      <c r="R3" s="470"/>
      <c r="S3" s="470"/>
      <c r="T3" s="470"/>
      <c r="U3" s="470"/>
      <c r="V3" s="471"/>
      <c r="W3" s="472"/>
      <c r="X3" s="473"/>
      <c r="Y3" s="474"/>
      <c r="Z3" s="473"/>
      <c r="AA3" s="474"/>
      <c r="AB3" s="473"/>
      <c r="AC3" s="474"/>
      <c r="AD3" s="475"/>
      <c r="AE3" s="474"/>
      <c r="AF3" s="474"/>
      <c r="AG3" s="474"/>
      <c r="AH3" s="474"/>
      <c r="AI3" s="475"/>
      <c r="AJ3" s="474"/>
      <c r="AK3" s="476"/>
      <c r="AL3" s="474"/>
      <c r="AM3" s="637"/>
      <c r="AN3" s="474"/>
      <c r="AO3" s="474"/>
      <c r="AP3" s="477"/>
      <c r="AQ3" s="477"/>
      <c r="AR3" s="474"/>
      <c r="AS3" s="474"/>
      <c r="AT3" s="474"/>
      <c r="AU3" s="474"/>
      <c r="AV3" s="474"/>
      <c r="AW3" s="474"/>
      <c r="AX3" s="474"/>
      <c r="AY3" s="476"/>
      <c r="AZ3" s="474"/>
      <c r="BA3" s="476"/>
      <c r="BB3" s="474"/>
      <c r="BC3" s="473"/>
      <c r="BD3" s="474"/>
      <c r="BE3" s="474"/>
      <c r="BF3" s="473"/>
      <c r="BG3" s="474"/>
      <c r="BH3" s="474"/>
      <c r="BI3" s="474"/>
      <c r="BJ3" s="474"/>
      <c r="BK3" s="617"/>
      <c r="BL3" s="474"/>
      <c r="BM3" s="474"/>
      <c r="BN3" s="473"/>
      <c r="BO3" s="474"/>
      <c r="BP3" s="474"/>
      <c r="BQ3" s="474"/>
      <c r="BR3" s="473"/>
      <c r="BS3" s="474"/>
      <c r="BT3" s="474"/>
      <c r="BU3" s="473"/>
      <c r="BV3" s="474"/>
      <c r="BW3" s="473"/>
      <c r="BX3" s="474"/>
      <c r="BY3" s="474"/>
      <c r="BZ3" s="473"/>
      <c r="CA3" s="474"/>
      <c r="CB3" s="474"/>
      <c r="CC3" s="474"/>
      <c r="CD3" s="474"/>
      <c r="CE3" s="472"/>
      <c r="CF3" s="474"/>
      <c r="CG3" s="473"/>
      <c r="CH3" s="474"/>
      <c r="CI3" s="476"/>
      <c r="CJ3" s="474"/>
      <c r="CK3" s="474"/>
      <c r="CL3" s="476"/>
      <c r="CM3" s="474"/>
      <c r="CN3" s="474"/>
      <c r="CO3" s="474"/>
      <c r="CP3" s="476"/>
      <c r="CQ3" s="477"/>
      <c r="CR3" s="477"/>
      <c r="CS3" s="474"/>
      <c r="CT3" s="474"/>
      <c r="CU3" s="474"/>
      <c r="CV3" s="474"/>
      <c r="CW3" s="474"/>
      <c r="CX3" s="476"/>
      <c r="CY3" s="474"/>
      <c r="CZ3" s="474"/>
      <c r="DA3" s="474"/>
      <c r="DB3" s="474"/>
      <c r="DC3" s="473"/>
      <c r="DD3" s="474"/>
      <c r="DE3" s="474"/>
      <c r="DF3" s="474"/>
      <c r="DG3" s="474"/>
      <c r="DH3" s="474"/>
      <c r="DI3" s="474"/>
      <c r="DJ3" s="474"/>
      <c r="DK3" s="474"/>
      <c r="DL3" s="474"/>
      <c r="DM3" s="477"/>
      <c r="DN3" s="477"/>
      <c r="DO3" s="473"/>
      <c r="DP3" s="474"/>
      <c r="DQ3" s="474"/>
      <c r="DR3" s="474"/>
      <c r="DS3" s="473"/>
      <c r="DT3" s="474"/>
      <c r="DU3" s="474"/>
      <c r="DV3" s="474"/>
      <c r="DW3" s="474"/>
      <c r="DX3" s="474"/>
      <c r="DY3" s="474"/>
      <c r="DZ3" s="474"/>
      <c r="EA3" s="472"/>
      <c r="EB3" s="474"/>
      <c r="EC3" s="473"/>
      <c r="ED3" s="476"/>
      <c r="EE3" s="474"/>
      <c r="EF3" s="474"/>
      <c r="EG3" s="474"/>
      <c r="EH3" s="474"/>
      <c r="EI3" s="476"/>
      <c r="EJ3" s="474"/>
      <c r="EK3" s="476"/>
      <c r="EL3" s="474"/>
      <c r="EM3" s="474"/>
      <c r="EN3" s="476"/>
      <c r="EO3" s="474"/>
      <c r="EP3" s="476"/>
      <c r="EQ3" s="474"/>
      <c r="ER3" s="474"/>
      <c r="ES3" s="474"/>
      <c r="ET3" s="474"/>
      <c r="EU3" s="474"/>
      <c r="EV3" s="474"/>
      <c r="EW3" s="473"/>
      <c r="EX3" s="476"/>
      <c r="EY3" s="474"/>
      <c r="EZ3" s="474"/>
      <c r="FA3" s="476"/>
      <c r="FB3" s="474"/>
      <c r="FC3" s="477"/>
      <c r="FD3" s="477"/>
      <c r="FE3" s="476"/>
      <c r="FF3" s="474"/>
      <c r="FG3" s="476"/>
      <c r="FH3" s="474"/>
      <c r="FI3" s="474"/>
      <c r="FJ3" s="476"/>
      <c r="FK3" s="474"/>
      <c r="FL3" s="474"/>
      <c r="FM3" s="474"/>
      <c r="FN3" s="472"/>
      <c r="FO3" s="474"/>
      <c r="FP3" s="473"/>
      <c r="FQ3" s="474"/>
      <c r="FR3" s="476"/>
      <c r="FS3" s="474"/>
      <c r="FT3" s="476"/>
      <c r="FU3" s="474"/>
      <c r="FV3" s="477"/>
      <c r="FW3" s="477"/>
      <c r="FX3" s="477"/>
      <c r="FY3" s="474"/>
      <c r="FZ3" s="476"/>
      <c r="GA3" s="474"/>
      <c r="GB3" s="473"/>
      <c r="GC3" s="474"/>
      <c r="GD3" s="474"/>
      <c r="GE3" s="474"/>
      <c r="GF3" s="473"/>
      <c r="GG3" s="474"/>
      <c r="GH3" s="472"/>
      <c r="GI3" s="474"/>
      <c r="GJ3" s="473"/>
      <c r="GK3" s="474"/>
      <c r="GL3" s="474"/>
      <c r="GM3" s="473"/>
      <c r="GN3" s="474"/>
      <c r="GO3" s="474"/>
      <c r="GP3" s="474"/>
      <c r="GQ3" s="474"/>
      <c r="GR3" s="474"/>
      <c r="GS3" s="472"/>
      <c r="GT3" s="474"/>
      <c r="GU3" s="473"/>
      <c r="GV3" s="476"/>
      <c r="GW3" s="474"/>
      <c r="GX3" s="474"/>
      <c r="GY3" s="476"/>
      <c r="GZ3" s="474"/>
      <c r="HA3" s="474"/>
      <c r="HB3" s="474"/>
      <c r="HC3" s="474"/>
      <c r="HD3" s="474"/>
      <c r="HE3" s="474"/>
      <c r="HF3" s="474"/>
      <c r="HG3" s="474"/>
      <c r="HH3" s="473"/>
      <c r="HI3" s="474"/>
      <c r="HJ3" s="474"/>
      <c r="HK3" s="474"/>
      <c r="HL3" s="474"/>
      <c r="HM3" s="474"/>
      <c r="HN3" s="474"/>
      <c r="HO3" s="473"/>
      <c r="HP3" s="476"/>
      <c r="HQ3" s="474"/>
      <c r="HR3" s="474"/>
      <c r="HS3" s="474"/>
      <c r="HT3" s="476"/>
      <c r="HU3" s="474"/>
      <c r="HV3" s="474"/>
      <c r="HW3" s="474"/>
      <c r="HX3" s="474"/>
      <c r="HY3" s="476"/>
      <c r="HZ3" s="474"/>
      <c r="IA3" s="472"/>
      <c r="IB3" s="473"/>
      <c r="IC3" s="474"/>
      <c r="ID3" s="474"/>
      <c r="IE3" s="474"/>
      <c r="IF3" s="474"/>
      <c r="IG3" s="474"/>
      <c r="IH3" s="474"/>
      <c r="II3" s="474"/>
      <c r="IJ3" s="474"/>
      <c r="IK3" s="472"/>
      <c r="IL3" s="473"/>
      <c r="IM3" s="474"/>
      <c r="IN3" s="474"/>
      <c r="IO3" s="474"/>
      <c r="IP3" s="474"/>
      <c r="IQ3" s="474"/>
      <c r="IR3" s="474"/>
      <c r="IS3" s="472"/>
      <c r="IT3" s="477"/>
      <c r="IU3" s="474"/>
      <c r="IV3" s="473"/>
      <c r="IW3" s="474"/>
      <c r="IX3" s="474"/>
      <c r="IY3" s="476"/>
      <c r="IZ3" s="474"/>
      <c r="JA3" s="474"/>
      <c r="JB3" s="476"/>
      <c r="JC3" s="474"/>
      <c r="JD3" s="474"/>
      <c r="JE3" s="474"/>
      <c r="JF3" s="476"/>
      <c r="JG3" s="474"/>
      <c r="JH3" s="473"/>
      <c r="JI3" s="474"/>
      <c r="JJ3" s="474"/>
      <c r="JK3" s="478"/>
      <c r="JL3" s="474"/>
      <c r="JM3" s="473"/>
      <c r="JN3" s="474"/>
      <c r="JO3" s="472"/>
      <c r="JP3" s="472"/>
      <c r="JQ3" s="473"/>
      <c r="JR3" s="479"/>
      <c r="JS3" s="480"/>
      <c r="JT3" s="480"/>
      <c r="JU3" s="480"/>
      <c r="JV3" s="480"/>
      <c r="JW3" s="480"/>
      <c r="JX3" s="480"/>
      <c r="JY3" s="480"/>
      <c r="JZ3" s="480"/>
      <c r="KA3" s="480"/>
      <c r="KB3" s="480"/>
      <c r="KC3" s="480"/>
      <c r="KD3" s="473"/>
      <c r="KE3" s="480"/>
      <c r="KF3" s="480"/>
      <c r="KG3" s="480"/>
      <c r="KH3" s="473"/>
      <c r="KI3" s="481"/>
      <c r="KJ3" s="481"/>
      <c r="KK3" s="481"/>
      <c r="KL3" s="481"/>
      <c r="KM3" s="473"/>
      <c r="KN3" s="482"/>
      <c r="KO3" s="481"/>
      <c r="KP3" s="482"/>
      <c r="KQ3" s="473"/>
      <c r="KR3" s="482"/>
      <c r="KS3" s="482"/>
      <c r="KT3" s="481"/>
      <c r="KU3" s="483"/>
      <c r="KV3" s="473"/>
      <c r="KW3" s="481"/>
      <c r="KX3" s="482"/>
      <c r="KY3" s="482"/>
      <c r="KZ3" s="480"/>
      <c r="LA3" s="482"/>
      <c r="LB3" s="473"/>
      <c r="LC3" s="479"/>
      <c r="LD3" s="479"/>
      <c r="LE3" s="479"/>
      <c r="LF3" s="476"/>
      <c r="LG3" s="474"/>
      <c r="LH3" s="474"/>
      <c r="LI3" s="474"/>
      <c r="LJ3" s="473"/>
      <c r="LK3" s="481"/>
      <c r="LL3" s="481"/>
      <c r="LM3" s="481"/>
      <c r="LN3" s="481"/>
      <c r="LO3" s="484"/>
      <c r="LP3" s="484"/>
      <c r="LQ3" s="481"/>
      <c r="LR3" s="481"/>
      <c r="LS3" s="481"/>
      <c r="LT3" s="481"/>
      <c r="LU3" s="481"/>
      <c r="LV3" s="481"/>
      <c r="LW3" s="481"/>
      <c r="LX3" s="481"/>
      <c r="LY3" s="473"/>
      <c r="LZ3" s="481"/>
      <c r="MA3" s="481"/>
      <c r="MB3" s="481"/>
      <c r="MC3" s="481"/>
      <c r="MD3" s="481"/>
      <c r="ME3" s="473"/>
      <c r="MF3" s="482"/>
      <c r="MG3" s="482"/>
      <c r="MH3" s="482"/>
      <c r="MI3" s="481"/>
      <c r="MJ3" s="473"/>
      <c r="MK3" s="481"/>
      <c r="ML3" s="481"/>
      <c r="MM3" s="481"/>
      <c r="MN3" s="480"/>
      <c r="MO3" s="481"/>
      <c r="MP3" s="482"/>
      <c r="MQ3" s="483"/>
      <c r="MR3" s="479"/>
      <c r="MS3" s="479"/>
      <c r="MT3" s="479"/>
      <c r="MU3" s="479"/>
      <c r="MV3" s="479"/>
      <c r="MW3" s="479"/>
      <c r="MX3" s="479"/>
      <c r="MY3" s="479"/>
      <c r="MZ3" s="479"/>
      <c r="NA3" s="485"/>
      <c r="NB3" s="485"/>
      <c r="NC3" s="485"/>
      <c r="ND3" s="485"/>
    </row>
    <row r="4" spans="1:368" s="19" customFormat="1" ht="49" customHeight="1">
      <c r="A4" s="1249"/>
      <c r="B4" s="131" t="s">
        <v>1441</v>
      </c>
      <c r="C4" s="1296" t="s">
        <v>1392</v>
      </c>
      <c r="D4" s="1296"/>
      <c r="E4" s="1296"/>
      <c r="F4" s="1296"/>
      <c r="G4" s="1296"/>
      <c r="H4" s="1296"/>
      <c r="I4" s="1296"/>
      <c r="J4" s="1296"/>
      <c r="K4" s="1296"/>
      <c r="L4" s="1296"/>
      <c r="M4" s="1296"/>
      <c r="N4" s="1296"/>
      <c r="O4" s="1296"/>
      <c r="P4" s="1296"/>
      <c r="Q4" s="1296"/>
      <c r="R4" s="1296"/>
      <c r="S4" s="1296"/>
      <c r="T4" s="1296"/>
      <c r="U4" s="1296"/>
      <c r="V4" s="153"/>
      <c r="W4" s="358"/>
      <c r="X4" s="197"/>
      <c r="Y4" s="101">
        <f>AVERAGE(Y44:Y49,Y51:Y52,Y55:Y65,Y66,Y71,Y75,Y81,Y87,Y91,Y98:Y102,Y106:Y132,Y133,Y138,Y142,Y145,Y149,Y160)</f>
        <v>60.216666666666669</v>
      </c>
      <c r="Z4" s="197"/>
      <c r="AA4" s="101">
        <f>AVERAGE(AA44:AA49,AA51:AA52,AA55:AA65,AA66,AA71,AA75,AA81,AA87,AA91,AA98:AA102,AA106:AA132,AA133,AA138,AA142,AA145,AA149,AA160)</f>
        <v>84.666666666666671</v>
      </c>
      <c r="AB4" s="197"/>
      <c r="AC4" s="101">
        <f>AVERAGE(AC44:AC49,AC51:AC52,AC55:AC65,AC66,AC71,AC75,AC81,AC87,AC91,AC98:AC102,AC106:AC132,AC133,AC138,AC142,AC145,AC149,AC160)</f>
        <v>14</v>
      </c>
      <c r="AD4" s="197"/>
      <c r="AE4" s="101">
        <f>AVERAGE(AE44:AE49,AE51:AE52,AE55:AE65,AE66,AE71,AE75,AE81,AE87,AE91,AE98:AE102,AE106:AE132,AE133,AE138,AE142,AE145,AE149,AE160)</f>
        <v>64.416666666666671</v>
      </c>
      <c r="AF4" s="101">
        <f>AVERAGE(AF44:AF49,AF51:AF52,AF55:AF65,AF66,AF71,AF75,AF81,AF87,AF91,AF98:AF102,AF106:AF132,AF133,AF138,AF142,AF145,AF149,AF160)</f>
        <v>16.5</v>
      </c>
      <c r="AG4" s="101">
        <f>AVERAGE(AG44:AG49,AG51:AG52,AG55:AG65,AG66,AG71,AG75,AG81,AG87,AG91,AG98:AG102,AG106:AG132,AG133,AG138,AG142,AG145,AG149,AG160)</f>
        <v>20.3</v>
      </c>
      <c r="AH4" s="101">
        <f>AVERAGE(AH44:AH49,AH51:AH52,AH55:AH65,AH66,AH71,AH75,AH81,AH87,AH91,AH98:AH102,AH106:AH132,AH133,AH138,AH142,AH145,AH149,AH160)</f>
        <v>18.5</v>
      </c>
      <c r="AI4" s="197"/>
      <c r="AJ4" s="101">
        <f>AVERAGE(AJ44:AJ49,AJ51:AJ52,AJ55:AJ65,AJ66,AJ71,AJ75,AJ81,AJ87,AJ91,AJ98:AJ102,AJ106:AJ132,AJ133,AJ138,AJ142,AJ145,AJ149,AJ160)</f>
        <v>58.957142857142856</v>
      </c>
      <c r="AK4" s="132"/>
      <c r="AL4" s="101">
        <f>AVERAGE(AL44:AL49,AL51:AL52,AL55:AL65,AL66,AL71,AL75,AL81,AL87,AL91,AL98:AL102,AL106:AL132,AL133,AL138,AL142,AL145,AL149,AL160)</f>
        <v>33.517142857142858</v>
      </c>
      <c r="AM4" s="353"/>
      <c r="AN4" s="101">
        <f t="shared" ref="AN4:AX4" si="0">AVERAGE(AN44:AN49,AN51:AN52,AN55:AN65,AN66,AN71,AN75,AN81,AN87,AN91,AN98:AN102,AN106:AN132,AN133,AN138,AN142,AN145,AN149,AN160)</f>
        <v>62.75</v>
      </c>
      <c r="AO4" s="101">
        <f t="shared" si="0"/>
        <v>25.145</v>
      </c>
      <c r="AP4" s="101">
        <f t="shared" si="0"/>
        <v>24</v>
      </c>
      <c r="AQ4" s="101">
        <f t="shared" si="0"/>
        <v>30.07</v>
      </c>
      <c r="AR4" s="101">
        <f t="shared" si="0"/>
        <v>23.21</v>
      </c>
      <c r="AS4" s="101">
        <f t="shared" si="0"/>
        <v>13.215</v>
      </c>
      <c r="AT4" s="101" t="e">
        <f t="shared" si="0"/>
        <v>#DIV/0!</v>
      </c>
      <c r="AU4" s="101">
        <f t="shared" si="0"/>
        <v>10.7</v>
      </c>
      <c r="AV4" s="101">
        <f t="shared" si="0"/>
        <v>11.4</v>
      </c>
      <c r="AW4" s="101">
        <f t="shared" si="0"/>
        <v>42.86</v>
      </c>
      <c r="AX4" s="101">
        <f t="shared" si="0"/>
        <v>3.57</v>
      </c>
      <c r="AY4" s="132"/>
      <c r="AZ4" s="101">
        <f>AVERAGE(AZ44:AZ49,AZ51:AZ52,AZ55:AZ65,AZ66,AZ71,AZ75,AZ81,AZ87,AZ91,AZ98:AZ102,AZ106:AZ132,AZ133,AZ138,AZ142,AZ145,AZ149,AZ160)</f>
        <v>69.069999999999993</v>
      </c>
      <c r="BA4" s="132"/>
      <c r="BB4" s="101">
        <f>AVERAGE(BB44:BB49,BB51:BB52,BB55:BB65,BB66,BB71,BB75,BB81,BB87,BB91,BB98:BB102,BB106:BB132,BB133,BB138,BB142,BB145,BB149,BB160)</f>
        <v>17.666666666666668</v>
      </c>
      <c r="BC4" s="197"/>
      <c r="BD4" s="101">
        <f>AVERAGE(BD44:BD49,BD51:BD52,BD55:BD65,BD66,BD71,BD75,BD81,BD87,BD91,BD98:BD102,BD106:BD132,BD133,BD138,BD142,BD145,BD149,BD160)</f>
        <v>84.05</v>
      </c>
      <c r="BE4" s="101">
        <f>AVERAGE(BE44:BE49,BE51:BE52,BE55:BE65,BE66,BE71,BE75,BE81,BE87,BE91,BE98:BE102,BE106:BE132,BE133,BE138,BE142,BE145,BE149,BE160)</f>
        <v>8.5</v>
      </c>
      <c r="BF4" s="197"/>
      <c r="BG4" s="101">
        <f>AVERAGE(BG44:BG49,BG51:BG52,BG55:BG65,BG66,BG71,BG75,BG81,BG87,BG91,BG98:BG102,BG106:BG132,BG133,BG138,BG142,BG145,BG149,BG160)</f>
        <v>30</v>
      </c>
      <c r="BH4" s="101">
        <f>AVERAGE(BH44:BH49,BH51:BH52,BH55:BH65,BH66,BH71,BH75,BH81,BH87,BH91,BH98:BH102,BH106:BH132,BH133,BH138,BH142,BH145,BH149,BH160)</f>
        <v>29.666666666666668</v>
      </c>
      <c r="BI4" s="101">
        <f>AVERAGE(BI44:BI49,BI51:BI52,BI55:BI65,BI66,BI71,BI75,BI81,BI87,BI91,BI98:BI102,BI106:BI132,BI133,BI138,BI142,BI145,BI149,BI160)</f>
        <v>8.1666666666666661</v>
      </c>
      <c r="BJ4" s="101">
        <f>AVERAGE(BJ44:BJ49,BJ51:BJ52,BJ55:BJ65,BJ66,BJ71,BJ75,BJ81,BJ87,BJ91,BJ98:BJ102,BJ106:BJ132,BJ133,BJ138,BJ142,BJ145,BJ149,BJ160)</f>
        <v>20.212500000000002</v>
      </c>
      <c r="BK4" s="358"/>
      <c r="BL4" s="101">
        <f>AVERAGE(BL44:BL49,BL51:BL52,BL55:BL65,BL66,BL71,BL75,BL81,BL87,BL91,BL98:BL102,BL106:BL132,BL133,BL138,BL142,BL145,BL149,BL160)</f>
        <v>28.662500000000001</v>
      </c>
      <c r="BM4" s="101" t="e">
        <f>AVERAGE(BM44:BM49,BM51:BM52,BM55:BM65,BM66,BM71,BM75,BM81,BM87,BM91,BM98:BM102,BM106:BM132,BM133,BM138,BM142,BM145,BM149,BM160)</f>
        <v>#DIV/0!</v>
      </c>
      <c r="BN4" s="197"/>
      <c r="BO4" s="101">
        <f>AVERAGE(BO44:BO49,BO51:BO52,BO55:BO65,BO66,BO71,BO75,BO81,BO87,BO91,BO98:BO102,BO106:BO132,BO133,BO138,BO142,BO145,BO149,BO160)</f>
        <v>42.220000000000006</v>
      </c>
      <c r="BP4" s="101">
        <f>AVERAGE(BP44:BP49,BP51:BP52,BP55:BP65,BP66,BP71,BP75,BP81,BP87,BP91,BP98:BP102,BP106:BP132,BP133,BP138,BP142,BP145,BP149,BP160)</f>
        <v>30.400000000000002</v>
      </c>
      <c r="BQ4" s="101" t="e">
        <f>AVERAGE(BQ44:BQ49,BQ51:BQ52,BQ55:BQ65,BQ66,BQ71,BQ75,BQ81,BQ87,BQ91,BQ98:BQ102,BQ106:BQ132,BQ133,BQ138,BQ142,BQ145,BQ149,BQ160)</f>
        <v>#DIV/0!</v>
      </c>
      <c r="BR4" s="197"/>
      <c r="BS4" s="101">
        <f>AVERAGE(BS44:BS49,BS51:BS52,BS55:BS65,BS66,BS71,BS75,BS81,BS87,BS91,BS98:BS102,BS106:BS132,BS133,BS138,BS142,BS145,BS149,BS160)</f>
        <v>21.5</v>
      </c>
      <c r="BT4" s="101">
        <f>AVERAGE(BT44:BT49,BT51:BT52,BT55:BT65,BT66,BT71,BT75,BT81,BT87,BT91,BT98:BT102,BT106:BT132,BT133,BT138,BT142,BT145,BT149,BT160)</f>
        <v>14</v>
      </c>
      <c r="BU4" s="197"/>
      <c r="BV4" s="101">
        <f>AVERAGE(BV44:BV49,BV51:BV52,BV55:BV65,BV66,BV71,BV75,BV81,BV87,BV91,BV98:BV102,BV106:BV132,BV133,BV138,BV142,BV145,BV149,BV160)</f>
        <v>42</v>
      </c>
      <c r="BW4" s="197"/>
      <c r="BX4" s="101">
        <f>AVERAGE(BX44:BX49,BX51:BX52,BX55:BX65,BX66,BX71,BX75,BX81,BX87,BX91,BX98:BX102,BX106:BX132,BX133,BX138,BX142,BX145,BX149,BX160)</f>
        <v>25</v>
      </c>
      <c r="BY4" s="101">
        <f>AVERAGE(BY44:BY49,BY51:BY52,BY55:BY65,BY66,BY71,BY75,BY81,BY87,BY91,BY98:BY102,BY106:BY132,BY133,BY138,BY142,BY145,BY149,BY160)</f>
        <v>10</v>
      </c>
      <c r="BZ4" s="197"/>
      <c r="CA4" s="101">
        <f>AVERAGE(CA44:CA49,CA51:CA52,CA55:CA65,CA66,CA71,CA75,CA81,CA87,CA91,CA98:CA102,CA106:CA132,CA133,CA138,CA142,CA145,CA149,CA160)</f>
        <v>24.5</v>
      </c>
      <c r="CB4" s="101">
        <f>AVERAGE(CB44:CB49,CB51:CB52,CB55:CB65,CB66,CB71,CB75,CB81,CB87,CB91,CB98:CB102,CB106:CB132,CB133,CB138,CB142,CB145,CB149,CB160)</f>
        <v>29.13333333333334</v>
      </c>
      <c r="CC4" s="101">
        <f>AVERAGE(CC44:CC49,CC51:CC52,CC55:CC65,CC66,CC71,CC75,CC81,CC87,CC91,CC98:CC102,CC106:CC132,CC133,CC138,CC142,CC145,CC149,CC160)</f>
        <v>41.5</v>
      </c>
      <c r="CD4" s="101">
        <f>AVERAGE(CD44:CD49,CD51:CD52,CD55:CD65,CD66,CD71,CD75,CD81,CD87,CD91,CD98:CD102,CD106:CD132,CD133,CD138,CD142,CD145,CD149,CD160)</f>
        <v>24</v>
      </c>
      <c r="CE4" s="358"/>
      <c r="CF4" s="101" t="e">
        <f>AVERAGE(CF44:CF49,CF51:CF52,CF55:CF65,CF66,CF71,CF75,CF81,CF87,CF91,CF98:CF102,CF106:CF132,CF133,CF138,CF142,CF145,CF149,CF160)</f>
        <v>#DIV/0!</v>
      </c>
      <c r="CG4" s="197"/>
      <c r="CH4" s="101">
        <f>AVERAGE(CH44:CH49,CH51:CH52,CH55:CH65,CH66,CH71,CH75,CH81,CH87,CH91,CH98:CH102,CH106:CH132,CH133,CH138,CH142,CH145,CH149,CH160)</f>
        <v>47</v>
      </c>
      <c r="CI4" s="132"/>
      <c r="CJ4" s="101">
        <f>AVERAGE(CJ44:CJ49,CJ51:CJ52,CJ55:CJ65,CJ66,CJ71,CJ75,CJ81,CJ87,CJ91,CJ98:CJ102,CJ106:CJ132,CJ133,CJ138,CJ142,CJ145,CJ149,CJ160)</f>
        <v>24.642105263157891</v>
      </c>
      <c r="CK4" s="101">
        <f>AVERAGE(CK44:CK49,CK51:CK52,CK55:CK65,CK66,CK71,CK75,CK81,CK87,CK91,CK98:CK102,CK106:CK132,CK133,CK138,CK142,CK145,CK149,CK160)</f>
        <v>27.271428571428572</v>
      </c>
      <c r="CL4" s="353"/>
      <c r="CM4" s="101">
        <f>AVERAGE(CM44:CM49,CM51:CM52,CM55:CM65,CM66,CM71,CM75,CM81,CM87,CM91,CM98:CM102,CM106:CM132,CM133,CM138,CM142,CM145,CM149,CM160)</f>
        <v>36.522499999999994</v>
      </c>
      <c r="CN4" s="101" t="e">
        <f>AVERAGE(CN44:CN49,CN51:CN52,CN55:CN65,CN66,CN71,CN75,CN81,CN87,CN91,CN98:CN102,CN106:CN132,CN133,CN138,CN142,CN145,CN149,CN160)</f>
        <v>#DIV/0!</v>
      </c>
      <c r="CO4" s="101">
        <f>AVERAGE(CO44:CO49,CO51:CO52,CO55:CO65,CO66,CO71,CO75,CO81,CO87,CO91,CO98:CO102,CO106:CO132,CO133,CO138,CO142,CO145,CO149,CO160)</f>
        <v>14</v>
      </c>
      <c r="CP4" s="353"/>
      <c r="CQ4" s="101">
        <f t="shared" ref="CQ4:CW4" si="1">AVERAGE(CQ44:CQ49,CQ51:CQ52,CQ55:CQ65,CQ66,CQ71,CQ75,CQ81,CQ87,CQ91,CQ98:CQ102,CQ106:CQ132,CQ133,CQ138,CQ142,CQ145,CQ149,CQ160)</f>
        <v>29</v>
      </c>
      <c r="CR4" s="101">
        <f t="shared" si="1"/>
        <v>29.201999999999998</v>
      </c>
      <c r="CS4" s="101">
        <f t="shared" si="1"/>
        <v>27.074999999999999</v>
      </c>
      <c r="CT4" s="101">
        <f t="shared" si="1"/>
        <v>54.5</v>
      </c>
      <c r="CU4" s="101">
        <f t="shared" si="1"/>
        <v>31.424999999999997</v>
      </c>
      <c r="CV4" s="101">
        <f t="shared" si="1"/>
        <v>30</v>
      </c>
      <c r="CW4" s="101">
        <f t="shared" si="1"/>
        <v>3</v>
      </c>
      <c r="CX4" s="353"/>
      <c r="CY4" s="101" t="e">
        <f>AVERAGE(CY44:CY49,CY51:CY52,CY55:CY65,CY66,CY71,CY75,CY81,CY87,CY91,CY98:CY102,CY106:CY132,CY133,CY138,CY142,CY145,CY149,CY160)</f>
        <v>#DIV/0!</v>
      </c>
      <c r="CZ4" s="101">
        <f>AVERAGE(CZ44:CZ49,CZ51:CZ52,CZ55:CZ65,CZ66,CZ71,CZ75,CZ81,CZ87,CZ91,CZ98:CZ102,CZ106:CZ132,CZ133,CZ138,CZ142,CZ145,CZ149,CZ160)</f>
        <v>13.5</v>
      </c>
      <c r="DA4" s="101">
        <f>AVERAGE(DA44:DA49,DA51:DA52,DA55:DA65,DA66,DA71,DA75,DA81,DA87,DA91,DA98:DA102,DA106:DA132,DA133,DA138,DA142,DA145,DA149,DA160)</f>
        <v>1</v>
      </c>
      <c r="DB4" s="101">
        <f>AVERAGE(DB44:DB49,DB51:DB52,DB55:DB65,DB66,DB71,DB75,DB81,DB87,DB91,DB98:DB102,DB106:DB132,DB133,DB138,DB142,DB145,DB149,DB160)</f>
        <v>12.5</v>
      </c>
      <c r="DC4" s="197"/>
      <c r="DD4" s="101">
        <f t="shared" ref="DD4:DN4" si="2">AVERAGE(DD44:DD49,DD51:DD52,DD55:DD65,DD66,DD71,DD75,DD81,DD87,DD91,DD98:DD102,DD106:DD132,DD133,DD138,DD142,DD145,DD149,DD160)</f>
        <v>49.45</v>
      </c>
      <c r="DE4" s="101">
        <f t="shared" si="2"/>
        <v>2.25</v>
      </c>
      <c r="DF4" s="101">
        <f t="shared" si="2"/>
        <v>3.3000000000000003</v>
      </c>
      <c r="DG4" s="101">
        <f t="shared" si="2"/>
        <v>4.666666666666667</v>
      </c>
      <c r="DH4" s="101">
        <f t="shared" si="2"/>
        <v>4.7</v>
      </c>
      <c r="DI4" s="101">
        <f t="shared" si="2"/>
        <v>5.45</v>
      </c>
      <c r="DJ4" s="101">
        <f t="shared" si="2"/>
        <v>1.25</v>
      </c>
      <c r="DK4" s="101">
        <f t="shared" si="2"/>
        <v>1</v>
      </c>
      <c r="DL4" s="101">
        <f t="shared" si="2"/>
        <v>8.2999999999999989</v>
      </c>
      <c r="DM4" s="101">
        <f t="shared" si="2"/>
        <v>25</v>
      </c>
      <c r="DN4" s="101">
        <f t="shared" si="2"/>
        <v>11.3</v>
      </c>
      <c r="DO4" s="197"/>
      <c r="DP4" s="101">
        <f>AVERAGE(DP44:DP49,DP51:DP52,DP55:DP65,DP66,DP71,DP75,DP81,DP87,DP91,DP98:DP102,DP106:DP132,DP133,DP138,DP142,DP145,DP149,DP160)</f>
        <v>11.1</v>
      </c>
      <c r="DQ4" s="101">
        <f>AVERAGE(DQ44:DQ49,DQ51:DQ52,DQ55:DQ65,DQ66,DQ71,DQ75,DQ81,DQ87,DQ91,DQ98:DQ102,DQ106:DQ132,DQ133,DQ138,DQ142,DQ145,DQ149,DQ160)</f>
        <v>3.4750000000000001</v>
      </c>
      <c r="DR4" s="101">
        <f>AVERAGE(DR44:DR49,DR51:DR52,DR55:DR65,DR66,DR71,DR75,DR81,DR87,DR91,DR98:DR102,DR106:DR132,DR133,DR138,DR142,DR145,DR149,DR160)</f>
        <v>5.8214285714285712</v>
      </c>
      <c r="DS4" s="197"/>
      <c r="DT4" s="101">
        <f t="shared" ref="DT4:DZ4" si="3">AVERAGE(DT44:DT49,DT51:DT52,DT55:DT65,DT66,DT71,DT75,DT81,DT87,DT91,DT98:DT102,DT106:DT132,DT133,DT138,DT142,DT145,DT149,DT160)</f>
        <v>64.099999999999994</v>
      </c>
      <c r="DU4" s="101">
        <f t="shared" si="3"/>
        <v>59</v>
      </c>
      <c r="DV4" s="101">
        <f t="shared" si="3"/>
        <v>59</v>
      </c>
      <c r="DW4" s="101">
        <f t="shared" si="3"/>
        <v>2</v>
      </c>
      <c r="DX4" s="101" t="e">
        <f t="shared" si="3"/>
        <v>#DIV/0!</v>
      </c>
      <c r="DY4" s="101" t="e">
        <f t="shared" si="3"/>
        <v>#DIV/0!</v>
      </c>
      <c r="DZ4" s="101">
        <f t="shared" si="3"/>
        <v>43</v>
      </c>
      <c r="EA4" s="358"/>
      <c r="EB4" s="101">
        <f>AVERAGE(EB44:EB49,EB51:EB52,EB55:EB65,EB66,EB71,EB75,EB81,EB87,EB91,EB98:EB102,EB106:EB132,EB133,EB138,EB142,EB145,EB149,EB160)</f>
        <v>58.5</v>
      </c>
      <c r="EC4" s="197"/>
      <c r="ED4" s="352"/>
      <c r="EE4" s="101">
        <f>AVERAGE(EE44:EE49,EE51:EE52,EE55:EE65,EE66,EE71,EE75,EE81,EE87,EE91,EE98:EE102,EE106:EE132,EE133,EE138,EE142,EE145,EE149,EE160)</f>
        <v>8.6666666666666661</v>
      </c>
      <c r="EF4" s="101">
        <f>AVERAGE(EF44:EF49,EF51:EF52,EF55:EF65,EF66,EF71,EF75,EF81,EF87,EF91,EF98:EF102,EF106:EF132,EF133,EF138,EF142,EF145,EF149,EF160)</f>
        <v>5.4</v>
      </c>
      <c r="EG4" s="101">
        <f>AVERAGE(EG44:EG49,EG51:EG52,EG55:EG65,EG66,EG71,EG75,EG81,EG87,EG91,EG98:EG102,EG106:EG132,EG133,EG138,EG142,EG145,EG149,EG160)</f>
        <v>20.8</v>
      </c>
      <c r="EH4" s="101">
        <f>AVERAGE(EH44:EH49,EH51:EH52,EH55:EH65,EH66,EH71,EH75,EH81,EH87,EH91,EH98:EH102,EH106:EH132,EH133,EH138,EH142,EH145,EH149,EH160)</f>
        <v>3</v>
      </c>
      <c r="EI4" s="132"/>
      <c r="EJ4" s="101">
        <f>AVERAGE(EJ44:EJ49,EJ51:EJ52,EJ55:EJ65,EJ66,EJ71,EJ75,EJ81,EJ87,EJ91,EJ98:EJ102,EJ106:EJ132,EJ133,EJ138,EJ142,EJ145,EJ149,EJ160)</f>
        <v>26.2</v>
      </c>
      <c r="EK4" s="352"/>
      <c r="EL4" s="101">
        <f>AVERAGE(EL44:EL49,EL51:EL52,EL55:EL65,EL66,EL71,EL75,EL81,EL87,EL91,EL98:EL102,EL106:EL132,EL133,EL138,EL142,EL145,EL149,EL160)</f>
        <v>39.716666666666669</v>
      </c>
      <c r="EM4" s="101">
        <f>AVERAGE(EM44:EM49,EM51:EM52,EM55:EM65,EM66,EM71,EM75,EM81,EM87,EM91,EM98:EM102,EM106:EM132,EM133,EM138,EM142,EM145,EM149,EM160)</f>
        <v>15</v>
      </c>
      <c r="EN4" s="132"/>
      <c r="EO4" s="101">
        <f>AVERAGE(EO44:EO49,EO51:EO52,EO55:EO65,EO66,EO71,EO75,EO81,EO87,EO91,EO98:EO102,EO106:EO132,EO133,EO138,EO142,EO145,EO149,EO160)</f>
        <v>5</v>
      </c>
      <c r="EP4" s="352"/>
      <c r="EQ4" s="101">
        <f t="shared" ref="EQ4:EV4" si="4">AVERAGE(EQ44:EQ49,EQ51:EQ52,EQ55:EQ65,EQ66,EQ71,EQ75,EQ81,EQ87,EQ91,EQ98:EQ102,EQ106:EQ132,EQ133,EQ138,EQ142,EQ145,EQ149,EQ160)</f>
        <v>18.333333333333332</v>
      </c>
      <c r="ER4" s="101">
        <f t="shared" si="4"/>
        <v>26.5</v>
      </c>
      <c r="ES4" s="101">
        <f t="shared" si="4"/>
        <v>54.5</v>
      </c>
      <c r="ET4" s="101">
        <f t="shared" si="4"/>
        <v>16.333333333333332</v>
      </c>
      <c r="EU4" s="101">
        <f t="shared" si="4"/>
        <v>18</v>
      </c>
      <c r="EV4" s="101">
        <f t="shared" si="4"/>
        <v>31</v>
      </c>
      <c r="EW4" s="197"/>
      <c r="EX4" s="352"/>
      <c r="EY4" s="101">
        <f>AVERAGE(EY44:EY49,EY51:EY52,EY55:EY65,EY66,EY71,EY75,EY81,EY87,EY91,EY98:EY102,EY106:EY132,EY133,EY138,EY142,EY145,EY149,EY160)</f>
        <v>39.746666666666663</v>
      </c>
      <c r="EZ4" s="101" t="e">
        <f>AVERAGE(EZ44:EZ49,EZ51:EZ52,EZ55:EZ65,EZ66,EZ71,EZ75,EZ81,EZ87,EZ91,EZ98:EZ102,EZ106:EZ132,EZ133,EZ138,EZ142,EZ145,EZ149,EZ160)</f>
        <v>#DIV/0!</v>
      </c>
      <c r="FA4" s="352"/>
      <c r="FB4" s="101">
        <f>AVERAGE(FB44:FB49,FB51:FB52,FB55:FB65,FB66,FB71,FB75,FB81,FB87,FB91,FB98:FB102,FB106:FB132,FB133,FB138,FB142,FB145,FB149,FB160)</f>
        <v>51.136666666666663</v>
      </c>
      <c r="FC4" s="101">
        <f>AVERAGE(FC44:FC49,FC51:FC52,FC55:FC65,FC66,FC71,FC75,FC81,FC87,FC91,FC98:FC102,FC106:FC132,FC133,FC138,FC142,FC145,FC149,FC160)</f>
        <v>8</v>
      </c>
      <c r="FD4" s="101">
        <f>AVERAGE(FD44:FD49,FD51:FD52,FD55:FD65,FD66,FD71,FD75,FD81,FD87,FD91,FD98:FD102,FD106:FD132,FD133,FD138,FD142,FD145,FD149,FD160)</f>
        <v>35</v>
      </c>
      <c r="FE4" s="132"/>
      <c r="FF4" s="101">
        <f>AVERAGE(FF44:FF49,FF51:FF52,FF55:FF65,FF66,FF71,FF75,FF81,FF87,FF91,FF98:FF102,FF106:FF132,FF133,FF138,FF142,FF145,FF149,FF160)</f>
        <v>24</v>
      </c>
      <c r="FG4" s="352"/>
      <c r="FH4" s="101">
        <f>AVERAGE(FH44:FH49,FH51:FH52,FH55:FH65,FH66,FH71,FH75,FH81,FH87,FH91,FH98:FH102,FH106:FH132,FH133,FH138,FH142,FH145,FH149,FH160)</f>
        <v>20.333333333333332</v>
      </c>
      <c r="FI4" s="101">
        <f>AVERAGE(FI44:FI49,FI51:FI52,FI55:FI65,FI66,FI71,FI75,FI81,FI87,FI91,FI98:FI102,FI106:FI132,FI133,FI138,FI142,FI145,FI149,FI160)</f>
        <v>5</v>
      </c>
      <c r="FJ4" s="352"/>
      <c r="FK4" s="101">
        <f>AVERAGE(FK44:FK49,FK51:FK52,FK55:FK65,FK66,FK71,FK75,FK81,FK87,FK91,FK98:FK102,FK106:FK132,FK133,FK138,FK142,FK145,FK149,FK160)</f>
        <v>24.666666666666668</v>
      </c>
      <c r="FL4" s="101">
        <f>AVERAGE(FL44:FL49,FL51:FL52,FL55:FL65,FL66,FL71,FL75,FL81,FL87,FL91,FL98:FL102,FL106:FL132,FL133,FL138,FL142,FL145,FL149,FL160)</f>
        <v>19.033333333333335</v>
      </c>
      <c r="FM4" s="101">
        <f>AVERAGE(FM44:FM49,FM51:FM52,FM55:FM65,FM66,FM71,FM75,FM81,FM87,FM91,FM98:FM102,FM106:FM132,FM133,FM138,FM142,FM145,FM149,FM160)</f>
        <v>27.266666666666669</v>
      </c>
      <c r="FN4" s="358"/>
      <c r="FO4" s="101">
        <f>AVERAGE(FO44:FO49,FO51:FO52,FO55:FO65,FO66,FO71,FO75,FO81,FO87,FO91,FO98:FO102,FO106:FO132,FO133,FO138,FO142,FO145,FO149,FO160)</f>
        <v>27.714285714285715</v>
      </c>
      <c r="FP4" s="197"/>
      <c r="FQ4" s="101">
        <f>AVERAGE(FQ44:FQ49,FQ51:FQ52,FQ55:FQ65,FQ66,FQ71,FQ75,FQ81,FQ87,FQ91,FQ98:FQ102,FQ106:FQ132,FQ133,FQ138,FQ142,FQ145,FQ149,FQ160)</f>
        <v>50.774999999999999</v>
      </c>
      <c r="FR4" s="132"/>
      <c r="FS4" s="101">
        <f>AVERAGE(FS44:FS49,FS51:FS52,FS55:FS65,FS66,FS71,FS75,FS81,FS87,FS91,FS98:FS102,FS106:FS132,FS133,FS138,FS142,FS145,FS149,FS160)</f>
        <v>37.6</v>
      </c>
      <c r="FT4" s="352"/>
      <c r="FU4" s="101">
        <f>AVERAGE(FU44:FU49,FU51:FU52,FU55:FU65,FU66,FU71,FU75,FU81,FU87,FU91,FU98:FU102,FU106:FU132,FU133,FU138,FU142,FU145,FU149,FU160)</f>
        <v>22.824999999999999</v>
      </c>
      <c r="FV4" s="101">
        <f>AVERAGE(FV44:FV49,FV51:FV52,FV55:FV65,FV66,FV71,FV75,FV81,FV87,FV91,FV98:FV102,FV106:FV132,FV133,FV138,FV142,FV145,FV149,FV160)</f>
        <v>44.633333333333326</v>
      </c>
      <c r="FW4" s="101">
        <f>AVERAGE(FW44:FW49,FW51:FW52,FW55:FW65,FW66,FW71,FW75,FW81,FW87,FW91,FW98:FW102,FW106:FW132,FW133,FW138,FW142,FW145,FW149,FW160)</f>
        <v>41</v>
      </c>
      <c r="FX4" s="101" t="e">
        <f>AVERAGE(FX44:FX49,FX51:FX52,FX55:FX65,FX66,FX71,FX75,FX81,FX87,FX91,FX98:FX102,FX106:FX132,FX133,FX138,FX142,FX145,FX149,FX160)</f>
        <v>#DIV/0!</v>
      </c>
      <c r="FY4" s="101" t="e">
        <f>AVERAGE(FY44:FY49,FY51:FY52,FY55:FY65,FY66,FY71,FY75,FY81,FY87,FY91,FY98:FY102,FY106:FY132,FY133,FY138,FY142,FY145,FY149,FY160)</f>
        <v>#DIV/0!</v>
      </c>
      <c r="FZ4" s="132"/>
      <c r="GA4" s="101">
        <f>AVERAGE(GA44:GA49,GA51:GA52,GA55:GA65,GA66,GA71,GA75,GA81,GA87,GA91,GA98:GA102,GA106:GA132,GA133,GA138,GA142,GA145,GA149,GA160)</f>
        <v>5</v>
      </c>
      <c r="GB4" s="197"/>
      <c r="GC4" s="101">
        <f>AVERAGE(GC44:GC49,GC51:GC52,GC55:GC65,GC66,GC71,GC75,GC81,GC87,GC91,GC98:GC102,GC106:GC132,GC133,GC138,GC142,GC145,GC149,GC160)</f>
        <v>29.145454545454541</v>
      </c>
      <c r="GD4" s="101">
        <f>AVERAGE(GD44:GD49,GD51:GD52,GD55:GD65,GD66,GD71,GD75,GD81,GD87,GD91,GD98:GD102,GD106:GD132,GD133,GD138,GD142,GD145,GD149,GD160)</f>
        <v>19.72</v>
      </c>
      <c r="GE4" s="101">
        <f>AVERAGE(GE44:GE49,GE51:GE52,GE55:GE65,GE66,GE71,GE75,GE81,GE87,GE91,GE98:GE102,GE106:GE132,GE133,GE138,GE142,GE145,GE149,GE160)</f>
        <v>14</v>
      </c>
      <c r="GF4" s="197"/>
      <c r="GG4" s="101">
        <f>AVERAGE(GG44:GG49,GG51:GG52,GG55:GG65,GG66,GG71,GG75,GG81,GG87,GG91,GG98:GG102,GG106:GG132,GG133,GG138,GG142,GG145,GG149,GG160)</f>
        <v>32.022222222222219</v>
      </c>
      <c r="GH4" s="358"/>
      <c r="GI4" s="101">
        <f>AVERAGE(GI44:GI49,GI51:GI52,GI55:GI65,GI66,GI71,GI75,GI81,GI87,GI91,GI98:GI102,GI106:GI132,GI133,GI138,GI142,GI145,GI149,GI160)</f>
        <v>44.188888888888897</v>
      </c>
      <c r="GJ4" s="197"/>
      <c r="GK4" s="101">
        <f>AVERAGE(GK44:GK49,GK51:GK52,GK55:GK65,GK66,GK71,GK75,GK81,GK87,GK91,GK98:GK102,GK106:GK132,GK133,GK138,GK142,GK145,GK149,GK160)</f>
        <v>28.5</v>
      </c>
      <c r="GL4" s="101">
        <f>AVERAGE(GL44:GL49,GL51:GL52,GL55:GL65,GL66,GL71,GL75,GL81,GL87,GL91,GL98:GL102,GL106:GL132,GL133,GL138,GL142,GL145,GL149,GL160)</f>
        <v>5</v>
      </c>
      <c r="GM4" s="197"/>
      <c r="GN4" s="101" t="e">
        <f>AVERAGE(GN44:GN49,GN51:GN52,GN55:GN65,GN66,GN71,GN75,GN81,GN87,GN91,GN98:GN102,GN106:GN132,GN133,GN138,GN142,GN145,GN149,GN160)</f>
        <v>#DIV/0!</v>
      </c>
      <c r="GO4" s="101" t="e">
        <f>AVERAGE(GO44:GO49,GO51:GO52,GO55:GO65,GO66,GO71,GO75,GO81,GO87,GO91,GO98:GO102,GO106:GO132,GO133,GO138,GO142,GO145,GO149,GO160)</f>
        <v>#DIV/0!</v>
      </c>
      <c r="GP4" s="101">
        <f>AVERAGE(GP44:GP49,GP51:GP52,GP55:GP65,GP66,GP71,GP75,GP81,GP87,GP91,GP98:GP102,GP106:GP132,GP133,GP138,GP142,GP145,GP149,GP160)</f>
        <v>31</v>
      </c>
      <c r="GQ4" s="101">
        <f>AVERAGE(GQ44:GQ49,GQ51:GQ52,GQ55:GQ65,GQ66,GQ71,GQ75,GQ81,GQ87,GQ91,GQ98:GQ102,GQ106:GQ132,GQ133,GQ138,GQ142,GQ145,GQ149,GQ160)</f>
        <v>66</v>
      </c>
      <c r="GR4" s="101">
        <f>AVERAGE(GR44:GR49,GR51:GR52,GR55:GR65,GR66,GR71,GR75,GR81,GR87,GR91,GR98:GR102,GR106:GR132,GR133,GR138,GR142,GR145,GR149,GR160)</f>
        <v>32</v>
      </c>
      <c r="GS4" s="358"/>
      <c r="GT4" s="101">
        <f>AVERAGE(GT44:GT49,GT51:GT52,GT55:GT65,GT66,GT71,GT75,GT81,GT87,GT91,GT98:GT102,GT106:GT132,GT133,GT138,GT142,GT145,GT149,GT160)</f>
        <v>57.533333333333331</v>
      </c>
      <c r="GU4" s="197"/>
      <c r="GV4" s="352"/>
      <c r="GW4" s="101">
        <f>AVERAGE(GW44:GW49,GW51:GW52,GW55:GW65,GW66,GW71,GW75,GW81,GW87,GW91,GW98:GW102,GW106:GW132,GW133,GW138,GW142,GW145,GW149,GW160)</f>
        <v>30.817647058823528</v>
      </c>
      <c r="GX4" s="101">
        <f>AVERAGE(GX44:GX49,GX51:GX52,GX55:GX65,GX66,GX71,GX75,GX81,GX87,GX91,GX98:GX102,GX106:GX132,GX133,GX138,GX142,GX145,GX149,GX160)</f>
        <v>3</v>
      </c>
      <c r="GY4" s="352"/>
      <c r="GZ4" s="101">
        <f t="shared" ref="GZ4:HG4" si="5">AVERAGE(GZ44:GZ49,GZ51:GZ52,GZ55:GZ65,GZ66,GZ71,GZ75,GZ81,GZ87,GZ91,GZ98:GZ102,GZ106:GZ132,GZ133,GZ138,GZ142,GZ145,GZ149,GZ160)</f>
        <v>16.7</v>
      </c>
      <c r="HA4" s="101">
        <f t="shared" si="5"/>
        <v>19.014285714285712</v>
      </c>
      <c r="HB4" s="101">
        <f t="shared" si="5"/>
        <v>21.8</v>
      </c>
      <c r="HC4" s="101">
        <f t="shared" si="5"/>
        <v>20.164285714285715</v>
      </c>
      <c r="HD4" s="101">
        <f t="shared" si="5"/>
        <v>18.649999999999999</v>
      </c>
      <c r="HE4" s="101">
        <f t="shared" si="5"/>
        <v>5.6</v>
      </c>
      <c r="HF4" s="101">
        <f t="shared" si="5"/>
        <v>20</v>
      </c>
      <c r="HG4" s="101" t="e">
        <f t="shared" si="5"/>
        <v>#DIV/0!</v>
      </c>
      <c r="HH4" s="197"/>
      <c r="HI4" s="101">
        <f t="shared" ref="HI4:HN4" si="6">AVERAGE(HI44:HI49,HI51:HI52,HI55:HI65,HI66,HI71,HI75,HI81,HI87,HI91,HI98:HI102,HI106:HI132,HI133,HI138,HI142,HI145,HI149,HI160)</f>
        <v>7.4</v>
      </c>
      <c r="HJ4" s="101">
        <f t="shared" si="6"/>
        <v>15.399999999999999</v>
      </c>
      <c r="HK4" s="101">
        <f t="shared" si="6"/>
        <v>9</v>
      </c>
      <c r="HL4" s="101">
        <f t="shared" si="6"/>
        <v>5.1749999999999998</v>
      </c>
      <c r="HM4" s="101">
        <f t="shared" si="6"/>
        <v>15</v>
      </c>
      <c r="HN4" s="101">
        <f t="shared" si="6"/>
        <v>10</v>
      </c>
      <c r="HO4" s="197"/>
      <c r="HP4" s="352"/>
      <c r="HQ4" s="101">
        <f>AVERAGE(HQ44:HQ49,HQ51:HQ52,HQ55:HQ65,HQ66,HQ71,HQ75,HQ81,HQ87,HQ91,HQ98:HQ102,HQ106:HQ132,HQ133,HQ138,HQ142,HQ145,HQ149,HQ160)</f>
        <v>30.000000000000004</v>
      </c>
      <c r="HR4" s="101">
        <f>AVERAGE(HR44:HR49,HR51:HR52,HR55:HR65,HR66,HR71,HR75,HR81,HR87,HR91,HR98:HR102,HR106:HR132,HR133,HR138,HR142,HR145,HR149,HR160)</f>
        <v>20.399999999999999</v>
      </c>
      <c r="HS4" s="101">
        <f>AVERAGE(HS44:HS49,HS51:HS52,HS55:HS65,HS66,HS71,HS75,HS81,HS87,HS91,HS98:HS102,HS106:HS132,HS133,HS138,HS142,HS145,HS149,HS160)</f>
        <v>42.35</v>
      </c>
      <c r="HT4" s="352"/>
      <c r="HU4" s="101" t="e">
        <f>AVERAGE(HU44:HU49,HU51:HU52,HU55:HU65,HU66,HU71,HU75,HU81,HU87,HU91,HU98:HU102,HU106:HU132,HU133,HU138,HU142,HU145,HU149,HU160)</f>
        <v>#DIV/0!</v>
      </c>
      <c r="HV4" s="101">
        <f>AVERAGE(HV44:HV49,HV51:HV52,HV55:HV65,HV66,HV71,HV75,HV81,HV87,HV91,HV98:HV102,HV106:HV132,HV133,HV138,HV142,HV145,HV149,HV160)</f>
        <v>4.8000000000000007</v>
      </c>
      <c r="HW4" s="101">
        <f>AVERAGE(HW44:HW49,HW51:HW52,HW55:HW65,HW66,HW71,HW75,HW81,HW87,HW91,HW98:HW102,HW106:HW132,HW133,HW138,HW142,HW145,HW149,HW160)</f>
        <v>12.766666666666666</v>
      </c>
      <c r="HX4" s="101">
        <f>AVERAGE(HX44:HX49,HX51:HX52,HX55:HX65,HX66,HX71,HX75,HX81,HX87,HX91,HX98:HX102,HX106:HX132,HX133,HX138,HX142,HX145,HX149,HX160)</f>
        <v>11.1</v>
      </c>
      <c r="HY4" s="132"/>
      <c r="HZ4" s="101">
        <f>AVERAGE(HZ44:HZ49,HZ51:HZ52,HZ55:HZ65,HZ66,HZ71,HZ75,HZ81,HZ87,HZ91,HZ98:HZ102,HZ106:HZ132,HZ133,HZ138,HZ142,HZ145,HZ149,HZ160)</f>
        <v>3.7</v>
      </c>
      <c r="IA4" s="358"/>
      <c r="IB4" s="197"/>
      <c r="IC4" s="101">
        <f t="shared" ref="IC4:IJ4" si="7">AVERAGE(IC44:IC49,IC51:IC52,IC55:IC65,IC66,IC71,IC75,IC81,IC87,IC91,IC98:IC102,IC106:IC132,IC133,IC138,IC142,IC145,IC149,IC160)</f>
        <v>39.699999999999996</v>
      </c>
      <c r="ID4" s="101">
        <f t="shared" si="7"/>
        <v>45.01428571428572</v>
      </c>
      <c r="IE4" s="101">
        <f t="shared" si="7"/>
        <v>25.75</v>
      </c>
      <c r="IF4" s="101">
        <f t="shared" si="7"/>
        <v>45.760000000000005</v>
      </c>
      <c r="IG4" s="101">
        <f t="shared" si="7"/>
        <v>32.266666666666666</v>
      </c>
      <c r="IH4" s="101">
        <f t="shared" si="7"/>
        <v>22.824999999999999</v>
      </c>
      <c r="II4" s="101" t="e">
        <f t="shared" si="7"/>
        <v>#DIV/0!</v>
      </c>
      <c r="IJ4" s="101">
        <f t="shared" si="7"/>
        <v>40.049999999999997</v>
      </c>
      <c r="IK4" s="358"/>
      <c r="IL4" s="197"/>
      <c r="IM4" s="101">
        <f t="shared" ref="IM4:IR4" si="8">AVERAGE(IM44:IM49,IM51:IM52,IM55:IM65,IM66,IM71,IM75,IM81,IM87,IM91,IM98:IM102,IM106:IM132,IM133,IM138,IM142,IM145,IM149,IM160)</f>
        <v>18.778571428571428</v>
      </c>
      <c r="IN4" s="101">
        <f t="shared" si="8"/>
        <v>34.733333333333334</v>
      </c>
      <c r="IO4" s="101">
        <f t="shared" si="8"/>
        <v>32</v>
      </c>
      <c r="IP4" s="101">
        <f t="shared" si="8"/>
        <v>43.033333333333331</v>
      </c>
      <c r="IQ4" s="101">
        <f t="shared" si="8"/>
        <v>20.28</v>
      </c>
      <c r="IR4" s="101">
        <f t="shared" si="8"/>
        <v>29.433333333333334</v>
      </c>
      <c r="IS4" s="358"/>
      <c r="IT4" s="101">
        <f>AVERAGE(IT44:IT49,IT51:IT52,IT55:IT65,IT66,IT71,IT75,IT81,IT87,IT91,IT98:IT102,IT106:IT132,IT133,IT138,IT142,IT145,IT149,IT160)</f>
        <v>2.95</v>
      </c>
      <c r="IU4" s="101">
        <f>AVERAGE(IU44:IU49,IU51:IU52,IU55:IU65,IU66,IU71,IU75,IU81,IU87,IU91,IU98:IU102,IU106:IU132,IU133,IU138,IU142,IU145,IU149,IU160)</f>
        <v>71.400000000000006</v>
      </c>
      <c r="IV4" s="197"/>
      <c r="IW4" s="101">
        <f>AVERAGE(IW44:IW49,IW51:IW52,IW55:IW65,IW66,IW71,IW75,IW81,IW87,IW91,IW98:IW102,IW106:IW132,IW133,IW138,IW142,IW145,IW149,IW160)</f>
        <v>27.75</v>
      </c>
      <c r="IX4" s="101">
        <f>AVERAGE(IX44:IX49,IX51:IX52,IX55:IX65,IX66,IX71,IX75,IX81,IX87,IX91,IX98:IX102,IX106:IX132,IX133,IX138,IX142,IX145,IX149,IX160)</f>
        <v>5</v>
      </c>
      <c r="IY4" s="132"/>
      <c r="IZ4" s="101">
        <f>AVERAGE(IZ44:IZ49,IZ51:IZ52,IZ55:IZ65,IZ66,IZ71,IZ75,IZ81,IZ87,IZ91,IZ98:IZ102,IZ106:IZ132,IZ133,IZ138,IZ142,IZ145,IZ149,IZ160)</f>
        <v>22.625</v>
      </c>
      <c r="JA4" s="101">
        <f>AVERAGE(JA44:JA49,JA51:JA52,JA55:JA65,JA66,JA71,JA75,JA81,JA87,JA91,JA98:JA102,JA106:JA132,JA133,JA138,JA142,JA145,JA149,JA160)</f>
        <v>28.6</v>
      </c>
      <c r="JB4" s="132"/>
      <c r="JC4" s="101">
        <f>AVERAGE(JC44:JC49,JC51:JC52,JC55:JC65,JC66,JC71,JC75,JC81,JC87,JC91,JC98:JC102,JC106:JC132,JC133,JC138,JC142,JC145,JC149,JC160)</f>
        <v>30.7</v>
      </c>
      <c r="JD4" s="101">
        <f>AVERAGE(JD44:JD49,JD51:JD52,JD55:JD65,JD66,JD71,JD75,JD81,JD87,JD91,JD98:JD102,JD106:JD132,JD133,JD138,JD142,JD145,JD149,JD160)</f>
        <v>23.1</v>
      </c>
      <c r="JE4" s="101">
        <f>AVERAGE(JE44:JE49,JE51:JE52,JE55:JE65,JE66,JE71,JE75,JE81,JE87,JE91,JE98:JE102,JE106:JE132,JE133,JE138,JE142,JE145,JE149,JE160)</f>
        <v>51.15</v>
      </c>
      <c r="JF4" s="132"/>
      <c r="JG4" s="101">
        <f>AVERAGE(JG44:JG49,JG51:JG52,JG55:JG65,JG66,JG71,JG75,JG81,JG87,JG91,JG98:JG102,JG106:JG132,JG133,JG138,JG142,JG145,JG149,JG160)</f>
        <v>12.175000000000001</v>
      </c>
      <c r="JH4" s="197"/>
      <c r="JI4" s="101">
        <f>AVERAGE(JI44:JI49,JI51:JI52,JI55:JI65,JI66,JI71,JI75,JI81,JI87,JI91,JI98:JI102,JI106:JI132,JI133,JI138,JI142,JI145,JI149,JI160)</f>
        <v>23.87142857142857</v>
      </c>
      <c r="JJ4" s="101">
        <f>AVERAGE(JJ44:JJ49,JJ51:JJ52,JJ55:JJ65,JJ66,JJ71,JJ75,JJ81,JJ87,JJ91,JJ98:JJ102,JJ106:JJ132,JJ133,JJ138,JJ142,JJ145,JJ149,JJ160)</f>
        <v>23.392307692307693</v>
      </c>
      <c r="JK4" s="101">
        <f>AVERAGE(JK44:JK49,JK51:JK52,JK55:JK65,JK66,JK71,JK75,JK81,JK87,JK91,JK98:JK102,JK106:JK132,JK133,JK138,JK142,JK145,JK149,JK160)</f>
        <v>13.55</v>
      </c>
      <c r="JL4" s="101">
        <f>AVERAGE(JL44:JL49,JL51:JL52,JL55:JL65,JL66,JL71,JL75,JL81,JL87,JL91,JL98:JL102,JL106:JL132,JL133,JL138,JL142,JL145,JL149,JL160)</f>
        <v>2.2999999999999998</v>
      </c>
      <c r="JM4" s="197"/>
      <c r="JN4" s="101">
        <f>AVERAGE(JN44:JN49,JN51:JN52,JN55:JN65,JN66,JN71,JN75,JN81,JN87,JN91,JN98:JN102,JN106:JN132,JN133,JN138,JN142,JN145,JN149,JN160)</f>
        <v>17.433333333333334</v>
      </c>
      <c r="JO4" s="418"/>
      <c r="JP4" s="358"/>
      <c r="JQ4" s="197"/>
      <c r="JR4" s="101">
        <f t="shared" ref="JR4:KC4" si="9">AVERAGE(JR44:JR49,JR51:JR52,JR55:JR65,JR66,JR71,JR75,JR81,JR87,JR91,JR98:JR102,JR106:JR132,JR133,JR138,JR142,JR145,JR149,JR160)</f>
        <v>69.5</v>
      </c>
      <c r="JS4" s="101">
        <f t="shared" si="9"/>
        <v>34.214285714285715</v>
      </c>
      <c r="JT4" s="101">
        <f t="shared" si="9"/>
        <v>36.56666666666667</v>
      </c>
      <c r="JU4" s="101">
        <f t="shared" si="9"/>
        <v>21</v>
      </c>
      <c r="JV4" s="101">
        <f t="shared" si="9"/>
        <v>3</v>
      </c>
      <c r="JW4" s="101">
        <f t="shared" si="9"/>
        <v>16.666666666666668</v>
      </c>
      <c r="JX4" s="101">
        <f t="shared" si="9"/>
        <v>22.666666666666668</v>
      </c>
      <c r="JY4" s="101">
        <f t="shared" si="9"/>
        <v>25.333333333333332</v>
      </c>
      <c r="JZ4" s="101">
        <f t="shared" si="9"/>
        <v>66.599999999999994</v>
      </c>
      <c r="KA4" s="101">
        <f t="shared" si="9"/>
        <v>51.5</v>
      </c>
      <c r="KB4" s="101">
        <f t="shared" si="9"/>
        <v>11.5</v>
      </c>
      <c r="KC4" s="101">
        <f t="shared" si="9"/>
        <v>60.666666666666664</v>
      </c>
      <c r="KD4" s="197"/>
      <c r="KE4" s="101">
        <f>AVERAGE(KE44:KE49,KE51:KE52,KE55:KE65,KE66,KE71,KE75,KE81,KE87,KE91,KE98:KE102,KE106:KE132,KE133,KE138,KE142,KE145,KE149,KE160)</f>
        <v>38</v>
      </c>
      <c r="KF4" s="101" t="e">
        <f>AVERAGE(KF44:KF49,KF51:KF52,KF55:KF65,KF66,KF71,KF75,KF81,KF87,KF91,KF98:KF102,KF106:KF132,KF133,KF138,KF142,KF145,KF149,KF160)</f>
        <v>#DIV/0!</v>
      </c>
      <c r="KG4" s="101" t="e">
        <f>AVERAGE(KG44:KG49,KG51:KG52,KG55:KG65,KG66,KG71,KG75,KG81,KG87,KG91,KG98:KG102,KG106:KG132,KG133,KG138,KG142,KG145,KG149,KG160)</f>
        <v>#DIV/0!</v>
      </c>
      <c r="KH4" s="197"/>
      <c r="KI4" s="101" t="e">
        <f>AVERAGE(KI44:KI49,KI51:KI52,KI55:KI65,KI66,KI71,KI75,KI81,KI87,KI91,KI98:KI102,KI106:KI132,KI133,KI138,KI142,KI145,KI149,KI160)</f>
        <v>#DIV/0!</v>
      </c>
      <c r="KJ4" s="101">
        <f>AVERAGE(KJ44:KJ49,KJ51:KJ52,KJ55:KJ65,KJ66,KJ71,KJ75,KJ81,KJ87,KJ91,KJ98:KJ102,KJ106:KJ132,KJ133,KJ138,KJ142,KJ145,KJ149,KJ160)</f>
        <v>28</v>
      </c>
      <c r="KK4" s="101">
        <f>AVERAGE(KK44:KK49,KK51:KK52,KK55:KK65,KK66,KK71,KK75,KK81,KK87,KK91,KK98:KK102,KK106:KK132,KK133,KK138,KK142,KK145,KK149,KK160)</f>
        <v>41</v>
      </c>
      <c r="KL4" s="101">
        <f>AVERAGE(KL44:KL49,KL51:KL52,KL55:KL65,KL66,KL71,KL75,KL81,KL87,KL91,KL98:KL102,KL106:KL132,KL133,KL138,KL142,KL145,KL149,KL160)</f>
        <v>15</v>
      </c>
      <c r="KM4" s="197"/>
      <c r="KN4" s="101">
        <f>AVERAGE(KN44:KN49,KN51:KN52,KN55:KN65,KN66,KN71,KN75,KN81,KN87,KN91,KN98:KN102,KN106:KN132,KN133,KN138,KN142,KN145,KN149,KN160)</f>
        <v>39.666666666666664</v>
      </c>
      <c r="KO4" s="101">
        <f>AVERAGE(KO44:KO49,KO51:KO52,KO55:KO65,KO66,KO71,KO75,KO81,KO87,KO91,KO98:KO102,KO106:KO132,KO133,KO138,KO142,KO145,KO149,KO160)</f>
        <v>29.05</v>
      </c>
      <c r="KP4" s="101">
        <f>AVERAGE(KP44:KP49,KP51:KP52,KP55:KP65,KP66,KP71,KP75,KP81,KP87,KP91,KP98:KP102,KP106:KP132,KP133,KP138,KP142,KP145,KP149,KP160)</f>
        <v>47.516666666666673</v>
      </c>
      <c r="KQ4" s="197"/>
      <c r="KR4" s="101">
        <f>AVERAGE(KR44:KR49,KR51:KR52,KR55:KR65,KR66,KR71,KR75,KR81,KR87,KR91,KR98:KR102,KR106:KR132,KR133,KR138,KR142,KR145,KR149,KR160)</f>
        <v>3</v>
      </c>
      <c r="KS4" s="101">
        <f>AVERAGE(KS44:KS49,KS51:KS52,KS55:KS65,KS66,KS71,KS75,KS81,KS87,KS91,KS98:KS102,KS106:KS132,KS133,KS138,KS142,KS145,KS149,KS160)</f>
        <v>12.833333333333334</v>
      </c>
      <c r="KT4" s="101">
        <f>AVERAGE(KT44:KT49,KT51:KT52,KT55:KT65,KT66,KT71,KT75,KT81,KT87,KT91,KT98:KT102,KT106:KT132,KT133,KT138,KT142,KT145,KT149,KT160)</f>
        <v>10.014285714285714</v>
      </c>
      <c r="KU4" s="358"/>
      <c r="KV4" s="197"/>
      <c r="KW4" s="101">
        <f>AVERAGE(KW44:KW49,KW51:KW52,KW55:KW65,KW66,KW71,KW75,KW81,KW87,KW91,KW98:KW102,KW106:KW132,KW133,KW138,KW142,KW145,KW149,KW160)</f>
        <v>13</v>
      </c>
      <c r="KX4" s="101">
        <f>AVERAGE(KX44:KX49,KX51:KX52,KX55:KX65,KX66,KX71,KX75,KX81,KX87,KX91,KX98:KX102,KX106:KX132,KX133,KX138,KX142,KX145,KX149,KX160)</f>
        <v>29</v>
      </c>
      <c r="KY4" s="101" t="e">
        <f>AVERAGE(KY44:KY49,KY51:KY52,KY55:KY65,KY66,KY71,KY75,KY81,KY87,KY91,KY98:KY102,KY106:KY132,KY133,KY138,KY142,KY145,KY149,KY160)</f>
        <v>#DIV/0!</v>
      </c>
      <c r="KZ4" s="101">
        <f>AVERAGE(KZ44:KZ49,KZ51:KZ52,KZ55:KZ65,KZ66,KZ71,KZ75,KZ81,KZ87,KZ91,KZ98:KZ102,KZ106:KZ132,KZ133,KZ138,KZ142,KZ145,KZ149,KZ160)</f>
        <v>38.666666666666664</v>
      </c>
      <c r="LA4" s="101">
        <f>AVERAGE(LA44:LA49,LA51:LA52,LA55:LA65,LA66,LA71,LA75,LA81,LA87,LA91,LA98:LA102,LA106:LA132,LA133,LA138,LA142,LA145,LA149,LA160)</f>
        <v>40</v>
      </c>
      <c r="LB4" s="197"/>
      <c r="LC4" s="101">
        <f>AVERAGE(LC44:LC49,LC51:LC52,LC55:LC65,LC66,LC71,LC75,LC81,LC87,LC91,LC98:LC102,LC106:LC132,LC133,LC138,LC142,LC145,LC149,LC160)</f>
        <v>49</v>
      </c>
      <c r="LD4" s="101">
        <f>AVERAGE(LD44:LD49,LD51:LD52,LD55:LD65,LD66,LD71,LD75,LD81,LD87,LD91,LD98:LD102,LD106:LD132,LD133,LD138,LD142,LD145,LD149,LD160)</f>
        <v>53</v>
      </c>
      <c r="LE4" s="101">
        <f>AVERAGE(LE44:LE49,LE51:LE52,LE55:LE65,LE66,LE71,LE75,LE81,LE87,LE91,LE98:LE102,LE106:LE132,LE133,LE138,LE142,LE145,LE149,LE160)</f>
        <v>44</v>
      </c>
      <c r="LF4" s="352"/>
      <c r="LG4" s="101">
        <f>AVERAGE(LG44:LG49,LG51:LG52,LG55:LG65,LG66,LG71,LG75,LG81,LG87,LG91,LG98:LG102,LG106:LG132,LG133,LG138,LG142,LG145,LG149,LG160)</f>
        <v>65</v>
      </c>
      <c r="LH4" s="101">
        <f>AVERAGE(LH44:LH49,LH51:LH52,LH55:LH65,LH66,LH71,LH75,LH81,LH87,LH91,LH98:LH102,LH106:LH132,LH133,LH138,LH142,LH145,LH149,LH160)</f>
        <v>18</v>
      </c>
      <c r="LI4" s="101">
        <f>AVERAGE(LI44:LI49,LI51:LI52,LI55:LI65,LI66,LI71,LI75,LI81,LI87,LI91,LI98:LI102,LI106:LI132,LI133,LI138,LI142,LI145,LI149,LI160)</f>
        <v>91</v>
      </c>
      <c r="LJ4" s="197"/>
      <c r="LK4" s="101">
        <f t="shared" ref="LK4:LX4" si="10">AVERAGE(LK44:LK49,LK51:LK52,LK55:LK65,LK66,LK71,LK75,LK81,LK87,LK91,LK98:LK102,LK106:LK132,LK133,LK138,LK142,LK145,LK149,LK160)</f>
        <v>18</v>
      </c>
      <c r="LL4" s="101">
        <f t="shared" si="10"/>
        <v>50</v>
      </c>
      <c r="LM4" s="101">
        <f t="shared" si="10"/>
        <v>41</v>
      </c>
      <c r="LN4" s="101">
        <f t="shared" si="10"/>
        <v>49.75</v>
      </c>
      <c r="LO4" s="101" t="e">
        <f t="shared" si="10"/>
        <v>#DIV/0!</v>
      </c>
      <c r="LP4" s="101">
        <f t="shared" si="10"/>
        <v>45.666666666666664</v>
      </c>
      <c r="LQ4" s="101">
        <f t="shared" si="10"/>
        <v>11.5</v>
      </c>
      <c r="LR4" s="101">
        <f t="shared" si="10"/>
        <v>34</v>
      </c>
      <c r="LS4" s="101">
        <f t="shared" si="10"/>
        <v>19</v>
      </c>
      <c r="LT4" s="101">
        <f t="shared" si="10"/>
        <v>69</v>
      </c>
      <c r="LU4" s="101">
        <f t="shared" si="10"/>
        <v>24</v>
      </c>
      <c r="LV4" s="101">
        <f t="shared" si="10"/>
        <v>27</v>
      </c>
      <c r="LW4" s="101">
        <f t="shared" si="10"/>
        <v>53</v>
      </c>
      <c r="LX4" s="101">
        <f t="shared" si="10"/>
        <v>47</v>
      </c>
      <c r="LY4" s="197"/>
      <c r="LZ4" s="101" t="e">
        <f>AVERAGE(LZ44:LZ49,LZ51:LZ52,LZ55:LZ65,LZ66,LZ71,LZ75,LZ81,LZ87,LZ91,LZ98:LZ102,LZ106:LZ132,LZ133,LZ138,LZ142,LZ145,LZ149,LZ160)</f>
        <v>#DIV/0!</v>
      </c>
      <c r="MA4" s="101">
        <f>AVERAGE(MA44:MA49,MA51:MA52,MA55:MA65,MA66,MA71,MA75,MA81,MA87,MA91,MA98:MA102,MA106:MA132,MA133,MA138,MA142,MA145,MA149,MA160)</f>
        <v>53</v>
      </c>
      <c r="MB4" s="101">
        <f>AVERAGE(MB44:MB49,MB51:MB52,MB55:MB65,MB66,MB71,MB75,MB81,MB87,MB91,MB98:MB102,MB106:MB132,MB133,MB138,MB142,MB145,MB149,MB160)</f>
        <v>11</v>
      </c>
      <c r="MC4" s="101">
        <f>AVERAGE(MC44:MC49,MC51:MC52,MC55:MC65,MC66,MC71,MC75,MC81,MC87,MC91,MC98:MC102,MC106:MC132,MC133,MC138,MC142,MC145,MC149,MC160)</f>
        <v>39.25</v>
      </c>
      <c r="MD4" s="101">
        <f>AVERAGE(MD44:MD49,MD51:MD52,MD55:MD65,MD66,MD71,MD75,MD81,MD87,MD91,MD98:MD102,MD106:MD132,MD133,MD138,MD142,MD145,MD149,MD160)</f>
        <v>22</v>
      </c>
      <c r="ME4" s="197"/>
      <c r="MF4" s="101">
        <f>AVERAGE(MF44:MF49,MF51:MF52,MF55:MF65,MF66,MF71,MF75,MF81,MF87,MF91,MF98:MF102,MF106:MF132,MF133,MF138,MF142,MF145,MF149,MF160)</f>
        <v>3</v>
      </c>
      <c r="MG4" s="101">
        <f>AVERAGE(MG44:MG49,MG51:MG52,MG55:MG65,MG66,MG71,MG75,MG81,MG87,MG91,MG98:MG102,MG106:MG132,MG133,MG138,MG142,MG145,MG149,MG160)</f>
        <v>3</v>
      </c>
      <c r="MH4" s="101">
        <f>AVERAGE(MH44:MH49,MH51:MH52,MH55:MH65,MH66,MH71,MH75,MH81,MH87,MH91,MH98:MH102,MH106:MH132,MH133,MH138,MH142,MH145,MH149,MH160)</f>
        <v>54.333333333333336</v>
      </c>
      <c r="MI4" s="101">
        <f>AVERAGE(MI44:MI49,MI51:MI52,MI55:MI65,MI66,MI71,MI75,MI81,MI87,MI91,MI98:MI102,MI106:MI132,MI133,MI138,MI142,MI145,MI149,MI160)</f>
        <v>3</v>
      </c>
      <c r="MJ4" s="197"/>
      <c r="MK4" s="101" t="e">
        <f t="shared" ref="MK4:MP4" si="11">AVERAGE(MK44:MK49,MK51:MK52,MK55:MK65,MK66,MK71,MK75,MK81,MK87,MK91,MK98:MK102,MK106:MK132,MK133,MK138,MK142,MK145,MK149,MK160)</f>
        <v>#DIV/0!</v>
      </c>
      <c r="ML4" s="101" t="e">
        <f t="shared" si="11"/>
        <v>#DIV/0!</v>
      </c>
      <c r="MM4" s="101" t="e">
        <f t="shared" si="11"/>
        <v>#DIV/0!</v>
      </c>
      <c r="MN4" s="101">
        <f t="shared" si="11"/>
        <v>13</v>
      </c>
      <c r="MO4" s="101">
        <f t="shared" si="11"/>
        <v>9</v>
      </c>
      <c r="MP4" s="101">
        <f t="shared" si="11"/>
        <v>51.271428571428565</v>
      </c>
      <c r="MQ4" s="163"/>
      <c r="MR4" s="101">
        <f t="shared" ref="MR4:MZ4" si="12">AVERAGE(MR44:MR49,MR51:MR52,MR55:MR65,MR66,MR71,MR75,MR81,MR87,MR91,MR98:MR102,MR106:MR132,MR133,MR138,MR142,MR145,MR149,MR160)</f>
        <v>6.5</v>
      </c>
      <c r="MS4" s="101" t="e">
        <f t="shared" si="12"/>
        <v>#DIV/0!</v>
      </c>
      <c r="MT4" s="101" t="e">
        <f t="shared" si="12"/>
        <v>#DIV/0!</v>
      </c>
      <c r="MU4" s="101" t="e">
        <f t="shared" si="12"/>
        <v>#DIV/0!</v>
      </c>
      <c r="MV4" s="101" t="e">
        <f t="shared" si="12"/>
        <v>#DIV/0!</v>
      </c>
      <c r="MW4" s="101">
        <f t="shared" si="12"/>
        <v>8.8999999999999986</v>
      </c>
      <c r="MX4" s="101" t="e">
        <f t="shared" si="12"/>
        <v>#DIV/0!</v>
      </c>
      <c r="MY4" s="101" t="e">
        <f t="shared" si="12"/>
        <v>#DIV/0!</v>
      </c>
      <c r="MZ4" s="101">
        <f t="shared" si="12"/>
        <v>3</v>
      </c>
      <c r="NA4" s="133"/>
      <c r="NB4" s="133"/>
      <c r="NC4" s="133"/>
      <c r="ND4" s="133"/>
    </row>
    <row r="5" spans="1:368" ht="25" customHeight="1">
      <c r="A5" s="1250"/>
      <c r="B5" s="134" t="s">
        <v>1435</v>
      </c>
      <c r="C5" s="1297" t="s">
        <v>1384</v>
      </c>
      <c r="D5" s="1297"/>
      <c r="E5" s="1297"/>
      <c r="F5" s="1297"/>
      <c r="G5" s="1297"/>
      <c r="H5" s="1297"/>
      <c r="I5" s="1297"/>
      <c r="J5" s="1297"/>
      <c r="K5" s="1297"/>
      <c r="L5" s="1297"/>
      <c r="M5" s="1297"/>
      <c r="N5" s="1297"/>
      <c r="O5" s="1297"/>
      <c r="P5" s="1297"/>
      <c r="Q5" s="1297"/>
      <c r="R5" s="1297"/>
      <c r="S5" s="1297"/>
      <c r="T5" s="1297"/>
      <c r="U5" s="1297"/>
      <c r="V5" s="153"/>
      <c r="W5" s="358"/>
      <c r="X5" s="197"/>
      <c r="Y5" s="6">
        <f>AVERAGE(Y44:Y47)</f>
        <v>46.5</v>
      </c>
      <c r="Z5" s="197"/>
      <c r="AA5" s="6">
        <f>AVERAGE(AA44:AA47)</f>
        <v>84.666666666666671</v>
      </c>
      <c r="AB5" s="197"/>
      <c r="AC5" s="6">
        <f>AVERAGE(AC44:AC47)</f>
        <v>14</v>
      </c>
      <c r="AD5" s="197"/>
      <c r="AE5" s="6">
        <f>AVERAGE(AE44:AE47)</f>
        <v>58</v>
      </c>
      <c r="AF5" s="6">
        <f>AVERAGE(AF44:AF47)</f>
        <v>16.5</v>
      </c>
      <c r="AG5" s="6">
        <f>AVERAGE(AG44:AG47)</f>
        <v>18</v>
      </c>
      <c r="AH5" s="6">
        <f>AVERAGE(AH44:AH47)</f>
        <v>3</v>
      </c>
      <c r="AI5" s="197"/>
      <c r="AJ5" s="6">
        <f>AVERAGE(AJ44:AJ47)</f>
        <v>62.666666666666664</v>
      </c>
      <c r="AK5" s="107"/>
      <c r="AL5" s="6">
        <f>AVERAGE(AL44:AL47)</f>
        <v>49.75</v>
      </c>
      <c r="AM5" s="353"/>
      <c r="AN5" s="6">
        <f t="shared" ref="AN5:AX5" si="13">AVERAGE(AN44:AN47)</f>
        <v>62.75</v>
      </c>
      <c r="AO5" s="6">
        <f t="shared" si="13"/>
        <v>11</v>
      </c>
      <c r="AP5" s="6">
        <f t="shared" si="13"/>
        <v>24</v>
      </c>
      <c r="AQ5" s="6">
        <f t="shared" si="13"/>
        <v>3</v>
      </c>
      <c r="AR5" s="6" t="e">
        <f t="shared" si="13"/>
        <v>#DIV/0!</v>
      </c>
      <c r="AS5" s="6">
        <f t="shared" si="13"/>
        <v>5</v>
      </c>
      <c r="AT5" s="6" t="e">
        <f t="shared" si="13"/>
        <v>#DIV/0!</v>
      </c>
      <c r="AU5" s="6" t="e">
        <f t="shared" si="13"/>
        <v>#DIV/0!</v>
      </c>
      <c r="AV5" s="6">
        <f t="shared" si="13"/>
        <v>8</v>
      </c>
      <c r="AW5" s="6" t="e">
        <f t="shared" si="13"/>
        <v>#DIV/0!</v>
      </c>
      <c r="AX5" s="6" t="e">
        <f t="shared" si="13"/>
        <v>#DIV/0!</v>
      </c>
      <c r="AY5" s="107"/>
      <c r="AZ5" s="6">
        <f>AVERAGE(AZ44:AZ47)</f>
        <v>54.5</v>
      </c>
      <c r="BA5" s="107"/>
      <c r="BB5" s="6">
        <f>AVERAGE(BB44:BB47)</f>
        <v>14.5</v>
      </c>
      <c r="BC5" s="197"/>
      <c r="BD5" s="6">
        <f>AVERAGE(BD44:BD47)</f>
        <v>93.25</v>
      </c>
      <c r="BE5" s="6">
        <f>AVERAGE(BE44:BE47)</f>
        <v>8.5</v>
      </c>
      <c r="BF5" s="197"/>
      <c r="BG5" s="6">
        <f>AVERAGE(BG44:BG47)</f>
        <v>30</v>
      </c>
      <c r="BH5" s="6">
        <f>AVERAGE(BH44:BH47)</f>
        <v>29.666666666666668</v>
      </c>
      <c r="BI5" s="6">
        <f>AVERAGE(BI44:BI47)</f>
        <v>15.5</v>
      </c>
      <c r="BJ5" s="6">
        <f>AVERAGE(BJ44:BJ47)</f>
        <v>11</v>
      </c>
      <c r="BK5" s="358"/>
      <c r="BL5" s="6" t="e">
        <f>AVERAGE(BL44:BL47)</f>
        <v>#DIV/0!</v>
      </c>
      <c r="BM5" s="6" t="e">
        <f>AVERAGE(BM44:BM47)</f>
        <v>#DIV/0!</v>
      </c>
      <c r="BN5" s="197"/>
      <c r="BO5" s="6">
        <f>AVERAGE(BO44:BO47)</f>
        <v>51</v>
      </c>
      <c r="BP5" s="6" t="e">
        <f>AVERAGE(BP44:BP47)</f>
        <v>#DIV/0!</v>
      </c>
      <c r="BQ5" s="6" t="e">
        <f>AVERAGE(BQ44:BQ47)</f>
        <v>#DIV/0!</v>
      </c>
      <c r="BR5" s="197"/>
      <c r="BS5" s="6">
        <f>AVERAGE(BS44:BS47)</f>
        <v>24</v>
      </c>
      <c r="BT5" s="6">
        <f>AVERAGE(BT44:BT47)</f>
        <v>14</v>
      </c>
      <c r="BU5" s="197"/>
      <c r="BV5" s="6">
        <f>AVERAGE(BV44:BV47)</f>
        <v>42</v>
      </c>
      <c r="BW5" s="197"/>
      <c r="BX5" s="6">
        <f>AVERAGE(BX44:BX47)</f>
        <v>25</v>
      </c>
      <c r="BY5" s="6">
        <f>AVERAGE(BY44:BY47)</f>
        <v>10</v>
      </c>
      <c r="BZ5" s="197"/>
      <c r="CA5" s="6">
        <f>AVERAGE(CA44:CA47)</f>
        <v>24.5</v>
      </c>
      <c r="CB5" s="6">
        <f>AVERAGE(CB44:CB47)</f>
        <v>36.5</v>
      </c>
      <c r="CC5" s="6">
        <f>AVERAGE(CC44:CC47)</f>
        <v>41.5</v>
      </c>
      <c r="CD5" s="6">
        <f>AVERAGE(CD44:CD47)</f>
        <v>24</v>
      </c>
      <c r="CE5" s="358"/>
      <c r="CF5" s="6" t="e">
        <f>AVERAGE(CF44:CF47)</f>
        <v>#DIV/0!</v>
      </c>
      <c r="CG5" s="197"/>
      <c r="CH5" s="6">
        <f>AVERAGE(CH44:CH47)</f>
        <v>47</v>
      </c>
      <c r="CI5" s="107"/>
      <c r="CJ5" s="6">
        <f>AVERAGE(CJ44:CJ47)</f>
        <v>12.333333333333334</v>
      </c>
      <c r="CK5" s="6">
        <f>AVERAGE(CK44:CK47)</f>
        <v>32.5</v>
      </c>
      <c r="CL5" s="353"/>
      <c r="CM5" s="6">
        <f>AVERAGE(CM44:CM47)</f>
        <v>56.25</v>
      </c>
      <c r="CN5" s="6" t="e">
        <f>AVERAGE(CN44:CN47)</f>
        <v>#DIV/0!</v>
      </c>
      <c r="CO5" s="6">
        <f>AVERAGE(CO44:CO47)</f>
        <v>14</v>
      </c>
      <c r="CP5" s="353"/>
      <c r="CQ5" s="6" t="e">
        <f t="shared" ref="CQ5:CW5" si="14">AVERAGE(CQ44:CQ47)</f>
        <v>#DIV/0!</v>
      </c>
      <c r="CR5" s="6">
        <f t="shared" si="14"/>
        <v>38.333333333333336</v>
      </c>
      <c r="CS5" s="6">
        <f t="shared" si="14"/>
        <v>24.5</v>
      </c>
      <c r="CT5" s="6" t="e">
        <f t="shared" si="14"/>
        <v>#DIV/0!</v>
      </c>
      <c r="CU5" s="6">
        <f t="shared" si="14"/>
        <v>30</v>
      </c>
      <c r="CV5" s="6">
        <f t="shared" si="14"/>
        <v>30</v>
      </c>
      <c r="CW5" s="6">
        <f t="shared" si="14"/>
        <v>3</v>
      </c>
      <c r="CX5" s="353"/>
      <c r="CY5" s="6" t="e">
        <f>AVERAGE(CY44:CY47)</f>
        <v>#DIV/0!</v>
      </c>
      <c r="CZ5" s="6" t="e">
        <f>AVERAGE(CZ44:CZ47)</f>
        <v>#DIV/0!</v>
      </c>
      <c r="DA5" s="6" t="e">
        <f>AVERAGE(DA44:DA47)</f>
        <v>#DIV/0!</v>
      </c>
      <c r="DB5" s="6" t="e">
        <f>AVERAGE(DB44:DB47)</f>
        <v>#DIV/0!</v>
      </c>
      <c r="DC5" s="197"/>
      <c r="DD5" s="6" t="e">
        <f t="shared" ref="DD5:DN5" si="15">AVERAGE(DD44:DD47)</f>
        <v>#DIV/0!</v>
      </c>
      <c r="DE5" s="6" t="e">
        <f t="shared" si="15"/>
        <v>#DIV/0!</v>
      </c>
      <c r="DF5" s="6" t="e">
        <f t="shared" si="15"/>
        <v>#DIV/0!</v>
      </c>
      <c r="DG5" s="6" t="e">
        <f t="shared" si="15"/>
        <v>#DIV/0!</v>
      </c>
      <c r="DH5" s="6" t="e">
        <f t="shared" si="15"/>
        <v>#DIV/0!</v>
      </c>
      <c r="DI5" s="6" t="e">
        <f t="shared" si="15"/>
        <v>#DIV/0!</v>
      </c>
      <c r="DJ5" s="6" t="e">
        <f t="shared" si="15"/>
        <v>#DIV/0!</v>
      </c>
      <c r="DK5" s="6" t="e">
        <f t="shared" si="15"/>
        <v>#DIV/0!</v>
      </c>
      <c r="DL5" s="6" t="e">
        <f t="shared" si="15"/>
        <v>#DIV/0!</v>
      </c>
      <c r="DM5" s="6" t="e">
        <f t="shared" si="15"/>
        <v>#DIV/0!</v>
      </c>
      <c r="DN5" s="6" t="e">
        <f t="shared" si="15"/>
        <v>#DIV/0!</v>
      </c>
      <c r="DO5" s="197"/>
      <c r="DP5" s="6" t="e">
        <f>AVERAGE(DP44:DP47)</f>
        <v>#DIV/0!</v>
      </c>
      <c r="DQ5" s="6" t="e">
        <f>AVERAGE(DQ44:DQ47)</f>
        <v>#DIV/0!</v>
      </c>
      <c r="DR5" s="6" t="e">
        <f>AVERAGE(DR44:DR47)</f>
        <v>#DIV/0!</v>
      </c>
      <c r="DS5" s="197"/>
      <c r="DT5" s="6" t="e">
        <f t="shared" ref="DT5:DZ5" si="16">AVERAGE(DT44:DT47)</f>
        <v>#DIV/0!</v>
      </c>
      <c r="DU5" s="6" t="e">
        <f t="shared" si="16"/>
        <v>#DIV/0!</v>
      </c>
      <c r="DV5" s="6" t="e">
        <f t="shared" si="16"/>
        <v>#DIV/0!</v>
      </c>
      <c r="DW5" s="6" t="e">
        <f t="shared" si="16"/>
        <v>#DIV/0!</v>
      </c>
      <c r="DX5" s="6" t="e">
        <f t="shared" si="16"/>
        <v>#DIV/0!</v>
      </c>
      <c r="DY5" s="6" t="e">
        <f t="shared" si="16"/>
        <v>#DIV/0!</v>
      </c>
      <c r="DZ5" s="6" t="e">
        <f t="shared" si="16"/>
        <v>#DIV/0!</v>
      </c>
      <c r="EA5" s="358"/>
      <c r="EB5" s="6" t="e">
        <f>AVERAGE(EB44:EB47)</f>
        <v>#DIV/0!</v>
      </c>
      <c r="EC5" s="197"/>
      <c r="ED5" s="353"/>
      <c r="EE5" s="6">
        <f>AVERAGE(EE44:EE47)</f>
        <v>8.6666666666666661</v>
      </c>
      <c r="EF5" s="6">
        <f>AVERAGE(EF44:EF47)</f>
        <v>3</v>
      </c>
      <c r="EG5" s="6" t="e">
        <f>AVERAGE(EG44:EG47)</f>
        <v>#DIV/0!</v>
      </c>
      <c r="EH5" s="6">
        <f>AVERAGE(EH44:EH47)</f>
        <v>3</v>
      </c>
      <c r="EI5" s="107"/>
      <c r="EJ5" s="6" t="e">
        <f>AVERAGE(EJ44:EJ47)</f>
        <v>#DIV/0!</v>
      </c>
      <c r="EK5" s="353"/>
      <c r="EL5" s="6">
        <f>AVERAGE(EL44:EL47)</f>
        <v>30.5</v>
      </c>
      <c r="EM5" s="6">
        <f>AVERAGE(EM44:EM47)</f>
        <v>15</v>
      </c>
      <c r="EN5" s="107"/>
      <c r="EO5" s="6">
        <f>AVERAGE(EO44:EO47)</f>
        <v>5</v>
      </c>
      <c r="EP5" s="353"/>
      <c r="EQ5" s="6">
        <f t="shared" ref="EQ5:EV5" si="17">AVERAGE(EQ44:EQ47)</f>
        <v>16</v>
      </c>
      <c r="ER5" s="6">
        <f t="shared" si="17"/>
        <v>15</v>
      </c>
      <c r="ES5" s="6" t="e">
        <f t="shared" si="17"/>
        <v>#DIV/0!</v>
      </c>
      <c r="ET5" s="6">
        <f t="shared" si="17"/>
        <v>14.5</v>
      </c>
      <c r="EU5" s="6">
        <f t="shared" si="17"/>
        <v>13</v>
      </c>
      <c r="EV5" s="6" t="e">
        <f t="shared" si="17"/>
        <v>#DIV/0!</v>
      </c>
      <c r="EW5" s="197"/>
      <c r="EX5" s="353"/>
      <c r="EY5" s="6">
        <f>AVERAGE(EY44:EY47)</f>
        <v>44</v>
      </c>
      <c r="EZ5" s="6" t="e">
        <f>AVERAGE(EZ44:EZ47)</f>
        <v>#DIV/0!</v>
      </c>
      <c r="FA5" s="353"/>
      <c r="FB5" s="6">
        <f>AVERAGE(FB44:FB47)</f>
        <v>61</v>
      </c>
      <c r="FC5" s="6">
        <f>AVERAGE(FC44:FC47)</f>
        <v>8</v>
      </c>
      <c r="FD5" s="6">
        <f>AVERAGE(FD44:FD47)</f>
        <v>35</v>
      </c>
      <c r="FE5" s="107"/>
      <c r="FF5" s="6" t="e">
        <f>AVERAGE(FF44:FF47)</f>
        <v>#DIV/0!</v>
      </c>
      <c r="FG5" s="353"/>
      <c r="FH5" s="6">
        <f>AVERAGE(FH44:FH47)</f>
        <v>20.333333333333332</v>
      </c>
      <c r="FI5" s="6">
        <f>AVERAGE(FI44:FI47)</f>
        <v>5</v>
      </c>
      <c r="FJ5" s="353"/>
      <c r="FK5" s="6">
        <f>AVERAGE(FK44:FK47)</f>
        <v>8.5</v>
      </c>
      <c r="FL5" s="6" t="e">
        <f>AVERAGE(FL44:FL47)</f>
        <v>#DIV/0!</v>
      </c>
      <c r="FM5" s="6" t="e">
        <f>AVERAGE(FM44:FM47)</f>
        <v>#DIV/0!</v>
      </c>
      <c r="FN5" s="358"/>
      <c r="FO5" s="6">
        <f>AVERAGE(FO44:FO47)</f>
        <v>23</v>
      </c>
      <c r="FP5" s="197"/>
      <c r="FQ5" s="6">
        <f>AVERAGE(FQ44:FQ47)</f>
        <v>52</v>
      </c>
      <c r="FR5" s="107"/>
      <c r="FS5" s="6">
        <f>AVERAGE(FS44:FS47)</f>
        <v>16</v>
      </c>
      <c r="FT5" s="353"/>
      <c r="FU5" s="6">
        <f>AVERAGE(FU44:FU47)</f>
        <v>21.5</v>
      </c>
      <c r="FV5" s="6" t="e">
        <f>AVERAGE(FV44:FV47)</f>
        <v>#DIV/0!</v>
      </c>
      <c r="FW5" s="6">
        <f>AVERAGE(FW44:FW47)</f>
        <v>41</v>
      </c>
      <c r="FX5" s="6" t="e">
        <f>AVERAGE(FX44:FX47)</f>
        <v>#DIV/0!</v>
      </c>
      <c r="FY5" s="6" t="e">
        <f>AVERAGE(FY44:FY47)</f>
        <v>#DIV/0!</v>
      </c>
      <c r="FZ5" s="107"/>
      <c r="GA5" s="6">
        <f>AVERAGE(GA44:GA47)</f>
        <v>5</v>
      </c>
      <c r="GB5" s="197"/>
      <c r="GC5" s="6">
        <f>AVERAGE(GC44:GC47)</f>
        <v>30.25</v>
      </c>
      <c r="GD5" s="6">
        <f>AVERAGE(GD44:GD47)</f>
        <v>29</v>
      </c>
      <c r="GE5" s="6">
        <f>AVERAGE(GE44:GE47)</f>
        <v>14</v>
      </c>
      <c r="GF5" s="197"/>
      <c r="GG5" s="6">
        <f>AVERAGE(GG44:GG47)</f>
        <v>34</v>
      </c>
      <c r="GH5" s="358"/>
      <c r="GI5" s="6">
        <f>AVERAGE(GI44:GI47)</f>
        <v>49.75</v>
      </c>
      <c r="GJ5" s="197"/>
      <c r="GK5" s="6">
        <f>AVERAGE(GK44:GK47)</f>
        <v>28.5</v>
      </c>
      <c r="GL5" s="6">
        <f>AVERAGE(GL44:GL47)</f>
        <v>5</v>
      </c>
      <c r="GM5" s="197"/>
      <c r="GN5" s="6" t="e">
        <f t="shared" ref="GN5:GR5" si="18">AVERAGE(GN44:GN47)</f>
        <v>#DIV/0!</v>
      </c>
      <c r="GO5" s="6" t="e">
        <f t="shared" si="18"/>
        <v>#DIV/0!</v>
      </c>
      <c r="GP5" s="6">
        <f t="shared" si="18"/>
        <v>31</v>
      </c>
      <c r="GQ5" s="6">
        <f t="shared" si="18"/>
        <v>66</v>
      </c>
      <c r="GR5" s="6">
        <f t="shared" si="18"/>
        <v>32</v>
      </c>
      <c r="GS5" s="358"/>
      <c r="GT5" s="6" t="e">
        <f>AVERAGE(GT44:GT47)</f>
        <v>#DIV/0!</v>
      </c>
      <c r="GU5" s="197"/>
      <c r="GV5" s="353"/>
      <c r="GW5" s="6">
        <f>AVERAGE(GW44:GW47)</f>
        <v>31</v>
      </c>
      <c r="GX5" s="6">
        <f>AVERAGE(GX44:GX47)</f>
        <v>3</v>
      </c>
      <c r="GY5" s="353"/>
      <c r="GZ5" s="6" t="e">
        <f t="shared" ref="GZ5:HG5" si="19">AVERAGE(GZ44:GZ47)</f>
        <v>#DIV/0!</v>
      </c>
      <c r="HA5" s="6" t="e">
        <f t="shared" si="19"/>
        <v>#DIV/0!</v>
      </c>
      <c r="HB5" s="6">
        <f t="shared" si="19"/>
        <v>30</v>
      </c>
      <c r="HC5" s="6">
        <f t="shared" si="19"/>
        <v>26.75</v>
      </c>
      <c r="HD5" s="6">
        <f t="shared" si="19"/>
        <v>13</v>
      </c>
      <c r="HE5" s="6" t="e">
        <f t="shared" si="19"/>
        <v>#DIV/0!</v>
      </c>
      <c r="HF5" s="6" t="e">
        <f t="shared" si="19"/>
        <v>#DIV/0!</v>
      </c>
      <c r="HG5" s="6" t="e">
        <f t="shared" si="19"/>
        <v>#DIV/0!</v>
      </c>
      <c r="HH5" s="197"/>
      <c r="HI5" s="6" t="e">
        <f t="shared" ref="HI5:HN5" si="20">AVERAGE(HI44:HI47)</f>
        <v>#DIV/0!</v>
      </c>
      <c r="HJ5" s="6" t="e">
        <f t="shared" si="20"/>
        <v>#DIV/0!</v>
      </c>
      <c r="HK5" s="6" t="e">
        <f t="shared" si="20"/>
        <v>#DIV/0!</v>
      </c>
      <c r="HL5" s="6">
        <f t="shared" si="20"/>
        <v>5</v>
      </c>
      <c r="HM5" s="6" t="e">
        <f t="shared" si="20"/>
        <v>#DIV/0!</v>
      </c>
      <c r="HN5" s="6">
        <f t="shared" si="20"/>
        <v>5</v>
      </c>
      <c r="HO5" s="197"/>
      <c r="HP5" s="353"/>
      <c r="HQ5" s="6">
        <f>AVERAGE(HQ44:HQ47)</f>
        <v>26.75</v>
      </c>
      <c r="HR5" s="6" t="e">
        <f>AVERAGE(HR44:HR47)</f>
        <v>#DIV/0!</v>
      </c>
      <c r="HS5" s="6" t="e">
        <f>AVERAGE(HS44:HS47)</f>
        <v>#DIV/0!</v>
      </c>
      <c r="HT5" s="353"/>
      <c r="HU5" s="6" t="e">
        <f>AVERAGE(HU44:HU47)</f>
        <v>#DIV/0!</v>
      </c>
      <c r="HV5" s="6" t="e">
        <f>AVERAGE(HV44:HV47)</f>
        <v>#DIV/0!</v>
      </c>
      <c r="HW5" s="6" t="e">
        <f>AVERAGE(HW44:HW47)</f>
        <v>#DIV/0!</v>
      </c>
      <c r="HX5" s="6" t="e">
        <f>AVERAGE(HX44:HX47)</f>
        <v>#DIV/0!</v>
      </c>
      <c r="HY5" s="107"/>
      <c r="HZ5" s="6" t="e">
        <f>AVERAGE(HZ44:HZ47)</f>
        <v>#DIV/0!</v>
      </c>
      <c r="IA5" s="358"/>
      <c r="IB5" s="197"/>
      <c r="IC5" s="6">
        <f t="shared" ref="IC5:IJ5" si="21">AVERAGE(IC44:IC47)</f>
        <v>26</v>
      </c>
      <c r="ID5" s="6">
        <f t="shared" si="21"/>
        <v>38</v>
      </c>
      <c r="IE5" s="6" t="e">
        <f t="shared" si="21"/>
        <v>#DIV/0!</v>
      </c>
      <c r="IF5" s="6">
        <f t="shared" si="21"/>
        <v>69</v>
      </c>
      <c r="IG5" s="6" t="e">
        <f t="shared" si="21"/>
        <v>#DIV/0!</v>
      </c>
      <c r="IH5" s="6" t="e">
        <f t="shared" si="21"/>
        <v>#DIV/0!</v>
      </c>
      <c r="II5" s="6" t="e">
        <f t="shared" si="21"/>
        <v>#DIV/0!</v>
      </c>
      <c r="IJ5" s="6" t="e">
        <f t="shared" si="21"/>
        <v>#DIV/0!</v>
      </c>
      <c r="IK5" s="358"/>
      <c r="IL5" s="197"/>
      <c r="IM5" s="6">
        <f t="shared" ref="IM5:IR5" si="22">AVERAGE(IM44:IM47)</f>
        <v>6.333333333333333</v>
      </c>
      <c r="IN5" s="6" t="e">
        <f t="shared" si="22"/>
        <v>#DIV/0!</v>
      </c>
      <c r="IO5" s="6" t="e">
        <f t="shared" si="22"/>
        <v>#DIV/0!</v>
      </c>
      <c r="IP5" s="6" t="e">
        <f t="shared" si="22"/>
        <v>#DIV/0!</v>
      </c>
      <c r="IQ5" s="6" t="e">
        <f t="shared" si="22"/>
        <v>#DIV/0!</v>
      </c>
      <c r="IR5" s="6" t="e">
        <f t="shared" si="22"/>
        <v>#DIV/0!</v>
      </c>
      <c r="IS5" s="358"/>
      <c r="IT5" s="6" t="e">
        <f>AVERAGE(IT44:IT47)</f>
        <v>#DIV/0!</v>
      </c>
      <c r="IU5" s="6" t="e">
        <f>AVERAGE(IU44:IU47)</f>
        <v>#DIV/0!</v>
      </c>
      <c r="IV5" s="197"/>
      <c r="IW5" s="6" t="e">
        <f>AVERAGE(IW44:IW47)</f>
        <v>#DIV/0!</v>
      </c>
      <c r="IX5" s="6">
        <f>AVERAGE(IX44:IX47)</f>
        <v>5</v>
      </c>
      <c r="IY5" s="107"/>
      <c r="IZ5" s="6" t="e">
        <f>AVERAGE(IZ44:IZ47)</f>
        <v>#DIV/0!</v>
      </c>
      <c r="JA5" s="6" t="e">
        <f>AVERAGE(JA44:JA47)</f>
        <v>#DIV/0!</v>
      </c>
      <c r="JB5" s="107"/>
      <c r="JC5" s="6" t="e">
        <f>AVERAGE(JC44:JC47)</f>
        <v>#DIV/0!</v>
      </c>
      <c r="JD5" s="6" t="e">
        <f>AVERAGE(JD44:JD47)</f>
        <v>#DIV/0!</v>
      </c>
      <c r="JE5" s="6" t="e">
        <f>AVERAGE(JE44:JE47)</f>
        <v>#DIV/0!</v>
      </c>
      <c r="JF5" s="107"/>
      <c r="JG5" s="6">
        <f>AVERAGE(JG44:JG47)</f>
        <v>14</v>
      </c>
      <c r="JH5" s="197"/>
      <c r="JI5" s="6">
        <f>AVERAGE(JI44:JI47)</f>
        <v>18.333333333333332</v>
      </c>
      <c r="JJ5" s="6">
        <f>AVERAGE(JJ44:JJ47)</f>
        <v>16</v>
      </c>
      <c r="JK5" s="6" t="e">
        <f>AVERAGE(JK44:JK47)</f>
        <v>#DIV/0!</v>
      </c>
      <c r="JL5" s="6">
        <f>AVERAGE(JL44:JL47)</f>
        <v>3</v>
      </c>
      <c r="JM5" s="197"/>
      <c r="JN5" s="6" t="e">
        <f>AVERAGE(JN44:JN47)</f>
        <v>#DIV/0!</v>
      </c>
      <c r="JO5" s="418"/>
      <c r="JP5" s="358"/>
      <c r="JQ5" s="197"/>
      <c r="JR5" s="6">
        <f t="shared" ref="JR5:KC5" si="23">AVERAGE(JR44:JR47)</f>
        <v>69.5</v>
      </c>
      <c r="JS5" s="6">
        <f t="shared" si="23"/>
        <v>17.25</v>
      </c>
      <c r="JT5" s="6">
        <f t="shared" si="23"/>
        <v>14</v>
      </c>
      <c r="JU5" s="6">
        <f t="shared" si="23"/>
        <v>21</v>
      </c>
      <c r="JV5" s="6">
        <f t="shared" si="23"/>
        <v>3</v>
      </c>
      <c r="JW5" s="6">
        <f t="shared" si="23"/>
        <v>16.666666666666668</v>
      </c>
      <c r="JX5" s="6">
        <f t="shared" si="23"/>
        <v>22.666666666666668</v>
      </c>
      <c r="JY5" s="6">
        <f t="shared" si="23"/>
        <v>25.333333333333332</v>
      </c>
      <c r="JZ5" s="6">
        <f t="shared" si="23"/>
        <v>73</v>
      </c>
      <c r="KA5" s="6">
        <f t="shared" si="23"/>
        <v>51.5</v>
      </c>
      <c r="KB5" s="6">
        <f t="shared" si="23"/>
        <v>11.5</v>
      </c>
      <c r="KC5" s="6">
        <f t="shared" si="23"/>
        <v>60.666666666666664</v>
      </c>
      <c r="KD5" s="197"/>
      <c r="KE5" s="6">
        <f>AVERAGE(KE44:KE47)</f>
        <v>38</v>
      </c>
      <c r="KF5" s="6" t="e">
        <f>AVERAGE(KF44:KF47)</f>
        <v>#DIV/0!</v>
      </c>
      <c r="KG5" s="6" t="e">
        <f>AVERAGE(KG44:KG47)</f>
        <v>#DIV/0!</v>
      </c>
      <c r="KH5" s="197"/>
      <c r="KI5" s="6" t="e">
        <f>AVERAGE(KI44:KI47)</f>
        <v>#DIV/0!</v>
      </c>
      <c r="KJ5" s="6">
        <f>AVERAGE(KJ44:KJ47)</f>
        <v>28</v>
      </c>
      <c r="KK5" s="6">
        <f>AVERAGE(KK44:KK47)</f>
        <v>41</v>
      </c>
      <c r="KL5" s="6">
        <f>AVERAGE(KL44:KL47)</f>
        <v>15</v>
      </c>
      <c r="KM5" s="197"/>
      <c r="KN5" s="6">
        <f>AVERAGE(KN44:KN47)</f>
        <v>28.333333333333332</v>
      </c>
      <c r="KO5" s="6">
        <f>AVERAGE(KO44:KO47)</f>
        <v>24</v>
      </c>
      <c r="KP5" s="6">
        <f>AVERAGE(KP44:KP47)</f>
        <v>54.666666666666664</v>
      </c>
      <c r="KQ5" s="197"/>
      <c r="KR5" s="6">
        <f>AVERAGE(KR44:KR47)</f>
        <v>3</v>
      </c>
      <c r="KS5" s="6">
        <f>AVERAGE(KS44:KS47)</f>
        <v>21</v>
      </c>
      <c r="KT5" s="6">
        <f>AVERAGE(KT44:KT47)</f>
        <v>10</v>
      </c>
      <c r="KU5" s="358"/>
      <c r="KV5" s="197"/>
      <c r="KW5" s="6">
        <f>AVERAGE(KW44:KW47)</f>
        <v>13</v>
      </c>
      <c r="KX5" s="6">
        <f>AVERAGE(KX44:KX47)</f>
        <v>29</v>
      </c>
      <c r="KY5" s="6" t="e">
        <f>AVERAGE(KY44:KY47)</f>
        <v>#DIV/0!</v>
      </c>
      <c r="KZ5" s="6">
        <f>AVERAGE(KZ44:KZ47)</f>
        <v>38.666666666666664</v>
      </c>
      <c r="LA5" s="6">
        <f>AVERAGE(LA44:LA47)</f>
        <v>40</v>
      </c>
      <c r="LB5" s="197"/>
      <c r="LC5" s="6">
        <f>AVERAGE(LC44:LC47)</f>
        <v>49</v>
      </c>
      <c r="LD5" s="6">
        <f>AVERAGE(LD44:LD47)</f>
        <v>53</v>
      </c>
      <c r="LE5" s="6">
        <f>AVERAGE(LE44:LE47)</f>
        <v>44</v>
      </c>
      <c r="LF5" s="353"/>
      <c r="LG5" s="6">
        <f>AVERAGE(LG44:LG47)</f>
        <v>65</v>
      </c>
      <c r="LH5" s="6">
        <f>AVERAGE(LH44:LH47)</f>
        <v>18</v>
      </c>
      <c r="LI5" s="6">
        <f>AVERAGE(LI44:LI47)</f>
        <v>91</v>
      </c>
      <c r="LJ5" s="197"/>
      <c r="LK5" s="6">
        <f t="shared" ref="LK5:LX5" si="24">AVERAGE(LK44:LK47)</f>
        <v>18</v>
      </c>
      <c r="LL5" s="6">
        <f t="shared" si="24"/>
        <v>50</v>
      </c>
      <c r="LM5" s="6">
        <f t="shared" si="24"/>
        <v>41</v>
      </c>
      <c r="LN5" s="6">
        <f t="shared" si="24"/>
        <v>45.666666666666664</v>
      </c>
      <c r="LO5" s="6" t="e">
        <f t="shared" si="24"/>
        <v>#DIV/0!</v>
      </c>
      <c r="LP5" s="6">
        <f t="shared" si="24"/>
        <v>45.666666666666664</v>
      </c>
      <c r="LQ5" s="6">
        <f t="shared" si="24"/>
        <v>11.5</v>
      </c>
      <c r="LR5" s="6">
        <f t="shared" si="24"/>
        <v>34</v>
      </c>
      <c r="LS5" s="6">
        <f t="shared" si="24"/>
        <v>19</v>
      </c>
      <c r="LT5" s="6">
        <f t="shared" si="24"/>
        <v>69</v>
      </c>
      <c r="LU5" s="6">
        <f t="shared" si="24"/>
        <v>24</v>
      </c>
      <c r="LV5" s="6">
        <f t="shared" si="24"/>
        <v>27</v>
      </c>
      <c r="LW5" s="6">
        <f t="shared" si="24"/>
        <v>53</v>
      </c>
      <c r="LX5" s="6">
        <f t="shared" si="24"/>
        <v>47</v>
      </c>
      <c r="LY5" s="197"/>
      <c r="LZ5" s="6" t="e">
        <f>AVERAGE(LZ44:LZ47)</f>
        <v>#DIV/0!</v>
      </c>
      <c r="MA5" s="6">
        <f>AVERAGE(MA44:MA47)</f>
        <v>53</v>
      </c>
      <c r="MB5" s="6">
        <f>AVERAGE(MB44:MB47)</f>
        <v>11</v>
      </c>
      <c r="MC5" s="6">
        <f>AVERAGE(MC44:MC47)</f>
        <v>39.25</v>
      </c>
      <c r="MD5" s="6">
        <f>AVERAGE(MD44:MD47)</f>
        <v>22</v>
      </c>
      <c r="ME5" s="197"/>
      <c r="MF5" s="6">
        <f>AVERAGE(MF44:MF47)</f>
        <v>3</v>
      </c>
      <c r="MG5" s="6">
        <f>AVERAGE(MG44:MG47)</f>
        <v>3</v>
      </c>
      <c r="MH5" s="6">
        <f>AVERAGE(MH44:MH47)</f>
        <v>54.333333333333336</v>
      </c>
      <c r="MI5" s="6">
        <f>AVERAGE(MI44:MI47)</f>
        <v>3</v>
      </c>
      <c r="MJ5" s="197"/>
      <c r="MK5" s="6" t="e">
        <f t="shared" ref="MK5:MP5" si="25">AVERAGE(MK44:MK47)</f>
        <v>#DIV/0!</v>
      </c>
      <c r="ML5" s="6" t="e">
        <f t="shared" si="25"/>
        <v>#DIV/0!</v>
      </c>
      <c r="MM5" s="6" t="e">
        <f t="shared" si="25"/>
        <v>#DIV/0!</v>
      </c>
      <c r="MN5" s="6">
        <f t="shared" si="25"/>
        <v>13</v>
      </c>
      <c r="MO5" s="6">
        <f t="shared" si="25"/>
        <v>9</v>
      </c>
      <c r="MP5" s="6">
        <f t="shared" si="25"/>
        <v>52.25</v>
      </c>
      <c r="MQ5" s="163"/>
      <c r="MR5" s="6" t="e">
        <f t="shared" ref="MR5:MZ5" si="26">AVERAGE(MR44:MR47)</f>
        <v>#DIV/0!</v>
      </c>
      <c r="MS5" s="6" t="e">
        <f t="shared" si="26"/>
        <v>#DIV/0!</v>
      </c>
      <c r="MT5" s="6" t="e">
        <f t="shared" si="26"/>
        <v>#DIV/0!</v>
      </c>
      <c r="MU5" s="6" t="e">
        <f t="shared" si="26"/>
        <v>#DIV/0!</v>
      </c>
      <c r="MV5" s="6" t="e">
        <f t="shared" si="26"/>
        <v>#DIV/0!</v>
      </c>
      <c r="MW5" s="6" t="e">
        <f t="shared" si="26"/>
        <v>#DIV/0!</v>
      </c>
      <c r="MX5" s="6" t="e">
        <f t="shared" si="26"/>
        <v>#DIV/0!</v>
      </c>
      <c r="MY5" s="6" t="e">
        <f t="shared" si="26"/>
        <v>#DIV/0!</v>
      </c>
      <c r="MZ5" s="6">
        <f t="shared" si="26"/>
        <v>3</v>
      </c>
      <c r="NA5" s="20"/>
      <c r="NB5" s="20"/>
      <c r="NC5" s="20"/>
      <c r="ND5" s="20"/>
    </row>
    <row r="6" spans="1:368" ht="25" customHeight="1">
      <c r="A6" s="1250"/>
      <c r="B6" s="134" t="s">
        <v>1436</v>
      </c>
      <c r="C6" s="1297" t="s">
        <v>1385</v>
      </c>
      <c r="D6" s="1297"/>
      <c r="E6" s="1297"/>
      <c r="F6" s="1297"/>
      <c r="G6" s="1297"/>
      <c r="H6" s="1297"/>
      <c r="I6" s="1297"/>
      <c r="J6" s="1297"/>
      <c r="K6" s="1297"/>
      <c r="L6" s="1297"/>
      <c r="M6" s="1297"/>
      <c r="N6" s="1297"/>
      <c r="O6" s="1297"/>
      <c r="P6" s="1297"/>
      <c r="Q6" s="1297"/>
      <c r="R6" s="1297"/>
      <c r="S6" s="1297"/>
      <c r="T6" s="1297"/>
      <c r="U6" s="1297"/>
      <c r="V6" s="153"/>
      <c r="W6" s="358"/>
      <c r="X6" s="197"/>
      <c r="Y6" s="6">
        <f>AVERAGE(Y51:Y52,Y55:Y65,Y66,Y71,Y75,Y81,Y87,Y91)</f>
        <v>92.3</v>
      </c>
      <c r="Z6" s="197"/>
      <c r="AA6" s="6" t="e">
        <f>AVERAGE(AA51:AA52,AA55:AA65,AA66,AA71,AA75,AA81,AA87,AA91)</f>
        <v>#DIV/0!</v>
      </c>
      <c r="AB6" s="197"/>
      <c r="AC6" s="6" t="e">
        <f>AVERAGE(AC51:AC52,AC55:AC65,AC66,AC71,AC75,AC81,AC87,AC91)</f>
        <v>#DIV/0!</v>
      </c>
      <c r="AD6" s="197"/>
      <c r="AE6" s="6">
        <f>AVERAGE(AE51:AE52,AE55:AE65,AE66,AE71,AE75,AE81,AE87,AE91)</f>
        <v>78.5</v>
      </c>
      <c r="AF6" s="6" t="e">
        <f>AVERAGE(AF51:AF52,AF55:AF65,AF66,AF71,AF75,AF81,AF87,AF91)</f>
        <v>#DIV/0!</v>
      </c>
      <c r="AG6" s="6">
        <f>AVERAGE(AG51:AG52,AG55:AG65,AG66,AG71,AG75,AG81,AG87,AG91)</f>
        <v>24.9</v>
      </c>
      <c r="AH6" s="6">
        <f>AVERAGE(AH51:AH52,AH55:AH65,AH66,AH71,AH75,AH81,AH87,AH91)</f>
        <v>34</v>
      </c>
      <c r="AI6" s="197"/>
      <c r="AJ6" s="6">
        <f>AVERAGE(AJ51:AJ52,AJ55:AJ65,AJ66,AJ71,AJ75,AJ81,AJ87,AJ91)</f>
        <v>56.174999999999997</v>
      </c>
      <c r="AK6" s="107"/>
      <c r="AL6" s="6">
        <f>AVERAGE(AL51:AL52,AL55:AL65,AL66,AL71,AL75,AL81,AL87,AL91)</f>
        <v>18</v>
      </c>
      <c r="AM6" s="353"/>
      <c r="AN6" s="6" t="e">
        <f t="shared" ref="AN6:AX6" si="27">AVERAGE(AN51:AN52,AN55:AN65,AN66,AN71,AN75,AN81,AN87,AN91)</f>
        <v>#DIV/0!</v>
      </c>
      <c r="AO6" s="6" t="e">
        <f t="shared" si="27"/>
        <v>#DIV/0!</v>
      </c>
      <c r="AP6" s="6" t="e">
        <f t="shared" si="27"/>
        <v>#DIV/0!</v>
      </c>
      <c r="AQ6" s="6" t="e">
        <f t="shared" si="27"/>
        <v>#DIV/0!</v>
      </c>
      <c r="AR6" s="6" t="e">
        <f t="shared" si="27"/>
        <v>#DIV/0!</v>
      </c>
      <c r="AS6" s="6" t="e">
        <f t="shared" si="27"/>
        <v>#DIV/0!</v>
      </c>
      <c r="AT6" s="6" t="e">
        <f t="shared" si="27"/>
        <v>#DIV/0!</v>
      </c>
      <c r="AU6" s="6" t="e">
        <f t="shared" si="27"/>
        <v>#DIV/0!</v>
      </c>
      <c r="AV6" s="6">
        <f t="shared" si="27"/>
        <v>12.533333333333333</v>
      </c>
      <c r="AW6" s="6" t="e">
        <f t="shared" si="27"/>
        <v>#DIV/0!</v>
      </c>
      <c r="AX6" s="6" t="e">
        <f t="shared" si="27"/>
        <v>#DIV/0!</v>
      </c>
      <c r="AY6" s="107"/>
      <c r="AZ6" s="6" t="e">
        <f>AVERAGE(AZ51:AZ52,AZ55:AZ65,AZ66,AZ71,AZ75,AZ81,AZ87,AZ91)</f>
        <v>#DIV/0!</v>
      </c>
      <c r="BA6" s="107"/>
      <c r="BB6" s="6">
        <f>AVERAGE(BB51:BB52,BB55:BB65,BB66,BB71,BB75,BB81,BB87,BB91)</f>
        <v>30.14</v>
      </c>
      <c r="BC6" s="197"/>
      <c r="BD6" s="6">
        <f>AVERAGE(BD51:BD52,BD55:BD65,BD66,BD71,BD75,BD81,BD87,BD91)</f>
        <v>73.8</v>
      </c>
      <c r="BE6" s="6" t="e">
        <f>AVERAGE(BE51:BE52,BE55:BE65,BE66,BE71,BE75,BE81,BE87,BE91)</f>
        <v>#DIV/0!</v>
      </c>
      <c r="BF6" s="197"/>
      <c r="BG6" s="6" t="e">
        <f>AVERAGE(BG51:BG52,BG55:BG65,BG66,BG71,BG75,BG81,BG87,BG91)</f>
        <v>#DIV/0!</v>
      </c>
      <c r="BH6" s="6" t="e">
        <f>AVERAGE(BH51:BH52,BH55:BH65,BH66,BH71,BH75,BH81,BH87,BH91)</f>
        <v>#DIV/0!</v>
      </c>
      <c r="BI6" s="6">
        <f>AVERAGE(BI51:BI52,BI55:BI65,BI66,BI71,BI75,BI81,BI87,BI91)</f>
        <v>4.5</v>
      </c>
      <c r="BJ6" s="6">
        <f>AVERAGE(BJ51:BJ52,BJ55:BJ65,BJ66,BJ71,BJ75,BJ81,BJ87,BJ91)</f>
        <v>22.450000000000003</v>
      </c>
      <c r="BK6" s="358"/>
      <c r="BL6" s="6">
        <f>AVERAGE(BL51:BL52,BL55:BL65,BL66,BL71,BL75,BL81,BL87,BL91)</f>
        <v>19.899999999999999</v>
      </c>
      <c r="BM6" s="6" t="e">
        <f>AVERAGE(BM51:BM52,BM55:BM65,BM66,BM71,BM75,BM81,BM87,BM91)</f>
        <v>#DIV/0!</v>
      </c>
      <c r="BN6" s="197"/>
      <c r="BO6" s="6">
        <f>AVERAGE(BO51:BO52,BO55:BO65,BO66,BO71,BO75,BO81,BO87,BO91)</f>
        <v>36.366666666666667</v>
      </c>
      <c r="BP6" s="6">
        <f>AVERAGE(BP51:BP52,BP55:BP65,BP66,BP71,BP75,BP81,BP87,BP91)</f>
        <v>30.400000000000002</v>
      </c>
      <c r="BQ6" s="6" t="e">
        <f>AVERAGE(BQ51:BQ52,BQ55:BQ65,BQ66,BQ71,BQ75,BQ81,BQ87,BQ91)</f>
        <v>#DIV/0!</v>
      </c>
      <c r="BR6" s="197"/>
      <c r="BS6" s="6" t="e">
        <f>AVERAGE(BS51:BS52,BS55:BS65,BS66,BS71,BS75,BS81,BS87,BS91)</f>
        <v>#DIV/0!</v>
      </c>
      <c r="BT6" s="6" t="e">
        <f>AVERAGE(BT51:BT52,BT55:BT65,BT66,BT71,BT75,BT81,BT87,BT91)</f>
        <v>#DIV/0!</v>
      </c>
      <c r="BU6" s="197"/>
      <c r="BV6" s="6" t="e">
        <f>AVERAGE(BV51:BV52,BV55:BV65,BV66,BV71,BV75,BV81,BV87,BV91)</f>
        <v>#DIV/0!</v>
      </c>
      <c r="BW6" s="197"/>
      <c r="BX6" s="6" t="e">
        <f>AVERAGE(BX51:BX52,BX55:BX65,BX66,BX71,BX75,BX81,BX87,BX91)</f>
        <v>#DIV/0!</v>
      </c>
      <c r="BY6" s="6" t="e">
        <f>AVERAGE(BY51:BY52,BY55:BY65,BY66,BY71,BY75,BY81,BY87,BY91)</f>
        <v>#DIV/0!</v>
      </c>
      <c r="BZ6" s="197"/>
      <c r="CA6" s="6" t="e">
        <f>AVERAGE(CA51:CA52,CA55:CA65,CA66,CA71,CA75,CA81,CA87,CA91)</f>
        <v>#DIV/0!</v>
      </c>
      <c r="CB6" s="6">
        <f>AVERAGE(CB51:CB52,CB55:CB65,CB66,CB71,CB75,CB81,CB87,CB91)</f>
        <v>23.240000000000002</v>
      </c>
      <c r="CC6" s="6" t="e">
        <f>AVERAGE(CC51:CC52,CC55:CC65,CC66,CC71,CC75,CC81,CC87,CC91)</f>
        <v>#DIV/0!</v>
      </c>
      <c r="CD6" s="6" t="e">
        <f>AVERAGE(CD51:CD52,CD55:CD65,CD66,CD71,CD75,CD81,CD87,CD91)</f>
        <v>#DIV/0!</v>
      </c>
      <c r="CE6" s="358"/>
      <c r="CF6" s="6" t="e">
        <f>AVERAGE(CF51:CF52,CF55:CF65,CF66,CF71,CF75,CF81,CF87,CF91)</f>
        <v>#DIV/0!</v>
      </c>
      <c r="CG6" s="197"/>
      <c r="CH6" s="6" t="e">
        <f>AVERAGE(CH51:CH52,CH55:CH65,CH66,CH71,CH75,CH81,CH87,CH91)</f>
        <v>#DIV/0!</v>
      </c>
      <c r="CI6" s="107"/>
      <c r="CJ6" s="6">
        <f>AVERAGE(CJ51:CJ52,CJ55:CJ65,CJ66,CJ71,CJ75,CJ81,CJ87,CJ91)</f>
        <v>25.409999999999997</v>
      </c>
      <c r="CK6" s="6">
        <f>AVERAGE(CK51:CK52,CK55:CK65,CK66,CK71,CK75,CK81,CK87,CK91)</f>
        <v>25.18</v>
      </c>
      <c r="CL6" s="353"/>
      <c r="CM6" s="6">
        <f>AVERAGE(CM51:CM52,CM55:CM65,CM66,CM71,CM75,CM81,CM87,CM91)</f>
        <v>33.865000000000002</v>
      </c>
      <c r="CN6" s="6" t="e">
        <f>AVERAGE(CN51:CN52,CN55:CN65,CN66,CN71,CN75,CN81,CN87,CN91)</f>
        <v>#DIV/0!</v>
      </c>
      <c r="CO6" s="6" t="e">
        <f>AVERAGE(CO51:CO52,CO55:CO65,CO66,CO71,CO75,CO81,CO87,CO91)</f>
        <v>#DIV/0!</v>
      </c>
      <c r="CP6" s="353"/>
      <c r="CQ6" s="6" t="e">
        <f t="shared" ref="CQ6:CW6" si="28">AVERAGE(CQ51:CQ52,CQ55:CQ65,CQ66,CQ71,CQ75,CQ81,CQ87,CQ91)</f>
        <v>#DIV/0!</v>
      </c>
      <c r="CR6" s="6">
        <f t="shared" si="28"/>
        <v>28.368181818181821</v>
      </c>
      <c r="CS6" s="6">
        <f t="shared" si="28"/>
        <v>29.65</v>
      </c>
      <c r="CT6" s="6">
        <f t="shared" si="28"/>
        <v>54.5</v>
      </c>
      <c r="CU6" s="6">
        <f t="shared" si="28"/>
        <v>31.900000000000002</v>
      </c>
      <c r="CV6" s="6" t="e">
        <f t="shared" si="28"/>
        <v>#DIV/0!</v>
      </c>
      <c r="CW6" s="6" t="e">
        <f t="shared" si="28"/>
        <v>#DIV/0!</v>
      </c>
      <c r="CX6" s="353"/>
      <c r="CY6" s="6" t="e">
        <f>AVERAGE(CY51:CY52,CY55:CY65,CY66,CY71,CY75,CY81,CY87,CY91)</f>
        <v>#DIV/0!</v>
      </c>
      <c r="CZ6" s="6">
        <f>AVERAGE(CZ51:CZ52,CZ55:CZ65,CZ66,CZ71,CZ75,CZ81,CZ87,CZ91)</f>
        <v>18</v>
      </c>
      <c r="DA6" s="6">
        <f>AVERAGE(DA51:DA52,DA55:DA65,DA66,DA71,DA75,DA81,DA87,DA91)</f>
        <v>1</v>
      </c>
      <c r="DB6" s="6">
        <f>AVERAGE(DB51:DB52,DB55:DB65,DB66,DB71,DB75,DB81,DB87,DB91)</f>
        <v>12</v>
      </c>
      <c r="DC6" s="197"/>
      <c r="DD6" s="6">
        <f t="shared" ref="DD6:DN6" si="29">AVERAGE(DD51:DD52,DD55:DD65,DD66,DD71,DD75,DD81,DD87,DD91)</f>
        <v>10</v>
      </c>
      <c r="DE6" s="6">
        <f t="shared" si="29"/>
        <v>2.25</v>
      </c>
      <c r="DF6" s="6">
        <f t="shared" si="29"/>
        <v>4.7</v>
      </c>
      <c r="DG6" s="6">
        <f t="shared" si="29"/>
        <v>5.7</v>
      </c>
      <c r="DH6" s="6">
        <f t="shared" si="29"/>
        <v>4.7</v>
      </c>
      <c r="DI6" s="6">
        <f t="shared" si="29"/>
        <v>5.45</v>
      </c>
      <c r="DJ6" s="6">
        <f t="shared" si="29"/>
        <v>1.25</v>
      </c>
      <c r="DK6" s="6">
        <f t="shared" si="29"/>
        <v>1</v>
      </c>
      <c r="DL6" s="6">
        <f t="shared" si="29"/>
        <v>12.2</v>
      </c>
      <c r="DM6" s="6">
        <f t="shared" si="29"/>
        <v>33</v>
      </c>
      <c r="DN6" s="6">
        <f t="shared" si="29"/>
        <v>10</v>
      </c>
      <c r="DO6" s="197"/>
      <c r="DP6" s="6" t="e">
        <f>AVERAGE(DP51:DP52,DP55:DP65,DP66,DP71,DP75,DP81,DP87,DP91)</f>
        <v>#DIV/0!</v>
      </c>
      <c r="DQ6" s="6">
        <f>AVERAGE(DQ51:DQ52,DQ55:DQ65,DQ66,DQ71,DQ75,DQ81,DQ87,DQ91)</f>
        <v>3.4750000000000001</v>
      </c>
      <c r="DR6" s="6">
        <f>AVERAGE(DR51:DR52,DR55:DR65,DR66,DR71,DR75,DR81,DR87,DR91)</f>
        <v>5.8214285714285712</v>
      </c>
      <c r="DS6" s="197"/>
      <c r="DT6" s="6" t="e">
        <f t="shared" ref="DT6:DZ6" si="30">AVERAGE(DT51:DT52,DT55:DT65,DT66,DT71,DT75,DT81,DT87,DT91)</f>
        <v>#DIV/0!</v>
      </c>
      <c r="DU6" s="6" t="e">
        <f t="shared" si="30"/>
        <v>#DIV/0!</v>
      </c>
      <c r="DV6" s="6" t="e">
        <f t="shared" si="30"/>
        <v>#DIV/0!</v>
      </c>
      <c r="DW6" s="6">
        <f t="shared" si="30"/>
        <v>2</v>
      </c>
      <c r="DX6" s="6" t="e">
        <f t="shared" si="30"/>
        <v>#DIV/0!</v>
      </c>
      <c r="DY6" s="6" t="e">
        <f t="shared" si="30"/>
        <v>#DIV/0!</v>
      </c>
      <c r="DZ6" s="6" t="e">
        <f t="shared" si="30"/>
        <v>#DIV/0!</v>
      </c>
      <c r="EA6" s="358"/>
      <c r="EB6" s="6">
        <f>AVERAGE(EB51:EB52,EB55:EB65,EB66,EB71,EB75,EB81,EB87,EB91)</f>
        <v>38</v>
      </c>
      <c r="EC6" s="197"/>
      <c r="ED6" s="353"/>
      <c r="EE6" s="6" t="e">
        <f>AVERAGE(EE51:EE52,EE55:EE65,EE66,EE71,EE75,EE81,EE87,EE91)</f>
        <v>#DIV/0!</v>
      </c>
      <c r="EF6" s="6">
        <f>AVERAGE(EF51:EF52,EF55:EF65,EF66,EF71,EF75,EF81,EF87,EF91)</f>
        <v>5.8000000000000007</v>
      </c>
      <c r="EG6" s="6">
        <f>AVERAGE(EG51:EG52,EG55:EG65,EG66,EG71,EG75,EG81,EG87,EG91)</f>
        <v>20.8</v>
      </c>
      <c r="EH6" s="6" t="e">
        <f>AVERAGE(EH51:EH52,EH55:EH65,EH66,EH71,EH75,EH81,EH87,EH91)</f>
        <v>#DIV/0!</v>
      </c>
      <c r="EI6" s="107"/>
      <c r="EJ6" s="6">
        <f>AVERAGE(EJ51:EJ52,EJ55:EJ65,EJ66,EJ71,EJ75,EJ81,EJ87,EJ91)</f>
        <v>30.25</v>
      </c>
      <c r="EK6" s="353"/>
      <c r="EL6" s="6">
        <f>AVERAGE(EL51:EL52,EL55:EL65,EL66,EL71,EL75,EL81,EL87,EL91)</f>
        <v>37.085714285714289</v>
      </c>
      <c r="EM6" s="6" t="e">
        <f>AVERAGE(EM51:EM52,EM55:EM65,EM66,EM71,EM75,EM81,EM87,EM91)</f>
        <v>#DIV/0!</v>
      </c>
      <c r="EN6" s="107"/>
      <c r="EO6" s="6" t="e">
        <f>AVERAGE(EO51:EO52,EO55:EO65,EO66,EO71,EO75,EO81,EO87,EO91)</f>
        <v>#DIV/0!</v>
      </c>
      <c r="EP6" s="353"/>
      <c r="EQ6" s="6" t="e">
        <f t="shared" ref="EQ6:EV6" si="31">AVERAGE(EQ51:EQ52,EQ55:EQ65,EQ66,EQ71,EQ75,EQ81,EQ87,EQ91)</f>
        <v>#DIV/0!</v>
      </c>
      <c r="ER6" s="6" t="e">
        <f t="shared" si="31"/>
        <v>#DIV/0!</v>
      </c>
      <c r="ES6" s="6" t="e">
        <f t="shared" si="31"/>
        <v>#DIV/0!</v>
      </c>
      <c r="ET6" s="6" t="e">
        <f t="shared" si="31"/>
        <v>#DIV/0!</v>
      </c>
      <c r="EU6" s="6" t="e">
        <f t="shared" si="31"/>
        <v>#DIV/0!</v>
      </c>
      <c r="EV6" s="6" t="e">
        <f t="shared" si="31"/>
        <v>#DIV/0!</v>
      </c>
      <c r="EW6" s="197"/>
      <c r="EX6" s="353"/>
      <c r="EY6" s="6">
        <f>AVERAGE(EY51:EY52,EY55:EY65,EY66,EY71,EY75,EY81,EY87,EY91)</f>
        <v>40.019999999999996</v>
      </c>
      <c r="EZ6" s="6" t="e">
        <f>AVERAGE(EZ51:EZ52,EZ55:EZ65,EZ66,EZ71,EZ75,EZ81,EZ87,EZ91)</f>
        <v>#DIV/0!</v>
      </c>
      <c r="FA6" s="353"/>
      <c r="FB6" s="6">
        <f>AVERAGE(FB51:FB52,FB55:FB65,FB66,FB71,FB75,FB81,FB87,FB91)</f>
        <v>48.672222222222224</v>
      </c>
      <c r="FC6" s="6" t="e">
        <f>AVERAGE(FC51:FC52,FC55:FC65,FC66,FC71,FC75,FC81,FC87,FC91)</f>
        <v>#DIV/0!</v>
      </c>
      <c r="FD6" s="6" t="e">
        <f>AVERAGE(FD51:FD52,FD55:FD65,FD66,FD71,FD75,FD81,FD87,FD91)</f>
        <v>#DIV/0!</v>
      </c>
      <c r="FE6" s="107"/>
      <c r="FF6" s="6" t="e">
        <f>AVERAGE(FF51:FF52,FF55:FF65,FF66,FF71,FF75,FF81,FF87,FF91)</f>
        <v>#DIV/0!</v>
      </c>
      <c r="FG6" s="353"/>
      <c r="FH6" s="6" t="e">
        <f>AVERAGE(FH51:FH52,FH55:FH65,FH66,FH71,FH75,FH81,FH87,FH91)</f>
        <v>#DIV/0!</v>
      </c>
      <c r="FI6" s="6" t="e">
        <f>AVERAGE(FI51:FI52,FI55:FI65,FI66,FI71,FI75,FI81,FI87,FI91)</f>
        <v>#DIV/0!</v>
      </c>
      <c r="FJ6" s="353"/>
      <c r="FK6" s="6">
        <f>AVERAGE(FK51:FK52,FK55:FK65,FK66,FK71,FK75,FK81,FK87,FK91)</f>
        <v>57</v>
      </c>
      <c r="FL6" s="6">
        <f>AVERAGE(FL51:FL52,FL55:FL65,FL66,FL71,FL75,FL81,FL87,FL91)</f>
        <v>19.033333333333335</v>
      </c>
      <c r="FM6" s="6">
        <f>AVERAGE(FM51:FM52,FM55:FM65,FM66,FM71,FM75,FM81,FM87,FM91)</f>
        <v>27.266666666666669</v>
      </c>
      <c r="FN6" s="358"/>
      <c r="FO6" s="6">
        <f>AVERAGE(FO51:FO52,FO55:FO65,FO66,FO71,FO75,FO81,FO87,FO91)</f>
        <v>23.666666666666668</v>
      </c>
      <c r="FP6" s="197"/>
      <c r="FQ6" s="6">
        <f>AVERAGE(FQ51:FQ52,FQ55:FQ65,FQ66,FQ71,FQ75,FQ81,FQ87,FQ91)</f>
        <v>58.4</v>
      </c>
      <c r="FR6" s="107"/>
      <c r="FS6" s="6">
        <f>AVERAGE(FS51:FS52,FS55:FS65,FS66,FS71,FS75,FS81,FS87,FS91)</f>
        <v>59.2</v>
      </c>
      <c r="FT6" s="353"/>
      <c r="FU6" s="6">
        <f>AVERAGE(FU51:FU52,FU55:FU65,FU66,FU71,FU75,FU81,FU87,FU91)</f>
        <v>24.15</v>
      </c>
      <c r="FV6" s="6">
        <f>AVERAGE(FV51:FV52,FV55:FV65,FV66,FV71,FV75,FV81,FV87,FV91)</f>
        <v>44.633333333333326</v>
      </c>
      <c r="FW6" s="6" t="e">
        <f>AVERAGE(FW51:FW52,FW55:FW65,FW66,FW71,FW75,FW81,FW87,FW91)</f>
        <v>#DIV/0!</v>
      </c>
      <c r="FX6" s="6" t="e">
        <f>AVERAGE(FX51:FX52,FX55:FX65,FX66,FX71,FX75,FX81,FX87,FX91)</f>
        <v>#DIV/0!</v>
      </c>
      <c r="FY6" s="6" t="e">
        <f>AVERAGE(FY51:FY52,FY55:FY65,FY66,FY71,FY75,FY81,FY87,FY91)</f>
        <v>#DIV/0!</v>
      </c>
      <c r="FZ6" s="107"/>
      <c r="GA6" s="6" t="e">
        <f>AVERAGE(GA51:GA52,GA55:GA65,GA66,GA71,GA75,GA81,GA87,GA91)</f>
        <v>#DIV/0!</v>
      </c>
      <c r="GB6" s="197"/>
      <c r="GC6" s="6">
        <f>AVERAGE(GC51:GC52,GC55:GC65,GC66,GC71,GC75,GC81,GC87,GC91)</f>
        <v>31.139999999999997</v>
      </c>
      <c r="GD6" s="6">
        <f>AVERAGE(GD51:GD52,GD55:GD65,GD66,GD71,GD75,GD81,GD87,GD91)</f>
        <v>13.533333333333333</v>
      </c>
      <c r="GE6" s="6" t="e">
        <f>AVERAGE(GE51:GE52,GE55:GE65,GE66,GE71,GE75,GE81,GE87,GE91)</f>
        <v>#DIV/0!</v>
      </c>
      <c r="GF6" s="197"/>
      <c r="GG6" s="6">
        <f>AVERAGE(GG51:GG52,GG55:GG65,GG66,GG71,GG75,GG81,GG87,GG91)</f>
        <v>33.033333333333331</v>
      </c>
      <c r="GH6" s="358"/>
      <c r="GI6" s="6">
        <f>AVERAGE(GI51:GI52,GI55:GI65,GI66,GI71,GI75,GI81,GI87,GI91)</f>
        <v>39.739999999999995</v>
      </c>
      <c r="GJ6" s="197"/>
      <c r="GK6" s="6" t="e">
        <f>AVERAGE(GK51:GK52,GK55:GK65,GK66,GK71,GK75,GK81,GK87,GK91)</f>
        <v>#DIV/0!</v>
      </c>
      <c r="GL6" s="6" t="e">
        <f>AVERAGE(GL51:GL52,GL55:GL65,GL66,GL71,GL75,GL81,GL87,GL91)</f>
        <v>#DIV/0!</v>
      </c>
      <c r="GM6" s="197"/>
      <c r="GN6" s="6" t="e">
        <f t="shared" ref="GN6:GR6" si="32">AVERAGE(GN51:GN52,GN55:GN65,GN66,GN71,GN75,GN81,GN87,GN91)</f>
        <v>#DIV/0!</v>
      </c>
      <c r="GO6" s="6" t="e">
        <f t="shared" si="32"/>
        <v>#DIV/0!</v>
      </c>
      <c r="GP6" s="6" t="e">
        <f t="shared" si="32"/>
        <v>#DIV/0!</v>
      </c>
      <c r="GQ6" s="6" t="e">
        <f t="shared" si="32"/>
        <v>#DIV/0!</v>
      </c>
      <c r="GR6" s="6" t="e">
        <f t="shared" si="32"/>
        <v>#DIV/0!</v>
      </c>
      <c r="GS6" s="358"/>
      <c r="GT6" s="6">
        <f>AVERAGE(GT51:GT52,GT55:GT65,GT66,GT71,GT75,GT81,GT87,GT91)</f>
        <v>57.533333333333331</v>
      </c>
      <c r="GU6" s="197"/>
      <c r="GV6" s="353"/>
      <c r="GW6" s="6">
        <f>AVERAGE(GW51:GW52,GW55:GW65,GW66,GW71,GW75,GW81,GW87,GW91)</f>
        <v>30.761538461538461</v>
      </c>
      <c r="GX6" s="6" t="e">
        <f>AVERAGE(GX51:GX52,GX55:GX65,GX66,GX71,GX75,GX81,GX87,GX91)</f>
        <v>#DIV/0!</v>
      </c>
      <c r="GY6" s="353"/>
      <c r="GZ6" s="6">
        <f t="shared" ref="GZ6:HG6" si="33">AVERAGE(GZ51:GZ52,GZ55:GZ65,GZ66,GZ71,GZ75,GZ81,GZ87,GZ91)</f>
        <v>16.7</v>
      </c>
      <c r="HA6" s="6">
        <f t="shared" si="33"/>
        <v>20.516666666666666</v>
      </c>
      <c r="HB6" s="6">
        <f t="shared" si="33"/>
        <v>13.6</v>
      </c>
      <c r="HC6" s="6">
        <f t="shared" si="33"/>
        <v>17.53</v>
      </c>
      <c r="HD6" s="6">
        <f t="shared" si="33"/>
        <v>20.533333333333331</v>
      </c>
      <c r="HE6" s="6">
        <f t="shared" si="33"/>
        <v>5.6</v>
      </c>
      <c r="HF6" s="6" t="e">
        <f t="shared" si="33"/>
        <v>#DIV/0!</v>
      </c>
      <c r="HG6" s="6" t="e">
        <f t="shared" si="33"/>
        <v>#DIV/0!</v>
      </c>
      <c r="HH6" s="197"/>
      <c r="HI6" s="6">
        <f t="shared" ref="HI6:HN6" si="34">AVERAGE(HI51:HI52,HI55:HI65,HI66,HI71,HI75,HI81,HI87,HI91)</f>
        <v>7.4</v>
      </c>
      <c r="HJ6" s="6">
        <f t="shared" si="34"/>
        <v>15.399999999999999</v>
      </c>
      <c r="HK6" s="6">
        <f t="shared" si="34"/>
        <v>9</v>
      </c>
      <c r="HL6" s="6">
        <f t="shared" si="34"/>
        <v>5.2333333333333334</v>
      </c>
      <c r="HM6" s="6">
        <f t="shared" si="34"/>
        <v>15</v>
      </c>
      <c r="HN6" s="6">
        <f t="shared" si="34"/>
        <v>15</v>
      </c>
      <c r="HO6" s="197"/>
      <c r="HP6" s="353"/>
      <c r="HQ6" s="6">
        <f>AVERAGE(HQ51:HQ52,HQ55:HQ65,HQ66,HQ71,HQ75,HQ81,HQ87,HQ91)</f>
        <v>30.894117647058827</v>
      </c>
      <c r="HR6" s="6">
        <f>AVERAGE(HR51:HR52,HR55:HR65,HR66,HR71,HR75,HR81,HR87,HR91)</f>
        <v>20.399999999999999</v>
      </c>
      <c r="HS6" s="6">
        <f>AVERAGE(HS51:HS52,HS55:HS65,HS66,HS71,HS75,HS81,HS87,HS91)</f>
        <v>42.35</v>
      </c>
      <c r="HT6" s="353"/>
      <c r="HU6" s="6" t="e">
        <f>AVERAGE(HU51:HU52,HU55:HU65,HU66,HU71,HU75,HU81,HU87,HU91)</f>
        <v>#DIV/0!</v>
      </c>
      <c r="HV6" s="6">
        <f>AVERAGE(HV51:HV52,HV55:HV65,HV66,HV71,HV75,HV81,HV87,HV91)</f>
        <v>4.8000000000000007</v>
      </c>
      <c r="HW6" s="6">
        <f>AVERAGE(HW51:HW52,HW55:HW65,HW66,HW71,HW75,HW81,HW87,HW91)</f>
        <v>12.766666666666666</v>
      </c>
      <c r="HX6" s="6">
        <f>AVERAGE(HX51:HX52,HX55:HX65,HX66,HX71,HX75,HX81,HX87,HX91)</f>
        <v>11.1</v>
      </c>
      <c r="HY6" s="107"/>
      <c r="HZ6" s="6">
        <f>AVERAGE(HZ51:HZ52,HZ55:HZ65,HZ66,HZ71,HZ75,HZ81,HZ87,HZ91)</f>
        <v>3.7</v>
      </c>
      <c r="IA6" s="358"/>
      <c r="IB6" s="197"/>
      <c r="IC6" s="6">
        <f t="shared" ref="IC6:IJ6" si="35">AVERAGE(IC51:IC52,IC55:IC65,IC66,IC71,IC75,IC81,IC87,IC91)</f>
        <v>44.837499999999999</v>
      </c>
      <c r="ID6" s="6">
        <f t="shared" si="35"/>
        <v>46.183333333333337</v>
      </c>
      <c r="IE6" s="6">
        <f t="shared" si="35"/>
        <v>25.75</v>
      </c>
      <c r="IF6" s="6">
        <f t="shared" si="35"/>
        <v>43.177777777777777</v>
      </c>
      <c r="IG6" s="6">
        <f t="shared" si="35"/>
        <v>32.266666666666666</v>
      </c>
      <c r="IH6" s="6">
        <f t="shared" si="35"/>
        <v>21.433333333333334</v>
      </c>
      <c r="II6" s="6" t="e">
        <f t="shared" si="35"/>
        <v>#DIV/0!</v>
      </c>
      <c r="IJ6" s="6">
        <f t="shared" si="35"/>
        <v>40.049999999999997</v>
      </c>
      <c r="IK6" s="358"/>
      <c r="IL6" s="197"/>
      <c r="IM6" s="6">
        <f t="shared" ref="IM6:IR6" si="36">AVERAGE(IM51:IM52,IM55:IM65,IM66,IM71,IM75,IM81,IM87,IM91)</f>
        <v>22.172727272727272</v>
      </c>
      <c r="IN6" s="6">
        <f t="shared" si="36"/>
        <v>34.733333333333334</v>
      </c>
      <c r="IO6" s="6">
        <f t="shared" si="36"/>
        <v>32</v>
      </c>
      <c r="IP6" s="6">
        <f t="shared" si="36"/>
        <v>43.033333333333331</v>
      </c>
      <c r="IQ6" s="6">
        <f t="shared" si="36"/>
        <v>20.28</v>
      </c>
      <c r="IR6" s="6">
        <f t="shared" si="36"/>
        <v>29.433333333333334</v>
      </c>
      <c r="IS6" s="358"/>
      <c r="IT6" s="6">
        <f>AVERAGE(IT51:IT52,IT55:IT65,IT66,IT71,IT75,IT81,IT87,IT91)</f>
        <v>2.95</v>
      </c>
      <c r="IU6" s="6">
        <f>AVERAGE(IU51:IU52,IU55:IU65,IU66,IU71,IU75,IU81,IU87,IU91)</f>
        <v>71.400000000000006</v>
      </c>
      <c r="IV6" s="197"/>
      <c r="IW6" s="6">
        <f>AVERAGE(IW51:IW52,IW55:IW65,IW66,IW71,IW75,IW81,IW87,IW91)</f>
        <v>27.75</v>
      </c>
      <c r="IX6" s="6" t="e">
        <f>AVERAGE(IX51:IX52,IX55:IX65,IX66,IX71,IX75,IX81,IX87,IX91)</f>
        <v>#DIV/0!</v>
      </c>
      <c r="IY6" s="107"/>
      <c r="IZ6" s="6">
        <f>AVERAGE(IZ51:IZ52,IZ55:IZ65,IZ66,IZ71,IZ75,IZ81,IZ87,IZ91)</f>
        <v>22.1</v>
      </c>
      <c r="JA6" s="6">
        <f>AVERAGE(JA51:JA52,JA55:JA65,JA66,JA71,JA75,JA81,JA87,JA91)</f>
        <v>17.7</v>
      </c>
      <c r="JB6" s="107"/>
      <c r="JC6" s="6" t="e">
        <f>AVERAGE(JC51:JC52,JC55:JC65,JC66,JC71,JC75,JC81,JC87,JC91)</f>
        <v>#DIV/0!</v>
      </c>
      <c r="JD6" s="6" t="e">
        <f>AVERAGE(JD51:JD52,JD55:JD65,JD66,JD71,JD75,JD81,JD87,JD91)</f>
        <v>#DIV/0!</v>
      </c>
      <c r="JE6" s="6">
        <f>AVERAGE(JE51:JE52,JE55:JE65,JE66,JE71,JE75,JE81,JE87,JE91)</f>
        <v>22.3</v>
      </c>
      <c r="JF6" s="107"/>
      <c r="JG6" s="6">
        <f>AVERAGE(JG51:JG52,JG55:JG65,JG66,JG71,JG75,JG81,JG87,JG91)</f>
        <v>11.566666666666668</v>
      </c>
      <c r="JH6" s="197"/>
      <c r="JI6" s="6">
        <f>AVERAGE(JI51:JI52,JI55:JI65,JI66,JI71,JI75,JI81,JI87,JI91)</f>
        <v>12.75</v>
      </c>
      <c r="JJ6" s="6">
        <f>AVERAGE(JJ51:JJ52,JJ55:JJ65,JJ66,JJ71,JJ75,JJ81,JJ87,JJ91)</f>
        <v>27.875</v>
      </c>
      <c r="JK6" s="6">
        <f>AVERAGE(JK51:JK52,JK55:JK65,JK66,JK71,JK75,JK81,JK87,JK91)</f>
        <v>13.55</v>
      </c>
      <c r="JL6" s="6">
        <f>AVERAGE(JL51:JL52,JL55:JL65,JL66,JL71,JL75,JL81,JL87,JL91)</f>
        <v>1.95</v>
      </c>
      <c r="JM6" s="197"/>
      <c r="JN6" s="6">
        <f>AVERAGE(JN51:JN52,JN55:JN65,JN66,JN71,JN75,JN81,JN87,JN91)</f>
        <v>17.433333333333334</v>
      </c>
      <c r="JO6" s="418"/>
      <c r="JP6" s="358"/>
      <c r="JQ6" s="197"/>
      <c r="JR6" s="6" t="e">
        <f t="shared" ref="JR6:KC6" si="37">AVERAGE(JR51:JR52,JR55:JR65,JR66,JR71,JR75,JR81,JR87,JR91)</f>
        <v>#DIV/0!</v>
      </c>
      <c r="JS6" s="6">
        <f t="shared" si="37"/>
        <v>56.833333333333336</v>
      </c>
      <c r="JT6" s="6">
        <f t="shared" si="37"/>
        <v>44.466666666666669</v>
      </c>
      <c r="JU6" s="6" t="e">
        <f t="shared" si="37"/>
        <v>#DIV/0!</v>
      </c>
      <c r="JV6" s="6" t="e">
        <f t="shared" si="37"/>
        <v>#DIV/0!</v>
      </c>
      <c r="JW6" s="6" t="e">
        <f t="shared" si="37"/>
        <v>#DIV/0!</v>
      </c>
      <c r="JX6" s="6" t="e">
        <f t="shared" si="37"/>
        <v>#DIV/0!</v>
      </c>
      <c r="JY6" s="6" t="e">
        <f t="shared" si="37"/>
        <v>#DIV/0!</v>
      </c>
      <c r="JZ6" s="6">
        <f t="shared" si="37"/>
        <v>58.066666666666663</v>
      </c>
      <c r="KA6" s="6" t="e">
        <f t="shared" si="37"/>
        <v>#DIV/0!</v>
      </c>
      <c r="KB6" s="6" t="e">
        <f t="shared" si="37"/>
        <v>#DIV/0!</v>
      </c>
      <c r="KC6" s="6" t="e">
        <f t="shared" si="37"/>
        <v>#DIV/0!</v>
      </c>
      <c r="KD6" s="197"/>
      <c r="KE6" s="6" t="e">
        <f>AVERAGE(KE51:KE52,KE55:KE65,KE66,KE71,KE75,KE81,KE87,KE91)</f>
        <v>#DIV/0!</v>
      </c>
      <c r="KF6" s="6" t="e">
        <f>AVERAGE(KF51:KF52,KF55:KF65,KF66,KF71,KF75,KF81,KF87,KF91)</f>
        <v>#DIV/0!</v>
      </c>
      <c r="KG6" s="6" t="e">
        <f>AVERAGE(KG51:KG52,KG55:KG65,KG66,KG71,KG75,KG81,KG87,KG91)</f>
        <v>#DIV/0!</v>
      </c>
      <c r="KH6" s="197"/>
      <c r="KI6" s="6" t="e">
        <f>AVERAGE(KI51:KI52,KI55:KI65,KI66,KI71,KI75,KI81,KI87,KI91)</f>
        <v>#DIV/0!</v>
      </c>
      <c r="KJ6" s="6" t="e">
        <f>AVERAGE(KJ51:KJ52,KJ55:KJ65,KJ66,KJ71,KJ75,KJ81,KJ87,KJ91)</f>
        <v>#DIV/0!</v>
      </c>
      <c r="KK6" s="6" t="e">
        <f>AVERAGE(KK51:KK52,KK55:KK65,KK66,KK71,KK75,KK81,KK87,KK91)</f>
        <v>#DIV/0!</v>
      </c>
      <c r="KL6" s="6" t="e">
        <f>AVERAGE(KL51:KL52,KL55:KL65,KL66,KL71,KL75,KL81,KL87,KL91)</f>
        <v>#DIV/0!</v>
      </c>
      <c r="KM6" s="197"/>
      <c r="KN6" s="6">
        <f>AVERAGE(KN51:KN52,KN55:KN65,KN66,KN71,KN75,KN81,KN87,KN91)</f>
        <v>51</v>
      </c>
      <c r="KO6" s="6">
        <f>AVERAGE(KO51:KO52,KO55:KO65,KO66,KO71,KO75,KO81,KO87,KO91)</f>
        <v>34.1</v>
      </c>
      <c r="KP6" s="6">
        <f>AVERAGE(KP51:KP52,KP55:KP65,KP66,KP71,KP75,KP81,KP87,KP91)</f>
        <v>40.366666666666667</v>
      </c>
      <c r="KQ6" s="197"/>
      <c r="KR6" s="6" t="e">
        <f>AVERAGE(KR51:KR52,KR55:KR65,KR66,KR71,KR75,KR81,KR87,KR91)</f>
        <v>#DIV/0!</v>
      </c>
      <c r="KS6" s="6">
        <f>AVERAGE(KS51:KS52,KS55:KS65,KS66,KS71,KS75,KS81,KS87,KS91)</f>
        <v>4.666666666666667</v>
      </c>
      <c r="KT6" s="6">
        <f>AVERAGE(KT51:KT52,KT55:KT65,KT66,KT71,KT75,KT81,KT87,KT91)</f>
        <v>10.02</v>
      </c>
      <c r="KU6" s="358"/>
      <c r="KV6" s="197"/>
      <c r="KW6" s="6" t="e">
        <f>AVERAGE(KW51:KW52,KW55:KW65,KW66,KW71,KW75,KW81,KW87,KW91)</f>
        <v>#DIV/0!</v>
      </c>
      <c r="KX6" s="6" t="e">
        <f>AVERAGE(KX51:KX52,KX55:KX65,KX66,KX71,KX75,KX81,KX87,KX91)</f>
        <v>#DIV/0!</v>
      </c>
      <c r="KY6" s="6" t="e">
        <f>AVERAGE(KY51:KY52,KY55:KY65,KY66,KY71,KY75,KY81,KY87,KY91)</f>
        <v>#DIV/0!</v>
      </c>
      <c r="KZ6" s="6" t="e">
        <f>AVERAGE(KZ51:KZ52,KZ55:KZ65,KZ66,KZ71,KZ75,KZ81,KZ87,KZ91)</f>
        <v>#DIV/0!</v>
      </c>
      <c r="LA6" s="6" t="e">
        <f>AVERAGE(LA51:LA52,LA55:LA65,LA66,LA71,LA75,LA81,LA87,LA91)</f>
        <v>#DIV/0!</v>
      </c>
      <c r="LB6" s="197"/>
      <c r="LC6" s="6" t="e">
        <f>AVERAGE(LC51:LC52,LC55:LC65,LC66,LC71,LC75,LC81,LC87,LC91)</f>
        <v>#DIV/0!</v>
      </c>
      <c r="LD6" s="6" t="e">
        <f>AVERAGE(LD51:LD52,LD55:LD65,LD66,LD71,LD75,LD81,LD87,LD91)</f>
        <v>#DIV/0!</v>
      </c>
      <c r="LE6" s="6" t="e">
        <f>AVERAGE(LE51:LE52,LE55:LE65,LE66,LE71,LE75,LE81,LE87,LE91)</f>
        <v>#DIV/0!</v>
      </c>
      <c r="LF6" s="353"/>
      <c r="LG6" s="6" t="e">
        <f>AVERAGE(LG51:LG52,LG55:LG65,LG66,LG71,LG75,LG81,LG87,LG91)</f>
        <v>#DIV/0!</v>
      </c>
      <c r="LH6" s="6" t="e">
        <f>AVERAGE(LH51:LH52,LH55:LH65,LH66,LH71,LH75,LH81,LH87,LH91)</f>
        <v>#DIV/0!</v>
      </c>
      <c r="LI6" s="6" t="e">
        <f>AVERAGE(LI51:LI52,LI55:LI65,LI66,LI71,LI75,LI81,LI87,LI91)</f>
        <v>#DIV/0!</v>
      </c>
      <c r="LJ6" s="197"/>
      <c r="LK6" s="6" t="e">
        <f t="shared" ref="LK6:LX6" si="38">AVERAGE(LK51:LK52,LK55:LK65,LK66,LK71,LK75,LK81,LK87,LK91)</f>
        <v>#DIV/0!</v>
      </c>
      <c r="LL6" s="6" t="e">
        <f t="shared" si="38"/>
        <v>#DIV/0!</v>
      </c>
      <c r="LM6" s="6" t="e">
        <f t="shared" si="38"/>
        <v>#DIV/0!</v>
      </c>
      <c r="LN6" s="6" t="e">
        <f t="shared" si="38"/>
        <v>#DIV/0!</v>
      </c>
      <c r="LO6" s="6" t="e">
        <f t="shared" si="38"/>
        <v>#DIV/0!</v>
      </c>
      <c r="LP6" s="6" t="e">
        <f t="shared" si="38"/>
        <v>#DIV/0!</v>
      </c>
      <c r="LQ6" s="6" t="e">
        <f t="shared" si="38"/>
        <v>#DIV/0!</v>
      </c>
      <c r="LR6" s="6" t="e">
        <f t="shared" si="38"/>
        <v>#DIV/0!</v>
      </c>
      <c r="LS6" s="6" t="e">
        <f t="shared" si="38"/>
        <v>#DIV/0!</v>
      </c>
      <c r="LT6" s="6" t="e">
        <f t="shared" si="38"/>
        <v>#DIV/0!</v>
      </c>
      <c r="LU6" s="6" t="e">
        <f t="shared" si="38"/>
        <v>#DIV/0!</v>
      </c>
      <c r="LV6" s="6" t="e">
        <f t="shared" si="38"/>
        <v>#DIV/0!</v>
      </c>
      <c r="LW6" s="6" t="e">
        <f t="shared" si="38"/>
        <v>#DIV/0!</v>
      </c>
      <c r="LX6" s="6" t="e">
        <f t="shared" si="38"/>
        <v>#DIV/0!</v>
      </c>
      <c r="LY6" s="197"/>
      <c r="LZ6" s="6" t="e">
        <f>AVERAGE(LZ51:LZ52,LZ55:LZ65,LZ66,LZ71,LZ75,LZ81,LZ87,LZ91)</f>
        <v>#DIV/0!</v>
      </c>
      <c r="MA6" s="6" t="e">
        <f>AVERAGE(MA51:MA52,MA55:MA65,MA66,MA71,MA75,MA81,MA87,MA91)</f>
        <v>#DIV/0!</v>
      </c>
      <c r="MB6" s="6" t="e">
        <f>AVERAGE(MB51:MB52,MB55:MB65,MB66,MB71,MB75,MB81,MB87,MB91)</f>
        <v>#DIV/0!</v>
      </c>
      <c r="MC6" s="6" t="e">
        <f>AVERAGE(MC51:MC52,MC55:MC65,MC66,MC71,MC75,MC81,MC87,MC91)</f>
        <v>#DIV/0!</v>
      </c>
      <c r="MD6" s="6" t="e">
        <f>AVERAGE(MD51:MD52,MD55:MD65,MD66,MD71,MD75,MD81,MD87,MD91)</f>
        <v>#DIV/0!</v>
      </c>
      <c r="ME6" s="197"/>
      <c r="MF6" s="6" t="e">
        <f>AVERAGE(MF51:MF52,MF55:MF65,MF66,MF71,MF75,MF81,MF87,MF91)</f>
        <v>#DIV/0!</v>
      </c>
      <c r="MG6" s="6" t="e">
        <f>AVERAGE(MG51:MG52,MG55:MG65,MG66,MG71,MG75,MG81,MG87,MG91)</f>
        <v>#DIV/0!</v>
      </c>
      <c r="MH6" s="6" t="e">
        <f>AVERAGE(MH51:MH52,MH55:MH65,MH66,MH71,MH75,MH81,MH87,MH91)</f>
        <v>#DIV/0!</v>
      </c>
      <c r="MI6" s="6" t="e">
        <f>AVERAGE(MI51:MI52,MI55:MI65,MI66,MI71,MI75,MI81,MI87,MI91)</f>
        <v>#DIV/0!</v>
      </c>
      <c r="MJ6" s="197"/>
      <c r="MK6" s="6" t="e">
        <f t="shared" ref="MK6:MP6" si="39">AVERAGE(MK51:MK52,MK55:MK65,MK66,MK71,MK75,MK81,MK87,MK91)</f>
        <v>#DIV/0!</v>
      </c>
      <c r="ML6" s="6" t="e">
        <f t="shared" si="39"/>
        <v>#DIV/0!</v>
      </c>
      <c r="MM6" s="6" t="e">
        <f t="shared" si="39"/>
        <v>#DIV/0!</v>
      </c>
      <c r="MN6" s="6" t="e">
        <f t="shared" si="39"/>
        <v>#DIV/0!</v>
      </c>
      <c r="MO6" s="6" t="e">
        <f t="shared" si="39"/>
        <v>#DIV/0!</v>
      </c>
      <c r="MP6" s="6">
        <f t="shared" si="39"/>
        <v>49.966666666666669</v>
      </c>
      <c r="MQ6" s="163"/>
      <c r="MR6" s="6">
        <f t="shared" ref="MR6:MZ6" si="40">AVERAGE(MR51:MR52,MR55:MR65,MR66,MR71,MR75,MR81,MR87,MR91)</f>
        <v>6.5</v>
      </c>
      <c r="MS6" s="6" t="e">
        <f t="shared" si="40"/>
        <v>#DIV/0!</v>
      </c>
      <c r="MT6" s="6" t="e">
        <f t="shared" si="40"/>
        <v>#DIV/0!</v>
      </c>
      <c r="MU6" s="6" t="e">
        <f t="shared" si="40"/>
        <v>#DIV/0!</v>
      </c>
      <c r="MV6" s="6" t="e">
        <f t="shared" si="40"/>
        <v>#DIV/0!</v>
      </c>
      <c r="MW6" s="6">
        <f t="shared" si="40"/>
        <v>8.8999999999999986</v>
      </c>
      <c r="MX6" s="6" t="e">
        <f t="shared" si="40"/>
        <v>#DIV/0!</v>
      </c>
      <c r="MY6" s="6" t="e">
        <f t="shared" si="40"/>
        <v>#DIV/0!</v>
      </c>
      <c r="MZ6" s="6" t="e">
        <f t="shared" si="40"/>
        <v>#DIV/0!</v>
      </c>
      <c r="NA6" s="20"/>
      <c r="NB6" s="20"/>
      <c r="NC6" s="20"/>
      <c r="ND6" s="20"/>
    </row>
    <row r="7" spans="1:368" ht="25" customHeight="1">
      <c r="A7" s="1250"/>
      <c r="B7" s="134" t="s">
        <v>1437</v>
      </c>
      <c r="C7" s="1297" t="s">
        <v>1386</v>
      </c>
      <c r="D7" s="1297"/>
      <c r="E7" s="1297"/>
      <c r="F7" s="1297"/>
      <c r="G7" s="1297"/>
      <c r="H7" s="1297"/>
      <c r="I7" s="1297"/>
      <c r="J7" s="1297"/>
      <c r="K7" s="1297"/>
      <c r="L7" s="1297"/>
      <c r="M7" s="1297"/>
      <c r="N7" s="1297"/>
      <c r="O7" s="1297"/>
      <c r="P7" s="1297"/>
      <c r="Q7" s="1297"/>
      <c r="R7" s="1297"/>
      <c r="S7" s="1297"/>
      <c r="T7" s="1297"/>
      <c r="U7" s="1297"/>
      <c r="V7" s="153"/>
      <c r="W7" s="358"/>
      <c r="X7" s="197"/>
      <c r="Y7" s="6">
        <f>AVERAGE(Y98:Y102,Y106:Y132,Y133,Y138,Y142,Y145,Y149,Y160)</f>
        <v>83</v>
      </c>
      <c r="Z7" s="197"/>
      <c r="AA7" s="6" t="e">
        <f>AVERAGE(AA98:AA102,AA106:AA132,AA133,AA138,AA142,AA145,AA149,AA160)</f>
        <v>#DIV/0!</v>
      </c>
      <c r="AB7" s="197"/>
      <c r="AC7" s="6" t="e">
        <f>AVERAGE(AC98:AC102,AC106:AC132,AC133,AC138,AC142,AC145,AC149,AC160)</f>
        <v>#DIV/0!</v>
      </c>
      <c r="AD7" s="197"/>
      <c r="AE7" s="6">
        <f>AVERAGE(AE98:AE102,AE106:AE132,AE133,AE138,AE142,AE145,AE149,AE160)</f>
        <v>76</v>
      </c>
      <c r="AF7" s="6" t="e">
        <f>AVERAGE(AF98:AF102,AF106:AF132,AF133,AF138,AF142,AF145,AF149,AF160)</f>
        <v>#DIV/0!</v>
      </c>
      <c r="AG7" s="6" t="e">
        <f>AVERAGE(AG98:AG102,AG106:AG132,AG133,AG138,AG142,AG145,AG149,AG160)</f>
        <v>#DIV/0!</v>
      </c>
      <c r="AH7" s="6" t="e">
        <f>AVERAGE(AH98:AH102,AH106:AH132,AH133,AH138,AH142,AH145,AH149,AH160)</f>
        <v>#DIV/0!</v>
      </c>
      <c r="AI7" s="197"/>
      <c r="AJ7" s="6" t="e">
        <f>AVERAGE(AJ98:AJ102,AJ106:AJ132,AJ133,AJ138,AJ142,AJ145,AJ149,AJ160)</f>
        <v>#DIV/0!</v>
      </c>
      <c r="AK7" s="107"/>
      <c r="AL7" s="6">
        <f>AVERAGE(AL98:AL102,AL106:AL132,AL133,AL138,AL142,AL145,AL149,AL160)</f>
        <v>8.8099999999999987</v>
      </c>
      <c r="AM7" s="353"/>
      <c r="AN7" s="6" t="e">
        <f t="shared" ref="AN7:AX7" si="41">AVERAGE(AN98:AN102,AN106:AN132,AN133,AN138,AN142,AN145,AN149,AN160)</f>
        <v>#DIV/0!</v>
      </c>
      <c r="AO7" s="6">
        <f t="shared" si="41"/>
        <v>39.29</v>
      </c>
      <c r="AP7" s="6" t="e">
        <f t="shared" si="41"/>
        <v>#DIV/0!</v>
      </c>
      <c r="AQ7" s="6">
        <f t="shared" si="41"/>
        <v>57.14</v>
      </c>
      <c r="AR7" s="6">
        <f t="shared" si="41"/>
        <v>23.21</v>
      </c>
      <c r="AS7" s="6">
        <f t="shared" si="41"/>
        <v>21.43</v>
      </c>
      <c r="AT7" s="6" t="e">
        <f t="shared" si="41"/>
        <v>#DIV/0!</v>
      </c>
      <c r="AU7" s="6">
        <f t="shared" si="41"/>
        <v>10.7</v>
      </c>
      <c r="AV7" s="6" t="e">
        <f t="shared" si="41"/>
        <v>#DIV/0!</v>
      </c>
      <c r="AW7" s="6">
        <f t="shared" si="41"/>
        <v>42.86</v>
      </c>
      <c r="AX7" s="6">
        <f t="shared" si="41"/>
        <v>3.57</v>
      </c>
      <c r="AY7" s="107"/>
      <c r="AZ7" s="6">
        <f>AVERAGE(AZ98:AZ102,AZ106:AZ132,AZ133,AZ138,AZ142,AZ145,AZ149,AZ160)</f>
        <v>98.21</v>
      </c>
      <c r="BA7" s="107"/>
      <c r="BB7" s="6">
        <f>AVERAGE(BB98:BB102,BB106:BB132,BB133,BB138,BB142,BB145,BB149,BB160)</f>
        <v>17.86</v>
      </c>
      <c r="BC7" s="197"/>
      <c r="BD7" s="6">
        <f>AVERAGE(BD98:BD102,BD106:BD132,BD133,BD138,BD142,BD145,BD149,BD160)</f>
        <v>78</v>
      </c>
      <c r="BE7" s="6" t="e">
        <f>AVERAGE(BE98:BE102,BE106:BE132,BE133,BE138,BE142,BE145,BE149,BE160)</f>
        <v>#DIV/0!</v>
      </c>
      <c r="BF7" s="197"/>
      <c r="BG7" s="6" t="e">
        <f>AVERAGE(BG98:BG102,BG106:BG132,BG133,BG138,BG142,BG145,BG149,BG160)</f>
        <v>#DIV/0!</v>
      </c>
      <c r="BH7" s="6" t="e">
        <f>AVERAGE(BH98:BH102,BH106:BH132,BH133,BH138,BH142,BH145,BH149,BH160)</f>
        <v>#DIV/0!</v>
      </c>
      <c r="BI7" s="6" t="e">
        <f>AVERAGE(BI98:BI102,BI106:BI132,BI133,BI138,BI142,BI145,BI149,BI160)</f>
        <v>#DIV/0!</v>
      </c>
      <c r="BJ7" s="6">
        <f>AVERAGE(BJ98:BJ102,BJ106:BJ132,BJ133,BJ138,BJ142,BJ145,BJ149,BJ160)</f>
        <v>16</v>
      </c>
      <c r="BK7" s="358"/>
      <c r="BL7" s="6">
        <f>AVERAGE(BL98:BL102,BL106:BL132,BL133,BL138,BL142,BL145,BL149,BL160)</f>
        <v>43.266666666666673</v>
      </c>
      <c r="BM7" s="6" t="e">
        <f>AVERAGE(BM98:BM102,BM106:BM132,BM133,BM138,BM142,BM145,BM149,BM160)</f>
        <v>#DIV/0!</v>
      </c>
      <c r="BN7" s="197"/>
      <c r="BO7" s="6" t="e">
        <f>AVERAGE(BO98:BO102,BO106:BO132,BO133,BO138,BO142,BO145,BO149,BO160)</f>
        <v>#DIV/0!</v>
      </c>
      <c r="BP7" s="6" t="e">
        <f>AVERAGE(BP98:BP102,BP106:BP132,BP133,BP138,BP142,BP145,BP149,BP160)</f>
        <v>#DIV/0!</v>
      </c>
      <c r="BQ7" s="6" t="e">
        <f>AVERAGE(BQ98:BQ102,BQ106:BQ132,BQ133,BQ138,BQ142,BQ145,BQ149,BQ160)</f>
        <v>#DIV/0!</v>
      </c>
      <c r="BR7" s="197"/>
      <c r="BS7" s="6">
        <f>AVERAGE(BS98:BS102,BS106:BS132,BS133,BS138,BS142,BS145,BS149,BS160)</f>
        <v>19</v>
      </c>
      <c r="BT7" s="6" t="e">
        <f>AVERAGE(BT98:BT102,BT106:BT132,BT133,BT138,BT142,BT145,BT149,BT160)</f>
        <v>#DIV/0!</v>
      </c>
      <c r="BU7" s="197"/>
      <c r="BV7" s="6" t="e">
        <f>AVERAGE(BV98:BV102,BV106:BV132,BV133,BV138,BV142,BV145,BV149,BV160)</f>
        <v>#DIV/0!</v>
      </c>
      <c r="BW7" s="197"/>
      <c r="BX7" s="6" t="e">
        <f>AVERAGE(BX98:BX102,BX106:BX132,BX133,BX138,BX142,BX145,BX149,BX160)</f>
        <v>#DIV/0!</v>
      </c>
      <c r="BY7" s="6" t="e">
        <f>AVERAGE(BY98:BY102,BY106:BY132,BY133,BY138,BY142,BY145,BY149,BY160)</f>
        <v>#DIV/0!</v>
      </c>
      <c r="BZ7" s="197"/>
      <c r="CA7" s="6" t="e">
        <f>AVERAGE(CA98:CA102,CA106:CA132,CA133,CA138,CA142,CA145,CA149,CA160)</f>
        <v>#DIV/0!</v>
      </c>
      <c r="CB7" s="6" t="e">
        <f>AVERAGE(CB98:CB102,CB106:CB132,CB133,CB138,CB142,CB145,CB149,CB160)</f>
        <v>#DIV/0!</v>
      </c>
      <c r="CC7" s="6" t="e">
        <f>AVERAGE(CC98:CC102,CC106:CC132,CC133,CC138,CC142,CC145,CC149,CC160)</f>
        <v>#DIV/0!</v>
      </c>
      <c r="CD7" s="6" t="e">
        <f>AVERAGE(CD98:CD102,CD106:CD132,CD133,CD138,CD142,CD145,CD149,CD160)</f>
        <v>#DIV/0!</v>
      </c>
      <c r="CE7" s="358"/>
      <c r="CF7" s="6" t="e">
        <f>AVERAGE(CF98:CF102,CF106:CF132,CF133,CF138,CF142,CF145,CF149,CF160)</f>
        <v>#DIV/0!</v>
      </c>
      <c r="CG7" s="197"/>
      <c r="CH7" s="6" t="e">
        <f>AVERAGE(CH98:CH102,CH106:CH132,CH133,CH138,CH142,CH145,CH149,CH160)</f>
        <v>#DIV/0!</v>
      </c>
      <c r="CI7" s="107"/>
      <c r="CJ7" s="6">
        <f>AVERAGE(CJ98:CJ102,CJ106:CJ132,CJ133,CJ138,CJ142,CJ145,CJ149,CJ160)</f>
        <v>29.516666666666666</v>
      </c>
      <c r="CK7" s="6" t="e">
        <f>AVERAGE(CK98:CK102,CK106:CK132,CK133,CK138,CK142,CK145,CK149,CK160)</f>
        <v>#DIV/0!</v>
      </c>
      <c r="CL7" s="353"/>
      <c r="CM7" s="6">
        <f>AVERAGE(CM98:CM102,CM106:CM132,CM133,CM138,CM142,CM145,CM149,CM160)</f>
        <v>27.8</v>
      </c>
      <c r="CN7" s="6" t="e">
        <f>AVERAGE(CN98:CN102,CN106:CN132,CN133,CN138,CN142,CN145,CN149,CN160)</f>
        <v>#DIV/0!</v>
      </c>
      <c r="CO7" s="6" t="e">
        <f>AVERAGE(CO98:CO102,CO106:CO132,CO133,CO138,CO142,CO145,CO149,CO160)</f>
        <v>#DIV/0!</v>
      </c>
      <c r="CP7" s="353"/>
      <c r="CQ7" s="6">
        <f t="shared" ref="CQ7:CW7" si="42">AVERAGE(CQ98:CQ102,CQ106:CQ132,CQ133,CQ138,CQ142,CQ145,CQ149,CQ160)</f>
        <v>29</v>
      </c>
      <c r="CR7" s="6">
        <f t="shared" si="42"/>
        <v>27.545454545454547</v>
      </c>
      <c r="CS7" s="6" t="e">
        <f t="shared" si="42"/>
        <v>#DIV/0!</v>
      </c>
      <c r="CT7" s="6" t="e">
        <f t="shared" si="42"/>
        <v>#DIV/0!</v>
      </c>
      <c r="CU7" s="6" t="e">
        <f t="shared" si="42"/>
        <v>#DIV/0!</v>
      </c>
      <c r="CV7" s="6" t="e">
        <f t="shared" si="42"/>
        <v>#DIV/0!</v>
      </c>
      <c r="CW7" s="6" t="e">
        <f t="shared" si="42"/>
        <v>#DIV/0!</v>
      </c>
      <c r="CX7" s="353"/>
      <c r="CY7" s="6" t="e">
        <f>AVERAGE(CY98:CY102,CY106:CY132,CY133,CY138,CY142,CY145,CY149,CY160)</f>
        <v>#DIV/0!</v>
      </c>
      <c r="CZ7" s="6">
        <f>AVERAGE(CZ98:CZ102,CZ106:CZ132,CZ133,CZ138,CZ142,CZ145,CZ149,CZ160)</f>
        <v>9</v>
      </c>
      <c r="DA7" s="6" t="e">
        <f>AVERAGE(DA98:DA102,DA106:DA132,DA133,DA138,DA142,DA145,DA149,DA160)</f>
        <v>#DIV/0!</v>
      </c>
      <c r="DB7" s="6">
        <f>AVERAGE(DB98:DB102,DB106:DB132,DB133,DB138,DB142,DB145,DB149,DB160)</f>
        <v>13</v>
      </c>
      <c r="DC7" s="197"/>
      <c r="DD7" s="6">
        <f t="shared" ref="DD7:DN7" si="43">AVERAGE(DD98:DD102,DD106:DD132,DD133,DD138,DD142,DD145,DD149,DD160)</f>
        <v>88.9</v>
      </c>
      <c r="DE7" s="6" t="e">
        <f t="shared" si="43"/>
        <v>#DIV/0!</v>
      </c>
      <c r="DF7" s="6">
        <f t="shared" si="43"/>
        <v>0.5</v>
      </c>
      <c r="DG7" s="6">
        <f t="shared" si="43"/>
        <v>2.6</v>
      </c>
      <c r="DH7" s="6" t="e">
        <f t="shared" si="43"/>
        <v>#DIV/0!</v>
      </c>
      <c r="DI7" s="6" t="e">
        <f t="shared" si="43"/>
        <v>#DIV/0!</v>
      </c>
      <c r="DJ7" s="6" t="e">
        <f t="shared" si="43"/>
        <v>#DIV/0!</v>
      </c>
      <c r="DK7" s="6" t="e">
        <f t="shared" si="43"/>
        <v>#DIV/0!</v>
      </c>
      <c r="DL7" s="6">
        <f t="shared" si="43"/>
        <v>0.5</v>
      </c>
      <c r="DM7" s="6">
        <f t="shared" si="43"/>
        <v>17</v>
      </c>
      <c r="DN7" s="6">
        <f t="shared" si="43"/>
        <v>12.6</v>
      </c>
      <c r="DO7" s="197"/>
      <c r="DP7" s="6">
        <f>AVERAGE(DP98:DP102,DP106:DP132,DP133,DP138,DP142,DP145,DP149,DP160)</f>
        <v>11.1</v>
      </c>
      <c r="DQ7" s="6" t="e">
        <f>AVERAGE(DQ98:DQ102,DQ106:DQ132,DQ133,DQ138,DQ142,DQ145,DQ149,DQ160)</f>
        <v>#DIV/0!</v>
      </c>
      <c r="DR7" s="6" t="e">
        <f>AVERAGE(DR98:DR102,DR106:DR132,DR133,DR138,DR142,DR145,DR149,DR160)</f>
        <v>#DIV/0!</v>
      </c>
      <c r="DS7" s="197"/>
      <c r="DT7" s="6">
        <f t="shared" ref="DT7:DZ7" si="44">AVERAGE(DT98:DT102,DT106:DT132,DT133,DT138,DT142,DT145,DT149,DT160)</f>
        <v>64.099999999999994</v>
      </c>
      <c r="DU7" s="6">
        <f t="shared" si="44"/>
        <v>59</v>
      </c>
      <c r="DV7" s="6">
        <f t="shared" si="44"/>
        <v>59</v>
      </c>
      <c r="DW7" s="6" t="e">
        <f t="shared" si="44"/>
        <v>#DIV/0!</v>
      </c>
      <c r="DX7" s="6" t="e">
        <f t="shared" si="44"/>
        <v>#DIV/0!</v>
      </c>
      <c r="DY7" s="6" t="e">
        <f t="shared" si="44"/>
        <v>#DIV/0!</v>
      </c>
      <c r="DZ7" s="6">
        <f t="shared" si="44"/>
        <v>43</v>
      </c>
      <c r="EA7" s="358"/>
      <c r="EB7" s="6">
        <f>AVERAGE(EB98:EB102,EB106:EB132,EB133,EB138,EB142,EB145,EB149,EB160)</f>
        <v>79</v>
      </c>
      <c r="EC7" s="197"/>
      <c r="ED7" s="353"/>
      <c r="EE7" s="6" t="e">
        <f>AVERAGE(EE98:EE102,EE106:EE132,EE133,EE138,EE142,EE145,EE149,EE160)</f>
        <v>#DIV/0!</v>
      </c>
      <c r="EF7" s="6" t="e">
        <f>AVERAGE(EF98:EF102,EF106:EF132,EF133,EF138,EF142,EF145,EF149,EF160)</f>
        <v>#DIV/0!</v>
      </c>
      <c r="EG7" s="6" t="e">
        <f>AVERAGE(EG98:EG102,EG106:EG132,EG133,EG138,EG142,EG145,EG149,EG160)</f>
        <v>#DIV/0!</v>
      </c>
      <c r="EH7" s="6" t="e">
        <f>AVERAGE(EH98:EH102,EH106:EH132,EH133,EH138,EH142,EH145,EH149,EH160)</f>
        <v>#DIV/0!</v>
      </c>
      <c r="EI7" s="107"/>
      <c r="EJ7" s="6">
        <f>AVERAGE(EJ98:EJ102,EJ106:EJ132,EJ133,EJ138,EJ142,EJ145,EJ149,EJ160)</f>
        <v>10</v>
      </c>
      <c r="EK7" s="353"/>
      <c r="EL7" s="6">
        <f>AVERAGE(EL98:EL102,EL106:EL132,EL133,EL138,EL142,EL145,EL149,EL160)</f>
        <v>95</v>
      </c>
      <c r="EM7" s="6" t="e">
        <f>AVERAGE(EM98:EM102,EM106:EM132,EM133,EM138,EM142,EM145,EM149,EM160)</f>
        <v>#DIV/0!</v>
      </c>
      <c r="EN7" s="107"/>
      <c r="EO7" s="6" t="e">
        <f>AVERAGE(EO98:EO102,EO106:EO132,EO133,EO138,EO142,EO145,EO149,EO160)</f>
        <v>#DIV/0!</v>
      </c>
      <c r="EP7" s="353"/>
      <c r="EQ7" s="6">
        <f t="shared" ref="EQ7:EV7" si="45">AVERAGE(EQ98:EQ102,EQ106:EQ132,EQ133,EQ138,EQ142,EQ145,EQ149,EQ160)</f>
        <v>23</v>
      </c>
      <c r="ER7" s="6">
        <f t="shared" si="45"/>
        <v>38</v>
      </c>
      <c r="ES7" s="6">
        <f t="shared" si="45"/>
        <v>54.5</v>
      </c>
      <c r="ET7" s="6">
        <f t="shared" si="45"/>
        <v>20</v>
      </c>
      <c r="EU7" s="6">
        <f t="shared" si="45"/>
        <v>28</v>
      </c>
      <c r="EV7" s="6">
        <f t="shared" si="45"/>
        <v>31</v>
      </c>
      <c r="EW7" s="197"/>
      <c r="EX7" s="353"/>
      <c r="EY7" s="6">
        <f>AVERAGE(EY98:EY102,EY106:EY132,EY133,EY138,EY142,EY145,EY149,EY160)</f>
        <v>20</v>
      </c>
      <c r="EZ7" s="6" t="e">
        <f>AVERAGE(EZ98:EZ102,EZ106:EZ132,EZ133,EZ138,EZ142,EZ145,EZ149,EZ160)</f>
        <v>#DIV/0!</v>
      </c>
      <c r="FA7" s="353"/>
      <c r="FB7" s="6">
        <f>AVERAGE(FB98:FB102,FB106:FB132,FB133,FB138,FB142,FB145,FB149,FB160)</f>
        <v>42.5</v>
      </c>
      <c r="FC7" s="6" t="e">
        <f>AVERAGE(FC98:FC102,FC106:FC132,FC133,FC138,FC142,FC145,FC149,FC160)</f>
        <v>#DIV/0!</v>
      </c>
      <c r="FD7" s="6" t="e">
        <f>AVERAGE(FD98:FD102,FD106:FD132,FD133,FD138,FD142,FD145,FD149,FD160)</f>
        <v>#DIV/0!</v>
      </c>
      <c r="FE7" s="107"/>
      <c r="FF7" s="6">
        <f>AVERAGE(FF98:FF102,FF106:FF132,FF133,FF138,FF142,FF145,FF149,FF160)</f>
        <v>24</v>
      </c>
      <c r="FG7" s="353"/>
      <c r="FH7" s="6" t="e">
        <f>AVERAGE(FH98:FH102,FH106:FH132,FH133,FH138,FH142,FH145,FH149,FH160)</f>
        <v>#DIV/0!</v>
      </c>
      <c r="FI7" s="6" t="e">
        <f>AVERAGE(FI98:FI102,FI106:FI132,FI133,FI138,FI142,FI145,FI149,FI160)</f>
        <v>#DIV/0!</v>
      </c>
      <c r="FJ7" s="353"/>
      <c r="FK7" s="6" t="e">
        <f>AVERAGE(FK98:FK102,FK106:FK132,FK133,FK138,FK142,FK145,FK149,FK160)</f>
        <v>#DIV/0!</v>
      </c>
      <c r="FL7" s="6" t="e">
        <f>AVERAGE(FL98:FL102,FL106:FL132,FL133,FL138,FL142,FL145,FL149,FL160)</f>
        <v>#DIV/0!</v>
      </c>
      <c r="FM7" s="6" t="e">
        <f>AVERAGE(FM98:FM102,FM106:FM132,FM133,FM138,FM142,FM145,FM149,FM160)</f>
        <v>#DIV/0!</v>
      </c>
      <c r="FN7" s="358"/>
      <c r="FO7" s="6">
        <f>AVERAGE(FO98:FO102,FO106:FO132,FO133,FO138,FO142,FO145,FO149,FO160)</f>
        <v>54</v>
      </c>
      <c r="FP7" s="197"/>
      <c r="FQ7" s="6">
        <f>AVERAGE(FQ98:FQ102,FQ106:FQ132,FQ133,FQ138,FQ142,FQ145,FQ149,FQ160)</f>
        <v>37.5</v>
      </c>
      <c r="FR7" s="107"/>
      <c r="FS7" s="6" t="e">
        <f>AVERAGE(FS98:FS102,FS106:FS132,FS133,FS138,FS142,FS145,FS149,FS160)</f>
        <v>#DIV/0!</v>
      </c>
      <c r="FT7" s="353"/>
      <c r="FU7" s="6" t="e">
        <f>AVERAGE(FU98:FU102,FU106:FU132,FU133,FU138,FU142,FU145,FU149,FU160)</f>
        <v>#DIV/0!</v>
      </c>
      <c r="FV7" s="6" t="e">
        <f>AVERAGE(FV98:FV102,FV106:FV132,FV133,FV138,FV142,FV145,FV149,FV160)</f>
        <v>#DIV/0!</v>
      </c>
      <c r="FW7" s="6" t="e">
        <f>AVERAGE(FW98:FW102,FW106:FW132,FW133,FW138,FW142,FW145,FW149,FW160)</f>
        <v>#DIV/0!</v>
      </c>
      <c r="FX7" s="6" t="e">
        <f>AVERAGE(FX98:FX102,FX106:FX132,FX133,FX138,FX142,FX145,FX149,FX160)</f>
        <v>#DIV/0!</v>
      </c>
      <c r="FY7" s="6" t="e">
        <f>AVERAGE(FY98:FY102,FY106:FY132,FY133,FY138,FY142,FY145,FY149,FY160)</f>
        <v>#DIV/0!</v>
      </c>
      <c r="FZ7" s="107"/>
      <c r="GA7" s="6" t="e">
        <f>AVERAGE(GA98:GA102,GA106:GA132,GA133,GA138,GA142,GA145,GA149,GA160)</f>
        <v>#DIV/0!</v>
      </c>
      <c r="GB7" s="197"/>
      <c r="GC7" s="6">
        <f>AVERAGE(GC98:GC102,GC106:GC132,GC133,GC138,GC142,GC145,GC149,GC160)</f>
        <v>21.95</v>
      </c>
      <c r="GD7" s="6" t="e">
        <f>AVERAGE(GD98:GD102,GD106:GD132,GD133,GD138,GD142,GD145,GD149,GD160)</f>
        <v>#DIV/0!</v>
      </c>
      <c r="GE7" s="6" t="e">
        <f>AVERAGE(GE98:GE102,GE106:GE132,GE133,GE138,GE142,GE145,GE149,GE160)</f>
        <v>#DIV/0!</v>
      </c>
      <c r="GF7" s="197"/>
      <c r="GG7" s="6">
        <f>AVERAGE(GG98:GG102,GG106:GG132,GG133,GG138,GG142,GG145,GG149,GG160)</f>
        <v>22</v>
      </c>
      <c r="GH7" s="358"/>
      <c r="GI7" s="6" t="e">
        <f>AVERAGE(GI98:GI102,GI106:GI132,GI133,GI138,GI142,GI145,GI149,GI160)</f>
        <v>#DIV/0!</v>
      </c>
      <c r="GJ7" s="197"/>
      <c r="GK7" s="6" t="e">
        <f>AVERAGE(GK98:GK102,GK106:GK132,GK133,GK138,GK142,GK145,GK149,GK160)</f>
        <v>#DIV/0!</v>
      </c>
      <c r="GL7" s="6" t="e">
        <f>AVERAGE(GL98:GL102,GL106:GL132,GL133,GL138,GL142,GL145,GL149,GL160)</f>
        <v>#DIV/0!</v>
      </c>
      <c r="GM7" s="197"/>
      <c r="GN7" s="6" t="e">
        <f>AVERAGE(GN98:GN102,GN106:GN132,GN133,GN138,GN142,GN145,GN149,GN160)</f>
        <v>#DIV/0!</v>
      </c>
      <c r="GO7" s="6" t="e">
        <f>AVERAGE(GO98:GO102,GO106:GO132,GO133,GO138,GO142,GO145,GO149,GO160)</f>
        <v>#DIV/0!</v>
      </c>
      <c r="GP7" s="6" t="e">
        <f>AVERAGE(GP98:GP102,GP106:GP132,GP133,GP138,GP142,GP145,GP149,GP160)</f>
        <v>#DIV/0!</v>
      </c>
      <c r="GQ7" s="6" t="e">
        <f>AVERAGE(GQ98:GQ102,GQ106:GQ132,GQ133,GQ138,GQ142,GQ145,GQ149,GQ160)</f>
        <v>#DIV/0!</v>
      </c>
      <c r="GR7" s="6" t="e">
        <f>AVERAGE(GR98:GR102,GR106:GR132,GR133,GR138,GR142,GR145,GR149,GR160)</f>
        <v>#DIV/0!</v>
      </c>
      <c r="GS7" s="358"/>
      <c r="GT7" s="6" t="e">
        <f>AVERAGE(GT98:GT102,GT106:GT132,GT133,GT138,GT142,GT145,GT149,GT160)</f>
        <v>#DIV/0!</v>
      </c>
      <c r="GU7" s="197"/>
      <c r="GV7" s="353"/>
      <c r="GW7" s="6" t="e">
        <f>AVERAGE(GW98:GW102,GW106:GW132,GW133,GW138,GW142,GW145,GW149,GW160)</f>
        <v>#DIV/0!</v>
      </c>
      <c r="GX7" s="6" t="e">
        <f>AVERAGE(GX98:GX102,GX106:GX132,GX133,GX138,GX142,GX145,GX149,GX160)</f>
        <v>#DIV/0!</v>
      </c>
      <c r="GY7" s="353"/>
      <c r="GZ7" s="6" t="e">
        <f t="shared" ref="GZ7:HG7" si="46">AVERAGE(GZ98:GZ102,GZ106:GZ132,GZ133,GZ138,GZ142,GZ145,GZ149,GZ160)</f>
        <v>#DIV/0!</v>
      </c>
      <c r="HA7" s="6">
        <f t="shared" si="46"/>
        <v>10</v>
      </c>
      <c r="HB7" s="6" t="e">
        <f t="shared" si="46"/>
        <v>#DIV/0!</v>
      </c>
      <c r="HC7" s="6" t="e">
        <f t="shared" si="46"/>
        <v>#DIV/0!</v>
      </c>
      <c r="HD7" s="6" t="e">
        <f t="shared" si="46"/>
        <v>#DIV/0!</v>
      </c>
      <c r="HE7" s="6" t="e">
        <f t="shared" si="46"/>
        <v>#DIV/0!</v>
      </c>
      <c r="HF7" s="6">
        <f t="shared" si="46"/>
        <v>20</v>
      </c>
      <c r="HG7" s="6" t="e">
        <f t="shared" si="46"/>
        <v>#DIV/0!</v>
      </c>
      <c r="HH7" s="197"/>
      <c r="HI7" s="6" t="e">
        <f t="shared" ref="HI7:HN7" si="47">AVERAGE(HI98:HI102,HI106:HI132,HI133,HI138,HI142,HI145,HI149,HI160)</f>
        <v>#DIV/0!</v>
      </c>
      <c r="HJ7" s="6" t="e">
        <f t="shared" si="47"/>
        <v>#DIV/0!</v>
      </c>
      <c r="HK7" s="6" t="e">
        <f t="shared" si="47"/>
        <v>#DIV/0!</v>
      </c>
      <c r="HL7" s="6" t="e">
        <f t="shared" si="47"/>
        <v>#DIV/0!</v>
      </c>
      <c r="HM7" s="6" t="e">
        <f t="shared" si="47"/>
        <v>#DIV/0!</v>
      </c>
      <c r="HN7" s="6" t="e">
        <f t="shared" si="47"/>
        <v>#DIV/0!</v>
      </c>
      <c r="HO7" s="197"/>
      <c r="HP7" s="353"/>
      <c r="HQ7" s="6">
        <f>AVERAGE(HQ98:HQ102,HQ106:HQ132,HQ133,HQ138,HQ142,HQ145,HQ149,HQ160)</f>
        <v>29.266666666666669</v>
      </c>
      <c r="HR7" s="6" t="e">
        <f>AVERAGE(HR98:HR102,HR106:HR132,HR133,HR138,HR142,HR145,HR149,HR160)</f>
        <v>#DIV/0!</v>
      </c>
      <c r="HS7" s="6" t="e">
        <f>AVERAGE(HS98:HS102,HS106:HS132,HS133,HS138,HS142,HS145,HS149,HS160)</f>
        <v>#DIV/0!</v>
      </c>
      <c r="HT7" s="353"/>
      <c r="HU7" s="6" t="e">
        <f>AVERAGE(HU98:HU102,HU106:HU132,HU133,HU138,HU142,HU145,HU149,HU160)</f>
        <v>#DIV/0!</v>
      </c>
      <c r="HV7" s="6" t="e">
        <f>AVERAGE(HV98:HV102,HV106:HV132,HV133,HV138,HV142,HV145,HV149,HV160)</f>
        <v>#DIV/0!</v>
      </c>
      <c r="HW7" s="6" t="e">
        <f>AVERAGE(HW98:HW102,HW106:HW132,HW133,HW138,HW142,HW145,HW149,HW160)</f>
        <v>#DIV/0!</v>
      </c>
      <c r="HX7" s="6" t="e">
        <f>AVERAGE(HX98:HX102,HX106:HX132,HX133,HX138,HX142,HX145,HX149,HX160)</f>
        <v>#DIV/0!</v>
      </c>
      <c r="HY7" s="107"/>
      <c r="HZ7" s="6" t="e">
        <f>AVERAGE(HZ98:HZ102,HZ106:HZ132,HZ133,HZ138,HZ142,HZ145,HZ149,HZ160)</f>
        <v>#DIV/0!</v>
      </c>
      <c r="IA7" s="358"/>
      <c r="IB7" s="197"/>
      <c r="IC7" s="6" t="e">
        <f t="shared" ref="IC7:IJ7" si="48">AVERAGE(IC98:IC102,IC106:IC132,IC133,IC138,IC142,IC145,IC149,IC160)</f>
        <v>#DIV/0!</v>
      </c>
      <c r="ID7" s="6" t="e">
        <f t="shared" si="48"/>
        <v>#DIV/0!</v>
      </c>
      <c r="IE7" s="6" t="e">
        <f t="shared" si="48"/>
        <v>#DIV/0!</v>
      </c>
      <c r="IF7" s="6" t="e">
        <f t="shared" si="48"/>
        <v>#DIV/0!</v>
      </c>
      <c r="IG7" s="6" t="e">
        <f t="shared" si="48"/>
        <v>#DIV/0!</v>
      </c>
      <c r="IH7" s="6">
        <f t="shared" si="48"/>
        <v>27</v>
      </c>
      <c r="II7" s="6" t="e">
        <f t="shared" si="48"/>
        <v>#DIV/0!</v>
      </c>
      <c r="IJ7" s="6" t="e">
        <f t="shared" si="48"/>
        <v>#DIV/0!</v>
      </c>
      <c r="IK7" s="358"/>
      <c r="IL7" s="197"/>
      <c r="IM7" s="6" t="e">
        <f t="shared" ref="IM7:IR7" si="49">AVERAGE(IM98:IM102,IM106:IM132,IM133,IM138,IM142,IM145,IM149,IM160)</f>
        <v>#DIV/0!</v>
      </c>
      <c r="IN7" s="6" t="e">
        <f t="shared" si="49"/>
        <v>#DIV/0!</v>
      </c>
      <c r="IO7" s="6" t="e">
        <f t="shared" si="49"/>
        <v>#DIV/0!</v>
      </c>
      <c r="IP7" s="6" t="e">
        <f t="shared" si="49"/>
        <v>#DIV/0!</v>
      </c>
      <c r="IQ7" s="6" t="e">
        <f t="shared" si="49"/>
        <v>#DIV/0!</v>
      </c>
      <c r="IR7" s="6" t="e">
        <f t="shared" si="49"/>
        <v>#DIV/0!</v>
      </c>
      <c r="IS7" s="358"/>
      <c r="IT7" s="6" t="e">
        <f>AVERAGE(IT98:IT102,IT106:IT132,IT133,IT138,IT142,IT145,IT149,IT160)</f>
        <v>#DIV/0!</v>
      </c>
      <c r="IU7" s="6" t="e">
        <f>AVERAGE(IU98:IU102,IU106:IU132,IU133,IU138,IU142,IU145,IU149,IU160)</f>
        <v>#DIV/0!</v>
      </c>
      <c r="IV7" s="197"/>
      <c r="IW7" s="6" t="e">
        <f>AVERAGE(IW98:IW102,IW106:IW132,IW133,IW138,IW142,IW145,IW149,IW160)</f>
        <v>#DIV/0!</v>
      </c>
      <c r="IX7" s="6" t="e">
        <f>AVERAGE(IX98:IX102,IX106:IX132,IX133,IX138,IX142,IX145,IX149,IX160)</f>
        <v>#DIV/0!</v>
      </c>
      <c r="IY7" s="107"/>
      <c r="IZ7" s="6">
        <f>AVERAGE(IZ98:IZ102,IZ106:IZ132,IZ133,IZ138,IZ142,IZ145,IZ149,IZ160)</f>
        <v>22.799999999999997</v>
      </c>
      <c r="JA7" s="6">
        <f>AVERAGE(JA98:JA102,JA106:JA132,JA133,JA138,JA142,JA145,JA149,JA160)</f>
        <v>61.3</v>
      </c>
      <c r="JB7" s="107"/>
      <c r="JC7" s="6">
        <f>AVERAGE(JC98:JC102,JC106:JC132,JC133,JC138,JC142,JC145,JC149,JC160)</f>
        <v>30.7</v>
      </c>
      <c r="JD7" s="6">
        <f>AVERAGE(JD98:JD102,JD106:JD132,JD133,JD138,JD142,JD145,JD149,JD160)</f>
        <v>23.1</v>
      </c>
      <c r="JE7" s="6">
        <f>AVERAGE(JE98:JE102,JE106:JE132,JE133,JE138,JE142,JE145,JE149,JE160)</f>
        <v>80</v>
      </c>
      <c r="JF7" s="107"/>
      <c r="JG7" s="6" t="e">
        <f>AVERAGE(JG98:JG102,JG106:JG132,JG133,JG138,JG142,JG145,JG149,JG160)</f>
        <v>#DIV/0!</v>
      </c>
      <c r="JH7" s="197"/>
      <c r="JI7" s="6">
        <f>AVERAGE(JI98:JI102,JI106:JI132,JI133,JI138,JI142,JI145,JI149,JI160)</f>
        <v>43.3</v>
      </c>
      <c r="JJ7" s="6">
        <f>AVERAGE(JJ98:JJ102,JJ106:JJ132,JJ133,JJ138,JJ142,JJ145,JJ149,JJ160)</f>
        <v>17.100000000000001</v>
      </c>
      <c r="JK7" s="6" t="e">
        <f>AVERAGE(JK98:JK102,JK106:JK132,JK133,JK138,JK142,JK145,JK149,JK160)</f>
        <v>#DIV/0!</v>
      </c>
      <c r="JL7" s="6">
        <f>AVERAGE(JL98:JL102,JL106:JL132,JL133,JL138,JL142,JL145,JL149,JL160)</f>
        <v>3</v>
      </c>
      <c r="JM7" s="197"/>
      <c r="JN7" s="6" t="e">
        <f>AVERAGE(JN98:JN102,JN106:JN132,JN133,JN138,JN142,JN145,JN149,JN160)</f>
        <v>#DIV/0!</v>
      </c>
      <c r="JO7" s="418"/>
      <c r="JP7" s="358"/>
      <c r="JQ7" s="197"/>
      <c r="JR7" s="6" t="e">
        <f t="shared" ref="JR7:KC7" si="50">AVERAGE(JR98:JR102,JR106:JR132,JR133,JR138,JR142,JR145,JR149,JR160)</f>
        <v>#DIV/0!</v>
      </c>
      <c r="JS7" s="6" t="e">
        <f t="shared" si="50"/>
        <v>#DIV/0!</v>
      </c>
      <c r="JT7" s="6">
        <f t="shared" si="50"/>
        <v>58</v>
      </c>
      <c r="JU7" s="6" t="e">
        <f t="shared" si="50"/>
        <v>#DIV/0!</v>
      </c>
      <c r="JV7" s="6" t="e">
        <f t="shared" si="50"/>
        <v>#DIV/0!</v>
      </c>
      <c r="JW7" s="6" t="e">
        <f t="shared" si="50"/>
        <v>#DIV/0!</v>
      </c>
      <c r="JX7" s="6" t="e">
        <f t="shared" si="50"/>
        <v>#DIV/0!</v>
      </c>
      <c r="JY7" s="6" t="e">
        <f t="shared" si="50"/>
        <v>#DIV/0!</v>
      </c>
      <c r="JZ7" s="6" t="e">
        <f t="shared" si="50"/>
        <v>#DIV/0!</v>
      </c>
      <c r="KA7" s="6" t="e">
        <f t="shared" si="50"/>
        <v>#DIV/0!</v>
      </c>
      <c r="KB7" s="6" t="e">
        <f t="shared" si="50"/>
        <v>#DIV/0!</v>
      </c>
      <c r="KC7" s="6" t="e">
        <f t="shared" si="50"/>
        <v>#DIV/0!</v>
      </c>
      <c r="KD7" s="197"/>
      <c r="KE7" s="6" t="e">
        <f>AVERAGE(KE98:KE102,KE106:KE132,KE133,KE138,KE142,KE145,KE149,KE160)</f>
        <v>#DIV/0!</v>
      </c>
      <c r="KF7" s="6" t="e">
        <f>AVERAGE(KF98:KF102,KF106:KF132,KF133,KF138,KF142,KF145,KF149,KF160)</f>
        <v>#DIV/0!</v>
      </c>
      <c r="KG7" s="6" t="e">
        <f>AVERAGE(KG98:KG102,KG106:KG132,KG133,KG138,KG142,KG145,KG149,KG160)</f>
        <v>#DIV/0!</v>
      </c>
      <c r="KH7" s="197"/>
      <c r="KI7" s="6" t="e">
        <f>AVERAGE(KI98:KI102,KI106:KI132,KI133,KI138,KI142,KI145,KI149,KI160)</f>
        <v>#DIV/0!</v>
      </c>
      <c r="KJ7" s="6" t="e">
        <f>AVERAGE(KJ98:KJ102,KJ106:KJ132,KJ133,KJ138,KJ142,KJ145,KJ149,KJ160)</f>
        <v>#DIV/0!</v>
      </c>
      <c r="KK7" s="6" t="e">
        <f>AVERAGE(KK98:KK102,KK106:KK132,KK133,KK138,KK142,KK145,KK149,KK160)</f>
        <v>#DIV/0!</v>
      </c>
      <c r="KL7" s="6" t="e">
        <f>AVERAGE(KL98:KL102,KL106:KL132,KL133,KL138,KL142,KL145,KL149,KL160)</f>
        <v>#DIV/0!</v>
      </c>
      <c r="KM7" s="197"/>
      <c r="KN7" s="6" t="e">
        <f>AVERAGE(KN98:KN102,KN106:KN132,KN133,KN138,KN142,KN145,KN149,KN160)</f>
        <v>#DIV/0!</v>
      </c>
      <c r="KO7" s="6" t="e">
        <f>AVERAGE(KO98:KO102,KO106:KO132,KO133,KO138,KO142,KO145,KO149,KO160)</f>
        <v>#DIV/0!</v>
      </c>
      <c r="KP7" s="6" t="e">
        <f>AVERAGE(KP98:KP102,KP106:KP132,KP133,KP138,KP142,KP145,KP149,KP160)</f>
        <v>#DIV/0!</v>
      </c>
      <c r="KQ7" s="197"/>
      <c r="KR7" s="6" t="e">
        <f>AVERAGE(KR98:KR102,KR106:KR132,KR133,KR138,KR142,KR145,KR149,KR160)</f>
        <v>#DIV/0!</v>
      </c>
      <c r="KS7" s="6" t="e">
        <f>AVERAGE(KS98:KS102,KS106:KS132,KS133,KS138,KS142,KS145,KS149,KS160)</f>
        <v>#DIV/0!</v>
      </c>
      <c r="KT7" s="6" t="e">
        <f>AVERAGE(KT98:KT102,KT106:KT132,KT133,KT138,KT142,KT145,KT149,KT160)</f>
        <v>#DIV/0!</v>
      </c>
      <c r="KU7" s="358"/>
      <c r="KV7" s="197"/>
      <c r="KW7" s="6" t="e">
        <f>AVERAGE(KW98:KW102,KW106:KW132,KW133,KW138,KW142,KW145,KW149,KW160)</f>
        <v>#DIV/0!</v>
      </c>
      <c r="KX7" s="6" t="e">
        <f>AVERAGE(KX98:KX102,KX106:KX132,KX133,KX138,KX142,KX145,KX149,KX160)</f>
        <v>#DIV/0!</v>
      </c>
      <c r="KY7" s="6" t="e">
        <f>AVERAGE(KY98:KY102,KY106:KY132,KY133,KY138,KY142,KY145,KY149,KY160)</f>
        <v>#DIV/0!</v>
      </c>
      <c r="KZ7" s="6" t="e">
        <f>AVERAGE(KZ98:KZ102,KZ106:KZ132,KZ133,KZ138,KZ142,KZ145,KZ149,KZ160)</f>
        <v>#DIV/0!</v>
      </c>
      <c r="LA7" s="6" t="e">
        <f>AVERAGE(LA98:LA102,LA106:LA132,LA133,LA138,LA142,LA145,LA149,LA160)</f>
        <v>#DIV/0!</v>
      </c>
      <c r="LB7" s="197"/>
      <c r="LC7" s="6" t="e">
        <f>AVERAGE(LC98:LC102,LC106:LC132,LC133,LC138,LC142,LC145,LC149,LC160)</f>
        <v>#DIV/0!</v>
      </c>
      <c r="LD7" s="6" t="e">
        <f>AVERAGE(LD98:LD102,LD106:LD132,LD133,LD138,LD142,LD145,LD149,LD160)</f>
        <v>#DIV/0!</v>
      </c>
      <c r="LE7" s="6" t="e">
        <f>AVERAGE(LE98:LE102,LE106:LE132,LE133,LE138,LE142,LE145,LE149,LE160)</f>
        <v>#DIV/0!</v>
      </c>
      <c r="LF7" s="353"/>
      <c r="LG7" s="6" t="e">
        <f>AVERAGE(LG98:LG102,LG106:LG132,LG133,LG138,LG142,LG145,LG149,LG160)</f>
        <v>#DIV/0!</v>
      </c>
      <c r="LH7" s="6" t="e">
        <f>AVERAGE(LH98:LH102,LH106:LH132,LH133,LH138,LH142,LH145,LH149,LH160)</f>
        <v>#DIV/0!</v>
      </c>
      <c r="LI7" s="6" t="e">
        <f>AVERAGE(LI98:LI102,LI106:LI132,LI133,LI138,LI142,LI145,LI149,LI160)</f>
        <v>#DIV/0!</v>
      </c>
      <c r="LJ7" s="197"/>
      <c r="LK7" s="6" t="e">
        <f t="shared" ref="LK7:LX7" si="51">AVERAGE(LK98:LK102,LK106:LK132,LK133,LK138,LK142,LK145,LK149,LK160)</f>
        <v>#DIV/0!</v>
      </c>
      <c r="LL7" s="6" t="e">
        <f t="shared" si="51"/>
        <v>#DIV/0!</v>
      </c>
      <c r="LM7" s="6" t="e">
        <f t="shared" si="51"/>
        <v>#DIV/0!</v>
      </c>
      <c r="LN7" s="6">
        <f t="shared" si="51"/>
        <v>62</v>
      </c>
      <c r="LO7" s="6" t="e">
        <f t="shared" si="51"/>
        <v>#DIV/0!</v>
      </c>
      <c r="LP7" s="6" t="e">
        <f t="shared" si="51"/>
        <v>#DIV/0!</v>
      </c>
      <c r="LQ7" s="6" t="e">
        <f t="shared" si="51"/>
        <v>#DIV/0!</v>
      </c>
      <c r="LR7" s="6" t="e">
        <f t="shared" si="51"/>
        <v>#DIV/0!</v>
      </c>
      <c r="LS7" s="6" t="e">
        <f t="shared" si="51"/>
        <v>#DIV/0!</v>
      </c>
      <c r="LT7" s="6" t="e">
        <f t="shared" si="51"/>
        <v>#DIV/0!</v>
      </c>
      <c r="LU7" s="6" t="e">
        <f t="shared" si="51"/>
        <v>#DIV/0!</v>
      </c>
      <c r="LV7" s="6" t="e">
        <f t="shared" si="51"/>
        <v>#DIV/0!</v>
      </c>
      <c r="LW7" s="6" t="e">
        <f t="shared" si="51"/>
        <v>#DIV/0!</v>
      </c>
      <c r="LX7" s="6" t="e">
        <f t="shared" si="51"/>
        <v>#DIV/0!</v>
      </c>
      <c r="LY7" s="197"/>
      <c r="LZ7" s="6" t="e">
        <f>AVERAGE(LZ98:LZ102,LZ106:LZ132,LZ133,LZ138,LZ142,LZ145,LZ149,LZ160)</f>
        <v>#DIV/0!</v>
      </c>
      <c r="MA7" s="6" t="e">
        <f>AVERAGE(MA98:MA102,MA106:MA132,MA133,MA138,MA142,MA145,MA149,MA160)</f>
        <v>#DIV/0!</v>
      </c>
      <c r="MB7" s="6" t="e">
        <f>AVERAGE(MB98:MB102,MB106:MB132,MB133,MB138,MB142,MB145,MB149,MB160)</f>
        <v>#DIV/0!</v>
      </c>
      <c r="MC7" s="6" t="e">
        <f>AVERAGE(MC98:MC102,MC106:MC132,MC133,MC138,MC142,MC145,MC149,MC160)</f>
        <v>#DIV/0!</v>
      </c>
      <c r="MD7" s="6" t="e">
        <f>AVERAGE(MD98:MD102,MD106:MD132,MD133,MD138,MD142,MD145,MD149,MD160)</f>
        <v>#DIV/0!</v>
      </c>
      <c r="ME7" s="197"/>
      <c r="MF7" s="6" t="e">
        <f>AVERAGE(MF98:MF102,MF106:MF132,MF133,MF138,MF142,MF145,MF149,MF160)</f>
        <v>#DIV/0!</v>
      </c>
      <c r="MG7" s="6" t="e">
        <f>AVERAGE(MG98:MG102,MG106:MG132,MG133,MG138,MG142,MG145,MG149,MG160)</f>
        <v>#DIV/0!</v>
      </c>
      <c r="MH7" s="6" t="e">
        <f>AVERAGE(MH98:MH102,MH106:MH132,MH133,MH138,MH142,MH145,MH149,MH160)</f>
        <v>#DIV/0!</v>
      </c>
      <c r="MI7" s="6" t="e">
        <f>AVERAGE(MI98:MI102,MI106:MI132,MI133,MI138,MI142,MI145,MI149,MI160)</f>
        <v>#DIV/0!</v>
      </c>
      <c r="MJ7" s="197"/>
      <c r="MK7" s="6" t="e">
        <f t="shared" ref="MK7:MP7" si="52">AVERAGE(MK98:MK102,MK106:MK132,MK133,MK138,MK142,MK145,MK149,MK160)</f>
        <v>#DIV/0!</v>
      </c>
      <c r="ML7" s="6" t="e">
        <f t="shared" si="52"/>
        <v>#DIV/0!</v>
      </c>
      <c r="MM7" s="6" t="e">
        <f t="shared" si="52"/>
        <v>#DIV/0!</v>
      </c>
      <c r="MN7" s="6" t="e">
        <f t="shared" si="52"/>
        <v>#DIV/0!</v>
      </c>
      <c r="MO7" s="6" t="e">
        <f t="shared" si="52"/>
        <v>#DIV/0!</v>
      </c>
      <c r="MP7" s="6" t="e">
        <f t="shared" si="52"/>
        <v>#DIV/0!</v>
      </c>
      <c r="MQ7" s="163"/>
      <c r="MR7" s="6" t="e">
        <f t="shared" ref="MR7:MZ7" si="53">AVERAGE(MR98:MR102,MR106:MR132,MR133,MR138,MR142,MR145,MR149,MR160)</f>
        <v>#DIV/0!</v>
      </c>
      <c r="MS7" s="6" t="e">
        <f t="shared" si="53"/>
        <v>#DIV/0!</v>
      </c>
      <c r="MT7" s="6" t="e">
        <f t="shared" si="53"/>
        <v>#DIV/0!</v>
      </c>
      <c r="MU7" s="6" t="e">
        <f t="shared" si="53"/>
        <v>#DIV/0!</v>
      </c>
      <c r="MV7" s="6" t="e">
        <f t="shared" si="53"/>
        <v>#DIV/0!</v>
      </c>
      <c r="MW7" s="6" t="e">
        <f t="shared" si="53"/>
        <v>#DIV/0!</v>
      </c>
      <c r="MX7" s="6" t="e">
        <f t="shared" si="53"/>
        <v>#DIV/0!</v>
      </c>
      <c r="MY7" s="6" t="e">
        <f t="shared" si="53"/>
        <v>#DIV/0!</v>
      </c>
      <c r="MZ7" s="6" t="e">
        <f t="shared" si="53"/>
        <v>#DIV/0!</v>
      </c>
      <c r="NA7" s="20"/>
      <c r="NB7" s="20"/>
      <c r="NC7" s="20"/>
      <c r="ND7" s="20"/>
    </row>
    <row r="8" spans="1:368" s="100" customFormat="1" ht="25" customHeight="1">
      <c r="A8" s="1251"/>
      <c r="B8" s="135" t="s">
        <v>1401</v>
      </c>
      <c r="C8" s="1294" t="s">
        <v>1393</v>
      </c>
      <c r="D8" s="1294"/>
      <c r="E8" s="1294"/>
      <c r="F8" s="1294"/>
      <c r="G8" s="1294"/>
      <c r="H8" s="1294"/>
      <c r="I8" s="1294"/>
      <c r="J8" s="1294"/>
      <c r="K8" s="1294"/>
      <c r="L8" s="1294"/>
      <c r="M8" s="1294"/>
      <c r="N8" s="1294"/>
      <c r="O8" s="1294"/>
      <c r="P8" s="1294"/>
      <c r="Q8" s="1294"/>
      <c r="R8" s="1294"/>
      <c r="S8" s="1294"/>
      <c r="T8" s="1294"/>
      <c r="U8" s="1294"/>
      <c r="V8" s="154"/>
      <c r="W8" s="358">
        <f>COUNTIF(W33:W163,"&gt;0")</f>
        <v>31</v>
      </c>
      <c r="X8" s="197">
        <f>COUNTIF(X34:X162,"&gt;0")</f>
        <v>11</v>
      </c>
      <c r="Y8" s="109">
        <f>COUNTA(Y34,Y39,Y40,Y44,Y45,Y46,Y47,Y51,Y52,Y55,Y56,Y57,Y58,Y59,Y60,Y61,Y62,Y63,Y64,Y65,Y66,Y71,Y75,Y81,Y87,Y91,Y124,Y105,Y115,Y98,Y99,Y100,Y101,Y102,Y106,Y107,Y108,Y109,Y111,Y110,Y112,Y113,Y114,Y116,Y117,Y118,Y119,Y120,Y121,Y122,Y123,Y126,Y127,Y128,Y129,Y130,Y131,Y125,Y132,Y133,Y138,Y142,Y145,Y149,Y160)</f>
        <v>11</v>
      </c>
      <c r="Z8" s="197">
        <f>COUNTIF(Z33:Z163,"&gt;0")</f>
        <v>6</v>
      </c>
      <c r="AA8" s="109">
        <f>COUNTA(AA34,AA39,AA40,AA44,AA45,AA46,AA47,AA51,AA52,AA55,AA56,AA57,AA58,AA59,AA60,AA61,AA62,AA63,AA64,AA65,AA66,AA71,AA75,AA81,AA87,AA91,AA124,AA105,AA115,AA98,AA99,AA100,AA101,AA102,AA106,AA107,AA108,AA109,AA111,AA110,AA112,AA113,AA114,AA116,AA117,AA118,AA119,AA120,AA121,AA122,AA123,AA126,AA127,AA128,AA129,AA130,AA131,AA125,AA132,AA133,AA138,AA142,AA145,AA149,AA160)</f>
        <v>6</v>
      </c>
      <c r="AB8" s="197">
        <f>COUNTIF(AB33:AB163,"&gt;0")</f>
        <v>3</v>
      </c>
      <c r="AC8" s="109">
        <f>COUNTA(AC34,AC39,AC40,AC44,AC45,AC46,AC47,AC51,AC52,AC55,AC56,AC57,AC58,AC59,AC60,AC61,AC62,AC63,AC64,AC65,AC66,AC71,AC75,AC81,AC87,AC91,AC124,AC105,AC115,AC98,AC99,AC100,AC101,AC102,AC106,AC107,AC108,AC109,AC111,AC110,AC112,AC113,AC114,AC116,AC117,AC118,AC119,AC120,AC121,AC122,AC123,AC126,AC127,AC128,AC129,AC130,AC131,AC125,AC132,AC133,AC138,AC142,AC145,AC149,AC160)</f>
        <v>3</v>
      </c>
      <c r="AD8" s="197">
        <f>COUNTIF(AD33:AD163,"&gt;0")</f>
        <v>14</v>
      </c>
      <c r="AE8" s="109">
        <f>COUNTA(AE34,AE39,AE40,AE44,AE45,AE46,AE47,AE51,AE52,AE55,AE56,AE57,AE58,AE59,AE60,AE61,AE62,AE63,AE64,AE65,AE66,AE71,AE75,AE81,AE87,AE91,AE124,AE105,AE115,AE98,AE99,AE100,AE101,AE102,AE106,AE107,AE108,AE109,AE111,AE110,AE112,AE113,AE114,AE116,AE117,AE118,AE119,AE120,AE121,AE122,AE123,AE126,AE127,AE128,AE129,AE130,AE131,AE125,AE132,AE133,AE138,AE142,AE145,AE149,AE160)</f>
        <v>10</v>
      </c>
      <c r="AF8" s="109">
        <f>COUNTA(AF34,AF39,AF40,AF44,AF45,AF46,AF47,AF51,AF52,AF55,AF56,AF57,AF58,AF59,AF60,AF61,AF62,AF63,AF64,AF65,AF66,AF71,AF75,AF81,AF87,AF91,AF124,AF105,AF115,AF98,AF99,AF100,AF101,AF102,AF106,AF107,AF108,AF109,AF111,AF110,AF112,AF113,AF114,AF116,AF117,AF118,AF119,AF120,AF121,AF122,AF123,AF126,AF127,AF128,AF129,AF130,AF131,AF125,AF132,AF133,AF138,AF142,AF145,AF149,AF160)</f>
        <v>2</v>
      </c>
      <c r="AG8" s="109">
        <f>COUNTA(AG34,AG39,AG40,AG44,AG45,AG46,AG47,AG51,AG52,AG55,AG56,AG57,AG58,AG59,AG60,AG61,AG62,AG63,AG64,AG65,AG66,AG71,AG75,AG81,AG87,AG91,AG124,AG105,AG115,AG98,AG99,AG100,AG101,AG102,AG106,AG107,AG108,AG109,AG111,AG110,AG112,AG113,AG114,AG116,AG117,AG118,AG119,AG120,AG121,AG122,AG123,AG126,AG127,AG128,AG129,AG130,AG131,AG125,AG132,AG133,AG138,AG142,AG145,AG149,AG160)</f>
        <v>8</v>
      </c>
      <c r="AH8" s="109">
        <f>COUNTA(AH34,AH39,AH40,AH44,AH45,AH46,AH47,AH51,AH52,AH55,AH56,AH57,AH58,AH59,AH60,AH61,AH62,AH63,AH64,AH65,AH66,AH71,AH75,AH81,AH87,AH91,AH124,AH105,AH115,AH98,AH99,AH100,AH101,AH102,AH106,AH107,AH108,AH109,AH111,AH110,AH112,AH113,AH114,AH116,AH117,AH118,AH119,AH120,AH121,AH122,AH123,AH126,AH127,AH128,AH129,AH130,AH131,AH125,AH132,AH133,AH138,AH142,AH145,AH149,AH160)</f>
        <v>3</v>
      </c>
      <c r="AI8" s="197">
        <f>COUNTIF(AI33:AI163,"&gt;0")</f>
        <v>19</v>
      </c>
      <c r="AJ8" s="109">
        <f>COUNTA(AJ34,AJ39,AJ40,AJ44,AJ45,AJ46,AJ47,AJ51,AJ52,AJ55,AJ56,AJ57,AJ58,AJ59,AJ60,AJ61,AJ62,AJ63,AJ64,AJ65,AJ66,AJ71,AJ75,AJ81,AJ87,AJ91,AJ124,AJ105,AJ115,AJ98,AJ99,AJ100,AJ101,AJ102,AJ106,AJ107,AJ108,AJ109,AJ111,AJ110,AJ112,AJ113,AJ114,AJ116,AJ117,AJ118,AJ119,AJ120,AJ121,AJ122,AJ123,AJ126,AJ127,AJ128,AJ129,AJ130,AJ131,AJ125,AJ132,AJ133,AJ138,AJ142,AJ145,AJ149,AJ160)</f>
        <v>8</v>
      </c>
      <c r="AK8" s="108"/>
      <c r="AL8" s="109">
        <f>COUNTA(AL34,AL39,AL40,AL44,AL45,AL46,AL47,AL51,AL52,AL55,AL56,AL57,AL58,AL59,AL60,AL61,AL62,AL63,AL64,AL65,AL66,AL71,AL75,AL81,AL87,AL91,AL124,AL105,AL115,AL98,AL99,AL100,AL101,AL102,AL106,AL107,AL108,AL109,AL111,AL110,AL112,AL113,AL114,AL116,AL117,AL118,AL119,AL120,AL121,AL122,AL123,AL126,AL127,AL128,AL129,AL130,AL131,AL125,AL132,AL133,AL138,AL142,AL145,AL149,AL160)</f>
        <v>10</v>
      </c>
      <c r="AM8" s="353">
        <f>COUNTIF(AM33:AM163,"&gt;0")</f>
        <v>16</v>
      </c>
      <c r="AN8" s="109">
        <f t="shared" ref="AN8:AX8" si="54">COUNTA(AN34,AN39,AN40,AN44,AN45,AN46,AN47,AN51,AN52,AN55,AN56,AN57,AN58,AN59,AN60,AN61,AN62,AN63,AN64,AN65,AN66,AN71,AN75,AN81,AN87,AN91,AN124,AN105,AN115,AN98,AN99,AN100,AN101,AN102,AN106,AN107,AN108,AN109,AN111,AN110,AN112,AN113,AN114,AN116,AN117,AN118,AN119,AN120,AN121,AN122,AN123,AN126,AN127,AN128,AN129,AN130,AN131,AN125,AN132,AN133,AN138,AN142,AN145,AN149,AN160)</f>
        <v>9</v>
      </c>
      <c r="AO8" s="109">
        <f t="shared" si="54"/>
        <v>2</v>
      </c>
      <c r="AP8" s="109">
        <f t="shared" si="54"/>
        <v>1</v>
      </c>
      <c r="AQ8" s="109">
        <f t="shared" si="54"/>
        <v>3</v>
      </c>
      <c r="AR8" s="109">
        <f t="shared" si="54"/>
        <v>1</v>
      </c>
      <c r="AS8" s="109">
        <f t="shared" si="54"/>
        <v>2</v>
      </c>
      <c r="AT8" s="109">
        <f t="shared" si="54"/>
        <v>1</v>
      </c>
      <c r="AU8" s="109">
        <f t="shared" si="54"/>
        <v>1</v>
      </c>
      <c r="AV8" s="109">
        <f t="shared" si="54"/>
        <v>8</v>
      </c>
      <c r="AW8" s="109">
        <f t="shared" si="54"/>
        <v>2</v>
      </c>
      <c r="AX8" s="109">
        <f t="shared" si="54"/>
        <v>1</v>
      </c>
      <c r="AY8" s="108"/>
      <c r="AZ8" s="109">
        <f>COUNTA(AZ34,AZ39,AZ40,AZ44,AZ45,AZ46,AZ47,AZ51,AZ52,AZ55,AZ56,AZ57,AZ58,AZ59,AZ60,AZ61,AZ62,AZ63,AZ64,AZ65,AZ66,AZ71,AZ75,AZ81,AZ87,AZ91,AZ124,AZ105,AZ115,AZ98,AZ99,AZ100,AZ101,AZ102,AZ106,AZ107,AZ108,AZ109,AZ111,AZ110,AZ112,AZ113,AZ114,AZ116,AZ117,AZ118,AZ119,AZ120,AZ121,AZ122,AZ123,AZ126,AZ127,AZ128,AZ129,AZ130,AZ131,AZ125,AZ132,AZ133,AZ138,AZ142,AZ145,AZ149,AZ160)</f>
        <v>5</v>
      </c>
      <c r="BA8" s="108"/>
      <c r="BB8" s="109">
        <f>COUNTA(BB34,BB39,BB40,BB44,BB45,BB46,BB47,BB51,BB52,BB55,BB56,BB57,BB58,BB59,BB60,BB61,BB62,BB63,BB64,BB65,BB66,BB71,BB75,BB81,BB87,BB91,BB124,BB105,BB115,BB98,BB99,BB100,BB101,BB102,BB106,BB107,BB108,BB109,BB111,BB110,BB112,BB113,BB114,BB116,BB117,BB118,BB119,BB120,BB121,BB122,BB123,BB126,BB127,BB128,BB129,BB130,BB131,BB125,BB132,BB133,BB138,BB142,BB145,BB149,BB160)</f>
        <v>8</v>
      </c>
      <c r="BC8" s="197">
        <f>COUNTIF(BC33:BC163,"&gt;0")</f>
        <v>12</v>
      </c>
      <c r="BD8" s="109">
        <f>COUNTA(BD34,BD39,BD40,BD44,BD45,BD46,BD47,BD51,BD52,BD55,BD56,BD57,BD58,BD59,BD60,BD61,BD62,BD63,BD64,BD65,BD66,BD71,BD75,BD81,BD87,BD91,BD124,BD105,BD115,BD98,BD99,BD100,BD101,BD102,BD106,BD107,BD108,BD109,BD111,BD110,BD112,BD113,BD114,BD116,BD117,BD118,BD119,BD120,BD121,BD122,BD123,BD126,BD127,BD128,BD129,BD130,BD131,BD125,BD132,BD133,BD138,BD142,BD145,BD149,BD160)</f>
        <v>12</v>
      </c>
      <c r="BE8" s="109">
        <f>COUNTA(BE34,BE39,BE40,BE44,BE45,BE46,BE47,BE51,BE52,BE55,BE56,BE57,BE58,BE59,BE60,BE61,BE62,BE63,BE64,BE65,BE66,BE71,BE75,BE81,BE87,BE91,BE124,BE105,BE115,BE98,BE99,BE100,BE101,BE102,BE106,BE107,BE108,BE109,BE111,BE110,BE112,BE113,BE114,BE116,BE117,BE118,BE119,BE120,BE121,BE122,BE123,BE126,BE127,BE128,BE129,BE130,BE131,BE125,BE132,BE133,BE138,BE142,BE145,BE149,BE160)</f>
        <v>3</v>
      </c>
      <c r="BF8" s="197">
        <f>COUNTIF(BF33:BF163,"&gt;0")</f>
        <v>20</v>
      </c>
      <c r="BG8" s="109">
        <f>COUNTA(BG34,BG39,BG40,BG44,BG45,BG46,BG47,BG51,BG52,BG55,BG56,BG57,BG58,BG59,BG60,BG61,BG62,BG63,BG64,BG65,BG66,BG71,BG75,BG81,BG87,BG91,BG124,BG105,BG115,BG98,BG99,BG100,BG101,BG102,BG106,BG107,BG108,BG109,BG111,BG110,BG112,BG113,BG114,BG116,BG117,BG118,BG119,BG120,BG121,BG122,BG123,BG126,BG127,BG128,BG129,BG130,BG131,BG125,BG132,BG133,BG138,BG142,BG145,BG149,BG160)</f>
        <v>1</v>
      </c>
      <c r="BH8" s="109">
        <f>COUNTA(BH34,BH39,BH40,BH44,BH45,BH46,BH47,BH51,BH52,BH55,BH56,BH57,BH58,BH59,BH60,BH61,BH62,BH63,BH64,BH65,BH66,BH71,BH75,BH81,BH87,BH91,BH124,BH105,BH115,BH98,BH99,BH100,BH101,BH102,BH106,BH107,BH108,BH109,BH111,BH110,BH112,BH113,BH114,BH116,BH117,BH118,BH119,BH120,BH121,BH122,BH123,BH126,BH127,BH128,BH129,BH130,BH131,BH125,BH132,BH133,BH138,BH142,BH145,BH149,BH160)</f>
        <v>5</v>
      </c>
      <c r="BI8" s="109">
        <f>COUNTA(BI34,BI39,BI40,BI44,BI45,BI46,BI47,BI51,BI52,BI55,BI56,BI57,BI58,BI59,BI60,BI61,BI62,BI63,BI64,BI65,BI66,BI71,BI75,BI81,BI87,BI91,BI124,BI105,BI115,BI98,BI99,BI100,BI101,BI102,BI106,BI107,BI108,BI109,BI111,BI110,BI112,BI113,BI114,BI116,BI117,BI118,BI119,BI120,BI121,BI122,BI123,BI126,BI127,BI128,BI129,BI130,BI131,BI125,BI132,BI133,BI138,BI142,BI145,BI149,BI160)</f>
        <v>11</v>
      </c>
      <c r="BJ8" s="109">
        <f>COUNTA(BJ34,BJ39,BJ40,BJ44,BJ45,BJ46,BJ47,BJ51,BJ52,BJ55,BJ56,BJ57,BJ58,BJ59,BJ60,BJ61,BJ62,BJ63,BJ64,BJ65,BJ66,BJ71,BJ75,BJ81,BJ87,BJ91,BJ124,BJ105,BJ115,BJ98,BJ99,BJ100,BJ101,BJ102,BJ106,BJ107,BJ108,BJ109,BJ111,BJ110,BJ112,BJ113,BJ114,BJ116,BJ117,BJ118,BJ119,BJ120,BJ121,BJ122,BJ123,BJ126,BJ127,BJ128,BJ129,BJ130,BJ131,BJ125,BJ132,BJ133,BJ138,BJ142,BJ145,BJ149,BJ160)</f>
        <v>14</v>
      </c>
      <c r="BK8" s="358">
        <f>COUNTIF(BK33:BK163,"&gt;0")</f>
        <v>24</v>
      </c>
      <c r="BL8" s="109">
        <f>COUNTA(BL34,BL39,BL40,BL44,BL45,BL46,BL47,BL51,BL52,BL55,BL56,BL57,BL58,BL59,BL60,BL61,BL62,BL63,BL64,BL65,BL66,BL71,BL75,BL81,BL87,BL91,BL124,BL105,BL115,BL98,BL99,BL100,BL101,BL102,BL106,BL107,BL108,BL109,BL111,BL110,BL112,BL113,BL114,BL116,BL117,BL118,BL119,BL120,BL121,BL122,BL123,BL126,BL127,BL128,BL129,BL130,BL131,BL125,BL132,BL133,BL138,BL142,BL145,BL149,BL160)</f>
        <v>17</v>
      </c>
      <c r="BM8" s="109">
        <f>COUNTA(BM34,BM39,BM40,BM44,BM45,BM46,BM47,BM51,BM52,BM55,BM56,BM57,BM58,BM59,BM60,BM61,BM62,BM63,BM64,BM65,BM66,BM71,BM75,BM81,BM87,BM91,BM124,BM105,BM115,BM98,BM99,BM100,BM101,BM102,BM106,BM107,BM108,BM109,BM111,BM110,BM112,BM113,BM114,BM116,BM117,BM118,BM119,BM120,BM121,BM122,BM123,BM126,BM127,BM128,BM129,BM130,BM131,BM125,BM132,BM133,BM138,BM142,BM145,BM149,BM160)</f>
        <v>2</v>
      </c>
      <c r="BN8" s="197">
        <f>COUNTIF(BN33:BN163,"&gt;0")</f>
        <v>19</v>
      </c>
      <c r="BO8" s="109">
        <f>COUNTA(BO34,BO39,BO40,BO44,BO45,BO46,BO47,BO51,BO52,BO55,BO56,BO57,BO58,BO59,BO60,BO61,BO62,BO63,BO64,BO65,BO66,BO71,BO75,BO81,BO87,BO91,BO124,BO105,BO115,BO98,BO99,BO100,BO101,BO102,BO106,BO107,BO108,BO109,BO111,BO110,BO112,BO113,BO114,BO116,BO117,BO118,BO119,BO120,BO121,BO122,BO123,BO126,BO127,BO128,BO129,BO130,BO131,BO125,BO132,BO133,BO138,BO142,BO145,BO149,BO160)</f>
        <v>15</v>
      </c>
      <c r="BP8" s="109">
        <f>COUNTA(BP34,BP39,BP40,BP44,BP45,BP46,BP47,BP51,BP52,BP55,BP56,BP57,BP58,BP59,BP60,BP61,BP62,BP63,BP64,BP65,BP66,BP71,BP75,BP81,BP87,BP91,BP124,BP105,BP115,BP98,BP99,BP100,BP101,BP102,BP106,BP107,BP108,BP109,BP111,BP110,BP112,BP113,BP114,BP116,BP117,BP118,BP119,BP120,BP121,BP122,BP123,BP126,BP127,BP128,BP129,BP130,BP131,BP125,BP132,BP133,BP138,BP142,BP145,BP149,BP160)</f>
        <v>5</v>
      </c>
      <c r="BQ8" s="109">
        <f>COUNTA(BQ34,BQ39,BQ40,BQ44,BQ45,BQ46,BQ47,BQ51,BQ52,BQ55,BQ56,BQ57,BQ58,BQ59,BQ60,BQ61,BQ62,BQ63,BQ64,BQ65,BQ66,BQ71,BQ75,BQ81,BQ87,BQ91,BQ124,BQ105,BQ115,BQ98,BQ99,BQ100,BQ101,BQ102,BQ106,BQ107,BQ108,BQ109,BQ111,BQ110,BQ112,BQ113,BQ114,BQ116,BQ117,BQ118,BQ119,BQ120,BQ121,BQ122,BQ123,BQ126,BQ127,BQ128,BQ129,BQ130,BQ131,BQ125,BQ132,BQ133,BQ138,BQ142,BQ145,BQ149,BQ160)</f>
        <v>1</v>
      </c>
      <c r="BR8" s="197">
        <f>COUNTIF(BR33:BR163,"&gt;0")</f>
        <v>6</v>
      </c>
      <c r="BS8" s="109">
        <f>COUNTA(BS34,BS39,BS40,BS44,BS45,BS46,BS47,BS51,BS52,BS55,BS56,BS57,BS58,BS59,BS60,BS61,BS62,BS63,BS64,BS65,BS66,BS71,BS75,BS81,BS87,BS91,BS124,BS105,BS115,BS98,BS99,BS100,BS101,BS102,BS106,BS107,BS108,BS109,BS111,BS110,BS112,BS113,BS114,BS116,BS117,BS118,BS119,BS120,BS121,BS122,BS123,BS126,BS127,BS128,BS129,BS130,BS131,BS125,BS132,BS133,BS138,BS142,BS145,BS149,BS160)</f>
        <v>6</v>
      </c>
      <c r="BT8" s="109">
        <f>COUNTA(BT34,BT39,BT40,BT44,BT45,BT46,BT47,BT51,BT52,BT55,BT56,BT57,BT58,BT59,BT60,BT61,BT62,BT63,BT64,BT65,BT66,BT71,BT75,BT81,BT87,BT91,BT124,BT105,BT115,BT98,BT99,BT100,BT101,BT102,BT106,BT107,BT108,BT109,BT111,BT110,BT112,BT113,BT114,BT116,BT117,BT118,BT119,BT120,BT121,BT122,BT123,BT126,BT127,BT128,BT129,BT130,BT131,BT125,BT132,BT133,BT138,BT142,BT145,BT149,BT160)</f>
        <v>2</v>
      </c>
      <c r="BU8" s="197"/>
      <c r="BV8" s="109">
        <f>COUNTA(BV34,BV39,BV40,BV44,BV45,BV46,BV47,BV51,BV52,BV55,BV56,BV57,BV58,BV59,BV60,BV61,BV62,BV63,BV64,BV65,BV66,BV71,BV75,BV81,BV87,BV91,BV124,BV105,BV115,BV98,BV99,BV100,BV101,BV102,BV106,BV107,BV108,BV109,BV111,BV110,BV112,BV113,BV114,BV116,BV117,BV118,BV119,BV120,BV121,BV122,BV123,BV126,BV127,BV128,BV129,BV130,BV131,BV125,BV132,BV133,BV138,BV142,BV145,BV149,BV160)</f>
        <v>6</v>
      </c>
      <c r="BW8" s="197">
        <f>COUNTIF(BW33:BW163,"&gt;0")</f>
        <v>6</v>
      </c>
      <c r="BX8" s="109">
        <f>COUNTA(BX34,BX39,BX40,BX44,BX45,BX46,BX47,BX51,BX52,BX55,BX56,BX57,BX58,BX59,BX60,BX61,BX62,BX63,BX64,BX65,BX66,BX71,BX75,BX81,BX87,BX91,BX124,BX105,BX115,BX98,BX99,BX100,BX101,BX102,BX106,BX107,BX108,BX109,BX111,BX110,BX112,BX113,BX114,BX116,BX117,BX118,BX119,BX120,BX121,BX122,BX123,BX126,BX127,BX128,BX129,BX130,BX131,BX125,BX132,BX133,BX138,BX142,BX145,BX149,BX160)</f>
        <v>4</v>
      </c>
      <c r="BY8" s="109">
        <f>COUNTA(BY34,BY39,BY40,BY44,BY45,BY46,BY47,BY51,BY52,BY55,BY56,BY57,BY58,BY59,BY60,BY61,BY62,BY63,BY64,BY65,BY66,BY71,BY75,BY81,BY87,BY91,BY124,BY105,BY115,BY98,BY99,BY100,BY101,BY102,BY106,BY107,BY108,BY109,BY111,BY110,BY112,BY113,BY114,BY116,BY117,BY118,BY119,BY120,BY121,BY122,BY123,BY126,BY127,BY128,BY129,BY130,BY131,BY125,BY132,BY133,BY138,BY142,BY145,BY149,BY160)</f>
        <v>2</v>
      </c>
      <c r="BZ8" s="197">
        <f>COUNTIF(BZ33:BZ163,"&gt;0")</f>
        <v>12</v>
      </c>
      <c r="CA8" s="109">
        <f>COUNTA(CA34,CA39,CA40,CA44,CA45,CA46,CA47,CA51,CA52,CA55,CA56,CA57,CA58,CA59,CA60,CA61,CA62,CA63,CA64,CA65,CA66,CA71,CA75,CA81,CA87,CA91,CA124,CA105,CA115,CA98,CA99,CA100,CA101,CA102,CA106,CA107,CA108,CA109,CA111,CA110,CA112,CA113,CA114,CA116,CA117,CA118,CA119,CA120,CA121,CA122,CA123,CA126,CA127,CA128,CA129,CA130,CA131,CA125,CA132,CA133,CA138,CA142,CA145,CA149,CA160)</f>
        <v>4</v>
      </c>
      <c r="CB8" s="109">
        <f>COUNTA(CB34,CB39,CB40,CB44,CB45,CB46,CB47,CB51,CB52,CB55,CB56,CB57,CB58,CB59,CB60,CB61,CB62,CB63,CB64,CB65,CB66,CB71,CB75,CB81,CB87,CB91,CB124,CB105,CB115,CB98,CB99,CB100,CB101,CB102,CB106,CB107,CB108,CB109,CB111,CB110,CB112,CB113,CB114,CB116,CB117,CB118,CB119,CB120,CB121,CB122,CB123,CB126,CB127,CB128,CB129,CB130,CB131,CB125,CB132,CB133,CB138,CB142,CB145,CB149,CB160)</f>
        <v>11</v>
      </c>
      <c r="CC8" s="109">
        <f>COUNTA(CC34,CC39,CC40,CC44,CC45,CC46,CC47,CC51,CC52,CC55,CC56,CC57,CC58,CC59,CC60,CC61,CC62,CC63,CC64,CC65,CC66,CC71,CC75,CC81,CC87,CC91,CC124,CC105,CC115,CC98,CC99,CC100,CC101,CC102,CC106,CC107,CC108,CC109,CC111,CC110,CC112,CC113,CC114,CC116,CC117,CC118,CC119,CC120,CC121,CC122,CC123,CC126,CC127,CC128,CC129,CC130,CC131,CC125,CC132,CC133,CC138,CC142,CC145,CC149,CC160)</f>
        <v>4</v>
      </c>
      <c r="CD8" s="109">
        <f>COUNTA(CD34,CD39,CD40,CD44,CD45,CD46,CD47,CD51,CD52,CD55,CD56,CD57,CD58,CD59,CD60,CD61,CD62,CD63,CD64,CD65,CD66,CD71,CD75,CD81,CD87,CD91,CD124,CD105,CD115,CD98,CD99,CD100,CD101,CD102,CD106,CD107,CD108,CD109,CD111,CD110,CD112,CD113,CD114,CD116,CD117,CD118,CD119,CD120,CD121,CD122,CD123,CD126,CD127,CD128,CD129,CD130,CD131,CD125,CD132,CD133,CD138,CD142,CD145,CD149,CD160)</f>
        <v>4</v>
      </c>
      <c r="CE8" s="358">
        <f>COUNTIF(CE33:CE163,"&gt;0")</f>
        <v>42</v>
      </c>
      <c r="CF8" s="109">
        <f>COUNTA(CF34,CF39,CF40,CF44,CF45,CF46,CF47,CF51,CF52,CF55,CF56,CF57,CF58,CF59,CF60,CF61,CF62,CF63,CF64,CF65,CF66,CF71,CF75,CF81,CF87,CF91,CF124,CF105,CF115,CF98,CF99,CF100,CF101,CF102,CF106,CF107,CF108,CF109,CF111,CF110,CF112,CF113,CF114,CF116,CF117,CF118,CF119,CF120,CF121,CF122,CF123,CF126,CF127,CF128,CF129,CF130,CF131,CF125,CF132,CF133,CF138,CF142,CF145,CF149,CF160)</f>
        <v>1</v>
      </c>
      <c r="CG8" s="197">
        <f>COUNTIF(CG33:CG163,"&gt;0")</f>
        <v>40</v>
      </c>
      <c r="CH8" s="109">
        <f>COUNTA(CH34,CH39,CH40,CH44,CH45,CH46,CH47,CH51,CH52,CH55,CH56,CH57,CH58,CH59,CH60,CH61,CH62,CH63,CH64,CH65,CH66,CH71,CH75,CH81,CH87,CH91,CH124,CH105,CH115,CH98,CH99,CH100,CH101,CH102,CH106,CH107,CH108,CH109,CH111,CH110,CH112,CH113,CH114,CH116,CH117,CH118,CH119,CH120,CH121,CH122,CH123,CH126,CH127,CH128,CH129,CH130,CH131,CH125,CH132,CH133,CH138,CH142,CH145,CH149,CH160)</f>
        <v>6</v>
      </c>
      <c r="CI8" s="108"/>
      <c r="CJ8" s="109">
        <f>COUNTA(CJ34,CJ39,CJ40,CJ44,CJ45,CJ46,CJ47,CJ51,CJ52,CJ55,CJ56,CJ57,CJ58,CJ59,CJ60,CJ61,CJ62,CJ63,CJ64,CJ65,CJ66,CJ71,CJ75,CJ81,CJ87,CJ91,CJ124,CJ105,CJ115,CJ98,CJ99,CJ100,CJ101,CJ102,CJ106,CJ107,CJ108,CJ109,CJ111,CJ110,CJ112,CJ113,CJ114,CJ116,CJ117,CJ118,CJ119,CJ120,CJ121,CJ122,CJ123,CJ126,CJ127,CJ128,CJ129,CJ130,CJ131,CJ125,CJ132,CJ133,CJ138,CJ142,CJ145,CJ149,CJ160)</f>
        <v>24</v>
      </c>
      <c r="CK8" s="109">
        <f>COUNTA(CK34,CK39,CK40,CK44,CK45,CK46,CK47,CK51,CK52,CK55,CK56,CK57,CK58,CK59,CK60,CK61,CK62,CK63,CK64,CK65,CK66,CK71,CK75,CK81,CK87,CK91,CK124,CK105,CK115,CK98,CK99,CK100,CK101,CK102,CK106,CK107,CK108,CK109,CK111,CK110,CK112,CK113,CK114,CK116,CK117,CK118,CK119,CK120,CK121,CK122,CK123,CK126,CK127,CK128,CK129,CK130,CK131,CK125,CK132,CK133,CK138,CK142,CK145,CK149,CK160)</f>
        <v>7</v>
      </c>
      <c r="CL8" s="353">
        <f>COUNTIF(CL33:CL163,"&gt;0")</f>
        <v>25</v>
      </c>
      <c r="CM8" s="109">
        <f>COUNTA(CM34,CM39,CM40,CM44,CM45,CM46,CM47,CM51,CM52,CM55,CM56,CM57,CM58,CM59,CM60,CM61,CM62,CM63,CM64,CM65,CM66,CM71,CM75,CM81,CM87,CM91,CM124,CM105,CM115,CM98,CM99,CM100,CM101,CM102,CM106,CM107,CM108,CM109,CM111,CM110,CM112,CM113,CM114,CM116,CM117,CM118,CM119,CM120,CM121,CM122,CM123,CM126,CM127,CM128,CM129,CM130,CM131,CM125,CM132,CM133,CM138,CM142,CM145,CM149,CM160)</f>
        <v>25</v>
      </c>
      <c r="CN8" s="109">
        <f>COUNTA(CN34,CN39,CN40,CN44,CN45,CN46,CN47,CN51,CN52,CN55,CN56,CN57,CN58,CN59,CN60,CN61,CN62,CN63,CN64,CN65,CN66,CN71,CN75,CN81,CN87,CN91,CN124,CN105,CN115,CN98,CN99,CN100,CN101,CN102,CN106,CN107,CN108,CN109,CN111,CN110,CN112,CN113,CN114,CN116,CN117,CN118,CN119,CN120,CN121,CN122,CN123,CN126,CN127,CN128,CN129,CN130,CN131,CN125,CN132,CN133,CN138,CN142,CN145,CN149,CN160)</f>
        <v>0</v>
      </c>
      <c r="CO8" s="109">
        <f>COUNTA(CO34,CO39,CO40,CO44,CO45,CO46,CO47,CO51,CO52,CO55,CO56,CO57,CO58,CO59,CO60,CO61,CO62,CO63,CO64,CO65,CO66,CO71,CO75,CO81,CO87,CO91,CO124,CO105,CO115,CO98,CO99,CO100,CO101,CO102,CO106,CO107,CO108,CO109,CO111,CO110,CO112,CO113,CO114,CO116,CO117,CO118,CO119,CO120,CO121,CO122,CO123,CO126,CO127,CO128,CO129,CO130,CO131,CO125,CO132,CO133,CO138,CO142,CO145,CO149,CO160)</f>
        <v>1</v>
      </c>
      <c r="CP8" s="353">
        <f>COUNTIF(CP33:CP163,"&gt;0")</f>
        <v>34</v>
      </c>
      <c r="CQ8" s="109">
        <f t="shared" ref="CQ8:CW8" si="55">COUNTA(CQ34,CQ39,CQ40,CQ44,CQ45,CQ46,CQ47,CQ51,CQ52,CQ55,CQ56,CQ57,CQ58,CQ59,CQ60,CQ61,CQ62,CQ63,CQ64,CQ65,CQ66,CQ71,CQ75,CQ81,CQ87,CQ91,CQ124,CQ105,CQ115,CQ98,CQ99,CQ100,CQ101,CQ102,CQ106,CQ107,CQ108,CQ109,CQ111,CQ110,CQ112,CQ113,CQ114,CQ116,CQ117,CQ118,CQ119,CQ120,CQ121,CQ122,CQ123,CQ126,CQ127,CQ128,CQ129,CQ130,CQ131,CQ125,CQ132,CQ133,CQ138,CQ142,CQ145,CQ149,CQ160)</f>
        <v>1</v>
      </c>
      <c r="CR8" s="109">
        <f t="shared" si="55"/>
        <v>32</v>
      </c>
      <c r="CS8" s="109">
        <f t="shared" si="55"/>
        <v>4</v>
      </c>
      <c r="CT8" s="109">
        <f t="shared" si="55"/>
        <v>1</v>
      </c>
      <c r="CU8" s="109">
        <f t="shared" si="55"/>
        <v>4</v>
      </c>
      <c r="CV8" s="109">
        <f t="shared" si="55"/>
        <v>2</v>
      </c>
      <c r="CW8" s="109">
        <f t="shared" si="55"/>
        <v>2</v>
      </c>
      <c r="CX8" s="353">
        <f>COUNTIF(CX33:CX163,"&gt;0")</f>
        <v>4</v>
      </c>
      <c r="CY8" s="109">
        <f>COUNTA(CY34,CY39,CY40,CY44,CY45,CY46,CY47,CY51,CY52,CY55,CY56,CY57,CY58,CY59,CY60,CY61,CY62,CY63,CY64,CY65,CY66,CY71,CY75,CY81,CY87,CY91,CY124,CY105,CY115,CY98,CY99,CY100,CY101,CY102,CY106,CY107,CY108,CY109,CY111,CY110,CY112,CY113,CY114,CY116,CY117,CY118,CY119,CY120,CY121,CY122,CY123,CY126,CY127,CY128,CY129,CY130,CY131,CY125,CY132,CY133,CY138,CY142,CY145,CY149,CY160)</f>
        <v>1</v>
      </c>
      <c r="CZ8" s="109">
        <f>COUNTA(CZ34,CZ39,CZ40,CZ44,CZ45,CZ46,CZ47,CZ51,CZ52,CZ55,CZ56,CZ57,CZ58,CZ59,CZ60,CZ61,CZ62,CZ63,CZ64,CZ65,CZ66,CZ71,CZ75,CZ81,CZ87,CZ91,CZ124,CZ105,CZ115,CZ98,CZ99,CZ100,CZ101,CZ102,CZ106,CZ107,CZ108,CZ109,CZ111,CZ110,CZ112,CZ113,CZ114,CZ116,CZ117,CZ118,CZ119,CZ120,CZ121,CZ122,CZ123,CZ126,CZ127,CZ128,CZ129,CZ130,CZ131,CZ125,CZ132,CZ133,CZ138,CZ142,CZ145,CZ149,CZ160)</f>
        <v>3</v>
      </c>
      <c r="DA8" s="109">
        <f>COUNTA(DA34,DA39,DA40,DA44,DA45,DA46,DA47,DA51,DA52,DA55,DA56,DA57,DA58,DA59,DA60,DA61,DA62,DA63,DA64,DA65,DA66,DA71,DA75,DA81,DA87,DA91,DA124,DA105,DA115,DA98,DA99,DA100,DA101,DA102,DA106,DA107,DA108,DA109,DA111,DA110,DA112,DA113,DA114,DA116,DA117,DA118,DA119,DA120,DA121,DA122,DA123,DA126,DA127,DA128,DA129,DA130,DA131,DA125,DA132,DA133,DA138,DA142,DA145,DA149,DA160)</f>
        <v>2</v>
      </c>
      <c r="DB8" s="109">
        <f>COUNTA(DB34,DB39,DB40,DB44,DB45,DB46,DB47,DB51,DB52,DB55,DB56,DB57,DB58,DB59,DB60,DB61,DB62,DB63,DB64,DB65,DB66,DB71,DB75,DB81,DB87,DB91,DB124,DB105,DB115,DB98,DB99,DB100,DB101,DB102,DB106,DB107,DB108,DB109,DB111,DB110,DB112,DB113,DB114,DB116,DB117,DB118,DB119,DB120,DB121,DB122,DB123,DB126,DB127,DB128,DB129,DB130,DB131,DB125,DB132,DB133,DB138,DB142,DB145,DB149,DB160)</f>
        <v>2</v>
      </c>
      <c r="DC8" s="197">
        <f>COUNTIF(DC33:DC163,"&gt;0")</f>
        <v>7</v>
      </c>
      <c r="DD8" s="109">
        <f t="shared" ref="DD8:DN8" si="56">COUNTA(DD34,DD39,DD40,DD44,DD45,DD46,DD47,DD51,DD52,DD55,DD56,DD57,DD58,DD59,DD60,DD61,DD62,DD63,DD64,DD65,DD66,DD71,DD75,DD81,DD87,DD91,DD124,DD105,DD115,DD98,DD99,DD100,DD101,DD102,DD106,DD107,DD108,DD109,DD111,DD110,DD112,DD113,DD114,DD116,DD117,DD118,DD119,DD120,DD121,DD122,DD123,DD126,DD127,DD128,DD129,DD130,DD131,DD125,DD132,DD133,DD138,DD142,DD145,DD149,DD160)</f>
        <v>4</v>
      </c>
      <c r="DE8" s="109">
        <f t="shared" si="56"/>
        <v>2</v>
      </c>
      <c r="DF8" s="109">
        <f t="shared" si="56"/>
        <v>3</v>
      </c>
      <c r="DG8" s="109">
        <f t="shared" si="56"/>
        <v>3</v>
      </c>
      <c r="DH8" s="109">
        <f t="shared" si="56"/>
        <v>2</v>
      </c>
      <c r="DI8" s="109">
        <f t="shared" si="56"/>
        <v>2</v>
      </c>
      <c r="DJ8" s="109">
        <f t="shared" si="56"/>
        <v>2</v>
      </c>
      <c r="DK8" s="109">
        <f t="shared" si="56"/>
        <v>2</v>
      </c>
      <c r="DL8" s="109">
        <f t="shared" si="56"/>
        <v>3</v>
      </c>
      <c r="DM8" s="109">
        <f t="shared" si="56"/>
        <v>2</v>
      </c>
      <c r="DN8" s="109">
        <f t="shared" si="56"/>
        <v>3</v>
      </c>
      <c r="DO8" s="197">
        <f>COUNTIF(DO33:DO163,"&gt;0")</f>
        <v>15</v>
      </c>
      <c r="DP8" s="109">
        <f>COUNTA(DP34,DP39,DP40,DP44,DP45,DP46,DP47,DP51,DP52,DP55,DP56,DP57,DP58,DP59,DP60,DP61,DP62,DP63,DP64,DP65,DP66,DP71,DP75,DP81,DP87,DP91,DP124,DP105,DP115,DP98,DP99,DP100,DP101,DP102,DP106,DP107,DP108,DP109,DP111,DP110,DP112,DP113,DP114,DP116,DP117,DP118,DP119,DP120,DP121,DP122,DP123,DP126,DP127,DP128,DP129,DP130,DP131,DP125,DP132,DP133,DP138,DP142,DP145,DP149,DP160)</f>
        <v>1</v>
      </c>
      <c r="DQ8" s="109">
        <f>COUNTA(DQ34,DQ39,DQ40,DQ44,DQ45,DQ46,DQ47,DQ51,DQ52,DQ55,DQ56,DQ57,DQ58,DQ59,DQ60,DQ61,DQ62,DQ63,DQ64,DQ65,DQ66,DQ71,DQ75,DQ81,DQ87,DQ91,DQ124,DQ105,DQ115,DQ98,DQ99,DQ100,DQ101,DQ102,DQ106,DQ107,DQ108,DQ109,DQ111,DQ110,DQ112,DQ113,DQ114,DQ116,DQ117,DQ118,DQ119,DQ120,DQ121,DQ122,DQ123,DQ126,DQ127,DQ128,DQ129,DQ130,DQ131,DQ125,DQ132,DQ133,DQ138,DQ142,DQ145,DQ149,DQ160)</f>
        <v>10</v>
      </c>
      <c r="DR8" s="109">
        <f>COUNTA(DR34,DR39,DR40,DR44,DR45,DR46,DR47,DR51,DR52,DR55,DR56,DR57,DR58,DR59,DR60,DR61,DR62,DR63,DR64,DR65,DR66,DR71,DR75,DR81,DR87,DR91,DR124,DR105,DR115,DR98,DR99,DR100,DR101,DR102,DR106,DR107,DR108,DR109,DR111,DR110,DR112,DR113,DR114,DR116,DR117,DR118,DR119,DR120,DR121,DR122,DR123,DR126,DR127,DR128,DR129,DR130,DR131,DR125,DR132,DR133,DR138,DR142,DR145,DR149,DR160)</f>
        <v>14</v>
      </c>
      <c r="DS8" s="197">
        <f>COUNTIF(DS33:DS163,"&gt;0")</f>
        <v>6</v>
      </c>
      <c r="DT8" s="109">
        <f t="shared" ref="DT8:DZ8" si="57">COUNTA(DT34,DT39,DT40,DT44,DT45,DT46,DT47,DT51,DT52,DT55,DT56,DT57,DT58,DT59,DT60,DT61,DT62,DT63,DT64,DT65,DT66,DT71,DT75,DT81,DT87,DT91,DT124,DT105,DT115,DT98,DT99,DT100,DT101,DT102,DT106,DT107,DT108,DT109,DT111,DT110,DT112,DT113,DT114,DT116,DT117,DT118,DT119,DT120,DT121,DT122,DT123,DT126,DT127,DT128,DT129,DT130,DT131,DT125,DT132,DT133,DT138,DT142,DT145,DT149,DT160)</f>
        <v>2</v>
      </c>
      <c r="DU8" s="109">
        <f t="shared" si="57"/>
        <v>1</v>
      </c>
      <c r="DV8" s="109">
        <f t="shared" si="57"/>
        <v>1</v>
      </c>
      <c r="DW8" s="109">
        <f t="shared" si="57"/>
        <v>2</v>
      </c>
      <c r="DX8" s="109">
        <f t="shared" si="57"/>
        <v>1</v>
      </c>
      <c r="DY8" s="109">
        <f t="shared" si="57"/>
        <v>1</v>
      </c>
      <c r="DZ8" s="109">
        <f t="shared" si="57"/>
        <v>1</v>
      </c>
      <c r="EA8" s="358">
        <f>COUNTIF(EA33:EA163,"&gt;0")</f>
        <v>34</v>
      </c>
      <c r="EB8" s="109">
        <f>COUNTA(EB34,EB39,EB40,EB44,EB45,EB46,EB47,EB51,EB52,EB55,EB56,EB57,EB58,EB59,EB60,EB61,EB62,EB63,EB64,EB65,EB66,EB71,EB75,EB81,EB87,EB91,EB124,EB105,EB115,EB98,EB99,EB100,EB101,EB102,EB106,EB107,EB108,EB109,EB111,EB110,EB112,EB113,EB114,EB116,EB117,EB118,EB119,EB120,EB121,EB122,EB123,EB126,EB127,EB128,EB129,EB130,EB131,EB125,EB132,EB133,EB138,EB142,EB145,EB149,EB160)</f>
        <v>3</v>
      </c>
      <c r="EC8" s="197">
        <f>COUNTIF(EC33:EC163,"&gt;0")</f>
        <v>25</v>
      </c>
      <c r="ED8" s="353">
        <f>COUNTIF(ED33:ED163,"&gt;0")</f>
        <v>15</v>
      </c>
      <c r="EE8" s="109">
        <f>COUNTA(EE34,EE39,EE40,EE44,EE45,EE46,EE47,EE51,EE52,EE55,EE56,EE57,EE58,EE59,EE60,EE61,EE62,EE63,EE64,EE65,EE66,EE71,EE75,EE81,EE87,EE91,EE124,EE105,EE115,EE98,EE99,EE100,EE101,EE102,EE106,EE107,EE108,EE109,EE111,EE110,EE112,EE113,EE114,EE116,EE117,EE118,EE119,EE120,EE121,EE122,EE123,EE126,EE127,EE128,EE129,EE130,EE131,EE125,EE132,EE133,EE138,EE142,EE145,EE149,EE160)</f>
        <v>4</v>
      </c>
      <c r="EF8" s="109">
        <f>COUNTA(EF34,EF39,EF40,EF44,EF45,EF46,EF47,EF51,EF52,EF55,EF56,EF57,EF58,EF59,EF60,EF61,EF62,EF63,EF64,EF65,EF66,EF71,EF75,EF81,EF87,EF91,EF124,EF105,EF115,EF98,EF99,EF100,EF101,EF102,EF106,EF107,EF108,EF109,EF111,EF110,EF112,EF113,EF114,EF116,EF117,EF118,EF119,EF120,EF121,EF122,EF123,EF126,EF127,EF128,EF129,EF130,EF131,EF125,EF132,EF133,EF138,EF142,EF145,EF149,EF160)</f>
        <v>9</v>
      </c>
      <c r="EG8" s="109">
        <f>COUNTA(EG34,EG39,EG40,EG44,EG45,EG46,EG47,EG51,EG52,EG55,EG56,EG57,EG58,EG59,EG60,EG61,EG62,EG63,EG64,EG65,EG66,EG71,EG75,EG81,EG87,EG91,EG124,EG105,EG115,EG98,EG99,EG100,EG101,EG102,EG106,EG107,EG108,EG109,EG111,EG110,EG112,EG113,EG114,EG116,EG117,EG118,EG119,EG120,EG121,EG122,EG123,EG126,EG127,EG128,EG129,EG130,EG131,EG125,EG132,EG133,EG138,EG142,EG145,EG149,EG160)</f>
        <v>3</v>
      </c>
      <c r="EH8" s="109">
        <f>COUNTA(EH34,EH39,EH40,EH44,EH45,EH46,EH47,EH51,EH52,EH55,EH56,EH57,EH58,EH59,EH60,EH61,EH62,EH63,EH64,EH65,EH66,EH71,EH75,EH81,EH87,EH91,EH124,EH105,EH115,EH98,EH99,EH100,EH101,EH102,EH106,EH107,EH108,EH109,EH111,EH110,EH112,EH113,EH114,EH116,EH117,EH118,EH119,EH120,EH121,EH122,EH123,EH126,EH127,EH128,EH129,EH130,EH131,EH125,EH132,EH133,EH138,EH142,EH145,EH149,EH160)</f>
        <v>1</v>
      </c>
      <c r="EI8" s="108"/>
      <c r="EJ8" s="109">
        <f>COUNTA(EJ34,EJ39,EJ40,EJ44,EJ45,EJ46,EJ47,EJ51,EJ52,EJ55,EJ56,EJ57,EJ58,EJ59,EJ60,EJ61,EJ62,EJ63,EJ64,EJ65,EJ66,EJ71,EJ75,EJ81,EJ87,EJ91,EJ124,EJ105,EJ115,EJ98,EJ99,EJ100,EJ101,EJ102,EJ106,EJ107,EJ108,EJ109,EJ111,EJ110,EJ112,EJ113,EJ114,EJ116,EJ117,EJ118,EJ119,EJ120,EJ121,EJ122,EJ123,EJ126,EJ127,EJ128,EJ129,EJ130,EJ131,EJ125,EJ132,EJ133,EJ138,EJ142,EJ145,EJ149,EJ160)</f>
        <v>6</v>
      </c>
      <c r="EK8" s="353">
        <f>COUNTIF(EK33:EK163,"&gt;0")</f>
        <v>20</v>
      </c>
      <c r="EL8" s="109">
        <f>COUNTA(EL34,EL39,EL40,EL44,EL45,EL46,EL47,EL51,EL52,EL55,EL56,EL57,EL58,EL59,EL60,EL61,EL62,EL63,EL64,EL65,EL66,EL71,EL75,EL81,EL87,EL91,EL124,EL105,EL115,EL98,EL99,EL100,EL101,EL102,EL106,EL107,EL108,EL109,EL111,EL110,EL112,EL113,EL114,EL116,EL117,EL118,EL119,EL120,EL121,EL122,EL123,EL126,EL127,EL128,EL129,EL130,EL131,EL125,EL132,EL133,EL138,EL142,EL145,EL149,EL160)</f>
        <v>20</v>
      </c>
      <c r="EM8" s="109">
        <f>COUNTA(EM34,EM39,EM40,EM44,EM45,EM46,EM47,EM51,EM52,EM55,EM56,EM57,EM58,EM59,EM60,EM61,EM62,EM63,EM64,EM65,EM66,EM71,EM75,EM81,EM87,EM91,EM124,EM105,EM115,EM98,EM99,EM100,EM101,EM102,EM106,EM107,EM108,EM109,EM111,EM110,EM112,EM113,EM114,EM116,EM117,EM118,EM119,EM120,EM121,EM122,EM123,EM126,EM127,EM128,EM129,EM130,EM131,EM125,EM132,EM133,EM138,EM142,EM145,EM149,EM160)</f>
        <v>1</v>
      </c>
      <c r="EN8" s="108"/>
      <c r="EO8" s="109">
        <f>COUNTA(EO34,EO39,EO40,EO44,EO45,EO46,EO47,EO51,EO52,EO55,EO56,EO57,EO58,EO59,EO60,EO61,EO62,EO63,EO64,EO65,EO66,EO71,EO75,EO81,EO87,EO91,EO124,EO105,EO115,EO98,EO99,EO100,EO101,EO102,EO106,EO107,EO108,EO109,EO111,EO110,EO112,EO113,EO114,EO116,EO117,EO118,EO119,EO120,EO121,EO122,EO123,EO126,EO127,EO128,EO129,EO130,EO131,EO125,EO132,EO133,EO138,EO142,EO145,EO149,EO160)</f>
        <v>1</v>
      </c>
      <c r="EP8" s="353">
        <f>COUNTIF(EP33:EP163,"&gt;0")</f>
        <v>8</v>
      </c>
      <c r="EQ8" s="109">
        <f t="shared" ref="EQ8:EV8" si="58">COUNTA(EQ34,EQ39,EQ40,EQ44,EQ45,EQ46,EQ47,EQ51,EQ52,EQ55,EQ56,EQ57,EQ58,EQ59,EQ60,EQ61,EQ62,EQ63,EQ64,EQ65,EQ66,EQ71,EQ75,EQ81,EQ87,EQ91,EQ124,EQ105,EQ115,EQ98,EQ99,EQ100,EQ101,EQ102,EQ106,EQ107,EQ108,EQ109,EQ111,EQ110,EQ112,EQ113,EQ114,EQ116,EQ117,EQ118,EQ119,EQ120,EQ121,EQ122,EQ123,EQ126,EQ127,EQ128,EQ129,EQ130,EQ131,EQ125,EQ132,EQ133,EQ138,EQ142,EQ145,EQ149,EQ160)</f>
        <v>4</v>
      </c>
      <c r="ER8" s="109">
        <f t="shared" si="58"/>
        <v>3</v>
      </c>
      <c r="ES8" s="109">
        <f t="shared" si="58"/>
        <v>2</v>
      </c>
      <c r="ET8" s="109">
        <f t="shared" si="58"/>
        <v>3</v>
      </c>
      <c r="EU8" s="109">
        <f t="shared" si="58"/>
        <v>3</v>
      </c>
      <c r="EV8" s="109">
        <f t="shared" si="58"/>
        <v>2</v>
      </c>
      <c r="EW8" s="197">
        <f>COUNTIF(EW33:EW163,"&gt;0")</f>
        <v>29</v>
      </c>
      <c r="EX8" s="353">
        <f>COUNTIF(EX33:EX163,"&gt;0")</f>
        <v>19</v>
      </c>
      <c r="EY8" s="109">
        <f>COUNTA(EY34,EY39,EY40,EY44,EY45,EY46,EY47,EY51,EY52,EY55,EY56,EY57,EY58,EY59,EY60,EY61,EY62,EY63,EY64,EY65,EY66,EY71,EY75,EY81,EY87,EY91,EY124,EY105,EY115,EY98,EY99,EY100,EY101,EY102,EY106,EY107,EY108,EY109,EY111,EY110,EY112,EY113,EY114,EY116,EY117,EY118,EY119,EY120,EY121,EY122,EY123,EY126,EY127,EY128,EY129,EY130,EY131,EY125,EY132,EY133,EY138,EY142,EY145,EY149,EY160)</f>
        <v>19</v>
      </c>
      <c r="EZ8" s="109">
        <f>COUNTA(EZ34,EZ39,EZ40,EZ44,EZ45,EZ46,EZ47,EZ51,EZ52,EZ55,EZ56,EZ57,EZ58,EZ59,EZ60,EZ61,EZ62,EZ63,EZ64,EZ65,EZ66,EZ71,EZ75,EZ81,EZ87,EZ91,EZ124,EZ105,EZ115,EZ98,EZ99,EZ100,EZ101,EZ102,EZ106,EZ107,EZ108,EZ109,EZ111,EZ110,EZ112,EZ113,EZ114,EZ116,EZ117,EZ118,EZ119,EZ120,EZ121,EZ122,EZ123,EZ126,EZ127,EZ128,EZ129,EZ130,EZ131,EZ125,EZ132,EZ133,EZ138,EZ142,EZ145,EZ149,EZ160)</f>
        <v>1</v>
      </c>
      <c r="FA8" s="353">
        <f>COUNTIF(FA33:FA163,"&gt;0")</f>
        <v>20</v>
      </c>
      <c r="FB8" s="109">
        <f>COUNTA(FB34,FB39,FB40,FB44,FB45,FB46,FB47,FB51,FB52,FB55,FB56,FB57,FB58,FB59,FB60,FB61,FB62,FB63,FB64,FB65,FB66,FB71,FB75,FB81,FB87,FB91,FB124,FB105,FB115,FB98,FB99,FB100,FB101,FB102,FB106,FB107,FB108,FB109,FB111,FB110,FB112,FB113,FB114,FB116,FB117,FB118,FB119,FB120,FB121,FB122,FB123,FB126,FB127,FB128,FB129,FB130,FB131,FB125,FB132,FB133,FB138,FB142,FB145,FB149,FB160)</f>
        <v>20</v>
      </c>
      <c r="FC8" s="109">
        <f>COUNTA(FC34,FC39,FC40,FC44,FC45,FC46,FC47,FC51,FC52,FC55,FC56,FC57,FC58,FC59,FC60,FC61,FC62,FC63,FC64,FC65,FC66,FC71,FC75,FC81,FC87,FC91,FC124,FC105,FC115,FC98,FC99,FC100,FC101,FC102,FC106,FC107,FC108,FC109,FC111,FC110,FC112,FC113,FC114,FC116,FC117,FC118,FC119,FC120,FC121,FC122,FC123,FC126,FC127,FC128,FC129,FC130,FC131,FC125,FC132,FC133,FC138,FC142,FC145,FC149,FC160)</f>
        <v>3</v>
      </c>
      <c r="FD8" s="109">
        <f>COUNTA(FD34,FD39,FD40,FD44,FD45,FD46,FD47,FD51,FD52,FD55,FD56,FD57,FD58,FD59,FD60,FD61,FD62,FD63,FD64,FD65,FD66,FD71,FD75,FD81,FD87,FD91,FD124,FD105,FD115,FD98,FD99,FD100,FD101,FD102,FD106,FD107,FD108,FD109,FD111,FD110,FD112,FD113,FD114,FD116,FD117,FD118,FD119,FD120,FD121,FD122,FD123,FD126,FD127,FD128,FD129,FD130,FD131,FD125,FD132,FD133,FD138,FD142,FD145,FD149,FD160)</f>
        <v>2</v>
      </c>
      <c r="FE8" s="108"/>
      <c r="FF8" s="109">
        <f>COUNTA(FF34,FF39,FF40,FF44,FF45,FF46,FF47,FF51,FF52,FF55,FF56,FF57,FF58,FF59,FF60,FF61,FF62,FF63,FF64,FF65,FF66,FF71,FF75,FF81,FF87,FF91,FF124,FF105,FF115,FF98,FF99,FF100,FF101,FF102,FF106,FF107,FF108,FF109,FF111,FF110,FF112,FF113,FF114,FF116,FF117,FF118,FF119,FF120,FF121,FF122,FF123,FF126,FF127,FF128,FF129,FF130,FF131,FF125,FF132,FF133,FF138,FF142,FF145,FF149,FF160)</f>
        <v>2</v>
      </c>
      <c r="FG8" s="353">
        <f>COUNTIF(FG33:FG163,"&gt;0")</f>
        <v>4</v>
      </c>
      <c r="FH8" s="109">
        <f>COUNTA(FH34,FH39,FH40,FH44,FH45,FH46,FH47,FH51,FH52,FH55,FH56,FH57,FH58,FH59,FH60,FH61,FH62,FH63,FH64,FH65,FH66,FH71,FH75,FH81,FH87,FH91,FH124,FH105,FH115,FH98,FH99,FH100,FH101,FH102,FH106,FH107,FH108,FH109,FH111,FH110,FH112,FH113,FH114,FH116,FH117,FH118,FH119,FH120,FH121,FH122,FH123,FH126,FH127,FH128,FH129,FH130,FH131,FH125,FH132,FH133,FH138,FH142,FH145,FH149,FH160)</f>
        <v>4</v>
      </c>
      <c r="FI8" s="109">
        <f>COUNTA(FI34,FI39,FI40,FI44,FI45,FI46,FI47,FI51,FI52,FI55,FI56,FI57,FI58,FI59,FI60,FI61,FI62,FI63,FI64,FI65,FI66,FI71,FI75,FI81,FI87,FI91,FI124,FI105,FI115,FI98,FI99,FI100,FI101,FI102,FI106,FI107,FI108,FI109,FI111,FI110,FI112,FI113,FI114,FI116,FI117,FI118,FI119,FI120,FI121,FI122,FI123,FI126,FI127,FI128,FI129,FI130,FI131,FI125,FI132,FI133,FI138,FI142,FI145,FI149,FI160)</f>
        <v>1</v>
      </c>
      <c r="FJ8" s="353">
        <f>COUNTIF(FJ33:FJ163,"&gt;0")</f>
        <v>7</v>
      </c>
      <c r="FK8" s="109">
        <f>COUNTA(FK34,FK39,FK40,FK44,FK45,FK46,FK47,FK51,FK52,FK55,FK56,FK57,FK58,FK59,FK60,FK61,FK62,FK63,FK64,FK65,FK66,FK71,FK75,FK81,FK87,FK91,FK124,FK105,FK115,FK98,FK99,FK100,FK101,FK102,FK106,FK107,FK108,FK109,FK111,FK110,FK112,FK113,FK114,FK116,FK117,FK118,FK119,FK120,FK121,FK122,FK123,FK126,FK127,FK128,FK129,FK130,FK131,FK125,FK132,FK133,FK138,FK142,FK145,FK149,FK160)</f>
        <v>5</v>
      </c>
      <c r="FL8" s="109">
        <f>COUNTA(FL34,FL39,FL40,FL44,FL45,FL46,FL47,FL51,FL52,FL55,FL56,FL57,FL58,FL59,FL60,FL61,FL62,FL63,FL64,FL65,FL66,FL71,FL75,FL81,FL87,FL91,FL124,FL105,FL115,FL98,FL99,FL100,FL101,FL102,FL106,FL107,FL108,FL109,FL111,FL110,FL112,FL113,FL114,FL116,FL117,FL118,FL119,FL120,FL121,FL122,FL123,FL126,FL127,FL128,FL129,FL130,FL131,FL125,FL132,FL133,FL138,FL142,FL145,FL149,FL160)</f>
        <v>3</v>
      </c>
      <c r="FM8" s="109">
        <f>COUNTA(FM34,FM39,FM40,FM44,FM45,FM46,FM47,FM51,FM52,FM55,FM56,FM57,FM58,FM59,FM60,FM61,FM62,FM63,FM64,FM65,FM66,FM71,FM75,FM81,FM87,FM91,FM124,FM105,FM115,FM98,FM99,FM100,FM101,FM102,FM106,FM107,FM108,FM109,FM111,FM110,FM112,FM113,FM114,FM116,FM117,FM118,FM119,FM120,FM121,FM122,FM123,FM126,FM127,FM128,FM129,FM130,FM131,FM125,FM132,FM133,FM138,FM142,FM145,FM149,FM160)</f>
        <v>3</v>
      </c>
      <c r="FN8" s="358">
        <f>COUNTIF(FN33:FN163,"&gt;0")</f>
        <v>31</v>
      </c>
      <c r="FO8" s="109">
        <f>COUNTA(FO34,FO39,FO40,FO44,FO45,FO46,FO47,FO51,FO52,FO55,FO56,FO57,FO58,FO59,FO60,FO61,FO62,FO63,FO64,FO65,FO66,FO71,FO75,FO81,FO87,FO91,FO124,FO105,FO115,FO98,FO99,FO100,FO101,FO102,FO106,FO107,FO108,FO109,FO111,FO110,FO112,FO113,FO114,FO116,FO117,FO118,FO119,FO120,FO121,FO122,FO123,FO126,FO127,FO128,FO129,FO130,FO131,FO125,FO132,FO133,FO138,FO142,FO145,FO149,FO160)</f>
        <v>11</v>
      </c>
      <c r="FP8" s="197">
        <f>COUNTIF(FP33:FP163,"&gt;0")</f>
        <v>31</v>
      </c>
      <c r="FQ8" s="109">
        <f>COUNTA(FQ34,FQ39,FQ40,FQ44,FQ45,FQ46,FQ47,FQ51,FQ52,FQ55,FQ56,FQ57,FQ58,FQ59,FQ60,FQ61,FQ62,FQ63,FQ64,FQ65,FQ66,FQ71,FQ75,FQ81,FQ87,FQ91,FQ124,FQ105,FQ115,FQ98,FQ99,FQ100,FQ101,FQ102,FQ106,FQ107,FQ108,FQ109,FQ111,FQ110,FQ112,FQ113,FQ114,FQ116,FQ117,FQ118,FQ119,FQ120,FQ121,FQ122,FQ123,FQ126,FQ127,FQ128,FQ129,FQ130,FQ131,FQ125,FQ132,FQ133,FQ138,FQ142,FQ145,FQ149,FQ160)</f>
        <v>11</v>
      </c>
      <c r="FR8" s="108"/>
      <c r="FS8" s="109">
        <f>COUNTA(FS34,FS39,FS40,FS44,FS45,FS46,FS47,FS51,FS52,FS55,FS56,FS57,FS58,FS59,FS60,FS61,FS62,FS63,FS64,FS65,FS66,FS71,FS75,FS81,FS87,FS91,FS124,FS105,FS115,FS98,FS99,FS100,FS101,FS102,FS106,FS107,FS108,FS109,FS111,FS110,FS112,FS113,FS114,FS116,FS117,FS118,FS119,FS120,FS121,FS122,FS123,FS126,FS127,FS128,FS129,FS130,FS131,FS125,FS132,FS133,FS138,FS142,FS145,FS149,FS160)</f>
        <v>2</v>
      </c>
      <c r="FT8" s="353">
        <f>COUNTIF(FT33:FT163,"&gt;0")</f>
        <v>15</v>
      </c>
      <c r="FU8" s="109">
        <f>COUNTA(FU34,FU39,FU40,FU44,FU45,FU46,FU47,FU51,FU52,FU55,FU56,FU57,FU58,FU59,FU60,FU61,FU62,FU63,FU64,FU65,FU66,FU71,FU75,FU81,FU87,FU91,FU124,FU105,FU115,FU98,FU99,FU100,FU101,FU102,FU106,FU107,FU108,FU109,FU111,FU110,FU112,FU113,FU114,FU116,FU117,FU118,FU119,FU120,FU121,FU122,FU123,FU126,FU127,FU128,FU129,FU130,FU131,FU125,FU132,FU133,FU138,FU142,FU145,FU149,FU160)</f>
        <v>10</v>
      </c>
      <c r="FV8" s="109">
        <f>COUNTA(FV34,FV39,FV40,FV44,FV45,FV46,FV47,FV51,FV52,FV55,FV56,FV57,FV58,FV59,FV60,FV61,FV62,FV63,FV64,FV65,FV66,FV71,FV75,FV81,FV87,FV91,FV124,FV105,FV115,FV98,FV99,FV100,FV101,FV102,FV106,FV107,FV108,FV109,FV111,FV110,FV112,FV113,FV114,FV116,FV117,FV118,FV119,FV120,FV121,FV122,FV123,FV126,FV127,FV128,FV129,FV130,FV131,FV125,FV132,FV133,FV138,FV142,FV145,FV149,FV160)</f>
        <v>4</v>
      </c>
      <c r="FW8" s="109">
        <f>COUNTA(FW34,FW39,FW40,FW44,FW45,FW46,FW47,FW51,FW52,FW55,FW56,FW57,FW58,FW59,FW60,FW61,FW62,FW63,FW64,FW65,FW66,FW71,FW75,FW81,FW87,FW91,FW124,FW105,FW115,FW98,FW99,FW100,FW101,FW102,FW106,FW107,FW108,FW109,FW111,FW110,FW112,FW113,FW114,FW116,FW117,FW118,FW119,FW120,FW121,FW122,FW123,FW126,FW127,FW128,FW129,FW130,FW131,FW125,FW132,FW133,FW138,FW142,FW145,FW149,FW160)</f>
        <v>2</v>
      </c>
      <c r="FX8" s="109">
        <f>COUNTA(FX34,FX39,FX40,FX44,FX45,FX46,FX47,FX51,FX52,FX55,FX56,FX57,FX58,FX59,FX60,FX61,FX62,FX63,FX64,FX65,FX66,FX71,FX75,FX81,FX87,FX91,FX124,FX105,FX115,FX98,FX99,FX100,FX101,FX102,FX106,FX107,FX108,FX109,FX111,FX110,FX112,FX113,FX114,FX116,FX117,FX118,FX119,FX120,FX121,FX122,FX123,FX126,FX127,FX128,FX129,FX130,FX131,FX125,FX132,FX133,FX138,FX142,FX145,FX149,FX160)</f>
        <v>1</v>
      </c>
      <c r="FY8" s="109">
        <f>COUNTA(FY34,FY39,FY40,FY44,FY45,FY46,FY47,FY51,FY52,FY55,FY56,FY57,FY58,FY59,FY60,FY61,FY62,FY63,FY64,FY65,FY66,FY71,FY75,FY81,FY87,FY91,FY124,FY105,FY115,FY98,FY99,FY100,FY101,FY102,FY106,FY107,FY108,FY109,FY111,FY110,FY112,FY113,FY114,FY116,FY117,FY118,FY119,FY120,FY121,FY122,FY123,FY126,FY127,FY128,FY129,FY130,FY131,FY125,FY132,FY133,FY138,FY142,FY145,FY149,FY160)</f>
        <v>1</v>
      </c>
      <c r="FZ8" s="108"/>
      <c r="GA8" s="109">
        <f>COUNTA(GA34,GA39,GA40,GA44,GA45,GA46,GA47,GA51,GA52,GA55,GA56,GA57,GA58,GA59,GA60,GA61,GA62,GA63,GA64,GA65,GA66,GA71,GA75,GA81,GA87,GA91,GA124,GA105,GA115,GA98,GA99,GA100,GA101,GA102,GA106,GA107,GA108,GA109,GA111,GA110,GA112,GA113,GA114,GA116,GA117,GA118,GA119,GA120,GA121,GA122,GA123,GA126,GA127,GA128,GA129,GA130,GA131,GA125,GA132,GA133,GA138,GA142,GA145,GA149,GA160)</f>
        <v>2</v>
      </c>
      <c r="GB8" s="197">
        <f>COUNTIF(GB33:GB163,"&gt;0")</f>
        <v>19</v>
      </c>
      <c r="GC8" s="109">
        <f>COUNTA(GC34,GC39,GC40,GC44,GC45,GC46,GC47,GC51,GC52,GC55,GC56,GC57,GC58,GC59,GC60,GC61,GC62,GC63,GC64,GC65,GC66,GC71,GC75,GC81,GC87,GC91,GC124,GC105,GC115,GC98,GC99,GC100,GC101,GC102,GC106,GC107,GC108,GC109,GC111,GC110,GC112,GC113,GC114,GC116,GC117,GC118,GC119,GC120,GC121,GC122,GC123,GC126,GC127,GC128,GC129,GC130,GC131,GC125,GC132,GC133,GC138,GC142,GC145,GC149,GC160)</f>
        <v>19</v>
      </c>
      <c r="GD8" s="109">
        <f>COUNTA(GD34,GD39,GD40,GD44,GD45,GD46,GD47,GD51,GD52,GD55,GD56,GD57,GD58,GD59,GD60,GD61,GD62,GD63,GD64,GD65,GD66,GD71,GD75,GD81,GD87,GD91,GD124,GD105,GD115,GD98,GD99,GD100,GD101,GD102,GD106,GD107,GD108,GD109,GD111,GD110,GD112,GD113,GD114,GD116,GD117,GD118,GD119,GD120,GD121,GD122,GD123,GD126,GD127,GD128,GD129,GD130,GD131,GD125,GD132,GD133,GD138,GD142,GD145,GD149,GD160)</f>
        <v>8</v>
      </c>
      <c r="GE8" s="109">
        <f>COUNTA(GE34,GE39,GE40,GE44,GE45,GE46,GE47,GE51,GE52,GE55,GE56,GE57,GE58,GE59,GE60,GE61,GE62,GE63,GE64,GE65,GE66,GE71,GE75,GE81,GE87,GE91,GE124,GE105,GE115,GE98,GE99,GE100,GE101,GE102,GE106,GE107,GE108,GE109,GE111,GE110,GE112,GE113,GE114,GE116,GE117,GE118,GE119,GE120,GE121,GE122,GE123,GE126,GE127,GE128,GE129,GE130,GE131,GE125,GE132,GE133,GE138,GE142,GE145,GE149,GE160)</f>
        <v>1</v>
      </c>
      <c r="GF8" s="197">
        <f>COUNTIF(GF33:GF163,"&gt;0")</f>
        <v>21</v>
      </c>
      <c r="GG8" s="109">
        <f>COUNTA(GG34,GG39,GG40,GG44,GG45,GG46,GG47,GG51,GG52,GG55,GG56,GG57,GG58,GG59,GG60,GG61,GG62,GG63,GG64,GG65,GG66,GG71,GG75,GG81,GG87,GG91,GG124,GG105,GG115,GG98,GG99,GG100,GG101,GG102,GG106,GG107,GG108,GG109,GG111,GG110,GG112,GG113,GG114,GG116,GG117,GG118,GG119,GG120,GG121,GG122,GG123,GG126,GG127,GG128,GG129,GG130,GG131,GG125,GG132,GG133,GG138,GG142,GG145,GG149,GG160)</f>
        <v>21</v>
      </c>
      <c r="GH8" s="358">
        <f>COUNTIF(GH33:GH163,"&gt;0")</f>
        <v>14</v>
      </c>
      <c r="GI8" s="109">
        <f>COUNTA(GI34,GI39,GI40,GI44,GI45,GI46,GI47,GI51,GI52,GI55,GI56,GI57,GI58,GI59,GI60,GI61,GI62,GI63,GI64,GI65,GI66,GI71,GI75,GI81,GI87,GI91,GI124,GI105,GI115,GI98,GI99,GI100,GI101,GI102,GI106,GI107,GI108,GI109,GI111,GI110,GI112,GI113,GI114,GI116,GI117,GI118,GI119,GI120,GI121,GI122,GI123,GI126,GI127,GI128,GI129,GI130,GI131,GI125,GI132,GI133,GI138,GI142,GI145,GI149,GI160)</f>
        <v>13</v>
      </c>
      <c r="GJ8" s="197">
        <f>COUNTIF(GJ33:GJ163,"&gt;0")</f>
        <v>6</v>
      </c>
      <c r="GK8" s="109">
        <f>COUNTA(GK34,GK39,GK40,GK44,GK45,GK46,GK47,GK51,GK52,GK55,GK56,GK57,GK58,GK59,GK60,GK61,GK62,GK63,GK64,GK65,GK66,GK71,GK75,GK81,GK87,GK91,GK124,GK105,GK115,GK98,GK99,GK100,GK101,GK102,GK106,GK107,GK108,GK109,GK111,GK110,GK112,GK113,GK114,GK116,GK117,GK118,GK119,GK120,GK121,GK122,GK123,GK126,GK127,GK128,GK129,GK130,GK131,GK125,GK132,GK133,GK138,GK142,GK145,GK149,GK160)</f>
        <v>6</v>
      </c>
      <c r="GL8" s="109">
        <f>COUNTA(GL34,GL39,GL40,GL44,GL45,GL46,GL47,GL51,GL52,GL55,GL56,GL57,GL58,GL59,GL60,GL61,GL62,GL63,GL64,GL65,GL66,GL71,GL75,GL81,GL87,GL91,GL124,GL105,GL115,GL98,GL99,GL100,GL101,GL102,GL106,GL107,GL108,GL109,GL111,GL110,GL112,GL113,GL114,GL116,GL117,GL118,GL119,GL120,GL121,GL122,GL123,GL126,GL127,GL128,GL129,GL130,GL131,GL125,GL132,GL133,GL138,GL142,GL145,GL149,GL160)</f>
        <v>2</v>
      </c>
      <c r="GM8" s="197">
        <f>COUNTIF(GM33:GM163,"&gt;0")</f>
        <v>7</v>
      </c>
      <c r="GN8" s="109">
        <f>COUNTA(GN34,GN39,GN40,GN44,GN45,GN46,GN47,GN51,GN52,GN55,GN56,GN57,GN58,GN59,GN60,GN61,GN62,GN63,GN64,GN65,GN66,GN71,GN75,GN81,GN87,GN91,GN124,GN105,GN115,GN98,GN99,GN100,GN101,GN102,GN106,GN107,GN108,GN109,GN111,GN110,GN112,GN113,GN114,GN116,GN117,GN118,GN119,GN120,GN121,GN122,GN123,GN126,GN127,GN128,GN129,GN130,GN131,GN125,GN132,GN133,GN138,GN142,GN145,GN149,GN160)</f>
        <v>0</v>
      </c>
      <c r="GO8" s="109">
        <f>COUNTA(GO34,GO39,GO40,GO44,GO45,GO46,GO47,GO51,GO52,GO55,GO56,GO57,GO58,GO59,GO60,GO61,GO62,GO63,GO64,GO65,GO66,GO71,GO75,GO81,GO87,GO91,GO124,GO105,GO115,GO98,GO99,GO100,GO101,GO102,GO106,GO107,GO108,GO109,GO111,GO110,GO112,GO113,GO114,GO116,GO117,GO118,GO119,GO120,GO121,GO122,GO123,GO126,GO127,GO128,GO129,GO130,GO131,GO125,GO132,GO133,GO138,GO142,GO145,GO149,GO160)</f>
        <v>3</v>
      </c>
      <c r="GP8" s="109">
        <f>COUNTA(GP34,GP39,GP40,GP44,GP45,GP46,GP47,GP51,GP52,GP55,GP56,GP57,GP58,GP59,GP60,GP61,GP62,GP63,GP64,GP65,GP66,GP71,GP75,GP81,GP87,GP91,GP124,GP105,GP115,GP98,GP99,GP100,GP101,GP102,GP106,GP107,GP108,GP109,GP111,GP110,GP112,GP113,GP114,GP116,GP117,GP118,GP119,GP120,GP121,GP122,GP123,GP126,GP127,GP128,GP129,GP130,GP131,GP125,GP132,GP133,GP138,GP142,GP145,GP149,GP160)</f>
        <v>2</v>
      </c>
      <c r="GQ8" s="109">
        <f>COUNTA(GQ34,GQ39,GQ40,GQ44,GQ45,GQ46,GQ47,GQ51,GQ52,GQ55,GQ56,GQ57,GQ58,GQ59,GQ60,GQ61,GQ62,GQ63,GQ64,GQ65,GQ66,GQ71,GQ75,GQ81,GQ87,GQ91,GQ124,GQ105,GQ115,GQ98,GQ99,GQ100,GQ101,GQ102,GQ106,GQ107,GQ108,GQ109,GQ111,GQ110,GQ112,GQ113,GQ114,GQ116,GQ117,GQ118,GQ119,GQ120,GQ121,GQ122,GQ123,GQ126,GQ127,GQ128,GQ129,GQ130,GQ131,GQ125,GQ132,GQ133,GQ138,GQ142,GQ145,GQ149,GQ160)</f>
        <v>3</v>
      </c>
      <c r="GR8" s="109">
        <f>COUNTA(GR34,GR39,GR40,GR44,GR45,GR46,GR47,GR51,GR52,GR55,GR56,GR57,GR58,GR59,GR60,GR61,GR62,GR63,GR64,GR65,GR66,GR71,GR75,GR81,GR87,GR91,GR124,GR105,GR115,GR98,GR99,GR100,GR101,GR102,GR106,GR107,GR108,GR109,GR111,GR110,GR112,GR113,GR114,GR116,GR117,GR118,GR119,GR120,GR121,GR122,GR123,GR126,GR127,GR128,GR129,GR130,GR131,GR125,GR132,GR133,GR138,GR142,GR145,GR149,GR160)</f>
        <v>3</v>
      </c>
      <c r="GS8" s="358">
        <f>COUNTIF(GS33:GS163,"&gt;0")</f>
        <v>27</v>
      </c>
      <c r="GT8" s="109">
        <f>COUNTA(GT34,GT39,GT40,GT44,GT45,GT46,GT47,GT51,GT52,GT55,GT56,GT57,GT58,GT59,GT60,GT61,GT62,GT63,GT64,GT65,GT66,GT71,GT75,GT81,GT87,GT91,GT124,GT105,GT115,GT98,GT99,GT100,GT101,GT102,GT106,GT107,GT108,GT109,GT111,GT110,GT112,GT113,GT114,GT116,GT117,GT118,GT119,GT120,GT121,GT122,GT123,GT126,GT127,GT128,GT129,GT130,GT131,GT125,GT132,GT133,GT138,GT142,GT145,GT149,GT160)</f>
        <v>4</v>
      </c>
      <c r="GU8" s="197">
        <f>COUNTIF(GU33:GU163,"&gt;0")</f>
        <v>24</v>
      </c>
      <c r="GV8" s="353">
        <f>COUNTIF(GV33:GV163,"&gt;0")</f>
        <v>20</v>
      </c>
      <c r="GW8" s="109">
        <f>COUNTA(GW34,GW39,GW40,GW44,GW45,GW46,GW47,GW51,GW52,GW55,GW56,GW57,GW58,GW59,GW60,GW61,GW62,GW63,GW64,GW65,GW66,GW71,GW75,GW81,GW87,GW91,GW124,GW105,GW115,GW98,GW99,GW100,GW101,GW102,GW106,GW107,GW108,GW109,GW111,GW110,GW112,GW113,GW114,GW116,GW117,GW118,GW119,GW120,GW121,GW122,GW123,GW126,GW127,GW128,GW129,GW130,GW131,GW125,GW132,GW133,GW138,GW142,GW145,GW149,GW160)</f>
        <v>20</v>
      </c>
      <c r="GX8" s="109">
        <f>COUNTA(GX34,GX39,GX40,GX44,GX45,GX46,GX47,GX51,GX52,GX55,GX56,GX57,GX58,GX59,GX60,GX61,GX62,GX63,GX64,GX65,GX66,GX71,GX75,GX81,GX87,GX91,GX124,GX105,GX115,GX98,GX99,GX100,GX101,GX102,GX106,GX107,GX108,GX109,GX111,GX110,GX112,GX113,GX114,GX116,GX117,GX118,GX119,GX120,GX121,GX122,GX123,GX126,GX127,GX128,GX129,GX130,GX131,GX125,GX132,GX133,GX138,GX142,GX145,GX149,GX160)</f>
        <v>3</v>
      </c>
      <c r="GY8" s="353">
        <f>COUNTIF(GY33:GY163,"&gt;0")</f>
        <v>22</v>
      </c>
      <c r="GZ8" s="109">
        <f t="shared" ref="GZ8:HG8" si="59">COUNTA(GZ34,GZ39,GZ40,GZ44,GZ45,GZ46,GZ47,GZ51,GZ52,GZ55,GZ56,GZ57,GZ58,GZ59,GZ60,GZ61,GZ62,GZ63,GZ64,GZ65,GZ66,GZ71,GZ75,GZ81,GZ87,GZ91,GZ124,GZ105,GZ115,GZ98,GZ99,GZ100,GZ101,GZ102,GZ106,GZ107,GZ108,GZ109,GZ111,GZ110,GZ112,GZ113,GZ114,GZ116,GZ117,GZ118,GZ119,GZ120,GZ121,GZ122,GZ123,GZ126,GZ127,GZ128,GZ129,GZ130,GZ131,GZ125,GZ132,GZ133,GZ138,GZ142,GZ145,GZ149,GZ160)</f>
        <v>1</v>
      </c>
      <c r="HA8" s="109">
        <f t="shared" si="59"/>
        <v>8</v>
      </c>
      <c r="HB8" s="109">
        <f t="shared" si="59"/>
        <v>2</v>
      </c>
      <c r="HC8" s="109">
        <f t="shared" si="59"/>
        <v>18</v>
      </c>
      <c r="HD8" s="109">
        <f t="shared" si="59"/>
        <v>5</v>
      </c>
      <c r="HE8" s="109">
        <f t="shared" si="59"/>
        <v>2</v>
      </c>
      <c r="HF8" s="109">
        <f t="shared" si="59"/>
        <v>1</v>
      </c>
      <c r="HG8" s="109">
        <f t="shared" si="59"/>
        <v>0</v>
      </c>
      <c r="HH8" s="197">
        <f>COUNTIF(HH33:HH163,"&gt;0")</f>
        <v>12</v>
      </c>
      <c r="HI8" s="109">
        <f t="shared" ref="HI8:HN8" si="60">COUNTA(HI34,HI39,HI40,HI44,HI45,HI46,HI47,HI51,HI52,HI55,HI56,HI57,HI58,HI59,HI60,HI61,HI62,HI63,HI64,HI65,HI66,HI71,HI75,HI81,HI87,HI91,HI124,HI105,HI115,HI98,HI99,HI100,HI101,HI102,HI106,HI107,HI108,HI109,HI111,HI110,HI112,HI113,HI114,HI116,HI117,HI118,HI119,HI120,HI121,HI122,HI123,HI126,HI127,HI128,HI129,HI130,HI131,HI125,HI132,HI133,HI138,HI142,HI145,HI149,HI160)</f>
        <v>1</v>
      </c>
      <c r="HJ8" s="109">
        <f t="shared" si="60"/>
        <v>4</v>
      </c>
      <c r="HK8" s="109">
        <f t="shared" si="60"/>
        <v>2</v>
      </c>
      <c r="HL8" s="109">
        <f t="shared" si="60"/>
        <v>7</v>
      </c>
      <c r="HM8" s="109">
        <f t="shared" si="60"/>
        <v>2</v>
      </c>
      <c r="HN8" s="109">
        <f t="shared" si="60"/>
        <v>4</v>
      </c>
      <c r="HO8" s="197">
        <f>COUNTIF(HO33:HO163,"&gt;0")</f>
        <v>28</v>
      </c>
      <c r="HP8" s="353">
        <f>COUNTIF(HP33:HP163,"&gt;0")</f>
        <v>28</v>
      </c>
      <c r="HQ8" s="109">
        <f>COUNTA(HQ34,HQ39,HQ40,HQ44,HQ45,HQ46,HQ47,HQ51,HQ52,HQ55,HQ56,HQ57,HQ58,HQ59,HQ60,HQ61,HQ62,HQ63,HQ64,HQ65,HQ66,HQ71,HQ75,HQ81,HQ87,HQ91,HQ124,HQ105,HQ115,HQ98,HQ99,HQ100,HQ101,HQ102,HQ106,HQ107,HQ108,HQ109,HQ111,HQ110,HQ112,HQ113,HQ114,HQ116,HQ117,HQ118,HQ119,HQ120,HQ121,HQ122,HQ123,HQ126,HQ127,HQ128,HQ129,HQ130,HQ131,HQ125,HQ132,HQ133,HQ138,HQ142,HQ145,HQ149,HQ160)</f>
        <v>28</v>
      </c>
      <c r="HR8" s="109">
        <f>COUNTA(HR34,HR39,HR40,HR44,HR45,HR46,HR47,HR51,HR52,HR55,HR56,HR57,HR58,HR59,HR60,HR61,HR62,HR63,HR64,HR65,HR66,HR71,HR75,HR81,HR87,HR91,HR124,HR105,HR115,HR98,HR99,HR100,HR101,HR102,HR106,HR107,HR108,HR109,HR111,HR110,HR112,HR113,HR114,HR116,HR117,HR118,HR119,HR120,HR121,HR122,HR123,HR126,HR127,HR128,HR129,HR130,HR131,HR125,HR132,HR133,HR138,HR142,HR145,HR149,HR160)</f>
        <v>2</v>
      </c>
      <c r="HS8" s="109">
        <f>COUNTA(HS34,HS39,HS40,HS44,HS45,HS46,HS47,HS51,HS52,HS55,HS56,HS57,HS58,HS59,HS60,HS61,HS62,HS63,HS64,HS65,HS66,HS71,HS75,HS81,HS87,HS91,HS124,HS105,HS115,HS98,HS99,HS100,HS101,HS102,HS106,HS107,HS108,HS109,HS111,HS110,HS112,HS113,HS114,HS116,HS117,HS118,HS119,HS120,HS121,HS122,HS123,HS126,HS127,HS128,HS129,HS130,HS131,HS125,HS132,HS133,HS138,HS142,HS145,HS149,HS160)</f>
        <v>4</v>
      </c>
      <c r="HT8" s="353">
        <f>COUNTIF(HT33:HT163,"&gt;0")</f>
        <v>10</v>
      </c>
      <c r="HU8" s="109">
        <f>COUNTA(HU34,HU39,HU40,HU44,HU45,HU46,HU47,HU51,HU52,HU55,HU56,HU57,HU58,HU59,HU60,HU61,HU62,HU63,HU64,HU65,HU66,HU71,HU75,HU81,HU87,HU91,HU124,HU105,HU115,HU98,HU99,HU100,HU101,HU102,HU106,HU107,HU108,HU109,HU111,HU110,HU112,HU113,HU114,HU116,HU117,HU118,HU119,HU120,HU121,HU122,HU123,HU126,HU127,HU128,HU129,HU130,HU131,HU125,HU132,HU133,HU138,HU142,HU145,HU149,HU160)</f>
        <v>1</v>
      </c>
      <c r="HV8" s="109">
        <f>COUNTA(HV34,HV39,HV40,HV44,HV45,HV46,HV47,HV51,HV52,HV55,HV56,HV57,HV58,HV59,HV60,HV61,HV62,HV63,HV64,HV65,HV66,HV71,HV75,HV81,HV87,HV91,HV124,HV105,HV115,HV98,HV99,HV100,HV101,HV102,HV106,HV107,HV108,HV109,HV111,HV110,HV112,HV113,HV114,HV116,HV117,HV118,HV119,HV120,HV121,HV122,HV123,HV126,HV127,HV128,HV129,HV130,HV131,HV125,HV132,HV133,HV138,HV142,HV145,HV149,HV160)</f>
        <v>8</v>
      </c>
      <c r="HW8" s="109">
        <f>COUNTA(HW34,HW39,HW40,HW44,HW45,HW46,HW47,HW51,HW52,HW55,HW56,HW57,HW58,HW59,HW60,HW61,HW62,HW63,HW64,HW65,HW66,HW71,HW75,HW81,HW87,HW91,HW124,HW105,HW115,HW98,HW99,HW100,HW101,HW102,HW106,HW107,HW108,HW109,HW111,HW110,HW112,HW113,HW114,HW116,HW117,HW118,HW119,HW120,HW121,HW122,HW123,HW126,HW127,HW128,HW129,HW130,HW131,HW125,HW132,HW133,HW138,HW142,HW145,HW149,HW160)</f>
        <v>3</v>
      </c>
      <c r="HX8" s="109">
        <f>COUNTA(HX34,HX39,HX40,HX44,HX45,HX46,HX47,HX51,HX52,HX55,HX56,HX57,HX58,HX59,HX60,HX61,HX62,HX63,HX64,HX65,HX66,HX71,HX75,HX81,HX87,HX91,HX124,HX105,HX115,HX98,HX99,HX100,HX101,HX102,HX106,HX107,HX108,HX109,HX111,HX110,HX112,HX113,HX114,HX116,HX117,HX118,HX119,HX120,HX121,HX122,HX123,HX126,HX127,HX128,HX129,HX130,HX131,HX125,HX132,HX133,HX138,HX142,HX145,HX149,HX160)</f>
        <v>1</v>
      </c>
      <c r="HY8" s="108"/>
      <c r="HZ8" s="109">
        <f>COUNTA(HZ34,HZ39,HZ40,HZ44,HZ45,HZ46,HZ47,HZ51,HZ52,HZ55,HZ56,HZ57,HZ58,HZ59,HZ60,HZ61,HZ62,HZ63,HZ64,HZ65,HZ66,HZ71,HZ75,HZ81,HZ87,HZ91,HZ124,HZ105,HZ115,HZ98,HZ99,HZ100,HZ101,HZ102,HZ106,HZ107,HZ108,HZ109,HZ111,HZ110,HZ112,HZ113,HZ114,HZ116,HZ117,HZ118,HZ119,HZ120,HZ121,HZ122,HZ123,HZ126,HZ127,HZ128,HZ129,HZ130,HZ131,HZ125,HZ132,HZ133,HZ138,HZ142,HZ145,HZ149,HZ160)</f>
        <v>2</v>
      </c>
      <c r="IA8" s="358">
        <f>COUNTIF(IA33:IA163,"&gt;0")</f>
        <v>24</v>
      </c>
      <c r="IB8" s="197">
        <f>COUNTIF(IB33:IB163,"&gt;0")</f>
        <v>24</v>
      </c>
      <c r="IC8" s="109">
        <f t="shared" ref="IC8:IJ8" si="61">COUNTA(IC34,IC39,IC40,IC44,IC45,IC46,IC47,IC51,IC52,IC55,IC56,IC57,IC58,IC59,IC60,IC61,IC62,IC63,IC64,IC65,IC66,IC71,IC75,IC81,IC87,IC91,IC124,IC105,IC115,IC98,IC99,IC100,IC101,IC102,IC106,IC107,IC108,IC109,IC111,IC110,IC112,IC113,IC114,IC116,IC117,IC118,IC119,IC120,IC121,IC122,IC123,IC126,IC127,IC128,IC129,IC130,IC131,IC125,IC132,IC133,IC138,IC142,IC145,IC149,IC160)</f>
        <v>14</v>
      </c>
      <c r="ID8" s="109">
        <f t="shared" si="61"/>
        <v>7</v>
      </c>
      <c r="IE8" s="109">
        <f t="shared" si="61"/>
        <v>11</v>
      </c>
      <c r="IF8" s="109">
        <f t="shared" si="61"/>
        <v>13</v>
      </c>
      <c r="IG8" s="109">
        <f t="shared" si="61"/>
        <v>3</v>
      </c>
      <c r="IH8" s="109">
        <f t="shared" si="61"/>
        <v>6</v>
      </c>
      <c r="II8" s="109">
        <f t="shared" si="61"/>
        <v>0</v>
      </c>
      <c r="IJ8" s="109">
        <f t="shared" si="61"/>
        <v>2</v>
      </c>
      <c r="IK8" s="358">
        <f>COUNTIF(IK33:IK163,"&gt;0")</f>
        <v>19</v>
      </c>
      <c r="IL8" s="197">
        <f>COUNTIF(IL33:IL163,"&gt;0")</f>
        <v>19</v>
      </c>
      <c r="IM8" s="109">
        <f t="shared" ref="IM8:IR8" si="62">COUNTA(IM34,IM39,IM40,IM44,IM45,IM46,IM47,IM51,IM52,IM55,IM56,IM57,IM58,IM59,IM60,IM61,IM62,IM63,IM64,IM65,IM66,IM71,IM75,IM81,IM87,IM91,IM124,IM105,IM115,IM98,IM99,IM100,IM101,IM102,IM106,IM107,IM108,IM109,IM111,IM110,IM112,IM113,IM114,IM116,IM117,IM118,IM119,IM120,IM121,IM122,IM123,IM126,IM127,IM128,IM129,IM130,IM131,IM125,IM132,IM133,IM138,IM142,IM145,IM149,IM160)</f>
        <v>19</v>
      </c>
      <c r="IN8" s="109">
        <f t="shared" si="62"/>
        <v>3</v>
      </c>
      <c r="IO8" s="109">
        <f t="shared" si="62"/>
        <v>3</v>
      </c>
      <c r="IP8" s="109">
        <f t="shared" si="62"/>
        <v>4</v>
      </c>
      <c r="IQ8" s="109">
        <f t="shared" si="62"/>
        <v>7</v>
      </c>
      <c r="IR8" s="109">
        <f t="shared" si="62"/>
        <v>3</v>
      </c>
      <c r="IS8" s="358">
        <f>COUNTIF(IS33:IS163,"&gt;0")</f>
        <v>27</v>
      </c>
      <c r="IT8" s="109">
        <f>COUNTA(IT34,IT39,IT40,IT44,IT45,IT46,IT47,IT51,IT52,IT55,IT56,IT57,IT58,IT59,IT60,IT61,IT62,IT63,IT64,IT65,IT66,IT71,IT75,IT81,IT87,IT91,IT124,IT105,IT115,IT98,IT99,IT100,IT101,IT102,IT106,IT107,IT108,IT109,IT111,IT110,IT112,IT113,IT114,IT116,IT117,IT118,IT119,IT120,IT121,IT122,IT123,IT126,IT127,IT128,IT129,IT130,IT131,IT125,IT132,IT133,IT138,IT142,IT145,IT149,IT160)</f>
        <v>2</v>
      </c>
      <c r="IU8" s="109">
        <f>COUNTA(IU34,IU39,IU40,IU44,IU45,IU46,IU47,IU51,IU52,IU55,IU56,IU57,IU58,IU59,IU60,IU61,IU62,IU63,IU64,IU65,IU66,IU71,IU75,IU81,IU87,IU91,IU124,IU105,IU115,IU98,IU99,IU100,IU101,IU102,IU106,IU107,IU108,IU109,IU111,IU110,IU112,IU113,IU114,IU116,IU117,IU118,IU119,IU120,IU121,IU122,IU123,IU126,IU127,IU128,IU129,IU130,IU131,IU125,IU132,IU133,IU138,IU142,IU145,IU149,IU160)</f>
        <v>3</v>
      </c>
      <c r="IV8" s="197">
        <f>COUNTIF(IV33:IV163,"&gt;0")</f>
        <v>18</v>
      </c>
      <c r="IW8" s="109">
        <f>COUNTA(IW34,IW39,IW40,IW44,IW45,IW46,IW47,IW51,IW52,IW55,IW56,IW57,IW58,IW59,IW60,IW61,IW62,IW63,IW64,IW65,IW66,IW71,IW75,IW81,IW87,IW91,IW124,IW105,IW115,IW98,IW99,IW100,IW101,IW102,IW106,IW107,IW108,IW109,IW111,IW110,IW112,IW113,IW114,IW116,IW117,IW118,IW119,IW120,IW121,IW122,IW123,IW126,IW127,IW128,IW129,IW130,IW131,IW125,IW132,IW133,IW138,IW142,IW145,IW149,IW160)</f>
        <v>3</v>
      </c>
      <c r="IX8" s="109">
        <f>COUNTA(IX34,IX39,IX40,IX44,IX45,IX46,IX47,IX51,IX52,IX55,IX56,IX57,IX58,IX59,IX60,IX61,IX62,IX63,IX64,IX65,IX66,IX71,IX75,IX81,IX87,IX91,IX124,IX105,IX115,IX98,IX99,IX100,IX101,IX102,IX106,IX107,IX108,IX109,IX111,IX110,IX112,IX113,IX114,IX116,IX117,IX118,IX119,IX120,IX121,IX122,IX123,IX126,IX127,IX128,IX129,IX130,IX131,IX125,IX132,IX133,IX138,IX142,IX145,IX149,IX160)</f>
        <v>1</v>
      </c>
      <c r="IY8" s="108"/>
      <c r="IZ8" s="109">
        <f>COUNTA(IZ34,IZ39,IZ40,IZ44,IZ45,IZ46,IZ47,IZ51,IZ52,IZ55,IZ56,IZ57,IZ58,IZ59,IZ60,IZ61,IZ62,IZ63,IZ64,IZ65,IZ66,IZ71,IZ75,IZ81,IZ87,IZ91,IZ124,IZ105,IZ115,IZ98,IZ99,IZ100,IZ101,IZ102,IZ106,IZ107,IZ108,IZ109,IZ111,IZ110,IZ112,IZ113,IZ114,IZ116,IZ117,IZ118,IZ119,IZ120,IZ121,IZ122,IZ123,IZ126,IZ127,IZ128,IZ129,IZ130,IZ131,IZ125,IZ132,IZ133,IZ138,IZ142,IZ145,IZ149,IZ160)</f>
        <v>6</v>
      </c>
      <c r="JA8" s="109">
        <f>COUNTA(JA34,JA39,JA40,JA44,JA45,JA46,JA47,JA51,JA52,JA55,JA56,JA57,JA58,JA59,JA60,JA61,JA62,JA63,JA64,JA65,JA66,JA71,JA75,JA81,JA87,JA91,JA124,JA105,JA115,JA98,JA99,JA100,JA101,JA102,JA106,JA107,JA108,JA109,JA111,JA110,JA112,JA113,JA114,JA116,JA117,JA118,JA119,JA120,JA121,JA122,JA123,JA126,JA127,JA128,JA129,JA130,JA131,JA125,JA132,JA133,JA138,JA142,JA145,JA149,JA160)</f>
        <v>4</v>
      </c>
      <c r="JB8" s="108"/>
      <c r="JC8" s="109">
        <f>COUNTA(JC34,JC39,JC40,JC44,JC45,JC46,JC47,JC51,JC52,JC55,JC56,JC57,JC58,JC59,JC60,JC61,JC62,JC63,JC64,JC65,JC66,JC71,JC75,JC81,JC87,JC91,JC124,JC105,JC115,JC98,JC99,JC100,JC101,JC102,JC106,JC107,JC108,JC109,JC111,JC110,JC112,JC113,JC114,JC116,JC117,JC118,JC119,JC120,JC121,JC122,JC123,JC126,JC127,JC128,JC129,JC130,JC131,JC125,JC132,JC133,JC138,JC142,JC145,JC149,JC160)</f>
        <v>2</v>
      </c>
      <c r="JD8" s="109">
        <f>COUNTA(JD34,JD39,JD40,JD44,JD45,JD46,JD47,JD51,JD52,JD55,JD56,JD57,JD58,JD59,JD60,JD61,JD62,JD63,JD64,JD65,JD66,JD71,JD75,JD81,JD87,JD91,JD124,JD105,JD115,JD98,JD99,JD100,JD101,JD102,JD106,JD107,JD108,JD109,JD111,JD110,JD112,JD113,JD114,JD116,JD117,JD118,JD119,JD120,JD121,JD122,JD123,JD126,JD127,JD128,JD129,JD130,JD131,JD125,JD132,JD133,JD138,JD142,JD145,JD149,JD160)</f>
        <v>1</v>
      </c>
      <c r="JE8" s="109">
        <f>COUNTA(JE34,JE39,JE40,JE44,JE45,JE46,JE47,JE51,JE52,JE55,JE56,JE57,JE58,JE59,JE60,JE61,JE62,JE63,JE64,JE65,JE66,JE71,JE75,JE81,JE87,JE91,JE124,JE105,JE115,JE98,JE99,JE100,JE101,JE102,JE106,JE107,JE108,JE109,JE111,JE110,JE112,JE113,JE114,JE116,JE117,JE118,JE119,JE120,JE121,JE122,JE123,JE126,JE127,JE128,JE129,JE130,JE131,JE125,JE132,JE133,JE138,JE142,JE145,JE149,JE160)</f>
        <v>2</v>
      </c>
      <c r="JF8" s="108"/>
      <c r="JG8" s="109">
        <f>COUNTA(JG34,JG39,JG40,JG44,JG45,JG46,JG47,JG51,JG52,JG55,JG56,JG57,JG58,JG59,JG60,JG61,JG62,JG63,JG64,JG65,JG66,JG71,JG75,JG81,JG87,JG91,JG124,JG105,JG115,JG98,JG99,JG100,JG101,JG102,JG106,JG107,JG108,JG109,JG111,JG110,JG112,JG113,JG114,JG116,JG117,JG118,JG119,JG120,JG121,JG122,JG123,JG126,JG127,JG128,JG129,JG130,JG131,JG125,JG132,JG133,JG138,JG142,JG145,JG149,JG160)</f>
        <v>6</v>
      </c>
      <c r="JH8" s="197">
        <f>COUNTIF(JH33:JH163,"&gt;0")</f>
        <v>20</v>
      </c>
      <c r="JI8" s="109">
        <f>COUNTA(JI34,JI39,JI40,JI44,JI45,JI46,JI47,JI51,JI52,JI55,JI56,JI57,JI58,JI59,JI60,JI61,JI62,JI63,JI64,JI65,JI66,JI71,JI75,JI81,JI87,JI91,JI124,JI105,JI115,JI98,JI99,JI100,JI101,JI102,JI106,JI107,JI108,JI109,JI111,JI110,JI112,JI113,JI114,JI116,JI117,JI118,JI119,JI120,JI121,JI122,JI123,JI126,JI127,JI128,JI129,JI130,JI131,JI125,JI132,JI133,JI138,JI142,JI145,JI149,JI160)</f>
        <v>10</v>
      </c>
      <c r="JJ8" s="109">
        <f>COUNTA(JJ34,JJ39,JJ40,JJ44,JJ45,JJ46,JJ47,JJ51,JJ52,JJ55,JJ56,JJ57,JJ58,JJ59,JJ60,JJ61,JJ62,JJ63,JJ64,JJ65,JJ66,JJ71,JJ75,JJ81,JJ87,JJ91,JJ124,JJ105,JJ115,JJ98,JJ99,JJ100,JJ101,JJ102,JJ106,JJ107,JJ108,JJ109,JJ111,JJ110,JJ112,JJ113,JJ114,JJ116,JJ117,JJ118,JJ119,JJ120,JJ121,JJ122,JJ123,JJ126,JJ127,JJ128,JJ129,JJ130,JJ131,JJ125,JJ132,JJ133,JJ138,JJ142,JJ145,JJ149,JJ160)</f>
        <v>15</v>
      </c>
      <c r="JK8" s="109">
        <f>COUNTA(JK34,JK39,JK40,JK44,JK45,JK46,JK47,JK51,JK52,JK55,JK56,JK57,JK58,JK59,JK60,JK61,JK62,JK63,JK64,JK65,JK66,JK71,JK75,JK81,JK87,JK91,JK124,JK105,JK115,JK98,JK99,JK100,JK101,JK102,JK106,JK107,JK108,JK109,JK111,JK110,JK112,JK113,JK114,JK116,JK117,JK118,JK119,JK120,JK121,JK122,JK123,JK126,JK127,JK128,JK129,JK130,JK131,JK125,JK132,JK133,JK138,JK142,JK145,JK149,JK160)</f>
        <v>2</v>
      </c>
      <c r="JL8" s="109">
        <f>COUNTA(JL34,JL39,JL40,JL44,JL45,JL46,JL47,JL51,JL52,JL55,JL56,JL57,JL58,JL59,JL60,JL61,JL62,JL63,JL64,JL65,JL66,JL71,JL75,JL81,JL87,JL91,JL124,JL105,JL115,JL98,JL99,JL100,JL101,JL102,JL106,JL107,JL108,JL109,JL111,JL110,JL112,JL113,JL114,JL116,JL117,JL118,JL119,JL120,JL121,JL122,JL123,JL126,JL127,JL128,JL129,JL130,JL131,JL125,JL132,JL133,JL138,JL142,JL145,JL149,JL160)</f>
        <v>6</v>
      </c>
      <c r="JM8" s="197">
        <f>COUNTIF(JM33:JM163,"&gt;0")</f>
        <v>13</v>
      </c>
      <c r="JN8" s="109">
        <f>COUNTA(JN34,JN39,JN40,JN44,JN45,JN46,JN47,JN51,JN52,JN55,JN56,JN57,JN58,JN59,JN60,JN61,JN62,JN63,JN64,JN65,JN66,JN71,JN75,JN81,JN87,JN91,JN124,JN105,JN115,JN98,JN99,JN100,JN101,JN102,JN106,JN107,JN108,JN109,JN111,JN110,JN112,JN113,JN114,JN116,JN117,JN118,JN119,JN120,JN121,JN122,JN123,JN126,JN127,JN128,JN129,JN130,JN131,JN125,JN132,JN133,JN138,JN142,JN145,JN149,JN160)</f>
        <v>13</v>
      </c>
      <c r="JO8" s="419"/>
      <c r="JP8" s="358">
        <f>COUNTIF(JP33:JP163,"&gt;0")</f>
        <v>19</v>
      </c>
      <c r="JQ8" s="197">
        <f>COUNTIF(JQ33:JQ163,"&gt;0")</f>
        <v>11</v>
      </c>
      <c r="JR8" s="109">
        <f t="shared" ref="JR8:KC8" si="63">COUNTA(JR34,JR39,JR40,JR44,JR45,JR46,JR47,JR51,JR52,JR55,JR56,JR57,JR58,JR59,JR60,JR61,JR62,JR63,JR64,JR65,JR66,JR71,JR75,JR81,JR87,JR91,JR124,JR105,JR115,JR98,JR99,JR100,JR101,JR102,JR106,JR107,JR108,JR109,JR111,JR110,JR112,JR113,JR114,JR116,JR117,JR118,JR119,JR120,JR121,JR122,JR123,JR126,JR127,JR128,JR129,JR130,JR131,JR125,JR132,JR133,JR138,JR142,JR145,JR149,JR160)</f>
        <v>6</v>
      </c>
      <c r="JS8" s="109">
        <f t="shared" si="63"/>
        <v>8</v>
      </c>
      <c r="JT8" s="109">
        <f t="shared" si="63"/>
        <v>7</v>
      </c>
      <c r="JU8" s="109">
        <f t="shared" si="63"/>
        <v>3</v>
      </c>
      <c r="JV8" s="109">
        <f t="shared" si="63"/>
        <v>1</v>
      </c>
      <c r="JW8" s="109">
        <f t="shared" si="63"/>
        <v>4</v>
      </c>
      <c r="JX8" s="109">
        <f t="shared" si="63"/>
        <v>4</v>
      </c>
      <c r="JY8" s="109">
        <f t="shared" si="63"/>
        <v>4</v>
      </c>
      <c r="JZ8" s="109">
        <f t="shared" si="63"/>
        <v>9</v>
      </c>
      <c r="KA8" s="109">
        <f t="shared" si="63"/>
        <v>3</v>
      </c>
      <c r="KB8" s="109">
        <f t="shared" si="63"/>
        <v>3</v>
      </c>
      <c r="KC8" s="109">
        <f t="shared" si="63"/>
        <v>5</v>
      </c>
      <c r="KD8" s="197">
        <f>COUNTIF(KD33:KD163,"&gt;0")</f>
        <v>2</v>
      </c>
      <c r="KE8" s="109">
        <f>COUNTA(KE34,KE39,KE40,KE44,KE45,KE46,KE47,KE51,KE52,KE55,KE56,KE57,KE58,KE59,KE60,KE61,KE62,KE63,KE64,KE65,KE66,KE71,KE75,KE81,KE87,KE91,KE124,KE105,KE115,KE98,KE99,KE100,KE101,KE102,KE106,KE107,KE108,KE109,KE111,KE110,KE112,KE113,KE114,KE116,KE117,KE118,KE119,KE120,KE121,KE122,KE123,KE126,KE127,KE128,KE129,KE130,KE131,KE125,KE132,KE133,KE138,KE142,KE145,KE149,KE160)</f>
        <v>2</v>
      </c>
      <c r="KF8" s="109">
        <f>COUNTA(KF34,KF39,KF40,KF44,KF45,KF46,KF47,KF51,KF52,KF55,KF56,KF57,KF58,KF59,KF60,KF61,KF62,KF63,KF64,KF65,KF66,KF71,KF75,KF81,KF87,KF91,KF124,KF105,KF115,KF98,KF99,KF100,KF101,KF102,KF106,KF107,KF108,KF109,KF111,KF110,KF112,KF113,KF114,KF116,KF117,KF118,KF119,KF120,KF121,KF122,KF123,KF126,KF127,KF128,KF129,KF130,KF131,KF125,KF132,KF133,KF138,KF142,KF145,KF149,KF160)</f>
        <v>1</v>
      </c>
      <c r="KG8" s="109">
        <f>COUNTA(KG34,KG39,KG40,KG44,KG45,KG46,KG47,KG51,KG52,KG55,KG56,KG57,KG58,KG59,KG60,KG61,KG62,KG63,KG64,KG65,KG66,KG71,KG75,KG81,KG87,KG91,KG124,KG105,KG115,KG98,KG99,KG100,KG101,KG102,KG106,KG107,KG108,KG109,KG111,KG110,KG112,KG113,KG114,KG116,KG117,KG118,KG119,KG120,KG121,KG122,KG123,KG126,KG127,KG128,KG129,KG130,KG131,KG125,KG132,KG133,KG138,KG142,KG145,KG149,KG160)</f>
        <v>1</v>
      </c>
      <c r="KH8" s="197">
        <f>COUNTIF(KH33:KH163,"&gt;0")</f>
        <v>5</v>
      </c>
      <c r="KI8" s="109">
        <f>COUNTA(KI34,KI39,KI40,KI44,KI45,KI46,KI47,KI51,KI52,KI55,KI56,KI57,KI58,KI59,KI60,KI61,KI62,KI63,KI64,KI65,KI66,KI71,KI75,KI81,KI87,KI91,KI124,KI105,KI115,KI98,KI99,KI100,KI101,KI102,KI106,KI107,KI108,KI109,KI111,KI110,KI112,KI113,KI114,KI116,KI117,KI118,KI119,KI120,KI121,KI122,KI123,KI126,KI127,KI128,KI129,KI130,KI131,KI125,KI132,KI133,KI138,KI142,KI145,KI149,KI160)</f>
        <v>1</v>
      </c>
      <c r="KJ8" s="109">
        <f>COUNTA(KJ34,KJ39,KJ40,KJ44,KJ45,KJ46,KJ47,KJ51,KJ52,KJ55,KJ56,KJ57,KJ58,KJ59,KJ60,KJ61,KJ62,KJ63,KJ64,KJ65,KJ66,KJ71,KJ75,KJ81,KJ87,KJ91,KJ124,KJ105,KJ115,KJ98,KJ99,KJ100,KJ101,KJ102,KJ106,KJ107,KJ108,KJ109,KJ111,KJ110,KJ112,KJ113,KJ114,KJ116,KJ117,KJ118,KJ119,KJ120,KJ121,KJ122,KJ123,KJ126,KJ127,KJ128,KJ129,KJ130,KJ131,KJ125,KJ132,KJ133,KJ138,KJ142,KJ145,KJ149,KJ160)</f>
        <v>3</v>
      </c>
      <c r="KK8" s="109">
        <f>COUNTA(KK34,KK39,KK40,KK44,KK45,KK46,KK47,KK51,KK52,KK55,KK56,KK57,KK58,KK59,KK60,KK61,KK62,KK63,KK64,KK65,KK66,KK71,KK75,KK81,KK87,KK91,KK124,KK105,KK115,KK98,KK99,KK100,KK101,KK102,KK106,KK107,KK108,KK109,KK111,KK110,KK112,KK113,KK114,KK116,KK117,KK118,KK119,KK120,KK121,KK122,KK123,KK126,KK127,KK128,KK129,KK130,KK131,KK125,KK132,KK133,KK138,KK142,KK145,KK149,KK160)</f>
        <v>2</v>
      </c>
      <c r="KL8" s="109">
        <f>COUNTA(KL34,KL39,KL40,KL44,KL45,KL46,KL47,KL51,KL52,KL55,KL56,KL57,KL58,KL59,KL60,KL61,KL62,KL63,KL64,KL65,KL66,KL71,KL75,KL81,KL87,KL91,KL124,KL105,KL115,KL98,KL99,KL100,KL101,KL102,KL106,KL107,KL108,KL109,KL111,KL110,KL112,KL113,KL114,KL116,KL117,KL118,KL119,KL120,KL121,KL122,KL123,KL126,KL127,KL128,KL129,KL130,KL131,KL125,KL132,KL133,KL138,KL142,KL145,KL149,KL160)</f>
        <v>3</v>
      </c>
      <c r="KM8" s="197">
        <f>COUNTIF(KM33:KM163,"&gt;0")</f>
        <v>7</v>
      </c>
      <c r="KN8" s="109">
        <f>COUNTA(KN34,KN39,KN40,KN44,KN45,KN46,KN47,KN51,KN52,KN55,KN56,KN57,KN58,KN59,KN60,KN61,KN62,KN63,KN64,KN65,KN66,KN71,KN75,KN81,KN87,KN91,KN124,KN105,KN115,KN98,KN99,KN100,KN101,KN102,KN106,KN107,KN108,KN109,KN111,KN110,KN112,KN113,KN114,KN116,KN117,KN118,KN119,KN120,KN121,KN122,KN123,KN126,KN127,KN128,KN129,KN130,KN131,KN125,KN132,KN133,KN138,KN142,KN145,KN149,KN160)</f>
        <v>7</v>
      </c>
      <c r="KO8" s="109">
        <f>COUNTA(KO34,KO39,KO40,KO44,KO45,KO46,KO47,KO51,KO52,KO55,KO56,KO57,KO58,KO59,KO60,KO61,KO62,KO63,KO64,KO65,KO66,KO71,KO75,KO81,KO87,KO91,KO124,KO105,KO115,KO98,KO99,KO100,KO101,KO102,KO106,KO107,KO108,KO109,KO111,KO110,KO112,KO113,KO114,KO116,KO117,KO118,KO119,KO120,KO121,KO122,KO123,KO126,KO127,KO128,KO129,KO130,KO131,KO125,KO132,KO133,KO138,KO142,KO145,KO149,KO160)</f>
        <v>7</v>
      </c>
      <c r="KP8" s="109">
        <f>COUNTA(KP34,KP39,KP40,KP44,KP45,KP46,KP47,KP51,KP52,KP55,KP56,KP57,KP58,KP59,KP60,KP61,KP62,KP63,KP64,KP65,KP66,KP71,KP75,KP81,KP87,KP91,KP124,KP105,KP115,KP98,KP99,KP100,KP101,KP102,KP106,KP107,KP108,KP109,KP111,KP110,KP112,KP113,KP114,KP116,KP117,KP118,KP119,KP120,KP121,KP122,KP123,KP126,KP127,KP128,KP129,KP130,KP131,KP125,KP132,KP133,KP138,KP142,KP145,KP149,KP160)</f>
        <v>7</v>
      </c>
      <c r="KQ8" s="197">
        <f>COUNTIF(KQ33:KQ163,"&gt;0")</f>
        <v>10</v>
      </c>
      <c r="KR8" s="109">
        <f>COUNTA(KR34,KR39,KR40,KR44,KR45,KR46,KR47,KR51,KR52,KR55,KR56,KR57,KR58,KR59,KR60,KR61,KR62,KR63,KR64,KR65,KR66,KR71,KR75,KR81,KR87,KR91,KR124,KR105,KR115,KR98,KR99,KR100,KR101,KR102,KR106,KR107,KR108,KR109,KR111,KR110,KR112,KR113,KR114,KR116,KR117,KR118,KR119,KR120,KR121,KR122,KR123,KR126,KR127,KR128,KR129,KR130,KR131,KR125,KR132,KR133,KR138,KR142,KR145,KR149,KR160)</f>
        <v>2</v>
      </c>
      <c r="KS8" s="109">
        <f>COUNTA(KS34,KS39,KS40,KS44,KS45,KS46,KS47,KS51,KS52,KS55,KS56,KS57,KS58,KS59,KS60,KS61,KS62,KS63,KS64,KS65,KS66,KS71,KS75,KS81,KS87,KS91,KS124,KS105,KS115,KS98,KS99,KS100,KS101,KS102,KS106,KS107,KS108,KS109,KS111,KS110,KS112,KS113,KS114,KS116,KS117,KS118,KS119,KS120,KS121,KS122,KS123,KS126,KS127,KS128,KS129,KS130,KS131,KS125,KS132,KS133,KS138,KS142,KS145,KS149,KS160)</f>
        <v>12</v>
      </c>
      <c r="KT8" s="109">
        <f>COUNTA(KT34,KT39,KT40,KT44,KT45,KT46,KT47,KT51,KT52,KT55,KT56,KT57,KT58,KT59,KT60,KT61,KT62,KT63,KT64,KT65,KT66,KT71,KT75,KT81,KT87,KT91,KT124,KT105,KT115,KT98,KT99,KT100,KT101,KT102,KT106,KT107,KT108,KT109,KT111,KT110,KT112,KT113,KT114,KT116,KT117,KT118,KT119,KT120,KT121,KT122,KT123,KT126,KT127,KT128,KT129,KT130,KT131,KT125,KT132,KT133,KT138,KT142,KT145,KT149,KT160)</f>
        <v>9</v>
      </c>
      <c r="KU8" s="358">
        <f>COUNTIF(KU33:KU163,"&gt;0")</f>
        <v>14</v>
      </c>
      <c r="KV8" s="197">
        <f>COUNTIF(KV33:KV163,"&gt;0")</f>
        <v>4</v>
      </c>
      <c r="KW8" s="109">
        <f>COUNTA(KW34,KW39,KW40,KW44,KW45,KW46,KW47,KW51,KW52,KW55,KW56,KW57,KW58,KW59,KW60,KW61,KW62,KW63,KW64,KW65,KW66,KW71,KW75,KW81,KW87,KW91,KW124,KW105,KW115,KW98,KW99,KW100,KW101,KW102,KW106,KW107,KW108,KW109,KW111,KW110,KW112,KW113,KW114,KW116,KW117,KW118,KW119,KW120,KW121,KW122,KW123,KW126,KW127,KW128,KW129,KW130,KW131,KW125,KW132,KW133,KW138,KW142,KW145,KW149,KW160)</f>
        <v>2</v>
      </c>
      <c r="KX8" s="109">
        <f>COUNTA(KX34,KX39,KX40,KX44,KX45,KX46,KX47,KX51,KX52,KX55,KX56,KX57,KX58,KX59,KX60,KX61,KX62,KX63,KX64,KX65,KX66,KX71,KX75,KX81,KX87,KX91,KX124,KX105,KX115,KX98,KX99,KX100,KX101,KX102,KX106,KX107,KX108,KX109,KX111,KX110,KX112,KX113,KX114,KX116,KX117,KX118,KX119,KX120,KX121,KX122,KX123,KX126,KX127,KX128,KX129,KX130,KX131,KX125,KX132,KX133,KX138,KX142,KX145,KX149,KX160)</f>
        <v>4</v>
      </c>
      <c r="KY8" s="109">
        <f>COUNTA(KY34,KY39,KY40,KY44,KY45,KY46,KY47,KY51,KY52,KY55,KY56,KY57,KY58,KY59,KY60,KY61,KY62,KY63,KY64,KY65,KY66,KY71,KY75,KY81,KY87,KY91,KY124,KY105,KY115,KY98,KY99,KY100,KY101,KY102,KY106,KY107,KY108,KY109,KY111,KY110,KY112,KY113,KY114,KY116,KY117,KY118,KY119,KY120,KY121,KY122,KY123,KY126,KY127,KY128,KY129,KY130,KY131,KY125,KY132,KY133,KY138,KY142,KY145,KY149,KY160)</f>
        <v>1</v>
      </c>
      <c r="KZ8" s="109">
        <f>COUNTA(KZ34,KZ39,KZ40,KZ44,KZ45,KZ46,KZ47,KZ51,KZ52,KZ55,KZ56,KZ57,KZ58,KZ59,KZ60,KZ61,KZ62,KZ63,KZ64,KZ65,KZ66,KZ71,KZ75,KZ81,KZ87,KZ91,KZ124,KZ105,KZ115,KZ98,KZ99,KZ100,KZ101,KZ102,KZ106,KZ107,KZ108,KZ109,KZ111,KZ110,KZ112,KZ113,KZ114,KZ116,KZ117,KZ118,KZ119,KZ120,KZ121,KZ122,KZ123,KZ126,KZ127,KZ128,KZ129,KZ130,KZ131,KZ125,KZ132,KZ133,KZ138,KZ142,KZ145,KZ149,KZ160)</f>
        <v>4</v>
      </c>
      <c r="LA8" s="109">
        <f>COUNTA(LA34,LA39,LA40,LA44,LA45,LA46,LA47,LA51,LA52,LA55,LA56,LA57,LA58,LA59,LA60,LA61,LA62,LA63,LA64,LA65,LA66,LA71,LA75,LA81,LA87,LA91,LA124,LA105,LA115,LA98,LA99,LA100,LA101,LA102,LA106,LA107,LA108,LA109,LA111,LA110,LA112,LA113,LA114,LA116,LA117,LA118,LA119,LA120,LA121,LA122,LA123,LA126,LA127,LA128,LA129,LA130,LA131,LA125,LA132,LA133,LA138,LA142,LA145,LA149,LA160)</f>
        <v>4</v>
      </c>
      <c r="LB8" s="197">
        <f>COUNTIF(LB33:LB163,"&gt;0")</f>
        <v>4</v>
      </c>
      <c r="LC8" s="109">
        <f>COUNTA(LC34,LC39,LC40,LC44,LC45,LC46,LC47,LC51,LC52,LC55,LC56,LC57,LC58,LC59,LC60,LC61,LC62,LC63,LC64,LC65,LC66,LC71,LC75,LC81,LC87,LC91,LC124,LC105,LC115,LC98,LC99,LC100,LC101,LC102,LC106,LC107,LC108,LC109,LC111,LC110,LC112,LC113,LC114,LC116,LC117,LC118,LC119,LC120,LC121,LC122,LC123,LC126,LC127,LC128,LC129,LC130,LC131,LC125,LC132,LC133,LC138,LC142,LC145,LC149,LC160)</f>
        <v>3</v>
      </c>
      <c r="LD8" s="109">
        <f>COUNTA(LD34,LD39,LD40,LD44,LD45,LD46,LD47,LD51,LD52,LD55,LD56,LD57,LD58,LD59,LD60,LD61,LD62,LD63,LD64,LD65,LD66,LD71,LD75,LD81,LD87,LD91,LD124,LD105,LD115,LD98,LD99,LD100,LD101,LD102,LD106,LD107,LD108,LD109,LD111,LD110,LD112,LD113,LD114,LD116,LD117,LD118,LD119,LD120,LD121,LD122,LD123,LD126,LD127,LD128,LD129,LD130,LD131,LD125,LD132,LD133,LD138,LD142,LD145,LD149,LD160)</f>
        <v>3</v>
      </c>
      <c r="LE8" s="109">
        <f>COUNTA(LE34,LE39,LE40,LE44,LE45,LE46,LE47,LE51,LE52,LE55,LE56,LE57,LE58,LE59,LE60,LE61,LE62,LE63,LE64,LE65,LE66,LE71,LE75,LE81,LE87,LE91,LE124,LE105,LE115,LE98,LE99,LE100,LE101,LE102,LE106,LE107,LE108,LE109,LE111,LE110,LE112,LE113,LE114,LE116,LE117,LE118,LE119,LE120,LE121,LE122,LE123,LE126,LE127,LE128,LE129,LE130,LE131,LE125,LE132,LE133,LE138,LE142,LE145,LE149,LE160)</f>
        <v>2</v>
      </c>
      <c r="LF8" s="353">
        <f>COUNTIF(LF33:LF163,"&gt;0")</f>
        <v>4</v>
      </c>
      <c r="LG8" s="109">
        <f>COUNTA(LG34,LG39,LG40,LG44,LG45,LG46,LG47,LG51,LG52,LG55,LG56,LG57,LG58,LG59,LG60,LG61,LG62,LG63,LG64,LG65,LG66,LG71,LG75,LG81,LG87,LG91,LG124,LG105,LG115,LG98,LG99,LG100,LG101,LG102,LG106,LG107,LG108,LG109,LG111,LG110,LG112,LG113,LG114,LG116,LG117,LG118,LG119,LG120,LG121,LG122,LG123,LG126,LG127,LG128,LG129,LG130,LG131,LG125,LG132,LG133,LG138,LG142,LG145,LG149,LG160)</f>
        <v>2</v>
      </c>
      <c r="LH8" s="109">
        <f>COUNTA(LH34,LH39,LH40,LH44,LH45,LH46,LH47,LH51,LH52,LH55,LH56,LH57,LH58,LH59,LH60,LH61,LH62,LH63,LH64,LH65,LH66,LH71,LH75,LH81,LH87,LH91,LH124,LH105,LH115,LH98,LH99,LH100,LH101,LH102,LH106,LH107,LH108,LH109,LH111,LH110,LH112,LH113,LH114,LH116,LH117,LH118,LH119,LH120,LH121,LH122,LH123,LH126,LH127,LH128,LH129,LH130,LH131,LH125,LH132,LH133,LH138,LH142,LH145,LH149,LH160)</f>
        <v>2</v>
      </c>
      <c r="LI8" s="109">
        <f>COUNTA(LI34,LI39,LI40,LI44,LI45,LI46,LI47,LI51,LI52,LI55,LI56,LI57,LI58,LI59,LI60,LI61,LI62,LI63,LI64,LI65,LI66,LI71,LI75,LI81,LI87,LI91,LI124,LI105,LI115,LI98,LI99,LI100,LI101,LI102,LI106,LI107,LI108,LI109,LI111,LI110,LI112,LI113,LI114,LI116,LI117,LI118,LI119,LI120,LI121,LI122,LI123,LI126,LI127,LI128,LI129,LI130,LI131,LI125,LI132,LI133,LI138,LI142,LI145,LI149,LI160)</f>
        <v>2</v>
      </c>
      <c r="LJ8" s="197">
        <f>COUNTIF(LJ33:LJ163,"&gt;0")</f>
        <v>6</v>
      </c>
      <c r="LK8" s="109">
        <f t="shared" ref="LK8:LX8" si="64">COUNTA(LK34,LK39,LK40,LK44,LK45,LK46,LK47,LK51,LK52,LK55,LK56,LK57,LK58,LK59,LK60,LK61,LK62,LK63,LK64,LK65,LK66,LK71,LK75,LK81,LK87,LK91,LK124,LK105,LK115,LK98,LK99,LK100,LK101,LK102,LK106,LK107,LK108,LK109,LK111,LK110,LK112,LK113,LK114,LK116,LK117,LK118,LK119,LK120,LK121,LK122,LK123,LK126,LK127,LK128,LK129,LK130,LK131,LK125,LK132,LK133,LK138,LK142,LK145,LK149,LK160)</f>
        <v>3</v>
      </c>
      <c r="LL8" s="109">
        <f t="shared" si="64"/>
        <v>1</v>
      </c>
      <c r="LM8" s="109">
        <f t="shared" si="64"/>
        <v>2</v>
      </c>
      <c r="LN8" s="109">
        <f t="shared" si="64"/>
        <v>6</v>
      </c>
      <c r="LO8" s="109">
        <f t="shared" si="64"/>
        <v>1</v>
      </c>
      <c r="LP8" s="109">
        <f t="shared" si="64"/>
        <v>4</v>
      </c>
      <c r="LQ8" s="109">
        <f t="shared" si="64"/>
        <v>2</v>
      </c>
      <c r="LR8" s="109">
        <f t="shared" si="64"/>
        <v>2</v>
      </c>
      <c r="LS8" s="109">
        <f t="shared" si="64"/>
        <v>1</v>
      </c>
      <c r="LT8" s="109">
        <f t="shared" si="64"/>
        <v>1</v>
      </c>
      <c r="LU8" s="109">
        <f t="shared" si="64"/>
        <v>4</v>
      </c>
      <c r="LV8" s="109">
        <f t="shared" si="64"/>
        <v>4</v>
      </c>
      <c r="LW8" s="109">
        <f t="shared" si="64"/>
        <v>1</v>
      </c>
      <c r="LX8" s="109">
        <f t="shared" si="64"/>
        <v>1</v>
      </c>
      <c r="LY8" s="197">
        <f>COUNTIF(LY33:LY163,"&gt;0")</f>
        <v>9</v>
      </c>
      <c r="LZ8" s="109">
        <f>COUNTA(LZ34,LZ39,LZ40,LZ44,LZ45,LZ46,LZ47,LZ51,LZ52,LZ55,LZ56,LZ57,LZ58,LZ59,LZ60,LZ61,LZ62,LZ63,LZ64,LZ65,LZ66,LZ71,LZ75,LZ81,LZ87,LZ91,LZ124,LZ105,LZ115,LZ98,LZ99,LZ100,LZ101,LZ102,LZ106,LZ107,LZ108,LZ109,LZ111,LZ110,LZ112,LZ113,LZ114,LZ116,LZ117,LZ118,LZ119,LZ120,LZ121,LZ122,LZ123,LZ126,LZ127,LZ128,LZ129,LZ130,LZ131,LZ125,LZ132,LZ133,LZ138,LZ142,LZ145,LZ149,LZ160)</f>
        <v>1</v>
      </c>
      <c r="MA8" s="109">
        <f>COUNTA(MA34,MA39,MA40,MA44,MA45,MA46,MA47,MA51,MA52,MA55,MA56,MA57,MA58,MA59,MA60,MA61,MA62,MA63,MA64,MA65,MA66,MA71,MA75,MA81,MA87,MA91,MA124,MA105,MA115,MA98,MA99,MA100,MA101,MA102,MA106,MA107,MA108,MA109,MA111,MA110,MA112,MA113,MA114,MA116,MA117,MA118,MA119,MA120,MA121,MA122,MA123,MA126,MA127,MA128,MA129,MA130,MA131,MA125,MA132,MA133,MA138,MA142,MA145,MA149,MA160)</f>
        <v>7</v>
      </c>
      <c r="MB8" s="109">
        <f>COUNTA(MB34,MB39,MB40,MB44,MB45,MB46,MB47,MB51,MB52,MB55,MB56,MB57,MB58,MB59,MB60,MB61,MB62,MB63,MB64,MB65,MB66,MB71,MB75,MB81,MB87,MB91,MB124,MB105,MB115,MB98,MB99,MB100,MB101,MB102,MB106,MB107,MB108,MB109,MB111,MB110,MB112,MB113,MB114,MB116,MB117,MB118,MB119,MB120,MB121,MB122,MB123,MB126,MB127,MB128,MB129,MB130,MB131,MB125,MB132,MB133,MB138,MB142,MB145,MB149,MB160)</f>
        <v>1</v>
      </c>
      <c r="MC8" s="109">
        <f>COUNTA(MC34,MC39,MC40,MC44,MC45,MC46,MC47,MC51,MC52,MC55,MC56,MC57,MC58,MC59,MC60,MC61,MC62,MC63,MC64,MC65,MC66,MC71,MC75,MC81,MC87,MC91,MC124,MC105,MC115,MC98,MC99,MC100,MC101,MC102,MC106,MC107,MC108,MC109,MC111,MC110,MC112,MC113,MC114,MC116,MC117,MC118,MC119,MC120,MC121,MC122,MC123,MC126,MC127,MC128,MC129,MC130,MC131,MC125,MC132,MC133,MC138,MC142,MC145,MC149,MC160)</f>
        <v>5</v>
      </c>
      <c r="MD8" s="109">
        <f>COUNTA(MD34,MD39,MD40,MD44,MD45,MD46,MD47,MD51,MD52,MD55,MD56,MD57,MD58,MD59,MD60,MD61,MD62,MD63,MD64,MD65,MD66,MD71,MD75,MD81,MD87,MD91,MD124,MD105,MD115,MD98,MD99,MD100,MD101,MD102,MD106,MD107,MD108,MD109,MD111,MD110,MD112,MD113,MD114,MD116,MD117,MD118,MD119,MD120,MD121,MD122,MD123,MD126,MD127,MD128,MD129,MD130,MD131,MD125,MD132,MD133,MD138,MD142,MD145,MD149,MD160)</f>
        <v>5</v>
      </c>
      <c r="ME8" s="197">
        <f>COUNTIF(ME33:ME163,"&gt;0")</f>
        <v>5</v>
      </c>
      <c r="MF8" s="109">
        <f>COUNTA(MF34,MF39,MF40,MF44,MF45,MF46,MF47,MF51,MF52,MF55,MF56,MF57,MF58,MF59,MF60,MF61,MF62,MF63,MF64,MF65,MF66,MF71,MF75,MF81,MF87,MF91,MF124,MF105,MF115,MF98,MF99,MF100,MF101,MF102,MF106,MF107,MF108,MF109,MF111,MF110,MF112,MF113,MF114,MF116,MF117,MF118,MF119,MF120,MF121,MF122,MF123,MF126,MF127,MF128,MF129,MF130,MF131,MF125,MF132,MF133,MF138,MF142,MF145,MF149,MF160)</f>
        <v>2</v>
      </c>
      <c r="MG8" s="109">
        <f>COUNTA(MG34,MG39,MG40,MG44,MG45,MG46,MG47,MG51,MG52,MG55,MG56,MG57,MG58,MG59,MG60,MG61,MG62,MG63,MG64,MG65,MG66,MG71,MG75,MG81,MG87,MG91,MG124,MG105,MG115,MG98,MG99,MG100,MG101,MG102,MG106,MG107,MG108,MG109,MG111,MG110,MG112,MG113,MG114,MG116,MG117,MG118,MG119,MG120,MG121,MG122,MG123,MG126,MG127,MG128,MG129,MG130,MG131,MG125,MG132,MG133,MG138,MG142,MG145,MG149,MG160)</f>
        <v>2</v>
      </c>
      <c r="MH8" s="109">
        <f>COUNTA(MH34,MH39,MH40,MH44,MH45,MH46,MH47,MH51,MH52,MH55,MH56,MH57,MH58,MH59,MH60,MH61,MH62,MH63,MH64,MH65,MH66,MH71,MH75,MH81,MH87,MH91,MH124,MH105,MH115,MH98,MH99,MH100,MH101,MH102,MH106,MH107,MH108,MH109,MH111,MH110,MH112,MH113,MH114,MH116,MH117,MH118,MH119,MH120,MH121,MH122,MH123,MH126,MH127,MH128,MH129,MH130,MH131,MH125,MH132,MH133,MH138,MH142,MH145,MH149,MH160)</f>
        <v>5</v>
      </c>
      <c r="MI8" s="109">
        <f>COUNTA(MI34,MI39,MI40,MI44,MI45,MI46,MI47,MI51,MI52,MI55,MI56,MI57,MI58,MI59,MI60,MI61,MI62,MI63,MI64,MI65,MI66,MI71,MI75,MI81,MI87,MI91,MI124,MI105,MI115,MI98,MI99,MI100,MI101,MI102,MI106,MI107,MI108,MI109,MI111,MI110,MI112,MI113,MI114,MI116,MI117,MI118,MI119,MI120,MI121,MI122,MI123,MI126,MI127,MI128,MI129,MI130,MI131,MI125,MI132,MI133,MI138,MI142,MI145,MI149,MI160)</f>
        <v>2</v>
      </c>
      <c r="MJ8" s="197">
        <f>COUNTIF(MJ33:MJ163,"&gt;0")</f>
        <v>8</v>
      </c>
      <c r="MK8" s="109">
        <f t="shared" ref="MK8:MP8" si="65">COUNTA(MK34,MK39,MK40,MK44,MK45,MK46,MK47,MK51,MK52,MK55,MK56,MK57,MK58,MK59,MK60,MK61,MK62,MK63,MK64,MK65,MK66,MK71,MK75,MK81,MK87,MK91,MK124,MK105,MK115,MK98,MK99,MK100,MK101,MK102,MK106,MK107,MK108,MK109,MK111,MK110,MK112,MK113,MK114,MK116,MK117,MK118,MK119,MK120,MK121,MK122,MK123,MK126,MK127,MK128,MK129,MK130,MK131,MK125,MK132,MK133,MK138,MK142,MK145,MK149,MK160)</f>
        <v>1</v>
      </c>
      <c r="ML8" s="109">
        <f t="shared" si="65"/>
        <v>1</v>
      </c>
      <c r="MM8" s="109">
        <f t="shared" si="65"/>
        <v>1</v>
      </c>
      <c r="MN8" s="109">
        <f t="shared" si="65"/>
        <v>2</v>
      </c>
      <c r="MO8" s="109">
        <f t="shared" si="65"/>
        <v>1</v>
      </c>
      <c r="MP8" s="109">
        <f t="shared" si="65"/>
        <v>8</v>
      </c>
      <c r="MQ8" s="164"/>
      <c r="MR8" s="109">
        <f t="shared" ref="MR8:MZ8" si="66">COUNTA(MR34,MR39,MR40,MR44,MR45,MR46,MR47,MR51,MR52,MR55,MR56,MR57,MR58,MR59,MR60,MR61,MR62,MR63,MR64,MR65,MR66,MR71,MR75,MR81,MR87,MR91,MR124,MR105,MR115,MR98,MR99,MR100,MR101,MR102,MR106,MR107,MR108,MR109,MR111,MR110,MR112,MR113,MR114,MR116,MR117,MR118,MR119,MR120,MR121,MR122,MR123,MR126,MR127,MR128,MR129,MR130,MR131,MR125,MR132,MR133,MR138,MR142,MR145,MR149,MR160)</f>
        <v>1</v>
      </c>
      <c r="MS8" s="109">
        <f t="shared" si="66"/>
        <v>1</v>
      </c>
      <c r="MT8" s="109">
        <f t="shared" si="66"/>
        <v>1</v>
      </c>
      <c r="MU8" s="109">
        <f t="shared" si="66"/>
        <v>1</v>
      </c>
      <c r="MV8" s="109">
        <f t="shared" si="66"/>
        <v>0</v>
      </c>
      <c r="MW8" s="109">
        <f t="shared" si="66"/>
        <v>4</v>
      </c>
      <c r="MX8" s="109">
        <f t="shared" si="66"/>
        <v>1</v>
      </c>
      <c r="MY8" s="109">
        <f t="shared" si="66"/>
        <v>2</v>
      </c>
      <c r="MZ8" s="109">
        <f t="shared" si="66"/>
        <v>2</v>
      </c>
      <c r="NA8" s="110"/>
      <c r="NB8" s="110"/>
      <c r="NC8" s="110"/>
      <c r="ND8" s="110"/>
    </row>
    <row r="9" spans="1:368" ht="25" customHeight="1">
      <c r="A9" s="1250"/>
      <c r="B9" s="136" t="s">
        <v>1387</v>
      </c>
      <c r="C9" s="1298" t="s">
        <v>1394</v>
      </c>
      <c r="D9" s="1298"/>
      <c r="E9" s="1298"/>
      <c r="F9" s="1298"/>
      <c r="G9" s="1298"/>
      <c r="H9" s="1298"/>
      <c r="I9" s="1298"/>
      <c r="J9" s="1298"/>
      <c r="K9" s="1298"/>
      <c r="L9" s="1298"/>
      <c r="M9" s="1298"/>
      <c r="N9" s="1298"/>
      <c r="O9" s="1298"/>
      <c r="P9" s="1298"/>
      <c r="Q9" s="1298"/>
      <c r="R9" s="1298"/>
      <c r="S9" s="1298"/>
      <c r="T9" s="1298"/>
      <c r="U9" s="1298"/>
      <c r="V9" s="153"/>
      <c r="W9" s="358"/>
      <c r="X9" s="197"/>
      <c r="Y9" s="111">
        <f>COUNTA(Y34,Y39,Y40,Y44,Y45,Y46,Y47)</f>
        <v>7</v>
      </c>
      <c r="Z9" s="197"/>
      <c r="AA9" s="111">
        <f>COUNTA(AA34,AA39,AA40,AA44,AA45,AA46,AA47)</f>
        <v>5</v>
      </c>
      <c r="AB9" s="197"/>
      <c r="AC9" s="111">
        <f>COUNTA(AC34,AC39,AC40,AC44,AC45,AC46,AC47)</f>
        <v>3</v>
      </c>
      <c r="AD9" s="197"/>
      <c r="AE9" s="111">
        <f>COUNTA(AE34,AE39,AE40,AE44,AE45,AE46,AE47)</f>
        <v>7</v>
      </c>
      <c r="AF9" s="111">
        <f>COUNTA(AF34,AF39,AF40,AF44,AF45,AF46,AF47)</f>
        <v>2</v>
      </c>
      <c r="AG9" s="111">
        <f>COUNTA(AG34,AG39,AG40,AG44,AG45,AG46,AG47)</f>
        <v>6</v>
      </c>
      <c r="AH9" s="111">
        <f>COUNTA(AH34,AH39,AH40,AH44,AH45,AH46,AH47)</f>
        <v>1</v>
      </c>
      <c r="AI9" s="197"/>
      <c r="AJ9" s="111">
        <f>COUNTA(AJ34,AJ39,AJ40,AJ44,AJ45,AJ46,AJ47)</f>
        <v>4</v>
      </c>
      <c r="AK9" s="112"/>
      <c r="AL9" s="111">
        <f>COUNTA(AL34,AL39,AL40,AL44,AL45,AL46,AL47)</f>
        <v>6</v>
      </c>
      <c r="AM9" s="353"/>
      <c r="AN9" s="111">
        <f t="shared" ref="AN9:AX9" si="67">COUNTA(AN34,AN39,AN40,AN44,AN45,AN46,AN47)</f>
        <v>6</v>
      </c>
      <c r="AO9" s="111">
        <f t="shared" si="67"/>
        <v>1</v>
      </c>
      <c r="AP9" s="111">
        <f t="shared" si="67"/>
        <v>1</v>
      </c>
      <c r="AQ9" s="111">
        <f t="shared" si="67"/>
        <v>1</v>
      </c>
      <c r="AR9" s="111">
        <f t="shared" si="67"/>
        <v>0</v>
      </c>
      <c r="AS9" s="111">
        <f t="shared" si="67"/>
        <v>1</v>
      </c>
      <c r="AT9" s="111">
        <f t="shared" si="67"/>
        <v>0</v>
      </c>
      <c r="AU9" s="111">
        <f t="shared" si="67"/>
        <v>0</v>
      </c>
      <c r="AV9" s="111">
        <f t="shared" si="67"/>
        <v>4</v>
      </c>
      <c r="AW9" s="111">
        <f t="shared" si="67"/>
        <v>0</v>
      </c>
      <c r="AX9" s="111">
        <f t="shared" si="67"/>
        <v>0</v>
      </c>
      <c r="AY9" s="112"/>
      <c r="AZ9" s="111">
        <f>COUNTA(AZ34,AZ39,AZ40,AZ44,AZ45,AZ46,AZ47)</f>
        <v>3</v>
      </c>
      <c r="BA9" s="112"/>
      <c r="BB9" s="111">
        <f>COUNTA(BB34,BB39,BB40,BB44,BB45,BB46,BB47)</f>
        <v>6</v>
      </c>
      <c r="BC9" s="197"/>
      <c r="BD9" s="111">
        <f>COUNTA(BD34,BD39,BD40,BD44,BD45,BD46,BD47)</f>
        <v>7</v>
      </c>
      <c r="BE9" s="111">
        <f>COUNTA(BE34,BE39,BE40,BE44,BE45,BE46,BE47)</f>
        <v>3</v>
      </c>
      <c r="BF9" s="197"/>
      <c r="BG9" s="111">
        <f>COUNTA(BG34,BG39,BG40,BG44,BG45,BG46,BG47)</f>
        <v>1</v>
      </c>
      <c r="BH9" s="111">
        <f>COUNTA(BH34,BH39,BH40,BH44,BH45,BH46,BH47)</f>
        <v>5</v>
      </c>
      <c r="BI9" s="111">
        <f>COUNTA(BI34,BI39,BI40,BI44,BI45,BI46,BI47)</f>
        <v>5</v>
      </c>
      <c r="BJ9" s="111">
        <f>COUNTA(BJ34,BJ39,BJ40,BJ44,BJ45,BJ46,BJ47)</f>
        <v>5</v>
      </c>
      <c r="BK9" s="358"/>
      <c r="BL9" s="111">
        <f>COUNTA(BL34,BL39,BL40,BL44,BL45,BL46,BL47)</f>
        <v>2</v>
      </c>
      <c r="BM9" s="111">
        <f>COUNTA(BM34,BM39,BM40,BM44,BM45,BM46,BM47)</f>
        <v>1</v>
      </c>
      <c r="BN9" s="197"/>
      <c r="BO9" s="111">
        <f>COUNTA(BO34,BO39,BO40,BO44,BO45,BO46,BO47)</f>
        <v>7</v>
      </c>
      <c r="BP9" s="111">
        <f>COUNTA(BP34,BP39,BP40,BP44,BP45,BP46,BP47)</f>
        <v>0</v>
      </c>
      <c r="BQ9" s="111">
        <f>COUNTA(BQ34,BQ39,BQ40,BQ44,BQ45,BQ46,BQ47)</f>
        <v>0</v>
      </c>
      <c r="BR9" s="197"/>
      <c r="BS9" s="111">
        <f>COUNTA(BS34,BS39,BS40,BS44,BS45,BS46,BS47)</f>
        <v>3</v>
      </c>
      <c r="BT9" s="111">
        <f>COUNTA(BT34,BT39,BT40,BT44,BT45,BT46,BT47)</f>
        <v>2</v>
      </c>
      <c r="BU9" s="197"/>
      <c r="BV9" s="111">
        <f>COUNTA(BV34,BV39,BV40,BV44,BV45,BV46,BV47)</f>
        <v>6</v>
      </c>
      <c r="BW9" s="197"/>
      <c r="BX9" s="111">
        <f>COUNTA(BX34,BX39,BX40,BX44,BX45,BX46,BX47)</f>
        <v>2</v>
      </c>
      <c r="BY9" s="111">
        <f>COUNTA(BY34,BY39,BY40,BY44,BY45,BY46,BY47)</f>
        <v>2</v>
      </c>
      <c r="BZ9" s="197"/>
      <c r="CA9" s="111">
        <f>COUNTA(CA34,CA39,CA40,CA44,CA45,CA46,CA47)</f>
        <v>3</v>
      </c>
      <c r="CB9" s="111">
        <f>COUNTA(CB34,CB39,CB40,CB44,CB45,CB46,CB47)</f>
        <v>6</v>
      </c>
      <c r="CC9" s="111">
        <f>COUNTA(CC34,CC39,CC40,CC44,CC45,CC46,CC47)</f>
        <v>4</v>
      </c>
      <c r="CD9" s="111">
        <f>COUNTA(CD34,CD39,CD40,CD44,CD45,CD46,CD47)</f>
        <v>4</v>
      </c>
      <c r="CE9" s="358"/>
      <c r="CF9" s="111">
        <f>COUNTA(CF34,CF39,CF40,CF44,CF45,CF46,CF47)</f>
        <v>0</v>
      </c>
      <c r="CG9" s="197"/>
      <c r="CH9" s="111">
        <f>COUNTA(CH34,CH39,CH40,CH44,CH45,CH46,CH47)</f>
        <v>4</v>
      </c>
      <c r="CI9" s="112"/>
      <c r="CJ9" s="111">
        <f>COUNTA(CJ34,CJ39,CJ40,CJ44,CJ45,CJ46,CJ47)</f>
        <v>5</v>
      </c>
      <c r="CK9" s="111">
        <f>COUNTA(CK34,CK39,CK40,CK44,CK45,CK46,CK47)</f>
        <v>2</v>
      </c>
      <c r="CL9" s="353"/>
      <c r="CM9" s="111">
        <f>COUNTA(CM34,CM39,CM40,CM44,CM45,CM46,CM47)</f>
        <v>6</v>
      </c>
      <c r="CN9" s="111">
        <f>COUNTA(CN34,CN39,CN40,CN44,CN45,CN46,CN47)</f>
        <v>0</v>
      </c>
      <c r="CO9" s="111">
        <f>COUNTA(CO34,CO39,CO40,CO44,CO45,CO46,CO47)</f>
        <v>1</v>
      </c>
      <c r="CP9" s="353"/>
      <c r="CQ9" s="111">
        <f t="shared" ref="CQ9:CW9" si="68">COUNTA(CQ34,CQ39,CQ40,CQ44,CQ45,CQ46,CQ47)</f>
        <v>0</v>
      </c>
      <c r="CR9" s="111">
        <f t="shared" si="68"/>
        <v>5</v>
      </c>
      <c r="CS9" s="111">
        <f t="shared" si="68"/>
        <v>2</v>
      </c>
      <c r="CT9" s="111">
        <f t="shared" si="68"/>
        <v>0</v>
      </c>
      <c r="CU9" s="111">
        <f t="shared" si="68"/>
        <v>1</v>
      </c>
      <c r="CV9" s="111">
        <f t="shared" si="68"/>
        <v>2</v>
      </c>
      <c r="CW9" s="111">
        <f t="shared" si="68"/>
        <v>2</v>
      </c>
      <c r="CX9" s="353"/>
      <c r="CY9" s="111">
        <f>COUNTA(CY34,CY39,CY40,CY44,CY45,CY46,CY47)</f>
        <v>1</v>
      </c>
      <c r="CZ9" s="111">
        <f>COUNTA(CZ34,CZ39,CZ40,CZ44,CZ45,CZ46,CZ47)</f>
        <v>1</v>
      </c>
      <c r="DA9" s="111">
        <f>COUNTA(DA34,DA39,DA40,DA44,DA45,DA46,DA47)</f>
        <v>0</v>
      </c>
      <c r="DB9" s="111">
        <f>COUNTA(DB34,DB39,DB40,DB44,DB45,DB46,DB47)</f>
        <v>0</v>
      </c>
      <c r="DC9" s="197"/>
      <c r="DD9" s="111">
        <f t="shared" ref="DD9:DN9" si="69">COUNTA(DD34,DD39,DD40,DD44,DD45,DD46,DD47)</f>
        <v>2</v>
      </c>
      <c r="DE9" s="111">
        <f t="shared" si="69"/>
        <v>0</v>
      </c>
      <c r="DF9" s="111">
        <f t="shared" si="69"/>
        <v>0</v>
      </c>
      <c r="DG9" s="111">
        <f t="shared" si="69"/>
        <v>0</v>
      </c>
      <c r="DH9" s="111">
        <f t="shared" si="69"/>
        <v>0</v>
      </c>
      <c r="DI9" s="111">
        <f t="shared" si="69"/>
        <v>0</v>
      </c>
      <c r="DJ9" s="111">
        <f t="shared" si="69"/>
        <v>0</v>
      </c>
      <c r="DK9" s="111">
        <f t="shared" si="69"/>
        <v>0</v>
      </c>
      <c r="DL9" s="111">
        <f t="shared" si="69"/>
        <v>0</v>
      </c>
      <c r="DM9" s="111">
        <f t="shared" si="69"/>
        <v>0</v>
      </c>
      <c r="DN9" s="111">
        <f t="shared" si="69"/>
        <v>1</v>
      </c>
      <c r="DO9" s="197"/>
      <c r="DP9" s="111">
        <f>COUNTA(DP34,DP39,DP40,DP44,DP45,DP46,DP47)</f>
        <v>0</v>
      </c>
      <c r="DQ9" s="111">
        <f>COUNTA(DQ34,DQ39,DQ40,DQ44,DQ45,DQ46,DQ47)</f>
        <v>1</v>
      </c>
      <c r="DR9" s="111">
        <f>COUNTA(DR34,DR39,DR40,DR44,DR45,DR46,DR47)</f>
        <v>3</v>
      </c>
      <c r="DS9" s="197"/>
      <c r="DT9" s="111">
        <f t="shared" ref="DT9:DZ9" si="70">COUNTA(DT34,DT39,DT40,DT44,DT45,DT46,DT47)</f>
        <v>1</v>
      </c>
      <c r="DU9" s="111">
        <f t="shared" si="70"/>
        <v>0</v>
      </c>
      <c r="DV9" s="111">
        <f t="shared" si="70"/>
        <v>0</v>
      </c>
      <c r="DW9" s="111">
        <f t="shared" si="70"/>
        <v>0</v>
      </c>
      <c r="DX9" s="111">
        <f t="shared" si="70"/>
        <v>0</v>
      </c>
      <c r="DY9" s="111">
        <f t="shared" si="70"/>
        <v>0</v>
      </c>
      <c r="DZ9" s="111">
        <f t="shared" si="70"/>
        <v>0</v>
      </c>
      <c r="EA9" s="358"/>
      <c r="EB9" s="111">
        <f>COUNTA(EB34,EB39,EB40,EB44,EB45,EB46,EB47)</f>
        <v>0</v>
      </c>
      <c r="EC9" s="197"/>
      <c r="ED9" s="353"/>
      <c r="EE9" s="111">
        <f>COUNTA(EE34,EE39,EE40,EE44,EE45,EE46,EE47)</f>
        <v>4</v>
      </c>
      <c r="EF9" s="111">
        <f>COUNTA(EF34,EF39,EF40,EF44,EF45,EF46,EF47)</f>
        <v>2</v>
      </c>
      <c r="EG9" s="111">
        <f>COUNTA(EG34,EG39,EG40,EG44,EG45,EG46,EG47)</f>
        <v>0</v>
      </c>
      <c r="EH9" s="111">
        <f>COUNTA(EH34,EH39,EH40,EH44,EH45,EH46,EH47)</f>
        <v>1</v>
      </c>
      <c r="EI9" s="112"/>
      <c r="EJ9" s="111">
        <f>COUNTA(EJ34,EJ39,EJ40,EJ44,EJ45,EJ46,EJ47)</f>
        <v>1</v>
      </c>
      <c r="EK9" s="353"/>
      <c r="EL9" s="111">
        <f>COUNTA(EL34,EL39,EL40,EL44,EL45,EL46,EL47)</f>
        <v>6</v>
      </c>
      <c r="EM9" s="111">
        <f>COUNTA(EM34,EM39,EM40,EM44,EM45,EM46,EM47)</f>
        <v>1</v>
      </c>
      <c r="EN9" s="112"/>
      <c r="EO9" s="111">
        <f>COUNTA(EO34,EO39,EO40,EO44,EO45,EO46,EO47)</f>
        <v>1</v>
      </c>
      <c r="EP9" s="353"/>
      <c r="EQ9" s="111">
        <f t="shared" ref="EQ9:EV9" si="71">COUNTA(EQ34,EQ39,EQ40,EQ44,EQ45,EQ46,EQ47)</f>
        <v>3</v>
      </c>
      <c r="ER9" s="111">
        <f t="shared" si="71"/>
        <v>1</v>
      </c>
      <c r="ES9" s="111">
        <f t="shared" si="71"/>
        <v>0</v>
      </c>
      <c r="ET9" s="111">
        <f t="shared" si="71"/>
        <v>2</v>
      </c>
      <c r="EU9" s="111">
        <f t="shared" si="71"/>
        <v>2</v>
      </c>
      <c r="EV9" s="111">
        <f t="shared" si="71"/>
        <v>1</v>
      </c>
      <c r="EW9" s="197"/>
      <c r="EX9" s="353"/>
      <c r="EY9" s="111">
        <f>COUNTA(EY34,EY39,EY40,EY44,EY45,EY46,EY47)</f>
        <v>7</v>
      </c>
      <c r="EZ9" s="111">
        <f>COUNTA(EZ34,EZ39,EZ40,EZ44,EZ45,EZ46,EZ47)</f>
        <v>1</v>
      </c>
      <c r="FA9" s="353"/>
      <c r="FB9" s="111">
        <f>COUNTA(FB34,FB39,FB40,FB44,FB45,FB46,FB47)</f>
        <v>7</v>
      </c>
      <c r="FC9" s="111">
        <f>COUNTA(FC34,FC39,FC40,FC44,FC45,FC46,FC47)</f>
        <v>3</v>
      </c>
      <c r="FD9" s="111">
        <f>COUNTA(FD34,FD39,FD40,FD44,FD45,FD46,FD47)</f>
        <v>2</v>
      </c>
      <c r="FE9" s="112"/>
      <c r="FF9" s="111">
        <f>COUNTA(FF34,FF39,FF40,FF44,FF45,FF46,FF47)</f>
        <v>1</v>
      </c>
      <c r="FG9" s="353"/>
      <c r="FH9" s="111">
        <f>COUNTA(FH34,FH39,FH40,FH44,FH45,FH46,FH47)</f>
        <v>4</v>
      </c>
      <c r="FI9" s="111">
        <f>COUNTA(FI34,FI39,FI40,FI44,FI45,FI46,FI47)</f>
        <v>1</v>
      </c>
      <c r="FJ9" s="353"/>
      <c r="FK9" s="111">
        <f>COUNTA(FK34,FK39,FK40,FK44,FK45,FK46,FK47)</f>
        <v>4</v>
      </c>
      <c r="FL9" s="111">
        <f>COUNTA(FL34,FL39,FL40,FL44,FL45,FL46,FL47)</f>
        <v>0</v>
      </c>
      <c r="FM9" s="111">
        <f>COUNTA(FM34,FM39,FM40,FM44,FM45,FM46,FM47)</f>
        <v>0</v>
      </c>
      <c r="FN9" s="358"/>
      <c r="FO9" s="111">
        <f>COUNTA(FO34,FO39,FO40,FO44,FO45,FO46,FO47)</f>
        <v>5</v>
      </c>
      <c r="FP9" s="197"/>
      <c r="FQ9" s="111">
        <f>COUNTA(FQ34,FQ39,FQ40,FQ44,FQ45,FQ46,FQ47)</f>
        <v>5</v>
      </c>
      <c r="FR9" s="112"/>
      <c r="FS9" s="111">
        <f>COUNTA(FS34,FS39,FS40,FS44,FS45,FS46,FS47)</f>
        <v>1</v>
      </c>
      <c r="FT9" s="353"/>
      <c r="FU9" s="111">
        <f>COUNTA(FU34,FU39,FU40,FU44,FU45,FU46,FU47)</f>
        <v>4</v>
      </c>
      <c r="FV9" s="111">
        <f>COUNTA(FV34,FV39,FV40,FV44,FV45,FV46,FV47)</f>
        <v>1</v>
      </c>
      <c r="FW9" s="111">
        <f>COUNTA(FW34,FW39,FW40,FW44,FW45,FW46,FW47)</f>
        <v>2</v>
      </c>
      <c r="FX9" s="111">
        <f>COUNTA(FX34,FX39,FX40,FX44,FX45,FX46,FX47)</f>
        <v>1</v>
      </c>
      <c r="FY9" s="111">
        <f>COUNTA(FY34,FY39,FY40,FY44,FY45,FY46,FY47)</f>
        <v>0</v>
      </c>
      <c r="FZ9" s="112"/>
      <c r="GA9" s="111">
        <f>COUNTA(GA34,GA39,GA40,GA44,GA45,GA46,GA47)</f>
        <v>2</v>
      </c>
      <c r="GB9" s="197"/>
      <c r="GC9" s="111">
        <f>COUNTA(GC34,GC39,GC40,GC44,GC45,GC46,GC47)</f>
        <v>6</v>
      </c>
      <c r="GD9" s="111">
        <f>COUNTA(GD34,GD39,GD40,GD44,GD45,GD46,GD47)</f>
        <v>3</v>
      </c>
      <c r="GE9" s="111">
        <f>COUNTA(GE34,GE39,GE40,GE44,GE45,GE46,GE47)</f>
        <v>1</v>
      </c>
      <c r="GF9" s="197"/>
      <c r="GG9" s="111">
        <f>COUNTA(GG34,GG39,GG40,GG44,GG45,GG46,GG47)</f>
        <v>6</v>
      </c>
      <c r="GH9" s="358"/>
      <c r="GI9" s="111">
        <f>COUNTA(GI34,GI39,GI40,GI44,GI45,GI46,GI47)</f>
        <v>6</v>
      </c>
      <c r="GJ9" s="197"/>
      <c r="GK9" s="111">
        <f>COUNTA(GK34,GK39,GK40,GK44,GK45,GK46,GK47)</f>
        <v>3</v>
      </c>
      <c r="GL9" s="111">
        <f>COUNTA(GL34,GL39,GL40,GL44,GL45,GL46,GL47)</f>
        <v>1</v>
      </c>
      <c r="GM9" s="197"/>
      <c r="GN9" s="111">
        <f t="shared" ref="GN9:GR9" si="72">COUNTA(GN34,GN39,GN40,GN44,GN45,GN46,GN47)</f>
        <v>0</v>
      </c>
      <c r="GO9" s="111">
        <f t="shared" si="72"/>
        <v>0</v>
      </c>
      <c r="GP9" s="111">
        <f t="shared" si="72"/>
        <v>1</v>
      </c>
      <c r="GQ9" s="111">
        <f t="shared" si="72"/>
        <v>3</v>
      </c>
      <c r="GR9" s="111">
        <f t="shared" si="72"/>
        <v>3</v>
      </c>
      <c r="GS9" s="358"/>
      <c r="GT9" s="111">
        <f>COUNTA(GT34,GT39,GT40,GT44,GT45,GT46,GT47)</f>
        <v>0</v>
      </c>
      <c r="GU9" s="197"/>
      <c r="GV9" s="353"/>
      <c r="GW9" s="111">
        <f>COUNTA(GW34,GW39,GW40,GW44,GW45,GW46,GW47)</f>
        <v>6</v>
      </c>
      <c r="GX9" s="111">
        <f>COUNTA(GX34,GX39,GX40,GX44,GX45,GX46,GX47)</f>
        <v>3</v>
      </c>
      <c r="GY9" s="353"/>
      <c r="GZ9" s="111">
        <f t="shared" ref="GZ9:HG9" si="73">COUNTA(GZ34,GZ39,GZ40,GZ44,GZ45,GZ46,GZ47)</f>
        <v>0</v>
      </c>
      <c r="HA9" s="111">
        <f t="shared" si="73"/>
        <v>0</v>
      </c>
      <c r="HB9" s="111">
        <f t="shared" si="73"/>
        <v>1</v>
      </c>
      <c r="HC9" s="111">
        <f t="shared" si="73"/>
        <v>7</v>
      </c>
      <c r="HD9" s="111">
        <f t="shared" si="73"/>
        <v>2</v>
      </c>
      <c r="HE9" s="111">
        <f t="shared" si="73"/>
        <v>1</v>
      </c>
      <c r="HF9" s="111">
        <f t="shared" si="73"/>
        <v>0</v>
      </c>
      <c r="HG9" s="111">
        <f t="shared" si="73"/>
        <v>0</v>
      </c>
      <c r="HH9" s="197"/>
      <c r="HI9" s="111">
        <f t="shared" ref="HI9:HN9" si="74">COUNTA(HI34,HI39,HI40,HI44,HI45,HI46,HI47)</f>
        <v>0</v>
      </c>
      <c r="HJ9" s="111">
        <f t="shared" si="74"/>
        <v>0</v>
      </c>
      <c r="HK9" s="111">
        <f t="shared" si="74"/>
        <v>1</v>
      </c>
      <c r="HL9" s="111">
        <f t="shared" si="74"/>
        <v>3</v>
      </c>
      <c r="HM9" s="111">
        <f t="shared" si="74"/>
        <v>1</v>
      </c>
      <c r="HN9" s="111">
        <f t="shared" si="74"/>
        <v>3</v>
      </c>
      <c r="HO9" s="197"/>
      <c r="HP9" s="353"/>
      <c r="HQ9" s="111">
        <f>COUNTA(HQ34,HQ39,HQ40,HQ44,HQ45,HQ46,HQ47)</f>
        <v>7</v>
      </c>
      <c r="HR9" s="111">
        <f>COUNTA(HR34,HR39,HR40,HR44,HR45,HR46,HR47)</f>
        <v>0</v>
      </c>
      <c r="HS9" s="111">
        <f>COUNTA(HS34,HS39,HS40,HS44,HS45,HS46,HS47)</f>
        <v>0</v>
      </c>
      <c r="HT9" s="353"/>
      <c r="HU9" s="111">
        <f>COUNTA(HU34,HU39,HU40,HU44,HU45,HU46,HU47)</f>
        <v>1</v>
      </c>
      <c r="HV9" s="111">
        <f>COUNTA(HV34,HV39,HV40,HV44,HV45,HV46,HV47)</f>
        <v>1</v>
      </c>
      <c r="HW9" s="111">
        <f>COUNTA(HW34,HW39,HW40,HW44,HW45,HW46,HW47)</f>
        <v>0</v>
      </c>
      <c r="HX9" s="111">
        <f>COUNTA(HX34,HX39,HX40,HX44,HX45,HX46,HX47)</f>
        <v>0</v>
      </c>
      <c r="HY9" s="112"/>
      <c r="HZ9" s="111">
        <f>COUNTA(HZ34,HZ39,HZ40,HZ44,HZ45,HZ46,HZ47)</f>
        <v>1</v>
      </c>
      <c r="IA9" s="358"/>
      <c r="IB9" s="197"/>
      <c r="IC9" s="111">
        <f t="shared" ref="IC9:IJ9" si="75">COUNTA(IC34,IC39,IC40,IC44,IC45,IC46,IC47)</f>
        <v>5</v>
      </c>
      <c r="ID9" s="111">
        <f t="shared" si="75"/>
        <v>1</v>
      </c>
      <c r="IE9" s="111">
        <f t="shared" si="75"/>
        <v>1</v>
      </c>
      <c r="IF9" s="111">
        <f t="shared" si="75"/>
        <v>2</v>
      </c>
      <c r="IG9" s="111">
        <f t="shared" si="75"/>
        <v>0</v>
      </c>
      <c r="IH9" s="111">
        <f t="shared" si="75"/>
        <v>2</v>
      </c>
      <c r="II9" s="111">
        <f t="shared" si="75"/>
        <v>0</v>
      </c>
      <c r="IJ9" s="111">
        <f t="shared" si="75"/>
        <v>0</v>
      </c>
      <c r="IK9" s="358"/>
      <c r="IL9" s="197"/>
      <c r="IM9" s="111">
        <f t="shared" ref="IM9:IR9" si="76">COUNTA(IM34,IM39,IM40,IM44,IM45,IM46,IM47)</f>
        <v>6</v>
      </c>
      <c r="IN9" s="111">
        <f t="shared" si="76"/>
        <v>0</v>
      </c>
      <c r="IO9" s="111">
        <f t="shared" si="76"/>
        <v>0</v>
      </c>
      <c r="IP9" s="111">
        <f t="shared" si="76"/>
        <v>1</v>
      </c>
      <c r="IQ9" s="111">
        <f t="shared" si="76"/>
        <v>0</v>
      </c>
      <c r="IR9" s="111">
        <f t="shared" si="76"/>
        <v>0</v>
      </c>
      <c r="IS9" s="358"/>
      <c r="IT9" s="111">
        <f>COUNTA(IT34,IT39,IT40,IT44,IT45,IT46,IT47)</f>
        <v>0</v>
      </c>
      <c r="IU9" s="111">
        <f>COUNTA(IU34,IU39,IU40,IU44,IU45,IU46,IU47)</f>
        <v>0</v>
      </c>
      <c r="IV9" s="197"/>
      <c r="IW9" s="111">
        <f>COUNTA(IW34,IW39,IW40,IW44,IW45,IW46,IW47)</f>
        <v>0</v>
      </c>
      <c r="IX9" s="111">
        <f>COUNTA(IX34,IX39,IX40,IX44,IX45,IX46,IX47)</f>
        <v>1</v>
      </c>
      <c r="IY9" s="112"/>
      <c r="IZ9" s="111">
        <f>COUNTA(IZ34,IZ39,IZ40,IZ44,IZ45,IZ46,IZ47)</f>
        <v>1</v>
      </c>
      <c r="JA9" s="111">
        <f>COUNTA(JA34,JA39,JA40,JA44,JA45,JA46,JA47)</f>
        <v>0</v>
      </c>
      <c r="JB9" s="112"/>
      <c r="JC9" s="111">
        <f>COUNTA(JC34,JC39,JC40,JC44,JC45,JC46,JC47)</f>
        <v>0</v>
      </c>
      <c r="JD9" s="111">
        <f>COUNTA(JD34,JD39,JD40,JD44,JD45,JD46,JD47)</f>
        <v>0</v>
      </c>
      <c r="JE9" s="111">
        <f>COUNTA(JE34,JE39,JE40,JE44,JE45,JE46,JE47)</f>
        <v>0</v>
      </c>
      <c r="JF9" s="112"/>
      <c r="JG9" s="111">
        <f>COUNTA(JG34,JG39,JG40,JG44,JG45,JG46,JG47)</f>
        <v>2</v>
      </c>
      <c r="JH9" s="197"/>
      <c r="JI9" s="111">
        <f>COUNTA(JI34,JI39,JI40,JI44,JI45,JI46,JI47)</f>
        <v>4</v>
      </c>
      <c r="JJ9" s="111">
        <f>COUNTA(JJ34,JJ39,JJ40,JJ44,JJ45,JJ46,JJ47)</f>
        <v>6</v>
      </c>
      <c r="JK9" s="111">
        <f>COUNTA(JK34,JK39,JK40,JK44,JK45,JK46,JK47)</f>
        <v>0</v>
      </c>
      <c r="JL9" s="111">
        <f>COUNTA(JL34,JL39,JL40,JL44,JL45,JL46,JL47)</f>
        <v>1</v>
      </c>
      <c r="JM9" s="197"/>
      <c r="JN9" s="111">
        <f>COUNTA(JN34,JN39,JN40,JN44,JN45,JN46,JN47)</f>
        <v>3</v>
      </c>
      <c r="JO9" s="418"/>
      <c r="JP9" s="358"/>
      <c r="JQ9" s="197"/>
      <c r="JR9" s="111">
        <f t="shared" ref="JR9:KC9" si="77">COUNTA(JR34,JR39,JR40,JR44,JR45,JR46,JR47)</f>
        <v>3</v>
      </c>
      <c r="JS9" s="111">
        <f t="shared" si="77"/>
        <v>5</v>
      </c>
      <c r="JT9" s="111">
        <f t="shared" si="77"/>
        <v>3</v>
      </c>
      <c r="JU9" s="111">
        <f t="shared" si="77"/>
        <v>3</v>
      </c>
      <c r="JV9" s="111">
        <f t="shared" si="77"/>
        <v>1</v>
      </c>
      <c r="JW9" s="111">
        <f t="shared" si="77"/>
        <v>4</v>
      </c>
      <c r="JX9" s="111">
        <f t="shared" si="77"/>
        <v>4</v>
      </c>
      <c r="JY9" s="111">
        <f t="shared" si="77"/>
        <v>4</v>
      </c>
      <c r="JZ9" s="111">
        <f t="shared" si="77"/>
        <v>6</v>
      </c>
      <c r="KA9" s="111">
        <f t="shared" si="77"/>
        <v>3</v>
      </c>
      <c r="KB9" s="111">
        <f t="shared" si="77"/>
        <v>3</v>
      </c>
      <c r="KC9" s="111">
        <f t="shared" si="77"/>
        <v>4</v>
      </c>
      <c r="KD9" s="197"/>
      <c r="KE9" s="111">
        <f>COUNTA(KE34,KE39,KE40,KE44,KE45,KE46,KE47)</f>
        <v>2</v>
      </c>
      <c r="KF9" s="111">
        <f>COUNTA(KF34,KF39,KF40,KF44,KF45,KF46,KF47)</f>
        <v>1</v>
      </c>
      <c r="KG9" s="111">
        <f>COUNTA(KG34,KG39,KG40,KG44,KG45,KG46,KG47)</f>
        <v>1</v>
      </c>
      <c r="KH9" s="197"/>
      <c r="KI9" s="111">
        <f>COUNTA(KI34,KI39,KI40,KI44,KI45,KI46,KI47)</f>
        <v>1</v>
      </c>
      <c r="KJ9" s="111">
        <f>COUNTA(KJ34,KJ39,KJ40,KJ44,KJ45,KJ46,KJ47)</f>
        <v>3</v>
      </c>
      <c r="KK9" s="111">
        <f>COUNTA(KK34,KK39,KK40,KK44,KK45,KK46,KK47)</f>
        <v>2</v>
      </c>
      <c r="KL9" s="111">
        <f>COUNTA(KL34,KL39,KL40,KL44,KL45,KL46,KL47)</f>
        <v>3</v>
      </c>
      <c r="KM9" s="197"/>
      <c r="KN9" s="111">
        <f>COUNTA(KN34,KN39,KN40,KN44,KN45,KN46,KN47)</f>
        <v>4</v>
      </c>
      <c r="KO9" s="111">
        <f>COUNTA(KO34,KO39,KO40,KO44,KO45,KO46,KO47)</f>
        <v>4</v>
      </c>
      <c r="KP9" s="111">
        <f>COUNTA(KP34,KP39,KP40,KP44,KP45,KP46,KP47)</f>
        <v>4</v>
      </c>
      <c r="KQ9" s="197"/>
      <c r="KR9" s="111">
        <f>COUNTA(KR34,KR39,KR40,KR44,KR45,KR46,KR47)</f>
        <v>2</v>
      </c>
      <c r="KS9" s="111">
        <f>COUNTA(KS34,KS39,KS40,KS44,KS45,KS46,KS47)</f>
        <v>6</v>
      </c>
      <c r="KT9" s="111">
        <f>COUNTA(KT34,KT39,KT40,KT44,KT45,KT46,KT47)</f>
        <v>3</v>
      </c>
      <c r="KU9" s="358"/>
      <c r="KV9" s="197"/>
      <c r="KW9" s="111">
        <f>COUNTA(KW34,KW39,KW40,KW44,KW45,KW46,KW47)</f>
        <v>2</v>
      </c>
      <c r="KX9" s="111">
        <f>COUNTA(KX34,KX39,KX40,KX44,KX45,KX46,KX47)</f>
        <v>4</v>
      </c>
      <c r="KY9" s="111">
        <f>COUNTA(KY34,KY39,KY40,KY44,KY45,KY46,KY47)</f>
        <v>1</v>
      </c>
      <c r="KZ9" s="111">
        <f>COUNTA(KZ34,KZ39,KZ40,KZ44,KZ45,KZ46,KZ47)</f>
        <v>4</v>
      </c>
      <c r="LA9" s="111">
        <f>COUNTA(LA34,LA39,LA40,LA44,LA45,LA46,LA47)</f>
        <v>4</v>
      </c>
      <c r="LB9" s="197"/>
      <c r="LC9" s="111">
        <f>COUNTA(LC34,LC39,LC40,LC44,LC45,LC46,LC47)</f>
        <v>3</v>
      </c>
      <c r="LD9" s="111">
        <f>COUNTA(LD34,LD39,LD40,LD44,LD45,LD46,LD47)</f>
        <v>3</v>
      </c>
      <c r="LE9" s="111">
        <f>COUNTA(LE34,LE39,LE40,LE44,LE45,LE46,LE47)</f>
        <v>2</v>
      </c>
      <c r="LF9" s="353"/>
      <c r="LG9" s="111">
        <f>COUNTA(LG34,LG39,LG40,LG44,LG45,LG46,LG47)</f>
        <v>2</v>
      </c>
      <c r="LH9" s="111">
        <f>COUNTA(LH34,LH39,LH40,LH44,LH45,LH46,LH47)</f>
        <v>2</v>
      </c>
      <c r="LI9" s="111">
        <f>COUNTA(LI34,LI39,LI40,LI44,LI45,LI46,LI47)</f>
        <v>2</v>
      </c>
      <c r="LJ9" s="197"/>
      <c r="LK9" s="111">
        <f t="shared" ref="LK9:LX9" si="78">COUNTA(LK34,LK39,LK40,LK44,LK45,LK46,LK47)</f>
        <v>3</v>
      </c>
      <c r="LL9" s="111">
        <f t="shared" si="78"/>
        <v>1</v>
      </c>
      <c r="LM9" s="111">
        <f t="shared" si="78"/>
        <v>2</v>
      </c>
      <c r="LN9" s="111">
        <f t="shared" si="78"/>
        <v>5</v>
      </c>
      <c r="LO9" s="111">
        <f t="shared" si="78"/>
        <v>1</v>
      </c>
      <c r="LP9" s="111">
        <f t="shared" si="78"/>
        <v>4</v>
      </c>
      <c r="LQ9" s="111">
        <f t="shared" si="78"/>
        <v>2</v>
      </c>
      <c r="LR9" s="111">
        <f t="shared" si="78"/>
        <v>2</v>
      </c>
      <c r="LS9" s="111">
        <f t="shared" si="78"/>
        <v>1</v>
      </c>
      <c r="LT9" s="111">
        <f t="shared" si="78"/>
        <v>1</v>
      </c>
      <c r="LU9" s="111">
        <f t="shared" si="78"/>
        <v>4</v>
      </c>
      <c r="LV9" s="111">
        <f t="shared" si="78"/>
        <v>4</v>
      </c>
      <c r="LW9" s="111">
        <f t="shared" si="78"/>
        <v>1</v>
      </c>
      <c r="LX9" s="111">
        <f t="shared" si="78"/>
        <v>1</v>
      </c>
      <c r="LY9" s="197"/>
      <c r="LZ9" s="111">
        <f>COUNTA(LZ34,LZ39,LZ40,LZ44,LZ45,LZ46,LZ47)</f>
        <v>1</v>
      </c>
      <c r="MA9" s="111">
        <f>COUNTA(MA34,MA39,MA40,MA44,MA45,MA46,MA47)</f>
        <v>4</v>
      </c>
      <c r="MB9" s="111">
        <f>COUNTA(MB34,MB39,MB40,MB44,MB45,MB46,MB47)</f>
        <v>1</v>
      </c>
      <c r="MC9" s="111">
        <f>COUNTA(MC34,MC39,MC40,MC44,MC45,MC46,MC47)</f>
        <v>5</v>
      </c>
      <c r="MD9" s="111">
        <f>COUNTA(MD34,MD39,MD40,MD44,MD45,MD46,MD47)</f>
        <v>5</v>
      </c>
      <c r="ME9" s="197"/>
      <c r="MF9" s="111">
        <f>COUNTA(MF34,MF39,MF40,MF44,MF45,MF46,MF47)</f>
        <v>2</v>
      </c>
      <c r="MG9" s="111">
        <f>COUNTA(MG34,MG39,MG40,MG44,MG45,MG46,MG47)</f>
        <v>2</v>
      </c>
      <c r="MH9" s="111">
        <f>COUNTA(MH34,MH39,MH40,MH44,MH45,MH46,MH47)</f>
        <v>4</v>
      </c>
      <c r="MI9" s="111">
        <f>COUNTA(MI34,MI39,MI40,MI44,MI45,MI46,MI47)</f>
        <v>2</v>
      </c>
      <c r="MJ9" s="197"/>
      <c r="MK9" s="111">
        <f t="shared" ref="MK9:MP9" si="79">COUNTA(MK34,MK39,MK40,MK44,MK45,MK46,MK47)</f>
        <v>1</v>
      </c>
      <c r="ML9" s="111">
        <f t="shared" si="79"/>
        <v>1</v>
      </c>
      <c r="MM9" s="111">
        <f t="shared" si="79"/>
        <v>1</v>
      </c>
      <c r="MN9" s="111">
        <f t="shared" si="79"/>
        <v>2</v>
      </c>
      <c r="MO9" s="111">
        <f t="shared" si="79"/>
        <v>1</v>
      </c>
      <c r="MP9" s="111">
        <f t="shared" si="79"/>
        <v>5</v>
      </c>
      <c r="MQ9" s="163"/>
      <c r="MR9" s="111">
        <f t="shared" ref="MR9:MZ9" si="80">COUNTA(MR34,MR39,MR40,MR44,MR45,MR46,MR47)</f>
        <v>0</v>
      </c>
      <c r="MS9" s="111">
        <f t="shared" si="80"/>
        <v>1</v>
      </c>
      <c r="MT9" s="111">
        <f t="shared" si="80"/>
        <v>1</v>
      </c>
      <c r="MU9" s="111">
        <f t="shared" si="80"/>
        <v>1</v>
      </c>
      <c r="MV9" s="111">
        <f t="shared" si="80"/>
        <v>0</v>
      </c>
      <c r="MW9" s="111">
        <f t="shared" si="80"/>
        <v>0</v>
      </c>
      <c r="MX9" s="111">
        <f t="shared" si="80"/>
        <v>0</v>
      </c>
      <c r="MY9" s="111">
        <f t="shared" si="80"/>
        <v>2</v>
      </c>
      <c r="MZ9" s="111">
        <f t="shared" si="80"/>
        <v>2</v>
      </c>
      <c r="NA9" s="20"/>
      <c r="NB9" s="20"/>
      <c r="NC9" s="20"/>
      <c r="ND9" s="20"/>
    </row>
    <row r="10" spans="1:368" ht="25" customHeight="1">
      <c r="A10" s="1250"/>
      <c r="B10" s="136" t="s">
        <v>1388</v>
      </c>
      <c r="C10" s="1298" t="s">
        <v>1395</v>
      </c>
      <c r="D10" s="1298"/>
      <c r="E10" s="1298"/>
      <c r="F10" s="1298"/>
      <c r="G10" s="1298"/>
      <c r="H10" s="1298"/>
      <c r="I10" s="1298"/>
      <c r="J10" s="1298"/>
      <c r="K10" s="1298"/>
      <c r="L10" s="1298"/>
      <c r="M10" s="1298"/>
      <c r="N10" s="1298"/>
      <c r="O10" s="1298"/>
      <c r="P10" s="1298"/>
      <c r="Q10" s="1298"/>
      <c r="R10" s="1298"/>
      <c r="S10" s="1298"/>
      <c r="T10" s="1298"/>
      <c r="U10" s="1298"/>
      <c r="V10" s="153"/>
      <c r="W10" s="358"/>
      <c r="X10" s="197"/>
      <c r="Y10" s="111">
        <f>COUNTA(Y51:Y52,Y55:Y65,Y66,Y71,Y75,Y81,Y87,Y91)</f>
        <v>1</v>
      </c>
      <c r="Z10" s="197"/>
      <c r="AA10" s="111">
        <f>COUNTA(AA51:AA52,AA55:AA65,AA66,AA71,AA75,AA81,AA87,AA91)</f>
        <v>0</v>
      </c>
      <c r="AB10" s="197"/>
      <c r="AC10" s="111">
        <f>COUNTA(AC51:AC52,AC55:AC65,AC66,AC71,AC75,AC81,AC87,AC91)</f>
        <v>0</v>
      </c>
      <c r="AD10" s="197"/>
      <c r="AE10" s="111">
        <f>COUNTA(AE51:AE52,AE55:AE65,AE66,AE71,AE75,AE81,AE87,AE91)</f>
        <v>1</v>
      </c>
      <c r="AF10" s="111">
        <f>COUNTA(AF51:AF52,AF55:AF65,AF66,AF71,AF75,AF81,AF87,AF91)</f>
        <v>0</v>
      </c>
      <c r="AG10" s="111">
        <f>COUNTA(AG51:AG52,AG55:AG65,AG66,AG71,AG75,AG81,AG87,AG91)</f>
        <v>2</v>
      </c>
      <c r="AH10" s="111">
        <f>COUNTA(AH51:AH52,AH55:AH65,AH66,AH71,AH75,AH81,AH87,AH91)</f>
        <v>1</v>
      </c>
      <c r="AI10" s="197"/>
      <c r="AJ10" s="111">
        <f>COUNTA(AJ51:AJ52,AJ55:AJ65,AJ66,AJ71,AJ75,AJ81,AJ87,AJ91)</f>
        <v>4</v>
      </c>
      <c r="AK10" s="112"/>
      <c r="AL10" s="111">
        <f>COUNTA(AL51:AL52,AL55:AL65,AL66,AL71,AL75,AL81,AL87,AL91)</f>
        <v>1</v>
      </c>
      <c r="AM10" s="353"/>
      <c r="AN10" s="111">
        <f t="shared" ref="AN10:AX10" si="81">COUNTA(AN51:AN52,AN55:AN65,AN66,AN71,AN75,AN81,AN87,AN91)</f>
        <v>0</v>
      </c>
      <c r="AO10" s="111">
        <f t="shared" si="81"/>
        <v>0</v>
      </c>
      <c r="AP10" s="111">
        <f t="shared" si="81"/>
        <v>0</v>
      </c>
      <c r="AQ10" s="111">
        <f t="shared" si="81"/>
        <v>0</v>
      </c>
      <c r="AR10" s="111">
        <f t="shared" si="81"/>
        <v>0</v>
      </c>
      <c r="AS10" s="111">
        <f t="shared" si="81"/>
        <v>0</v>
      </c>
      <c r="AT10" s="111">
        <f t="shared" si="81"/>
        <v>0</v>
      </c>
      <c r="AU10" s="111">
        <f t="shared" si="81"/>
        <v>0</v>
      </c>
      <c r="AV10" s="111">
        <f t="shared" si="81"/>
        <v>3</v>
      </c>
      <c r="AW10" s="111">
        <f t="shared" si="81"/>
        <v>0</v>
      </c>
      <c r="AX10" s="111">
        <f t="shared" si="81"/>
        <v>0</v>
      </c>
      <c r="AY10" s="112"/>
      <c r="AZ10" s="111">
        <f>COUNTA(AZ51:AZ52,AZ55:AZ65,AZ66,AZ71,AZ75,AZ81,AZ87,AZ91)</f>
        <v>0</v>
      </c>
      <c r="BA10" s="112"/>
      <c r="BB10" s="111">
        <f>COUNTA(BB51:BB52,BB55:BB65,BB66,BB71,BB75,BB81,BB87,BB91)</f>
        <v>1</v>
      </c>
      <c r="BC10" s="197"/>
      <c r="BD10" s="111">
        <f>COUNTA(BD51:BD52,BD55:BD65,BD66,BD71,BD75,BD81,BD87,BD91)</f>
        <v>3</v>
      </c>
      <c r="BE10" s="111">
        <f>COUNTA(BE51:BE52,BE55:BE65,BE66,BE71,BE75,BE81,BE87,BE91)</f>
        <v>0</v>
      </c>
      <c r="BF10" s="197"/>
      <c r="BG10" s="111">
        <f>COUNTA(BG51:BG52,BG55:BG65,BG66,BG71,BG75,BG81,BG87,BG91)</f>
        <v>0</v>
      </c>
      <c r="BH10" s="111">
        <f>COUNTA(BH51:BH52,BH55:BH65,BH66,BH71,BH75,BH81,BH87,BH91)</f>
        <v>0</v>
      </c>
      <c r="BI10" s="111">
        <f>COUNTA(BI51:BI52,BI55:BI65,BI66,BI71,BI75,BI81,BI87,BI91)</f>
        <v>5</v>
      </c>
      <c r="BJ10" s="111">
        <f>COUNTA(BJ51:BJ52,BJ55:BJ65,BJ66,BJ71,BJ75,BJ81,BJ87,BJ91)</f>
        <v>8</v>
      </c>
      <c r="BK10" s="358"/>
      <c r="BL10" s="111">
        <f>COUNTA(BL51:BL52,BL55:BL65,BL66,BL71,BL75,BL81,BL87,BL91)</f>
        <v>6</v>
      </c>
      <c r="BM10" s="111">
        <f>COUNTA(BM51:BM52,BM55:BM65,BM66,BM71,BM75,BM81,BM87,BM91)</f>
        <v>1</v>
      </c>
      <c r="BN10" s="197"/>
      <c r="BO10" s="111">
        <f>COUNTA(BO51:BO52,BO55:BO65,BO66,BO71,BO75,BO81,BO87,BO91)</f>
        <v>6</v>
      </c>
      <c r="BP10" s="111">
        <f>COUNTA(BP51:BP52,BP55:BP65,BP66,BP71,BP75,BP81,BP87,BP91)</f>
        <v>5</v>
      </c>
      <c r="BQ10" s="111">
        <f>COUNTA(BQ51:BQ52,BQ55:BQ65,BQ66,BQ71,BQ75,BQ81,BQ87,BQ91)</f>
        <v>0</v>
      </c>
      <c r="BR10" s="197"/>
      <c r="BS10" s="111">
        <f>COUNTA(BS51:BS52,BS55:BS65,BS66,BS71,BS75,BS81,BS87,BS91)</f>
        <v>0</v>
      </c>
      <c r="BT10" s="111">
        <f>COUNTA(BT51:BT52,BT55:BT65,BT66,BT71,BT75,BT81,BT87,BT91)</f>
        <v>0</v>
      </c>
      <c r="BU10" s="197"/>
      <c r="BV10" s="111">
        <f>COUNTA(BV51:BV52,BV55:BV65,BV66,BV71,BV75,BV81,BV87,BV91)</f>
        <v>0</v>
      </c>
      <c r="BW10" s="197"/>
      <c r="BX10" s="111">
        <f>COUNTA(BX51:BX52,BX55:BX65,BX66,BX71,BX75,BX81,BX87,BX91)</f>
        <v>0</v>
      </c>
      <c r="BY10" s="111">
        <f>COUNTA(BY51:BY52,BY55:BY65,BY66,BY71,BY75,BY81,BY87,BY91)</f>
        <v>0</v>
      </c>
      <c r="BZ10" s="197"/>
      <c r="CA10" s="111">
        <f>COUNTA(CA51:CA52,CA55:CA65,CA66,CA71,CA75,CA81,CA87,CA91)</f>
        <v>1</v>
      </c>
      <c r="CB10" s="111">
        <f>COUNTA(CB51:CB52,CB55:CB65,CB66,CB71,CB75,CB81,CB87,CB91)</f>
        <v>5</v>
      </c>
      <c r="CC10" s="111">
        <f>COUNTA(CC51:CC52,CC55:CC65,CC66,CC71,CC75,CC81,CC87,CC91)</f>
        <v>0</v>
      </c>
      <c r="CD10" s="111">
        <f>COUNTA(CD51:CD52,CD55:CD65,CD66,CD71,CD75,CD81,CD87,CD91)</f>
        <v>0</v>
      </c>
      <c r="CE10" s="358"/>
      <c r="CF10" s="111">
        <f>COUNTA(CF51:CF52,CF55:CF65,CF66,CF71,CF75,CF81,CF87,CF91)</f>
        <v>1</v>
      </c>
      <c r="CG10" s="197"/>
      <c r="CH10" s="111">
        <f>COUNTA(CH51:CH52,CH55:CH65,CH66,CH71,CH75,CH81,CH87,CH91)</f>
        <v>0</v>
      </c>
      <c r="CI10" s="112"/>
      <c r="CJ10" s="111">
        <f>COUNTA(CJ51:CJ52,CJ55:CJ65,CJ66,CJ71,CJ75,CJ81,CJ87,CJ91)</f>
        <v>12</v>
      </c>
      <c r="CK10" s="111">
        <f>COUNTA(CK51:CK52,CK55:CK65,CK66,CK71,CK75,CK81,CK87,CK91)</f>
        <v>5</v>
      </c>
      <c r="CL10" s="353"/>
      <c r="CM10" s="111">
        <f>COUNTA(CM51:CM52,CM55:CM65,CM66,CM71,CM75,CM81,CM87,CM91)</f>
        <v>11</v>
      </c>
      <c r="CN10" s="111">
        <f>COUNTA(CN51:CN52,CN55:CN65,CN66,CN71,CN75,CN81,CN87,CN91)</f>
        <v>0</v>
      </c>
      <c r="CO10" s="111">
        <f>COUNTA(CO51:CO52,CO55:CO65,CO66,CO71,CO75,CO81,CO87,CO91)</f>
        <v>0</v>
      </c>
      <c r="CP10" s="353"/>
      <c r="CQ10" s="111">
        <f t="shared" ref="CQ10:CW10" si="82">COUNTA(CQ51:CQ52,CQ55:CQ65,CQ66,CQ71,CQ75,CQ81,CQ87,CQ91)</f>
        <v>0</v>
      </c>
      <c r="CR10" s="111">
        <f t="shared" si="82"/>
        <v>12</v>
      </c>
      <c r="CS10" s="111">
        <f t="shared" si="82"/>
        <v>2</v>
      </c>
      <c r="CT10" s="111">
        <f t="shared" si="82"/>
        <v>1</v>
      </c>
      <c r="CU10" s="111">
        <f t="shared" si="82"/>
        <v>3</v>
      </c>
      <c r="CV10" s="111">
        <f t="shared" si="82"/>
        <v>0</v>
      </c>
      <c r="CW10" s="111">
        <f t="shared" si="82"/>
        <v>0</v>
      </c>
      <c r="CX10" s="353"/>
      <c r="CY10" s="111">
        <f>COUNTA(CY51:CY52,CY55:CY65,CY66,CY71,CY75,CY81,CY87,CY91)</f>
        <v>0</v>
      </c>
      <c r="CZ10" s="111">
        <f>COUNTA(CZ51:CZ52,CZ55:CZ65,CZ66,CZ71,CZ75,CZ81,CZ87,CZ91)</f>
        <v>1</v>
      </c>
      <c r="DA10" s="111">
        <f>COUNTA(DA51:DA52,DA55:DA65,DA66,DA71,DA75,DA81,DA87,DA91)</f>
        <v>1</v>
      </c>
      <c r="DB10" s="111">
        <f>COUNTA(DB51:DB52,DB55:DB65,DB66,DB71,DB75,DB81,DB87,DB91)</f>
        <v>1</v>
      </c>
      <c r="DC10" s="197"/>
      <c r="DD10" s="111">
        <f t="shared" ref="DD10:DN10" si="83">COUNTA(DD51:DD52,DD55:DD65,DD66,DD71,DD75,DD81,DD87,DD91)</f>
        <v>1</v>
      </c>
      <c r="DE10" s="111">
        <f t="shared" si="83"/>
        <v>2</v>
      </c>
      <c r="DF10" s="111">
        <f t="shared" si="83"/>
        <v>2</v>
      </c>
      <c r="DG10" s="111">
        <f t="shared" si="83"/>
        <v>2</v>
      </c>
      <c r="DH10" s="111">
        <f t="shared" si="83"/>
        <v>2</v>
      </c>
      <c r="DI10" s="111">
        <f t="shared" si="83"/>
        <v>2</v>
      </c>
      <c r="DJ10" s="111">
        <f t="shared" si="83"/>
        <v>2</v>
      </c>
      <c r="DK10" s="111">
        <f t="shared" si="83"/>
        <v>2</v>
      </c>
      <c r="DL10" s="111">
        <f t="shared" si="83"/>
        <v>2</v>
      </c>
      <c r="DM10" s="111">
        <f t="shared" si="83"/>
        <v>1</v>
      </c>
      <c r="DN10" s="111">
        <f t="shared" si="83"/>
        <v>1</v>
      </c>
      <c r="DO10" s="197"/>
      <c r="DP10" s="111">
        <f>COUNTA(DP51:DP52,DP55:DP65,DP66,DP71,DP75,DP81,DP87,DP91)</f>
        <v>0</v>
      </c>
      <c r="DQ10" s="111">
        <f>COUNTA(DQ51:DQ52,DQ55:DQ65,DQ66,DQ71,DQ75,DQ81,DQ87,DQ91)</f>
        <v>8</v>
      </c>
      <c r="DR10" s="111">
        <f>COUNTA(DR51:DR52,DR55:DR65,DR66,DR71,DR75,DR81,DR87,DR91)</f>
        <v>9</v>
      </c>
      <c r="DS10" s="197"/>
      <c r="DT10" s="111">
        <f t="shared" ref="DT10:DZ10" si="84">COUNTA(DT51:DT52,DT55:DT65,DT66,DT71,DT75,DT81,DT87,DT91)</f>
        <v>0</v>
      </c>
      <c r="DU10" s="111">
        <f t="shared" si="84"/>
        <v>0</v>
      </c>
      <c r="DV10" s="111">
        <f t="shared" si="84"/>
        <v>0</v>
      </c>
      <c r="DW10" s="111">
        <f t="shared" si="84"/>
        <v>1</v>
      </c>
      <c r="DX10" s="111">
        <f t="shared" si="84"/>
        <v>0</v>
      </c>
      <c r="DY10" s="111">
        <f t="shared" si="84"/>
        <v>0</v>
      </c>
      <c r="DZ10" s="111">
        <f t="shared" si="84"/>
        <v>0</v>
      </c>
      <c r="EA10" s="358"/>
      <c r="EB10" s="111">
        <f>COUNTA(EB51:EB52,EB55:EB65,EB66,EB71,EB75,EB81,EB87,EB91)</f>
        <v>1</v>
      </c>
      <c r="EC10" s="197"/>
      <c r="ED10" s="353"/>
      <c r="EE10" s="111">
        <f>COUNTA(EE51:EE52,EE55:EE65,EE66,EE71,EE75,EE81,EE87,EE91)</f>
        <v>0</v>
      </c>
      <c r="EF10" s="111">
        <f>COUNTA(EF51:EF52,EF55:EF65,EF66,EF71,EF75,EF81,EF87,EF91)</f>
        <v>7</v>
      </c>
      <c r="EG10" s="111">
        <f>COUNTA(EG51:EG52,EG55:EG65,EG66,EG71,EG75,EG81,EG87,EG91)</f>
        <v>3</v>
      </c>
      <c r="EH10" s="111">
        <f>COUNTA(EH51:EH52,EH55:EH65,EH66,EH71,EH75,EH81,EH87,EH91)</f>
        <v>0</v>
      </c>
      <c r="EI10" s="112"/>
      <c r="EJ10" s="111">
        <f>COUNTA(EJ51:EJ52,EJ55:EJ65,EJ66,EJ71,EJ75,EJ81,EJ87,EJ91)</f>
        <v>4</v>
      </c>
      <c r="EK10" s="353"/>
      <c r="EL10" s="111">
        <f>COUNTA(EL51:EL52,EL55:EL65,EL66,EL71,EL75,EL81,EL87,EL91)</f>
        <v>9</v>
      </c>
      <c r="EM10" s="111">
        <f>COUNTA(EM51:EM52,EM55:EM65,EM66,EM71,EM75,EM81,EM87,EM91)</f>
        <v>0</v>
      </c>
      <c r="EN10" s="112"/>
      <c r="EO10" s="111">
        <f>COUNTA(EO51:EO52,EO55:EO65,EO66,EO71,EO75,EO81,EO87,EO91)</f>
        <v>0</v>
      </c>
      <c r="EP10" s="353"/>
      <c r="EQ10" s="111">
        <f t="shared" ref="EQ10:EV10" si="85">COUNTA(EQ51:EQ52,EQ55:EQ65,EQ66,EQ71,EQ75,EQ81,EQ87,EQ91)</f>
        <v>0</v>
      </c>
      <c r="ER10" s="111">
        <f t="shared" si="85"/>
        <v>0</v>
      </c>
      <c r="ES10" s="111">
        <f t="shared" si="85"/>
        <v>0</v>
      </c>
      <c r="ET10" s="111">
        <f t="shared" si="85"/>
        <v>0</v>
      </c>
      <c r="EU10" s="111">
        <f t="shared" si="85"/>
        <v>0</v>
      </c>
      <c r="EV10" s="111">
        <f t="shared" si="85"/>
        <v>0</v>
      </c>
      <c r="EW10" s="197"/>
      <c r="EX10" s="353"/>
      <c r="EY10" s="111">
        <f>COUNTA(EY51:EY52,EY55:EY65,EY66,EY71,EY75,EY81,EY87,EY91)</f>
        <v>11</v>
      </c>
      <c r="EZ10" s="111">
        <f>COUNTA(EZ51:EZ52,EZ55:EZ65,EZ66,EZ71,EZ75,EZ81,EZ87,EZ91)</f>
        <v>0</v>
      </c>
      <c r="FA10" s="353"/>
      <c r="FB10" s="111">
        <f>COUNTA(FB51:FB52,FB55:FB65,FB66,FB71,FB75,FB81,FB87,FB91)</f>
        <v>9</v>
      </c>
      <c r="FC10" s="111">
        <f>COUNTA(FC51:FC52,FC55:FC65,FC66,FC71,FC75,FC81,FC87,FC91)</f>
        <v>0</v>
      </c>
      <c r="FD10" s="111">
        <f>COUNTA(FD51:FD52,FD55:FD65,FD66,FD71,FD75,FD81,FD87,FD91)</f>
        <v>0</v>
      </c>
      <c r="FE10" s="112"/>
      <c r="FF10" s="111">
        <f>COUNTA(FF51:FF52,FF55:FF65,FF66,FF71,FF75,FF81,FF87,FF91)</f>
        <v>0</v>
      </c>
      <c r="FG10" s="353"/>
      <c r="FH10" s="111">
        <f>COUNTA(FH51:FH52,FH55:FH65,FH66,FH71,FH75,FH81,FH87,FH91)</f>
        <v>0</v>
      </c>
      <c r="FI10" s="111">
        <f>COUNTA(FI51:FI52,FI55:FI65,FI66,FI71,FI75,FI81,FI87,FI91)</f>
        <v>0</v>
      </c>
      <c r="FJ10" s="353"/>
      <c r="FK10" s="111">
        <f>COUNTA(FK51:FK52,FK55:FK65,FK66,FK71,FK75,FK81,FK87,FK91)</f>
        <v>1</v>
      </c>
      <c r="FL10" s="111">
        <f>COUNTA(FL51:FL52,FL55:FL65,FL66,FL71,FL75,FL81,FL87,FL91)</f>
        <v>3</v>
      </c>
      <c r="FM10" s="111">
        <f>COUNTA(FM51:FM52,FM55:FM65,FM66,FM71,FM75,FM81,FM87,FM91)</f>
        <v>3</v>
      </c>
      <c r="FN10" s="358"/>
      <c r="FO10" s="111">
        <f>COUNTA(FO51:FO52,FO55:FO65,FO66,FO71,FO75,FO81,FO87,FO91)</f>
        <v>3</v>
      </c>
      <c r="FP10" s="197"/>
      <c r="FQ10" s="111">
        <f>COUNTA(FQ51:FQ52,FQ55:FQ65,FQ66,FQ71,FQ75,FQ81,FQ87,FQ91)</f>
        <v>3</v>
      </c>
      <c r="FR10" s="112"/>
      <c r="FS10" s="111">
        <f>COUNTA(FS51:FS52,FS55:FS65,FS66,FS71,FS75,FS81,FS87,FS91)</f>
        <v>1</v>
      </c>
      <c r="FT10" s="353"/>
      <c r="FU10" s="111">
        <f>COUNTA(FU51:FU52,FU55:FU65,FU66,FU71,FU75,FU81,FU87,FU91)</f>
        <v>6</v>
      </c>
      <c r="FV10" s="111">
        <f>COUNTA(FV51:FV52,FV55:FV65,FV66,FV71,FV75,FV81,FV87,FV91)</f>
        <v>3</v>
      </c>
      <c r="FW10" s="111">
        <f>COUNTA(FW51:FW52,FW55:FW65,FW66,FW71,FW75,FW81,FW87,FW91)</f>
        <v>0</v>
      </c>
      <c r="FX10" s="111">
        <f>COUNTA(FX51:FX52,FX55:FX65,FX66,FX71,FX75,FX81,FX87,FX91)</f>
        <v>0</v>
      </c>
      <c r="FY10" s="111">
        <f>COUNTA(FY51:FY52,FY55:FY65,FY66,FY71,FY75,FY81,FY87,FY91)</f>
        <v>0</v>
      </c>
      <c r="FZ10" s="112"/>
      <c r="GA10" s="111">
        <f>COUNTA(GA51:GA52,GA55:GA65,GA66,GA71,GA75,GA81,GA87,GA91)</f>
        <v>0</v>
      </c>
      <c r="GB10" s="197"/>
      <c r="GC10" s="111">
        <f>COUNTA(GC51:GC52,GC55:GC65,GC66,GC71,GC75,GC81,GC87,GC91)</f>
        <v>7</v>
      </c>
      <c r="GD10" s="111">
        <f>COUNTA(GD51:GD52,GD55:GD65,GD66,GD71,GD75,GD81,GD87,GD91)</f>
        <v>5</v>
      </c>
      <c r="GE10" s="111">
        <f>COUNTA(GE51:GE52,GE55:GE65,GE66,GE71,GE75,GE81,GE87,GE91)</f>
        <v>0</v>
      </c>
      <c r="GF10" s="197"/>
      <c r="GG10" s="111">
        <f>COUNTA(GG51:GG52,GG55:GG65,GG66,GG71,GG75,GG81,GG87,GG91)</f>
        <v>13</v>
      </c>
      <c r="GH10" s="358"/>
      <c r="GI10" s="111">
        <f>COUNTA(GI51:GI52,GI55:GI65,GI66,GI71,GI75,GI81,GI87,GI91)</f>
        <v>5</v>
      </c>
      <c r="GJ10" s="197"/>
      <c r="GK10" s="111">
        <f>COUNTA(GK51:GK52,GK55:GK65,GK66,GK71,GK75,GK81,GK87,GK91)</f>
        <v>0</v>
      </c>
      <c r="GL10" s="111">
        <f>COUNTA(GL51:GL52,GL55:GL65,GL66,GL71,GL75,GL81,GL87,GL91)</f>
        <v>0</v>
      </c>
      <c r="GM10" s="197"/>
      <c r="GN10" s="111">
        <f t="shared" ref="GN10:GR10" si="86">COUNTA(GN51:GN52,GN55:GN65,GN66,GN71,GN75,GN81,GN87,GN91)</f>
        <v>0</v>
      </c>
      <c r="GO10" s="111">
        <f t="shared" si="86"/>
        <v>0</v>
      </c>
      <c r="GP10" s="111">
        <f t="shared" si="86"/>
        <v>0</v>
      </c>
      <c r="GQ10" s="111">
        <f t="shared" si="86"/>
        <v>0</v>
      </c>
      <c r="GR10" s="111">
        <f t="shared" si="86"/>
        <v>0</v>
      </c>
      <c r="GS10" s="358"/>
      <c r="GT10" s="111">
        <f>COUNTA(GT51:GT52,GT55:GT65,GT66,GT71,GT75,GT81,GT87,GT91)</f>
        <v>3</v>
      </c>
      <c r="GU10" s="197"/>
      <c r="GV10" s="353"/>
      <c r="GW10" s="111">
        <f>COUNTA(GW51:GW52,GW55:GW65,GW66,GW71,GW75,GW81,GW87,GW91)</f>
        <v>14</v>
      </c>
      <c r="GX10" s="111">
        <f>COUNTA(GX51:GX52,GX55:GX65,GX66,GX71,GX75,GX81,GX87,GX91)</f>
        <v>0</v>
      </c>
      <c r="GY10" s="353"/>
      <c r="GZ10" s="111">
        <f t="shared" ref="GZ10:HG10" si="87">COUNTA(GZ51:GZ52,GZ55:GZ65,GZ66,GZ71,GZ75,GZ81,GZ87,GZ91)</f>
        <v>1</v>
      </c>
      <c r="HA10" s="111">
        <f t="shared" si="87"/>
        <v>7</v>
      </c>
      <c r="HB10" s="111">
        <f t="shared" si="87"/>
        <v>1</v>
      </c>
      <c r="HC10" s="111">
        <f t="shared" si="87"/>
        <v>10</v>
      </c>
      <c r="HD10" s="111">
        <f t="shared" si="87"/>
        <v>3</v>
      </c>
      <c r="HE10" s="111">
        <f t="shared" si="87"/>
        <v>1</v>
      </c>
      <c r="HF10" s="111">
        <f t="shared" si="87"/>
        <v>0</v>
      </c>
      <c r="HG10" s="111">
        <f t="shared" si="87"/>
        <v>0</v>
      </c>
      <c r="HH10" s="197"/>
      <c r="HI10" s="111">
        <f t="shared" ref="HI10:HN10" si="88">COUNTA(HI51:HI52,HI55:HI65,HI66,HI71,HI75,HI81,HI87,HI91)</f>
        <v>1</v>
      </c>
      <c r="HJ10" s="111">
        <f t="shared" si="88"/>
        <v>4</v>
      </c>
      <c r="HK10" s="111">
        <f t="shared" si="88"/>
        <v>1</v>
      </c>
      <c r="HL10" s="111">
        <f t="shared" si="88"/>
        <v>4</v>
      </c>
      <c r="HM10" s="111">
        <f t="shared" si="88"/>
        <v>1</v>
      </c>
      <c r="HN10" s="111">
        <f t="shared" si="88"/>
        <v>1</v>
      </c>
      <c r="HO10" s="197"/>
      <c r="HP10" s="353"/>
      <c r="HQ10" s="111">
        <f>COUNTA(HQ51:HQ52,HQ55:HQ65,HQ66,HQ71,HQ75,HQ81,HQ87,HQ91)</f>
        <v>18</v>
      </c>
      <c r="HR10" s="111">
        <f>COUNTA(HR51:HR52,HR55:HR65,HR66,HR71,HR75,HR81,HR87,HR91)</f>
        <v>2</v>
      </c>
      <c r="HS10" s="111">
        <f>COUNTA(HS51:HS52,HS55:HS65,HS66,HS71,HS75,HS81,HS87,HS91)</f>
        <v>4</v>
      </c>
      <c r="HT10" s="353"/>
      <c r="HU10" s="111">
        <f>COUNTA(HU51:HU52,HU55:HU65,HU66,HU71,HU75,HU81,HU87,HU91)</f>
        <v>0</v>
      </c>
      <c r="HV10" s="111">
        <f>COUNTA(HV51:HV52,HV55:HV65,HV66,HV71,HV75,HV81,HV87,HV91)</f>
        <v>6</v>
      </c>
      <c r="HW10" s="111">
        <f>COUNTA(HW51:HW52,HW55:HW65,HW66,HW71,HW75,HW81,HW87,HW91)</f>
        <v>3</v>
      </c>
      <c r="HX10" s="111">
        <f>COUNTA(HX51:HX52,HX55:HX65,HX66,HX71,HX75,HX81,HX87,HX91)</f>
        <v>1</v>
      </c>
      <c r="HY10" s="112"/>
      <c r="HZ10" s="111">
        <f>COUNTA(HZ51:HZ52,HZ55:HZ65,HZ66,HZ71,HZ75,HZ81,HZ87,HZ91)</f>
        <v>1</v>
      </c>
      <c r="IA10" s="358"/>
      <c r="IB10" s="197"/>
      <c r="IC10" s="111">
        <f t="shared" ref="IC10:IJ10" si="89">COUNTA(IC51:IC52,IC55:IC65,IC66,IC71,IC75,IC81,IC87,IC91)</f>
        <v>8</v>
      </c>
      <c r="ID10" s="111">
        <f t="shared" si="89"/>
        <v>6</v>
      </c>
      <c r="IE10" s="111">
        <f t="shared" si="89"/>
        <v>10</v>
      </c>
      <c r="IF10" s="111">
        <f t="shared" si="89"/>
        <v>10</v>
      </c>
      <c r="IG10" s="111">
        <f t="shared" si="89"/>
        <v>3</v>
      </c>
      <c r="IH10" s="111">
        <f t="shared" si="89"/>
        <v>3</v>
      </c>
      <c r="II10" s="111">
        <f t="shared" si="89"/>
        <v>0</v>
      </c>
      <c r="IJ10" s="111">
        <f t="shared" si="89"/>
        <v>2</v>
      </c>
      <c r="IK10" s="358"/>
      <c r="IL10" s="197"/>
      <c r="IM10" s="111">
        <f t="shared" ref="IM10:IR10" si="90">COUNTA(IM51:IM52,IM55:IM65,IM66,IM71,IM75,IM81,IM87,IM91)</f>
        <v>12</v>
      </c>
      <c r="IN10" s="111">
        <f t="shared" si="90"/>
        <v>3</v>
      </c>
      <c r="IO10" s="111">
        <f t="shared" si="90"/>
        <v>3</v>
      </c>
      <c r="IP10" s="111">
        <f t="shared" si="90"/>
        <v>3</v>
      </c>
      <c r="IQ10" s="111">
        <f t="shared" si="90"/>
        <v>7</v>
      </c>
      <c r="IR10" s="111">
        <f t="shared" si="90"/>
        <v>3</v>
      </c>
      <c r="IS10" s="358"/>
      <c r="IT10" s="111">
        <f>COUNTA(IT51:IT52,IT55:IT65,IT66,IT71,IT75,IT81,IT87,IT91)</f>
        <v>2</v>
      </c>
      <c r="IU10" s="111">
        <f>COUNTA(IU51:IU52,IU55:IU65,IU66,IU71,IU75,IU81,IU87,IU91)</f>
        <v>1</v>
      </c>
      <c r="IV10" s="197"/>
      <c r="IW10" s="111">
        <f>COUNTA(IW51:IW52,IW55:IW65,IW66,IW71,IW75,IW81,IW87,IW91)</f>
        <v>2</v>
      </c>
      <c r="IX10" s="111">
        <f>COUNTA(IX51:IX52,IX55:IX65,IX66,IX71,IX75,IX81,IX87,IX91)</f>
        <v>0</v>
      </c>
      <c r="IY10" s="112"/>
      <c r="IZ10" s="111">
        <f>COUNTA(IZ51:IZ52,IZ55:IZ65,IZ66,IZ71,IZ75,IZ81,IZ87,IZ91)</f>
        <v>1</v>
      </c>
      <c r="JA10" s="111">
        <f>COUNTA(JA51:JA52,JA55:JA65,JA66,JA71,JA75,JA81,JA87,JA91)</f>
        <v>3</v>
      </c>
      <c r="JB10" s="112"/>
      <c r="JC10" s="111">
        <f>COUNTA(JC51:JC52,JC55:JC65,JC66,JC71,JC75,JC81,JC87,JC91)</f>
        <v>0</v>
      </c>
      <c r="JD10" s="111">
        <f>COUNTA(JD51:JD52,JD55:JD65,JD66,JD71,JD75,JD81,JD87,JD91)</f>
        <v>0</v>
      </c>
      <c r="JE10" s="111">
        <f>COUNTA(JE51:JE52,JE55:JE65,JE66,JE71,JE75,JE81,JE87,JE91)</f>
        <v>1</v>
      </c>
      <c r="JF10" s="112"/>
      <c r="JG10" s="111">
        <f>COUNTA(JG51:JG52,JG55:JG65,JG66,JG71,JG75,JG81,JG87,JG91)</f>
        <v>4</v>
      </c>
      <c r="JH10" s="197"/>
      <c r="JI10" s="111">
        <f>COUNTA(JI51:JI52,JI55:JI65,JI66,JI71,JI75,JI81,JI87,JI91)</f>
        <v>4</v>
      </c>
      <c r="JJ10" s="111">
        <f>COUNTA(JJ51:JJ52,JJ55:JJ65,JJ66,JJ71,JJ75,JJ81,JJ87,JJ91)</f>
        <v>8</v>
      </c>
      <c r="JK10" s="111">
        <f>COUNTA(JK51:JK52,JK55:JK65,JK66,JK71,JK75,JK81,JK87,JK91)</f>
        <v>2</v>
      </c>
      <c r="JL10" s="111">
        <f>COUNTA(JL51:JL52,JL55:JL65,JL66,JL71,JL75,JL81,JL87,JL91)</f>
        <v>4</v>
      </c>
      <c r="JM10" s="197"/>
      <c r="JN10" s="111">
        <f>COUNTA(JN51:JN52,JN55:JN65,JN66,JN71,JN75,JN81,JN87,JN91)</f>
        <v>10</v>
      </c>
      <c r="JO10" s="418"/>
      <c r="JP10" s="358"/>
      <c r="JQ10" s="197"/>
      <c r="JR10" s="111">
        <f t="shared" ref="JR10:KC10" si="91">COUNTA(JR51:JR52,JR55:JR65,JR66,JR71,JR75,JR81,JR87,JR91)</f>
        <v>1</v>
      </c>
      <c r="JS10" s="111">
        <f t="shared" si="91"/>
        <v>3</v>
      </c>
      <c r="JT10" s="111">
        <f t="shared" si="91"/>
        <v>3</v>
      </c>
      <c r="JU10" s="111">
        <f t="shared" si="91"/>
        <v>0</v>
      </c>
      <c r="JV10" s="111">
        <f t="shared" si="91"/>
        <v>0</v>
      </c>
      <c r="JW10" s="111">
        <f t="shared" si="91"/>
        <v>0</v>
      </c>
      <c r="JX10" s="111">
        <f t="shared" si="91"/>
        <v>0</v>
      </c>
      <c r="JY10" s="111">
        <f t="shared" si="91"/>
        <v>0</v>
      </c>
      <c r="JZ10" s="111">
        <f t="shared" si="91"/>
        <v>3</v>
      </c>
      <c r="KA10" s="111">
        <f t="shared" si="91"/>
        <v>0</v>
      </c>
      <c r="KB10" s="111">
        <f t="shared" si="91"/>
        <v>0</v>
      </c>
      <c r="KC10" s="111">
        <f t="shared" si="91"/>
        <v>1</v>
      </c>
      <c r="KD10" s="197"/>
      <c r="KE10" s="111">
        <f>COUNTA(KE51:KE52,KE55:KE65,KE66,KE71,KE75,KE81,KE87,KE91)</f>
        <v>0</v>
      </c>
      <c r="KF10" s="111">
        <f>COUNTA(KF51:KF52,KF55:KF65,KF66,KF71,KF75,KF81,KF87,KF91)</f>
        <v>0</v>
      </c>
      <c r="KG10" s="111">
        <f>COUNTA(KG51:KG52,KG55:KG65,KG66,KG71,KG75,KG81,KG87,KG91)</f>
        <v>0</v>
      </c>
      <c r="KH10" s="197"/>
      <c r="KI10" s="111">
        <f>COUNTA(KI51:KI52,KI55:KI65,KI66,KI71,KI75,KI81,KI87,KI91)</f>
        <v>0</v>
      </c>
      <c r="KJ10" s="111">
        <f>COUNTA(KJ51:KJ52,KJ55:KJ65,KJ66,KJ71,KJ75,KJ81,KJ87,KJ91)</f>
        <v>0</v>
      </c>
      <c r="KK10" s="111">
        <f>COUNTA(KK51:KK52,KK55:KK65,KK66,KK71,KK75,KK81,KK87,KK91)</f>
        <v>0</v>
      </c>
      <c r="KL10" s="111">
        <f>COUNTA(KL51:KL52,KL55:KL65,KL66,KL71,KL75,KL81,KL87,KL91)</f>
        <v>0</v>
      </c>
      <c r="KM10" s="197"/>
      <c r="KN10" s="111">
        <f>COUNTA(KN51:KN52,KN55:KN65,KN66,KN71,KN75,KN81,KN87,KN91)</f>
        <v>3</v>
      </c>
      <c r="KO10" s="111">
        <f>COUNTA(KO51:KO52,KO55:KO65,KO66,KO71,KO75,KO81,KO87,KO91)</f>
        <v>3</v>
      </c>
      <c r="KP10" s="111">
        <f>COUNTA(KP51:KP52,KP55:KP65,KP66,KP71,KP75,KP81,KP87,KP91)</f>
        <v>3</v>
      </c>
      <c r="KQ10" s="197"/>
      <c r="KR10" s="111">
        <f>COUNTA(KR51:KR52,KR55:KR65,KR66,KR71,KR75,KR81,KR87,KR91)</f>
        <v>0</v>
      </c>
      <c r="KS10" s="111">
        <f>COUNTA(KS51:KS52,KS55:KS65,KS66,KS71,KS75,KS81,KS87,KS91)</f>
        <v>6</v>
      </c>
      <c r="KT10" s="111">
        <f>COUNTA(KT51:KT52,KT55:KT65,KT66,KT71,KT75,KT81,KT87,KT91)</f>
        <v>6</v>
      </c>
      <c r="KU10" s="358"/>
      <c r="KV10" s="197"/>
      <c r="KW10" s="111">
        <f>COUNTA(KW51:KW52,KW55:KW65,KW66,KW71,KW75,KW81,KW87,KW91)</f>
        <v>0</v>
      </c>
      <c r="KX10" s="111">
        <f>COUNTA(KX51:KX52,KX55:KX65,KX66,KX71,KX75,KX81,KX87,KX91)</f>
        <v>0</v>
      </c>
      <c r="KY10" s="111">
        <f>COUNTA(KY51:KY52,KY55:KY65,KY66,KY71,KY75,KY81,KY87,KY91)</f>
        <v>0</v>
      </c>
      <c r="KZ10" s="111">
        <f>COUNTA(KZ51:KZ52,KZ55:KZ65,KZ66,KZ71,KZ75,KZ81,KZ87,KZ91)</f>
        <v>0</v>
      </c>
      <c r="LA10" s="111">
        <f>COUNTA(LA51:LA52,LA55:LA65,LA66,LA71,LA75,LA81,LA87,LA91)</f>
        <v>0</v>
      </c>
      <c r="LB10" s="197"/>
      <c r="LC10" s="111">
        <f>COUNTA(LC51:LC52,LC55:LC65,LC66,LC71,LC75,LC81,LC87,LC91)</f>
        <v>0</v>
      </c>
      <c r="LD10" s="111">
        <f>COUNTA(LD51:LD52,LD55:LD65,LD66,LD71,LD75,LD81,LD87,LD91)</f>
        <v>0</v>
      </c>
      <c r="LE10" s="111">
        <f>COUNTA(LE51:LE52,LE55:LE65,LE66,LE71,LE75,LE81,LE87,LE91)</f>
        <v>0</v>
      </c>
      <c r="LF10" s="353"/>
      <c r="LG10" s="111">
        <f>COUNTA(LG51:LG52,LG55:LG65,LG66,LG71,LG75,LG81,LG87,LG91)</f>
        <v>0</v>
      </c>
      <c r="LH10" s="111">
        <f>COUNTA(LH51:LH52,LH55:LH65,LH66,LH71,LH75,LH81,LH87,LH91)</f>
        <v>0</v>
      </c>
      <c r="LI10" s="111">
        <f>COUNTA(LI51:LI52,LI55:LI65,LI66,LI71,LI75,LI81,LI87,LI91)</f>
        <v>0</v>
      </c>
      <c r="LJ10" s="197"/>
      <c r="LK10" s="111">
        <f t="shared" ref="LK10:LX10" si="92">COUNTA(LK51:LK52,LK55:LK65,LK66,LK71,LK75,LK81,LK87,LK91)</f>
        <v>0</v>
      </c>
      <c r="LL10" s="111">
        <f t="shared" si="92"/>
        <v>0</v>
      </c>
      <c r="LM10" s="111">
        <f t="shared" si="92"/>
        <v>0</v>
      </c>
      <c r="LN10" s="111">
        <f t="shared" si="92"/>
        <v>0</v>
      </c>
      <c r="LO10" s="111">
        <f t="shared" si="92"/>
        <v>0</v>
      </c>
      <c r="LP10" s="111">
        <f t="shared" si="92"/>
        <v>0</v>
      </c>
      <c r="LQ10" s="111">
        <f t="shared" si="92"/>
        <v>0</v>
      </c>
      <c r="LR10" s="111">
        <f t="shared" si="92"/>
        <v>0</v>
      </c>
      <c r="LS10" s="111">
        <f t="shared" si="92"/>
        <v>0</v>
      </c>
      <c r="LT10" s="111">
        <f t="shared" si="92"/>
        <v>0</v>
      </c>
      <c r="LU10" s="111">
        <f t="shared" si="92"/>
        <v>0</v>
      </c>
      <c r="LV10" s="111">
        <f t="shared" si="92"/>
        <v>0</v>
      </c>
      <c r="LW10" s="111">
        <f t="shared" si="92"/>
        <v>0</v>
      </c>
      <c r="LX10" s="111">
        <f t="shared" si="92"/>
        <v>0</v>
      </c>
      <c r="LY10" s="197"/>
      <c r="LZ10" s="111">
        <f>COUNTA(LZ51:LZ52,LZ55:LZ65,LZ66,LZ71,LZ75,LZ81,LZ87,LZ91)</f>
        <v>0</v>
      </c>
      <c r="MA10" s="111">
        <f>COUNTA(MA51:MA52,MA55:MA65,MA66,MA71,MA75,MA81,MA87,MA91)</f>
        <v>2</v>
      </c>
      <c r="MB10" s="111">
        <f>COUNTA(MB51:MB52,MB55:MB65,MB66,MB71,MB75,MB81,MB87,MB91)</f>
        <v>0</v>
      </c>
      <c r="MC10" s="111">
        <f>COUNTA(MC51:MC52,MC55:MC65,MC66,MC71,MC75,MC81,MC87,MC91)</f>
        <v>0</v>
      </c>
      <c r="MD10" s="111">
        <f>COUNTA(MD51:MD52,MD55:MD65,MD66,MD71,MD75,MD81,MD87,MD91)</f>
        <v>0</v>
      </c>
      <c r="ME10" s="197"/>
      <c r="MF10" s="111">
        <f>COUNTA(MF51:MF52,MF55:MF65,MF66,MF71,MF75,MF81,MF87,MF91)</f>
        <v>0</v>
      </c>
      <c r="MG10" s="111">
        <f>COUNTA(MG51:MG52,MG55:MG65,MG66,MG71,MG75,MG81,MG87,MG91)</f>
        <v>0</v>
      </c>
      <c r="MH10" s="111">
        <f>COUNTA(MH51:MH52,MH55:MH65,MH66,MH71,MH75,MH81,MH87,MH91)</f>
        <v>0</v>
      </c>
      <c r="MI10" s="111">
        <f>COUNTA(MI51:MI52,MI55:MI65,MI66,MI71,MI75,MI81,MI87,MI91)</f>
        <v>0</v>
      </c>
      <c r="MJ10" s="197"/>
      <c r="MK10" s="111">
        <f t="shared" ref="MK10:MP10" si="93">COUNTA(MK51:MK52,MK55:MK65,MK66,MK71,MK75,MK81,MK87,MK91)</f>
        <v>0</v>
      </c>
      <c r="ML10" s="111">
        <f t="shared" si="93"/>
        <v>0</v>
      </c>
      <c r="MM10" s="111">
        <f t="shared" si="93"/>
        <v>0</v>
      </c>
      <c r="MN10" s="111">
        <f t="shared" si="93"/>
        <v>0</v>
      </c>
      <c r="MO10" s="111">
        <f t="shared" si="93"/>
        <v>0</v>
      </c>
      <c r="MP10" s="111">
        <f t="shared" si="93"/>
        <v>3</v>
      </c>
      <c r="MQ10" s="163"/>
      <c r="MR10" s="111">
        <f t="shared" ref="MR10:MZ10" si="94">COUNTA(MR51:MR52,MR55:MR65,MR66,MR71,MR75,MR81,MR87,MR91)</f>
        <v>1</v>
      </c>
      <c r="MS10" s="111">
        <f t="shared" si="94"/>
        <v>0</v>
      </c>
      <c r="MT10" s="111">
        <f t="shared" si="94"/>
        <v>0</v>
      </c>
      <c r="MU10" s="111">
        <f t="shared" si="94"/>
        <v>0</v>
      </c>
      <c r="MV10" s="111">
        <f t="shared" si="94"/>
        <v>0</v>
      </c>
      <c r="MW10" s="111">
        <f t="shared" si="94"/>
        <v>4</v>
      </c>
      <c r="MX10" s="111">
        <f t="shared" si="94"/>
        <v>0</v>
      </c>
      <c r="MY10" s="111">
        <f t="shared" si="94"/>
        <v>0</v>
      </c>
      <c r="MZ10" s="111">
        <f t="shared" si="94"/>
        <v>0</v>
      </c>
      <c r="NA10" s="20"/>
      <c r="NB10" s="20"/>
      <c r="NC10" s="20"/>
      <c r="ND10" s="20"/>
    </row>
    <row r="11" spans="1:368" ht="25" customHeight="1">
      <c r="A11" s="1250"/>
      <c r="B11" s="136" t="s">
        <v>1389</v>
      </c>
      <c r="C11" s="1298" t="s">
        <v>1396</v>
      </c>
      <c r="D11" s="1298"/>
      <c r="E11" s="1298"/>
      <c r="F11" s="1298"/>
      <c r="G11" s="1298"/>
      <c r="H11" s="1298"/>
      <c r="I11" s="1298"/>
      <c r="J11" s="1298"/>
      <c r="K11" s="1298"/>
      <c r="L11" s="1298"/>
      <c r="M11" s="1298"/>
      <c r="N11" s="1298"/>
      <c r="O11" s="1298"/>
      <c r="P11" s="1298"/>
      <c r="Q11" s="1298"/>
      <c r="R11" s="1298"/>
      <c r="S11" s="1298"/>
      <c r="T11" s="1298"/>
      <c r="U11" s="1298"/>
      <c r="V11" s="153"/>
      <c r="W11" s="358"/>
      <c r="X11" s="197"/>
      <c r="Y11" s="111">
        <f>COUNTA(Y98:Y102,Y106:Y132,Y133,Y138,Y142,Y145,Y149,Y160)</f>
        <v>3</v>
      </c>
      <c r="Z11" s="197"/>
      <c r="AA11" s="111">
        <f>COUNTA(AA98:AA102,AA106:AA132,AA133,AA138,AA142,AA145,AA149,AA160)</f>
        <v>1</v>
      </c>
      <c r="AB11" s="197"/>
      <c r="AC11" s="111">
        <f>COUNTA(AC98:AC102,AC106:AC132,AC133,AC138,AC142,AC145,AC149,AC160)</f>
        <v>0</v>
      </c>
      <c r="AD11" s="197"/>
      <c r="AE11" s="111">
        <f>COUNTA(AE98:AE102,AE106:AE132,AE133,AE138,AE142,AE145,AE149,AE160)</f>
        <v>2</v>
      </c>
      <c r="AF11" s="111">
        <f>COUNTA(AF98:AF102,AF106:AF132,AF133,AF138,AF142,AF145,AF149,AF160)</f>
        <v>0</v>
      </c>
      <c r="AG11" s="111">
        <f>COUNTA(AG98:AG102,AG106:AG132,AG133,AG138,AG142,AG145,AG149,AG160)</f>
        <v>0</v>
      </c>
      <c r="AH11" s="111">
        <f>COUNTA(AH98:AH102,AH106:AH132,AH133,AH138,AH142,AH145,AH149,AH160)</f>
        <v>1</v>
      </c>
      <c r="AI11" s="197"/>
      <c r="AJ11" s="111">
        <f>COUNTA(AJ98:AJ102,AJ106:AJ132,AJ133,AJ138,AJ142,AJ145,AJ149,AJ160)</f>
        <v>0</v>
      </c>
      <c r="AK11" s="112"/>
      <c r="AL11" s="111">
        <f>COUNTA(AL98:AL102,AL106:AL132,AL133,AL138,AL142,AL145,AL149,AL160)</f>
        <v>3</v>
      </c>
      <c r="AM11" s="353"/>
      <c r="AN11" s="111">
        <f t="shared" ref="AN11:AX11" si="95">COUNTA(AN98:AN102,AN106:AN132,AN133,AN138,AN142,AN145,AN149,AN160)</f>
        <v>3</v>
      </c>
      <c r="AO11" s="111">
        <f t="shared" si="95"/>
        <v>1</v>
      </c>
      <c r="AP11" s="111">
        <f t="shared" si="95"/>
        <v>0</v>
      </c>
      <c r="AQ11" s="111">
        <f t="shared" si="95"/>
        <v>2</v>
      </c>
      <c r="AR11" s="111">
        <f t="shared" si="95"/>
        <v>1</v>
      </c>
      <c r="AS11" s="111">
        <f t="shared" si="95"/>
        <v>1</v>
      </c>
      <c r="AT11" s="111">
        <f t="shared" si="95"/>
        <v>1</v>
      </c>
      <c r="AU11" s="111">
        <f t="shared" si="95"/>
        <v>1</v>
      </c>
      <c r="AV11" s="111">
        <f t="shared" si="95"/>
        <v>1</v>
      </c>
      <c r="AW11" s="111">
        <f t="shared" si="95"/>
        <v>2</v>
      </c>
      <c r="AX11" s="111">
        <f t="shared" si="95"/>
        <v>1</v>
      </c>
      <c r="AY11" s="112"/>
      <c r="AZ11" s="111">
        <f>COUNTA(AZ98:AZ102,AZ106:AZ132,AZ133,AZ138,AZ142,AZ145,AZ149,AZ160)</f>
        <v>2</v>
      </c>
      <c r="BA11" s="112"/>
      <c r="BB11" s="111">
        <f>COUNTA(BB98:BB102,BB106:BB132,BB133,BB138,BB142,BB145,BB149,BB160)</f>
        <v>1</v>
      </c>
      <c r="BC11" s="197"/>
      <c r="BD11" s="111">
        <f>COUNTA(BD98:BD102,BD106:BD132,BD133,BD138,BD142,BD145,BD149,BD160)</f>
        <v>2</v>
      </c>
      <c r="BE11" s="111">
        <f>COUNTA(BE98:BE102,BE106:BE132,BE133,BE138,BE142,BE145,BE149,BE160)</f>
        <v>0</v>
      </c>
      <c r="BF11" s="197"/>
      <c r="BG11" s="111">
        <f>COUNTA(BG98:BG102,BG106:BG132,BG133,BG138,BG142,BG145,BG149,BG160)</f>
        <v>0</v>
      </c>
      <c r="BH11" s="111">
        <f>COUNTA(BH98:BH102,BH106:BH132,BH133,BH138,BH142,BH145,BH149,BH160)</f>
        <v>0</v>
      </c>
      <c r="BI11" s="111">
        <f>COUNTA(BI98:BI102,BI106:BI132,BI133,BI138,BI142,BI145,BI149,BI160)</f>
        <v>1</v>
      </c>
      <c r="BJ11" s="111">
        <f>COUNTA(BJ98:BJ102,BJ106:BJ132,BJ133,BJ138,BJ142,BJ145,BJ149,BJ160)</f>
        <v>1</v>
      </c>
      <c r="BK11" s="358"/>
      <c r="BL11" s="111">
        <f>COUNTA(BL98:BL102,BL106:BL132,BL133,BL138,BL142,BL145,BL149,BL160)</f>
        <v>9</v>
      </c>
      <c r="BM11" s="111">
        <f>COUNTA(BM98:BM102,BM106:BM132,BM133,BM138,BM142,BM145,BM149,BM160)</f>
        <v>0</v>
      </c>
      <c r="BN11" s="197"/>
      <c r="BO11" s="111">
        <f>COUNTA(BO98:BO102,BO106:BO132,BO133,BO138,BO142,BO145,BO149,BO160)</f>
        <v>2</v>
      </c>
      <c r="BP11" s="111">
        <f>COUNTA(BP98:BP102,BP106:BP132,BP133,BP138,BP142,BP145,BP149,BP160)</f>
        <v>0</v>
      </c>
      <c r="BQ11" s="111">
        <f>COUNTA(BQ98:BQ102,BQ106:BQ132,BQ133,BQ138,BQ142,BQ145,BQ149,BQ160)</f>
        <v>1</v>
      </c>
      <c r="BR11" s="197"/>
      <c r="BS11" s="111">
        <f>COUNTA(BS98:BS102,BS106:BS132,BS133,BS138,BS142,BS145,BS149,BS160)</f>
        <v>3</v>
      </c>
      <c r="BT11" s="111">
        <f>COUNTA(BT98:BT102,BT106:BT132,BT133,BT138,BT142,BT145,BT149,BT160)</f>
        <v>0</v>
      </c>
      <c r="BU11" s="197"/>
      <c r="BV11" s="111">
        <f>COUNTA(BV98:BV102,BV106:BV132,BV133,BV138,BV142,BV145,BV149,BV160)</f>
        <v>0</v>
      </c>
      <c r="BW11" s="197"/>
      <c r="BX11" s="111">
        <f>COUNTA(BX98:BX102,BX106:BX132,BX133,BX138,BX142,BX145,BX149,BX160)</f>
        <v>2</v>
      </c>
      <c r="BY11" s="111">
        <f>COUNTA(BY98:BY102,BY106:BY132,BY133,BY138,BY142,BY145,BY149,BY160)</f>
        <v>0</v>
      </c>
      <c r="BZ11" s="197"/>
      <c r="CA11" s="111">
        <f>COUNTA(CA98:CA102,CA106:CA132,CA133,CA138,CA142,CA145,CA149,CA160)</f>
        <v>0</v>
      </c>
      <c r="CB11" s="111">
        <f>COUNTA(CB98:CB102,CB106:CB132,CB133,CB138,CB142,CB145,CB149,CB160)</f>
        <v>0</v>
      </c>
      <c r="CC11" s="111">
        <f>COUNTA(CC98:CC102,CC106:CC132,CC133,CC138,CC142,CC145,CC149,CC160)</f>
        <v>0</v>
      </c>
      <c r="CD11" s="111">
        <f>COUNTA(CD98:CD102,CD106:CD132,CD133,CD138,CD142,CD145,CD149,CD160)</f>
        <v>0</v>
      </c>
      <c r="CE11" s="358"/>
      <c r="CF11" s="111">
        <f>COUNTA(CF98:CF102,CF106:CF132,CF133,CF138,CF142,CF145,CF149,CF160)</f>
        <v>0</v>
      </c>
      <c r="CG11" s="197"/>
      <c r="CH11" s="111">
        <f>COUNTA(CH98:CH102,CH106:CH132,CH133,CH138,CH142,CH145,CH149,CH160)</f>
        <v>2</v>
      </c>
      <c r="CI11" s="112"/>
      <c r="CJ11" s="111">
        <f>COUNTA(CJ98:CJ102,CJ106:CJ132,CJ133,CJ138,CJ142,CJ145,CJ149,CJ160)</f>
        <v>7</v>
      </c>
      <c r="CK11" s="111">
        <f>COUNTA(CK98:CK102,CK106:CK132,CK133,CK138,CK142,CK145,CK149,CK160)</f>
        <v>0</v>
      </c>
      <c r="CL11" s="353"/>
      <c r="CM11" s="111">
        <f>COUNTA(CM98:CM102,CM106:CM132,CM133,CM138,CM142,CM145,CM149,CM160)</f>
        <v>8</v>
      </c>
      <c r="CN11" s="111">
        <f>COUNTA(CN98:CN102,CN106:CN132,CN133,CN138,CN142,CN145,CN149,CN160)</f>
        <v>0</v>
      </c>
      <c r="CO11" s="111">
        <f>COUNTA(CO98:CO102,CO106:CO132,CO133,CO138,CO142,CO145,CO149,CO160)</f>
        <v>0</v>
      </c>
      <c r="CP11" s="353"/>
      <c r="CQ11" s="111">
        <f t="shared" ref="CQ11:CW11" si="96">COUNTA(CQ98:CQ102,CQ106:CQ132,CQ133,CQ138,CQ142,CQ145,CQ149,CQ160)</f>
        <v>1</v>
      </c>
      <c r="CR11" s="111">
        <f t="shared" si="96"/>
        <v>14</v>
      </c>
      <c r="CS11" s="111">
        <f t="shared" si="96"/>
        <v>0</v>
      </c>
      <c r="CT11" s="111">
        <f t="shared" si="96"/>
        <v>0</v>
      </c>
      <c r="CU11" s="111">
        <f t="shared" si="96"/>
        <v>0</v>
      </c>
      <c r="CV11" s="111">
        <f t="shared" si="96"/>
        <v>0</v>
      </c>
      <c r="CW11" s="111">
        <f t="shared" si="96"/>
        <v>0</v>
      </c>
      <c r="CX11" s="353"/>
      <c r="CY11" s="111">
        <f>COUNTA(CY98:CY102,CY106:CY132,CY133,CY138,CY142,CY145,CY149,CY160)</f>
        <v>0</v>
      </c>
      <c r="CZ11" s="111">
        <f>COUNTA(CZ98:CZ102,CZ106:CZ132,CZ133,CZ138,CZ142,CZ145,CZ149,CZ160)</f>
        <v>1</v>
      </c>
      <c r="DA11" s="111">
        <f>COUNTA(DA98:DA102,DA106:DA132,DA133,DA138,DA142,DA145,DA149,DA160)</f>
        <v>1</v>
      </c>
      <c r="DB11" s="111">
        <f>COUNTA(DB98:DB102,DB106:DB132,DB133,DB138,DB142,DB145,DB149,DB160)</f>
        <v>1</v>
      </c>
      <c r="DC11" s="197"/>
      <c r="DD11" s="111">
        <f t="shared" ref="DD11:DN11" si="97">COUNTA(DD98:DD102,DD106:DD132,DD133,DD138,DD142,DD145,DD149,DD160)</f>
        <v>1</v>
      </c>
      <c r="DE11" s="111">
        <f t="shared" si="97"/>
        <v>0</v>
      </c>
      <c r="DF11" s="111">
        <f t="shared" si="97"/>
        <v>1</v>
      </c>
      <c r="DG11" s="111">
        <f t="shared" si="97"/>
        <v>1</v>
      </c>
      <c r="DH11" s="111">
        <f t="shared" si="97"/>
        <v>0</v>
      </c>
      <c r="DI11" s="111">
        <f t="shared" si="97"/>
        <v>0</v>
      </c>
      <c r="DJ11" s="111">
        <f t="shared" si="97"/>
        <v>0</v>
      </c>
      <c r="DK11" s="111">
        <f t="shared" si="97"/>
        <v>0</v>
      </c>
      <c r="DL11" s="111">
        <f t="shared" si="97"/>
        <v>1</v>
      </c>
      <c r="DM11" s="111">
        <f t="shared" si="97"/>
        <v>1</v>
      </c>
      <c r="DN11" s="111">
        <f t="shared" si="97"/>
        <v>1</v>
      </c>
      <c r="DO11" s="197"/>
      <c r="DP11" s="111">
        <f>COUNTA(DP98:DP102,DP106:DP132,DP133,DP138,DP142,DP145,DP149,DP160)</f>
        <v>1</v>
      </c>
      <c r="DQ11" s="111">
        <f>COUNTA(DQ98:DQ102,DQ106:DQ132,DQ133,DQ138,DQ142,DQ145,DQ149,DQ160)</f>
        <v>1</v>
      </c>
      <c r="DR11" s="111">
        <f>COUNTA(DR98:DR102,DR106:DR132,DR133,DR138,DR142,DR145,DR149,DR160)</f>
        <v>2</v>
      </c>
      <c r="DS11" s="197"/>
      <c r="DT11" s="111">
        <f t="shared" ref="DT11:DZ11" si="98">COUNTA(DT98:DT102,DT106:DT132,DT133,DT138,DT142,DT145,DT149,DT160)</f>
        <v>1</v>
      </c>
      <c r="DU11" s="111">
        <f t="shared" si="98"/>
        <v>1</v>
      </c>
      <c r="DV11" s="111">
        <f t="shared" si="98"/>
        <v>1</v>
      </c>
      <c r="DW11" s="111">
        <f t="shared" si="98"/>
        <v>1</v>
      </c>
      <c r="DX11" s="111">
        <f t="shared" si="98"/>
        <v>1</v>
      </c>
      <c r="DY11" s="111">
        <f t="shared" si="98"/>
        <v>1</v>
      </c>
      <c r="DZ11" s="111">
        <f t="shared" si="98"/>
        <v>1</v>
      </c>
      <c r="EA11" s="358"/>
      <c r="EB11" s="111">
        <f>COUNTA(EB98:EB102,EB106:EB132,EB133,EB138,EB142,EB145,EB149,EB160)</f>
        <v>2</v>
      </c>
      <c r="EC11" s="197"/>
      <c r="ED11" s="353"/>
      <c r="EE11" s="111">
        <f>COUNTA(EE98:EE102,EE106:EE132,EE133,EE138,EE142,EE145,EE149,EE160)</f>
        <v>0</v>
      </c>
      <c r="EF11" s="111">
        <f>COUNTA(EF98:EF102,EF106:EF132,EF133,EF138,EF142,EF145,EF149,EF160)</f>
        <v>0</v>
      </c>
      <c r="EG11" s="111">
        <f>COUNTA(EG98:EG102,EG106:EG132,EG133,EG138,EG142,EG145,EG149,EG160)</f>
        <v>0</v>
      </c>
      <c r="EH11" s="111">
        <f>COUNTA(EH98:EH102,EH106:EH132,EH133,EH138,EH142,EH145,EH149,EH160)</f>
        <v>0</v>
      </c>
      <c r="EI11" s="112"/>
      <c r="EJ11" s="111">
        <f>COUNTA(EJ98:EJ102,EJ106:EJ132,EJ133,EJ138,EJ142,EJ145,EJ149,EJ160)</f>
        <v>1</v>
      </c>
      <c r="EK11" s="353"/>
      <c r="EL11" s="111">
        <f>COUNTA(EL98:EL102,EL106:EL132,EL133,EL138,EL142,EL145,EL149,EL160)</f>
        <v>5</v>
      </c>
      <c r="EM11" s="111">
        <f>COUNTA(EM98:EM102,EM106:EM132,EM133,EM138,EM142,EM145,EM149,EM160)</f>
        <v>0</v>
      </c>
      <c r="EN11" s="112"/>
      <c r="EO11" s="111">
        <f>COUNTA(EO98:EO102,EO106:EO132,EO133,EO138,EO142,EO145,EO149,EO160)</f>
        <v>0</v>
      </c>
      <c r="EP11" s="353"/>
      <c r="EQ11" s="111">
        <f t="shared" ref="EQ11:EV11" si="99">COUNTA(EQ98:EQ102,EQ106:EQ132,EQ133,EQ138,EQ142,EQ145,EQ149,EQ160)</f>
        <v>1</v>
      </c>
      <c r="ER11" s="111">
        <f t="shared" si="99"/>
        <v>2</v>
      </c>
      <c r="ES11" s="111">
        <f t="shared" si="99"/>
        <v>2</v>
      </c>
      <c r="ET11" s="111">
        <f t="shared" si="99"/>
        <v>1</v>
      </c>
      <c r="EU11" s="111">
        <f t="shared" si="99"/>
        <v>1</v>
      </c>
      <c r="EV11" s="111">
        <f t="shared" si="99"/>
        <v>1</v>
      </c>
      <c r="EW11" s="197"/>
      <c r="EX11" s="353"/>
      <c r="EY11" s="111">
        <f>COUNTA(EY98:EY102,EY106:EY132,EY133,EY138,EY142,EY145,EY149,EY160)</f>
        <v>1</v>
      </c>
      <c r="EZ11" s="111">
        <f>COUNTA(EZ98:EZ102,EZ106:EZ132,EZ133,EZ138,EZ142,EZ145,EZ149,EZ160)</f>
        <v>0</v>
      </c>
      <c r="FA11" s="353"/>
      <c r="FB11" s="111">
        <f>COUNTA(FB98:FB102,FB106:FB132,FB133,FB138,FB142,FB145,FB149,FB160)</f>
        <v>4</v>
      </c>
      <c r="FC11" s="111">
        <f>COUNTA(FC98:FC102,FC106:FC132,FC133,FC138,FC142,FC145,FC149,FC160)</f>
        <v>0</v>
      </c>
      <c r="FD11" s="111">
        <f>COUNTA(FD98:FD102,FD106:FD132,FD133,FD138,FD142,FD145,FD149,FD160)</f>
        <v>0</v>
      </c>
      <c r="FE11" s="112"/>
      <c r="FF11" s="111">
        <f>COUNTA(FF98:FF102,FF106:FF132,FF133,FF138,FF142,FF145,FF149,FF160)</f>
        <v>1</v>
      </c>
      <c r="FG11" s="353"/>
      <c r="FH11" s="111">
        <f>COUNTA(FH98:FH102,FH106:FH132,FH133,FH138,FH142,FH145,FH149,FH160)</f>
        <v>0</v>
      </c>
      <c r="FI11" s="111">
        <f>COUNTA(FI98:FI102,FI106:FI132,FI133,FI138,FI142,FI145,FI149,FI160)</f>
        <v>0</v>
      </c>
      <c r="FJ11" s="353"/>
      <c r="FK11" s="111">
        <f>COUNTA(FK98:FK102,FK106:FK132,FK133,FK138,FK142,FK145,FK149,FK160)</f>
        <v>0</v>
      </c>
      <c r="FL11" s="111">
        <f>COUNTA(FL98:FL102,FL106:FL132,FL133,FL138,FL142,FL145,FL149,FL160)</f>
        <v>0</v>
      </c>
      <c r="FM11" s="111">
        <f>COUNTA(FM98:FM102,FM106:FM132,FM133,FM138,FM142,FM145,FM149,FM160)</f>
        <v>0</v>
      </c>
      <c r="FN11" s="358"/>
      <c r="FO11" s="111">
        <f>COUNTA(FO98:FO102,FO106:FO132,FO133,FO138,FO142,FO145,FO149,FO160)</f>
        <v>3</v>
      </c>
      <c r="FP11" s="197"/>
      <c r="FQ11" s="111">
        <f>COUNTA(FQ98:FQ102,FQ106:FQ132,FQ133,FQ138,FQ142,FQ145,FQ149,FQ160)</f>
        <v>3</v>
      </c>
      <c r="FR11" s="112"/>
      <c r="FS11" s="111">
        <f>COUNTA(FS98:FS102,FS106:FS132,FS133,FS138,FS142,FS145,FS149,FS160)</f>
        <v>0</v>
      </c>
      <c r="FT11" s="353"/>
      <c r="FU11" s="111">
        <f>COUNTA(FU98:FU102,FU106:FU132,FU133,FU138,FU142,FU145,FU149,FU160)</f>
        <v>0</v>
      </c>
      <c r="FV11" s="111">
        <f>COUNTA(FV98:FV102,FV106:FV132,FV133,FV138,FV142,FV145,FV149,FV160)</f>
        <v>0</v>
      </c>
      <c r="FW11" s="111">
        <f>COUNTA(FW98:FW102,FW106:FW132,FW133,FW138,FW142,FW145,FW149,FW160)</f>
        <v>0</v>
      </c>
      <c r="FX11" s="111">
        <f>COUNTA(FX98:FX102,FX106:FX132,FX133,FX138,FX142,FX145,FX149,FX160)</f>
        <v>0</v>
      </c>
      <c r="FY11" s="111">
        <f>COUNTA(FY98:FY102,FY106:FY132,FY133,FY138,FY142,FY145,FY149,FY160)</f>
        <v>1</v>
      </c>
      <c r="FZ11" s="112"/>
      <c r="GA11" s="111">
        <f>COUNTA(GA98:GA102,GA106:GA132,GA133,GA138,GA142,GA145,GA149,GA160)</f>
        <v>0</v>
      </c>
      <c r="GB11" s="197"/>
      <c r="GC11" s="111">
        <f>COUNTA(GC98:GC102,GC106:GC132,GC133,GC138,GC142,GC145,GC149,GC160)</f>
        <v>6</v>
      </c>
      <c r="GD11" s="111">
        <f>COUNTA(GD98:GD102,GD106:GD132,GD133,GD138,GD142,GD145,GD149,GD160)</f>
        <v>0</v>
      </c>
      <c r="GE11" s="111">
        <f>COUNTA(GE98:GE102,GE106:GE132,GE133,GE138,GE142,GE145,GE149,GE160)</f>
        <v>0</v>
      </c>
      <c r="GF11" s="197"/>
      <c r="GG11" s="111">
        <f>COUNTA(GG98:GG102,GG106:GG132,GG133,GG138,GG142,GG145,GG149,GG160)</f>
        <v>2</v>
      </c>
      <c r="GH11" s="358"/>
      <c r="GI11" s="111">
        <f>COUNTA(GI98:GI102,GI106:GI132,GI133,GI138,GI142,GI145,GI149,GI160)</f>
        <v>2</v>
      </c>
      <c r="GJ11" s="197"/>
      <c r="GK11" s="111">
        <f>COUNTA(GK98:GK102,GK106:GK132,GK133,GK138,GK142,GK145,GK149,GK160)</f>
        <v>3</v>
      </c>
      <c r="GL11" s="111">
        <f>COUNTA(GL98:GL102,GL106:GL132,GL133,GL138,GL142,GL145,GL149,GL160)</f>
        <v>1</v>
      </c>
      <c r="GM11" s="197"/>
      <c r="GN11" s="111">
        <f>COUNTA(GN98:GN102,GN106:GN132,GN133,GN138,GN142,GN145,GN149,GN160)</f>
        <v>0</v>
      </c>
      <c r="GO11" s="111">
        <f>COUNTA(GO98:GO102,GO106:GO132,GO133,GO138,GO142,GO145,GO149,GO160)</f>
        <v>3</v>
      </c>
      <c r="GP11" s="111">
        <f>COUNTA(GP98:GP102,GP106:GP132,GP133,GP138,GP142,GP145,GP149,GP160)</f>
        <v>1</v>
      </c>
      <c r="GQ11" s="111">
        <f>COUNTA(GQ98:GQ102,GQ106:GQ132,GQ133,GQ138,GQ142,GQ145,GQ149,GQ160)</f>
        <v>0</v>
      </c>
      <c r="GR11" s="111">
        <f>COUNTA(GR98:GR102,GR106:GR132,GR133,GR138,GR142,GR145,GR149,GR160)</f>
        <v>0</v>
      </c>
      <c r="GS11" s="358"/>
      <c r="GT11" s="111">
        <f>COUNTA(GT98:GT102,GT106:GT132,GT133,GT138,GT142,GT145,GT149,GT160)</f>
        <v>1</v>
      </c>
      <c r="GU11" s="197"/>
      <c r="GV11" s="353"/>
      <c r="GW11" s="111">
        <f>COUNTA(GW98:GW102,GW106:GW132,GW133,GW138,GW142,GW145,GW149,GW160)</f>
        <v>0</v>
      </c>
      <c r="GX11" s="111">
        <f>COUNTA(GX98:GX102,GX106:GX132,GX133,GX138,GX142,GX145,GX149,GX160)</f>
        <v>0</v>
      </c>
      <c r="GY11" s="353"/>
      <c r="GZ11" s="111">
        <f t="shared" ref="GZ11:HG11" si="100">COUNTA(GZ98:GZ102,GZ106:GZ132,GZ133,GZ138,GZ142,GZ145,GZ149,GZ160)</f>
        <v>0</v>
      </c>
      <c r="HA11" s="111">
        <f t="shared" si="100"/>
        <v>1</v>
      </c>
      <c r="HB11" s="111">
        <f t="shared" si="100"/>
        <v>0</v>
      </c>
      <c r="HC11" s="111">
        <f t="shared" si="100"/>
        <v>1</v>
      </c>
      <c r="HD11" s="111">
        <f t="shared" si="100"/>
        <v>0</v>
      </c>
      <c r="HE11" s="111">
        <f t="shared" si="100"/>
        <v>0</v>
      </c>
      <c r="HF11" s="111">
        <f t="shared" si="100"/>
        <v>1</v>
      </c>
      <c r="HG11" s="111">
        <f t="shared" si="100"/>
        <v>0</v>
      </c>
      <c r="HH11" s="197"/>
      <c r="HI11" s="111">
        <f t="shared" ref="HI11:HN11" si="101">COUNTA(HI98:HI102,HI106:HI132,HI133,HI138,HI142,HI145,HI149,HI160)</f>
        <v>0</v>
      </c>
      <c r="HJ11" s="111">
        <f t="shared" si="101"/>
        <v>0</v>
      </c>
      <c r="HK11" s="111">
        <f t="shared" si="101"/>
        <v>0</v>
      </c>
      <c r="HL11" s="111">
        <f t="shared" si="101"/>
        <v>0</v>
      </c>
      <c r="HM11" s="111">
        <f t="shared" si="101"/>
        <v>0</v>
      </c>
      <c r="HN11" s="111">
        <f t="shared" si="101"/>
        <v>0</v>
      </c>
      <c r="HO11" s="197"/>
      <c r="HP11" s="353"/>
      <c r="HQ11" s="111">
        <f>COUNTA(HQ98:HQ102,HQ106:HQ132,HQ133,HQ138,HQ142,HQ145,HQ149,HQ160)</f>
        <v>3</v>
      </c>
      <c r="HR11" s="111">
        <f>COUNTA(HR98:HR102,HR106:HR132,HR133,HR138,HR142,HR145,HR149,HR160)</f>
        <v>0</v>
      </c>
      <c r="HS11" s="111">
        <f>COUNTA(HS98:HS102,HS106:HS132,HS133,HS138,HS142,HS145,HS149,HS160)</f>
        <v>0</v>
      </c>
      <c r="HT11" s="353"/>
      <c r="HU11" s="111">
        <f>COUNTA(HU98:HU102,HU106:HU132,HU133,HU138,HU142,HU145,HU149,HU160)</f>
        <v>0</v>
      </c>
      <c r="HV11" s="111">
        <f>COUNTA(HV98:HV102,HV106:HV132,HV133,HV138,HV142,HV145,HV149,HV160)</f>
        <v>1</v>
      </c>
      <c r="HW11" s="111">
        <f>COUNTA(HW98:HW102,HW106:HW132,HW133,HW138,HW142,HW145,HW149,HW160)</f>
        <v>0</v>
      </c>
      <c r="HX11" s="111">
        <f>COUNTA(HX98:HX102,HX106:HX132,HX133,HX138,HX142,HX145,HX149,HX160)</f>
        <v>0</v>
      </c>
      <c r="HY11" s="112"/>
      <c r="HZ11" s="111">
        <f>COUNTA(HZ98:HZ102,HZ106:HZ132,HZ133,HZ138,HZ142,HZ145,HZ149,HZ160)</f>
        <v>0</v>
      </c>
      <c r="IA11" s="358"/>
      <c r="IB11" s="197"/>
      <c r="IC11" s="111">
        <f t="shared" ref="IC11:IJ11" si="102">COUNTA(IC98:IC102,IC106:IC132,IC133,IC138,IC142,IC145,IC149,IC160)</f>
        <v>1</v>
      </c>
      <c r="ID11" s="111">
        <f t="shared" si="102"/>
        <v>0</v>
      </c>
      <c r="IE11" s="111">
        <f t="shared" si="102"/>
        <v>0</v>
      </c>
      <c r="IF11" s="111">
        <f t="shared" si="102"/>
        <v>1</v>
      </c>
      <c r="IG11" s="111">
        <f t="shared" si="102"/>
        <v>0</v>
      </c>
      <c r="IH11" s="111">
        <f t="shared" si="102"/>
        <v>1</v>
      </c>
      <c r="II11" s="111">
        <f t="shared" si="102"/>
        <v>0</v>
      </c>
      <c r="IJ11" s="111">
        <f t="shared" si="102"/>
        <v>0</v>
      </c>
      <c r="IK11" s="358"/>
      <c r="IL11" s="197"/>
      <c r="IM11" s="111">
        <f t="shared" ref="IM11:IR11" si="103">COUNTA(IM98:IM102,IM106:IM132,IM133,IM138,IM142,IM145,IM149,IM160)</f>
        <v>1</v>
      </c>
      <c r="IN11" s="111">
        <f t="shared" si="103"/>
        <v>0</v>
      </c>
      <c r="IO11" s="111">
        <f t="shared" si="103"/>
        <v>0</v>
      </c>
      <c r="IP11" s="111">
        <f t="shared" si="103"/>
        <v>0</v>
      </c>
      <c r="IQ11" s="111">
        <f t="shared" si="103"/>
        <v>0</v>
      </c>
      <c r="IR11" s="111">
        <f t="shared" si="103"/>
        <v>0</v>
      </c>
      <c r="IS11" s="358"/>
      <c r="IT11" s="111">
        <f>COUNTA(IT98:IT102,IT106:IT132,IT133,IT138,IT142,IT145,IT149,IT160)</f>
        <v>0</v>
      </c>
      <c r="IU11" s="111">
        <f>COUNTA(IU98:IU102,IU106:IU132,IU133,IU138,IU142,IU145,IU149,IU160)</f>
        <v>2</v>
      </c>
      <c r="IV11" s="197"/>
      <c r="IW11" s="111">
        <f>COUNTA(IW98:IW102,IW106:IW132,IW133,IW138,IW142,IW145,IW149,IW160)</f>
        <v>1</v>
      </c>
      <c r="IX11" s="111">
        <f>COUNTA(IX98:IX102,IX106:IX132,IX133,IX138,IX142,IX145,IX149,IX160)</f>
        <v>0</v>
      </c>
      <c r="IY11" s="112"/>
      <c r="IZ11" s="111">
        <f>COUNTA(IZ98:IZ102,IZ106:IZ132,IZ133,IZ138,IZ142,IZ145,IZ149,IZ160)</f>
        <v>4</v>
      </c>
      <c r="JA11" s="111">
        <f>COUNTA(JA98:JA102,JA106:JA132,JA133,JA138,JA142,JA145,JA149,JA160)</f>
        <v>1</v>
      </c>
      <c r="JB11" s="112"/>
      <c r="JC11" s="111">
        <f>COUNTA(JC98:JC102,JC106:JC132,JC133,JC138,JC142,JC145,JC149,JC160)</f>
        <v>2</v>
      </c>
      <c r="JD11" s="111">
        <f>COUNTA(JD98:JD102,JD106:JD132,JD133,JD138,JD142,JD145,JD149,JD160)</f>
        <v>1</v>
      </c>
      <c r="JE11" s="111">
        <f>COUNTA(JE98:JE102,JE106:JE132,JE133,JE138,JE142,JE145,JE149,JE160)</f>
        <v>1</v>
      </c>
      <c r="JF11" s="112"/>
      <c r="JG11" s="111">
        <f>COUNTA(JG98:JG102,JG106:JG132,JG133,JG138,JG142,JG145,JG149,JG160)</f>
        <v>0</v>
      </c>
      <c r="JH11" s="197"/>
      <c r="JI11" s="111">
        <f>COUNTA(JI98:JI102,JI106:JI132,JI133,JI138,JI142,JI145,JI149,JI160)</f>
        <v>2</v>
      </c>
      <c r="JJ11" s="111">
        <f>COUNTA(JJ98:JJ102,JJ106:JJ132,JJ133,JJ138,JJ142,JJ145,JJ149,JJ160)</f>
        <v>1</v>
      </c>
      <c r="JK11" s="111">
        <f>COUNTA(JK98:JK102,JK106:JK132,JK133,JK138,JK142,JK145,JK149,JK160)</f>
        <v>0</v>
      </c>
      <c r="JL11" s="111">
        <f>COUNTA(JL98:JL102,JL106:JL132,JL133,JL138,JL142,JL145,JL149,JL160)</f>
        <v>1</v>
      </c>
      <c r="JM11" s="197"/>
      <c r="JN11" s="111">
        <f>COUNTA(JN98:JN102,JN106:JN132,JN133,JN138,JN142,JN145,JN149,JN160)</f>
        <v>0</v>
      </c>
      <c r="JO11" s="418"/>
      <c r="JP11" s="358"/>
      <c r="JQ11" s="197"/>
      <c r="JR11" s="111">
        <f t="shared" ref="JR11:KC11" si="104">COUNTA(JR98:JR102,JR106:JR132,JR133,JR138,JR142,JR145,JR149,JR160)</f>
        <v>2</v>
      </c>
      <c r="JS11" s="111">
        <f t="shared" si="104"/>
        <v>0</v>
      </c>
      <c r="JT11" s="111">
        <f t="shared" si="104"/>
        <v>1</v>
      </c>
      <c r="JU11" s="111">
        <f t="shared" si="104"/>
        <v>0</v>
      </c>
      <c r="JV11" s="111">
        <f t="shared" si="104"/>
        <v>0</v>
      </c>
      <c r="JW11" s="111">
        <f t="shared" si="104"/>
        <v>0</v>
      </c>
      <c r="JX11" s="111">
        <f t="shared" si="104"/>
        <v>0</v>
      </c>
      <c r="JY11" s="111">
        <f t="shared" si="104"/>
        <v>0</v>
      </c>
      <c r="JZ11" s="111">
        <f t="shared" si="104"/>
        <v>0</v>
      </c>
      <c r="KA11" s="111">
        <f t="shared" si="104"/>
        <v>0</v>
      </c>
      <c r="KB11" s="111">
        <f t="shared" si="104"/>
        <v>0</v>
      </c>
      <c r="KC11" s="111">
        <f t="shared" si="104"/>
        <v>0</v>
      </c>
      <c r="KD11" s="197"/>
      <c r="KE11" s="111">
        <f>COUNTA(KE98:KE102,KE106:KE132,KE133,KE138,KE142,KE145,KE149,KE160)</f>
        <v>0</v>
      </c>
      <c r="KF11" s="111">
        <f>COUNTA(KF98:KF102,KF106:KF132,KF133,KF138,KF142,KF145,KF149,KF160)</f>
        <v>0</v>
      </c>
      <c r="KG11" s="111">
        <f>COUNTA(KG98:KG102,KG106:KG132,KG133,KG138,KG142,KG145,KG149,KG160)</f>
        <v>0</v>
      </c>
      <c r="KH11" s="197"/>
      <c r="KI11" s="111">
        <f>COUNTA(KI98:KI102,KI106:KI132,KI133,KI138,KI142,KI145,KI149,KI160)</f>
        <v>0</v>
      </c>
      <c r="KJ11" s="111">
        <f>COUNTA(KJ98:KJ102,KJ106:KJ132,KJ133,KJ138,KJ142,KJ145,KJ149,KJ160)</f>
        <v>0</v>
      </c>
      <c r="KK11" s="111">
        <f>COUNTA(KK98:KK102,KK106:KK132,KK133,KK138,KK142,KK145,KK149,KK160)</f>
        <v>0</v>
      </c>
      <c r="KL11" s="111">
        <f>COUNTA(KL98:KL102,KL106:KL132,KL133,KL138,KL142,KL145,KL149,KL160)</f>
        <v>0</v>
      </c>
      <c r="KM11" s="197"/>
      <c r="KN11" s="111">
        <f>COUNTA(KN98:KN102,KN106:KN132,KN133,KN138,KN142,KN145,KN149,KN160)</f>
        <v>0</v>
      </c>
      <c r="KO11" s="111">
        <f>COUNTA(KO98:KO102,KO106:KO132,KO133,KO138,KO142,KO145,KO149,KO160)</f>
        <v>0</v>
      </c>
      <c r="KP11" s="111">
        <f>COUNTA(KP98:KP102,KP106:KP132,KP133,KP138,KP142,KP145,KP149,KP160)</f>
        <v>0</v>
      </c>
      <c r="KQ11" s="197"/>
      <c r="KR11" s="111">
        <f>COUNTA(KR98:KR102,KR106:KR132,KR133,KR138,KR142,KR145,KR149,KR160)</f>
        <v>0</v>
      </c>
      <c r="KS11" s="111">
        <f>COUNTA(KS98:KS102,KS106:KS132,KS133,KS138,KS142,KS145,KS149,KS160)</f>
        <v>0</v>
      </c>
      <c r="KT11" s="111">
        <f>COUNTA(KT98:KT102,KT106:KT132,KT133,KT138,KT142,KT145,KT149,KT160)</f>
        <v>0</v>
      </c>
      <c r="KU11" s="358"/>
      <c r="KV11" s="197"/>
      <c r="KW11" s="111">
        <f>COUNTA(KW98:KW102,KW106:KW132,KW133,KW138,KW142,KW145,KW149,KW160)</f>
        <v>0</v>
      </c>
      <c r="KX11" s="111">
        <f>COUNTA(KX98:KX102,KX106:KX132,KX133,KX138,KX142,KX145,KX149,KX160)</f>
        <v>0</v>
      </c>
      <c r="KY11" s="111">
        <f>COUNTA(KY98:KY102,KY106:KY132,KY133,KY138,KY142,KY145,KY149,KY160)</f>
        <v>0</v>
      </c>
      <c r="KZ11" s="111">
        <f>COUNTA(KZ98:KZ102,KZ106:KZ132,KZ133,KZ138,KZ142,KZ145,KZ149,KZ160)</f>
        <v>0</v>
      </c>
      <c r="LA11" s="111">
        <f>COUNTA(LA98:LA102,LA106:LA132,LA133,LA138,LA142,LA145,LA149,LA160)</f>
        <v>0</v>
      </c>
      <c r="LB11" s="197"/>
      <c r="LC11" s="111">
        <f>COUNTA(LC98:LC102,LC106:LC132,LC133,LC138,LC142,LC145,LC149,LC160)</f>
        <v>0</v>
      </c>
      <c r="LD11" s="111">
        <f>COUNTA(LD98:LD102,LD106:LD132,LD133,LD138,LD142,LD145,LD149,LD160)</f>
        <v>0</v>
      </c>
      <c r="LE11" s="111">
        <f>COUNTA(LE98:LE102,LE106:LE132,LE133,LE138,LE142,LE145,LE149,LE160)</f>
        <v>0</v>
      </c>
      <c r="LF11" s="353"/>
      <c r="LG11" s="111">
        <f>COUNTA(LG98:LG102,LG106:LG132,LG133,LG138,LG142,LG145,LG149,LG160)</f>
        <v>0</v>
      </c>
      <c r="LH11" s="111">
        <f>COUNTA(LH98:LH102,LH106:LH132,LH133,LH138,LH142,LH145,LH149,LH160)</f>
        <v>0</v>
      </c>
      <c r="LI11" s="111">
        <f>COUNTA(LI98:LI102,LI106:LI132,LI133,LI138,LI142,LI145,LI149,LI160)</f>
        <v>0</v>
      </c>
      <c r="LJ11" s="197"/>
      <c r="LK11" s="111">
        <f t="shared" ref="LK11:LX11" si="105">COUNTA(LK98:LK102,LK106:LK132,LK133,LK138,LK142,LK145,LK149,LK160)</f>
        <v>0</v>
      </c>
      <c r="LL11" s="111">
        <f t="shared" si="105"/>
        <v>0</v>
      </c>
      <c r="LM11" s="111">
        <f t="shared" si="105"/>
        <v>0</v>
      </c>
      <c r="LN11" s="111">
        <f t="shared" si="105"/>
        <v>1</v>
      </c>
      <c r="LO11" s="111">
        <f t="shared" si="105"/>
        <v>0</v>
      </c>
      <c r="LP11" s="111">
        <f t="shared" si="105"/>
        <v>0</v>
      </c>
      <c r="LQ11" s="111">
        <f t="shared" si="105"/>
        <v>0</v>
      </c>
      <c r="LR11" s="111">
        <f t="shared" si="105"/>
        <v>0</v>
      </c>
      <c r="LS11" s="111">
        <f t="shared" si="105"/>
        <v>0</v>
      </c>
      <c r="LT11" s="111">
        <f t="shared" si="105"/>
        <v>0</v>
      </c>
      <c r="LU11" s="111">
        <f t="shared" si="105"/>
        <v>0</v>
      </c>
      <c r="LV11" s="111">
        <f t="shared" si="105"/>
        <v>0</v>
      </c>
      <c r="LW11" s="111">
        <f t="shared" si="105"/>
        <v>0</v>
      </c>
      <c r="LX11" s="111">
        <f t="shared" si="105"/>
        <v>0</v>
      </c>
      <c r="LY11" s="197"/>
      <c r="LZ11" s="111">
        <f>COUNTA(LZ98:LZ102,LZ106:LZ132,LZ133,LZ138,LZ142,LZ145,LZ149,LZ160)</f>
        <v>0</v>
      </c>
      <c r="MA11" s="111">
        <f>COUNTA(MA98:MA102,MA106:MA132,MA133,MA138,MA142,MA145,MA149,MA160)</f>
        <v>1</v>
      </c>
      <c r="MB11" s="111">
        <f>COUNTA(MB98:MB102,MB106:MB132,MB133,MB138,MB142,MB145,MB149,MB160)</f>
        <v>0</v>
      </c>
      <c r="MC11" s="111">
        <f>COUNTA(MC98:MC102,MC106:MC132,MC133,MC138,MC142,MC145,MC149,MC160)</f>
        <v>0</v>
      </c>
      <c r="MD11" s="111">
        <f>COUNTA(MD98:MD102,MD106:MD132,MD133,MD138,MD142,MD145,MD149,MD160)</f>
        <v>0</v>
      </c>
      <c r="ME11" s="197"/>
      <c r="MF11" s="111">
        <f>COUNTA(MF98:MF102,MF106:MF132,MF133,MF138,MF142,MF145,MF149,MF160)</f>
        <v>0</v>
      </c>
      <c r="MG11" s="111">
        <f>COUNTA(MG98:MG102,MG106:MG132,MG133,MG138,MG142,MG145,MG149,MG160)</f>
        <v>0</v>
      </c>
      <c r="MH11" s="111">
        <f>COUNTA(MH98:MH102,MH106:MH132,MH133,MH138,MH142,MH145,MH149,MH160)</f>
        <v>1</v>
      </c>
      <c r="MI11" s="111">
        <f>COUNTA(MI98:MI102,MI106:MI132,MI133,MI138,MI142,MI145,MI149,MI160)</f>
        <v>0</v>
      </c>
      <c r="MJ11" s="197"/>
      <c r="MK11" s="111">
        <f t="shared" ref="MK11:MP11" si="106">COUNTA(MK98:MK102,MK106:MK132,MK133,MK138,MK142,MK145,MK149,MK160)</f>
        <v>0</v>
      </c>
      <c r="ML11" s="111">
        <f t="shared" si="106"/>
        <v>0</v>
      </c>
      <c r="MM11" s="111">
        <f t="shared" si="106"/>
        <v>0</v>
      </c>
      <c r="MN11" s="111">
        <f t="shared" si="106"/>
        <v>0</v>
      </c>
      <c r="MO11" s="111">
        <f t="shared" si="106"/>
        <v>0</v>
      </c>
      <c r="MP11" s="111">
        <f t="shared" si="106"/>
        <v>0</v>
      </c>
      <c r="MQ11" s="163"/>
      <c r="MR11" s="111">
        <f t="shared" ref="MR11:MZ11" si="107">COUNTA(MR98:MR102,MR106:MR132,MR133,MR138,MR142,MR145,MR149,MR160)</f>
        <v>0</v>
      </c>
      <c r="MS11" s="111">
        <f t="shared" si="107"/>
        <v>0</v>
      </c>
      <c r="MT11" s="111">
        <f t="shared" si="107"/>
        <v>0</v>
      </c>
      <c r="MU11" s="111">
        <f t="shared" si="107"/>
        <v>0</v>
      </c>
      <c r="MV11" s="111">
        <f t="shared" si="107"/>
        <v>0</v>
      </c>
      <c r="MW11" s="111">
        <f t="shared" si="107"/>
        <v>0</v>
      </c>
      <c r="MX11" s="111">
        <f t="shared" si="107"/>
        <v>1</v>
      </c>
      <c r="MY11" s="111">
        <f t="shared" si="107"/>
        <v>0</v>
      </c>
      <c r="MZ11" s="111">
        <f t="shared" si="107"/>
        <v>0</v>
      </c>
      <c r="NA11" s="20"/>
      <c r="NB11" s="20"/>
      <c r="NC11" s="20"/>
      <c r="ND11" s="20"/>
    </row>
    <row r="12" spans="1:368" s="100" customFormat="1" ht="25" customHeight="1">
      <c r="A12" s="1251"/>
      <c r="B12" s="137" t="s">
        <v>1440</v>
      </c>
      <c r="C12" s="1299" t="s">
        <v>1397</v>
      </c>
      <c r="D12" s="1299"/>
      <c r="E12" s="1299"/>
      <c r="F12" s="1299"/>
      <c r="G12" s="1299"/>
      <c r="H12" s="1299"/>
      <c r="I12" s="1299"/>
      <c r="J12" s="1299"/>
      <c r="K12" s="1299"/>
      <c r="L12" s="1299"/>
      <c r="M12" s="1299"/>
      <c r="N12" s="1299"/>
      <c r="O12" s="1299"/>
      <c r="P12" s="1299"/>
      <c r="Q12" s="1299"/>
      <c r="R12" s="1299"/>
      <c r="S12" s="1299"/>
      <c r="T12" s="1299"/>
      <c r="U12" s="1299"/>
      <c r="V12" s="154"/>
      <c r="W12" s="358"/>
      <c r="X12" s="197"/>
      <c r="Y12" s="181">
        <f>SUM(Y13:Y15)</f>
        <v>0</v>
      </c>
      <c r="Z12" s="197"/>
      <c r="AA12" s="181">
        <f>SUM(AA13:AA15)</f>
        <v>0</v>
      </c>
      <c r="AB12" s="197"/>
      <c r="AC12" s="181">
        <f>SUM(AC13:AC15)</f>
        <v>0</v>
      </c>
      <c r="AD12" s="197"/>
      <c r="AE12" s="181">
        <f>SUM(AE13:AE15)</f>
        <v>0</v>
      </c>
      <c r="AF12" s="181">
        <f>SUM(AF13:AF15)</f>
        <v>0</v>
      </c>
      <c r="AG12" s="181">
        <f>SUM(AG13:AG15)</f>
        <v>0</v>
      </c>
      <c r="AH12" s="181">
        <f>SUM(AH13:AH15)</f>
        <v>0</v>
      </c>
      <c r="AI12" s="197"/>
      <c r="AJ12" s="181">
        <f>SUM(AJ13:AJ15)</f>
        <v>0</v>
      </c>
      <c r="AK12" s="108"/>
      <c r="AL12" s="181">
        <f>SUM(AL13:AL15)</f>
        <v>0</v>
      </c>
      <c r="AM12" s="353"/>
      <c r="AN12" s="181">
        <f t="shared" ref="AN12:AX12" si="108">SUM(AN13:AN15)</f>
        <v>0</v>
      </c>
      <c r="AO12" s="181">
        <f t="shared" si="108"/>
        <v>0</v>
      </c>
      <c r="AP12" s="181">
        <f t="shared" si="108"/>
        <v>0</v>
      </c>
      <c r="AQ12" s="181">
        <f t="shared" si="108"/>
        <v>1</v>
      </c>
      <c r="AR12" s="181">
        <f t="shared" si="108"/>
        <v>0</v>
      </c>
      <c r="AS12" s="181">
        <f t="shared" si="108"/>
        <v>0</v>
      </c>
      <c r="AT12" s="181">
        <f t="shared" si="108"/>
        <v>0</v>
      </c>
      <c r="AU12" s="181">
        <f t="shared" si="108"/>
        <v>0</v>
      </c>
      <c r="AV12" s="181">
        <f t="shared" si="108"/>
        <v>0</v>
      </c>
      <c r="AW12" s="181">
        <f t="shared" si="108"/>
        <v>1</v>
      </c>
      <c r="AX12" s="181">
        <f t="shared" si="108"/>
        <v>0</v>
      </c>
      <c r="AY12" s="108"/>
      <c r="AZ12" s="181">
        <f>SUM(AZ13:AZ15)</f>
        <v>0</v>
      </c>
      <c r="BA12" s="108"/>
      <c r="BB12" s="181">
        <f>SUM(BB13:BB15)</f>
        <v>0</v>
      </c>
      <c r="BC12" s="197"/>
      <c r="BD12" s="181">
        <f>SUM(BD13:BD15)</f>
        <v>0</v>
      </c>
      <c r="BE12" s="181">
        <f>SUM(BE13:BE15)</f>
        <v>0</v>
      </c>
      <c r="BF12" s="197"/>
      <c r="BG12" s="181">
        <f>SUM(BG13:BG15)</f>
        <v>0</v>
      </c>
      <c r="BH12" s="181">
        <f>SUM(BH13:BH15)</f>
        <v>0</v>
      </c>
      <c r="BI12" s="181">
        <f>SUM(BI13:BI15)</f>
        <v>3</v>
      </c>
      <c r="BJ12" s="181">
        <f>SUM(BJ13:BJ15)</f>
        <v>1</v>
      </c>
      <c r="BK12" s="358"/>
      <c r="BL12" s="181">
        <f>SUM(BL13:BL15)</f>
        <v>1</v>
      </c>
      <c r="BM12" s="181">
        <f>SUM(BM13:BM15)</f>
        <v>1</v>
      </c>
      <c r="BN12" s="197"/>
      <c r="BO12" s="181">
        <f>SUM(BO13:BO15)</f>
        <v>1</v>
      </c>
      <c r="BP12" s="181">
        <f>SUM(BP13:BP15)</f>
        <v>0</v>
      </c>
      <c r="BQ12" s="181">
        <f>SUM(BQ13:BQ15)</f>
        <v>0</v>
      </c>
      <c r="BR12" s="197"/>
      <c r="BS12" s="181">
        <f>SUM(BS13:BS15)</f>
        <v>0</v>
      </c>
      <c r="BT12" s="181">
        <f>SUM(BT13:BT15)</f>
        <v>0</v>
      </c>
      <c r="BU12" s="197"/>
      <c r="BV12" s="181">
        <f>SUM(BV13:BV15)</f>
        <v>1</v>
      </c>
      <c r="BW12" s="197"/>
      <c r="BX12" s="181">
        <f>SUM(BX13:BX15)</f>
        <v>1</v>
      </c>
      <c r="BY12" s="181">
        <f>SUM(BY13:BY15)</f>
        <v>0</v>
      </c>
      <c r="BZ12" s="197"/>
      <c r="CA12" s="181">
        <f>SUM(CA13:CA15)</f>
        <v>0</v>
      </c>
      <c r="CB12" s="181">
        <f>SUM(CB13:CB15)</f>
        <v>0</v>
      </c>
      <c r="CC12" s="181">
        <f>SUM(CC13:CC15)</f>
        <v>0</v>
      </c>
      <c r="CD12" s="181">
        <f>SUM(CD13:CD15)</f>
        <v>0</v>
      </c>
      <c r="CE12" s="358"/>
      <c r="CF12" s="181">
        <f>SUM(CF13:CF15)</f>
        <v>0</v>
      </c>
      <c r="CG12" s="197"/>
      <c r="CH12" s="181">
        <f>SUM(CH13:CH15)</f>
        <v>1</v>
      </c>
      <c r="CI12" s="108"/>
      <c r="CJ12" s="181">
        <f>SUM(CJ13:CJ15)</f>
        <v>1</v>
      </c>
      <c r="CK12" s="181">
        <f>SUM(CK13:CK15)</f>
        <v>0</v>
      </c>
      <c r="CL12" s="353"/>
      <c r="CM12" s="181">
        <f>SUM(CM13:CM15)</f>
        <v>1</v>
      </c>
      <c r="CN12" s="181">
        <f>SUM(CN13:CN15)</f>
        <v>0</v>
      </c>
      <c r="CO12" s="181">
        <f>SUM(CO13:CO15)</f>
        <v>0</v>
      </c>
      <c r="CP12" s="353"/>
      <c r="CQ12" s="181">
        <f t="shared" ref="CQ12:CW12" si="109">SUM(CQ13:CQ15)</f>
        <v>0</v>
      </c>
      <c r="CR12" s="181">
        <f t="shared" si="109"/>
        <v>0</v>
      </c>
      <c r="CS12" s="181">
        <f t="shared" si="109"/>
        <v>0</v>
      </c>
      <c r="CT12" s="181">
        <f t="shared" si="109"/>
        <v>0</v>
      </c>
      <c r="CU12" s="181">
        <f t="shared" si="109"/>
        <v>0</v>
      </c>
      <c r="CV12" s="181">
        <f t="shared" si="109"/>
        <v>0</v>
      </c>
      <c r="CW12" s="181">
        <f t="shared" si="109"/>
        <v>0</v>
      </c>
      <c r="CX12" s="353"/>
      <c r="CY12" s="181">
        <f>SUM(CY13:CY15)</f>
        <v>1</v>
      </c>
      <c r="CZ12" s="181">
        <f>SUM(CZ13:CZ15)</f>
        <v>0</v>
      </c>
      <c r="DA12" s="181">
        <f>SUM(DA13:DA15)</f>
        <v>1</v>
      </c>
      <c r="DB12" s="181">
        <f>SUM(DB13:DB15)</f>
        <v>0</v>
      </c>
      <c r="DC12" s="197"/>
      <c r="DD12" s="181">
        <f t="shared" ref="DD12:DN12" si="110">SUM(DD13:DD15)</f>
        <v>1</v>
      </c>
      <c r="DE12" s="181">
        <f t="shared" si="110"/>
        <v>0</v>
      </c>
      <c r="DF12" s="181">
        <f t="shared" si="110"/>
        <v>0</v>
      </c>
      <c r="DG12" s="181">
        <f t="shared" si="110"/>
        <v>0</v>
      </c>
      <c r="DH12" s="181">
        <f t="shared" si="110"/>
        <v>0</v>
      </c>
      <c r="DI12" s="181">
        <f t="shared" si="110"/>
        <v>0</v>
      </c>
      <c r="DJ12" s="181">
        <f t="shared" si="110"/>
        <v>0</v>
      </c>
      <c r="DK12" s="181">
        <f t="shared" si="110"/>
        <v>0</v>
      </c>
      <c r="DL12" s="181">
        <f t="shared" si="110"/>
        <v>0</v>
      </c>
      <c r="DM12" s="181">
        <f t="shared" si="110"/>
        <v>0</v>
      </c>
      <c r="DN12" s="181">
        <f t="shared" si="110"/>
        <v>0</v>
      </c>
      <c r="DO12" s="197"/>
      <c r="DP12" s="181">
        <f>SUM(DP13:DP15)</f>
        <v>0</v>
      </c>
      <c r="DQ12" s="181">
        <f>SUM(DQ13:DQ15)</f>
        <v>4</v>
      </c>
      <c r="DR12" s="181">
        <f>SUM(DR13:DR15)</f>
        <v>4</v>
      </c>
      <c r="DS12" s="197"/>
      <c r="DT12" s="181">
        <f t="shared" ref="DT12:DZ12" si="111">SUM(DT13:DT15)</f>
        <v>0</v>
      </c>
      <c r="DU12" s="181">
        <f t="shared" si="111"/>
        <v>0</v>
      </c>
      <c r="DV12" s="181">
        <f t="shared" si="111"/>
        <v>0</v>
      </c>
      <c r="DW12" s="181">
        <f t="shared" si="111"/>
        <v>1</v>
      </c>
      <c r="DX12" s="181">
        <f t="shared" si="111"/>
        <v>0</v>
      </c>
      <c r="DY12" s="181">
        <f t="shared" si="111"/>
        <v>0</v>
      </c>
      <c r="DZ12" s="181">
        <f t="shared" si="111"/>
        <v>0</v>
      </c>
      <c r="EA12" s="358"/>
      <c r="EB12" s="181">
        <f>SUM(EB13:EB15)</f>
        <v>1</v>
      </c>
      <c r="EC12" s="197"/>
      <c r="ED12" s="353"/>
      <c r="EE12" s="181">
        <f>SUM(EE13:EE15)</f>
        <v>0</v>
      </c>
      <c r="EF12" s="181">
        <f>SUM(EF13:EF15)</f>
        <v>1</v>
      </c>
      <c r="EG12" s="181">
        <f>SUM(EG13:EG15)</f>
        <v>0</v>
      </c>
      <c r="EH12" s="181">
        <f>SUM(EH13:EH15)</f>
        <v>0</v>
      </c>
      <c r="EI12" s="108"/>
      <c r="EJ12" s="181">
        <f>SUM(EJ13:EJ15)</f>
        <v>0</v>
      </c>
      <c r="EK12" s="353"/>
      <c r="EL12" s="181">
        <f>SUM(EL13:EL15)</f>
        <v>0</v>
      </c>
      <c r="EM12" s="181">
        <f>SUM(EM13:EM15)</f>
        <v>0</v>
      </c>
      <c r="EN12" s="108"/>
      <c r="EO12" s="181">
        <f>SUM(EO13:EO15)</f>
        <v>0</v>
      </c>
      <c r="EP12" s="353"/>
      <c r="EQ12" s="181">
        <f t="shared" ref="EQ12:EV12" si="112">SUM(EQ13:EQ15)</f>
        <v>0</v>
      </c>
      <c r="ER12" s="181">
        <f t="shared" si="112"/>
        <v>1</v>
      </c>
      <c r="ES12" s="181">
        <f t="shared" si="112"/>
        <v>0</v>
      </c>
      <c r="ET12" s="181">
        <f t="shared" si="112"/>
        <v>0</v>
      </c>
      <c r="EU12" s="181">
        <f t="shared" si="112"/>
        <v>0</v>
      </c>
      <c r="EV12" s="181">
        <f t="shared" si="112"/>
        <v>1</v>
      </c>
      <c r="EW12" s="197"/>
      <c r="EX12" s="353"/>
      <c r="EY12" s="181">
        <f>SUM(EY13:EY15)</f>
        <v>0</v>
      </c>
      <c r="EZ12" s="181">
        <f>SUM(EZ13:EZ15)</f>
        <v>0</v>
      </c>
      <c r="FA12" s="353"/>
      <c r="FB12" s="181">
        <f>SUM(FB13:FB15)</f>
        <v>2</v>
      </c>
      <c r="FC12" s="181">
        <f>SUM(FC13:FC15)</f>
        <v>0</v>
      </c>
      <c r="FD12" s="181">
        <f>SUM(FD13:FD15)</f>
        <v>0</v>
      </c>
      <c r="FE12" s="108"/>
      <c r="FF12" s="181">
        <f>SUM(FF13:FF15)</f>
        <v>1</v>
      </c>
      <c r="FG12" s="353"/>
      <c r="FH12" s="181">
        <f>SUM(FH13:FH15)</f>
        <v>0</v>
      </c>
      <c r="FI12" s="181">
        <f>SUM(FI13:FI15)</f>
        <v>0</v>
      </c>
      <c r="FJ12" s="353"/>
      <c r="FK12" s="181">
        <f>SUM(FK13:FK15)</f>
        <v>1</v>
      </c>
      <c r="FL12" s="181">
        <f>SUM(FL13:FL15)</f>
        <v>0</v>
      </c>
      <c r="FM12" s="181">
        <f>SUM(FM13:FM15)</f>
        <v>0</v>
      </c>
      <c r="FN12" s="358"/>
      <c r="FO12" s="181">
        <f>SUM(FO13:FO15)</f>
        <v>1</v>
      </c>
      <c r="FP12" s="197"/>
      <c r="FQ12" s="181">
        <f>SUM(FQ13:FQ15)</f>
        <v>1</v>
      </c>
      <c r="FR12" s="108"/>
      <c r="FS12" s="181">
        <f>SUM(FS13:FS15)</f>
        <v>0</v>
      </c>
      <c r="FT12" s="353"/>
      <c r="FU12" s="181">
        <f>SUM(FU13:FU15)</f>
        <v>0</v>
      </c>
      <c r="FV12" s="181">
        <f>SUM(FV13:FV15)</f>
        <v>0</v>
      </c>
      <c r="FW12" s="181">
        <f>SUM(FW13:FW15)</f>
        <v>0</v>
      </c>
      <c r="FX12" s="181">
        <f>SUM(FX13:FX15)</f>
        <v>1</v>
      </c>
      <c r="FY12" s="181">
        <f>SUM(FY13:FY15)</f>
        <v>1</v>
      </c>
      <c r="FZ12" s="108"/>
      <c r="GA12" s="181">
        <f>SUM(GA13:GA15)</f>
        <v>1</v>
      </c>
      <c r="GB12" s="197"/>
      <c r="GC12" s="181">
        <f>SUM(GC13:GC15)</f>
        <v>0</v>
      </c>
      <c r="GD12" s="181">
        <f>SUM(GD13:GD15)</f>
        <v>0</v>
      </c>
      <c r="GE12" s="181">
        <f>SUM(GE13:GE15)</f>
        <v>0</v>
      </c>
      <c r="GF12" s="197"/>
      <c r="GG12" s="181">
        <f>SUM(GG13:GG15)</f>
        <v>0</v>
      </c>
      <c r="GH12" s="358"/>
      <c r="GI12" s="181">
        <f>SUM(GI13:GI15)</f>
        <v>0</v>
      </c>
      <c r="GJ12" s="197"/>
      <c r="GK12" s="181">
        <f>SUM(GK13:GK15)</f>
        <v>1</v>
      </c>
      <c r="GL12" s="181">
        <f>SUM(GL13:GL15)</f>
        <v>0</v>
      </c>
      <c r="GM12" s="197"/>
      <c r="GN12" s="181">
        <f t="shared" ref="GN12:GR12" si="113">SUM(GN13:GN15)</f>
        <v>0</v>
      </c>
      <c r="GO12" s="181">
        <f t="shared" si="113"/>
        <v>1</v>
      </c>
      <c r="GP12" s="181">
        <f t="shared" si="113"/>
        <v>0</v>
      </c>
      <c r="GQ12" s="181">
        <f t="shared" si="113"/>
        <v>0</v>
      </c>
      <c r="GR12" s="181">
        <f t="shared" si="113"/>
        <v>0</v>
      </c>
      <c r="GS12" s="358"/>
      <c r="GT12" s="181">
        <f>SUM(GT13:GT15)</f>
        <v>0</v>
      </c>
      <c r="GU12" s="197"/>
      <c r="GV12" s="353"/>
      <c r="GW12" s="181">
        <f>SUM(GW13:GW15)</f>
        <v>1</v>
      </c>
      <c r="GX12" s="181">
        <f>SUM(GX13:GX15)</f>
        <v>1</v>
      </c>
      <c r="GY12" s="353"/>
      <c r="GZ12" s="181">
        <f t="shared" ref="GZ12:HG12" si="114">SUM(GZ13:GZ15)</f>
        <v>0</v>
      </c>
      <c r="HA12" s="181">
        <f t="shared" si="114"/>
        <v>0</v>
      </c>
      <c r="HB12" s="181">
        <f t="shared" si="114"/>
        <v>0</v>
      </c>
      <c r="HC12" s="181">
        <f t="shared" si="114"/>
        <v>0</v>
      </c>
      <c r="HD12" s="181">
        <f t="shared" si="114"/>
        <v>1</v>
      </c>
      <c r="HE12" s="181">
        <f t="shared" si="114"/>
        <v>0</v>
      </c>
      <c r="HF12" s="181">
        <f t="shared" si="114"/>
        <v>0</v>
      </c>
      <c r="HG12" s="181">
        <f t="shared" si="114"/>
        <v>0</v>
      </c>
      <c r="HH12" s="197"/>
      <c r="HI12" s="181">
        <f t="shared" ref="HI12:HN12" si="115">SUM(HI13:HI15)</f>
        <v>0</v>
      </c>
      <c r="HJ12" s="181">
        <f t="shared" si="115"/>
        <v>0</v>
      </c>
      <c r="HK12" s="181">
        <f t="shared" si="115"/>
        <v>0</v>
      </c>
      <c r="HL12" s="181">
        <f t="shared" si="115"/>
        <v>1</v>
      </c>
      <c r="HM12" s="181">
        <f t="shared" si="115"/>
        <v>0</v>
      </c>
      <c r="HN12" s="181">
        <f t="shared" si="115"/>
        <v>2</v>
      </c>
      <c r="HO12" s="197"/>
      <c r="HP12" s="353"/>
      <c r="HQ12" s="181">
        <f>SUM(HQ13:HQ15)</f>
        <v>0</v>
      </c>
      <c r="HR12" s="181">
        <f>SUM(HR13:HR15)</f>
        <v>0</v>
      </c>
      <c r="HS12" s="181">
        <f>SUM(HS13:HS15)</f>
        <v>0</v>
      </c>
      <c r="HT12" s="353"/>
      <c r="HU12" s="181">
        <f>SUM(HU13:HU15)</f>
        <v>1</v>
      </c>
      <c r="HV12" s="181">
        <f>SUM(HV13:HV15)</f>
        <v>3</v>
      </c>
      <c r="HW12" s="181">
        <f>SUM(HW13:HW15)</f>
        <v>0</v>
      </c>
      <c r="HX12" s="181">
        <f>SUM(HX13:HX15)</f>
        <v>0</v>
      </c>
      <c r="HY12" s="108"/>
      <c r="HZ12" s="181">
        <f>SUM(HZ13:HZ15)</f>
        <v>1</v>
      </c>
      <c r="IA12" s="358"/>
      <c r="IB12" s="197"/>
      <c r="IC12" s="181">
        <f t="shared" ref="IC12:IJ12" si="116">SUM(IC13:IC15)</f>
        <v>1</v>
      </c>
      <c r="ID12" s="181">
        <f t="shared" si="116"/>
        <v>0</v>
      </c>
      <c r="IE12" s="181">
        <f t="shared" si="116"/>
        <v>0</v>
      </c>
      <c r="IF12" s="181">
        <f t="shared" si="116"/>
        <v>1</v>
      </c>
      <c r="IG12" s="181">
        <f t="shared" si="116"/>
        <v>0</v>
      </c>
      <c r="IH12" s="181">
        <f t="shared" si="116"/>
        <v>0</v>
      </c>
      <c r="II12" s="181">
        <f t="shared" si="116"/>
        <v>0</v>
      </c>
      <c r="IJ12" s="181">
        <f t="shared" si="116"/>
        <v>0</v>
      </c>
      <c r="IK12" s="358"/>
      <c r="IL12" s="197"/>
      <c r="IM12" s="181">
        <f t="shared" ref="IM12:IR12" si="117">SUM(IM13:IM15)</f>
        <v>1</v>
      </c>
      <c r="IN12" s="181">
        <f t="shared" si="117"/>
        <v>0</v>
      </c>
      <c r="IO12" s="181">
        <f t="shared" si="117"/>
        <v>0</v>
      </c>
      <c r="IP12" s="181">
        <f t="shared" si="117"/>
        <v>0</v>
      </c>
      <c r="IQ12" s="181">
        <f t="shared" si="117"/>
        <v>1</v>
      </c>
      <c r="IR12" s="181">
        <f t="shared" si="117"/>
        <v>0</v>
      </c>
      <c r="IS12" s="358"/>
      <c r="IT12" s="181">
        <f>SUM(IT13:IT15)</f>
        <v>0</v>
      </c>
      <c r="IU12" s="181">
        <f>SUM(IU13:IU15)</f>
        <v>0</v>
      </c>
      <c r="IV12" s="197"/>
      <c r="IW12" s="181">
        <f>SUM(IW13:IW15)</f>
        <v>1</v>
      </c>
      <c r="IX12" s="181">
        <f>SUM(IX13:IX15)</f>
        <v>0</v>
      </c>
      <c r="IY12" s="108"/>
      <c r="IZ12" s="181">
        <f>SUM(IZ13:IZ15)</f>
        <v>0</v>
      </c>
      <c r="JA12" s="181">
        <f>SUM(JA13:JA15)</f>
        <v>0</v>
      </c>
      <c r="JB12" s="108"/>
      <c r="JC12" s="181">
        <f>SUM(JC13:JC15)</f>
        <v>0</v>
      </c>
      <c r="JD12" s="181">
        <f>SUM(JD13:JD15)</f>
        <v>0</v>
      </c>
      <c r="JE12" s="181">
        <f>SUM(JE13:JE15)</f>
        <v>0</v>
      </c>
      <c r="JF12" s="108"/>
      <c r="JG12" s="181">
        <f>SUM(JG13:JG15)</f>
        <v>1</v>
      </c>
      <c r="JH12" s="197"/>
      <c r="JI12" s="181">
        <f>SUM(JI13:JI15)</f>
        <v>0</v>
      </c>
      <c r="JJ12" s="181">
        <f>SUM(JJ13:JJ15)</f>
        <v>0</v>
      </c>
      <c r="JK12" s="181">
        <f>SUM(JK13:JK15)</f>
        <v>0</v>
      </c>
      <c r="JL12" s="181">
        <f>SUM(JL13:JL15)</f>
        <v>0</v>
      </c>
      <c r="JM12" s="197"/>
      <c r="JN12" s="181">
        <f>SUM(JN13:JN15)</f>
        <v>1</v>
      </c>
      <c r="JO12" s="419"/>
      <c r="JP12" s="358"/>
      <c r="JQ12" s="197"/>
      <c r="JR12" s="181">
        <f t="shared" ref="JR12:KC12" si="118">SUM(JR13:JR15)</f>
        <v>0</v>
      </c>
      <c r="JS12" s="181">
        <f t="shared" si="118"/>
        <v>0</v>
      </c>
      <c r="JT12" s="181">
        <f t="shared" si="118"/>
        <v>1</v>
      </c>
      <c r="JU12" s="181">
        <f t="shared" si="118"/>
        <v>0</v>
      </c>
      <c r="JV12" s="181">
        <f t="shared" si="118"/>
        <v>0</v>
      </c>
      <c r="JW12" s="181">
        <f t="shared" si="118"/>
        <v>0</v>
      </c>
      <c r="JX12" s="181">
        <f t="shared" si="118"/>
        <v>0</v>
      </c>
      <c r="JY12" s="181">
        <f t="shared" si="118"/>
        <v>1</v>
      </c>
      <c r="JZ12" s="181">
        <f t="shared" si="118"/>
        <v>0</v>
      </c>
      <c r="KA12" s="181">
        <f t="shared" si="118"/>
        <v>0</v>
      </c>
      <c r="KB12" s="181">
        <f t="shared" si="118"/>
        <v>0</v>
      </c>
      <c r="KC12" s="181">
        <f t="shared" si="118"/>
        <v>0</v>
      </c>
      <c r="KD12" s="197"/>
      <c r="KE12" s="181">
        <f>SUM(KE13:KE15)</f>
        <v>0</v>
      </c>
      <c r="KF12" s="181">
        <f>SUM(KF13:KF15)</f>
        <v>0</v>
      </c>
      <c r="KG12" s="181">
        <f>SUM(KG13:KG15)</f>
        <v>0</v>
      </c>
      <c r="KH12" s="197"/>
      <c r="KI12" s="181">
        <f>SUM(KI13:KI15)</f>
        <v>0</v>
      </c>
      <c r="KJ12" s="181">
        <f>SUM(KJ13:KJ15)</f>
        <v>0</v>
      </c>
      <c r="KK12" s="181">
        <f>SUM(KK13:KK15)</f>
        <v>0</v>
      </c>
      <c r="KL12" s="181">
        <f>SUM(KL13:KL15)</f>
        <v>1</v>
      </c>
      <c r="KM12" s="197"/>
      <c r="KN12" s="181">
        <f>SUM(KN13:KN15)</f>
        <v>0</v>
      </c>
      <c r="KO12" s="181">
        <f>SUM(KO13:KO15)</f>
        <v>0</v>
      </c>
      <c r="KP12" s="181">
        <f>SUM(KP13:KP15)</f>
        <v>0</v>
      </c>
      <c r="KQ12" s="197"/>
      <c r="KR12" s="181">
        <f>SUM(KR13:KR15)</f>
        <v>0</v>
      </c>
      <c r="KS12" s="181">
        <f>SUM(KS13:KS15)</f>
        <v>2</v>
      </c>
      <c r="KT12" s="181">
        <f>SUM(KT13:KT15)</f>
        <v>0</v>
      </c>
      <c r="KU12" s="358"/>
      <c r="KV12" s="197"/>
      <c r="KW12" s="181">
        <f>SUM(KW13:KW15)</f>
        <v>0</v>
      </c>
      <c r="KX12" s="181">
        <f>SUM(KX13:KX15)</f>
        <v>0</v>
      </c>
      <c r="KY12" s="181">
        <f>SUM(KY13:KY15)</f>
        <v>0</v>
      </c>
      <c r="KZ12" s="181">
        <f>SUM(KZ13:KZ15)</f>
        <v>0</v>
      </c>
      <c r="LA12" s="181">
        <f>SUM(LA13:LA15)</f>
        <v>0</v>
      </c>
      <c r="LB12" s="197"/>
      <c r="LC12" s="181">
        <f>SUM(LC13:LC15)</f>
        <v>0</v>
      </c>
      <c r="LD12" s="181">
        <f>SUM(LD13:LD15)</f>
        <v>0</v>
      </c>
      <c r="LE12" s="181">
        <f>SUM(LE13:LE15)</f>
        <v>0</v>
      </c>
      <c r="LF12" s="353"/>
      <c r="LG12" s="181">
        <f>SUM(LG13:LG15)</f>
        <v>0</v>
      </c>
      <c r="LH12" s="181">
        <f>SUM(LH13:LH15)</f>
        <v>0</v>
      </c>
      <c r="LI12" s="181">
        <f>SUM(LI13:LI15)</f>
        <v>0</v>
      </c>
      <c r="LJ12" s="197"/>
      <c r="LK12" s="181">
        <f t="shared" ref="LK12:LX12" si="119">SUM(LK13:LK15)</f>
        <v>0</v>
      </c>
      <c r="LL12" s="181">
        <f t="shared" si="119"/>
        <v>0</v>
      </c>
      <c r="LM12" s="181">
        <f t="shared" si="119"/>
        <v>0</v>
      </c>
      <c r="LN12" s="181">
        <f t="shared" si="119"/>
        <v>0</v>
      </c>
      <c r="LO12" s="181">
        <f t="shared" si="119"/>
        <v>0</v>
      </c>
      <c r="LP12" s="181">
        <f t="shared" si="119"/>
        <v>0</v>
      </c>
      <c r="LQ12" s="181">
        <f t="shared" si="119"/>
        <v>0</v>
      </c>
      <c r="LR12" s="181">
        <f t="shared" si="119"/>
        <v>1</v>
      </c>
      <c r="LS12" s="181">
        <f t="shared" si="119"/>
        <v>0</v>
      </c>
      <c r="LT12" s="181">
        <f t="shared" si="119"/>
        <v>0</v>
      </c>
      <c r="LU12" s="181">
        <f t="shared" si="119"/>
        <v>0</v>
      </c>
      <c r="LV12" s="181">
        <f t="shared" si="119"/>
        <v>0</v>
      </c>
      <c r="LW12" s="181">
        <f t="shared" si="119"/>
        <v>0</v>
      </c>
      <c r="LX12" s="181">
        <f t="shared" si="119"/>
        <v>0</v>
      </c>
      <c r="LY12" s="197"/>
      <c r="LZ12" s="181">
        <f>SUM(LZ13:LZ15)</f>
        <v>0</v>
      </c>
      <c r="MA12" s="181">
        <f>SUM(MA13:MA15)</f>
        <v>0</v>
      </c>
      <c r="MB12" s="181">
        <f>SUM(MB13:MB15)</f>
        <v>0</v>
      </c>
      <c r="MC12" s="181">
        <f>SUM(MC13:MC15)</f>
        <v>0</v>
      </c>
      <c r="MD12" s="181">
        <f>SUM(MD13:MD15)</f>
        <v>0</v>
      </c>
      <c r="ME12" s="197"/>
      <c r="MF12" s="181">
        <f>SUM(MF13:MF15)</f>
        <v>0</v>
      </c>
      <c r="MG12" s="181">
        <f>SUM(MG13:MG15)</f>
        <v>0</v>
      </c>
      <c r="MH12" s="181">
        <f>SUM(MH13:MH15)</f>
        <v>0</v>
      </c>
      <c r="MI12" s="181">
        <f>SUM(MI13:MI15)</f>
        <v>1</v>
      </c>
      <c r="MJ12" s="197"/>
      <c r="MK12" s="181">
        <f t="shared" ref="MK12:MP12" si="120">SUM(MK13:MK15)</f>
        <v>0</v>
      </c>
      <c r="ML12" s="181">
        <f t="shared" si="120"/>
        <v>0</v>
      </c>
      <c r="MM12" s="181">
        <f t="shared" si="120"/>
        <v>0</v>
      </c>
      <c r="MN12" s="181">
        <f t="shared" si="120"/>
        <v>0</v>
      </c>
      <c r="MO12" s="181">
        <f t="shared" si="120"/>
        <v>0</v>
      </c>
      <c r="MP12" s="181">
        <f t="shared" si="120"/>
        <v>0</v>
      </c>
      <c r="MQ12" s="164"/>
      <c r="MR12" s="181">
        <f t="shared" ref="MR12:MZ12" si="121">SUM(MR13:MR15)</f>
        <v>0</v>
      </c>
      <c r="MS12" s="181">
        <f t="shared" si="121"/>
        <v>0</v>
      </c>
      <c r="MT12" s="181">
        <f t="shared" si="121"/>
        <v>0</v>
      </c>
      <c r="MU12" s="181">
        <f t="shared" si="121"/>
        <v>0</v>
      </c>
      <c r="MV12" s="181">
        <f t="shared" si="121"/>
        <v>0</v>
      </c>
      <c r="MW12" s="181">
        <f t="shared" si="121"/>
        <v>1</v>
      </c>
      <c r="MX12" s="181">
        <f t="shared" si="121"/>
        <v>1</v>
      </c>
      <c r="MY12" s="181">
        <f t="shared" si="121"/>
        <v>0</v>
      </c>
      <c r="MZ12" s="181">
        <f t="shared" si="121"/>
        <v>0</v>
      </c>
      <c r="NA12" s="110"/>
      <c r="NB12" s="110"/>
      <c r="NC12" s="110"/>
      <c r="ND12" s="110"/>
    </row>
    <row r="13" spans="1:368" ht="25" customHeight="1">
      <c r="A13" s="1250"/>
      <c r="B13" s="138" t="s">
        <v>1387</v>
      </c>
      <c r="C13" s="1300" t="s">
        <v>1398</v>
      </c>
      <c r="D13" s="1300"/>
      <c r="E13" s="1300"/>
      <c r="F13" s="1300"/>
      <c r="G13" s="1300"/>
      <c r="H13" s="1300"/>
      <c r="I13" s="1300"/>
      <c r="J13" s="1300"/>
      <c r="K13" s="1300"/>
      <c r="L13" s="1300"/>
      <c r="M13" s="1300"/>
      <c r="N13" s="1300"/>
      <c r="O13" s="1300"/>
      <c r="P13" s="1300"/>
      <c r="Q13" s="1300"/>
      <c r="R13" s="1300"/>
      <c r="S13" s="1300"/>
      <c r="T13" s="1300"/>
      <c r="U13" s="1300"/>
      <c r="V13" s="153"/>
      <c r="W13" s="358"/>
      <c r="X13" s="197"/>
      <c r="Y13" s="113">
        <f>COUNTIF(Y34,"-")+COUNTIF(Y40,"-")+COUNTIF(Y39,"-")+COUNTIF(Y44,"-")+COUNTIF(Y45,"-")+COUNTIF(Y46,"-")+COUNTIF(Y47,"-")</f>
        <v>0</v>
      </c>
      <c r="Z13" s="197"/>
      <c r="AA13" s="113">
        <f>COUNTIF(AA34,"-")+COUNTIF(AA40,"-")+COUNTIF(AA39,"-")+COUNTIF(AA44,"-")+COUNTIF(AA45,"-")+COUNTIF(AA46,"-")+COUNTIF(AA47,"-")</f>
        <v>0</v>
      </c>
      <c r="AB13" s="197"/>
      <c r="AC13" s="113">
        <f>COUNTIF(AC34,"-")+COUNTIF(AC40,"-")+COUNTIF(AC39,"-")+COUNTIF(AC44,"-")+COUNTIF(AC45,"-")+COUNTIF(AC46,"-")+COUNTIF(AC47,"-")</f>
        <v>0</v>
      </c>
      <c r="AD13" s="197"/>
      <c r="AE13" s="113">
        <f>COUNTIF(AE34,"-")+COUNTIF(AE40,"-")+COUNTIF(AE39,"-")+COUNTIF(AE44,"-")+COUNTIF(AE45,"-")+COUNTIF(AE46,"-")+COUNTIF(AE47,"-")</f>
        <v>0</v>
      </c>
      <c r="AF13" s="113">
        <f>COUNTIF(AF34,"-")+COUNTIF(AF40,"-")+COUNTIF(AF39,"-")+COUNTIF(AF44,"-")+COUNTIF(AF45,"-")+COUNTIF(AF46,"-")+COUNTIF(AF47,"-")</f>
        <v>0</v>
      </c>
      <c r="AG13" s="113">
        <f>COUNTIF(AG34,"-")+COUNTIF(AG40,"-")+COUNTIF(AG39,"-")+COUNTIF(AG44,"-")+COUNTIF(AG45,"-")+COUNTIF(AG46,"-")+COUNTIF(AG47,"-")</f>
        <v>0</v>
      </c>
      <c r="AH13" s="113">
        <f>COUNTIF(AH34,"-")+COUNTIF(AH40,"-")+COUNTIF(AH39,"-")+COUNTIF(AH44,"-")+COUNTIF(AH45,"-")+COUNTIF(AH46,"-")+COUNTIF(AH47,"-")</f>
        <v>0</v>
      </c>
      <c r="AI13" s="197"/>
      <c r="AJ13" s="113">
        <f>COUNTIF(AJ34,"-")+COUNTIF(AJ40,"-")+COUNTIF(AJ39,"-")+COUNTIF(AJ44,"-")+COUNTIF(AJ45,"-")+COUNTIF(AJ46,"-")+COUNTIF(AJ47,"-")</f>
        <v>0</v>
      </c>
      <c r="AK13" s="112"/>
      <c r="AL13" s="113">
        <f>COUNTIF(AL34,"-")+COUNTIF(AL40,"-")+COUNTIF(AL39,"-")+COUNTIF(AL44,"-")+COUNTIF(AL45,"-")+COUNTIF(AL46,"-")+COUNTIF(AL47,"-")</f>
        <v>0</v>
      </c>
      <c r="AM13" s="353"/>
      <c r="AN13" s="113">
        <f t="shared" ref="AN13:AX13" si="122">COUNTIF(AN34,"-")+COUNTIF(AN40,"-")+COUNTIF(AN39,"-")+COUNTIF(AN44,"-")+COUNTIF(AN45,"-")+COUNTIF(AN46,"-")+COUNTIF(AN47,"-")</f>
        <v>0</v>
      </c>
      <c r="AO13" s="113">
        <f t="shared" si="122"/>
        <v>0</v>
      </c>
      <c r="AP13" s="113">
        <f t="shared" si="122"/>
        <v>0</v>
      </c>
      <c r="AQ13" s="113">
        <f t="shared" si="122"/>
        <v>0</v>
      </c>
      <c r="AR13" s="113">
        <f t="shared" si="122"/>
        <v>0</v>
      </c>
      <c r="AS13" s="113">
        <f t="shared" si="122"/>
        <v>0</v>
      </c>
      <c r="AT13" s="113">
        <f t="shared" si="122"/>
        <v>0</v>
      </c>
      <c r="AU13" s="113">
        <f t="shared" si="122"/>
        <v>0</v>
      </c>
      <c r="AV13" s="113">
        <f t="shared" si="122"/>
        <v>0</v>
      </c>
      <c r="AW13" s="113">
        <f t="shared" si="122"/>
        <v>0</v>
      </c>
      <c r="AX13" s="113">
        <f t="shared" si="122"/>
        <v>0</v>
      </c>
      <c r="AY13" s="112"/>
      <c r="AZ13" s="113">
        <f>COUNTIF(AZ34,"-")+COUNTIF(AZ40,"-")+COUNTIF(AZ39,"-")+COUNTIF(AZ44,"-")+COUNTIF(AZ45,"-")+COUNTIF(AZ46,"-")+COUNTIF(AZ47,"-")</f>
        <v>0</v>
      </c>
      <c r="BA13" s="112"/>
      <c r="BB13" s="113">
        <f>COUNTIF(BB34,"-")+COUNTIF(BB40,"-")+COUNTIF(BB39,"-")+COUNTIF(BB44,"-")+COUNTIF(BB45,"-")+COUNTIF(BB46,"-")+COUNTIF(BB47,"-")</f>
        <v>0</v>
      </c>
      <c r="BC13" s="197"/>
      <c r="BD13" s="113">
        <f>COUNTIF(BD34,"-")+COUNTIF(BD40,"-")+COUNTIF(BD39,"-")+COUNTIF(BD44,"-")+COUNTIF(BD45,"-")+COUNTIF(BD46,"-")+COUNTIF(BD47,"-")</f>
        <v>0</v>
      </c>
      <c r="BE13" s="113">
        <f>COUNTIF(BE34,"-")+COUNTIF(BE40,"-")+COUNTIF(BE39,"-")+COUNTIF(BE44,"-")+COUNTIF(BE45,"-")+COUNTIF(BE46,"-")+COUNTIF(BE47,"-")</f>
        <v>0</v>
      </c>
      <c r="BF13" s="197"/>
      <c r="BG13" s="113">
        <f>COUNTIF(BG34,"-")+COUNTIF(BG40,"-")+COUNTIF(BG39,"-")+COUNTIF(BG44,"-")+COUNTIF(BG45,"-")+COUNTIF(BG46,"-")+COUNTIF(BG47,"-")</f>
        <v>0</v>
      </c>
      <c r="BH13" s="113">
        <f>COUNTIF(BH34,"-")+COUNTIF(BH40,"-")+COUNTIF(BH39,"-")+COUNTIF(BH44,"-")+COUNTIF(BH45,"-")+COUNTIF(BH46,"-")+COUNTIF(BH47,"-")</f>
        <v>0</v>
      </c>
      <c r="BI13" s="113">
        <f>COUNTIF(BI34,"-")+COUNTIF(BI40,"-")+COUNTIF(BI39,"-")+COUNTIF(BI44,"-")+COUNTIF(BI45,"-")+COUNTIF(BI46,"-")+COUNTIF(BI47,"-")</f>
        <v>1</v>
      </c>
      <c r="BJ13" s="113">
        <f>COUNTIF(BJ34,"-")+COUNTIF(BJ40,"-")+COUNTIF(BJ39,"-")+COUNTIF(BJ44,"-")+COUNTIF(BJ45,"-")+COUNTIF(BJ46,"-")+COUNTIF(BJ47,"-")</f>
        <v>1</v>
      </c>
      <c r="BK13" s="358"/>
      <c r="BL13" s="113">
        <f>COUNTIF(BL34,"-")+COUNTIF(BL40,"-")+COUNTIF(BL39,"-")+COUNTIF(BL44,"-")+COUNTIF(BL45,"-")+COUNTIF(BL46,"-")+COUNTIF(BL47,"-")</f>
        <v>0</v>
      </c>
      <c r="BM13" s="113">
        <f>COUNTIF(BM34,"-")+COUNTIF(BM40,"-")+COUNTIF(BM39,"-")+COUNTIF(BM44,"-")+COUNTIF(BM45,"-")+COUNTIF(BM46,"-")+COUNTIF(BM47,"-")</f>
        <v>0</v>
      </c>
      <c r="BN13" s="197"/>
      <c r="BO13" s="113">
        <f>COUNTIF(BO34,"-")+COUNTIF(BO40,"-")+COUNTIF(BO39,"-")+COUNTIF(BO44,"-")+COUNTIF(BO45,"-")+COUNTIF(BO46,"-")+COUNTIF(BO47,"-")</f>
        <v>0</v>
      </c>
      <c r="BP13" s="113">
        <f>COUNTIF(BP34,"-")+COUNTIF(BP40,"-")+COUNTIF(BP39,"-")+COUNTIF(BP44,"-")+COUNTIF(BP45,"-")+COUNTIF(BP46,"-")+COUNTIF(BP47,"-")</f>
        <v>0</v>
      </c>
      <c r="BQ13" s="113">
        <f>COUNTIF(BQ34,"-")+COUNTIF(BQ40,"-")+COUNTIF(BQ39,"-")+COUNTIF(BQ44,"-")+COUNTIF(BQ45,"-")+COUNTIF(BQ46,"-")+COUNTIF(BQ47,"-")</f>
        <v>0</v>
      </c>
      <c r="BR13" s="197"/>
      <c r="BS13" s="113">
        <f>COUNTIF(BS34,"-")+COUNTIF(BS40,"-")+COUNTIF(BS39,"-")+COUNTIF(BS44,"-")+COUNTIF(BS45,"-")+COUNTIF(BS46,"-")+COUNTIF(BS47,"-")</f>
        <v>0</v>
      </c>
      <c r="BT13" s="113">
        <f>COUNTIF(BT34,"-")+COUNTIF(BT40,"-")+COUNTIF(BT39,"-")+COUNTIF(BT44,"-")+COUNTIF(BT45,"-")+COUNTIF(BT46,"-")+COUNTIF(BT47,"-")</f>
        <v>0</v>
      </c>
      <c r="BU13" s="197"/>
      <c r="BV13" s="113">
        <f>COUNTIF(BV34,"-")+COUNTIF(BV40,"-")+COUNTIF(BV39,"-")+COUNTIF(BV44,"-")+COUNTIF(BV45,"-")+COUNTIF(BV46,"-")+COUNTIF(BV47,"-")</f>
        <v>1</v>
      </c>
      <c r="BW13" s="197"/>
      <c r="BX13" s="113">
        <f>COUNTIF(BX34,"-")+COUNTIF(BX40,"-")+COUNTIF(BX39,"-")+COUNTIF(BX44,"-")+COUNTIF(BX45,"-")+COUNTIF(BX46,"-")+COUNTIF(BX47,"-")</f>
        <v>1</v>
      </c>
      <c r="BY13" s="113">
        <f>COUNTIF(BY34,"-")+COUNTIF(BY40,"-")+COUNTIF(BY39,"-")+COUNTIF(BY44,"-")+COUNTIF(BY45,"-")+COUNTIF(BY46,"-")+COUNTIF(BY47,"-")</f>
        <v>0</v>
      </c>
      <c r="BZ13" s="197"/>
      <c r="CA13" s="113">
        <f>COUNTIF(CA34,"-")+COUNTIF(CA40,"-")+COUNTIF(CA39,"-")+COUNTIF(CA44,"-")+COUNTIF(CA45,"-")+COUNTIF(CA46,"-")+COUNTIF(CA47,"-")</f>
        <v>0</v>
      </c>
      <c r="CB13" s="113">
        <f>COUNTIF(CB34,"-")+COUNTIF(CB40,"-")+COUNTIF(CB39,"-")+COUNTIF(CB44,"-")+COUNTIF(CB45,"-")+COUNTIF(CB46,"-")+COUNTIF(CB47,"-")</f>
        <v>0</v>
      </c>
      <c r="CC13" s="113">
        <f>COUNTIF(CC34,"-")+COUNTIF(CC40,"-")+COUNTIF(CC39,"-")+COUNTIF(CC44,"-")+COUNTIF(CC45,"-")+COUNTIF(CC46,"-")+COUNTIF(CC47,"-")</f>
        <v>0</v>
      </c>
      <c r="CD13" s="113">
        <f>COUNTIF(CD34,"-")+COUNTIF(CD40,"-")+COUNTIF(CD39,"-")+COUNTIF(CD44,"-")+COUNTIF(CD45,"-")+COUNTIF(CD46,"-")+COUNTIF(CD47,"-")</f>
        <v>0</v>
      </c>
      <c r="CE13" s="358"/>
      <c r="CF13" s="113">
        <f>COUNTIF(CF34,"-")+COUNTIF(CF40,"-")+COUNTIF(CF39,"-")+COUNTIF(CF44,"-")+COUNTIF(CF45,"-")+COUNTIF(CF46,"-")+COUNTIF(CF47,"-")</f>
        <v>0</v>
      </c>
      <c r="CG13" s="197"/>
      <c r="CH13" s="113">
        <f>COUNTIF(CH34,"-")+COUNTIF(CH40,"-")+COUNTIF(CH39,"-")+COUNTIF(CH44,"-")+COUNTIF(CH45,"-")+COUNTIF(CH46,"-")+COUNTIF(CH47,"-")</f>
        <v>0</v>
      </c>
      <c r="CI13" s="112"/>
      <c r="CJ13" s="113">
        <f>COUNTIF(CJ34,"-")+COUNTIF(CJ40,"-")+COUNTIF(CJ39,"-")+COUNTIF(CJ44,"-")+COUNTIF(CJ45,"-")+COUNTIF(CJ46,"-")+COUNTIF(CJ47,"-")</f>
        <v>0</v>
      </c>
      <c r="CK13" s="113">
        <f>COUNTIF(CK34,"-")+COUNTIF(CK40,"-")+COUNTIF(CK39,"-")+COUNTIF(CK44,"-")+COUNTIF(CK45,"-")+COUNTIF(CK46,"-")+COUNTIF(CK47,"-")</f>
        <v>0</v>
      </c>
      <c r="CL13" s="353"/>
      <c r="CM13" s="113">
        <f>COUNTIF(CM34,"-")+COUNTIF(CM40,"-")+COUNTIF(CM39,"-")+COUNTIF(CM44,"-")+COUNTIF(CM45,"-")+COUNTIF(CM46,"-")+COUNTIF(CM47,"-")</f>
        <v>0</v>
      </c>
      <c r="CN13" s="113">
        <f>COUNTIF(CN34,"-")+COUNTIF(CN40,"-")+COUNTIF(CN39,"-")+COUNTIF(CN44,"-")+COUNTIF(CN45,"-")+COUNTIF(CN46,"-")+COUNTIF(CN47,"-")</f>
        <v>0</v>
      </c>
      <c r="CO13" s="113">
        <f>COUNTIF(CO34,"-")+COUNTIF(CO40,"-")+COUNTIF(CO39,"-")+COUNTIF(CO44,"-")+COUNTIF(CO45,"-")+COUNTIF(CO46,"-")+COUNTIF(CO47,"-")</f>
        <v>0</v>
      </c>
      <c r="CP13" s="353"/>
      <c r="CQ13" s="113">
        <f t="shared" ref="CQ13:CW13" si="123">COUNTIF(CQ34,"-")+COUNTIF(CQ40,"-")+COUNTIF(CQ39,"-")+COUNTIF(CQ44,"-")+COUNTIF(CQ45,"-")+COUNTIF(CQ46,"-")+COUNTIF(CQ47,"-")</f>
        <v>0</v>
      </c>
      <c r="CR13" s="113">
        <f t="shared" si="123"/>
        <v>0</v>
      </c>
      <c r="CS13" s="113">
        <f t="shared" si="123"/>
        <v>0</v>
      </c>
      <c r="CT13" s="113">
        <f t="shared" si="123"/>
        <v>0</v>
      </c>
      <c r="CU13" s="113">
        <f t="shared" si="123"/>
        <v>0</v>
      </c>
      <c r="CV13" s="113">
        <f t="shared" si="123"/>
        <v>0</v>
      </c>
      <c r="CW13" s="113">
        <f t="shared" si="123"/>
        <v>0</v>
      </c>
      <c r="CX13" s="353"/>
      <c r="CY13" s="113">
        <f>COUNTIF(CY34,"-")+COUNTIF(CY40,"-")+COUNTIF(CY39,"-")+COUNTIF(CY44,"-")+COUNTIF(CY45,"-")+COUNTIF(CY46,"-")+COUNTIF(CY47,"-")</f>
        <v>1</v>
      </c>
      <c r="CZ13" s="113">
        <f>COUNTIF(CZ34,"-")+COUNTIF(CZ40,"-")+COUNTIF(CZ39,"-")+COUNTIF(CZ44,"-")+COUNTIF(CZ45,"-")+COUNTIF(CZ46,"-")+COUNTIF(CZ47,"-")</f>
        <v>0</v>
      </c>
      <c r="DA13" s="113">
        <f>COUNTIF(DA34,"-")+COUNTIF(DA40,"-")+COUNTIF(DA39,"-")+COUNTIF(DA44,"-")+COUNTIF(DA45,"-")+COUNTIF(DA46,"-")+COUNTIF(DA47,"-")</f>
        <v>0</v>
      </c>
      <c r="DB13" s="113">
        <f>COUNTIF(DB34,"-")+COUNTIF(DB40,"-")+COUNTIF(DB39,"-")+COUNTIF(DB44,"-")+COUNTIF(DB45,"-")+COUNTIF(DB46,"-")+COUNTIF(DB47,"-")</f>
        <v>0</v>
      </c>
      <c r="DC13" s="197"/>
      <c r="DD13" s="113">
        <f t="shared" ref="DD13:DN13" si="124">COUNTIF(DD34,"-")+COUNTIF(DD40,"-")+COUNTIF(DD39,"-")+COUNTIF(DD44,"-")+COUNTIF(DD45,"-")+COUNTIF(DD46,"-")+COUNTIF(DD47,"-")</f>
        <v>1</v>
      </c>
      <c r="DE13" s="113">
        <f t="shared" si="124"/>
        <v>0</v>
      </c>
      <c r="DF13" s="113">
        <f t="shared" si="124"/>
        <v>0</v>
      </c>
      <c r="DG13" s="113">
        <f t="shared" si="124"/>
        <v>0</v>
      </c>
      <c r="DH13" s="113">
        <f t="shared" si="124"/>
        <v>0</v>
      </c>
      <c r="DI13" s="113">
        <f t="shared" si="124"/>
        <v>0</v>
      </c>
      <c r="DJ13" s="113">
        <f t="shared" si="124"/>
        <v>0</v>
      </c>
      <c r="DK13" s="113">
        <f t="shared" si="124"/>
        <v>0</v>
      </c>
      <c r="DL13" s="113">
        <f t="shared" si="124"/>
        <v>0</v>
      </c>
      <c r="DM13" s="113">
        <f t="shared" si="124"/>
        <v>0</v>
      </c>
      <c r="DN13" s="113">
        <f t="shared" si="124"/>
        <v>0</v>
      </c>
      <c r="DO13" s="197"/>
      <c r="DP13" s="113">
        <f>COUNTIF(DP34,"-")+COUNTIF(DP40,"-")+COUNTIF(DP39,"-")+COUNTIF(DP44,"-")+COUNTIF(DP45,"-")+COUNTIF(DP46,"-")+COUNTIF(DP47,"-")</f>
        <v>0</v>
      </c>
      <c r="DQ13" s="113">
        <f>COUNTIF(DQ34,"-")+COUNTIF(DQ40,"-")+COUNTIF(DQ39,"-")+COUNTIF(DQ44,"-")+COUNTIF(DQ45,"-")+COUNTIF(DQ46,"-")+COUNTIF(DQ47,"-")</f>
        <v>1</v>
      </c>
      <c r="DR13" s="113">
        <f>COUNTIF(DR34,"-")+COUNTIF(DR40,"-")+COUNTIF(DR39,"-")+COUNTIF(DR44,"-")+COUNTIF(DR45,"-")+COUNTIF(DR46,"-")+COUNTIF(DR47,"-")</f>
        <v>1</v>
      </c>
      <c r="DS13" s="197"/>
      <c r="DT13" s="113">
        <f t="shared" ref="DT13:DZ13" si="125">COUNTIF(DT34,"-")+COUNTIF(DT40,"-")+COUNTIF(DT39,"-")+COUNTIF(DT44,"-")+COUNTIF(DT45,"-")+COUNTIF(DT46,"-")+COUNTIF(DT47,"-")</f>
        <v>0</v>
      </c>
      <c r="DU13" s="113">
        <f t="shared" si="125"/>
        <v>0</v>
      </c>
      <c r="DV13" s="113">
        <f t="shared" si="125"/>
        <v>0</v>
      </c>
      <c r="DW13" s="113">
        <f t="shared" si="125"/>
        <v>0</v>
      </c>
      <c r="DX13" s="113">
        <f t="shared" si="125"/>
        <v>0</v>
      </c>
      <c r="DY13" s="113">
        <f t="shared" si="125"/>
        <v>0</v>
      </c>
      <c r="DZ13" s="113">
        <f t="shared" si="125"/>
        <v>0</v>
      </c>
      <c r="EA13" s="358"/>
      <c r="EB13" s="113">
        <f>COUNTIF(EB34,"-")+COUNTIF(EB40,"-")+COUNTIF(EB39,"-")+COUNTIF(EB44,"-")+COUNTIF(EB45,"-")+COUNTIF(EB46,"-")+COUNTIF(EB47,"-")</f>
        <v>0</v>
      </c>
      <c r="EC13" s="197"/>
      <c r="ED13" s="353"/>
      <c r="EE13" s="113">
        <f>COUNTIF(EE34,"-")+COUNTIF(EE40,"-")+COUNTIF(EE39,"-")+COUNTIF(EE44,"-")+COUNTIF(EE45,"-")+COUNTIF(EE46,"-")+COUNTIF(EE47,"-")</f>
        <v>0</v>
      </c>
      <c r="EF13" s="113">
        <f>COUNTIF(EF34,"-")+COUNTIF(EF40,"-")+COUNTIF(EF39,"-")+COUNTIF(EF44,"-")+COUNTIF(EF45,"-")+COUNTIF(EF46,"-")+COUNTIF(EF47,"-")</f>
        <v>1</v>
      </c>
      <c r="EG13" s="113">
        <f>COUNTIF(EG34,"-")+COUNTIF(EG40,"-")+COUNTIF(EG39,"-")+COUNTIF(EG44,"-")+COUNTIF(EG45,"-")+COUNTIF(EG46,"-")+COUNTIF(EG47,"-")</f>
        <v>0</v>
      </c>
      <c r="EH13" s="113">
        <f>COUNTIF(EH34,"-")+COUNTIF(EH40,"-")+COUNTIF(EH39,"-")+COUNTIF(EH44,"-")+COUNTIF(EH45,"-")+COUNTIF(EH46,"-")+COUNTIF(EH47,"-")</f>
        <v>0</v>
      </c>
      <c r="EI13" s="112"/>
      <c r="EJ13" s="113">
        <f>COUNTIF(EJ34,"-")+COUNTIF(EJ40,"-")+COUNTIF(EJ39,"-")+COUNTIF(EJ44,"-")+COUNTIF(EJ45,"-")+COUNTIF(EJ46,"-")+COUNTIF(EJ47,"-")</f>
        <v>0</v>
      </c>
      <c r="EK13" s="353"/>
      <c r="EL13" s="113">
        <f>COUNTIF(EL34,"-")+COUNTIF(EL40,"-")+COUNTIF(EL39,"-")+COUNTIF(EL44,"-")+COUNTIF(EL45,"-")+COUNTIF(EL46,"-")+COUNTIF(EL47,"-")</f>
        <v>0</v>
      </c>
      <c r="EM13" s="113">
        <f>COUNTIF(EM34,"-")+COUNTIF(EM40,"-")+COUNTIF(EM39,"-")+COUNTIF(EM44,"-")+COUNTIF(EM45,"-")+COUNTIF(EM46,"-")+COUNTIF(EM47,"-")</f>
        <v>0</v>
      </c>
      <c r="EN13" s="112"/>
      <c r="EO13" s="113">
        <f>COUNTIF(EO34,"-")+COUNTIF(EO40,"-")+COUNTIF(EO39,"-")+COUNTIF(EO44,"-")+COUNTIF(EO45,"-")+COUNTIF(EO46,"-")+COUNTIF(EO47,"-")</f>
        <v>0</v>
      </c>
      <c r="EP13" s="353"/>
      <c r="EQ13" s="113">
        <f t="shared" ref="EQ13:EV13" si="126">COUNTIF(EQ34,"-")+COUNTIF(EQ40,"-")+COUNTIF(EQ39,"-")+COUNTIF(EQ44,"-")+COUNTIF(EQ45,"-")+COUNTIF(EQ46,"-")+COUNTIF(EQ47,"-")</f>
        <v>0</v>
      </c>
      <c r="ER13" s="113">
        <f t="shared" si="126"/>
        <v>0</v>
      </c>
      <c r="ES13" s="113">
        <f t="shared" si="126"/>
        <v>0</v>
      </c>
      <c r="ET13" s="113">
        <f t="shared" si="126"/>
        <v>0</v>
      </c>
      <c r="EU13" s="113">
        <f t="shared" si="126"/>
        <v>0</v>
      </c>
      <c r="EV13" s="113">
        <f t="shared" si="126"/>
        <v>1</v>
      </c>
      <c r="EW13" s="197"/>
      <c r="EX13" s="353"/>
      <c r="EY13" s="113">
        <f>COUNTIF(EY34,"-")+COUNTIF(EY40,"-")+COUNTIF(EY39,"-")+COUNTIF(EY44,"-")+COUNTIF(EY45,"-")+COUNTIF(EY46,"-")+COUNTIF(EY47,"-")</f>
        <v>0</v>
      </c>
      <c r="EZ13" s="113">
        <f>COUNTIF(EZ34,"-")+COUNTIF(EZ40,"-")+COUNTIF(EZ39,"-")+COUNTIF(EZ44,"-")+COUNTIF(EZ45,"-")+COUNTIF(EZ46,"-")+COUNTIF(EZ47,"-")</f>
        <v>0</v>
      </c>
      <c r="FA13" s="353"/>
      <c r="FB13" s="113">
        <f>COUNTIF(FB34,"-")+COUNTIF(FB40,"-")+COUNTIF(FB39,"-")+COUNTIF(FB44,"-")+COUNTIF(FB45,"-")+COUNTIF(FB46,"-")+COUNTIF(FB47,"-")</f>
        <v>0</v>
      </c>
      <c r="FC13" s="113">
        <f>COUNTIF(FC34,"-")+COUNTIF(FC40,"-")+COUNTIF(FC39,"-")+COUNTIF(FC44,"-")+COUNTIF(FC45,"-")+COUNTIF(FC46,"-")+COUNTIF(FC47,"-")</f>
        <v>0</v>
      </c>
      <c r="FD13" s="113">
        <f>COUNTIF(FD34,"-")+COUNTIF(FD40,"-")+COUNTIF(FD39,"-")+COUNTIF(FD44,"-")+COUNTIF(FD45,"-")+COUNTIF(FD46,"-")+COUNTIF(FD47,"-")</f>
        <v>0</v>
      </c>
      <c r="FE13" s="112"/>
      <c r="FF13" s="113">
        <f>COUNTIF(FF34,"-")+COUNTIF(FF40,"-")+COUNTIF(FF39,"-")+COUNTIF(FF44,"-")+COUNTIF(FF45,"-")+COUNTIF(FF46,"-")+COUNTIF(FF47,"-")</f>
        <v>1</v>
      </c>
      <c r="FG13" s="353"/>
      <c r="FH13" s="113">
        <f>COUNTIF(FH34,"-")+COUNTIF(FH40,"-")+COUNTIF(FH39,"-")+COUNTIF(FH44,"-")+COUNTIF(FH45,"-")+COUNTIF(FH46,"-")+COUNTIF(FH47,"-")</f>
        <v>0</v>
      </c>
      <c r="FI13" s="113">
        <f>COUNTIF(FI34,"-")+COUNTIF(FI40,"-")+COUNTIF(FI39,"-")+COUNTIF(FI44,"-")+COUNTIF(FI45,"-")+COUNTIF(FI46,"-")+COUNTIF(FI47,"-")</f>
        <v>0</v>
      </c>
      <c r="FJ13" s="353"/>
      <c r="FK13" s="113">
        <f>COUNTIF(FK34,"-")+COUNTIF(FK40,"-")+COUNTIF(FK39,"-")+COUNTIF(FK44,"-")+COUNTIF(FK45,"-")+COUNTIF(FK46,"-")+COUNTIF(FK47,"-")</f>
        <v>1</v>
      </c>
      <c r="FL13" s="113">
        <f>COUNTIF(FL34,"-")+COUNTIF(FL40,"-")+COUNTIF(FL39,"-")+COUNTIF(FL44,"-")+COUNTIF(FL45,"-")+COUNTIF(FL46,"-")+COUNTIF(FL47,"-")</f>
        <v>0</v>
      </c>
      <c r="FM13" s="113">
        <f>COUNTIF(FM34,"-")+COUNTIF(FM40,"-")+COUNTIF(FM39,"-")+COUNTIF(FM44,"-")+COUNTIF(FM45,"-")+COUNTIF(FM46,"-")+COUNTIF(FM47,"-")</f>
        <v>0</v>
      </c>
      <c r="FN13" s="358"/>
      <c r="FO13" s="113">
        <f>COUNTIF(FO34,"-")+COUNTIF(FO40,"-")+COUNTIF(FO39,"-")+COUNTIF(FO44,"-")+COUNTIF(FO45,"-")+COUNTIF(FO46,"-")+COUNTIF(FO47,"-")</f>
        <v>0</v>
      </c>
      <c r="FP13" s="197"/>
      <c r="FQ13" s="113">
        <f>COUNTIF(FQ34,"-")+COUNTIF(FQ40,"-")+COUNTIF(FQ39,"-")+COUNTIF(FQ44,"-")+COUNTIF(FQ45,"-")+COUNTIF(FQ46,"-")+COUNTIF(FQ47,"-")</f>
        <v>0</v>
      </c>
      <c r="FR13" s="112"/>
      <c r="FS13" s="113">
        <f>COUNTIF(FS34,"-")+COUNTIF(FS40,"-")+COUNTIF(FS39,"-")+COUNTIF(FS44,"-")+COUNTIF(FS45,"-")+COUNTIF(FS46,"-")+COUNTIF(FS47,"-")</f>
        <v>0</v>
      </c>
      <c r="FT13" s="353"/>
      <c r="FU13" s="113">
        <f>COUNTIF(FU34,"-")+COUNTIF(FU40,"-")+COUNTIF(FU39,"-")+COUNTIF(FU44,"-")+COUNTIF(FU45,"-")+COUNTIF(FU46,"-")+COUNTIF(FU47,"-")</f>
        <v>0</v>
      </c>
      <c r="FV13" s="113">
        <f>COUNTIF(FV34,"-")+COUNTIF(FV40,"-")+COUNTIF(FV39,"-")+COUNTIF(FV44,"-")+COUNTIF(FV45,"-")+COUNTIF(FV46,"-")+COUNTIF(FV47,"-")</f>
        <v>0</v>
      </c>
      <c r="FW13" s="113">
        <f>COUNTIF(FW34,"-")+COUNTIF(FW40,"-")+COUNTIF(FW39,"-")+COUNTIF(FW44,"-")+COUNTIF(FW45,"-")+COUNTIF(FW46,"-")+COUNTIF(FW47,"-")</f>
        <v>0</v>
      </c>
      <c r="FX13" s="113">
        <f>COUNTIF(FX34,"-")+COUNTIF(FX40,"-")+COUNTIF(FX39,"-")+COUNTIF(FX44,"-")+COUNTIF(FX45,"-")+COUNTIF(FX46,"-")+COUNTIF(FX47,"-")</f>
        <v>1</v>
      </c>
      <c r="FY13" s="113">
        <f>COUNTIF(FY34,"-")+COUNTIF(FY40,"-")+COUNTIF(FY39,"-")+COUNTIF(FY44,"-")+COUNTIF(FY45,"-")+COUNTIF(FY46,"-")+COUNTIF(FY47,"-")</f>
        <v>0</v>
      </c>
      <c r="FZ13" s="112"/>
      <c r="GA13" s="113">
        <f>COUNTIF(GA34,"-")+COUNTIF(GA40,"-")+COUNTIF(GA39,"-")+COUNTIF(GA44,"-")+COUNTIF(GA45,"-")+COUNTIF(GA46,"-")+COUNTIF(GA47,"-")</f>
        <v>1</v>
      </c>
      <c r="GB13" s="197"/>
      <c r="GC13" s="113">
        <f>COUNTIF(GC34,"-")+COUNTIF(GC40,"-")+COUNTIF(GC39,"-")+COUNTIF(GC44,"-")+COUNTIF(GC45,"-")+COUNTIF(GC46,"-")+COUNTIF(GC47,"-")</f>
        <v>0</v>
      </c>
      <c r="GD13" s="113">
        <f>COUNTIF(GD34,"-")+COUNTIF(GD40,"-")+COUNTIF(GD39,"-")+COUNTIF(GD44,"-")+COUNTIF(GD45,"-")+COUNTIF(GD46,"-")+COUNTIF(GD47,"-")</f>
        <v>0</v>
      </c>
      <c r="GE13" s="113">
        <f>COUNTIF(GE34,"-")+COUNTIF(GE40,"-")+COUNTIF(GE39,"-")+COUNTIF(GE44,"-")+COUNTIF(GE45,"-")+COUNTIF(GE46,"-")+COUNTIF(GE47,"-")</f>
        <v>0</v>
      </c>
      <c r="GF13" s="197"/>
      <c r="GG13" s="113">
        <f>COUNTIF(GG34,"-")+COUNTIF(GG40,"-")+COUNTIF(GG39,"-")+COUNTIF(GG44,"-")+COUNTIF(GG45,"-")+COUNTIF(GG46,"-")+COUNTIF(GG47,"-")</f>
        <v>0</v>
      </c>
      <c r="GH13" s="358"/>
      <c r="GI13" s="113">
        <f>COUNTIF(GI34,"-")+COUNTIF(GI40,"-")+COUNTIF(GI39,"-")+COUNTIF(GI44,"-")+COUNTIF(GI45,"-")+COUNTIF(GI46,"-")+COUNTIF(GI47,"-")</f>
        <v>0</v>
      </c>
      <c r="GJ13" s="197"/>
      <c r="GK13" s="113">
        <f>COUNTIF(GK34,"-")+COUNTIF(GK40,"-")+COUNTIF(GK39,"-")+COUNTIF(GK44,"-")+COUNTIF(GK45,"-")+COUNTIF(GK46,"-")+COUNTIF(GK47,"-")</f>
        <v>1</v>
      </c>
      <c r="GL13" s="113">
        <f>COUNTIF(GL34,"-")+COUNTIF(GL40,"-")+COUNTIF(GL39,"-")+COUNTIF(GL44,"-")+COUNTIF(GL45,"-")+COUNTIF(GL46,"-")+COUNTIF(GL47,"-")</f>
        <v>0</v>
      </c>
      <c r="GM13" s="197"/>
      <c r="GN13" s="113">
        <f t="shared" ref="GN13:GR13" si="127">COUNTIF(GN34,"-")+COUNTIF(GN40,"-")+COUNTIF(GN39,"-")+COUNTIF(GN44,"-")+COUNTIF(GN45,"-")+COUNTIF(GN46,"-")+COUNTIF(GN47,"-")</f>
        <v>0</v>
      </c>
      <c r="GO13" s="113">
        <f t="shared" si="127"/>
        <v>0</v>
      </c>
      <c r="GP13" s="113">
        <f t="shared" si="127"/>
        <v>0</v>
      </c>
      <c r="GQ13" s="113">
        <f t="shared" si="127"/>
        <v>0</v>
      </c>
      <c r="GR13" s="113">
        <f t="shared" si="127"/>
        <v>0</v>
      </c>
      <c r="GS13" s="358"/>
      <c r="GT13" s="113">
        <f>COUNTIF(GT34,"-")+COUNTIF(GT40,"-")+COUNTIF(GT39,"-")+COUNTIF(GT44,"-")+COUNTIF(GT45,"-")+COUNTIF(GT46,"-")+COUNTIF(GT47,"-")</f>
        <v>0</v>
      </c>
      <c r="GU13" s="197"/>
      <c r="GV13" s="353"/>
      <c r="GW13" s="113">
        <f>COUNTIF(GW34,"-")+COUNTIF(GW40,"-")+COUNTIF(GW39,"-")+COUNTIF(GW44,"-")+COUNTIF(GW45,"-")+COUNTIF(GW46,"-")+COUNTIF(GW47,"-")</f>
        <v>1</v>
      </c>
      <c r="GX13" s="113">
        <f>COUNTIF(GX34,"-")+COUNTIF(GX40,"-")+COUNTIF(GX39,"-")+COUNTIF(GX44,"-")+COUNTIF(GX45,"-")+COUNTIF(GX46,"-")+COUNTIF(GX47,"-")</f>
        <v>1</v>
      </c>
      <c r="GY13" s="353"/>
      <c r="GZ13" s="113">
        <f t="shared" ref="GZ13:HG13" si="128">COUNTIF(GZ34,"-")+COUNTIF(GZ40,"-")+COUNTIF(GZ39,"-")+COUNTIF(GZ44,"-")+COUNTIF(GZ45,"-")+COUNTIF(GZ46,"-")+COUNTIF(GZ47,"-")</f>
        <v>0</v>
      </c>
      <c r="HA13" s="113">
        <f t="shared" si="128"/>
        <v>0</v>
      </c>
      <c r="HB13" s="113">
        <f t="shared" si="128"/>
        <v>0</v>
      </c>
      <c r="HC13" s="113">
        <f t="shared" si="128"/>
        <v>0</v>
      </c>
      <c r="HD13" s="113">
        <f t="shared" si="128"/>
        <v>1</v>
      </c>
      <c r="HE13" s="113">
        <f t="shared" si="128"/>
        <v>0</v>
      </c>
      <c r="HF13" s="113">
        <f t="shared" si="128"/>
        <v>0</v>
      </c>
      <c r="HG13" s="113">
        <f t="shared" si="128"/>
        <v>0</v>
      </c>
      <c r="HH13" s="197"/>
      <c r="HI13" s="113">
        <f t="shared" ref="HI13:HN13" si="129">COUNTIF(HI34,"-")+COUNTIF(HI40,"-")+COUNTIF(HI39,"-")+COUNTIF(HI44,"-")+COUNTIF(HI45,"-")+COUNTIF(HI46,"-")+COUNTIF(HI47,"-")</f>
        <v>0</v>
      </c>
      <c r="HJ13" s="113">
        <f t="shared" si="129"/>
        <v>0</v>
      </c>
      <c r="HK13" s="113">
        <f t="shared" si="129"/>
        <v>0</v>
      </c>
      <c r="HL13" s="113">
        <f t="shared" si="129"/>
        <v>1</v>
      </c>
      <c r="HM13" s="113">
        <f t="shared" si="129"/>
        <v>0</v>
      </c>
      <c r="HN13" s="113">
        <f t="shared" si="129"/>
        <v>2</v>
      </c>
      <c r="HO13" s="197"/>
      <c r="HP13" s="353"/>
      <c r="HQ13" s="113">
        <f>COUNTIF(HQ34,"-")+COUNTIF(HQ40,"-")+COUNTIF(HQ39,"-")+COUNTIF(HQ44,"-")+COUNTIF(HQ45,"-")+COUNTIF(HQ46,"-")+COUNTIF(HQ47,"-")</f>
        <v>0</v>
      </c>
      <c r="HR13" s="113">
        <f>COUNTIF(HR34,"-")+COUNTIF(HR40,"-")+COUNTIF(HR39,"-")+COUNTIF(HR44,"-")+COUNTIF(HR45,"-")+COUNTIF(HR46,"-")+COUNTIF(HR47,"-")</f>
        <v>0</v>
      </c>
      <c r="HS13" s="113">
        <f>COUNTIF(HS34,"-")+COUNTIF(HS40,"-")+COUNTIF(HS39,"-")+COUNTIF(HS44,"-")+COUNTIF(HS45,"-")+COUNTIF(HS46,"-")+COUNTIF(HS47,"-")</f>
        <v>0</v>
      </c>
      <c r="HT13" s="353"/>
      <c r="HU13" s="113">
        <f>COUNTIF(HU34,"-")+COUNTIF(HU40,"-")+COUNTIF(HU39,"-")+COUNTIF(HU44,"-")+COUNTIF(HU45,"-")+COUNTIF(HU46,"-")+COUNTIF(HU47,"-")</f>
        <v>1</v>
      </c>
      <c r="HV13" s="113">
        <f>COUNTIF(HV34,"-")+COUNTIF(HV40,"-")+COUNTIF(HV39,"-")+COUNTIF(HV44,"-")+COUNTIF(HV45,"-")+COUNTIF(HV46,"-")+COUNTIF(HV47,"-")</f>
        <v>1</v>
      </c>
      <c r="HW13" s="113">
        <f>COUNTIF(HW34,"-")+COUNTIF(HW40,"-")+COUNTIF(HW39,"-")+COUNTIF(HW44,"-")+COUNTIF(HW45,"-")+COUNTIF(HW46,"-")+COUNTIF(HW47,"-")</f>
        <v>0</v>
      </c>
      <c r="HX13" s="113">
        <f>COUNTIF(HX34,"-")+COUNTIF(HX40,"-")+COUNTIF(HX39,"-")+COUNTIF(HX44,"-")+COUNTIF(HX45,"-")+COUNTIF(HX46,"-")+COUNTIF(HX47,"-")</f>
        <v>0</v>
      </c>
      <c r="HY13" s="112"/>
      <c r="HZ13" s="113">
        <f>COUNTIF(HZ34,"-")+COUNTIF(HZ40,"-")+COUNTIF(HZ39,"-")+COUNTIF(HZ44,"-")+COUNTIF(HZ45,"-")+COUNTIF(HZ46,"-")+COUNTIF(HZ47,"-")</f>
        <v>1</v>
      </c>
      <c r="IA13" s="358"/>
      <c r="IB13" s="197"/>
      <c r="IC13" s="113">
        <f t="shared" ref="IC13:IJ13" si="130">COUNTIF(IC34,"-")+COUNTIF(IC40,"-")+COUNTIF(IC39,"-")+COUNTIF(IC44,"-")+COUNTIF(IC45,"-")+COUNTIF(IC46,"-")+COUNTIF(IC47,"-")</f>
        <v>0</v>
      </c>
      <c r="ID13" s="113">
        <f t="shared" si="130"/>
        <v>0</v>
      </c>
      <c r="IE13" s="113">
        <f t="shared" si="130"/>
        <v>0</v>
      </c>
      <c r="IF13" s="113">
        <f t="shared" si="130"/>
        <v>0</v>
      </c>
      <c r="IG13" s="113">
        <f t="shared" si="130"/>
        <v>0</v>
      </c>
      <c r="IH13" s="113">
        <f t="shared" si="130"/>
        <v>0</v>
      </c>
      <c r="II13" s="113">
        <f t="shared" si="130"/>
        <v>0</v>
      </c>
      <c r="IJ13" s="113">
        <f t="shared" si="130"/>
        <v>0</v>
      </c>
      <c r="IK13" s="358"/>
      <c r="IL13" s="197"/>
      <c r="IM13" s="113">
        <f t="shared" ref="IM13:IR13" si="131">COUNTIF(IM34,"-")+COUNTIF(IM40,"-")+COUNTIF(IM39,"-")+COUNTIF(IM44,"-")+COUNTIF(IM45,"-")+COUNTIF(IM46,"-")+COUNTIF(IM47,"-")</f>
        <v>0</v>
      </c>
      <c r="IN13" s="113">
        <f t="shared" si="131"/>
        <v>0</v>
      </c>
      <c r="IO13" s="113">
        <f t="shared" si="131"/>
        <v>0</v>
      </c>
      <c r="IP13" s="113">
        <f t="shared" si="131"/>
        <v>0</v>
      </c>
      <c r="IQ13" s="113">
        <f t="shared" si="131"/>
        <v>0</v>
      </c>
      <c r="IR13" s="113">
        <f t="shared" si="131"/>
        <v>0</v>
      </c>
      <c r="IS13" s="358"/>
      <c r="IT13" s="113">
        <f>COUNTIF(IT34,"-")+COUNTIF(IT40,"-")+COUNTIF(IT39,"-")+COUNTIF(IT44,"-")+COUNTIF(IT45,"-")+COUNTIF(IT46,"-")+COUNTIF(IT47,"-")</f>
        <v>0</v>
      </c>
      <c r="IU13" s="113">
        <f>COUNTIF(IU34,"-")+COUNTIF(IU40,"-")+COUNTIF(IU39,"-")+COUNTIF(IU44,"-")+COUNTIF(IU45,"-")+COUNTIF(IU46,"-")+COUNTIF(IU47,"-")</f>
        <v>0</v>
      </c>
      <c r="IV13" s="197"/>
      <c r="IW13" s="113">
        <f>COUNTIF(IW34,"-")+COUNTIF(IW40,"-")+COUNTIF(IW39,"-")+COUNTIF(IW44,"-")+COUNTIF(IW45,"-")+COUNTIF(IW46,"-")+COUNTIF(IW47,"-")</f>
        <v>0</v>
      </c>
      <c r="IX13" s="113">
        <f>COUNTIF(IX34,"-")+COUNTIF(IX40,"-")+COUNTIF(IX39,"-")+COUNTIF(IX44,"-")+COUNTIF(IX45,"-")+COUNTIF(IX46,"-")+COUNTIF(IX47,"-")</f>
        <v>0</v>
      </c>
      <c r="IY13" s="112"/>
      <c r="IZ13" s="113">
        <f>COUNTIF(IZ34,"-")+COUNTIF(IZ40,"-")+COUNTIF(IZ39,"-")+COUNTIF(IZ44,"-")+COUNTIF(IZ45,"-")+COUNTIF(IZ46,"-")+COUNTIF(IZ47,"-")</f>
        <v>0</v>
      </c>
      <c r="JA13" s="113">
        <f>COUNTIF(JA34,"-")+COUNTIF(JA40,"-")+COUNTIF(JA39,"-")+COUNTIF(JA44,"-")+COUNTIF(JA45,"-")+COUNTIF(JA46,"-")+COUNTIF(JA47,"-")</f>
        <v>0</v>
      </c>
      <c r="JB13" s="112"/>
      <c r="JC13" s="113">
        <f>COUNTIF(JC34,"-")+COUNTIF(JC40,"-")+COUNTIF(JC39,"-")+COUNTIF(JC44,"-")+COUNTIF(JC45,"-")+COUNTIF(JC46,"-")+COUNTIF(JC47,"-")</f>
        <v>0</v>
      </c>
      <c r="JD13" s="113">
        <f>COUNTIF(JD34,"-")+COUNTIF(JD40,"-")+COUNTIF(JD39,"-")+COUNTIF(JD44,"-")+COUNTIF(JD45,"-")+COUNTIF(JD46,"-")+COUNTIF(JD47,"-")</f>
        <v>0</v>
      </c>
      <c r="JE13" s="113">
        <f>COUNTIF(JE34,"-")+COUNTIF(JE40,"-")+COUNTIF(JE39,"-")+COUNTIF(JE44,"-")+COUNTIF(JE45,"-")+COUNTIF(JE46,"-")+COUNTIF(JE47,"-")</f>
        <v>0</v>
      </c>
      <c r="JF13" s="112"/>
      <c r="JG13" s="113">
        <f>COUNTIF(JG34,"-")+COUNTIF(JG40,"-")+COUNTIF(JG39,"-")+COUNTIF(JG44,"-")+COUNTIF(JG45,"-")+COUNTIF(JG46,"-")+COUNTIF(JG47,"-")</f>
        <v>1</v>
      </c>
      <c r="JH13" s="197"/>
      <c r="JI13" s="113">
        <f>COUNTIF(JI34,"-")+COUNTIF(JI40,"-")+COUNTIF(JI39,"-")+COUNTIF(JI44,"-")+COUNTIF(JI45,"-")+COUNTIF(JI46,"-")+COUNTIF(JI47,"-")</f>
        <v>0</v>
      </c>
      <c r="JJ13" s="113">
        <f>COUNTIF(JJ34,"-")+COUNTIF(JJ40,"-")+COUNTIF(JJ39,"-")+COUNTIF(JJ44,"-")+COUNTIF(JJ45,"-")+COUNTIF(JJ46,"-")+COUNTIF(JJ47,"-")</f>
        <v>0</v>
      </c>
      <c r="JK13" s="113">
        <f>COUNTIF(JK34,"-")+COUNTIF(JK40,"-")+COUNTIF(JK39,"-")+COUNTIF(JK44,"-")+COUNTIF(JK45,"-")+COUNTIF(JK46,"-")+COUNTIF(JK47,"-")</f>
        <v>0</v>
      </c>
      <c r="JL13" s="113">
        <f>COUNTIF(JL34,"-")+COUNTIF(JL40,"-")+COUNTIF(JL39,"-")+COUNTIF(JL44,"-")+COUNTIF(JL45,"-")+COUNTIF(JL46,"-")+COUNTIF(JL47,"-")</f>
        <v>0</v>
      </c>
      <c r="JM13" s="197"/>
      <c r="JN13" s="113">
        <f>COUNTIF(JN34,"-")+COUNTIF(JN40,"-")+COUNTIF(JN39,"-")+COUNTIF(JN44,"-")+COUNTIF(JN45,"-")+COUNTIF(JN46,"-")+COUNTIF(JN47,"-")</f>
        <v>1</v>
      </c>
      <c r="JO13" s="418"/>
      <c r="JP13" s="358"/>
      <c r="JQ13" s="197"/>
      <c r="JR13" s="113">
        <f t="shared" ref="JR13:KC13" si="132">COUNTIF(JR34,"-")+COUNTIF(JR40,"-")+COUNTIF(JR39,"-")+COUNTIF(JR44,"-")+COUNTIF(JR45,"-")+COUNTIF(JR46,"-")+COUNTIF(JR47,"-")</f>
        <v>0</v>
      </c>
      <c r="JS13" s="113">
        <f t="shared" si="132"/>
        <v>0</v>
      </c>
      <c r="JT13" s="113">
        <f t="shared" si="132"/>
        <v>1</v>
      </c>
      <c r="JU13" s="113">
        <f t="shared" si="132"/>
        <v>0</v>
      </c>
      <c r="JV13" s="113">
        <f t="shared" si="132"/>
        <v>0</v>
      </c>
      <c r="JW13" s="113">
        <f t="shared" si="132"/>
        <v>0</v>
      </c>
      <c r="JX13" s="113">
        <f t="shared" si="132"/>
        <v>0</v>
      </c>
      <c r="JY13" s="113">
        <f t="shared" si="132"/>
        <v>1</v>
      </c>
      <c r="JZ13" s="113">
        <f t="shared" si="132"/>
        <v>0</v>
      </c>
      <c r="KA13" s="113">
        <f t="shared" si="132"/>
        <v>0</v>
      </c>
      <c r="KB13" s="113">
        <f t="shared" si="132"/>
        <v>0</v>
      </c>
      <c r="KC13" s="113">
        <f t="shared" si="132"/>
        <v>0</v>
      </c>
      <c r="KD13" s="197"/>
      <c r="KE13" s="113">
        <f>COUNTIF(KE34,"-")+COUNTIF(KE40,"-")+COUNTIF(KE39,"-")+COUNTIF(KE44,"-")+COUNTIF(KE45,"-")+COUNTIF(KE46,"-")+COUNTIF(KE47,"-")</f>
        <v>0</v>
      </c>
      <c r="KF13" s="113">
        <f>COUNTIF(KF34,"-")+COUNTIF(KF40,"-")+COUNTIF(KF39,"-")+COUNTIF(KF44,"-")+COUNTIF(KF45,"-")+COUNTIF(KF46,"-")+COUNTIF(KF47,"-")</f>
        <v>0</v>
      </c>
      <c r="KG13" s="113">
        <f>COUNTIF(KG34,"-")+COUNTIF(KG40,"-")+COUNTIF(KG39,"-")+COUNTIF(KG44,"-")+COUNTIF(KG45,"-")+COUNTIF(KG46,"-")+COUNTIF(KG47,"-")</f>
        <v>0</v>
      </c>
      <c r="KH13" s="197"/>
      <c r="KI13" s="113">
        <f>COUNTIF(KI34,"-")+COUNTIF(KI40,"-")+COUNTIF(KI39,"-")+COUNTIF(KI44,"-")+COUNTIF(KI45,"-")+COUNTIF(KI46,"-")+COUNTIF(KI47,"-")</f>
        <v>0</v>
      </c>
      <c r="KJ13" s="113">
        <f>COUNTIF(KJ34,"-")+COUNTIF(KJ40,"-")+COUNTIF(KJ39,"-")+COUNTIF(KJ44,"-")+COUNTIF(KJ45,"-")+COUNTIF(KJ46,"-")+COUNTIF(KJ47,"-")</f>
        <v>0</v>
      </c>
      <c r="KK13" s="113">
        <f>COUNTIF(KK34,"-")+COUNTIF(KK40,"-")+COUNTIF(KK39,"-")+COUNTIF(KK44,"-")+COUNTIF(KK45,"-")+COUNTIF(KK46,"-")+COUNTIF(KK47,"-")</f>
        <v>0</v>
      </c>
      <c r="KL13" s="113">
        <f>COUNTIF(KL34,"-")+COUNTIF(KL40,"-")+COUNTIF(KL39,"-")+COUNTIF(KL44,"-")+COUNTIF(KL45,"-")+COUNTIF(KL46,"-")+COUNTIF(KL47,"-")</f>
        <v>1</v>
      </c>
      <c r="KM13" s="197"/>
      <c r="KN13" s="113">
        <f>COUNTIF(KN34,"-")+COUNTIF(KN40,"-")+COUNTIF(KN39,"-")+COUNTIF(KN44,"-")+COUNTIF(KN45,"-")+COUNTIF(KN46,"-")+COUNTIF(KN47,"-")</f>
        <v>0</v>
      </c>
      <c r="KO13" s="113">
        <f>COUNTIF(KO34,"-")+COUNTIF(KO40,"-")+COUNTIF(KO39,"-")+COUNTIF(KO44,"-")+COUNTIF(KO45,"-")+COUNTIF(KO46,"-")+COUNTIF(KO47,"-")</f>
        <v>0</v>
      </c>
      <c r="KP13" s="113">
        <f>COUNTIF(KP34,"-")+COUNTIF(KP40,"-")+COUNTIF(KP39,"-")+COUNTIF(KP44,"-")+COUNTIF(KP45,"-")+COUNTIF(KP46,"-")+COUNTIF(KP47,"-")</f>
        <v>0</v>
      </c>
      <c r="KQ13" s="197"/>
      <c r="KR13" s="113">
        <f>COUNTIF(KR34,"-")+COUNTIF(KR40,"-")+COUNTIF(KR39,"-")+COUNTIF(KR44,"-")+COUNTIF(KR45,"-")+COUNTIF(KR46,"-")+COUNTIF(KR47,"-")</f>
        <v>0</v>
      </c>
      <c r="KS13" s="113">
        <f>COUNTIF(KS34,"-")+COUNTIF(KS40,"-")+COUNTIF(KS39,"-")+COUNTIF(KS44,"-")+COUNTIF(KS45,"-")+COUNTIF(KS46,"-")+COUNTIF(KS47,"-")</f>
        <v>0</v>
      </c>
      <c r="KT13" s="113">
        <f>COUNTIF(KT34,"-")+COUNTIF(KT40,"-")+COUNTIF(KT39,"-")+COUNTIF(KT44,"-")+COUNTIF(KT45,"-")+COUNTIF(KT46,"-")+COUNTIF(KT47,"-")</f>
        <v>0</v>
      </c>
      <c r="KU13" s="358"/>
      <c r="KV13" s="197"/>
      <c r="KW13" s="113">
        <f>COUNTIF(KW34,"-")+COUNTIF(KW40,"-")+COUNTIF(KW39,"-")+COUNTIF(KW44,"-")+COUNTIF(KW45,"-")+COUNTIF(KW46,"-")+COUNTIF(KW47,"-")</f>
        <v>0</v>
      </c>
      <c r="KX13" s="113">
        <f>COUNTIF(KX34,"-")+COUNTIF(KX40,"-")+COUNTIF(KX39,"-")+COUNTIF(KX44,"-")+COUNTIF(KX45,"-")+COUNTIF(KX46,"-")+COUNTIF(KX47,"-")</f>
        <v>0</v>
      </c>
      <c r="KY13" s="113">
        <f>COUNTIF(KY34,"-")+COUNTIF(KY40,"-")+COUNTIF(KY39,"-")+COUNTIF(KY44,"-")+COUNTIF(KY45,"-")+COUNTIF(KY46,"-")+COUNTIF(KY47,"-")</f>
        <v>0</v>
      </c>
      <c r="KZ13" s="113">
        <f>COUNTIF(KZ34,"-")+COUNTIF(KZ40,"-")+COUNTIF(KZ39,"-")+COUNTIF(KZ44,"-")+COUNTIF(KZ45,"-")+COUNTIF(KZ46,"-")+COUNTIF(KZ47,"-")</f>
        <v>0</v>
      </c>
      <c r="LA13" s="113">
        <f>COUNTIF(LA34,"-")+COUNTIF(LA40,"-")+COUNTIF(LA39,"-")+COUNTIF(LA44,"-")+COUNTIF(LA45,"-")+COUNTIF(LA46,"-")+COUNTIF(LA47,"-")</f>
        <v>0</v>
      </c>
      <c r="LB13" s="197"/>
      <c r="LC13" s="113">
        <f>COUNTIF(LC34,"-")+COUNTIF(LC40,"-")+COUNTIF(LC39,"-")+COUNTIF(LC44,"-")+COUNTIF(LC45,"-")+COUNTIF(LC46,"-")+COUNTIF(LC47,"-")</f>
        <v>0</v>
      </c>
      <c r="LD13" s="113">
        <f>COUNTIF(LD34,"-")+COUNTIF(LD40,"-")+COUNTIF(LD39,"-")+COUNTIF(LD44,"-")+COUNTIF(LD45,"-")+COUNTIF(LD46,"-")+COUNTIF(LD47,"-")</f>
        <v>0</v>
      </c>
      <c r="LE13" s="113">
        <f>COUNTIF(LE34,"-")+COUNTIF(LE40,"-")+COUNTIF(LE39,"-")+COUNTIF(LE44,"-")+COUNTIF(LE45,"-")+COUNTIF(LE46,"-")+COUNTIF(LE47,"-")</f>
        <v>0</v>
      </c>
      <c r="LF13" s="353"/>
      <c r="LG13" s="113">
        <f>COUNTIF(LG34,"-")+COUNTIF(LG40,"-")+COUNTIF(LG39,"-")+COUNTIF(LG44,"-")+COUNTIF(LG45,"-")+COUNTIF(LG46,"-")+COUNTIF(LG47,"-")</f>
        <v>0</v>
      </c>
      <c r="LH13" s="113">
        <f>COUNTIF(LH34,"-")+COUNTIF(LH40,"-")+COUNTIF(LH39,"-")+COUNTIF(LH44,"-")+COUNTIF(LH45,"-")+COUNTIF(LH46,"-")+COUNTIF(LH47,"-")</f>
        <v>0</v>
      </c>
      <c r="LI13" s="113">
        <f>COUNTIF(LI34,"-")+COUNTIF(LI40,"-")+COUNTIF(LI39,"-")+COUNTIF(LI44,"-")+COUNTIF(LI45,"-")+COUNTIF(LI46,"-")+COUNTIF(LI47,"-")</f>
        <v>0</v>
      </c>
      <c r="LJ13" s="197"/>
      <c r="LK13" s="113">
        <f t="shared" ref="LK13:LX13" si="133">COUNTIF(LK34,"-")+COUNTIF(LK40,"-")+COUNTIF(LK39,"-")+COUNTIF(LK44,"-")+COUNTIF(LK45,"-")+COUNTIF(LK46,"-")+COUNTIF(LK47,"-")</f>
        <v>0</v>
      </c>
      <c r="LL13" s="113">
        <f t="shared" si="133"/>
        <v>0</v>
      </c>
      <c r="LM13" s="113">
        <f t="shared" si="133"/>
        <v>0</v>
      </c>
      <c r="LN13" s="113">
        <f t="shared" si="133"/>
        <v>0</v>
      </c>
      <c r="LO13" s="113">
        <f t="shared" si="133"/>
        <v>0</v>
      </c>
      <c r="LP13" s="113">
        <f t="shared" si="133"/>
        <v>0</v>
      </c>
      <c r="LQ13" s="113">
        <f t="shared" si="133"/>
        <v>0</v>
      </c>
      <c r="LR13" s="113">
        <f t="shared" si="133"/>
        <v>1</v>
      </c>
      <c r="LS13" s="113">
        <f t="shared" si="133"/>
        <v>0</v>
      </c>
      <c r="LT13" s="113">
        <f t="shared" si="133"/>
        <v>0</v>
      </c>
      <c r="LU13" s="113">
        <f t="shared" si="133"/>
        <v>0</v>
      </c>
      <c r="LV13" s="113">
        <f t="shared" si="133"/>
        <v>0</v>
      </c>
      <c r="LW13" s="113">
        <f t="shared" si="133"/>
        <v>0</v>
      </c>
      <c r="LX13" s="113">
        <f t="shared" si="133"/>
        <v>0</v>
      </c>
      <c r="LY13" s="197"/>
      <c r="LZ13" s="113">
        <f>COUNTIF(LZ34,"-")+COUNTIF(LZ40,"-")+COUNTIF(LZ39,"-")+COUNTIF(LZ44,"-")+COUNTIF(LZ45,"-")+COUNTIF(LZ46,"-")+COUNTIF(LZ47,"-")</f>
        <v>0</v>
      </c>
      <c r="MA13" s="113">
        <f>COUNTIF(MA34,"-")+COUNTIF(MA40,"-")+COUNTIF(MA39,"-")+COUNTIF(MA44,"-")+COUNTIF(MA45,"-")+COUNTIF(MA46,"-")+COUNTIF(MA47,"-")</f>
        <v>0</v>
      </c>
      <c r="MB13" s="113">
        <f>COUNTIF(MB34,"-")+COUNTIF(MB40,"-")+COUNTIF(MB39,"-")+COUNTIF(MB44,"-")+COUNTIF(MB45,"-")+COUNTIF(MB46,"-")+COUNTIF(MB47,"-")</f>
        <v>0</v>
      </c>
      <c r="MC13" s="113">
        <f>COUNTIF(MC34,"-")+COUNTIF(MC40,"-")+COUNTIF(MC39,"-")+COUNTIF(MC44,"-")+COUNTIF(MC45,"-")+COUNTIF(MC46,"-")+COUNTIF(MC47,"-")</f>
        <v>0</v>
      </c>
      <c r="MD13" s="113">
        <f>COUNTIF(MD34,"-")+COUNTIF(MD40,"-")+COUNTIF(MD39,"-")+COUNTIF(MD44,"-")+COUNTIF(MD45,"-")+COUNTIF(MD46,"-")+COUNTIF(MD47,"-")</f>
        <v>0</v>
      </c>
      <c r="ME13" s="197"/>
      <c r="MF13" s="113">
        <f>COUNTIF(MF34,"-")+COUNTIF(MF40,"-")+COUNTIF(MF39,"-")+COUNTIF(MF44,"-")+COUNTIF(MF45,"-")+COUNTIF(MF46,"-")+COUNTIF(MF47,"-")</f>
        <v>0</v>
      </c>
      <c r="MG13" s="113">
        <f>COUNTIF(MG34,"-")+COUNTIF(MG40,"-")+COUNTIF(MG39,"-")+COUNTIF(MG44,"-")+COUNTIF(MG45,"-")+COUNTIF(MG46,"-")+COUNTIF(MG47,"-")</f>
        <v>0</v>
      </c>
      <c r="MH13" s="113">
        <f>COUNTIF(MH34,"-")+COUNTIF(MH40,"-")+COUNTIF(MH39,"-")+COUNTIF(MH44,"-")+COUNTIF(MH45,"-")+COUNTIF(MH46,"-")+COUNTIF(MH47,"-")</f>
        <v>0</v>
      </c>
      <c r="MI13" s="113">
        <f>COUNTIF(MI34,"-")+COUNTIF(MI40,"-")+COUNTIF(MI39,"-")+COUNTIF(MI44,"-")+COUNTIF(MI45,"-")+COUNTIF(MI46,"-")+COUNTIF(MI47,"-")</f>
        <v>1</v>
      </c>
      <c r="MJ13" s="197"/>
      <c r="MK13" s="113">
        <f t="shared" ref="MK13:MP13" si="134">COUNTIF(MK34,"-")+COUNTIF(MK40,"-")+COUNTIF(MK39,"-")+COUNTIF(MK44,"-")+COUNTIF(MK45,"-")+COUNTIF(MK46,"-")+COUNTIF(MK47,"-")</f>
        <v>0</v>
      </c>
      <c r="ML13" s="113">
        <f t="shared" si="134"/>
        <v>0</v>
      </c>
      <c r="MM13" s="113">
        <f t="shared" si="134"/>
        <v>0</v>
      </c>
      <c r="MN13" s="113">
        <f t="shared" si="134"/>
        <v>0</v>
      </c>
      <c r="MO13" s="113">
        <f t="shared" si="134"/>
        <v>0</v>
      </c>
      <c r="MP13" s="113">
        <f t="shared" si="134"/>
        <v>0</v>
      </c>
      <c r="MQ13" s="163"/>
      <c r="MR13" s="113">
        <f t="shared" ref="MR13:MZ13" si="135">COUNTIF(MR34,"-")+COUNTIF(MR40,"-")+COUNTIF(MR39,"-")+COUNTIF(MR44,"-")+COUNTIF(MR45,"-")+COUNTIF(MR46,"-")+COUNTIF(MR47,"-")</f>
        <v>0</v>
      </c>
      <c r="MS13" s="113">
        <f t="shared" si="135"/>
        <v>0</v>
      </c>
      <c r="MT13" s="113">
        <f t="shared" si="135"/>
        <v>0</v>
      </c>
      <c r="MU13" s="113">
        <f t="shared" si="135"/>
        <v>0</v>
      </c>
      <c r="MV13" s="113">
        <f t="shared" si="135"/>
        <v>0</v>
      </c>
      <c r="MW13" s="113">
        <f t="shared" si="135"/>
        <v>0</v>
      </c>
      <c r="MX13" s="113">
        <f t="shared" si="135"/>
        <v>0</v>
      </c>
      <c r="MY13" s="113">
        <f t="shared" si="135"/>
        <v>0</v>
      </c>
      <c r="MZ13" s="113">
        <f t="shared" si="135"/>
        <v>0</v>
      </c>
      <c r="NA13" s="20"/>
      <c r="NB13" s="20"/>
      <c r="NC13" s="20"/>
      <c r="ND13" s="20"/>
    </row>
    <row r="14" spans="1:368" ht="25" customHeight="1">
      <c r="A14" s="1250"/>
      <c r="B14" s="138" t="s">
        <v>1388</v>
      </c>
      <c r="C14" s="1300" t="s">
        <v>1399</v>
      </c>
      <c r="D14" s="1300"/>
      <c r="E14" s="1300"/>
      <c r="F14" s="1300"/>
      <c r="G14" s="1300"/>
      <c r="H14" s="1300"/>
      <c r="I14" s="1300"/>
      <c r="J14" s="1300"/>
      <c r="K14" s="1300"/>
      <c r="L14" s="1300"/>
      <c r="M14" s="1300"/>
      <c r="N14" s="1300"/>
      <c r="O14" s="1300"/>
      <c r="P14" s="1300"/>
      <c r="Q14" s="1300"/>
      <c r="R14" s="1300"/>
      <c r="S14" s="1300"/>
      <c r="T14" s="1300"/>
      <c r="U14" s="1300"/>
      <c r="V14" s="153"/>
      <c r="W14" s="358"/>
      <c r="X14" s="197"/>
      <c r="Y14" s="113">
        <f>COUNTIF(Y51,"-")+COUNTIF(Y52,"-")+COUNTIF(Y55,"-")+COUNTIF(Y56,"-")+COUNTIF(Y57,"-")+COUNTIF(Y58,"-")+COUNTIF(Y59,"-")+COUNTIF(Y60,"-")+COUNTIF(Y61,"-")+COUNTIF(Y62,"-")+COUNTIF(Y63,"-")+COUNTIF(Y64,"-")+COUNTIF(Y65,"-")+COUNTIF(Y66,"-")+COUNTIF(Y71,"-")+COUNTIF(Y75,"-")+COUNTIF(Y81,"-")+COUNTIF(Y87,"-")+COUNTIF(Y91,"-")</f>
        <v>0</v>
      </c>
      <c r="Z14" s="197"/>
      <c r="AA14" s="113">
        <f>COUNTIF(AA51,"-")+COUNTIF(AA52,"-")+COUNTIF(AA55,"-")+COUNTIF(AA56,"-")+COUNTIF(AA57,"-")+COUNTIF(AA58,"-")+COUNTIF(AA59,"-")+COUNTIF(AA60,"-")+COUNTIF(AA61,"-")+COUNTIF(AA62,"-")+COUNTIF(AA63,"-")+COUNTIF(AA64,"-")+COUNTIF(AA65,"-")+COUNTIF(AA66,"-")+COUNTIF(AA71,"-")+COUNTIF(AA75,"-")+COUNTIF(AA81,"-")+COUNTIF(AA87,"-")+COUNTIF(AA91,"-")</f>
        <v>0</v>
      </c>
      <c r="AB14" s="197"/>
      <c r="AC14" s="113">
        <f>COUNTIF(AC51,"-")+COUNTIF(AC52,"-")+COUNTIF(AC55,"-")+COUNTIF(AC56,"-")+COUNTIF(AC57,"-")+COUNTIF(AC58,"-")+COUNTIF(AC59,"-")+COUNTIF(AC60,"-")+COUNTIF(AC61,"-")+COUNTIF(AC62,"-")+COUNTIF(AC63,"-")+COUNTIF(AC64,"-")+COUNTIF(AC65,"-")+COUNTIF(AC66,"-")+COUNTIF(AC71,"-")+COUNTIF(AC75,"-")+COUNTIF(AC81,"-")+COUNTIF(AC87,"-")+COUNTIF(AC91,"-")</f>
        <v>0</v>
      </c>
      <c r="AD14" s="197"/>
      <c r="AE14" s="113">
        <f>COUNTIF(AE51,"-")+COUNTIF(AE52,"-")+COUNTIF(AE55,"-")+COUNTIF(AE56,"-")+COUNTIF(AE57,"-")+COUNTIF(AE58,"-")+COUNTIF(AE59,"-")+COUNTIF(AE60,"-")+COUNTIF(AE61,"-")+COUNTIF(AE62,"-")+COUNTIF(AE63,"-")+COUNTIF(AE64,"-")+COUNTIF(AE65,"-")+COUNTIF(AE66,"-")+COUNTIF(AE71,"-")+COUNTIF(AE75,"-")+COUNTIF(AE81,"-")+COUNTIF(AE87,"-")+COUNTIF(AE91,"-")</f>
        <v>0</v>
      </c>
      <c r="AF14" s="113">
        <f>COUNTIF(AF51,"-")+COUNTIF(AF52,"-")+COUNTIF(AF55,"-")+COUNTIF(AF56,"-")+COUNTIF(AF57,"-")+COUNTIF(AF58,"-")+COUNTIF(AF59,"-")+COUNTIF(AF60,"-")+COUNTIF(AF61,"-")+COUNTIF(AF62,"-")+COUNTIF(AF63,"-")+COUNTIF(AF64,"-")+COUNTIF(AF65,"-")+COUNTIF(AF66,"-")+COUNTIF(AF71,"-")+COUNTIF(AF75,"-")+COUNTIF(AF81,"-")+COUNTIF(AF87,"-")+COUNTIF(AF91,"-")</f>
        <v>0</v>
      </c>
      <c r="AG14" s="113">
        <f>COUNTIF(AG51,"-")+COUNTIF(AG52,"-")+COUNTIF(AG55,"-")+COUNTIF(AG56,"-")+COUNTIF(AG57,"-")+COUNTIF(AG58,"-")+COUNTIF(AG59,"-")+COUNTIF(AG60,"-")+COUNTIF(AG61,"-")+COUNTIF(AG62,"-")+COUNTIF(AG63,"-")+COUNTIF(AG64,"-")+COUNTIF(AG65,"-")+COUNTIF(AG66,"-")+COUNTIF(AG71,"-")+COUNTIF(AG75,"-")+COUNTIF(AG81,"-")+COUNTIF(AG87,"-")+COUNTIF(AG91,"-")</f>
        <v>0</v>
      </c>
      <c r="AH14" s="113">
        <f>COUNTIF(AH51,"-")+COUNTIF(AH52,"-")+COUNTIF(AH55,"-")+COUNTIF(AH56,"-")+COUNTIF(AH57,"-")+COUNTIF(AH58,"-")+COUNTIF(AH59,"-")+COUNTIF(AH60,"-")+COUNTIF(AH61,"-")+COUNTIF(AH62,"-")+COUNTIF(AH63,"-")+COUNTIF(AH64,"-")+COUNTIF(AH65,"-")+COUNTIF(AH66,"-")+COUNTIF(AH71,"-")+COUNTIF(AH75,"-")+COUNTIF(AH81,"-")+COUNTIF(AH87,"-")+COUNTIF(AH91,"-")</f>
        <v>0</v>
      </c>
      <c r="AI14" s="197"/>
      <c r="AJ14" s="113">
        <f>COUNTIF(AJ51,"-")+COUNTIF(AJ52,"-")+COUNTIF(AJ55,"-")+COUNTIF(AJ56,"-")+COUNTIF(AJ57,"-")+COUNTIF(AJ58,"-")+COUNTIF(AJ59,"-")+COUNTIF(AJ60,"-")+COUNTIF(AJ61,"-")+COUNTIF(AJ62,"-")+COUNTIF(AJ63,"-")+COUNTIF(AJ64,"-")+COUNTIF(AJ65,"-")+COUNTIF(AJ66,"-")+COUNTIF(AJ71,"-")+COUNTIF(AJ75,"-")+COUNTIF(AJ81,"-")+COUNTIF(AJ87,"-")+COUNTIF(AJ91,"-")</f>
        <v>0</v>
      </c>
      <c r="AK14" s="112"/>
      <c r="AL14" s="113">
        <f>COUNTIF(AL51,"-")+COUNTIF(AL52,"-")+COUNTIF(AL55,"-")+COUNTIF(AL56,"-")+COUNTIF(AL57,"-")+COUNTIF(AL58,"-")+COUNTIF(AL59,"-")+COUNTIF(AL60,"-")+COUNTIF(AL61,"-")+COUNTIF(AL62,"-")+COUNTIF(AL63,"-")+COUNTIF(AL64,"-")+COUNTIF(AL65,"-")+COUNTIF(AL66,"-")+COUNTIF(AL71,"-")+COUNTIF(AL75,"-")+COUNTIF(AL81,"-")+COUNTIF(AL87,"-")+COUNTIF(AL91,"-")</f>
        <v>0</v>
      </c>
      <c r="AM14" s="353"/>
      <c r="AN14" s="113">
        <f t="shared" ref="AN14:AX14" si="136">COUNTIF(AN51,"-")+COUNTIF(AN52,"-")+COUNTIF(AN55,"-")+COUNTIF(AN56,"-")+COUNTIF(AN57,"-")+COUNTIF(AN58,"-")+COUNTIF(AN59,"-")+COUNTIF(AN60,"-")+COUNTIF(AN61,"-")+COUNTIF(AN62,"-")+COUNTIF(AN63,"-")+COUNTIF(AN64,"-")+COUNTIF(AN65,"-")+COUNTIF(AN66,"-")+COUNTIF(AN71,"-")+COUNTIF(AN75,"-")+COUNTIF(AN81,"-")+COUNTIF(AN87,"-")+COUNTIF(AN91,"-")</f>
        <v>0</v>
      </c>
      <c r="AO14" s="113">
        <f t="shared" si="136"/>
        <v>0</v>
      </c>
      <c r="AP14" s="113">
        <f t="shared" si="136"/>
        <v>0</v>
      </c>
      <c r="AQ14" s="113">
        <f t="shared" si="136"/>
        <v>0</v>
      </c>
      <c r="AR14" s="113">
        <f t="shared" si="136"/>
        <v>0</v>
      </c>
      <c r="AS14" s="113">
        <f t="shared" si="136"/>
        <v>0</v>
      </c>
      <c r="AT14" s="113">
        <f t="shared" si="136"/>
        <v>0</v>
      </c>
      <c r="AU14" s="113">
        <f t="shared" si="136"/>
        <v>0</v>
      </c>
      <c r="AV14" s="113">
        <f t="shared" si="136"/>
        <v>0</v>
      </c>
      <c r="AW14" s="113">
        <f t="shared" si="136"/>
        <v>0</v>
      </c>
      <c r="AX14" s="113">
        <f t="shared" si="136"/>
        <v>0</v>
      </c>
      <c r="AY14" s="112"/>
      <c r="AZ14" s="113">
        <f>COUNTIF(AZ51,"-")+COUNTIF(AZ52,"-")+COUNTIF(AZ55,"-")+COUNTIF(AZ56,"-")+COUNTIF(AZ57,"-")+COUNTIF(AZ58,"-")+COUNTIF(AZ59,"-")+COUNTIF(AZ60,"-")+COUNTIF(AZ61,"-")+COUNTIF(AZ62,"-")+COUNTIF(AZ63,"-")+COUNTIF(AZ64,"-")+COUNTIF(AZ65,"-")+COUNTIF(AZ66,"-")+COUNTIF(AZ71,"-")+COUNTIF(AZ75,"-")+COUNTIF(AZ81,"-")+COUNTIF(AZ87,"-")+COUNTIF(AZ91,"-")</f>
        <v>0</v>
      </c>
      <c r="BA14" s="112"/>
      <c r="BB14" s="113">
        <f>COUNTIF(BB51,"-")+COUNTIF(BB52,"-")+COUNTIF(BB55,"-")+COUNTIF(BB56,"-")+COUNTIF(BB57,"-")+COUNTIF(BB58,"-")+COUNTIF(BB59,"-")+COUNTIF(BB60,"-")+COUNTIF(BB61,"-")+COUNTIF(BB62,"-")+COUNTIF(BB63,"-")+COUNTIF(BB64,"-")+COUNTIF(BB65,"-")+COUNTIF(BB66,"-")+COUNTIF(BB71,"-")+COUNTIF(BB75,"-")+COUNTIF(BB81,"-")+COUNTIF(BB87,"-")+COUNTIF(BB91,"-")</f>
        <v>0</v>
      </c>
      <c r="BC14" s="197"/>
      <c r="BD14" s="113">
        <f>COUNTIF(BD51,"-")+COUNTIF(BD52,"-")+COUNTIF(BD55,"-")+COUNTIF(BD56,"-")+COUNTIF(BD57,"-")+COUNTIF(BD58,"-")+COUNTIF(BD59,"-")+COUNTIF(BD60,"-")+COUNTIF(BD61,"-")+COUNTIF(BD62,"-")+COUNTIF(BD63,"-")+COUNTIF(BD64,"-")+COUNTIF(BD65,"-")+COUNTIF(BD66,"-")+COUNTIF(BD71,"-")+COUNTIF(BD75,"-")+COUNTIF(BD81,"-")+COUNTIF(BD87,"-")+COUNTIF(BD91,"-")</f>
        <v>0</v>
      </c>
      <c r="BE14" s="113">
        <f>COUNTIF(BE51,"-")+COUNTIF(BE52,"-")+COUNTIF(BE55,"-")+COUNTIF(BE56,"-")+COUNTIF(BE57,"-")+COUNTIF(BE58,"-")+COUNTIF(BE59,"-")+COUNTIF(BE60,"-")+COUNTIF(BE61,"-")+COUNTIF(BE62,"-")+COUNTIF(BE63,"-")+COUNTIF(BE64,"-")+COUNTIF(BE65,"-")+COUNTIF(BE66,"-")+COUNTIF(BE71,"-")+COUNTIF(BE75,"-")+COUNTIF(BE81,"-")+COUNTIF(BE87,"-")+COUNTIF(BE91,"-")</f>
        <v>0</v>
      </c>
      <c r="BF14" s="197"/>
      <c r="BG14" s="113">
        <f>COUNTIF(BG51,"-")+COUNTIF(BG52,"-")+COUNTIF(BG55,"-")+COUNTIF(BG56,"-")+COUNTIF(BG57,"-")+COUNTIF(BG58,"-")+COUNTIF(BG59,"-")+COUNTIF(BG60,"-")+COUNTIF(BG61,"-")+COUNTIF(BG62,"-")+COUNTIF(BG63,"-")+COUNTIF(BG64,"-")+COUNTIF(BG65,"-")+COUNTIF(BG66,"-")+COUNTIF(BG71,"-")+COUNTIF(BG75,"-")+COUNTIF(BG81,"-")+COUNTIF(BG87,"-")+COUNTIF(BG91,"-")</f>
        <v>0</v>
      </c>
      <c r="BH14" s="113">
        <f>COUNTIF(BH51,"-")+COUNTIF(BH52,"-")+COUNTIF(BH55,"-")+COUNTIF(BH56,"-")+COUNTIF(BH57,"-")+COUNTIF(BH58,"-")+COUNTIF(BH59,"-")+COUNTIF(BH60,"-")+COUNTIF(BH61,"-")+COUNTIF(BH62,"-")+COUNTIF(BH63,"-")+COUNTIF(BH64,"-")+COUNTIF(BH65,"-")+COUNTIF(BH66,"-")+COUNTIF(BH71,"-")+COUNTIF(BH75,"-")+COUNTIF(BH81,"-")+COUNTIF(BH87,"-")+COUNTIF(BH91,"-")</f>
        <v>0</v>
      </c>
      <c r="BI14" s="113">
        <f>COUNTIF(BI51,"-")+COUNTIF(BI52,"-")+COUNTIF(BI55,"-")+COUNTIF(BI56,"-")+COUNTIF(BI57,"-")+COUNTIF(BI58,"-")+COUNTIF(BI59,"-")+COUNTIF(BI60,"-")+COUNTIF(BI61,"-")+COUNTIF(BI62,"-")+COUNTIF(BI63,"-")+COUNTIF(BI64,"-")+COUNTIF(BI65,"-")+COUNTIF(BI66,"-")+COUNTIF(BI71,"-")+COUNTIF(BI75,"-")+COUNTIF(BI81,"-")+COUNTIF(BI87,"-")+COUNTIF(BI91,"-")</f>
        <v>1</v>
      </c>
      <c r="BJ14" s="113">
        <f>COUNTIF(BJ51,"-")+COUNTIF(BJ52,"-")+COUNTIF(BJ55,"-")+COUNTIF(BJ56,"-")+COUNTIF(BJ57,"-")+COUNTIF(BJ58,"-")+COUNTIF(BJ59,"-")+COUNTIF(BJ60,"-")+COUNTIF(BJ61,"-")+COUNTIF(BJ62,"-")+COUNTIF(BJ63,"-")+COUNTIF(BJ64,"-")+COUNTIF(BJ65,"-")+COUNTIF(BJ66,"-")+COUNTIF(BJ71,"-")+COUNTIF(BJ75,"-")+COUNTIF(BJ81,"-")+COUNTIF(BJ87,"-")+COUNTIF(BJ91,"-")</f>
        <v>0</v>
      </c>
      <c r="BK14" s="358"/>
      <c r="BL14" s="113">
        <f>COUNTIF(BL51,"-")+COUNTIF(BL52,"-")+COUNTIF(BL55,"-")+COUNTIF(BL56,"-")+COUNTIF(BL57,"-")+COUNTIF(BL58,"-")+COUNTIF(BL59,"-")+COUNTIF(BL60,"-")+COUNTIF(BL61,"-")+COUNTIF(BL62,"-")+COUNTIF(BL63,"-")+COUNTIF(BL64,"-")+COUNTIF(BL65,"-")+COUNTIF(BL66,"-")+COUNTIF(BL71,"-")+COUNTIF(BL75,"-")+COUNTIF(BL81,"-")+COUNTIF(BL87,"-")+COUNTIF(BL91,"-")</f>
        <v>0</v>
      </c>
      <c r="BM14" s="113">
        <f>COUNTIF(BM51,"-")+COUNTIF(BM52,"-")+COUNTIF(BM55,"-")+COUNTIF(BM56,"-")+COUNTIF(BM57,"-")+COUNTIF(BM58,"-")+COUNTIF(BM59,"-")+COUNTIF(BM60,"-")+COUNTIF(BM61,"-")+COUNTIF(BM62,"-")+COUNTIF(BM63,"-")+COUNTIF(BM64,"-")+COUNTIF(BM65,"-")+COUNTIF(BM66,"-")+COUNTIF(BM71,"-")+COUNTIF(BM75,"-")+COUNTIF(BM81,"-")+COUNTIF(BM87,"-")+COUNTIF(BM91,"-")</f>
        <v>1</v>
      </c>
      <c r="BN14" s="197"/>
      <c r="BO14" s="113">
        <f>COUNTIF(BO51,"-")+COUNTIF(BO52,"-")+COUNTIF(BO55,"-")+COUNTIF(BO56,"-")+COUNTIF(BO57,"-")+COUNTIF(BO58,"-")+COUNTIF(BO59,"-")+COUNTIF(BO60,"-")+COUNTIF(BO61,"-")+COUNTIF(BO62,"-")+COUNTIF(BO63,"-")+COUNTIF(BO64,"-")+COUNTIF(BO65,"-")+COUNTIF(BO66,"-")+COUNTIF(BO71,"-")+COUNTIF(BO75,"-")+COUNTIF(BO81,"-")+COUNTIF(BO87,"-")+COUNTIF(BO91,"-")</f>
        <v>0</v>
      </c>
      <c r="BP14" s="113">
        <f>COUNTIF(BP51,"-")+COUNTIF(BP52,"-")+COUNTIF(BP55,"-")+COUNTIF(BP56,"-")+COUNTIF(BP57,"-")+COUNTIF(BP58,"-")+COUNTIF(BP59,"-")+COUNTIF(BP60,"-")+COUNTIF(BP61,"-")+COUNTIF(BP62,"-")+COUNTIF(BP63,"-")+COUNTIF(BP64,"-")+COUNTIF(BP65,"-")+COUNTIF(BP66,"-")+COUNTIF(BP71,"-")+COUNTIF(BP75,"-")+COUNTIF(BP81,"-")+COUNTIF(BP87,"-")+COUNTIF(BP91,"-")</f>
        <v>0</v>
      </c>
      <c r="BQ14" s="113">
        <f>COUNTIF(BQ51,"-")+COUNTIF(BQ52,"-")+COUNTIF(BQ55,"-")+COUNTIF(BQ56,"-")+COUNTIF(BQ57,"-")+COUNTIF(BQ58,"-")+COUNTIF(BQ59,"-")+COUNTIF(BQ60,"-")+COUNTIF(BQ61,"-")+COUNTIF(BQ62,"-")+COUNTIF(BQ63,"-")+COUNTIF(BQ64,"-")+COUNTIF(BQ65,"-")+COUNTIF(BQ66,"-")+COUNTIF(BQ71,"-")+COUNTIF(BQ75,"-")+COUNTIF(BQ81,"-")+COUNTIF(BQ87,"-")+COUNTIF(BQ91,"-")</f>
        <v>0</v>
      </c>
      <c r="BR14" s="197"/>
      <c r="BS14" s="113">
        <f>COUNTIF(BS51,"-")+COUNTIF(BS52,"-")+COUNTIF(BS55,"-")+COUNTIF(BS56,"-")+COUNTIF(BS57,"-")+COUNTIF(BS58,"-")+COUNTIF(BS59,"-")+COUNTIF(BS60,"-")+COUNTIF(BS61,"-")+COUNTIF(BS62,"-")+COUNTIF(BS63,"-")+COUNTIF(BS64,"-")+COUNTIF(BS65,"-")+COUNTIF(BS66,"-")+COUNTIF(BS71,"-")+COUNTIF(BS75,"-")+COUNTIF(BS81,"-")+COUNTIF(BS87,"-")+COUNTIF(BS91,"-")</f>
        <v>0</v>
      </c>
      <c r="BT14" s="113">
        <f>COUNTIF(BT51,"-")+COUNTIF(BT52,"-")+COUNTIF(BT55,"-")+COUNTIF(BT56,"-")+COUNTIF(BT57,"-")+COUNTIF(BT58,"-")+COUNTIF(BT59,"-")+COUNTIF(BT60,"-")+COUNTIF(BT61,"-")+COUNTIF(BT62,"-")+COUNTIF(BT63,"-")+COUNTIF(BT64,"-")+COUNTIF(BT65,"-")+COUNTIF(BT66,"-")+COUNTIF(BT71,"-")+COUNTIF(BT75,"-")+COUNTIF(BT81,"-")+COUNTIF(BT87,"-")+COUNTIF(BT91,"-")</f>
        <v>0</v>
      </c>
      <c r="BU14" s="197"/>
      <c r="BV14" s="113">
        <f>COUNTIF(BV51,"-")+COUNTIF(BV52,"-")+COUNTIF(BV55,"-")+COUNTIF(BV56,"-")+COUNTIF(BV57,"-")+COUNTIF(BV58,"-")+COUNTIF(BV59,"-")+COUNTIF(BV60,"-")+COUNTIF(BV61,"-")+COUNTIF(BV62,"-")+COUNTIF(BV63,"-")+COUNTIF(BV64,"-")+COUNTIF(BV65,"-")+COUNTIF(BV66,"-")+COUNTIF(BV71,"-")+COUNTIF(BV75,"-")+COUNTIF(BV81,"-")+COUNTIF(BV87,"-")+COUNTIF(BV91,"-")</f>
        <v>0</v>
      </c>
      <c r="BW14" s="197"/>
      <c r="BX14" s="113">
        <f>COUNTIF(BX51,"-")+COUNTIF(BX52,"-")+COUNTIF(BX55,"-")+COUNTIF(BX56,"-")+COUNTIF(BX57,"-")+COUNTIF(BX58,"-")+COUNTIF(BX59,"-")+COUNTIF(BX60,"-")+COUNTIF(BX61,"-")+COUNTIF(BX62,"-")+COUNTIF(BX63,"-")+COUNTIF(BX64,"-")+COUNTIF(BX65,"-")+COUNTIF(BX66,"-")+COUNTIF(BX71,"-")+COUNTIF(BX75,"-")+COUNTIF(BX81,"-")+COUNTIF(BX87,"-")+COUNTIF(BX91,"-")</f>
        <v>0</v>
      </c>
      <c r="BY14" s="113">
        <f>COUNTIF(BY51,"-")+COUNTIF(BY52,"-")+COUNTIF(BY55,"-")+COUNTIF(BY56,"-")+COUNTIF(BY57,"-")+COUNTIF(BY58,"-")+COUNTIF(BY59,"-")+COUNTIF(BY60,"-")+COUNTIF(BY61,"-")+COUNTIF(BY62,"-")+COUNTIF(BY63,"-")+COUNTIF(BY64,"-")+COUNTIF(BY65,"-")+COUNTIF(BY66,"-")+COUNTIF(BY71,"-")+COUNTIF(BY75,"-")+COUNTIF(BY81,"-")+COUNTIF(BY87,"-")+COUNTIF(BY91,"-")</f>
        <v>0</v>
      </c>
      <c r="BZ14" s="197"/>
      <c r="CA14" s="113">
        <f>COUNTIF(CA51,"-")+COUNTIF(CA52,"-")+COUNTIF(CA55,"-")+COUNTIF(CA56,"-")+COUNTIF(CA57,"-")+COUNTIF(CA58,"-")+COUNTIF(CA59,"-")+COUNTIF(CA60,"-")+COUNTIF(CA61,"-")+COUNTIF(CA62,"-")+COUNTIF(CA63,"-")+COUNTIF(CA64,"-")+COUNTIF(CA65,"-")+COUNTIF(CA66,"-")+COUNTIF(CA71,"-")+COUNTIF(CA75,"-")+COUNTIF(CA81,"-")+COUNTIF(CA87,"-")+COUNTIF(CA91,"-")</f>
        <v>0</v>
      </c>
      <c r="CB14" s="113">
        <f>COUNTIF(CB51,"-")+COUNTIF(CB52,"-")+COUNTIF(CB55,"-")+COUNTIF(CB56,"-")+COUNTIF(CB57,"-")+COUNTIF(CB58,"-")+COUNTIF(CB59,"-")+COUNTIF(CB60,"-")+COUNTIF(CB61,"-")+COUNTIF(CB62,"-")+COUNTIF(CB63,"-")+COUNTIF(CB64,"-")+COUNTIF(CB65,"-")+COUNTIF(CB66,"-")+COUNTIF(CB71,"-")+COUNTIF(CB75,"-")+COUNTIF(CB81,"-")+COUNTIF(CB87,"-")+COUNTIF(CB91,"-")</f>
        <v>0</v>
      </c>
      <c r="CC14" s="113">
        <f>COUNTIF(CC51,"-")+COUNTIF(CC52,"-")+COUNTIF(CC55,"-")+COUNTIF(CC56,"-")+COUNTIF(CC57,"-")+COUNTIF(CC58,"-")+COUNTIF(CC59,"-")+COUNTIF(CC60,"-")+COUNTIF(CC61,"-")+COUNTIF(CC62,"-")+COUNTIF(CC63,"-")+COUNTIF(CC64,"-")+COUNTIF(CC65,"-")+COUNTIF(CC66,"-")+COUNTIF(CC71,"-")+COUNTIF(CC75,"-")+COUNTIF(CC81,"-")+COUNTIF(CC87,"-")+COUNTIF(CC91,"-")</f>
        <v>0</v>
      </c>
      <c r="CD14" s="113">
        <f>COUNTIF(CD51,"-")+COUNTIF(CD52,"-")+COUNTIF(CD55,"-")+COUNTIF(CD56,"-")+COUNTIF(CD57,"-")+COUNTIF(CD58,"-")+COUNTIF(CD59,"-")+COUNTIF(CD60,"-")+COUNTIF(CD61,"-")+COUNTIF(CD62,"-")+COUNTIF(CD63,"-")+COUNTIF(CD64,"-")+COUNTIF(CD65,"-")+COUNTIF(CD66,"-")+COUNTIF(CD71,"-")+COUNTIF(CD75,"-")+COUNTIF(CD81,"-")+COUNTIF(CD87,"-")+COUNTIF(CD91,"-")</f>
        <v>0</v>
      </c>
      <c r="CE14" s="358"/>
      <c r="CF14" s="113">
        <f>COUNTIF(CF51,"-")+COUNTIF(CF52,"-")+COUNTIF(CF55,"-")+COUNTIF(CF56,"-")+COUNTIF(CF57,"-")+COUNTIF(CF58,"-")+COUNTIF(CF59,"-")+COUNTIF(CF60,"-")+COUNTIF(CF61,"-")+COUNTIF(CF62,"-")+COUNTIF(CF63,"-")+COUNTIF(CF64,"-")+COUNTIF(CF65,"-")+COUNTIF(CF66,"-")+COUNTIF(CF71,"-")+COUNTIF(CF75,"-")+COUNTIF(CF81,"-")+COUNTIF(CF87,"-")+COUNTIF(CF91,"-")</f>
        <v>0</v>
      </c>
      <c r="CG14" s="197"/>
      <c r="CH14" s="113">
        <f>COUNTIF(CH51,"-")+COUNTIF(CH52,"-")+COUNTIF(CH55,"-")+COUNTIF(CH56,"-")+COUNTIF(CH57,"-")+COUNTIF(CH58,"-")+COUNTIF(CH59,"-")+COUNTIF(CH60,"-")+COUNTIF(CH61,"-")+COUNTIF(CH62,"-")+COUNTIF(CH63,"-")+COUNTIF(CH64,"-")+COUNTIF(CH65,"-")+COUNTIF(CH66,"-")+COUNTIF(CH71,"-")+COUNTIF(CH75,"-")+COUNTIF(CH81,"-")+COUNTIF(CH87,"-")+COUNTIF(CH91,"-")</f>
        <v>0</v>
      </c>
      <c r="CI14" s="112"/>
      <c r="CJ14" s="113">
        <f>COUNTIF(CJ51,"-")+COUNTIF(CJ52,"-")+COUNTIF(CJ55,"-")+COUNTIF(CJ56,"-")+COUNTIF(CJ57,"-")+COUNTIF(CJ58,"-")+COUNTIF(CJ59,"-")+COUNTIF(CJ60,"-")+COUNTIF(CJ61,"-")+COUNTIF(CJ62,"-")+COUNTIF(CJ63,"-")+COUNTIF(CJ64,"-")+COUNTIF(CJ65,"-")+COUNTIF(CJ66,"-")+COUNTIF(CJ71,"-")+COUNTIF(CJ75,"-")+COUNTIF(CJ81,"-")+COUNTIF(CJ87,"-")+COUNTIF(CJ91,"-")</f>
        <v>0</v>
      </c>
      <c r="CK14" s="113">
        <f>COUNTIF(CK51,"-")+COUNTIF(CK52,"-")+COUNTIF(CK55,"-")+COUNTIF(CK56,"-")+COUNTIF(CK57,"-")+COUNTIF(CK58,"-")+COUNTIF(CK59,"-")+COUNTIF(CK60,"-")+COUNTIF(CK61,"-")+COUNTIF(CK62,"-")+COUNTIF(CK63,"-")+COUNTIF(CK64,"-")+COUNTIF(CK65,"-")+COUNTIF(CK66,"-")+COUNTIF(CK71,"-")+COUNTIF(CK75,"-")+COUNTIF(CK81,"-")+COUNTIF(CK87,"-")+COUNTIF(CK91,"-")</f>
        <v>0</v>
      </c>
      <c r="CL14" s="353"/>
      <c r="CM14" s="113">
        <f>COUNTIF(CM51,"-")+COUNTIF(CM52,"-")+COUNTIF(CM55,"-")+COUNTIF(CM56,"-")+COUNTIF(CM57,"-")+COUNTIF(CM58,"-")+COUNTIF(CM59,"-")+COUNTIF(CM60,"-")+COUNTIF(CM61,"-")+COUNTIF(CM62,"-")+COUNTIF(CM63,"-")+COUNTIF(CM64,"-")+COUNTIF(CM65,"-")+COUNTIF(CM66,"-")+COUNTIF(CM71,"-")+COUNTIF(CM75,"-")+COUNTIF(CM81,"-")+COUNTIF(CM87,"-")+COUNTIF(CM91,"-")</f>
        <v>0</v>
      </c>
      <c r="CN14" s="113">
        <f>COUNTIF(CN51,"-")+COUNTIF(CN52,"-")+COUNTIF(CN55,"-")+COUNTIF(CN56,"-")+COUNTIF(CN57,"-")+COUNTIF(CN58,"-")+COUNTIF(CN59,"-")+COUNTIF(CN60,"-")+COUNTIF(CN61,"-")+COUNTIF(CN62,"-")+COUNTIF(CN63,"-")+COUNTIF(CN64,"-")+COUNTIF(CN65,"-")+COUNTIF(CN66,"-")+COUNTIF(CN71,"-")+COUNTIF(CN75,"-")+COUNTIF(CN81,"-")+COUNTIF(CN87,"-")+COUNTIF(CN91,"-")</f>
        <v>0</v>
      </c>
      <c r="CO14" s="113">
        <f>COUNTIF(CO51,"-")+COUNTIF(CO52,"-")+COUNTIF(CO55,"-")+COUNTIF(CO56,"-")+COUNTIF(CO57,"-")+COUNTIF(CO58,"-")+COUNTIF(CO59,"-")+COUNTIF(CO60,"-")+COUNTIF(CO61,"-")+COUNTIF(CO62,"-")+COUNTIF(CO63,"-")+COUNTIF(CO64,"-")+COUNTIF(CO65,"-")+COUNTIF(CO66,"-")+COUNTIF(CO71,"-")+COUNTIF(CO75,"-")+COUNTIF(CO81,"-")+COUNTIF(CO87,"-")+COUNTIF(CO91,"-")</f>
        <v>0</v>
      </c>
      <c r="CP14" s="353"/>
      <c r="CQ14" s="113">
        <f t="shared" ref="CQ14:CW14" si="137">COUNTIF(CQ51,"-")+COUNTIF(CQ52,"-")+COUNTIF(CQ55,"-")+COUNTIF(CQ56,"-")+COUNTIF(CQ57,"-")+COUNTIF(CQ58,"-")+COUNTIF(CQ59,"-")+COUNTIF(CQ60,"-")+COUNTIF(CQ61,"-")+COUNTIF(CQ62,"-")+COUNTIF(CQ63,"-")+COUNTIF(CQ64,"-")+COUNTIF(CQ65,"-")+COUNTIF(CQ66,"-")+COUNTIF(CQ71,"-")+COUNTIF(CQ75,"-")+COUNTIF(CQ81,"-")+COUNTIF(CQ87,"-")+COUNTIF(CQ91,"-")</f>
        <v>0</v>
      </c>
      <c r="CR14" s="113">
        <f t="shared" si="137"/>
        <v>0</v>
      </c>
      <c r="CS14" s="113">
        <f t="shared" si="137"/>
        <v>0</v>
      </c>
      <c r="CT14" s="113">
        <f t="shared" si="137"/>
        <v>0</v>
      </c>
      <c r="CU14" s="113">
        <f t="shared" si="137"/>
        <v>0</v>
      </c>
      <c r="CV14" s="113">
        <f t="shared" si="137"/>
        <v>0</v>
      </c>
      <c r="CW14" s="113">
        <f t="shared" si="137"/>
        <v>0</v>
      </c>
      <c r="CX14" s="353"/>
      <c r="CY14" s="113">
        <f>COUNTIF(CY51,"-")+COUNTIF(CY52,"-")+COUNTIF(CY55,"-")+COUNTIF(CY56,"-")+COUNTIF(CY57,"-")+COUNTIF(CY58,"-")+COUNTIF(CY59,"-")+COUNTIF(CY60,"-")+COUNTIF(CY61,"-")+COUNTIF(CY62,"-")+COUNTIF(CY63,"-")+COUNTIF(CY64,"-")+COUNTIF(CY65,"-")+COUNTIF(CY66,"-")+COUNTIF(CY71,"-")+COUNTIF(CY75,"-")+COUNTIF(CY81,"-")+COUNTIF(CY87,"-")+COUNTIF(CY91,"-")</f>
        <v>0</v>
      </c>
      <c r="CZ14" s="113">
        <f>COUNTIF(CZ51,"-")+COUNTIF(CZ52,"-")+COUNTIF(CZ55,"-")+COUNTIF(CZ56,"-")+COUNTIF(CZ57,"-")+COUNTIF(CZ58,"-")+COUNTIF(CZ59,"-")+COUNTIF(CZ60,"-")+COUNTIF(CZ61,"-")+COUNTIF(CZ62,"-")+COUNTIF(CZ63,"-")+COUNTIF(CZ64,"-")+COUNTIF(CZ65,"-")+COUNTIF(CZ66,"-")+COUNTIF(CZ71,"-")+COUNTIF(CZ75,"-")+COUNTIF(CZ81,"-")+COUNTIF(CZ87,"-")+COUNTIF(CZ91,"-")</f>
        <v>0</v>
      </c>
      <c r="DA14" s="113">
        <f>COUNTIF(DA51,"-")+COUNTIF(DA52,"-")+COUNTIF(DA55,"-")+COUNTIF(DA56,"-")+COUNTIF(DA57,"-")+COUNTIF(DA58,"-")+COUNTIF(DA59,"-")+COUNTIF(DA60,"-")+COUNTIF(DA61,"-")+COUNTIF(DA62,"-")+COUNTIF(DA63,"-")+COUNTIF(DA64,"-")+COUNTIF(DA65,"-")+COUNTIF(DA66,"-")+COUNTIF(DA71,"-")+COUNTIF(DA75,"-")+COUNTIF(DA81,"-")+COUNTIF(DA87,"-")+COUNTIF(DA91,"-")</f>
        <v>0</v>
      </c>
      <c r="DB14" s="113">
        <f>COUNTIF(DB51,"-")+COUNTIF(DB52,"-")+COUNTIF(DB55,"-")+COUNTIF(DB56,"-")+COUNTIF(DB57,"-")+COUNTIF(DB58,"-")+COUNTIF(DB59,"-")+COUNTIF(DB60,"-")+COUNTIF(DB61,"-")+COUNTIF(DB62,"-")+COUNTIF(DB63,"-")+COUNTIF(DB64,"-")+COUNTIF(DB65,"-")+COUNTIF(DB66,"-")+COUNTIF(DB71,"-")+COUNTIF(DB75,"-")+COUNTIF(DB81,"-")+COUNTIF(DB87,"-")+COUNTIF(DB91,"-")</f>
        <v>0</v>
      </c>
      <c r="DC14" s="197"/>
      <c r="DD14" s="113">
        <f t="shared" ref="DD14:DN14" si="138">COUNTIF(DD51,"-")+COUNTIF(DD52,"-")+COUNTIF(DD55,"-")+COUNTIF(DD56,"-")+COUNTIF(DD57,"-")+COUNTIF(DD58,"-")+COUNTIF(DD59,"-")+COUNTIF(DD60,"-")+COUNTIF(DD61,"-")+COUNTIF(DD62,"-")+COUNTIF(DD63,"-")+COUNTIF(DD64,"-")+COUNTIF(DD65,"-")+COUNTIF(DD66,"-")+COUNTIF(DD71,"-")+COUNTIF(DD75,"-")+COUNTIF(DD81,"-")+COUNTIF(DD87,"-")+COUNTIF(DD91,"-")</f>
        <v>0</v>
      </c>
      <c r="DE14" s="113">
        <f t="shared" si="138"/>
        <v>0</v>
      </c>
      <c r="DF14" s="113">
        <f t="shared" si="138"/>
        <v>0</v>
      </c>
      <c r="DG14" s="113">
        <f t="shared" si="138"/>
        <v>0</v>
      </c>
      <c r="DH14" s="113">
        <f t="shared" si="138"/>
        <v>0</v>
      </c>
      <c r="DI14" s="113">
        <f t="shared" si="138"/>
        <v>0</v>
      </c>
      <c r="DJ14" s="113">
        <f t="shared" si="138"/>
        <v>0</v>
      </c>
      <c r="DK14" s="113">
        <f t="shared" si="138"/>
        <v>0</v>
      </c>
      <c r="DL14" s="113">
        <f t="shared" si="138"/>
        <v>0</v>
      </c>
      <c r="DM14" s="113">
        <f t="shared" si="138"/>
        <v>0</v>
      </c>
      <c r="DN14" s="113">
        <f t="shared" si="138"/>
        <v>0</v>
      </c>
      <c r="DO14" s="197"/>
      <c r="DP14" s="113">
        <f>COUNTIF(DP51,"-")+COUNTIF(DP52,"-")+COUNTIF(DP55,"-")+COUNTIF(DP56,"-")+COUNTIF(DP57,"-")+COUNTIF(DP58,"-")+COUNTIF(DP59,"-")+COUNTIF(DP60,"-")+COUNTIF(DP61,"-")+COUNTIF(DP62,"-")+COUNTIF(DP63,"-")+COUNTIF(DP64,"-")+COUNTIF(DP65,"-")+COUNTIF(DP66,"-")+COUNTIF(DP71,"-")+COUNTIF(DP75,"-")+COUNTIF(DP81,"-")+COUNTIF(DP87,"-")+COUNTIF(DP91,"-")</f>
        <v>0</v>
      </c>
      <c r="DQ14" s="113">
        <f>COUNTIF(DQ51,"-")+COUNTIF(DQ52,"-")+COUNTIF(DQ55,"-")+COUNTIF(DQ56,"-")+COUNTIF(DQ57,"-")+COUNTIF(DQ58,"-")+COUNTIF(DQ59,"-")+COUNTIF(DQ60,"-")+COUNTIF(DQ61,"-")+COUNTIF(DQ62,"-")+COUNTIF(DQ63,"-")+COUNTIF(DQ64,"-")+COUNTIF(DQ65,"-")+COUNTIF(DQ66,"-")+COUNTIF(DQ71,"-")+COUNTIF(DQ75,"-")+COUNTIF(DQ81,"-")+COUNTIF(DQ87,"-")+COUNTIF(DQ91,"-")</f>
        <v>2</v>
      </c>
      <c r="DR14" s="113">
        <f>COUNTIF(DR51,"-")+COUNTIF(DR52,"-")+COUNTIF(DR55,"-")+COUNTIF(DR56,"-")+COUNTIF(DR57,"-")+COUNTIF(DR58,"-")+COUNTIF(DR59,"-")+COUNTIF(DR60,"-")+COUNTIF(DR61,"-")+COUNTIF(DR62,"-")+COUNTIF(DR63,"-")+COUNTIF(DR64,"-")+COUNTIF(DR65,"-")+COUNTIF(DR66,"-")+COUNTIF(DR71,"-")+COUNTIF(DR75,"-")+COUNTIF(DR81,"-")+COUNTIF(DR87,"-")+COUNTIF(DR91,"-")</f>
        <v>1</v>
      </c>
      <c r="DS14" s="197"/>
      <c r="DT14" s="113">
        <f t="shared" ref="DT14:DZ14" si="139">COUNTIF(DT51,"-")+COUNTIF(DT52,"-")+COUNTIF(DT55,"-")+COUNTIF(DT56,"-")+COUNTIF(DT57,"-")+COUNTIF(DT58,"-")+COUNTIF(DT59,"-")+COUNTIF(DT60,"-")+COUNTIF(DT61,"-")+COUNTIF(DT62,"-")+COUNTIF(DT63,"-")+COUNTIF(DT64,"-")+COUNTIF(DT65,"-")+COUNTIF(DT66,"-")+COUNTIF(DT71,"-")+COUNTIF(DT75,"-")+COUNTIF(DT81,"-")+COUNTIF(DT87,"-")+COUNTIF(DT91,"-")</f>
        <v>0</v>
      </c>
      <c r="DU14" s="113">
        <f t="shared" si="139"/>
        <v>0</v>
      </c>
      <c r="DV14" s="113">
        <f t="shared" si="139"/>
        <v>0</v>
      </c>
      <c r="DW14" s="113">
        <f t="shared" si="139"/>
        <v>0</v>
      </c>
      <c r="DX14" s="113">
        <f t="shared" si="139"/>
        <v>0</v>
      </c>
      <c r="DY14" s="113">
        <f t="shared" si="139"/>
        <v>0</v>
      </c>
      <c r="DZ14" s="113">
        <f t="shared" si="139"/>
        <v>0</v>
      </c>
      <c r="EA14" s="358"/>
      <c r="EB14" s="113">
        <f>COUNTIF(EB51,"-")+COUNTIF(EB52,"-")+COUNTIF(EB55,"-")+COUNTIF(EB56,"-")+COUNTIF(EB57,"-")+COUNTIF(EB58,"-")+COUNTIF(EB59,"-")+COUNTIF(EB60,"-")+COUNTIF(EB61,"-")+COUNTIF(EB62,"-")+COUNTIF(EB63,"-")+COUNTIF(EB64,"-")+COUNTIF(EB65,"-")+COUNTIF(EB66,"-")+COUNTIF(EB71,"-")+COUNTIF(EB75,"-")+COUNTIF(EB81,"-")+COUNTIF(EB87,"-")+COUNTIF(EB91,"-")</f>
        <v>0</v>
      </c>
      <c r="EC14" s="197"/>
      <c r="ED14" s="353"/>
      <c r="EE14" s="113">
        <f>COUNTIF(EE51,"-")+COUNTIF(EE52,"-")+COUNTIF(EE55,"-")+COUNTIF(EE56,"-")+COUNTIF(EE57,"-")+COUNTIF(EE58,"-")+COUNTIF(EE59,"-")+COUNTIF(EE60,"-")+COUNTIF(EE61,"-")+COUNTIF(EE62,"-")+COUNTIF(EE63,"-")+COUNTIF(EE64,"-")+COUNTIF(EE65,"-")+COUNTIF(EE66,"-")+COUNTIF(EE71,"-")+COUNTIF(EE75,"-")+COUNTIF(EE81,"-")+COUNTIF(EE87,"-")+COUNTIF(EE91,"-")</f>
        <v>0</v>
      </c>
      <c r="EF14" s="113">
        <f>COUNTIF(EF51,"-")+COUNTIF(EF52,"-")+COUNTIF(EF55,"-")+COUNTIF(EF56,"-")+COUNTIF(EF57,"-")+COUNTIF(EF58,"-")+COUNTIF(EF59,"-")+COUNTIF(EF60,"-")+COUNTIF(EF61,"-")+COUNTIF(EF62,"-")+COUNTIF(EF63,"-")+COUNTIF(EF64,"-")+COUNTIF(EF65,"-")+COUNTIF(EF66,"-")+COUNTIF(EF71,"-")+COUNTIF(EF75,"-")+COUNTIF(EF81,"-")+COUNTIF(EF87,"-")+COUNTIF(EF91,"-")</f>
        <v>0</v>
      </c>
      <c r="EG14" s="113">
        <f>COUNTIF(EG51,"-")+COUNTIF(EG52,"-")+COUNTIF(EG55,"-")+COUNTIF(EG56,"-")+COUNTIF(EG57,"-")+COUNTIF(EG58,"-")+COUNTIF(EG59,"-")+COUNTIF(EG60,"-")+COUNTIF(EG61,"-")+COUNTIF(EG62,"-")+COUNTIF(EG63,"-")+COUNTIF(EG64,"-")+COUNTIF(EG65,"-")+COUNTIF(EG66,"-")+COUNTIF(EG71,"-")+COUNTIF(EG75,"-")+COUNTIF(EG81,"-")+COUNTIF(EG87,"-")+COUNTIF(EG91,"-")</f>
        <v>0</v>
      </c>
      <c r="EH14" s="113">
        <f>COUNTIF(EH51,"-")+COUNTIF(EH52,"-")+COUNTIF(EH55,"-")+COUNTIF(EH56,"-")+COUNTIF(EH57,"-")+COUNTIF(EH58,"-")+COUNTIF(EH59,"-")+COUNTIF(EH60,"-")+COUNTIF(EH61,"-")+COUNTIF(EH62,"-")+COUNTIF(EH63,"-")+COUNTIF(EH64,"-")+COUNTIF(EH65,"-")+COUNTIF(EH66,"-")+COUNTIF(EH71,"-")+COUNTIF(EH75,"-")+COUNTIF(EH81,"-")+COUNTIF(EH87,"-")+COUNTIF(EH91,"-")</f>
        <v>0</v>
      </c>
      <c r="EI14" s="112"/>
      <c r="EJ14" s="113">
        <f>COUNTIF(EJ51,"-")+COUNTIF(EJ52,"-")+COUNTIF(EJ55,"-")+COUNTIF(EJ56,"-")+COUNTIF(EJ57,"-")+COUNTIF(EJ58,"-")+COUNTIF(EJ59,"-")+COUNTIF(EJ60,"-")+COUNTIF(EJ61,"-")+COUNTIF(EJ62,"-")+COUNTIF(EJ63,"-")+COUNTIF(EJ64,"-")+COUNTIF(EJ65,"-")+COUNTIF(EJ66,"-")+COUNTIF(EJ71,"-")+COUNTIF(EJ75,"-")+COUNTIF(EJ81,"-")+COUNTIF(EJ87,"-")+COUNTIF(EJ91,"-")</f>
        <v>0</v>
      </c>
      <c r="EK14" s="353"/>
      <c r="EL14" s="113">
        <f>COUNTIF(EL51,"-")+COUNTIF(EL52,"-")+COUNTIF(EL55,"-")+COUNTIF(EL56,"-")+COUNTIF(EL57,"-")+COUNTIF(EL58,"-")+COUNTIF(EL59,"-")+COUNTIF(EL60,"-")+COUNTIF(EL61,"-")+COUNTIF(EL62,"-")+COUNTIF(EL63,"-")+COUNTIF(EL64,"-")+COUNTIF(EL65,"-")+COUNTIF(EL66,"-")+COUNTIF(EL71,"-")+COUNTIF(EL75,"-")+COUNTIF(EL81,"-")+COUNTIF(EL87,"-")+COUNTIF(EL91,"-")</f>
        <v>0</v>
      </c>
      <c r="EM14" s="113">
        <f>COUNTIF(EM51,"-")+COUNTIF(EM52,"-")+COUNTIF(EM55,"-")+COUNTIF(EM56,"-")+COUNTIF(EM57,"-")+COUNTIF(EM58,"-")+COUNTIF(EM59,"-")+COUNTIF(EM60,"-")+COUNTIF(EM61,"-")+COUNTIF(EM62,"-")+COUNTIF(EM63,"-")+COUNTIF(EM64,"-")+COUNTIF(EM65,"-")+COUNTIF(EM66,"-")+COUNTIF(EM71,"-")+COUNTIF(EM75,"-")+COUNTIF(EM81,"-")+COUNTIF(EM87,"-")+COUNTIF(EM91,"-")</f>
        <v>0</v>
      </c>
      <c r="EN14" s="112"/>
      <c r="EO14" s="113">
        <f>COUNTIF(EO51,"-")+COUNTIF(EO52,"-")+COUNTIF(EO55,"-")+COUNTIF(EO56,"-")+COUNTIF(EO57,"-")+COUNTIF(EO58,"-")+COUNTIF(EO59,"-")+COUNTIF(EO60,"-")+COUNTIF(EO61,"-")+COUNTIF(EO62,"-")+COUNTIF(EO63,"-")+COUNTIF(EO64,"-")+COUNTIF(EO65,"-")+COUNTIF(EO66,"-")+COUNTIF(EO71,"-")+COUNTIF(EO75,"-")+COUNTIF(EO81,"-")+COUNTIF(EO87,"-")+COUNTIF(EO91,"-")</f>
        <v>0</v>
      </c>
      <c r="EP14" s="353"/>
      <c r="EQ14" s="113">
        <f t="shared" ref="EQ14:EV14" si="140">COUNTIF(EQ51,"-")+COUNTIF(EQ52,"-")+COUNTIF(EQ55,"-")+COUNTIF(EQ56,"-")+COUNTIF(EQ57,"-")+COUNTIF(EQ58,"-")+COUNTIF(EQ59,"-")+COUNTIF(EQ60,"-")+COUNTIF(EQ61,"-")+COUNTIF(EQ62,"-")+COUNTIF(EQ63,"-")+COUNTIF(EQ64,"-")+COUNTIF(EQ65,"-")+COUNTIF(EQ66,"-")+COUNTIF(EQ71,"-")+COUNTIF(EQ75,"-")+COUNTIF(EQ81,"-")+COUNTIF(EQ87,"-")+COUNTIF(EQ91,"-")</f>
        <v>0</v>
      </c>
      <c r="ER14" s="113">
        <f t="shared" si="140"/>
        <v>0</v>
      </c>
      <c r="ES14" s="113">
        <f t="shared" si="140"/>
        <v>0</v>
      </c>
      <c r="ET14" s="113">
        <f t="shared" si="140"/>
        <v>0</v>
      </c>
      <c r="EU14" s="113">
        <f t="shared" si="140"/>
        <v>0</v>
      </c>
      <c r="EV14" s="113">
        <f t="shared" si="140"/>
        <v>0</v>
      </c>
      <c r="EW14" s="197"/>
      <c r="EX14" s="353"/>
      <c r="EY14" s="113">
        <f>COUNTIF(EY51,"-")+COUNTIF(EY52,"-")+COUNTIF(EY55,"-")+COUNTIF(EY56,"-")+COUNTIF(EY57,"-")+COUNTIF(EY58,"-")+COUNTIF(EY59,"-")+COUNTIF(EY60,"-")+COUNTIF(EY61,"-")+COUNTIF(EY62,"-")+COUNTIF(EY63,"-")+COUNTIF(EY64,"-")+COUNTIF(EY65,"-")+COUNTIF(EY66,"-")+COUNTIF(EY71,"-")+COUNTIF(EY75,"-")+COUNTIF(EY81,"-")+COUNTIF(EY87,"-")+COUNTIF(EY91,"-")</f>
        <v>0</v>
      </c>
      <c r="EZ14" s="113">
        <f>COUNTIF(EZ51,"-")+COUNTIF(EZ52,"-")+COUNTIF(EZ55,"-")+COUNTIF(EZ56,"-")+COUNTIF(EZ57,"-")+COUNTIF(EZ58,"-")+COUNTIF(EZ59,"-")+COUNTIF(EZ60,"-")+COUNTIF(EZ61,"-")+COUNTIF(EZ62,"-")+COUNTIF(EZ63,"-")+COUNTIF(EZ64,"-")+COUNTIF(EZ65,"-")+COUNTIF(EZ66,"-")+COUNTIF(EZ71,"-")+COUNTIF(EZ75,"-")+COUNTIF(EZ81,"-")+COUNTIF(EZ87,"-")+COUNTIF(EZ91,"-")</f>
        <v>0</v>
      </c>
      <c r="FA14" s="353"/>
      <c r="FB14" s="113">
        <f>COUNTIF(FB51,"-")+COUNTIF(FB52,"-")+COUNTIF(FB55,"-")+COUNTIF(FB56,"-")+COUNTIF(FB57,"-")+COUNTIF(FB58,"-")+COUNTIF(FB59,"-")+COUNTIF(FB60,"-")+COUNTIF(FB61,"-")+COUNTIF(FB62,"-")+COUNTIF(FB63,"-")+COUNTIF(FB64,"-")+COUNTIF(FB65,"-")+COUNTIF(FB66,"-")+COUNTIF(FB71,"-")+COUNTIF(FB75,"-")+COUNTIF(FB81,"-")+COUNTIF(FB87,"-")+COUNTIF(FB91,"-")</f>
        <v>0</v>
      </c>
      <c r="FC14" s="113">
        <f>COUNTIF(FC51,"-")+COUNTIF(FC52,"-")+COUNTIF(FC55,"-")+COUNTIF(FC56,"-")+COUNTIF(FC57,"-")+COUNTIF(FC58,"-")+COUNTIF(FC59,"-")+COUNTIF(FC60,"-")+COUNTIF(FC61,"-")+COUNTIF(FC62,"-")+COUNTIF(FC63,"-")+COUNTIF(FC64,"-")+COUNTIF(FC65,"-")+COUNTIF(FC66,"-")+COUNTIF(FC71,"-")+COUNTIF(FC75,"-")+COUNTIF(FC81,"-")+COUNTIF(FC87,"-")+COUNTIF(FC91,"-")</f>
        <v>0</v>
      </c>
      <c r="FD14" s="113">
        <f>COUNTIF(FD51,"-")+COUNTIF(FD52,"-")+COUNTIF(FD55,"-")+COUNTIF(FD56,"-")+COUNTIF(FD57,"-")+COUNTIF(FD58,"-")+COUNTIF(FD59,"-")+COUNTIF(FD60,"-")+COUNTIF(FD61,"-")+COUNTIF(FD62,"-")+COUNTIF(FD63,"-")+COUNTIF(FD64,"-")+COUNTIF(FD65,"-")+COUNTIF(FD66,"-")+COUNTIF(FD71,"-")+COUNTIF(FD75,"-")+COUNTIF(FD81,"-")+COUNTIF(FD87,"-")+COUNTIF(FD91,"-")</f>
        <v>0</v>
      </c>
      <c r="FE14" s="112"/>
      <c r="FF14" s="113">
        <f>COUNTIF(FF51,"-")+COUNTIF(FF52,"-")+COUNTIF(FF55,"-")+COUNTIF(FF56,"-")+COUNTIF(FF57,"-")+COUNTIF(FF58,"-")+COUNTIF(FF59,"-")+COUNTIF(FF60,"-")+COUNTIF(FF61,"-")+COUNTIF(FF62,"-")+COUNTIF(FF63,"-")+COUNTIF(FF64,"-")+COUNTIF(FF65,"-")+COUNTIF(FF66,"-")+COUNTIF(FF71,"-")+COUNTIF(FF75,"-")+COUNTIF(FF81,"-")+COUNTIF(FF87,"-")+COUNTIF(FF91,"-")</f>
        <v>0</v>
      </c>
      <c r="FG14" s="353"/>
      <c r="FH14" s="113">
        <f>COUNTIF(FH51,"-")+COUNTIF(FH52,"-")+COUNTIF(FH55,"-")+COUNTIF(FH56,"-")+COUNTIF(FH57,"-")+COUNTIF(FH58,"-")+COUNTIF(FH59,"-")+COUNTIF(FH60,"-")+COUNTIF(FH61,"-")+COUNTIF(FH62,"-")+COUNTIF(FH63,"-")+COUNTIF(FH64,"-")+COUNTIF(FH65,"-")+COUNTIF(FH66,"-")+COUNTIF(FH71,"-")+COUNTIF(FH75,"-")+COUNTIF(FH81,"-")+COUNTIF(FH87,"-")+COUNTIF(FH91,"-")</f>
        <v>0</v>
      </c>
      <c r="FI14" s="113">
        <f>COUNTIF(FI51,"-")+COUNTIF(FI52,"-")+COUNTIF(FI55,"-")+COUNTIF(FI56,"-")+COUNTIF(FI57,"-")+COUNTIF(FI58,"-")+COUNTIF(FI59,"-")+COUNTIF(FI60,"-")+COUNTIF(FI61,"-")+COUNTIF(FI62,"-")+COUNTIF(FI63,"-")+COUNTIF(FI64,"-")+COUNTIF(FI65,"-")+COUNTIF(FI66,"-")+COUNTIF(FI71,"-")+COUNTIF(FI75,"-")+COUNTIF(FI81,"-")+COUNTIF(FI87,"-")+COUNTIF(FI91,"-")</f>
        <v>0</v>
      </c>
      <c r="FJ14" s="353"/>
      <c r="FK14" s="113">
        <f>COUNTIF(FK51,"-")+COUNTIF(FK52,"-")+COUNTIF(FK55,"-")+COUNTIF(FK56,"-")+COUNTIF(FK57,"-")+COUNTIF(FK58,"-")+COUNTIF(FK59,"-")+COUNTIF(FK60,"-")+COUNTIF(FK61,"-")+COUNTIF(FK62,"-")+COUNTIF(FK63,"-")+COUNTIF(FK64,"-")+COUNTIF(FK65,"-")+COUNTIF(FK66,"-")+COUNTIF(FK71,"-")+COUNTIF(FK75,"-")+COUNTIF(FK81,"-")+COUNTIF(FK87,"-")+COUNTIF(FK91,"-")</f>
        <v>0</v>
      </c>
      <c r="FL14" s="113">
        <f>COUNTIF(FL51,"-")+COUNTIF(FL52,"-")+COUNTIF(FL55,"-")+COUNTIF(FL56,"-")+COUNTIF(FL57,"-")+COUNTIF(FL58,"-")+COUNTIF(FL59,"-")+COUNTIF(FL60,"-")+COUNTIF(FL61,"-")+COUNTIF(FL62,"-")+COUNTIF(FL63,"-")+COUNTIF(FL64,"-")+COUNTIF(FL65,"-")+COUNTIF(FL66,"-")+COUNTIF(FL71,"-")+COUNTIF(FL75,"-")+COUNTIF(FL81,"-")+COUNTIF(FL87,"-")+COUNTIF(FL91,"-")</f>
        <v>0</v>
      </c>
      <c r="FM14" s="113">
        <f>COUNTIF(FM51,"-")+COUNTIF(FM52,"-")+COUNTIF(FM55,"-")+COUNTIF(FM56,"-")+COUNTIF(FM57,"-")+COUNTIF(FM58,"-")+COUNTIF(FM59,"-")+COUNTIF(FM60,"-")+COUNTIF(FM61,"-")+COUNTIF(FM62,"-")+COUNTIF(FM63,"-")+COUNTIF(FM64,"-")+COUNTIF(FM65,"-")+COUNTIF(FM66,"-")+COUNTIF(FM71,"-")+COUNTIF(FM75,"-")+COUNTIF(FM81,"-")+COUNTIF(FM87,"-")+COUNTIF(FM91,"-")</f>
        <v>0</v>
      </c>
      <c r="FN14" s="358"/>
      <c r="FO14" s="113">
        <f>COUNTIF(FO51,"-")+COUNTIF(FO52,"-")+COUNTIF(FO55,"-")+COUNTIF(FO56,"-")+COUNTIF(FO57,"-")+COUNTIF(FO58,"-")+COUNTIF(FO59,"-")+COUNTIF(FO60,"-")+COUNTIF(FO61,"-")+COUNTIF(FO62,"-")+COUNTIF(FO63,"-")+COUNTIF(FO64,"-")+COUNTIF(FO65,"-")+COUNTIF(FO66,"-")+COUNTIF(FO71,"-")+COUNTIF(FO75,"-")+COUNTIF(FO81,"-")+COUNTIF(FO87,"-")+COUNTIF(FO91,"-")</f>
        <v>0</v>
      </c>
      <c r="FP14" s="197"/>
      <c r="FQ14" s="113">
        <f>COUNTIF(FQ51,"-")+COUNTIF(FQ52,"-")+COUNTIF(FQ55,"-")+COUNTIF(FQ56,"-")+COUNTIF(FQ57,"-")+COUNTIF(FQ58,"-")+COUNTIF(FQ59,"-")+COUNTIF(FQ60,"-")+COUNTIF(FQ61,"-")+COUNTIF(FQ62,"-")+COUNTIF(FQ63,"-")+COUNTIF(FQ64,"-")+COUNTIF(FQ65,"-")+COUNTIF(FQ66,"-")+COUNTIF(FQ71,"-")+COUNTIF(FQ75,"-")+COUNTIF(FQ81,"-")+COUNTIF(FQ87,"-")+COUNTIF(FQ91,"-")</f>
        <v>0</v>
      </c>
      <c r="FR14" s="112"/>
      <c r="FS14" s="113">
        <f>COUNTIF(FS51,"-")+COUNTIF(FS52,"-")+COUNTIF(FS55,"-")+COUNTIF(FS56,"-")+COUNTIF(FS57,"-")+COUNTIF(FS58,"-")+COUNTIF(FS59,"-")+COUNTIF(FS60,"-")+COUNTIF(FS61,"-")+COUNTIF(FS62,"-")+COUNTIF(FS63,"-")+COUNTIF(FS64,"-")+COUNTIF(FS65,"-")+COUNTIF(FS66,"-")+COUNTIF(FS71,"-")+COUNTIF(FS75,"-")+COUNTIF(FS81,"-")+COUNTIF(FS87,"-")+COUNTIF(FS91,"-")</f>
        <v>0</v>
      </c>
      <c r="FT14" s="353"/>
      <c r="FU14" s="113">
        <f>COUNTIF(FU51,"-")+COUNTIF(FU52,"-")+COUNTIF(FU55,"-")+COUNTIF(FU56,"-")+COUNTIF(FU57,"-")+COUNTIF(FU58,"-")+COUNTIF(FU59,"-")+COUNTIF(FU60,"-")+COUNTIF(FU61,"-")+COUNTIF(FU62,"-")+COUNTIF(FU63,"-")+COUNTIF(FU64,"-")+COUNTIF(FU65,"-")+COUNTIF(FU66,"-")+COUNTIF(FU71,"-")+COUNTIF(FU75,"-")+COUNTIF(FU81,"-")+COUNTIF(FU87,"-")+COUNTIF(FU91,"-")</f>
        <v>0</v>
      </c>
      <c r="FV14" s="113">
        <f>COUNTIF(FV51,"-")+COUNTIF(FV52,"-")+COUNTIF(FV55,"-")+COUNTIF(FV56,"-")+COUNTIF(FV57,"-")+COUNTIF(FV58,"-")+COUNTIF(FV59,"-")+COUNTIF(FV60,"-")+COUNTIF(FV61,"-")+COUNTIF(FV62,"-")+COUNTIF(FV63,"-")+COUNTIF(FV64,"-")+COUNTIF(FV65,"-")+COUNTIF(FV66,"-")+COUNTIF(FV71,"-")+COUNTIF(FV75,"-")+COUNTIF(FV81,"-")+COUNTIF(FV87,"-")+COUNTIF(FV91,"-")</f>
        <v>0</v>
      </c>
      <c r="FW14" s="113">
        <f>COUNTIF(FW51,"-")+COUNTIF(FW52,"-")+COUNTIF(FW55,"-")+COUNTIF(FW56,"-")+COUNTIF(FW57,"-")+COUNTIF(FW58,"-")+COUNTIF(FW59,"-")+COUNTIF(FW60,"-")+COUNTIF(FW61,"-")+COUNTIF(FW62,"-")+COUNTIF(FW63,"-")+COUNTIF(FW64,"-")+COUNTIF(FW65,"-")+COUNTIF(FW66,"-")+COUNTIF(FW71,"-")+COUNTIF(FW75,"-")+COUNTIF(FW81,"-")+COUNTIF(FW87,"-")+COUNTIF(FW91,"-")</f>
        <v>0</v>
      </c>
      <c r="FX14" s="113">
        <f>COUNTIF(FX51,"-")+COUNTIF(FX52,"-")+COUNTIF(FX55,"-")+COUNTIF(FX56,"-")+COUNTIF(FX57,"-")+COUNTIF(FX58,"-")+COUNTIF(FX59,"-")+COUNTIF(FX60,"-")+COUNTIF(FX61,"-")+COUNTIF(FX62,"-")+COUNTIF(FX63,"-")+COUNTIF(FX64,"-")+COUNTIF(FX65,"-")+COUNTIF(FX66,"-")+COUNTIF(FX71,"-")+COUNTIF(FX75,"-")+COUNTIF(FX81,"-")+COUNTIF(FX87,"-")+COUNTIF(FX91,"-")</f>
        <v>0</v>
      </c>
      <c r="FY14" s="113">
        <f>COUNTIF(FY51,"-")+COUNTIF(FY52,"-")+COUNTIF(FY55,"-")+COUNTIF(FY56,"-")+COUNTIF(FY57,"-")+COUNTIF(FY58,"-")+COUNTIF(FY59,"-")+COUNTIF(FY60,"-")+COUNTIF(FY61,"-")+COUNTIF(FY62,"-")+COUNTIF(FY63,"-")+COUNTIF(FY64,"-")+COUNTIF(FY65,"-")+COUNTIF(FY66,"-")+COUNTIF(FY71,"-")+COUNTIF(FY75,"-")+COUNTIF(FY81,"-")+COUNTIF(FY87,"-")+COUNTIF(FY91,"-")</f>
        <v>0</v>
      </c>
      <c r="FZ14" s="112"/>
      <c r="GA14" s="113">
        <f>COUNTIF(GA51,"-")+COUNTIF(GA52,"-")+COUNTIF(GA55,"-")+COUNTIF(GA56,"-")+COUNTIF(GA57,"-")+COUNTIF(GA58,"-")+COUNTIF(GA59,"-")+COUNTIF(GA60,"-")+COUNTIF(GA61,"-")+COUNTIF(GA62,"-")+COUNTIF(GA63,"-")+COUNTIF(GA64,"-")+COUNTIF(GA65,"-")+COUNTIF(GA66,"-")+COUNTIF(GA71,"-")+COUNTIF(GA75,"-")+COUNTIF(GA81,"-")+COUNTIF(GA87,"-")+COUNTIF(GA91,"-")</f>
        <v>0</v>
      </c>
      <c r="GB14" s="197"/>
      <c r="GC14" s="113">
        <f>COUNTIF(GC51,"-")+COUNTIF(GC52,"-")+COUNTIF(GC55,"-")+COUNTIF(GC56,"-")+COUNTIF(GC57,"-")+COUNTIF(GC58,"-")+COUNTIF(GC59,"-")+COUNTIF(GC60,"-")+COUNTIF(GC61,"-")+COUNTIF(GC62,"-")+COUNTIF(GC63,"-")+COUNTIF(GC64,"-")+COUNTIF(GC65,"-")+COUNTIF(GC66,"-")+COUNTIF(GC71,"-")+COUNTIF(GC75,"-")+COUNTIF(GC81,"-")+COUNTIF(GC87,"-")+COUNTIF(GC91,"-")</f>
        <v>0</v>
      </c>
      <c r="GD14" s="113">
        <f>COUNTIF(GD51,"-")+COUNTIF(GD52,"-")+COUNTIF(GD55,"-")+COUNTIF(GD56,"-")+COUNTIF(GD57,"-")+COUNTIF(GD58,"-")+COUNTIF(GD59,"-")+COUNTIF(GD60,"-")+COUNTIF(GD61,"-")+COUNTIF(GD62,"-")+COUNTIF(GD63,"-")+COUNTIF(GD64,"-")+COUNTIF(GD65,"-")+COUNTIF(GD66,"-")+COUNTIF(GD71,"-")+COUNTIF(GD75,"-")+COUNTIF(GD81,"-")+COUNTIF(GD87,"-")+COUNTIF(GD91,"-")</f>
        <v>0</v>
      </c>
      <c r="GE14" s="113">
        <f>COUNTIF(GE51,"-")+COUNTIF(GE52,"-")+COUNTIF(GE55,"-")+COUNTIF(GE56,"-")+COUNTIF(GE57,"-")+COUNTIF(GE58,"-")+COUNTIF(GE59,"-")+COUNTIF(GE60,"-")+COUNTIF(GE61,"-")+COUNTIF(GE62,"-")+COUNTIF(GE63,"-")+COUNTIF(GE64,"-")+COUNTIF(GE65,"-")+COUNTIF(GE66,"-")+COUNTIF(GE71,"-")+COUNTIF(GE75,"-")+COUNTIF(GE81,"-")+COUNTIF(GE87,"-")+COUNTIF(GE91,"-")</f>
        <v>0</v>
      </c>
      <c r="GF14" s="197"/>
      <c r="GG14" s="113">
        <f>COUNTIF(GG51,"-")+COUNTIF(GG52,"-")+COUNTIF(GG55,"-")+COUNTIF(GG56,"-")+COUNTIF(GG57,"-")+COUNTIF(GG58,"-")+COUNTIF(GG59,"-")+COUNTIF(GG60,"-")+COUNTIF(GG61,"-")+COUNTIF(GG62,"-")+COUNTIF(GG63,"-")+COUNTIF(GG64,"-")+COUNTIF(GG65,"-")+COUNTIF(GG66,"-")+COUNTIF(GG71,"-")+COUNTIF(GG75,"-")+COUNTIF(GG81,"-")+COUNTIF(GG87,"-")+COUNTIF(GG91,"-")</f>
        <v>0</v>
      </c>
      <c r="GH14" s="358"/>
      <c r="GI14" s="113">
        <f>COUNTIF(GI51,"-")+COUNTIF(GI52,"-")+COUNTIF(GI55,"-")+COUNTIF(GI56,"-")+COUNTIF(GI57,"-")+COUNTIF(GI58,"-")+COUNTIF(GI59,"-")+COUNTIF(GI60,"-")+COUNTIF(GI61,"-")+COUNTIF(GI62,"-")+COUNTIF(GI63,"-")+COUNTIF(GI64,"-")+COUNTIF(GI65,"-")+COUNTIF(GI66,"-")+COUNTIF(GI71,"-")+COUNTIF(GI75,"-")+COUNTIF(GI81,"-")+COUNTIF(GI87,"-")+COUNTIF(GI91,"-")</f>
        <v>0</v>
      </c>
      <c r="GJ14" s="197"/>
      <c r="GK14" s="113">
        <f>COUNTIF(GK51,"-")+COUNTIF(GK52,"-")+COUNTIF(GK55,"-")+COUNTIF(GK56,"-")+COUNTIF(GK57,"-")+COUNTIF(GK58,"-")+COUNTIF(GK59,"-")+COUNTIF(GK60,"-")+COUNTIF(GK61,"-")+COUNTIF(GK62,"-")+COUNTIF(GK63,"-")+COUNTIF(GK64,"-")+COUNTIF(GK65,"-")+COUNTIF(GK66,"-")+COUNTIF(GK71,"-")+COUNTIF(GK75,"-")+COUNTIF(GK81,"-")+COUNTIF(GK87,"-")+COUNTIF(GK91,"-")</f>
        <v>0</v>
      </c>
      <c r="GL14" s="113">
        <f>COUNTIF(GL51,"-")+COUNTIF(GL52,"-")+COUNTIF(GL55,"-")+COUNTIF(GL56,"-")+COUNTIF(GL57,"-")+COUNTIF(GL58,"-")+COUNTIF(GL59,"-")+COUNTIF(GL60,"-")+COUNTIF(GL61,"-")+COUNTIF(GL62,"-")+COUNTIF(GL63,"-")+COUNTIF(GL64,"-")+COUNTIF(GL65,"-")+COUNTIF(GL66,"-")+COUNTIF(GL71,"-")+COUNTIF(GL75,"-")+COUNTIF(GL81,"-")+COUNTIF(GL87,"-")+COUNTIF(GL91,"-")</f>
        <v>0</v>
      </c>
      <c r="GM14" s="197"/>
      <c r="GN14" s="113">
        <f t="shared" ref="GN14:GR14" si="141">COUNTIF(GN51,"-")+COUNTIF(GN52,"-")+COUNTIF(GN55,"-")+COUNTIF(GN56,"-")+COUNTIF(GN57,"-")+COUNTIF(GN58,"-")+COUNTIF(GN59,"-")+COUNTIF(GN60,"-")+COUNTIF(GN61,"-")+COUNTIF(GN62,"-")+COUNTIF(GN63,"-")+COUNTIF(GN64,"-")+COUNTIF(GN65,"-")+COUNTIF(GN66,"-")+COUNTIF(GN71,"-")+COUNTIF(GN75,"-")+COUNTIF(GN81,"-")+COUNTIF(GN87,"-")+COUNTIF(GN91,"-")</f>
        <v>0</v>
      </c>
      <c r="GO14" s="113">
        <f t="shared" si="141"/>
        <v>0</v>
      </c>
      <c r="GP14" s="113">
        <f t="shared" si="141"/>
        <v>0</v>
      </c>
      <c r="GQ14" s="113">
        <f t="shared" si="141"/>
        <v>0</v>
      </c>
      <c r="GR14" s="113">
        <f t="shared" si="141"/>
        <v>0</v>
      </c>
      <c r="GS14" s="358"/>
      <c r="GT14" s="113">
        <f>COUNTIF(GT51,"-")+COUNTIF(GT52,"-")+COUNTIF(GT55,"-")+COUNTIF(GT56,"-")+COUNTIF(GT57,"-")+COUNTIF(GT58,"-")+COUNTIF(GT59,"-")+COUNTIF(GT60,"-")+COUNTIF(GT61,"-")+COUNTIF(GT62,"-")+COUNTIF(GT63,"-")+COUNTIF(GT64,"-")+COUNTIF(GT65,"-")+COUNTIF(GT66,"-")+COUNTIF(GT71,"-")+COUNTIF(GT75,"-")+COUNTIF(GT81,"-")+COUNTIF(GT87,"-")+COUNTIF(GT91,"-")</f>
        <v>0</v>
      </c>
      <c r="GU14" s="197"/>
      <c r="GV14" s="353"/>
      <c r="GW14" s="113">
        <f>COUNTIF(GW51,"-")+COUNTIF(GW52,"-")+COUNTIF(GW55,"-")+COUNTIF(GW56,"-")+COUNTIF(GW57,"-")+COUNTIF(GW58,"-")+COUNTIF(GW59,"-")+COUNTIF(GW60,"-")+COUNTIF(GW61,"-")+COUNTIF(GW62,"-")+COUNTIF(GW63,"-")+COUNTIF(GW64,"-")+COUNTIF(GW65,"-")+COUNTIF(GW66,"-")+COUNTIF(GW71,"-")+COUNTIF(GW75,"-")+COUNTIF(GW81,"-")+COUNTIF(GW87,"-")+COUNTIF(GW91,"-")</f>
        <v>0</v>
      </c>
      <c r="GX14" s="113">
        <f>COUNTIF(GX51,"-")+COUNTIF(GX52,"-")+COUNTIF(GX55,"-")+COUNTIF(GX56,"-")+COUNTIF(GX57,"-")+COUNTIF(GX58,"-")+COUNTIF(GX59,"-")+COUNTIF(GX60,"-")+COUNTIF(GX61,"-")+COUNTIF(GX62,"-")+COUNTIF(GX63,"-")+COUNTIF(GX64,"-")+COUNTIF(GX65,"-")+COUNTIF(GX66,"-")+COUNTIF(GX71,"-")+COUNTIF(GX75,"-")+COUNTIF(GX81,"-")+COUNTIF(GX87,"-")+COUNTIF(GX91,"-")</f>
        <v>0</v>
      </c>
      <c r="GY14" s="353"/>
      <c r="GZ14" s="113">
        <f t="shared" ref="GZ14:HG14" si="142">COUNTIF(GZ51,"-")+COUNTIF(GZ52,"-")+COUNTIF(GZ55,"-")+COUNTIF(GZ56,"-")+COUNTIF(GZ57,"-")+COUNTIF(GZ58,"-")+COUNTIF(GZ59,"-")+COUNTIF(GZ60,"-")+COUNTIF(GZ61,"-")+COUNTIF(GZ62,"-")+COUNTIF(GZ63,"-")+COUNTIF(GZ64,"-")+COUNTIF(GZ65,"-")+COUNTIF(GZ66,"-")+COUNTIF(GZ71,"-")+COUNTIF(GZ75,"-")+COUNTIF(GZ81,"-")+COUNTIF(GZ87,"-")+COUNTIF(GZ91,"-")</f>
        <v>0</v>
      </c>
      <c r="HA14" s="113">
        <f t="shared" si="142"/>
        <v>0</v>
      </c>
      <c r="HB14" s="113">
        <f t="shared" si="142"/>
        <v>0</v>
      </c>
      <c r="HC14" s="113">
        <f t="shared" si="142"/>
        <v>0</v>
      </c>
      <c r="HD14" s="113">
        <f t="shared" si="142"/>
        <v>0</v>
      </c>
      <c r="HE14" s="113">
        <f t="shared" si="142"/>
        <v>0</v>
      </c>
      <c r="HF14" s="113">
        <f t="shared" si="142"/>
        <v>0</v>
      </c>
      <c r="HG14" s="113">
        <f t="shared" si="142"/>
        <v>0</v>
      </c>
      <c r="HH14" s="197"/>
      <c r="HI14" s="113">
        <f t="shared" ref="HI14:HN14" si="143">COUNTIF(HI51,"-")+COUNTIF(HI52,"-")+COUNTIF(HI55,"-")+COUNTIF(HI56,"-")+COUNTIF(HI57,"-")+COUNTIF(HI58,"-")+COUNTIF(HI59,"-")+COUNTIF(HI60,"-")+COUNTIF(HI61,"-")+COUNTIF(HI62,"-")+COUNTIF(HI63,"-")+COUNTIF(HI64,"-")+COUNTIF(HI65,"-")+COUNTIF(HI66,"-")+COUNTIF(HI71,"-")+COUNTIF(HI75,"-")+COUNTIF(HI81,"-")+COUNTIF(HI87,"-")+COUNTIF(HI91,"-")</f>
        <v>0</v>
      </c>
      <c r="HJ14" s="113">
        <f t="shared" si="143"/>
        <v>0</v>
      </c>
      <c r="HK14" s="113">
        <f t="shared" si="143"/>
        <v>0</v>
      </c>
      <c r="HL14" s="113">
        <f t="shared" si="143"/>
        <v>0</v>
      </c>
      <c r="HM14" s="113">
        <f t="shared" si="143"/>
        <v>0</v>
      </c>
      <c r="HN14" s="113">
        <f t="shared" si="143"/>
        <v>0</v>
      </c>
      <c r="HO14" s="197"/>
      <c r="HP14" s="353"/>
      <c r="HQ14" s="113">
        <f>COUNTIF(HQ51,"-")+COUNTIF(HQ52,"-")+COUNTIF(HQ55,"-")+COUNTIF(HQ56,"-")+COUNTIF(HQ57,"-")+COUNTIF(HQ58,"-")+COUNTIF(HQ59,"-")+COUNTIF(HQ60,"-")+COUNTIF(HQ61,"-")+COUNTIF(HQ62,"-")+COUNTIF(HQ63,"-")+COUNTIF(HQ64,"-")+COUNTIF(HQ65,"-")+COUNTIF(HQ66,"-")+COUNTIF(HQ71,"-")+COUNTIF(HQ75,"-")+COUNTIF(HQ81,"-")+COUNTIF(HQ87,"-")+COUNTIF(HQ91,"-")</f>
        <v>0</v>
      </c>
      <c r="HR14" s="113">
        <f>COUNTIF(HR51,"-")+COUNTIF(HR52,"-")+COUNTIF(HR55,"-")+COUNTIF(HR56,"-")+COUNTIF(HR57,"-")+COUNTIF(HR58,"-")+COUNTIF(HR59,"-")+COUNTIF(HR60,"-")+COUNTIF(HR61,"-")+COUNTIF(HR62,"-")+COUNTIF(HR63,"-")+COUNTIF(HR64,"-")+COUNTIF(HR65,"-")+COUNTIF(HR66,"-")+COUNTIF(HR71,"-")+COUNTIF(HR75,"-")+COUNTIF(HR81,"-")+COUNTIF(HR87,"-")+COUNTIF(HR91,"-")</f>
        <v>0</v>
      </c>
      <c r="HS14" s="113">
        <f>COUNTIF(HS51,"-")+COUNTIF(HS52,"-")+COUNTIF(HS55,"-")+COUNTIF(HS56,"-")+COUNTIF(HS57,"-")+COUNTIF(HS58,"-")+COUNTIF(HS59,"-")+COUNTIF(HS60,"-")+COUNTIF(HS61,"-")+COUNTIF(HS62,"-")+COUNTIF(HS63,"-")+COUNTIF(HS64,"-")+COUNTIF(HS65,"-")+COUNTIF(HS66,"-")+COUNTIF(HS71,"-")+COUNTIF(HS75,"-")+COUNTIF(HS81,"-")+COUNTIF(HS87,"-")+COUNTIF(HS91,"-")</f>
        <v>0</v>
      </c>
      <c r="HT14" s="353"/>
      <c r="HU14" s="113">
        <f>COUNTIF(HU51,"-")+COUNTIF(HU52,"-")+COUNTIF(HU55,"-")+COUNTIF(HU56,"-")+COUNTIF(HU57,"-")+COUNTIF(HU58,"-")+COUNTIF(HU59,"-")+COUNTIF(HU60,"-")+COUNTIF(HU61,"-")+COUNTIF(HU62,"-")+COUNTIF(HU63,"-")+COUNTIF(HU64,"-")+COUNTIF(HU65,"-")+COUNTIF(HU66,"-")+COUNTIF(HU71,"-")+COUNTIF(HU75,"-")+COUNTIF(HU81,"-")+COUNTIF(HU87,"-")+COUNTIF(HU91,"-")</f>
        <v>0</v>
      </c>
      <c r="HV14" s="113">
        <f>COUNTIF(HV51,"-")+COUNTIF(HV52,"-")+COUNTIF(HV55,"-")+COUNTIF(HV56,"-")+COUNTIF(HV57,"-")+COUNTIF(HV58,"-")+COUNTIF(HV59,"-")+COUNTIF(HV60,"-")+COUNTIF(HV61,"-")+COUNTIF(HV62,"-")+COUNTIF(HV63,"-")+COUNTIF(HV64,"-")+COUNTIF(HV65,"-")+COUNTIF(HV66,"-")+COUNTIF(HV71,"-")+COUNTIF(HV75,"-")+COUNTIF(HV81,"-")+COUNTIF(HV87,"-")+COUNTIF(HV91,"-")</f>
        <v>1</v>
      </c>
      <c r="HW14" s="113">
        <f>COUNTIF(HW51,"-")+COUNTIF(HW52,"-")+COUNTIF(HW55,"-")+COUNTIF(HW56,"-")+COUNTIF(HW57,"-")+COUNTIF(HW58,"-")+COUNTIF(HW59,"-")+COUNTIF(HW60,"-")+COUNTIF(HW61,"-")+COUNTIF(HW62,"-")+COUNTIF(HW63,"-")+COUNTIF(HW64,"-")+COUNTIF(HW65,"-")+COUNTIF(HW66,"-")+COUNTIF(HW71,"-")+COUNTIF(HW75,"-")+COUNTIF(HW81,"-")+COUNTIF(HW87,"-")+COUNTIF(HW91,"-")</f>
        <v>0</v>
      </c>
      <c r="HX14" s="113">
        <f>COUNTIF(HX51,"-")+COUNTIF(HX52,"-")+COUNTIF(HX55,"-")+COUNTIF(HX56,"-")+COUNTIF(HX57,"-")+COUNTIF(HX58,"-")+COUNTIF(HX59,"-")+COUNTIF(HX60,"-")+COUNTIF(HX61,"-")+COUNTIF(HX62,"-")+COUNTIF(HX63,"-")+COUNTIF(HX64,"-")+COUNTIF(HX65,"-")+COUNTIF(HX66,"-")+COUNTIF(HX71,"-")+COUNTIF(HX75,"-")+COUNTIF(HX81,"-")+COUNTIF(HX87,"-")+COUNTIF(HX91,"-")</f>
        <v>0</v>
      </c>
      <c r="HY14" s="112"/>
      <c r="HZ14" s="113">
        <f>COUNTIF(HZ51,"-")+COUNTIF(HZ52,"-")+COUNTIF(HZ55,"-")+COUNTIF(HZ56,"-")+COUNTIF(HZ57,"-")+COUNTIF(HZ58,"-")+COUNTIF(HZ59,"-")+COUNTIF(HZ60,"-")+COUNTIF(HZ61,"-")+COUNTIF(HZ62,"-")+COUNTIF(HZ63,"-")+COUNTIF(HZ64,"-")+COUNTIF(HZ65,"-")+COUNTIF(HZ66,"-")+COUNTIF(HZ71,"-")+COUNTIF(HZ75,"-")+COUNTIF(HZ81,"-")+COUNTIF(HZ87,"-")+COUNTIF(HZ91,"-")</f>
        <v>0</v>
      </c>
      <c r="IA14" s="358"/>
      <c r="IB14" s="197"/>
      <c r="IC14" s="113">
        <f t="shared" ref="IC14:IJ14" si="144">COUNTIF(IC51,"-")+COUNTIF(IC52,"-")+COUNTIF(IC55,"-")+COUNTIF(IC56,"-")+COUNTIF(IC57,"-")+COUNTIF(IC58,"-")+COUNTIF(IC59,"-")+COUNTIF(IC60,"-")+COUNTIF(IC61,"-")+COUNTIF(IC62,"-")+COUNTIF(IC63,"-")+COUNTIF(IC64,"-")+COUNTIF(IC65,"-")+COUNTIF(IC66,"-")+COUNTIF(IC71,"-")+COUNTIF(IC75,"-")+COUNTIF(IC81,"-")+COUNTIF(IC87,"-")+COUNTIF(IC91,"-")</f>
        <v>0</v>
      </c>
      <c r="ID14" s="113">
        <f t="shared" si="144"/>
        <v>0</v>
      </c>
      <c r="IE14" s="113">
        <f t="shared" si="144"/>
        <v>0</v>
      </c>
      <c r="IF14" s="113">
        <f t="shared" si="144"/>
        <v>0</v>
      </c>
      <c r="IG14" s="113">
        <f t="shared" si="144"/>
        <v>0</v>
      </c>
      <c r="IH14" s="113">
        <f t="shared" si="144"/>
        <v>0</v>
      </c>
      <c r="II14" s="113">
        <f t="shared" si="144"/>
        <v>0</v>
      </c>
      <c r="IJ14" s="113">
        <f t="shared" si="144"/>
        <v>0</v>
      </c>
      <c r="IK14" s="358"/>
      <c r="IL14" s="197"/>
      <c r="IM14" s="113">
        <f t="shared" ref="IM14:IR14" si="145">COUNTIF(IM51,"-")+COUNTIF(IM52,"-")+COUNTIF(IM55,"-")+COUNTIF(IM56,"-")+COUNTIF(IM57,"-")+COUNTIF(IM58,"-")+COUNTIF(IM59,"-")+COUNTIF(IM60,"-")+COUNTIF(IM61,"-")+COUNTIF(IM62,"-")+COUNTIF(IM63,"-")+COUNTIF(IM64,"-")+COUNTIF(IM65,"-")+COUNTIF(IM66,"-")+COUNTIF(IM71,"-")+COUNTIF(IM75,"-")+COUNTIF(IM81,"-")+COUNTIF(IM87,"-")+COUNTIF(IM91,"-")</f>
        <v>0</v>
      </c>
      <c r="IN14" s="113">
        <f t="shared" si="145"/>
        <v>0</v>
      </c>
      <c r="IO14" s="113">
        <f t="shared" si="145"/>
        <v>0</v>
      </c>
      <c r="IP14" s="113">
        <f t="shared" si="145"/>
        <v>0</v>
      </c>
      <c r="IQ14" s="113">
        <f t="shared" si="145"/>
        <v>1</v>
      </c>
      <c r="IR14" s="113">
        <f t="shared" si="145"/>
        <v>0</v>
      </c>
      <c r="IS14" s="358"/>
      <c r="IT14" s="113">
        <f>COUNTIF(IT51,"-")+COUNTIF(IT52,"-")+COUNTIF(IT55,"-")+COUNTIF(IT56,"-")+COUNTIF(IT57,"-")+COUNTIF(IT58,"-")+COUNTIF(IT59,"-")+COUNTIF(IT60,"-")+COUNTIF(IT61,"-")+COUNTIF(IT62,"-")+COUNTIF(IT63,"-")+COUNTIF(IT64,"-")+COUNTIF(IT65,"-")+COUNTIF(IT66,"-")+COUNTIF(IT71,"-")+COUNTIF(IT75,"-")+COUNTIF(IT81,"-")+COUNTIF(IT87,"-")+COUNTIF(IT91,"-")</f>
        <v>0</v>
      </c>
      <c r="IU14" s="113">
        <f>COUNTIF(IU51,"-")+COUNTIF(IU52,"-")+COUNTIF(IU55,"-")+COUNTIF(IU56,"-")+COUNTIF(IU57,"-")+COUNTIF(IU58,"-")+COUNTIF(IU59,"-")+COUNTIF(IU60,"-")+COUNTIF(IU61,"-")+COUNTIF(IU62,"-")+COUNTIF(IU63,"-")+COUNTIF(IU64,"-")+COUNTIF(IU65,"-")+COUNTIF(IU66,"-")+COUNTIF(IU71,"-")+COUNTIF(IU75,"-")+COUNTIF(IU81,"-")+COUNTIF(IU87,"-")+COUNTIF(IU91,"-")</f>
        <v>0</v>
      </c>
      <c r="IV14" s="197"/>
      <c r="IW14" s="113">
        <f>COUNTIF(IW51,"-")+COUNTIF(IW52,"-")+COUNTIF(IW55,"-")+COUNTIF(IW56,"-")+COUNTIF(IW57,"-")+COUNTIF(IW58,"-")+COUNTIF(IW59,"-")+COUNTIF(IW60,"-")+COUNTIF(IW61,"-")+COUNTIF(IW62,"-")+COUNTIF(IW63,"-")+COUNTIF(IW64,"-")+COUNTIF(IW65,"-")+COUNTIF(IW66,"-")+COUNTIF(IW71,"-")+COUNTIF(IW75,"-")+COUNTIF(IW81,"-")+COUNTIF(IW87,"-")+COUNTIF(IW91,"-")</f>
        <v>0</v>
      </c>
      <c r="IX14" s="113">
        <f>COUNTIF(IX51,"-")+COUNTIF(IX52,"-")+COUNTIF(IX55,"-")+COUNTIF(IX56,"-")+COUNTIF(IX57,"-")+COUNTIF(IX58,"-")+COUNTIF(IX59,"-")+COUNTIF(IX60,"-")+COUNTIF(IX61,"-")+COUNTIF(IX62,"-")+COUNTIF(IX63,"-")+COUNTIF(IX64,"-")+COUNTIF(IX65,"-")+COUNTIF(IX66,"-")+COUNTIF(IX71,"-")+COUNTIF(IX75,"-")+COUNTIF(IX81,"-")+COUNTIF(IX87,"-")+COUNTIF(IX91,"-")</f>
        <v>0</v>
      </c>
      <c r="IY14" s="112"/>
      <c r="IZ14" s="113">
        <f>COUNTIF(IZ51,"-")+COUNTIF(IZ52,"-")+COUNTIF(IZ55,"-")+COUNTIF(IZ56,"-")+COUNTIF(IZ57,"-")+COUNTIF(IZ58,"-")+COUNTIF(IZ59,"-")+COUNTIF(IZ60,"-")+COUNTIF(IZ61,"-")+COUNTIF(IZ62,"-")+COUNTIF(IZ63,"-")+COUNTIF(IZ64,"-")+COUNTIF(IZ65,"-")+COUNTIF(IZ66,"-")+COUNTIF(IZ71,"-")+COUNTIF(IZ75,"-")+COUNTIF(IZ81,"-")+COUNTIF(IZ87,"-")+COUNTIF(IZ91,"-")</f>
        <v>0</v>
      </c>
      <c r="JA14" s="113">
        <f>COUNTIF(JA51,"-")+COUNTIF(JA52,"-")+COUNTIF(JA55,"-")+COUNTIF(JA56,"-")+COUNTIF(JA57,"-")+COUNTIF(JA58,"-")+COUNTIF(JA59,"-")+COUNTIF(JA60,"-")+COUNTIF(JA61,"-")+COUNTIF(JA62,"-")+COUNTIF(JA63,"-")+COUNTIF(JA64,"-")+COUNTIF(JA65,"-")+COUNTIF(JA66,"-")+COUNTIF(JA71,"-")+COUNTIF(JA75,"-")+COUNTIF(JA81,"-")+COUNTIF(JA87,"-")+COUNTIF(JA91,"-")</f>
        <v>0</v>
      </c>
      <c r="JB14" s="112"/>
      <c r="JC14" s="113">
        <f>COUNTIF(JC51,"-")+COUNTIF(JC52,"-")+COUNTIF(JC55,"-")+COUNTIF(JC56,"-")+COUNTIF(JC57,"-")+COUNTIF(JC58,"-")+COUNTIF(JC59,"-")+COUNTIF(JC60,"-")+COUNTIF(JC61,"-")+COUNTIF(JC62,"-")+COUNTIF(JC63,"-")+COUNTIF(JC64,"-")+COUNTIF(JC65,"-")+COUNTIF(JC66,"-")+COUNTIF(JC71,"-")+COUNTIF(JC75,"-")+COUNTIF(JC81,"-")+COUNTIF(JC87,"-")+COUNTIF(JC91,"-")</f>
        <v>0</v>
      </c>
      <c r="JD14" s="113">
        <f>COUNTIF(JD51,"-")+COUNTIF(JD52,"-")+COUNTIF(JD55,"-")+COUNTIF(JD56,"-")+COUNTIF(JD57,"-")+COUNTIF(JD58,"-")+COUNTIF(JD59,"-")+COUNTIF(JD60,"-")+COUNTIF(JD61,"-")+COUNTIF(JD62,"-")+COUNTIF(JD63,"-")+COUNTIF(JD64,"-")+COUNTIF(JD65,"-")+COUNTIF(JD66,"-")+COUNTIF(JD71,"-")+COUNTIF(JD75,"-")+COUNTIF(JD81,"-")+COUNTIF(JD87,"-")+COUNTIF(JD91,"-")</f>
        <v>0</v>
      </c>
      <c r="JE14" s="113">
        <f>COUNTIF(JE51,"-")+COUNTIF(JE52,"-")+COUNTIF(JE55,"-")+COUNTIF(JE56,"-")+COUNTIF(JE57,"-")+COUNTIF(JE58,"-")+COUNTIF(JE59,"-")+COUNTIF(JE60,"-")+COUNTIF(JE61,"-")+COUNTIF(JE62,"-")+COUNTIF(JE63,"-")+COUNTIF(JE64,"-")+COUNTIF(JE65,"-")+COUNTIF(JE66,"-")+COUNTIF(JE71,"-")+COUNTIF(JE75,"-")+COUNTIF(JE81,"-")+COUNTIF(JE87,"-")+COUNTIF(JE91,"-")</f>
        <v>0</v>
      </c>
      <c r="JF14" s="112"/>
      <c r="JG14" s="113">
        <f>COUNTIF(JG51,"-")+COUNTIF(JG52,"-")+COUNTIF(JG55,"-")+COUNTIF(JG56,"-")+COUNTIF(JG57,"-")+COUNTIF(JG58,"-")+COUNTIF(JG59,"-")+COUNTIF(JG60,"-")+COUNTIF(JG61,"-")+COUNTIF(JG62,"-")+COUNTIF(JG63,"-")+COUNTIF(JG64,"-")+COUNTIF(JG65,"-")+COUNTIF(JG66,"-")+COUNTIF(JG71,"-")+COUNTIF(JG75,"-")+COUNTIF(JG81,"-")+COUNTIF(JG87,"-")+COUNTIF(JG91,"-")</f>
        <v>0</v>
      </c>
      <c r="JH14" s="197"/>
      <c r="JI14" s="113">
        <f>COUNTIF(JI51,"-")+COUNTIF(JI52,"-")+COUNTIF(JI55,"-")+COUNTIF(JI56,"-")+COUNTIF(JI57,"-")+COUNTIF(JI58,"-")+COUNTIF(JI59,"-")+COUNTIF(JI60,"-")+COUNTIF(JI61,"-")+COUNTIF(JI62,"-")+COUNTIF(JI63,"-")+COUNTIF(JI64,"-")+COUNTIF(JI65,"-")+COUNTIF(JI66,"-")+COUNTIF(JI71,"-")+COUNTIF(JI75,"-")+COUNTIF(JI81,"-")+COUNTIF(JI87,"-")+COUNTIF(JI91,"-")</f>
        <v>0</v>
      </c>
      <c r="JJ14" s="113">
        <f>COUNTIF(JJ51,"-")+COUNTIF(JJ52,"-")+COUNTIF(JJ55,"-")+COUNTIF(JJ56,"-")+COUNTIF(JJ57,"-")+COUNTIF(JJ58,"-")+COUNTIF(JJ59,"-")+COUNTIF(JJ60,"-")+COUNTIF(JJ61,"-")+COUNTIF(JJ62,"-")+COUNTIF(JJ63,"-")+COUNTIF(JJ64,"-")+COUNTIF(JJ65,"-")+COUNTIF(JJ66,"-")+COUNTIF(JJ71,"-")+COUNTIF(JJ75,"-")+COUNTIF(JJ81,"-")+COUNTIF(JJ87,"-")+COUNTIF(JJ91,"-")</f>
        <v>0</v>
      </c>
      <c r="JK14" s="113">
        <f>COUNTIF(JK51,"-")+COUNTIF(JK52,"-")+COUNTIF(JK55,"-")+COUNTIF(JK56,"-")+COUNTIF(JK57,"-")+COUNTIF(JK58,"-")+COUNTIF(JK59,"-")+COUNTIF(JK60,"-")+COUNTIF(JK61,"-")+COUNTIF(JK62,"-")+COUNTIF(JK63,"-")+COUNTIF(JK64,"-")+COUNTIF(JK65,"-")+COUNTIF(JK66,"-")+COUNTIF(JK71,"-")+COUNTIF(JK75,"-")+COUNTIF(JK81,"-")+COUNTIF(JK87,"-")+COUNTIF(JK91,"-")</f>
        <v>0</v>
      </c>
      <c r="JL14" s="113">
        <f>COUNTIF(JL51,"-")+COUNTIF(JL52,"-")+COUNTIF(JL55,"-")+COUNTIF(JL56,"-")+COUNTIF(JL57,"-")+COUNTIF(JL58,"-")+COUNTIF(JL59,"-")+COUNTIF(JL60,"-")+COUNTIF(JL61,"-")+COUNTIF(JL62,"-")+COUNTIF(JL63,"-")+COUNTIF(JL64,"-")+COUNTIF(JL65,"-")+COUNTIF(JL66,"-")+COUNTIF(JL71,"-")+COUNTIF(JL75,"-")+COUNTIF(JL81,"-")+COUNTIF(JL87,"-")+COUNTIF(JL91,"-")</f>
        <v>0</v>
      </c>
      <c r="JM14" s="197"/>
      <c r="JN14" s="113">
        <f>COUNTIF(JN51,"-")+COUNTIF(JN52,"-")+COUNTIF(JN55,"-")+COUNTIF(JN56,"-")+COUNTIF(JN57,"-")+COUNTIF(JN58,"-")+COUNTIF(JN59,"-")+COUNTIF(JN60,"-")+COUNTIF(JN61,"-")+COUNTIF(JN62,"-")+COUNTIF(JN63,"-")+COUNTIF(JN64,"-")+COUNTIF(JN65,"-")+COUNTIF(JN66,"-")+COUNTIF(JN71,"-")+COUNTIF(JN75,"-")+COUNTIF(JN81,"-")+COUNTIF(JN87,"-")+COUNTIF(JN91,"-")</f>
        <v>0</v>
      </c>
      <c r="JO14" s="418"/>
      <c r="JP14" s="358"/>
      <c r="JQ14" s="197"/>
      <c r="JR14" s="113">
        <f t="shared" ref="JR14:KC14" si="146">COUNTIF(JR51,"-")+COUNTIF(JR52,"-")+COUNTIF(JR55,"-")+COUNTIF(JR56,"-")+COUNTIF(JR57,"-")+COUNTIF(JR58,"-")+COUNTIF(JR59,"-")+COUNTIF(JR60,"-")+COUNTIF(JR61,"-")+COUNTIF(JR62,"-")+COUNTIF(JR63,"-")+COUNTIF(JR64,"-")+COUNTIF(JR65,"-")+COUNTIF(JR66,"-")+COUNTIF(JR71,"-")+COUNTIF(JR75,"-")+COUNTIF(JR81,"-")+COUNTIF(JR87,"-")+COUNTIF(JR91,"-")</f>
        <v>0</v>
      </c>
      <c r="JS14" s="113">
        <f t="shared" si="146"/>
        <v>0</v>
      </c>
      <c r="JT14" s="113">
        <f t="shared" si="146"/>
        <v>0</v>
      </c>
      <c r="JU14" s="113">
        <f t="shared" si="146"/>
        <v>0</v>
      </c>
      <c r="JV14" s="113">
        <f t="shared" si="146"/>
        <v>0</v>
      </c>
      <c r="JW14" s="113">
        <f t="shared" si="146"/>
        <v>0</v>
      </c>
      <c r="JX14" s="113">
        <f t="shared" si="146"/>
        <v>0</v>
      </c>
      <c r="JY14" s="113">
        <f t="shared" si="146"/>
        <v>0</v>
      </c>
      <c r="JZ14" s="113">
        <f t="shared" si="146"/>
        <v>0</v>
      </c>
      <c r="KA14" s="113">
        <f t="shared" si="146"/>
        <v>0</v>
      </c>
      <c r="KB14" s="113">
        <f t="shared" si="146"/>
        <v>0</v>
      </c>
      <c r="KC14" s="113">
        <f t="shared" si="146"/>
        <v>0</v>
      </c>
      <c r="KD14" s="197"/>
      <c r="KE14" s="113">
        <f>COUNTIF(KE51,"-")+COUNTIF(KE52,"-")+COUNTIF(KE55,"-")+COUNTIF(KE56,"-")+COUNTIF(KE57,"-")+COUNTIF(KE58,"-")+COUNTIF(KE59,"-")+COUNTIF(KE60,"-")+COUNTIF(KE61,"-")+COUNTIF(KE62,"-")+COUNTIF(KE63,"-")+COUNTIF(KE64,"-")+COUNTIF(KE65,"-")+COUNTIF(KE66,"-")+COUNTIF(KE71,"-")+COUNTIF(KE75,"-")+COUNTIF(KE81,"-")+COUNTIF(KE87,"-")+COUNTIF(KE91,"-")</f>
        <v>0</v>
      </c>
      <c r="KF14" s="113">
        <f>COUNTIF(KF51,"-")+COUNTIF(KF52,"-")+COUNTIF(KF55,"-")+COUNTIF(KF56,"-")+COUNTIF(KF57,"-")+COUNTIF(KF58,"-")+COUNTIF(KF59,"-")+COUNTIF(KF60,"-")+COUNTIF(KF61,"-")+COUNTIF(KF62,"-")+COUNTIF(KF63,"-")+COUNTIF(KF64,"-")+COUNTIF(KF65,"-")+COUNTIF(KF66,"-")+COUNTIF(KF71,"-")+COUNTIF(KF75,"-")+COUNTIF(KF81,"-")+COUNTIF(KF87,"-")+COUNTIF(KF91,"-")</f>
        <v>0</v>
      </c>
      <c r="KG14" s="113">
        <f>COUNTIF(KG51,"-")+COUNTIF(KG52,"-")+COUNTIF(KG55,"-")+COUNTIF(KG56,"-")+COUNTIF(KG57,"-")+COUNTIF(KG58,"-")+COUNTIF(KG59,"-")+COUNTIF(KG60,"-")+COUNTIF(KG61,"-")+COUNTIF(KG62,"-")+COUNTIF(KG63,"-")+COUNTIF(KG64,"-")+COUNTIF(KG65,"-")+COUNTIF(KG66,"-")+COUNTIF(KG71,"-")+COUNTIF(KG75,"-")+COUNTIF(KG81,"-")+COUNTIF(KG87,"-")+COUNTIF(KG91,"-")</f>
        <v>0</v>
      </c>
      <c r="KH14" s="197"/>
      <c r="KI14" s="113">
        <f>COUNTIF(KI51,"-")+COUNTIF(KI52,"-")+COUNTIF(KI55,"-")+COUNTIF(KI56,"-")+COUNTIF(KI57,"-")+COUNTIF(KI58,"-")+COUNTIF(KI59,"-")+COUNTIF(KI60,"-")+COUNTIF(KI61,"-")+COUNTIF(KI62,"-")+COUNTIF(KI63,"-")+COUNTIF(KI64,"-")+COUNTIF(KI65,"-")+COUNTIF(KI66,"-")+COUNTIF(KI71,"-")+COUNTIF(KI75,"-")+COUNTIF(KI81,"-")+COUNTIF(KI87,"-")+COUNTIF(KI91,"-")</f>
        <v>0</v>
      </c>
      <c r="KJ14" s="113">
        <f>COUNTIF(KJ51,"-")+COUNTIF(KJ52,"-")+COUNTIF(KJ55,"-")+COUNTIF(KJ56,"-")+COUNTIF(KJ57,"-")+COUNTIF(KJ58,"-")+COUNTIF(KJ59,"-")+COUNTIF(KJ60,"-")+COUNTIF(KJ61,"-")+COUNTIF(KJ62,"-")+COUNTIF(KJ63,"-")+COUNTIF(KJ64,"-")+COUNTIF(KJ65,"-")+COUNTIF(KJ66,"-")+COUNTIF(KJ71,"-")+COUNTIF(KJ75,"-")+COUNTIF(KJ81,"-")+COUNTIF(KJ87,"-")+COUNTIF(KJ91,"-")</f>
        <v>0</v>
      </c>
      <c r="KK14" s="113">
        <f>COUNTIF(KK51,"-")+COUNTIF(KK52,"-")+COUNTIF(KK55,"-")+COUNTIF(KK56,"-")+COUNTIF(KK57,"-")+COUNTIF(KK58,"-")+COUNTIF(KK59,"-")+COUNTIF(KK60,"-")+COUNTIF(KK61,"-")+COUNTIF(KK62,"-")+COUNTIF(KK63,"-")+COUNTIF(KK64,"-")+COUNTIF(KK65,"-")+COUNTIF(KK66,"-")+COUNTIF(KK71,"-")+COUNTIF(KK75,"-")+COUNTIF(KK81,"-")+COUNTIF(KK87,"-")+COUNTIF(KK91,"-")</f>
        <v>0</v>
      </c>
      <c r="KL14" s="113">
        <f>COUNTIF(KL51,"-")+COUNTIF(KL52,"-")+COUNTIF(KL55,"-")+COUNTIF(KL56,"-")+COUNTIF(KL57,"-")+COUNTIF(KL58,"-")+COUNTIF(KL59,"-")+COUNTIF(KL60,"-")+COUNTIF(KL61,"-")+COUNTIF(KL62,"-")+COUNTIF(KL63,"-")+COUNTIF(KL64,"-")+COUNTIF(KL65,"-")+COUNTIF(KL66,"-")+COUNTIF(KL71,"-")+COUNTIF(KL75,"-")+COUNTIF(KL81,"-")+COUNTIF(KL87,"-")+COUNTIF(KL91,"-")</f>
        <v>0</v>
      </c>
      <c r="KM14" s="197"/>
      <c r="KN14" s="113">
        <f>COUNTIF(KN51,"-")+COUNTIF(KN52,"-")+COUNTIF(KN55,"-")+COUNTIF(KN56,"-")+COUNTIF(KN57,"-")+COUNTIF(KN58,"-")+COUNTIF(KN59,"-")+COUNTIF(KN60,"-")+COUNTIF(KN61,"-")+COUNTIF(KN62,"-")+COUNTIF(KN63,"-")+COUNTIF(KN64,"-")+COUNTIF(KN65,"-")+COUNTIF(KN66,"-")+COUNTIF(KN71,"-")+COUNTIF(KN75,"-")+COUNTIF(KN81,"-")+COUNTIF(KN87,"-")+COUNTIF(KN91,"-")</f>
        <v>0</v>
      </c>
      <c r="KO14" s="113">
        <f>COUNTIF(KO51,"-")+COUNTIF(KO52,"-")+COUNTIF(KO55,"-")+COUNTIF(KO56,"-")+COUNTIF(KO57,"-")+COUNTIF(KO58,"-")+COUNTIF(KO59,"-")+COUNTIF(KO60,"-")+COUNTIF(KO61,"-")+COUNTIF(KO62,"-")+COUNTIF(KO63,"-")+COUNTIF(KO64,"-")+COUNTIF(KO65,"-")+COUNTIF(KO66,"-")+COUNTIF(KO71,"-")+COUNTIF(KO75,"-")+COUNTIF(KO81,"-")+COUNTIF(KO87,"-")+COUNTIF(KO91,"-")</f>
        <v>0</v>
      </c>
      <c r="KP14" s="113">
        <f>COUNTIF(KP51,"-")+COUNTIF(KP52,"-")+COUNTIF(KP55,"-")+COUNTIF(KP56,"-")+COUNTIF(KP57,"-")+COUNTIF(KP58,"-")+COUNTIF(KP59,"-")+COUNTIF(KP60,"-")+COUNTIF(KP61,"-")+COUNTIF(KP62,"-")+COUNTIF(KP63,"-")+COUNTIF(KP64,"-")+COUNTIF(KP65,"-")+COUNTIF(KP66,"-")+COUNTIF(KP71,"-")+COUNTIF(KP75,"-")+COUNTIF(KP81,"-")+COUNTIF(KP87,"-")+COUNTIF(KP91,"-")</f>
        <v>0</v>
      </c>
      <c r="KQ14" s="197"/>
      <c r="KR14" s="113">
        <f>COUNTIF(KR51,"-")+COUNTIF(KR52,"-")+COUNTIF(KR55,"-")+COUNTIF(KR56,"-")+COUNTIF(KR57,"-")+COUNTIF(KR58,"-")+COUNTIF(KR59,"-")+COUNTIF(KR60,"-")+COUNTIF(KR61,"-")+COUNTIF(KR62,"-")+COUNTIF(KR63,"-")+COUNTIF(KR64,"-")+COUNTIF(KR65,"-")+COUNTIF(KR66,"-")+COUNTIF(KR71,"-")+COUNTIF(KR75,"-")+COUNTIF(KR81,"-")+COUNTIF(KR87,"-")+COUNTIF(KR91,"-")</f>
        <v>0</v>
      </c>
      <c r="KS14" s="113">
        <f>COUNTIF(KS51,"-")+COUNTIF(KS52,"-")+COUNTIF(KS55,"-")+COUNTIF(KS56,"-")+COUNTIF(KS57,"-")+COUNTIF(KS58,"-")+COUNTIF(KS59,"-")+COUNTIF(KS60,"-")+COUNTIF(KS61,"-")+COUNTIF(KS62,"-")+COUNTIF(KS63,"-")+COUNTIF(KS64,"-")+COUNTIF(KS65,"-")+COUNTIF(KS66,"-")+COUNTIF(KS71,"-")+COUNTIF(KS75,"-")+COUNTIF(KS81,"-")+COUNTIF(KS87,"-")+COUNTIF(KS91,"-")</f>
        <v>2</v>
      </c>
      <c r="KT14" s="113">
        <f>COUNTIF(KT51,"-")+COUNTIF(KT52,"-")+COUNTIF(KT55,"-")+COUNTIF(KT56,"-")+COUNTIF(KT57,"-")+COUNTIF(KT58,"-")+COUNTIF(KT59,"-")+COUNTIF(KT60,"-")+COUNTIF(KT61,"-")+COUNTIF(KT62,"-")+COUNTIF(KT63,"-")+COUNTIF(KT64,"-")+COUNTIF(KT65,"-")+COUNTIF(KT66,"-")+COUNTIF(KT71,"-")+COUNTIF(KT75,"-")+COUNTIF(KT81,"-")+COUNTIF(KT87,"-")+COUNTIF(KT91,"-")</f>
        <v>0</v>
      </c>
      <c r="KU14" s="358"/>
      <c r="KV14" s="197"/>
      <c r="KW14" s="113">
        <f>COUNTIF(KW51,"-")+COUNTIF(KW52,"-")+COUNTIF(KW55,"-")+COUNTIF(KW56,"-")+COUNTIF(KW57,"-")+COUNTIF(KW58,"-")+COUNTIF(KW59,"-")+COUNTIF(KW60,"-")+COUNTIF(KW61,"-")+COUNTIF(KW62,"-")+COUNTIF(KW63,"-")+COUNTIF(KW64,"-")+COUNTIF(KW65,"-")+COUNTIF(KW66,"-")+COUNTIF(KW71,"-")+COUNTIF(KW75,"-")+COUNTIF(KW81,"-")+COUNTIF(KW87,"-")+COUNTIF(KW91,"-")</f>
        <v>0</v>
      </c>
      <c r="KX14" s="113">
        <f>COUNTIF(KX51,"-")+COUNTIF(KX52,"-")+COUNTIF(KX55,"-")+COUNTIF(KX56,"-")+COUNTIF(KX57,"-")+COUNTIF(KX58,"-")+COUNTIF(KX59,"-")+COUNTIF(KX60,"-")+COUNTIF(KX61,"-")+COUNTIF(KX62,"-")+COUNTIF(KX63,"-")+COUNTIF(KX64,"-")+COUNTIF(KX65,"-")+COUNTIF(KX66,"-")+COUNTIF(KX71,"-")+COUNTIF(KX75,"-")+COUNTIF(KX81,"-")+COUNTIF(KX87,"-")+COUNTIF(KX91,"-")</f>
        <v>0</v>
      </c>
      <c r="KY14" s="113">
        <f>COUNTIF(KY51,"-")+COUNTIF(KY52,"-")+COUNTIF(KY55,"-")+COUNTIF(KY56,"-")+COUNTIF(KY57,"-")+COUNTIF(KY58,"-")+COUNTIF(KY59,"-")+COUNTIF(KY60,"-")+COUNTIF(KY61,"-")+COUNTIF(KY62,"-")+COUNTIF(KY63,"-")+COUNTIF(KY64,"-")+COUNTIF(KY65,"-")+COUNTIF(KY66,"-")+COUNTIF(KY71,"-")+COUNTIF(KY75,"-")+COUNTIF(KY81,"-")+COUNTIF(KY87,"-")+COUNTIF(KY91,"-")</f>
        <v>0</v>
      </c>
      <c r="KZ14" s="113">
        <f>COUNTIF(KZ51,"-")+COUNTIF(KZ52,"-")+COUNTIF(KZ55,"-")+COUNTIF(KZ56,"-")+COUNTIF(KZ57,"-")+COUNTIF(KZ58,"-")+COUNTIF(KZ59,"-")+COUNTIF(KZ60,"-")+COUNTIF(KZ61,"-")+COUNTIF(KZ62,"-")+COUNTIF(KZ63,"-")+COUNTIF(KZ64,"-")+COUNTIF(KZ65,"-")+COUNTIF(KZ66,"-")+COUNTIF(KZ71,"-")+COUNTIF(KZ75,"-")+COUNTIF(KZ81,"-")+COUNTIF(KZ87,"-")+COUNTIF(KZ91,"-")</f>
        <v>0</v>
      </c>
      <c r="LA14" s="113">
        <f>COUNTIF(LA51,"-")+COUNTIF(LA52,"-")+COUNTIF(LA55,"-")+COUNTIF(LA56,"-")+COUNTIF(LA57,"-")+COUNTIF(LA58,"-")+COUNTIF(LA59,"-")+COUNTIF(LA60,"-")+COUNTIF(LA61,"-")+COUNTIF(LA62,"-")+COUNTIF(LA63,"-")+COUNTIF(LA64,"-")+COUNTIF(LA65,"-")+COUNTIF(LA66,"-")+COUNTIF(LA71,"-")+COUNTIF(LA75,"-")+COUNTIF(LA81,"-")+COUNTIF(LA87,"-")+COUNTIF(LA91,"-")</f>
        <v>0</v>
      </c>
      <c r="LB14" s="197"/>
      <c r="LC14" s="113">
        <f>COUNTIF(LC51,"-")+COUNTIF(LC52,"-")+COUNTIF(LC55,"-")+COUNTIF(LC56,"-")+COUNTIF(LC57,"-")+COUNTIF(LC58,"-")+COUNTIF(LC59,"-")+COUNTIF(LC60,"-")+COUNTIF(LC61,"-")+COUNTIF(LC62,"-")+COUNTIF(LC63,"-")+COUNTIF(LC64,"-")+COUNTIF(LC65,"-")+COUNTIF(LC66,"-")+COUNTIF(LC71,"-")+COUNTIF(LC75,"-")+COUNTIF(LC81,"-")+COUNTIF(LC87,"-")+COUNTIF(LC91,"-")</f>
        <v>0</v>
      </c>
      <c r="LD14" s="113">
        <f>COUNTIF(LD51,"-")+COUNTIF(LD52,"-")+COUNTIF(LD55,"-")+COUNTIF(LD56,"-")+COUNTIF(LD57,"-")+COUNTIF(LD58,"-")+COUNTIF(LD59,"-")+COUNTIF(LD60,"-")+COUNTIF(LD61,"-")+COUNTIF(LD62,"-")+COUNTIF(LD63,"-")+COUNTIF(LD64,"-")+COUNTIF(LD65,"-")+COUNTIF(LD66,"-")+COUNTIF(LD71,"-")+COUNTIF(LD75,"-")+COUNTIF(LD81,"-")+COUNTIF(LD87,"-")+COUNTIF(LD91,"-")</f>
        <v>0</v>
      </c>
      <c r="LE14" s="113">
        <f>COUNTIF(LE51,"-")+COUNTIF(LE52,"-")+COUNTIF(LE55,"-")+COUNTIF(LE56,"-")+COUNTIF(LE57,"-")+COUNTIF(LE58,"-")+COUNTIF(LE59,"-")+COUNTIF(LE60,"-")+COUNTIF(LE61,"-")+COUNTIF(LE62,"-")+COUNTIF(LE63,"-")+COUNTIF(LE64,"-")+COUNTIF(LE65,"-")+COUNTIF(LE66,"-")+COUNTIF(LE71,"-")+COUNTIF(LE75,"-")+COUNTIF(LE81,"-")+COUNTIF(LE87,"-")+COUNTIF(LE91,"-")</f>
        <v>0</v>
      </c>
      <c r="LF14" s="353"/>
      <c r="LG14" s="113">
        <f>COUNTIF(LG51,"-")+COUNTIF(LG52,"-")+COUNTIF(LG55,"-")+COUNTIF(LG56,"-")+COUNTIF(LG57,"-")+COUNTIF(LG58,"-")+COUNTIF(LG59,"-")+COUNTIF(LG60,"-")+COUNTIF(LG61,"-")+COUNTIF(LG62,"-")+COUNTIF(LG63,"-")+COUNTIF(LG64,"-")+COUNTIF(LG65,"-")+COUNTIF(LG66,"-")+COUNTIF(LG71,"-")+COUNTIF(LG75,"-")+COUNTIF(LG81,"-")+COUNTIF(LG87,"-")+COUNTIF(LG91,"-")</f>
        <v>0</v>
      </c>
      <c r="LH14" s="113">
        <f>COUNTIF(LH51,"-")+COUNTIF(LH52,"-")+COUNTIF(LH55,"-")+COUNTIF(LH56,"-")+COUNTIF(LH57,"-")+COUNTIF(LH58,"-")+COUNTIF(LH59,"-")+COUNTIF(LH60,"-")+COUNTIF(LH61,"-")+COUNTIF(LH62,"-")+COUNTIF(LH63,"-")+COUNTIF(LH64,"-")+COUNTIF(LH65,"-")+COUNTIF(LH66,"-")+COUNTIF(LH71,"-")+COUNTIF(LH75,"-")+COUNTIF(LH81,"-")+COUNTIF(LH87,"-")+COUNTIF(LH91,"-")</f>
        <v>0</v>
      </c>
      <c r="LI14" s="113">
        <f>COUNTIF(LI51,"-")+COUNTIF(LI52,"-")+COUNTIF(LI55,"-")+COUNTIF(LI56,"-")+COUNTIF(LI57,"-")+COUNTIF(LI58,"-")+COUNTIF(LI59,"-")+COUNTIF(LI60,"-")+COUNTIF(LI61,"-")+COUNTIF(LI62,"-")+COUNTIF(LI63,"-")+COUNTIF(LI64,"-")+COUNTIF(LI65,"-")+COUNTIF(LI66,"-")+COUNTIF(LI71,"-")+COUNTIF(LI75,"-")+COUNTIF(LI81,"-")+COUNTIF(LI87,"-")+COUNTIF(LI91,"-")</f>
        <v>0</v>
      </c>
      <c r="LJ14" s="197"/>
      <c r="LK14" s="113">
        <f t="shared" ref="LK14:LX14" si="147">COUNTIF(LK51,"-")+COUNTIF(LK52,"-")+COUNTIF(LK55,"-")+COUNTIF(LK56,"-")+COUNTIF(LK57,"-")+COUNTIF(LK58,"-")+COUNTIF(LK59,"-")+COUNTIF(LK60,"-")+COUNTIF(LK61,"-")+COUNTIF(LK62,"-")+COUNTIF(LK63,"-")+COUNTIF(LK64,"-")+COUNTIF(LK65,"-")+COUNTIF(LK66,"-")+COUNTIF(LK71,"-")+COUNTIF(LK75,"-")+COUNTIF(LK81,"-")+COUNTIF(LK87,"-")+COUNTIF(LK91,"-")</f>
        <v>0</v>
      </c>
      <c r="LL14" s="113">
        <f t="shared" si="147"/>
        <v>0</v>
      </c>
      <c r="LM14" s="113">
        <f t="shared" si="147"/>
        <v>0</v>
      </c>
      <c r="LN14" s="113">
        <f t="shared" si="147"/>
        <v>0</v>
      </c>
      <c r="LO14" s="113">
        <f t="shared" si="147"/>
        <v>0</v>
      </c>
      <c r="LP14" s="113">
        <f t="shared" si="147"/>
        <v>0</v>
      </c>
      <c r="LQ14" s="113">
        <f t="shared" si="147"/>
        <v>0</v>
      </c>
      <c r="LR14" s="113">
        <f t="shared" si="147"/>
        <v>0</v>
      </c>
      <c r="LS14" s="113">
        <f t="shared" si="147"/>
        <v>0</v>
      </c>
      <c r="LT14" s="113">
        <f t="shared" si="147"/>
        <v>0</v>
      </c>
      <c r="LU14" s="113">
        <f t="shared" si="147"/>
        <v>0</v>
      </c>
      <c r="LV14" s="113">
        <f t="shared" si="147"/>
        <v>0</v>
      </c>
      <c r="LW14" s="113">
        <f t="shared" si="147"/>
        <v>0</v>
      </c>
      <c r="LX14" s="113">
        <f t="shared" si="147"/>
        <v>0</v>
      </c>
      <c r="LY14" s="197"/>
      <c r="LZ14" s="113">
        <f>COUNTIF(LZ51,"-")+COUNTIF(LZ52,"-")+COUNTIF(LZ55,"-")+COUNTIF(LZ56,"-")+COUNTIF(LZ57,"-")+COUNTIF(LZ58,"-")+COUNTIF(LZ59,"-")+COUNTIF(LZ60,"-")+COUNTIF(LZ61,"-")+COUNTIF(LZ62,"-")+COUNTIF(LZ63,"-")+COUNTIF(LZ64,"-")+COUNTIF(LZ65,"-")+COUNTIF(LZ66,"-")+COUNTIF(LZ71,"-")+COUNTIF(LZ75,"-")+COUNTIF(LZ81,"-")+COUNTIF(LZ87,"-")+COUNTIF(LZ91,"-")</f>
        <v>0</v>
      </c>
      <c r="MA14" s="113">
        <f>COUNTIF(MA51,"-")+COUNTIF(MA52,"-")+COUNTIF(MA55,"-")+COUNTIF(MA56,"-")+COUNTIF(MA57,"-")+COUNTIF(MA58,"-")+COUNTIF(MA59,"-")+COUNTIF(MA60,"-")+COUNTIF(MA61,"-")+COUNTIF(MA62,"-")+COUNTIF(MA63,"-")+COUNTIF(MA64,"-")+COUNTIF(MA65,"-")+COUNTIF(MA66,"-")+COUNTIF(MA71,"-")+COUNTIF(MA75,"-")+COUNTIF(MA81,"-")+COUNTIF(MA87,"-")+COUNTIF(MA91,"-")</f>
        <v>0</v>
      </c>
      <c r="MB14" s="113">
        <f>COUNTIF(MB51,"-")+COUNTIF(MB52,"-")+COUNTIF(MB55,"-")+COUNTIF(MB56,"-")+COUNTIF(MB57,"-")+COUNTIF(MB58,"-")+COUNTIF(MB59,"-")+COUNTIF(MB60,"-")+COUNTIF(MB61,"-")+COUNTIF(MB62,"-")+COUNTIF(MB63,"-")+COUNTIF(MB64,"-")+COUNTIF(MB65,"-")+COUNTIF(MB66,"-")+COUNTIF(MB71,"-")+COUNTIF(MB75,"-")+COUNTIF(MB81,"-")+COUNTIF(MB87,"-")+COUNTIF(MB91,"-")</f>
        <v>0</v>
      </c>
      <c r="MC14" s="113">
        <f>COUNTIF(MC51,"-")+COUNTIF(MC52,"-")+COUNTIF(MC55,"-")+COUNTIF(MC56,"-")+COUNTIF(MC57,"-")+COUNTIF(MC58,"-")+COUNTIF(MC59,"-")+COUNTIF(MC60,"-")+COUNTIF(MC61,"-")+COUNTIF(MC62,"-")+COUNTIF(MC63,"-")+COUNTIF(MC64,"-")+COUNTIF(MC65,"-")+COUNTIF(MC66,"-")+COUNTIF(MC71,"-")+COUNTIF(MC75,"-")+COUNTIF(MC81,"-")+COUNTIF(MC87,"-")+COUNTIF(MC91,"-")</f>
        <v>0</v>
      </c>
      <c r="MD14" s="113">
        <f>COUNTIF(MD51,"-")+COUNTIF(MD52,"-")+COUNTIF(MD55,"-")+COUNTIF(MD56,"-")+COUNTIF(MD57,"-")+COUNTIF(MD58,"-")+COUNTIF(MD59,"-")+COUNTIF(MD60,"-")+COUNTIF(MD61,"-")+COUNTIF(MD62,"-")+COUNTIF(MD63,"-")+COUNTIF(MD64,"-")+COUNTIF(MD65,"-")+COUNTIF(MD66,"-")+COUNTIF(MD71,"-")+COUNTIF(MD75,"-")+COUNTIF(MD81,"-")+COUNTIF(MD87,"-")+COUNTIF(MD91,"-")</f>
        <v>0</v>
      </c>
      <c r="ME14" s="197"/>
      <c r="MF14" s="113">
        <f>COUNTIF(MF51,"-")+COUNTIF(MF52,"-")+COUNTIF(MF55,"-")+COUNTIF(MF56,"-")+COUNTIF(MF57,"-")+COUNTIF(MF58,"-")+COUNTIF(MF59,"-")+COUNTIF(MF60,"-")+COUNTIF(MF61,"-")+COUNTIF(MF62,"-")+COUNTIF(MF63,"-")+COUNTIF(MF64,"-")+COUNTIF(MF65,"-")+COUNTIF(MF66,"-")+COUNTIF(MF71,"-")+COUNTIF(MF75,"-")+COUNTIF(MF81,"-")+COUNTIF(MF87,"-")+COUNTIF(MF91,"-")</f>
        <v>0</v>
      </c>
      <c r="MG14" s="113">
        <f>COUNTIF(MG51,"-")+COUNTIF(MG52,"-")+COUNTIF(MG55,"-")+COUNTIF(MG56,"-")+COUNTIF(MG57,"-")+COUNTIF(MG58,"-")+COUNTIF(MG59,"-")+COUNTIF(MG60,"-")+COUNTIF(MG61,"-")+COUNTIF(MG62,"-")+COUNTIF(MG63,"-")+COUNTIF(MG64,"-")+COUNTIF(MG65,"-")+COUNTIF(MG66,"-")+COUNTIF(MG71,"-")+COUNTIF(MG75,"-")+COUNTIF(MG81,"-")+COUNTIF(MG87,"-")+COUNTIF(MG91,"-")</f>
        <v>0</v>
      </c>
      <c r="MH14" s="113">
        <f>COUNTIF(MH51,"-")+COUNTIF(MH52,"-")+COUNTIF(MH55,"-")+COUNTIF(MH56,"-")+COUNTIF(MH57,"-")+COUNTIF(MH58,"-")+COUNTIF(MH59,"-")+COUNTIF(MH60,"-")+COUNTIF(MH61,"-")+COUNTIF(MH62,"-")+COUNTIF(MH63,"-")+COUNTIF(MH64,"-")+COUNTIF(MH65,"-")+COUNTIF(MH66,"-")+COUNTIF(MH71,"-")+COUNTIF(MH75,"-")+COUNTIF(MH81,"-")+COUNTIF(MH87,"-")+COUNTIF(MH91,"-")</f>
        <v>0</v>
      </c>
      <c r="MI14" s="113">
        <f>COUNTIF(MI51,"-")+COUNTIF(MI52,"-")+COUNTIF(MI55,"-")+COUNTIF(MI56,"-")+COUNTIF(MI57,"-")+COUNTIF(MI58,"-")+COUNTIF(MI59,"-")+COUNTIF(MI60,"-")+COUNTIF(MI61,"-")+COUNTIF(MI62,"-")+COUNTIF(MI63,"-")+COUNTIF(MI64,"-")+COUNTIF(MI65,"-")+COUNTIF(MI66,"-")+COUNTIF(MI71,"-")+COUNTIF(MI75,"-")+COUNTIF(MI81,"-")+COUNTIF(MI87,"-")+COUNTIF(MI91,"-")</f>
        <v>0</v>
      </c>
      <c r="MJ14" s="197"/>
      <c r="MK14" s="113">
        <f t="shared" ref="MK14:MP14" si="148">COUNTIF(MK51,"-")+COUNTIF(MK52,"-")+COUNTIF(MK55,"-")+COUNTIF(MK56,"-")+COUNTIF(MK57,"-")+COUNTIF(MK58,"-")+COUNTIF(MK59,"-")+COUNTIF(MK60,"-")+COUNTIF(MK61,"-")+COUNTIF(MK62,"-")+COUNTIF(MK63,"-")+COUNTIF(MK64,"-")+COUNTIF(MK65,"-")+COUNTIF(MK66,"-")+COUNTIF(MK71,"-")+COUNTIF(MK75,"-")+COUNTIF(MK81,"-")+COUNTIF(MK87,"-")+COUNTIF(MK91,"-")</f>
        <v>0</v>
      </c>
      <c r="ML14" s="113">
        <f t="shared" si="148"/>
        <v>0</v>
      </c>
      <c r="MM14" s="113">
        <f t="shared" si="148"/>
        <v>0</v>
      </c>
      <c r="MN14" s="113">
        <f t="shared" si="148"/>
        <v>0</v>
      </c>
      <c r="MO14" s="113">
        <f t="shared" si="148"/>
        <v>0</v>
      </c>
      <c r="MP14" s="113">
        <f t="shared" si="148"/>
        <v>0</v>
      </c>
      <c r="MQ14" s="163"/>
      <c r="MR14" s="113">
        <f t="shared" ref="MR14:MZ14" si="149">COUNTIF(MR51,"-")+COUNTIF(MR52,"-")+COUNTIF(MR55,"-")+COUNTIF(MR56,"-")+COUNTIF(MR57,"-")+COUNTIF(MR58,"-")+COUNTIF(MR59,"-")+COUNTIF(MR60,"-")+COUNTIF(MR61,"-")+COUNTIF(MR62,"-")+COUNTIF(MR63,"-")+COUNTIF(MR64,"-")+COUNTIF(MR65,"-")+COUNTIF(MR66,"-")+COUNTIF(MR71,"-")+COUNTIF(MR75,"-")+COUNTIF(MR81,"-")+COUNTIF(MR87,"-")+COUNTIF(MR91,"-")</f>
        <v>0</v>
      </c>
      <c r="MS14" s="113">
        <f t="shared" si="149"/>
        <v>0</v>
      </c>
      <c r="MT14" s="113">
        <f t="shared" si="149"/>
        <v>0</v>
      </c>
      <c r="MU14" s="113">
        <f t="shared" si="149"/>
        <v>0</v>
      </c>
      <c r="MV14" s="113">
        <f t="shared" si="149"/>
        <v>0</v>
      </c>
      <c r="MW14" s="113">
        <f t="shared" si="149"/>
        <v>1</v>
      </c>
      <c r="MX14" s="113">
        <f t="shared" si="149"/>
        <v>0</v>
      </c>
      <c r="MY14" s="113">
        <f t="shared" si="149"/>
        <v>0</v>
      </c>
      <c r="MZ14" s="113">
        <f t="shared" si="149"/>
        <v>0</v>
      </c>
      <c r="NA14" s="20"/>
      <c r="NB14" s="20"/>
      <c r="NC14" s="20"/>
      <c r="ND14" s="20"/>
    </row>
    <row r="15" spans="1:368" ht="25" customHeight="1">
      <c r="A15" s="1250"/>
      <c r="B15" s="138" t="s">
        <v>1389</v>
      </c>
      <c r="C15" s="1300" t="s">
        <v>1400</v>
      </c>
      <c r="D15" s="1300"/>
      <c r="E15" s="1300"/>
      <c r="F15" s="1300"/>
      <c r="G15" s="1300"/>
      <c r="H15" s="1300"/>
      <c r="I15" s="1300"/>
      <c r="J15" s="1300"/>
      <c r="K15" s="1300"/>
      <c r="L15" s="1300"/>
      <c r="M15" s="1300"/>
      <c r="N15" s="1300"/>
      <c r="O15" s="1300"/>
      <c r="P15" s="1300"/>
      <c r="Q15" s="1300"/>
      <c r="R15" s="1300"/>
      <c r="S15" s="1300"/>
      <c r="T15" s="1300"/>
      <c r="U15" s="1300"/>
      <c r="V15" s="153"/>
      <c r="W15" s="358"/>
      <c r="X15" s="197"/>
      <c r="Y15" s="115">
        <f>COUNTIF(Y124,"-")+COUNTIF(Y105,"-")+COUNTIF(Y115,"-")+COUNTIF(Y98,"-")+COUNTIF(Y99,"-")+COUNTIF(Y100,"-")+COUNTIF(Y101,"-")+COUNTIF(Y102,"-")+COUNTIF(Y106,"-")+COUNTIF(Y107,"-")+COUNTIF(Y108,"-")+COUNTIF(Y109,"-")+COUNTIF(Y110,"-")+COUNTIF(Y111,"-")+COUNTIF(Y112,"-")+COUNTIF(Y113,"-")+COUNTIF(Y114,"-")+COUNTIF(Y116,"-")+COUNTIF(Y117,"-")+COUNTIF(Y118,"-")+COUNTIF(Y119,"-")+COUNTIF(Y120,"-")+COUNTIF(Y121,"-")+COUNTIF(Y122,"-")+COUNTIF(Y123,"-")+COUNTIF(Y126,"-")+COUNTIF(Y127,"-")+COUNTIF(Y128,"-")+COUNTIF(Y129,"-")+COUNTIF(Y130,"-")+COUNTIF(Y131,"-")+COUNTIF(Y125,"-")+COUNTIF(Y132,"-")+COUNTIF(Y133,"-")+COUNTIF(Y138,"-")+COUNTIF(Y142,"-")+COUNTIF(Y145,"-")+COUNTIF(Y149,"-")+COUNTIF(Y160,"-")</f>
        <v>0</v>
      </c>
      <c r="Z15" s="197"/>
      <c r="AA15" s="115">
        <f>COUNTIF(AA124,"-")+COUNTIF(AA105,"-")+COUNTIF(AA115,"-")+COUNTIF(AA98,"-")+COUNTIF(AA99,"-")+COUNTIF(AA100,"-")+COUNTIF(AA101,"-")+COUNTIF(AA102,"-")+COUNTIF(AA106,"-")+COUNTIF(AA107,"-")+COUNTIF(AA108,"-")+COUNTIF(AA109,"-")+COUNTIF(AA110,"-")+COUNTIF(AA111,"-")+COUNTIF(AA112,"-")+COUNTIF(AA113,"-")+COUNTIF(AA114,"-")+COUNTIF(AA116,"-")+COUNTIF(AA117,"-")+COUNTIF(AA118,"-")+COUNTIF(AA119,"-")+COUNTIF(AA120,"-")+COUNTIF(AA121,"-")+COUNTIF(AA122,"-")+COUNTIF(AA123,"-")+COUNTIF(AA126,"-")+COUNTIF(AA127,"-")+COUNTIF(AA128,"-")+COUNTIF(AA129,"-")+COUNTIF(AA130,"-")+COUNTIF(AA131,"-")+COUNTIF(AA125,"-")+COUNTIF(AA132,"-")+COUNTIF(AA133,"-")+COUNTIF(AA138,"-")+COUNTIF(AA142,"-")+COUNTIF(AA145,"-")+COUNTIF(AA149,"-")+COUNTIF(AA160,"-")</f>
        <v>0</v>
      </c>
      <c r="AB15" s="197"/>
      <c r="AC15" s="115">
        <f>COUNTIF(AC124,"-")+COUNTIF(AC105,"-")+COUNTIF(AC115,"-")+COUNTIF(AC98,"-")+COUNTIF(AC99,"-")+COUNTIF(AC100,"-")+COUNTIF(AC101,"-")+COUNTIF(AC102,"-")+COUNTIF(AC106,"-")+COUNTIF(AC107,"-")+COUNTIF(AC108,"-")+COUNTIF(AC109,"-")+COUNTIF(AC110,"-")+COUNTIF(AC111,"-")+COUNTIF(AC112,"-")+COUNTIF(AC113,"-")+COUNTIF(AC114,"-")+COUNTIF(AC116,"-")+COUNTIF(AC117,"-")+COUNTIF(AC118,"-")+COUNTIF(AC119,"-")+COUNTIF(AC120,"-")+COUNTIF(AC121,"-")+COUNTIF(AC122,"-")+COUNTIF(AC123,"-")+COUNTIF(AC126,"-")+COUNTIF(AC127,"-")+COUNTIF(AC128,"-")+COUNTIF(AC129,"-")+COUNTIF(AC130,"-")+COUNTIF(AC131,"-")+COUNTIF(AC125,"-")+COUNTIF(AC132,"-")+COUNTIF(AC133,"-")+COUNTIF(AC138,"-")+COUNTIF(AC142,"-")+COUNTIF(AC145,"-")+COUNTIF(AC149,"-")+COUNTIF(AC160,"-")</f>
        <v>0</v>
      </c>
      <c r="AD15" s="197"/>
      <c r="AE15" s="115">
        <f>COUNTIF(AE124,"-")+COUNTIF(AE105,"-")+COUNTIF(AE115,"-")+COUNTIF(AE98,"-")+COUNTIF(AE99,"-")+COUNTIF(AE100,"-")+COUNTIF(AE101,"-")+COUNTIF(AE102,"-")+COUNTIF(AE106,"-")+COUNTIF(AE107,"-")+COUNTIF(AE108,"-")+COUNTIF(AE109,"-")+COUNTIF(AE110,"-")+COUNTIF(AE111,"-")+COUNTIF(AE112,"-")+COUNTIF(AE113,"-")+COUNTIF(AE114,"-")+COUNTIF(AE116,"-")+COUNTIF(AE117,"-")+COUNTIF(AE118,"-")+COUNTIF(AE119,"-")+COUNTIF(AE120,"-")+COUNTIF(AE121,"-")+COUNTIF(AE122,"-")+COUNTIF(AE123,"-")+COUNTIF(AE126,"-")+COUNTIF(AE127,"-")+COUNTIF(AE128,"-")+COUNTIF(AE129,"-")+COUNTIF(AE130,"-")+COUNTIF(AE131,"-")+COUNTIF(AE125,"-")+COUNTIF(AE132,"-")+COUNTIF(AE133,"-")+COUNTIF(AE138,"-")+COUNTIF(AE142,"-")+COUNTIF(AE145,"-")+COUNTIF(AE149,"-")+COUNTIF(AE160,"-")</f>
        <v>0</v>
      </c>
      <c r="AF15" s="115">
        <f>COUNTIF(AF124,"-")+COUNTIF(AF105,"-")+COUNTIF(AF115,"-")+COUNTIF(AF98,"-")+COUNTIF(AF99,"-")+COUNTIF(AF100,"-")+COUNTIF(AF101,"-")+COUNTIF(AF102,"-")+COUNTIF(AF106,"-")+COUNTIF(AF107,"-")+COUNTIF(AF108,"-")+COUNTIF(AF109,"-")+COUNTIF(AF110,"-")+COUNTIF(AF111,"-")+COUNTIF(AF112,"-")+COUNTIF(AF113,"-")+COUNTIF(AF114,"-")+COUNTIF(AF116,"-")+COUNTIF(AF117,"-")+COUNTIF(AF118,"-")+COUNTIF(AF119,"-")+COUNTIF(AF120,"-")+COUNTIF(AF121,"-")+COUNTIF(AF122,"-")+COUNTIF(AF123,"-")+COUNTIF(AF126,"-")+COUNTIF(AF127,"-")+COUNTIF(AF128,"-")+COUNTIF(AF129,"-")+COUNTIF(AF130,"-")+COUNTIF(AF131,"-")+COUNTIF(AF125,"-")+COUNTIF(AF132,"-")+COUNTIF(AF133,"-")+COUNTIF(AF138,"-")+COUNTIF(AF142,"-")+COUNTIF(AF145,"-")+COUNTIF(AF149,"-")+COUNTIF(AF160,"-")</f>
        <v>0</v>
      </c>
      <c r="AG15" s="115">
        <f>COUNTIF(AG124,"-")+COUNTIF(AG105,"-")+COUNTIF(AG115,"-")+COUNTIF(AG98,"-")+COUNTIF(AG99,"-")+COUNTIF(AG100,"-")+COUNTIF(AG101,"-")+COUNTIF(AG102,"-")+COUNTIF(AG106,"-")+COUNTIF(AG107,"-")+COUNTIF(AG108,"-")+COUNTIF(AG109,"-")+COUNTIF(AG110,"-")+COUNTIF(AG111,"-")+COUNTIF(AG112,"-")+COUNTIF(AG113,"-")+COUNTIF(AG114,"-")+COUNTIF(AG116,"-")+COUNTIF(AG117,"-")+COUNTIF(AG118,"-")+COUNTIF(AG119,"-")+COUNTIF(AG120,"-")+COUNTIF(AG121,"-")+COUNTIF(AG122,"-")+COUNTIF(AG123,"-")+COUNTIF(AG126,"-")+COUNTIF(AG127,"-")+COUNTIF(AG128,"-")+COUNTIF(AG129,"-")+COUNTIF(AG130,"-")+COUNTIF(AG131,"-")+COUNTIF(AG125,"-")+COUNTIF(AG132,"-")+COUNTIF(AG133,"-")+COUNTIF(AG138,"-")+COUNTIF(AG142,"-")+COUNTIF(AG145,"-")+COUNTIF(AG149,"-")+COUNTIF(AG160,"-")</f>
        <v>0</v>
      </c>
      <c r="AH15" s="115">
        <f>COUNTIF(AH124,"-")+COUNTIF(AH105,"-")+COUNTIF(AH115,"-")+COUNTIF(AH98,"-")+COUNTIF(AH99,"-")+COUNTIF(AH100,"-")+COUNTIF(AH101,"-")+COUNTIF(AH102,"-")+COUNTIF(AH106,"-")+COUNTIF(AH107,"-")+COUNTIF(AH108,"-")+COUNTIF(AH109,"-")+COUNTIF(AH110,"-")+COUNTIF(AH111,"-")+COUNTIF(AH112,"-")+COUNTIF(AH113,"-")+COUNTIF(AH114,"-")+COUNTIF(AH116,"-")+COUNTIF(AH117,"-")+COUNTIF(AH118,"-")+COUNTIF(AH119,"-")+COUNTIF(AH120,"-")+COUNTIF(AH121,"-")+COUNTIF(AH122,"-")+COUNTIF(AH123,"-")+COUNTIF(AH126,"-")+COUNTIF(AH127,"-")+COUNTIF(AH128,"-")+COUNTIF(AH129,"-")+COUNTIF(AH130,"-")+COUNTIF(AH131,"-")+COUNTIF(AH125,"-")+COUNTIF(AH132,"-")+COUNTIF(AH133,"-")+COUNTIF(AH138,"-")+COUNTIF(AH142,"-")+COUNTIF(AH145,"-")+COUNTIF(AH149,"-")+COUNTIF(AH160,"-")</f>
        <v>0</v>
      </c>
      <c r="AI15" s="197"/>
      <c r="AJ15" s="115">
        <f>COUNTIF(AJ124,"-")+COUNTIF(AJ105,"-")+COUNTIF(AJ115,"-")+COUNTIF(AJ98,"-")+COUNTIF(AJ99,"-")+COUNTIF(AJ100,"-")+COUNTIF(AJ101,"-")+COUNTIF(AJ102,"-")+COUNTIF(AJ106,"-")+COUNTIF(AJ107,"-")+COUNTIF(AJ108,"-")+COUNTIF(AJ109,"-")+COUNTIF(AJ110,"-")+COUNTIF(AJ111,"-")+COUNTIF(AJ112,"-")+COUNTIF(AJ113,"-")+COUNTIF(AJ114,"-")+COUNTIF(AJ116,"-")+COUNTIF(AJ117,"-")+COUNTIF(AJ118,"-")+COUNTIF(AJ119,"-")+COUNTIF(AJ120,"-")+COUNTIF(AJ121,"-")+COUNTIF(AJ122,"-")+COUNTIF(AJ123,"-")+COUNTIF(AJ126,"-")+COUNTIF(AJ127,"-")+COUNTIF(AJ128,"-")+COUNTIF(AJ129,"-")+COUNTIF(AJ130,"-")+COUNTIF(AJ131,"-")+COUNTIF(AJ125,"-")+COUNTIF(AJ132,"-")+COUNTIF(AJ133,"-")+COUNTIF(AJ138,"-")+COUNTIF(AJ142,"-")+COUNTIF(AJ145,"-")+COUNTIF(AJ149,"-")+COUNTIF(AJ160,"-")</f>
        <v>0</v>
      </c>
      <c r="AK15" s="114"/>
      <c r="AL15" s="115">
        <f>COUNTIF(AL124,"-")+COUNTIF(AL105,"-")+COUNTIF(AL115,"-")+COUNTIF(AL98,"-")+COUNTIF(AL99,"-")+COUNTIF(AL100,"-")+COUNTIF(AL101,"-")+COUNTIF(AL102,"-")+COUNTIF(AL106,"-")+COUNTIF(AL107,"-")+COUNTIF(AL108,"-")+COUNTIF(AL109,"-")+COUNTIF(AL110,"-")+COUNTIF(AL111,"-")+COUNTIF(AL112,"-")+COUNTIF(AL113,"-")+COUNTIF(AL114,"-")+COUNTIF(AL116,"-")+COUNTIF(AL117,"-")+COUNTIF(AL118,"-")+COUNTIF(AL119,"-")+COUNTIF(AL120,"-")+COUNTIF(AL121,"-")+COUNTIF(AL122,"-")+COUNTIF(AL123,"-")+COUNTIF(AL126,"-")+COUNTIF(AL127,"-")+COUNTIF(AL128,"-")+COUNTIF(AL129,"-")+COUNTIF(AL130,"-")+COUNTIF(AL131,"-")+COUNTIF(AL125,"-")+COUNTIF(AL132,"-")+COUNTIF(AL133,"-")+COUNTIF(AL138,"-")+COUNTIF(AL142,"-")+COUNTIF(AL145,"-")+COUNTIF(AL149,"-")+COUNTIF(AL160,"-")</f>
        <v>0</v>
      </c>
      <c r="AM15" s="353"/>
      <c r="AN15" s="115">
        <f t="shared" ref="AN15:AX15" si="150">COUNTIF(AN124,"-")+COUNTIF(AN105,"-")+COUNTIF(AN115,"-")+COUNTIF(AN98,"-")+COUNTIF(AN99,"-")+COUNTIF(AN100,"-")+COUNTIF(AN101,"-")+COUNTIF(AN102,"-")+COUNTIF(AN106,"-")+COUNTIF(AN107,"-")+COUNTIF(AN108,"-")+COUNTIF(AN109,"-")+COUNTIF(AN110,"-")+COUNTIF(AN111,"-")+COUNTIF(AN112,"-")+COUNTIF(AN113,"-")+COUNTIF(AN114,"-")+COUNTIF(AN116,"-")+COUNTIF(AN117,"-")+COUNTIF(AN118,"-")+COUNTIF(AN119,"-")+COUNTIF(AN120,"-")+COUNTIF(AN121,"-")+COUNTIF(AN122,"-")+COUNTIF(AN123,"-")+COUNTIF(AN126,"-")+COUNTIF(AN127,"-")+COUNTIF(AN128,"-")+COUNTIF(AN129,"-")+COUNTIF(AN130,"-")+COUNTIF(AN131,"-")+COUNTIF(AN125,"-")+COUNTIF(AN132,"-")+COUNTIF(AN133,"-")+COUNTIF(AN138,"-")+COUNTIF(AN142,"-")+COUNTIF(AN145,"-")+COUNTIF(AN149,"-")+COUNTIF(AN160,"-")</f>
        <v>0</v>
      </c>
      <c r="AO15" s="115">
        <f t="shared" si="150"/>
        <v>0</v>
      </c>
      <c r="AP15" s="115">
        <f t="shared" si="150"/>
        <v>0</v>
      </c>
      <c r="AQ15" s="115">
        <f t="shared" si="150"/>
        <v>1</v>
      </c>
      <c r="AR15" s="115">
        <f t="shared" si="150"/>
        <v>0</v>
      </c>
      <c r="AS15" s="115">
        <f t="shared" si="150"/>
        <v>0</v>
      </c>
      <c r="AT15" s="115">
        <f t="shared" si="150"/>
        <v>0</v>
      </c>
      <c r="AU15" s="115">
        <f t="shared" si="150"/>
        <v>0</v>
      </c>
      <c r="AV15" s="115">
        <f t="shared" si="150"/>
        <v>0</v>
      </c>
      <c r="AW15" s="115">
        <f t="shared" si="150"/>
        <v>1</v>
      </c>
      <c r="AX15" s="115">
        <f t="shared" si="150"/>
        <v>0</v>
      </c>
      <c r="AY15" s="114"/>
      <c r="AZ15" s="115">
        <f>COUNTIF(AZ124,"-")+COUNTIF(AZ105,"-")+COUNTIF(AZ115,"-")+COUNTIF(AZ98,"-")+COUNTIF(AZ99,"-")+COUNTIF(AZ100,"-")+COUNTIF(AZ101,"-")+COUNTIF(AZ102,"-")+COUNTIF(AZ106,"-")+COUNTIF(AZ107,"-")+COUNTIF(AZ108,"-")+COUNTIF(AZ109,"-")+COUNTIF(AZ110,"-")+COUNTIF(AZ111,"-")+COUNTIF(AZ112,"-")+COUNTIF(AZ113,"-")+COUNTIF(AZ114,"-")+COUNTIF(AZ116,"-")+COUNTIF(AZ117,"-")+COUNTIF(AZ118,"-")+COUNTIF(AZ119,"-")+COUNTIF(AZ120,"-")+COUNTIF(AZ121,"-")+COUNTIF(AZ122,"-")+COUNTIF(AZ123,"-")+COUNTIF(AZ126,"-")+COUNTIF(AZ127,"-")+COUNTIF(AZ128,"-")+COUNTIF(AZ129,"-")+COUNTIF(AZ130,"-")+COUNTIF(AZ131,"-")+COUNTIF(AZ125,"-")+COUNTIF(AZ132,"-")+COUNTIF(AZ133,"-")+COUNTIF(AZ138,"-")+COUNTIF(AZ142,"-")+COUNTIF(AZ145,"-")+COUNTIF(AZ149,"-")+COUNTIF(AZ160,"-")</f>
        <v>0</v>
      </c>
      <c r="BA15" s="114"/>
      <c r="BB15" s="115">
        <f>COUNTIF(BB124,"-")+COUNTIF(BB105,"-")+COUNTIF(BB115,"-")+COUNTIF(BB98,"-")+COUNTIF(BB99,"-")+COUNTIF(BB100,"-")+COUNTIF(BB101,"-")+COUNTIF(BB102,"-")+COUNTIF(BB106,"-")+COUNTIF(BB107,"-")+COUNTIF(BB108,"-")+COUNTIF(BB109,"-")+COUNTIF(BB110,"-")+COUNTIF(BB111,"-")+COUNTIF(BB112,"-")+COUNTIF(BB113,"-")+COUNTIF(BB114,"-")+COUNTIF(BB116,"-")+COUNTIF(BB117,"-")+COUNTIF(BB118,"-")+COUNTIF(BB119,"-")+COUNTIF(BB120,"-")+COUNTIF(BB121,"-")+COUNTIF(BB122,"-")+COUNTIF(BB123,"-")+COUNTIF(BB126,"-")+COUNTIF(BB127,"-")+COUNTIF(BB128,"-")+COUNTIF(BB129,"-")+COUNTIF(BB130,"-")+COUNTIF(BB131,"-")+COUNTIF(BB125,"-")+COUNTIF(BB132,"-")+COUNTIF(BB133,"-")+COUNTIF(BB138,"-")+COUNTIF(BB142,"-")+COUNTIF(BB145,"-")+COUNTIF(BB149,"-")+COUNTIF(BB160,"-")</f>
        <v>0</v>
      </c>
      <c r="BC15" s="197"/>
      <c r="BD15" s="115">
        <f>COUNTIF(BD124,"-")+COUNTIF(BD105,"-")+COUNTIF(BD115,"-")+COUNTIF(BD98,"-")+COUNTIF(BD99,"-")+COUNTIF(BD100,"-")+COUNTIF(BD101,"-")+COUNTIF(BD102,"-")+COUNTIF(BD106,"-")+COUNTIF(BD107,"-")+COUNTIF(BD108,"-")+COUNTIF(BD109,"-")+COUNTIF(BD110,"-")+COUNTIF(BD111,"-")+COUNTIF(BD112,"-")+COUNTIF(BD113,"-")+COUNTIF(BD114,"-")+COUNTIF(BD116,"-")+COUNTIF(BD117,"-")+COUNTIF(BD118,"-")+COUNTIF(BD119,"-")+COUNTIF(BD120,"-")+COUNTIF(BD121,"-")+COUNTIF(BD122,"-")+COUNTIF(BD123,"-")+COUNTIF(BD126,"-")+COUNTIF(BD127,"-")+COUNTIF(BD128,"-")+COUNTIF(BD129,"-")+COUNTIF(BD130,"-")+COUNTIF(BD131,"-")+COUNTIF(BD125,"-")+COUNTIF(BD132,"-")+COUNTIF(BD133,"-")+COUNTIF(BD138,"-")+COUNTIF(BD142,"-")+COUNTIF(BD145,"-")+COUNTIF(BD149,"-")+COUNTIF(BD160,"-")</f>
        <v>0</v>
      </c>
      <c r="BE15" s="115">
        <f>COUNTIF(BE124,"-")+COUNTIF(BE105,"-")+COUNTIF(BE115,"-")+COUNTIF(BE98,"-")+COUNTIF(BE99,"-")+COUNTIF(BE100,"-")+COUNTIF(BE101,"-")+COUNTIF(BE102,"-")+COUNTIF(BE106,"-")+COUNTIF(BE107,"-")+COUNTIF(BE108,"-")+COUNTIF(BE109,"-")+COUNTIF(BE110,"-")+COUNTIF(BE111,"-")+COUNTIF(BE112,"-")+COUNTIF(BE113,"-")+COUNTIF(BE114,"-")+COUNTIF(BE116,"-")+COUNTIF(BE117,"-")+COUNTIF(BE118,"-")+COUNTIF(BE119,"-")+COUNTIF(BE120,"-")+COUNTIF(BE121,"-")+COUNTIF(BE122,"-")+COUNTIF(BE123,"-")+COUNTIF(BE126,"-")+COUNTIF(BE127,"-")+COUNTIF(BE128,"-")+COUNTIF(BE129,"-")+COUNTIF(BE130,"-")+COUNTIF(BE131,"-")+COUNTIF(BE125,"-")+COUNTIF(BE132,"-")+COUNTIF(BE133,"-")+COUNTIF(BE138,"-")+COUNTIF(BE142,"-")+COUNTIF(BE145,"-")+COUNTIF(BE149,"-")+COUNTIF(BE160,"-")</f>
        <v>0</v>
      </c>
      <c r="BF15" s="197"/>
      <c r="BG15" s="115">
        <f>COUNTIF(BG124,"-")+COUNTIF(BG105,"-")+COUNTIF(BG115,"-")+COUNTIF(BG98,"-")+COUNTIF(BG99,"-")+COUNTIF(BG100,"-")+COUNTIF(BG101,"-")+COUNTIF(BG102,"-")+COUNTIF(BG106,"-")+COUNTIF(BG107,"-")+COUNTIF(BG108,"-")+COUNTIF(BG109,"-")+COUNTIF(BG110,"-")+COUNTIF(BG111,"-")+COUNTIF(BG112,"-")+COUNTIF(BG113,"-")+COUNTIF(BG114,"-")+COUNTIF(BG116,"-")+COUNTIF(BG117,"-")+COUNTIF(BG118,"-")+COUNTIF(BG119,"-")+COUNTIF(BG120,"-")+COUNTIF(BG121,"-")+COUNTIF(BG122,"-")+COUNTIF(BG123,"-")+COUNTIF(BG126,"-")+COUNTIF(BG127,"-")+COUNTIF(BG128,"-")+COUNTIF(BG129,"-")+COUNTIF(BG130,"-")+COUNTIF(BG131,"-")+COUNTIF(BG125,"-")+COUNTIF(BG132,"-")+COUNTIF(BG133,"-")+COUNTIF(BG138,"-")+COUNTIF(BG142,"-")+COUNTIF(BG145,"-")+COUNTIF(BG149,"-")+COUNTIF(BG160,"-")</f>
        <v>0</v>
      </c>
      <c r="BH15" s="115">
        <f>COUNTIF(BH124,"-")+COUNTIF(BH105,"-")+COUNTIF(BH115,"-")+COUNTIF(BH98,"-")+COUNTIF(BH99,"-")+COUNTIF(BH100,"-")+COUNTIF(BH101,"-")+COUNTIF(BH102,"-")+COUNTIF(BH106,"-")+COUNTIF(BH107,"-")+COUNTIF(BH108,"-")+COUNTIF(BH109,"-")+COUNTIF(BH110,"-")+COUNTIF(BH111,"-")+COUNTIF(BH112,"-")+COUNTIF(BH113,"-")+COUNTIF(BH114,"-")+COUNTIF(BH116,"-")+COUNTIF(BH117,"-")+COUNTIF(BH118,"-")+COUNTIF(BH119,"-")+COUNTIF(BH120,"-")+COUNTIF(BH121,"-")+COUNTIF(BH122,"-")+COUNTIF(BH123,"-")+COUNTIF(BH126,"-")+COUNTIF(BH127,"-")+COUNTIF(BH128,"-")+COUNTIF(BH129,"-")+COUNTIF(BH130,"-")+COUNTIF(BH131,"-")+COUNTIF(BH125,"-")+COUNTIF(BH132,"-")+COUNTIF(BH133,"-")+COUNTIF(BH138,"-")+COUNTIF(BH142,"-")+COUNTIF(BH145,"-")+COUNTIF(BH149,"-")+COUNTIF(BH160,"-")</f>
        <v>0</v>
      </c>
      <c r="BI15" s="115">
        <f>COUNTIF(BI124,"-")+COUNTIF(BI105,"-")+COUNTIF(BI115,"-")+COUNTIF(BI98,"-")+COUNTIF(BI99,"-")+COUNTIF(BI100,"-")+COUNTIF(BI101,"-")+COUNTIF(BI102,"-")+COUNTIF(BI106,"-")+COUNTIF(BI107,"-")+COUNTIF(BI108,"-")+COUNTIF(BI109,"-")+COUNTIF(BI110,"-")+COUNTIF(BI111,"-")+COUNTIF(BI112,"-")+COUNTIF(BI113,"-")+COUNTIF(BI114,"-")+COUNTIF(BI116,"-")+COUNTIF(BI117,"-")+COUNTIF(BI118,"-")+COUNTIF(BI119,"-")+COUNTIF(BI120,"-")+COUNTIF(BI121,"-")+COUNTIF(BI122,"-")+COUNTIF(BI123,"-")+COUNTIF(BI126,"-")+COUNTIF(BI127,"-")+COUNTIF(BI128,"-")+COUNTIF(BI129,"-")+COUNTIF(BI130,"-")+COUNTIF(BI131,"-")+COUNTIF(BI125,"-")+COUNTIF(BI132,"-")+COUNTIF(BI133,"-")+COUNTIF(BI138,"-")+COUNTIF(BI142,"-")+COUNTIF(BI145,"-")+COUNTIF(BI149,"-")+COUNTIF(BI160,"-")</f>
        <v>1</v>
      </c>
      <c r="BJ15" s="115">
        <f>COUNTIF(BJ124,"-")+COUNTIF(BJ105,"-")+COUNTIF(BJ115,"-")+COUNTIF(BJ98,"-")+COUNTIF(BJ99,"-")+COUNTIF(BJ100,"-")+COUNTIF(BJ101,"-")+COUNTIF(BJ102,"-")+COUNTIF(BJ106,"-")+COUNTIF(BJ107,"-")+COUNTIF(BJ108,"-")+COUNTIF(BJ109,"-")+COUNTIF(BJ110,"-")+COUNTIF(BJ111,"-")+COUNTIF(BJ112,"-")+COUNTIF(BJ113,"-")+COUNTIF(BJ114,"-")+COUNTIF(BJ116,"-")+COUNTIF(BJ117,"-")+COUNTIF(BJ118,"-")+COUNTIF(BJ119,"-")+COUNTIF(BJ120,"-")+COUNTIF(BJ121,"-")+COUNTIF(BJ122,"-")+COUNTIF(BJ123,"-")+COUNTIF(BJ126,"-")+COUNTIF(BJ127,"-")+COUNTIF(BJ128,"-")+COUNTIF(BJ129,"-")+COUNTIF(BJ130,"-")+COUNTIF(BJ131,"-")+COUNTIF(BJ125,"-")+COUNTIF(BJ132,"-")+COUNTIF(BJ133,"-")+COUNTIF(BJ138,"-")+COUNTIF(BJ142,"-")+COUNTIF(BJ145,"-")+COUNTIF(BJ149,"-")+COUNTIF(BJ160,"-")</f>
        <v>0</v>
      </c>
      <c r="BK15" s="358"/>
      <c r="BL15" s="115">
        <f>COUNTIF(BL124,"-")+COUNTIF(BL105,"-")+COUNTIF(BL115,"-")+COUNTIF(BL98,"-")+COUNTIF(BL99,"-")+COUNTIF(BL100,"-")+COUNTIF(BL101,"-")+COUNTIF(BL102,"-")+COUNTIF(BL106,"-")+COUNTIF(BL107,"-")+COUNTIF(BL108,"-")+COUNTIF(BL109,"-")+COUNTIF(BL110,"-")+COUNTIF(BL111,"-")+COUNTIF(BL112,"-")+COUNTIF(BL113,"-")+COUNTIF(BL114,"-")+COUNTIF(BL116,"-")+COUNTIF(BL117,"-")+COUNTIF(BL118,"-")+COUNTIF(BL119,"-")+COUNTIF(BL120,"-")+COUNTIF(BL121,"-")+COUNTIF(BL122,"-")+COUNTIF(BL123,"-")+COUNTIF(BL126,"-")+COUNTIF(BL127,"-")+COUNTIF(BL128,"-")+COUNTIF(BL129,"-")+COUNTIF(BL130,"-")+COUNTIF(BL131,"-")+COUNTIF(BL125,"-")+COUNTIF(BL132,"-")+COUNTIF(BL133,"-")+COUNTIF(BL138,"-")+COUNTIF(BL142,"-")+COUNTIF(BL145,"-")+COUNTIF(BL149,"-")+COUNTIF(BL160,"-")</f>
        <v>1</v>
      </c>
      <c r="BM15" s="115">
        <f>COUNTIF(BM124,"-")+COUNTIF(BM105,"-")+COUNTIF(BM115,"-")+COUNTIF(BM98,"-")+COUNTIF(BM99,"-")+COUNTIF(BM100,"-")+COUNTIF(BM101,"-")+COUNTIF(BM102,"-")+COUNTIF(BM106,"-")+COUNTIF(BM107,"-")+COUNTIF(BM108,"-")+COUNTIF(BM109,"-")+COUNTIF(BM110,"-")+COUNTIF(BM111,"-")+COUNTIF(BM112,"-")+COUNTIF(BM113,"-")+COUNTIF(BM114,"-")+COUNTIF(BM116,"-")+COUNTIF(BM117,"-")+COUNTIF(BM118,"-")+COUNTIF(BM119,"-")+COUNTIF(BM120,"-")+COUNTIF(BM121,"-")+COUNTIF(BM122,"-")+COUNTIF(BM123,"-")+COUNTIF(BM126,"-")+COUNTIF(BM127,"-")+COUNTIF(BM128,"-")+COUNTIF(BM129,"-")+COUNTIF(BM130,"-")+COUNTIF(BM131,"-")+COUNTIF(BM125,"-")+COUNTIF(BM132,"-")+COUNTIF(BM133,"-")+COUNTIF(BM138,"-")+COUNTIF(BM142,"-")+COUNTIF(BM145,"-")+COUNTIF(BM149,"-")+COUNTIF(BM160,"-")</f>
        <v>0</v>
      </c>
      <c r="BN15" s="197"/>
      <c r="BO15" s="115">
        <f>COUNTIF(BO124,"-")+COUNTIF(BO105,"-")+COUNTIF(BO115,"-")+COUNTIF(BO98,"-")+COUNTIF(BO99,"-")+COUNTIF(BO100,"-")+COUNTIF(BO101,"-")+COUNTIF(BO102,"-")+COUNTIF(BO106,"-")+COUNTIF(BO107,"-")+COUNTIF(BO108,"-")+COUNTIF(BO109,"-")+COUNTIF(BO110,"-")+COUNTIF(BO111,"-")+COUNTIF(BO112,"-")+COUNTIF(BO113,"-")+COUNTIF(BO114,"-")+COUNTIF(BO116,"-")+COUNTIF(BO117,"-")+COUNTIF(BO118,"-")+COUNTIF(BO119,"-")+COUNTIF(BO120,"-")+COUNTIF(BO121,"-")+COUNTIF(BO122,"-")+COUNTIF(BO123,"-")+COUNTIF(BO126,"-")+COUNTIF(BO127,"-")+COUNTIF(BO128,"-")+COUNTIF(BO129,"-")+COUNTIF(BO130,"-")+COUNTIF(BO131,"-")+COUNTIF(BO125,"-")+COUNTIF(BO132,"-")+COUNTIF(BO133,"-")+COUNTIF(BO138,"-")+COUNTIF(BO142,"-")+COUNTIF(BO145,"-")+COUNTIF(BO149,"-")+COUNTIF(BO160,"-")</f>
        <v>1</v>
      </c>
      <c r="BP15" s="115">
        <f>COUNTIF(BP124,"-")+COUNTIF(BP105,"-")+COUNTIF(BP115,"-")+COUNTIF(BP98,"-")+COUNTIF(BP99,"-")+COUNTIF(BP100,"-")+COUNTIF(BP101,"-")+COUNTIF(BP102,"-")+COUNTIF(BP106,"-")+COUNTIF(BP107,"-")+COUNTIF(BP108,"-")+COUNTIF(BP109,"-")+COUNTIF(BP110,"-")+COUNTIF(BP111,"-")+COUNTIF(BP112,"-")+COUNTIF(BP113,"-")+COUNTIF(BP114,"-")+COUNTIF(BP116,"-")+COUNTIF(BP117,"-")+COUNTIF(BP118,"-")+COUNTIF(BP119,"-")+COUNTIF(BP120,"-")+COUNTIF(BP121,"-")+COUNTIF(BP122,"-")+COUNTIF(BP123,"-")+COUNTIF(BP126,"-")+COUNTIF(BP127,"-")+COUNTIF(BP128,"-")+COUNTIF(BP129,"-")+COUNTIF(BP130,"-")+COUNTIF(BP131,"-")+COUNTIF(BP125,"-")+COUNTIF(BP132,"-")+COUNTIF(BP133,"-")+COUNTIF(BP138,"-")+COUNTIF(BP142,"-")+COUNTIF(BP145,"-")+COUNTIF(BP149,"-")+COUNTIF(BP160,"-")</f>
        <v>0</v>
      </c>
      <c r="BQ15" s="115">
        <f>COUNTIF(BQ124,"-")+COUNTIF(BQ105,"-")+COUNTIF(BQ115,"-")+COUNTIF(BQ98,"-")+COUNTIF(BQ99,"-")+COUNTIF(BQ100,"-")+COUNTIF(BQ101,"-")+COUNTIF(BQ102,"-")+COUNTIF(BQ106,"-")+COUNTIF(BQ107,"-")+COUNTIF(BQ108,"-")+COUNTIF(BQ109,"-")+COUNTIF(BQ110,"-")+COUNTIF(BQ111,"-")+COUNTIF(BQ112,"-")+COUNTIF(BQ113,"-")+COUNTIF(BQ114,"-")+COUNTIF(BQ116,"-")+COUNTIF(BQ117,"-")+COUNTIF(BQ118,"-")+COUNTIF(BQ119,"-")+COUNTIF(BQ120,"-")+COUNTIF(BQ121,"-")+COUNTIF(BQ122,"-")+COUNTIF(BQ123,"-")+COUNTIF(BQ126,"-")+COUNTIF(BQ127,"-")+COUNTIF(BQ128,"-")+COUNTIF(BQ129,"-")+COUNTIF(BQ130,"-")+COUNTIF(BQ131,"-")+COUNTIF(BQ125,"-")+COUNTIF(BQ132,"-")+COUNTIF(BQ133,"-")+COUNTIF(BQ138,"-")+COUNTIF(BQ142,"-")+COUNTIF(BQ145,"-")+COUNTIF(BQ149,"-")+COUNTIF(BQ160,"-")</f>
        <v>0</v>
      </c>
      <c r="BR15" s="197"/>
      <c r="BS15" s="115">
        <f>COUNTIF(BS124,"-")+COUNTIF(BS105,"-")+COUNTIF(BS115,"-")+COUNTIF(BS98,"-")+COUNTIF(BS99,"-")+COUNTIF(BS100,"-")+COUNTIF(BS101,"-")+COUNTIF(BS102,"-")+COUNTIF(BS106,"-")+COUNTIF(BS107,"-")+COUNTIF(BS108,"-")+COUNTIF(BS109,"-")+COUNTIF(BS110,"-")+COUNTIF(BS111,"-")+COUNTIF(BS112,"-")+COUNTIF(BS113,"-")+COUNTIF(BS114,"-")+COUNTIF(BS116,"-")+COUNTIF(BS117,"-")+COUNTIF(BS118,"-")+COUNTIF(BS119,"-")+COUNTIF(BS120,"-")+COUNTIF(BS121,"-")+COUNTIF(BS122,"-")+COUNTIF(BS123,"-")+COUNTIF(BS126,"-")+COUNTIF(BS127,"-")+COUNTIF(BS128,"-")+COUNTIF(BS129,"-")+COUNTIF(BS130,"-")+COUNTIF(BS131,"-")+COUNTIF(BS125,"-")+COUNTIF(BS132,"-")+COUNTIF(BS133,"-")+COUNTIF(BS138,"-")+COUNTIF(BS142,"-")+COUNTIF(BS145,"-")+COUNTIF(BS149,"-")+COUNTIF(BS160,"-")</f>
        <v>0</v>
      </c>
      <c r="BT15" s="115">
        <f>COUNTIF(BT124,"-")+COUNTIF(BT105,"-")+COUNTIF(BT115,"-")+COUNTIF(BT98,"-")+COUNTIF(BT99,"-")+COUNTIF(BT100,"-")+COUNTIF(BT101,"-")+COUNTIF(BT102,"-")+COUNTIF(BT106,"-")+COUNTIF(BT107,"-")+COUNTIF(BT108,"-")+COUNTIF(BT109,"-")+COUNTIF(BT110,"-")+COUNTIF(BT111,"-")+COUNTIF(BT112,"-")+COUNTIF(BT113,"-")+COUNTIF(BT114,"-")+COUNTIF(BT116,"-")+COUNTIF(BT117,"-")+COUNTIF(BT118,"-")+COUNTIF(BT119,"-")+COUNTIF(BT120,"-")+COUNTIF(BT121,"-")+COUNTIF(BT122,"-")+COUNTIF(BT123,"-")+COUNTIF(BT126,"-")+COUNTIF(BT127,"-")+COUNTIF(BT128,"-")+COUNTIF(BT129,"-")+COUNTIF(BT130,"-")+COUNTIF(BT131,"-")+COUNTIF(BT125,"-")+COUNTIF(BT132,"-")+COUNTIF(BT133,"-")+COUNTIF(BT138,"-")+COUNTIF(BT142,"-")+COUNTIF(BT145,"-")+COUNTIF(BT149,"-")+COUNTIF(BT160,"-")</f>
        <v>0</v>
      </c>
      <c r="BU15" s="197"/>
      <c r="BV15" s="115">
        <f>COUNTIF(BV124,"-")+COUNTIF(BV105,"-")+COUNTIF(BV115,"-")+COUNTIF(BV98,"-")+COUNTIF(BV99,"-")+COUNTIF(BV100,"-")+COUNTIF(BV101,"-")+COUNTIF(BV102,"-")+COUNTIF(BV106,"-")+COUNTIF(BV107,"-")+COUNTIF(BV108,"-")+COUNTIF(BV109,"-")+COUNTIF(BV110,"-")+COUNTIF(BV111,"-")+COUNTIF(BV112,"-")+COUNTIF(BV113,"-")+COUNTIF(BV114,"-")+COUNTIF(BV116,"-")+COUNTIF(BV117,"-")+COUNTIF(BV118,"-")+COUNTIF(BV119,"-")+COUNTIF(BV120,"-")+COUNTIF(BV121,"-")+COUNTIF(BV122,"-")+COUNTIF(BV123,"-")+COUNTIF(BV126,"-")+COUNTIF(BV127,"-")+COUNTIF(BV128,"-")+COUNTIF(BV129,"-")+COUNTIF(BV130,"-")+COUNTIF(BV131,"-")+COUNTIF(BV125,"-")+COUNTIF(BV132,"-")+COUNTIF(BV133,"-")+COUNTIF(BV138,"-")+COUNTIF(BV142,"-")+COUNTIF(BV145,"-")+COUNTIF(BV149,"-")+COUNTIF(BV160,"-")</f>
        <v>0</v>
      </c>
      <c r="BW15" s="197"/>
      <c r="BX15" s="115">
        <f>COUNTIF(BX124,"-")+COUNTIF(BX105,"-")+COUNTIF(BX115,"-")+COUNTIF(BX98,"-")+COUNTIF(BX99,"-")+COUNTIF(BX100,"-")+COUNTIF(BX101,"-")+COUNTIF(BX102,"-")+COUNTIF(BX106,"-")+COUNTIF(BX107,"-")+COUNTIF(BX108,"-")+COUNTIF(BX109,"-")+COUNTIF(BX110,"-")+COUNTIF(BX111,"-")+COUNTIF(BX112,"-")+COUNTIF(BX113,"-")+COUNTIF(BX114,"-")+COUNTIF(BX116,"-")+COUNTIF(BX117,"-")+COUNTIF(BX118,"-")+COUNTIF(BX119,"-")+COUNTIF(BX120,"-")+COUNTIF(BX121,"-")+COUNTIF(BX122,"-")+COUNTIF(BX123,"-")+COUNTIF(BX126,"-")+COUNTIF(BX127,"-")+COUNTIF(BX128,"-")+COUNTIF(BX129,"-")+COUNTIF(BX130,"-")+COUNTIF(BX131,"-")+COUNTIF(BX125,"-")+COUNTIF(BX132,"-")+COUNTIF(BX133,"-")+COUNTIF(BX138,"-")+COUNTIF(BX142,"-")+COUNTIF(BX145,"-")+COUNTIF(BX149,"-")+COUNTIF(BX160,"-")</f>
        <v>0</v>
      </c>
      <c r="BY15" s="115">
        <f>COUNTIF(BY124,"-")+COUNTIF(BY105,"-")+COUNTIF(BY115,"-")+COUNTIF(BY98,"-")+COUNTIF(BY99,"-")+COUNTIF(BY100,"-")+COUNTIF(BY101,"-")+COUNTIF(BY102,"-")+COUNTIF(BY106,"-")+COUNTIF(BY107,"-")+COUNTIF(BY108,"-")+COUNTIF(BY109,"-")+COUNTIF(BY110,"-")+COUNTIF(BY111,"-")+COUNTIF(BY112,"-")+COUNTIF(BY113,"-")+COUNTIF(BY114,"-")+COUNTIF(BY116,"-")+COUNTIF(BY117,"-")+COUNTIF(BY118,"-")+COUNTIF(BY119,"-")+COUNTIF(BY120,"-")+COUNTIF(BY121,"-")+COUNTIF(BY122,"-")+COUNTIF(BY123,"-")+COUNTIF(BY126,"-")+COUNTIF(BY127,"-")+COUNTIF(BY128,"-")+COUNTIF(BY129,"-")+COUNTIF(BY130,"-")+COUNTIF(BY131,"-")+COUNTIF(BY125,"-")+COUNTIF(BY132,"-")+COUNTIF(BY133,"-")+COUNTIF(BY138,"-")+COUNTIF(BY142,"-")+COUNTIF(BY145,"-")+COUNTIF(BY149,"-")+COUNTIF(BY160,"-")</f>
        <v>0</v>
      </c>
      <c r="BZ15" s="197"/>
      <c r="CA15" s="115">
        <f>COUNTIF(CA124,"-")+COUNTIF(CA105,"-")+COUNTIF(CA115,"-")+COUNTIF(CA98,"-")+COUNTIF(CA99,"-")+COUNTIF(CA100,"-")+COUNTIF(CA101,"-")+COUNTIF(CA102,"-")+COUNTIF(CA106,"-")+COUNTIF(CA107,"-")+COUNTIF(CA108,"-")+COUNTIF(CA109,"-")+COUNTIF(CA110,"-")+COUNTIF(CA111,"-")+COUNTIF(CA112,"-")+COUNTIF(CA113,"-")+COUNTIF(CA114,"-")+COUNTIF(CA116,"-")+COUNTIF(CA117,"-")+COUNTIF(CA118,"-")+COUNTIF(CA119,"-")+COUNTIF(CA120,"-")+COUNTIF(CA121,"-")+COUNTIF(CA122,"-")+COUNTIF(CA123,"-")+COUNTIF(CA126,"-")+COUNTIF(CA127,"-")+COUNTIF(CA128,"-")+COUNTIF(CA129,"-")+COUNTIF(CA130,"-")+COUNTIF(CA131,"-")+COUNTIF(CA125,"-")+COUNTIF(CA132,"-")+COUNTIF(CA133,"-")+COUNTIF(CA138,"-")+COUNTIF(CA142,"-")+COUNTIF(CA145,"-")+COUNTIF(CA149,"-")+COUNTIF(CA160,"-")</f>
        <v>0</v>
      </c>
      <c r="CB15" s="115">
        <f>COUNTIF(CB124,"-")+COUNTIF(CB105,"-")+COUNTIF(CB115,"-")+COUNTIF(CB98,"-")+COUNTIF(CB99,"-")+COUNTIF(CB100,"-")+COUNTIF(CB101,"-")+COUNTIF(CB102,"-")+COUNTIF(CB106,"-")+COUNTIF(CB107,"-")+COUNTIF(CB108,"-")+COUNTIF(CB109,"-")+COUNTIF(CB110,"-")+COUNTIF(CB111,"-")+COUNTIF(CB112,"-")+COUNTIF(CB113,"-")+COUNTIF(CB114,"-")+COUNTIF(CB116,"-")+COUNTIF(CB117,"-")+COUNTIF(CB118,"-")+COUNTIF(CB119,"-")+COUNTIF(CB120,"-")+COUNTIF(CB121,"-")+COUNTIF(CB122,"-")+COUNTIF(CB123,"-")+COUNTIF(CB126,"-")+COUNTIF(CB127,"-")+COUNTIF(CB128,"-")+COUNTIF(CB129,"-")+COUNTIF(CB130,"-")+COUNTIF(CB131,"-")+COUNTIF(CB125,"-")+COUNTIF(CB132,"-")+COUNTIF(CB133,"-")+COUNTIF(CB138,"-")+COUNTIF(CB142,"-")+COUNTIF(CB145,"-")+COUNTIF(CB149,"-")+COUNTIF(CB160,"-")</f>
        <v>0</v>
      </c>
      <c r="CC15" s="115">
        <f>COUNTIF(CC124,"-")+COUNTIF(CC105,"-")+COUNTIF(CC115,"-")+COUNTIF(CC98,"-")+COUNTIF(CC99,"-")+COUNTIF(CC100,"-")+COUNTIF(CC101,"-")+COUNTIF(CC102,"-")+COUNTIF(CC106,"-")+COUNTIF(CC107,"-")+COUNTIF(CC108,"-")+COUNTIF(CC109,"-")+COUNTIF(CC110,"-")+COUNTIF(CC111,"-")+COUNTIF(CC112,"-")+COUNTIF(CC113,"-")+COUNTIF(CC114,"-")+COUNTIF(CC116,"-")+COUNTIF(CC117,"-")+COUNTIF(CC118,"-")+COUNTIF(CC119,"-")+COUNTIF(CC120,"-")+COUNTIF(CC121,"-")+COUNTIF(CC122,"-")+COUNTIF(CC123,"-")+COUNTIF(CC126,"-")+COUNTIF(CC127,"-")+COUNTIF(CC128,"-")+COUNTIF(CC129,"-")+COUNTIF(CC130,"-")+COUNTIF(CC131,"-")+COUNTIF(CC125,"-")+COUNTIF(CC132,"-")+COUNTIF(CC133,"-")+COUNTIF(CC138,"-")+COUNTIF(CC142,"-")+COUNTIF(CC145,"-")+COUNTIF(CC149,"-")+COUNTIF(CC160,"-")</f>
        <v>0</v>
      </c>
      <c r="CD15" s="115">
        <f>COUNTIF(CD124,"-")+COUNTIF(CD105,"-")+COUNTIF(CD115,"-")+COUNTIF(CD98,"-")+COUNTIF(CD99,"-")+COUNTIF(CD100,"-")+COUNTIF(CD101,"-")+COUNTIF(CD102,"-")+COUNTIF(CD106,"-")+COUNTIF(CD107,"-")+COUNTIF(CD108,"-")+COUNTIF(CD109,"-")+COUNTIF(CD110,"-")+COUNTIF(CD111,"-")+COUNTIF(CD112,"-")+COUNTIF(CD113,"-")+COUNTIF(CD114,"-")+COUNTIF(CD116,"-")+COUNTIF(CD117,"-")+COUNTIF(CD118,"-")+COUNTIF(CD119,"-")+COUNTIF(CD120,"-")+COUNTIF(CD121,"-")+COUNTIF(CD122,"-")+COUNTIF(CD123,"-")+COUNTIF(CD126,"-")+COUNTIF(CD127,"-")+COUNTIF(CD128,"-")+COUNTIF(CD129,"-")+COUNTIF(CD130,"-")+COUNTIF(CD131,"-")+COUNTIF(CD125,"-")+COUNTIF(CD132,"-")+COUNTIF(CD133,"-")+COUNTIF(CD138,"-")+COUNTIF(CD142,"-")+COUNTIF(CD145,"-")+COUNTIF(CD149,"-")+COUNTIF(CD160,"-")</f>
        <v>0</v>
      </c>
      <c r="CE15" s="358"/>
      <c r="CF15" s="115">
        <f>COUNTIF(CF124,"-")+COUNTIF(CF105,"-")+COUNTIF(CF115,"-")+COUNTIF(CF98,"-")+COUNTIF(CF99,"-")+COUNTIF(CF100,"-")+COUNTIF(CF101,"-")+COUNTIF(CF102,"-")+COUNTIF(CF106,"-")+COUNTIF(CF107,"-")+COUNTIF(CF108,"-")+COUNTIF(CF109,"-")+COUNTIF(CF110,"-")+COUNTIF(CF111,"-")+COUNTIF(CF112,"-")+COUNTIF(CF113,"-")+COUNTIF(CF114,"-")+COUNTIF(CF116,"-")+COUNTIF(CF117,"-")+COUNTIF(CF118,"-")+COUNTIF(CF119,"-")+COUNTIF(CF120,"-")+COUNTIF(CF121,"-")+COUNTIF(CF122,"-")+COUNTIF(CF123,"-")+COUNTIF(CF126,"-")+COUNTIF(CF127,"-")+COUNTIF(CF128,"-")+COUNTIF(CF129,"-")+COUNTIF(CF130,"-")+COUNTIF(CF131,"-")+COUNTIF(CF125,"-")+COUNTIF(CF132,"-")+COUNTIF(CF133,"-")+COUNTIF(CF138,"-")+COUNTIF(CF142,"-")+COUNTIF(CF145,"-")+COUNTIF(CF149,"-")+COUNTIF(CF160,"-")</f>
        <v>0</v>
      </c>
      <c r="CG15" s="197"/>
      <c r="CH15" s="115">
        <f>COUNTIF(CH124,"-")+COUNTIF(CH105,"-")+COUNTIF(CH115,"-")+COUNTIF(CH98,"-")+COUNTIF(CH99,"-")+COUNTIF(CH100,"-")+COUNTIF(CH101,"-")+COUNTIF(CH102,"-")+COUNTIF(CH106,"-")+COUNTIF(CH107,"-")+COUNTIF(CH108,"-")+COUNTIF(CH109,"-")+COUNTIF(CH110,"-")+COUNTIF(CH111,"-")+COUNTIF(CH112,"-")+COUNTIF(CH113,"-")+COUNTIF(CH114,"-")+COUNTIF(CH116,"-")+COUNTIF(CH117,"-")+COUNTIF(CH118,"-")+COUNTIF(CH119,"-")+COUNTIF(CH120,"-")+COUNTIF(CH121,"-")+COUNTIF(CH122,"-")+COUNTIF(CH123,"-")+COUNTIF(CH126,"-")+COUNTIF(CH127,"-")+COUNTIF(CH128,"-")+COUNTIF(CH129,"-")+COUNTIF(CH130,"-")+COUNTIF(CH131,"-")+COUNTIF(CH125,"-")+COUNTIF(CH132,"-")+COUNTIF(CH133,"-")+COUNTIF(CH138,"-")+COUNTIF(CH142,"-")+COUNTIF(CH145,"-")+COUNTIF(CH149,"-")+COUNTIF(CH160,"-")</f>
        <v>1</v>
      </c>
      <c r="CI15" s="114"/>
      <c r="CJ15" s="115">
        <f>COUNTIF(CJ124,"-")+COUNTIF(CJ105,"-")+COUNTIF(CJ115,"-")+COUNTIF(CJ98,"-")+COUNTIF(CJ99,"-")+COUNTIF(CJ100,"-")+COUNTIF(CJ101,"-")+COUNTIF(CJ102,"-")+COUNTIF(CJ106,"-")+COUNTIF(CJ107,"-")+COUNTIF(CJ108,"-")+COUNTIF(CJ109,"-")+COUNTIF(CJ110,"-")+COUNTIF(CJ111,"-")+COUNTIF(CJ112,"-")+COUNTIF(CJ113,"-")+COUNTIF(CJ114,"-")+COUNTIF(CJ116,"-")+COUNTIF(CJ117,"-")+COUNTIF(CJ118,"-")+COUNTIF(CJ119,"-")+COUNTIF(CJ120,"-")+COUNTIF(CJ121,"-")+COUNTIF(CJ122,"-")+COUNTIF(CJ123,"-")+COUNTIF(CJ126,"-")+COUNTIF(CJ127,"-")+COUNTIF(CJ128,"-")+COUNTIF(CJ129,"-")+COUNTIF(CJ130,"-")+COUNTIF(CJ131,"-")+COUNTIF(CJ125,"-")+COUNTIF(CJ132,"-")+COUNTIF(CJ133,"-")+COUNTIF(CJ138,"-")+COUNTIF(CJ142,"-")+COUNTIF(CJ145,"-")+COUNTIF(CJ149,"-")+COUNTIF(CJ160,"-")</f>
        <v>1</v>
      </c>
      <c r="CK15" s="115">
        <f>COUNTIF(CK124,"-")+COUNTIF(CK105,"-")+COUNTIF(CK115,"-")+COUNTIF(CK98,"-")+COUNTIF(CK99,"-")+COUNTIF(CK100,"-")+COUNTIF(CK101,"-")+COUNTIF(CK102,"-")+COUNTIF(CK106,"-")+COUNTIF(CK107,"-")+COUNTIF(CK108,"-")+COUNTIF(CK109,"-")+COUNTIF(CK110,"-")+COUNTIF(CK111,"-")+COUNTIF(CK112,"-")+COUNTIF(CK113,"-")+COUNTIF(CK114,"-")+COUNTIF(CK116,"-")+COUNTIF(CK117,"-")+COUNTIF(CK118,"-")+COUNTIF(CK119,"-")+COUNTIF(CK120,"-")+COUNTIF(CK121,"-")+COUNTIF(CK122,"-")+COUNTIF(CK123,"-")+COUNTIF(CK126,"-")+COUNTIF(CK127,"-")+COUNTIF(CK128,"-")+COUNTIF(CK129,"-")+COUNTIF(CK130,"-")+COUNTIF(CK131,"-")+COUNTIF(CK125,"-")+COUNTIF(CK132,"-")+COUNTIF(CK133,"-")+COUNTIF(CK138,"-")+COUNTIF(CK142,"-")+COUNTIF(CK145,"-")+COUNTIF(CK149,"-")+COUNTIF(CK160,"-")</f>
        <v>0</v>
      </c>
      <c r="CL15" s="353"/>
      <c r="CM15" s="115">
        <f>COUNTIF(CM124,"-")+COUNTIF(CM105,"-")+COUNTIF(CM115,"-")+COUNTIF(CM98,"-")+COUNTIF(CM99,"-")+COUNTIF(CM100,"-")+COUNTIF(CM101,"-")+COUNTIF(CM102,"-")+COUNTIF(CM106,"-")+COUNTIF(CM107,"-")+COUNTIF(CM108,"-")+COUNTIF(CM109,"-")+COUNTIF(CM110,"-")+COUNTIF(CM111,"-")+COUNTIF(CM112,"-")+COUNTIF(CM113,"-")+COUNTIF(CM114,"-")+COUNTIF(CM116,"-")+COUNTIF(CM117,"-")+COUNTIF(CM118,"-")+COUNTIF(CM119,"-")+COUNTIF(CM120,"-")+COUNTIF(CM121,"-")+COUNTIF(CM122,"-")+COUNTIF(CM123,"-")+COUNTIF(CM126,"-")+COUNTIF(CM127,"-")+COUNTIF(CM128,"-")+COUNTIF(CM129,"-")+COUNTIF(CM130,"-")+COUNTIF(CM131,"-")+COUNTIF(CM125,"-")+COUNTIF(CM132,"-")+COUNTIF(CM133,"-")+COUNTIF(CM138,"-")+COUNTIF(CM142,"-")+COUNTIF(CM145,"-")+COUNTIF(CM149,"-")+COUNTIF(CM160,"-")</f>
        <v>1</v>
      </c>
      <c r="CN15" s="115">
        <f>COUNTIF(CN124,"-")+COUNTIF(CN105,"-")+COUNTIF(CN115,"-")+COUNTIF(CN98,"-")+COUNTIF(CN99,"-")+COUNTIF(CN100,"-")+COUNTIF(CN101,"-")+COUNTIF(CN102,"-")+COUNTIF(CN106,"-")+COUNTIF(CN107,"-")+COUNTIF(CN108,"-")+COUNTIF(CN109,"-")+COUNTIF(CN110,"-")+COUNTIF(CN111,"-")+COUNTIF(CN112,"-")+COUNTIF(CN113,"-")+COUNTIF(CN114,"-")+COUNTIF(CN116,"-")+COUNTIF(CN117,"-")+COUNTIF(CN118,"-")+COUNTIF(CN119,"-")+COUNTIF(CN120,"-")+COUNTIF(CN121,"-")+COUNTIF(CN122,"-")+COUNTIF(CN123,"-")+COUNTIF(CN126,"-")+COUNTIF(CN127,"-")+COUNTIF(CN128,"-")+COUNTIF(CN129,"-")+COUNTIF(CN130,"-")+COUNTIF(CN131,"-")+COUNTIF(CN125,"-")+COUNTIF(CN132,"-")+COUNTIF(CN133,"-")+COUNTIF(CN138,"-")+COUNTIF(CN142,"-")+COUNTIF(CN145,"-")+COUNTIF(CN149,"-")+COUNTIF(CN160,"-")</f>
        <v>0</v>
      </c>
      <c r="CO15" s="115">
        <f>COUNTIF(CO124,"-")+COUNTIF(CO105,"-")+COUNTIF(CO115,"-")+COUNTIF(CO98,"-")+COUNTIF(CO99,"-")+COUNTIF(CO100,"-")+COUNTIF(CO101,"-")+COUNTIF(CO102,"-")+COUNTIF(CO106,"-")+COUNTIF(CO107,"-")+COUNTIF(CO108,"-")+COUNTIF(CO109,"-")+COUNTIF(CO110,"-")+COUNTIF(CO111,"-")+COUNTIF(CO112,"-")+COUNTIF(CO113,"-")+COUNTIF(CO114,"-")+COUNTIF(CO116,"-")+COUNTIF(CO117,"-")+COUNTIF(CO118,"-")+COUNTIF(CO119,"-")+COUNTIF(CO120,"-")+COUNTIF(CO121,"-")+COUNTIF(CO122,"-")+COUNTIF(CO123,"-")+COUNTIF(CO126,"-")+COUNTIF(CO127,"-")+COUNTIF(CO128,"-")+COUNTIF(CO129,"-")+COUNTIF(CO130,"-")+COUNTIF(CO131,"-")+COUNTIF(CO125,"-")+COUNTIF(CO132,"-")+COUNTIF(CO133,"-")+COUNTIF(CO138,"-")+COUNTIF(CO142,"-")+COUNTIF(CO145,"-")+COUNTIF(CO149,"-")+COUNTIF(CO160,"-")</f>
        <v>0</v>
      </c>
      <c r="CP15" s="353"/>
      <c r="CQ15" s="115">
        <f t="shared" ref="CQ15:CW15" si="151">COUNTIF(CQ124,"-")+COUNTIF(CQ105,"-")+COUNTIF(CQ115,"-")+COUNTIF(CQ98,"-")+COUNTIF(CQ99,"-")+COUNTIF(CQ100,"-")+COUNTIF(CQ101,"-")+COUNTIF(CQ102,"-")+COUNTIF(CQ106,"-")+COUNTIF(CQ107,"-")+COUNTIF(CQ108,"-")+COUNTIF(CQ109,"-")+COUNTIF(CQ110,"-")+COUNTIF(CQ111,"-")+COUNTIF(CQ112,"-")+COUNTIF(CQ113,"-")+COUNTIF(CQ114,"-")+COUNTIF(CQ116,"-")+COUNTIF(CQ117,"-")+COUNTIF(CQ118,"-")+COUNTIF(CQ119,"-")+COUNTIF(CQ120,"-")+COUNTIF(CQ121,"-")+COUNTIF(CQ122,"-")+COUNTIF(CQ123,"-")+COUNTIF(CQ126,"-")+COUNTIF(CQ127,"-")+COUNTIF(CQ128,"-")+COUNTIF(CQ129,"-")+COUNTIF(CQ130,"-")+COUNTIF(CQ131,"-")+COUNTIF(CQ125,"-")+COUNTIF(CQ132,"-")+COUNTIF(CQ133,"-")+COUNTIF(CQ138,"-")+COUNTIF(CQ142,"-")+COUNTIF(CQ145,"-")+COUNTIF(CQ149,"-")+COUNTIF(CQ160,"-")</f>
        <v>0</v>
      </c>
      <c r="CR15" s="115">
        <f t="shared" si="151"/>
        <v>0</v>
      </c>
      <c r="CS15" s="115">
        <f t="shared" si="151"/>
        <v>0</v>
      </c>
      <c r="CT15" s="115">
        <f t="shared" si="151"/>
        <v>0</v>
      </c>
      <c r="CU15" s="115">
        <f t="shared" si="151"/>
        <v>0</v>
      </c>
      <c r="CV15" s="115">
        <f t="shared" si="151"/>
        <v>0</v>
      </c>
      <c r="CW15" s="115">
        <f t="shared" si="151"/>
        <v>0</v>
      </c>
      <c r="CX15" s="353"/>
      <c r="CY15" s="115">
        <f>COUNTIF(CY124,"-")+COUNTIF(CY105,"-")+COUNTIF(CY115,"-")+COUNTIF(CY98,"-")+COUNTIF(CY99,"-")+COUNTIF(CY100,"-")+COUNTIF(CY101,"-")+COUNTIF(CY102,"-")+COUNTIF(CY106,"-")+COUNTIF(CY107,"-")+COUNTIF(CY108,"-")+COUNTIF(CY109,"-")+COUNTIF(CY110,"-")+COUNTIF(CY111,"-")+COUNTIF(CY112,"-")+COUNTIF(CY113,"-")+COUNTIF(CY114,"-")+COUNTIF(CY116,"-")+COUNTIF(CY117,"-")+COUNTIF(CY118,"-")+COUNTIF(CY119,"-")+COUNTIF(CY120,"-")+COUNTIF(CY121,"-")+COUNTIF(CY122,"-")+COUNTIF(CY123,"-")+COUNTIF(CY126,"-")+COUNTIF(CY127,"-")+COUNTIF(CY128,"-")+COUNTIF(CY129,"-")+COUNTIF(CY130,"-")+COUNTIF(CY131,"-")+COUNTIF(CY125,"-")+COUNTIF(CY132,"-")+COUNTIF(CY133,"-")+COUNTIF(CY138,"-")+COUNTIF(CY142,"-")+COUNTIF(CY145,"-")+COUNTIF(CY149,"-")+COUNTIF(CY160,"-")</f>
        <v>0</v>
      </c>
      <c r="CZ15" s="115">
        <f>COUNTIF(CZ124,"-")+COUNTIF(CZ105,"-")+COUNTIF(CZ115,"-")+COUNTIF(CZ98,"-")+COUNTIF(CZ99,"-")+COUNTIF(CZ100,"-")+COUNTIF(CZ101,"-")+COUNTIF(CZ102,"-")+COUNTIF(CZ106,"-")+COUNTIF(CZ107,"-")+COUNTIF(CZ108,"-")+COUNTIF(CZ109,"-")+COUNTIF(CZ110,"-")+COUNTIF(CZ111,"-")+COUNTIF(CZ112,"-")+COUNTIF(CZ113,"-")+COUNTIF(CZ114,"-")+COUNTIF(CZ116,"-")+COUNTIF(CZ117,"-")+COUNTIF(CZ118,"-")+COUNTIF(CZ119,"-")+COUNTIF(CZ120,"-")+COUNTIF(CZ121,"-")+COUNTIF(CZ122,"-")+COUNTIF(CZ123,"-")+COUNTIF(CZ126,"-")+COUNTIF(CZ127,"-")+COUNTIF(CZ128,"-")+COUNTIF(CZ129,"-")+COUNTIF(CZ130,"-")+COUNTIF(CZ131,"-")+COUNTIF(CZ125,"-")+COUNTIF(CZ132,"-")+COUNTIF(CZ133,"-")+COUNTIF(CZ138,"-")+COUNTIF(CZ142,"-")+COUNTIF(CZ145,"-")+COUNTIF(CZ149,"-")+COUNTIF(CZ160,"-")</f>
        <v>0</v>
      </c>
      <c r="DA15" s="115">
        <f>COUNTIF(DA124,"-")+COUNTIF(DA105,"-")+COUNTIF(DA115,"-")+COUNTIF(DA98,"-")+COUNTIF(DA99,"-")+COUNTIF(DA100,"-")+COUNTIF(DA101,"-")+COUNTIF(DA102,"-")+COUNTIF(DA106,"-")+COUNTIF(DA107,"-")+COUNTIF(DA108,"-")+COUNTIF(DA109,"-")+COUNTIF(DA110,"-")+COUNTIF(DA111,"-")+COUNTIF(DA112,"-")+COUNTIF(DA113,"-")+COUNTIF(DA114,"-")+COUNTIF(DA116,"-")+COUNTIF(DA117,"-")+COUNTIF(DA118,"-")+COUNTIF(DA119,"-")+COUNTIF(DA120,"-")+COUNTIF(DA121,"-")+COUNTIF(DA122,"-")+COUNTIF(DA123,"-")+COUNTIF(DA126,"-")+COUNTIF(DA127,"-")+COUNTIF(DA128,"-")+COUNTIF(DA129,"-")+COUNTIF(DA130,"-")+COUNTIF(DA131,"-")+COUNTIF(DA125,"-")+COUNTIF(DA132,"-")+COUNTIF(DA133,"-")+COUNTIF(DA138,"-")+COUNTIF(DA142,"-")+COUNTIF(DA145,"-")+COUNTIF(DA149,"-")+COUNTIF(DA160,"-")</f>
        <v>1</v>
      </c>
      <c r="DB15" s="115">
        <f>COUNTIF(DB124,"-")+COUNTIF(DB105,"-")+COUNTIF(DB115,"-")+COUNTIF(DB98,"-")+COUNTIF(DB99,"-")+COUNTIF(DB100,"-")+COUNTIF(DB101,"-")+COUNTIF(DB102,"-")+COUNTIF(DB106,"-")+COUNTIF(DB107,"-")+COUNTIF(DB108,"-")+COUNTIF(DB109,"-")+COUNTIF(DB110,"-")+COUNTIF(DB111,"-")+COUNTIF(DB112,"-")+COUNTIF(DB113,"-")+COUNTIF(DB114,"-")+COUNTIF(DB116,"-")+COUNTIF(DB117,"-")+COUNTIF(DB118,"-")+COUNTIF(DB119,"-")+COUNTIF(DB120,"-")+COUNTIF(DB121,"-")+COUNTIF(DB122,"-")+COUNTIF(DB123,"-")+COUNTIF(DB126,"-")+COUNTIF(DB127,"-")+COUNTIF(DB128,"-")+COUNTIF(DB129,"-")+COUNTIF(DB130,"-")+COUNTIF(DB131,"-")+COUNTIF(DB125,"-")+COUNTIF(DB132,"-")+COUNTIF(DB133,"-")+COUNTIF(DB138,"-")+COUNTIF(DB142,"-")+COUNTIF(DB145,"-")+COUNTIF(DB149,"-")+COUNTIF(DB160,"-")</f>
        <v>0</v>
      </c>
      <c r="DC15" s="197"/>
      <c r="DD15" s="115">
        <f t="shared" ref="DD15:DN15" si="152">COUNTIF(DD124,"-")+COUNTIF(DD105,"-")+COUNTIF(DD115,"-")+COUNTIF(DD98,"-")+COUNTIF(DD99,"-")+COUNTIF(DD100,"-")+COUNTIF(DD101,"-")+COUNTIF(DD102,"-")+COUNTIF(DD106,"-")+COUNTIF(DD107,"-")+COUNTIF(DD108,"-")+COUNTIF(DD109,"-")+COUNTIF(DD110,"-")+COUNTIF(DD111,"-")+COUNTIF(DD112,"-")+COUNTIF(DD113,"-")+COUNTIF(DD114,"-")+COUNTIF(DD116,"-")+COUNTIF(DD117,"-")+COUNTIF(DD118,"-")+COUNTIF(DD119,"-")+COUNTIF(DD120,"-")+COUNTIF(DD121,"-")+COUNTIF(DD122,"-")+COUNTIF(DD123,"-")+COUNTIF(DD126,"-")+COUNTIF(DD127,"-")+COUNTIF(DD128,"-")+COUNTIF(DD129,"-")+COUNTIF(DD130,"-")+COUNTIF(DD131,"-")+COUNTIF(DD125,"-")+COUNTIF(DD132,"-")+COUNTIF(DD133,"-")+COUNTIF(DD138,"-")+COUNTIF(DD142,"-")+COUNTIF(DD145,"-")+COUNTIF(DD149,"-")+COUNTIF(DD160,"-")</f>
        <v>0</v>
      </c>
      <c r="DE15" s="115">
        <f t="shared" si="152"/>
        <v>0</v>
      </c>
      <c r="DF15" s="115">
        <f t="shared" si="152"/>
        <v>0</v>
      </c>
      <c r="DG15" s="115">
        <f t="shared" si="152"/>
        <v>0</v>
      </c>
      <c r="DH15" s="115">
        <f t="shared" si="152"/>
        <v>0</v>
      </c>
      <c r="DI15" s="115">
        <f t="shared" si="152"/>
        <v>0</v>
      </c>
      <c r="DJ15" s="115">
        <f t="shared" si="152"/>
        <v>0</v>
      </c>
      <c r="DK15" s="115">
        <f t="shared" si="152"/>
        <v>0</v>
      </c>
      <c r="DL15" s="115">
        <f t="shared" si="152"/>
        <v>0</v>
      </c>
      <c r="DM15" s="115">
        <f t="shared" si="152"/>
        <v>0</v>
      </c>
      <c r="DN15" s="115">
        <f t="shared" si="152"/>
        <v>0</v>
      </c>
      <c r="DO15" s="197"/>
      <c r="DP15" s="115">
        <f>COUNTIF(DP124,"-")+COUNTIF(DP105,"-")+COUNTIF(DP115,"-")+COUNTIF(DP98,"-")+COUNTIF(DP99,"-")+COUNTIF(DP100,"-")+COUNTIF(DP101,"-")+COUNTIF(DP102,"-")+COUNTIF(DP106,"-")+COUNTIF(DP107,"-")+COUNTIF(DP108,"-")+COUNTIF(DP109,"-")+COUNTIF(DP110,"-")+COUNTIF(DP111,"-")+COUNTIF(DP112,"-")+COUNTIF(DP113,"-")+COUNTIF(DP114,"-")+COUNTIF(DP116,"-")+COUNTIF(DP117,"-")+COUNTIF(DP118,"-")+COUNTIF(DP119,"-")+COUNTIF(DP120,"-")+COUNTIF(DP121,"-")+COUNTIF(DP122,"-")+COUNTIF(DP123,"-")+COUNTIF(DP126,"-")+COUNTIF(DP127,"-")+COUNTIF(DP128,"-")+COUNTIF(DP129,"-")+COUNTIF(DP130,"-")+COUNTIF(DP131,"-")+COUNTIF(DP125,"-")+COUNTIF(DP132,"-")+COUNTIF(DP133,"-")+COUNTIF(DP138,"-")+COUNTIF(DP142,"-")+COUNTIF(DP145,"-")+COUNTIF(DP149,"-")+COUNTIF(DP160,"-")</f>
        <v>0</v>
      </c>
      <c r="DQ15" s="115">
        <f>COUNTIF(DQ124,"-")+COUNTIF(DQ105,"-")+COUNTIF(DQ115,"-")+COUNTIF(DQ98,"-")+COUNTIF(DQ99,"-")+COUNTIF(DQ100,"-")+COUNTIF(DQ101,"-")+COUNTIF(DQ102,"-")+COUNTIF(DQ106,"-")+COUNTIF(DQ107,"-")+COUNTIF(DQ108,"-")+COUNTIF(DQ109,"-")+COUNTIF(DQ110,"-")+COUNTIF(DQ111,"-")+COUNTIF(DQ112,"-")+COUNTIF(DQ113,"-")+COUNTIF(DQ114,"-")+COUNTIF(DQ116,"-")+COUNTIF(DQ117,"-")+COUNTIF(DQ118,"-")+COUNTIF(DQ119,"-")+COUNTIF(DQ120,"-")+COUNTIF(DQ121,"-")+COUNTIF(DQ122,"-")+COUNTIF(DQ123,"-")+COUNTIF(DQ126,"-")+COUNTIF(DQ127,"-")+COUNTIF(DQ128,"-")+COUNTIF(DQ129,"-")+COUNTIF(DQ130,"-")+COUNTIF(DQ131,"-")+COUNTIF(DQ125,"-")+COUNTIF(DQ132,"-")+COUNTIF(DQ133,"-")+COUNTIF(DQ138,"-")+COUNTIF(DQ142,"-")+COUNTIF(DQ145,"-")+COUNTIF(DQ149,"-")+COUNTIF(DQ160,"-")</f>
        <v>1</v>
      </c>
      <c r="DR15" s="115">
        <f>COUNTIF(DR124,"-")+COUNTIF(DR105,"-")+COUNTIF(DR115,"-")+COUNTIF(DR98,"-")+COUNTIF(DR99,"-")+COUNTIF(DR100,"-")+COUNTIF(DR101,"-")+COUNTIF(DR102,"-")+COUNTIF(DR106,"-")+COUNTIF(DR107,"-")+COUNTIF(DR108,"-")+COUNTIF(DR109,"-")+COUNTIF(DR110,"-")+COUNTIF(DR111,"-")+COUNTIF(DR112,"-")+COUNTIF(DR113,"-")+COUNTIF(DR114,"-")+COUNTIF(DR116,"-")+COUNTIF(DR117,"-")+COUNTIF(DR118,"-")+COUNTIF(DR119,"-")+COUNTIF(DR120,"-")+COUNTIF(DR121,"-")+COUNTIF(DR122,"-")+COUNTIF(DR123,"-")+COUNTIF(DR126,"-")+COUNTIF(DR127,"-")+COUNTIF(DR128,"-")+COUNTIF(DR129,"-")+COUNTIF(DR130,"-")+COUNTIF(DR131,"-")+COUNTIF(DR125,"-")+COUNTIF(DR132,"-")+COUNTIF(DR133,"-")+COUNTIF(DR138,"-")+COUNTIF(DR142,"-")+COUNTIF(DR145,"-")+COUNTIF(DR149,"-")+COUNTIF(DR160,"-")</f>
        <v>2</v>
      </c>
      <c r="DS15" s="197"/>
      <c r="DT15" s="115">
        <f t="shared" ref="DT15:DZ15" si="153">COUNTIF(DT124,"-")+COUNTIF(DT105,"-")+COUNTIF(DT115,"-")+COUNTIF(DT98,"-")+COUNTIF(DT99,"-")+COUNTIF(DT100,"-")+COUNTIF(DT101,"-")+COUNTIF(DT102,"-")+COUNTIF(DT106,"-")+COUNTIF(DT107,"-")+COUNTIF(DT108,"-")+COUNTIF(DT109,"-")+COUNTIF(DT110,"-")+COUNTIF(DT111,"-")+COUNTIF(DT112,"-")+COUNTIF(DT113,"-")+COUNTIF(DT114,"-")+COUNTIF(DT116,"-")+COUNTIF(DT117,"-")+COUNTIF(DT118,"-")+COUNTIF(DT119,"-")+COUNTIF(DT120,"-")+COUNTIF(DT121,"-")+COUNTIF(DT122,"-")+COUNTIF(DT123,"-")+COUNTIF(DT126,"-")+COUNTIF(DT127,"-")+COUNTIF(DT128,"-")+COUNTIF(DT129,"-")+COUNTIF(DT130,"-")+COUNTIF(DT131,"-")+COUNTIF(DT125,"-")+COUNTIF(DT132,"-")+COUNTIF(DT133,"-")+COUNTIF(DT138,"-")+COUNTIF(DT142,"-")+COUNTIF(DT145,"-")+COUNTIF(DT149,"-")+COUNTIF(DT160,"-")</f>
        <v>0</v>
      </c>
      <c r="DU15" s="115">
        <f t="shared" si="153"/>
        <v>0</v>
      </c>
      <c r="DV15" s="115">
        <f t="shared" si="153"/>
        <v>0</v>
      </c>
      <c r="DW15" s="115">
        <f t="shared" si="153"/>
        <v>1</v>
      </c>
      <c r="DX15" s="115">
        <f t="shared" si="153"/>
        <v>0</v>
      </c>
      <c r="DY15" s="115">
        <f t="shared" si="153"/>
        <v>0</v>
      </c>
      <c r="DZ15" s="115">
        <f t="shared" si="153"/>
        <v>0</v>
      </c>
      <c r="EA15" s="358"/>
      <c r="EB15" s="115">
        <f>COUNTIF(EB124,"-")+COUNTIF(EB105,"-")+COUNTIF(EB115,"-")+COUNTIF(EB98,"-")+COUNTIF(EB99,"-")+COUNTIF(EB100,"-")+COUNTIF(EB101,"-")+COUNTIF(EB102,"-")+COUNTIF(EB106,"-")+COUNTIF(EB107,"-")+COUNTIF(EB108,"-")+COUNTIF(EB109,"-")+COUNTIF(EB110,"-")+COUNTIF(EB111,"-")+COUNTIF(EB112,"-")+COUNTIF(EB113,"-")+COUNTIF(EB114,"-")+COUNTIF(EB116,"-")+COUNTIF(EB117,"-")+COUNTIF(EB118,"-")+COUNTIF(EB119,"-")+COUNTIF(EB120,"-")+COUNTIF(EB121,"-")+COUNTIF(EB122,"-")+COUNTIF(EB123,"-")+COUNTIF(EB126,"-")+COUNTIF(EB127,"-")+COUNTIF(EB128,"-")+COUNTIF(EB129,"-")+COUNTIF(EB130,"-")+COUNTIF(EB131,"-")+COUNTIF(EB125,"-")+COUNTIF(EB132,"-")+COUNTIF(EB133,"-")+COUNTIF(EB138,"-")+COUNTIF(EB142,"-")+COUNTIF(EB145,"-")+COUNTIF(EB149,"-")+COUNTIF(EB160,"-")</f>
        <v>1</v>
      </c>
      <c r="EC15" s="197"/>
      <c r="ED15" s="353"/>
      <c r="EE15" s="115">
        <f>COUNTIF(EE124,"-")+COUNTIF(EE105,"-")+COUNTIF(EE115,"-")+COUNTIF(EE98,"-")+COUNTIF(EE99,"-")+COUNTIF(EE100,"-")+COUNTIF(EE101,"-")+COUNTIF(EE102,"-")+COUNTIF(EE106,"-")+COUNTIF(EE107,"-")+COUNTIF(EE108,"-")+COUNTIF(EE109,"-")+COUNTIF(EE110,"-")+COUNTIF(EE111,"-")+COUNTIF(EE112,"-")+COUNTIF(EE113,"-")+COUNTIF(EE114,"-")+COUNTIF(EE116,"-")+COUNTIF(EE117,"-")+COUNTIF(EE118,"-")+COUNTIF(EE119,"-")+COUNTIF(EE120,"-")+COUNTIF(EE121,"-")+COUNTIF(EE122,"-")+COUNTIF(EE123,"-")+COUNTIF(EE126,"-")+COUNTIF(EE127,"-")+COUNTIF(EE128,"-")+COUNTIF(EE129,"-")+COUNTIF(EE130,"-")+COUNTIF(EE131,"-")+COUNTIF(EE125,"-")+COUNTIF(EE132,"-")+COUNTIF(EE133,"-")+COUNTIF(EE138,"-")+COUNTIF(EE142,"-")+COUNTIF(EE145,"-")+COUNTIF(EE149,"-")+COUNTIF(EE160,"-")</f>
        <v>0</v>
      </c>
      <c r="EF15" s="115">
        <f>COUNTIF(EF124,"-")+COUNTIF(EF105,"-")+COUNTIF(EF115,"-")+COUNTIF(EF98,"-")+COUNTIF(EF99,"-")+COUNTIF(EF100,"-")+COUNTIF(EF101,"-")+COUNTIF(EF102,"-")+COUNTIF(EF106,"-")+COUNTIF(EF107,"-")+COUNTIF(EF108,"-")+COUNTIF(EF109,"-")+COUNTIF(EF110,"-")+COUNTIF(EF111,"-")+COUNTIF(EF112,"-")+COUNTIF(EF113,"-")+COUNTIF(EF114,"-")+COUNTIF(EF116,"-")+COUNTIF(EF117,"-")+COUNTIF(EF118,"-")+COUNTIF(EF119,"-")+COUNTIF(EF120,"-")+COUNTIF(EF121,"-")+COUNTIF(EF122,"-")+COUNTIF(EF123,"-")+COUNTIF(EF126,"-")+COUNTIF(EF127,"-")+COUNTIF(EF128,"-")+COUNTIF(EF129,"-")+COUNTIF(EF130,"-")+COUNTIF(EF131,"-")+COUNTIF(EF125,"-")+COUNTIF(EF132,"-")+COUNTIF(EF133,"-")+COUNTIF(EF138,"-")+COUNTIF(EF142,"-")+COUNTIF(EF145,"-")+COUNTIF(EF149,"-")+COUNTIF(EF160,"-")</f>
        <v>0</v>
      </c>
      <c r="EG15" s="115">
        <f>COUNTIF(EG124,"-")+COUNTIF(EG105,"-")+COUNTIF(EG115,"-")+COUNTIF(EG98,"-")+COUNTIF(EG99,"-")+COUNTIF(EG100,"-")+COUNTIF(EG101,"-")+COUNTIF(EG102,"-")+COUNTIF(EG106,"-")+COUNTIF(EG107,"-")+COUNTIF(EG108,"-")+COUNTIF(EG109,"-")+COUNTIF(EG110,"-")+COUNTIF(EG111,"-")+COUNTIF(EG112,"-")+COUNTIF(EG113,"-")+COUNTIF(EG114,"-")+COUNTIF(EG116,"-")+COUNTIF(EG117,"-")+COUNTIF(EG118,"-")+COUNTIF(EG119,"-")+COUNTIF(EG120,"-")+COUNTIF(EG121,"-")+COUNTIF(EG122,"-")+COUNTIF(EG123,"-")+COUNTIF(EG126,"-")+COUNTIF(EG127,"-")+COUNTIF(EG128,"-")+COUNTIF(EG129,"-")+COUNTIF(EG130,"-")+COUNTIF(EG131,"-")+COUNTIF(EG125,"-")+COUNTIF(EG132,"-")+COUNTIF(EG133,"-")+COUNTIF(EG138,"-")+COUNTIF(EG142,"-")+COUNTIF(EG145,"-")+COUNTIF(EG149,"-")+COUNTIF(EG160,"-")</f>
        <v>0</v>
      </c>
      <c r="EH15" s="115">
        <f>COUNTIF(EH124,"-")+COUNTIF(EH105,"-")+COUNTIF(EH115,"-")+COUNTIF(EH98,"-")+COUNTIF(EH99,"-")+COUNTIF(EH100,"-")+COUNTIF(EH101,"-")+COUNTIF(EH102,"-")+COUNTIF(EH106,"-")+COUNTIF(EH107,"-")+COUNTIF(EH108,"-")+COUNTIF(EH109,"-")+COUNTIF(EH110,"-")+COUNTIF(EH111,"-")+COUNTIF(EH112,"-")+COUNTIF(EH113,"-")+COUNTIF(EH114,"-")+COUNTIF(EH116,"-")+COUNTIF(EH117,"-")+COUNTIF(EH118,"-")+COUNTIF(EH119,"-")+COUNTIF(EH120,"-")+COUNTIF(EH121,"-")+COUNTIF(EH122,"-")+COUNTIF(EH123,"-")+COUNTIF(EH126,"-")+COUNTIF(EH127,"-")+COUNTIF(EH128,"-")+COUNTIF(EH129,"-")+COUNTIF(EH130,"-")+COUNTIF(EH131,"-")+COUNTIF(EH125,"-")+COUNTIF(EH132,"-")+COUNTIF(EH133,"-")+COUNTIF(EH138,"-")+COUNTIF(EH142,"-")+COUNTIF(EH145,"-")+COUNTIF(EH149,"-")+COUNTIF(EH160,"-")</f>
        <v>0</v>
      </c>
      <c r="EI15" s="114"/>
      <c r="EJ15" s="115">
        <f>COUNTIF(EJ124,"-")+COUNTIF(EJ105,"-")+COUNTIF(EJ115,"-")+COUNTIF(EJ98,"-")+COUNTIF(EJ99,"-")+COUNTIF(EJ100,"-")+COUNTIF(EJ101,"-")+COUNTIF(EJ102,"-")+COUNTIF(EJ106,"-")+COUNTIF(EJ107,"-")+COUNTIF(EJ108,"-")+COUNTIF(EJ109,"-")+COUNTIF(EJ110,"-")+COUNTIF(EJ111,"-")+COUNTIF(EJ112,"-")+COUNTIF(EJ113,"-")+COUNTIF(EJ114,"-")+COUNTIF(EJ116,"-")+COUNTIF(EJ117,"-")+COUNTIF(EJ118,"-")+COUNTIF(EJ119,"-")+COUNTIF(EJ120,"-")+COUNTIF(EJ121,"-")+COUNTIF(EJ122,"-")+COUNTIF(EJ123,"-")+COUNTIF(EJ126,"-")+COUNTIF(EJ127,"-")+COUNTIF(EJ128,"-")+COUNTIF(EJ129,"-")+COUNTIF(EJ130,"-")+COUNTIF(EJ131,"-")+COUNTIF(EJ125,"-")+COUNTIF(EJ132,"-")+COUNTIF(EJ133,"-")+COUNTIF(EJ138,"-")+COUNTIF(EJ142,"-")+COUNTIF(EJ145,"-")+COUNTIF(EJ149,"-")+COUNTIF(EJ160,"-")</f>
        <v>0</v>
      </c>
      <c r="EK15" s="353"/>
      <c r="EL15" s="115">
        <f>COUNTIF(EL124,"-")+COUNTIF(EL105,"-")+COUNTIF(EL115,"-")+COUNTIF(EL98,"-")+COUNTIF(EL99,"-")+COUNTIF(EL100,"-")+COUNTIF(EL101,"-")+COUNTIF(EL102,"-")+COUNTIF(EL106,"-")+COUNTIF(EL107,"-")+COUNTIF(EL108,"-")+COUNTIF(EL109,"-")+COUNTIF(EL110,"-")+COUNTIF(EL111,"-")+COUNTIF(EL112,"-")+COUNTIF(EL113,"-")+COUNTIF(EL114,"-")+COUNTIF(EL116,"-")+COUNTIF(EL117,"-")+COUNTIF(EL118,"-")+COUNTIF(EL119,"-")+COUNTIF(EL120,"-")+COUNTIF(EL121,"-")+COUNTIF(EL122,"-")+COUNTIF(EL123,"-")+COUNTIF(EL126,"-")+COUNTIF(EL127,"-")+COUNTIF(EL128,"-")+COUNTIF(EL129,"-")+COUNTIF(EL130,"-")+COUNTIF(EL131,"-")+COUNTIF(EL125,"-")+COUNTIF(EL132,"-")+COUNTIF(EL133,"-")+COUNTIF(EL138,"-")+COUNTIF(EL142,"-")+COUNTIF(EL145,"-")+COUNTIF(EL149,"-")+COUNTIF(EL160,"-")</f>
        <v>0</v>
      </c>
      <c r="EM15" s="115">
        <f>COUNTIF(EM124,"-")+COUNTIF(EM105,"-")+COUNTIF(EM115,"-")+COUNTIF(EM98,"-")+COUNTIF(EM99,"-")+COUNTIF(EM100,"-")+COUNTIF(EM101,"-")+COUNTIF(EM102,"-")+COUNTIF(EM106,"-")+COUNTIF(EM107,"-")+COUNTIF(EM108,"-")+COUNTIF(EM109,"-")+COUNTIF(EM110,"-")+COUNTIF(EM111,"-")+COUNTIF(EM112,"-")+COUNTIF(EM113,"-")+COUNTIF(EM114,"-")+COUNTIF(EM116,"-")+COUNTIF(EM117,"-")+COUNTIF(EM118,"-")+COUNTIF(EM119,"-")+COUNTIF(EM120,"-")+COUNTIF(EM121,"-")+COUNTIF(EM122,"-")+COUNTIF(EM123,"-")+COUNTIF(EM126,"-")+COUNTIF(EM127,"-")+COUNTIF(EM128,"-")+COUNTIF(EM129,"-")+COUNTIF(EM130,"-")+COUNTIF(EM131,"-")+COUNTIF(EM125,"-")+COUNTIF(EM132,"-")+COUNTIF(EM133,"-")+COUNTIF(EM138,"-")+COUNTIF(EM142,"-")+COUNTIF(EM145,"-")+COUNTIF(EM149,"-")+COUNTIF(EM160,"-")</f>
        <v>0</v>
      </c>
      <c r="EN15" s="114"/>
      <c r="EO15" s="115">
        <f>COUNTIF(EO124,"-")+COUNTIF(EO105,"-")+COUNTIF(EO115,"-")+COUNTIF(EO98,"-")+COUNTIF(EO99,"-")+COUNTIF(EO100,"-")+COUNTIF(EO101,"-")+COUNTIF(EO102,"-")+COUNTIF(EO106,"-")+COUNTIF(EO107,"-")+COUNTIF(EO108,"-")+COUNTIF(EO109,"-")+COUNTIF(EO110,"-")+COUNTIF(EO111,"-")+COUNTIF(EO112,"-")+COUNTIF(EO113,"-")+COUNTIF(EO114,"-")+COUNTIF(EO116,"-")+COUNTIF(EO117,"-")+COUNTIF(EO118,"-")+COUNTIF(EO119,"-")+COUNTIF(EO120,"-")+COUNTIF(EO121,"-")+COUNTIF(EO122,"-")+COUNTIF(EO123,"-")+COUNTIF(EO126,"-")+COUNTIF(EO127,"-")+COUNTIF(EO128,"-")+COUNTIF(EO129,"-")+COUNTIF(EO130,"-")+COUNTIF(EO131,"-")+COUNTIF(EO125,"-")+COUNTIF(EO132,"-")+COUNTIF(EO133,"-")+COUNTIF(EO138,"-")+COUNTIF(EO142,"-")+COUNTIF(EO145,"-")+COUNTIF(EO149,"-")+COUNTIF(EO160,"-")</f>
        <v>0</v>
      </c>
      <c r="EP15" s="353"/>
      <c r="EQ15" s="115">
        <f t="shared" ref="EQ15:EV15" si="154">COUNTIF(EQ124,"-")+COUNTIF(EQ105,"-")+COUNTIF(EQ115,"-")+COUNTIF(EQ98,"-")+COUNTIF(EQ99,"-")+COUNTIF(EQ100,"-")+COUNTIF(EQ101,"-")+COUNTIF(EQ102,"-")+COUNTIF(EQ106,"-")+COUNTIF(EQ107,"-")+COUNTIF(EQ108,"-")+COUNTIF(EQ109,"-")+COUNTIF(EQ110,"-")+COUNTIF(EQ111,"-")+COUNTIF(EQ112,"-")+COUNTIF(EQ113,"-")+COUNTIF(EQ114,"-")+COUNTIF(EQ116,"-")+COUNTIF(EQ117,"-")+COUNTIF(EQ118,"-")+COUNTIF(EQ119,"-")+COUNTIF(EQ120,"-")+COUNTIF(EQ121,"-")+COUNTIF(EQ122,"-")+COUNTIF(EQ123,"-")+COUNTIF(EQ126,"-")+COUNTIF(EQ127,"-")+COUNTIF(EQ128,"-")+COUNTIF(EQ129,"-")+COUNTIF(EQ130,"-")+COUNTIF(EQ131,"-")+COUNTIF(EQ125,"-")+COUNTIF(EQ132,"-")+COUNTIF(EQ133,"-")+COUNTIF(EQ138,"-")+COUNTIF(EQ142,"-")+COUNTIF(EQ145,"-")+COUNTIF(EQ149,"-")+COUNTIF(EQ160,"-")</f>
        <v>0</v>
      </c>
      <c r="ER15" s="115">
        <f t="shared" si="154"/>
        <v>1</v>
      </c>
      <c r="ES15" s="115">
        <f t="shared" si="154"/>
        <v>0</v>
      </c>
      <c r="ET15" s="115">
        <f t="shared" si="154"/>
        <v>0</v>
      </c>
      <c r="EU15" s="115">
        <f t="shared" si="154"/>
        <v>0</v>
      </c>
      <c r="EV15" s="115">
        <f t="shared" si="154"/>
        <v>0</v>
      </c>
      <c r="EW15" s="197"/>
      <c r="EX15" s="353"/>
      <c r="EY15" s="115">
        <f>COUNTIF(EY124,"-")+COUNTIF(EY105,"-")+COUNTIF(EY115,"-")+COUNTIF(EY98,"-")+COUNTIF(EY99,"-")+COUNTIF(EY100,"-")+COUNTIF(EY101,"-")+COUNTIF(EY102,"-")+COUNTIF(EY106,"-")+COUNTIF(EY107,"-")+COUNTIF(EY108,"-")+COUNTIF(EY109,"-")+COUNTIF(EY110,"-")+COUNTIF(EY111,"-")+COUNTIF(EY112,"-")+COUNTIF(EY113,"-")+COUNTIF(EY114,"-")+COUNTIF(EY116,"-")+COUNTIF(EY117,"-")+COUNTIF(EY118,"-")+COUNTIF(EY119,"-")+COUNTIF(EY120,"-")+COUNTIF(EY121,"-")+COUNTIF(EY122,"-")+COUNTIF(EY123,"-")+COUNTIF(EY126,"-")+COUNTIF(EY127,"-")+COUNTIF(EY128,"-")+COUNTIF(EY129,"-")+COUNTIF(EY130,"-")+COUNTIF(EY131,"-")+COUNTIF(EY125,"-")+COUNTIF(EY132,"-")+COUNTIF(EY133,"-")+COUNTIF(EY138,"-")+COUNTIF(EY142,"-")+COUNTIF(EY145,"-")+COUNTIF(EY149,"-")+COUNTIF(EY160,"-")</f>
        <v>0</v>
      </c>
      <c r="EZ15" s="115">
        <f>COUNTIF(EZ124,"-")+COUNTIF(EZ105,"-")+COUNTIF(EZ115,"-")+COUNTIF(EZ98,"-")+COUNTIF(EZ99,"-")+COUNTIF(EZ100,"-")+COUNTIF(EZ101,"-")+COUNTIF(EZ102,"-")+COUNTIF(EZ106,"-")+COUNTIF(EZ107,"-")+COUNTIF(EZ108,"-")+COUNTIF(EZ109,"-")+COUNTIF(EZ110,"-")+COUNTIF(EZ111,"-")+COUNTIF(EZ112,"-")+COUNTIF(EZ113,"-")+COUNTIF(EZ114,"-")+COUNTIF(EZ116,"-")+COUNTIF(EZ117,"-")+COUNTIF(EZ118,"-")+COUNTIF(EZ119,"-")+COUNTIF(EZ120,"-")+COUNTIF(EZ121,"-")+COUNTIF(EZ122,"-")+COUNTIF(EZ123,"-")+COUNTIF(EZ126,"-")+COUNTIF(EZ127,"-")+COUNTIF(EZ128,"-")+COUNTIF(EZ129,"-")+COUNTIF(EZ130,"-")+COUNTIF(EZ131,"-")+COUNTIF(EZ125,"-")+COUNTIF(EZ132,"-")+COUNTIF(EZ133,"-")+COUNTIF(EZ138,"-")+COUNTIF(EZ142,"-")+COUNTIF(EZ145,"-")+COUNTIF(EZ149,"-")+COUNTIF(EZ160,"-")</f>
        <v>0</v>
      </c>
      <c r="FA15" s="353"/>
      <c r="FB15" s="115">
        <f>COUNTIF(FB124,"-")+COUNTIF(FB105,"-")+COUNTIF(FB115,"-")+COUNTIF(FB98,"-")+COUNTIF(FB99,"-")+COUNTIF(FB100,"-")+COUNTIF(FB101,"-")+COUNTIF(FB102,"-")+COUNTIF(FB106,"-")+COUNTIF(FB107,"-")+COUNTIF(FB108,"-")+COUNTIF(FB109,"-")+COUNTIF(FB110,"-")+COUNTIF(FB111,"-")+COUNTIF(FB112,"-")+COUNTIF(FB113,"-")+COUNTIF(FB114,"-")+COUNTIF(FB116,"-")+COUNTIF(FB117,"-")+COUNTIF(FB118,"-")+COUNTIF(FB119,"-")+COUNTIF(FB120,"-")+COUNTIF(FB121,"-")+COUNTIF(FB122,"-")+COUNTIF(FB123,"-")+COUNTIF(FB126,"-")+COUNTIF(FB127,"-")+COUNTIF(FB128,"-")+COUNTIF(FB129,"-")+COUNTIF(FB130,"-")+COUNTIF(FB131,"-")+COUNTIF(FB125,"-")+COUNTIF(FB132,"-")+COUNTIF(FB133,"-")+COUNTIF(FB138,"-")+COUNTIF(FB142,"-")+COUNTIF(FB145,"-")+COUNTIF(FB149,"-")+COUNTIF(FB160,"-")</f>
        <v>2</v>
      </c>
      <c r="FC15" s="115">
        <f>COUNTIF(FC124,"-")+COUNTIF(FC105,"-")+COUNTIF(FC115,"-")+COUNTIF(FC98,"-")+COUNTIF(FC99,"-")+COUNTIF(FC100,"-")+COUNTIF(FC101,"-")+COUNTIF(FC102,"-")+COUNTIF(FC106,"-")+COUNTIF(FC107,"-")+COUNTIF(FC108,"-")+COUNTIF(FC109,"-")+COUNTIF(FC110,"-")+COUNTIF(FC111,"-")+COUNTIF(FC112,"-")+COUNTIF(FC113,"-")+COUNTIF(FC114,"-")+COUNTIF(FC116,"-")+COUNTIF(FC117,"-")+COUNTIF(FC118,"-")+COUNTIF(FC119,"-")+COUNTIF(FC120,"-")+COUNTIF(FC121,"-")+COUNTIF(FC122,"-")+COUNTIF(FC123,"-")+COUNTIF(FC126,"-")+COUNTIF(FC127,"-")+COUNTIF(FC128,"-")+COUNTIF(FC129,"-")+COUNTIF(FC130,"-")+COUNTIF(FC131,"-")+COUNTIF(FC125,"-")+COUNTIF(FC132,"-")+COUNTIF(FC133,"-")+COUNTIF(FC138,"-")+COUNTIF(FC142,"-")+COUNTIF(FC145,"-")+COUNTIF(FC149,"-")+COUNTIF(FC160,"-")</f>
        <v>0</v>
      </c>
      <c r="FD15" s="115">
        <f>COUNTIF(FD124,"-")+COUNTIF(FD105,"-")+COUNTIF(FD115,"-")+COUNTIF(FD98,"-")+COUNTIF(FD99,"-")+COUNTIF(FD100,"-")+COUNTIF(FD101,"-")+COUNTIF(FD102,"-")+COUNTIF(FD106,"-")+COUNTIF(FD107,"-")+COUNTIF(FD108,"-")+COUNTIF(FD109,"-")+COUNTIF(FD110,"-")+COUNTIF(FD111,"-")+COUNTIF(FD112,"-")+COUNTIF(FD113,"-")+COUNTIF(FD114,"-")+COUNTIF(FD116,"-")+COUNTIF(FD117,"-")+COUNTIF(FD118,"-")+COUNTIF(FD119,"-")+COUNTIF(FD120,"-")+COUNTIF(FD121,"-")+COUNTIF(FD122,"-")+COUNTIF(FD123,"-")+COUNTIF(FD126,"-")+COUNTIF(FD127,"-")+COUNTIF(FD128,"-")+COUNTIF(FD129,"-")+COUNTIF(FD130,"-")+COUNTIF(FD131,"-")+COUNTIF(FD125,"-")+COUNTIF(FD132,"-")+COUNTIF(FD133,"-")+COUNTIF(FD138,"-")+COUNTIF(FD142,"-")+COUNTIF(FD145,"-")+COUNTIF(FD149,"-")+COUNTIF(FD160,"-")</f>
        <v>0</v>
      </c>
      <c r="FE15" s="114"/>
      <c r="FF15" s="115">
        <f>COUNTIF(FF124,"-")+COUNTIF(FF105,"-")+COUNTIF(FF115,"-")+COUNTIF(FF98,"-")+COUNTIF(FF99,"-")+COUNTIF(FF100,"-")+COUNTIF(FF101,"-")+COUNTIF(FF102,"-")+COUNTIF(FF106,"-")+COUNTIF(FF107,"-")+COUNTIF(FF108,"-")+COUNTIF(FF109,"-")+COUNTIF(FF110,"-")+COUNTIF(FF111,"-")+COUNTIF(FF112,"-")+COUNTIF(FF113,"-")+COUNTIF(FF114,"-")+COUNTIF(FF116,"-")+COUNTIF(FF117,"-")+COUNTIF(FF118,"-")+COUNTIF(FF119,"-")+COUNTIF(FF120,"-")+COUNTIF(FF121,"-")+COUNTIF(FF122,"-")+COUNTIF(FF123,"-")+COUNTIF(FF126,"-")+COUNTIF(FF127,"-")+COUNTIF(FF128,"-")+COUNTIF(FF129,"-")+COUNTIF(FF130,"-")+COUNTIF(FF131,"-")+COUNTIF(FF125,"-")+COUNTIF(FF132,"-")+COUNTIF(FF133,"-")+COUNTIF(FF138,"-")+COUNTIF(FF142,"-")+COUNTIF(FF145,"-")+COUNTIF(FF149,"-")+COUNTIF(FF160,"-")</f>
        <v>0</v>
      </c>
      <c r="FG15" s="353"/>
      <c r="FH15" s="115">
        <f>COUNTIF(FH124,"-")+COUNTIF(FH105,"-")+COUNTIF(FH115,"-")+COUNTIF(FH98,"-")+COUNTIF(FH99,"-")+COUNTIF(FH100,"-")+COUNTIF(FH101,"-")+COUNTIF(FH102,"-")+COUNTIF(FH106,"-")+COUNTIF(FH107,"-")+COUNTIF(FH108,"-")+COUNTIF(FH109,"-")+COUNTIF(FH110,"-")+COUNTIF(FH111,"-")+COUNTIF(FH112,"-")+COUNTIF(FH113,"-")+COUNTIF(FH114,"-")+COUNTIF(FH116,"-")+COUNTIF(FH117,"-")+COUNTIF(FH118,"-")+COUNTIF(FH119,"-")+COUNTIF(FH120,"-")+COUNTIF(FH121,"-")+COUNTIF(FH122,"-")+COUNTIF(FH123,"-")+COUNTIF(FH126,"-")+COUNTIF(FH127,"-")+COUNTIF(FH128,"-")+COUNTIF(FH129,"-")+COUNTIF(FH130,"-")+COUNTIF(FH131,"-")+COUNTIF(FH125,"-")+COUNTIF(FH132,"-")+COUNTIF(FH133,"-")+COUNTIF(FH138,"-")+COUNTIF(FH142,"-")+COUNTIF(FH145,"-")+COUNTIF(FH149,"-")+COUNTIF(FH160,"-")</f>
        <v>0</v>
      </c>
      <c r="FI15" s="115">
        <f>COUNTIF(FI124,"-")+COUNTIF(FI105,"-")+COUNTIF(FI115,"-")+COUNTIF(FI98,"-")+COUNTIF(FI99,"-")+COUNTIF(FI100,"-")+COUNTIF(FI101,"-")+COUNTIF(FI102,"-")+COUNTIF(FI106,"-")+COUNTIF(FI107,"-")+COUNTIF(FI108,"-")+COUNTIF(FI109,"-")+COUNTIF(FI110,"-")+COUNTIF(FI111,"-")+COUNTIF(FI112,"-")+COUNTIF(FI113,"-")+COUNTIF(FI114,"-")+COUNTIF(FI116,"-")+COUNTIF(FI117,"-")+COUNTIF(FI118,"-")+COUNTIF(FI119,"-")+COUNTIF(FI120,"-")+COUNTIF(FI121,"-")+COUNTIF(FI122,"-")+COUNTIF(FI123,"-")+COUNTIF(FI126,"-")+COUNTIF(FI127,"-")+COUNTIF(FI128,"-")+COUNTIF(FI129,"-")+COUNTIF(FI130,"-")+COUNTIF(FI131,"-")+COUNTIF(FI125,"-")+COUNTIF(FI132,"-")+COUNTIF(FI133,"-")+COUNTIF(FI138,"-")+COUNTIF(FI142,"-")+COUNTIF(FI145,"-")+COUNTIF(FI149,"-")+COUNTIF(FI160,"-")</f>
        <v>0</v>
      </c>
      <c r="FJ15" s="353"/>
      <c r="FK15" s="115">
        <f>COUNTIF(FK124,"-")+COUNTIF(FK105,"-")+COUNTIF(FK115,"-")+COUNTIF(FK98,"-")+COUNTIF(FK99,"-")+COUNTIF(FK100,"-")+COUNTIF(FK101,"-")+COUNTIF(FK102,"-")+COUNTIF(FK106,"-")+COUNTIF(FK107,"-")+COUNTIF(FK108,"-")+COUNTIF(FK109,"-")+COUNTIF(FK110,"-")+COUNTIF(FK111,"-")+COUNTIF(FK112,"-")+COUNTIF(FK113,"-")+COUNTIF(FK114,"-")+COUNTIF(FK116,"-")+COUNTIF(FK117,"-")+COUNTIF(FK118,"-")+COUNTIF(FK119,"-")+COUNTIF(FK120,"-")+COUNTIF(FK121,"-")+COUNTIF(FK122,"-")+COUNTIF(FK123,"-")+COUNTIF(FK126,"-")+COUNTIF(FK127,"-")+COUNTIF(FK128,"-")+COUNTIF(FK129,"-")+COUNTIF(FK130,"-")+COUNTIF(FK131,"-")+COUNTIF(FK125,"-")+COUNTIF(FK132,"-")+COUNTIF(FK133,"-")+COUNTIF(FK138,"-")+COUNTIF(FK142,"-")+COUNTIF(FK145,"-")+COUNTIF(FK149,"-")+COUNTIF(FK160,"-")</f>
        <v>0</v>
      </c>
      <c r="FL15" s="115">
        <f>COUNTIF(FL124,"-")+COUNTIF(FL105,"-")+COUNTIF(FL115,"-")+COUNTIF(FL98,"-")+COUNTIF(FL99,"-")+COUNTIF(FL100,"-")+COUNTIF(FL101,"-")+COUNTIF(FL102,"-")+COUNTIF(FL106,"-")+COUNTIF(FL107,"-")+COUNTIF(FL108,"-")+COUNTIF(FL109,"-")+COUNTIF(FL110,"-")+COUNTIF(FL111,"-")+COUNTIF(FL112,"-")+COUNTIF(FL113,"-")+COUNTIF(FL114,"-")+COUNTIF(FL116,"-")+COUNTIF(FL117,"-")+COUNTIF(FL118,"-")+COUNTIF(FL119,"-")+COUNTIF(FL120,"-")+COUNTIF(FL121,"-")+COUNTIF(FL122,"-")+COUNTIF(FL123,"-")+COUNTIF(FL126,"-")+COUNTIF(FL127,"-")+COUNTIF(FL128,"-")+COUNTIF(FL129,"-")+COUNTIF(FL130,"-")+COUNTIF(FL131,"-")+COUNTIF(FL125,"-")+COUNTIF(FL132,"-")+COUNTIF(FL133,"-")+COUNTIF(FL138,"-")+COUNTIF(FL142,"-")+COUNTIF(FL145,"-")+COUNTIF(FL149,"-")+COUNTIF(FL160,"-")</f>
        <v>0</v>
      </c>
      <c r="FM15" s="115">
        <f>COUNTIF(FM124,"-")+COUNTIF(FM105,"-")+COUNTIF(FM115,"-")+COUNTIF(FM98,"-")+COUNTIF(FM99,"-")+COUNTIF(FM100,"-")+COUNTIF(FM101,"-")+COUNTIF(FM102,"-")+COUNTIF(FM106,"-")+COUNTIF(FM107,"-")+COUNTIF(FM108,"-")+COUNTIF(FM109,"-")+COUNTIF(FM110,"-")+COUNTIF(FM111,"-")+COUNTIF(FM112,"-")+COUNTIF(FM113,"-")+COUNTIF(FM114,"-")+COUNTIF(FM116,"-")+COUNTIF(FM117,"-")+COUNTIF(FM118,"-")+COUNTIF(FM119,"-")+COUNTIF(FM120,"-")+COUNTIF(FM121,"-")+COUNTIF(FM122,"-")+COUNTIF(FM123,"-")+COUNTIF(FM126,"-")+COUNTIF(FM127,"-")+COUNTIF(FM128,"-")+COUNTIF(FM129,"-")+COUNTIF(FM130,"-")+COUNTIF(FM131,"-")+COUNTIF(FM125,"-")+COUNTIF(FM132,"-")+COUNTIF(FM133,"-")+COUNTIF(FM138,"-")+COUNTIF(FM142,"-")+COUNTIF(FM145,"-")+COUNTIF(FM149,"-")+COUNTIF(FM160,"-")</f>
        <v>0</v>
      </c>
      <c r="FN15" s="358"/>
      <c r="FO15" s="115">
        <f>COUNTIF(FO124,"-")+COUNTIF(FO105,"-")+COUNTIF(FO115,"-")+COUNTIF(FO98,"-")+COUNTIF(FO99,"-")+COUNTIF(FO100,"-")+COUNTIF(FO101,"-")+COUNTIF(FO102,"-")+COUNTIF(FO106,"-")+COUNTIF(FO107,"-")+COUNTIF(FO108,"-")+COUNTIF(FO109,"-")+COUNTIF(FO110,"-")+COUNTIF(FO111,"-")+COUNTIF(FO112,"-")+COUNTIF(FO113,"-")+COUNTIF(FO114,"-")+COUNTIF(FO116,"-")+COUNTIF(FO117,"-")+COUNTIF(FO118,"-")+COUNTIF(FO119,"-")+COUNTIF(FO120,"-")+COUNTIF(FO121,"-")+COUNTIF(FO122,"-")+COUNTIF(FO123,"-")+COUNTIF(FO126,"-")+COUNTIF(FO127,"-")+COUNTIF(FO128,"-")+COUNTIF(FO129,"-")+COUNTIF(FO130,"-")+COUNTIF(FO131,"-")+COUNTIF(FO125,"-")+COUNTIF(FO132,"-")+COUNTIF(FO133,"-")+COUNTIF(FO138,"-")+COUNTIF(FO142,"-")+COUNTIF(FO145,"-")+COUNTIF(FO149,"-")+COUNTIF(FO160,"-")</f>
        <v>1</v>
      </c>
      <c r="FP15" s="197"/>
      <c r="FQ15" s="115">
        <f>COUNTIF(FQ124,"-")+COUNTIF(FQ105,"-")+COUNTIF(FQ115,"-")+COUNTIF(FQ98,"-")+COUNTIF(FQ99,"-")+COUNTIF(FQ100,"-")+COUNTIF(FQ101,"-")+COUNTIF(FQ102,"-")+COUNTIF(FQ106,"-")+COUNTIF(FQ107,"-")+COUNTIF(FQ108,"-")+COUNTIF(FQ109,"-")+COUNTIF(FQ110,"-")+COUNTIF(FQ111,"-")+COUNTIF(FQ112,"-")+COUNTIF(FQ113,"-")+COUNTIF(FQ114,"-")+COUNTIF(FQ116,"-")+COUNTIF(FQ117,"-")+COUNTIF(FQ118,"-")+COUNTIF(FQ119,"-")+COUNTIF(FQ120,"-")+COUNTIF(FQ121,"-")+COUNTIF(FQ122,"-")+COUNTIF(FQ123,"-")+COUNTIF(FQ126,"-")+COUNTIF(FQ127,"-")+COUNTIF(FQ128,"-")+COUNTIF(FQ129,"-")+COUNTIF(FQ130,"-")+COUNTIF(FQ131,"-")+COUNTIF(FQ125,"-")+COUNTIF(FQ132,"-")+COUNTIF(FQ133,"-")+COUNTIF(FQ138,"-")+COUNTIF(FQ142,"-")+COUNTIF(FQ145,"-")+COUNTIF(FQ149,"-")+COUNTIF(FQ160,"-")</f>
        <v>1</v>
      </c>
      <c r="FR15" s="114"/>
      <c r="FS15" s="115">
        <f>COUNTIF(FS124,"-")+COUNTIF(FS105,"-")+COUNTIF(FS115,"-")+COUNTIF(FS98,"-")+COUNTIF(FS99,"-")+COUNTIF(FS100,"-")+COUNTIF(FS101,"-")+COUNTIF(FS102,"-")+COUNTIF(FS106,"-")+COUNTIF(FS107,"-")+COUNTIF(FS108,"-")+COUNTIF(FS109,"-")+COUNTIF(FS110,"-")+COUNTIF(FS111,"-")+COUNTIF(FS112,"-")+COUNTIF(FS113,"-")+COUNTIF(FS114,"-")+COUNTIF(FS116,"-")+COUNTIF(FS117,"-")+COUNTIF(FS118,"-")+COUNTIF(FS119,"-")+COUNTIF(FS120,"-")+COUNTIF(FS121,"-")+COUNTIF(FS122,"-")+COUNTIF(FS123,"-")+COUNTIF(FS126,"-")+COUNTIF(FS127,"-")+COUNTIF(FS128,"-")+COUNTIF(FS129,"-")+COUNTIF(FS130,"-")+COUNTIF(FS131,"-")+COUNTIF(FS125,"-")+COUNTIF(FS132,"-")+COUNTIF(FS133,"-")+COUNTIF(FS138,"-")+COUNTIF(FS142,"-")+COUNTIF(FS145,"-")+COUNTIF(FS149,"-")+COUNTIF(FS160,"-")</f>
        <v>0</v>
      </c>
      <c r="FT15" s="353"/>
      <c r="FU15" s="115">
        <f>COUNTIF(FU124,"-")+COUNTIF(FU105,"-")+COUNTIF(FU115,"-")+COUNTIF(FU98,"-")+COUNTIF(FU99,"-")+COUNTIF(FU100,"-")+COUNTIF(FU101,"-")+COUNTIF(FU102,"-")+COUNTIF(FU106,"-")+COUNTIF(FU107,"-")+COUNTIF(FU108,"-")+COUNTIF(FU109,"-")+COUNTIF(FU110,"-")+COUNTIF(FU111,"-")+COUNTIF(FU112,"-")+COUNTIF(FU113,"-")+COUNTIF(FU114,"-")+COUNTIF(FU116,"-")+COUNTIF(FU117,"-")+COUNTIF(FU118,"-")+COUNTIF(FU119,"-")+COUNTIF(FU120,"-")+COUNTIF(FU121,"-")+COUNTIF(FU122,"-")+COUNTIF(FU123,"-")+COUNTIF(FU126,"-")+COUNTIF(FU127,"-")+COUNTIF(FU128,"-")+COUNTIF(FU129,"-")+COUNTIF(FU130,"-")+COUNTIF(FU131,"-")+COUNTIF(FU125,"-")+COUNTIF(FU132,"-")+COUNTIF(FU133,"-")+COUNTIF(FU138,"-")+COUNTIF(FU142,"-")+COUNTIF(FU145,"-")+COUNTIF(FU149,"-")+COUNTIF(FU160,"-")</f>
        <v>0</v>
      </c>
      <c r="FV15" s="115">
        <f>COUNTIF(FV124,"-")+COUNTIF(FV105,"-")+COUNTIF(FV115,"-")+COUNTIF(FV98,"-")+COUNTIF(FV99,"-")+COUNTIF(FV100,"-")+COUNTIF(FV101,"-")+COUNTIF(FV102,"-")+COUNTIF(FV106,"-")+COUNTIF(FV107,"-")+COUNTIF(FV108,"-")+COUNTIF(FV109,"-")+COUNTIF(FV110,"-")+COUNTIF(FV111,"-")+COUNTIF(FV112,"-")+COUNTIF(FV113,"-")+COUNTIF(FV114,"-")+COUNTIF(FV116,"-")+COUNTIF(FV117,"-")+COUNTIF(FV118,"-")+COUNTIF(FV119,"-")+COUNTIF(FV120,"-")+COUNTIF(FV121,"-")+COUNTIF(FV122,"-")+COUNTIF(FV123,"-")+COUNTIF(FV126,"-")+COUNTIF(FV127,"-")+COUNTIF(FV128,"-")+COUNTIF(FV129,"-")+COUNTIF(FV130,"-")+COUNTIF(FV131,"-")+COUNTIF(FV125,"-")+COUNTIF(FV132,"-")+COUNTIF(FV133,"-")+COUNTIF(FV138,"-")+COUNTIF(FV142,"-")+COUNTIF(FV145,"-")+COUNTIF(FV149,"-")+COUNTIF(FV160,"-")</f>
        <v>0</v>
      </c>
      <c r="FW15" s="115">
        <f>COUNTIF(FW124,"-")+COUNTIF(FW105,"-")+COUNTIF(FW115,"-")+COUNTIF(FW98,"-")+COUNTIF(FW99,"-")+COUNTIF(FW100,"-")+COUNTIF(FW101,"-")+COUNTIF(FW102,"-")+COUNTIF(FW106,"-")+COUNTIF(FW107,"-")+COUNTIF(FW108,"-")+COUNTIF(FW109,"-")+COUNTIF(FW110,"-")+COUNTIF(FW111,"-")+COUNTIF(FW112,"-")+COUNTIF(FW113,"-")+COUNTIF(FW114,"-")+COUNTIF(FW116,"-")+COUNTIF(FW117,"-")+COUNTIF(FW118,"-")+COUNTIF(FW119,"-")+COUNTIF(FW120,"-")+COUNTIF(FW121,"-")+COUNTIF(FW122,"-")+COUNTIF(FW123,"-")+COUNTIF(FW126,"-")+COUNTIF(FW127,"-")+COUNTIF(FW128,"-")+COUNTIF(FW129,"-")+COUNTIF(FW130,"-")+COUNTIF(FW131,"-")+COUNTIF(FW125,"-")+COUNTIF(FW132,"-")+COUNTIF(FW133,"-")+COUNTIF(FW138,"-")+COUNTIF(FW142,"-")+COUNTIF(FW145,"-")+COUNTIF(FW149,"-")+COUNTIF(FW160,"-")</f>
        <v>0</v>
      </c>
      <c r="FX15" s="115">
        <f>COUNTIF(FX124,"-")+COUNTIF(FX105,"-")+COUNTIF(FX115,"-")+COUNTIF(FX98,"-")+COUNTIF(FX99,"-")+COUNTIF(FX100,"-")+COUNTIF(FX101,"-")+COUNTIF(FX102,"-")+COUNTIF(FX106,"-")+COUNTIF(FX107,"-")+COUNTIF(FX108,"-")+COUNTIF(FX109,"-")+COUNTIF(FX110,"-")+COUNTIF(FX111,"-")+COUNTIF(FX112,"-")+COUNTIF(FX113,"-")+COUNTIF(FX114,"-")+COUNTIF(FX116,"-")+COUNTIF(FX117,"-")+COUNTIF(FX118,"-")+COUNTIF(FX119,"-")+COUNTIF(FX120,"-")+COUNTIF(FX121,"-")+COUNTIF(FX122,"-")+COUNTIF(FX123,"-")+COUNTIF(FX126,"-")+COUNTIF(FX127,"-")+COUNTIF(FX128,"-")+COUNTIF(FX129,"-")+COUNTIF(FX130,"-")+COUNTIF(FX131,"-")+COUNTIF(FX125,"-")+COUNTIF(FX132,"-")+COUNTIF(FX133,"-")+COUNTIF(FX138,"-")+COUNTIF(FX142,"-")+COUNTIF(FX145,"-")+COUNTIF(FX149,"-")+COUNTIF(FX160,"-")</f>
        <v>0</v>
      </c>
      <c r="FY15" s="115">
        <f>COUNTIF(FY124,"-")+COUNTIF(FY105,"-")+COUNTIF(FY115,"-")+COUNTIF(FY98,"-")+COUNTIF(FY99,"-")+COUNTIF(FY100,"-")+COUNTIF(FY101,"-")+COUNTIF(FY102,"-")+COUNTIF(FY106,"-")+COUNTIF(FY107,"-")+COUNTIF(FY108,"-")+COUNTIF(FY109,"-")+COUNTIF(FY110,"-")+COUNTIF(FY111,"-")+COUNTIF(FY112,"-")+COUNTIF(FY113,"-")+COUNTIF(FY114,"-")+COUNTIF(FY116,"-")+COUNTIF(FY117,"-")+COUNTIF(FY118,"-")+COUNTIF(FY119,"-")+COUNTIF(FY120,"-")+COUNTIF(FY121,"-")+COUNTIF(FY122,"-")+COUNTIF(FY123,"-")+COUNTIF(FY126,"-")+COUNTIF(FY127,"-")+COUNTIF(FY128,"-")+COUNTIF(FY129,"-")+COUNTIF(FY130,"-")+COUNTIF(FY131,"-")+COUNTIF(FY125,"-")+COUNTIF(FY132,"-")+COUNTIF(FY133,"-")+COUNTIF(FY138,"-")+COUNTIF(FY142,"-")+COUNTIF(FY145,"-")+COUNTIF(FY149,"-")+COUNTIF(FY160,"-")</f>
        <v>1</v>
      </c>
      <c r="FZ15" s="114"/>
      <c r="GA15" s="115">
        <f>COUNTIF(GA124,"-")+COUNTIF(GA105,"-")+COUNTIF(GA115,"-")+COUNTIF(GA98,"-")+COUNTIF(GA99,"-")+COUNTIF(GA100,"-")+COUNTIF(GA101,"-")+COUNTIF(GA102,"-")+COUNTIF(GA106,"-")+COUNTIF(GA107,"-")+COUNTIF(GA108,"-")+COUNTIF(GA109,"-")+COUNTIF(GA110,"-")+COUNTIF(GA111,"-")+COUNTIF(GA112,"-")+COUNTIF(GA113,"-")+COUNTIF(GA114,"-")+COUNTIF(GA116,"-")+COUNTIF(GA117,"-")+COUNTIF(GA118,"-")+COUNTIF(GA119,"-")+COUNTIF(GA120,"-")+COUNTIF(GA121,"-")+COUNTIF(GA122,"-")+COUNTIF(GA123,"-")+COUNTIF(GA126,"-")+COUNTIF(GA127,"-")+COUNTIF(GA128,"-")+COUNTIF(GA129,"-")+COUNTIF(GA130,"-")+COUNTIF(GA131,"-")+COUNTIF(GA125,"-")+COUNTIF(GA132,"-")+COUNTIF(GA133,"-")+COUNTIF(GA138,"-")+COUNTIF(GA142,"-")+COUNTIF(GA145,"-")+COUNTIF(GA149,"-")+COUNTIF(GA160,"-")</f>
        <v>0</v>
      </c>
      <c r="GB15" s="197"/>
      <c r="GC15" s="115">
        <f>COUNTIF(GC124,"-")+COUNTIF(GC105,"-")+COUNTIF(GC115,"-")+COUNTIF(GC98,"-")+COUNTIF(GC99,"-")+COUNTIF(GC100,"-")+COUNTIF(GC101,"-")+COUNTIF(GC102,"-")+COUNTIF(GC106,"-")+COUNTIF(GC107,"-")+COUNTIF(GC108,"-")+COUNTIF(GC109,"-")+COUNTIF(GC110,"-")+COUNTIF(GC111,"-")+COUNTIF(GC112,"-")+COUNTIF(GC113,"-")+COUNTIF(GC114,"-")+COUNTIF(GC116,"-")+COUNTIF(GC117,"-")+COUNTIF(GC118,"-")+COUNTIF(GC119,"-")+COUNTIF(GC120,"-")+COUNTIF(GC121,"-")+COUNTIF(GC122,"-")+COUNTIF(GC123,"-")+COUNTIF(GC126,"-")+COUNTIF(GC127,"-")+COUNTIF(GC128,"-")+COUNTIF(GC129,"-")+COUNTIF(GC130,"-")+COUNTIF(GC131,"-")+COUNTIF(GC125,"-")+COUNTIF(GC132,"-")+COUNTIF(GC133,"-")+COUNTIF(GC138,"-")+COUNTIF(GC142,"-")+COUNTIF(GC145,"-")+COUNTIF(GC149,"-")+COUNTIF(GC160,"-")</f>
        <v>0</v>
      </c>
      <c r="GD15" s="115">
        <f>COUNTIF(GD124,"-")+COUNTIF(GD105,"-")+COUNTIF(GD115,"-")+COUNTIF(GD98,"-")+COUNTIF(GD99,"-")+COUNTIF(GD100,"-")+COUNTIF(GD101,"-")+COUNTIF(GD102,"-")+COUNTIF(GD106,"-")+COUNTIF(GD107,"-")+COUNTIF(GD108,"-")+COUNTIF(GD109,"-")+COUNTIF(GD110,"-")+COUNTIF(GD111,"-")+COUNTIF(GD112,"-")+COUNTIF(GD113,"-")+COUNTIF(GD114,"-")+COUNTIF(GD116,"-")+COUNTIF(GD117,"-")+COUNTIF(GD118,"-")+COUNTIF(GD119,"-")+COUNTIF(GD120,"-")+COUNTIF(GD121,"-")+COUNTIF(GD122,"-")+COUNTIF(GD123,"-")+COUNTIF(GD126,"-")+COUNTIF(GD127,"-")+COUNTIF(GD128,"-")+COUNTIF(GD129,"-")+COUNTIF(GD130,"-")+COUNTIF(GD131,"-")+COUNTIF(GD125,"-")+COUNTIF(GD132,"-")+COUNTIF(GD133,"-")+COUNTIF(GD138,"-")+COUNTIF(GD142,"-")+COUNTIF(GD145,"-")+COUNTIF(GD149,"-")+COUNTIF(GD160,"-")</f>
        <v>0</v>
      </c>
      <c r="GE15" s="115">
        <f>COUNTIF(GE124,"-")+COUNTIF(GE105,"-")+COUNTIF(GE115,"-")+COUNTIF(GE98,"-")+COUNTIF(GE99,"-")+COUNTIF(GE100,"-")+COUNTIF(GE101,"-")+COUNTIF(GE102,"-")+COUNTIF(GE106,"-")+COUNTIF(GE107,"-")+COUNTIF(GE108,"-")+COUNTIF(GE109,"-")+COUNTIF(GE110,"-")+COUNTIF(GE111,"-")+COUNTIF(GE112,"-")+COUNTIF(GE113,"-")+COUNTIF(GE114,"-")+COUNTIF(GE116,"-")+COUNTIF(GE117,"-")+COUNTIF(GE118,"-")+COUNTIF(GE119,"-")+COUNTIF(GE120,"-")+COUNTIF(GE121,"-")+COUNTIF(GE122,"-")+COUNTIF(GE123,"-")+COUNTIF(GE126,"-")+COUNTIF(GE127,"-")+COUNTIF(GE128,"-")+COUNTIF(GE129,"-")+COUNTIF(GE130,"-")+COUNTIF(GE131,"-")+COUNTIF(GE125,"-")+COUNTIF(GE132,"-")+COUNTIF(GE133,"-")+COUNTIF(GE138,"-")+COUNTIF(GE142,"-")+COUNTIF(GE145,"-")+COUNTIF(GE149,"-")+COUNTIF(GE160,"-")</f>
        <v>0</v>
      </c>
      <c r="GF15" s="197"/>
      <c r="GG15" s="115">
        <f>COUNTIF(GG124,"-")+COUNTIF(GG105,"-")+COUNTIF(GG115,"-")+COUNTIF(GG98,"-")+COUNTIF(GG99,"-")+COUNTIF(GG100,"-")+COUNTIF(GG101,"-")+COUNTIF(GG102,"-")+COUNTIF(GG106,"-")+COUNTIF(GG107,"-")+COUNTIF(GG108,"-")+COUNTIF(GG109,"-")+COUNTIF(GG110,"-")+COUNTIF(GG111,"-")+COUNTIF(GG112,"-")+COUNTIF(GG113,"-")+COUNTIF(GG114,"-")+COUNTIF(GG116,"-")+COUNTIF(GG117,"-")+COUNTIF(GG118,"-")+COUNTIF(GG119,"-")+COUNTIF(GG120,"-")+COUNTIF(GG121,"-")+COUNTIF(GG122,"-")+COUNTIF(GG123,"-")+COUNTIF(GG126,"-")+COUNTIF(GG127,"-")+COUNTIF(GG128,"-")+COUNTIF(GG129,"-")+COUNTIF(GG130,"-")+COUNTIF(GG131,"-")+COUNTIF(GG125,"-")+COUNTIF(GG132,"-")+COUNTIF(GG133,"-")+COUNTIF(GG138,"-")+COUNTIF(GG142,"-")+COUNTIF(GG145,"-")+COUNTIF(GG149,"-")+COUNTIF(GG160,"-")</f>
        <v>0</v>
      </c>
      <c r="GH15" s="358"/>
      <c r="GI15" s="115">
        <f>COUNTIF(GI124,"-")+COUNTIF(GI105,"-")+COUNTIF(GI115,"-")+COUNTIF(GI98,"-")+COUNTIF(GI99,"-")+COUNTIF(GI100,"-")+COUNTIF(GI101,"-")+COUNTIF(GI102,"-")+COUNTIF(GI106,"-")+COUNTIF(GI107,"-")+COUNTIF(GI108,"-")+COUNTIF(GI109,"-")+COUNTIF(GI110,"-")+COUNTIF(GI111,"-")+COUNTIF(GI112,"-")+COUNTIF(GI113,"-")+COUNTIF(GI114,"-")+COUNTIF(GI116,"-")+COUNTIF(GI117,"-")+COUNTIF(GI118,"-")+COUNTIF(GI119,"-")+COUNTIF(GI120,"-")+COUNTIF(GI121,"-")+COUNTIF(GI122,"-")+COUNTIF(GI123,"-")+COUNTIF(GI126,"-")+COUNTIF(GI127,"-")+COUNTIF(GI128,"-")+COUNTIF(GI129,"-")+COUNTIF(GI130,"-")+COUNTIF(GI131,"-")+COUNTIF(GI125,"-")+COUNTIF(GI132,"-")+COUNTIF(GI133,"-")+COUNTIF(GI138,"-")+COUNTIF(GI142,"-")+COUNTIF(GI145,"-")+COUNTIF(GI149,"-")+COUNTIF(GI160,"-")</f>
        <v>0</v>
      </c>
      <c r="GJ15" s="197"/>
      <c r="GK15" s="115">
        <f>COUNTIF(GK124,"-")+COUNTIF(GK105,"-")+COUNTIF(GK115,"-")+COUNTIF(GK98,"-")+COUNTIF(GK99,"-")+COUNTIF(GK100,"-")+COUNTIF(GK101,"-")+COUNTIF(GK102,"-")+COUNTIF(GK106,"-")+COUNTIF(GK107,"-")+COUNTIF(GK108,"-")+COUNTIF(GK109,"-")+COUNTIF(GK110,"-")+COUNTIF(GK111,"-")+COUNTIF(GK112,"-")+COUNTIF(GK113,"-")+COUNTIF(GK114,"-")+COUNTIF(GK116,"-")+COUNTIF(GK117,"-")+COUNTIF(GK118,"-")+COUNTIF(GK119,"-")+COUNTIF(GK120,"-")+COUNTIF(GK121,"-")+COUNTIF(GK122,"-")+COUNTIF(GK123,"-")+COUNTIF(GK126,"-")+COUNTIF(GK127,"-")+COUNTIF(GK128,"-")+COUNTIF(GK129,"-")+COUNTIF(GK130,"-")+COUNTIF(GK131,"-")+COUNTIF(GK125,"-")+COUNTIF(GK132,"-")+COUNTIF(GK133,"-")+COUNTIF(GK138,"-")+COUNTIF(GK142,"-")+COUNTIF(GK145,"-")+COUNTIF(GK149,"-")+COUNTIF(GK160,"-")</f>
        <v>0</v>
      </c>
      <c r="GL15" s="115">
        <f>COUNTIF(GL124,"-")+COUNTIF(GL105,"-")+COUNTIF(GL115,"-")+COUNTIF(GL98,"-")+COUNTIF(GL99,"-")+COUNTIF(GL100,"-")+COUNTIF(GL101,"-")+COUNTIF(GL102,"-")+COUNTIF(GL106,"-")+COUNTIF(GL107,"-")+COUNTIF(GL108,"-")+COUNTIF(GL109,"-")+COUNTIF(GL110,"-")+COUNTIF(GL111,"-")+COUNTIF(GL112,"-")+COUNTIF(GL113,"-")+COUNTIF(GL114,"-")+COUNTIF(GL116,"-")+COUNTIF(GL117,"-")+COUNTIF(GL118,"-")+COUNTIF(GL119,"-")+COUNTIF(GL120,"-")+COUNTIF(GL121,"-")+COUNTIF(GL122,"-")+COUNTIF(GL123,"-")+COUNTIF(GL126,"-")+COUNTIF(GL127,"-")+COUNTIF(GL128,"-")+COUNTIF(GL129,"-")+COUNTIF(GL130,"-")+COUNTIF(GL131,"-")+COUNTIF(GL125,"-")+COUNTIF(GL132,"-")+COUNTIF(GL133,"-")+COUNTIF(GL138,"-")+COUNTIF(GL142,"-")+COUNTIF(GL145,"-")+COUNTIF(GL149,"-")+COUNTIF(GL160,"-")</f>
        <v>0</v>
      </c>
      <c r="GM15" s="197"/>
      <c r="GN15" s="115">
        <f>COUNTIF(GN124,"-")+COUNTIF(GN105,"-")+COUNTIF(GN115,"-")+COUNTIF(GN98,"-")+COUNTIF(GN99,"-")+COUNTIF(GN100,"-")+COUNTIF(GN101,"-")+COUNTIF(GN102,"-")+COUNTIF(GN106,"-")+COUNTIF(GN107,"-")+COUNTIF(GN108,"-")+COUNTIF(GN109,"-")+COUNTIF(GN110,"-")+COUNTIF(GN111,"-")+COUNTIF(GN112,"-")+COUNTIF(GN113,"-")+COUNTIF(GN114,"-")+COUNTIF(GN116,"-")+COUNTIF(GN117,"-")+COUNTIF(GN118,"-")+COUNTIF(GN119,"-")+COUNTIF(GN120,"-")+COUNTIF(GN121,"-")+COUNTIF(GN122,"-")+COUNTIF(GN123,"-")+COUNTIF(GN126,"-")+COUNTIF(GN127,"-")+COUNTIF(GN128,"-")+COUNTIF(GN129,"-")+COUNTIF(GN130,"-")+COUNTIF(GN131,"-")+COUNTIF(GN125,"-")+COUNTIF(GN132,"-")+COUNTIF(GN133,"-")+COUNTIF(GN138,"-")+COUNTIF(GN142,"-")+COUNTIF(GN145,"-")+COUNTIF(GN149,"-")+COUNTIF(GN160,"-")</f>
        <v>0</v>
      </c>
      <c r="GO15" s="115">
        <f>COUNTIF(GO124,"-")+COUNTIF(GO105,"-")+COUNTIF(GO115,"-")+COUNTIF(GO98,"-")+COUNTIF(GO99,"-")+COUNTIF(GO100,"-")+COUNTIF(GO101,"-")+COUNTIF(GO102,"-")+COUNTIF(GO106,"-")+COUNTIF(GO107,"-")+COUNTIF(GO108,"-")+COUNTIF(GO109,"-")+COUNTIF(GO110,"-")+COUNTIF(GO111,"-")+COUNTIF(GO112,"-")+COUNTIF(GO113,"-")+COUNTIF(GO114,"-")+COUNTIF(GO116,"-")+COUNTIF(GO117,"-")+COUNTIF(GO118,"-")+COUNTIF(GO119,"-")+COUNTIF(GO120,"-")+COUNTIF(GO121,"-")+COUNTIF(GO122,"-")+COUNTIF(GO123,"-")+COUNTIF(GO126,"-")+COUNTIF(GO127,"-")+COUNTIF(GO128,"-")+COUNTIF(GO129,"-")+COUNTIF(GO130,"-")+COUNTIF(GO131,"-")+COUNTIF(GO125,"-")+COUNTIF(GO132,"-")+COUNTIF(GO133,"-")+COUNTIF(GO138,"-")+COUNTIF(GO142,"-")+COUNTIF(GO145,"-")+COUNTIF(GO149,"-")+COUNTIF(GO160,"-")</f>
        <v>1</v>
      </c>
      <c r="GP15" s="115">
        <f>COUNTIF(GP124,"-")+COUNTIF(GP105,"-")+COUNTIF(GP115,"-")+COUNTIF(GP98,"-")+COUNTIF(GP99,"-")+COUNTIF(GP100,"-")+COUNTIF(GP101,"-")+COUNTIF(GP102,"-")+COUNTIF(GP106,"-")+COUNTIF(GP107,"-")+COUNTIF(GP108,"-")+COUNTIF(GP109,"-")+COUNTIF(GP110,"-")+COUNTIF(GP111,"-")+COUNTIF(GP112,"-")+COUNTIF(GP113,"-")+COUNTIF(GP114,"-")+COUNTIF(GP116,"-")+COUNTIF(GP117,"-")+COUNTIF(GP118,"-")+COUNTIF(GP119,"-")+COUNTIF(GP120,"-")+COUNTIF(GP121,"-")+COUNTIF(GP122,"-")+COUNTIF(GP123,"-")+COUNTIF(GP126,"-")+COUNTIF(GP127,"-")+COUNTIF(GP128,"-")+COUNTIF(GP129,"-")+COUNTIF(GP130,"-")+COUNTIF(GP131,"-")+COUNTIF(GP125,"-")+COUNTIF(GP132,"-")+COUNTIF(GP133,"-")+COUNTIF(GP138,"-")+COUNTIF(GP142,"-")+COUNTIF(GP145,"-")+COUNTIF(GP149,"-")+COUNTIF(GP160,"-")</f>
        <v>0</v>
      </c>
      <c r="GQ15" s="115">
        <f>COUNTIF(GQ124,"-")+COUNTIF(GQ105,"-")+COUNTIF(GQ115,"-")+COUNTIF(GQ98,"-")+COUNTIF(GQ99,"-")+COUNTIF(GQ100,"-")+COUNTIF(GQ101,"-")+COUNTIF(GQ102,"-")+COUNTIF(GQ106,"-")+COUNTIF(GQ107,"-")+COUNTIF(GQ108,"-")+COUNTIF(GQ109,"-")+COUNTIF(GQ110,"-")+COUNTIF(GQ111,"-")+COUNTIF(GQ112,"-")+COUNTIF(GQ113,"-")+COUNTIF(GQ114,"-")+COUNTIF(GQ116,"-")+COUNTIF(GQ117,"-")+COUNTIF(GQ118,"-")+COUNTIF(GQ119,"-")+COUNTIF(GQ120,"-")+COUNTIF(GQ121,"-")+COUNTIF(GQ122,"-")+COUNTIF(GQ123,"-")+COUNTIF(GQ126,"-")+COUNTIF(GQ127,"-")+COUNTIF(GQ128,"-")+COUNTIF(GQ129,"-")+COUNTIF(GQ130,"-")+COUNTIF(GQ131,"-")+COUNTIF(GQ125,"-")+COUNTIF(GQ132,"-")+COUNTIF(GQ133,"-")+COUNTIF(GQ138,"-")+COUNTIF(GQ142,"-")+COUNTIF(GQ145,"-")+COUNTIF(GQ149,"-")+COUNTIF(GQ160,"-")</f>
        <v>0</v>
      </c>
      <c r="GR15" s="115">
        <f>COUNTIF(GR124,"-")+COUNTIF(GR105,"-")+COUNTIF(GR115,"-")+COUNTIF(GR98,"-")+COUNTIF(GR99,"-")+COUNTIF(GR100,"-")+COUNTIF(GR101,"-")+COUNTIF(GR102,"-")+COUNTIF(GR106,"-")+COUNTIF(GR107,"-")+COUNTIF(GR108,"-")+COUNTIF(GR109,"-")+COUNTIF(GR110,"-")+COUNTIF(GR111,"-")+COUNTIF(GR112,"-")+COUNTIF(GR113,"-")+COUNTIF(GR114,"-")+COUNTIF(GR116,"-")+COUNTIF(GR117,"-")+COUNTIF(GR118,"-")+COUNTIF(GR119,"-")+COUNTIF(GR120,"-")+COUNTIF(GR121,"-")+COUNTIF(GR122,"-")+COUNTIF(GR123,"-")+COUNTIF(GR126,"-")+COUNTIF(GR127,"-")+COUNTIF(GR128,"-")+COUNTIF(GR129,"-")+COUNTIF(GR130,"-")+COUNTIF(GR131,"-")+COUNTIF(GR125,"-")+COUNTIF(GR132,"-")+COUNTIF(GR133,"-")+COUNTIF(GR138,"-")+COUNTIF(GR142,"-")+COUNTIF(GR145,"-")+COUNTIF(GR149,"-")+COUNTIF(GR160,"-")</f>
        <v>0</v>
      </c>
      <c r="GS15" s="358"/>
      <c r="GT15" s="115">
        <f>COUNTIF(GT124,"-")+COUNTIF(GT105,"-")+COUNTIF(GT115,"-")+COUNTIF(GT98,"-")+COUNTIF(GT99,"-")+COUNTIF(GT100,"-")+COUNTIF(GT101,"-")+COUNTIF(GT102,"-")+COUNTIF(GT106,"-")+COUNTIF(GT107,"-")+COUNTIF(GT108,"-")+COUNTIF(GT109,"-")+COUNTIF(GT110,"-")+COUNTIF(GT111,"-")+COUNTIF(GT112,"-")+COUNTIF(GT113,"-")+COUNTIF(GT114,"-")+COUNTIF(GT116,"-")+COUNTIF(GT117,"-")+COUNTIF(GT118,"-")+COUNTIF(GT119,"-")+COUNTIF(GT120,"-")+COUNTIF(GT121,"-")+COUNTIF(GT122,"-")+COUNTIF(GT123,"-")+COUNTIF(GT126,"-")+COUNTIF(GT127,"-")+COUNTIF(GT128,"-")+COUNTIF(GT129,"-")+COUNTIF(GT130,"-")+COUNTIF(GT131,"-")+COUNTIF(GT125,"-")+COUNTIF(GT132,"-")+COUNTIF(GT133,"-")+COUNTIF(GT138,"-")+COUNTIF(GT142,"-")+COUNTIF(GT145,"-")+COUNTIF(GT149,"-")+COUNTIF(GT160,"-")</f>
        <v>0</v>
      </c>
      <c r="GU15" s="197"/>
      <c r="GV15" s="353"/>
      <c r="GW15" s="115">
        <f>COUNTIF(GW124,"-")+COUNTIF(GW105,"-")+COUNTIF(GW115,"-")+COUNTIF(GW98,"-")+COUNTIF(GW99,"-")+COUNTIF(GW100,"-")+COUNTIF(GW101,"-")+COUNTIF(GW102,"-")+COUNTIF(GW106,"-")+COUNTIF(GW107,"-")+COUNTIF(GW108,"-")+COUNTIF(GW109,"-")+COUNTIF(GW110,"-")+COUNTIF(GW111,"-")+COUNTIF(GW112,"-")+COUNTIF(GW113,"-")+COUNTIF(GW114,"-")+COUNTIF(GW116,"-")+COUNTIF(GW117,"-")+COUNTIF(GW118,"-")+COUNTIF(GW119,"-")+COUNTIF(GW120,"-")+COUNTIF(GW121,"-")+COUNTIF(GW122,"-")+COUNTIF(GW123,"-")+COUNTIF(GW126,"-")+COUNTIF(GW127,"-")+COUNTIF(GW128,"-")+COUNTIF(GW129,"-")+COUNTIF(GW130,"-")+COUNTIF(GW131,"-")+COUNTIF(GW125,"-")+COUNTIF(GW132,"-")+COUNTIF(GW133,"-")+COUNTIF(GW138,"-")+COUNTIF(GW142,"-")+COUNTIF(GW145,"-")+COUNTIF(GW149,"-")+COUNTIF(GW160,"-")</f>
        <v>0</v>
      </c>
      <c r="GX15" s="115">
        <f>COUNTIF(GX124,"-")+COUNTIF(GX105,"-")+COUNTIF(GX115,"-")+COUNTIF(GX98,"-")+COUNTIF(GX99,"-")+COUNTIF(GX100,"-")+COUNTIF(GX101,"-")+COUNTIF(GX102,"-")+COUNTIF(GX106,"-")+COUNTIF(GX107,"-")+COUNTIF(GX108,"-")+COUNTIF(GX109,"-")+COUNTIF(GX110,"-")+COUNTIF(GX111,"-")+COUNTIF(GX112,"-")+COUNTIF(GX113,"-")+COUNTIF(GX114,"-")+COUNTIF(GX116,"-")+COUNTIF(GX117,"-")+COUNTIF(GX118,"-")+COUNTIF(GX119,"-")+COUNTIF(GX120,"-")+COUNTIF(GX121,"-")+COUNTIF(GX122,"-")+COUNTIF(GX123,"-")+COUNTIF(GX126,"-")+COUNTIF(GX127,"-")+COUNTIF(GX128,"-")+COUNTIF(GX129,"-")+COUNTIF(GX130,"-")+COUNTIF(GX131,"-")+COUNTIF(GX125,"-")+COUNTIF(GX132,"-")+COUNTIF(GX133,"-")+COUNTIF(GX138,"-")+COUNTIF(GX142,"-")+COUNTIF(GX145,"-")+COUNTIF(GX149,"-")+COUNTIF(GX160,"-")</f>
        <v>0</v>
      </c>
      <c r="GY15" s="353"/>
      <c r="GZ15" s="115">
        <f t="shared" ref="GZ15:HG15" si="155">COUNTIF(GZ124,"-")+COUNTIF(GZ105,"-")+COUNTIF(GZ115,"-")+COUNTIF(GZ98,"-")+COUNTIF(GZ99,"-")+COUNTIF(GZ100,"-")+COUNTIF(GZ101,"-")+COUNTIF(GZ102,"-")+COUNTIF(GZ106,"-")+COUNTIF(GZ107,"-")+COUNTIF(GZ108,"-")+COUNTIF(GZ109,"-")+COUNTIF(GZ110,"-")+COUNTIF(GZ111,"-")+COUNTIF(GZ112,"-")+COUNTIF(GZ113,"-")+COUNTIF(GZ114,"-")+COUNTIF(GZ116,"-")+COUNTIF(GZ117,"-")+COUNTIF(GZ118,"-")+COUNTIF(GZ119,"-")+COUNTIF(GZ120,"-")+COUNTIF(GZ121,"-")+COUNTIF(GZ122,"-")+COUNTIF(GZ123,"-")+COUNTIF(GZ126,"-")+COUNTIF(GZ127,"-")+COUNTIF(GZ128,"-")+COUNTIF(GZ129,"-")+COUNTIF(GZ130,"-")+COUNTIF(GZ131,"-")+COUNTIF(GZ125,"-")+COUNTIF(GZ132,"-")+COUNTIF(GZ133,"-")+COUNTIF(GZ138,"-")+COUNTIF(GZ142,"-")+COUNTIF(GZ145,"-")+COUNTIF(GZ149,"-")+COUNTIF(GZ160,"-")</f>
        <v>0</v>
      </c>
      <c r="HA15" s="115">
        <f t="shared" si="155"/>
        <v>0</v>
      </c>
      <c r="HB15" s="115">
        <f t="shared" si="155"/>
        <v>0</v>
      </c>
      <c r="HC15" s="115">
        <f t="shared" si="155"/>
        <v>0</v>
      </c>
      <c r="HD15" s="115">
        <f t="shared" si="155"/>
        <v>0</v>
      </c>
      <c r="HE15" s="115">
        <f t="shared" si="155"/>
        <v>0</v>
      </c>
      <c r="HF15" s="115">
        <f t="shared" si="155"/>
        <v>0</v>
      </c>
      <c r="HG15" s="115">
        <f t="shared" si="155"/>
        <v>0</v>
      </c>
      <c r="HH15" s="197"/>
      <c r="HI15" s="115">
        <f t="shared" ref="HI15:HN15" si="156">COUNTIF(HI124,"-")+COUNTIF(HI105,"-")+COUNTIF(HI115,"-")+COUNTIF(HI98,"-")+COUNTIF(HI99,"-")+COUNTIF(HI100,"-")+COUNTIF(HI101,"-")+COUNTIF(HI102,"-")+COUNTIF(HI106,"-")+COUNTIF(HI107,"-")+COUNTIF(HI108,"-")+COUNTIF(HI109,"-")+COUNTIF(HI110,"-")+COUNTIF(HI111,"-")+COUNTIF(HI112,"-")+COUNTIF(HI113,"-")+COUNTIF(HI114,"-")+COUNTIF(HI116,"-")+COUNTIF(HI117,"-")+COUNTIF(HI118,"-")+COUNTIF(HI119,"-")+COUNTIF(HI120,"-")+COUNTIF(HI121,"-")+COUNTIF(HI122,"-")+COUNTIF(HI123,"-")+COUNTIF(HI126,"-")+COUNTIF(HI127,"-")+COUNTIF(HI128,"-")+COUNTIF(HI129,"-")+COUNTIF(HI130,"-")+COUNTIF(HI131,"-")+COUNTIF(HI125,"-")+COUNTIF(HI132,"-")+COUNTIF(HI133,"-")+COUNTIF(HI138,"-")+COUNTIF(HI142,"-")+COUNTIF(HI145,"-")+COUNTIF(HI149,"-")+COUNTIF(HI160,"-")</f>
        <v>0</v>
      </c>
      <c r="HJ15" s="115">
        <f t="shared" si="156"/>
        <v>0</v>
      </c>
      <c r="HK15" s="115">
        <f t="shared" si="156"/>
        <v>0</v>
      </c>
      <c r="HL15" s="115">
        <f t="shared" si="156"/>
        <v>0</v>
      </c>
      <c r="HM15" s="115">
        <f t="shared" si="156"/>
        <v>0</v>
      </c>
      <c r="HN15" s="115">
        <f t="shared" si="156"/>
        <v>0</v>
      </c>
      <c r="HO15" s="197"/>
      <c r="HP15" s="353"/>
      <c r="HQ15" s="115">
        <f>COUNTIF(HQ124,"-")+COUNTIF(HQ105,"-")+COUNTIF(HQ115,"-")+COUNTIF(HQ98,"-")+COUNTIF(HQ99,"-")+COUNTIF(HQ100,"-")+COUNTIF(HQ101,"-")+COUNTIF(HQ102,"-")+COUNTIF(HQ106,"-")+COUNTIF(HQ107,"-")+COUNTIF(HQ108,"-")+COUNTIF(HQ109,"-")+COUNTIF(HQ110,"-")+COUNTIF(HQ111,"-")+COUNTIF(HQ112,"-")+COUNTIF(HQ113,"-")+COUNTIF(HQ114,"-")+COUNTIF(HQ116,"-")+COUNTIF(HQ117,"-")+COUNTIF(HQ118,"-")+COUNTIF(HQ119,"-")+COUNTIF(HQ120,"-")+COUNTIF(HQ121,"-")+COUNTIF(HQ122,"-")+COUNTIF(HQ123,"-")+COUNTIF(HQ126,"-")+COUNTIF(HQ127,"-")+COUNTIF(HQ128,"-")+COUNTIF(HQ129,"-")+COUNTIF(HQ130,"-")+COUNTIF(HQ131,"-")+COUNTIF(HQ125,"-")+COUNTIF(HQ132,"-")+COUNTIF(HQ133,"-")+COUNTIF(HQ138,"-")+COUNTIF(HQ142,"-")+COUNTIF(HQ145,"-")+COUNTIF(HQ149,"-")+COUNTIF(HQ160,"-")</f>
        <v>0</v>
      </c>
      <c r="HR15" s="115">
        <f>COUNTIF(HR124,"-")+COUNTIF(HR105,"-")+COUNTIF(HR115,"-")+COUNTIF(HR98,"-")+COUNTIF(HR99,"-")+COUNTIF(HR100,"-")+COUNTIF(HR101,"-")+COUNTIF(HR102,"-")+COUNTIF(HR106,"-")+COUNTIF(HR107,"-")+COUNTIF(HR108,"-")+COUNTIF(HR109,"-")+COUNTIF(HR110,"-")+COUNTIF(HR111,"-")+COUNTIF(HR112,"-")+COUNTIF(HR113,"-")+COUNTIF(HR114,"-")+COUNTIF(HR116,"-")+COUNTIF(HR117,"-")+COUNTIF(HR118,"-")+COUNTIF(HR119,"-")+COUNTIF(HR120,"-")+COUNTIF(HR121,"-")+COUNTIF(HR122,"-")+COUNTIF(HR123,"-")+COUNTIF(HR126,"-")+COUNTIF(HR127,"-")+COUNTIF(HR128,"-")+COUNTIF(HR129,"-")+COUNTIF(HR130,"-")+COUNTIF(HR131,"-")+COUNTIF(HR125,"-")+COUNTIF(HR132,"-")+COUNTIF(HR133,"-")+COUNTIF(HR138,"-")+COUNTIF(HR142,"-")+COUNTIF(HR145,"-")+COUNTIF(HR149,"-")+COUNTIF(HR160,"-")</f>
        <v>0</v>
      </c>
      <c r="HS15" s="115">
        <f>COUNTIF(HS124,"-")+COUNTIF(HS105,"-")+COUNTIF(HS115,"-")+COUNTIF(HS98,"-")+COUNTIF(HS99,"-")+COUNTIF(HS100,"-")+COUNTIF(HS101,"-")+COUNTIF(HS102,"-")+COUNTIF(HS106,"-")+COUNTIF(HS107,"-")+COUNTIF(HS108,"-")+COUNTIF(HS109,"-")+COUNTIF(HS110,"-")+COUNTIF(HS111,"-")+COUNTIF(HS112,"-")+COUNTIF(HS113,"-")+COUNTIF(HS114,"-")+COUNTIF(HS116,"-")+COUNTIF(HS117,"-")+COUNTIF(HS118,"-")+COUNTIF(HS119,"-")+COUNTIF(HS120,"-")+COUNTIF(HS121,"-")+COUNTIF(HS122,"-")+COUNTIF(HS123,"-")+COUNTIF(HS126,"-")+COUNTIF(HS127,"-")+COUNTIF(HS128,"-")+COUNTIF(HS129,"-")+COUNTIF(HS130,"-")+COUNTIF(HS131,"-")+COUNTIF(HS125,"-")+COUNTIF(HS132,"-")+COUNTIF(HS133,"-")+COUNTIF(HS138,"-")+COUNTIF(HS142,"-")+COUNTIF(HS145,"-")+COUNTIF(HS149,"-")+COUNTIF(HS160,"-")</f>
        <v>0</v>
      </c>
      <c r="HT15" s="353"/>
      <c r="HU15" s="115">
        <f>COUNTIF(HU124,"-")+COUNTIF(HU105,"-")+COUNTIF(HU115,"-")+COUNTIF(HU98,"-")+COUNTIF(HU99,"-")+COUNTIF(HU100,"-")+COUNTIF(HU101,"-")+COUNTIF(HU102,"-")+COUNTIF(HU106,"-")+COUNTIF(HU107,"-")+COUNTIF(HU108,"-")+COUNTIF(HU109,"-")+COUNTIF(HU110,"-")+COUNTIF(HU111,"-")+COUNTIF(HU112,"-")+COUNTIF(HU113,"-")+COUNTIF(HU114,"-")+COUNTIF(HU116,"-")+COUNTIF(HU117,"-")+COUNTIF(HU118,"-")+COUNTIF(HU119,"-")+COUNTIF(HU120,"-")+COUNTIF(HU121,"-")+COUNTIF(HU122,"-")+COUNTIF(HU123,"-")+COUNTIF(HU126,"-")+COUNTIF(HU127,"-")+COUNTIF(HU128,"-")+COUNTIF(HU129,"-")+COUNTIF(HU130,"-")+COUNTIF(HU131,"-")+COUNTIF(HU125,"-")+COUNTIF(HU132,"-")+COUNTIF(HU133,"-")+COUNTIF(HU138,"-")+COUNTIF(HU142,"-")+COUNTIF(HU145,"-")+COUNTIF(HU149,"-")+COUNTIF(HU160,"-")</f>
        <v>0</v>
      </c>
      <c r="HV15" s="115">
        <f>COUNTIF(HV124,"-")+COUNTIF(HV105,"-")+COUNTIF(HV115,"-")+COUNTIF(HV98,"-")+COUNTIF(HV99,"-")+COUNTIF(HV100,"-")+COUNTIF(HV101,"-")+COUNTIF(HV102,"-")+COUNTIF(HV106,"-")+COUNTIF(HV107,"-")+COUNTIF(HV108,"-")+COUNTIF(HV109,"-")+COUNTIF(HV110,"-")+COUNTIF(HV111,"-")+COUNTIF(HV112,"-")+COUNTIF(HV113,"-")+COUNTIF(HV114,"-")+COUNTIF(HV116,"-")+COUNTIF(HV117,"-")+COUNTIF(HV118,"-")+COUNTIF(HV119,"-")+COUNTIF(HV120,"-")+COUNTIF(HV121,"-")+COUNTIF(HV122,"-")+COUNTIF(HV123,"-")+COUNTIF(HV126,"-")+COUNTIF(HV127,"-")+COUNTIF(HV128,"-")+COUNTIF(HV129,"-")+COUNTIF(HV130,"-")+COUNTIF(HV131,"-")+COUNTIF(HV125,"-")+COUNTIF(HV132,"-")+COUNTIF(HV133,"-")+COUNTIF(HV138,"-")+COUNTIF(HV142,"-")+COUNTIF(HV145,"-")+COUNTIF(HV149,"-")+COUNTIF(HV160,"-")</f>
        <v>1</v>
      </c>
      <c r="HW15" s="115">
        <f>COUNTIF(HW124,"-")+COUNTIF(HW105,"-")+COUNTIF(HW115,"-")+COUNTIF(HW98,"-")+COUNTIF(HW99,"-")+COUNTIF(HW100,"-")+COUNTIF(HW101,"-")+COUNTIF(HW102,"-")+COUNTIF(HW106,"-")+COUNTIF(HW107,"-")+COUNTIF(HW108,"-")+COUNTIF(HW109,"-")+COUNTIF(HW110,"-")+COUNTIF(HW111,"-")+COUNTIF(HW112,"-")+COUNTIF(HW113,"-")+COUNTIF(HW114,"-")+COUNTIF(HW116,"-")+COUNTIF(HW117,"-")+COUNTIF(HW118,"-")+COUNTIF(HW119,"-")+COUNTIF(HW120,"-")+COUNTIF(HW121,"-")+COUNTIF(HW122,"-")+COUNTIF(HW123,"-")+COUNTIF(HW126,"-")+COUNTIF(HW127,"-")+COUNTIF(HW128,"-")+COUNTIF(HW129,"-")+COUNTIF(HW130,"-")+COUNTIF(HW131,"-")+COUNTIF(HW125,"-")+COUNTIF(HW132,"-")+COUNTIF(HW133,"-")+COUNTIF(HW138,"-")+COUNTIF(HW142,"-")+COUNTIF(HW145,"-")+COUNTIF(HW149,"-")+COUNTIF(HW160,"-")</f>
        <v>0</v>
      </c>
      <c r="HX15" s="115">
        <f>COUNTIF(HX124,"-")+COUNTIF(HX105,"-")+COUNTIF(HX115,"-")+COUNTIF(HX98,"-")+COUNTIF(HX99,"-")+COUNTIF(HX100,"-")+COUNTIF(HX101,"-")+COUNTIF(HX102,"-")+COUNTIF(HX106,"-")+COUNTIF(HX107,"-")+COUNTIF(HX108,"-")+COUNTIF(HX109,"-")+COUNTIF(HX110,"-")+COUNTIF(HX111,"-")+COUNTIF(HX112,"-")+COUNTIF(HX113,"-")+COUNTIF(HX114,"-")+COUNTIF(HX116,"-")+COUNTIF(HX117,"-")+COUNTIF(HX118,"-")+COUNTIF(HX119,"-")+COUNTIF(HX120,"-")+COUNTIF(HX121,"-")+COUNTIF(HX122,"-")+COUNTIF(HX123,"-")+COUNTIF(HX126,"-")+COUNTIF(HX127,"-")+COUNTIF(HX128,"-")+COUNTIF(HX129,"-")+COUNTIF(HX130,"-")+COUNTIF(HX131,"-")+COUNTIF(HX125,"-")+COUNTIF(HX132,"-")+COUNTIF(HX133,"-")+COUNTIF(HX138,"-")+COUNTIF(HX142,"-")+COUNTIF(HX145,"-")+COUNTIF(HX149,"-")+COUNTIF(HX160,"-")</f>
        <v>0</v>
      </c>
      <c r="HY15" s="114"/>
      <c r="HZ15" s="115">
        <f>COUNTIF(HZ124,"-")+COUNTIF(HZ105,"-")+COUNTIF(HZ115,"-")+COUNTIF(HZ98,"-")+COUNTIF(HZ99,"-")+COUNTIF(HZ100,"-")+COUNTIF(HZ101,"-")+COUNTIF(HZ102,"-")+COUNTIF(HZ106,"-")+COUNTIF(HZ107,"-")+COUNTIF(HZ108,"-")+COUNTIF(HZ109,"-")+COUNTIF(HZ110,"-")+COUNTIF(HZ111,"-")+COUNTIF(HZ112,"-")+COUNTIF(HZ113,"-")+COUNTIF(HZ114,"-")+COUNTIF(HZ116,"-")+COUNTIF(HZ117,"-")+COUNTIF(HZ118,"-")+COUNTIF(HZ119,"-")+COUNTIF(HZ120,"-")+COUNTIF(HZ121,"-")+COUNTIF(HZ122,"-")+COUNTIF(HZ123,"-")+COUNTIF(HZ126,"-")+COUNTIF(HZ127,"-")+COUNTIF(HZ128,"-")+COUNTIF(HZ129,"-")+COUNTIF(HZ130,"-")+COUNTIF(HZ131,"-")+COUNTIF(HZ125,"-")+COUNTIF(HZ132,"-")+COUNTIF(HZ133,"-")+COUNTIF(HZ138,"-")+COUNTIF(HZ142,"-")+COUNTIF(HZ145,"-")+COUNTIF(HZ149,"-")+COUNTIF(HZ160,"-")</f>
        <v>0</v>
      </c>
      <c r="IA15" s="358"/>
      <c r="IB15" s="197"/>
      <c r="IC15" s="115">
        <f t="shared" ref="IC15:IJ15" si="157">COUNTIF(IC124,"-")+COUNTIF(IC105,"-")+COUNTIF(IC115,"-")+COUNTIF(IC98,"-")+COUNTIF(IC99,"-")+COUNTIF(IC100,"-")+COUNTIF(IC101,"-")+COUNTIF(IC102,"-")+COUNTIF(IC106,"-")+COUNTIF(IC107,"-")+COUNTIF(IC108,"-")+COUNTIF(IC109,"-")+COUNTIF(IC110,"-")+COUNTIF(IC111,"-")+COUNTIF(IC112,"-")+COUNTIF(IC113,"-")+COUNTIF(IC114,"-")+COUNTIF(IC116,"-")+COUNTIF(IC117,"-")+COUNTIF(IC118,"-")+COUNTIF(IC119,"-")+COUNTIF(IC120,"-")+COUNTIF(IC121,"-")+COUNTIF(IC122,"-")+COUNTIF(IC123,"-")+COUNTIF(IC126,"-")+COUNTIF(IC127,"-")+COUNTIF(IC128,"-")+COUNTIF(IC129,"-")+COUNTIF(IC130,"-")+COUNTIF(IC131,"-")+COUNTIF(IC125,"-")+COUNTIF(IC132,"-")+COUNTIF(IC133,"-")+COUNTIF(IC138,"-")+COUNTIF(IC142,"-")+COUNTIF(IC145,"-")+COUNTIF(IC149,"-")+COUNTIF(IC160,"-")</f>
        <v>1</v>
      </c>
      <c r="ID15" s="115">
        <f t="shared" si="157"/>
        <v>0</v>
      </c>
      <c r="IE15" s="115">
        <f t="shared" si="157"/>
        <v>0</v>
      </c>
      <c r="IF15" s="115">
        <f t="shared" si="157"/>
        <v>1</v>
      </c>
      <c r="IG15" s="115">
        <f t="shared" si="157"/>
        <v>0</v>
      </c>
      <c r="IH15" s="115">
        <f t="shared" si="157"/>
        <v>0</v>
      </c>
      <c r="II15" s="115">
        <f t="shared" si="157"/>
        <v>0</v>
      </c>
      <c r="IJ15" s="115">
        <f t="shared" si="157"/>
        <v>0</v>
      </c>
      <c r="IK15" s="358"/>
      <c r="IL15" s="197"/>
      <c r="IM15" s="115">
        <f t="shared" ref="IM15:IR15" si="158">COUNTIF(IM124,"-")+COUNTIF(IM105,"-")+COUNTIF(IM115,"-")+COUNTIF(IM98,"-")+COUNTIF(IM99,"-")+COUNTIF(IM100,"-")+COUNTIF(IM101,"-")+COUNTIF(IM102,"-")+COUNTIF(IM106,"-")+COUNTIF(IM107,"-")+COUNTIF(IM108,"-")+COUNTIF(IM109,"-")+COUNTIF(IM110,"-")+COUNTIF(IM111,"-")+COUNTIF(IM112,"-")+COUNTIF(IM113,"-")+COUNTIF(IM114,"-")+COUNTIF(IM116,"-")+COUNTIF(IM117,"-")+COUNTIF(IM118,"-")+COUNTIF(IM119,"-")+COUNTIF(IM120,"-")+COUNTIF(IM121,"-")+COUNTIF(IM122,"-")+COUNTIF(IM123,"-")+COUNTIF(IM126,"-")+COUNTIF(IM127,"-")+COUNTIF(IM128,"-")+COUNTIF(IM129,"-")+COUNTIF(IM130,"-")+COUNTIF(IM131,"-")+COUNTIF(IM125,"-")+COUNTIF(IM132,"-")+COUNTIF(IM133,"-")+COUNTIF(IM138,"-")+COUNTIF(IM142,"-")+COUNTIF(IM145,"-")+COUNTIF(IM149,"-")+COUNTIF(IM160,"-")</f>
        <v>1</v>
      </c>
      <c r="IN15" s="115">
        <f t="shared" si="158"/>
        <v>0</v>
      </c>
      <c r="IO15" s="115">
        <f t="shared" si="158"/>
        <v>0</v>
      </c>
      <c r="IP15" s="115">
        <f t="shared" si="158"/>
        <v>0</v>
      </c>
      <c r="IQ15" s="115">
        <f t="shared" si="158"/>
        <v>0</v>
      </c>
      <c r="IR15" s="115">
        <f t="shared" si="158"/>
        <v>0</v>
      </c>
      <c r="IS15" s="358"/>
      <c r="IT15" s="115">
        <f>COUNTIF(IT124,"-")+COUNTIF(IT105,"-")+COUNTIF(IT115,"-")+COUNTIF(IT98,"-")+COUNTIF(IT99,"-")+COUNTIF(IT100,"-")+COUNTIF(IT101,"-")+COUNTIF(IT102,"-")+COUNTIF(IT106,"-")+COUNTIF(IT107,"-")+COUNTIF(IT108,"-")+COUNTIF(IT109,"-")+COUNTIF(IT110,"-")+COUNTIF(IT111,"-")+COUNTIF(IT112,"-")+COUNTIF(IT113,"-")+COUNTIF(IT114,"-")+COUNTIF(IT116,"-")+COUNTIF(IT117,"-")+COUNTIF(IT118,"-")+COUNTIF(IT119,"-")+COUNTIF(IT120,"-")+COUNTIF(IT121,"-")+COUNTIF(IT122,"-")+COUNTIF(IT123,"-")+COUNTIF(IT126,"-")+COUNTIF(IT127,"-")+COUNTIF(IT128,"-")+COUNTIF(IT129,"-")+COUNTIF(IT130,"-")+COUNTIF(IT131,"-")+COUNTIF(IT125,"-")+COUNTIF(IT132,"-")+COUNTIF(IT133,"-")+COUNTIF(IT138,"-")+COUNTIF(IT142,"-")+COUNTIF(IT145,"-")+COUNTIF(IT149,"-")+COUNTIF(IT160,"-")</f>
        <v>0</v>
      </c>
      <c r="IU15" s="115">
        <f>COUNTIF(IU124,"-")+COUNTIF(IU105,"-")+COUNTIF(IU115,"-")+COUNTIF(IU98,"-")+COUNTIF(IU99,"-")+COUNTIF(IU100,"-")+COUNTIF(IU101,"-")+COUNTIF(IU102,"-")+COUNTIF(IU106,"-")+COUNTIF(IU107,"-")+COUNTIF(IU108,"-")+COUNTIF(IU109,"-")+COUNTIF(IU110,"-")+COUNTIF(IU111,"-")+COUNTIF(IU112,"-")+COUNTIF(IU113,"-")+COUNTIF(IU114,"-")+COUNTIF(IU116,"-")+COUNTIF(IU117,"-")+COUNTIF(IU118,"-")+COUNTIF(IU119,"-")+COUNTIF(IU120,"-")+COUNTIF(IU121,"-")+COUNTIF(IU122,"-")+COUNTIF(IU123,"-")+COUNTIF(IU126,"-")+COUNTIF(IU127,"-")+COUNTIF(IU128,"-")+COUNTIF(IU129,"-")+COUNTIF(IU130,"-")+COUNTIF(IU131,"-")+COUNTIF(IU125,"-")+COUNTIF(IU132,"-")+COUNTIF(IU133,"-")+COUNTIF(IU138,"-")+COUNTIF(IU142,"-")+COUNTIF(IU145,"-")+COUNTIF(IU149,"-")+COUNTIF(IU160,"-")</f>
        <v>0</v>
      </c>
      <c r="IV15" s="197"/>
      <c r="IW15" s="115">
        <f>COUNTIF(IW124,"-")+COUNTIF(IW105,"-")+COUNTIF(IW115,"-")+COUNTIF(IW98,"-")+COUNTIF(IW99,"-")+COUNTIF(IW100,"-")+COUNTIF(IW101,"-")+COUNTIF(IW102,"-")+COUNTIF(IW106,"-")+COUNTIF(IW107,"-")+COUNTIF(IW108,"-")+COUNTIF(IW109,"-")+COUNTIF(IW110,"-")+COUNTIF(IW111,"-")+COUNTIF(IW112,"-")+COUNTIF(IW113,"-")+COUNTIF(IW114,"-")+COUNTIF(IW116,"-")+COUNTIF(IW117,"-")+COUNTIF(IW118,"-")+COUNTIF(IW119,"-")+COUNTIF(IW120,"-")+COUNTIF(IW121,"-")+COUNTIF(IW122,"-")+COUNTIF(IW123,"-")+COUNTIF(IW126,"-")+COUNTIF(IW127,"-")+COUNTIF(IW128,"-")+COUNTIF(IW129,"-")+COUNTIF(IW130,"-")+COUNTIF(IW131,"-")+COUNTIF(IW125,"-")+COUNTIF(IW132,"-")+COUNTIF(IW133,"-")+COUNTIF(IW138,"-")+COUNTIF(IW142,"-")+COUNTIF(IW145,"-")+COUNTIF(IW149,"-")+COUNTIF(IW160,"-")</f>
        <v>1</v>
      </c>
      <c r="IX15" s="115">
        <f>COUNTIF(IX124,"-")+COUNTIF(IX105,"-")+COUNTIF(IX115,"-")+COUNTIF(IX98,"-")+COUNTIF(IX99,"-")+COUNTIF(IX100,"-")+COUNTIF(IX101,"-")+COUNTIF(IX102,"-")+COUNTIF(IX106,"-")+COUNTIF(IX107,"-")+COUNTIF(IX108,"-")+COUNTIF(IX109,"-")+COUNTIF(IX110,"-")+COUNTIF(IX111,"-")+COUNTIF(IX112,"-")+COUNTIF(IX113,"-")+COUNTIF(IX114,"-")+COUNTIF(IX116,"-")+COUNTIF(IX117,"-")+COUNTIF(IX118,"-")+COUNTIF(IX119,"-")+COUNTIF(IX120,"-")+COUNTIF(IX121,"-")+COUNTIF(IX122,"-")+COUNTIF(IX123,"-")+COUNTIF(IX126,"-")+COUNTIF(IX127,"-")+COUNTIF(IX128,"-")+COUNTIF(IX129,"-")+COUNTIF(IX130,"-")+COUNTIF(IX131,"-")+COUNTIF(IX125,"-")+COUNTIF(IX132,"-")+COUNTIF(IX133,"-")+COUNTIF(IX138,"-")+COUNTIF(IX142,"-")+COUNTIF(IX145,"-")+COUNTIF(IX149,"-")+COUNTIF(IX160,"-")</f>
        <v>0</v>
      </c>
      <c r="IY15" s="114"/>
      <c r="IZ15" s="115">
        <f>COUNTIF(IZ124,"-")+COUNTIF(IZ105,"-")+COUNTIF(IZ115,"-")+COUNTIF(IZ98,"-")+COUNTIF(IZ99,"-")+COUNTIF(IZ100,"-")+COUNTIF(IZ101,"-")+COUNTIF(IZ102,"-")+COUNTIF(IZ106,"-")+COUNTIF(IZ107,"-")+COUNTIF(IZ108,"-")+COUNTIF(IZ109,"-")+COUNTIF(IZ110,"-")+COUNTIF(IZ111,"-")+COUNTIF(IZ112,"-")+COUNTIF(IZ113,"-")+COUNTIF(IZ114,"-")+COUNTIF(IZ116,"-")+COUNTIF(IZ117,"-")+COUNTIF(IZ118,"-")+COUNTIF(IZ119,"-")+COUNTIF(IZ120,"-")+COUNTIF(IZ121,"-")+COUNTIF(IZ122,"-")+COUNTIF(IZ123,"-")+COUNTIF(IZ126,"-")+COUNTIF(IZ127,"-")+COUNTIF(IZ128,"-")+COUNTIF(IZ129,"-")+COUNTIF(IZ130,"-")+COUNTIF(IZ131,"-")+COUNTIF(IZ125,"-")+COUNTIF(IZ132,"-")+COUNTIF(IZ133,"-")+COUNTIF(IZ138,"-")+COUNTIF(IZ142,"-")+COUNTIF(IZ145,"-")+COUNTIF(IZ149,"-")+COUNTIF(IZ160,"-")</f>
        <v>0</v>
      </c>
      <c r="JA15" s="115">
        <f>COUNTIF(JA124,"-")+COUNTIF(JA105,"-")+COUNTIF(JA115,"-")+COUNTIF(JA98,"-")+COUNTIF(JA99,"-")+COUNTIF(JA100,"-")+COUNTIF(JA101,"-")+COUNTIF(JA102,"-")+COUNTIF(JA106,"-")+COUNTIF(JA107,"-")+COUNTIF(JA108,"-")+COUNTIF(JA109,"-")+COUNTIF(JA110,"-")+COUNTIF(JA111,"-")+COUNTIF(JA112,"-")+COUNTIF(JA113,"-")+COUNTIF(JA114,"-")+COUNTIF(JA116,"-")+COUNTIF(JA117,"-")+COUNTIF(JA118,"-")+COUNTIF(JA119,"-")+COUNTIF(JA120,"-")+COUNTIF(JA121,"-")+COUNTIF(JA122,"-")+COUNTIF(JA123,"-")+COUNTIF(JA126,"-")+COUNTIF(JA127,"-")+COUNTIF(JA128,"-")+COUNTIF(JA129,"-")+COUNTIF(JA130,"-")+COUNTIF(JA131,"-")+COUNTIF(JA125,"-")+COUNTIF(JA132,"-")+COUNTIF(JA133,"-")+COUNTIF(JA138,"-")+COUNTIF(JA142,"-")+COUNTIF(JA145,"-")+COUNTIF(JA149,"-")+COUNTIF(JA160,"-")</f>
        <v>0</v>
      </c>
      <c r="JB15" s="114"/>
      <c r="JC15" s="115">
        <f>COUNTIF(JC124,"-")+COUNTIF(JC105,"-")+COUNTIF(JC115,"-")+COUNTIF(JC98,"-")+COUNTIF(JC99,"-")+COUNTIF(JC100,"-")+COUNTIF(JC101,"-")+COUNTIF(JC102,"-")+COUNTIF(JC106,"-")+COUNTIF(JC107,"-")+COUNTIF(JC108,"-")+COUNTIF(JC109,"-")+COUNTIF(JC110,"-")+COUNTIF(JC111,"-")+COUNTIF(JC112,"-")+COUNTIF(JC113,"-")+COUNTIF(JC114,"-")+COUNTIF(JC116,"-")+COUNTIF(JC117,"-")+COUNTIF(JC118,"-")+COUNTIF(JC119,"-")+COUNTIF(JC120,"-")+COUNTIF(JC121,"-")+COUNTIF(JC122,"-")+COUNTIF(JC123,"-")+COUNTIF(JC126,"-")+COUNTIF(JC127,"-")+COUNTIF(JC128,"-")+COUNTIF(JC129,"-")+COUNTIF(JC130,"-")+COUNTIF(JC131,"-")+COUNTIF(JC125,"-")+COUNTIF(JC132,"-")+COUNTIF(JC133,"-")+COUNTIF(JC138,"-")+COUNTIF(JC142,"-")+COUNTIF(JC145,"-")+COUNTIF(JC149,"-")+COUNTIF(JC160,"-")</f>
        <v>0</v>
      </c>
      <c r="JD15" s="115">
        <f>COUNTIF(JD124,"-")+COUNTIF(JD105,"-")+COUNTIF(JD115,"-")+COUNTIF(JD98,"-")+COUNTIF(JD99,"-")+COUNTIF(JD100,"-")+COUNTIF(JD101,"-")+COUNTIF(JD102,"-")+COUNTIF(JD106,"-")+COUNTIF(JD107,"-")+COUNTIF(JD108,"-")+COUNTIF(JD109,"-")+COUNTIF(JD110,"-")+COUNTIF(JD111,"-")+COUNTIF(JD112,"-")+COUNTIF(JD113,"-")+COUNTIF(JD114,"-")+COUNTIF(JD116,"-")+COUNTIF(JD117,"-")+COUNTIF(JD118,"-")+COUNTIF(JD119,"-")+COUNTIF(JD120,"-")+COUNTIF(JD121,"-")+COUNTIF(JD122,"-")+COUNTIF(JD123,"-")+COUNTIF(JD126,"-")+COUNTIF(JD127,"-")+COUNTIF(JD128,"-")+COUNTIF(JD129,"-")+COUNTIF(JD130,"-")+COUNTIF(JD131,"-")+COUNTIF(JD125,"-")+COUNTIF(JD132,"-")+COUNTIF(JD133,"-")+COUNTIF(JD138,"-")+COUNTIF(JD142,"-")+COUNTIF(JD145,"-")+COUNTIF(JD149,"-")+COUNTIF(JD160,"-")</f>
        <v>0</v>
      </c>
      <c r="JE15" s="115">
        <f>COUNTIF(JE124,"-")+COUNTIF(JE105,"-")+COUNTIF(JE115,"-")+COUNTIF(JE98,"-")+COUNTIF(JE99,"-")+COUNTIF(JE100,"-")+COUNTIF(JE101,"-")+COUNTIF(JE102,"-")+COUNTIF(JE106,"-")+COUNTIF(JE107,"-")+COUNTIF(JE108,"-")+COUNTIF(JE109,"-")+COUNTIF(JE110,"-")+COUNTIF(JE111,"-")+COUNTIF(JE112,"-")+COUNTIF(JE113,"-")+COUNTIF(JE114,"-")+COUNTIF(JE116,"-")+COUNTIF(JE117,"-")+COUNTIF(JE118,"-")+COUNTIF(JE119,"-")+COUNTIF(JE120,"-")+COUNTIF(JE121,"-")+COUNTIF(JE122,"-")+COUNTIF(JE123,"-")+COUNTIF(JE126,"-")+COUNTIF(JE127,"-")+COUNTIF(JE128,"-")+COUNTIF(JE129,"-")+COUNTIF(JE130,"-")+COUNTIF(JE131,"-")+COUNTIF(JE125,"-")+COUNTIF(JE132,"-")+COUNTIF(JE133,"-")+COUNTIF(JE138,"-")+COUNTIF(JE142,"-")+COUNTIF(JE145,"-")+COUNTIF(JE149,"-")+COUNTIF(JE160,"-")</f>
        <v>0</v>
      </c>
      <c r="JF15" s="114"/>
      <c r="JG15" s="115">
        <f>COUNTIF(JG124,"-")+COUNTIF(JG105,"-")+COUNTIF(JG115,"-")+COUNTIF(JG98,"-")+COUNTIF(JG99,"-")+COUNTIF(JG100,"-")+COUNTIF(JG101,"-")+COUNTIF(JG102,"-")+COUNTIF(JG106,"-")+COUNTIF(JG107,"-")+COUNTIF(JG108,"-")+COUNTIF(JG109,"-")+COUNTIF(JG110,"-")+COUNTIF(JG111,"-")+COUNTIF(JG112,"-")+COUNTIF(JG113,"-")+COUNTIF(JG114,"-")+COUNTIF(JG116,"-")+COUNTIF(JG117,"-")+COUNTIF(JG118,"-")+COUNTIF(JG119,"-")+COUNTIF(JG120,"-")+COUNTIF(JG121,"-")+COUNTIF(JG122,"-")+COUNTIF(JG123,"-")+COUNTIF(JG126,"-")+COUNTIF(JG127,"-")+COUNTIF(JG128,"-")+COUNTIF(JG129,"-")+COUNTIF(JG130,"-")+COUNTIF(JG131,"-")+COUNTIF(JG125,"-")+COUNTIF(JG132,"-")+COUNTIF(JG133,"-")+COUNTIF(JG138,"-")+COUNTIF(JG142,"-")+COUNTIF(JG145,"-")+COUNTIF(JG149,"-")+COUNTIF(JG160,"-")</f>
        <v>0</v>
      </c>
      <c r="JH15" s="197"/>
      <c r="JI15" s="115">
        <f>COUNTIF(JI124,"-")+COUNTIF(JI105,"-")+COUNTIF(JI115,"-")+COUNTIF(JI98,"-")+COUNTIF(JI99,"-")+COUNTIF(JI100,"-")+COUNTIF(JI101,"-")+COUNTIF(JI102,"-")+COUNTIF(JI106,"-")+COUNTIF(JI107,"-")+COUNTIF(JI108,"-")+COUNTIF(JI109,"-")+COUNTIF(JI110,"-")+COUNTIF(JI111,"-")+COUNTIF(JI112,"-")+COUNTIF(JI113,"-")+COUNTIF(JI114,"-")+COUNTIF(JI116,"-")+COUNTIF(JI117,"-")+COUNTIF(JI118,"-")+COUNTIF(JI119,"-")+COUNTIF(JI120,"-")+COUNTIF(JI121,"-")+COUNTIF(JI122,"-")+COUNTIF(JI123,"-")+COUNTIF(JI126,"-")+COUNTIF(JI127,"-")+COUNTIF(JI128,"-")+COUNTIF(JI129,"-")+COUNTIF(JI130,"-")+COUNTIF(JI131,"-")+COUNTIF(JI125,"-")+COUNTIF(JI132,"-")+COUNTIF(JI133,"-")+COUNTIF(JI138,"-")+COUNTIF(JI142,"-")+COUNTIF(JI145,"-")+COUNTIF(JI149,"-")+COUNTIF(JI160,"-")</f>
        <v>0</v>
      </c>
      <c r="JJ15" s="115">
        <f>COUNTIF(JJ124,"-")+COUNTIF(JJ105,"-")+COUNTIF(JJ115,"-")+COUNTIF(JJ98,"-")+COUNTIF(JJ99,"-")+COUNTIF(JJ100,"-")+COUNTIF(JJ101,"-")+COUNTIF(JJ102,"-")+COUNTIF(JJ106,"-")+COUNTIF(JJ107,"-")+COUNTIF(JJ108,"-")+COUNTIF(JJ109,"-")+COUNTIF(JJ110,"-")+COUNTIF(JJ111,"-")+COUNTIF(JJ112,"-")+COUNTIF(JJ113,"-")+COUNTIF(JJ114,"-")+COUNTIF(JJ116,"-")+COUNTIF(JJ117,"-")+COUNTIF(JJ118,"-")+COUNTIF(JJ119,"-")+COUNTIF(JJ120,"-")+COUNTIF(JJ121,"-")+COUNTIF(JJ122,"-")+COUNTIF(JJ123,"-")+COUNTIF(JJ126,"-")+COUNTIF(JJ127,"-")+COUNTIF(JJ128,"-")+COUNTIF(JJ129,"-")+COUNTIF(JJ130,"-")+COUNTIF(JJ131,"-")+COUNTIF(JJ125,"-")+COUNTIF(JJ132,"-")+COUNTIF(JJ133,"-")+COUNTIF(JJ138,"-")+COUNTIF(JJ142,"-")+COUNTIF(JJ145,"-")+COUNTIF(JJ149,"-")+COUNTIF(JJ160,"-")</f>
        <v>0</v>
      </c>
      <c r="JK15" s="115">
        <f>COUNTIF(JK124,"-")+COUNTIF(JK105,"-")+COUNTIF(JK115,"-")+COUNTIF(JK98,"-")+COUNTIF(JK99,"-")+COUNTIF(JK100,"-")+COUNTIF(JK101,"-")+COUNTIF(JK102,"-")+COUNTIF(JK106,"-")+COUNTIF(JK107,"-")+COUNTIF(JK108,"-")+COUNTIF(JK109,"-")+COUNTIF(JK110,"-")+COUNTIF(JK111,"-")+COUNTIF(JK112,"-")+COUNTIF(JK113,"-")+COUNTIF(JK114,"-")+COUNTIF(JK116,"-")+COUNTIF(JK117,"-")+COUNTIF(JK118,"-")+COUNTIF(JK119,"-")+COUNTIF(JK120,"-")+COUNTIF(JK121,"-")+COUNTIF(JK122,"-")+COUNTIF(JK123,"-")+COUNTIF(JK126,"-")+COUNTIF(JK127,"-")+COUNTIF(JK128,"-")+COUNTIF(JK129,"-")+COUNTIF(JK130,"-")+COUNTIF(JK131,"-")+COUNTIF(JK125,"-")+COUNTIF(JK132,"-")+COUNTIF(JK133,"-")+COUNTIF(JK138,"-")+COUNTIF(JK142,"-")+COUNTIF(JK145,"-")+COUNTIF(JK149,"-")+COUNTIF(JK160,"-")</f>
        <v>0</v>
      </c>
      <c r="JL15" s="115">
        <f>COUNTIF(JL124,"-")+COUNTIF(JL105,"-")+COUNTIF(JL115,"-")+COUNTIF(JL98,"-")+COUNTIF(JL99,"-")+COUNTIF(JL100,"-")+COUNTIF(JL101,"-")+COUNTIF(JL102,"-")+COUNTIF(JL106,"-")+COUNTIF(JL107,"-")+COUNTIF(JL108,"-")+COUNTIF(JL109,"-")+COUNTIF(JL110,"-")+COUNTIF(JL111,"-")+COUNTIF(JL112,"-")+COUNTIF(JL113,"-")+COUNTIF(JL114,"-")+COUNTIF(JL116,"-")+COUNTIF(JL117,"-")+COUNTIF(JL118,"-")+COUNTIF(JL119,"-")+COUNTIF(JL120,"-")+COUNTIF(JL121,"-")+COUNTIF(JL122,"-")+COUNTIF(JL123,"-")+COUNTIF(JL126,"-")+COUNTIF(JL127,"-")+COUNTIF(JL128,"-")+COUNTIF(JL129,"-")+COUNTIF(JL130,"-")+COUNTIF(JL131,"-")+COUNTIF(JL125,"-")+COUNTIF(JL132,"-")+COUNTIF(JL133,"-")+COUNTIF(JL138,"-")+COUNTIF(JL142,"-")+COUNTIF(JL145,"-")+COUNTIF(JL149,"-")+COUNTIF(JL160,"-")</f>
        <v>0</v>
      </c>
      <c r="JM15" s="197"/>
      <c r="JN15" s="115">
        <f>COUNTIF(JN124,"-")+COUNTIF(JN105,"-")+COUNTIF(JN115,"-")+COUNTIF(JN98,"-")+COUNTIF(JN99,"-")+COUNTIF(JN100,"-")+COUNTIF(JN101,"-")+COUNTIF(JN102,"-")+COUNTIF(JN106,"-")+COUNTIF(JN107,"-")+COUNTIF(JN108,"-")+COUNTIF(JN109,"-")+COUNTIF(JN110,"-")+COUNTIF(JN111,"-")+COUNTIF(JN112,"-")+COUNTIF(JN113,"-")+COUNTIF(JN114,"-")+COUNTIF(JN116,"-")+COUNTIF(JN117,"-")+COUNTIF(JN118,"-")+COUNTIF(JN119,"-")+COUNTIF(JN120,"-")+COUNTIF(JN121,"-")+COUNTIF(JN122,"-")+COUNTIF(JN123,"-")+COUNTIF(JN126,"-")+COUNTIF(JN127,"-")+COUNTIF(JN128,"-")+COUNTIF(JN129,"-")+COUNTIF(JN130,"-")+COUNTIF(JN131,"-")+COUNTIF(JN125,"-")+COUNTIF(JN132,"-")+COUNTIF(JN133,"-")+COUNTIF(JN138,"-")+COUNTIF(JN142,"-")+COUNTIF(JN145,"-")+COUNTIF(JN149,"-")+COUNTIF(JN160,"-")</f>
        <v>0</v>
      </c>
      <c r="JO15" s="418"/>
      <c r="JP15" s="358"/>
      <c r="JQ15" s="197"/>
      <c r="JR15" s="115">
        <f t="shared" ref="JR15:KC15" si="159">COUNTIF(JR124,"-")+COUNTIF(JR105,"-")+COUNTIF(JR115,"-")+COUNTIF(JR98,"-")+COUNTIF(JR99,"-")+COUNTIF(JR100,"-")+COUNTIF(JR101,"-")+COUNTIF(JR102,"-")+COUNTIF(JR106,"-")+COUNTIF(JR107,"-")+COUNTIF(JR108,"-")+COUNTIF(JR109,"-")+COUNTIF(JR110,"-")+COUNTIF(JR111,"-")+COUNTIF(JR112,"-")+COUNTIF(JR113,"-")+COUNTIF(JR114,"-")+COUNTIF(JR116,"-")+COUNTIF(JR117,"-")+COUNTIF(JR118,"-")+COUNTIF(JR119,"-")+COUNTIF(JR120,"-")+COUNTIF(JR121,"-")+COUNTIF(JR122,"-")+COUNTIF(JR123,"-")+COUNTIF(JR126,"-")+COUNTIF(JR127,"-")+COUNTIF(JR128,"-")+COUNTIF(JR129,"-")+COUNTIF(JR130,"-")+COUNTIF(JR131,"-")+COUNTIF(JR125,"-")+COUNTIF(JR132,"-")+COUNTIF(JR133,"-")+COUNTIF(JR138,"-")+COUNTIF(JR142,"-")+COUNTIF(JR145,"-")+COUNTIF(JR149,"-")+COUNTIF(JR160,"-")</f>
        <v>0</v>
      </c>
      <c r="JS15" s="115">
        <f t="shared" si="159"/>
        <v>0</v>
      </c>
      <c r="JT15" s="115">
        <f t="shared" si="159"/>
        <v>0</v>
      </c>
      <c r="JU15" s="115">
        <f t="shared" si="159"/>
        <v>0</v>
      </c>
      <c r="JV15" s="115">
        <f t="shared" si="159"/>
        <v>0</v>
      </c>
      <c r="JW15" s="115">
        <f t="shared" si="159"/>
        <v>0</v>
      </c>
      <c r="JX15" s="115">
        <f t="shared" si="159"/>
        <v>0</v>
      </c>
      <c r="JY15" s="115">
        <f t="shared" si="159"/>
        <v>0</v>
      </c>
      <c r="JZ15" s="115">
        <f t="shared" si="159"/>
        <v>0</v>
      </c>
      <c r="KA15" s="115">
        <f t="shared" si="159"/>
        <v>0</v>
      </c>
      <c r="KB15" s="115">
        <f t="shared" si="159"/>
        <v>0</v>
      </c>
      <c r="KC15" s="115">
        <f t="shared" si="159"/>
        <v>0</v>
      </c>
      <c r="KD15" s="197"/>
      <c r="KE15" s="115">
        <f>COUNTIF(KE124,"-")+COUNTIF(KE105,"-")+COUNTIF(KE115,"-")+COUNTIF(KE98,"-")+COUNTIF(KE99,"-")+COUNTIF(KE100,"-")+COUNTIF(KE101,"-")+COUNTIF(KE102,"-")+COUNTIF(KE106,"-")+COUNTIF(KE107,"-")+COUNTIF(KE108,"-")+COUNTIF(KE109,"-")+COUNTIF(KE110,"-")+COUNTIF(KE111,"-")+COUNTIF(KE112,"-")+COUNTIF(KE113,"-")+COUNTIF(KE114,"-")+COUNTIF(KE116,"-")+COUNTIF(KE117,"-")+COUNTIF(KE118,"-")+COUNTIF(KE119,"-")+COUNTIF(KE120,"-")+COUNTIF(KE121,"-")+COUNTIF(KE122,"-")+COUNTIF(KE123,"-")+COUNTIF(KE126,"-")+COUNTIF(KE127,"-")+COUNTIF(KE128,"-")+COUNTIF(KE129,"-")+COUNTIF(KE130,"-")+COUNTIF(KE131,"-")+COUNTIF(KE125,"-")+COUNTIF(KE132,"-")+COUNTIF(KE133,"-")+COUNTIF(KE138,"-")+COUNTIF(KE142,"-")+COUNTIF(KE145,"-")+COUNTIF(KE149,"-")+COUNTIF(KE160,"-")</f>
        <v>0</v>
      </c>
      <c r="KF15" s="115">
        <f>COUNTIF(KF124,"-")+COUNTIF(KF105,"-")+COUNTIF(KF115,"-")+COUNTIF(KF98,"-")+COUNTIF(KF99,"-")+COUNTIF(KF100,"-")+COUNTIF(KF101,"-")+COUNTIF(KF102,"-")+COUNTIF(KF106,"-")+COUNTIF(KF107,"-")+COUNTIF(KF108,"-")+COUNTIF(KF109,"-")+COUNTIF(KF110,"-")+COUNTIF(KF111,"-")+COUNTIF(KF112,"-")+COUNTIF(KF113,"-")+COUNTIF(KF114,"-")+COUNTIF(KF116,"-")+COUNTIF(KF117,"-")+COUNTIF(KF118,"-")+COUNTIF(KF119,"-")+COUNTIF(KF120,"-")+COUNTIF(KF121,"-")+COUNTIF(KF122,"-")+COUNTIF(KF123,"-")+COUNTIF(KF126,"-")+COUNTIF(KF127,"-")+COUNTIF(KF128,"-")+COUNTIF(KF129,"-")+COUNTIF(KF130,"-")+COUNTIF(KF131,"-")+COUNTIF(KF125,"-")+COUNTIF(KF132,"-")+COUNTIF(KF133,"-")+COUNTIF(KF138,"-")+COUNTIF(KF142,"-")+COUNTIF(KF145,"-")+COUNTIF(KF149,"-")+COUNTIF(KF160,"-")</f>
        <v>0</v>
      </c>
      <c r="KG15" s="115">
        <f>COUNTIF(KG124,"-")+COUNTIF(KG105,"-")+COUNTIF(KG115,"-")+COUNTIF(KG98,"-")+COUNTIF(KG99,"-")+COUNTIF(KG100,"-")+COUNTIF(KG101,"-")+COUNTIF(KG102,"-")+COUNTIF(KG106,"-")+COUNTIF(KG107,"-")+COUNTIF(KG108,"-")+COUNTIF(KG109,"-")+COUNTIF(KG110,"-")+COUNTIF(KG111,"-")+COUNTIF(KG112,"-")+COUNTIF(KG113,"-")+COUNTIF(KG114,"-")+COUNTIF(KG116,"-")+COUNTIF(KG117,"-")+COUNTIF(KG118,"-")+COUNTIF(KG119,"-")+COUNTIF(KG120,"-")+COUNTIF(KG121,"-")+COUNTIF(KG122,"-")+COUNTIF(KG123,"-")+COUNTIF(KG126,"-")+COUNTIF(KG127,"-")+COUNTIF(KG128,"-")+COUNTIF(KG129,"-")+COUNTIF(KG130,"-")+COUNTIF(KG131,"-")+COUNTIF(KG125,"-")+COUNTIF(KG132,"-")+COUNTIF(KG133,"-")+COUNTIF(KG138,"-")+COUNTIF(KG142,"-")+COUNTIF(KG145,"-")+COUNTIF(KG149,"-")+COUNTIF(KG160,"-")</f>
        <v>0</v>
      </c>
      <c r="KH15" s="197"/>
      <c r="KI15" s="115">
        <f>COUNTIF(KI124,"-")+COUNTIF(KI105,"-")+COUNTIF(KI115,"-")+COUNTIF(KI98,"-")+COUNTIF(KI99,"-")+COUNTIF(KI100,"-")+COUNTIF(KI101,"-")+COUNTIF(KI102,"-")+COUNTIF(KI106,"-")+COUNTIF(KI107,"-")+COUNTIF(KI108,"-")+COUNTIF(KI109,"-")+COUNTIF(KI110,"-")+COUNTIF(KI111,"-")+COUNTIF(KI112,"-")+COUNTIF(KI113,"-")+COUNTIF(KI114,"-")+COUNTIF(KI116,"-")+COUNTIF(KI117,"-")+COUNTIF(KI118,"-")+COUNTIF(KI119,"-")+COUNTIF(KI120,"-")+COUNTIF(KI121,"-")+COUNTIF(KI122,"-")+COUNTIF(KI123,"-")+COUNTIF(KI126,"-")+COUNTIF(KI127,"-")+COUNTIF(KI128,"-")+COUNTIF(KI129,"-")+COUNTIF(KI130,"-")+COUNTIF(KI131,"-")+COUNTIF(KI125,"-")+COUNTIF(KI132,"-")+COUNTIF(KI133,"-")+COUNTIF(KI138,"-")+COUNTIF(KI142,"-")+COUNTIF(KI145,"-")+COUNTIF(KI149,"-")+COUNTIF(KI160,"-")</f>
        <v>0</v>
      </c>
      <c r="KJ15" s="115">
        <f>COUNTIF(KJ124,"-")+COUNTIF(KJ105,"-")+COUNTIF(KJ115,"-")+COUNTIF(KJ98,"-")+COUNTIF(KJ99,"-")+COUNTIF(KJ100,"-")+COUNTIF(KJ101,"-")+COUNTIF(KJ102,"-")+COUNTIF(KJ106,"-")+COUNTIF(KJ107,"-")+COUNTIF(KJ108,"-")+COUNTIF(KJ109,"-")+COUNTIF(KJ110,"-")+COUNTIF(KJ111,"-")+COUNTIF(KJ112,"-")+COUNTIF(KJ113,"-")+COUNTIF(KJ114,"-")+COUNTIF(KJ116,"-")+COUNTIF(KJ117,"-")+COUNTIF(KJ118,"-")+COUNTIF(KJ119,"-")+COUNTIF(KJ120,"-")+COUNTIF(KJ121,"-")+COUNTIF(KJ122,"-")+COUNTIF(KJ123,"-")+COUNTIF(KJ126,"-")+COUNTIF(KJ127,"-")+COUNTIF(KJ128,"-")+COUNTIF(KJ129,"-")+COUNTIF(KJ130,"-")+COUNTIF(KJ131,"-")+COUNTIF(KJ125,"-")+COUNTIF(KJ132,"-")+COUNTIF(KJ133,"-")+COUNTIF(KJ138,"-")+COUNTIF(KJ142,"-")+COUNTIF(KJ145,"-")+COUNTIF(KJ149,"-")+COUNTIF(KJ160,"-")</f>
        <v>0</v>
      </c>
      <c r="KK15" s="115">
        <f>COUNTIF(KK124,"-")+COUNTIF(KK105,"-")+COUNTIF(KK115,"-")+COUNTIF(KK98,"-")+COUNTIF(KK99,"-")+COUNTIF(KK100,"-")+COUNTIF(KK101,"-")+COUNTIF(KK102,"-")+COUNTIF(KK106,"-")+COUNTIF(KK107,"-")+COUNTIF(KK108,"-")+COUNTIF(KK109,"-")+COUNTIF(KK110,"-")+COUNTIF(KK111,"-")+COUNTIF(KK112,"-")+COUNTIF(KK113,"-")+COUNTIF(KK114,"-")+COUNTIF(KK116,"-")+COUNTIF(KK117,"-")+COUNTIF(KK118,"-")+COUNTIF(KK119,"-")+COUNTIF(KK120,"-")+COUNTIF(KK121,"-")+COUNTIF(KK122,"-")+COUNTIF(KK123,"-")+COUNTIF(KK126,"-")+COUNTIF(KK127,"-")+COUNTIF(KK128,"-")+COUNTIF(KK129,"-")+COUNTIF(KK130,"-")+COUNTIF(KK131,"-")+COUNTIF(KK125,"-")+COUNTIF(KK132,"-")+COUNTIF(KK133,"-")+COUNTIF(KK138,"-")+COUNTIF(KK142,"-")+COUNTIF(KK145,"-")+COUNTIF(KK149,"-")+COUNTIF(KK160,"-")</f>
        <v>0</v>
      </c>
      <c r="KL15" s="115">
        <f>COUNTIF(KL124,"-")+COUNTIF(KL105,"-")+COUNTIF(KL115,"-")+COUNTIF(KL98,"-")+COUNTIF(KL99,"-")+COUNTIF(KL100,"-")+COUNTIF(KL101,"-")+COUNTIF(KL102,"-")+COUNTIF(KL106,"-")+COUNTIF(KL107,"-")+COUNTIF(KL108,"-")+COUNTIF(KL109,"-")+COUNTIF(KL110,"-")+COUNTIF(KL111,"-")+COUNTIF(KL112,"-")+COUNTIF(KL113,"-")+COUNTIF(KL114,"-")+COUNTIF(KL116,"-")+COUNTIF(KL117,"-")+COUNTIF(KL118,"-")+COUNTIF(KL119,"-")+COUNTIF(KL120,"-")+COUNTIF(KL121,"-")+COUNTIF(KL122,"-")+COUNTIF(KL123,"-")+COUNTIF(KL126,"-")+COUNTIF(KL127,"-")+COUNTIF(KL128,"-")+COUNTIF(KL129,"-")+COUNTIF(KL130,"-")+COUNTIF(KL131,"-")+COUNTIF(KL125,"-")+COUNTIF(KL132,"-")+COUNTIF(KL133,"-")+COUNTIF(KL138,"-")+COUNTIF(KL142,"-")+COUNTIF(KL145,"-")+COUNTIF(KL149,"-")+COUNTIF(KL160,"-")</f>
        <v>0</v>
      </c>
      <c r="KM15" s="197"/>
      <c r="KN15" s="115">
        <f>COUNTIF(KN124,"-")+COUNTIF(KN105,"-")+COUNTIF(KN115,"-")+COUNTIF(KN98,"-")+COUNTIF(KN99,"-")+COUNTIF(KN100,"-")+COUNTIF(KN101,"-")+COUNTIF(KN102,"-")+COUNTIF(KN106,"-")+COUNTIF(KN107,"-")+COUNTIF(KN108,"-")+COUNTIF(KN109,"-")+COUNTIF(KN110,"-")+COUNTIF(KN111,"-")+COUNTIF(KN112,"-")+COUNTIF(KN113,"-")+COUNTIF(KN114,"-")+COUNTIF(KN116,"-")+COUNTIF(KN117,"-")+COUNTIF(KN118,"-")+COUNTIF(KN119,"-")+COUNTIF(KN120,"-")+COUNTIF(KN121,"-")+COUNTIF(KN122,"-")+COUNTIF(KN123,"-")+COUNTIF(KN126,"-")+COUNTIF(KN127,"-")+COUNTIF(KN128,"-")+COUNTIF(KN129,"-")+COUNTIF(KN130,"-")+COUNTIF(KN131,"-")+COUNTIF(KN125,"-")+COUNTIF(KN132,"-")+COUNTIF(KN133,"-")+COUNTIF(KN138,"-")+COUNTIF(KN142,"-")+COUNTIF(KN145,"-")+COUNTIF(KN149,"-")+COUNTIF(KN160,"-")</f>
        <v>0</v>
      </c>
      <c r="KO15" s="115">
        <f>COUNTIF(KO124,"-")+COUNTIF(KO105,"-")+COUNTIF(KO115,"-")+COUNTIF(KO98,"-")+COUNTIF(KO99,"-")+COUNTIF(KO100,"-")+COUNTIF(KO101,"-")+COUNTIF(KO102,"-")+COUNTIF(KO106,"-")+COUNTIF(KO107,"-")+COUNTIF(KO108,"-")+COUNTIF(KO109,"-")+COUNTIF(KO110,"-")+COUNTIF(KO111,"-")+COUNTIF(KO112,"-")+COUNTIF(KO113,"-")+COUNTIF(KO114,"-")+COUNTIF(KO116,"-")+COUNTIF(KO117,"-")+COUNTIF(KO118,"-")+COUNTIF(KO119,"-")+COUNTIF(KO120,"-")+COUNTIF(KO121,"-")+COUNTIF(KO122,"-")+COUNTIF(KO123,"-")+COUNTIF(KO126,"-")+COUNTIF(KO127,"-")+COUNTIF(KO128,"-")+COUNTIF(KO129,"-")+COUNTIF(KO130,"-")+COUNTIF(KO131,"-")+COUNTIF(KO125,"-")+COUNTIF(KO132,"-")+COUNTIF(KO133,"-")+COUNTIF(KO138,"-")+COUNTIF(KO142,"-")+COUNTIF(KO145,"-")+COUNTIF(KO149,"-")+COUNTIF(KO160,"-")</f>
        <v>0</v>
      </c>
      <c r="KP15" s="115">
        <f>COUNTIF(KP124,"-")+COUNTIF(KP105,"-")+COUNTIF(KP115,"-")+COUNTIF(KP98,"-")+COUNTIF(KP99,"-")+COUNTIF(KP100,"-")+COUNTIF(KP101,"-")+COUNTIF(KP102,"-")+COUNTIF(KP106,"-")+COUNTIF(KP107,"-")+COUNTIF(KP108,"-")+COUNTIF(KP109,"-")+COUNTIF(KP110,"-")+COUNTIF(KP111,"-")+COUNTIF(KP112,"-")+COUNTIF(KP113,"-")+COUNTIF(KP114,"-")+COUNTIF(KP116,"-")+COUNTIF(KP117,"-")+COUNTIF(KP118,"-")+COUNTIF(KP119,"-")+COUNTIF(KP120,"-")+COUNTIF(KP121,"-")+COUNTIF(KP122,"-")+COUNTIF(KP123,"-")+COUNTIF(KP126,"-")+COUNTIF(KP127,"-")+COUNTIF(KP128,"-")+COUNTIF(KP129,"-")+COUNTIF(KP130,"-")+COUNTIF(KP131,"-")+COUNTIF(KP125,"-")+COUNTIF(KP132,"-")+COUNTIF(KP133,"-")+COUNTIF(KP138,"-")+COUNTIF(KP142,"-")+COUNTIF(KP145,"-")+COUNTIF(KP149,"-")+COUNTIF(KP160,"-")</f>
        <v>0</v>
      </c>
      <c r="KQ15" s="197"/>
      <c r="KR15" s="115">
        <f>COUNTIF(KR124,"-")+COUNTIF(KR105,"-")+COUNTIF(KR115,"-")+COUNTIF(KR98,"-")+COUNTIF(KR99,"-")+COUNTIF(KR100,"-")+COUNTIF(KR101,"-")+COUNTIF(KR102,"-")+COUNTIF(KR106,"-")+COUNTIF(KR107,"-")+COUNTIF(KR108,"-")+COUNTIF(KR109,"-")+COUNTIF(KR110,"-")+COUNTIF(KR111,"-")+COUNTIF(KR112,"-")+COUNTIF(KR113,"-")+COUNTIF(KR114,"-")+COUNTIF(KR116,"-")+COUNTIF(KR117,"-")+COUNTIF(KR118,"-")+COUNTIF(KR119,"-")+COUNTIF(KR120,"-")+COUNTIF(KR121,"-")+COUNTIF(KR122,"-")+COUNTIF(KR123,"-")+COUNTIF(KR126,"-")+COUNTIF(KR127,"-")+COUNTIF(KR128,"-")+COUNTIF(KR129,"-")+COUNTIF(KR130,"-")+COUNTIF(KR131,"-")+COUNTIF(KR125,"-")+COUNTIF(KR132,"-")+COUNTIF(KR133,"-")+COUNTIF(KR138,"-")+COUNTIF(KR142,"-")+COUNTIF(KR145,"-")+COUNTIF(KR149,"-")+COUNTIF(KR160,"-")</f>
        <v>0</v>
      </c>
      <c r="KS15" s="115">
        <f>COUNTIF(KS124,"-")+COUNTIF(KS105,"-")+COUNTIF(KS115,"-")+COUNTIF(KS98,"-")+COUNTIF(KS99,"-")+COUNTIF(KS100,"-")+COUNTIF(KS101,"-")+COUNTIF(KS102,"-")+COUNTIF(KS106,"-")+COUNTIF(KS107,"-")+COUNTIF(KS108,"-")+COUNTIF(KS109,"-")+COUNTIF(KS110,"-")+COUNTIF(KS111,"-")+COUNTIF(KS112,"-")+COUNTIF(KS113,"-")+COUNTIF(KS114,"-")+COUNTIF(KS116,"-")+COUNTIF(KS117,"-")+COUNTIF(KS118,"-")+COUNTIF(KS119,"-")+COUNTIF(KS120,"-")+COUNTIF(KS121,"-")+COUNTIF(KS122,"-")+COUNTIF(KS123,"-")+COUNTIF(KS126,"-")+COUNTIF(KS127,"-")+COUNTIF(KS128,"-")+COUNTIF(KS129,"-")+COUNTIF(KS130,"-")+COUNTIF(KS131,"-")+COUNTIF(KS125,"-")+COUNTIF(KS132,"-")+COUNTIF(KS133,"-")+COUNTIF(KS138,"-")+COUNTIF(KS142,"-")+COUNTIF(KS145,"-")+COUNTIF(KS149,"-")+COUNTIF(KS160,"-")</f>
        <v>0</v>
      </c>
      <c r="KT15" s="115">
        <f>COUNTIF(KT124,"-")+COUNTIF(KT105,"-")+COUNTIF(KT115,"-")+COUNTIF(KT98,"-")+COUNTIF(KT99,"-")+COUNTIF(KT100,"-")+COUNTIF(KT101,"-")+COUNTIF(KT102,"-")+COUNTIF(KT106,"-")+COUNTIF(KT107,"-")+COUNTIF(KT108,"-")+COUNTIF(KT109,"-")+COUNTIF(KT110,"-")+COUNTIF(KT111,"-")+COUNTIF(KT112,"-")+COUNTIF(KT113,"-")+COUNTIF(KT114,"-")+COUNTIF(KT116,"-")+COUNTIF(KT117,"-")+COUNTIF(KT118,"-")+COUNTIF(KT119,"-")+COUNTIF(KT120,"-")+COUNTIF(KT121,"-")+COUNTIF(KT122,"-")+COUNTIF(KT123,"-")+COUNTIF(KT126,"-")+COUNTIF(KT127,"-")+COUNTIF(KT128,"-")+COUNTIF(KT129,"-")+COUNTIF(KT130,"-")+COUNTIF(KT131,"-")+COUNTIF(KT125,"-")+COUNTIF(KT132,"-")+COUNTIF(KT133,"-")+COUNTIF(KT138,"-")+COUNTIF(KT142,"-")+COUNTIF(KT145,"-")+COUNTIF(KT149,"-")+COUNTIF(KT160,"-")</f>
        <v>0</v>
      </c>
      <c r="KU15" s="358"/>
      <c r="KV15" s="197"/>
      <c r="KW15" s="115">
        <f>COUNTIF(KW124,"-")+COUNTIF(KW105,"-")+COUNTIF(KW115,"-")+COUNTIF(KW98,"-")+COUNTIF(KW99,"-")+COUNTIF(KW100,"-")+COUNTIF(KW101,"-")+COUNTIF(KW102,"-")+COUNTIF(KW106,"-")+COUNTIF(KW107,"-")+COUNTIF(KW108,"-")+COUNTIF(KW109,"-")+COUNTIF(KW110,"-")+COUNTIF(KW111,"-")+COUNTIF(KW112,"-")+COUNTIF(KW113,"-")+COUNTIF(KW114,"-")+COUNTIF(KW116,"-")+COUNTIF(KW117,"-")+COUNTIF(KW118,"-")+COUNTIF(KW119,"-")+COUNTIF(KW120,"-")+COUNTIF(KW121,"-")+COUNTIF(KW122,"-")+COUNTIF(KW123,"-")+COUNTIF(KW126,"-")+COUNTIF(KW127,"-")+COUNTIF(KW128,"-")+COUNTIF(KW129,"-")+COUNTIF(KW130,"-")+COUNTIF(KW131,"-")+COUNTIF(KW125,"-")+COUNTIF(KW132,"-")+COUNTIF(KW133,"-")+COUNTIF(KW138,"-")+COUNTIF(KW142,"-")+COUNTIF(KW145,"-")+COUNTIF(KW149,"-")+COUNTIF(KW160,"-")</f>
        <v>0</v>
      </c>
      <c r="KX15" s="115">
        <f>COUNTIF(KX124,"-")+COUNTIF(KX105,"-")+COUNTIF(KX115,"-")+COUNTIF(KX98,"-")+COUNTIF(KX99,"-")+COUNTIF(KX100,"-")+COUNTIF(KX101,"-")+COUNTIF(KX102,"-")+COUNTIF(KX106,"-")+COUNTIF(KX107,"-")+COUNTIF(KX108,"-")+COUNTIF(KX109,"-")+COUNTIF(KX110,"-")+COUNTIF(KX111,"-")+COUNTIF(KX112,"-")+COUNTIF(KX113,"-")+COUNTIF(KX114,"-")+COUNTIF(KX116,"-")+COUNTIF(KX117,"-")+COUNTIF(KX118,"-")+COUNTIF(KX119,"-")+COUNTIF(KX120,"-")+COUNTIF(KX121,"-")+COUNTIF(KX122,"-")+COUNTIF(KX123,"-")+COUNTIF(KX126,"-")+COUNTIF(KX127,"-")+COUNTIF(KX128,"-")+COUNTIF(KX129,"-")+COUNTIF(KX130,"-")+COUNTIF(KX131,"-")+COUNTIF(KX125,"-")+COUNTIF(KX132,"-")+COUNTIF(KX133,"-")+COUNTIF(KX138,"-")+COUNTIF(KX142,"-")+COUNTIF(KX145,"-")+COUNTIF(KX149,"-")+COUNTIF(KX160,"-")</f>
        <v>0</v>
      </c>
      <c r="KY15" s="115">
        <f>COUNTIF(KY124,"-")+COUNTIF(KY105,"-")+COUNTIF(KY115,"-")+COUNTIF(KY98,"-")+COUNTIF(KY99,"-")+COUNTIF(KY100,"-")+COUNTIF(KY101,"-")+COUNTIF(KY102,"-")+COUNTIF(KY106,"-")+COUNTIF(KY107,"-")+COUNTIF(KY108,"-")+COUNTIF(KY109,"-")+COUNTIF(KY110,"-")+COUNTIF(KY111,"-")+COUNTIF(KY112,"-")+COUNTIF(KY113,"-")+COUNTIF(KY114,"-")+COUNTIF(KY116,"-")+COUNTIF(KY117,"-")+COUNTIF(KY118,"-")+COUNTIF(KY119,"-")+COUNTIF(KY120,"-")+COUNTIF(KY121,"-")+COUNTIF(KY122,"-")+COUNTIF(KY123,"-")+COUNTIF(KY126,"-")+COUNTIF(KY127,"-")+COUNTIF(KY128,"-")+COUNTIF(KY129,"-")+COUNTIF(KY130,"-")+COUNTIF(KY131,"-")+COUNTIF(KY125,"-")+COUNTIF(KY132,"-")+COUNTIF(KY133,"-")+COUNTIF(KY138,"-")+COUNTIF(KY142,"-")+COUNTIF(KY145,"-")+COUNTIF(KY149,"-")+COUNTIF(KY160,"-")</f>
        <v>0</v>
      </c>
      <c r="KZ15" s="115">
        <f>COUNTIF(KZ124,"-")+COUNTIF(KZ105,"-")+COUNTIF(KZ115,"-")+COUNTIF(KZ98,"-")+COUNTIF(KZ99,"-")+COUNTIF(KZ100,"-")+COUNTIF(KZ101,"-")+COUNTIF(KZ102,"-")+COUNTIF(KZ106,"-")+COUNTIF(KZ107,"-")+COUNTIF(KZ108,"-")+COUNTIF(KZ109,"-")+COUNTIF(KZ110,"-")+COUNTIF(KZ111,"-")+COUNTIF(KZ112,"-")+COUNTIF(KZ113,"-")+COUNTIF(KZ114,"-")+COUNTIF(KZ116,"-")+COUNTIF(KZ117,"-")+COUNTIF(KZ118,"-")+COUNTIF(KZ119,"-")+COUNTIF(KZ120,"-")+COUNTIF(KZ121,"-")+COUNTIF(KZ122,"-")+COUNTIF(KZ123,"-")+COUNTIF(KZ126,"-")+COUNTIF(KZ127,"-")+COUNTIF(KZ128,"-")+COUNTIF(KZ129,"-")+COUNTIF(KZ130,"-")+COUNTIF(KZ131,"-")+COUNTIF(KZ125,"-")+COUNTIF(KZ132,"-")+COUNTIF(KZ133,"-")+COUNTIF(KZ138,"-")+COUNTIF(KZ142,"-")+COUNTIF(KZ145,"-")+COUNTIF(KZ149,"-")+COUNTIF(KZ160,"-")</f>
        <v>0</v>
      </c>
      <c r="LA15" s="115">
        <f>COUNTIF(LA124,"-")+COUNTIF(LA105,"-")+COUNTIF(LA115,"-")+COUNTIF(LA98,"-")+COUNTIF(LA99,"-")+COUNTIF(LA100,"-")+COUNTIF(LA101,"-")+COUNTIF(LA102,"-")+COUNTIF(LA106,"-")+COUNTIF(LA107,"-")+COUNTIF(LA108,"-")+COUNTIF(LA109,"-")+COUNTIF(LA110,"-")+COUNTIF(LA111,"-")+COUNTIF(LA112,"-")+COUNTIF(LA113,"-")+COUNTIF(LA114,"-")+COUNTIF(LA116,"-")+COUNTIF(LA117,"-")+COUNTIF(LA118,"-")+COUNTIF(LA119,"-")+COUNTIF(LA120,"-")+COUNTIF(LA121,"-")+COUNTIF(LA122,"-")+COUNTIF(LA123,"-")+COUNTIF(LA126,"-")+COUNTIF(LA127,"-")+COUNTIF(LA128,"-")+COUNTIF(LA129,"-")+COUNTIF(LA130,"-")+COUNTIF(LA131,"-")+COUNTIF(LA125,"-")+COUNTIF(LA132,"-")+COUNTIF(LA133,"-")+COUNTIF(LA138,"-")+COUNTIF(LA142,"-")+COUNTIF(LA145,"-")+COUNTIF(LA149,"-")+COUNTIF(LA160,"-")</f>
        <v>0</v>
      </c>
      <c r="LB15" s="197"/>
      <c r="LC15" s="115">
        <f>COUNTIF(LC124,"-")+COUNTIF(LC105,"-")+COUNTIF(LC115,"-")+COUNTIF(LC98,"-")+COUNTIF(LC99,"-")+COUNTIF(LC100,"-")+COUNTIF(LC101,"-")+COUNTIF(LC102,"-")+COUNTIF(LC106,"-")+COUNTIF(LC107,"-")+COUNTIF(LC108,"-")+COUNTIF(LC109,"-")+COUNTIF(LC110,"-")+COUNTIF(LC111,"-")+COUNTIF(LC112,"-")+COUNTIF(LC113,"-")+COUNTIF(LC114,"-")+COUNTIF(LC116,"-")+COUNTIF(LC117,"-")+COUNTIF(LC118,"-")+COUNTIF(LC119,"-")+COUNTIF(LC120,"-")+COUNTIF(LC121,"-")+COUNTIF(LC122,"-")+COUNTIF(LC123,"-")+COUNTIF(LC126,"-")+COUNTIF(LC127,"-")+COUNTIF(LC128,"-")+COUNTIF(LC129,"-")+COUNTIF(LC130,"-")+COUNTIF(LC131,"-")+COUNTIF(LC125,"-")+COUNTIF(LC132,"-")+COUNTIF(LC133,"-")+COUNTIF(LC138,"-")+COUNTIF(LC142,"-")+COUNTIF(LC145,"-")+COUNTIF(LC149,"-")+COUNTIF(LC160,"-")</f>
        <v>0</v>
      </c>
      <c r="LD15" s="115">
        <f>COUNTIF(LD124,"-")+COUNTIF(LD105,"-")+COUNTIF(LD115,"-")+COUNTIF(LD98,"-")+COUNTIF(LD99,"-")+COUNTIF(LD100,"-")+COUNTIF(LD101,"-")+COUNTIF(LD102,"-")+COUNTIF(LD106,"-")+COUNTIF(LD107,"-")+COUNTIF(LD108,"-")+COUNTIF(LD109,"-")+COUNTIF(LD110,"-")+COUNTIF(LD111,"-")+COUNTIF(LD112,"-")+COUNTIF(LD113,"-")+COUNTIF(LD114,"-")+COUNTIF(LD116,"-")+COUNTIF(LD117,"-")+COUNTIF(LD118,"-")+COUNTIF(LD119,"-")+COUNTIF(LD120,"-")+COUNTIF(LD121,"-")+COUNTIF(LD122,"-")+COUNTIF(LD123,"-")+COUNTIF(LD126,"-")+COUNTIF(LD127,"-")+COUNTIF(LD128,"-")+COUNTIF(LD129,"-")+COUNTIF(LD130,"-")+COUNTIF(LD131,"-")+COUNTIF(LD125,"-")+COUNTIF(LD132,"-")+COUNTIF(LD133,"-")+COUNTIF(LD138,"-")+COUNTIF(LD142,"-")+COUNTIF(LD145,"-")+COUNTIF(LD149,"-")+COUNTIF(LD160,"-")</f>
        <v>0</v>
      </c>
      <c r="LE15" s="115">
        <f>COUNTIF(LE124,"-")+COUNTIF(LE105,"-")+COUNTIF(LE115,"-")+COUNTIF(LE98,"-")+COUNTIF(LE99,"-")+COUNTIF(LE100,"-")+COUNTIF(LE101,"-")+COUNTIF(LE102,"-")+COUNTIF(LE106,"-")+COUNTIF(LE107,"-")+COUNTIF(LE108,"-")+COUNTIF(LE109,"-")+COUNTIF(LE110,"-")+COUNTIF(LE111,"-")+COUNTIF(LE112,"-")+COUNTIF(LE113,"-")+COUNTIF(LE114,"-")+COUNTIF(LE116,"-")+COUNTIF(LE117,"-")+COUNTIF(LE118,"-")+COUNTIF(LE119,"-")+COUNTIF(LE120,"-")+COUNTIF(LE121,"-")+COUNTIF(LE122,"-")+COUNTIF(LE123,"-")+COUNTIF(LE126,"-")+COUNTIF(LE127,"-")+COUNTIF(LE128,"-")+COUNTIF(LE129,"-")+COUNTIF(LE130,"-")+COUNTIF(LE131,"-")+COUNTIF(LE125,"-")+COUNTIF(LE132,"-")+COUNTIF(LE133,"-")+COUNTIF(LE138,"-")+COUNTIF(LE142,"-")+COUNTIF(LE145,"-")+COUNTIF(LE149,"-")+COUNTIF(LE160,"-")</f>
        <v>0</v>
      </c>
      <c r="LF15" s="353"/>
      <c r="LG15" s="115">
        <f>COUNTIF(LG124,"-")+COUNTIF(LG105,"-")+COUNTIF(LG115,"-")+COUNTIF(LG98,"-")+COUNTIF(LG99,"-")+COUNTIF(LG100,"-")+COUNTIF(LG101,"-")+COUNTIF(LG102,"-")+COUNTIF(LG106,"-")+COUNTIF(LG107,"-")+COUNTIF(LG108,"-")+COUNTIF(LG109,"-")+COUNTIF(LG110,"-")+COUNTIF(LG111,"-")+COUNTIF(LG112,"-")+COUNTIF(LG113,"-")+COUNTIF(LG114,"-")+COUNTIF(LG116,"-")+COUNTIF(LG117,"-")+COUNTIF(LG118,"-")+COUNTIF(LG119,"-")+COUNTIF(LG120,"-")+COUNTIF(LG121,"-")+COUNTIF(LG122,"-")+COUNTIF(LG123,"-")+COUNTIF(LG126,"-")+COUNTIF(LG127,"-")+COUNTIF(LG128,"-")+COUNTIF(LG129,"-")+COUNTIF(LG130,"-")+COUNTIF(LG131,"-")+COUNTIF(LG125,"-")+COUNTIF(LG132,"-")+COUNTIF(LG133,"-")+COUNTIF(LG138,"-")+COUNTIF(LG142,"-")+COUNTIF(LG145,"-")+COUNTIF(LG149,"-")+COUNTIF(LG160,"-")</f>
        <v>0</v>
      </c>
      <c r="LH15" s="115">
        <f>COUNTIF(LH124,"-")+COUNTIF(LH105,"-")+COUNTIF(LH115,"-")+COUNTIF(LH98,"-")+COUNTIF(LH99,"-")+COUNTIF(LH100,"-")+COUNTIF(LH101,"-")+COUNTIF(LH102,"-")+COUNTIF(LH106,"-")+COUNTIF(LH107,"-")+COUNTIF(LH108,"-")+COUNTIF(LH109,"-")+COUNTIF(LH110,"-")+COUNTIF(LH111,"-")+COUNTIF(LH112,"-")+COUNTIF(LH113,"-")+COUNTIF(LH114,"-")+COUNTIF(LH116,"-")+COUNTIF(LH117,"-")+COUNTIF(LH118,"-")+COUNTIF(LH119,"-")+COUNTIF(LH120,"-")+COUNTIF(LH121,"-")+COUNTIF(LH122,"-")+COUNTIF(LH123,"-")+COUNTIF(LH126,"-")+COUNTIF(LH127,"-")+COUNTIF(LH128,"-")+COUNTIF(LH129,"-")+COUNTIF(LH130,"-")+COUNTIF(LH131,"-")+COUNTIF(LH125,"-")+COUNTIF(LH132,"-")+COUNTIF(LH133,"-")+COUNTIF(LH138,"-")+COUNTIF(LH142,"-")+COUNTIF(LH145,"-")+COUNTIF(LH149,"-")+COUNTIF(LH160,"-")</f>
        <v>0</v>
      </c>
      <c r="LI15" s="115">
        <f>COUNTIF(LI124,"-")+COUNTIF(LI105,"-")+COUNTIF(LI115,"-")+COUNTIF(LI98,"-")+COUNTIF(LI99,"-")+COUNTIF(LI100,"-")+COUNTIF(LI101,"-")+COUNTIF(LI102,"-")+COUNTIF(LI106,"-")+COUNTIF(LI107,"-")+COUNTIF(LI108,"-")+COUNTIF(LI109,"-")+COUNTIF(LI110,"-")+COUNTIF(LI111,"-")+COUNTIF(LI112,"-")+COUNTIF(LI113,"-")+COUNTIF(LI114,"-")+COUNTIF(LI116,"-")+COUNTIF(LI117,"-")+COUNTIF(LI118,"-")+COUNTIF(LI119,"-")+COUNTIF(LI120,"-")+COUNTIF(LI121,"-")+COUNTIF(LI122,"-")+COUNTIF(LI123,"-")+COUNTIF(LI126,"-")+COUNTIF(LI127,"-")+COUNTIF(LI128,"-")+COUNTIF(LI129,"-")+COUNTIF(LI130,"-")+COUNTIF(LI131,"-")+COUNTIF(LI125,"-")+COUNTIF(LI132,"-")+COUNTIF(LI133,"-")+COUNTIF(LI138,"-")+COUNTIF(LI142,"-")+COUNTIF(LI145,"-")+COUNTIF(LI149,"-")+COUNTIF(LI160,"-")</f>
        <v>0</v>
      </c>
      <c r="LJ15" s="197"/>
      <c r="LK15" s="115">
        <f t="shared" ref="LK15:LX15" si="160">COUNTIF(LK124,"-")+COUNTIF(LK105,"-")+COUNTIF(LK115,"-")+COUNTIF(LK98,"-")+COUNTIF(LK99,"-")+COUNTIF(LK100,"-")+COUNTIF(LK101,"-")+COUNTIF(LK102,"-")+COUNTIF(LK106,"-")+COUNTIF(LK107,"-")+COUNTIF(LK108,"-")+COUNTIF(LK109,"-")+COUNTIF(LK110,"-")+COUNTIF(LK111,"-")+COUNTIF(LK112,"-")+COUNTIF(LK113,"-")+COUNTIF(LK114,"-")+COUNTIF(LK116,"-")+COUNTIF(LK117,"-")+COUNTIF(LK118,"-")+COUNTIF(LK119,"-")+COUNTIF(LK120,"-")+COUNTIF(LK121,"-")+COUNTIF(LK122,"-")+COUNTIF(LK123,"-")+COUNTIF(LK126,"-")+COUNTIF(LK127,"-")+COUNTIF(LK128,"-")+COUNTIF(LK129,"-")+COUNTIF(LK130,"-")+COUNTIF(LK131,"-")+COUNTIF(LK125,"-")+COUNTIF(LK132,"-")+COUNTIF(LK133,"-")+COUNTIF(LK138,"-")+COUNTIF(LK142,"-")+COUNTIF(LK145,"-")+COUNTIF(LK149,"-")+COUNTIF(LK160,"-")</f>
        <v>0</v>
      </c>
      <c r="LL15" s="115">
        <f t="shared" si="160"/>
        <v>0</v>
      </c>
      <c r="LM15" s="115">
        <f t="shared" si="160"/>
        <v>0</v>
      </c>
      <c r="LN15" s="115">
        <f t="shared" si="160"/>
        <v>0</v>
      </c>
      <c r="LO15" s="115">
        <f t="shared" si="160"/>
        <v>0</v>
      </c>
      <c r="LP15" s="115">
        <f t="shared" si="160"/>
        <v>0</v>
      </c>
      <c r="LQ15" s="115">
        <f t="shared" si="160"/>
        <v>0</v>
      </c>
      <c r="LR15" s="115">
        <f t="shared" si="160"/>
        <v>0</v>
      </c>
      <c r="LS15" s="115">
        <f t="shared" si="160"/>
        <v>0</v>
      </c>
      <c r="LT15" s="115">
        <f t="shared" si="160"/>
        <v>0</v>
      </c>
      <c r="LU15" s="115">
        <f t="shared" si="160"/>
        <v>0</v>
      </c>
      <c r="LV15" s="115">
        <f t="shared" si="160"/>
        <v>0</v>
      </c>
      <c r="LW15" s="115">
        <f t="shared" si="160"/>
        <v>0</v>
      </c>
      <c r="LX15" s="115">
        <f t="shared" si="160"/>
        <v>0</v>
      </c>
      <c r="LY15" s="197"/>
      <c r="LZ15" s="115">
        <f>COUNTIF(LZ124,"-")+COUNTIF(LZ105,"-")+COUNTIF(LZ115,"-")+COUNTIF(LZ98,"-")+COUNTIF(LZ99,"-")+COUNTIF(LZ100,"-")+COUNTIF(LZ101,"-")+COUNTIF(LZ102,"-")+COUNTIF(LZ106,"-")+COUNTIF(LZ107,"-")+COUNTIF(LZ108,"-")+COUNTIF(LZ109,"-")+COUNTIF(LZ110,"-")+COUNTIF(LZ111,"-")+COUNTIF(LZ112,"-")+COUNTIF(LZ113,"-")+COUNTIF(LZ114,"-")+COUNTIF(LZ116,"-")+COUNTIF(LZ117,"-")+COUNTIF(LZ118,"-")+COUNTIF(LZ119,"-")+COUNTIF(LZ120,"-")+COUNTIF(LZ121,"-")+COUNTIF(LZ122,"-")+COUNTIF(LZ123,"-")+COUNTIF(LZ126,"-")+COUNTIF(LZ127,"-")+COUNTIF(LZ128,"-")+COUNTIF(LZ129,"-")+COUNTIF(LZ130,"-")+COUNTIF(LZ131,"-")+COUNTIF(LZ125,"-")+COUNTIF(LZ132,"-")+COUNTIF(LZ133,"-")+COUNTIF(LZ138,"-")+COUNTIF(LZ142,"-")+COUNTIF(LZ145,"-")+COUNTIF(LZ149,"-")+COUNTIF(LZ160,"-")</f>
        <v>0</v>
      </c>
      <c r="MA15" s="115">
        <f>COUNTIF(MA124,"-")+COUNTIF(MA105,"-")+COUNTIF(MA115,"-")+COUNTIF(MA98,"-")+COUNTIF(MA99,"-")+COUNTIF(MA100,"-")+COUNTIF(MA101,"-")+COUNTIF(MA102,"-")+COUNTIF(MA106,"-")+COUNTIF(MA107,"-")+COUNTIF(MA108,"-")+COUNTIF(MA109,"-")+COUNTIF(MA110,"-")+COUNTIF(MA111,"-")+COUNTIF(MA112,"-")+COUNTIF(MA113,"-")+COUNTIF(MA114,"-")+COUNTIF(MA116,"-")+COUNTIF(MA117,"-")+COUNTIF(MA118,"-")+COUNTIF(MA119,"-")+COUNTIF(MA120,"-")+COUNTIF(MA121,"-")+COUNTIF(MA122,"-")+COUNTIF(MA123,"-")+COUNTIF(MA126,"-")+COUNTIF(MA127,"-")+COUNTIF(MA128,"-")+COUNTIF(MA129,"-")+COUNTIF(MA130,"-")+COUNTIF(MA131,"-")+COUNTIF(MA125,"-")+COUNTIF(MA132,"-")+COUNTIF(MA133,"-")+COUNTIF(MA138,"-")+COUNTIF(MA142,"-")+COUNTIF(MA145,"-")+COUNTIF(MA149,"-")+COUNTIF(MA160,"-")</f>
        <v>0</v>
      </c>
      <c r="MB15" s="115">
        <f>COUNTIF(MB124,"-")+COUNTIF(MB105,"-")+COUNTIF(MB115,"-")+COUNTIF(MB98,"-")+COUNTIF(MB99,"-")+COUNTIF(MB100,"-")+COUNTIF(MB101,"-")+COUNTIF(MB102,"-")+COUNTIF(MB106,"-")+COUNTIF(MB107,"-")+COUNTIF(MB108,"-")+COUNTIF(MB109,"-")+COUNTIF(MB110,"-")+COUNTIF(MB111,"-")+COUNTIF(MB112,"-")+COUNTIF(MB113,"-")+COUNTIF(MB114,"-")+COUNTIF(MB116,"-")+COUNTIF(MB117,"-")+COUNTIF(MB118,"-")+COUNTIF(MB119,"-")+COUNTIF(MB120,"-")+COUNTIF(MB121,"-")+COUNTIF(MB122,"-")+COUNTIF(MB123,"-")+COUNTIF(MB126,"-")+COUNTIF(MB127,"-")+COUNTIF(MB128,"-")+COUNTIF(MB129,"-")+COUNTIF(MB130,"-")+COUNTIF(MB131,"-")+COUNTIF(MB125,"-")+COUNTIF(MB132,"-")+COUNTIF(MB133,"-")+COUNTIF(MB138,"-")+COUNTIF(MB142,"-")+COUNTIF(MB145,"-")+COUNTIF(MB149,"-")+COUNTIF(MB160,"-")</f>
        <v>0</v>
      </c>
      <c r="MC15" s="115">
        <f>COUNTIF(MC124,"-")+COUNTIF(MC105,"-")+COUNTIF(MC115,"-")+COUNTIF(MC98,"-")+COUNTIF(MC99,"-")+COUNTIF(MC100,"-")+COUNTIF(MC101,"-")+COUNTIF(MC102,"-")+COUNTIF(MC106,"-")+COUNTIF(MC107,"-")+COUNTIF(MC108,"-")+COUNTIF(MC109,"-")+COUNTIF(MC110,"-")+COUNTIF(MC111,"-")+COUNTIF(MC112,"-")+COUNTIF(MC113,"-")+COUNTIF(MC114,"-")+COUNTIF(MC116,"-")+COUNTIF(MC117,"-")+COUNTIF(MC118,"-")+COUNTIF(MC119,"-")+COUNTIF(MC120,"-")+COUNTIF(MC121,"-")+COUNTIF(MC122,"-")+COUNTIF(MC123,"-")+COUNTIF(MC126,"-")+COUNTIF(MC127,"-")+COUNTIF(MC128,"-")+COUNTIF(MC129,"-")+COUNTIF(MC130,"-")+COUNTIF(MC131,"-")+COUNTIF(MC125,"-")+COUNTIF(MC132,"-")+COUNTIF(MC133,"-")+COUNTIF(MC138,"-")+COUNTIF(MC142,"-")+COUNTIF(MC145,"-")+COUNTIF(MC149,"-")+COUNTIF(MC160,"-")</f>
        <v>0</v>
      </c>
      <c r="MD15" s="115">
        <f>COUNTIF(MD124,"-")+COUNTIF(MD105,"-")+COUNTIF(MD115,"-")+COUNTIF(MD98,"-")+COUNTIF(MD99,"-")+COUNTIF(MD100,"-")+COUNTIF(MD101,"-")+COUNTIF(MD102,"-")+COUNTIF(MD106,"-")+COUNTIF(MD107,"-")+COUNTIF(MD108,"-")+COUNTIF(MD109,"-")+COUNTIF(MD110,"-")+COUNTIF(MD111,"-")+COUNTIF(MD112,"-")+COUNTIF(MD113,"-")+COUNTIF(MD114,"-")+COUNTIF(MD116,"-")+COUNTIF(MD117,"-")+COUNTIF(MD118,"-")+COUNTIF(MD119,"-")+COUNTIF(MD120,"-")+COUNTIF(MD121,"-")+COUNTIF(MD122,"-")+COUNTIF(MD123,"-")+COUNTIF(MD126,"-")+COUNTIF(MD127,"-")+COUNTIF(MD128,"-")+COUNTIF(MD129,"-")+COUNTIF(MD130,"-")+COUNTIF(MD131,"-")+COUNTIF(MD125,"-")+COUNTIF(MD132,"-")+COUNTIF(MD133,"-")+COUNTIF(MD138,"-")+COUNTIF(MD142,"-")+COUNTIF(MD145,"-")+COUNTIF(MD149,"-")+COUNTIF(MD160,"-")</f>
        <v>0</v>
      </c>
      <c r="ME15" s="197"/>
      <c r="MF15" s="115">
        <f>COUNTIF(MF124,"-")+COUNTIF(MF105,"-")+COUNTIF(MF115,"-")+COUNTIF(MF98,"-")+COUNTIF(MF99,"-")+COUNTIF(MF100,"-")+COUNTIF(MF101,"-")+COUNTIF(MF102,"-")+COUNTIF(MF106,"-")+COUNTIF(MF107,"-")+COUNTIF(MF108,"-")+COUNTIF(MF109,"-")+COUNTIF(MF110,"-")+COUNTIF(MF111,"-")+COUNTIF(MF112,"-")+COUNTIF(MF113,"-")+COUNTIF(MF114,"-")+COUNTIF(MF116,"-")+COUNTIF(MF117,"-")+COUNTIF(MF118,"-")+COUNTIF(MF119,"-")+COUNTIF(MF120,"-")+COUNTIF(MF121,"-")+COUNTIF(MF122,"-")+COUNTIF(MF123,"-")+COUNTIF(MF126,"-")+COUNTIF(MF127,"-")+COUNTIF(MF128,"-")+COUNTIF(MF129,"-")+COUNTIF(MF130,"-")+COUNTIF(MF131,"-")+COUNTIF(MF125,"-")+COUNTIF(MF132,"-")+COUNTIF(MF133,"-")+COUNTIF(MF138,"-")+COUNTIF(MF142,"-")+COUNTIF(MF145,"-")+COUNTIF(MF149,"-")+COUNTIF(MF160,"-")</f>
        <v>0</v>
      </c>
      <c r="MG15" s="115">
        <f>COUNTIF(MG124,"-")+COUNTIF(MG105,"-")+COUNTIF(MG115,"-")+COUNTIF(MG98,"-")+COUNTIF(MG99,"-")+COUNTIF(MG100,"-")+COUNTIF(MG101,"-")+COUNTIF(MG102,"-")+COUNTIF(MG106,"-")+COUNTIF(MG107,"-")+COUNTIF(MG108,"-")+COUNTIF(MG109,"-")+COUNTIF(MG110,"-")+COUNTIF(MG111,"-")+COUNTIF(MG112,"-")+COUNTIF(MG113,"-")+COUNTIF(MG114,"-")+COUNTIF(MG116,"-")+COUNTIF(MG117,"-")+COUNTIF(MG118,"-")+COUNTIF(MG119,"-")+COUNTIF(MG120,"-")+COUNTIF(MG121,"-")+COUNTIF(MG122,"-")+COUNTIF(MG123,"-")+COUNTIF(MG126,"-")+COUNTIF(MG127,"-")+COUNTIF(MG128,"-")+COUNTIF(MG129,"-")+COUNTIF(MG130,"-")+COUNTIF(MG131,"-")+COUNTIF(MG125,"-")+COUNTIF(MG132,"-")+COUNTIF(MG133,"-")+COUNTIF(MG138,"-")+COUNTIF(MG142,"-")+COUNTIF(MG145,"-")+COUNTIF(MG149,"-")+COUNTIF(MG160,"-")</f>
        <v>0</v>
      </c>
      <c r="MH15" s="115">
        <f>COUNTIF(MH124,"-")+COUNTIF(MH105,"-")+COUNTIF(MH115,"-")+COUNTIF(MH98,"-")+COUNTIF(MH99,"-")+COUNTIF(MH100,"-")+COUNTIF(MH101,"-")+COUNTIF(MH102,"-")+COUNTIF(MH106,"-")+COUNTIF(MH107,"-")+COUNTIF(MH108,"-")+COUNTIF(MH109,"-")+COUNTIF(MH110,"-")+COUNTIF(MH111,"-")+COUNTIF(MH112,"-")+COUNTIF(MH113,"-")+COUNTIF(MH114,"-")+COUNTIF(MH116,"-")+COUNTIF(MH117,"-")+COUNTIF(MH118,"-")+COUNTIF(MH119,"-")+COUNTIF(MH120,"-")+COUNTIF(MH121,"-")+COUNTIF(MH122,"-")+COUNTIF(MH123,"-")+COUNTIF(MH126,"-")+COUNTIF(MH127,"-")+COUNTIF(MH128,"-")+COUNTIF(MH129,"-")+COUNTIF(MH130,"-")+COUNTIF(MH131,"-")+COUNTIF(MH125,"-")+COUNTIF(MH132,"-")+COUNTIF(MH133,"-")+COUNTIF(MH138,"-")+COUNTIF(MH142,"-")+COUNTIF(MH145,"-")+COUNTIF(MH149,"-")+COUNTIF(MH160,"-")</f>
        <v>0</v>
      </c>
      <c r="MI15" s="115">
        <f>COUNTIF(MI124,"-")+COUNTIF(MI105,"-")+COUNTIF(MI115,"-")+COUNTIF(MI98,"-")+COUNTIF(MI99,"-")+COUNTIF(MI100,"-")+COUNTIF(MI101,"-")+COUNTIF(MI102,"-")+COUNTIF(MI106,"-")+COUNTIF(MI107,"-")+COUNTIF(MI108,"-")+COUNTIF(MI109,"-")+COUNTIF(MI110,"-")+COUNTIF(MI111,"-")+COUNTIF(MI112,"-")+COUNTIF(MI113,"-")+COUNTIF(MI114,"-")+COUNTIF(MI116,"-")+COUNTIF(MI117,"-")+COUNTIF(MI118,"-")+COUNTIF(MI119,"-")+COUNTIF(MI120,"-")+COUNTIF(MI121,"-")+COUNTIF(MI122,"-")+COUNTIF(MI123,"-")+COUNTIF(MI126,"-")+COUNTIF(MI127,"-")+COUNTIF(MI128,"-")+COUNTIF(MI129,"-")+COUNTIF(MI130,"-")+COUNTIF(MI131,"-")+COUNTIF(MI125,"-")+COUNTIF(MI132,"-")+COUNTIF(MI133,"-")+COUNTIF(MI138,"-")+COUNTIF(MI142,"-")+COUNTIF(MI145,"-")+COUNTIF(MI149,"-")+COUNTIF(MI160,"-")</f>
        <v>0</v>
      </c>
      <c r="MJ15" s="197"/>
      <c r="MK15" s="115">
        <f t="shared" ref="MK15:MP15" si="161">COUNTIF(MK124,"-")+COUNTIF(MK105,"-")+COUNTIF(MK115,"-")+COUNTIF(MK98,"-")+COUNTIF(MK99,"-")+COUNTIF(MK100,"-")+COUNTIF(MK101,"-")+COUNTIF(MK102,"-")+COUNTIF(MK106,"-")+COUNTIF(MK107,"-")+COUNTIF(MK108,"-")+COUNTIF(MK109,"-")+COUNTIF(MK110,"-")+COUNTIF(MK111,"-")+COUNTIF(MK112,"-")+COUNTIF(MK113,"-")+COUNTIF(MK114,"-")+COUNTIF(MK116,"-")+COUNTIF(MK117,"-")+COUNTIF(MK118,"-")+COUNTIF(MK119,"-")+COUNTIF(MK120,"-")+COUNTIF(MK121,"-")+COUNTIF(MK122,"-")+COUNTIF(MK123,"-")+COUNTIF(MK126,"-")+COUNTIF(MK127,"-")+COUNTIF(MK128,"-")+COUNTIF(MK129,"-")+COUNTIF(MK130,"-")+COUNTIF(MK131,"-")+COUNTIF(MK125,"-")+COUNTIF(MK132,"-")+COUNTIF(MK133,"-")+COUNTIF(MK138,"-")+COUNTIF(MK142,"-")+COUNTIF(MK145,"-")+COUNTIF(MK149,"-")+COUNTIF(MK160,"-")</f>
        <v>0</v>
      </c>
      <c r="ML15" s="115">
        <f t="shared" si="161"/>
        <v>0</v>
      </c>
      <c r="MM15" s="115">
        <f t="shared" si="161"/>
        <v>0</v>
      </c>
      <c r="MN15" s="115">
        <f t="shared" si="161"/>
        <v>0</v>
      </c>
      <c r="MO15" s="115">
        <f t="shared" si="161"/>
        <v>0</v>
      </c>
      <c r="MP15" s="115">
        <f t="shared" si="161"/>
        <v>0</v>
      </c>
      <c r="MQ15" s="163"/>
      <c r="MR15" s="115">
        <f t="shared" ref="MR15:MZ15" si="162">COUNTIF(MR124,"-")+COUNTIF(MR105,"-")+COUNTIF(MR115,"-")+COUNTIF(MR98,"-")+COUNTIF(MR99,"-")+COUNTIF(MR100,"-")+COUNTIF(MR101,"-")+COUNTIF(MR102,"-")+COUNTIF(MR106,"-")+COUNTIF(MR107,"-")+COUNTIF(MR108,"-")+COUNTIF(MR109,"-")+COUNTIF(MR110,"-")+COUNTIF(MR111,"-")+COUNTIF(MR112,"-")+COUNTIF(MR113,"-")+COUNTIF(MR114,"-")+COUNTIF(MR116,"-")+COUNTIF(MR117,"-")+COUNTIF(MR118,"-")+COUNTIF(MR119,"-")+COUNTIF(MR120,"-")+COUNTIF(MR121,"-")+COUNTIF(MR122,"-")+COUNTIF(MR123,"-")+COUNTIF(MR126,"-")+COUNTIF(MR127,"-")+COUNTIF(MR128,"-")+COUNTIF(MR129,"-")+COUNTIF(MR130,"-")+COUNTIF(MR131,"-")+COUNTIF(MR125,"-")+COUNTIF(MR132,"-")+COUNTIF(MR133,"-")+COUNTIF(MR138,"-")+COUNTIF(MR142,"-")+COUNTIF(MR145,"-")+COUNTIF(MR149,"-")+COUNTIF(MR160,"-")</f>
        <v>0</v>
      </c>
      <c r="MS15" s="115">
        <f t="shared" si="162"/>
        <v>0</v>
      </c>
      <c r="MT15" s="115">
        <f t="shared" si="162"/>
        <v>0</v>
      </c>
      <c r="MU15" s="115">
        <f t="shared" si="162"/>
        <v>0</v>
      </c>
      <c r="MV15" s="115">
        <f t="shared" si="162"/>
        <v>0</v>
      </c>
      <c r="MW15" s="115">
        <f t="shared" si="162"/>
        <v>0</v>
      </c>
      <c r="MX15" s="115">
        <f t="shared" si="162"/>
        <v>1</v>
      </c>
      <c r="MY15" s="115">
        <f t="shared" si="162"/>
        <v>0</v>
      </c>
      <c r="MZ15" s="115">
        <f t="shared" si="162"/>
        <v>0</v>
      </c>
      <c r="NA15" s="20"/>
      <c r="NB15" s="20"/>
      <c r="NC15" s="20"/>
      <c r="ND15" s="20"/>
    </row>
    <row r="16" spans="1:368" s="99" customFormat="1" ht="25" customHeight="1">
      <c r="A16" s="1252"/>
      <c r="B16" s="174" t="s">
        <v>1421</v>
      </c>
      <c r="C16" s="175" t="s">
        <v>1420</v>
      </c>
      <c r="D16" s="176"/>
      <c r="E16" s="176"/>
      <c r="F16" s="176"/>
      <c r="G16" s="176"/>
      <c r="H16" s="176"/>
      <c r="I16" s="176"/>
      <c r="J16" s="176"/>
      <c r="K16" s="176"/>
      <c r="L16" s="176"/>
      <c r="M16" s="176"/>
      <c r="N16" s="176"/>
      <c r="O16" s="176"/>
      <c r="P16" s="176"/>
      <c r="Q16" s="176"/>
      <c r="R16" s="176"/>
      <c r="S16" s="176"/>
      <c r="T16" s="176"/>
      <c r="U16" s="176"/>
      <c r="V16" s="160"/>
      <c r="W16" s="358"/>
      <c r="X16" s="197"/>
      <c r="Y16" s="177">
        <f>Y8-Y12</f>
        <v>11</v>
      </c>
      <c r="Z16" s="197"/>
      <c r="AA16" s="177">
        <f>AA8-AA12</f>
        <v>6</v>
      </c>
      <c r="AB16" s="197"/>
      <c r="AC16" s="177">
        <f>AC8-AC12</f>
        <v>3</v>
      </c>
      <c r="AD16" s="197"/>
      <c r="AE16" s="177">
        <f>AE8-AE12</f>
        <v>10</v>
      </c>
      <c r="AF16" s="177">
        <f>AF8-AF12</f>
        <v>2</v>
      </c>
      <c r="AG16" s="177">
        <f>AG8-AG12</f>
        <v>8</v>
      </c>
      <c r="AH16" s="177">
        <f>AH8-AH12</f>
        <v>3</v>
      </c>
      <c r="AI16" s="197"/>
      <c r="AJ16" s="177">
        <f>AJ8-AJ12</f>
        <v>8</v>
      </c>
      <c r="AK16" s="178"/>
      <c r="AL16" s="177">
        <f>AL8-AL12</f>
        <v>10</v>
      </c>
      <c r="AM16" s="353"/>
      <c r="AN16" s="177">
        <f t="shared" ref="AN16:AX16" si="163">AN8-AN12</f>
        <v>9</v>
      </c>
      <c r="AO16" s="177">
        <f t="shared" si="163"/>
        <v>2</v>
      </c>
      <c r="AP16" s="177">
        <f t="shared" si="163"/>
        <v>1</v>
      </c>
      <c r="AQ16" s="177">
        <f t="shared" si="163"/>
        <v>2</v>
      </c>
      <c r="AR16" s="177">
        <f t="shared" si="163"/>
        <v>1</v>
      </c>
      <c r="AS16" s="177">
        <f t="shared" si="163"/>
        <v>2</v>
      </c>
      <c r="AT16" s="177">
        <f t="shared" si="163"/>
        <v>1</v>
      </c>
      <c r="AU16" s="177">
        <f t="shared" si="163"/>
        <v>1</v>
      </c>
      <c r="AV16" s="177">
        <f t="shared" si="163"/>
        <v>8</v>
      </c>
      <c r="AW16" s="177">
        <f t="shared" si="163"/>
        <v>1</v>
      </c>
      <c r="AX16" s="177">
        <f t="shared" si="163"/>
        <v>1</v>
      </c>
      <c r="AY16" s="178"/>
      <c r="AZ16" s="177">
        <f>AZ8-AZ12</f>
        <v>5</v>
      </c>
      <c r="BA16" s="178"/>
      <c r="BB16" s="177">
        <f>BB8-BB12</f>
        <v>8</v>
      </c>
      <c r="BC16" s="197"/>
      <c r="BD16" s="177">
        <f>BD8-BD12</f>
        <v>12</v>
      </c>
      <c r="BE16" s="177">
        <f>BE8-BE12</f>
        <v>3</v>
      </c>
      <c r="BF16" s="197"/>
      <c r="BG16" s="177">
        <f>BG8-BG12</f>
        <v>1</v>
      </c>
      <c r="BH16" s="177">
        <f>BH8-BH12</f>
        <v>5</v>
      </c>
      <c r="BI16" s="177">
        <f>BI8-BI12</f>
        <v>8</v>
      </c>
      <c r="BJ16" s="177">
        <f>BJ8-BJ12</f>
        <v>13</v>
      </c>
      <c r="BK16" s="358"/>
      <c r="BL16" s="177">
        <f>BL8-BL12</f>
        <v>16</v>
      </c>
      <c r="BM16" s="177">
        <f>BM8-BM12</f>
        <v>1</v>
      </c>
      <c r="BN16" s="197"/>
      <c r="BO16" s="177">
        <f>BO8-BO12</f>
        <v>14</v>
      </c>
      <c r="BP16" s="177">
        <f>BP8-BP12</f>
        <v>5</v>
      </c>
      <c r="BQ16" s="177">
        <f>BQ8-BQ12</f>
        <v>1</v>
      </c>
      <c r="BR16" s="197"/>
      <c r="BS16" s="177">
        <f>BS8-BS12</f>
        <v>6</v>
      </c>
      <c r="BT16" s="177">
        <f>BT8-BT12</f>
        <v>2</v>
      </c>
      <c r="BU16" s="197"/>
      <c r="BV16" s="177">
        <f>BV8-BV12</f>
        <v>5</v>
      </c>
      <c r="BW16" s="197"/>
      <c r="BX16" s="177">
        <f>BX8-BX12</f>
        <v>3</v>
      </c>
      <c r="BY16" s="177">
        <f>BY8-BY12</f>
        <v>2</v>
      </c>
      <c r="BZ16" s="197"/>
      <c r="CA16" s="177">
        <f>CA8-CA12</f>
        <v>4</v>
      </c>
      <c r="CB16" s="177">
        <f>CB8-CB12</f>
        <v>11</v>
      </c>
      <c r="CC16" s="177">
        <f>CC8-CC12</f>
        <v>4</v>
      </c>
      <c r="CD16" s="177">
        <f>CD8-CD12</f>
        <v>4</v>
      </c>
      <c r="CE16" s="358"/>
      <c r="CF16" s="177">
        <f>CF8-CF12</f>
        <v>1</v>
      </c>
      <c r="CG16" s="197"/>
      <c r="CH16" s="177">
        <f>CH8-CH12</f>
        <v>5</v>
      </c>
      <c r="CI16" s="178"/>
      <c r="CJ16" s="177">
        <f>CJ8-CJ12</f>
        <v>23</v>
      </c>
      <c r="CK16" s="177">
        <f>CK8-CK12</f>
        <v>7</v>
      </c>
      <c r="CL16" s="353"/>
      <c r="CM16" s="177">
        <f>CM8-CM12</f>
        <v>24</v>
      </c>
      <c r="CN16" s="177">
        <f>CN8-CN12</f>
        <v>0</v>
      </c>
      <c r="CO16" s="177">
        <f>CO8-CO12</f>
        <v>1</v>
      </c>
      <c r="CP16" s="353"/>
      <c r="CQ16" s="177">
        <f t="shared" ref="CQ16:CW16" si="164">CQ8-CQ12</f>
        <v>1</v>
      </c>
      <c r="CR16" s="177">
        <f t="shared" si="164"/>
        <v>32</v>
      </c>
      <c r="CS16" s="177">
        <f t="shared" si="164"/>
        <v>4</v>
      </c>
      <c r="CT16" s="177">
        <f t="shared" si="164"/>
        <v>1</v>
      </c>
      <c r="CU16" s="177">
        <f t="shared" si="164"/>
        <v>4</v>
      </c>
      <c r="CV16" s="177">
        <f t="shared" si="164"/>
        <v>2</v>
      </c>
      <c r="CW16" s="177">
        <f t="shared" si="164"/>
        <v>2</v>
      </c>
      <c r="CX16" s="353"/>
      <c r="CY16" s="177">
        <f>CY8-CY12</f>
        <v>0</v>
      </c>
      <c r="CZ16" s="177">
        <f>CZ8-CZ12</f>
        <v>3</v>
      </c>
      <c r="DA16" s="177">
        <f>DA8-DA12</f>
        <v>1</v>
      </c>
      <c r="DB16" s="177">
        <f>DB8-DB12</f>
        <v>2</v>
      </c>
      <c r="DC16" s="197"/>
      <c r="DD16" s="177">
        <f t="shared" ref="DD16:DN16" si="165">DD8-DD12</f>
        <v>3</v>
      </c>
      <c r="DE16" s="177">
        <f t="shared" si="165"/>
        <v>2</v>
      </c>
      <c r="DF16" s="177">
        <f t="shared" si="165"/>
        <v>3</v>
      </c>
      <c r="DG16" s="177">
        <f t="shared" si="165"/>
        <v>3</v>
      </c>
      <c r="DH16" s="177">
        <f t="shared" si="165"/>
        <v>2</v>
      </c>
      <c r="DI16" s="177">
        <f t="shared" si="165"/>
        <v>2</v>
      </c>
      <c r="DJ16" s="177">
        <f t="shared" si="165"/>
        <v>2</v>
      </c>
      <c r="DK16" s="177">
        <f t="shared" si="165"/>
        <v>2</v>
      </c>
      <c r="DL16" s="177">
        <f t="shared" si="165"/>
        <v>3</v>
      </c>
      <c r="DM16" s="177">
        <f t="shared" si="165"/>
        <v>2</v>
      </c>
      <c r="DN16" s="177">
        <f t="shared" si="165"/>
        <v>3</v>
      </c>
      <c r="DO16" s="197"/>
      <c r="DP16" s="177">
        <f>DP8-DP12</f>
        <v>1</v>
      </c>
      <c r="DQ16" s="177">
        <f>DQ8-DQ12</f>
        <v>6</v>
      </c>
      <c r="DR16" s="177">
        <f>DR8-DR12</f>
        <v>10</v>
      </c>
      <c r="DS16" s="197"/>
      <c r="DT16" s="177">
        <f t="shared" ref="DT16:DZ16" si="166">DT8-DT12</f>
        <v>2</v>
      </c>
      <c r="DU16" s="177">
        <f t="shared" si="166"/>
        <v>1</v>
      </c>
      <c r="DV16" s="177">
        <f t="shared" si="166"/>
        <v>1</v>
      </c>
      <c r="DW16" s="177">
        <f t="shared" si="166"/>
        <v>1</v>
      </c>
      <c r="DX16" s="177">
        <f t="shared" si="166"/>
        <v>1</v>
      </c>
      <c r="DY16" s="177">
        <f t="shared" si="166"/>
        <v>1</v>
      </c>
      <c r="DZ16" s="177">
        <f t="shared" si="166"/>
        <v>1</v>
      </c>
      <c r="EA16" s="358"/>
      <c r="EB16" s="177">
        <f>EB8-EB12</f>
        <v>2</v>
      </c>
      <c r="EC16" s="197"/>
      <c r="ED16" s="353"/>
      <c r="EE16" s="177">
        <f>EE8-EE12</f>
        <v>4</v>
      </c>
      <c r="EF16" s="177">
        <f>EF8-EF12</f>
        <v>8</v>
      </c>
      <c r="EG16" s="177">
        <f>EG8-EG12</f>
        <v>3</v>
      </c>
      <c r="EH16" s="177">
        <f>EH8-EH12</f>
        <v>1</v>
      </c>
      <c r="EI16" s="178"/>
      <c r="EJ16" s="177">
        <f>EJ8-EJ12</f>
        <v>6</v>
      </c>
      <c r="EK16" s="353"/>
      <c r="EL16" s="177">
        <f>EL8-EL12</f>
        <v>20</v>
      </c>
      <c r="EM16" s="177">
        <f>EM8-EM12</f>
        <v>1</v>
      </c>
      <c r="EN16" s="178"/>
      <c r="EO16" s="177">
        <f>EO8-EO12</f>
        <v>1</v>
      </c>
      <c r="EP16" s="353"/>
      <c r="EQ16" s="177">
        <f t="shared" ref="EQ16:EV16" si="167">EQ8-EQ12</f>
        <v>4</v>
      </c>
      <c r="ER16" s="177">
        <f t="shared" si="167"/>
        <v>2</v>
      </c>
      <c r="ES16" s="177">
        <f t="shared" si="167"/>
        <v>2</v>
      </c>
      <c r="ET16" s="177">
        <f t="shared" si="167"/>
        <v>3</v>
      </c>
      <c r="EU16" s="177">
        <f t="shared" si="167"/>
        <v>3</v>
      </c>
      <c r="EV16" s="177">
        <f t="shared" si="167"/>
        <v>1</v>
      </c>
      <c r="EW16" s="197"/>
      <c r="EX16" s="353"/>
      <c r="EY16" s="177">
        <f>EY8-EY12</f>
        <v>19</v>
      </c>
      <c r="EZ16" s="177">
        <f>EZ8-EZ12</f>
        <v>1</v>
      </c>
      <c r="FA16" s="353"/>
      <c r="FB16" s="177">
        <f>FB8-FB12</f>
        <v>18</v>
      </c>
      <c r="FC16" s="177">
        <f>FC8-FC12</f>
        <v>3</v>
      </c>
      <c r="FD16" s="177">
        <f>FD8-FD12</f>
        <v>2</v>
      </c>
      <c r="FE16" s="178"/>
      <c r="FF16" s="177">
        <f>FF8-FF12</f>
        <v>1</v>
      </c>
      <c r="FG16" s="353"/>
      <c r="FH16" s="177">
        <f>FH8-FH12</f>
        <v>4</v>
      </c>
      <c r="FI16" s="177">
        <f>FI8-FI12</f>
        <v>1</v>
      </c>
      <c r="FJ16" s="353"/>
      <c r="FK16" s="177">
        <f>FK8-FK12</f>
        <v>4</v>
      </c>
      <c r="FL16" s="177">
        <f>FL8-FL12</f>
        <v>3</v>
      </c>
      <c r="FM16" s="177">
        <f>FM8-FM12</f>
        <v>3</v>
      </c>
      <c r="FN16" s="358"/>
      <c r="FO16" s="177">
        <f>FO8-FO12</f>
        <v>10</v>
      </c>
      <c r="FP16" s="197"/>
      <c r="FQ16" s="177">
        <f>FQ8-FQ12</f>
        <v>10</v>
      </c>
      <c r="FR16" s="178"/>
      <c r="FS16" s="177">
        <f>FS8-FS12</f>
        <v>2</v>
      </c>
      <c r="FT16" s="353"/>
      <c r="FU16" s="177">
        <f>FU8-FU12</f>
        <v>10</v>
      </c>
      <c r="FV16" s="177">
        <f>FV8-FV12</f>
        <v>4</v>
      </c>
      <c r="FW16" s="177">
        <f>FW8-FW12</f>
        <v>2</v>
      </c>
      <c r="FX16" s="177">
        <f>FX8-FX12</f>
        <v>0</v>
      </c>
      <c r="FY16" s="177">
        <f>FY8-FY12</f>
        <v>0</v>
      </c>
      <c r="FZ16" s="178"/>
      <c r="GA16" s="177">
        <f>GA8-GA12</f>
        <v>1</v>
      </c>
      <c r="GB16" s="197"/>
      <c r="GC16" s="177">
        <f>GC8-GC12</f>
        <v>19</v>
      </c>
      <c r="GD16" s="177">
        <f>GD8-GD12</f>
        <v>8</v>
      </c>
      <c r="GE16" s="177">
        <f>GE8-GE12</f>
        <v>1</v>
      </c>
      <c r="GF16" s="197"/>
      <c r="GG16" s="177">
        <f>GG8-GG12</f>
        <v>21</v>
      </c>
      <c r="GH16" s="358"/>
      <c r="GI16" s="177">
        <f>GI8-GI12</f>
        <v>13</v>
      </c>
      <c r="GJ16" s="197"/>
      <c r="GK16" s="177">
        <f>GK8-GK12</f>
        <v>5</v>
      </c>
      <c r="GL16" s="177">
        <f>GL8-GL12</f>
        <v>2</v>
      </c>
      <c r="GM16" s="197"/>
      <c r="GN16" s="177">
        <f t="shared" ref="GN16:GR16" si="168">GN8-GN12</f>
        <v>0</v>
      </c>
      <c r="GO16" s="177">
        <f t="shared" si="168"/>
        <v>2</v>
      </c>
      <c r="GP16" s="177">
        <f t="shared" si="168"/>
        <v>2</v>
      </c>
      <c r="GQ16" s="177">
        <f t="shared" si="168"/>
        <v>3</v>
      </c>
      <c r="GR16" s="177">
        <f t="shared" si="168"/>
        <v>3</v>
      </c>
      <c r="GS16" s="358"/>
      <c r="GT16" s="177">
        <f>GT8-GT12</f>
        <v>4</v>
      </c>
      <c r="GU16" s="197"/>
      <c r="GV16" s="353"/>
      <c r="GW16" s="177">
        <f>GW8-GW12</f>
        <v>19</v>
      </c>
      <c r="GX16" s="177">
        <f>GX8-GX12</f>
        <v>2</v>
      </c>
      <c r="GY16" s="353"/>
      <c r="GZ16" s="177">
        <f t="shared" ref="GZ16:HG16" si="169">GZ8-GZ12</f>
        <v>1</v>
      </c>
      <c r="HA16" s="177">
        <f t="shared" si="169"/>
        <v>8</v>
      </c>
      <c r="HB16" s="177">
        <f t="shared" si="169"/>
        <v>2</v>
      </c>
      <c r="HC16" s="177">
        <f t="shared" si="169"/>
        <v>18</v>
      </c>
      <c r="HD16" s="177">
        <f t="shared" si="169"/>
        <v>4</v>
      </c>
      <c r="HE16" s="177">
        <f t="shared" si="169"/>
        <v>2</v>
      </c>
      <c r="HF16" s="177">
        <f t="shared" si="169"/>
        <v>1</v>
      </c>
      <c r="HG16" s="177">
        <f t="shared" si="169"/>
        <v>0</v>
      </c>
      <c r="HH16" s="197"/>
      <c r="HI16" s="177">
        <f t="shared" ref="HI16:HN16" si="170">HI8-HI12</f>
        <v>1</v>
      </c>
      <c r="HJ16" s="177">
        <f t="shared" si="170"/>
        <v>4</v>
      </c>
      <c r="HK16" s="177">
        <f t="shared" si="170"/>
        <v>2</v>
      </c>
      <c r="HL16" s="177">
        <f t="shared" si="170"/>
        <v>6</v>
      </c>
      <c r="HM16" s="177">
        <f t="shared" si="170"/>
        <v>2</v>
      </c>
      <c r="HN16" s="177">
        <f t="shared" si="170"/>
        <v>2</v>
      </c>
      <c r="HO16" s="197"/>
      <c r="HP16" s="353"/>
      <c r="HQ16" s="177">
        <f>HQ8-HQ12</f>
        <v>28</v>
      </c>
      <c r="HR16" s="177">
        <f>HR8-HR12</f>
        <v>2</v>
      </c>
      <c r="HS16" s="177">
        <f>HS8-HS12</f>
        <v>4</v>
      </c>
      <c r="HT16" s="353"/>
      <c r="HU16" s="177">
        <f>HU8-HU12</f>
        <v>0</v>
      </c>
      <c r="HV16" s="177">
        <f>HV8-HV12</f>
        <v>5</v>
      </c>
      <c r="HW16" s="177">
        <f>HW8-HW12</f>
        <v>3</v>
      </c>
      <c r="HX16" s="177">
        <f>HX8-HX12</f>
        <v>1</v>
      </c>
      <c r="HY16" s="178"/>
      <c r="HZ16" s="177">
        <f>HZ8-HZ12</f>
        <v>1</v>
      </c>
      <c r="IA16" s="358"/>
      <c r="IB16" s="197"/>
      <c r="IC16" s="177">
        <f t="shared" ref="IC16:IJ16" si="171">IC8-IC12</f>
        <v>13</v>
      </c>
      <c r="ID16" s="177">
        <f t="shared" si="171"/>
        <v>7</v>
      </c>
      <c r="IE16" s="177">
        <f t="shared" si="171"/>
        <v>11</v>
      </c>
      <c r="IF16" s="177">
        <f t="shared" si="171"/>
        <v>12</v>
      </c>
      <c r="IG16" s="177">
        <f t="shared" si="171"/>
        <v>3</v>
      </c>
      <c r="IH16" s="177">
        <f t="shared" si="171"/>
        <v>6</v>
      </c>
      <c r="II16" s="177">
        <f t="shared" si="171"/>
        <v>0</v>
      </c>
      <c r="IJ16" s="177">
        <f t="shared" si="171"/>
        <v>2</v>
      </c>
      <c r="IK16" s="358"/>
      <c r="IL16" s="197"/>
      <c r="IM16" s="177">
        <f t="shared" ref="IM16:IR16" si="172">IM8-IM12</f>
        <v>18</v>
      </c>
      <c r="IN16" s="177">
        <f t="shared" si="172"/>
        <v>3</v>
      </c>
      <c r="IO16" s="177">
        <f t="shared" si="172"/>
        <v>3</v>
      </c>
      <c r="IP16" s="177">
        <f t="shared" si="172"/>
        <v>4</v>
      </c>
      <c r="IQ16" s="177">
        <f t="shared" si="172"/>
        <v>6</v>
      </c>
      <c r="IR16" s="177">
        <f t="shared" si="172"/>
        <v>3</v>
      </c>
      <c r="IS16" s="358"/>
      <c r="IT16" s="177">
        <f>IT8-IT12</f>
        <v>2</v>
      </c>
      <c r="IU16" s="177">
        <f>IU8-IU12</f>
        <v>3</v>
      </c>
      <c r="IV16" s="197"/>
      <c r="IW16" s="177">
        <f>IW8-IW12</f>
        <v>2</v>
      </c>
      <c r="IX16" s="177">
        <f>IX8-IX12</f>
        <v>1</v>
      </c>
      <c r="IY16" s="178"/>
      <c r="IZ16" s="177">
        <f>IZ8-IZ12</f>
        <v>6</v>
      </c>
      <c r="JA16" s="177">
        <f>JA8-JA12</f>
        <v>4</v>
      </c>
      <c r="JB16" s="178"/>
      <c r="JC16" s="177">
        <f>JC8-JC12</f>
        <v>2</v>
      </c>
      <c r="JD16" s="177">
        <f>JD8-JD12</f>
        <v>1</v>
      </c>
      <c r="JE16" s="177">
        <f>JE8-JE12</f>
        <v>2</v>
      </c>
      <c r="JF16" s="178"/>
      <c r="JG16" s="177">
        <f>JG8-JG12</f>
        <v>5</v>
      </c>
      <c r="JH16" s="197"/>
      <c r="JI16" s="177">
        <f>JI8-JI12</f>
        <v>10</v>
      </c>
      <c r="JJ16" s="177">
        <f>JJ8-JJ12</f>
        <v>15</v>
      </c>
      <c r="JK16" s="177">
        <f>JK8-JK12</f>
        <v>2</v>
      </c>
      <c r="JL16" s="177">
        <f>JL8-JL12</f>
        <v>6</v>
      </c>
      <c r="JM16" s="197"/>
      <c r="JN16" s="177">
        <f>JN8-JN12</f>
        <v>12</v>
      </c>
      <c r="JO16" s="420"/>
      <c r="JP16" s="358"/>
      <c r="JQ16" s="197"/>
      <c r="JR16" s="177">
        <f t="shared" ref="JR16:KC16" si="173">JR8-JR12</f>
        <v>6</v>
      </c>
      <c r="JS16" s="177">
        <f t="shared" si="173"/>
        <v>8</v>
      </c>
      <c r="JT16" s="177">
        <f t="shared" si="173"/>
        <v>6</v>
      </c>
      <c r="JU16" s="177">
        <f t="shared" si="173"/>
        <v>3</v>
      </c>
      <c r="JV16" s="177">
        <f t="shared" si="173"/>
        <v>1</v>
      </c>
      <c r="JW16" s="177">
        <f t="shared" si="173"/>
        <v>4</v>
      </c>
      <c r="JX16" s="177">
        <f t="shared" si="173"/>
        <v>4</v>
      </c>
      <c r="JY16" s="177">
        <f t="shared" si="173"/>
        <v>3</v>
      </c>
      <c r="JZ16" s="177">
        <f t="shared" si="173"/>
        <v>9</v>
      </c>
      <c r="KA16" s="177">
        <f t="shared" si="173"/>
        <v>3</v>
      </c>
      <c r="KB16" s="177">
        <f t="shared" si="173"/>
        <v>3</v>
      </c>
      <c r="KC16" s="177">
        <f t="shared" si="173"/>
        <v>5</v>
      </c>
      <c r="KD16" s="197"/>
      <c r="KE16" s="177">
        <f>KE8-KE12</f>
        <v>2</v>
      </c>
      <c r="KF16" s="177">
        <f>KF8-KF12</f>
        <v>1</v>
      </c>
      <c r="KG16" s="177">
        <f>KG8-KG12</f>
        <v>1</v>
      </c>
      <c r="KH16" s="197"/>
      <c r="KI16" s="177">
        <f>KI8-KI12</f>
        <v>1</v>
      </c>
      <c r="KJ16" s="177">
        <f>KJ8-KJ12</f>
        <v>3</v>
      </c>
      <c r="KK16" s="177">
        <f>KK8-KK12</f>
        <v>2</v>
      </c>
      <c r="KL16" s="177">
        <f>KL8-KL12</f>
        <v>2</v>
      </c>
      <c r="KM16" s="197"/>
      <c r="KN16" s="177">
        <f>KN8-KN12</f>
        <v>7</v>
      </c>
      <c r="KO16" s="177">
        <f>KO8-KO12</f>
        <v>7</v>
      </c>
      <c r="KP16" s="177">
        <f>KP8-KP12</f>
        <v>7</v>
      </c>
      <c r="KQ16" s="197"/>
      <c r="KR16" s="177">
        <f>KR8-KR12</f>
        <v>2</v>
      </c>
      <c r="KS16" s="177">
        <f>KS8-KS12</f>
        <v>10</v>
      </c>
      <c r="KT16" s="177">
        <f>KT8-KT12</f>
        <v>9</v>
      </c>
      <c r="KU16" s="358"/>
      <c r="KV16" s="197"/>
      <c r="KW16" s="177">
        <f>KW8-KW12</f>
        <v>2</v>
      </c>
      <c r="KX16" s="177">
        <f>KX8-KX12</f>
        <v>4</v>
      </c>
      <c r="KY16" s="177">
        <f>KY8-KY12</f>
        <v>1</v>
      </c>
      <c r="KZ16" s="177">
        <f>KZ8-KZ12</f>
        <v>4</v>
      </c>
      <c r="LA16" s="177">
        <f>LA8-LA12</f>
        <v>4</v>
      </c>
      <c r="LB16" s="197"/>
      <c r="LC16" s="177">
        <f>LC8-LC12</f>
        <v>3</v>
      </c>
      <c r="LD16" s="177">
        <f>LD8-LD12</f>
        <v>3</v>
      </c>
      <c r="LE16" s="177">
        <f>LE8-LE12</f>
        <v>2</v>
      </c>
      <c r="LF16" s="353"/>
      <c r="LG16" s="177">
        <f>LG8-LG12</f>
        <v>2</v>
      </c>
      <c r="LH16" s="177">
        <f>LH8-LH12</f>
        <v>2</v>
      </c>
      <c r="LI16" s="177">
        <f>LI8-LI12</f>
        <v>2</v>
      </c>
      <c r="LJ16" s="197"/>
      <c r="LK16" s="177">
        <f t="shared" ref="LK16:LX16" si="174">LK8-LK12</f>
        <v>3</v>
      </c>
      <c r="LL16" s="177">
        <f t="shared" si="174"/>
        <v>1</v>
      </c>
      <c r="LM16" s="177">
        <f t="shared" si="174"/>
        <v>2</v>
      </c>
      <c r="LN16" s="177">
        <f t="shared" si="174"/>
        <v>6</v>
      </c>
      <c r="LO16" s="177">
        <f t="shared" si="174"/>
        <v>1</v>
      </c>
      <c r="LP16" s="177">
        <f t="shared" si="174"/>
        <v>4</v>
      </c>
      <c r="LQ16" s="177">
        <f t="shared" si="174"/>
        <v>2</v>
      </c>
      <c r="LR16" s="177">
        <f t="shared" si="174"/>
        <v>1</v>
      </c>
      <c r="LS16" s="177">
        <f t="shared" si="174"/>
        <v>1</v>
      </c>
      <c r="LT16" s="177">
        <f t="shared" si="174"/>
        <v>1</v>
      </c>
      <c r="LU16" s="177">
        <f t="shared" si="174"/>
        <v>4</v>
      </c>
      <c r="LV16" s="177">
        <f t="shared" si="174"/>
        <v>4</v>
      </c>
      <c r="LW16" s="177">
        <f t="shared" si="174"/>
        <v>1</v>
      </c>
      <c r="LX16" s="177">
        <f t="shared" si="174"/>
        <v>1</v>
      </c>
      <c r="LY16" s="197"/>
      <c r="LZ16" s="177">
        <f>LZ8-LZ12</f>
        <v>1</v>
      </c>
      <c r="MA16" s="177">
        <f>MA8-MA12</f>
        <v>7</v>
      </c>
      <c r="MB16" s="177">
        <f>MB8-MB12</f>
        <v>1</v>
      </c>
      <c r="MC16" s="177">
        <f>MC8-MC12</f>
        <v>5</v>
      </c>
      <c r="MD16" s="177">
        <f>MD8-MD12</f>
        <v>5</v>
      </c>
      <c r="ME16" s="197"/>
      <c r="MF16" s="177">
        <f>MF8-MF12</f>
        <v>2</v>
      </c>
      <c r="MG16" s="177">
        <f>MG8-MG12</f>
        <v>2</v>
      </c>
      <c r="MH16" s="177">
        <f>MH8-MH12</f>
        <v>5</v>
      </c>
      <c r="MI16" s="177">
        <f>MI8-MI12</f>
        <v>1</v>
      </c>
      <c r="MJ16" s="197"/>
      <c r="MK16" s="177">
        <f t="shared" ref="MK16:MP16" si="175">MK8-MK12</f>
        <v>1</v>
      </c>
      <c r="ML16" s="177">
        <f t="shared" si="175"/>
        <v>1</v>
      </c>
      <c r="MM16" s="177">
        <f t="shared" si="175"/>
        <v>1</v>
      </c>
      <c r="MN16" s="177">
        <f t="shared" si="175"/>
        <v>2</v>
      </c>
      <c r="MO16" s="177">
        <f t="shared" si="175"/>
        <v>1</v>
      </c>
      <c r="MP16" s="177">
        <f t="shared" si="175"/>
        <v>8</v>
      </c>
      <c r="MQ16" s="170"/>
      <c r="MR16" s="177">
        <f t="shared" ref="MR16:MZ16" si="176">MR8-MR12</f>
        <v>1</v>
      </c>
      <c r="MS16" s="177">
        <f t="shared" si="176"/>
        <v>1</v>
      </c>
      <c r="MT16" s="177">
        <f t="shared" si="176"/>
        <v>1</v>
      </c>
      <c r="MU16" s="177">
        <f t="shared" si="176"/>
        <v>1</v>
      </c>
      <c r="MV16" s="177">
        <f t="shared" si="176"/>
        <v>0</v>
      </c>
      <c r="MW16" s="177">
        <f t="shared" si="176"/>
        <v>3</v>
      </c>
      <c r="MX16" s="177">
        <f t="shared" si="176"/>
        <v>0</v>
      </c>
      <c r="MY16" s="177">
        <f t="shared" si="176"/>
        <v>2</v>
      </c>
      <c r="MZ16" s="177">
        <f t="shared" si="176"/>
        <v>2</v>
      </c>
      <c r="NA16" s="116"/>
      <c r="NB16" s="116"/>
      <c r="NC16" s="116"/>
      <c r="ND16" s="116"/>
    </row>
    <row r="17" spans="1:369" s="340" customFormat="1" ht="25" customHeight="1">
      <c r="A17" s="1238"/>
      <c r="B17" s="335" t="s">
        <v>1448</v>
      </c>
      <c r="C17" s="1301" t="s">
        <v>1404</v>
      </c>
      <c r="D17" s="1301"/>
      <c r="E17" s="1301"/>
      <c r="F17" s="1301"/>
      <c r="G17" s="1301"/>
      <c r="H17" s="1301"/>
      <c r="I17" s="1301"/>
      <c r="J17" s="1301"/>
      <c r="K17" s="1301"/>
      <c r="L17" s="1301"/>
      <c r="M17" s="1301"/>
      <c r="N17" s="1301"/>
      <c r="O17" s="1301"/>
      <c r="P17" s="1301"/>
      <c r="Q17" s="1301"/>
      <c r="R17" s="1301"/>
      <c r="S17" s="1301"/>
      <c r="T17" s="1301"/>
      <c r="U17" s="1301"/>
      <c r="V17" s="336"/>
      <c r="W17" s="359">
        <f t="shared" ref="W17:AJ17" si="177">W18/($R$33+$R$43-1)</f>
        <v>1</v>
      </c>
      <c r="X17" s="342">
        <f t="shared" si="177"/>
        <v>1</v>
      </c>
      <c r="Y17" s="338">
        <f t="shared" si="177"/>
        <v>1</v>
      </c>
      <c r="Z17" s="342">
        <f t="shared" si="177"/>
        <v>0.7142857142857143</v>
      </c>
      <c r="AA17" s="338">
        <f t="shared" si="177"/>
        <v>0.7142857142857143</v>
      </c>
      <c r="AB17" s="342">
        <f t="shared" si="177"/>
        <v>0.42857142857142855</v>
      </c>
      <c r="AC17" s="338">
        <f t="shared" si="177"/>
        <v>0.42857142857142855</v>
      </c>
      <c r="AD17" s="342">
        <f t="shared" si="177"/>
        <v>1</v>
      </c>
      <c r="AE17" s="338">
        <f t="shared" si="177"/>
        <v>1</v>
      </c>
      <c r="AF17" s="338">
        <f t="shared" si="177"/>
        <v>0.2857142857142857</v>
      </c>
      <c r="AG17" s="338">
        <f t="shared" si="177"/>
        <v>0.8571428571428571</v>
      </c>
      <c r="AH17" s="338">
        <f t="shared" si="177"/>
        <v>0.14285714285714285</v>
      </c>
      <c r="AI17" s="342">
        <f t="shared" si="177"/>
        <v>1</v>
      </c>
      <c r="AJ17" s="338">
        <f t="shared" si="177"/>
        <v>0.5714285714285714</v>
      </c>
      <c r="AK17" s="194"/>
      <c r="AL17" s="338">
        <f>AL18/($R$33+$R$43-1)</f>
        <v>0.8571428571428571</v>
      </c>
      <c r="AM17" s="646">
        <f>AM18/($R$33+$R$43-1)</f>
        <v>1</v>
      </c>
      <c r="AN17" s="338">
        <f t="shared" ref="AN17:AX17" si="178">AN18/($R$33+$R$43-1)</f>
        <v>0.8571428571428571</v>
      </c>
      <c r="AO17" s="338">
        <f t="shared" si="178"/>
        <v>0.14285714285714285</v>
      </c>
      <c r="AP17" s="338">
        <f t="shared" si="178"/>
        <v>0.14285714285714285</v>
      </c>
      <c r="AQ17" s="338">
        <f t="shared" si="178"/>
        <v>0.14285714285714285</v>
      </c>
      <c r="AR17" s="338">
        <f t="shared" si="178"/>
        <v>0</v>
      </c>
      <c r="AS17" s="338">
        <f t="shared" si="178"/>
        <v>0.14285714285714285</v>
      </c>
      <c r="AT17" s="338">
        <f t="shared" si="178"/>
        <v>0</v>
      </c>
      <c r="AU17" s="338">
        <f t="shared" si="178"/>
        <v>0</v>
      </c>
      <c r="AV17" s="338">
        <f t="shared" si="178"/>
        <v>0.5714285714285714</v>
      </c>
      <c r="AW17" s="338">
        <f t="shared" si="178"/>
        <v>0</v>
      </c>
      <c r="AX17" s="338">
        <f t="shared" si="178"/>
        <v>0</v>
      </c>
      <c r="AY17" s="194"/>
      <c r="AZ17" s="338">
        <f>AZ18/($R$33+$R$43-1)</f>
        <v>0.42857142857142855</v>
      </c>
      <c r="BA17" s="194"/>
      <c r="BB17" s="338">
        <f>BB18/($R$33+$R$43-1)</f>
        <v>0.8571428571428571</v>
      </c>
      <c r="BC17" s="342">
        <f>BC18/($R$33+$R$43-1)</f>
        <v>1</v>
      </c>
      <c r="BD17" s="338">
        <f t="shared" ref="BD17:BE17" si="179">BD18/($R$33+$R$43-1)</f>
        <v>1</v>
      </c>
      <c r="BE17" s="338">
        <f t="shared" si="179"/>
        <v>0.42857142857142855</v>
      </c>
      <c r="BF17" s="342">
        <f>BF18/($R$33+$R$43-1)</f>
        <v>1</v>
      </c>
      <c r="BG17" s="338">
        <f t="shared" ref="BG17:BJ17" si="180">BG18/($R$33+$R$43-1)</f>
        <v>0.14285714285714285</v>
      </c>
      <c r="BH17" s="338">
        <f t="shared" si="180"/>
        <v>0.7142857142857143</v>
      </c>
      <c r="BI17" s="338">
        <f t="shared" si="180"/>
        <v>0.5714285714285714</v>
      </c>
      <c r="BJ17" s="338">
        <f t="shared" si="180"/>
        <v>0.5714285714285714</v>
      </c>
      <c r="BK17" s="359">
        <f>BK18/($R$33+$R$43-1)</f>
        <v>1</v>
      </c>
      <c r="BL17" s="338">
        <f t="shared" ref="BL17:BM17" si="181">BL18/($R$33+$R$43-1)</f>
        <v>0.2857142857142857</v>
      </c>
      <c r="BM17" s="338">
        <f t="shared" si="181"/>
        <v>0.14285714285714285</v>
      </c>
      <c r="BN17" s="342">
        <f>BN18/($R$33+$R$43-1)</f>
        <v>1</v>
      </c>
      <c r="BO17" s="338">
        <f t="shared" ref="BO17" si="182">BO18/($R$33+$R$43-1)</f>
        <v>1</v>
      </c>
      <c r="BP17" s="338">
        <f t="shared" ref="BP17" si="183">BP18/($R$33+$R$43-1)</f>
        <v>0</v>
      </c>
      <c r="BQ17" s="338">
        <f t="shared" ref="BQ17" si="184">BQ18/($R$33+$R$43-1)</f>
        <v>0</v>
      </c>
      <c r="BR17" s="342">
        <f>BR18/($R$33+$R$43-1)</f>
        <v>0.42857142857142855</v>
      </c>
      <c r="BS17" s="338">
        <f t="shared" ref="BS17" si="185">BS18/($R$33+$R$43-1)</f>
        <v>0.42857142857142855</v>
      </c>
      <c r="BT17" s="338">
        <f t="shared" ref="BT17" si="186">BT18/($R$33+$R$43-1)</f>
        <v>0.2857142857142857</v>
      </c>
      <c r="BU17" s="341"/>
      <c r="BV17" s="338">
        <f t="shared" ref="BV17" si="187">BV18/($R$33+$R$43-1)</f>
        <v>0.7142857142857143</v>
      </c>
      <c r="BW17" s="342">
        <f>BW18/($R$33+$R$43-1)</f>
        <v>0.5714285714285714</v>
      </c>
      <c r="BX17" s="338">
        <f t="shared" ref="BX17" si="188">BX18/($R$33+$R$43-1)</f>
        <v>0.14285714285714285</v>
      </c>
      <c r="BY17" s="338">
        <f t="shared" ref="BY17" si="189">BY18/($R$33+$R$43-1)</f>
        <v>0.2857142857142857</v>
      </c>
      <c r="BZ17" s="342">
        <f>BZ18/($R$33+$R$43-1)</f>
        <v>0.8571428571428571</v>
      </c>
      <c r="CA17" s="338">
        <f t="shared" ref="CA17" si="190">CA18/($R$33+$R$43-1)</f>
        <v>0.42857142857142855</v>
      </c>
      <c r="CB17" s="338">
        <f t="shared" ref="CB17" si="191">CB18/($R$33+$R$43-1)</f>
        <v>0.8571428571428571</v>
      </c>
      <c r="CC17" s="338">
        <f t="shared" ref="CC17" si="192">CC18/($R$33+$R$43-1)</f>
        <v>0.5714285714285714</v>
      </c>
      <c r="CD17" s="338">
        <f t="shared" ref="CD17:CH17" si="193">CD18/($R$33+$R$43-1)</f>
        <v>0.5714285714285714</v>
      </c>
      <c r="CE17" s="359">
        <f>CE18/($R$33+$R$43-1)</f>
        <v>1</v>
      </c>
      <c r="CF17" s="338">
        <f t="shared" si="193"/>
        <v>0</v>
      </c>
      <c r="CG17" s="342">
        <f>CG18/($R$33+$R$43-1)</f>
        <v>1</v>
      </c>
      <c r="CH17" s="338">
        <f t="shared" si="193"/>
        <v>0.5714285714285714</v>
      </c>
      <c r="CI17" s="194"/>
      <c r="CJ17" s="338">
        <f t="shared" ref="CJ17" si="194">CJ18/($R$33+$R$43-1)</f>
        <v>0.7142857142857143</v>
      </c>
      <c r="CK17" s="338">
        <f t="shared" ref="CK17" si="195">CK18/($R$33+$R$43-1)</f>
        <v>0.2857142857142857</v>
      </c>
      <c r="CL17" s="646">
        <f>CL18/($R$33+$R$43-1)</f>
        <v>0.8571428571428571</v>
      </c>
      <c r="CM17" s="338">
        <f t="shared" ref="CM17" si="196">CM18/($R$33+$R$43-1)</f>
        <v>0.8571428571428571</v>
      </c>
      <c r="CN17" s="338">
        <f t="shared" ref="CN17" si="197">CN18/($R$33+$R$43-1)</f>
        <v>0</v>
      </c>
      <c r="CO17" s="338">
        <f t="shared" ref="CO17" si="198">CO18/($R$33+$R$43-1)</f>
        <v>0.14285714285714285</v>
      </c>
      <c r="CP17" s="646">
        <f>CP18/($R$33+$R$43-1)</f>
        <v>0.8571428571428571</v>
      </c>
      <c r="CQ17" s="338">
        <f t="shared" ref="CQ17" si="199">CQ18/($R$33+$R$43-1)</f>
        <v>0</v>
      </c>
      <c r="CR17" s="338">
        <f t="shared" ref="CR17" si="200">CR18/($R$33+$R$43-1)</f>
        <v>0.7142857142857143</v>
      </c>
      <c r="CS17" s="338">
        <f t="shared" ref="CS17" si="201">CS18/($R$33+$R$43-1)</f>
        <v>0.2857142857142857</v>
      </c>
      <c r="CT17" s="338">
        <f t="shared" ref="CT17" si="202">CT18/($R$33+$R$43-1)</f>
        <v>0</v>
      </c>
      <c r="CU17" s="338">
        <f t="shared" ref="CU17" si="203">CU18/($R$33+$R$43-1)</f>
        <v>0.14285714285714285</v>
      </c>
      <c r="CV17" s="338">
        <f t="shared" ref="CV17" si="204">CV18/($R$33+$R$43-1)</f>
        <v>0.2857142857142857</v>
      </c>
      <c r="CW17" s="338">
        <f t="shared" ref="CW17" si="205">CW18/($R$33+$R$43-1)</f>
        <v>0.2857142857142857</v>
      </c>
      <c r="CX17" s="646">
        <f>CX18/($R$33+$R$43-1)</f>
        <v>0.2857142857142857</v>
      </c>
      <c r="CY17" s="338">
        <f t="shared" ref="CY17" si="206">CY18/($R$33+$R$43-1)</f>
        <v>0</v>
      </c>
      <c r="CZ17" s="338">
        <f t="shared" ref="CZ17" si="207">CZ18/($R$33+$R$43-1)</f>
        <v>0.14285714285714285</v>
      </c>
      <c r="DA17" s="338">
        <f t="shared" ref="DA17" si="208">DA18/($R$33+$R$43-1)</f>
        <v>0</v>
      </c>
      <c r="DB17" s="338">
        <f t="shared" ref="DB17" si="209">DB18/($R$33+$R$43-1)</f>
        <v>0</v>
      </c>
      <c r="DC17" s="342">
        <f>DC18/($R$33+$R$43-1)</f>
        <v>0.2857142857142857</v>
      </c>
      <c r="DD17" s="338">
        <f t="shared" ref="DD17" si="210">DD18/($R$33+$R$43-1)</f>
        <v>0.14285714285714285</v>
      </c>
      <c r="DE17" s="338">
        <f t="shared" ref="DE17" si="211">DE18/($R$33+$R$43-1)</f>
        <v>0</v>
      </c>
      <c r="DF17" s="338">
        <f t="shared" ref="DF17" si="212">DF18/($R$33+$R$43-1)</f>
        <v>0</v>
      </c>
      <c r="DG17" s="338">
        <f t="shared" ref="DG17" si="213">DG18/($R$33+$R$43-1)</f>
        <v>0</v>
      </c>
      <c r="DH17" s="338">
        <f t="shared" ref="DH17" si="214">DH18/($R$33+$R$43-1)</f>
        <v>0</v>
      </c>
      <c r="DI17" s="338">
        <f t="shared" ref="DI17" si="215">DI18/($R$33+$R$43-1)</f>
        <v>0</v>
      </c>
      <c r="DJ17" s="338">
        <f t="shared" ref="DJ17" si="216">DJ18/($R$33+$R$43-1)</f>
        <v>0</v>
      </c>
      <c r="DK17" s="338">
        <f t="shared" ref="DK17" si="217">DK18/($R$33+$R$43-1)</f>
        <v>0</v>
      </c>
      <c r="DL17" s="338">
        <f t="shared" ref="DL17" si="218">DL18/($R$33+$R$43-1)</f>
        <v>0</v>
      </c>
      <c r="DM17" s="338">
        <f t="shared" ref="DM17" si="219">DM18/($R$33+$R$43-1)</f>
        <v>0</v>
      </c>
      <c r="DN17" s="338">
        <f t="shared" ref="DN17" si="220">DN18/($R$33+$R$43-1)</f>
        <v>0.14285714285714285</v>
      </c>
      <c r="DO17" s="342">
        <f>DO18/($R$33+$R$43-1)</f>
        <v>0.42857142857142855</v>
      </c>
      <c r="DP17" s="338">
        <f t="shared" ref="DP17" si="221">DP18/($R$33+$R$43-1)</f>
        <v>0</v>
      </c>
      <c r="DQ17" s="338">
        <f t="shared" ref="DQ17" si="222">DQ18/($R$33+$R$43-1)</f>
        <v>0</v>
      </c>
      <c r="DR17" s="338">
        <f t="shared" ref="DR17" si="223">DR18/($R$33+$R$43-1)</f>
        <v>0.2857142857142857</v>
      </c>
      <c r="DS17" s="342">
        <f>DS18/($R$33+$R$43-1)</f>
        <v>0.14285714285714285</v>
      </c>
      <c r="DT17" s="338">
        <f t="shared" ref="DT17" si="224">DT18/($R$33+$R$43-1)</f>
        <v>0.14285714285714285</v>
      </c>
      <c r="DU17" s="338">
        <f t="shared" ref="DU17" si="225">DU18/($R$33+$R$43-1)</f>
        <v>0</v>
      </c>
      <c r="DV17" s="338">
        <f t="shared" ref="DV17" si="226">DV18/($R$33+$R$43-1)</f>
        <v>0</v>
      </c>
      <c r="DW17" s="338">
        <f t="shared" ref="DW17" si="227">DW18/($R$33+$R$43-1)</f>
        <v>0</v>
      </c>
      <c r="DX17" s="338">
        <f t="shared" ref="DX17" si="228">DX18/($R$33+$R$43-1)</f>
        <v>0</v>
      </c>
      <c r="DY17" s="338">
        <f t="shared" ref="DY17:DZ17" si="229">DY18/($R$33+$R$43-1)</f>
        <v>0</v>
      </c>
      <c r="DZ17" s="338">
        <f t="shared" si="229"/>
        <v>0</v>
      </c>
      <c r="EA17" s="359">
        <f>EA18/($R$33+$R$43-1)</f>
        <v>1</v>
      </c>
      <c r="EB17" s="338">
        <f t="shared" ref="EB17" si="230">EB18/($R$33+$R$43-1)</f>
        <v>0</v>
      </c>
      <c r="EC17" s="342">
        <f>EC18/($R$33+$R$43-1)</f>
        <v>1</v>
      </c>
      <c r="ED17" s="646">
        <f>ED18/($R$33+$R$43-1)</f>
        <v>0.7142857142857143</v>
      </c>
      <c r="EE17" s="338">
        <f t="shared" ref="EE17" si="231">EE18/($R$33+$R$43-1)</f>
        <v>0.5714285714285714</v>
      </c>
      <c r="EF17" s="338">
        <f t="shared" ref="EF17" si="232">EF18/($R$33+$R$43-1)</f>
        <v>0.14285714285714285</v>
      </c>
      <c r="EG17" s="338">
        <f t="shared" ref="EG17" si="233">EG18/($R$33+$R$43-1)</f>
        <v>0</v>
      </c>
      <c r="EH17" s="338">
        <f t="shared" ref="EH17" si="234">EH18/($R$33+$R$43-1)</f>
        <v>0.14285714285714285</v>
      </c>
      <c r="EI17" s="194"/>
      <c r="EJ17" s="338">
        <f t="shared" ref="EJ17" si="235">EJ18/($R$33+$R$43-1)</f>
        <v>0.14285714285714285</v>
      </c>
      <c r="EK17" s="646">
        <f>EK18/($R$33+$R$43-1)</f>
        <v>0.8571428571428571</v>
      </c>
      <c r="EL17" s="338">
        <f t="shared" ref="EL17" si="236">EL18/($R$33+$R$43-1)</f>
        <v>0.8571428571428571</v>
      </c>
      <c r="EM17" s="338">
        <f t="shared" ref="EM17" si="237">EM18/($R$33+$R$43-1)</f>
        <v>0.14285714285714285</v>
      </c>
      <c r="EN17" s="194"/>
      <c r="EO17" s="338">
        <f t="shared" ref="EO17" si="238">EO18/($R$33+$R$43-1)</f>
        <v>0.14285714285714285</v>
      </c>
      <c r="EP17" s="646">
        <f>EP18/($R$33+$R$43-1)</f>
        <v>0.8571428571428571</v>
      </c>
      <c r="EQ17" s="338">
        <f t="shared" ref="EQ17" si="239">EQ18/($R$33+$R$43-1)</f>
        <v>0.42857142857142855</v>
      </c>
      <c r="ER17" s="338">
        <f t="shared" ref="ER17" si="240">ER18/($R$33+$R$43-1)</f>
        <v>0.14285714285714285</v>
      </c>
      <c r="ES17" s="338">
        <f t="shared" ref="ES17" si="241">ES18/($R$33+$R$43-1)</f>
        <v>0</v>
      </c>
      <c r="ET17" s="338">
        <f t="shared" ref="ET17" si="242">ET18/($R$33+$R$43-1)</f>
        <v>0.2857142857142857</v>
      </c>
      <c r="EU17" s="338">
        <f t="shared" ref="EU17" si="243">EU18/($R$33+$R$43-1)</f>
        <v>0.2857142857142857</v>
      </c>
      <c r="EV17" s="338">
        <f t="shared" ref="EV17" si="244">EV18/($R$33+$R$43-1)</f>
        <v>0</v>
      </c>
      <c r="EW17" s="342">
        <f>EW18/($R$33+$R$43-1)</f>
        <v>1</v>
      </c>
      <c r="EX17" s="646">
        <f>EX18/($R$33+$R$43-1)</f>
        <v>1</v>
      </c>
      <c r="EY17" s="338">
        <f t="shared" ref="EY17" si="245">EY18/($R$33+$R$43-1)</f>
        <v>1</v>
      </c>
      <c r="EZ17" s="338">
        <f t="shared" ref="EZ17" si="246">EZ18/($R$33+$R$43-1)</f>
        <v>0.14285714285714285</v>
      </c>
      <c r="FA17" s="646">
        <f>FA18/($R$33+$R$43-1)</f>
        <v>1</v>
      </c>
      <c r="FB17" s="338">
        <f t="shared" ref="FB17" si="247">FB18/($R$33+$R$43-1)</f>
        <v>1</v>
      </c>
      <c r="FC17" s="338">
        <f t="shared" ref="FC17" si="248">FC18/($R$33+$R$43-1)</f>
        <v>0.42857142857142855</v>
      </c>
      <c r="FD17" s="338">
        <f t="shared" ref="FD17" si="249">FD18/($R$33+$R$43-1)</f>
        <v>0.2857142857142857</v>
      </c>
      <c r="FE17" s="194"/>
      <c r="FF17" s="338">
        <f t="shared" ref="FF17" si="250">FF18/($R$33+$R$43-1)</f>
        <v>0</v>
      </c>
      <c r="FG17" s="646">
        <f>FG18/($R$33+$R$43-1)</f>
        <v>0.5714285714285714</v>
      </c>
      <c r="FH17" s="338">
        <f t="shared" ref="FH17" si="251">FH18/($R$33+$R$43-1)</f>
        <v>0.5714285714285714</v>
      </c>
      <c r="FI17" s="338">
        <f t="shared" ref="FI17" si="252">FI18/($R$33+$R$43-1)</f>
        <v>0.14285714285714285</v>
      </c>
      <c r="FJ17" s="646">
        <f>FJ18/($R$33+$R$43-1)</f>
        <v>0.5714285714285714</v>
      </c>
      <c r="FK17" s="338">
        <f t="shared" ref="FK17" si="253">FK18/($R$33+$R$43-1)</f>
        <v>0.42857142857142855</v>
      </c>
      <c r="FL17" s="338">
        <f t="shared" ref="FL17" si="254">FL18/($R$33+$R$43-1)</f>
        <v>0</v>
      </c>
      <c r="FM17" s="338">
        <f t="shared" ref="FM17" si="255">FM18/($R$33+$R$43-1)</f>
        <v>0</v>
      </c>
      <c r="FN17" s="359">
        <f>FN18/($R$33+$R$43-1)</f>
        <v>1</v>
      </c>
      <c r="FO17" s="338">
        <f t="shared" ref="FO17" si="256">FO18/($R$33+$R$43-1)</f>
        <v>0.7142857142857143</v>
      </c>
      <c r="FP17" s="342">
        <f>FP18/($R$33+$R$43-1)</f>
        <v>1</v>
      </c>
      <c r="FQ17" s="338">
        <f t="shared" ref="FQ17" si="257">FQ18/($R$33+$R$43-1)</f>
        <v>0.7142857142857143</v>
      </c>
      <c r="FR17" s="194"/>
      <c r="FS17" s="338">
        <f t="shared" ref="FS17" si="258">FS18/($R$33+$R$43-1)</f>
        <v>0.14285714285714285</v>
      </c>
      <c r="FT17" s="646">
        <f>FT18/($R$33+$R$43-1)</f>
        <v>0.7142857142857143</v>
      </c>
      <c r="FU17" s="338">
        <f t="shared" ref="FU17" si="259">FU18/($R$33+$R$43-1)</f>
        <v>0.5714285714285714</v>
      </c>
      <c r="FV17" s="338">
        <f t="shared" ref="FV17" si="260">FV18/($R$33+$R$43-1)</f>
        <v>0.14285714285714285</v>
      </c>
      <c r="FW17" s="338">
        <f t="shared" ref="FW17" si="261">FW18/($R$33+$R$43-1)</f>
        <v>0.2857142857142857</v>
      </c>
      <c r="FX17" s="338">
        <f t="shared" ref="FX17" si="262">FX18/($R$33+$R$43-1)</f>
        <v>0</v>
      </c>
      <c r="FY17" s="338">
        <f t="shared" ref="FY17" si="263">FY18/($R$33+$R$43-1)</f>
        <v>0</v>
      </c>
      <c r="FZ17" s="194"/>
      <c r="GA17" s="338">
        <f t="shared" ref="GA17" si="264">GA18/($R$33+$R$43-1)</f>
        <v>0.14285714285714285</v>
      </c>
      <c r="GB17" s="342">
        <f>GB18/($R$33+$R$43-1)</f>
        <v>0.8571428571428571</v>
      </c>
      <c r="GC17" s="338">
        <f t="shared" ref="GC17" si="265">GC18/($R$33+$R$43-1)</f>
        <v>0.8571428571428571</v>
      </c>
      <c r="GD17" s="338">
        <f t="shared" ref="GD17" si="266">GD18/($R$33+$R$43-1)</f>
        <v>0.42857142857142855</v>
      </c>
      <c r="GE17" s="338">
        <f t="shared" ref="GE17" si="267">GE18/($R$33+$R$43-1)</f>
        <v>0.14285714285714285</v>
      </c>
      <c r="GF17" s="342">
        <f>GF18/($R$33+$R$43-1)</f>
        <v>0.8571428571428571</v>
      </c>
      <c r="GG17" s="338">
        <f t="shared" ref="GG17" si="268">GG18/($R$33+$R$43-1)</f>
        <v>0.8571428571428571</v>
      </c>
      <c r="GH17" s="359">
        <f>GH18/($R$33+$R$43-1)</f>
        <v>0.8571428571428571</v>
      </c>
      <c r="GI17" s="338">
        <f t="shared" ref="GI17" si="269">GI18/($R$33+$R$43-1)</f>
        <v>0.8571428571428571</v>
      </c>
      <c r="GJ17" s="342">
        <f>GJ18/($R$33+$R$43-1)</f>
        <v>0.42857142857142855</v>
      </c>
      <c r="GK17" s="338">
        <f t="shared" ref="GK17" si="270">GK18/($R$33+$R$43-1)</f>
        <v>0.2857142857142857</v>
      </c>
      <c r="GL17" s="338">
        <f t="shared" ref="GL17" si="271">GL18/($R$33+$R$43-1)</f>
        <v>0.14285714285714285</v>
      </c>
      <c r="GM17" s="342">
        <f>GM18/($R$33+$R$43-1)</f>
        <v>0.5714285714285714</v>
      </c>
      <c r="GN17" s="338">
        <f t="shared" ref="GN17" si="272">GN18/($R$33+$R$43-1)</f>
        <v>0</v>
      </c>
      <c r="GO17" s="338">
        <f t="shared" ref="GO17" si="273">GO18/($R$33+$R$43-1)</f>
        <v>0</v>
      </c>
      <c r="GP17" s="338">
        <f t="shared" ref="GP17" si="274">GP18/($R$33+$R$43-1)</f>
        <v>0.14285714285714285</v>
      </c>
      <c r="GQ17" s="338">
        <f t="shared" ref="GQ17" si="275">GQ18/($R$33+$R$43-1)</f>
        <v>0.42857142857142855</v>
      </c>
      <c r="GR17" s="338">
        <f t="shared" ref="GR17" si="276">GR18/($R$33+$R$43-1)</f>
        <v>0.42857142857142855</v>
      </c>
      <c r="GS17" s="359">
        <f>GS18/($R$33+$R$43-1)</f>
        <v>1</v>
      </c>
      <c r="GT17" s="338">
        <f t="shared" ref="GT17" si="277">GT18/($R$33+$R$43-1)</f>
        <v>0</v>
      </c>
      <c r="GU17" s="342">
        <f>GU18/($R$33+$R$43-1)</f>
        <v>1</v>
      </c>
      <c r="GV17" s="646">
        <f>GV18/($R$33+$R$43-1)</f>
        <v>0.8571428571428571</v>
      </c>
      <c r="GW17" s="338">
        <f t="shared" ref="GW17" si="278">GW18/($R$33+$R$43-1)</f>
        <v>0.7142857142857143</v>
      </c>
      <c r="GX17" s="338">
        <f t="shared" ref="GX17" si="279">GX18/($R$33+$R$43-1)</f>
        <v>0.2857142857142857</v>
      </c>
      <c r="GY17" s="646">
        <f>GY18/($R$33+$R$43-1)</f>
        <v>1</v>
      </c>
      <c r="GZ17" s="338">
        <f t="shared" ref="GZ17" si="280">GZ18/($R$33+$R$43-1)</f>
        <v>0</v>
      </c>
      <c r="HA17" s="338">
        <f t="shared" ref="HA17" si="281">HA18/($R$33+$R$43-1)</f>
        <v>0</v>
      </c>
      <c r="HB17" s="338">
        <f t="shared" ref="HB17" si="282">HB18/($R$33+$R$43-1)</f>
        <v>0.14285714285714285</v>
      </c>
      <c r="HC17" s="338">
        <f t="shared" ref="HC17" si="283">HC18/($R$33+$R$43-1)</f>
        <v>1</v>
      </c>
      <c r="HD17" s="338">
        <f t="shared" ref="HD17" si="284">HD18/($R$33+$R$43-1)</f>
        <v>0.14285714285714285</v>
      </c>
      <c r="HE17" s="338">
        <f t="shared" ref="HE17" si="285">HE18/($R$33+$R$43-1)</f>
        <v>0.14285714285714285</v>
      </c>
      <c r="HF17" s="338">
        <f t="shared" ref="HF17" si="286">HF18/($R$33+$R$43-1)</f>
        <v>0</v>
      </c>
      <c r="HG17" s="338">
        <f t="shared" ref="HG17" si="287">HG18/($R$33+$R$43-1)</f>
        <v>0</v>
      </c>
      <c r="HH17" s="342">
        <f>HH18/($R$33+$R$43-1)</f>
        <v>0.5714285714285714</v>
      </c>
      <c r="HI17" s="338">
        <f t="shared" ref="HI17" si="288">HI18/($R$33+$R$43-1)</f>
        <v>0</v>
      </c>
      <c r="HJ17" s="338">
        <f t="shared" ref="HJ17" si="289">HJ18/($R$33+$R$43-1)</f>
        <v>0</v>
      </c>
      <c r="HK17" s="338">
        <f t="shared" ref="HK17" si="290">HK18/($R$33+$R$43-1)</f>
        <v>0.14285714285714285</v>
      </c>
      <c r="HL17" s="338">
        <f t="shared" ref="HL17" si="291">HL18/($R$33+$R$43-1)</f>
        <v>0.2857142857142857</v>
      </c>
      <c r="HM17" s="338">
        <f t="shared" ref="HM17" si="292">HM18/($R$33+$R$43-1)</f>
        <v>0.14285714285714285</v>
      </c>
      <c r="HN17" s="338">
        <f t="shared" ref="HN17" si="293">HN18/($R$33+$R$43-1)</f>
        <v>0.14285714285714285</v>
      </c>
      <c r="HO17" s="342">
        <f>HO18/($R$33+$R$43-1)</f>
        <v>1</v>
      </c>
      <c r="HP17" s="646">
        <f>HP18/($R$33+$R$43-1)</f>
        <v>1</v>
      </c>
      <c r="HQ17" s="338">
        <f t="shared" ref="HQ17" si="294">HQ18/($R$33+$R$43-1)</f>
        <v>1</v>
      </c>
      <c r="HR17" s="338">
        <f t="shared" ref="HR17" si="295">HR18/($R$33+$R$43-1)</f>
        <v>0</v>
      </c>
      <c r="HS17" s="338">
        <f t="shared" ref="HS17" si="296">HS18/($R$33+$R$43-1)</f>
        <v>0</v>
      </c>
      <c r="HT17" s="646">
        <f>HT18/($R$33+$R$43-1)</f>
        <v>0.14285714285714285</v>
      </c>
      <c r="HU17" s="338">
        <f t="shared" ref="HU17" si="297">HU18/($R$33+$R$43-1)</f>
        <v>0</v>
      </c>
      <c r="HV17" s="338">
        <f t="shared" ref="HV17" si="298">HV18/($R$33+$R$43-1)</f>
        <v>0</v>
      </c>
      <c r="HW17" s="338">
        <f t="shared" ref="HW17" si="299">HW18/($R$33+$R$43-1)</f>
        <v>0</v>
      </c>
      <c r="HX17" s="338">
        <f t="shared" ref="HX17" si="300">HX18/($R$33+$R$43-1)</f>
        <v>0</v>
      </c>
      <c r="HY17" s="194"/>
      <c r="HZ17" s="338">
        <f t="shared" ref="HZ17" si="301">HZ18/($R$33+$R$43-1)</f>
        <v>0</v>
      </c>
      <c r="IA17" s="359">
        <f>IA18/($R$33+$R$43-1)</f>
        <v>1</v>
      </c>
      <c r="IB17" s="342">
        <f>IB18/($R$33+$R$43-1)</f>
        <v>1</v>
      </c>
      <c r="IC17" s="338">
        <f t="shared" ref="IC17" si="302">IC18/($R$33+$R$43-1)</f>
        <v>0.7142857142857143</v>
      </c>
      <c r="ID17" s="338">
        <f t="shared" ref="ID17" si="303">ID18/($R$33+$R$43-1)</f>
        <v>0.14285714285714285</v>
      </c>
      <c r="IE17" s="338">
        <f t="shared" ref="IE17" si="304">IE18/($R$33+$R$43-1)</f>
        <v>0.14285714285714285</v>
      </c>
      <c r="IF17" s="338">
        <f t="shared" ref="IF17" si="305">IF18/($R$33+$R$43-1)</f>
        <v>0.2857142857142857</v>
      </c>
      <c r="IG17" s="338">
        <f t="shared" ref="IG17" si="306">IG18/($R$33+$R$43-1)</f>
        <v>0</v>
      </c>
      <c r="IH17" s="338">
        <f t="shared" ref="IH17" si="307">IH18/($R$33+$R$43-1)</f>
        <v>0.2857142857142857</v>
      </c>
      <c r="II17" s="338">
        <f t="shared" ref="II17" si="308">II18/($R$33+$R$43-1)</f>
        <v>0</v>
      </c>
      <c r="IJ17" s="338">
        <f t="shared" ref="IJ17" si="309">IJ18/($R$33+$R$43-1)</f>
        <v>0</v>
      </c>
      <c r="IK17" s="359">
        <f>IK18/($R$33+$R$43-1)</f>
        <v>0.8571428571428571</v>
      </c>
      <c r="IL17" s="342">
        <f>IL18/($R$33+$R$43-1)</f>
        <v>0.8571428571428571</v>
      </c>
      <c r="IM17" s="338">
        <f t="shared" ref="IM17" si="310">IM18/($R$33+$R$43-1)</f>
        <v>0.8571428571428571</v>
      </c>
      <c r="IN17" s="338">
        <f t="shared" ref="IN17" si="311">IN18/($R$33+$R$43-1)</f>
        <v>0</v>
      </c>
      <c r="IO17" s="338">
        <f t="shared" ref="IO17" si="312">IO18/($R$33+$R$43-1)</f>
        <v>0</v>
      </c>
      <c r="IP17" s="338">
        <f t="shared" ref="IP17" si="313">IP18/($R$33+$R$43-1)</f>
        <v>0.14285714285714285</v>
      </c>
      <c r="IQ17" s="338">
        <f t="shared" ref="IQ17" si="314">IQ18/($R$33+$R$43-1)</f>
        <v>0</v>
      </c>
      <c r="IR17" s="338">
        <f t="shared" ref="IR17" si="315">IR18/($R$33+$R$43-1)</f>
        <v>0</v>
      </c>
      <c r="IS17" s="359">
        <f>IS18/($R$33+$R$43-1)</f>
        <v>1</v>
      </c>
      <c r="IT17" s="338">
        <f t="shared" ref="IT17" si="316">IT18/($R$33+$R$43-1)</f>
        <v>0</v>
      </c>
      <c r="IU17" s="338">
        <f t="shared" ref="IU17" si="317">IU18/($R$33+$R$43-1)</f>
        <v>0</v>
      </c>
      <c r="IV17" s="342">
        <f>IV18/($R$33+$R$43-1)</f>
        <v>0.42857142857142855</v>
      </c>
      <c r="IW17" s="338">
        <f t="shared" ref="IW17" si="318">IW18/($R$33+$R$43-1)</f>
        <v>0</v>
      </c>
      <c r="IX17" s="338">
        <f t="shared" ref="IX17" si="319">IX18/($R$33+$R$43-1)</f>
        <v>0.14285714285714285</v>
      </c>
      <c r="IY17" s="194"/>
      <c r="IZ17" s="338">
        <f t="shared" ref="IZ17" si="320">IZ18/($R$33+$R$43-1)</f>
        <v>0.14285714285714285</v>
      </c>
      <c r="JA17" s="338">
        <f t="shared" ref="JA17" si="321">JA18/($R$33+$R$43-1)</f>
        <v>0</v>
      </c>
      <c r="JB17" s="194"/>
      <c r="JC17" s="338">
        <f t="shared" ref="JC17" si="322">JC18/($R$33+$R$43-1)</f>
        <v>0</v>
      </c>
      <c r="JD17" s="338">
        <f t="shared" ref="JD17" si="323">JD18/($R$33+$R$43-1)</f>
        <v>0</v>
      </c>
      <c r="JE17" s="338">
        <f t="shared" ref="JE17" si="324">JE18/($R$33+$R$43-1)</f>
        <v>0</v>
      </c>
      <c r="JF17" s="194"/>
      <c r="JG17" s="338">
        <f t="shared" ref="JG17" si="325">JG18/($R$33+$R$43-1)</f>
        <v>0.14285714285714285</v>
      </c>
      <c r="JH17" s="342">
        <f>JH18/($R$33+$R$43-1)</f>
        <v>0.8571428571428571</v>
      </c>
      <c r="JI17" s="338">
        <f t="shared" ref="JI17" si="326">JI18/($R$33+$R$43-1)</f>
        <v>0.5714285714285714</v>
      </c>
      <c r="JJ17" s="338">
        <f t="shared" ref="JJ17" si="327">JJ18/($R$33+$R$43-1)</f>
        <v>0.8571428571428571</v>
      </c>
      <c r="JK17" s="338">
        <f t="shared" ref="JK17" si="328">JK18/($R$33+$R$43-1)</f>
        <v>0</v>
      </c>
      <c r="JL17" s="338">
        <f t="shared" ref="JL17" si="329">JL18/($R$33+$R$43-1)</f>
        <v>0.14285714285714285</v>
      </c>
      <c r="JM17" s="342">
        <f>JM18/($R$33+$R$43-1)</f>
        <v>0.42857142857142855</v>
      </c>
      <c r="JN17" s="338">
        <f t="shared" ref="JN17" si="330">JN18/($R$33+$R$43-1)</f>
        <v>0.2857142857142857</v>
      </c>
      <c r="JO17" s="421"/>
      <c r="JP17" s="359">
        <f>JP18/($R$33+$R$43-1)</f>
        <v>1</v>
      </c>
      <c r="JQ17" s="342">
        <f>JQ18/($R$33+$R$43-1)</f>
        <v>0.7142857142857143</v>
      </c>
      <c r="JR17" s="338">
        <f t="shared" ref="JR17" si="331">JR18/($R$33+$R$43-1)</f>
        <v>0.42857142857142855</v>
      </c>
      <c r="JS17" s="338">
        <f t="shared" ref="JS17" si="332">JS18/($R$33+$R$43-1)</f>
        <v>0.7142857142857143</v>
      </c>
      <c r="JT17" s="338">
        <f t="shared" ref="JT17" si="333">JT18/($R$33+$R$43-1)</f>
        <v>0.2857142857142857</v>
      </c>
      <c r="JU17" s="338">
        <f t="shared" ref="JU17" si="334">JU18/($R$33+$R$43-1)</f>
        <v>0.42857142857142855</v>
      </c>
      <c r="JV17" s="338">
        <f t="shared" ref="JV17" si="335">JV18/($R$33+$R$43-1)</f>
        <v>0.14285714285714285</v>
      </c>
      <c r="JW17" s="338">
        <f t="shared" ref="JW17" si="336">JW18/($R$33+$R$43-1)</f>
        <v>0.5714285714285714</v>
      </c>
      <c r="JX17" s="338">
        <f t="shared" ref="JX17" si="337">JX18/($R$33+$R$43-1)</f>
        <v>0.5714285714285714</v>
      </c>
      <c r="JY17" s="338">
        <f t="shared" ref="JY17" si="338">JY18/($R$33+$R$43-1)</f>
        <v>0.42857142857142855</v>
      </c>
      <c r="JZ17" s="338">
        <f t="shared" ref="JZ17" si="339">JZ18/($R$33+$R$43-1)</f>
        <v>0.8571428571428571</v>
      </c>
      <c r="KA17" s="338">
        <f t="shared" ref="KA17" si="340">KA18/($R$33+$R$43-1)</f>
        <v>0.42857142857142855</v>
      </c>
      <c r="KB17" s="338">
        <f t="shared" ref="KB17" si="341">KB18/($R$33+$R$43-1)</f>
        <v>0.42857142857142855</v>
      </c>
      <c r="KC17" s="338">
        <f t="shared" ref="KC17" si="342">KC18/($R$33+$R$43-1)</f>
        <v>0.5714285714285714</v>
      </c>
      <c r="KD17" s="342">
        <f>KD18/($R$33+$R$43-1)</f>
        <v>0.2857142857142857</v>
      </c>
      <c r="KE17" s="338">
        <f t="shared" ref="KE17" si="343">KE18/($R$33+$R$43-1)</f>
        <v>0.2857142857142857</v>
      </c>
      <c r="KF17" s="338">
        <f t="shared" ref="KF17" si="344">KF18/($R$33+$R$43-1)</f>
        <v>0.14285714285714285</v>
      </c>
      <c r="KG17" s="338">
        <f t="shared" ref="KG17" si="345">KG18/($R$33+$R$43-1)</f>
        <v>0.14285714285714285</v>
      </c>
      <c r="KH17" s="342">
        <f>KH18/($R$33+$R$43-1)</f>
        <v>0.7142857142857143</v>
      </c>
      <c r="KI17" s="338">
        <f t="shared" ref="KI17" si="346">KI18/($R$33+$R$43-1)</f>
        <v>0.14285714285714285</v>
      </c>
      <c r="KJ17" s="338">
        <f t="shared" ref="KJ17" si="347">KJ18/($R$33+$R$43-1)</f>
        <v>0.42857142857142855</v>
      </c>
      <c r="KK17" s="338">
        <f t="shared" ref="KK17" si="348">KK18/($R$33+$R$43-1)</f>
        <v>0.2857142857142857</v>
      </c>
      <c r="KL17" s="338">
        <f t="shared" ref="KL17" si="349">KL18/($R$33+$R$43-1)</f>
        <v>0.2857142857142857</v>
      </c>
      <c r="KM17" s="342">
        <f>KM18/($R$33+$R$43-1)</f>
        <v>0.5714285714285714</v>
      </c>
      <c r="KN17" s="338">
        <f t="shared" ref="KN17" si="350">KN18/($R$33+$R$43-1)</f>
        <v>0.5714285714285714</v>
      </c>
      <c r="KO17" s="338">
        <f t="shared" ref="KO17" si="351">KO18/($R$33+$R$43-1)</f>
        <v>0.5714285714285714</v>
      </c>
      <c r="KP17" s="338">
        <f t="shared" ref="KP17" si="352">KP18/($R$33+$R$43-1)</f>
        <v>0.5714285714285714</v>
      </c>
      <c r="KQ17" s="342">
        <f>KQ18/($R$33+$R$43-1)</f>
        <v>0.8571428571428571</v>
      </c>
      <c r="KR17" s="338">
        <f t="shared" ref="KR17" si="353">KR18/($R$33+$R$43-1)</f>
        <v>0.2857142857142857</v>
      </c>
      <c r="KS17" s="338">
        <f t="shared" ref="KS17" si="354">KS18/($R$33+$R$43-1)</f>
        <v>0.8571428571428571</v>
      </c>
      <c r="KT17" s="338">
        <f t="shared" ref="KT17" si="355">KT18/($R$33+$R$43-1)</f>
        <v>0.42857142857142855</v>
      </c>
      <c r="KU17" s="359">
        <f>KU18/($R$33+$R$43-1)</f>
        <v>0.8571428571428571</v>
      </c>
      <c r="KV17" s="342">
        <f>KV18/($R$33+$R$43-1)</f>
        <v>0.5714285714285714</v>
      </c>
      <c r="KW17" s="338">
        <f t="shared" ref="KW17" si="356">KW18/($R$33+$R$43-1)</f>
        <v>0.2857142857142857</v>
      </c>
      <c r="KX17" s="338">
        <f t="shared" ref="KX17" si="357">KX18/($R$33+$R$43-1)</f>
        <v>0.5714285714285714</v>
      </c>
      <c r="KY17" s="338">
        <f t="shared" ref="KY17" si="358">KY18/($R$33+$R$43-1)</f>
        <v>0.14285714285714285</v>
      </c>
      <c r="KZ17" s="338">
        <f t="shared" ref="KZ17" si="359">KZ18/($R$33+$R$43-1)</f>
        <v>0.5714285714285714</v>
      </c>
      <c r="LA17" s="338">
        <f t="shared" ref="LA17" si="360">LA18/($R$33+$R$43-1)</f>
        <v>0.5714285714285714</v>
      </c>
      <c r="LB17" s="342">
        <f>LB18/($R$33+$R$43-1)</f>
        <v>0.5714285714285714</v>
      </c>
      <c r="LC17" s="338">
        <f t="shared" ref="LC17" si="361">LC18/($R$33+$R$43-1)</f>
        <v>0.42857142857142855</v>
      </c>
      <c r="LD17" s="338">
        <f t="shared" ref="LD17" si="362">LD18/($R$33+$R$43-1)</f>
        <v>0.42857142857142855</v>
      </c>
      <c r="LE17" s="338">
        <f t="shared" ref="LE17" si="363">LE18/($R$33+$R$43-1)</f>
        <v>0.2857142857142857</v>
      </c>
      <c r="LF17" s="646">
        <f>LF18/($R$33+$R$43-1)</f>
        <v>0.5714285714285714</v>
      </c>
      <c r="LG17" s="338">
        <f t="shared" ref="LG17" si="364">LG18/($R$33+$R$43-1)</f>
        <v>0.2857142857142857</v>
      </c>
      <c r="LH17" s="338">
        <f t="shared" ref="LH17" si="365">LH18/($R$33+$R$43-1)</f>
        <v>0.2857142857142857</v>
      </c>
      <c r="LI17" s="338">
        <f t="shared" ref="LI17" si="366">LI18/($R$33+$R$43-1)</f>
        <v>0.2857142857142857</v>
      </c>
      <c r="LJ17" s="342">
        <f>LJ18/($R$33+$R$43-1)</f>
        <v>0.7142857142857143</v>
      </c>
      <c r="LK17" s="338">
        <f t="shared" ref="LK17" si="367">LK18/($R$33+$R$43-1)</f>
        <v>0.42857142857142855</v>
      </c>
      <c r="LL17" s="338">
        <f t="shared" ref="LL17" si="368">LL18/($R$33+$R$43-1)</f>
        <v>0.14285714285714285</v>
      </c>
      <c r="LM17" s="338">
        <f t="shared" ref="LM17" si="369">LM18/($R$33+$R$43-1)</f>
        <v>0.2857142857142857</v>
      </c>
      <c r="LN17" s="338">
        <f t="shared" ref="LN17" si="370">LN18/($R$33+$R$43-1)</f>
        <v>0.7142857142857143</v>
      </c>
      <c r="LO17" s="338">
        <f t="shared" ref="LO17" si="371">LO18/($R$33+$R$43-1)</f>
        <v>0.14285714285714285</v>
      </c>
      <c r="LP17" s="338">
        <f t="shared" ref="LP17" si="372">LP18/($R$33+$R$43-1)</f>
        <v>0.5714285714285714</v>
      </c>
      <c r="LQ17" s="338">
        <f t="shared" ref="LQ17" si="373">LQ18/($R$33+$R$43-1)</f>
        <v>0.2857142857142857</v>
      </c>
      <c r="LR17" s="338">
        <f t="shared" ref="LR17" si="374">LR18/($R$33+$R$43-1)</f>
        <v>0.14285714285714285</v>
      </c>
      <c r="LS17" s="338">
        <f t="shared" ref="LS17" si="375">LS18/($R$33+$R$43-1)</f>
        <v>0.14285714285714285</v>
      </c>
      <c r="LT17" s="338">
        <f t="shared" ref="LT17" si="376">LT18/($R$33+$R$43-1)</f>
        <v>0.14285714285714285</v>
      </c>
      <c r="LU17" s="338">
        <f t="shared" ref="LU17" si="377">LU18/($R$33+$R$43-1)</f>
        <v>0.5714285714285714</v>
      </c>
      <c r="LV17" s="338">
        <f t="shared" ref="LV17" si="378">LV18/($R$33+$R$43-1)</f>
        <v>0.5714285714285714</v>
      </c>
      <c r="LW17" s="338">
        <f t="shared" ref="LW17" si="379">LW18/($R$33+$R$43-1)</f>
        <v>0.14285714285714285</v>
      </c>
      <c r="LX17" s="338">
        <f t="shared" ref="LX17" si="380">LX18/($R$33+$R$43-1)</f>
        <v>0.14285714285714285</v>
      </c>
      <c r="LY17" s="342">
        <f>LY18/($R$33+$R$43-1)</f>
        <v>0.8571428571428571</v>
      </c>
      <c r="LZ17" s="338">
        <f t="shared" ref="LZ17" si="381">LZ18/($R$33+$R$43-1)</f>
        <v>0.14285714285714285</v>
      </c>
      <c r="MA17" s="338">
        <f t="shared" ref="MA17" si="382">MA18/($R$33+$R$43-1)</f>
        <v>0.5714285714285714</v>
      </c>
      <c r="MB17" s="338">
        <f t="shared" ref="MB17" si="383">MB18/($R$33+$R$43-1)</f>
        <v>0.14285714285714285</v>
      </c>
      <c r="MC17" s="338">
        <f t="shared" ref="MC17" si="384">MC18/($R$33+$R$43-1)</f>
        <v>0.7142857142857143</v>
      </c>
      <c r="MD17" s="338">
        <f t="shared" ref="MD17" si="385">MD18/($R$33+$R$43-1)</f>
        <v>0.7142857142857143</v>
      </c>
      <c r="ME17" s="342">
        <f>ME18/($R$33+$R$43-1)</f>
        <v>0.5714285714285714</v>
      </c>
      <c r="MF17" s="338">
        <f t="shared" ref="MF17" si="386">MF18/($R$33+$R$43-1)</f>
        <v>0.2857142857142857</v>
      </c>
      <c r="MG17" s="338">
        <f t="shared" ref="MG17" si="387">MG18/($R$33+$R$43-1)</f>
        <v>0.2857142857142857</v>
      </c>
      <c r="MH17" s="338">
        <f t="shared" ref="MH17" si="388">MH18/($R$33+$R$43-1)</f>
        <v>0.5714285714285714</v>
      </c>
      <c r="MI17" s="338">
        <f t="shared" ref="MI17" si="389">MI18/($R$33+$R$43-1)</f>
        <v>0.14285714285714285</v>
      </c>
      <c r="MJ17" s="342">
        <f>MJ18/($R$33+$R$43-1)</f>
        <v>0.7142857142857143</v>
      </c>
      <c r="MK17" s="338">
        <f t="shared" ref="MK17" si="390">MK18/($R$33+$R$43-1)</f>
        <v>0.14285714285714285</v>
      </c>
      <c r="ML17" s="338">
        <f t="shared" ref="ML17" si="391">ML18/($R$33+$R$43-1)</f>
        <v>0.14285714285714285</v>
      </c>
      <c r="MM17" s="338">
        <f t="shared" ref="MM17" si="392">MM18/($R$33+$R$43-1)</f>
        <v>0.14285714285714285</v>
      </c>
      <c r="MN17" s="338">
        <f t="shared" ref="MN17" si="393">MN18/($R$33+$R$43-1)</f>
        <v>0.2857142857142857</v>
      </c>
      <c r="MO17" s="338">
        <f t="shared" ref="MO17" si="394">MO18/($R$33+$R$43-1)</f>
        <v>0.14285714285714285</v>
      </c>
      <c r="MP17" s="338">
        <f t="shared" ref="MP17" si="395">MP18/($R$33+$R$43-1)</f>
        <v>0.7142857142857143</v>
      </c>
      <c r="MQ17" s="337"/>
      <c r="MR17" s="338">
        <f t="shared" ref="MR17" si="396">MR18/($R$33+$R$43-1)</f>
        <v>0</v>
      </c>
      <c r="MS17" s="338">
        <f t="shared" ref="MS17" si="397">MS18/($R$33+$R$43-1)</f>
        <v>0.14285714285714285</v>
      </c>
      <c r="MT17" s="338">
        <f t="shared" ref="MT17" si="398">MT18/($R$33+$R$43-1)</f>
        <v>0.14285714285714285</v>
      </c>
      <c r="MU17" s="338">
        <f t="shared" ref="MU17" si="399">MU18/($R$33+$R$43-1)</f>
        <v>0.14285714285714285</v>
      </c>
      <c r="MV17" s="338">
        <f t="shared" ref="MV17" si="400">MV18/($R$33+$R$43-1)</f>
        <v>0</v>
      </c>
      <c r="MW17" s="338">
        <f t="shared" ref="MW17" si="401">MW18/($R$33+$R$43-1)</f>
        <v>0</v>
      </c>
      <c r="MX17" s="338">
        <f t="shared" ref="MX17" si="402">MX18/($R$33+$R$43-1)</f>
        <v>0</v>
      </c>
      <c r="MY17" s="338">
        <f t="shared" ref="MY17" si="403">MY18/($R$33+$R$43-1)</f>
        <v>0.2857142857142857</v>
      </c>
      <c r="MZ17" s="338">
        <f t="shared" ref="MZ17" si="404">MZ18/($R$33+$R$43-1)</f>
        <v>0.2857142857142857</v>
      </c>
      <c r="NA17" s="339"/>
      <c r="NB17" s="339"/>
      <c r="NC17" s="339"/>
      <c r="ND17" s="339"/>
    </row>
    <row r="18" spans="1:369" s="119" customFormat="1" ht="25" customHeight="1">
      <c r="A18" s="1253"/>
      <c r="B18" s="139" t="s">
        <v>1438</v>
      </c>
      <c r="C18" s="1302" t="s">
        <v>1403</v>
      </c>
      <c r="D18" s="1302"/>
      <c r="E18" s="1302"/>
      <c r="F18" s="1302"/>
      <c r="G18" s="1302"/>
      <c r="H18" s="1302"/>
      <c r="I18" s="1302"/>
      <c r="J18" s="1302"/>
      <c r="K18" s="1302"/>
      <c r="L18" s="1302"/>
      <c r="M18" s="1302"/>
      <c r="N18" s="1302"/>
      <c r="O18" s="1302"/>
      <c r="P18" s="1302"/>
      <c r="Q18" s="1302"/>
      <c r="R18" s="1302"/>
      <c r="S18" s="1302"/>
      <c r="T18" s="1302"/>
      <c r="U18" s="1302"/>
      <c r="V18" s="156"/>
      <c r="W18" s="360">
        <f>COUNTIF(W33:W47,"&gt;0")</f>
        <v>7</v>
      </c>
      <c r="X18" s="278">
        <f>COUNTIF(X33:X47,"&gt;0")</f>
        <v>7</v>
      </c>
      <c r="Y18" s="102">
        <f>(Y9-Y13)</f>
        <v>7</v>
      </c>
      <c r="Z18" s="278">
        <f>COUNTIF(Z33:Z47,"&gt;0")</f>
        <v>5</v>
      </c>
      <c r="AA18" s="102">
        <f>(AA9-AA13)</f>
        <v>5</v>
      </c>
      <c r="AB18" s="278">
        <f>COUNTIF(AB33:AB47,"&gt;0")</f>
        <v>3</v>
      </c>
      <c r="AC18" s="102">
        <f>(AC9-AC13)</f>
        <v>3</v>
      </c>
      <c r="AD18" s="278">
        <f>COUNTIF(AD33:AD47,"&gt;0")</f>
        <v>7</v>
      </c>
      <c r="AE18" s="102">
        <f>(AE9-AE13)</f>
        <v>7</v>
      </c>
      <c r="AF18" s="102">
        <f>(AF9-AF13)</f>
        <v>2</v>
      </c>
      <c r="AG18" s="102">
        <f>(AG9-AG13)</f>
        <v>6</v>
      </c>
      <c r="AH18" s="102">
        <f>(AH9-AH13)</f>
        <v>1</v>
      </c>
      <c r="AI18" s="278">
        <f>COUNTIF(AI33:AI47,"&gt;0")</f>
        <v>7</v>
      </c>
      <c r="AJ18" s="102">
        <f>(AJ9-AJ13)</f>
        <v>4</v>
      </c>
      <c r="AK18" s="117"/>
      <c r="AL18" s="102">
        <f>(AL9-AL13)</f>
        <v>6</v>
      </c>
      <c r="AM18" s="354">
        <f>COUNTIF(AM33:AM47,"&gt;0")</f>
        <v>7</v>
      </c>
      <c r="AN18" s="102">
        <f t="shared" ref="AN18:AX18" si="405">(AN9-AN13)</f>
        <v>6</v>
      </c>
      <c r="AO18" s="102">
        <f t="shared" si="405"/>
        <v>1</v>
      </c>
      <c r="AP18" s="102">
        <f t="shared" si="405"/>
        <v>1</v>
      </c>
      <c r="AQ18" s="102">
        <f t="shared" si="405"/>
        <v>1</v>
      </c>
      <c r="AR18" s="102">
        <f t="shared" si="405"/>
        <v>0</v>
      </c>
      <c r="AS18" s="102">
        <f t="shared" si="405"/>
        <v>1</v>
      </c>
      <c r="AT18" s="102">
        <f t="shared" si="405"/>
        <v>0</v>
      </c>
      <c r="AU18" s="102">
        <f t="shared" si="405"/>
        <v>0</v>
      </c>
      <c r="AV18" s="102">
        <f t="shared" si="405"/>
        <v>4</v>
      </c>
      <c r="AW18" s="102">
        <f t="shared" si="405"/>
        <v>0</v>
      </c>
      <c r="AX18" s="102">
        <f t="shared" si="405"/>
        <v>0</v>
      </c>
      <c r="AY18" s="117"/>
      <c r="AZ18" s="102">
        <f>(AZ9-AZ13)</f>
        <v>3</v>
      </c>
      <c r="BA18" s="117"/>
      <c r="BB18" s="102">
        <f>(BB9-BB13)</f>
        <v>6</v>
      </c>
      <c r="BC18" s="278">
        <f>COUNTIF(BC33:BC47,"&gt;0")</f>
        <v>7</v>
      </c>
      <c r="BD18" s="102">
        <f>(BD9-BD13)</f>
        <v>7</v>
      </c>
      <c r="BE18" s="102">
        <f>(BE9-BE13)</f>
        <v>3</v>
      </c>
      <c r="BF18" s="278">
        <f>COUNTIF(BF33:BF47,"&gt;0")</f>
        <v>7</v>
      </c>
      <c r="BG18" s="102">
        <f>(BG9-BG13)</f>
        <v>1</v>
      </c>
      <c r="BH18" s="102">
        <f>(BH9-BH13)</f>
        <v>5</v>
      </c>
      <c r="BI18" s="102">
        <f>(BI9-BI13)</f>
        <v>4</v>
      </c>
      <c r="BJ18" s="102">
        <f>(BJ9-BJ13)</f>
        <v>4</v>
      </c>
      <c r="BK18" s="360">
        <f>COUNTIF(BK33:BK47,"&gt;0")</f>
        <v>7</v>
      </c>
      <c r="BL18" s="102">
        <f>(BL9-BL13)</f>
        <v>2</v>
      </c>
      <c r="BM18" s="102">
        <f>(BM9-BM13)</f>
        <v>1</v>
      </c>
      <c r="BN18" s="278">
        <f>COUNTIF(BN33:BN47,"&gt;0")</f>
        <v>7</v>
      </c>
      <c r="BO18" s="102">
        <f>(BO9-BO13)</f>
        <v>7</v>
      </c>
      <c r="BP18" s="102">
        <f>(BP9-BP13)</f>
        <v>0</v>
      </c>
      <c r="BQ18" s="102">
        <f>(BQ9-BQ13)</f>
        <v>0</v>
      </c>
      <c r="BR18" s="278">
        <f>COUNTIF(BR33:BR47,"&gt;0")</f>
        <v>3</v>
      </c>
      <c r="BS18" s="102">
        <f>(BS9-BS13)</f>
        <v>3</v>
      </c>
      <c r="BT18" s="102">
        <f>(BT9-BT13)</f>
        <v>2</v>
      </c>
      <c r="BU18" s="278"/>
      <c r="BV18" s="102">
        <f>(BV9-BV13)</f>
        <v>5</v>
      </c>
      <c r="BW18" s="278">
        <f>COUNTIF(BW33:BW47,"&gt;0")</f>
        <v>4</v>
      </c>
      <c r="BX18" s="102">
        <f>(BX9-BX13)</f>
        <v>1</v>
      </c>
      <c r="BY18" s="102">
        <f>(BY9-BY13)</f>
        <v>2</v>
      </c>
      <c r="BZ18" s="278">
        <f>COUNTIF(BZ33:BZ47,"&gt;0")</f>
        <v>6</v>
      </c>
      <c r="CA18" s="102">
        <f>(CA9-CA13)</f>
        <v>3</v>
      </c>
      <c r="CB18" s="102">
        <f>(CB9-CB13)</f>
        <v>6</v>
      </c>
      <c r="CC18" s="102">
        <f>(CC9-CC13)</f>
        <v>4</v>
      </c>
      <c r="CD18" s="102">
        <f>(CD9-CD13)</f>
        <v>4</v>
      </c>
      <c r="CE18" s="360">
        <f>COUNTIF(CE33:CE47,"&gt;0")</f>
        <v>7</v>
      </c>
      <c r="CF18" s="102">
        <f>(CF9-CF13)</f>
        <v>0</v>
      </c>
      <c r="CG18" s="278">
        <f>COUNTIF(CG33:CG47,"&gt;0")</f>
        <v>7</v>
      </c>
      <c r="CH18" s="102">
        <f>(CH9-CH13)</f>
        <v>4</v>
      </c>
      <c r="CI18" s="117"/>
      <c r="CJ18" s="102">
        <f>(CJ9-CJ13)</f>
        <v>5</v>
      </c>
      <c r="CK18" s="102">
        <f>(CK9-CK13)</f>
        <v>2</v>
      </c>
      <c r="CL18" s="354">
        <f>COUNTIF(CL33:CL47,"&gt;0")</f>
        <v>6</v>
      </c>
      <c r="CM18" s="102">
        <f>(CM9-CM13)</f>
        <v>6</v>
      </c>
      <c r="CN18" s="102">
        <f>(CN9-CN13)</f>
        <v>0</v>
      </c>
      <c r="CO18" s="102">
        <f>(CO9-CO13)</f>
        <v>1</v>
      </c>
      <c r="CP18" s="354">
        <f>COUNTIF(CP33:CP47,"&gt;0")</f>
        <v>6</v>
      </c>
      <c r="CQ18" s="102">
        <f t="shared" ref="CQ18:CW18" si="406">(CQ9-CQ13)</f>
        <v>0</v>
      </c>
      <c r="CR18" s="102">
        <f t="shared" si="406"/>
        <v>5</v>
      </c>
      <c r="CS18" s="102">
        <f t="shared" si="406"/>
        <v>2</v>
      </c>
      <c r="CT18" s="102">
        <f t="shared" si="406"/>
        <v>0</v>
      </c>
      <c r="CU18" s="102">
        <f t="shared" si="406"/>
        <v>1</v>
      </c>
      <c r="CV18" s="102">
        <f t="shared" si="406"/>
        <v>2</v>
      </c>
      <c r="CW18" s="102">
        <f t="shared" si="406"/>
        <v>2</v>
      </c>
      <c r="CX18" s="354">
        <f>COUNTIF(CX33:CX47,"&gt;0")</f>
        <v>2</v>
      </c>
      <c r="CY18" s="102">
        <f>(CY9-CY13)</f>
        <v>0</v>
      </c>
      <c r="CZ18" s="102">
        <f>(CZ9-CZ13)</f>
        <v>1</v>
      </c>
      <c r="DA18" s="102">
        <f>(DA9-DA13)</f>
        <v>0</v>
      </c>
      <c r="DB18" s="102">
        <f>(DB9-DB13)</f>
        <v>0</v>
      </c>
      <c r="DC18" s="278">
        <f>COUNTIF(DC33:DC47,"&gt;0")</f>
        <v>2</v>
      </c>
      <c r="DD18" s="102">
        <f t="shared" ref="DD18:DN18" si="407">(DD9-DD13)</f>
        <v>1</v>
      </c>
      <c r="DE18" s="102">
        <f t="shared" si="407"/>
        <v>0</v>
      </c>
      <c r="DF18" s="102">
        <f t="shared" si="407"/>
        <v>0</v>
      </c>
      <c r="DG18" s="102">
        <f t="shared" si="407"/>
        <v>0</v>
      </c>
      <c r="DH18" s="102">
        <f t="shared" si="407"/>
        <v>0</v>
      </c>
      <c r="DI18" s="102">
        <f t="shared" si="407"/>
        <v>0</v>
      </c>
      <c r="DJ18" s="102">
        <f t="shared" si="407"/>
        <v>0</v>
      </c>
      <c r="DK18" s="102">
        <f t="shared" si="407"/>
        <v>0</v>
      </c>
      <c r="DL18" s="102">
        <f t="shared" si="407"/>
        <v>0</v>
      </c>
      <c r="DM18" s="102">
        <f t="shared" si="407"/>
        <v>0</v>
      </c>
      <c r="DN18" s="102">
        <f t="shared" si="407"/>
        <v>1</v>
      </c>
      <c r="DO18" s="278">
        <f>COUNTIF(DO33:DO47,"&gt;0")</f>
        <v>3</v>
      </c>
      <c r="DP18" s="102">
        <f>(DP9-DP13)</f>
        <v>0</v>
      </c>
      <c r="DQ18" s="102">
        <f>(DQ9-DQ13)</f>
        <v>0</v>
      </c>
      <c r="DR18" s="102">
        <f>(DR9-DR13)</f>
        <v>2</v>
      </c>
      <c r="DS18" s="278">
        <f>COUNTIF(DS33:DS47,"&gt;0")</f>
        <v>1</v>
      </c>
      <c r="DT18" s="102">
        <f t="shared" ref="DT18:DZ18" si="408">(DT9-DT13)</f>
        <v>1</v>
      </c>
      <c r="DU18" s="102">
        <f t="shared" si="408"/>
        <v>0</v>
      </c>
      <c r="DV18" s="102">
        <f t="shared" si="408"/>
        <v>0</v>
      </c>
      <c r="DW18" s="102">
        <f t="shared" si="408"/>
        <v>0</v>
      </c>
      <c r="DX18" s="102">
        <f t="shared" si="408"/>
        <v>0</v>
      </c>
      <c r="DY18" s="102">
        <f t="shared" si="408"/>
        <v>0</v>
      </c>
      <c r="DZ18" s="102">
        <f t="shared" si="408"/>
        <v>0</v>
      </c>
      <c r="EA18" s="360">
        <f>COUNTIF(EA33:EA47,"&gt;0")</f>
        <v>7</v>
      </c>
      <c r="EB18" s="102">
        <f>(EB9-EB13)</f>
        <v>0</v>
      </c>
      <c r="EC18" s="278">
        <f>COUNTIF(EC33:EC47,"&gt;0")</f>
        <v>7</v>
      </c>
      <c r="ED18" s="354">
        <f>COUNTIF(ED33:ED47,"&gt;0")</f>
        <v>5</v>
      </c>
      <c r="EE18" s="102">
        <f>(EE9-EE13)</f>
        <v>4</v>
      </c>
      <c r="EF18" s="102">
        <f>(EF9-EF13)</f>
        <v>1</v>
      </c>
      <c r="EG18" s="102">
        <f>(EG9-EG13)</f>
        <v>0</v>
      </c>
      <c r="EH18" s="102">
        <f>(EH9-EH13)</f>
        <v>1</v>
      </c>
      <c r="EI18" s="117"/>
      <c r="EJ18" s="102">
        <f>(EJ9-EJ13)</f>
        <v>1</v>
      </c>
      <c r="EK18" s="354">
        <f>COUNTIF(EK33:EK47,"&gt;0")</f>
        <v>6</v>
      </c>
      <c r="EL18" s="102">
        <f>(EL9-EL13)</f>
        <v>6</v>
      </c>
      <c r="EM18" s="102">
        <f>(EM9-EM13)</f>
        <v>1</v>
      </c>
      <c r="EN18" s="117"/>
      <c r="EO18" s="102">
        <f>(EO9-EO13)</f>
        <v>1</v>
      </c>
      <c r="EP18" s="354">
        <f>COUNTIF(EP33:EP47,"&gt;0")</f>
        <v>6</v>
      </c>
      <c r="EQ18" s="102">
        <f t="shared" ref="EQ18:EV18" si="409">(EQ9-EQ13)</f>
        <v>3</v>
      </c>
      <c r="ER18" s="102">
        <f t="shared" si="409"/>
        <v>1</v>
      </c>
      <c r="ES18" s="102">
        <f t="shared" si="409"/>
        <v>0</v>
      </c>
      <c r="ET18" s="102">
        <f t="shared" si="409"/>
        <v>2</v>
      </c>
      <c r="EU18" s="102">
        <f t="shared" si="409"/>
        <v>2</v>
      </c>
      <c r="EV18" s="102">
        <f t="shared" si="409"/>
        <v>0</v>
      </c>
      <c r="EW18" s="278">
        <f>COUNTIF(EW33:EW47,"&gt;0")</f>
        <v>7</v>
      </c>
      <c r="EX18" s="354">
        <f>COUNTIF(EX33:EX47,"&gt;0")</f>
        <v>7</v>
      </c>
      <c r="EY18" s="102">
        <f>(EY9-EY13)</f>
        <v>7</v>
      </c>
      <c r="EZ18" s="102">
        <f>(EZ9-EZ13)</f>
        <v>1</v>
      </c>
      <c r="FA18" s="354">
        <f>COUNTIF(FA33:FA47,"&gt;0")</f>
        <v>7</v>
      </c>
      <c r="FB18" s="102">
        <f>(FB9-FB13)</f>
        <v>7</v>
      </c>
      <c r="FC18" s="102">
        <f>(FC9-FC13)</f>
        <v>3</v>
      </c>
      <c r="FD18" s="102">
        <f>(FD9-FD13)</f>
        <v>2</v>
      </c>
      <c r="FE18" s="117"/>
      <c r="FF18" s="102">
        <f>(FF9-FF13)</f>
        <v>0</v>
      </c>
      <c r="FG18" s="354">
        <f>COUNTIF(FG33:FG47,"&gt;0")</f>
        <v>4</v>
      </c>
      <c r="FH18" s="102">
        <f>(FH9-FH13)</f>
        <v>4</v>
      </c>
      <c r="FI18" s="102">
        <f>(FI9-FI13)</f>
        <v>1</v>
      </c>
      <c r="FJ18" s="354">
        <f>COUNTIF(FJ33:FJ47,"&gt;0")</f>
        <v>4</v>
      </c>
      <c r="FK18" s="102">
        <f>(FK9-FK13)</f>
        <v>3</v>
      </c>
      <c r="FL18" s="102">
        <f>(FL9-FL13)</f>
        <v>0</v>
      </c>
      <c r="FM18" s="102">
        <f>(FM9-FM13)</f>
        <v>0</v>
      </c>
      <c r="FN18" s="360">
        <f>COUNTIF(FN33:FN47,"&gt;0")</f>
        <v>7</v>
      </c>
      <c r="FO18" s="102">
        <f>(FO9-FO13)</f>
        <v>5</v>
      </c>
      <c r="FP18" s="278">
        <f>COUNTIF(FP33:FP47,"&gt;0")</f>
        <v>7</v>
      </c>
      <c r="FQ18" s="102">
        <f>(FQ9-FQ13)</f>
        <v>5</v>
      </c>
      <c r="FR18" s="117"/>
      <c r="FS18" s="102">
        <f>(FS9-FS13)</f>
        <v>1</v>
      </c>
      <c r="FT18" s="354">
        <f>COUNTIF(FT33:FT47,"&gt;0")</f>
        <v>5</v>
      </c>
      <c r="FU18" s="102">
        <f>(FU9-FU13)</f>
        <v>4</v>
      </c>
      <c r="FV18" s="102">
        <f>(FV9-FV13)</f>
        <v>1</v>
      </c>
      <c r="FW18" s="102">
        <f>(FW9-FW13)</f>
        <v>2</v>
      </c>
      <c r="FX18" s="102">
        <f>(FX9-FX13)</f>
        <v>0</v>
      </c>
      <c r="FY18" s="102">
        <f>(FY9-FY13)</f>
        <v>0</v>
      </c>
      <c r="FZ18" s="117"/>
      <c r="GA18" s="102">
        <f>(GA9-GA13)</f>
        <v>1</v>
      </c>
      <c r="GB18" s="278">
        <f>COUNTIF(GB33:GB47,"&gt;0")</f>
        <v>6</v>
      </c>
      <c r="GC18" s="102">
        <f>(GC9-GC13)</f>
        <v>6</v>
      </c>
      <c r="GD18" s="102">
        <f>(GD9-GD13)</f>
        <v>3</v>
      </c>
      <c r="GE18" s="102">
        <f>(GE9-GE13)</f>
        <v>1</v>
      </c>
      <c r="GF18" s="278">
        <f>COUNTIF(GF33:GF47,"&gt;0")</f>
        <v>6</v>
      </c>
      <c r="GG18" s="102">
        <f>(GG9-GG13)</f>
        <v>6</v>
      </c>
      <c r="GH18" s="360">
        <f>COUNTIF(GH33:GH47,"&gt;0")</f>
        <v>6</v>
      </c>
      <c r="GI18" s="102">
        <f>(GI9-GI13)</f>
        <v>6</v>
      </c>
      <c r="GJ18" s="278">
        <f>COUNTIF(GJ33:GJ47,"&gt;0")</f>
        <v>3</v>
      </c>
      <c r="GK18" s="102">
        <f>(GK9-GK13)</f>
        <v>2</v>
      </c>
      <c r="GL18" s="102">
        <f>(GL9-GL13)</f>
        <v>1</v>
      </c>
      <c r="GM18" s="278">
        <f>COUNTIF(GM33:GM47,"&gt;0")</f>
        <v>4</v>
      </c>
      <c r="GN18" s="102">
        <f t="shared" ref="GN18:GR18" si="410">(GN9-GN13)</f>
        <v>0</v>
      </c>
      <c r="GO18" s="102">
        <f t="shared" si="410"/>
        <v>0</v>
      </c>
      <c r="GP18" s="102">
        <f t="shared" si="410"/>
        <v>1</v>
      </c>
      <c r="GQ18" s="102">
        <f t="shared" si="410"/>
        <v>3</v>
      </c>
      <c r="GR18" s="102">
        <f t="shared" si="410"/>
        <v>3</v>
      </c>
      <c r="GS18" s="360">
        <f>COUNTIF(GS33:GS47,"&gt;0")</f>
        <v>7</v>
      </c>
      <c r="GT18" s="102">
        <f>(GT9-GT13)</f>
        <v>0</v>
      </c>
      <c r="GU18" s="278">
        <f>COUNTIF(GU33:GU47,"&gt;0")</f>
        <v>7</v>
      </c>
      <c r="GV18" s="354">
        <f>COUNTIF(GV33:GV47,"&gt;0")</f>
        <v>6</v>
      </c>
      <c r="GW18" s="102">
        <f>(GW9-GW13)</f>
        <v>5</v>
      </c>
      <c r="GX18" s="102">
        <f>(GX9-GX13)</f>
        <v>2</v>
      </c>
      <c r="GY18" s="354">
        <f>COUNTIF(GY33:GY47,"&gt;0")</f>
        <v>7</v>
      </c>
      <c r="GZ18" s="102">
        <f t="shared" ref="GZ18:HG18" si="411">(GZ9-GZ13)</f>
        <v>0</v>
      </c>
      <c r="HA18" s="102">
        <f t="shared" si="411"/>
        <v>0</v>
      </c>
      <c r="HB18" s="102">
        <f t="shared" si="411"/>
        <v>1</v>
      </c>
      <c r="HC18" s="102">
        <f t="shared" si="411"/>
        <v>7</v>
      </c>
      <c r="HD18" s="102">
        <f t="shared" si="411"/>
        <v>1</v>
      </c>
      <c r="HE18" s="102">
        <f t="shared" si="411"/>
        <v>1</v>
      </c>
      <c r="HF18" s="102">
        <f t="shared" si="411"/>
        <v>0</v>
      </c>
      <c r="HG18" s="102">
        <f t="shared" si="411"/>
        <v>0</v>
      </c>
      <c r="HH18" s="278">
        <f>COUNTIF(HH33:HH47,"&gt;0")</f>
        <v>4</v>
      </c>
      <c r="HI18" s="102">
        <f t="shared" ref="HI18:HN18" si="412">(HI9-HI13)</f>
        <v>0</v>
      </c>
      <c r="HJ18" s="102">
        <f t="shared" si="412"/>
        <v>0</v>
      </c>
      <c r="HK18" s="102">
        <f t="shared" si="412"/>
        <v>1</v>
      </c>
      <c r="HL18" s="102">
        <f t="shared" si="412"/>
        <v>2</v>
      </c>
      <c r="HM18" s="102">
        <f t="shared" si="412"/>
        <v>1</v>
      </c>
      <c r="HN18" s="102">
        <f t="shared" si="412"/>
        <v>1</v>
      </c>
      <c r="HO18" s="278">
        <f>COUNTIF(HO33:HO47,"&gt;0")</f>
        <v>7</v>
      </c>
      <c r="HP18" s="354">
        <f>COUNTIF(HP33:HP47,"&gt;0")</f>
        <v>7</v>
      </c>
      <c r="HQ18" s="102">
        <f>(HQ9-HQ13)</f>
        <v>7</v>
      </c>
      <c r="HR18" s="102">
        <f>(HR9-HR13)</f>
        <v>0</v>
      </c>
      <c r="HS18" s="102">
        <f>(HS9-HS13)</f>
        <v>0</v>
      </c>
      <c r="HT18" s="354">
        <f>COUNTIF(HT33:HT47,"&gt;0")</f>
        <v>1</v>
      </c>
      <c r="HU18" s="102">
        <f>(HU9-HU13)</f>
        <v>0</v>
      </c>
      <c r="HV18" s="102">
        <f>(HV9-HV13)</f>
        <v>0</v>
      </c>
      <c r="HW18" s="102">
        <f>(HW9-HW13)</f>
        <v>0</v>
      </c>
      <c r="HX18" s="102">
        <f>(HX9-HX13)</f>
        <v>0</v>
      </c>
      <c r="HY18" s="117"/>
      <c r="HZ18" s="102">
        <f>(HZ9-HZ13)</f>
        <v>0</v>
      </c>
      <c r="IA18" s="360">
        <f>COUNTIF(IA33:IA47,"&gt;0")</f>
        <v>7</v>
      </c>
      <c r="IB18" s="278">
        <f>COUNTIF(IB33:IB47,"&gt;0")</f>
        <v>7</v>
      </c>
      <c r="IC18" s="102">
        <f t="shared" ref="IC18:IJ18" si="413">(IC9-IC13)</f>
        <v>5</v>
      </c>
      <c r="ID18" s="102">
        <f t="shared" si="413"/>
        <v>1</v>
      </c>
      <c r="IE18" s="102">
        <f t="shared" si="413"/>
        <v>1</v>
      </c>
      <c r="IF18" s="102">
        <f t="shared" si="413"/>
        <v>2</v>
      </c>
      <c r="IG18" s="102">
        <f t="shared" si="413"/>
        <v>0</v>
      </c>
      <c r="IH18" s="102">
        <f t="shared" si="413"/>
        <v>2</v>
      </c>
      <c r="II18" s="102">
        <f t="shared" si="413"/>
        <v>0</v>
      </c>
      <c r="IJ18" s="102">
        <f t="shared" si="413"/>
        <v>0</v>
      </c>
      <c r="IK18" s="360">
        <f>COUNTIF(IK33:IK47,"&gt;0")</f>
        <v>6</v>
      </c>
      <c r="IL18" s="278">
        <f>COUNTIF(IL33:IL47,"&gt;0")</f>
        <v>6</v>
      </c>
      <c r="IM18" s="102">
        <f t="shared" ref="IM18:IR18" si="414">(IM9-IM13)</f>
        <v>6</v>
      </c>
      <c r="IN18" s="102">
        <f t="shared" si="414"/>
        <v>0</v>
      </c>
      <c r="IO18" s="102">
        <f t="shared" si="414"/>
        <v>0</v>
      </c>
      <c r="IP18" s="102">
        <f t="shared" si="414"/>
        <v>1</v>
      </c>
      <c r="IQ18" s="102">
        <f t="shared" si="414"/>
        <v>0</v>
      </c>
      <c r="IR18" s="102">
        <f t="shared" si="414"/>
        <v>0</v>
      </c>
      <c r="IS18" s="360">
        <f>COUNTIF(IS33:IS47,"&gt;0")</f>
        <v>7</v>
      </c>
      <c r="IT18" s="102">
        <f>(IT9-IT13)</f>
        <v>0</v>
      </c>
      <c r="IU18" s="102">
        <f>(IU9-IU13)</f>
        <v>0</v>
      </c>
      <c r="IV18" s="278">
        <f>COUNTIF(IV33:IV47,"&gt;0")</f>
        <v>3</v>
      </c>
      <c r="IW18" s="102">
        <f>(IW9-IW13)</f>
        <v>0</v>
      </c>
      <c r="IX18" s="102">
        <f>(IX9-IX13)</f>
        <v>1</v>
      </c>
      <c r="IY18" s="117"/>
      <c r="IZ18" s="102">
        <f>(IZ9-IZ13)</f>
        <v>1</v>
      </c>
      <c r="JA18" s="102">
        <f>(JA9-JA13)</f>
        <v>0</v>
      </c>
      <c r="JB18" s="117"/>
      <c r="JC18" s="102">
        <f>(JC9-JC13)</f>
        <v>0</v>
      </c>
      <c r="JD18" s="102">
        <f>(JD9-JD13)</f>
        <v>0</v>
      </c>
      <c r="JE18" s="102">
        <f>(JE9-JE13)</f>
        <v>0</v>
      </c>
      <c r="JF18" s="117"/>
      <c r="JG18" s="102">
        <f>(JG9-JG13)</f>
        <v>1</v>
      </c>
      <c r="JH18" s="278">
        <f>COUNTIF(JH33:JH47,"&gt;0")</f>
        <v>6</v>
      </c>
      <c r="JI18" s="102">
        <f>(JI9-JI13)</f>
        <v>4</v>
      </c>
      <c r="JJ18" s="102">
        <f>(JJ9-JJ13)</f>
        <v>6</v>
      </c>
      <c r="JK18" s="102">
        <f>(JK9-JK13)</f>
        <v>0</v>
      </c>
      <c r="JL18" s="102">
        <f>(JL9-JL13)</f>
        <v>1</v>
      </c>
      <c r="JM18" s="278">
        <f>COUNTIF(JM33:JM47,"&gt;0")</f>
        <v>3</v>
      </c>
      <c r="JN18" s="102">
        <f>(JN9-JN13)</f>
        <v>2</v>
      </c>
      <c r="JO18" s="422"/>
      <c r="JP18" s="360">
        <f>COUNTIF(JP33:JP47,"&gt;0")</f>
        <v>7</v>
      </c>
      <c r="JQ18" s="278">
        <f>COUNTIF(JQ33:JQ47,"&gt;0")</f>
        <v>5</v>
      </c>
      <c r="JR18" s="102">
        <f t="shared" ref="JR18:KC18" si="415">(JR9-JR13)</f>
        <v>3</v>
      </c>
      <c r="JS18" s="102">
        <f t="shared" si="415"/>
        <v>5</v>
      </c>
      <c r="JT18" s="102">
        <f t="shared" si="415"/>
        <v>2</v>
      </c>
      <c r="JU18" s="102">
        <f t="shared" si="415"/>
        <v>3</v>
      </c>
      <c r="JV18" s="102">
        <f t="shared" si="415"/>
        <v>1</v>
      </c>
      <c r="JW18" s="102">
        <f t="shared" si="415"/>
        <v>4</v>
      </c>
      <c r="JX18" s="102">
        <f t="shared" si="415"/>
        <v>4</v>
      </c>
      <c r="JY18" s="102">
        <f t="shared" si="415"/>
        <v>3</v>
      </c>
      <c r="JZ18" s="102">
        <f t="shared" si="415"/>
        <v>6</v>
      </c>
      <c r="KA18" s="102">
        <f t="shared" si="415"/>
        <v>3</v>
      </c>
      <c r="KB18" s="102">
        <f t="shared" si="415"/>
        <v>3</v>
      </c>
      <c r="KC18" s="102">
        <f t="shared" si="415"/>
        <v>4</v>
      </c>
      <c r="KD18" s="278">
        <f>COUNTIF(KD33:KD47,"&gt;0")</f>
        <v>2</v>
      </c>
      <c r="KE18" s="102">
        <f>(KE9-KE13)</f>
        <v>2</v>
      </c>
      <c r="KF18" s="102">
        <f>(KF9-KF13)</f>
        <v>1</v>
      </c>
      <c r="KG18" s="102">
        <f>(KG9-KG13)</f>
        <v>1</v>
      </c>
      <c r="KH18" s="278">
        <f>COUNTIF(KH33:KH47,"&gt;0")</f>
        <v>5</v>
      </c>
      <c r="KI18" s="102">
        <f>(KI9-KI13)</f>
        <v>1</v>
      </c>
      <c r="KJ18" s="102">
        <f>(KJ9-KJ13)</f>
        <v>3</v>
      </c>
      <c r="KK18" s="102">
        <f>(KK9-KK13)</f>
        <v>2</v>
      </c>
      <c r="KL18" s="102">
        <f>(KL9-KL13)</f>
        <v>2</v>
      </c>
      <c r="KM18" s="278">
        <f>COUNTIF(KM33:KM47,"&gt;0")</f>
        <v>4</v>
      </c>
      <c r="KN18" s="102">
        <f>(KN9-KN13)</f>
        <v>4</v>
      </c>
      <c r="KO18" s="102">
        <f>(KO9-KO13)</f>
        <v>4</v>
      </c>
      <c r="KP18" s="102">
        <f>(KP9-KP13)</f>
        <v>4</v>
      </c>
      <c r="KQ18" s="278">
        <f>COUNTIF(KQ33:KQ47,"&gt;0")</f>
        <v>6</v>
      </c>
      <c r="KR18" s="102">
        <f>(KR9-KR13)</f>
        <v>2</v>
      </c>
      <c r="KS18" s="102">
        <f>(KS9-KS13)</f>
        <v>6</v>
      </c>
      <c r="KT18" s="102">
        <f>(KT9-KT13)</f>
        <v>3</v>
      </c>
      <c r="KU18" s="360">
        <f>COUNTIF(KU33:KU47,"&gt;0")</f>
        <v>6</v>
      </c>
      <c r="KV18" s="278">
        <f>COUNTIF(KV33:KV47,"&gt;0")</f>
        <v>4</v>
      </c>
      <c r="KW18" s="102">
        <f>(KW9-KW13)</f>
        <v>2</v>
      </c>
      <c r="KX18" s="102">
        <f>(KX9-KX13)</f>
        <v>4</v>
      </c>
      <c r="KY18" s="102">
        <f>(KY9-KY13)</f>
        <v>1</v>
      </c>
      <c r="KZ18" s="102">
        <f>(KZ9-KZ13)</f>
        <v>4</v>
      </c>
      <c r="LA18" s="102">
        <f>(LA9-LA13)</f>
        <v>4</v>
      </c>
      <c r="LB18" s="278">
        <f>COUNTIF(LB33:LB47,"&gt;0")</f>
        <v>4</v>
      </c>
      <c r="LC18" s="102">
        <f>(LC9-LC13)</f>
        <v>3</v>
      </c>
      <c r="LD18" s="102">
        <f>(LD9-LD13)</f>
        <v>3</v>
      </c>
      <c r="LE18" s="102">
        <f>(LE9-LE13)</f>
        <v>2</v>
      </c>
      <c r="LF18" s="354">
        <f>COUNTIF(LF33:LF47,"&gt;0")</f>
        <v>4</v>
      </c>
      <c r="LG18" s="102">
        <f>(LG9-LG13)</f>
        <v>2</v>
      </c>
      <c r="LH18" s="102">
        <f>(LH9-LH13)</f>
        <v>2</v>
      </c>
      <c r="LI18" s="102">
        <f>(LI9-LI13)</f>
        <v>2</v>
      </c>
      <c r="LJ18" s="278">
        <f>COUNTIF(LJ33:LJ47,"&gt;0")</f>
        <v>5</v>
      </c>
      <c r="LK18" s="102">
        <f t="shared" ref="LK18:LX18" si="416">(LK9-LK13)</f>
        <v>3</v>
      </c>
      <c r="LL18" s="102">
        <f t="shared" si="416"/>
        <v>1</v>
      </c>
      <c r="LM18" s="102">
        <f t="shared" si="416"/>
        <v>2</v>
      </c>
      <c r="LN18" s="102">
        <f t="shared" si="416"/>
        <v>5</v>
      </c>
      <c r="LO18" s="102">
        <f t="shared" si="416"/>
        <v>1</v>
      </c>
      <c r="LP18" s="102">
        <f t="shared" si="416"/>
        <v>4</v>
      </c>
      <c r="LQ18" s="102">
        <f t="shared" si="416"/>
        <v>2</v>
      </c>
      <c r="LR18" s="102">
        <f t="shared" si="416"/>
        <v>1</v>
      </c>
      <c r="LS18" s="102">
        <f t="shared" si="416"/>
        <v>1</v>
      </c>
      <c r="LT18" s="102">
        <f t="shared" si="416"/>
        <v>1</v>
      </c>
      <c r="LU18" s="102">
        <f t="shared" si="416"/>
        <v>4</v>
      </c>
      <c r="LV18" s="102">
        <f t="shared" si="416"/>
        <v>4</v>
      </c>
      <c r="LW18" s="102">
        <f t="shared" si="416"/>
        <v>1</v>
      </c>
      <c r="LX18" s="102">
        <f t="shared" si="416"/>
        <v>1</v>
      </c>
      <c r="LY18" s="278">
        <f>COUNTIF(LY33:LY47,"&gt;0")</f>
        <v>6</v>
      </c>
      <c r="LZ18" s="102">
        <f>(LZ9-LZ13)</f>
        <v>1</v>
      </c>
      <c r="MA18" s="102">
        <f>(MA9-MA13)</f>
        <v>4</v>
      </c>
      <c r="MB18" s="102">
        <f>(MB9-MB13)</f>
        <v>1</v>
      </c>
      <c r="MC18" s="102">
        <f>(MC9-MC13)</f>
        <v>5</v>
      </c>
      <c r="MD18" s="102">
        <f>(MD9-MD13)</f>
        <v>5</v>
      </c>
      <c r="ME18" s="278">
        <f>COUNTIF(ME33:ME47,"&gt;0")</f>
        <v>4</v>
      </c>
      <c r="MF18" s="102">
        <f>(MF9-MF13)</f>
        <v>2</v>
      </c>
      <c r="MG18" s="102">
        <f>(MG9-MG13)</f>
        <v>2</v>
      </c>
      <c r="MH18" s="102">
        <f>(MH9-MH13)</f>
        <v>4</v>
      </c>
      <c r="MI18" s="102">
        <f>(MI9-MI13)</f>
        <v>1</v>
      </c>
      <c r="MJ18" s="278">
        <f>COUNTIF(MJ33:MJ47,"&gt;0")</f>
        <v>5</v>
      </c>
      <c r="MK18" s="102">
        <f t="shared" ref="MK18:MP18" si="417">(MK9-MK13)</f>
        <v>1</v>
      </c>
      <c r="ML18" s="102">
        <f t="shared" si="417"/>
        <v>1</v>
      </c>
      <c r="MM18" s="102">
        <f t="shared" si="417"/>
        <v>1</v>
      </c>
      <c r="MN18" s="102">
        <f t="shared" si="417"/>
        <v>2</v>
      </c>
      <c r="MO18" s="102">
        <f t="shared" si="417"/>
        <v>1</v>
      </c>
      <c r="MP18" s="102">
        <f t="shared" si="417"/>
        <v>5</v>
      </c>
      <c r="MQ18" s="166"/>
      <c r="MR18" s="102">
        <f t="shared" ref="MR18:MZ18" si="418">(MR9-MR13)</f>
        <v>0</v>
      </c>
      <c r="MS18" s="102">
        <f t="shared" si="418"/>
        <v>1</v>
      </c>
      <c r="MT18" s="102">
        <f t="shared" si="418"/>
        <v>1</v>
      </c>
      <c r="MU18" s="102">
        <f t="shared" si="418"/>
        <v>1</v>
      </c>
      <c r="MV18" s="102">
        <f t="shared" si="418"/>
        <v>0</v>
      </c>
      <c r="MW18" s="102">
        <f t="shared" si="418"/>
        <v>0</v>
      </c>
      <c r="MX18" s="102">
        <f t="shared" si="418"/>
        <v>0</v>
      </c>
      <c r="MY18" s="102">
        <f t="shared" si="418"/>
        <v>2</v>
      </c>
      <c r="MZ18" s="102">
        <f t="shared" si="418"/>
        <v>2</v>
      </c>
      <c r="NA18" s="118"/>
      <c r="NB18" s="118"/>
      <c r="NC18" s="118"/>
      <c r="ND18" s="118"/>
    </row>
    <row r="19" spans="1:369" s="123" customFormat="1" ht="25" customHeight="1">
      <c r="A19" s="1254"/>
      <c r="B19" s="140" t="s">
        <v>1449</v>
      </c>
      <c r="C19" s="1286" t="s">
        <v>1402</v>
      </c>
      <c r="D19" s="1286"/>
      <c r="E19" s="1286"/>
      <c r="F19" s="1286"/>
      <c r="G19" s="1286"/>
      <c r="H19" s="1286"/>
      <c r="I19" s="1286"/>
      <c r="J19" s="1286"/>
      <c r="K19" s="1286"/>
      <c r="L19" s="1286"/>
      <c r="M19" s="1286"/>
      <c r="N19" s="1286"/>
      <c r="O19" s="1286"/>
      <c r="P19" s="1286"/>
      <c r="Q19" s="1286"/>
      <c r="R19" s="1286"/>
      <c r="S19" s="1286"/>
      <c r="T19" s="1286"/>
      <c r="U19" s="1286"/>
      <c r="V19" s="157"/>
      <c r="W19" s="358"/>
      <c r="X19" s="197"/>
      <c r="Y19" s="120">
        <f>Y20/$R$33</f>
        <v>1</v>
      </c>
      <c r="Z19" s="197"/>
      <c r="AA19" s="120">
        <f>AA20/$R$33</f>
        <v>0.75</v>
      </c>
      <c r="AB19" s="197"/>
      <c r="AC19" s="120">
        <f>AC20/$R$33</f>
        <v>0.25</v>
      </c>
      <c r="AD19" s="197"/>
      <c r="AE19" s="120">
        <f>AE20/$R$33</f>
        <v>1</v>
      </c>
      <c r="AF19" s="120">
        <f>AF20/$R$33</f>
        <v>0.25</v>
      </c>
      <c r="AG19" s="120">
        <f>AG20/$R$33</f>
        <v>0.75</v>
      </c>
      <c r="AH19" s="120">
        <f>AH20/$R$33</f>
        <v>0</v>
      </c>
      <c r="AI19" s="197"/>
      <c r="AJ19" s="120">
        <f>AJ20/$R$33</f>
        <v>0.5</v>
      </c>
      <c r="AK19" s="121"/>
      <c r="AL19" s="120">
        <f>AL20/$R$33</f>
        <v>0.75</v>
      </c>
      <c r="AM19" s="353"/>
      <c r="AN19" s="120">
        <f t="shared" ref="AN19:AX19" si="419">AN20/$R$33</f>
        <v>0.5</v>
      </c>
      <c r="AO19" s="120">
        <f t="shared" si="419"/>
        <v>0</v>
      </c>
      <c r="AP19" s="120">
        <f t="shared" si="419"/>
        <v>0</v>
      </c>
      <c r="AQ19" s="120">
        <f t="shared" si="419"/>
        <v>0</v>
      </c>
      <c r="AR19" s="120">
        <f t="shared" si="419"/>
        <v>0</v>
      </c>
      <c r="AS19" s="120">
        <f t="shared" si="419"/>
        <v>0</v>
      </c>
      <c r="AT19" s="120">
        <f t="shared" si="419"/>
        <v>0</v>
      </c>
      <c r="AU19" s="120">
        <f t="shared" si="419"/>
        <v>0</v>
      </c>
      <c r="AV19" s="120">
        <f t="shared" si="419"/>
        <v>0.75</v>
      </c>
      <c r="AW19" s="120">
        <f t="shared" si="419"/>
        <v>0</v>
      </c>
      <c r="AX19" s="120">
        <f t="shared" si="419"/>
        <v>0</v>
      </c>
      <c r="AY19" s="121"/>
      <c r="AZ19" s="120">
        <f>AZ20/$R$33</f>
        <v>0.5</v>
      </c>
      <c r="BA19" s="121"/>
      <c r="BB19" s="120">
        <f>BB20/$R$33</f>
        <v>0.75</v>
      </c>
      <c r="BC19" s="197"/>
      <c r="BD19" s="120">
        <f>BD20/$R$33</f>
        <v>1</v>
      </c>
      <c r="BE19" s="120">
        <f>BE20/$R$33</f>
        <v>0.25</v>
      </c>
      <c r="BF19" s="197"/>
      <c r="BG19" s="120">
        <f>BG20/$R$33</f>
        <v>0</v>
      </c>
      <c r="BH19" s="120">
        <f>BH20/$R$33</f>
        <v>0.75</v>
      </c>
      <c r="BI19" s="120">
        <f>BI20/$R$33</f>
        <v>0.5</v>
      </c>
      <c r="BJ19" s="120">
        <f>BJ20/$R$33</f>
        <v>0.75</v>
      </c>
      <c r="BK19" s="358"/>
      <c r="BL19" s="120">
        <f>BL20/$R$33</f>
        <v>0.5</v>
      </c>
      <c r="BM19" s="120">
        <f>BM20/$R$33</f>
        <v>0.25</v>
      </c>
      <c r="BN19" s="197"/>
      <c r="BO19" s="120">
        <f>BO20/$R$33</f>
        <v>1</v>
      </c>
      <c r="BP19" s="120">
        <f>BP20/$R$33</f>
        <v>0</v>
      </c>
      <c r="BQ19" s="120">
        <f>BQ20/$R$33</f>
        <v>0</v>
      </c>
      <c r="BR19" s="197"/>
      <c r="BS19" s="120">
        <f>BS20/$R$33</f>
        <v>0.5</v>
      </c>
      <c r="BT19" s="120">
        <f>BT20/$R$33</f>
        <v>0.25</v>
      </c>
      <c r="BU19" s="197"/>
      <c r="BV19" s="120">
        <f>BV20/$R$33</f>
        <v>0.75</v>
      </c>
      <c r="BW19" s="197"/>
      <c r="BX19" s="120">
        <f>BX20/$R$33</f>
        <v>0.5</v>
      </c>
      <c r="BY19" s="120">
        <f>BY20/$R$33</f>
        <v>0.25</v>
      </c>
      <c r="BZ19" s="197"/>
      <c r="CA19" s="120">
        <f>CA20/$R$33</f>
        <v>0.25</v>
      </c>
      <c r="CB19" s="120">
        <f>CB20/$R$33</f>
        <v>0.75</v>
      </c>
      <c r="CC19" s="120">
        <f>CC20/$R$33</f>
        <v>0.75</v>
      </c>
      <c r="CD19" s="120">
        <f>CD20/$R$33</f>
        <v>0.5</v>
      </c>
      <c r="CE19" s="358"/>
      <c r="CF19" s="120">
        <f>CF20/$R$33</f>
        <v>0</v>
      </c>
      <c r="CG19" s="197"/>
      <c r="CH19" s="120">
        <f>CH20/$R$33</f>
        <v>0.75</v>
      </c>
      <c r="CI19" s="121"/>
      <c r="CJ19" s="120">
        <f>CJ20/$R$33</f>
        <v>0.75</v>
      </c>
      <c r="CK19" s="120">
        <f>CK20/$R$33</f>
        <v>0</v>
      </c>
      <c r="CL19" s="353"/>
      <c r="CM19" s="120">
        <f>CM20/$R$33</f>
        <v>0.75</v>
      </c>
      <c r="CN19" s="120">
        <f>CN20/$R$33</f>
        <v>0</v>
      </c>
      <c r="CO19" s="120">
        <f>CO20/$R$33</f>
        <v>0</v>
      </c>
      <c r="CP19" s="353"/>
      <c r="CQ19" s="120">
        <f t="shared" ref="CQ19:CW19" si="420">CQ20/$R$33</f>
        <v>0</v>
      </c>
      <c r="CR19" s="120">
        <f t="shared" si="420"/>
        <v>0.75</v>
      </c>
      <c r="CS19" s="120">
        <f t="shared" si="420"/>
        <v>0</v>
      </c>
      <c r="CT19" s="120">
        <f t="shared" si="420"/>
        <v>0</v>
      </c>
      <c r="CU19" s="120">
        <f t="shared" si="420"/>
        <v>0</v>
      </c>
      <c r="CV19" s="120">
        <f t="shared" si="420"/>
        <v>0.25</v>
      </c>
      <c r="CW19" s="120">
        <f t="shared" si="420"/>
        <v>0.25</v>
      </c>
      <c r="CX19" s="353"/>
      <c r="CY19" s="120">
        <f>CY20/$R$33</f>
        <v>0.25</v>
      </c>
      <c r="CZ19" s="120">
        <f>CZ20/$R$33</f>
        <v>0.25</v>
      </c>
      <c r="DA19" s="120">
        <f>DA20/$R$33</f>
        <v>0</v>
      </c>
      <c r="DB19" s="120">
        <f>DB20/$R$33</f>
        <v>0</v>
      </c>
      <c r="DC19" s="197"/>
      <c r="DD19" s="120">
        <f t="shared" ref="DD19:DN19" si="421">DD20/$R$33</f>
        <v>0.5</v>
      </c>
      <c r="DE19" s="120">
        <f t="shared" si="421"/>
        <v>0</v>
      </c>
      <c r="DF19" s="120">
        <f t="shared" si="421"/>
        <v>0</v>
      </c>
      <c r="DG19" s="120">
        <f t="shared" si="421"/>
        <v>0</v>
      </c>
      <c r="DH19" s="120">
        <f t="shared" si="421"/>
        <v>0</v>
      </c>
      <c r="DI19" s="120">
        <f t="shared" si="421"/>
        <v>0</v>
      </c>
      <c r="DJ19" s="120">
        <f t="shared" si="421"/>
        <v>0</v>
      </c>
      <c r="DK19" s="120">
        <f t="shared" si="421"/>
        <v>0</v>
      </c>
      <c r="DL19" s="120">
        <f t="shared" si="421"/>
        <v>0</v>
      </c>
      <c r="DM19" s="120">
        <f t="shared" si="421"/>
        <v>0</v>
      </c>
      <c r="DN19" s="120">
        <f t="shared" si="421"/>
        <v>0.25</v>
      </c>
      <c r="DO19" s="197"/>
      <c r="DP19" s="120">
        <f>DP20/$R$33</f>
        <v>0</v>
      </c>
      <c r="DQ19" s="120">
        <f>DQ20/$R$33</f>
        <v>0.25</v>
      </c>
      <c r="DR19" s="120">
        <f>DR20/$R$33</f>
        <v>0.75</v>
      </c>
      <c r="DS19" s="197"/>
      <c r="DT19" s="120">
        <f t="shared" ref="DT19:DZ19" si="422">DT20/$R$33</f>
        <v>0.25</v>
      </c>
      <c r="DU19" s="120">
        <f t="shared" si="422"/>
        <v>0</v>
      </c>
      <c r="DV19" s="120">
        <f t="shared" si="422"/>
        <v>0</v>
      </c>
      <c r="DW19" s="120">
        <f t="shared" si="422"/>
        <v>0</v>
      </c>
      <c r="DX19" s="120">
        <f t="shared" si="422"/>
        <v>0</v>
      </c>
      <c r="DY19" s="120">
        <f t="shared" si="422"/>
        <v>0</v>
      </c>
      <c r="DZ19" s="120">
        <f t="shared" si="422"/>
        <v>0</v>
      </c>
      <c r="EA19" s="358"/>
      <c r="EB19" s="120">
        <f>EB20/$R$33</f>
        <v>0</v>
      </c>
      <c r="EC19" s="197"/>
      <c r="ED19" s="353"/>
      <c r="EE19" s="120">
        <f>EE20/$R$33</f>
        <v>0.25</v>
      </c>
      <c r="EF19" s="120">
        <f>EF20/$R$33</f>
        <v>0.25</v>
      </c>
      <c r="EG19" s="120">
        <f>EG20/$R$33</f>
        <v>0</v>
      </c>
      <c r="EH19" s="120">
        <f>EH20/$R$33</f>
        <v>0</v>
      </c>
      <c r="EI19" s="121"/>
      <c r="EJ19" s="120">
        <f>EJ20/$R$33</f>
        <v>0.25</v>
      </c>
      <c r="EK19" s="353"/>
      <c r="EL19" s="120">
        <f>EL20/$R$33</f>
        <v>0.75</v>
      </c>
      <c r="EM19" s="120">
        <f>EM20/$R$33</f>
        <v>0</v>
      </c>
      <c r="EN19" s="121"/>
      <c r="EO19" s="120">
        <f>EO20/$R$33</f>
        <v>0</v>
      </c>
      <c r="EP19" s="353"/>
      <c r="EQ19" s="120">
        <f t="shared" ref="EQ19:EV19" si="423">EQ20/$R$33</f>
        <v>0.5</v>
      </c>
      <c r="ER19" s="120">
        <f t="shared" si="423"/>
        <v>0</v>
      </c>
      <c r="ES19" s="120">
        <f t="shared" si="423"/>
        <v>0</v>
      </c>
      <c r="ET19" s="120">
        <f t="shared" si="423"/>
        <v>0.25</v>
      </c>
      <c r="EU19" s="120">
        <f t="shared" si="423"/>
        <v>0</v>
      </c>
      <c r="EV19" s="120">
        <f t="shared" si="423"/>
        <v>0.5</v>
      </c>
      <c r="EW19" s="197"/>
      <c r="EX19" s="353"/>
      <c r="EY19" s="120">
        <f>EY20/$R$33</f>
        <v>1</v>
      </c>
      <c r="EZ19" s="120">
        <f>EZ20/$R$33</f>
        <v>0.25</v>
      </c>
      <c r="FA19" s="353"/>
      <c r="FB19" s="120">
        <f>FB20/$R$33</f>
        <v>1</v>
      </c>
      <c r="FC19" s="120">
        <f>FC20/$R$33</f>
        <v>0.5</v>
      </c>
      <c r="FD19" s="120">
        <f>FD20/$R$33</f>
        <v>0.25</v>
      </c>
      <c r="FE19" s="121"/>
      <c r="FF19" s="120">
        <f>FF20/$R$33</f>
        <v>0.25</v>
      </c>
      <c r="FG19" s="353"/>
      <c r="FH19" s="120">
        <f>FH20/$R$33</f>
        <v>0.5</v>
      </c>
      <c r="FI19" s="120">
        <f>FI20/$R$33</f>
        <v>0</v>
      </c>
      <c r="FJ19" s="353"/>
      <c r="FK19" s="120">
        <f>FK20/$R$33</f>
        <v>0.25</v>
      </c>
      <c r="FL19" s="120">
        <f>FL20/$R$33</f>
        <v>0</v>
      </c>
      <c r="FM19" s="120">
        <f>FM20/$R$33</f>
        <v>0</v>
      </c>
      <c r="FN19" s="358"/>
      <c r="FO19" s="120">
        <f>FO20/$R$33</f>
        <v>0.75</v>
      </c>
      <c r="FP19" s="197"/>
      <c r="FQ19" s="120">
        <f>FQ20/$R$33</f>
        <v>0.5</v>
      </c>
      <c r="FR19" s="121"/>
      <c r="FS19" s="120">
        <f>FS20/$R$33</f>
        <v>0</v>
      </c>
      <c r="FT19" s="353"/>
      <c r="FU19" s="120">
        <f>FU20/$R$33</f>
        <v>0.25</v>
      </c>
      <c r="FV19" s="120">
        <f>FV20/$R$33</f>
        <v>0.25</v>
      </c>
      <c r="FW19" s="120">
        <f>FW20/$R$33</f>
        <v>0.25</v>
      </c>
      <c r="FX19" s="120">
        <f>FX20/$R$33</f>
        <v>0.25</v>
      </c>
      <c r="FY19" s="120">
        <f>FY20/$R$33</f>
        <v>0</v>
      </c>
      <c r="FZ19" s="121"/>
      <c r="GA19" s="120">
        <f>GA20/$R$33</f>
        <v>0.25</v>
      </c>
      <c r="GB19" s="197"/>
      <c r="GC19" s="120">
        <f>GC20/$R$33</f>
        <v>0.75</v>
      </c>
      <c r="GD19" s="120">
        <f>GD20/$R$33</f>
        <v>0.5</v>
      </c>
      <c r="GE19" s="120">
        <f>GE20/$R$33</f>
        <v>0</v>
      </c>
      <c r="GF19" s="197"/>
      <c r="GG19" s="120">
        <f>GG20/$R$33</f>
        <v>0.75</v>
      </c>
      <c r="GH19" s="358"/>
      <c r="GI19" s="120">
        <f>GI20/$R$33</f>
        <v>0.5</v>
      </c>
      <c r="GJ19" s="197"/>
      <c r="GK19" s="120">
        <f>GK20/$R$33</f>
        <v>0.5</v>
      </c>
      <c r="GL19" s="120">
        <f>GL20/$R$33</f>
        <v>0</v>
      </c>
      <c r="GM19" s="197"/>
      <c r="GN19" s="120">
        <f t="shared" ref="GN19:GR19" si="424">GN20/$R$33</f>
        <v>0</v>
      </c>
      <c r="GO19" s="120">
        <f t="shared" si="424"/>
        <v>0</v>
      </c>
      <c r="GP19" s="120">
        <f t="shared" si="424"/>
        <v>0.25</v>
      </c>
      <c r="GQ19" s="120">
        <f t="shared" si="424"/>
        <v>0.5</v>
      </c>
      <c r="GR19" s="120">
        <f t="shared" si="424"/>
        <v>0.25</v>
      </c>
      <c r="GS19" s="358"/>
      <c r="GT19" s="120">
        <f>GT20/$R$33</f>
        <v>0</v>
      </c>
      <c r="GU19" s="197"/>
      <c r="GV19" s="353"/>
      <c r="GW19" s="120">
        <f>GW20/$R$33</f>
        <v>0.5</v>
      </c>
      <c r="GX19" s="120">
        <f>GX20/$R$33</f>
        <v>0.5</v>
      </c>
      <c r="GY19" s="353"/>
      <c r="GZ19" s="120">
        <f t="shared" ref="GZ19:HG19" si="425">GZ20/$R$33</f>
        <v>0</v>
      </c>
      <c r="HA19" s="120">
        <f t="shared" si="425"/>
        <v>0</v>
      </c>
      <c r="HB19" s="120">
        <f t="shared" si="425"/>
        <v>0</v>
      </c>
      <c r="HC19" s="120">
        <f t="shared" si="425"/>
        <v>1</v>
      </c>
      <c r="HD19" s="120">
        <f t="shared" si="425"/>
        <v>0.5</v>
      </c>
      <c r="HE19" s="120">
        <f t="shared" si="425"/>
        <v>0.25</v>
      </c>
      <c r="HF19" s="120">
        <f t="shared" si="425"/>
        <v>0</v>
      </c>
      <c r="HG19" s="120">
        <f t="shared" si="425"/>
        <v>0</v>
      </c>
      <c r="HH19" s="197"/>
      <c r="HI19" s="120">
        <f t="shared" ref="HI19:HN19" si="426">HI20/$R$33</f>
        <v>0</v>
      </c>
      <c r="HJ19" s="120">
        <f t="shared" si="426"/>
        <v>0</v>
      </c>
      <c r="HK19" s="120">
        <f t="shared" si="426"/>
        <v>0.25</v>
      </c>
      <c r="HL19" s="120">
        <f t="shared" si="426"/>
        <v>0.5</v>
      </c>
      <c r="HM19" s="120">
        <f t="shared" si="426"/>
        <v>0.25</v>
      </c>
      <c r="HN19" s="120">
        <f t="shared" si="426"/>
        <v>0.5</v>
      </c>
      <c r="HO19" s="197"/>
      <c r="HP19" s="353"/>
      <c r="HQ19" s="120">
        <f>HQ20/$R$33</f>
        <v>1</v>
      </c>
      <c r="HR19" s="120">
        <f>HR20/$R$33</f>
        <v>0</v>
      </c>
      <c r="HS19" s="120">
        <f>HS20/$R$33</f>
        <v>0</v>
      </c>
      <c r="HT19" s="353"/>
      <c r="HU19" s="120">
        <f>HU20/$R$33</f>
        <v>0.25</v>
      </c>
      <c r="HV19" s="120">
        <f>HV20/$R$33</f>
        <v>0.25</v>
      </c>
      <c r="HW19" s="120">
        <f>HW20/$R$33</f>
        <v>0</v>
      </c>
      <c r="HX19" s="120">
        <f>HX20/$R$33</f>
        <v>0</v>
      </c>
      <c r="HY19" s="121"/>
      <c r="HZ19" s="120">
        <f>HZ20/$R$33</f>
        <v>0.25</v>
      </c>
      <c r="IA19" s="358"/>
      <c r="IB19" s="197"/>
      <c r="IC19" s="120">
        <f t="shared" ref="IC19:IJ19" si="427">IC20/$R$33</f>
        <v>0.5</v>
      </c>
      <c r="ID19" s="120">
        <f t="shared" si="427"/>
        <v>0.25</v>
      </c>
      <c r="IE19" s="120">
        <f t="shared" si="427"/>
        <v>0.25</v>
      </c>
      <c r="IF19" s="120">
        <f t="shared" si="427"/>
        <v>0.5</v>
      </c>
      <c r="IG19" s="120">
        <f t="shared" si="427"/>
        <v>0</v>
      </c>
      <c r="IH19" s="120">
        <f t="shared" si="427"/>
        <v>0.5</v>
      </c>
      <c r="II19" s="120">
        <f t="shared" si="427"/>
        <v>0</v>
      </c>
      <c r="IJ19" s="120">
        <f t="shared" si="427"/>
        <v>0</v>
      </c>
      <c r="IK19" s="358"/>
      <c r="IL19" s="197"/>
      <c r="IM19" s="120">
        <f t="shared" ref="IM19:IR19" si="428">IM20/$R$33</f>
        <v>1</v>
      </c>
      <c r="IN19" s="120">
        <f t="shared" si="428"/>
        <v>0</v>
      </c>
      <c r="IO19" s="120">
        <f t="shared" si="428"/>
        <v>0</v>
      </c>
      <c r="IP19" s="120">
        <f t="shared" si="428"/>
        <v>0.25</v>
      </c>
      <c r="IQ19" s="120">
        <f t="shared" si="428"/>
        <v>0</v>
      </c>
      <c r="IR19" s="120">
        <f t="shared" si="428"/>
        <v>0</v>
      </c>
      <c r="IS19" s="358"/>
      <c r="IT19" s="120">
        <f>IT20/$R$33</f>
        <v>0</v>
      </c>
      <c r="IU19" s="120">
        <f>IU20/$R$33</f>
        <v>0</v>
      </c>
      <c r="IV19" s="197"/>
      <c r="IW19" s="120">
        <f>IW20/$R$33</f>
        <v>0</v>
      </c>
      <c r="IX19" s="120">
        <f>IX20/$R$33</f>
        <v>0</v>
      </c>
      <c r="IY19" s="121"/>
      <c r="IZ19" s="120">
        <f>IZ20/$R$33</f>
        <v>0.25</v>
      </c>
      <c r="JA19" s="120">
        <f>JA20/$R$33</f>
        <v>0</v>
      </c>
      <c r="JB19" s="121"/>
      <c r="JC19" s="120">
        <f>JC20/$R$33</f>
        <v>0</v>
      </c>
      <c r="JD19" s="120">
        <f>JD20/$R$33</f>
        <v>0</v>
      </c>
      <c r="JE19" s="120">
        <f>JE20/$R$33</f>
        <v>0</v>
      </c>
      <c r="JF19" s="121"/>
      <c r="JG19" s="120">
        <f>JG20/$R$33</f>
        <v>0</v>
      </c>
      <c r="JH19" s="197"/>
      <c r="JI19" s="120">
        <f>JI20/$R$33</f>
        <v>0.5</v>
      </c>
      <c r="JJ19" s="120">
        <f>JJ20/$R$33</f>
        <v>0.75</v>
      </c>
      <c r="JK19" s="120">
        <f>JK20/$R$33</f>
        <v>0</v>
      </c>
      <c r="JL19" s="120">
        <f>JL20/$R$33</f>
        <v>0</v>
      </c>
      <c r="JM19" s="197"/>
      <c r="JN19" s="120">
        <f>JN20/$R$33</f>
        <v>0.75</v>
      </c>
      <c r="JO19" s="423"/>
      <c r="JP19" s="358"/>
      <c r="JQ19" s="197"/>
      <c r="JR19" s="120">
        <f t="shared" ref="JR19:KC19" si="429">JR20/$R$33</f>
        <v>0.25</v>
      </c>
      <c r="JS19" s="120">
        <f t="shared" si="429"/>
        <v>0.25</v>
      </c>
      <c r="JT19" s="120">
        <f t="shared" si="429"/>
        <v>0.25</v>
      </c>
      <c r="JU19" s="120">
        <f t="shared" si="429"/>
        <v>0.25</v>
      </c>
      <c r="JV19" s="120">
        <f t="shared" si="429"/>
        <v>0</v>
      </c>
      <c r="JW19" s="120">
        <f t="shared" si="429"/>
        <v>0.25</v>
      </c>
      <c r="JX19" s="120">
        <f t="shared" si="429"/>
        <v>0.25</v>
      </c>
      <c r="JY19" s="120">
        <f t="shared" si="429"/>
        <v>0.25</v>
      </c>
      <c r="JZ19" s="120">
        <f t="shared" si="429"/>
        <v>0.5</v>
      </c>
      <c r="KA19" s="120">
        <f t="shared" si="429"/>
        <v>0.25</v>
      </c>
      <c r="KB19" s="120">
        <f t="shared" si="429"/>
        <v>0.25</v>
      </c>
      <c r="KC19" s="120">
        <f t="shared" si="429"/>
        <v>0.25</v>
      </c>
      <c r="KD19" s="197"/>
      <c r="KE19" s="120">
        <f>KE20/$R$33</f>
        <v>0.25</v>
      </c>
      <c r="KF19" s="120">
        <f>KF20/$R$33</f>
        <v>0.25</v>
      </c>
      <c r="KG19" s="120">
        <f>KG20/$R$33</f>
        <v>0.25</v>
      </c>
      <c r="KH19" s="197"/>
      <c r="KI19" s="120">
        <f>KI20/$R$33</f>
        <v>0.25</v>
      </c>
      <c r="KJ19" s="120">
        <f>KJ20/$R$33</f>
        <v>0.25</v>
      </c>
      <c r="KK19" s="120">
        <f>KK20/$R$33</f>
        <v>0.25</v>
      </c>
      <c r="KL19" s="120">
        <f>KL20/$R$33</f>
        <v>0.25</v>
      </c>
      <c r="KM19" s="197"/>
      <c r="KN19" s="120">
        <f>KN20/$R$33</f>
        <v>0.25</v>
      </c>
      <c r="KO19" s="120">
        <f>KO20/$R$33</f>
        <v>0.25</v>
      </c>
      <c r="KP19" s="120">
        <f>KP20/$R$33</f>
        <v>0.25</v>
      </c>
      <c r="KQ19" s="197"/>
      <c r="KR19" s="120">
        <f>KR20/$R$33</f>
        <v>0.25</v>
      </c>
      <c r="KS19" s="120">
        <f>KS20/$R$33</f>
        <v>0.75</v>
      </c>
      <c r="KT19" s="120">
        <f>KT20/$R$33</f>
        <v>0.25</v>
      </c>
      <c r="KU19" s="358"/>
      <c r="KV19" s="197"/>
      <c r="KW19" s="120">
        <f>KW20/$R$33</f>
        <v>0.25</v>
      </c>
      <c r="KX19" s="120">
        <f>KX20/$R$33</f>
        <v>0.25</v>
      </c>
      <c r="KY19" s="120">
        <f>KY20/$R$33</f>
        <v>0.25</v>
      </c>
      <c r="KZ19" s="120">
        <f>KZ20/$R$33</f>
        <v>0.25</v>
      </c>
      <c r="LA19" s="120">
        <f>LA20/$R$33</f>
        <v>0.25</v>
      </c>
      <c r="LB19" s="197"/>
      <c r="LC19" s="120">
        <f>LC20/$R$33</f>
        <v>0.25</v>
      </c>
      <c r="LD19" s="120">
        <f>LD20/$R$33</f>
        <v>0.25</v>
      </c>
      <c r="LE19" s="120">
        <f>LE20/$R$33</f>
        <v>0.25</v>
      </c>
      <c r="LF19" s="353"/>
      <c r="LG19" s="120">
        <f>LG20/$R$33</f>
        <v>0.25</v>
      </c>
      <c r="LH19" s="120">
        <f>LH20/$R$33</f>
        <v>0</v>
      </c>
      <c r="LI19" s="120">
        <f>LI20/$R$33</f>
        <v>0.25</v>
      </c>
      <c r="LJ19" s="197"/>
      <c r="LK19" s="120">
        <f t="shared" ref="LK19:LX19" si="430">LK20/$R$33</f>
        <v>0.25</v>
      </c>
      <c r="LL19" s="120">
        <f t="shared" si="430"/>
        <v>0</v>
      </c>
      <c r="LM19" s="120">
        <f t="shared" si="430"/>
        <v>0</v>
      </c>
      <c r="LN19" s="120">
        <f t="shared" si="430"/>
        <v>0.5</v>
      </c>
      <c r="LO19" s="120">
        <f t="shared" si="430"/>
        <v>0.25</v>
      </c>
      <c r="LP19" s="120">
        <f t="shared" si="430"/>
        <v>0.25</v>
      </c>
      <c r="LQ19" s="120">
        <f t="shared" si="430"/>
        <v>0</v>
      </c>
      <c r="LR19" s="120">
        <f t="shared" si="430"/>
        <v>0</v>
      </c>
      <c r="LS19" s="120">
        <f t="shared" si="430"/>
        <v>0</v>
      </c>
      <c r="LT19" s="120">
        <f t="shared" si="430"/>
        <v>0</v>
      </c>
      <c r="LU19" s="120">
        <f t="shared" si="430"/>
        <v>0.25</v>
      </c>
      <c r="LV19" s="120">
        <f t="shared" si="430"/>
        <v>0.25</v>
      </c>
      <c r="LW19" s="120">
        <f t="shared" si="430"/>
        <v>0</v>
      </c>
      <c r="LX19" s="120">
        <f t="shared" si="430"/>
        <v>0</v>
      </c>
      <c r="LY19" s="197"/>
      <c r="LZ19" s="120">
        <f>LZ20/$R$33</f>
        <v>0.25</v>
      </c>
      <c r="MA19" s="120">
        <f>MA20/$R$33</f>
        <v>0.25</v>
      </c>
      <c r="MB19" s="120">
        <f>MB20/$R$33</f>
        <v>0</v>
      </c>
      <c r="MC19" s="120">
        <f>MC20/$R$33</f>
        <v>0.25</v>
      </c>
      <c r="MD19" s="120">
        <f>MD20/$R$33</f>
        <v>0.5</v>
      </c>
      <c r="ME19" s="197"/>
      <c r="MF19" s="120">
        <f>MF20/$R$33</f>
        <v>0.25</v>
      </c>
      <c r="MG19" s="120">
        <f>MG20/$R$33</f>
        <v>0.25</v>
      </c>
      <c r="MH19" s="120">
        <f>MH20/$R$33</f>
        <v>0.25</v>
      </c>
      <c r="MI19" s="120">
        <f>MI20/$R$33</f>
        <v>0.25</v>
      </c>
      <c r="MJ19" s="197"/>
      <c r="MK19" s="120">
        <f t="shared" ref="MK19:MP19" si="431">MK20/$R$33</f>
        <v>0.25</v>
      </c>
      <c r="ML19" s="120">
        <f t="shared" si="431"/>
        <v>0.25</v>
      </c>
      <c r="MM19" s="120">
        <f t="shared" si="431"/>
        <v>0.25</v>
      </c>
      <c r="MN19" s="120">
        <f t="shared" si="431"/>
        <v>0.25</v>
      </c>
      <c r="MO19" s="120">
        <f t="shared" si="431"/>
        <v>0</v>
      </c>
      <c r="MP19" s="120">
        <f t="shared" si="431"/>
        <v>0.25</v>
      </c>
      <c r="MQ19" s="165"/>
      <c r="MR19" s="120">
        <f t="shared" ref="MR19:MZ19" si="432">MR20/$R$33</f>
        <v>0</v>
      </c>
      <c r="MS19" s="120">
        <f t="shared" si="432"/>
        <v>0.25</v>
      </c>
      <c r="MT19" s="120">
        <f t="shared" si="432"/>
        <v>0.25</v>
      </c>
      <c r="MU19" s="120">
        <f t="shared" si="432"/>
        <v>0.25</v>
      </c>
      <c r="MV19" s="120">
        <f t="shared" si="432"/>
        <v>0</v>
      </c>
      <c r="MW19" s="120">
        <f t="shared" si="432"/>
        <v>0</v>
      </c>
      <c r="MX19" s="120">
        <f t="shared" si="432"/>
        <v>0</v>
      </c>
      <c r="MY19" s="120">
        <f t="shared" si="432"/>
        <v>0.5</v>
      </c>
      <c r="MZ19" s="120">
        <f t="shared" si="432"/>
        <v>0.25</v>
      </c>
      <c r="NA19" s="122"/>
      <c r="NB19" s="122"/>
      <c r="NC19" s="122"/>
      <c r="ND19" s="122"/>
    </row>
    <row r="20" spans="1:369" s="119" customFormat="1" ht="25" customHeight="1">
      <c r="A20" s="1253"/>
      <c r="B20" s="139" t="s">
        <v>1439</v>
      </c>
      <c r="C20" s="1287" t="s">
        <v>1411</v>
      </c>
      <c r="D20" s="1287"/>
      <c r="E20" s="1287"/>
      <c r="F20" s="1287"/>
      <c r="G20" s="1287"/>
      <c r="H20" s="1287"/>
      <c r="I20" s="1287"/>
      <c r="J20" s="1287"/>
      <c r="K20" s="1287"/>
      <c r="L20" s="1287"/>
      <c r="M20" s="1287"/>
      <c r="N20" s="1287"/>
      <c r="O20" s="1287"/>
      <c r="P20" s="1287"/>
      <c r="Q20" s="1287"/>
      <c r="R20" s="1287"/>
      <c r="S20" s="1287"/>
      <c r="T20" s="1287"/>
      <c r="U20" s="1287"/>
      <c r="V20" s="156"/>
      <c r="W20" s="358"/>
      <c r="X20" s="197"/>
      <c r="Y20" s="102">
        <f>COUNTA(Y34,Y38,Y39,Y40)</f>
        <v>4</v>
      </c>
      <c r="Z20" s="197"/>
      <c r="AA20" s="102">
        <f>COUNTA(AA34,AA38,AA39,AA40)</f>
        <v>3</v>
      </c>
      <c r="AB20" s="197"/>
      <c r="AC20" s="102">
        <f>COUNTA(AC34,AC38,AC39,AC40)</f>
        <v>1</v>
      </c>
      <c r="AD20" s="197"/>
      <c r="AE20" s="102">
        <f>COUNTA(AE34,AE38,AE39,AE40)</f>
        <v>4</v>
      </c>
      <c r="AF20" s="102">
        <f>COUNTA(AF34,AF38,AF39,AF40)</f>
        <v>1</v>
      </c>
      <c r="AG20" s="102">
        <f>COUNTA(AG34,AG38,AG39,AG40)</f>
        <v>3</v>
      </c>
      <c r="AH20" s="102">
        <f>COUNTA(AH34,AH38,AH39,AH40)</f>
        <v>0</v>
      </c>
      <c r="AI20" s="197"/>
      <c r="AJ20" s="102">
        <f>COUNTA(AJ34,AJ38,AJ39,AJ40)</f>
        <v>2</v>
      </c>
      <c r="AK20" s="117"/>
      <c r="AL20" s="102">
        <f>COUNTA(AL34,AL38,AL39,AL40)</f>
        <v>3</v>
      </c>
      <c r="AM20" s="353"/>
      <c r="AN20" s="102">
        <f t="shared" ref="AN20:AX20" si="433">COUNTA(AN34,AN38,AN39,AN40)</f>
        <v>2</v>
      </c>
      <c r="AO20" s="102">
        <f t="shared" si="433"/>
        <v>0</v>
      </c>
      <c r="AP20" s="102">
        <f t="shared" si="433"/>
        <v>0</v>
      </c>
      <c r="AQ20" s="102">
        <f t="shared" si="433"/>
        <v>0</v>
      </c>
      <c r="AR20" s="102">
        <f t="shared" si="433"/>
        <v>0</v>
      </c>
      <c r="AS20" s="102">
        <f t="shared" si="433"/>
        <v>0</v>
      </c>
      <c r="AT20" s="102">
        <f t="shared" si="433"/>
        <v>0</v>
      </c>
      <c r="AU20" s="102">
        <f t="shared" si="433"/>
        <v>0</v>
      </c>
      <c r="AV20" s="102">
        <f t="shared" si="433"/>
        <v>3</v>
      </c>
      <c r="AW20" s="102">
        <f t="shared" si="433"/>
        <v>0</v>
      </c>
      <c r="AX20" s="102">
        <f t="shared" si="433"/>
        <v>0</v>
      </c>
      <c r="AY20" s="117"/>
      <c r="AZ20" s="102">
        <f>COUNTA(AZ34,AZ38,AZ39,AZ40)</f>
        <v>2</v>
      </c>
      <c r="BA20" s="117"/>
      <c r="BB20" s="102">
        <f>COUNTA(BB34,BB38,BB39,BB40)</f>
        <v>3</v>
      </c>
      <c r="BC20" s="197"/>
      <c r="BD20" s="102">
        <f>COUNTA(BD34,BD38,BD39,BD40)</f>
        <v>4</v>
      </c>
      <c r="BE20" s="102">
        <f>COUNTA(BE34,BE38,BE39,BE40)</f>
        <v>1</v>
      </c>
      <c r="BF20" s="197"/>
      <c r="BG20" s="102">
        <f>COUNTA(BG34,BG38,BG39,BG40)</f>
        <v>0</v>
      </c>
      <c r="BH20" s="102">
        <f>COUNTA(BH34,BH38,BH39,BH40)</f>
        <v>3</v>
      </c>
      <c r="BI20" s="102">
        <f>COUNTA(BI34,BI38,BI39,BI40)</f>
        <v>2</v>
      </c>
      <c r="BJ20" s="102">
        <f>COUNTA(BJ34,BJ38,BJ39,BJ40)</f>
        <v>3</v>
      </c>
      <c r="BK20" s="358"/>
      <c r="BL20" s="102">
        <f>COUNTA(BL34,BL38,BL39,BL40)</f>
        <v>2</v>
      </c>
      <c r="BM20" s="102">
        <f>COUNTA(BM34,BM38,BM39,BM40)</f>
        <v>1</v>
      </c>
      <c r="BN20" s="197"/>
      <c r="BO20" s="102">
        <f>COUNTA(BO34,BO38,BO39,BO40)</f>
        <v>4</v>
      </c>
      <c r="BP20" s="102">
        <f>COUNTA(BP34,BP38,BP39,BP40)</f>
        <v>0</v>
      </c>
      <c r="BQ20" s="102">
        <f>COUNTA(BQ34,BQ38,BQ39,BQ40)</f>
        <v>0</v>
      </c>
      <c r="BR20" s="197"/>
      <c r="BS20" s="102">
        <f>COUNTA(BS34,BS38,BS39,BS40)</f>
        <v>2</v>
      </c>
      <c r="BT20" s="102">
        <f>COUNTA(BT34,BT38,BT39,BT40)</f>
        <v>1</v>
      </c>
      <c r="BU20" s="197"/>
      <c r="BV20" s="102">
        <f>COUNTA(BV34,BV38,BV39,BV40)</f>
        <v>3</v>
      </c>
      <c r="BW20" s="197"/>
      <c r="BX20" s="102">
        <f>COUNTA(BX34,BX38,BX39,BX40)</f>
        <v>2</v>
      </c>
      <c r="BY20" s="102">
        <f>COUNTA(BY34,BY38,BY39,BY40)</f>
        <v>1</v>
      </c>
      <c r="BZ20" s="197"/>
      <c r="CA20" s="102">
        <f>COUNTA(CA34,CA38,CA39,CA40)</f>
        <v>1</v>
      </c>
      <c r="CB20" s="102">
        <f>COUNTA(CB34,CB38,CB39,CB40)</f>
        <v>3</v>
      </c>
      <c r="CC20" s="102">
        <f>COUNTA(CC34,CC38,CC39,CC40)</f>
        <v>3</v>
      </c>
      <c r="CD20" s="102">
        <f>COUNTA(CD34,CD38,CD39,CD40)</f>
        <v>2</v>
      </c>
      <c r="CE20" s="358"/>
      <c r="CF20" s="102">
        <f>COUNTA(CF34,CF38,CF39,CF40)</f>
        <v>0</v>
      </c>
      <c r="CG20" s="197"/>
      <c r="CH20" s="102">
        <f>COUNTA(CH34,CH38,CH39,CH40)</f>
        <v>3</v>
      </c>
      <c r="CI20" s="117"/>
      <c r="CJ20" s="102">
        <f>COUNTA(CJ34,CJ38,CJ39,CJ40)</f>
        <v>3</v>
      </c>
      <c r="CK20" s="102">
        <f>COUNTA(CK34,CK38,CK39,CK40)</f>
        <v>0</v>
      </c>
      <c r="CL20" s="353"/>
      <c r="CM20" s="102">
        <f>COUNTA(CM34,CM38,CM39,CM40)</f>
        <v>3</v>
      </c>
      <c r="CN20" s="102">
        <f>COUNTA(CN34,CN38,CN39,CN40)</f>
        <v>0</v>
      </c>
      <c r="CO20" s="102">
        <f>COUNTA(CO34,CO38,CO39,CO40)</f>
        <v>0</v>
      </c>
      <c r="CP20" s="353"/>
      <c r="CQ20" s="102">
        <f t="shared" ref="CQ20:CW20" si="434">COUNTA(CQ34,CQ38,CQ39,CQ40)</f>
        <v>0</v>
      </c>
      <c r="CR20" s="102">
        <f t="shared" si="434"/>
        <v>3</v>
      </c>
      <c r="CS20" s="102">
        <f t="shared" si="434"/>
        <v>0</v>
      </c>
      <c r="CT20" s="102">
        <f t="shared" si="434"/>
        <v>0</v>
      </c>
      <c r="CU20" s="102">
        <f t="shared" si="434"/>
        <v>0</v>
      </c>
      <c r="CV20" s="102">
        <f t="shared" si="434"/>
        <v>1</v>
      </c>
      <c r="CW20" s="102">
        <f t="shared" si="434"/>
        <v>1</v>
      </c>
      <c r="CX20" s="353"/>
      <c r="CY20" s="102">
        <f>COUNTA(CY34,CY38,CY39,CY40)</f>
        <v>1</v>
      </c>
      <c r="CZ20" s="102">
        <f>COUNTA(CZ34,CZ38,CZ39,CZ40)</f>
        <v>1</v>
      </c>
      <c r="DA20" s="102">
        <f>COUNTA(DA34,DA38,DA39,DA40)</f>
        <v>0</v>
      </c>
      <c r="DB20" s="102">
        <f>COUNTA(DB34,DB38,DB39,DB40)</f>
        <v>0</v>
      </c>
      <c r="DC20" s="197"/>
      <c r="DD20" s="102">
        <f t="shared" ref="DD20:DN20" si="435">COUNTA(DD34,DD38,DD39,DD40)</f>
        <v>2</v>
      </c>
      <c r="DE20" s="102">
        <f t="shared" si="435"/>
        <v>0</v>
      </c>
      <c r="DF20" s="102">
        <f t="shared" si="435"/>
        <v>0</v>
      </c>
      <c r="DG20" s="102">
        <f t="shared" si="435"/>
        <v>0</v>
      </c>
      <c r="DH20" s="102">
        <f t="shared" si="435"/>
        <v>0</v>
      </c>
      <c r="DI20" s="102">
        <f t="shared" si="435"/>
        <v>0</v>
      </c>
      <c r="DJ20" s="102">
        <f t="shared" si="435"/>
        <v>0</v>
      </c>
      <c r="DK20" s="102">
        <f t="shared" si="435"/>
        <v>0</v>
      </c>
      <c r="DL20" s="102">
        <f t="shared" si="435"/>
        <v>0</v>
      </c>
      <c r="DM20" s="102">
        <f t="shared" si="435"/>
        <v>0</v>
      </c>
      <c r="DN20" s="102">
        <f t="shared" si="435"/>
        <v>1</v>
      </c>
      <c r="DO20" s="197"/>
      <c r="DP20" s="102">
        <f>COUNTA(DP34,DP38,DP39,DP40)</f>
        <v>0</v>
      </c>
      <c r="DQ20" s="102">
        <f>COUNTA(DQ34,DQ38,DQ39,DQ40)</f>
        <v>1</v>
      </c>
      <c r="DR20" s="102">
        <f>COUNTA(DR34,DR38,DR39,DR40)</f>
        <v>3</v>
      </c>
      <c r="DS20" s="197"/>
      <c r="DT20" s="102">
        <f t="shared" ref="DT20:DZ20" si="436">COUNTA(DT34,DT38,DT39,DT40)</f>
        <v>1</v>
      </c>
      <c r="DU20" s="102">
        <f t="shared" si="436"/>
        <v>0</v>
      </c>
      <c r="DV20" s="102">
        <f t="shared" si="436"/>
        <v>0</v>
      </c>
      <c r="DW20" s="102">
        <f t="shared" si="436"/>
        <v>0</v>
      </c>
      <c r="DX20" s="102">
        <f t="shared" si="436"/>
        <v>0</v>
      </c>
      <c r="DY20" s="102">
        <f t="shared" si="436"/>
        <v>0</v>
      </c>
      <c r="DZ20" s="102">
        <f t="shared" si="436"/>
        <v>0</v>
      </c>
      <c r="EA20" s="358"/>
      <c r="EB20" s="102">
        <f>COUNTA(EB34,EB38,EB39,EB40)</f>
        <v>0</v>
      </c>
      <c r="EC20" s="197"/>
      <c r="ED20" s="353"/>
      <c r="EE20" s="102">
        <f>COUNTA(EE34,EE38,EE39,EE40)</f>
        <v>1</v>
      </c>
      <c r="EF20" s="102">
        <f>COUNTA(EF34,EF38,EF39,EF40)</f>
        <v>1</v>
      </c>
      <c r="EG20" s="102">
        <f>COUNTA(EG34,EG38,EG39,EG40)</f>
        <v>0</v>
      </c>
      <c r="EH20" s="102">
        <f>COUNTA(EH34,EH38,EH39,EH40)</f>
        <v>0</v>
      </c>
      <c r="EI20" s="117"/>
      <c r="EJ20" s="102">
        <f>COUNTA(EJ34,EJ38,EJ39,EJ40)</f>
        <v>1</v>
      </c>
      <c r="EK20" s="353"/>
      <c r="EL20" s="102">
        <f>COUNTA(EL34,EL38,EL39,EL40)</f>
        <v>3</v>
      </c>
      <c r="EM20" s="102">
        <f>COUNTA(EM34,EM38,EM39,EM40)</f>
        <v>0</v>
      </c>
      <c r="EN20" s="117"/>
      <c r="EO20" s="102">
        <f>COUNTA(EO34,EO38,EO39,EO40)</f>
        <v>0</v>
      </c>
      <c r="EP20" s="353"/>
      <c r="EQ20" s="102">
        <f t="shared" ref="EQ20:EV20" si="437">COUNTA(EQ34,EQ38,EQ39,EQ40)</f>
        <v>2</v>
      </c>
      <c r="ER20" s="102">
        <f t="shared" si="437"/>
        <v>0</v>
      </c>
      <c r="ES20" s="102">
        <f t="shared" si="437"/>
        <v>0</v>
      </c>
      <c r="ET20" s="102">
        <f t="shared" si="437"/>
        <v>1</v>
      </c>
      <c r="EU20" s="102">
        <f t="shared" si="437"/>
        <v>0</v>
      </c>
      <c r="EV20" s="102">
        <f t="shared" si="437"/>
        <v>2</v>
      </c>
      <c r="EW20" s="197"/>
      <c r="EX20" s="353"/>
      <c r="EY20" s="102">
        <f>COUNTA(EY34,EY38,EY39,EY40)</f>
        <v>4</v>
      </c>
      <c r="EZ20" s="102">
        <f>COUNTA(EZ34,EZ38,EZ39,EZ40)</f>
        <v>1</v>
      </c>
      <c r="FA20" s="353"/>
      <c r="FB20" s="102">
        <f>COUNTA(FB34,FB38,FB39,FB40)</f>
        <v>4</v>
      </c>
      <c r="FC20" s="102">
        <f>COUNTA(FC34,FC38,FC39,FC40)</f>
        <v>2</v>
      </c>
      <c r="FD20" s="102">
        <f>COUNTA(FD34,FD38,FD39,FD40)</f>
        <v>1</v>
      </c>
      <c r="FE20" s="117"/>
      <c r="FF20" s="102">
        <f>COUNTA(FF34,FF38,FF39,FF40)</f>
        <v>1</v>
      </c>
      <c r="FG20" s="353"/>
      <c r="FH20" s="102">
        <f>COUNTA(FH34,FH38,FH39,FH40)</f>
        <v>2</v>
      </c>
      <c r="FI20" s="102">
        <f>COUNTA(FI34,FI38,FI39,FI40)</f>
        <v>0</v>
      </c>
      <c r="FJ20" s="353"/>
      <c r="FK20" s="102">
        <f>COUNTA(FK34,FK38,FK39,FK40)</f>
        <v>1</v>
      </c>
      <c r="FL20" s="102">
        <f>COUNTA(FL34,FL38,FL39,FL40)</f>
        <v>0</v>
      </c>
      <c r="FM20" s="102">
        <f>COUNTA(FM34,FM38,FM39,FM40)</f>
        <v>0</v>
      </c>
      <c r="FN20" s="358"/>
      <c r="FO20" s="102">
        <f>COUNTA(FO34,FO38,FO39,FO40)</f>
        <v>3</v>
      </c>
      <c r="FP20" s="197"/>
      <c r="FQ20" s="102">
        <f>COUNTA(FQ34,FQ38,FQ39,FQ40)</f>
        <v>2</v>
      </c>
      <c r="FR20" s="117"/>
      <c r="FS20" s="102">
        <f>COUNTA(FS34,FS38,FS39,FS40)</f>
        <v>0</v>
      </c>
      <c r="FT20" s="353"/>
      <c r="FU20" s="102">
        <f>COUNTA(FU34,FU38,FU39,FU40)</f>
        <v>1</v>
      </c>
      <c r="FV20" s="102">
        <f>COUNTA(FV34,FV38,FV39,FV40)</f>
        <v>1</v>
      </c>
      <c r="FW20" s="102">
        <f>COUNTA(FW34,FW38,FW39,FW40)</f>
        <v>1</v>
      </c>
      <c r="FX20" s="102">
        <f>COUNTA(FX34,FX38,FX39,FX40)</f>
        <v>1</v>
      </c>
      <c r="FY20" s="102">
        <f>COUNTA(FY34,FY38,FY39,FY40)</f>
        <v>0</v>
      </c>
      <c r="FZ20" s="117"/>
      <c r="GA20" s="102">
        <f>COUNTA(GA34,GA38,GA39,GA40)</f>
        <v>1</v>
      </c>
      <c r="GB20" s="197"/>
      <c r="GC20" s="102">
        <f>COUNTA(GC34,GC38,GC39,GC40)</f>
        <v>3</v>
      </c>
      <c r="GD20" s="102">
        <f>COUNTA(GD34,GD38,GD39,GD40)</f>
        <v>2</v>
      </c>
      <c r="GE20" s="102">
        <f>COUNTA(GE34,GE38,GE39,GE40)</f>
        <v>0</v>
      </c>
      <c r="GF20" s="197"/>
      <c r="GG20" s="102">
        <f>COUNTA(GG34,GG38,GG39,GG40)</f>
        <v>3</v>
      </c>
      <c r="GH20" s="358"/>
      <c r="GI20" s="102">
        <f>COUNTA(GI34,GI38,GI39,GI40)</f>
        <v>2</v>
      </c>
      <c r="GJ20" s="197"/>
      <c r="GK20" s="102">
        <f>COUNTA(GK34,GK38,GK39,GK40)</f>
        <v>2</v>
      </c>
      <c r="GL20" s="102">
        <f>COUNTA(GL34,GL38,GL39,GL40)</f>
        <v>0</v>
      </c>
      <c r="GM20" s="197"/>
      <c r="GN20" s="102">
        <f t="shared" ref="GN20:GR20" si="438">COUNTA(GN34,GN38,GN39,GN40)</f>
        <v>0</v>
      </c>
      <c r="GO20" s="102">
        <f t="shared" si="438"/>
        <v>0</v>
      </c>
      <c r="GP20" s="102">
        <f t="shared" si="438"/>
        <v>1</v>
      </c>
      <c r="GQ20" s="102">
        <f t="shared" si="438"/>
        <v>2</v>
      </c>
      <c r="GR20" s="102">
        <f t="shared" si="438"/>
        <v>1</v>
      </c>
      <c r="GS20" s="358"/>
      <c r="GT20" s="102">
        <f>COUNTA(GT34,GT38,GT39,GT40)</f>
        <v>0</v>
      </c>
      <c r="GU20" s="197"/>
      <c r="GV20" s="353"/>
      <c r="GW20" s="102">
        <f>COUNTA(GW34,GW38,GW39,GW40)</f>
        <v>2</v>
      </c>
      <c r="GX20" s="102">
        <f>COUNTA(GX34,GX38,GX39,GX40)</f>
        <v>2</v>
      </c>
      <c r="GY20" s="353"/>
      <c r="GZ20" s="102">
        <f t="shared" ref="GZ20:HG20" si="439">COUNTA(GZ34,GZ38,GZ39,GZ40)</f>
        <v>0</v>
      </c>
      <c r="HA20" s="102">
        <f t="shared" si="439"/>
        <v>0</v>
      </c>
      <c r="HB20" s="102">
        <f t="shared" si="439"/>
        <v>0</v>
      </c>
      <c r="HC20" s="102">
        <f t="shared" si="439"/>
        <v>4</v>
      </c>
      <c r="HD20" s="102">
        <f t="shared" si="439"/>
        <v>2</v>
      </c>
      <c r="HE20" s="102">
        <f t="shared" si="439"/>
        <v>1</v>
      </c>
      <c r="HF20" s="102">
        <f t="shared" si="439"/>
        <v>0</v>
      </c>
      <c r="HG20" s="102">
        <f t="shared" si="439"/>
        <v>0</v>
      </c>
      <c r="HH20" s="197"/>
      <c r="HI20" s="102">
        <f t="shared" ref="HI20:HN20" si="440">COUNTA(HI34,HI38,HI39,HI40)</f>
        <v>0</v>
      </c>
      <c r="HJ20" s="102">
        <f t="shared" si="440"/>
        <v>0</v>
      </c>
      <c r="HK20" s="102">
        <f t="shared" si="440"/>
        <v>1</v>
      </c>
      <c r="HL20" s="102">
        <f t="shared" si="440"/>
        <v>2</v>
      </c>
      <c r="HM20" s="102">
        <f t="shared" si="440"/>
        <v>1</v>
      </c>
      <c r="HN20" s="102">
        <f t="shared" si="440"/>
        <v>2</v>
      </c>
      <c r="HO20" s="197"/>
      <c r="HP20" s="353"/>
      <c r="HQ20" s="102">
        <f>COUNTA(HQ34,HQ38,HQ39,HQ40)</f>
        <v>4</v>
      </c>
      <c r="HR20" s="102">
        <f>COUNTA(HR34,HR38,HR39,HR40)</f>
        <v>0</v>
      </c>
      <c r="HS20" s="102">
        <f>COUNTA(HS34,HS38,HS39,HS40)</f>
        <v>0</v>
      </c>
      <c r="HT20" s="353"/>
      <c r="HU20" s="102">
        <f>COUNTA(HU34,HU38,HU39,HU40)</f>
        <v>1</v>
      </c>
      <c r="HV20" s="102">
        <f>COUNTA(HV34,HV38,HV39,HV40)</f>
        <v>1</v>
      </c>
      <c r="HW20" s="102">
        <f>COUNTA(HW34,HW38,HW39,HW40)</f>
        <v>0</v>
      </c>
      <c r="HX20" s="102">
        <f>COUNTA(HX34,HX38,HX39,HX40)</f>
        <v>0</v>
      </c>
      <c r="HY20" s="117"/>
      <c r="HZ20" s="102">
        <f>COUNTA(HZ34,HZ38,HZ39,HZ40)</f>
        <v>1</v>
      </c>
      <c r="IA20" s="358"/>
      <c r="IB20" s="197"/>
      <c r="IC20" s="102">
        <f t="shared" ref="IC20:IJ20" si="441">COUNTA(IC34,IC38,IC39,IC40)</f>
        <v>2</v>
      </c>
      <c r="ID20" s="102">
        <f t="shared" si="441"/>
        <v>1</v>
      </c>
      <c r="IE20" s="102">
        <f t="shared" si="441"/>
        <v>1</v>
      </c>
      <c r="IF20" s="102">
        <f t="shared" si="441"/>
        <v>2</v>
      </c>
      <c r="IG20" s="102">
        <f t="shared" si="441"/>
        <v>0</v>
      </c>
      <c r="IH20" s="102">
        <f t="shared" si="441"/>
        <v>2</v>
      </c>
      <c r="II20" s="102">
        <f t="shared" si="441"/>
        <v>0</v>
      </c>
      <c r="IJ20" s="102">
        <f t="shared" si="441"/>
        <v>0</v>
      </c>
      <c r="IK20" s="358"/>
      <c r="IL20" s="197"/>
      <c r="IM20" s="102">
        <f t="shared" ref="IM20:IR20" si="442">COUNTA(IM34,IM38,IM39,IM40)</f>
        <v>4</v>
      </c>
      <c r="IN20" s="102">
        <f t="shared" si="442"/>
        <v>0</v>
      </c>
      <c r="IO20" s="102">
        <f t="shared" si="442"/>
        <v>0</v>
      </c>
      <c r="IP20" s="102">
        <f t="shared" si="442"/>
        <v>1</v>
      </c>
      <c r="IQ20" s="102">
        <f t="shared" si="442"/>
        <v>0</v>
      </c>
      <c r="IR20" s="102">
        <f t="shared" si="442"/>
        <v>0</v>
      </c>
      <c r="IS20" s="358"/>
      <c r="IT20" s="102">
        <f>COUNTA(IT34,IT38,IT39,IT40)</f>
        <v>0</v>
      </c>
      <c r="IU20" s="102">
        <f>COUNTA(IU34,IU38,IU39,IU40)</f>
        <v>0</v>
      </c>
      <c r="IV20" s="197"/>
      <c r="IW20" s="102">
        <f>COUNTA(IW34,IW38,IW39,IW40)</f>
        <v>0</v>
      </c>
      <c r="IX20" s="102">
        <f>COUNTA(IX34,IX38,IX39,IX40)</f>
        <v>0</v>
      </c>
      <c r="IY20" s="117"/>
      <c r="IZ20" s="102">
        <f>COUNTA(IZ34,IZ38,IZ39,IZ40)</f>
        <v>1</v>
      </c>
      <c r="JA20" s="102">
        <f>COUNTA(JA34,JA38,JA39,JA40)</f>
        <v>0</v>
      </c>
      <c r="JB20" s="117"/>
      <c r="JC20" s="102">
        <f>COUNTA(JC34,JC38,JC39,JC40)</f>
        <v>0</v>
      </c>
      <c r="JD20" s="102">
        <f>COUNTA(JD34,JD38,JD39,JD40)</f>
        <v>0</v>
      </c>
      <c r="JE20" s="102">
        <f>COUNTA(JE34,JE38,JE39,JE40)</f>
        <v>0</v>
      </c>
      <c r="JF20" s="117"/>
      <c r="JG20" s="102">
        <f>COUNTA(JG34,JG38,JG39,JG40)</f>
        <v>0</v>
      </c>
      <c r="JH20" s="197"/>
      <c r="JI20" s="102">
        <f>COUNTA(JI34,JI38,JI39,JI40)</f>
        <v>2</v>
      </c>
      <c r="JJ20" s="102">
        <f>COUNTA(JJ34,JJ38,JJ39,JJ40)</f>
        <v>3</v>
      </c>
      <c r="JK20" s="102">
        <f>COUNTA(JK34,JK38,JK39,JK40)</f>
        <v>0</v>
      </c>
      <c r="JL20" s="102">
        <f>COUNTA(JL34,JL38,JL39,JL40)</f>
        <v>0</v>
      </c>
      <c r="JM20" s="197"/>
      <c r="JN20" s="102">
        <f>COUNTA(JN34,JN38,JN39,JN40)</f>
        <v>3</v>
      </c>
      <c r="JO20" s="422"/>
      <c r="JP20" s="358"/>
      <c r="JQ20" s="197"/>
      <c r="JR20" s="102">
        <f t="shared" ref="JR20:KC20" si="443">COUNTA(JR34,JR38,JR39,JR40)</f>
        <v>1</v>
      </c>
      <c r="JS20" s="102">
        <f t="shared" si="443"/>
        <v>1</v>
      </c>
      <c r="JT20" s="102">
        <f t="shared" si="443"/>
        <v>1</v>
      </c>
      <c r="JU20" s="102">
        <f t="shared" si="443"/>
        <v>1</v>
      </c>
      <c r="JV20" s="102">
        <f t="shared" si="443"/>
        <v>0</v>
      </c>
      <c r="JW20" s="102">
        <f t="shared" si="443"/>
        <v>1</v>
      </c>
      <c r="JX20" s="102">
        <f t="shared" si="443"/>
        <v>1</v>
      </c>
      <c r="JY20" s="102">
        <f t="shared" si="443"/>
        <v>1</v>
      </c>
      <c r="JZ20" s="102">
        <f t="shared" si="443"/>
        <v>2</v>
      </c>
      <c r="KA20" s="102">
        <f t="shared" si="443"/>
        <v>1</v>
      </c>
      <c r="KB20" s="102">
        <f t="shared" si="443"/>
        <v>1</v>
      </c>
      <c r="KC20" s="102">
        <f t="shared" si="443"/>
        <v>1</v>
      </c>
      <c r="KD20" s="197"/>
      <c r="KE20" s="102">
        <f>COUNTA(KE34,KE38,KE39,KE40)</f>
        <v>1</v>
      </c>
      <c r="KF20" s="102">
        <f>COUNTA(KF34,KF38,KF39,KF40)</f>
        <v>1</v>
      </c>
      <c r="KG20" s="102">
        <f>COUNTA(KG34,KG38,KG39,KG40)</f>
        <v>1</v>
      </c>
      <c r="KH20" s="197"/>
      <c r="KI20" s="102">
        <f>COUNTA(KI34,KI38,KI39,KI40)</f>
        <v>1</v>
      </c>
      <c r="KJ20" s="102">
        <f>COUNTA(KJ34,KJ38,KJ39,KJ40)</f>
        <v>1</v>
      </c>
      <c r="KK20" s="102">
        <f>COUNTA(KK34,KK38,KK39,KK40)</f>
        <v>1</v>
      </c>
      <c r="KL20" s="102">
        <f>COUNTA(KL34,KL38,KL39,KL40)</f>
        <v>1</v>
      </c>
      <c r="KM20" s="197"/>
      <c r="KN20" s="102">
        <f>COUNTA(KN34,KN38,KN39,KN40)</f>
        <v>1</v>
      </c>
      <c r="KO20" s="102">
        <f>COUNTA(KO34,KO38,KO39,KO40)</f>
        <v>1</v>
      </c>
      <c r="KP20" s="102">
        <f>COUNTA(KP34,KP38,KP39,KP40)</f>
        <v>1</v>
      </c>
      <c r="KQ20" s="197"/>
      <c r="KR20" s="102">
        <f>COUNTA(KR34,KR38,KR39,KR40)</f>
        <v>1</v>
      </c>
      <c r="KS20" s="102">
        <f>COUNTA(KS34,KS38,KS39,KS40)</f>
        <v>3</v>
      </c>
      <c r="KT20" s="102">
        <f>COUNTA(KT34,KT38,KT39,KT40)</f>
        <v>1</v>
      </c>
      <c r="KU20" s="358"/>
      <c r="KV20" s="197"/>
      <c r="KW20" s="102">
        <f>COUNTA(KW34,KW38,KW39,KW40)</f>
        <v>1</v>
      </c>
      <c r="KX20" s="102">
        <f>COUNTA(KX34,KX38,KX39,KX40)</f>
        <v>1</v>
      </c>
      <c r="KY20" s="102">
        <f>COUNTA(KY34,KY38,KY39,KY40)</f>
        <v>1</v>
      </c>
      <c r="KZ20" s="102">
        <f>COUNTA(KZ34,KZ38,KZ39,KZ40)</f>
        <v>1</v>
      </c>
      <c r="LA20" s="102">
        <f>COUNTA(LA34,LA38,LA39,LA40)</f>
        <v>1</v>
      </c>
      <c r="LB20" s="197"/>
      <c r="LC20" s="102">
        <f>COUNTA(LC34,LC38,LC39,LC40)</f>
        <v>1</v>
      </c>
      <c r="LD20" s="102">
        <f>COUNTA(LD34,LD38,LD39,LD40)</f>
        <v>1</v>
      </c>
      <c r="LE20" s="102">
        <f>COUNTA(LE34,LE38,LE39,LE40)</f>
        <v>1</v>
      </c>
      <c r="LF20" s="353"/>
      <c r="LG20" s="102">
        <f>COUNTA(LG34,LG38,LG39,LG40)</f>
        <v>1</v>
      </c>
      <c r="LH20" s="102">
        <f>COUNTA(LH34,LH38,LH39,LH40)</f>
        <v>0</v>
      </c>
      <c r="LI20" s="102">
        <f>COUNTA(LI34,LI38,LI39,LI40)</f>
        <v>1</v>
      </c>
      <c r="LJ20" s="197"/>
      <c r="LK20" s="102">
        <f t="shared" ref="LK20:LX20" si="444">COUNTA(LK34,LK38,LK39,LK40)</f>
        <v>1</v>
      </c>
      <c r="LL20" s="102">
        <f t="shared" si="444"/>
        <v>0</v>
      </c>
      <c r="LM20" s="102">
        <f t="shared" si="444"/>
        <v>0</v>
      </c>
      <c r="LN20" s="102">
        <f t="shared" si="444"/>
        <v>2</v>
      </c>
      <c r="LO20" s="102">
        <f t="shared" si="444"/>
        <v>1</v>
      </c>
      <c r="LP20" s="102">
        <f t="shared" si="444"/>
        <v>1</v>
      </c>
      <c r="LQ20" s="102">
        <f t="shared" si="444"/>
        <v>0</v>
      </c>
      <c r="LR20" s="102">
        <f t="shared" si="444"/>
        <v>0</v>
      </c>
      <c r="LS20" s="102">
        <f t="shared" si="444"/>
        <v>0</v>
      </c>
      <c r="LT20" s="102">
        <f t="shared" si="444"/>
        <v>0</v>
      </c>
      <c r="LU20" s="102">
        <f t="shared" si="444"/>
        <v>1</v>
      </c>
      <c r="LV20" s="102">
        <f t="shared" si="444"/>
        <v>1</v>
      </c>
      <c r="LW20" s="102">
        <f t="shared" si="444"/>
        <v>0</v>
      </c>
      <c r="LX20" s="102">
        <f t="shared" si="444"/>
        <v>0</v>
      </c>
      <c r="LY20" s="197"/>
      <c r="LZ20" s="102">
        <f>COUNTA(LZ34,LZ38,LZ39,LZ40)</f>
        <v>1</v>
      </c>
      <c r="MA20" s="102">
        <f>COUNTA(MA34,MA38,MA39,MA40)</f>
        <v>1</v>
      </c>
      <c r="MB20" s="102">
        <f>COUNTA(MB34,MB38,MB39,MB40)</f>
        <v>0</v>
      </c>
      <c r="MC20" s="102">
        <f>COUNTA(MC34,MC38,MC39,MC40)</f>
        <v>1</v>
      </c>
      <c r="MD20" s="102">
        <f>COUNTA(MD34,MD38,MD39,MD40)</f>
        <v>2</v>
      </c>
      <c r="ME20" s="197"/>
      <c r="MF20" s="102">
        <f>COUNTA(MF34,MF38,MF39,MF40)</f>
        <v>1</v>
      </c>
      <c r="MG20" s="102">
        <f>COUNTA(MG34,MG38,MG39,MG40)</f>
        <v>1</v>
      </c>
      <c r="MH20" s="102">
        <f>COUNTA(MH34,MH38,MH39,MH40)</f>
        <v>1</v>
      </c>
      <c r="MI20" s="102">
        <f>COUNTA(MI34,MI38,MI39,MI40)</f>
        <v>1</v>
      </c>
      <c r="MJ20" s="197"/>
      <c r="MK20" s="102">
        <f t="shared" ref="MK20:MP20" si="445">COUNTA(MK34,MK38,MK39,MK40)</f>
        <v>1</v>
      </c>
      <c r="ML20" s="102">
        <f t="shared" si="445"/>
        <v>1</v>
      </c>
      <c r="MM20" s="102">
        <f t="shared" si="445"/>
        <v>1</v>
      </c>
      <c r="MN20" s="102">
        <f t="shared" si="445"/>
        <v>1</v>
      </c>
      <c r="MO20" s="102">
        <f t="shared" si="445"/>
        <v>0</v>
      </c>
      <c r="MP20" s="102">
        <f t="shared" si="445"/>
        <v>1</v>
      </c>
      <c r="MQ20" s="166"/>
      <c r="MR20" s="102">
        <f t="shared" ref="MR20:MZ20" si="446">COUNTA(MR34,MR38,MR39,MR40)</f>
        <v>0</v>
      </c>
      <c r="MS20" s="102">
        <f t="shared" si="446"/>
        <v>1</v>
      </c>
      <c r="MT20" s="102">
        <f t="shared" si="446"/>
        <v>1</v>
      </c>
      <c r="MU20" s="102">
        <f t="shared" si="446"/>
        <v>1</v>
      </c>
      <c r="MV20" s="102">
        <f t="shared" si="446"/>
        <v>0</v>
      </c>
      <c r="MW20" s="102">
        <f t="shared" si="446"/>
        <v>0</v>
      </c>
      <c r="MX20" s="102">
        <f t="shared" si="446"/>
        <v>0</v>
      </c>
      <c r="MY20" s="102">
        <f t="shared" si="446"/>
        <v>2</v>
      </c>
      <c r="MZ20" s="102">
        <f t="shared" si="446"/>
        <v>1</v>
      </c>
      <c r="NA20" s="118"/>
      <c r="NB20" s="118"/>
      <c r="NC20" s="118"/>
      <c r="ND20" s="118"/>
    </row>
    <row r="21" spans="1:369" s="99" customFormat="1" ht="25" customHeight="1">
      <c r="A21" s="1252"/>
      <c r="B21" s="144" t="s">
        <v>1433</v>
      </c>
      <c r="C21" s="1291" t="s">
        <v>1406</v>
      </c>
      <c r="D21" s="1291"/>
      <c r="E21" s="1291"/>
      <c r="F21" s="1291"/>
      <c r="G21" s="1291"/>
      <c r="H21" s="1291"/>
      <c r="I21" s="1291"/>
      <c r="J21" s="1291"/>
      <c r="K21" s="1291"/>
      <c r="L21" s="1291"/>
      <c r="M21" s="1291"/>
      <c r="N21" s="1291"/>
      <c r="O21" s="1291"/>
      <c r="P21" s="1291"/>
      <c r="Q21" s="1291"/>
      <c r="R21" s="1291"/>
      <c r="S21" s="1291"/>
      <c r="T21" s="1291"/>
      <c r="U21" s="1291"/>
      <c r="V21" s="155"/>
      <c r="W21" s="361">
        <f t="shared" ref="W21:X21" si="447">W22/$R$50</f>
        <v>0.68421052631578949</v>
      </c>
      <c r="X21" s="333">
        <f t="shared" si="447"/>
        <v>5.2631578947368418E-2</v>
      </c>
      <c r="Y21" s="103">
        <f>Y22/$R$50</f>
        <v>5.2631578947368418E-2</v>
      </c>
      <c r="Z21" s="333">
        <f t="shared" ref="Z21" si="448">Z22/$R$50</f>
        <v>0</v>
      </c>
      <c r="AA21" s="103">
        <f>AA22/$R$50</f>
        <v>0</v>
      </c>
      <c r="AB21" s="333">
        <f t="shared" ref="AB21:AI21" si="449">AB22/$R$50</f>
        <v>0</v>
      </c>
      <c r="AC21" s="103">
        <f>AC22/$R$50</f>
        <v>0</v>
      </c>
      <c r="AD21" s="333">
        <f t="shared" si="449"/>
        <v>0.21052631578947367</v>
      </c>
      <c r="AE21" s="103">
        <f>AE22/$R$50</f>
        <v>5.2631578947368418E-2</v>
      </c>
      <c r="AF21" s="103">
        <f>AF22/$R$50</f>
        <v>0</v>
      </c>
      <c r="AG21" s="103">
        <f>AG22/$R$50</f>
        <v>0.10526315789473684</v>
      </c>
      <c r="AH21" s="103">
        <f>AH22/$R$50</f>
        <v>5.2631578947368418E-2</v>
      </c>
      <c r="AI21" s="333">
        <f t="shared" si="449"/>
        <v>0.26315789473684209</v>
      </c>
      <c r="AJ21" s="103">
        <f>AJ22/$R$50</f>
        <v>0.21052631578947367</v>
      </c>
      <c r="AK21" s="124"/>
      <c r="AL21" s="103">
        <f>AL22/$R$50</f>
        <v>5.2631578947368418E-2</v>
      </c>
      <c r="AM21" s="647">
        <f t="shared" ref="AM21" si="450">AM22/$R$50</f>
        <v>0.15789473684210525</v>
      </c>
      <c r="AN21" s="103">
        <f t="shared" ref="AN21:AX21" si="451">AN22/$R$50</f>
        <v>0</v>
      </c>
      <c r="AO21" s="103">
        <f t="shared" si="451"/>
        <v>0</v>
      </c>
      <c r="AP21" s="103">
        <f t="shared" si="451"/>
        <v>0</v>
      </c>
      <c r="AQ21" s="103">
        <f t="shared" si="451"/>
        <v>0</v>
      </c>
      <c r="AR21" s="103">
        <f t="shared" si="451"/>
        <v>0</v>
      </c>
      <c r="AS21" s="103">
        <f t="shared" si="451"/>
        <v>0</v>
      </c>
      <c r="AT21" s="103">
        <f t="shared" si="451"/>
        <v>0</v>
      </c>
      <c r="AU21" s="103">
        <f t="shared" si="451"/>
        <v>0</v>
      </c>
      <c r="AV21" s="103">
        <f t="shared" si="451"/>
        <v>0.15789473684210525</v>
      </c>
      <c r="AW21" s="103">
        <f t="shared" si="451"/>
        <v>0</v>
      </c>
      <c r="AX21" s="103">
        <f t="shared" si="451"/>
        <v>0</v>
      </c>
      <c r="AY21" s="124"/>
      <c r="AZ21" s="103">
        <f>AZ22/$R$50</f>
        <v>0</v>
      </c>
      <c r="BA21" s="124"/>
      <c r="BB21" s="103">
        <f>BB22/$R$50</f>
        <v>5.2631578947368418E-2</v>
      </c>
      <c r="BC21" s="333">
        <f t="shared" ref="BC21:BK21" si="452">BC22/$R$50</f>
        <v>0.15789473684210525</v>
      </c>
      <c r="BD21" s="103">
        <f>BD22/$R$50</f>
        <v>0.15789473684210525</v>
      </c>
      <c r="BE21" s="103">
        <f>BE22/$R$50</f>
        <v>0</v>
      </c>
      <c r="BF21" s="333">
        <f t="shared" si="452"/>
        <v>0.57894736842105265</v>
      </c>
      <c r="BG21" s="103">
        <f>BG22/$R$50</f>
        <v>0</v>
      </c>
      <c r="BH21" s="103">
        <f>BH22/$R$50</f>
        <v>0</v>
      </c>
      <c r="BI21" s="103">
        <f>BI22/$R$50</f>
        <v>0.21052631578947367</v>
      </c>
      <c r="BJ21" s="103">
        <f>BJ22/$R$50</f>
        <v>0.42105263157894735</v>
      </c>
      <c r="BK21" s="361">
        <f t="shared" si="452"/>
        <v>0.52631578947368418</v>
      </c>
      <c r="BL21" s="103">
        <f>BL22/$R$50</f>
        <v>0.31578947368421051</v>
      </c>
      <c r="BM21" s="103">
        <f>BM22/$R$50</f>
        <v>0</v>
      </c>
      <c r="BN21" s="333">
        <f t="shared" ref="BN21:BR21" si="453">BN22/$R$50</f>
        <v>0.47368421052631576</v>
      </c>
      <c r="BO21" s="103">
        <f>BO22/$R$50</f>
        <v>0.31578947368421051</v>
      </c>
      <c r="BP21" s="103">
        <f>BP22/$R$50</f>
        <v>0.26315789473684209</v>
      </c>
      <c r="BQ21" s="103">
        <f>BQ22/$R$50</f>
        <v>0</v>
      </c>
      <c r="BR21" s="333">
        <f t="shared" si="453"/>
        <v>0</v>
      </c>
      <c r="BS21" s="103">
        <f>BS22/$R$50</f>
        <v>0</v>
      </c>
      <c r="BT21" s="103">
        <f>BT22/$R$50</f>
        <v>0</v>
      </c>
      <c r="BU21" s="192"/>
      <c r="BV21" s="103">
        <f>BV22/$R$50</f>
        <v>0</v>
      </c>
      <c r="BW21" s="333">
        <f t="shared" ref="BW21:CE21" si="454">BW22/$R$50</f>
        <v>0</v>
      </c>
      <c r="BX21" s="103">
        <f>BX22/$R$50</f>
        <v>0</v>
      </c>
      <c r="BY21" s="103">
        <f>BY22/$R$50</f>
        <v>0</v>
      </c>
      <c r="BZ21" s="333">
        <f t="shared" si="454"/>
        <v>0.31578947368421051</v>
      </c>
      <c r="CA21" s="103">
        <f>CA22/$R$50</f>
        <v>5.2631578947368418E-2</v>
      </c>
      <c r="CB21" s="103">
        <f>CB22/$R$50</f>
        <v>0.26315789473684209</v>
      </c>
      <c r="CC21" s="103">
        <f>CC22/$R$50</f>
        <v>0</v>
      </c>
      <c r="CD21" s="103">
        <f>CD22/$R$50</f>
        <v>0</v>
      </c>
      <c r="CE21" s="361">
        <f t="shared" si="454"/>
        <v>0.78947368421052633</v>
      </c>
      <c r="CF21" s="103">
        <f>CF22/$R$50</f>
        <v>5.2631578947368418E-2</v>
      </c>
      <c r="CG21" s="333">
        <f>CG22/$R$50</f>
        <v>0.78947368421052633</v>
      </c>
      <c r="CH21" s="103">
        <f>CH22/$R$50</f>
        <v>0</v>
      </c>
      <c r="CI21" s="124"/>
      <c r="CJ21" s="103">
        <f>CJ22/$R$50</f>
        <v>0.63157894736842102</v>
      </c>
      <c r="CK21" s="103">
        <f>CK22/$R$50</f>
        <v>0.26315789473684209</v>
      </c>
      <c r="CL21" s="647">
        <f t="shared" ref="CL21" si="455">CL22/$R$50</f>
        <v>0.57894736842105265</v>
      </c>
      <c r="CM21" s="103">
        <f>CM22/$R$50</f>
        <v>0.57894736842105265</v>
      </c>
      <c r="CN21" s="103">
        <f>CN22/$R$50</f>
        <v>0</v>
      </c>
      <c r="CO21" s="103">
        <f>CO22/$R$50</f>
        <v>0</v>
      </c>
      <c r="CP21" s="647">
        <f t="shared" ref="CP21" si="456">CP22/$R$50</f>
        <v>0.68421052631578949</v>
      </c>
      <c r="CQ21" s="103">
        <f t="shared" ref="CQ21:CX21" si="457">CQ22/$R$50</f>
        <v>0</v>
      </c>
      <c r="CR21" s="103">
        <f t="shared" si="457"/>
        <v>0.63157894736842102</v>
      </c>
      <c r="CS21" s="103">
        <f t="shared" si="457"/>
        <v>0.10526315789473684</v>
      </c>
      <c r="CT21" s="103">
        <f t="shared" si="457"/>
        <v>5.2631578947368418E-2</v>
      </c>
      <c r="CU21" s="103">
        <f t="shared" si="457"/>
        <v>0.15789473684210525</v>
      </c>
      <c r="CV21" s="103">
        <f t="shared" si="457"/>
        <v>0</v>
      </c>
      <c r="CW21" s="103">
        <f t="shared" si="457"/>
        <v>0</v>
      </c>
      <c r="CX21" s="647">
        <f t="shared" si="457"/>
        <v>5.2631578947368418E-2</v>
      </c>
      <c r="CY21" s="103">
        <f t="shared" ref="CY21:EB21" si="458">CY22/$R$50</f>
        <v>0</v>
      </c>
      <c r="CZ21" s="103">
        <f t="shared" si="458"/>
        <v>5.2631578947368418E-2</v>
      </c>
      <c r="DA21" s="103">
        <f t="shared" si="458"/>
        <v>5.2631578947368418E-2</v>
      </c>
      <c r="DB21" s="103">
        <f t="shared" si="458"/>
        <v>5.2631578947368418E-2</v>
      </c>
      <c r="DC21" s="333">
        <f t="shared" si="458"/>
        <v>0.10526315789473684</v>
      </c>
      <c r="DD21" s="103">
        <f t="shared" si="458"/>
        <v>5.2631578947368418E-2</v>
      </c>
      <c r="DE21" s="103">
        <f t="shared" si="458"/>
        <v>0.10526315789473684</v>
      </c>
      <c r="DF21" s="103">
        <f t="shared" si="458"/>
        <v>0.10526315789473684</v>
      </c>
      <c r="DG21" s="103">
        <f t="shared" si="458"/>
        <v>0.10526315789473684</v>
      </c>
      <c r="DH21" s="103">
        <f t="shared" si="458"/>
        <v>0.10526315789473684</v>
      </c>
      <c r="DI21" s="103">
        <f t="shared" si="458"/>
        <v>0.10526315789473684</v>
      </c>
      <c r="DJ21" s="103">
        <f t="shared" si="458"/>
        <v>0.10526315789473684</v>
      </c>
      <c r="DK21" s="103">
        <f t="shared" si="458"/>
        <v>0.10526315789473684</v>
      </c>
      <c r="DL21" s="103">
        <f t="shared" si="458"/>
        <v>0.10526315789473684</v>
      </c>
      <c r="DM21" s="103">
        <f t="shared" si="458"/>
        <v>5.2631578947368418E-2</v>
      </c>
      <c r="DN21" s="103">
        <f t="shared" si="458"/>
        <v>5.2631578947368418E-2</v>
      </c>
      <c r="DO21" s="333">
        <f>DO22/$R$50</f>
        <v>0.47368421052631576</v>
      </c>
      <c r="DP21" s="103">
        <f t="shared" si="458"/>
        <v>0</v>
      </c>
      <c r="DQ21" s="103">
        <f t="shared" si="458"/>
        <v>0.31578947368421051</v>
      </c>
      <c r="DR21" s="103">
        <f t="shared" si="458"/>
        <v>0.42105263157894735</v>
      </c>
      <c r="DS21" s="333">
        <f>DS22/$R$50</f>
        <v>5.2631578947368418E-2</v>
      </c>
      <c r="DT21" s="103">
        <f t="shared" si="458"/>
        <v>0</v>
      </c>
      <c r="DU21" s="103">
        <f t="shared" si="458"/>
        <v>0</v>
      </c>
      <c r="DV21" s="103">
        <f t="shared" si="458"/>
        <v>0</v>
      </c>
      <c r="DW21" s="103">
        <f t="shared" si="458"/>
        <v>5.2631578947368418E-2</v>
      </c>
      <c r="DX21" s="103">
        <f t="shared" si="458"/>
        <v>0</v>
      </c>
      <c r="DY21" s="103">
        <f t="shared" si="458"/>
        <v>0</v>
      </c>
      <c r="DZ21" s="103">
        <f t="shared" si="458"/>
        <v>0</v>
      </c>
      <c r="EA21" s="361">
        <f t="shared" si="458"/>
        <v>0.84210526315789469</v>
      </c>
      <c r="EB21" s="103">
        <f t="shared" si="458"/>
        <v>5.2631578947368418E-2</v>
      </c>
      <c r="EC21" s="333">
        <f t="shared" ref="EC21:EH21" si="459">EC22/$R$50</f>
        <v>0.57894736842105265</v>
      </c>
      <c r="ED21" s="355">
        <f t="shared" si="459"/>
        <v>0.52631578947368418</v>
      </c>
      <c r="EE21" s="103">
        <f t="shared" si="459"/>
        <v>0</v>
      </c>
      <c r="EF21" s="103">
        <f t="shared" si="459"/>
        <v>0.36842105263157893</v>
      </c>
      <c r="EG21" s="103">
        <f t="shared" si="459"/>
        <v>0.15789473684210525</v>
      </c>
      <c r="EH21" s="103">
        <f t="shared" si="459"/>
        <v>0</v>
      </c>
      <c r="EI21" s="124"/>
      <c r="EJ21" s="103">
        <f t="shared" ref="EJ21" si="460">EJ22/$R$50</f>
        <v>0.21052631578947367</v>
      </c>
      <c r="EK21" s="355">
        <f>EK22/$R$50</f>
        <v>0.47368421052631576</v>
      </c>
      <c r="EL21" s="103">
        <f t="shared" ref="EL21:EM21" si="461">EL22/$R$50</f>
        <v>0.47368421052631576</v>
      </c>
      <c r="EM21" s="103">
        <f t="shared" si="461"/>
        <v>0</v>
      </c>
      <c r="EN21" s="124"/>
      <c r="EO21" s="103">
        <f t="shared" ref="EO21" si="462">EO22/$R$50</f>
        <v>0</v>
      </c>
      <c r="EP21" s="355">
        <f>EP22/$R$50</f>
        <v>0</v>
      </c>
      <c r="EQ21" s="103">
        <f t="shared" ref="EQ21:EV21" si="463">EQ22/$R$50</f>
        <v>0</v>
      </c>
      <c r="ER21" s="103">
        <f t="shared" si="463"/>
        <v>0</v>
      </c>
      <c r="ES21" s="103">
        <f t="shared" si="463"/>
        <v>0</v>
      </c>
      <c r="ET21" s="103">
        <f t="shared" si="463"/>
        <v>0</v>
      </c>
      <c r="EU21" s="103">
        <f t="shared" si="463"/>
        <v>0</v>
      </c>
      <c r="EV21" s="103">
        <f t="shared" si="463"/>
        <v>0</v>
      </c>
      <c r="EW21" s="333">
        <f>EW22/$R$50</f>
        <v>0.84210526315789469</v>
      </c>
      <c r="EX21" s="355">
        <f>EX22/$R$50</f>
        <v>0.57894736842105265</v>
      </c>
      <c r="EY21" s="103">
        <f t="shared" ref="EY21:EZ21" si="464">EY22/$R$50</f>
        <v>0.57894736842105265</v>
      </c>
      <c r="EZ21" s="103">
        <f t="shared" si="464"/>
        <v>0</v>
      </c>
      <c r="FA21" s="355">
        <f>FA22/$R$50</f>
        <v>0.47368421052631576</v>
      </c>
      <c r="FB21" s="103">
        <f t="shared" ref="FB21:FD21" si="465">FB22/$R$50</f>
        <v>0.47368421052631576</v>
      </c>
      <c r="FC21" s="103">
        <f t="shared" si="465"/>
        <v>0</v>
      </c>
      <c r="FD21" s="103">
        <f t="shared" si="465"/>
        <v>0</v>
      </c>
      <c r="FE21" s="124"/>
      <c r="FF21" s="103">
        <f t="shared" ref="FF21" si="466">FF22/$R$50</f>
        <v>0</v>
      </c>
      <c r="FG21" s="355">
        <f>FG22/$R$50</f>
        <v>0</v>
      </c>
      <c r="FH21" s="103">
        <f t="shared" ref="FH21:FI21" si="467">FH22/$R$50</f>
        <v>0</v>
      </c>
      <c r="FI21" s="103">
        <f t="shared" si="467"/>
        <v>0</v>
      </c>
      <c r="FJ21" s="355">
        <f>FJ22/$R$50</f>
        <v>0.15789473684210525</v>
      </c>
      <c r="FK21" s="103">
        <f t="shared" ref="FK21:FM21" si="468">FK22/$R$50</f>
        <v>5.2631578947368418E-2</v>
      </c>
      <c r="FL21" s="103">
        <f t="shared" si="468"/>
        <v>0.15789473684210525</v>
      </c>
      <c r="FM21" s="103">
        <f t="shared" si="468"/>
        <v>0.15789473684210525</v>
      </c>
      <c r="FN21" s="361">
        <f t="shared" ref="FN21:FQ21" si="469">FN22/$R$50</f>
        <v>0.78947368421052633</v>
      </c>
      <c r="FO21" s="103">
        <f t="shared" si="469"/>
        <v>0.15789473684210525</v>
      </c>
      <c r="FP21" s="333">
        <f t="shared" si="469"/>
        <v>0.78947368421052633</v>
      </c>
      <c r="FQ21" s="103">
        <f t="shared" si="469"/>
        <v>0.15789473684210525</v>
      </c>
      <c r="FR21" s="124"/>
      <c r="FS21" s="103">
        <f t="shared" ref="FS21" si="470">FS22/$R$50</f>
        <v>5.2631578947368418E-2</v>
      </c>
      <c r="FT21" s="355">
        <f>FT22/$R$50</f>
        <v>0.47368421052631576</v>
      </c>
      <c r="FU21" s="103">
        <f t="shared" ref="FU21:FY21" si="471">FU22/$R$50</f>
        <v>0.31578947368421051</v>
      </c>
      <c r="FV21" s="103">
        <f t="shared" si="471"/>
        <v>0.15789473684210525</v>
      </c>
      <c r="FW21" s="103">
        <f t="shared" si="471"/>
        <v>0</v>
      </c>
      <c r="FX21" s="103">
        <f t="shared" si="471"/>
        <v>0</v>
      </c>
      <c r="FY21" s="103">
        <f t="shared" si="471"/>
        <v>0</v>
      </c>
      <c r="FZ21" s="124"/>
      <c r="GA21" s="103">
        <f t="shared" ref="GA21" si="472">GA22/$R$50</f>
        <v>0</v>
      </c>
      <c r="GB21" s="333">
        <f t="shared" ref="GB21:GS21" si="473">GB22/$R$50</f>
        <v>0.36842105263157893</v>
      </c>
      <c r="GC21" s="103">
        <f t="shared" si="473"/>
        <v>0.36842105263157893</v>
      </c>
      <c r="GD21" s="103">
        <f t="shared" si="473"/>
        <v>0.26315789473684209</v>
      </c>
      <c r="GE21" s="103">
        <f t="shared" si="473"/>
        <v>0</v>
      </c>
      <c r="GF21" s="333">
        <f t="shared" si="473"/>
        <v>0.68421052631578949</v>
      </c>
      <c r="GG21" s="103">
        <f t="shared" si="473"/>
        <v>0.68421052631578949</v>
      </c>
      <c r="GH21" s="361">
        <f t="shared" si="473"/>
        <v>0.26315789473684209</v>
      </c>
      <c r="GI21" s="103">
        <f t="shared" si="473"/>
        <v>0.26315789473684209</v>
      </c>
      <c r="GJ21" s="333">
        <f t="shared" si="473"/>
        <v>0</v>
      </c>
      <c r="GK21" s="103">
        <f t="shared" si="473"/>
        <v>0</v>
      </c>
      <c r="GL21" s="103">
        <f>GL22/$R$50</f>
        <v>0</v>
      </c>
      <c r="GM21" s="333">
        <f t="shared" si="473"/>
        <v>0</v>
      </c>
      <c r="GN21" s="103">
        <f t="shared" si="473"/>
        <v>0</v>
      </c>
      <c r="GO21" s="103">
        <f t="shared" si="473"/>
        <v>0</v>
      </c>
      <c r="GP21" s="103">
        <f t="shared" si="473"/>
        <v>0</v>
      </c>
      <c r="GQ21" s="103">
        <f t="shared" si="473"/>
        <v>0</v>
      </c>
      <c r="GR21" s="103">
        <f t="shared" si="473"/>
        <v>0</v>
      </c>
      <c r="GS21" s="361">
        <f t="shared" si="473"/>
        <v>0.84210526315789469</v>
      </c>
      <c r="GT21" s="103">
        <f t="shared" ref="GT21" si="474">GT22/$R$50</f>
        <v>0.15789473684210525</v>
      </c>
      <c r="GU21" s="333">
        <f>GU22/$R$50</f>
        <v>0.78947368421052633</v>
      </c>
      <c r="GV21" s="355">
        <f>GV22/$R$50</f>
        <v>0.73684210526315785</v>
      </c>
      <c r="GW21" s="103">
        <f t="shared" ref="GW21:GX21" si="475">GW22/$R$50</f>
        <v>0.73684210526315785</v>
      </c>
      <c r="GX21" s="103">
        <f t="shared" si="475"/>
        <v>0</v>
      </c>
      <c r="GY21" s="355">
        <f>GY22/$R$50</f>
        <v>0.68421052631578949</v>
      </c>
      <c r="GZ21" s="103">
        <f t="shared" ref="GZ21:HG21" si="476">GZ22/$R$50</f>
        <v>5.2631578947368418E-2</v>
      </c>
      <c r="HA21" s="103">
        <f t="shared" si="476"/>
        <v>0.36842105263157893</v>
      </c>
      <c r="HB21" s="103">
        <f t="shared" si="476"/>
        <v>5.2631578947368418E-2</v>
      </c>
      <c r="HC21" s="103">
        <f t="shared" si="476"/>
        <v>0.52631578947368418</v>
      </c>
      <c r="HD21" s="103">
        <f t="shared" si="476"/>
        <v>0.15789473684210525</v>
      </c>
      <c r="HE21" s="103">
        <f t="shared" si="476"/>
        <v>5.2631578947368418E-2</v>
      </c>
      <c r="HF21" s="103">
        <f t="shared" si="476"/>
        <v>0</v>
      </c>
      <c r="HG21" s="103">
        <f t="shared" si="476"/>
        <v>0</v>
      </c>
      <c r="HH21" s="333">
        <f>HH22/$R$50</f>
        <v>0.42105263157894735</v>
      </c>
      <c r="HI21" s="103">
        <f t="shared" ref="HI21:HN21" si="477">HI22/$R$50</f>
        <v>5.2631578947368418E-2</v>
      </c>
      <c r="HJ21" s="103">
        <f t="shared" si="477"/>
        <v>0.21052631578947367</v>
      </c>
      <c r="HK21" s="103">
        <f t="shared" si="477"/>
        <v>5.2631578947368418E-2</v>
      </c>
      <c r="HL21" s="103">
        <f t="shared" si="477"/>
        <v>0.21052631578947367</v>
      </c>
      <c r="HM21" s="103">
        <f t="shared" si="477"/>
        <v>5.2631578947368418E-2</v>
      </c>
      <c r="HN21" s="103">
        <f t="shared" si="477"/>
        <v>5.2631578947368418E-2</v>
      </c>
      <c r="HO21" s="333">
        <f>HO22/$R$50</f>
        <v>0.94736842105263153</v>
      </c>
      <c r="HP21" s="355">
        <f>HP22/$R$50</f>
        <v>0.94736842105263153</v>
      </c>
      <c r="HQ21" s="103">
        <f t="shared" ref="HQ21:HS21" si="478">HQ22/$R$50</f>
        <v>0.94736842105263153</v>
      </c>
      <c r="HR21" s="103">
        <f t="shared" si="478"/>
        <v>0.10526315789473684</v>
      </c>
      <c r="HS21" s="103">
        <f t="shared" si="478"/>
        <v>0.21052631578947367</v>
      </c>
      <c r="HT21" s="355">
        <f>HT22/$R$50</f>
        <v>0.42105263157894735</v>
      </c>
      <c r="HU21" s="103">
        <f t="shared" ref="HU21:HX21" si="479">HU22/$R$50</f>
        <v>0</v>
      </c>
      <c r="HV21" s="103">
        <f t="shared" si="479"/>
        <v>0.26315789473684209</v>
      </c>
      <c r="HW21" s="103">
        <f t="shared" si="479"/>
        <v>0.15789473684210525</v>
      </c>
      <c r="HX21" s="103">
        <f t="shared" si="479"/>
        <v>5.2631578947368418E-2</v>
      </c>
      <c r="HY21" s="124"/>
      <c r="HZ21" s="103">
        <f t="shared" ref="HZ21:IA21" si="480">HZ22/$R$50</f>
        <v>5.2631578947368418E-2</v>
      </c>
      <c r="IA21" s="361">
        <f t="shared" si="480"/>
        <v>0.84210526315789469</v>
      </c>
      <c r="IB21" s="333">
        <f>IB22/$R$50</f>
        <v>0.84210526315789469</v>
      </c>
      <c r="IC21" s="103">
        <f t="shared" ref="IC21:IK21" si="481">IC22/$R$50</f>
        <v>0.42105263157894735</v>
      </c>
      <c r="ID21" s="103">
        <f t="shared" si="481"/>
        <v>0.31578947368421051</v>
      </c>
      <c r="IE21" s="103">
        <f t="shared" si="481"/>
        <v>0.52631578947368418</v>
      </c>
      <c r="IF21" s="103">
        <f t="shared" si="481"/>
        <v>0.52631578947368418</v>
      </c>
      <c r="IG21" s="103">
        <f t="shared" si="481"/>
        <v>0.15789473684210525</v>
      </c>
      <c r="IH21" s="103">
        <f t="shared" si="481"/>
        <v>0.15789473684210525</v>
      </c>
      <c r="II21" s="103">
        <f t="shared" si="481"/>
        <v>0</v>
      </c>
      <c r="IJ21" s="103">
        <f t="shared" si="481"/>
        <v>0.10526315789473684</v>
      </c>
      <c r="IK21" s="361">
        <f t="shared" si="481"/>
        <v>0.63157894736842102</v>
      </c>
      <c r="IL21" s="333">
        <f>IL22/$R$50</f>
        <v>0.63157894736842102</v>
      </c>
      <c r="IM21" s="103">
        <f t="shared" ref="IM21:IS21" si="482">IM22/$R$50</f>
        <v>0.63157894736842102</v>
      </c>
      <c r="IN21" s="103">
        <f t="shared" si="482"/>
        <v>0.15789473684210525</v>
      </c>
      <c r="IO21" s="103">
        <f t="shared" si="482"/>
        <v>0.15789473684210525</v>
      </c>
      <c r="IP21" s="103">
        <f t="shared" si="482"/>
        <v>0.15789473684210525</v>
      </c>
      <c r="IQ21" s="103">
        <f t="shared" si="482"/>
        <v>0.31578947368421051</v>
      </c>
      <c r="IR21" s="103">
        <f t="shared" si="482"/>
        <v>0.15789473684210525</v>
      </c>
      <c r="IS21" s="361">
        <f t="shared" si="482"/>
        <v>0.73684210526315785</v>
      </c>
      <c r="IT21" s="103">
        <f t="shared" ref="IT21:IU21" si="483">IT22/$R$50</f>
        <v>0.10526315789473684</v>
      </c>
      <c r="IU21" s="103">
        <f t="shared" si="483"/>
        <v>5.2631578947368418E-2</v>
      </c>
      <c r="IV21" s="333">
        <f>IV22/$R$50</f>
        <v>0.52631578947368418</v>
      </c>
      <c r="IW21" s="103">
        <f t="shared" ref="IW21:IX21" si="484">IW22/$R$50</f>
        <v>0.10526315789473684</v>
      </c>
      <c r="IX21" s="103">
        <f t="shared" si="484"/>
        <v>0</v>
      </c>
      <c r="IY21" s="124"/>
      <c r="IZ21" s="103">
        <f t="shared" ref="IZ21:JA21" si="485">IZ22/$R$50</f>
        <v>5.2631578947368418E-2</v>
      </c>
      <c r="JA21" s="103">
        <f t="shared" si="485"/>
        <v>0.15789473684210525</v>
      </c>
      <c r="JB21" s="124"/>
      <c r="JC21" s="103">
        <f t="shared" ref="JC21:JE21" si="486">JC22/$R$50</f>
        <v>0</v>
      </c>
      <c r="JD21" s="103">
        <f t="shared" si="486"/>
        <v>0</v>
      </c>
      <c r="JE21" s="103">
        <f t="shared" si="486"/>
        <v>5.2631578947368418E-2</v>
      </c>
      <c r="JF21" s="124"/>
      <c r="JG21" s="103">
        <f t="shared" ref="JG21" si="487">JG22/$R$50</f>
        <v>0.21052631578947367</v>
      </c>
      <c r="JH21" s="333">
        <f t="shared" ref="JH21:JN21" si="488">JH22/$R$50</f>
        <v>0.57894736842105265</v>
      </c>
      <c r="JI21" s="103">
        <f t="shared" si="488"/>
        <v>0.21052631578947367</v>
      </c>
      <c r="JJ21" s="103">
        <f t="shared" si="488"/>
        <v>0.42105263157894735</v>
      </c>
      <c r="JK21" s="103">
        <f t="shared" si="488"/>
        <v>0.10526315789473684</v>
      </c>
      <c r="JL21" s="103">
        <f t="shared" si="488"/>
        <v>0.21052631578947367</v>
      </c>
      <c r="JM21" s="333">
        <f t="shared" si="488"/>
        <v>0.52631578947368418</v>
      </c>
      <c r="JN21" s="103">
        <f t="shared" si="488"/>
        <v>0.52631578947368418</v>
      </c>
      <c r="JO21" s="423"/>
      <c r="JP21" s="361">
        <f t="shared" ref="JP21" si="489">JP22/$R$50</f>
        <v>0.52631578947368418</v>
      </c>
      <c r="JQ21" s="333">
        <f>JQ22/$R$50</f>
        <v>0.21052631578947367</v>
      </c>
      <c r="JR21" s="103">
        <f t="shared" ref="JR21:KC21" si="490">JR22/$R$50</f>
        <v>5.2631578947368418E-2</v>
      </c>
      <c r="JS21" s="103">
        <f t="shared" si="490"/>
        <v>0.15789473684210525</v>
      </c>
      <c r="JT21" s="103">
        <f t="shared" si="490"/>
        <v>0.15789473684210525</v>
      </c>
      <c r="JU21" s="103">
        <f t="shared" si="490"/>
        <v>0</v>
      </c>
      <c r="JV21" s="103">
        <f t="shared" si="490"/>
        <v>0</v>
      </c>
      <c r="JW21" s="103">
        <f t="shared" si="490"/>
        <v>0</v>
      </c>
      <c r="JX21" s="103">
        <f t="shared" si="490"/>
        <v>0</v>
      </c>
      <c r="JY21" s="103">
        <f t="shared" si="490"/>
        <v>0</v>
      </c>
      <c r="JZ21" s="103">
        <f t="shared" si="490"/>
        <v>0.15789473684210525</v>
      </c>
      <c r="KA21" s="103">
        <f t="shared" si="490"/>
        <v>0</v>
      </c>
      <c r="KB21" s="103">
        <f t="shared" si="490"/>
        <v>0</v>
      </c>
      <c r="KC21" s="103">
        <f t="shared" si="490"/>
        <v>5.2631578947368418E-2</v>
      </c>
      <c r="KD21" s="333">
        <f t="shared" ref="KD21:KU21" si="491">KD22/$R$50</f>
        <v>0</v>
      </c>
      <c r="KE21" s="103">
        <f t="shared" si="491"/>
        <v>0</v>
      </c>
      <c r="KF21" s="103">
        <f t="shared" si="491"/>
        <v>0</v>
      </c>
      <c r="KG21" s="103">
        <f t="shared" si="491"/>
        <v>0</v>
      </c>
      <c r="KH21" s="333">
        <f t="shared" si="491"/>
        <v>0</v>
      </c>
      <c r="KI21" s="103">
        <f t="shared" si="491"/>
        <v>0</v>
      </c>
      <c r="KJ21" s="103">
        <f t="shared" si="491"/>
        <v>0</v>
      </c>
      <c r="KK21" s="103">
        <f t="shared" si="491"/>
        <v>0</v>
      </c>
      <c r="KL21" s="103">
        <f t="shared" si="491"/>
        <v>0</v>
      </c>
      <c r="KM21" s="333">
        <f t="shared" si="491"/>
        <v>0.15789473684210525</v>
      </c>
      <c r="KN21" s="103">
        <f t="shared" si="491"/>
        <v>0.15789473684210525</v>
      </c>
      <c r="KO21" s="103">
        <f t="shared" si="491"/>
        <v>0.15789473684210525</v>
      </c>
      <c r="KP21" s="103">
        <f t="shared" si="491"/>
        <v>0.15789473684210525</v>
      </c>
      <c r="KQ21" s="333">
        <f t="shared" si="491"/>
        <v>0.21052631578947367</v>
      </c>
      <c r="KR21" s="103">
        <f t="shared" si="491"/>
        <v>0</v>
      </c>
      <c r="KS21" s="103">
        <f t="shared" si="491"/>
        <v>0.21052631578947367</v>
      </c>
      <c r="KT21" s="103">
        <f t="shared" si="491"/>
        <v>0.31578947368421051</v>
      </c>
      <c r="KU21" s="361">
        <f t="shared" si="491"/>
        <v>0.26315789473684209</v>
      </c>
      <c r="KV21" s="333">
        <f t="shared" ref="KV21:LE21" si="492">KV22/$R$50</f>
        <v>0</v>
      </c>
      <c r="KW21" s="103">
        <f t="shared" si="492"/>
        <v>0</v>
      </c>
      <c r="KX21" s="103">
        <f t="shared" si="492"/>
        <v>0</v>
      </c>
      <c r="KY21" s="103">
        <f t="shared" si="492"/>
        <v>0</v>
      </c>
      <c r="KZ21" s="103">
        <f t="shared" si="492"/>
        <v>0</v>
      </c>
      <c r="LA21" s="103">
        <f t="shared" si="492"/>
        <v>0</v>
      </c>
      <c r="LB21" s="333">
        <f t="shared" si="492"/>
        <v>0</v>
      </c>
      <c r="LC21" s="103">
        <f t="shared" si="492"/>
        <v>0</v>
      </c>
      <c r="LD21" s="103">
        <f t="shared" si="492"/>
        <v>0</v>
      </c>
      <c r="LE21" s="103">
        <f t="shared" si="492"/>
        <v>0</v>
      </c>
      <c r="LF21" s="355">
        <f>LF22/$R$50</f>
        <v>0</v>
      </c>
      <c r="LG21" s="103">
        <f t="shared" ref="LG21:LI21" si="493">LG22/$R$50</f>
        <v>0</v>
      </c>
      <c r="LH21" s="103">
        <f t="shared" si="493"/>
        <v>0</v>
      </c>
      <c r="LI21" s="103">
        <f t="shared" si="493"/>
        <v>0</v>
      </c>
      <c r="LJ21" s="333">
        <f>LJ22/$R$50</f>
        <v>0</v>
      </c>
      <c r="LK21" s="103">
        <f t="shared" ref="LK21:MZ21" si="494">LK22/$R$50</f>
        <v>0</v>
      </c>
      <c r="LL21" s="103">
        <f t="shared" si="494"/>
        <v>0</v>
      </c>
      <c r="LM21" s="103">
        <f t="shared" si="494"/>
        <v>0</v>
      </c>
      <c r="LN21" s="103">
        <f t="shared" si="494"/>
        <v>0</v>
      </c>
      <c r="LO21" s="103">
        <f t="shared" si="494"/>
        <v>0</v>
      </c>
      <c r="LP21" s="103">
        <f t="shared" si="494"/>
        <v>0</v>
      </c>
      <c r="LQ21" s="103">
        <f t="shared" si="494"/>
        <v>0</v>
      </c>
      <c r="LR21" s="103">
        <f t="shared" si="494"/>
        <v>0</v>
      </c>
      <c r="LS21" s="103">
        <f t="shared" si="494"/>
        <v>0</v>
      </c>
      <c r="LT21" s="103">
        <f t="shared" si="494"/>
        <v>0</v>
      </c>
      <c r="LU21" s="103">
        <f t="shared" si="494"/>
        <v>0</v>
      </c>
      <c r="LV21" s="103">
        <f t="shared" si="494"/>
        <v>0</v>
      </c>
      <c r="LW21" s="103">
        <f t="shared" si="494"/>
        <v>0</v>
      </c>
      <c r="LX21" s="103">
        <f t="shared" si="494"/>
        <v>0</v>
      </c>
      <c r="LY21" s="333">
        <f t="shared" ref="LY21:MJ21" si="495">LY22/$R$50</f>
        <v>0.10526315789473684</v>
      </c>
      <c r="LZ21" s="103">
        <f t="shared" si="494"/>
        <v>0</v>
      </c>
      <c r="MA21" s="103">
        <f t="shared" si="494"/>
        <v>0.10526315789473684</v>
      </c>
      <c r="MB21" s="103">
        <f t="shared" si="494"/>
        <v>0</v>
      </c>
      <c r="MC21" s="103">
        <f t="shared" si="494"/>
        <v>0</v>
      </c>
      <c r="MD21" s="103">
        <f t="shared" si="494"/>
        <v>0</v>
      </c>
      <c r="ME21" s="333">
        <f t="shared" si="495"/>
        <v>0</v>
      </c>
      <c r="MF21" s="103">
        <f t="shared" si="494"/>
        <v>0</v>
      </c>
      <c r="MG21" s="103">
        <f t="shared" si="494"/>
        <v>0</v>
      </c>
      <c r="MH21" s="103">
        <f t="shared" si="494"/>
        <v>0</v>
      </c>
      <c r="MI21" s="103">
        <f t="shared" si="494"/>
        <v>0</v>
      </c>
      <c r="MJ21" s="333">
        <f t="shared" si="495"/>
        <v>0.15789473684210525</v>
      </c>
      <c r="MK21" s="103">
        <f t="shared" si="494"/>
        <v>0</v>
      </c>
      <c r="ML21" s="103">
        <f t="shared" si="494"/>
        <v>0</v>
      </c>
      <c r="MM21" s="103">
        <f t="shared" si="494"/>
        <v>0</v>
      </c>
      <c r="MN21" s="103">
        <f t="shared" si="494"/>
        <v>0</v>
      </c>
      <c r="MO21" s="103">
        <f t="shared" si="494"/>
        <v>0</v>
      </c>
      <c r="MP21" s="103">
        <f t="shared" si="494"/>
        <v>0.15789473684210525</v>
      </c>
      <c r="MQ21" s="165"/>
      <c r="MR21" s="103">
        <f t="shared" si="494"/>
        <v>5.2631578947368418E-2</v>
      </c>
      <c r="MS21" s="103">
        <f t="shared" si="494"/>
        <v>0</v>
      </c>
      <c r="MT21" s="103">
        <f t="shared" si="494"/>
        <v>0</v>
      </c>
      <c r="MU21" s="103">
        <f t="shared" si="494"/>
        <v>0</v>
      </c>
      <c r="MV21" s="103">
        <f t="shared" si="494"/>
        <v>0</v>
      </c>
      <c r="MW21" s="103">
        <f t="shared" si="494"/>
        <v>0.15789473684210525</v>
      </c>
      <c r="MX21" s="103">
        <f t="shared" si="494"/>
        <v>0</v>
      </c>
      <c r="MY21" s="103">
        <f t="shared" si="494"/>
        <v>0</v>
      </c>
      <c r="MZ21" s="103">
        <f t="shared" si="494"/>
        <v>0</v>
      </c>
      <c r="NA21" s="116"/>
      <c r="NB21" s="116"/>
      <c r="NC21" s="116"/>
      <c r="ND21" s="116"/>
    </row>
    <row r="22" spans="1:369" s="127" customFormat="1" ht="25" customHeight="1">
      <c r="A22" s="1255"/>
      <c r="B22" s="141" t="s">
        <v>1409</v>
      </c>
      <c r="C22" s="1290" t="s">
        <v>1407</v>
      </c>
      <c r="D22" s="1290"/>
      <c r="E22" s="1290"/>
      <c r="F22" s="1290"/>
      <c r="G22" s="1290"/>
      <c r="H22" s="1290"/>
      <c r="I22" s="1290"/>
      <c r="J22" s="1290"/>
      <c r="K22" s="1290"/>
      <c r="L22" s="1290"/>
      <c r="M22" s="1290"/>
      <c r="N22" s="1290"/>
      <c r="O22" s="1290"/>
      <c r="P22" s="1290"/>
      <c r="Q22" s="1290"/>
      <c r="R22" s="1290"/>
      <c r="S22" s="1290"/>
      <c r="T22" s="1290"/>
      <c r="U22" s="1290"/>
      <c r="V22" s="158"/>
      <c r="W22" s="360">
        <f>COUNTIF(W50:W94,"&gt;0")</f>
        <v>13</v>
      </c>
      <c r="X22" s="278">
        <f>COUNTIF(X50:X94,"&gt;0")</f>
        <v>1</v>
      </c>
      <c r="Y22" s="142">
        <f>(Y10-Y14)</f>
        <v>1</v>
      </c>
      <c r="Z22" s="278">
        <f>COUNTIF(Z50:Z94,"&gt;0")</f>
        <v>0</v>
      </c>
      <c r="AA22" s="142">
        <f>(AA10-AA14)</f>
        <v>0</v>
      </c>
      <c r="AB22" s="278">
        <f>COUNTIF(AB50:AB94,"&gt;0")</f>
        <v>0</v>
      </c>
      <c r="AC22" s="142">
        <f>(AC10-AC14)</f>
        <v>0</v>
      </c>
      <c r="AD22" s="278">
        <f>COUNTIF(AD50:AD94,"&gt;0")</f>
        <v>4</v>
      </c>
      <c r="AE22" s="142">
        <f>(AE10-AE14)</f>
        <v>1</v>
      </c>
      <c r="AF22" s="142">
        <f>(AF10-AF14)</f>
        <v>0</v>
      </c>
      <c r="AG22" s="142">
        <f>(AG10-AG14)</f>
        <v>2</v>
      </c>
      <c r="AH22" s="142">
        <f>(AH10-AH14)</f>
        <v>1</v>
      </c>
      <c r="AI22" s="278">
        <f>COUNTIF(AI50:AI94,"&gt;0")</f>
        <v>5</v>
      </c>
      <c r="AJ22" s="142">
        <f>(AJ10-AJ14)</f>
        <v>4</v>
      </c>
      <c r="AK22" s="125"/>
      <c r="AL22" s="142">
        <f>(AL10-AL14)</f>
        <v>1</v>
      </c>
      <c r="AM22" s="354">
        <f>COUNTIF(AM50:AM94,"&gt;0")</f>
        <v>3</v>
      </c>
      <c r="AN22" s="142">
        <f t="shared" ref="AN22:AX22" si="496">(AN10-AN14)</f>
        <v>0</v>
      </c>
      <c r="AO22" s="142">
        <f t="shared" si="496"/>
        <v>0</v>
      </c>
      <c r="AP22" s="142">
        <f t="shared" si="496"/>
        <v>0</v>
      </c>
      <c r="AQ22" s="142">
        <f t="shared" si="496"/>
        <v>0</v>
      </c>
      <c r="AR22" s="142">
        <f t="shared" si="496"/>
        <v>0</v>
      </c>
      <c r="AS22" s="142">
        <f t="shared" si="496"/>
        <v>0</v>
      </c>
      <c r="AT22" s="142">
        <f t="shared" si="496"/>
        <v>0</v>
      </c>
      <c r="AU22" s="142">
        <f t="shared" si="496"/>
        <v>0</v>
      </c>
      <c r="AV22" s="142">
        <f t="shared" si="496"/>
        <v>3</v>
      </c>
      <c r="AW22" s="142">
        <f t="shared" si="496"/>
        <v>0</v>
      </c>
      <c r="AX22" s="142">
        <f t="shared" si="496"/>
        <v>0</v>
      </c>
      <c r="AY22" s="125"/>
      <c r="AZ22" s="142">
        <f>(AZ10-AZ14)</f>
        <v>0</v>
      </c>
      <c r="BA22" s="125"/>
      <c r="BB22" s="142">
        <f>(BB10-BB14)</f>
        <v>1</v>
      </c>
      <c r="BC22" s="278">
        <f>COUNTIF(BC50:BC94,"&gt;0")</f>
        <v>3</v>
      </c>
      <c r="BD22" s="142">
        <f>(BD10-BD14)</f>
        <v>3</v>
      </c>
      <c r="BE22" s="142">
        <f>(BE10-BE14)</f>
        <v>0</v>
      </c>
      <c r="BF22" s="278">
        <f>COUNTIF(BF50:BF94,"&gt;0")</f>
        <v>11</v>
      </c>
      <c r="BG22" s="142">
        <f>(BG10-BG14)</f>
        <v>0</v>
      </c>
      <c r="BH22" s="142">
        <f>(BH10-BH14)</f>
        <v>0</v>
      </c>
      <c r="BI22" s="142">
        <f>(BI10-BI14)</f>
        <v>4</v>
      </c>
      <c r="BJ22" s="142">
        <f>(BJ10-BJ14)</f>
        <v>8</v>
      </c>
      <c r="BK22" s="360">
        <f>COUNTIF(BK50:BK94,"&gt;0")</f>
        <v>10</v>
      </c>
      <c r="BL22" s="142">
        <f>(BL10-BL14)</f>
        <v>6</v>
      </c>
      <c r="BM22" s="142">
        <f>(BM10-BM14)</f>
        <v>0</v>
      </c>
      <c r="BN22" s="278">
        <f>COUNTIF(BN50:BN94,"&gt;0")</f>
        <v>9</v>
      </c>
      <c r="BO22" s="142">
        <f>(BO10-BO14)</f>
        <v>6</v>
      </c>
      <c r="BP22" s="142">
        <f>(BP10-BP14)</f>
        <v>5</v>
      </c>
      <c r="BQ22" s="142">
        <f>(BQ10-BQ14)</f>
        <v>0</v>
      </c>
      <c r="BR22" s="278">
        <f>COUNTIF(BR50:BR94,"&gt;0")</f>
        <v>0</v>
      </c>
      <c r="BS22" s="142">
        <f>(BS10-BS14)</f>
        <v>0</v>
      </c>
      <c r="BT22" s="142">
        <f>(BT10-BT14)</f>
        <v>0</v>
      </c>
      <c r="BU22" s="278"/>
      <c r="BV22" s="142">
        <f>(BV10-BV14)</f>
        <v>0</v>
      </c>
      <c r="BW22" s="278">
        <f>COUNTIF(BW50:BW94,"&gt;0")</f>
        <v>0</v>
      </c>
      <c r="BX22" s="142">
        <f>(BX10-BX14)</f>
        <v>0</v>
      </c>
      <c r="BY22" s="142">
        <f>(BY10-BY14)</f>
        <v>0</v>
      </c>
      <c r="BZ22" s="278">
        <f>COUNTIF(BZ50:BZ94,"&gt;0")</f>
        <v>6</v>
      </c>
      <c r="CA22" s="142">
        <f>(CA10-CA14)</f>
        <v>1</v>
      </c>
      <c r="CB22" s="142">
        <f>(CB10-CB14)</f>
        <v>5</v>
      </c>
      <c r="CC22" s="142">
        <f>(CC10-CC14)</f>
        <v>0</v>
      </c>
      <c r="CD22" s="142">
        <f>(CD10-CD14)</f>
        <v>0</v>
      </c>
      <c r="CE22" s="360">
        <f>COUNTIF(CE50:CE94,"&gt;0")</f>
        <v>15</v>
      </c>
      <c r="CF22" s="142">
        <f>(CF10-CF14)</f>
        <v>1</v>
      </c>
      <c r="CG22" s="278">
        <f>COUNTIF(CG50:CG94,"&gt;0")</f>
        <v>15</v>
      </c>
      <c r="CH22" s="142">
        <f>(CH10-CH14)</f>
        <v>0</v>
      </c>
      <c r="CI22" s="125"/>
      <c r="CJ22" s="142">
        <f>(CJ10-CJ14)</f>
        <v>12</v>
      </c>
      <c r="CK22" s="142">
        <f>(CK10-CK14)</f>
        <v>5</v>
      </c>
      <c r="CL22" s="354">
        <f>COUNTIF(CL50:CL94,"&gt;0")</f>
        <v>11</v>
      </c>
      <c r="CM22" s="142">
        <f>(CM10-CM14)</f>
        <v>11</v>
      </c>
      <c r="CN22" s="142">
        <f>(CN10-CN14)</f>
        <v>0</v>
      </c>
      <c r="CO22" s="142">
        <f>(CO10-CO14)</f>
        <v>0</v>
      </c>
      <c r="CP22" s="354">
        <f>COUNTIF(CP50:CP94,"&gt;0")</f>
        <v>13</v>
      </c>
      <c r="CQ22" s="142">
        <f t="shared" ref="CQ22:CW22" si="497">(CQ10-CQ14)</f>
        <v>0</v>
      </c>
      <c r="CR22" s="142">
        <f t="shared" si="497"/>
        <v>12</v>
      </c>
      <c r="CS22" s="142">
        <f t="shared" si="497"/>
        <v>2</v>
      </c>
      <c r="CT22" s="142">
        <f t="shared" si="497"/>
        <v>1</v>
      </c>
      <c r="CU22" s="142">
        <f t="shared" si="497"/>
        <v>3</v>
      </c>
      <c r="CV22" s="142">
        <f t="shared" si="497"/>
        <v>0</v>
      </c>
      <c r="CW22" s="142">
        <f t="shared" si="497"/>
        <v>0</v>
      </c>
      <c r="CX22" s="354">
        <f>COUNTIF(CX50:CX94,"&gt;0")</f>
        <v>1</v>
      </c>
      <c r="CY22" s="142">
        <f>(CY10-CY14)</f>
        <v>0</v>
      </c>
      <c r="CZ22" s="142">
        <f>(CZ10-CZ14)</f>
        <v>1</v>
      </c>
      <c r="DA22" s="142">
        <f>(DA10-DA14)</f>
        <v>1</v>
      </c>
      <c r="DB22" s="142">
        <f>(DB10-DB14)</f>
        <v>1</v>
      </c>
      <c r="DC22" s="278">
        <f>COUNTIF(DC50:DC94,"&gt;0")</f>
        <v>2</v>
      </c>
      <c r="DD22" s="142">
        <f t="shared" ref="DD22:DN22" si="498">(DD10-DD14)</f>
        <v>1</v>
      </c>
      <c r="DE22" s="142">
        <f t="shared" si="498"/>
        <v>2</v>
      </c>
      <c r="DF22" s="142">
        <f t="shared" si="498"/>
        <v>2</v>
      </c>
      <c r="DG22" s="142">
        <f t="shared" si="498"/>
        <v>2</v>
      </c>
      <c r="DH22" s="142">
        <f t="shared" si="498"/>
        <v>2</v>
      </c>
      <c r="DI22" s="142">
        <f t="shared" si="498"/>
        <v>2</v>
      </c>
      <c r="DJ22" s="142">
        <f t="shared" si="498"/>
        <v>2</v>
      </c>
      <c r="DK22" s="142">
        <f t="shared" si="498"/>
        <v>2</v>
      </c>
      <c r="DL22" s="142">
        <f t="shared" si="498"/>
        <v>2</v>
      </c>
      <c r="DM22" s="142">
        <f t="shared" si="498"/>
        <v>1</v>
      </c>
      <c r="DN22" s="142">
        <f t="shared" si="498"/>
        <v>1</v>
      </c>
      <c r="DO22" s="278">
        <f>COUNTIF(DO50:DO94,"&gt;0")</f>
        <v>9</v>
      </c>
      <c r="DP22" s="142">
        <f>(DP10-DP14)</f>
        <v>0</v>
      </c>
      <c r="DQ22" s="142">
        <f>(DQ10-DQ14)</f>
        <v>6</v>
      </c>
      <c r="DR22" s="142">
        <f>(DR10-DR14)</f>
        <v>8</v>
      </c>
      <c r="DS22" s="278">
        <f>COUNTIF(DS50:DS94,"&gt;0")</f>
        <v>1</v>
      </c>
      <c r="DT22" s="142">
        <f t="shared" ref="DT22:DZ22" si="499">(DT10-DT14)</f>
        <v>0</v>
      </c>
      <c r="DU22" s="142">
        <f t="shared" si="499"/>
        <v>0</v>
      </c>
      <c r="DV22" s="142">
        <f t="shared" si="499"/>
        <v>0</v>
      </c>
      <c r="DW22" s="142">
        <f t="shared" si="499"/>
        <v>1</v>
      </c>
      <c r="DX22" s="142">
        <f t="shared" si="499"/>
        <v>0</v>
      </c>
      <c r="DY22" s="142">
        <f t="shared" si="499"/>
        <v>0</v>
      </c>
      <c r="DZ22" s="142">
        <f t="shared" si="499"/>
        <v>0</v>
      </c>
      <c r="EA22" s="360">
        <f>COUNTIF(EA50:EA94,"&gt;0")</f>
        <v>16</v>
      </c>
      <c r="EB22" s="142">
        <f>(EB10-EB14)</f>
        <v>1</v>
      </c>
      <c r="EC22" s="278">
        <f>COUNTIF(EC50:EC94,"&gt;0")</f>
        <v>11</v>
      </c>
      <c r="ED22" s="354">
        <f>COUNTIF(ED50:ED94,"&gt;0")</f>
        <v>10</v>
      </c>
      <c r="EE22" s="142">
        <f>(EE10-EE14)</f>
        <v>0</v>
      </c>
      <c r="EF22" s="142">
        <f>(EF10-EF14)</f>
        <v>7</v>
      </c>
      <c r="EG22" s="142">
        <f>(EG10-EG14)</f>
        <v>3</v>
      </c>
      <c r="EH22" s="142">
        <f>(EH10-EH14)</f>
        <v>0</v>
      </c>
      <c r="EI22" s="125"/>
      <c r="EJ22" s="142">
        <f>(EJ10-EJ14)</f>
        <v>4</v>
      </c>
      <c r="EK22" s="354">
        <f>COUNTIF(EK50:EK94,"&gt;0")</f>
        <v>9</v>
      </c>
      <c r="EL22" s="142">
        <f>(EL10-EL14)</f>
        <v>9</v>
      </c>
      <c r="EM22" s="142">
        <f>(EM10-EM14)</f>
        <v>0</v>
      </c>
      <c r="EN22" s="125"/>
      <c r="EO22" s="142">
        <f>(EO10-EO14)</f>
        <v>0</v>
      </c>
      <c r="EP22" s="354">
        <f>COUNTIF(EP50:EP94,"&gt;0")</f>
        <v>0</v>
      </c>
      <c r="EQ22" s="142">
        <f t="shared" ref="EQ22:EV22" si="500">(EQ10-EQ14)</f>
        <v>0</v>
      </c>
      <c r="ER22" s="142">
        <f t="shared" si="500"/>
        <v>0</v>
      </c>
      <c r="ES22" s="142">
        <f t="shared" si="500"/>
        <v>0</v>
      </c>
      <c r="ET22" s="142">
        <f t="shared" si="500"/>
        <v>0</v>
      </c>
      <c r="EU22" s="142">
        <f t="shared" si="500"/>
        <v>0</v>
      </c>
      <c r="EV22" s="142">
        <f t="shared" si="500"/>
        <v>0</v>
      </c>
      <c r="EW22" s="278">
        <f>COUNTIF(EW50:EW94,"&gt;0")</f>
        <v>16</v>
      </c>
      <c r="EX22" s="354">
        <f>COUNTIF(EX50:EX94,"&gt;0")</f>
        <v>11</v>
      </c>
      <c r="EY22" s="142">
        <f>(EY10-EY14)</f>
        <v>11</v>
      </c>
      <c r="EZ22" s="142">
        <f>(EZ10-EZ14)</f>
        <v>0</v>
      </c>
      <c r="FA22" s="354">
        <f>COUNTIF(FA50:FA94,"&gt;0")</f>
        <v>9</v>
      </c>
      <c r="FB22" s="142">
        <f>(FB10-FB14)</f>
        <v>9</v>
      </c>
      <c r="FC22" s="142">
        <f>(FC10-FC14)</f>
        <v>0</v>
      </c>
      <c r="FD22" s="142">
        <f>(FD10-FD14)</f>
        <v>0</v>
      </c>
      <c r="FE22" s="125"/>
      <c r="FF22" s="142">
        <f>(FF10-FF14)</f>
        <v>0</v>
      </c>
      <c r="FG22" s="354">
        <f>COUNTIF(FG50:FG94,"&gt;0")</f>
        <v>0</v>
      </c>
      <c r="FH22" s="142">
        <f>(FH10-FH14)</f>
        <v>0</v>
      </c>
      <c r="FI22" s="142">
        <f>(FI10-FI14)</f>
        <v>0</v>
      </c>
      <c r="FJ22" s="354">
        <f>COUNTIF(FJ50:FJ94,"&gt;0")</f>
        <v>3</v>
      </c>
      <c r="FK22" s="142">
        <f>(FK10-FK14)</f>
        <v>1</v>
      </c>
      <c r="FL22" s="142">
        <f>(FL10-FL14)</f>
        <v>3</v>
      </c>
      <c r="FM22" s="142">
        <f>(FM10-FM14)</f>
        <v>3</v>
      </c>
      <c r="FN22" s="360">
        <f>COUNTIF(FN50:FN94,"&gt;0")</f>
        <v>15</v>
      </c>
      <c r="FO22" s="142">
        <f>(FO10-FO14)</f>
        <v>3</v>
      </c>
      <c r="FP22" s="278">
        <f>COUNTIF(FP50:FP94,"&gt;0")</f>
        <v>15</v>
      </c>
      <c r="FQ22" s="142">
        <f>(FQ10-FQ14)</f>
        <v>3</v>
      </c>
      <c r="FR22" s="125"/>
      <c r="FS22" s="142">
        <f>(FS10-FS14)</f>
        <v>1</v>
      </c>
      <c r="FT22" s="354">
        <f>COUNTIF(FT50:FT94,"&gt;0")</f>
        <v>9</v>
      </c>
      <c r="FU22" s="142">
        <f>(FU10-FU14)</f>
        <v>6</v>
      </c>
      <c r="FV22" s="142">
        <f>(FV10-FV14)</f>
        <v>3</v>
      </c>
      <c r="FW22" s="142">
        <f>(FW10-FW14)</f>
        <v>0</v>
      </c>
      <c r="FX22" s="142">
        <f>(FX10-FX14)</f>
        <v>0</v>
      </c>
      <c r="FY22" s="142">
        <f>(FY10-FY14)</f>
        <v>0</v>
      </c>
      <c r="FZ22" s="125"/>
      <c r="GA22" s="142">
        <f>(GA10-GA14)</f>
        <v>0</v>
      </c>
      <c r="GB22" s="278">
        <f>COUNTIF(GB50:GB94,"&gt;0")</f>
        <v>7</v>
      </c>
      <c r="GC22" s="142">
        <f>(GC10-GC14)</f>
        <v>7</v>
      </c>
      <c r="GD22" s="142">
        <f>(GD10-GD14)</f>
        <v>5</v>
      </c>
      <c r="GE22" s="142">
        <f>(GE10-GE14)</f>
        <v>0</v>
      </c>
      <c r="GF22" s="278">
        <f>COUNTIF(GF50:GF94,"&gt;0")</f>
        <v>13</v>
      </c>
      <c r="GG22" s="142">
        <f>(GG10-GG14)</f>
        <v>13</v>
      </c>
      <c r="GH22" s="360">
        <f>COUNTIF(GH50:GH94,"&gt;0")</f>
        <v>5</v>
      </c>
      <c r="GI22" s="142">
        <f>(GI10-GI14)</f>
        <v>5</v>
      </c>
      <c r="GJ22" s="278">
        <f>COUNTIF(GJ50:GJ94,"&gt;0")</f>
        <v>0</v>
      </c>
      <c r="GK22" s="142">
        <f>(GK10-GK14)</f>
        <v>0</v>
      </c>
      <c r="GL22" s="142">
        <f>(GL10-GL14)</f>
        <v>0</v>
      </c>
      <c r="GM22" s="278">
        <f>COUNTIF(GM50:GM94,"&gt;0")</f>
        <v>0</v>
      </c>
      <c r="GN22" s="142">
        <f t="shared" ref="GN22:GR22" si="501">(GN10-GN14)</f>
        <v>0</v>
      </c>
      <c r="GO22" s="142">
        <f t="shared" si="501"/>
        <v>0</v>
      </c>
      <c r="GP22" s="142">
        <f t="shared" si="501"/>
        <v>0</v>
      </c>
      <c r="GQ22" s="142">
        <f t="shared" si="501"/>
        <v>0</v>
      </c>
      <c r="GR22" s="142">
        <f t="shared" si="501"/>
        <v>0</v>
      </c>
      <c r="GS22" s="360">
        <f>COUNTIF(GS50:GS94,"&gt;0")</f>
        <v>16</v>
      </c>
      <c r="GT22" s="142">
        <f>(GT10-GT14)</f>
        <v>3</v>
      </c>
      <c r="GU22" s="278">
        <f>COUNTIF(GU50:GU94,"&gt;0")</f>
        <v>15</v>
      </c>
      <c r="GV22" s="354">
        <f>COUNTIF(GV50:GV94,"&gt;0")</f>
        <v>14</v>
      </c>
      <c r="GW22" s="142">
        <f>(GW10-GW14)</f>
        <v>14</v>
      </c>
      <c r="GX22" s="142">
        <f>(GX10-GX14)</f>
        <v>0</v>
      </c>
      <c r="GY22" s="354">
        <f>COUNTIF(GY50:GY94,"&gt;0")</f>
        <v>13</v>
      </c>
      <c r="GZ22" s="142">
        <f t="shared" ref="GZ22:HG22" si="502">(GZ10-GZ14)</f>
        <v>1</v>
      </c>
      <c r="HA22" s="142">
        <f t="shared" si="502"/>
        <v>7</v>
      </c>
      <c r="HB22" s="142">
        <f t="shared" si="502"/>
        <v>1</v>
      </c>
      <c r="HC22" s="142">
        <f t="shared" si="502"/>
        <v>10</v>
      </c>
      <c r="HD22" s="142">
        <f t="shared" si="502"/>
        <v>3</v>
      </c>
      <c r="HE22" s="142">
        <f t="shared" si="502"/>
        <v>1</v>
      </c>
      <c r="HF22" s="142">
        <f t="shared" si="502"/>
        <v>0</v>
      </c>
      <c r="HG22" s="142">
        <f t="shared" si="502"/>
        <v>0</v>
      </c>
      <c r="HH22" s="278">
        <f>COUNTIF(HH50:HH94,"&gt;0")</f>
        <v>8</v>
      </c>
      <c r="HI22" s="142">
        <f t="shared" ref="HI22:HN22" si="503">(HI10-HI14)</f>
        <v>1</v>
      </c>
      <c r="HJ22" s="142">
        <f t="shared" si="503"/>
        <v>4</v>
      </c>
      <c r="HK22" s="142">
        <f t="shared" si="503"/>
        <v>1</v>
      </c>
      <c r="HL22" s="142">
        <f t="shared" si="503"/>
        <v>4</v>
      </c>
      <c r="HM22" s="142">
        <f t="shared" si="503"/>
        <v>1</v>
      </c>
      <c r="HN22" s="142">
        <f t="shared" si="503"/>
        <v>1</v>
      </c>
      <c r="HO22" s="278">
        <f>COUNTIF(HO50:HO94,"&gt;0")</f>
        <v>18</v>
      </c>
      <c r="HP22" s="354">
        <f>COUNTIF(HP50:HP94,"&gt;0")</f>
        <v>18</v>
      </c>
      <c r="HQ22" s="142">
        <f>(HQ10-HQ14)</f>
        <v>18</v>
      </c>
      <c r="HR22" s="142">
        <f>(HR10-HR14)</f>
        <v>2</v>
      </c>
      <c r="HS22" s="142">
        <f>(HS10-HS14)</f>
        <v>4</v>
      </c>
      <c r="HT22" s="354">
        <f>COUNTIF(HT50:HT94,"&gt;0")</f>
        <v>8</v>
      </c>
      <c r="HU22" s="142">
        <f>(HU10-HU14)</f>
        <v>0</v>
      </c>
      <c r="HV22" s="142">
        <f>(HV10-HV14)</f>
        <v>5</v>
      </c>
      <c r="HW22" s="142">
        <f>(HW10-HW14)</f>
        <v>3</v>
      </c>
      <c r="HX22" s="142">
        <f>(HX10-HX14)</f>
        <v>1</v>
      </c>
      <c r="HY22" s="125"/>
      <c r="HZ22" s="142">
        <f>(HZ10-HZ14)</f>
        <v>1</v>
      </c>
      <c r="IA22" s="360">
        <f>COUNTIF(IA50:IA94,"&gt;0")</f>
        <v>16</v>
      </c>
      <c r="IB22" s="278">
        <f>COUNTIF(IB50:IB94,"&gt;0")</f>
        <v>16</v>
      </c>
      <c r="IC22" s="142">
        <f t="shared" ref="IC22:IJ22" si="504">(IC10-IC14)</f>
        <v>8</v>
      </c>
      <c r="ID22" s="142">
        <f t="shared" si="504"/>
        <v>6</v>
      </c>
      <c r="IE22" s="142">
        <f t="shared" si="504"/>
        <v>10</v>
      </c>
      <c r="IF22" s="142">
        <f t="shared" si="504"/>
        <v>10</v>
      </c>
      <c r="IG22" s="142">
        <f t="shared" si="504"/>
        <v>3</v>
      </c>
      <c r="IH22" s="142">
        <f t="shared" si="504"/>
        <v>3</v>
      </c>
      <c r="II22" s="142">
        <f t="shared" si="504"/>
        <v>0</v>
      </c>
      <c r="IJ22" s="142">
        <f t="shared" si="504"/>
        <v>2</v>
      </c>
      <c r="IK22" s="360">
        <f>COUNTIF(IK50:IK94,"&gt;0")</f>
        <v>12</v>
      </c>
      <c r="IL22" s="278">
        <f>COUNTIF(IL50:IL94,"&gt;0")</f>
        <v>12</v>
      </c>
      <c r="IM22" s="142">
        <f t="shared" ref="IM22:IR22" si="505">(IM10-IM14)</f>
        <v>12</v>
      </c>
      <c r="IN22" s="142">
        <f t="shared" si="505"/>
        <v>3</v>
      </c>
      <c r="IO22" s="142">
        <f t="shared" si="505"/>
        <v>3</v>
      </c>
      <c r="IP22" s="142">
        <f t="shared" si="505"/>
        <v>3</v>
      </c>
      <c r="IQ22" s="142">
        <f t="shared" si="505"/>
        <v>6</v>
      </c>
      <c r="IR22" s="142">
        <f t="shared" si="505"/>
        <v>3</v>
      </c>
      <c r="IS22" s="360">
        <f>COUNTIF(IS50:IS94,"&gt;0")</f>
        <v>14</v>
      </c>
      <c r="IT22" s="142">
        <f>(IT10-IT14)</f>
        <v>2</v>
      </c>
      <c r="IU22" s="142">
        <f>(IU10-IU14)</f>
        <v>1</v>
      </c>
      <c r="IV22" s="278">
        <f>COUNTIF(IV50:IV94,"&gt;0")</f>
        <v>10</v>
      </c>
      <c r="IW22" s="142">
        <f>(IW10-IW14)</f>
        <v>2</v>
      </c>
      <c r="IX22" s="142">
        <f>(IX10-IX14)</f>
        <v>0</v>
      </c>
      <c r="IY22" s="125"/>
      <c r="IZ22" s="142">
        <f>(IZ10-IZ14)</f>
        <v>1</v>
      </c>
      <c r="JA22" s="142">
        <f>(JA10-JA14)</f>
        <v>3</v>
      </c>
      <c r="JB22" s="125"/>
      <c r="JC22" s="142">
        <f>(JC10-JC14)</f>
        <v>0</v>
      </c>
      <c r="JD22" s="142">
        <f>(JD10-JD14)</f>
        <v>0</v>
      </c>
      <c r="JE22" s="142">
        <f>(JE10-JE14)</f>
        <v>1</v>
      </c>
      <c r="JF22" s="125"/>
      <c r="JG22" s="142">
        <f>(JG10-JG14)</f>
        <v>4</v>
      </c>
      <c r="JH22" s="278">
        <f>COUNTIF(JH50:JH94,"&gt;0")</f>
        <v>11</v>
      </c>
      <c r="JI22" s="142">
        <f>(JI10-JI14)</f>
        <v>4</v>
      </c>
      <c r="JJ22" s="142">
        <f>(JJ10-JJ14)</f>
        <v>8</v>
      </c>
      <c r="JK22" s="142">
        <f>(JK10-JK14)</f>
        <v>2</v>
      </c>
      <c r="JL22" s="142">
        <f>(JL10-JL14)</f>
        <v>4</v>
      </c>
      <c r="JM22" s="278">
        <f>COUNTIF(JM50:JM94,"&gt;0")</f>
        <v>10</v>
      </c>
      <c r="JN22" s="142">
        <f>(JN10-JN14)</f>
        <v>10</v>
      </c>
      <c r="JO22" s="424"/>
      <c r="JP22" s="360">
        <f>COUNTIF(JP50:JP94,"&gt;0")</f>
        <v>10</v>
      </c>
      <c r="JQ22" s="278">
        <f>COUNTIF(JQ50:JQ94,"&gt;0")</f>
        <v>4</v>
      </c>
      <c r="JR22" s="142">
        <f t="shared" ref="JR22:KC22" si="506">(JR10-JR14)</f>
        <v>1</v>
      </c>
      <c r="JS22" s="142">
        <f t="shared" si="506"/>
        <v>3</v>
      </c>
      <c r="JT22" s="142">
        <f t="shared" si="506"/>
        <v>3</v>
      </c>
      <c r="JU22" s="142">
        <f t="shared" si="506"/>
        <v>0</v>
      </c>
      <c r="JV22" s="142">
        <f t="shared" si="506"/>
        <v>0</v>
      </c>
      <c r="JW22" s="142">
        <f t="shared" si="506"/>
        <v>0</v>
      </c>
      <c r="JX22" s="142">
        <f t="shared" si="506"/>
        <v>0</v>
      </c>
      <c r="JY22" s="142">
        <f t="shared" si="506"/>
        <v>0</v>
      </c>
      <c r="JZ22" s="142">
        <f t="shared" si="506"/>
        <v>3</v>
      </c>
      <c r="KA22" s="142">
        <f t="shared" si="506"/>
        <v>0</v>
      </c>
      <c r="KB22" s="142">
        <f t="shared" si="506"/>
        <v>0</v>
      </c>
      <c r="KC22" s="142">
        <f t="shared" si="506"/>
        <v>1</v>
      </c>
      <c r="KD22" s="278">
        <f>COUNTIF(KD50:KD94,"&gt;0")</f>
        <v>0</v>
      </c>
      <c r="KE22" s="142">
        <f>(KE10-KE14)</f>
        <v>0</v>
      </c>
      <c r="KF22" s="142">
        <f>(KF10-KF14)</f>
        <v>0</v>
      </c>
      <c r="KG22" s="142">
        <f>(KG10-KG14)</f>
        <v>0</v>
      </c>
      <c r="KH22" s="278">
        <f>COUNTIF(KH50:KH94,"&gt;0")</f>
        <v>0</v>
      </c>
      <c r="KI22" s="142">
        <f>(KI10-KI14)</f>
        <v>0</v>
      </c>
      <c r="KJ22" s="142">
        <f>(KJ10-KJ14)</f>
        <v>0</v>
      </c>
      <c r="KK22" s="142">
        <f>(KK10-KK14)</f>
        <v>0</v>
      </c>
      <c r="KL22" s="142">
        <f>(KL10-KL14)</f>
        <v>0</v>
      </c>
      <c r="KM22" s="278">
        <f>COUNTIF(KM50:KM94,"&gt;0")</f>
        <v>3</v>
      </c>
      <c r="KN22" s="142">
        <f>(KN10-KN14)</f>
        <v>3</v>
      </c>
      <c r="KO22" s="142">
        <f>(KO10-KO14)</f>
        <v>3</v>
      </c>
      <c r="KP22" s="142">
        <f>(KP10-KP14)</f>
        <v>3</v>
      </c>
      <c r="KQ22" s="278">
        <f>COUNTIF(KQ50:KQ94,"&gt;0")</f>
        <v>4</v>
      </c>
      <c r="KR22" s="142">
        <f>(KR10-KR14)</f>
        <v>0</v>
      </c>
      <c r="KS22" s="142">
        <f>(KS10-KS14)</f>
        <v>4</v>
      </c>
      <c r="KT22" s="142">
        <f>(KT10-KT14)</f>
        <v>6</v>
      </c>
      <c r="KU22" s="360">
        <f>COUNTIF(KU50:KU94,"&gt;0")</f>
        <v>5</v>
      </c>
      <c r="KV22" s="278">
        <f>COUNTIF(KV50:KV94,"&gt;0")</f>
        <v>0</v>
      </c>
      <c r="KW22" s="142">
        <f>(KW10-KW14)</f>
        <v>0</v>
      </c>
      <c r="KX22" s="142">
        <f>(KX10-KX14)</f>
        <v>0</v>
      </c>
      <c r="KY22" s="142">
        <f>(KY10-KY14)</f>
        <v>0</v>
      </c>
      <c r="KZ22" s="142">
        <f>(KZ10-KZ14)</f>
        <v>0</v>
      </c>
      <c r="LA22" s="142">
        <f>(LA10-LA14)</f>
        <v>0</v>
      </c>
      <c r="LB22" s="278">
        <f>COUNTIF(LB50:LB94,"&gt;0")</f>
        <v>0</v>
      </c>
      <c r="LC22" s="142">
        <f>(LC10-LC14)</f>
        <v>0</v>
      </c>
      <c r="LD22" s="142">
        <f>(LD10-LD14)</f>
        <v>0</v>
      </c>
      <c r="LE22" s="142">
        <f>(LE10-LE14)</f>
        <v>0</v>
      </c>
      <c r="LF22" s="354">
        <f>COUNTIF(LF50:LF94,"&gt;0")</f>
        <v>0</v>
      </c>
      <c r="LG22" s="142">
        <f>(LG10-LG14)</f>
        <v>0</v>
      </c>
      <c r="LH22" s="142">
        <f>(LH10-LH14)</f>
        <v>0</v>
      </c>
      <c r="LI22" s="142">
        <f>(LI10-LI14)</f>
        <v>0</v>
      </c>
      <c r="LJ22" s="278">
        <f>COUNTIF(LJ50:LJ94,"&gt;0")</f>
        <v>0</v>
      </c>
      <c r="LK22" s="142">
        <f t="shared" ref="LK22:LX22" si="507">(LK10-LK14)</f>
        <v>0</v>
      </c>
      <c r="LL22" s="142">
        <f t="shared" si="507"/>
        <v>0</v>
      </c>
      <c r="LM22" s="142">
        <f t="shared" si="507"/>
        <v>0</v>
      </c>
      <c r="LN22" s="142">
        <f t="shared" si="507"/>
        <v>0</v>
      </c>
      <c r="LO22" s="142">
        <f t="shared" si="507"/>
        <v>0</v>
      </c>
      <c r="LP22" s="142">
        <f t="shared" si="507"/>
        <v>0</v>
      </c>
      <c r="LQ22" s="142">
        <f t="shared" si="507"/>
        <v>0</v>
      </c>
      <c r="LR22" s="142">
        <f t="shared" si="507"/>
        <v>0</v>
      </c>
      <c r="LS22" s="142">
        <f t="shared" si="507"/>
        <v>0</v>
      </c>
      <c r="LT22" s="142">
        <f t="shared" si="507"/>
        <v>0</v>
      </c>
      <c r="LU22" s="142">
        <f t="shared" si="507"/>
        <v>0</v>
      </c>
      <c r="LV22" s="142">
        <f t="shared" si="507"/>
        <v>0</v>
      </c>
      <c r="LW22" s="142">
        <f t="shared" si="507"/>
        <v>0</v>
      </c>
      <c r="LX22" s="142">
        <f t="shared" si="507"/>
        <v>0</v>
      </c>
      <c r="LY22" s="278">
        <f>COUNTIF(LY50:LY94,"&gt;0")</f>
        <v>2</v>
      </c>
      <c r="LZ22" s="142">
        <f>(LZ10-LZ14)</f>
        <v>0</v>
      </c>
      <c r="MA22" s="142">
        <f>(MA10-MA14)</f>
        <v>2</v>
      </c>
      <c r="MB22" s="142">
        <f>(MB10-MB14)</f>
        <v>0</v>
      </c>
      <c r="MC22" s="142">
        <f>(MC10-MC14)</f>
        <v>0</v>
      </c>
      <c r="MD22" s="142">
        <f>(MD10-MD14)</f>
        <v>0</v>
      </c>
      <c r="ME22" s="278">
        <f>COUNTIF(ME50:ME94,"&gt;0")</f>
        <v>0</v>
      </c>
      <c r="MF22" s="142">
        <f>(MF10-MF14)</f>
        <v>0</v>
      </c>
      <c r="MG22" s="142">
        <f>(MG10-MG14)</f>
        <v>0</v>
      </c>
      <c r="MH22" s="142">
        <f>(MH10-MH14)</f>
        <v>0</v>
      </c>
      <c r="MI22" s="142">
        <f>(MI10-MI14)</f>
        <v>0</v>
      </c>
      <c r="MJ22" s="278">
        <f>COUNTIF(MJ50:MJ94,"&gt;0")</f>
        <v>3</v>
      </c>
      <c r="MK22" s="142">
        <f t="shared" ref="MK22:MP22" si="508">(MK10-MK14)</f>
        <v>0</v>
      </c>
      <c r="ML22" s="142">
        <f t="shared" si="508"/>
        <v>0</v>
      </c>
      <c r="MM22" s="142">
        <f t="shared" si="508"/>
        <v>0</v>
      </c>
      <c r="MN22" s="142">
        <f t="shared" si="508"/>
        <v>0</v>
      </c>
      <c r="MO22" s="142">
        <f t="shared" si="508"/>
        <v>0</v>
      </c>
      <c r="MP22" s="142">
        <f t="shared" si="508"/>
        <v>3</v>
      </c>
      <c r="MQ22" s="167"/>
      <c r="MR22" s="142">
        <f t="shared" ref="MR22:MZ22" si="509">(MR10-MR14)</f>
        <v>1</v>
      </c>
      <c r="MS22" s="142">
        <f t="shared" si="509"/>
        <v>0</v>
      </c>
      <c r="MT22" s="142">
        <f t="shared" si="509"/>
        <v>0</v>
      </c>
      <c r="MU22" s="142">
        <f t="shared" si="509"/>
        <v>0</v>
      </c>
      <c r="MV22" s="142">
        <f t="shared" si="509"/>
        <v>0</v>
      </c>
      <c r="MW22" s="142">
        <f t="shared" si="509"/>
        <v>3</v>
      </c>
      <c r="MX22" s="142">
        <f t="shared" si="509"/>
        <v>0</v>
      </c>
      <c r="MY22" s="142">
        <f t="shared" si="509"/>
        <v>0</v>
      </c>
      <c r="MZ22" s="142">
        <f t="shared" si="509"/>
        <v>0</v>
      </c>
      <c r="NA22" s="126"/>
      <c r="NB22" s="126"/>
      <c r="NC22" s="126"/>
      <c r="ND22" s="126"/>
    </row>
    <row r="23" spans="1:369" s="99" customFormat="1" ht="25" customHeight="1">
      <c r="A23" s="1252"/>
      <c r="B23" s="144" t="s">
        <v>1434</v>
      </c>
      <c r="C23" s="1291" t="s">
        <v>1405</v>
      </c>
      <c r="D23" s="1291"/>
      <c r="E23" s="1291"/>
      <c r="F23" s="1291"/>
      <c r="G23" s="1291"/>
      <c r="H23" s="1291"/>
      <c r="I23" s="1291"/>
      <c r="J23" s="1291"/>
      <c r="K23" s="1291"/>
      <c r="L23" s="1291"/>
      <c r="M23" s="1291"/>
      <c r="N23" s="1291"/>
      <c r="O23" s="1291"/>
      <c r="P23" s="1291"/>
      <c r="Q23" s="1291"/>
      <c r="R23" s="1291"/>
      <c r="S23" s="1291"/>
      <c r="T23" s="1291"/>
      <c r="U23" s="1291"/>
      <c r="V23" s="155"/>
      <c r="W23" s="361">
        <f t="shared" ref="W23:X23" si="510">W24/$R$97</f>
        <v>0.20512820512820512</v>
      </c>
      <c r="X23" s="333">
        <f t="shared" si="510"/>
        <v>7.6923076923076927E-2</v>
      </c>
      <c r="Y23" s="103">
        <f>Y24/$R$97</f>
        <v>7.6923076923076927E-2</v>
      </c>
      <c r="Z23" s="333">
        <f t="shared" ref="Z23" si="511">Z24/$R$97</f>
        <v>2.564102564102564E-2</v>
      </c>
      <c r="AA23" s="103">
        <f>AA24/$R$97</f>
        <v>2.564102564102564E-2</v>
      </c>
      <c r="AB23" s="333">
        <f t="shared" ref="AB23:AI23" si="512">AB24/$R$97</f>
        <v>0</v>
      </c>
      <c r="AC23" s="103">
        <f>AC24/$R$97</f>
        <v>0</v>
      </c>
      <c r="AD23" s="333">
        <f t="shared" si="512"/>
        <v>2.564102564102564E-2</v>
      </c>
      <c r="AE23" s="103">
        <f>AE24/$R$97</f>
        <v>5.128205128205128E-2</v>
      </c>
      <c r="AF23" s="103">
        <f>AF24/$R$97</f>
        <v>0</v>
      </c>
      <c r="AG23" s="103">
        <f>AG24/$R$97</f>
        <v>0</v>
      </c>
      <c r="AH23" s="103">
        <f>AH24/$R$97</f>
        <v>2.564102564102564E-2</v>
      </c>
      <c r="AI23" s="333">
        <f t="shared" si="512"/>
        <v>0.10256410256410256</v>
      </c>
      <c r="AJ23" s="103">
        <f>AJ24/$R$97</f>
        <v>0</v>
      </c>
      <c r="AK23" s="124"/>
      <c r="AL23" s="103">
        <f>AL24/$R$97</f>
        <v>7.6923076923076927E-2</v>
      </c>
      <c r="AM23" s="647">
        <f t="shared" ref="AM23" si="513">AM24/$R$97</f>
        <v>0.10256410256410256</v>
      </c>
      <c r="AN23" s="103">
        <f t="shared" ref="AN23:AX23" si="514">AN24/$R$97</f>
        <v>7.6923076923076927E-2</v>
      </c>
      <c r="AO23" s="103">
        <f t="shared" si="514"/>
        <v>2.564102564102564E-2</v>
      </c>
      <c r="AP23" s="103">
        <f t="shared" si="514"/>
        <v>0</v>
      </c>
      <c r="AQ23" s="103">
        <f t="shared" si="514"/>
        <v>2.564102564102564E-2</v>
      </c>
      <c r="AR23" s="103">
        <f t="shared" si="514"/>
        <v>2.564102564102564E-2</v>
      </c>
      <c r="AS23" s="103">
        <f t="shared" si="514"/>
        <v>2.564102564102564E-2</v>
      </c>
      <c r="AT23" s="103">
        <f t="shared" si="514"/>
        <v>2.564102564102564E-2</v>
      </c>
      <c r="AU23" s="103">
        <f t="shared" si="514"/>
        <v>2.564102564102564E-2</v>
      </c>
      <c r="AV23" s="103">
        <f t="shared" si="514"/>
        <v>2.564102564102564E-2</v>
      </c>
      <c r="AW23" s="103">
        <f t="shared" si="514"/>
        <v>2.564102564102564E-2</v>
      </c>
      <c r="AX23" s="103">
        <f t="shared" si="514"/>
        <v>2.564102564102564E-2</v>
      </c>
      <c r="AY23" s="124"/>
      <c r="AZ23" s="103">
        <f>AZ24/$R$97</f>
        <v>5.128205128205128E-2</v>
      </c>
      <c r="BA23" s="124"/>
      <c r="BB23" s="103">
        <f>BB24/$R$97</f>
        <v>2.564102564102564E-2</v>
      </c>
      <c r="BC23" s="333">
        <f t="shared" ref="BC23:BK23" si="515">BC24/$R$97</f>
        <v>0</v>
      </c>
      <c r="BD23" s="103">
        <f>BD24/$R$97</f>
        <v>5.128205128205128E-2</v>
      </c>
      <c r="BE23" s="103">
        <f>BE24/$R$97</f>
        <v>0</v>
      </c>
      <c r="BF23" s="333">
        <f t="shared" si="515"/>
        <v>5.128205128205128E-2</v>
      </c>
      <c r="BG23" s="103">
        <f>BG24/$R$97</f>
        <v>0</v>
      </c>
      <c r="BH23" s="103">
        <f>BH24/$R$97</f>
        <v>0</v>
      </c>
      <c r="BI23" s="103">
        <f>BI24/$R$97</f>
        <v>0</v>
      </c>
      <c r="BJ23" s="103">
        <f>BJ24/$R$97</f>
        <v>2.564102564102564E-2</v>
      </c>
      <c r="BK23" s="361">
        <f t="shared" si="515"/>
        <v>0.10256410256410256</v>
      </c>
      <c r="BL23" s="103">
        <f>BL24/$R$97</f>
        <v>0.20512820512820512</v>
      </c>
      <c r="BM23" s="103">
        <f>BM24/$R$97</f>
        <v>0</v>
      </c>
      <c r="BN23" s="333">
        <f t="shared" ref="BN23:BR23" si="516">BN24/$R$97</f>
        <v>2.564102564102564E-2</v>
      </c>
      <c r="BO23" s="103">
        <f>BO24/$R$97</f>
        <v>2.564102564102564E-2</v>
      </c>
      <c r="BP23" s="103">
        <f>BP24/$R$97</f>
        <v>0</v>
      </c>
      <c r="BQ23" s="103">
        <f>BQ24/$R$97</f>
        <v>2.564102564102564E-2</v>
      </c>
      <c r="BR23" s="333">
        <f t="shared" si="516"/>
        <v>5.128205128205128E-2</v>
      </c>
      <c r="BS23" s="103">
        <f>BS24/$R$97</f>
        <v>7.6923076923076927E-2</v>
      </c>
      <c r="BT23" s="103">
        <f>BT24/$R$97</f>
        <v>0</v>
      </c>
      <c r="BU23" s="192"/>
      <c r="BV23" s="103">
        <f>BV24/$R$97</f>
        <v>0</v>
      </c>
      <c r="BW23" s="333">
        <f t="shared" ref="BW23:CE23" si="517">BW24/$R$97</f>
        <v>2.564102564102564E-2</v>
      </c>
      <c r="BX23" s="103">
        <f>BX24/$R$97</f>
        <v>5.128205128205128E-2</v>
      </c>
      <c r="BY23" s="103">
        <f>BY24/$R$97</f>
        <v>0</v>
      </c>
      <c r="BZ23" s="333">
        <f t="shared" si="517"/>
        <v>0</v>
      </c>
      <c r="CA23" s="103">
        <f>CA24/$R$97</f>
        <v>0</v>
      </c>
      <c r="CB23" s="103">
        <f>CB24/$R$97</f>
        <v>0</v>
      </c>
      <c r="CC23" s="103">
        <f>CC24/$R$97</f>
        <v>0</v>
      </c>
      <c r="CD23" s="103">
        <f>CD24/$R$97</f>
        <v>0</v>
      </c>
      <c r="CE23" s="361">
        <f t="shared" si="517"/>
        <v>0.41025641025641024</v>
      </c>
      <c r="CF23" s="103">
        <f>CF24/$R$97</f>
        <v>0</v>
      </c>
      <c r="CG23" s="333">
        <f>CG24/$R$97</f>
        <v>0.35897435897435898</v>
      </c>
      <c r="CH23" s="103">
        <f>CH24/$R$97</f>
        <v>2.564102564102564E-2</v>
      </c>
      <c r="CI23" s="124"/>
      <c r="CJ23" s="103">
        <f>CJ24/$R$97</f>
        <v>0.15384615384615385</v>
      </c>
      <c r="CK23" s="103">
        <f>CK24/$R$97</f>
        <v>0</v>
      </c>
      <c r="CL23" s="647">
        <f t="shared" ref="CL23" si="518">CL24/$R$97</f>
        <v>0.15384615384615385</v>
      </c>
      <c r="CM23" s="103">
        <f>CM24/$R$97</f>
        <v>0.17948717948717949</v>
      </c>
      <c r="CN23" s="103">
        <f>CN24/$R$97</f>
        <v>0</v>
      </c>
      <c r="CO23" s="103">
        <f>CO24/$R$97</f>
        <v>0</v>
      </c>
      <c r="CP23" s="647">
        <f t="shared" ref="CP23" si="519">CP24/$R$97</f>
        <v>0.28205128205128205</v>
      </c>
      <c r="CQ23" s="103">
        <f t="shared" ref="CQ23:CX23" si="520">CQ24/$R$97</f>
        <v>2.564102564102564E-2</v>
      </c>
      <c r="CR23" s="103">
        <f t="shared" si="520"/>
        <v>0.35897435897435898</v>
      </c>
      <c r="CS23" s="103">
        <f t="shared" si="520"/>
        <v>0</v>
      </c>
      <c r="CT23" s="103">
        <f t="shared" si="520"/>
        <v>0</v>
      </c>
      <c r="CU23" s="103">
        <f t="shared" si="520"/>
        <v>0</v>
      </c>
      <c r="CV23" s="103">
        <f t="shared" si="520"/>
        <v>0</v>
      </c>
      <c r="CW23" s="103">
        <f t="shared" si="520"/>
        <v>0</v>
      </c>
      <c r="CX23" s="647">
        <f t="shared" si="520"/>
        <v>2.564102564102564E-2</v>
      </c>
      <c r="CY23" s="103">
        <f t="shared" ref="CY23:EB23" si="521">CY24/$R$97</f>
        <v>0</v>
      </c>
      <c r="CZ23" s="103">
        <f t="shared" si="521"/>
        <v>2.564102564102564E-2</v>
      </c>
      <c r="DA23" s="103">
        <f t="shared" si="521"/>
        <v>0</v>
      </c>
      <c r="DB23" s="103">
        <f t="shared" si="521"/>
        <v>2.564102564102564E-2</v>
      </c>
      <c r="DC23" s="333">
        <f t="shared" si="521"/>
        <v>7.6923076923076927E-2</v>
      </c>
      <c r="DD23" s="103">
        <f t="shared" si="521"/>
        <v>2.564102564102564E-2</v>
      </c>
      <c r="DE23" s="103">
        <f t="shared" si="521"/>
        <v>0</v>
      </c>
      <c r="DF23" s="103">
        <f t="shared" si="521"/>
        <v>2.564102564102564E-2</v>
      </c>
      <c r="DG23" s="103">
        <f t="shared" si="521"/>
        <v>2.564102564102564E-2</v>
      </c>
      <c r="DH23" s="103">
        <f t="shared" si="521"/>
        <v>0</v>
      </c>
      <c r="DI23" s="103">
        <f t="shared" si="521"/>
        <v>0</v>
      </c>
      <c r="DJ23" s="103">
        <f t="shared" si="521"/>
        <v>0</v>
      </c>
      <c r="DK23" s="103">
        <f t="shared" si="521"/>
        <v>0</v>
      </c>
      <c r="DL23" s="103">
        <f t="shared" si="521"/>
        <v>2.564102564102564E-2</v>
      </c>
      <c r="DM23" s="103">
        <f t="shared" si="521"/>
        <v>2.564102564102564E-2</v>
      </c>
      <c r="DN23" s="103">
        <f t="shared" si="521"/>
        <v>2.564102564102564E-2</v>
      </c>
      <c r="DO23" s="333">
        <f>DO24/$R$97</f>
        <v>7.6923076923076927E-2</v>
      </c>
      <c r="DP23" s="103">
        <f t="shared" si="521"/>
        <v>2.564102564102564E-2</v>
      </c>
      <c r="DQ23" s="103">
        <f t="shared" si="521"/>
        <v>0</v>
      </c>
      <c r="DR23" s="103">
        <f t="shared" si="521"/>
        <v>0</v>
      </c>
      <c r="DS23" s="333">
        <f>DS24/$R$97</f>
        <v>0.10256410256410256</v>
      </c>
      <c r="DT23" s="103">
        <f t="shared" si="521"/>
        <v>2.564102564102564E-2</v>
      </c>
      <c r="DU23" s="103">
        <f t="shared" si="521"/>
        <v>2.564102564102564E-2</v>
      </c>
      <c r="DV23" s="103">
        <f t="shared" si="521"/>
        <v>2.564102564102564E-2</v>
      </c>
      <c r="DW23" s="103">
        <f t="shared" si="521"/>
        <v>0</v>
      </c>
      <c r="DX23" s="103">
        <f t="shared" si="521"/>
        <v>2.564102564102564E-2</v>
      </c>
      <c r="DY23" s="103">
        <f t="shared" si="521"/>
        <v>2.564102564102564E-2</v>
      </c>
      <c r="DZ23" s="103">
        <f t="shared" si="521"/>
        <v>2.564102564102564E-2</v>
      </c>
      <c r="EA23" s="361">
        <f t="shared" si="521"/>
        <v>0.20512820512820512</v>
      </c>
      <c r="EB23" s="103">
        <f t="shared" si="521"/>
        <v>2.564102564102564E-2</v>
      </c>
      <c r="EC23" s="333">
        <f t="shared" ref="EC23:EH23" si="522">EC24/$R$97</f>
        <v>0.15384615384615385</v>
      </c>
      <c r="ED23" s="355">
        <f t="shared" si="522"/>
        <v>0</v>
      </c>
      <c r="EE23" s="103">
        <f t="shared" si="522"/>
        <v>0</v>
      </c>
      <c r="EF23" s="103">
        <f t="shared" si="522"/>
        <v>0</v>
      </c>
      <c r="EG23" s="103">
        <f t="shared" si="522"/>
        <v>0</v>
      </c>
      <c r="EH23" s="103">
        <f t="shared" si="522"/>
        <v>0</v>
      </c>
      <c r="EI23" s="124"/>
      <c r="EJ23" s="103">
        <f t="shared" ref="EJ23" si="523">EJ24/$R$97</f>
        <v>2.564102564102564E-2</v>
      </c>
      <c r="EK23" s="355">
        <f>EK24/$R$97</f>
        <v>0.10256410256410256</v>
      </c>
      <c r="EL23" s="103">
        <f t="shared" ref="EL23:EM23" si="524">EL24/$R$97</f>
        <v>0.12820512820512819</v>
      </c>
      <c r="EM23" s="103">
        <f t="shared" si="524"/>
        <v>0</v>
      </c>
      <c r="EN23" s="124"/>
      <c r="EO23" s="103">
        <f t="shared" ref="EO23" si="525">EO24/$R$97</f>
        <v>0</v>
      </c>
      <c r="EP23" s="355">
        <f>EP24/$R$97</f>
        <v>5.128205128205128E-2</v>
      </c>
      <c r="EQ23" s="103">
        <f t="shared" ref="EQ23:EV23" si="526">EQ24/$R$97</f>
        <v>2.564102564102564E-2</v>
      </c>
      <c r="ER23" s="103">
        <f t="shared" si="526"/>
        <v>2.564102564102564E-2</v>
      </c>
      <c r="ES23" s="103">
        <f t="shared" si="526"/>
        <v>5.128205128205128E-2</v>
      </c>
      <c r="ET23" s="103">
        <f t="shared" si="526"/>
        <v>2.564102564102564E-2</v>
      </c>
      <c r="EU23" s="103">
        <f t="shared" si="526"/>
        <v>2.564102564102564E-2</v>
      </c>
      <c r="EV23" s="103">
        <f t="shared" si="526"/>
        <v>2.564102564102564E-2</v>
      </c>
      <c r="EW23" s="333">
        <f>EW24/$R$97</f>
        <v>7.6923076923076927E-2</v>
      </c>
      <c r="EX23" s="355">
        <f>EX24/$R$97</f>
        <v>2.564102564102564E-2</v>
      </c>
      <c r="EY23" s="103">
        <f t="shared" ref="EY23:EZ23" si="527">EY24/$R$97</f>
        <v>2.564102564102564E-2</v>
      </c>
      <c r="EZ23" s="103">
        <f t="shared" si="527"/>
        <v>0</v>
      </c>
      <c r="FA23" s="355">
        <f>FA24/$R$97</f>
        <v>2.564102564102564E-2</v>
      </c>
      <c r="FB23" s="103">
        <f t="shared" ref="FB23:FD23" si="528">FB24/$R$97</f>
        <v>5.128205128205128E-2</v>
      </c>
      <c r="FC23" s="103">
        <f t="shared" si="528"/>
        <v>0</v>
      </c>
      <c r="FD23" s="103">
        <f t="shared" si="528"/>
        <v>0</v>
      </c>
      <c r="FE23" s="124"/>
      <c r="FF23" s="103">
        <f t="shared" ref="FF23" si="529">FF24/$R$97</f>
        <v>2.564102564102564E-2</v>
      </c>
      <c r="FG23" s="355">
        <f>FG24/$R$97</f>
        <v>0</v>
      </c>
      <c r="FH23" s="103">
        <f t="shared" ref="FH23:FI23" si="530">FH24/$R$97</f>
        <v>0</v>
      </c>
      <c r="FI23" s="103">
        <f t="shared" si="530"/>
        <v>0</v>
      </c>
      <c r="FJ23" s="355">
        <f>FJ24/$R$97</f>
        <v>0</v>
      </c>
      <c r="FK23" s="103">
        <f t="shared" ref="FK23:FM23" si="531">FK24/$R$97</f>
        <v>0</v>
      </c>
      <c r="FL23" s="103">
        <f t="shared" si="531"/>
        <v>0</v>
      </c>
      <c r="FM23" s="103">
        <f t="shared" si="531"/>
        <v>0</v>
      </c>
      <c r="FN23" s="361">
        <f t="shared" ref="FN23:FQ23" si="532">FN24/$R$97</f>
        <v>0.12820512820512819</v>
      </c>
      <c r="FO23" s="103">
        <f t="shared" si="532"/>
        <v>5.128205128205128E-2</v>
      </c>
      <c r="FP23" s="333">
        <f t="shared" si="532"/>
        <v>0.12820512820512819</v>
      </c>
      <c r="FQ23" s="103">
        <f t="shared" si="532"/>
        <v>5.128205128205128E-2</v>
      </c>
      <c r="FR23" s="124"/>
      <c r="FS23" s="103">
        <f t="shared" ref="FS23" si="533">FS24/$R$97</f>
        <v>0</v>
      </c>
      <c r="FT23" s="355">
        <f>FT24/$R$97</f>
        <v>2.564102564102564E-2</v>
      </c>
      <c r="FU23" s="103">
        <f t="shared" ref="FU23:FY23" si="534">FU24/$R$97</f>
        <v>0</v>
      </c>
      <c r="FV23" s="103">
        <f t="shared" si="534"/>
        <v>0</v>
      </c>
      <c r="FW23" s="103">
        <f t="shared" si="534"/>
        <v>0</v>
      </c>
      <c r="FX23" s="103">
        <f t="shared" si="534"/>
        <v>0</v>
      </c>
      <c r="FY23" s="103">
        <f t="shared" si="534"/>
        <v>0</v>
      </c>
      <c r="FZ23" s="124"/>
      <c r="GA23" s="103">
        <f t="shared" ref="GA23" si="535">GA24/$R$97</f>
        <v>0</v>
      </c>
      <c r="GB23" s="333">
        <f t="shared" ref="GB23:GS23" si="536">GB24/$R$97</f>
        <v>0.12820512820512819</v>
      </c>
      <c r="GC23" s="103">
        <f t="shared" si="536"/>
        <v>0.15384615384615385</v>
      </c>
      <c r="GD23" s="103">
        <f t="shared" si="536"/>
        <v>0</v>
      </c>
      <c r="GE23" s="103">
        <f t="shared" si="536"/>
        <v>0</v>
      </c>
      <c r="GF23" s="333">
        <f t="shared" si="536"/>
        <v>0</v>
      </c>
      <c r="GG23" s="103">
        <f t="shared" si="536"/>
        <v>5.128205128205128E-2</v>
      </c>
      <c r="GH23" s="361">
        <f t="shared" si="536"/>
        <v>5.128205128205128E-2</v>
      </c>
      <c r="GI23" s="103">
        <f t="shared" si="536"/>
        <v>5.128205128205128E-2</v>
      </c>
      <c r="GJ23" s="333">
        <f t="shared" si="536"/>
        <v>5.128205128205128E-2</v>
      </c>
      <c r="GK23" s="103">
        <f t="shared" si="536"/>
        <v>7.6923076923076927E-2</v>
      </c>
      <c r="GL23" s="103">
        <f>GL24/$R$97</f>
        <v>2.564102564102564E-2</v>
      </c>
      <c r="GM23" s="333">
        <f t="shared" si="536"/>
        <v>5.128205128205128E-2</v>
      </c>
      <c r="GN23" s="103">
        <f t="shared" si="536"/>
        <v>0</v>
      </c>
      <c r="GO23" s="103">
        <f t="shared" si="536"/>
        <v>5.128205128205128E-2</v>
      </c>
      <c r="GP23" s="103">
        <f t="shared" si="536"/>
        <v>2.564102564102564E-2</v>
      </c>
      <c r="GQ23" s="103">
        <f t="shared" si="536"/>
        <v>0</v>
      </c>
      <c r="GR23" s="103">
        <f t="shared" si="536"/>
        <v>0</v>
      </c>
      <c r="GS23" s="361">
        <f t="shared" si="536"/>
        <v>7.6923076923076927E-2</v>
      </c>
      <c r="GT23" s="103">
        <f t="shared" ref="GT23" si="537">GT24/$R$97</f>
        <v>2.564102564102564E-2</v>
      </c>
      <c r="GU23" s="333">
        <f>GU24/$R$97</f>
        <v>5.128205128205128E-2</v>
      </c>
      <c r="GV23" s="355">
        <f>GV24/$R$97</f>
        <v>0</v>
      </c>
      <c r="GW23" s="103">
        <f t="shared" ref="GW23:GX23" si="538">GW24/$R$97</f>
        <v>0</v>
      </c>
      <c r="GX23" s="103">
        <f t="shared" si="538"/>
        <v>0</v>
      </c>
      <c r="GY23" s="355">
        <f>GY24/$R$97</f>
        <v>5.128205128205128E-2</v>
      </c>
      <c r="GZ23" s="103">
        <f t="shared" ref="GZ23:HG23" si="539">GZ24/$R$97</f>
        <v>0</v>
      </c>
      <c r="HA23" s="103">
        <f t="shared" si="539"/>
        <v>2.564102564102564E-2</v>
      </c>
      <c r="HB23" s="103">
        <f t="shared" si="539"/>
        <v>0</v>
      </c>
      <c r="HC23" s="103">
        <f t="shared" si="539"/>
        <v>2.564102564102564E-2</v>
      </c>
      <c r="HD23" s="103">
        <f t="shared" si="539"/>
        <v>0</v>
      </c>
      <c r="HE23" s="103">
        <f t="shared" si="539"/>
        <v>0</v>
      </c>
      <c r="HF23" s="103">
        <f t="shared" si="539"/>
        <v>2.564102564102564E-2</v>
      </c>
      <c r="HG23" s="103">
        <f t="shared" si="539"/>
        <v>0</v>
      </c>
      <c r="HH23" s="333">
        <f>HH24/$R$97</f>
        <v>0</v>
      </c>
      <c r="HI23" s="103">
        <f t="shared" ref="HI23:HN23" si="540">HI24/$R$97</f>
        <v>0</v>
      </c>
      <c r="HJ23" s="103">
        <f t="shared" si="540"/>
        <v>0</v>
      </c>
      <c r="HK23" s="103">
        <f t="shared" si="540"/>
        <v>0</v>
      </c>
      <c r="HL23" s="103">
        <f t="shared" si="540"/>
        <v>0</v>
      </c>
      <c r="HM23" s="103">
        <f t="shared" si="540"/>
        <v>0</v>
      </c>
      <c r="HN23" s="103">
        <f t="shared" si="540"/>
        <v>0</v>
      </c>
      <c r="HO23" s="333">
        <f>HO24/$R$97</f>
        <v>5.128205128205128E-2</v>
      </c>
      <c r="HP23" s="355">
        <f>HP24/$R$97</f>
        <v>5.128205128205128E-2</v>
      </c>
      <c r="HQ23" s="103">
        <f t="shared" ref="HQ23:HS23" si="541">HQ24/$R$97</f>
        <v>7.6923076923076927E-2</v>
      </c>
      <c r="HR23" s="103">
        <f t="shared" si="541"/>
        <v>0</v>
      </c>
      <c r="HS23" s="103">
        <f t="shared" si="541"/>
        <v>0</v>
      </c>
      <c r="HT23" s="355">
        <f>HT24/$R$97</f>
        <v>0</v>
      </c>
      <c r="HU23" s="103">
        <f t="shared" ref="HU23:HX23" si="542">HU24/$R$97</f>
        <v>0</v>
      </c>
      <c r="HV23" s="103">
        <f t="shared" si="542"/>
        <v>0</v>
      </c>
      <c r="HW23" s="103">
        <f t="shared" si="542"/>
        <v>0</v>
      </c>
      <c r="HX23" s="103">
        <f t="shared" si="542"/>
        <v>0</v>
      </c>
      <c r="HY23" s="124"/>
      <c r="HZ23" s="103">
        <f t="shared" ref="HZ23:IA23" si="543">HZ24/$R$97</f>
        <v>0</v>
      </c>
      <c r="IA23" s="361">
        <f t="shared" si="543"/>
        <v>0</v>
      </c>
      <c r="IB23" s="333">
        <f>IB24/$R$97</f>
        <v>0</v>
      </c>
      <c r="IC23" s="103">
        <f t="shared" ref="IC23:IK23" si="544">IC24/$R$97</f>
        <v>0</v>
      </c>
      <c r="ID23" s="103">
        <f t="shared" si="544"/>
        <v>0</v>
      </c>
      <c r="IE23" s="103">
        <f t="shared" si="544"/>
        <v>0</v>
      </c>
      <c r="IF23" s="103">
        <f t="shared" si="544"/>
        <v>0</v>
      </c>
      <c r="IG23" s="103">
        <f t="shared" si="544"/>
        <v>0</v>
      </c>
      <c r="IH23" s="103">
        <f t="shared" si="544"/>
        <v>2.564102564102564E-2</v>
      </c>
      <c r="II23" s="103">
        <f t="shared" si="544"/>
        <v>0</v>
      </c>
      <c r="IJ23" s="103">
        <f t="shared" si="544"/>
        <v>0</v>
      </c>
      <c r="IK23" s="361">
        <f t="shared" si="544"/>
        <v>2.564102564102564E-2</v>
      </c>
      <c r="IL23" s="333">
        <f>IL24/$R$97</f>
        <v>2.564102564102564E-2</v>
      </c>
      <c r="IM23" s="103">
        <f t="shared" ref="IM23:IS23" si="545">IM24/$R$97</f>
        <v>0</v>
      </c>
      <c r="IN23" s="103">
        <f t="shared" si="545"/>
        <v>0</v>
      </c>
      <c r="IO23" s="103">
        <f t="shared" si="545"/>
        <v>0</v>
      </c>
      <c r="IP23" s="103">
        <f t="shared" si="545"/>
        <v>0</v>
      </c>
      <c r="IQ23" s="103">
        <f t="shared" si="545"/>
        <v>0</v>
      </c>
      <c r="IR23" s="103">
        <f t="shared" si="545"/>
        <v>0</v>
      </c>
      <c r="IS23" s="361">
        <f t="shared" si="545"/>
        <v>0.15384615384615385</v>
      </c>
      <c r="IT23" s="103">
        <f t="shared" ref="IT23:IU23" si="546">IT24/$R$97</f>
        <v>0</v>
      </c>
      <c r="IU23" s="103">
        <f t="shared" si="546"/>
        <v>5.128205128205128E-2</v>
      </c>
      <c r="IV23" s="333">
        <f>IV24/$R$97</f>
        <v>0.12820512820512819</v>
      </c>
      <c r="IW23" s="103">
        <f t="shared" ref="IW23:IX23" si="547">IW24/$R$97</f>
        <v>0</v>
      </c>
      <c r="IX23" s="103">
        <f t="shared" si="547"/>
        <v>0</v>
      </c>
      <c r="IY23" s="124"/>
      <c r="IZ23" s="103">
        <f t="shared" ref="IZ23:JA23" si="548">IZ24/$R$97</f>
        <v>0.10256410256410256</v>
      </c>
      <c r="JA23" s="103">
        <f t="shared" si="548"/>
        <v>2.564102564102564E-2</v>
      </c>
      <c r="JB23" s="124"/>
      <c r="JC23" s="103">
        <f t="shared" ref="JC23:JE23" si="549">JC24/$R$97</f>
        <v>5.128205128205128E-2</v>
      </c>
      <c r="JD23" s="103">
        <f t="shared" si="549"/>
        <v>2.564102564102564E-2</v>
      </c>
      <c r="JE23" s="103">
        <f t="shared" si="549"/>
        <v>2.564102564102564E-2</v>
      </c>
      <c r="JF23" s="124"/>
      <c r="JG23" s="103">
        <f t="shared" ref="JG23" si="550">JG24/$R$97</f>
        <v>0</v>
      </c>
      <c r="JH23" s="333">
        <f t="shared" ref="JH23:JN23" si="551">JH24/$R$97</f>
        <v>7.6923076923076927E-2</v>
      </c>
      <c r="JI23" s="103">
        <f t="shared" si="551"/>
        <v>5.128205128205128E-2</v>
      </c>
      <c r="JJ23" s="103">
        <f t="shared" si="551"/>
        <v>2.564102564102564E-2</v>
      </c>
      <c r="JK23" s="103">
        <f t="shared" si="551"/>
        <v>0</v>
      </c>
      <c r="JL23" s="103">
        <f t="shared" si="551"/>
        <v>2.564102564102564E-2</v>
      </c>
      <c r="JM23" s="333">
        <f t="shared" si="551"/>
        <v>0</v>
      </c>
      <c r="JN23" s="103">
        <f t="shared" si="551"/>
        <v>0</v>
      </c>
      <c r="JO23" s="423"/>
      <c r="JP23" s="361">
        <f t="shared" ref="JP23" si="552">JP24/$R$97</f>
        <v>2.564102564102564E-2</v>
      </c>
      <c r="JQ23" s="333">
        <f>JQ24/$R$97</f>
        <v>2.564102564102564E-2</v>
      </c>
      <c r="JR23" s="103">
        <f t="shared" ref="JR23:KC23" si="553">JR24/$R$97</f>
        <v>5.128205128205128E-2</v>
      </c>
      <c r="JS23" s="103">
        <f t="shared" si="553"/>
        <v>0</v>
      </c>
      <c r="JT23" s="103">
        <f t="shared" si="553"/>
        <v>2.564102564102564E-2</v>
      </c>
      <c r="JU23" s="103">
        <f t="shared" si="553"/>
        <v>0</v>
      </c>
      <c r="JV23" s="103">
        <f t="shared" si="553"/>
        <v>0</v>
      </c>
      <c r="JW23" s="103">
        <f t="shared" si="553"/>
        <v>0</v>
      </c>
      <c r="JX23" s="103">
        <f t="shared" si="553"/>
        <v>0</v>
      </c>
      <c r="JY23" s="103">
        <f t="shared" si="553"/>
        <v>0</v>
      </c>
      <c r="JZ23" s="103">
        <f t="shared" si="553"/>
        <v>0</v>
      </c>
      <c r="KA23" s="103">
        <f t="shared" si="553"/>
        <v>0</v>
      </c>
      <c r="KB23" s="103">
        <f t="shared" si="553"/>
        <v>0</v>
      </c>
      <c r="KC23" s="103">
        <f t="shared" si="553"/>
        <v>0</v>
      </c>
      <c r="KD23" s="333">
        <f t="shared" ref="KD23:KU23" si="554">KD24/$R$97</f>
        <v>0</v>
      </c>
      <c r="KE23" s="103">
        <f t="shared" si="554"/>
        <v>0</v>
      </c>
      <c r="KF23" s="103">
        <f t="shared" si="554"/>
        <v>0</v>
      </c>
      <c r="KG23" s="103">
        <f t="shared" si="554"/>
        <v>0</v>
      </c>
      <c r="KH23" s="333">
        <f t="shared" si="554"/>
        <v>0</v>
      </c>
      <c r="KI23" s="103">
        <f t="shared" si="554"/>
        <v>0</v>
      </c>
      <c r="KJ23" s="103">
        <f t="shared" si="554"/>
        <v>0</v>
      </c>
      <c r="KK23" s="103">
        <f t="shared" si="554"/>
        <v>0</v>
      </c>
      <c r="KL23" s="103">
        <f t="shared" si="554"/>
        <v>0</v>
      </c>
      <c r="KM23" s="333">
        <f t="shared" si="554"/>
        <v>0</v>
      </c>
      <c r="KN23" s="103">
        <f t="shared" si="554"/>
        <v>0</v>
      </c>
      <c r="KO23" s="103">
        <f t="shared" si="554"/>
        <v>0</v>
      </c>
      <c r="KP23" s="103">
        <f t="shared" si="554"/>
        <v>0</v>
      </c>
      <c r="KQ23" s="333">
        <f t="shared" si="554"/>
        <v>0</v>
      </c>
      <c r="KR23" s="103">
        <f t="shared" si="554"/>
        <v>0</v>
      </c>
      <c r="KS23" s="103">
        <f t="shared" si="554"/>
        <v>0</v>
      </c>
      <c r="KT23" s="103">
        <f t="shared" si="554"/>
        <v>0</v>
      </c>
      <c r="KU23" s="361">
        <f t="shared" si="554"/>
        <v>5.128205128205128E-2</v>
      </c>
      <c r="KV23" s="333">
        <f t="shared" ref="KV23:LE23" si="555">KV24/$R$97</f>
        <v>0</v>
      </c>
      <c r="KW23" s="103">
        <f t="shared" si="555"/>
        <v>0</v>
      </c>
      <c r="KX23" s="103">
        <f t="shared" si="555"/>
        <v>0</v>
      </c>
      <c r="KY23" s="103">
        <f t="shared" si="555"/>
        <v>0</v>
      </c>
      <c r="KZ23" s="103">
        <f t="shared" si="555"/>
        <v>0</v>
      </c>
      <c r="LA23" s="103">
        <f t="shared" si="555"/>
        <v>0</v>
      </c>
      <c r="LB23" s="333">
        <f t="shared" si="555"/>
        <v>0</v>
      </c>
      <c r="LC23" s="103">
        <f t="shared" si="555"/>
        <v>0</v>
      </c>
      <c r="LD23" s="103">
        <f t="shared" si="555"/>
        <v>0</v>
      </c>
      <c r="LE23" s="103">
        <f t="shared" si="555"/>
        <v>0</v>
      </c>
      <c r="LF23" s="355">
        <f>LF24/$R$97</f>
        <v>0</v>
      </c>
      <c r="LG23" s="103">
        <f t="shared" ref="LG23:LI23" si="556">LG24/$R$97</f>
        <v>0</v>
      </c>
      <c r="LH23" s="103">
        <f t="shared" si="556"/>
        <v>0</v>
      </c>
      <c r="LI23" s="103">
        <f t="shared" si="556"/>
        <v>0</v>
      </c>
      <c r="LJ23" s="333">
        <f>LJ24/$R$97</f>
        <v>2.564102564102564E-2</v>
      </c>
      <c r="LK23" s="103">
        <f t="shared" ref="LK23:MZ23" si="557">LK24/$R$97</f>
        <v>0</v>
      </c>
      <c r="LL23" s="103">
        <f t="shared" si="557"/>
        <v>0</v>
      </c>
      <c r="LM23" s="103">
        <f t="shared" si="557"/>
        <v>0</v>
      </c>
      <c r="LN23" s="103">
        <f t="shared" si="557"/>
        <v>2.564102564102564E-2</v>
      </c>
      <c r="LO23" s="103">
        <f t="shared" si="557"/>
        <v>0</v>
      </c>
      <c r="LP23" s="103">
        <f t="shared" si="557"/>
        <v>0</v>
      </c>
      <c r="LQ23" s="103">
        <f t="shared" si="557"/>
        <v>0</v>
      </c>
      <c r="LR23" s="103">
        <f t="shared" si="557"/>
        <v>0</v>
      </c>
      <c r="LS23" s="103">
        <f t="shared" si="557"/>
        <v>0</v>
      </c>
      <c r="LT23" s="103">
        <f t="shared" si="557"/>
        <v>0</v>
      </c>
      <c r="LU23" s="103">
        <f t="shared" si="557"/>
        <v>0</v>
      </c>
      <c r="LV23" s="103">
        <f t="shared" si="557"/>
        <v>0</v>
      </c>
      <c r="LW23" s="103">
        <f t="shared" si="557"/>
        <v>0</v>
      </c>
      <c r="LX23" s="103">
        <f t="shared" si="557"/>
        <v>0</v>
      </c>
      <c r="LY23" s="333">
        <f t="shared" ref="LY23:MJ23" si="558">LY24/$R$97</f>
        <v>2.564102564102564E-2</v>
      </c>
      <c r="LZ23" s="103">
        <f t="shared" si="557"/>
        <v>0</v>
      </c>
      <c r="MA23" s="103">
        <f t="shared" si="557"/>
        <v>2.564102564102564E-2</v>
      </c>
      <c r="MB23" s="103">
        <f t="shared" si="557"/>
        <v>0</v>
      </c>
      <c r="MC23" s="103">
        <f t="shared" si="557"/>
        <v>0</v>
      </c>
      <c r="MD23" s="103">
        <f t="shared" si="557"/>
        <v>0</v>
      </c>
      <c r="ME23" s="333">
        <f t="shared" si="558"/>
        <v>0</v>
      </c>
      <c r="MF23" s="103">
        <f t="shared" si="557"/>
        <v>0</v>
      </c>
      <c r="MG23" s="103">
        <f t="shared" si="557"/>
        <v>0</v>
      </c>
      <c r="MH23" s="103">
        <f t="shared" si="557"/>
        <v>2.564102564102564E-2</v>
      </c>
      <c r="MI23" s="103">
        <f t="shared" si="557"/>
        <v>0</v>
      </c>
      <c r="MJ23" s="333">
        <f t="shared" si="558"/>
        <v>0</v>
      </c>
      <c r="MK23" s="103">
        <f t="shared" si="557"/>
        <v>0</v>
      </c>
      <c r="ML23" s="103">
        <f t="shared" si="557"/>
        <v>0</v>
      </c>
      <c r="MM23" s="103">
        <f t="shared" si="557"/>
        <v>0</v>
      </c>
      <c r="MN23" s="103">
        <f t="shared" si="557"/>
        <v>0</v>
      </c>
      <c r="MO23" s="103">
        <f t="shared" si="557"/>
        <v>0</v>
      </c>
      <c r="MP23" s="103">
        <f t="shared" si="557"/>
        <v>0</v>
      </c>
      <c r="MQ23" s="165"/>
      <c r="MR23" s="103">
        <f t="shared" si="557"/>
        <v>0</v>
      </c>
      <c r="MS23" s="103">
        <f t="shared" si="557"/>
        <v>0</v>
      </c>
      <c r="MT23" s="103">
        <f t="shared" si="557"/>
        <v>0</v>
      </c>
      <c r="MU23" s="103">
        <f t="shared" si="557"/>
        <v>0</v>
      </c>
      <c r="MV23" s="103">
        <f t="shared" si="557"/>
        <v>0</v>
      </c>
      <c r="MW23" s="103">
        <f t="shared" si="557"/>
        <v>0</v>
      </c>
      <c r="MX23" s="103">
        <f t="shared" si="557"/>
        <v>0</v>
      </c>
      <c r="MY23" s="103">
        <f t="shared" si="557"/>
        <v>0</v>
      </c>
      <c r="MZ23" s="103">
        <f t="shared" si="557"/>
        <v>0</v>
      </c>
      <c r="NA23" s="116"/>
      <c r="NB23" s="116"/>
      <c r="NC23" s="116"/>
      <c r="ND23" s="116"/>
    </row>
    <row r="24" spans="1:369" s="127" customFormat="1" ht="25" customHeight="1">
      <c r="A24" s="1255"/>
      <c r="B24" s="143" t="s">
        <v>1410</v>
      </c>
      <c r="C24" s="1292" t="s">
        <v>1408</v>
      </c>
      <c r="D24" s="1292"/>
      <c r="E24" s="1292"/>
      <c r="F24" s="1292"/>
      <c r="G24" s="1292"/>
      <c r="H24" s="1292"/>
      <c r="I24" s="1292"/>
      <c r="J24" s="1292"/>
      <c r="K24" s="1292"/>
      <c r="L24" s="1292"/>
      <c r="M24" s="1292"/>
      <c r="N24" s="1292"/>
      <c r="O24" s="1292"/>
      <c r="P24" s="1292"/>
      <c r="Q24" s="1292"/>
      <c r="R24" s="1292"/>
      <c r="S24" s="1292"/>
      <c r="T24" s="1292"/>
      <c r="U24" s="1292"/>
      <c r="V24" s="158"/>
      <c r="W24" s="360">
        <f>COUNTIF(W94:W132,"&gt;0")</f>
        <v>8</v>
      </c>
      <c r="X24" s="278">
        <f>COUNTIF(X94:X162,"&gt;0")</f>
        <v>3</v>
      </c>
      <c r="Y24" s="142">
        <f>(Y11-Y15)</f>
        <v>3</v>
      </c>
      <c r="Z24" s="278">
        <f>COUNTIF(Z94:Z132,"&gt;0")</f>
        <v>1</v>
      </c>
      <c r="AA24" s="142">
        <f>(AA11-AA15)</f>
        <v>1</v>
      </c>
      <c r="AB24" s="278">
        <f>COUNTIF(AB94:AB132,"&gt;0")</f>
        <v>0</v>
      </c>
      <c r="AC24" s="142">
        <f>(AC11-AC15)</f>
        <v>0</v>
      </c>
      <c r="AD24" s="278">
        <f>COUNTIF(AD94:AD132,"&gt;0")</f>
        <v>1</v>
      </c>
      <c r="AE24" s="142">
        <f>(AE11-AE15)</f>
        <v>2</v>
      </c>
      <c r="AF24" s="142">
        <f>(AF11-AF15)</f>
        <v>0</v>
      </c>
      <c r="AG24" s="142">
        <f>(AG11-AG15)</f>
        <v>0</v>
      </c>
      <c r="AH24" s="142">
        <f>(AH11-AH15)</f>
        <v>1</v>
      </c>
      <c r="AI24" s="278">
        <f>COUNTIF(AI94:AI132,"&gt;0")</f>
        <v>4</v>
      </c>
      <c r="AJ24" s="142">
        <f>(AJ11-AJ15)</f>
        <v>0</v>
      </c>
      <c r="AK24" s="128"/>
      <c r="AL24" s="142">
        <f>(AL11-AL15)</f>
        <v>3</v>
      </c>
      <c r="AM24" s="354">
        <f>COUNTIF(AM94:AM132,"&gt;0")</f>
        <v>4</v>
      </c>
      <c r="AN24" s="142">
        <f t="shared" ref="AN24:AX24" si="559">(AN11-AN15)</f>
        <v>3</v>
      </c>
      <c r="AO24" s="142">
        <f t="shared" si="559"/>
        <v>1</v>
      </c>
      <c r="AP24" s="142">
        <f t="shared" si="559"/>
        <v>0</v>
      </c>
      <c r="AQ24" s="142">
        <f t="shared" si="559"/>
        <v>1</v>
      </c>
      <c r="AR24" s="142">
        <f t="shared" si="559"/>
        <v>1</v>
      </c>
      <c r="AS24" s="142">
        <f t="shared" si="559"/>
        <v>1</v>
      </c>
      <c r="AT24" s="142">
        <f t="shared" si="559"/>
        <v>1</v>
      </c>
      <c r="AU24" s="142">
        <f t="shared" si="559"/>
        <v>1</v>
      </c>
      <c r="AV24" s="142">
        <f t="shared" si="559"/>
        <v>1</v>
      </c>
      <c r="AW24" s="142">
        <f t="shared" si="559"/>
        <v>1</v>
      </c>
      <c r="AX24" s="142">
        <f t="shared" si="559"/>
        <v>1</v>
      </c>
      <c r="AY24" s="128"/>
      <c r="AZ24" s="142">
        <f>(AZ11-AZ15)</f>
        <v>2</v>
      </c>
      <c r="BA24" s="128"/>
      <c r="BB24" s="142">
        <f>(BB11-BB15)</f>
        <v>1</v>
      </c>
      <c r="BC24" s="278">
        <f>COUNTIF(BC94:BC132,"&gt;0")</f>
        <v>0</v>
      </c>
      <c r="BD24" s="142">
        <f>(BD11-BD15)</f>
        <v>2</v>
      </c>
      <c r="BE24" s="142">
        <f>(BE11-BE15)</f>
        <v>0</v>
      </c>
      <c r="BF24" s="278">
        <f>COUNTIF(BF94:BF132,"&gt;0")</f>
        <v>2</v>
      </c>
      <c r="BG24" s="142">
        <f>(BG11-BG15)</f>
        <v>0</v>
      </c>
      <c r="BH24" s="142">
        <f>(BH11-BH15)</f>
        <v>0</v>
      </c>
      <c r="BI24" s="142">
        <f>(BI11-BI15)</f>
        <v>0</v>
      </c>
      <c r="BJ24" s="142">
        <f>(BJ11-BJ15)</f>
        <v>1</v>
      </c>
      <c r="BK24" s="360">
        <f>COUNTIF(BK94:BK132,"&gt;0")</f>
        <v>4</v>
      </c>
      <c r="BL24" s="142">
        <f>(BL11-BL15)</f>
        <v>8</v>
      </c>
      <c r="BM24" s="142">
        <f>(BM11-BM15)</f>
        <v>0</v>
      </c>
      <c r="BN24" s="278">
        <f>COUNTIF(BN94:BN132,"&gt;0")</f>
        <v>1</v>
      </c>
      <c r="BO24" s="142">
        <f>(BO11-BO15)</f>
        <v>1</v>
      </c>
      <c r="BP24" s="142">
        <f>(BP11-BP15)</f>
        <v>0</v>
      </c>
      <c r="BQ24" s="142">
        <f>(BQ11-BQ15)</f>
        <v>1</v>
      </c>
      <c r="BR24" s="278">
        <f>COUNTIF(BR94:BR132,"&gt;0")</f>
        <v>2</v>
      </c>
      <c r="BS24" s="142">
        <f>(BS11-BS15)</f>
        <v>3</v>
      </c>
      <c r="BT24" s="142">
        <f>(BT11-BT15)</f>
        <v>0</v>
      </c>
      <c r="BU24" s="278"/>
      <c r="BV24" s="142">
        <f>(BV11-BV15)</f>
        <v>0</v>
      </c>
      <c r="BW24" s="278">
        <f>COUNTIF(BW94:BW132,"&gt;0")</f>
        <v>1</v>
      </c>
      <c r="BX24" s="142">
        <f>(BX11-BX15)</f>
        <v>2</v>
      </c>
      <c r="BY24" s="142">
        <f>(BY11-BY15)</f>
        <v>0</v>
      </c>
      <c r="BZ24" s="278">
        <f>COUNTIF(BZ94:BZ132,"&gt;0")</f>
        <v>0</v>
      </c>
      <c r="CA24" s="142">
        <f>(CA11-CA15)</f>
        <v>0</v>
      </c>
      <c r="CB24" s="142">
        <f>(CB11-CB15)</f>
        <v>0</v>
      </c>
      <c r="CC24" s="142">
        <f>(CC11-CC15)</f>
        <v>0</v>
      </c>
      <c r="CD24" s="142">
        <f>(CD11-CD15)</f>
        <v>0</v>
      </c>
      <c r="CE24" s="360">
        <f>COUNTIF(CE94:CE132,"&gt;0")</f>
        <v>16</v>
      </c>
      <c r="CF24" s="142">
        <f>(CF11-CF15)</f>
        <v>0</v>
      </c>
      <c r="CG24" s="278">
        <f>COUNTIF(CG94:CG132,"&gt;0")</f>
        <v>14</v>
      </c>
      <c r="CH24" s="142">
        <f>(CH11-CH15)</f>
        <v>1</v>
      </c>
      <c r="CI24" s="128"/>
      <c r="CJ24" s="142">
        <f>(CJ11-CJ15)</f>
        <v>6</v>
      </c>
      <c r="CK24" s="142">
        <f>(CK11-CK15)</f>
        <v>0</v>
      </c>
      <c r="CL24" s="354">
        <f>COUNTIF(CL94:CL132,"&gt;0")</f>
        <v>6</v>
      </c>
      <c r="CM24" s="142">
        <f>(CM11-CM15)</f>
        <v>7</v>
      </c>
      <c r="CN24" s="142">
        <f>(CN11-CN15)</f>
        <v>0</v>
      </c>
      <c r="CO24" s="142">
        <f>(CO11-CO15)</f>
        <v>0</v>
      </c>
      <c r="CP24" s="354">
        <f>COUNTIF(CP94:CP132,"&gt;0")</f>
        <v>11</v>
      </c>
      <c r="CQ24" s="142">
        <f t="shared" ref="CQ24:CW24" si="560">(CQ11-CQ15)</f>
        <v>1</v>
      </c>
      <c r="CR24" s="142">
        <f t="shared" si="560"/>
        <v>14</v>
      </c>
      <c r="CS24" s="142">
        <f t="shared" si="560"/>
        <v>0</v>
      </c>
      <c r="CT24" s="142">
        <f t="shared" si="560"/>
        <v>0</v>
      </c>
      <c r="CU24" s="142">
        <f t="shared" si="560"/>
        <v>0</v>
      </c>
      <c r="CV24" s="142">
        <f t="shared" si="560"/>
        <v>0</v>
      </c>
      <c r="CW24" s="142">
        <f t="shared" si="560"/>
        <v>0</v>
      </c>
      <c r="CX24" s="354">
        <f>COUNTIF(CX94:CX132,"&gt;0")</f>
        <v>1</v>
      </c>
      <c r="CY24" s="142">
        <f>(CY11-CY15)</f>
        <v>0</v>
      </c>
      <c r="CZ24" s="142">
        <f>(CZ11-CZ15)</f>
        <v>1</v>
      </c>
      <c r="DA24" s="142">
        <f>(DA11-DA15)</f>
        <v>0</v>
      </c>
      <c r="DB24" s="142">
        <f>(DB11-DB15)</f>
        <v>1</v>
      </c>
      <c r="DC24" s="278">
        <f>COUNTIF(DC94:DC132,"&gt;0")</f>
        <v>3</v>
      </c>
      <c r="DD24" s="142">
        <f t="shared" ref="DD24:DN24" si="561">(DD11-DD15)</f>
        <v>1</v>
      </c>
      <c r="DE24" s="142">
        <f t="shared" si="561"/>
        <v>0</v>
      </c>
      <c r="DF24" s="142">
        <f t="shared" si="561"/>
        <v>1</v>
      </c>
      <c r="DG24" s="142">
        <f t="shared" si="561"/>
        <v>1</v>
      </c>
      <c r="DH24" s="142">
        <f t="shared" si="561"/>
        <v>0</v>
      </c>
      <c r="DI24" s="142">
        <f t="shared" si="561"/>
        <v>0</v>
      </c>
      <c r="DJ24" s="142">
        <f t="shared" si="561"/>
        <v>0</v>
      </c>
      <c r="DK24" s="142">
        <f t="shared" si="561"/>
        <v>0</v>
      </c>
      <c r="DL24" s="142">
        <f t="shared" si="561"/>
        <v>1</v>
      </c>
      <c r="DM24" s="142">
        <f t="shared" si="561"/>
        <v>1</v>
      </c>
      <c r="DN24" s="142">
        <f t="shared" si="561"/>
        <v>1</v>
      </c>
      <c r="DO24" s="278">
        <f>COUNTIF(DO94:DO132,"&gt;0")</f>
        <v>3</v>
      </c>
      <c r="DP24" s="142">
        <f>(DP11-DP15)</f>
        <v>1</v>
      </c>
      <c r="DQ24" s="142">
        <f>(DQ11-DQ15)</f>
        <v>0</v>
      </c>
      <c r="DR24" s="142">
        <f>(DR11-DR15)</f>
        <v>0</v>
      </c>
      <c r="DS24" s="278">
        <f>COUNTIF(DS94:DS132,"&gt;0")</f>
        <v>4</v>
      </c>
      <c r="DT24" s="142">
        <f t="shared" ref="DT24:DZ24" si="562">(DT11-DT15)</f>
        <v>1</v>
      </c>
      <c r="DU24" s="142">
        <f t="shared" si="562"/>
        <v>1</v>
      </c>
      <c r="DV24" s="142">
        <f t="shared" si="562"/>
        <v>1</v>
      </c>
      <c r="DW24" s="142">
        <f t="shared" si="562"/>
        <v>0</v>
      </c>
      <c r="DX24" s="142">
        <f t="shared" si="562"/>
        <v>1</v>
      </c>
      <c r="DY24" s="142">
        <f t="shared" si="562"/>
        <v>1</v>
      </c>
      <c r="DZ24" s="142">
        <f t="shared" si="562"/>
        <v>1</v>
      </c>
      <c r="EA24" s="360">
        <f>COUNTIF(EA94:EA132,"&gt;0")</f>
        <v>8</v>
      </c>
      <c r="EB24" s="142">
        <f>(EB11-EB15)</f>
        <v>1</v>
      </c>
      <c r="EC24" s="278">
        <f>COUNTIF(EC94:EC132,"&gt;0")</f>
        <v>6</v>
      </c>
      <c r="ED24" s="354">
        <f>COUNTIF(ED94:ED132,"&gt;0")</f>
        <v>0</v>
      </c>
      <c r="EE24" s="142">
        <f>(EE11-EE15)</f>
        <v>0</v>
      </c>
      <c r="EF24" s="142">
        <f>(EF11-EF15)</f>
        <v>0</v>
      </c>
      <c r="EG24" s="142">
        <f>(EG11-EG15)</f>
        <v>0</v>
      </c>
      <c r="EH24" s="142">
        <f>(EH11-EH15)</f>
        <v>0</v>
      </c>
      <c r="EI24" s="128"/>
      <c r="EJ24" s="142">
        <f>(EJ11-EJ15)</f>
        <v>1</v>
      </c>
      <c r="EK24" s="354">
        <f>COUNTIF(EK94:EK132,"&gt;0")</f>
        <v>4</v>
      </c>
      <c r="EL24" s="142">
        <f>(EL11-EL15)</f>
        <v>5</v>
      </c>
      <c r="EM24" s="142">
        <f>(EM11-EM15)</f>
        <v>0</v>
      </c>
      <c r="EN24" s="128"/>
      <c r="EO24" s="142">
        <f>(EO11-EO15)</f>
        <v>0</v>
      </c>
      <c r="EP24" s="354">
        <f>COUNTIF(EP94:EP132,"&gt;0")</f>
        <v>2</v>
      </c>
      <c r="EQ24" s="142">
        <f t="shared" ref="EQ24:EV24" si="563">(EQ11-EQ15)</f>
        <v>1</v>
      </c>
      <c r="ER24" s="142">
        <f t="shared" si="563"/>
        <v>1</v>
      </c>
      <c r="ES24" s="142">
        <f t="shared" si="563"/>
        <v>2</v>
      </c>
      <c r="ET24" s="142">
        <f t="shared" si="563"/>
        <v>1</v>
      </c>
      <c r="EU24" s="142">
        <f t="shared" si="563"/>
        <v>1</v>
      </c>
      <c r="EV24" s="142">
        <f t="shared" si="563"/>
        <v>1</v>
      </c>
      <c r="EW24" s="278">
        <f>COUNTIF(EW94:EW132,"&gt;0")</f>
        <v>3</v>
      </c>
      <c r="EX24" s="354">
        <f>COUNTIF(EX94:EX132,"&gt;0")</f>
        <v>1</v>
      </c>
      <c r="EY24" s="142">
        <f>(EY11-EY15)</f>
        <v>1</v>
      </c>
      <c r="EZ24" s="142">
        <f>(EZ11-EZ15)</f>
        <v>0</v>
      </c>
      <c r="FA24" s="354">
        <f>COUNTIF(FA94:FA132,"&gt;0")</f>
        <v>1</v>
      </c>
      <c r="FB24" s="142">
        <f>(FB11-FB15)</f>
        <v>2</v>
      </c>
      <c r="FC24" s="142">
        <f>(FC11-FC15)</f>
        <v>0</v>
      </c>
      <c r="FD24" s="142">
        <f>(FD11-FD15)</f>
        <v>0</v>
      </c>
      <c r="FE24" s="128"/>
      <c r="FF24" s="142">
        <f>(FF11-FF15)</f>
        <v>1</v>
      </c>
      <c r="FG24" s="354">
        <f>COUNTIF(FG94:FG132,"&gt;0")</f>
        <v>0</v>
      </c>
      <c r="FH24" s="142">
        <f>(FH11-FH15)</f>
        <v>0</v>
      </c>
      <c r="FI24" s="142">
        <f>(FI11-FI15)</f>
        <v>0</v>
      </c>
      <c r="FJ24" s="354">
        <f>COUNTIF(FJ94:FJ132,"&gt;0")</f>
        <v>0</v>
      </c>
      <c r="FK24" s="142">
        <f>(FK11-FK15)</f>
        <v>0</v>
      </c>
      <c r="FL24" s="142">
        <f>(FL11-FL15)</f>
        <v>0</v>
      </c>
      <c r="FM24" s="142">
        <f>(FM11-FM15)</f>
        <v>0</v>
      </c>
      <c r="FN24" s="360">
        <f>COUNTIF(FN94:FN132,"&gt;0")</f>
        <v>5</v>
      </c>
      <c r="FO24" s="142">
        <f>(FO11-FO15)</f>
        <v>2</v>
      </c>
      <c r="FP24" s="278">
        <f>COUNTIF(FP94:FP132,"&gt;0")</f>
        <v>5</v>
      </c>
      <c r="FQ24" s="142">
        <f>(FQ11-FQ15)</f>
        <v>2</v>
      </c>
      <c r="FR24" s="128"/>
      <c r="FS24" s="142">
        <f>(FS11-FS15)</f>
        <v>0</v>
      </c>
      <c r="FT24" s="354">
        <f>COUNTIF(FT94:FT132,"&gt;0")</f>
        <v>1</v>
      </c>
      <c r="FU24" s="142">
        <f>(FU11-FU15)</f>
        <v>0</v>
      </c>
      <c r="FV24" s="142">
        <f>(FV11-FV15)</f>
        <v>0</v>
      </c>
      <c r="FW24" s="142">
        <f>(FW11-FW15)</f>
        <v>0</v>
      </c>
      <c r="FX24" s="142">
        <f>(FX11-FX15)</f>
        <v>0</v>
      </c>
      <c r="FY24" s="142">
        <f>(FY11-FY15)</f>
        <v>0</v>
      </c>
      <c r="FZ24" s="128"/>
      <c r="GA24" s="142">
        <f>(GA11-GA15)</f>
        <v>0</v>
      </c>
      <c r="GB24" s="278">
        <f>COUNTIF(GB94:GB132,"&gt;0")</f>
        <v>5</v>
      </c>
      <c r="GC24" s="142">
        <f>(GC11-GC15)</f>
        <v>6</v>
      </c>
      <c r="GD24" s="142">
        <f>(GD11-GD15)</f>
        <v>0</v>
      </c>
      <c r="GE24" s="142">
        <f>(GE11-GE15)</f>
        <v>0</v>
      </c>
      <c r="GF24" s="278">
        <f>COUNTIF(GF94:GF132,"&gt;0")</f>
        <v>0</v>
      </c>
      <c r="GG24" s="142">
        <f>(GG11-GG15)</f>
        <v>2</v>
      </c>
      <c r="GH24" s="360">
        <f>COUNTIF(GH94:GH132,"&gt;0")</f>
        <v>2</v>
      </c>
      <c r="GI24" s="142">
        <f>(GI11-GI15)</f>
        <v>2</v>
      </c>
      <c r="GJ24" s="278">
        <f>COUNTIF(GJ94:GJ132,"&gt;0")</f>
        <v>2</v>
      </c>
      <c r="GK24" s="142">
        <f>(GK11-GK15)</f>
        <v>3</v>
      </c>
      <c r="GL24" s="142">
        <f>(GL11-GL15)</f>
        <v>1</v>
      </c>
      <c r="GM24" s="278">
        <f>COUNTIF(GM94:GM132,"&gt;0")</f>
        <v>2</v>
      </c>
      <c r="GN24" s="142">
        <f t="shared" ref="GN24:GR24" si="564">(GN11-GN15)</f>
        <v>0</v>
      </c>
      <c r="GO24" s="142">
        <f t="shared" si="564"/>
        <v>2</v>
      </c>
      <c r="GP24" s="142">
        <f t="shared" si="564"/>
        <v>1</v>
      </c>
      <c r="GQ24" s="142">
        <f t="shared" si="564"/>
        <v>0</v>
      </c>
      <c r="GR24" s="142">
        <f t="shared" si="564"/>
        <v>0</v>
      </c>
      <c r="GS24" s="360">
        <f>COUNTIF(GS94:GS132,"&gt;0")</f>
        <v>3</v>
      </c>
      <c r="GT24" s="142">
        <f>(GT11-GT15)</f>
        <v>1</v>
      </c>
      <c r="GU24" s="278">
        <f>COUNTIF(GU94:GU132,"&gt;0")</f>
        <v>2</v>
      </c>
      <c r="GV24" s="354">
        <f>COUNTIF(GV94:GV132,"&gt;0")</f>
        <v>0</v>
      </c>
      <c r="GW24" s="142">
        <f>(GW11-GW15)</f>
        <v>0</v>
      </c>
      <c r="GX24" s="142">
        <f>(GX11-GX15)</f>
        <v>0</v>
      </c>
      <c r="GY24" s="354">
        <f>COUNTIF(GY94:GY132,"&gt;0")</f>
        <v>2</v>
      </c>
      <c r="GZ24" s="142">
        <f t="shared" ref="GZ24:HG24" si="565">(GZ11-GZ15)</f>
        <v>0</v>
      </c>
      <c r="HA24" s="142">
        <f t="shared" si="565"/>
        <v>1</v>
      </c>
      <c r="HB24" s="142">
        <f t="shared" si="565"/>
        <v>0</v>
      </c>
      <c r="HC24" s="142">
        <f t="shared" si="565"/>
        <v>1</v>
      </c>
      <c r="HD24" s="142">
        <f t="shared" si="565"/>
        <v>0</v>
      </c>
      <c r="HE24" s="142">
        <f t="shared" si="565"/>
        <v>0</v>
      </c>
      <c r="HF24" s="142">
        <f t="shared" si="565"/>
        <v>1</v>
      </c>
      <c r="HG24" s="142">
        <f t="shared" si="565"/>
        <v>0</v>
      </c>
      <c r="HH24" s="278">
        <f>COUNTIF(HH94:HH132,"&gt;0")</f>
        <v>0</v>
      </c>
      <c r="HI24" s="142">
        <f t="shared" ref="HI24:HN24" si="566">(HI11-HI15)</f>
        <v>0</v>
      </c>
      <c r="HJ24" s="142">
        <f t="shared" si="566"/>
        <v>0</v>
      </c>
      <c r="HK24" s="142">
        <f t="shared" si="566"/>
        <v>0</v>
      </c>
      <c r="HL24" s="142">
        <f t="shared" si="566"/>
        <v>0</v>
      </c>
      <c r="HM24" s="142">
        <f t="shared" si="566"/>
        <v>0</v>
      </c>
      <c r="HN24" s="142">
        <f t="shared" si="566"/>
        <v>0</v>
      </c>
      <c r="HO24" s="278">
        <f>COUNTIF(HO94:HO132,"&gt;0")</f>
        <v>2</v>
      </c>
      <c r="HP24" s="354">
        <f>COUNTIF(HP94:HP132,"&gt;0")</f>
        <v>2</v>
      </c>
      <c r="HQ24" s="142">
        <f>(HQ11-HQ15)</f>
        <v>3</v>
      </c>
      <c r="HR24" s="142">
        <f>(HR11-HR15)</f>
        <v>0</v>
      </c>
      <c r="HS24" s="142">
        <f>(HS11-HS15)</f>
        <v>0</v>
      </c>
      <c r="HT24" s="354">
        <f>COUNTIF(HT94:HT132,"&gt;0")</f>
        <v>0</v>
      </c>
      <c r="HU24" s="142">
        <f>(HU11-HU15)</f>
        <v>0</v>
      </c>
      <c r="HV24" s="142">
        <f>(HV11-HV15)</f>
        <v>0</v>
      </c>
      <c r="HW24" s="142">
        <f>(HW11-HW15)</f>
        <v>0</v>
      </c>
      <c r="HX24" s="142">
        <f>(HX11-HX15)</f>
        <v>0</v>
      </c>
      <c r="HY24" s="128"/>
      <c r="HZ24" s="142">
        <f>(HZ11-HZ15)</f>
        <v>0</v>
      </c>
      <c r="IA24" s="360">
        <f>COUNTIF(IA94:IA132,"&gt;0")</f>
        <v>0</v>
      </c>
      <c r="IB24" s="278">
        <f>COUNTIF(IB94:IB132,"&gt;0")</f>
        <v>0</v>
      </c>
      <c r="IC24" s="142">
        <f t="shared" ref="IC24:IJ24" si="567">(IC11-IC15)</f>
        <v>0</v>
      </c>
      <c r="ID24" s="142">
        <f t="shared" si="567"/>
        <v>0</v>
      </c>
      <c r="IE24" s="142">
        <f t="shared" si="567"/>
        <v>0</v>
      </c>
      <c r="IF24" s="142">
        <f t="shared" si="567"/>
        <v>0</v>
      </c>
      <c r="IG24" s="142">
        <f t="shared" si="567"/>
        <v>0</v>
      </c>
      <c r="IH24" s="142">
        <f t="shared" si="567"/>
        <v>1</v>
      </c>
      <c r="II24" s="142">
        <f t="shared" si="567"/>
        <v>0</v>
      </c>
      <c r="IJ24" s="142">
        <f t="shared" si="567"/>
        <v>0</v>
      </c>
      <c r="IK24" s="360">
        <f>COUNTIF(IK94:IK132,"&gt;0")</f>
        <v>1</v>
      </c>
      <c r="IL24" s="278">
        <f>COUNTIF(IL94:IL132,"&gt;0")</f>
        <v>1</v>
      </c>
      <c r="IM24" s="142">
        <f t="shared" ref="IM24:IR24" si="568">(IM11-IM15)</f>
        <v>0</v>
      </c>
      <c r="IN24" s="142">
        <f t="shared" si="568"/>
        <v>0</v>
      </c>
      <c r="IO24" s="142">
        <f t="shared" si="568"/>
        <v>0</v>
      </c>
      <c r="IP24" s="142">
        <f t="shared" si="568"/>
        <v>0</v>
      </c>
      <c r="IQ24" s="142">
        <f t="shared" si="568"/>
        <v>0</v>
      </c>
      <c r="IR24" s="142">
        <f t="shared" si="568"/>
        <v>0</v>
      </c>
      <c r="IS24" s="360">
        <f>COUNTIF(IS94:IS132,"&gt;0")</f>
        <v>6</v>
      </c>
      <c r="IT24" s="142">
        <f>(IT11-IT15)</f>
        <v>0</v>
      </c>
      <c r="IU24" s="142">
        <f>(IU11-IU15)</f>
        <v>2</v>
      </c>
      <c r="IV24" s="278">
        <f>COUNTIF(IV94:IV132,"&gt;0")</f>
        <v>5</v>
      </c>
      <c r="IW24" s="142">
        <f>(IW11-IW15)</f>
        <v>0</v>
      </c>
      <c r="IX24" s="142">
        <f>(IX11-IX15)</f>
        <v>0</v>
      </c>
      <c r="IY24" s="128"/>
      <c r="IZ24" s="142">
        <f>(IZ11-IZ15)</f>
        <v>4</v>
      </c>
      <c r="JA24" s="142">
        <f>(JA11-JA15)</f>
        <v>1</v>
      </c>
      <c r="JB24" s="128"/>
      <c r="JC24" s="142">
        <f>(JC11-JC15)</f>
        <v>2</v>
      </c>
      <c r="JD24" s="142">
        <f>(JD11-JD15)</f>
        <v>1</v>
      </c>
      <c r="JE24" s="142">
        <f>(JE11-JE15)</f>
        <v>1</v>
      </c>
      <c r="JF24" s="128"/>
      <c r="JG24" s="142">
        <f>(JG11-JG15)</f>
        <v>0</v>
      </c>
      <c r="JH24" s="278">
        <f>COUNTIF(JH94:JH132,"&gt;0")</f>
        <v>3</v>
      </c>
      <c r="JI24" s="142">
        <f>(JI11-JI15)</f>
        <v>2</v>
      </c>
      <c r="JJ24" s="142">
        <f>(JJ11-JJ15)</f>
        <v>1</v>
      </c>
      <c r="JK24" s="142">
        <f>(JK11-JK15)</f>
        <v>0</v>
      </c>
      <c r="JL24" s="142">
        <f>(JL11-JL15)</f>
        <v>1</v>
      </c>
      <c r="JM24" s="278">
        <f>COUNTIF(JM94:JM132,"&gt;0")</f>
        <v>0</v>
      </c>
      <c r="JN24" s="142">
        <f>(JN11-JN15)</f>
        <v>0</v>
      </c>
      <c r="JO24" s="424"/>
      <c r="JP24" s="360">
        <f>COUNTIF(JP94:JP132,"&gt;0")</f>
        <v>1</v>
      </c>
      <c r="JQ24" s="278">
        <f>COUNTIF(JQ94:JQ132,"&gt;0")</f>
        <v>1</v>
      </c>
      <c r="JR24" s="142">
        <f t="shared" ref="JR24:KC24" si="569">(JR11-JR15)</f>
        <v>2</v>
      </c>
      <c r="JS24" s="142">
        <f t="shared" si="569"/>
        <v>0</v>
      </c>
      <c r="JT24" s="142">
        <f t="shared" si="569"/>
        <v>1</v>
      </c>
      <c r="JU24" s="142">
        <f t="shared" si="569"/>
        <v>0</v>
      </c>
      <c r="JV24" s="142">
        <f t="shared" si="569"/>
        <v>0</v>
      </c>
      <c r="JW24" s="142">
        <f t="shared" si="569"/>
        <v>0</v>
      </c>
      <c r="JX24" s="142">
        <f t="shared" si="569"/>
        <v>0</v>
      </c>
      <c r="JY24" s="142">
        <f t="shared" si="569"/>
        <v>0</v>
      </c>
      <c r="JZ24" s="142">
        <f t="shared" si="569"/>
        <v>0</v>
      </c>
      <c r="KA24" s="142">
        <f t="shared" si="569"/>
        <v>0</v>
      </c>
      <c r="KB24" s="142">
        <f t="shared" si="569"/>
        <v>0</v>
      </c>
      <c r="KC24" s="142">
        <f t="shared" si="569"/>
        <v>0</v>
      </c>
      <c r="KD24" s="278">
        <f>COUNTIF(KD94:KD132,"&gt;0")</f>
        <v>0</v>
      </c>
      <c r="KE24" s="142">
        <f>(KE11-KE15)</f>
        <v>0</v>
      </c>
      <c r="KF24" s="142">
        <f>(KF11-KF15)</f>
        <v>0</v>
      </c>
      <c r="KG24" s="142">
        <f>(KG11-KG15)</f>
        <v>0</v>
      </c>
      <c r="KH24" s="278">
        <f>COUNTIF(KH94:KH132,"&gt;0")</f>
        <v>0</v>
      </c>
      <c r="KI24" s="142">
        <f>(KI11-KI15)</f>
        <v>0</v>
      </c>
      <c r="KJ24" s="142">
        <f>(KJ11-KJ15)</f>
        <v>0</v>
      </c>
      <c r="KK24" s="142">
        <f>(KK11-KK15)</f>
        <v>0</v>
      </c>
      <c r="KL24" s="142">
        <f>(KL11-KL15)</f>
        <v>0</v>
      </c>
      <c r="KM24" s="278">
        <f>COUNTIF(KM94:KM132,"&gt;0")</f>
        <v>0</v>
      </c>
      <c r="KN24" s="142">
        <f>(KN11-KN15)</f>
        <v>0</v>
      </c>
      <c r="KO24" s="142">
        <f>(KO11-KO15)</f>
        <v>0</v>
      </c>
      <c r="KP24" s="142">
        <f>(KP11-KP15)</f>
        <v>0</v>
      </c>
      <c r="KQ24" s="278">
        <f>COUNTIF(KQ94:KQ132,"&gt;0")</f>
        <v>0</v>
      </c>
      <c r="KR24" s="142">
        <f>(KR11-KR15)</f>
        <v>0</v>
      </c>
      <c r="KS24" s="142">
        <f>(KS11-KS15)</f>
        <v>0</v>
      </c>
      <c r="KT24" s="142">
        <f>(KT11-KT15)</f>
        <v>0</v>
      </c>
      <c r="KU24" s="360">
        <f>COUNTIF(KU94:KU132,"&gt;0")</f>
        <v>2</v>
      </c>
      <c r="KV24" s="278">
        <f>COUNTIF(KV94:KV132,"&gt;0")</f>
        <v>0</v>
      </c>
      <c r="KW24" s="142">
        <f>(KW11-KW15)</f>
        <v>0</v>
      </c>
      <c r="KX24" s="142">
        <f>(KX11-KX15)</f>
        <v>0</v>
      </c>
      <c r="KY24" s="142">
        <f>(KY11-KY15)</f>
        <v>0</v>
      </c>
      <c r="KZ24" s="142">
        <f>(KZ11-KZ15)</f>
        <v>0</v>
      </c>
      <c r="LA24" s="142">
        <f>(LA11-LA15)</f>
        <v>0</v>
      </c>
      <c r="LB24" s="278">
        <f>COUNTIF(LB94:LB132,"&gt;0")</f>
        <v>0</v>
      </c>
      <c r="LC24" s="142">
        <f>(LC11-LC15)</f>
        <v>0</v>
      </c>
      <c r="LD24" s="142">
        <f>(LD11-LD15)</f>
        <v>0</v>
      </c>
      <c r="LE24" s="142">
        <f>(LE11-LE15)</f>
        <v>0</v>
      </c>
      <c r="LF24" s="354">
        <f>COUNTIF(LF94:LF132,"&gt;0")</f>
        <v>0</v>
      </c>
      <c r="LG24" s="142">
        <f>(LG11-LG15)</f>
        <v>0</v>
      </c>
      <c r="LH24" s="142">
        <f>(LH11-LH15)</f>
        <v>0</v>
      </c>
      <c r="LI24" s="142">
        <f>(LI11-LI15)</f>
        <v>0</v>
      </c>
      <c r="LJ24" s="278">
        <f>COUNTIF(LJ94:LJ132,"&gt;0")</f>
        <v>1</v>
      </c>
      <c r="LK24" s="142">
        <f t="shared" ref="LK24:LX24" si="570">(LK11-LK15)</f>
        <v>0</v>
      </c>
      <c r="LL24" s="142">
        <f t="shared" si="570"/>
        <v>0</v>
      </c>
      <c r="LM24" s="142">
        <f t="shared" si="570"/>
        <v>0</v>
      </c>
      <c r="LN24" s="142">
        <f t="shared" si="570"/>
        <v>1</v>
      </c>
      <c r="LO24" s="142">
        <f t="shared" si="570"/>
        <v>0</v>
      </c>
      <c r="LP24" s="142">
        <f t="shared" si="570"/>
        <v>0</v>
      </c>
      <c r="LQ24" s="142">
        <f t="shared" si="570"/>
        <v>0</v>
      </c>
      <c r="LR24" s="142">
        <f t="shared" si="570"/>
        <v>0</v>
      </c>
      <c r="LS24" s="142">
        <f t="shared" si="570"/>
        <v>0</v>
      </c>
      <c r="LT24" s="142">
        <f t="shared" si="570"/>
        <v>0</v>
      </c>
      <c r="LU24" s="142">
        <f t="shared" si="570"/>
        <v>0</v>
      </c>
      <c r="LV24" s="142">
        <f t="shared" si="570"/>
        <v>0</v>
      </c>
      <c r="LW24" s="142">
        <f t="shared" si="570"/>
        <v>0</v>
      </c>
      <c r="LX24" s="142">
        <f t="shared" si="570"/>
        <v>0</v>
      </c>
      <c r="LY24" s="278">
        <f>COUNTIF(LY94:LY132,"&gt;0")</f>
        <v>1</v>
      </c>
      <c r="LZ24" s="142">
        <f>(LZ11-LZ15)</f>
        <v>0</v>
      </c>
      <c r="MA24" s="142">
        <f>(MA11-MA15)</f>
        <v>1</v>
      </c>
      <c r="MB24" s="142">
        <f>(MB11-MB15)</f>
        <v>0</v>
      </c>
      <c r="MC24" s="142">
        <f>(MC11-MC15)</f>
        <v>0</v>
      </c>
      <c r="MD24" s="142">
        <f>(MD11-MD15)</f>
        <v>0</v>
      </c>
      <c r="ME24" s="278">
        <f>COUNTIF(ME94:ME132,"&gt;0")</f>
        <v>0</v>
      </c>
      <c r="MF24" s="142">
        <f>(MF11-MF15)</f>
        <v>0</v>
      </c>
      <c r="MG24" s="142">
        <f>(MG11-MG15)</f>
        <v>0</v>
      </c>
      <c r="MH24" s="142">
        <f>(MH11-MH15)</f>
        <v>1</v>
      </c>
      <c r="MI24" s="142">
        <f>(MI11-MI15)</f>
        <v>0</v>
      </c>
      <c r="MJ24" s="278">
        <f>COUNTIF(MJ94:MJ132,"&gt;0")</f>
        <v>0</v>
      </c>
      <c r="MK24" s="142">
        <f t="shared" ref="MK24:MP24" si="571">(MK11-MK15)</f>
        <v>0</v>
      </c>
      <c r="ML24" s="142">
        <f t="shared" si="571"/>
        <v>0</v>
      </c>
      <c r="MM24" s="142">
        <f t="shared" si="571"/>
        <v>0</v>
      </c>
      <c r="MN24" s="142">
        <f t="shared" si="571"/>
        <v>0</v>
      </c>
      <c r="MO24" s="142">
        <f t="shared" si="571"/>
        <v>0</v>
      </c>
      <c r="MP24" s="142">
        <f t="shared" si="571"/>
        <v>0</v>
      </c>
      <c r="MQ24" s="167"/>
      <c r="MR24" s="142">
        <f t="shared" ref="MR24:MZ24" si="572">(MR11-MR15)</f>
        <v>0</v>
      </c>
      <c r="MS24" s="142">
        <f t="shared" si="572"/>
        <v>0</v>
      </c>
      <c r="MT24" s="142">
        <f t="shared" si="572"/>
        <v>0</v>
      </c>
      <c r="MU24" s="142">
        <f t="shared" si="572"/>
        <v>0</v>
      </c>
      <c r="MV24" s="142">
        <f t="shared" si="572"/>
        <v>0</v>
      </c>
      <c r="MW24" s="142">
        <f t="shared" si="572"/>
        <v>0</v>
      </c>
      <c r="MX24" s="142">
        <f t="shared" si="572"/>
        <v>0</v>
      </c>
      <c r="MY24" s="142">
        <f t="shared" si="572"/>
        <v>0</v>
      </c>
      <c r="MZ24" s="142">
        <f t="shared" si="572"/>
        <v>0</v>
      </c>
      <c r="NA24" s="126"/>
      <c r="NB24" s="126"/>
      <c r="NC24" s="126"/>
      <c r="ND24" s="126"/>
    </row>
    <row r="25" spans="1:369" ht="25" customHeight="1">
      <c r="A25" s="1250"/>
      <c r="B25" s="146" t="s">
        <v>1412</v>
      </c>
      <c r="C25" s="1293" t="s">
        <v>1416</v>
      </c>
      <c r="D25" s="1293"/>
      <c r="E25" s="1293"/>
      <c r="F25" s="1293"/>
      <c r="G25" s="1293"/>
      <c r="H25" s="1293"/>
      <c r="I25" s="1293"/>
      <c r="J25" s="1293"/>
      <c r="K25" s="1293"/>
      <c r="L25" s="1293"/>
      <c r="M25" s="1293"/>
      <c r="N25" s="1293"/>
      <c r="O25" s="1293"/>
      <c r="P25" s="1293"/>
      <c r="Q25" s="1293"/>
      <c r="R25" s="1293"/>
      <c r="S25" s="1293"/>
      <c r="T25" s="1293"/>
      <c r="U25" s="1293"/>
      <c r="V25" s="153"/>
      <c r="W25" s="358"/>
      <c r="X25" s="197"/>
      <c r="Y25" s="147">
        <f>Y16/Y8</f>
        <v>1</v>
      </c>
      <c r="Z25" s="197"/>
      <c r="AA25" s="147">
        <f>AA16/AA8</f>
        <v>1</v>
      </c>
      <c r="AB25" s="197"/>
      <c r="AC25" s="147">
        <f>AC16/AC8</f>
        <v>1</v>
      </c>
      <c r="AD25" s="197"/>
      <c r="AE25" s="147">
        <f>AE16/AE8</f>
        <v>1</v>
      </c>
      <c r="AF25" s="147">
        <f>AF16/AF8</f>
        <v>1</v>
      </c>
      <c r="AG25" s="147">
        <f>AG16/AG8</f>
        <v>1</v>
      </c>
      <c r="AH25" s="147">
        <f>AH16/AH8</f>
        <v>1</v>
      </c>
      <c r="AI25" s="197"/>
      <c r="AJ25" s="147">
        <f>AJ16/AJ8</f>
        <v>1</v>
      </c>
      <c r="AK25" s="114"/>
      <c r="AL25" s="147">
        <f>AL16/AL8</f>
        <v>1</v>
      </c>
      <c r="AM25" s="353"/>
      <c r="AN25" s="147">
        <f t="shared" ref="AN25:AX25" si="573">AN16/AN8</f>
        <v>1</v>
      </c>
      <c r="AO25" s="147">
        <f t="shared" si="573"/>
        <v>1</v>
      </c>
      <c r="AP25" s="147">
        <f t="shared" si="573"/>
        <v>1</v>
      </c>
      <c r="AQ25" s="147">
        <f t="shared" si="573"/>
        <v>0.66666666666666663</v>
      </c>
      <c r="AR25" s="147">
        <f t="shared" si="573"/>
        <v>1</v>
      </c>
      <c r="AS25" s="147">
        <f t="shared" si="573"/>
        <v>1</v>
      </c>
      <c r="AT25" s="147">
        <f t="shared" si="573"/>
        <v>1</v>
      </c>
      <c r="AU25" s="147">
        <f t="shared" si="573"/>
        <v>1</v>
      </c>
      <c r="AV25" s="147">
        <f t="shared" si="573"/>
        <v>1</v>
      </c>
      <c r="AW25" s="147">
        <f t="shared" si="573"/>
        <v>0.5</v>
      </c>
      <c r="AX25" s="147">
        <f t="shared" si="573"/>
        <v>1</v>
      </c>
      <c r="AY25" s="114"/>
      <c r="AZ25" s="147">
        <f>AZ16/AZ8</f>
        <v>1</v>
      </c>
      <c r="BA25" s="114"/>
      <c r="BB25" s="147">
        <f>BB16/BB8</f>
        <v>1</v>
      </c>
      <c r="BC25" s="197"/>
      <c r="BD25" s="147">
        <f>BD16/BD8</f>
        <v>1</v>
      </c>
      <c r="BE25" s="147">
        <f>BE16/BE8</f>
        <v>1</v>
      </c>
      <c r="BF25" s="197"/>
      <c r="BG25" s="147">
        <f>BG16/BG8</f>
        <v>1</v>
      </c>
      <c r="BH25" s="147">
        <f>BH16/BH8</f>
        <v>1</v>
      </c>
      <c r="BI25" s="147">
        <f>BI16/BI8</f>
        <v>0.72727272727272729</v>
      </c>
      <c r="BJ25" s="147">
        <f>BJ16/BJ8</f>
        <v>0.9285714285714286</v>
      </c>
      <c r="BK25" s="358"/>
      <c r="BL25" s="147">
        <f>BL16/BL8</f>
        <v>0.94117647058823528</v>
      </c>
      <c r="BM25" s="147">
        <f>BM16/BM8</f>
        <v>0.5</v>
      </c>
      <c r="BN25" s="197"/>
      <c r="BO25" s="147">
        <f>BO16/BO8</f>
        <v>0.93333333333333335</v>
      </c>
      <c r="BP25" s="147">
        <f>BP16/BP8</f>
        <v>1</v>
      </c>
      <c r="BQ25" s="147">
        <f>BQ16/BQ8</f>
        <v>1</v>
      </c>
      <c r="BR25" s="197"/>
      <c r="BS25" s="147">
        <f>BS16/BS8</f>
        <v>1</v>
      </c>
      <c r="BT25" s="147">
        <f>BT16/BT8</f>
        <v>1</v>
      </c>
      <c r="BU25" s="197"/>
      <c r="BV25" s="147">
        <f>BV16/BV8</f>
        <v>0.83333333333333337</v>
      </c>
      <c r="BW25" s="197"/>
      <c r="BX25" s="147">
        <f>BX16/BX8</f>
        <v>0.75</v>
      </c>
      <c r="BY25" s="147">
        <f>BY16/BY8</f>
        <v>1</v>
      </c>
      <c r="BZ25" s="197"/>
      <c r="CA25" s="147">
        <f>CA16/CA8</f>
        <v>1</v>
      </c>
      <c r="CB25" s="147">
        <f>CB16/CB8</f>
        <v>1</v>
      </c>
      <c r="CC25" s="147">
        <f>CC16/CC8</f>
        <v>1</v>
      </c>
      <c r="CD25" s="147">
        <f>CD16/CD8</f>
        <v>1</v>
      </c>
      <c r="CE25" s="358"/>
      <c r="CF25" s="147">
        <f>CF16/CF8</f>
        <v>1</v>
      </c>
      <c r="CG25" s="197"/>
      <c r="CH25" s="147">
        <f>CH16/CH8</f>
        <v>0.83333333333333337</v>
      </c>
      <c r="CI25" s="114"/>
      <c r="CJ25" s="147">
        <f>CJ16/CJ8</f>
        <v>0.95833333333333337</v>
      </c>
      <c r="CK25" s="147">
        <f>CK16/CK8</f>
        <v>1</v>
      </c>
      <c r="CL25" s="353"/>
      <c r="CM25" s="147">
        <f>CM16/CM8</f>
        <v>0.96</v>
      </c>
      <c r="CN25" s="147" t="e">
        <f>CN16/CN8</f>
        <v>#DIV/0!</v>
      </c>
      <c r="CO25" s="147">
        <f>CO16/CO8</f>
        <v>1</v>
      </c>
      <c r="CP25" s="353"/>
      <c r="CQ25" s="147">
        <f t="shared" ref="CQ25:CW25" si="574">CQ16/CQ8</f>
        <v>1</v>
      </c>
      <c r="CR25" s="147">
        <f t="shared" si="574"/>
        <v>1</v>
      </c>
      <c r="CS25" s="147">
        <f t="shared" si="574"/>
        <v>1</v>
      </c>
      <c r="CT25" s="147">
        <f t="shared" si="574"/>
        <v>1</v>
      </c>
      <c r="CU25" s="147">
        <f t="shared" si="574"/>
        <v>1</v>
      </c>
      <c r="CV25" s="147">
        <f t="shared" si="574"/>
        <v>1</v>
      </c>
      <c r="CW25" s="147">
        <f t="shared" si="574"/>
        <v>1</v>
      </c>
      <c r="CX25" s="353"/>
      <c r="CY25" s="147">
        <f>CY16/CY8</f>
        <v>0</v>
      </c>
      <c r="CZ25" s="147">
        <f>CZ16/CZ8</f>
        <v>1</v>
      </c>
      <c r="DA25" s="147">
        <f>DA16/DA8</f>
        <v>0.5</v>
      </c>
      <c r="DB25" s="147">
        <f>DB16/DB8</f>
        <v>1</v>
      </c>
      <c r="DC25" s="197"/>
      <c r="DD25" s="147">
        <f t="shared" ref="DD25:DN25" si="575">DD16/DD8</f>
        <v>0.75</v>
      </c>
      <c r="DE25" s="147">
        <f t="shared" si="575"/>
        <v>1</v>
      </c>
      <c r="DF25" s="147">
        <f t="shared" si="575"/>
        <v>1</v>
      </c>
      <c r="DG25" s="147">
        <f t="shared" si="575"/>
        <v>1</v>
      </c>
      <c r="DH25" s="147">
        <f t="shared" si="575"/>
        <v>1</v>
      </c>
      <c r="DI25" s="147">
        <f t="shared" si="575"/>
        <v>1</v>
      </c>
      <c r="DJ25" s="147">
        <f t="shared" si="575"/>
        <v>1</v>
      </c>
      <c r="DK25" s="147">
        <f t="shared" si="575"/>
        <v>1</v>
      </c>
      <c r="DL25" s="147">
        <f t="shared" si="575"/>
        <v>1</v>
      </c>
      <c r="DM25" s="147">
        <f t="shared" si="575"/>
        <v>1</v>
      </c>
      <c r="DN25" s="147">
        <f t="shared" si="575"/>
        <v>1</v>
      </c>
      <c r="DO25" s="197"/>
      <c r="DP25" s="147">
        <f>DP16/DP8</f>
        <v>1</v>
      </c>
      <c r="DQ25" s="147">
        <f>DQ16/DQ8</f>
        <v>0.6</v>
      </c>
      <c r="DR25" s="147">
        <f>DR16/DR8</f>
        <v>0.7142857142857143</v>
      </c>
      <c r="DS25" s="197"/>
      <c r="DT25" s="147">
        <f t="shared" ref="DT25:DZ25" si="576">DT16/DT8</f>
        <v>1</v>
      </c>
      <c r="DU25" s="147">
        <f t="shared" si="576"/>
        <v>1</v>
      </c>
      <c r="DV25" s="147">
        <f t="shared" si="576"/>
        <v>1</v>
      </c>
      <c r="DW25" s="147">
        <f t="shared" si="576"/>
        <v>0.5</v>
      </c>
      <c r="DX25" s="147">
        <f t="shared" si="576"/>
        <v>1</v>
      </c>
      <c r="DY25" s="147">
        <f t="shared" si="576"/>
        <v>1</v>
      </c>
      <c r="DZ25" s="147">
        <f t="shared" si="576"/>
        <v>1</v>
      </c>
      <c r="EA25" s="358"/>
      <c r="EB25" s="147">
        <f>EB16/EB8</f>
        <v>0.66666666666666663</v>
      </c>
      <c r="EC25" s="197"/>
      <c r="ED25" s="353"/>
      <c r="EE25" s="147">
        <f>EE16/EE8</f>
        <v>1</v>
      </c>
      <c r="EF25" s="147">
        <f>EF16/EF8</f>
        <v>0.88888888888888884</v>
      </c>
      <c r="EG25" s="147">
        <f>EG16/EG8</f>
        <v>1</v>
      </c>
      <c r="EH25" s="147">
        <f>EH16/EH8</f>
        <v>1</v>
      </c>
      <c r="EI25" s="114"/>
      <c r="EJ25" s="147">
        <f>EJ16/EJ8</f>
        <v>1</v>
      </c>
      <c r="EK25" s="353"/>
      <c r="EL25" s="147">
        <f>EL16/EL8</f>
        <v>1</v>
      </c>
      <c r="EM25" s="147">
        <f>EM16/EM8</f>
        <v>1</v>
      </c>
      <c r="EN25" s="114"/>
      <c r="EO25" s="147">
        <f>EO16/EO8</f>
        <v>1</v>
      </c>
      <c r="EP25" s="353"/>
      <c r="EQ25" s="147">
        <f t="shared" ref="EQ25:EV25" si="577">EQ16/EQ8</f>
        <v>1</v>
      </c>
      <c r="ER25" s="147">
        <f t="shared" si="577"/>
        <v>0.66666666666666663</v>
      </c>
      <c r="ES25" s="147">
        <f t="shared" si="577"/>
        <v>1</v>
      </c>
      <c r="ET25" s="147">
        <f t="shared" si="577"/>
        <v>1</v>
      </c>
      <c r="EU25" s="147">
        <f t="shared" si="577"/>
        <v>1</v>
      </c>
      <c r="EV25" s="147">
        <f t="shared" si="577"/>
        <v>0.5</v>
      </c>
      <c r="EW25" s="197"/>
      <c r="EX25" s="353"/>
      <c r="EY25" s="147">
        <f>EY16/EY8</f>
        <v>1</v>
      </c>
      <c r="EZ25" s="147">
        <f>EZ16/EZ8</f>
        <v>1</v>
      </c>
      <c r="FA25" s="353"/>
      <c r="FB25" s="147">
        <f>FB16/FB8</f>
        <v>0.9</v>
      </c>
      <c r="FC25" s="147">
        <f>FC16/FC8</f>
        <v>1</v>
      </c>
      <c r="FD25" s="147">
        <f>FD16/FD8</f>
        <v>1</v>
      </c>
      <c r="FE25" s="114"/>
      <c r="FF25" s="147">
        <f>FF16/FF8</f>
        <v>0.5</v>
      </c>
      <c r="FG25" s="353"/>
      <c r="FH25" s="147">
        <f>FH16/FH8</f>
        <v>1</v>
      </c>
      <c r="FI25" s="147">
        <f>FI16/FI8</f>
        <v>1</v>
      </c>
      <c r="FJ25" s="353"/>
      <c r="FK25" s="147">
        <f>FK16/FK8</f>
        <v>0.8</v>
      </c>
      <c r="FL25" s="147">
        <f>FL16/FL8</f>
        <v>1</v>
      </c>
      <c r="FM25" s="147">
        <f>FM16/FM8</f>
        <v>1</v>
      </c>
      <c r="FN25" s="358"/>
      <c r="FO25" s="147">
        <f>FO16/FO8</f>
        <v>0.90909090909090906</v>
      </c>
      <c r="FP25" s="197"/>
      <c r="FQ25" s="147">
        <f>FQ16/FQ8</f>
        <v>0.90909090909090906</v>
      </c>
      <c r="FR25" s="114"/>
      <c r="FS25" s="147">
        <f>FS16/FS8</f>
        <v>1</v>
      </c>
      <c r="FT25" s="353"/>
      <c r="FU25" s="147">
        <f>FU16/FU8</f>
        <v>1</v>
      </c>
      <c r="FV25" s="147">
        <f>FV16/FV8</f>
        <v>1</v>
      </c>
      <c r="FW25" s="147">
        <f>FW16/FW8</f>
        <v>1</v>
      </c>
      <c r="FX25" s="147">
        <f>FX16/FX8</f>
        <v>0</v>
      </c>
      <c r="FY25" s="147">
        <f>FY16/FY8</f>
        <v>0</v>
      </c>
      <c r="FZ25" s="114"/>
      <c r="GA25" s="147">
        <f>GA16/GA8</f>
        <v>0.5</v>
      </c>
      <c r="GB25" s="197"/>
      <c r="GC25" s="147">
        <f>GC16/GC8</f>
        <v>1</v>
      </c>
      <c r="GD25" s="147">
        <f>GD16/GD8</f>
        <v>1</v>
      </c>
      <c r="GE25" s="147">
        <f>GE16/GE8</f>
        <v>1</v>
      </c>
      <c r="GF25" s="197"/>
      <c r="GG25" s="147">
        <f>GG16/GG8</f>
        <v>1</v>
      </c>
      <c r="GH25" s="358"/>
      <c r="GI25" s="147">
        <f>GI16/GI8</f>
        <v>1</v>
      </c>
      <c r="GJ25" s="197"/>
      <c r="GK25" s="147">
        <f>GK16/GK8</f>
        <v>0.83333333333333337</v>
      </c>
      <c r="GL25" s="147">
        <f>GL16/GL8</f>
        <v>1</v>
      </c>
      <c r="GM25" s="197"/>
      <c r="GN25" s="147" t="e">
        <f t="shared" ref="GN25:GR25" si="578">GN16/GN8</f>
        <v>#DIV/0!</v>
      </c>
      <c r="GO25" s="147">
        <f t="shared" si="578"/>
        <v>0.66666666666666663</v>
      </c>
      <c r="GP25" s="147">
        <f t="shared" si="578"/>
        <v>1</v>
      </c>
      <c r="GQ25" s="147">
        <f t="shared" si="578"/>
        <v>1</v>
      </c>
      <c r="GR25" s="147">
        <f t="shared" si="578"/>
        <v>1</v>
      </c>
      <c r="GS25" s="358"/>
      <c r="GT25" s="147">
        <f>GT16/GT8</f>
        <v>1</v>
      </c>
      <c r="GU25" s="197"/>
      <c r="GV25" s="353"/>
      <c r="GW25" s="147">
        <f>GW16/GW8</f>
        <v>0.95</v>
      </c>
      <c r="GX25" s="147">
        <f>GX16/GX8</f>
        <v>0.66666666666666663</v>
      </c>
      <c r="GY25" s="353"/>
      <c r="GZ25" s="147">
        <f t="shared" ref="GZ25:HG25" si="579">GZ16/GZ8</f>
        <v>1</v>
      </c>
      <c r="HA25" s="147">
        <f t="shared" si="579"/>
        <v>1</v>
      </c>
      <c r="HB25" s="147">
        <f t="shared" si="579"/>
        <v>1</v>
      </c>
      <c r="HC25" s="147">
        <f t="shared" si="579"/>
        <v>1</v>
      </c>
      <c r="HD25" s="147">
        <f t="shared" si="579"/>
        <v>0.8</v>
      </c>
      <c r="HE25" s="147">
        <f t="shared" si="579"/>
        <v>1</v>
      </c>
      <c r="HF25" s="147">
        <f t="shared" si="579"/>
        <v>1</v>
      </c>
      <c r="HG25" s="147" t="e">
        <f t="shared" si="579"/>
        <v>#DIV/0!</v>
      </c>
      <c r="HH25" s="197"/>
      <c r="HI25" s="147">
        <f t="shared" ref="HI25:HN25" si="580">HI16/HI8</f>
        <v>1</v>
      </c>
      <c r="HJ25" s="147">
        <f t="shared" si="580"/>
        <v>1</v>
      </c>
      <c r="HK25" s="147">
        <f t="shared" si="580"/>
        <v>1</v>
      </c>
      <c r="HL25" s="147">
        <f t="shared" si="580"/>
        <v>0.8571428571428571</v>
      </c>
      <c r="HM25" s="147">
        <f t="shared" si="580"/>
        <v>1</v>
      </c>
      <c r="HN25" s="147">
        <f t="shared" si="580"/>
        <v>0.5</v>
      </c>
      <c r="HO25" s="197"/>
      <c r="HP25" s="353"/>
      <c r="HQ25" s="147">
        <f>HQ16/HQ8</f>
        <v>1</v>
      </c>
      <c r="HR25" s="147">
        <f>HR16/HR8</f>
        <v>1</v>
      </c>
      <c r="HS25" s="147">
        <f>HS16/HS8</f>
        <v>1</v>
      </c>
      <c r="HT25" s="353"/>
      <c r="HU25" s="147">
        <f>HU16/HU8</f>
        <v>0</v>
      </c>
      <c r="HV25" s="147">
        <f>HV16/HV8</f>
        <v>0.625</v>
      </c>
      <c r="HW25" s="147">
        <f>HW16/HW8</f>
        <v>1</v>
      </c>
      <c r="HX25" s="147">
        <f>HX16/HX8</f>
        <v>1</v>
      </c>
      <c r="HY25" s="114"/>
      <c r="HZ25" s="147">
        <f>HZ16/HZ8</f>
        <v>0.5</v>
      </c>
      <c r="IA25" s="358"/>
      <c r="IB25" s="197"/>
      <c r="IC25" s="147">
        <f t="shared" ref="IC25:IJ25" si="581">IC16/IC8</f>
        <v>0.9285714285714286</v>
      </c>
      <c r="ID25" s="147">
        <f t="shared" si="581"/>
        <v>1</v>
      </c>
      <c r="IE25" s="147">
        <f t="shared" si="581"/>
        <v>1</v>
      </c>
      <c r="IF25" s="147">
        <f t="shared" si="581"/>
        <v>0.92307692307692313</v>
      </c>
      <c r="IG25" s="147">
        <f t="shared" si="581"/>
        <v>1</v>
      </c>
      <c r="IH25" s="147">
        <f t="shared" si="581"/>
        <v>1</v>
      </c>
      <c r="II25" s="147" t="e">
        <f t="shared" si="581"/>
        <v>#DIV/0!</v>
      </c>
      <c r="IJ25" s="147">
        <f t="shared" si="581"/>
        <v>1</v>
      </c>
      <c r="IK25" s="358"/>
      <c r="IL25" s="197"/>
      <c r="IM25" s="147">
        <f t="shared" ref="IM25:IR25" si="582">IM16/IM8</f>
        <v>0.94736842105263153</v>
      </c>
      <c r="IN25" s="147">
        <f t="shared" si="582"/>
        <v>1</v>
      </c>
      <c r="IO25" s="147">
        <f t="shared" si="582"/>
        <v>1</v>
      </c>
      <c r="IP25" s="147">
        <f t="shared" si="582"/>
        <v>1</v>
      </c>
      <c r="IQ25" s="147">
        <f t="shared" si="582"/>
        <v>0.8571428571428571</v>
      </c>
      <c r="IR25" s="147">
        <f t="shared" si="582"/>
        <v>1</v>
      </c>
      <c r="IS25" s="358"/>
      <c r="IT25" s="147">
        <f>IT16/IT8</f>
        <v>1</v>
      </c>
      <c r="IU25" s="147">
        <f>IU16/IU8</f>
        <v>1</v>
      </c>
      <c r="IV25" s="197"/>
      <c r="IW25" s="147">
        <f>IW16/IW8</f>
        <v>0.66666666666666663</v>
      </c>
      <c r="IX25" s="147">
        <f>IX16/IX8</f>
        <v>1</v>
      </c>
      <c r="IY25" s="114"/>
      <c r="IZ25" s="147">
        <f>IZ16/IZ8</f>
        <v>1</v>
      </c>
      <c r="JA25" s="147">
        <f>JA16/JA8</f>
        <v>1</v>
      </c>
      <c r="JB25" s="114"/>
      <c r="JC25" s="147">
        <f>JC16/JC8</f>
        <v>1</v>
      </c>
      <c r="JD25" s="147">
        <f>JD16/JD8</f>
        <v>1</v>
      </c>
      <c r="JE25" s="147">
        <f>JE16/JE8</f>
        <v>1</v>
      </c>
      <c r="JF25" s="114"/>
      <c r="JG25" s="147">
        <f>JG16/JG8</f>
        <v>0.83333333333333337</v>
      </c>
      <c r="JH25" s="197"/>
      <c r="JI25" s="147">
        <f>JI16/JI8</f>
        <v>1</v>
      </c>
      <c r="JJ25" s="147">
        <f>JJ16/JJ8</f>
        <v>1</v>
      </c>
      <c r="JK25" s="147">
        <f>JK16/JK8</f>
        <v>1</v>
      </c>
      <c r="JL25" s="147">
        <f>JL16/JL8</f>
        <v>1</v>
      </c>
      <c r="JM25" s="197"/>
      <c r="JN25" s="147">
        <f>JN16/JN8</f>
        <v>0.92307692307692313</v>
      </c>
      <c r="JO25" s="418"/>
      <c r="JP25" s="358"/>
      <c r="JQ25" s="197"/>
      <c r="JR25" s="147">
        <f t="shared" ref="JR25:KC25" si="583">JR16/JR8</f>
        <v>1</v>
      </c>
      <c r="JS25" s="147">
        <f t="shared" si="583"/>
        <v>1</v>
      </c>
      <c r="JT25" s="147">
        <f t="shared" si="583"/>
        <v>0.8571428571428571</v>
      </c>
      <c r="JU25" s="147">
        <f t="shared" si="583"/>
        <v>1</v>
      </c>
      <c r="JV25" s="147">
        <f t="shared" si="583"/>
        <v>1</v>
      </c>
      <c r="JW25" s="147">
        <f t="shared" si="583"/>
        <v>1</v>
      </c>
      <c r="JX25" s="147">
        <f t="shared" si="583"/>
        <v>1</v>
      </c>
      <c r="JY25" s="147">
        <f t="shared" si="583"/>
        <v>0.75</v>
      </c>
      <c r="JZ25" s="147">
        <f t="shared" si="583"/>
        <v>1</v>
      </c>
      <c r="KA25" s="147">
        <f t="shared" si="583"/>
        <v>1</v>
      </c>
      <c r="KB25" s="147">
        <f t="shared" si="583"/>
        <v>1</v>
      </c>
      <c r="KC25" s="147">
        <f t="shared" si="583"/>
        <v>1</v>
      </c>
      <c r="KD25" s="197"/>
      <c r="KE25" s="147">
        <f>KE16/KE8</f>
        <v>1</v>
      </c>
      <c r="KF25" s="147">
        <f>KF16/KF8</f>
        <v>1</v>
      </c>
      <c r="KG25" s="147">
        <f>KG16/KG8</f>
        <v>1</v>
      </c>
      <c r="KH25" s="197"/>
      <c r="KI25" s="147">
        <f>KI16/KI8</f>
        <v>1</v>
      </c>
      <c r="KJ25" s="147">
        <f>KJ16/KJ8</f>
        <v>1</v>
      </c>
      <c r="KK25" s="147">
        <f>KK16/KK8</f>
        <v>1</v>
      </c>
      <c r="KL25" s="147">
        <f>KL16/KL8</f>
        <v>0.66666666666666663</v>
      </c>
      <c r="KM25" s="197"/>
      <c r="KN25" s="147">
        <f>KN16/KN8</f>
        <v>1</v>
      </c>
      <c r="KO25" s="147">
        <f>KO16/KO8</f>
        <v>1</v>
      </c>
      <c r="KP25" s="147">
        <f>KP16/KP8</f>
        <v>1</v>
      </c>
      <c r="KQ25" s="197"/>
      <c r="KR25" s="147">
        <f>KR16/KR8</f>
        <v>1</v>
      </c>
      <c r="KS25" s="147">
        <f>KS16/KS8</f>
        <v>0.83333333333333337</v>
      </c>
      <c r="KT25" s="147">
        <f>KT16/KT8</f>
        <v>1</v>
      </c>
      <c r="KU25" s="358"/>
      <c r="KV25" s="197"/>
      <c r="KW25" s="147">
        <f>KW16/KW8</f>
        <v>1</v>
      </c>
      <c r="KX25" s="147">
        <f>KX16/KX8</f>
        <v>1</v>
      </c>
      <c r="KY25" s="147">
        <f>KY16/KY8</f>
        <v>1</v>
      </c>
      <c r="KZ25" s="147">
        <f>KZ16/KZ8</f>
        <v>1</v>
      </c>
      <c r="LA25" s="147">
        <f>LA16/LA8</f>
        <v>1</v>
      </c>
      <c r="LB25" s="197"/>
      <c r="LC25" s="147">
        <f>LC16/LC8</f>
        <v>1</v>
      </c>
      <c r="LD25" s="147">
        <f>LD16/LD8</f>
        <v>1</v>
      </c>
      <c r="LE25" s="147">
        <f>LE16/LE8</f>
        <v>1</v>
      </c>
      <c r="LF25" s="353"/>
      <c r="LG25" s="147">
        <f>LG16/LG8</f>
        <v>1</v>
      </c>
      <c r="LH25" s="147">
        <f>LH16/LH8</f>
        <v>1</v>
      </c>
      <c r="LI25" s="147">
        <f>LI16/LI8</f>
        <v>1</v>
      </c>
      <c r="LJ25" s="197"/>
      <c r="LK25" s="147">
        <f t="shared" ref="LK25:LX25" si="584">LK16/LK8</f>
        <v>1</v>
      </c>
      <c r="LL25" s="147">
        <f t="shared" si="584"/>
        <v>1</v>
      </c>
      <c r="LM25" s="147">
        <f t="shared" si="584"/>
        <v>1</v>
      </c>
      <c r="LN25" s="147">
        <f t="shared" si="584"/>
        <v>1</v>
      </c>
      <c r="LO25" s="147">
        <f t="shared" si="584"/>
        <v>1</v>
      </c>
      <c r="LP25" s="147">
        <f t="shared" si="584"/>
        <v>1</v>
      </c>
      <c r="LQ25" s="147">
        <f t="shared" si="584"/>
        <v>1</v>
      </c>
      <c r="LR25" s="147">
        <f t="shared" si="584"/>
        <v>0.5</v>
      </c>
      <c r="LS25" s="147">
        <f t="shared" si="584"/>
        <v>1</v>
      </c>
      <c r="LT25" s="147">
        <f t="shared" si="584"/>
        <v>1</v>
      </c>
      <c r="LU25" s="147">
        <f t="shared" si="584"/>
        <v>1</v>
      </c>
      <c r="LV25" s="147">
        <f t="shared" si="584"/>
        <v>1</v>
      </c>
      <c r="LW25" s="147">
        <f t="shared" si="584"/>
        <v>1</v>
      </c>
      <c r="LX25" s="147">
        <f t="shared" si="584"/>
        <v>1</v>
      </c>
      <c r="LY25" s="197"/>
      <c r="LZ25" s="147">
        <f>LZ16/LZ8</f>
        <v>1</v>
      </c>
      <c r="MA25" s="147">
        <f>MA16/MA8</f>
        <v>1</v>
      </c>
      <c r="MB25" s="147">
        <f>MB16/MB8</f>
        <v>1</v>
      </c>
      <c r="MC25" s="147">
        <f>MC16/MC8</f>
        <v>1</v>
      </c>
      <c r="MD25" s="147">
        <f>MD16/MD8</f>
        <v>1</v>
      </c>
      <c r="ME25" s="197"/>
      <c r="MF25" s="147">
        <f>MF16/MF8</f>
        <v>1</v>
      </c>
      <c r="MG25" s="147">
        <f>MG16/MG8</f>
        <v>1</v>
      </c>
      <c r="MH25" s="147">
        <f>MH16/MH8</f>
        <v>1</v>
      </c>
      <c r="MI25" s="147">
        <f>MI16/MI8</f>
        <v>0.5</v>
      </c>
      <c r="MJ25" s="197"/>
      <c r="MK25" s="147">
        <f t="shared" ref="MK25:MP25" si="585">MK16/MK8</f>
        <v>1</v>
      </c>
      <c r="ML25" s="147">
        <f t="shared" si="585"/>
        <v>1</v>
      </c>
      <c r="MM25" s="147">
        <f t="shared" si="585"/>
        <v>1</v>
      </c>
      <c r="MN25" s="147">
        <f t="shared" si="585"/>
        <v>1</v>
      </c>
      <c r="MO25" s="147">
        <f t="shared" si="585"/>
        <v>1</v>
      </c>
      <c r="MP25" s="147">
        <f t="shared" si="585"/>
        <v>1</v>
      </c>
      <c r="MQ25" s="163"/>
      <c r="MR25" s="147">
        <f t="shared" ref="MR25:MZ25" si="586">MR16/MR8</f>
        <v>1</v>
      </c>
      <c r="MS25" s="147">
        <f t="shared" si="586"/>
        <v>1</v>
      </c>
      <c r="MT25" s="147">
        <f t="shared" si="586"/>
        <v>1</v>
      </c>
      <c r="MU25" s="147">
        <f t="shared" si="586"/>
        <v>1</v>
      </c>
      <c r="MV25" s="147" t="e">
        <f t="shared" si="586"/>
        <v>#DIV/0!</v>
      </c>
      <c r="MW25" s="147">
        <f t="shared" si="586"/>
        <v>0.75</v>
      </c>
      <c r="MX25" s="147">
        <f t="shared" si="586"/>
        <v>0</v>
      </c>
      <c r="MY25" s="147">
        <f t="shared" si="586"/>
        <v>1</v>
      </c>
      <c r="MZ25" s="147">
        <f t="shared" si="586"/>
        <v>1</v>
      </c>
    </row>
    <row r="26" spans="1:369" ht="25" customHeight="1">
      <c r="A26" s="1250"/>
      <c r="B26" s="145" t="s">
        <v>1417</v>
      </c>
      <c r="C26" s="1288" t="s">
        <v>1413</v>
      </c>
      <c r="D26" s="1288"/>
      <c r="E26" s="1288"/>
      <c r="F26" s="1288"/>
      <c r="G26" s="1288"/>
      <c r="H26" s="1288"/>
      <c r="I26" s="1288"/>
      <c r="J26" s="1288"/>
      <c r="K26" s="1288"/>
      <c r="L26" s="1288"/>
      <c r="M26" s="1288"/>
      <c r="N26" s="1288"/>
      <c r="O26" s="1288"/>
      <c r="P26" s="1288"/>
      <c r="Q26" s="1288"/>
      <c r="R26" s="1288"/>
      <c r="S26" s="1288"/>
      <c r="T26" s="1288"/>
      <c r="U26" s="1288"/>
      <c r="V26" s="153"/>
      <c r="W26" s="358"/>
      <c r="X26" s="197"/>
      <c r="Y26" s="21">
        <f>(Y18/Y9)</f>
        <v>1</v>
      </c>
      <c r="Z26" s="197"/>
      <c r="AA26" s="21">
        <f>(AA18/AA9)</f>
        <v>1</v>
      </c>
      <c r="AB26" s="197"/>
      <c r="AC26" s="21">
        <f>(AC18/AC9)</f>
        <v>1</v>
      </c>
      <c r="AD26" s="197"/>
      <c r="AE26" s="21">
        <f>(AE18/AE9)</f>
        <v>1</v>
      </c>
      <c r="AF26" s="21">
        <f>(AF18/AF9)</f>
        <v>1</v>
      </c>
      <c r="AG26" s="21">
        <f>(AG18/AG9)</f>
        <v>1</v>
      </c>
      <c r="AH26" s="21">
        <f>(AH18/AH9)</f>
        <v>1</v>
      </c>
      <c r="AI26" s="197"/>
      <c r="AJ26" s="21">
        <f>(AJ18/AJ9)</f>
        <v>1</v>
      </c>
      <c r="AK26" s="114"/>
      <c r="AL26" s="21">
        <f>(AL18/AL9)</f>
        <v>1</v>
      </c>
      <c r="AM26" s="353"/>
      <c r="AN26" s="21">
        <f t="shared" ref="AN26:AX26" si="587">(AN18/AN9)</f>
        <v>1</v>
      </c>
      <c r="AO26" s="21">
        <f t="shared" si="587"/>
        <v>1</v>
      </c>
      <c r="AP26" s="21">
        <f t="shared" si="587"/>
        <v>1</v>
      </c>
      <c r="AQ26" s="21">
        <f t="shared" si="587"/>
        <v>1</v>
      </c>
      <c r="AR26" s="21" t="e">
        <f t="shared" si="587"/>
        <v>#DIV/0!</v>
      </c>
      <c r="AS26" s="21">
        <f t="shared" si="587"/>
        <v>1</v>
      </c>
      <c r="AT26" s="21" t="e">
        <f t="shared" si="587"/>
        <v>#DIV/0!</v>
      </c>
      <c r="AU26" s="21" t="e">
        <f t="shared" si="587"/>
        <v>#DIV/0!</v>
      </c>
      <c r="AV26" s="21">
        <f t="shared" si="587"/>
        <v>1</v>
      </c>
      <c r="AW26" s="21" t="e">
        <f t="shared" si="587"/>
        <v>#DIV/0!</v>
      </c>
      <c r="AX26" s="21" t="e">
        <f t="shared" si="587"/>
        <v>#DIV/0!</v>
      </c>
      <c r="AY26" s="114"/>
      <c r="AZ26" s="21">
        <f>(AZ18/AZ9)</f>
        <v>1</v>
      </c>
      <c r="BA26" s="114"/>
      <c r="BB26" s="21">
        <f>(BB18/BB9)</f>
        <v>1</v>
      </c>
      <c r="BC26" s="197"/>
      <c r="BD26" s="21">
        <f>(BD18/BD9)</f>
        <v>1</v>
      </c>
      <c r="BE26" s="21">
        <f>(BE18/BE9)</f>
        <v>1</v>
      </c>
      <c r="BF26" s="197"/>
      <c r="BG26" s="21">
        <f>(BG18/BG9)</f>
        <v>1</v>
      </c>
      <c r="BH26" s="21">
        <f>(BH18/BH9)</f>
        <v>1</v>
      </c>
      <c r="BI26" s="21">
        <f>(BI18/BI9)</f>
        <v>0.8</v>
      </c>
      <c r="BJ26" s="21">
        <f>(BJ18/BJ9)</f>
        <v>0.8</v>
      </c>
      <c r="BK26" s="358"/>
      <c r="BL26" s="21">
        <f>(BL18/BL9)</f>
        <v>1</v>
      </c>
      <c r="BM26" s="21">
        <f>(BM18/BM9)</f>
        <v>1</v>
      </c>
      <c r="BN26" s="197"/>
      <c r="BO26" s="21">
        <f>(BO18/BO9)</f>
        <v>1</v>
      </c>
      <c r="BP26" s="21" t="e">
        <f>(BP18/BP9)</f>
        <v>#DIV/0!</v>
      </c>
      <c r="BQ26" s="21" t="e">
        <f>(BQ18/BQ9)</f>
        <v>#DIV/0!</v>
      </c>
      <c r="BR26" s="197"/>
      <c r="BS26" s="21">
        <f>(BS18/BS9)</f>
        <v>1</v>
      </c>
      <c r="BT26" s="21">
        <f>(BT18/BT9)</f>
        <v>1</v>
      </c>
      <c r="BU26" s="197"/>
      <c r="BV26" s="21">
        <f>(BV18/BV9)</f>
        <v>0.83333333333333337</v>
      </c>
      <c r="BW26" s="197"/>
      <c r="BX26" s="21">
        <f>(BX18/BX9)</f>
        <v>0.5</v>
      </c>
      <c r="BY26" s="21">
        <f>(BY18/BY9)</f>
        <v>1</v>
      </c>
      <c r="BZ26" s="197"/>
      <c r="CA26" s="21">
        <f>(CA18/CA9)</f>
        <v>1</v>
      </c>
      <c r="CB26" s="21">
        <f>(CB18/CB9)</f>
        <v>1</v>
      </c>
      <c r="CC26" s="21">
        <f>(CC18/CC9)</f>
        <v>1</v>
      </c>
      <c r="CD26" s="21">
        <f>(CD18/CD9)</f>
        <v>1</v>
      </c>
      <c r="CE26" s="358"/>
      <c r="CF26" s="21" t="e">
        <f>(CF18/CF9)</f>
        <v>#DIV/0!</v>
      </c>
      <c r="CG26" s="197"/>
      <c r="CH26" s="21">
        <f>(CH18/CH9)</f>
        <v>1</v>
      </c>
      <c r="CI26" s="114"/>
      <c r="CJ26" s="21">
        <f>(CJ18/CJ9)</f>
        <v>1</v>
      </c>
      <c r="CK26" s="21">
        <f>(CK18/CK9)</f>
        <v>1</v>
      </c>
      <c r="CL26" s="353"/>
      <c r="CM26" s="21">
        <f>(CM18/CM9)</f>
        <v>1</v>
      </c>
      <c r="CN26" s="21" t="e">
        <f>(CN18/CN9)</f>
        <v>#DIV/0!</v>
      </c>
      <c r="CO26" s="21">
        <f>(CO18/CO9)</f>
        <v>1</v>
      </c>
      <c r="CP26" s="353"/>
      <c r="CQ26" s="21" t="e">
        <f t="shared" ref="CQ26:CW26" si="588">(CQ18/CQ9)</f>
        <v>#DIV/0!</v>
      </c>
      <c r="CR26" s="21">
        <f t="shared" si="588"/>
        <v>1</v>
      </c>
      <c r="CS26" s="21">
        <f t="shared" si="588"/>
        <v>1</v>
      </c>
      <c r="CT26" s="21" t="e">
        <f t="shared" si="588"/>
        <v>#DIV/0!</v>
      </c>
      <c r="CU26" s="21">
        <f t="shared" si="588"/>
        <v>1</v>
      </c>
      <c r="CV26" s="21">
        <f t="shared" si="588"/>
        <v>1</v>
      </c>
      <c r="CW26" s="21">
        <f t="shared" si="588"/>
        <v>1</v>
      </c>
      <c r="CX26" s="353"/>
      <c r="CY26" s="21">
        <f>(CY18/CY9)</f>
        <v>0</v>
      </c>
      <c r="CZ26" s="21">
        <f>(CZ18/CZ9)</f>
        <v>1</v>
      </c>
      <c r="DA26" s="21" t="e">
        <f>(DA18/DA9)</f>
        <v>#DIV/0!</v>
      </c>
      <c r="DB26" s="21" t="e">
        <f>(DB18/DB9)</f>
        <v>#DIV/0!</v>
      </c>
      <c r="DC26" s="197"/>
      <c r="DD26" s="21">
        <f t="shared" ref="DD26:DN26" si="589">(DD18/DD9)</f>
        <v>0.5</v>
      </c>
      <c r="DE26" s="21" t="e">
        <f t="shared" si="589"/>
        <v>#DIV/0!</v>
      </c>
      <c r="DF26" s="21" t="e">
        <f t="shared" si="589"/>
        <v>#DIV/0!</v>
      </c>
      <c r="DG26" s="21" t="e">
        <f t="shared" si="589"/>
        <v>#DIV/0!</v>
      </c>
      <c r="DH26" s="21" t="e">
        <f t="shared" si="589"/>
        <v>#DIV/0!</v>
      </c>
      <c r="DI26" s="21" t="e">
        <f t="shared" si="589"/>
        <v>#DIV/0!</v>
      </c>
      <c r="DJ26" s="21" t="e">
        <f t="shared" si="589"/>
        <v>#DIV/0!</v>
      </c>
      <c r="DK26" s="21" t="e">
        <f t="shared" si="589"/>
        <v>#DIV/0!</v>
      </c>
      <c r="DL26" s="21" t="e">
        <f t="shared" si="589"/>
        <v>#DIV/0!</v>
      </c>
      <c r="DM26" s="21" t="e">
        <f t="shared" si="589"/>
        <v>#DIV/0!</v>
      </c>
      <c r="DN26" s="21">
        <f t="shared" si="589"/>
        <v>1</v>
      </c>
      <c r="DO26" s="197"/>
      <c r="DP26" s="21" t="e">
        <f>(DP18/DP9)</f>
        <v>#DIV/0!</v>
      </c>
      <c r="DQ26" s="21">
        <f>(DQ18/DQ9)</f>
        <v>0</v>
      </c>
      <c r="DR26" s="21">
        <f>(DR18/DR9)</f>
        <v>0.66666666666666663</v>
      </c>
      <c r="DS26" s="197"/>
      <c r="DT26" s="21">
        <f t="shared" ref="DT26:DZ26" si="590">(DT18/DT9)</f>
        <v>1</v>
      </c>
      <c r="DU26" s="21" t="e">
        <f t="shared" si="590"/>
        <v>#DIV/0!</v>
      </c>
      <c r="DV26" s="21" t="e">
        <f t="shared" si="590"/>
        <v>#DIV/0!</v>
      </c>
      <c r="DW26" s="21" t="e">
        <f t="shared" si="590"/>
        <v>#DIV/0!</v>
      </c>
      <c r="DX26" s="21" t="e">
        <f t="shared" si="590"/>
        <v>#DIV/0!</v>
      </c>
      <c r="DY26" s="21" t="e">
        <f t="shared" si="590"/>
        <v>#DIV/0!</v>
      </c>
      <c r="DZ26" s="21" t="e">
        <f t="shared" si="590"/>
        <v>#DIV/0!</v>
      </c>
      <c r="EA26" s="358"/>
      <c r="EB26" s="21" t="e">
        <f>(EB18/EB9)</f>
        <v>#DIV/0!</v>
      </c>
      <c r="EC26" s="197"/>
      <c r="ED26" s="353"/>
      <c r="EE26" s="21">
        <f>(EE18/EE9)</f>
        <v>1</v>
      </c>
      <c r="EF26" s="21">
        <f>(EF18/EF9)</f>
        <v>0.5</v>
      </c>
      <c r="EG26" s="21" t="e">
        <f>(EG18/EG9)</f>
        <v>#DIV/0!</v>
      </c>
      <c r="EH26" s="21">
        <f>(EH18/EH9)</f>
        <v>1</v>
      </c>
      <c r="EI26" s="114"/>
      <c r="EJ26" s="21">
        <f>(EJ18/EJ9)</f>
        <v>1</v>
      </c>
      <c r="EK26" s="353"/>
      <c r="EL26" s="21">
        <f>(EL18/EL9)</f>
        <v>1</v>
      </c>
      <c r="EM26" s="21">
        <f>(EM18/EM9)</f>
        <v>1</v>
      </c>
      <c r="EN26" s="114"/>
      <c r="EO26" s="21">
        <f>(EO18/EO9)</f>
        <v>1</v>
      </c>
      <c r="EP26" s="353"/>
      <c r="EQ26" s="21">
        <f t="shared" ref="EQ26:EV26" si="591">(EQ18/EQ9)</f>
        <v>1</v>
      </c>
      <c r="ER26" s="21">
        <f t="shared" si="591"/>
        <v>1</v>
      </c>
      <c r="ES26" s="21" t="e">
        <f t="shared" si="591"/>
        <v>#DIV/0!</v>
      </c>
      <c r="ET26" s="21">
        <f t="shared" si="591"/>
        <v>1</v>
      </c>
      <c r="EU26" s="21">
        <f t="shared" si="591"/>
        <v>1</v>
      </c>
      <c r="EV26" s="21">
        <f t="shared" si="591"/>
        <v>0</v>
      </c>
      <c r="EW26" s="197"/>
      <c r="EX26" s="353"/>
      <c r="EY26" s="21">
        <f>(EY18/EY9)</f>
        <v>1</v>
      </c>
      <c r="EZ26" s="21">
        <f>(EZ18/EZ9)</f>
        <v>1</v>
      </c>
      <c r="FA26" s="353"/>
      <c r="FB26" s="21">
        <f>(FB18/FB9)</f>
        <v>1</v>
      </c>
      <c r="FC26" s="21">
        <f>(FC18/FC9)</f>
        <v>1</v>
      </c>
      <c r="FD26" s="21">
        <f>(FD18/FD9)</f>
        <v>1</v>
      </c>
      <c r="FE26" s="114"/>
      <c r="FF26" s="21">
        <f>(FF18/FF9)</f>
        <v>0</v>
      </c>
      <c r="FG26" s="353"/>
      <c r="FH26" s="21">
        <f>(FH18/FH9)</f>
        <v>1</v>
      </c>
      <c r="FI26" s="21">
        <f>(FI18/FI9)</f>
        <v>1</v>
      </c>
      <c r="FJ26" s="353"/>
      <c r="FK26" s="21">
        <f>(FK18/FK9)</f>
        <v>0.75</v>
      </c>
      <c r="FL26" s="21" t="e">
        <f>(FL18/FL9)</f>
        <v>#DIV/0!</v>
      </c>
      <c r="FM26" s="21" t="e">
        <f>(FM18/FM9)</f>
        <v>#DIV/0!</v>
      </c>
      <c r="FN26" s="358"/>
      <c r="FO26" s="21">
        <f>(FO18/FO9)</f>
        <v>1</v>
      </c>
      <c r="FP26" s="197"/>
      <c r="FQ26" s="21">
        <f>(FQ18/FQ9)</f>
        <v>1</v>
      </c>
      <c r="FR26" s="114"/>
      <c r="FS26" s="21">
        <f>(FS18/FS9)</f>
        <v>1</v>
      </c>
      <c r="FT26" s="353"/>
      <c r="FU26" s="21">
        <f>(FU18/FU9)</f>
        <v>1</v>
      </c>
      <c r="FV26" s="21">
        <f>(FV18/FV9)</f>
        <v>1</v>
      </c>
      <c r="FW26" s="21">
        <f>(FW18/FW9)</f>
        <v>1</v>
      </c>
      <c r="FX26" s="21">
        <f>(FX18/FX9)</f>
        <v>0</v>
      </c>
      <c r="FY26" s="21" t="e">
        <f>(FY18/FY9)</f>
        <v>#DIV/0!</v>
      </c>
      <c r="FZ26" s="114"/>
      <c r="GA26" s="21">
        <f>(GA18/GA9)</f>
        <v>0.5</v>
      </c>
      <c r="GB26" s="197"/>
      <c r="GC26" s="21">
        <f>(GC18/GC9)</f>
        <v>1</v>
      </c>
      <c r="GD26" s="21">
        <f>(GD18/GD9)</f>
        <v>1</v>
      </c>
      <c r="GE26" s="21">
        <f>(GE18/GE9)</f>
        <v>1</v>
      </c>
      <c r="GF26" s="197"/>
      <c r="GG26" s="21">
        <f>(GG18/GG9)</f>
        <v>1</v>
      </c>
      <c r="GH26" s="358"/>
      <c r="GI26" s="21">
        <f>(GI18/GI9)</f>
        <v>1</v>
      </c>
      <c r="GJ26" s="197"/>
      <c r="GK26" s="21">
        <f>(GK18/GK9)</f>
        <v>0.66666666666666663</v>
      </c>
      <c r="GL26" s="21">
        <f>(GL18/GL9)</f>
        <v>1</v>
      </c>
      <c r="GM26" s="197"/>
      <c r="GN26" s="21" t="e">
        <f t="shared" ref="GN26:GR26" si="592">(GN18/GN9)</f>
        <v>#DIV/0!</v>
      </c>
      <c r="GO26" s="21" t="e">
        <f t="shared" si="592"/>
        <v>#DIV/0!</v>
      </c>
      <c r="GP26" s="21">
        <f t="shared" si="592"/>
        <v>1</v>
      </c>
      <c r="GQ26" s="21">
        <f t="shared" si="592"/>
        <v>1</v>
      </c>
      <c r="GR26" s="21">
        <f t="shared" si="592"/>
        <v>1</v>
      </c>
      <c r="GS26" s="358"/>
      <c r="GT26" s="21" t="e">
        <f>(GT18/GT9)</f>
        <v>#DIV/0!</v>
      </c>
      <c r="GU26" s="197"/>
      <c r="GV26" s="353"/>
      <c r="GW26" s="21">
        <f>(GW18/GW9)</f>
        <v>0.83333333333333337</v>
      </c>
      <c r="GX26" s="21">
        <f>(GX18/GX9)</f>
        <v>0.66666666666666663</v>
      </c>
      <c r="GY26" s="353"/>
      <c r="GZ26" s="21" t="e">
        <f t="shared" ref="GZ26:HG26" si="593">(GZ18/GZ9)</f>
        <v>#DIV/0!</v>
      </c>
      <c r="HA26" s="21" t="e">
        <f t="shared" si="593"/>
        <v>#DIV/0!</v>
      </c>
      <c r="HB26" s="21">
        <f t="shared" si="593"/>
        <v>1</v>
      </c>
      <c r="HC26" s="21">
        <f t="shared" si="593"/>
        <v>1</v>
      </c>
      <c r="HD26" s="21">
        <f t="shared" si="593"/>
        <v>0.5</v>
      </c>
      <c r="HE26" s="21">
        <f t="shared" si="593"/>
        <v>1</v>
      </c>
      <c r="HF26" s="21" t="e">
        <f t="shared" si="593"/>
        <v>#DIV/0!</v>
      </c>
      <c r="HG26" s="21" t="e">
        <f t="shared" si="593"/>
        <v>#DIV/0!</v>
      </c>
      <c r="HH26" s="197"/>
      <c r="HI26" s="21" t="e">
        <f t="shared" ref="HI26:HN26" si="594">(HI18/HI9)</f>
        <v>#DIV/0!</v>
      </c>
      <c r="HJ26" s="21" t="e">
        <f t="shared" si="594"/>
        <v>#DIV/0!</v>
      </c>
      <c r="HK26" s="21">
        <f t="shared" si="594"/>
        <v>1</v>
      </c>
      <c r="HL26" s="21">
        <f t="shared" si="594"/>
        <v>0.66666666666666663</v>
      </c>
      <c r="HM26" s="21">
        <f t="shared" si="594"/>
        <v>1</v>
      </c>
      <c r="HN26" s="21">
        <f t="shared" si="594"/>
        <v>0.33333333333333331</v>
      </c>
      <c r="HO26" s="197"/>
      <c r="HP26" s="353"/>
      <c r="HQ26" s="21">
        <f>(HQ18/HQ9)</f>
        <v>1</v>
      </c>
      <c r="HR26" s="21" t="e">
        <f>(HR18/HR9)</f>
        <v>#DIV/0!</v>
      </c>
      <c r="HS26" s="21" t="e">
        <f>(HS18/HS9)</f>
        <v>#DIV/0!</v>
      </c>
      <c r="HT26" s="353"/>
      <c r="HU26" s="21">
        <f>(HU18/HU9)</f>
        <v>0</v>
      </c>
      <c r="HV26" s="21">
        <f>(HV18/HV9)</f>
        <v>0</v>
      </c>
      <c r="HW26" s="21" t="e">
        <f>(HW18/HW9)</f>
        <v>#DIV/0!</v>
      </c>
      <c r="HX26" s="21" t="e">
        <f>(HX18/HX9)</f>
        <v>#DIV/0!</v>
      </c>
      <c r="HY26" s="114"/>
      <c r="HZ26" s="21">
        <f>(HZ18/HZ9)</f>
        <v>0</v>
      </c>
      <c r="IA26" s="358"/>
      <c r="IB26" s="197"/>
      <c r="IC26" s="21">
        <f t="shared" ref="IC26:IJ26" si="595">(IC18/IC9)</f>
        <v>1</v>
      </c>
      <c r="ID26" s="21">
        <f t="shared" si="595"/>
        <v>1</v>
      </c>
      <c r="IE26" s="21">
        <f t="shared" si="595"/>
        <v>1</v>
      </c>
      <c r="IF26" s="21">
        <f t="shared" si="595"/>
        <v>1</v>
      </c>
      <c r="IG26" s="21" t="e">
        <f t="shared" si="595"/>
        <v>#DIV/0!</v>
      </c>
      <c r="IH26" s="21">
        <f t="shared" si="595"/>
        <v>1</v>
      </c>
      <c r="II26" s="21" t="e">
        <f t="shared" si="595"/>
        <v>#DIV/0!</v>
      </c>
      <c r="IJ26" s="21" t="e">
        <f t="shared" si="595"/>
        <v>#DIV/0!</v>
      </c>
      <c r="IK26" s="358"/>
      <c r="IL26" s="197"/>
      <c r="IM26" s="21">
        <f t="shared" ref="IM26:IR26" si="596">(IM18/IM9)</f>
        <v>1</v>
      </c>
      <c r="IN26" s="21" t="e">
        <f t="shared" si="596"/>
        <v>#DIV/0!</v>
      </c>
      <c r="IO26" s="21" t="e">
        <f t="shared" si="596"/>
        <v>#DIV/0!</v>
      </c>
      <c r="IP26" s="21">
        <f t="shared" si="596"/>
        <v>1</v>
      </c>
      <c r="IQ26" s="21" t="e">
        <f t="shared" si="596"/>
        <v>#DIV/0!</v>
      </c>
      <c r="IR26" s="21" t="e">
        <f t="shared" si="596"/>
        <v>#DIV/0!</v>
      </c>
      <c r="IS26" s="358"/>
      <c r="IT26" s="21" t="e">
        <f>(IT18/IT9)</f>
        <v>#DIV/0!</v>
      </c>
      <c r="IU26" s="21" t="e">
        <f>(IU18/IU9)</f>
        <v>#DIV/0!</v>
      </c>
      <c r="IV26" s="197"/>
      <c r="IW26" s="21" t="e">
        <f>(IW18/IW9)</f>
        <v>#DIV/0!</v>
      </c>
      <c r="IX26" s="21">
        <f>(IX18/IX9)</f>
        <v>1</v>
      </c>
      <c r="IY26" s="114"/>
      <c r="IZ26" s="21">
        <f>(IZ18/IZ9)</f>
        <v>1</v>
      </c>
      <c r="JA26" s="21" t="e">
        <f>(JA18/JA9)</f>
        <v>#DIV/0!</v>
      </c>
      <c r="JB26" s="114"/>
      <c r="JC26" s="21" t="e">
        <f>(JC18/JC9)</f>
        <v>#DIV/0!</v>
      </c>
      <c r="JD26" s="21" t="e">
        <f>(JD18/JD9)</f>
        <v>#DIV/0!</v>
      </c>
      <c r="JE26" s="21" t="e">
        <f>(JE18/JE9)</f>
        <v>#DIV/0!</v>
      </c>
      <c r="JF26" s="114"/>
      <c r="JG26" s="21">
        <f>(JG18/JG9)</f>
        <v>0.5</v>
      </c>
      <c r="JH26" s="197"/>
      <c r="JI26" s="21">
        <f>(JI18/JI9)</f>
        <v>1</v>
      </c>
      <c r="JJ26" s="21">
        <f>(JJ18/JJ9)</f>
        <v>1</v>
      </c>
      <c r="JK26" s="21" t="e">
        <f>(JK18/JK9)</f>
        <v>#DIV/0!</v>
      </c>
      <c r="JL26" s="21">
        <f>(JL18/JL9)</f>
        <v>1</v>
      </c>
      <c r="JM26" s="197"/>
      <c r="JN26" s="21">
        <f>(JN18/JN9)</f>
        <v>0.66666666666666663</v>
      </c>
      <c r="JO26" s="418"/>
      <c r="JP26" s="358"/>
      <c r="JQ26" s="197"/>
      <c r="JR26" s="21">
        <f t="shared" ref="JR26:KC26" si="597">(JR18/JR9)</f>
        <v>1</v>
      </c>
      <c r="JS26" s="21">
        <f t="shared" si="597"/>
        <v>1</v>
      </c>
      <c r="JT26" s="21">
        <f t="shared" si="597"/>
        <v>0.66666666666666663</v>
      </c>
      <c r="JU26" s="21">
        <f t="shared" si="597"/>
        <v>1</v>
      </c>
      <c r="JV26" s="21">
        <f t="shared" si="597"/>
        <v>1</v>
      </c>
      <c r="JW26" s="21">
        <f t="shared" si="597"/>
        <v>1</v>
      </c>
      <c r="JX26" s="21">
        <f t="shared" si="597"/>
        <v>1</v>
      </c>
      <c r="JY26" s="21">
        <f t="shared" si="597"/>
        <v>0.75</v>
      </c>
      <c r="JZ26" s="21">
        <f t="shared" si="597"/>
        <v>1</v>
      </c>
      <c r="KA26" s="21">
        <f t="shared" si="597"/>
        <v>1</v>
      </c>
      <c r="KB26" s="21">
        <f t="shared" si="597"/>
        <v>1</v>
      </c>
      <c r="KC26" s="21">
        <f t="shared" si="597"/>
        <v>1</v>
      </c>
      <c r="KD26" s="197"/>
      <c r="KE26" s="21">
        <f>(KE18/KE9)</f>
        <v>1</v>
      </c>
      <c r="KF26" s="21">
        <f>(KF18/KF9)</f>
        <v>1</v>
      </c>
      <c r="KG26" s="21">
        <f>(KG18/KG9)</f>
        <v>1</v>
      </c>
      <c r="KH26" s="197"/>
      <c r="KI26" s="21">
        <f>(KI18/KI9)</f>
        <v>1</v>
      </c>
      <c r="KJ26" s="21">
        <f>(KJ18/KJ9)</f>
        <v>1</v>
      </c>
      <c r="KK26" s="21">
        <f>(KK18/KK9)</f>
        <v>1</v>
      </c>
      <c r="KL26" s="21">
        <f>(KL18/KL9)</f>
        <v>0.66666666666666663</v>
      </c>
      <c r="KM26" s="197"/>
      <c r="KN26" s="21">
        <f>(KN18/KN9)</f>
        <v>1</v>
      </c>
      <c r="KO26" s="21">
        <f>(KO18/KO9)</f>
        <v>1</v>
      </c>
      <c r="KP26" s="21">
        <f>(KP18/KP9)</f>
        <v>1</v>
      </c>
      <c r="KQ26" s="197"/>
      <c r="KR26" s="21">
        <f>(KR18/KR9)</f>
        <v>1</v>
      </c>
      <c r="KS26" s="21">
        <f>(KS18/KS9)</f>
        <v>1</v>
      </c>
      <c r="KT26" s="21">
        <f>(KT18/KT9)</f>
        <v>1</v>
      </c>
      <c r="KU26" s="358"/>
      <c r="KV26" s="197"/>
      <c r="KW26" s="21">
        <f>(KW18/KW9)</f>
        <v>1</v>
      </c>
      <c r="KX26" s="21">
        <f>(KX18/KX9)</f>
        <v>1</v>
      </c>
      <c r="KY26" s="21">
        <f>(KY18/KY9)</f>
        <v>1</v>
      </c>
      <c r="KZ26" s="21">
        <f>(KZ18/KZ9)</f>
        <v>1</v>
      </c>
      <c r="LA26" s="21">
        <f>(LA18/LA9)</f>
        <v>1</v>
      </c>
      <c r="LB26" s="197"/>
      <c r="LC26" s="21">
        <f>(LC18/LC9)</f>
        <v>1</v>
      </c>
      <c r="LD26" s="21">
        <f>(LD18/LD9)</f>
        <v>1</v>
      </c>
      <c r="LE26" s="21">
        <f>(LE18/LE9)</f>
        <v>1</v>
      </c>
      <c r="LF26" s="353"/>
      <c r="LG26" s="21">
        <f>(LG18/LG9)</f>
        <v>1</v>
      </c>
      <c r="LH26" s="21">
        <f>(LH18/LH9)</f>
        <v>1</v>
      </c>
      <c r="LI26" s="21">
        <f>(LI18/LI9)</f>
        <v>1</v>
      </c>
      <c r="LJ26" s="197"/>
      <c r="LK26" s="21">
        <f t="shared" ref="LK26:LX26" si="598">(LK18/LK9)</f>
        <v>1</v>
      </c>
      <c r="LL26" s="21">
        <f t="shared" si="598"/>
        <v>1</v>
      </c>
      <c r="LM26" s="21">
        <f t="shared" si="598"/>
        <v>1</v>
      </c>
      <c r="LN26" s="21">
        <f t="shared" si="598"/>
        <v>1</v>
      </c>
      <c r="LO26" s="21">
        <f t="shared" si="598"/>
        <v>1</v>
      </c>
      <c r="LP26" s="21">
        <f t="shared" si="598"/>
        <v>1</v>
      </c>
      <c r="LQ26" s="21">
        <f t="shared" si="598"/>
        <v>1</v>
      </c>
      <c r="LR26" s="21">
        <f t="shared" si="598"/>
        <v>0.5</v>
      </c>
      <c r="LS26" s="21">
        <f t="shared" si="598"/>
        <v>1</v>
      </c>
      <c r="LT26" s="21">
        <f t="shared" si="598"/>
        <v>1</v>
      </c>
      <c r="LU26" s="21">
        <f t="shared" si="598"/>
        <v>1</v>
      </c>
      <c r="LV26" s="21">
        <f t="shared" si="598"/>
        <v>1</v>
      </c>
      <c r="LW26" s="21">
        <f t="shared" si="598"/>
        <v>1</v>
      </c>
      <c r="LX26" s="21">
        <f t="shared" si="598"/>
        <v>1</v>
      </c>
      <c r="LY26" s="197"/>
      <c r="LZ26" s="21">
        <f>(LZ18/LZ9)</f>
        <v>1</v>
      </c>
      <c r="MA26" s="21">
        <f>(MA18/MA9)</f>
        <v>1</v>
      </c>
      <c r="MB26" s="21">
        <f>(MB18/MB9)</f>
        <v>1</v>
      </c>
      <c r="MC26" s="21">
        <f>(MC18/MC9)</f>
        <v>1</v>
      </c>
      <c r="MD26" s="21">
        <f>(MD18/MD9)</f>
        <v>1</v>
      </c>
      <c r="ME26" s="197"/>
      <c r="MF26" s="21">
        <f>(MF18/MF9)</f>
        <v>1</v>
      </c>
      <c r="MG26" s="21">
        <f>(MG18/MG9)</f>
        <v>1</v>
      </c>
      <c r="MH26" s="21">
        <f>(MH18/MH9)</f>
        <v>1</v>
      </c>
      <c r="MI26" s="21">
        <f>(MI18/MI9)</f>
        <v>0.5</v>
      </c>
      <c r="MJ26" s="197"/>
      <c r="MK26" s="21">
        <f t="shared" ref="MK26:MP26" si="599">(MK18/MK9)</f>
        <v>1</v>
      </c>
      <c r="ML26" s="21">
        <f t="shared" si="599"/>
        <v>1</v>
      </c>
      <c r="MM26" s="21">
        <f t="shared" si="599"/>
        <v>1</v>
      </c>
      <c r="MN26" s="21">
        <f t="shared" si="599"/>
        <v>1</v>
      </c>
      <c r="MO26" s="21">
        <f t="shared" si="599"/>
        <v>1</v>
      </c>
      <c r="MP26" s="21">
        <f t="shared" si="599"/>
        <v>1</v>
      </c>
      <c r="MQ26" s="163"/>
      <c r="MR26" s="21" t="e">
        <f t="shared" ref="MR26:MZ26" si="600">(MR18/MR9)</f>
        <v>#DIV/0!</v>
      </c>
      <c r="MS26" s="21">
        <f t="shared" si="600"/>
        <v>1</v>
      </c>
      <c r="MT26" s="21">
        <f t="shared" si="600"/>
        <v>1</v>
      </c>
      <c r="MU26" s="21">
        <f t="shared" si="600"/>
        <v>1</v>
      </c>
      <c r="MV26" s="21" t="e">
        <f t="shared" si="600"/>
        <v>#DIV/0!</v>
      </c>
      <c r="MW26" s="21" t="e">
        <f t="shared" si="600"/>
        <v>#DIV/0!</v>
      </c>
      <c r="MX26" s="21" t="e">
        <f t="shared" si="600"/>
        <v>#DIV/0!</v>
      </c>
      <c r="MY26" s="21">
        <f t="shared" si="600"/>
        <v>1</v>
      </c>
      <c r="MZ26" s="21">
        <f t="shared" si="600"/>
        <v>1</v>
      </c>
      <c r="NA26" s="20"/>
      <c r="NB26" s="20"/>
      <c r="NC26" s="20"/>
      <c r="ND26" s="20"/>
    </row>
    <row r="27" spans="1:369" ht="25" customHeight="1">
      <c r="A27" s="1250"/>
      <c r="B27" s="145" t="s">
        <v>1418</v>
      </c>
      <c r="C27" s="1288" t="s">
        <v>1414</v>
      </c>
      <c r="D27" s="1288"/>
      <c r="E27" s="1288"/>
      <c r="F27" s="1288"/>
      <c r="G27" s="1288"/>
      <c r="H27" s="1288"/>
      <c r="I27" s="1288"/>
      <c r="J27" s="1288"/>
      <c r="K27" s="1288"/>
      <c r="L27" s="1288"/>
      <c r="M27" s="1288"/>
      <c r="N27" s="1288"/>
      <c r="O27" s="1288"/>
      <c r="P27" s="1288"/>
      <c r="Q27" s="1288"/>
      <c r="R27" s="1288"/>
      <c r="S27" s="1288"/>
      <c r="T27" s="1288"/>
      <c r="U27" s="1288"/>
      <c r="V27" s="153"/>
      <c r="W27" s="358"/>
      <c r="X27" s="197"/>
      <c r="Y27" s="21">
        <f>(Y22/Y10)</f>
        <v>1</v>
      </c>
      <c r="Z27" s="197"/>
      <c r="AA27" s="21" t="e">
        <f>(AA22/AA10)</f>
        <v>#DIV/0!</v>
      </c>
      <c r="AB27" s="197"/>
      <c r="AC27" s="21" t="e">
        <f>(AC22/AC10)</f>
        <v>#DIV/0!</v>
      </c>
      <c r="AD27" s="197"/>
      <c r="AE27" s="21">
        <f>(AE22/AE10)</f>
        <v>1</v>
      </c>
      <c r="AF27" s="21" t="e">
        <f>(AF22/AF10)</f>
        <v>#DIV/0!</v>
      </c>
      <c r="AG27" s="21">
        <f>(AG22/AG10)</f>
        <v>1</v>
      </c>
      <c r="AH27" s="21">
        <f>(AH22/AH10)</f>
        <v>1</v>
      </c>
      <c r="AI27" s="197"/>
      <c r="AJ27" s="21">
        <f>(AJ22/AJ10)</f>
        <v>1</v>
      </c>
      <c r="AK27" s="114"/>
      <c r="AL27" s="21">
        <f>(AL22/AL10)</f>
        <v>1</v>
      </c>
      <c r="AM27" s="353"/>
      <c r="AN27" s="21" t="e">
        <f t="shared" ref="AN27:AX27" si="601">(AN22/AN10)</f>
        <v>#DIV/0!</v>
      </c>
      <c r="AO27" s="21" t="e">
        <f t="shared" si="601"/>
        <v>#DIV/0!</v>
      </c>
      <c r="AP27" s="21" t="e">
        <f t="shared" si="601"/>
        <v>#DIV/0!</v>
      </c>
      <c r="AQ27" s="21" t="e">
        <f t="shared" si="601"/>
        <v>#DIV/0!</v>
      </c>
      <c r="AR27" s="21" t="e">
        <f t="shared" si="601"/>
        <v>#DIV/0!</v>
      </c>
      <c r="AS27" s="21" t="e">
        <f t="shared" si="601"/>
        <v>#DIV/0!</v>
      </c>
      <c r="AT27" s="21" t="e">
        <f t="shared" si="601"/>
        <v>#DIV/0!</v>
      </c>
      <c r="AU27" s="21" t="e">
        <f t="shared" si="601"/>
        <v>#DIV/0!</v>
      </c>
      <c r="AV27" s="21">
        <f t="shared" si="601"/>
        <v>1</v>
      </c>
      <c r="AW27" s="21" t="e">
        <f t="shared" si="601"/>
        <v>#DIV/0!</v>
      </c>
      <c r="AX27" s="21" t="e">
        <f t="shared" si="601"/>
        <v>#DIV/0!</v>
      </c>
      <c r="AY27" s="114"/>
      <c r="AZ27" s="21" t="e">
        <f>(AZ22/AZ10)</f>
        <v>#DIV/0!</v>
      </c>
      <c r="BA27" s="114"/>
      <c r="BB27" s="21">
        <f>(BB22/BB10)</f>
        <v>1</v>
      </c>
      <c r="BC27" s="197"/>
      <c r="BD27" s="21">
        <f>(BD22/BD10)</f>
        <v>1</v>
      </c>
      <c r="BE27" s="21" t="e">
        <f>(BE22/BE10)</f>
        <v>#DIV/0!</v>
      </c>
      <c r="BF27" s="197"/>
      <c r="BG27" s="21" t="e">
        <f>(BG22/BG10)</f>
        <v>#DIV/0!</v>
      </c>
      <c r="BH27" s="21" t="e">
        <f>(BH22/BH10)</f>
        <v>#DIV/0!</v>
      </c>
      <c r="BI27" s="21">
        <f>(BI22/BI10)</f>
        <v>0.8</v>
      </c>
      <c r="BJ27" s="21">
        <f>(BJ22/BJ10)</f>
        <v>1</v>
      </c>
      <c r="BK27" s="358"/>
      <c r="BL27" s="21">
        <f>(BL22/BL10)</f>
        <v>1</v>
      </c>
      <c r="BM27" s="21">
        <f>(BM22/BM10)</f>
        <v>0</v>
      </c>
      <c r="BN27" s="197"/>
      <c r="BO27" s="21">
        <f>(BO22/BO10)</f>
        <v>1</v>
      </c>
      <c r="BP27" s="21">
        <f>(BP22/BP10)</f>
        <v>1</v>
      </c>
      <c r="BQ27" s="21" t="e">
        <f>(BQ22/BQ10)</f>
        <v>#DIV/0!</v>
      </c>
      <c r="BR27" s="197"/>
      <c r="BS27" s="21" t="e">
        <f>(BS22/BS10)</f>
        <v>#DIV/0!</v>
      </c>
      <c r="BT27" s="21" t="e">
        <f>(BT22/BT10)</f>
        <v>#DIV/0!</v>
      </c>
      <c r="BU27" s="197"/>
      <c r="BV27" s="21" t="e">
        <f>(BV22/BV10)</f>
        <v>#DIV/0!</v>
      </c>
      <c r="BW27" s="197"/>
      <c r="BX27" s="21" t="e">
        <f>(BX22/BX10)</f>
        <v>#DIV/0!</v>
      </c>
      <c r="BY27" s="21" t="e">
        <f>(BY22/BY10)</f>
        <v>#DIV/0!</v>
      </c>
      <c r="BZ27" s="197"/>
      <c r="CA27" s="21">
        <f>(CA22/CA10)</f>
        <v>1</v>
      </c>
      <c r="CB27" s="21">
        <f>(CB22/CB10)</f>
        <v>1</v>
      </c>
      <c r="CC27" s="21" t="e">
        <f>(CC22/CC10)</f>
        <v>#DIV/0!</v>
      </c>
      <c r="CD27" s="21" t="e">
        <f>(CD22/CD10)</f>
        <v>#DIV/0!</v>
      </c>
      <c r="CE27" s="358"/>
      <c r="CF27" s="21">
        <f>(CF22/CF10)</f>
        <v>1</v>
      </c>
      <c r="CG27" s="197"/>
      <c r="CH27" s="21" t="e">
        <f>(CH22/CH10)</f>
        <v>#DIV/0!</v>
      </c>
      <c r="CI27" s="114"/>
      <c r="CJ27" s="21">
        <f>(CJ22/CJ10)</f>
        <v>1</v>
      </c>
      <c r="CK27" s="21">
        <f>(CK22/CK10)</f>
        <v>1</v>
      </c>
      <c r="CL27" s="353"/>
      <c r="CM27" s="21">
        <f>(CM22/CM10)</f>
        <v>1</v>
      </c>
      <c r="CN27" s="21" t="e">
        <f>(CN22/CN10)</f>
        <v>#DIV/0!</v>
      </c>
      <c r="CO27" s="21" t="e">
        <f>(CO22/CO10)</f>
        <v>#DIV/0!</v>
      </c>
      <c r="CP27" s="353"/>
      <c r="CQ27" s="21" t="e">
        <f t="shared" ref="CQ27:CW27" si="602">(CQ22/CQ10)</f>
        <v>#DIV/0!</v>
      </c>
      <c r="CR27" s="21">
        <f t="shared" si="602"/>
        <v>1</v>
      </c>
      <c r="CS27" s="21">
        <f t="shared" si="602"/>
        <v>1</v>
      </c>
      <c r="CT27" s="21">
        <f t="shared" si="602"/>
        <v>1</v>
      </c>
      <c r="CU27" s="21">
        <f t="shared" si="602"/>
        <v>1</v>
      </c>
      <c r="CV27" s="21" t="e">
        <f t="shared" si="602"/>
        <v>#DIV/0!</v>
      </c>
      <c r="CW27" s="21" t="e">
        <f t="shared" si="602"/>
        <v>#DIV/0!</v>
      </c>
      <c r="CX27" s="353"/>
      <c r="CY27" s="21" t="e">
        <f>(CY22/CY10)</f>
        <v>#DIV/0!</v>
      </c>
      <c r="CZ27" s="21">
        <f>(CZ22/CZ10)</f>
        <v>1</v>
      </c>
      <c r="DA27" s="21">
        <f>(DA22/DA10)</f>
        <v>1</v>
      </c>
      <c r="DB27" s="21">
        <f>(DB22/DB10)</f>
        <v>1</v>
      </c>
      <c r="DC27" s="197"/>
      <c r="DD27" s="21">
        <f t="shared" ref="DD27:DN27" si="603">(DD22/DD10)</f>
        <v>1</v>
      </c>
      <c r="DE27" s="21">
        <f t="shared" si="603"/>
        <v>1</v>
      </c>
      <c r="DF27" s="21">
        <f t="shared" si="603"/>
        <v>1</v>
      </c>
      <c r="DG27" s="21">
        <f t="shared" si="603"/>
        <v>1</v>
      </c>
      <c r="DH27" s="21">
        <f t="shared" si="603"/>
        <v>1</v>
      </c>
      <c r="DI27" s="21">
        <f t="shared" si="603"/>
        <v>1</v>
      </c>
      <c r="DJ27" s="21">
        <f t="shared" si="603"/>
        <v>1</v>
      </c>
      <c r="DK27" s="21">
        <f t="shared" si="603"/>
        <v>1</v>
      </c>
      <c r="DL27" s="21">
        <f t="shared" si="603"/>
        <v>1</v>
      </c>
      <c r="DM27" s="21">
        <f t="shared" si="603"/>
        <v>1</v>
      </c>
      <c r="DN27" s="21">
        <f t="shared" si="603"/>
        <v>1</v>
      </c>
      <c r="DO27" s="197"/>
      <c r="DP27" s="21" t="e">
        <f>(DP22/DP10)</f>
        <v>#DIV/0!</v>
      </c>
      <c r="DQ27" s="21">
        <f>(DQ22/DQ10)</f>
        <v>0.75</v>
      </c>
      <c r="DR27" s="21">
        <f>(DR22/DR10)</f>
        <v>0.88888888888888884</v>
      </c>
      <c r="DS27" s="197"/>
      <c r="DT27" s="21" t="e">
        <f t="shared" ref="DT27:DZ27" si="604">(DT22/DT10)</f>
        <v>#DIV/0!</v>
      </c>
      <c r="DU27" s="21" t="e">
        <f t="shared" si="604"/>
        <v>#DIV/0!</v>
      </c>
      <c r="DV27" s="21" t="e">
        <f t="shared" si="604"/>
        <v>#DIV/0!</v>
      </c>
      <c r="DW27" s="21">
        <f t="shared" si="604"/>
        <v>1</v>
      </c>
      <c r="DX27" s="21" t="e">
        <f t="shared" si="604"/>
        <v>#DIV/0!</v>
      </c>
      <c r="DY27" s="21" t="e">
        <f t="shared" si="604"/>
        <v>#DIV/0!</v>
      </c>
      <c r="DZ27" s="21" t="e">
        <f t="shared" si="604"/>
        <v>#DIV/0!</v>
      </c>
      <c r="EA27" s="358"/>
      <c r="EB27" s="21">
        <f>(EB22/EB10)</f>
        <v>1</v>
      </c>
      <c r="EC27" s="197"/>
      <c r="ED27" s="352"/>
      <c r="EE27" s="21" t="e">
        <f>(EE22/EE10)</f>
        <v>#DIV/0!</v>
      </c>
      <c r="EF27" s="21">
        <f>(EF22/EF10)</f>
        <v>1</v>
      </c>
      <c r="EG27" s="21">
        <f>(EG22/EG10)</f>
        <v>1</v>
      </c>
      <c r="EH27" s="21" t="e">
        <f>(EH22/EH10)</f>
        <v>#DIV/0!</v>
      </c>
      <c r="EI27" s="114"/>
      <c r="EJ27" s="21">
        <f>(EJ22/EJ10)</f>
        <v>1</v>
      </c>
      <c r="EK27" s="352"/>
      <c r="EL27" s="21">
        <f>(EL22/EL10)</f>
        <v>1</v>
      </c>
      <c r="EM27" s="21" t="e">
        <f>(EM22/EM10)</f>
        <v>#DIV/0!</v>
      </c>
      <c r="EN27" s="114"/>
      <c r="EO27" s="21" t="e">
        <f>(EO22/EO10)</f>
        <v>#DIV/0!</v>
      </c>
      <c r="EP27" s="352"/>
      <c r="EQ27" s="21" t="e">
        <f t="shared" ref="EQ27:EV27" si="605">(EQ22/EQ10)</f>
        <v>#DIV/0!</v>
      </c>
      <c r="ER27" s="21" t="e">
        <f t="shared" si="605"/>
        <v>#DIV/0!</v>
      </c>
      <c r="ES27" s="21" t="e">
        <f t="shared" si="605"/>
        <v>#DIV/0!</v>
      </c>
      <c r="ET27" s="21" t="e">
        <f t="shared" si="605"/>
        <v>#DIV/0!</v>
      </c>
      <c r="EU27" s="21" t="e">
        <f t="shared" si="605"/>
        <v>#DIV/0!</v>
      </c>
      <c r="EV27" s="21" t="e">
        <f t="shared" si="605"/>
        <v>#DIV/0!</v>
      </c>
      <c r="EW27" s="197"/>
      <c r="EX27" s="352"/>
      <c r="EY27" s="21">
        <f>(EY22/EY10)</f>
        <v>1</v>
      </c>
      <c r="EZ27" s="21" t="e">
        <f>(EZ22/EZ10)</f>
        <v>#DIV/0!</v>
      </c>
      <c r="FA27" s="352"/>
      <c r="FB27" s="21">
        <f>(FB22/FB10)</f>
        <v>1</v>
      </c>
      <c r="FC27" s="21" t="e">
        <f>(FC22/FC10)</f>
        <v>#DIV/0!</v>
      </c>
      <c r="FD27" s="21" t="e">
        <f>(FD22/FD10)</f>
        <v>#DIV/0!</v>
      </c>
      <c r="FE27" s="114"/>
      <c r="FF27" s="21" t="e">
        <f>(FF22/FF10)</f>
        <v>#DIV/0!</v>
      </c>
      <c r="FG27" s="352"/>
      <c r="FH27" s="21" t="e">
        <f>(FH22/FH10)</f>
        <v>#DIV/0!</v>
      </c>
      <c r="FI27" s="21" t="e">
        <f>(FI22/FI10)</f>
        <v>#DIV/0!</v>
      </c>
      <c r="FJ27" s="352"/>
      <c r="FK27" s="21">
        <f>(FK22/FK10)</f>
        <v>1</v>
      </c>
      <c r="FL27" s="21">
        <f>(FL22/FL10)</f>
        <v>1</v>
      </c>
      <c r="FM27" s="21">
        <f>(FM22/FM10)</f>
        <v>1</v>
      </c>
      <c r="FN27" s="358"/>
      <c r="FO27" s="21">
        <f>(FO22/FO10)</f>
        <v>1</v>
      </c>
      <c r="FP27" s="197"/>
      <c r="FQ27" s="21">
        <f>(FQ22/FQ10)</f>
        <v>1</v>
      </c>
      <c r="FR27" s="114"/>
      <c r="FS27" s="21">
        <f>(FS22/FS10)</f>
        <v>1</v>
      </c>
      <c r="FT27" s="352"/>
      <c r="FU27" s="21">
        <f>(FU22/FU10)</f>
        <v>1</v>
      </c>
      <c r="FV27" s="21">
        <f>(FV22/FV10)</f>
        <v>1</v>
      </c>
      <c r="FW27" s="21" t="e">
        <f>(FW22/FW10)</f>
        <v>#DIV/0!</v>
      </c>
      <c r="FX27" s="21" t="e">
        <f>(FX22/FX10)</f>
        <v>#DIV/0!</v>
      </c>
      <c r="FY27" s="21" t="e">
        <f>(FY22/FY10)</f>
        <v>#DIV/0!</v>
      </c>
      <c r="FZ27" s="114"/>
      <c r="GA27" s="21" t="e">
        <f>(GA22/GA10)</f>
        <v>#DIV/0!</v>
      </c>
      <c r="GB27" s="197"/>
      <c r="GC27" s="21">
        <f>(GC22/GC10)</f>
        <v>1</v>
      </c>
      <c r="GD27" s="21">
        <f>(GD22/GD10)</f>
        <v>1</v>
      </c>
      <c r="GE27" s="21" t="e">
        <f>(GE22/GE10)</f>
        <v>#DIV/0!</v>
      </c>
      <c r="GF27" s="197"/>
      <c r="GG27" s="21">
        <f>(GG22/GG10)</f>
        <v>1</v>
      </c>
      <c r="GH27" s="358"/>
      <c r="GI27" s="21">
        <f>(GI22/GI10)</f>
        <v>1</v>
      </c>
      <c r="GJ27" s="197"/>
      <c r="GK27" s="21" t="e">
        <f>(GK22/GK10)</f>
        <v>#DIV/0!</v>
      </c>
      <c r="GL27" s="21" t="e">
        <f>(GL22/GL10)</f>
        <v>#DIV/0!</v>
      </c>
      <c r="GM27" s="197"/>
      <c r="GN27" s="21" t="e">
        <f t="shared" ref="GN27:GR27" si="606">(GN22/GN10)</f>
        <v>#DIV/0!</v>
      </c>
      <c r="GO27" s="21" t="e">
        <f t="shared" si="606"/>
        <v>#DIV/0!</v>
      </c>
      <c r="GP27" s="21" t="e">
        <f t="shared" si="606"/>
        <v>#DIV/0!</v>
      </c>
      <c r="GQ27" s="21" t="e">
        <f t="shared" si="606"/>
        <v>#DIV/0!</v>
      </c>
      <c r="GR27" s="21" t="e">
        <f t="shared" si="606"/>
        <v>#DIV/0!</v>
      </c>
      <c r="GS27" s="358"/>
      <c r="GT27" s="21">
        <f>(GT22/GT10)</f>
        <v>1</v>
      </c>
      <c r="GU27" s="197"/>
      <c r="GV27" s="352"/>
      <c r="GW27" s="21">
        <f>(GW22/GW10)</f>
        <v>1</v>
      </c>
      <c r="GX27" s="21" t="e">
        <f>(GX22/GX10)</f>
        <v>#DIV/0!</v>
      </c>
      <c r="GY27" s="352"/>
      <c r="GZ27" s="21">
        <f t="shared" ref="GZ27:HG27" si="607">(GZ22/GZ10)</f>
        <v>1</v>
      </c>
      <c r="HA27" s="21">
        <f t="shared" si="607"/>
        <v>1</v>
      </c>
      <c r="HB27" s="21">
        <f t="shared" si="607"/>
        <v>1</v>
      </c>
      <c r="HC27" s="21">
        <f t="shared" si="607"/>
        <v>1</v>
      </c>
      <c r="HD27" s="21">
        <f t="shared" si="607"/>
        <v>1</v>
      </c>
      <c r="HE27" s="21">
        <f t="shared" si="607"/>
        <v>1</v>
      </c>
      <c r="HF27" s="21" t="e">
        <f t="shared" si="607"/>
        <v>#DIV/0!</v>
      </c>
      <c r="HG27" s="21" t="e">
        <f t="shared" si="607"/>
        <v>#DIV/0!</v>
      </c>
      <c r="HH27" s="197"/>
      <c r="HI27" s="21">
        <f t="shared" ref="HI27:HN27" si="608">(HI22/HI10)</f>
        <v>1</v>
      </c>
      <c r="HJ27" s="21">
        <f t="shared" si="608"/>
        <v>1</v>
      </c>
      <c r="HK27" s="21">
        <f t="shared" si="608"/>
        <v>1</v>
      </c>
      <c r="HL27" s="21">
        <f t="shared" si="608"/>
        <v>1</v>
      </c>
      <c r="HM27" s="21">
        <f t="shared" si="608"/>
        <v>1</v>
      </c>
      <c r="HN27" s="21">
        <f t="shared" si="608"/>
        <v>1</v>
      </c>
      <c r="HO27" s="197"/>
      <c r="HP27" s="352"/>
      <c r="HQ27" s="21">
        <f>(HQ22/HQ10)</f>
        <v>1</v>
      </c>
      <c r="HR27" s="21">
        <f>(HR22/HR10)</f>
        <v>1</v>
      </c>
      <c r="HS27" s="21">
        <f>(HS22/HS10)</f>
        <v>1</v>
      </c>
      <c r="HT27" s="352"/>
      <c r="HU27" s="21" t="e">
        <f>(HU22/HU10)</f>
        <v>#DIV/0!</v>
      </c>
      <c r="HV27" s="21">
        <f>(HV22/HV10)</f>
        <v>0.83333333333333337</v>
      </c>
      <c r="HW27" s="21">
        <f>(HW22/HW10)</f>
        <v>1</v>
      </c>
      <c r="HX27" s="21">
        <f>(HX22/HX10)</f>
        <v>1</v>
      </c>
      <c r="HY27" s="114"/>
      <c r="HZ27" s="21">
        <f>(HZ22/HZ10)</f>
        <v>1</v>
      </c>
      <c r="IA27" s="358"/>
      <c r="IB27" s="197"/>
      <c r="IC27" s="21">
        <f t="shared" ref="IC27:IJ27" si="609">(IC22/IC10)</f>
        <v>1</v>
      </c>
      <c r="ID27" s="21">
        <f t="shared" si="609"/>
        <v>1</v>
      </c>
      <c r="IE27" s="21">
        <f t="shared" si="609"/>
        <v>1</v>
      </c>
      <c r="IF27" s="21">
        <f t="shared" si="609"/>
        <v>1</v>
      </c>
      <c r="IG27" s="21">
        <f t="shared" si="609"/>
        <v>1</v>
      </c>
      <c r="IH27" s="21">
        <f t="shared" si="609"/>
        <v>1</v>
      </c>
      <c r="II27" s="21" t="e">
        <f t="shared" si="609"/>
        <v>#DIV/0!</v>
      </c>
      <c r="IJ27" s="21">
        <f t="shared" si="609"/>
        <v>1</v>
      </c>
      <c r="IK27" s="358"/>
      <c r="IL27" s="197"/>
      <c r="IM27" s="21">
        <f t="shared" ref="IM27:IR27" si="610">(IM22/IM10)</f>
        <v>1</v>
      </c>
      <c r="IN27" s="21">
        <f t="shared" si="610"/>
        <v>1</v>
      </c>
      <c r="IO27" s="21">
        <f t="shared" si="610"/>
        <v>1</v>
      </c>
      <c r="IP27" s="21">
        <f t="shared" si="610"/>
        <v>1</v>
      </c>
      <c r="IQ27" s="21">
        <f t="shared" si="610"/>
        <v>0.8571428571428571</v>
      </c>
      <c r="IR27" s="21">
        <f t="shared" si="610"/>
        <v>1</v>
      </c>
      <c r="IS27" s="358"/>
      <c r="IT27" s="21">
        <f>(IT22/IT10)</f>
        <v>1</v>
      </c>
      <c r="IU27" s="21">
        <f>(IU22/IU10)</f>
        <v>1</v>
      </c>
      <c r="IV27" s="197"/>
      <c r="IW27" s="21">
        <f>(IW22/IW10)</f>
        <v>1</v>
      </c>
      <c r="IX27" s="21" t="e">
        <f>(IX22/IX10)</f>
        <v>#DIV/0!</v>
      </c>
      <c r="IY27" s="114"/>
      <c r="IZ27" s="21">
        <f>(IZ22/IZ10)</f>
        <v>1</v>
      </c>
      <c r="JA27" s="21">
        <f>(JA22/JA10)</f>
        <v>1</v>
      </c>
      <c r="JB27" s="114"/>
      <c r="JC27" s="21" t="e">
        <f>(JC22/JC10)</f>
        <v>#DIV/0!</v>
      </c>
      <c r="JD27" s="21" t="e">
        <f>(JD22/JD10)</f>
        <v>#DIV/0!</v>
      </c>
      <c r="JE27" s="21">
        <f>(JE22/JE10)</f>
        <v>1</v>
      </c>
      <c r="JF27" s="114"/>
      <c r="JG27" s="21">
        <f>(JG22/JG10)</f>
        <v>1</v>
      </c>
      <c r="JH27" s="197"/>
      <c r="JI27" s="21">
        <f>(JI22/JI10)</f>
        <v>1</v>
      </c>
      <c r="JJ27" s="21">
        <f>(JJ22/JJ10)</f>
        <v>1</v>
      </c>
      <c r="JK27" s="21">
        <f>(JK22/JK10)</f>
        <v>1</v>
      </c>
      <c r="JL27" s="21">
        <f>(JL22/JL10)</f>
        <v>1</v>
      </c>
      <c r="JM27" s="197"/>
      <c r="JN27" s="21">
        <f>(JN22/JN10)</f>
        <v>1</v>
      </c>
      <c r="JO27" s="418"/>
      <c r="JP27" s="358"/>
      <c r="JQ27" s="197"/>
      <c r="JR27" s="21">
        <f t="shared" ref="JR27:KC27" si="611">(JR22/JR10)</f>
        <v>1</v>
      </c>
      <c r="JS27" s="21">
        <f t="shared" si="611"/>
        <v>1</v>
      </c>
      <c r="JT27" s="21">
        <f t="shared" si="611"/>
        <v>1</v>
      </c>
      <c r="JU27" s="21" t="e">
        <f t="shared" si="611"/>
        <v>#DIV/0!</v>
      </c>
      <c r="JV27" s="21" t="e">
        <f t="shared" si="611"/>
        <v>#DIV/0!</v>
      </c>
      <c r="JW27" s="21" t="e">
        <f t="shared" si="611"/>
        <v>#DIV/0!</v>
      </c>
      <c r="JX27" s="21" t="e">
        <f t="shared" si="611"/>
        <v>#DIV/0!</v>
      </c>
      <c r="JY27" s="21" t="e">
        <f t="shared" si="611"/>
        <v>#DIV/0!</v>
      </c>
      <c r="JZ27" s="21">
        <f t="shared" si="611"/>
        <v>1</v>
      </c>
      <c r="KA27" s="21" t="e">
        <f t="shared" si="611"/>
        <v>#DIV/0!</v>
      </c>
      <c r="KB27" s="21" t="e">
        <f t="shared" si="611"/>
        <v>#DIV/0!</v>
      </c>
      <c r="KC27" s="21">
        <f t="shared" si="611"/>
        <v>1</v>
      </c>
      <c r="KD27" s="197"/>
      <c r="KE27" s="21" t="e">
        <f>(KE22/KE10)</f>
        <v>#DIV/0!</v>
      </c>
      <c r="KF27" s="21" t="e">
        <f>(KF22/KF10)</f>
        <v>#DIV/0!</v>
      </c>
      <c r="KG27" s="21" t="e">
        <f>(KG22/KG10)</f>
        <v>#DIV/0!</v>
      </c>
      <c r="KH27" s="197"/>
      <c r="KI27" s="21" t="e">
        <f>(KI22/KI10)</f>
        <v>#DIV/0!</v>
      </c>
      <c r="KJ27" s="21" t="e">
        <f>(KJ22/KJ10)</f>
        <v>#DIV/0!</v>
      </c>
      <c r="KK27" s="21" t="e">
        <f>(KK22/KK10)</f>
        <v>#DIV/0!</v>
      </c>
      <c r="KL27" s="21" t="e">
        <f>(KL22/KL10)</f>
        <v>#DIV/0!</v>
      </c>
      <c r="KM27" s="197"/>
      <c r="KN27" s="21">
        <f>(KN22/KN10)</f>
        <v>1</v>
      </c>
      <c r="KO27" s="21">
        <f>(KO22/KO10)</f>
        <v>1</v>
      </c>
      <c r="KP27" s="21">
        <f>(KP22/KP10)</f>
        <v>1</v>
      </c>
      <c r="KQ27" s="197"/>
      <c r="KR27" s="21" t="e">
        <f>(KR22/KR10)</f>
        <v>#DIV/0!</v>
      </c>
      <c r="KS27" s="21">
        <f>(KS22/KS10)</f>
        <v>0.66666666666666663</v>
      </c>
      <c r="KT27" s="21">
        <f>(KT22/KT10)</f>
        <v>1</v>
      </c>
      <c r="KU27" s="358"/>
      <c r="KV27" s="197"/>
      <c r="KW27" s="21" t="e">
        <f>(KW22/KW10)</f>
        <v>#DIV/0!</v>
      </c>
      <c r="KX27" s="21" t="e">
        <f>(KX22/KX10)</f>
        <v>#DIV/0!</v>
      </c>
      <c r="KY27" s="21" t="e">
        <f>(KY22/KY10)</f>
        <v>#DIV/0!</v>
      </c>
      <c r="KZ27" s="21" t="e">
        <f>(KZ22/KZ10)</f>
        <v>#DIV/0!</v>
      </c>
      <c r="LA27" s="21" t="e">
        <f>(LA22/LA10)</f>
        <v>#DIV/0!</v>
      </c>
      <c r="LB27" s="197"/>
      <c r="LC27" s="21" t="e">
        <f>(LC22/LC10)</f>
        <v>#DIV/0!</v>
      </c>
      <c r="LD27" s="21" t="e">
        <f>(LD22/LD10)</f>
        <v>#DIV/0!</v>
      </c>
      <c r="LE27" s="21" t="e">
        <f>(LE22/LE10)</f>
        <v>#DIV/0!</v>
      </c>
      <c r="LF27" s="352"/>
      <c r="LG27" s="21" t="e">
        <f>(LG22/LG10)</f>
        <v>#DIV/0!</v>
      </c>
      <c r="LH27" s="21" t="e">
        <f>(LH22/LH10)</f>
        <v>#DIV/0!</v>
      </c>
      <c r="LI27" s="21" t="e">
        <f>(LI22/LI10)</f>
        <v>#DIV/0!</v>
      </c>
      <c r="LJ27" s="197"/>
      <c r="LK27" s="21" t="e">
        <f t="shared" ref="LK27:LX27" si="612">(LK22/LK10)</f>
        <v>#DIV/0!</v>
      </c>
      <c r="LL27" s="21" t="e">
        <f t="shared" si="612"/>
        <v>#DIV/0!</v>
      </c>
      <c r="LM27" s="21" t="e">
        <f t="shared" si="612"/>
        <v>#DIV/0!</v>
      </c>
      <c r="LN27" s="21" t="e">
        <f t="shared" si="612"/>
        <v>#DIV/0!</v>
      </c>
      <c r="LO27" s="21" t="e">
        <f t="shared" si="612"/>
        <v>#DIV/0!</v>
      </c>
      <c r="LP27" s="21" t="e">
        <f t="shared" si="612"/>
        <v>#DIV/0!</v>
      </c>
      <c r="LQ27" s="21" t="e">
        <f t="shared" si="612"/>
        <v>#DIV/0!</v>
      </c>
      <c r="LR27" s="21" t="e">
        <f t="shared" si="612"/>
        <v>#DIV/0!</v>
      </c>
      <c r="LS27" s="21" t="e">
        <f t="shared" si="612"/>
        <v>#DIV/0!</v>
      </c>
      <c r="LT27" s="21" t="e">
        <f t="shared" si="612"/>
        <v>#DIV/0!</v>
      </c>
      <c r="LU27" s="21" t="e">
        <f t="shared" si="612"/>
        <v>#DIV/0!</v>
      </c>
      <c r="LV27" s="21" t="e">
        <f t="shared" si="612"/>
        <v>#DIV/0!</v>
      </c>
      <c r="LW27" s="21" t="e">
        <f t="shared" si="612"/>
        <v>#DIV/0!</v>
      </c>
      <c r="LX27" s="21" t="e">
        <f t="shared" si="612"/>
        <v>#DIV/0!</v>
      </c>
      <c r="LY27" s="197"/>
      <c r="LZ27" s="21" t="e">
        <f>(LZ22/LZ10)</f>
        <v>#DIV/0!</v>
      </c>
      <c r="MA27" s="21">
        <f>(MA22/MA10)</f>
        <v>1</v>
      </c>
      <c r="MB27" s="21" t="e">
        <f>(MB22/MB10)</f>
        <v>#DIV/0!</v>
      </c>
      <c r="MC27" s="21" t="e">
        <f>(MC22/MC10)</f>
        <v>#DIV/0!</v>
      </c>
      <c r="MD27" s="21" t="e">
        <f>(MD22/MD10)</f>
        <v>#DIV/0!</v>
      </c>
      <c r="ME27" s="197"/>
      <c r="MF27" s="21" t="e">
        <f>(MF22/MF10)</f>
        <v>#DIV/0!</v>
      </c>
      <c r="MG27" s="21" t="e">
        <f>(MG22/MG10)</f>
        <v>#DIV/0!</v>
      </c>
      <c r="MH27" s="21" t="e">
        <f>(MH22/MH10)</f>
        <v>#DIV/0!</v>
      </c>
      <c r="MI27" s="21" t="e">
        <f>(MI22/MI10)</f>
        <v>#DIV/0!</v>
      </c>
      <c r="MJ27" s="197"/>
      <c r="MK27" s="21" t="e">
        <f t="shared" ref="MK27:MP27" si="613">(MK22/MK10)</f>
        <v>#DIV/0!</v>
      </c>
      <c r="ML27" s="21" t="e">
        <f t="shared" si="613"/>
        <v>#DIV/0!</v>
      </c>
      <c r="MM27" s="21" t="e">
        <f t="shared" si="613"/>
        <v>#DIV/0!</v>
      </c>
      <c r="MN27" s="21" t="e">
        <f t="shared" si="613"/>
        <v>#DIV/0!</v>
      </c>
      <c r="MO27" s="21" t="e">
        <f t="shared" si="613"/>
        <v>#DIV/0!</v>
      </c>
      <c r="MP27" s="21">
        <f t="shared" si="613"/>
        <v>1</v>
      </c>
      <c r="MQ27" s="163"/>
      <c r="MR27" s="21">
        <f t="shared" ref="MR27:MZ27" si="614">(MR22/MR10)</f>
        <v>1</v>
      </c>
      <c r="MS27" s="21" t="e">
        <f t="shared" si="614"/>
        <v>#DIV/0!</v>
      </c>
      <c r="MT27" s="21" t="e">
        <f t="shared" si="614"/>
        <v>#DIV/0!</v>
      </c>
      <c r="MU27" s="21" t="e">
        <f t="shared" si="614"/>
        <v>#DIV/0!</v>
      </c>
      <c r="MV27" s="21" t="e">
        <f t="shared" si="614"/>
        <v>#DIV/0!</v>
      </c>
      <c r="MW27" s="21">
        <f t="shared" si="614"/>
        <v>0.75</v>
      </c>
      <c r="MX27" s="21" t="e">
        <f t="shared" si="614"/>
        <v>#DIV/0!</v>
      </c>
      <c r="MY27" s="21" t="e">
        <f t="shared" si="614"/>
        <v>#DIV/0!</v>
      </c>
      <c r="MZ27" s="21" t="e">
        <f t="shared" si="614"/>
        <v>#DIV/0!</v>
      </c>
      <c r="NA27" s="20"/>
      <c r="NB27" s="20"/>
      <c r="NC27" s="20"/>
      <c r="ND27" s="20"/>
    </row>
    <row r="28" spans="1:369" ht="25" customHeight="1" thickBot="1">
      <c r="A28" s="1250"/>
      <c r="B28" s="145" t="s">
        <v>1419</v>
      </c>
      <c r="C28" s="1288" t="s">
        <v>1415</v>
      </c>
      <c r="D28" s="1288"/>
      <c r="E28" s="1288"/>
      <c r="F28" s="1288"/>
      <c r="G28" s="1288"/>
      <c r="H28" s="1288"/>
      <c r="I28" s="1288"/>
      <c r="J28" s="1288"/>
      <c r="K28" s="1288"/>
      <c r="L28" s="1288"/>
      <c r="M28" s="1288"/>
      <c r="N28" s="1288"/>
      <c r="O28" s="1288"/>
      <c r="P28" s="1288"/>
      <c r="Q28" s="1288"/>
      <c r="R28" s="1288"/>
      <c r="S28" s="1288"/>
      <c r="T28" s="1288"/>
      <c r="U28" s="1288"/>
      <c r="V28" s="153"/>
      <c r="W28" s="358"/>
      <c r="X28" s="197"/>
      <c r="Y28" s="21">
        <f>Y24/Y11</f>
        <v>1</v>
      </c>
      <c r="Z28" s="197"/>
      <c r="AA28" s="21">
        <f>AA24/AA11</f>
        <v>1</v>
      </c>
      <c r="AB28" s="197"/>
      <c r="AC28" s="21" t="e">
        <f>AC24/AC11</f>
        <v>#DIV/0!</v>
      </c>
      <c r="AD28" s="197"/>
      <c r="AE28" s="21">
        <f>AE24/AE11</f>
        <v>1</v>
      </c>
      <c r="AF28" s="21" t="e">
        <f>AF24/AF11</f>
        <v>#DIV/0!</v>
      </c>
      <c r="AG28" s="21" t="e">
        <f>AG24/AG11</f>
        <v>#DIV/0!</v>
      </c>
      <c r="AH28" s="21">
        <f>AH24/AH11</f>
        <v>1</v>
      </c>
      <c r="AI28" s="197"/>
      <c r="AJ28" s="21" t="e">
        <f>AJ24/AJ11</f>
        <v>#DIV/0!</v>
      </c>
      <c r="AK28" s="114"/>
      <c r="AL28" s="21">
        <f>AL24/AL11</f>
        <v>1</v>
      </c>
      <c r="AM28" s="353"/>
      <c r="AN28" s="21">
        <f t="shared" ref="AN28:AX28" si="615">AN24/AN11</f>
        <v>1</v>
      </c>
      <c r="AO28" s="21">
        <f t="shared" si="615"/>
        <v>1</v>
      </c>
      <c r="AP28" s="21" t="e">
        <f t="shared" si="615"/>
        <v>#DIV/0!</v>
      </c>
      <c r="AQ28" s="21">
        <f t="shared" si="615"/>
        <v>0.5</v>
      </c>
      <c r="AR28" s="21">
        <f t="shared" si="615"/>
        <v>1</v>
      </c>
      <c r="AS28" s="21">
        <f t="shared" si="615"/>
        <v>1</v>
      </c>
      <c r="AT28" s="21">
        <f t="shared" si="615"/>
        <v>1</v>
      </c>
      <c r="AU28" s="21">
        <f t="shared" si="615"/>
        <v>1</v>
      </c>
      <c r="AV28" s="21">
        <f t="shared" si="615"/>
        <v>1</v>
      </c>
      <c r="AW28" s="21">
        <f t="shared" si="615"/>
        <v>0.5</v>
      </c>
      <c r="AX28" s="21">
        <f t="shared" si="615"/>
        <v>1</v>
      </c>
      <c r="AY28" s="114"/>
      <c r="AZ28" s="21">
        <f>AZ24/AZ11</f>
        <v>1</v>
      </c>
      <c r="BA28" s="114"/>
      <c r="BB28" s="21">
        <f>BB24/BB11</f>
        <v>1</v>
      </c>
      <c r="BC28" s="197"/>
      <c r="BD28" s="21">
        <f>BD24/BD11</f>
        <v>1</v>
      </c>
      <c r="BE28" s="21" t="e">
        <f>BE24/BE11</f>
        <v>#DIV/0!</v>
      </c>
      <c r="BF28" s="197"/>
      <c r="BG28" s="21" t="e">
        <f>BG24/BG11</f>
        <v>#DIV/0!</v>
      </c>
      <c r="BH28" s="21" t="e">
        <f>BH24/BH11</f>
        <v>#DIV/0!</v>
      </c>
      <c r="BI28" s="21">
        <f>BI24/BI11</f>
        <v>0</v>
      </c>
      <c r="BJ28" s="21">
        <f>BJ24/BJ11</f>
        <v>1</v>
      </c>
      <c r="BK28" s="358"/>
      <c r="BL28" s="21">
        <f>BL24/BL11</f>
        <v>0.88888888888888884</v>
      </c>
      <c r="BM28" s="21" t="e">
        <f>BM24/BM11</f>
        <v>#DIV/0!</v>
      </c>
      <c r="BN28" s="197"/>
      <c r="BO28" s="21">
        <f>BO24/BO11</f>
        <v>0.5</v>
      </c>
      <c r="BP28" s="21" t="e">
        <f>BP24/BP11</f>
        <v>#DIV/0!</v>
      </c>
      <c r="BQ28" s="21">
        <f>BQ24/BQ11</f>
        <v>1</v>
      </c>
      <c r="BR28" s="197"/>
      <c r="BS28" s="21">
        <f>BS24/BS11</f>
        <v>1</v>
      </c>
      <c r="BT28" s="21" t="e">
        <f>BT24/BT11</f>
        <v>#DIV/0!</v>
      </c>
      <c r="BU28" s="197"/>
      <c r="BV28" s="21" t="e">
        <f>BV24/BV11</f>
        <v>#DIV/0!</v>
      </c>
      <c r="BW28" s="197"/>
      <c r="BX28" s="21">
        <f>BX24/BX11</f>
        <v>1</v>
      </c>
      <c r="BY28" s="21" t="e">
        <f>BY24/BY11</f>
        <v>#DIV/0!</v>
      </c>
      <c r="BZ28" s="197"/>
      <c r="CA28" s="21" t="e">
        <f>CA24/CA11</f>
        <v>#DIV/0!</v>
      </c>
      <c r="CB28" s="21" t="e">
        <f>CB24/CB11</f>
        <v>#DIV/0!</v>
      </c>
      <c r="CC28" s="21" t="e">
        <f>CC24/CC11</f>
        <v>#DIV/0!</v>
      </c>
      <c r="CD28" s="21" t="e">
        <f>CD24/CD11</f>
        <v>#DIV/0!</v>
      </c>
      <c r="CE28" s="358"/>
      <c r="CF28" s="21" t="e">
        <f>CF24/CF11</f>
        <v>#DIV/0!</v>
      </c>
      <c r="CG28" s="197"/>
      <c r="CH28" s="21">
        <f>CH24/CH11</f>
        <v>0.5</v>
      </c>
      <c r="CI28" s="114"/>
      <c r="CJ28" s="21">
        <f>CJ24/CJ11</f>
        <v>0.8571428571428571</v>
      </c>
      <c r="CK28" s="21" t="e">
        <f>CK24/CK11</f>
        <v>#DIV/0!</v>
      </c>
      <c r="CL28" s="353"/>
      <c r="CM28" s="21">
        <f>CM24/CM11</f>
        <v>0.875</v>
      </c>
      <c r="CN28" s="21" t="e">
        <f>CN24/CN11</f>
        <v>#DIV/0!</v>
      </c>
      <c r="CO28" s="21" t="e">
        <f>CO24/CO11</f>
        <v>#DIV/0!</v>
      </c>
      <c r="CP28" s="353"/>
      <c r="CQ28" s="21">
        <f t="shared" ref="CQ28:CW28" si="616">CQ24/CQ11</f>
        <v>1</v>
      </c>
      <c r="CR28" s="21">
        <f t="shared" si="616"/>
        <v>1</v>
      </c>
      <c r="CS28" s="21" t="e">
        <f t="shared" si="616"/>
        <v>#DIV/0!</v>
      </c>
      <c r="CT28" s="21" t="e">
        <f t="shared" si="616"/>
        <v>#DIV/0!</v>
      </c>
      <c r="CU28" s="21" t="e">
        <f t="shared" si="616"/>
        <v>#DIV/0!</v>
      </c>
      <c r="CV28" s="21" t="e">
        <f t="shared" si="616"/>
        <v>#DIV/0!</v>
      </c>
      <c r="CW28" s="21" t="e">
        <f t="shared" si="616"/>
        <v>#DIV/0!</v>
      </c>
      <c r="CX28" s="353"/>
      <c r="CY28" s="21" t="e">
        <f>CY24/CY11</f>
        <v>#DIV/0!</v>
      </c>
      <c r="CZ28" s="21">
        <f>CZ24/CZ11</f>
        <v>1</v>
      </c>
      <c r="DA28" s="21">
        <f>DA24/DA11</f>
        <v>0</v>
      </c>
      <c r="DB28" s="21">
        <f>DB24/DB11</f>
        <v>1</v>
      </c>
      <c r="DC28" s="197"/>
      <c r="DD28" s="21">
        <f t="shared" ref="DD28:DN28" si="617">DD24/DD11</f>
        <v>1</v>
      </c>
      <c r="DE28" s="21" t="e">
        <f t="shared" si="617"/>
        <v>#DIV/0!</v>
      </c>
      <c r="DF28" s="21">
        <f t="shared" si="617"/>
        <v>1</v>
      </c>
      <c r="DG28" s="21">
        <f t="shared" si="617"/>
        <v>1</v>
      </c>
      <c r="DH28" s="21" t="e">
        <f t="shared" si="617"/>
        <v>#DIV/0!</v>
      </c>
      <c r="DI28" s="21" t="e">
        <f t="shared" si="617"/>
        <v>#DIV/0!</v>
      </c>
      <c r="DJ28" s="21" t="e">
        <f t="shared" si="617"/>
        <v>#DIV/0!</v>
      </c>
      <c r="DK28" s="21" t="e">
        <f t="shared" si="617"/>
        <v>#DIV/0!</v>
      </c>
      <c r="DL28" s="21">
        <f t="shared" si="617"/>
        <v>1</v>
      </c>
      <c r="DM28" s="21">
        <f t="shared" si="617"/>
        <v>1</v>
      </c>
      <c r="DN28" s="21">
        <f t="shared" si="617"/>
        <v>1</v>
      </c>
      <c r="DO28" s="197"/>
      <c r="DP28" s="21">
        <f>DP24/DP11</f>
        <v>1</v>
      </c>
      <c r="DQ28" s="21">
        <f>DQ24/DQ11</f>
        <v>0</v>
      </c>
      <c r="DR28" s="21">
        <f>DR24/DR11</f>
        <v>0</v>
      </c>
      <c r="DS28" s="197"/>
      <c r="DT28" s="21">
        <f t="shared" ref="DT28:DZ28" si="618">DT24/DT11</f>
        <v>1</v>
      </c>
      <c r="DU28" s="21">
        <f t="shared" si="618"/>
        <v>1</v>
      </c>
      <c r="DV28" s="21">
        <f t="shared" si="618"/>
        <v>1</v>
      </c>
      <c r="DW28" s="21">
        <f t="shared" si="618"/>
        <v>0</v>
      </c>
      <c r="DX28" s="21">
        <f t="shared" si="618"/>
        <v>1</v>
      </c>
      <c r="DY28" s="21">
        <f t="shared" si="618"/>
        <v>1</v>
      </c>
      <c r="DZ28" s="21">
        <f t="shared" si="618"/>
        <v>1</v>
      </c>
      <c r="EA28" s="358"/>
      <c r="EB28" s="21">
        <f>EB24/EB11</f>
        <v>0.5</v>
      </c>
      <c r="EC28" s="197"/>
      <c r="ED28" s="352"/>
      <c r="EE28" s="21" t="e">
        <f>EE24/EE11</f>
        <v>#DIV/0!</v>
      </c>
      <c r="EF28" s="21" t="e">
        <f>EF24/EF11</f>
        <v>#DIV/0!</v>
      </c>
      <c r="EG28" s="21" t="e">
        <f>EG24/EG11</f>
        <v>#DIV/0!</v>
      </c>
      <c r="EH28" s="21" t="e">
        <f>EH24/EH11</f>
        <v>#DIV/0!</v>
      </c>
      <c r="EI28" s="114"/>
      <c r="EJ28" s="21">
        <f>EJ24/EJ11</f>
        <v>1</v>
      </c>
      <c r="EK28" s="352"/>
      <c r="EL28" s="21">
        <f>EL24/EL11</f>
        <v>1</v>
      </c>
      <c r="EM28" s="21" t="e">
        <f>EM24/EM11</f>
        <v>#DIV/0!</v>
      </c>
      <c r="EN28" s="114"/>
      <c r="EO28" s="21" t="e">
        <f>EO24/EO11</f>
        <v>#DIV/0!</v>
      </c>
      <c r="EP28" s="352"/>
      <c r="EQ28" s="21">
        <f t="shared" ref="EQ28:EV28" si="619">EQ24/EQ11</f>
        <v>1</v>
      </c>
      <c r="ER28" s="21">
        <f t="shared" si="619"/>
        <v>0.5</v>
      </c>
      <c r="ES28" s="21">
        <f t="shared" si="619"/>
        <v>1</v>
      </c>
      <c r="ET28" s="21">
        <f t="shared" si="619"/>
        <v>1</v>
      </c>
      <c r="EU28" s="21">
        <f t="shared" si="619"/>
        <v>1</v>
      </c>
      <c r="EV28" s="21">
        <f t="shared" si="619"/>
        <v>1</v>
      </c>
      <c r="EW28" s="197"/>
      <c r="EX28" s="352"/>
      <c r="EY28" s="21">
        <f>EY24/EY11</f>
        <v>1</v>
      </c>
      <c r="EZ28" s="21" t="e">
        <f>EZ24/EZ11</f>
        <v>#DIV/0!</v>
      </c>
      <c r="FA28" s="352"/>
      <c r="FB28" s="21">
        <f>FB24/FB11</f>
        <v>0.5</v>
      </c>
      <c r="FC28" s="21" t="e">
        <f>FC24/FC11</f>
        <v>#DIV/0!</v>
      </c>
      <c r="FD28" s="21" t="e">
        <f>FD24/FD11</f>
        <v>#DIV/0!</v>
      </c>
      <c r="FE28" s="114"/>
      <c r="FF28" s="21">
        <f>FF24/FF11</f>
        <v>1</v>
      </c>
      <c r="FG28" s="352"/>
      <c r="FH28" s="21" t="e">
        <f>FH24/FH11</f>
        <v>#DIV/0!</v>
      </c>
      <c r="FI28" s="21" t="e">
        <f>FI24/FI11</f>
        <v>#DIV/0!</v>
      </c>
      <c r="FJ28" s="352"/>
      <c r="FK28" s="21" t="e">
        <f>FK24/FK11</f>
        <v>#DIV/0!</v>
      </c>
      <c r="FL28" s="21" t="e">
        <f>FL24/FL11</f>
        <v>#DIV/0!</v>
      </c>
      <c r="FM28" s="21" t="e">
        <f>FM24/FM11</f>
        <v>#DIV/0!</v>
      </c>
      <c r="FN28" s="358"/>
      <c r="FO28" s="21">
        <f>FO24/FO11</f>
        <v>0.66666666666666663</v>
      </c>
      <c r="FP28" s="197"/>
      <c r="FQ28" s="21">
        <f>FQ24/FQ11</f>
        <v>0.66666666666666663</v>
      </c>
      <c r="FR28" s="114"/>
      <c r="FS28" s="21" t="e">
        <f>FS24/FS11</f>
        <v>#DIV/0!</v>
      </c>
      <c r="FT28" s="352"/>
      <c r="FU28" s="21" t="e">
        <f>FU24/FU11</f>
        <v>#DIV/0!</v>
      </c>
      <c r="FV28" s="21" t="e">
        <f>FV24/FV11</f>
        <v>#DIV/0!</v>
      </c>
      <c r="FW28" s="21" t="e">
        <f>FW24/FW11</f>
        <v>#DIV/0!</v>
      </c>
      <c r="FX28" s="21" t="e">
        <f>FX24/FX11</f>
        <v>#DIV/0!</v>
      </c>
      <c r="FY28" s="21">
        <f>FY24/FY11</f>
        <v>0</v>
      </c>
      <c r="FZ28" s="114"/>
      <c r="GA28" s="21" t="e">
        <f>GA24/GA11</f>
        <v>#DIV/0!</v>
      </c>
      <c r="GB28" s="197"/>
      <c r="GC28" s="21">
        <f>GC24/GC11</f>
        <v>1</v>
      </c>
      <c r="GD28" s="21" t="e">
        <f>GD24/GD11</f>
        <v>#DIV/0!</v>
      </c>
      <c r="GE28" s="21" t="e">
        <f>GE24/GE11</f>
        <v>#DIV/0!</v>
      </c>
      <c r="GF28" s="197"/>
      <c r="GG28" s="21">
        <f>GG24/GG11</f>
        <v>1</v>
      </c>
      <c r="GH28" s="358"/>
      <c r="GI28" s="21">
        <f>GI24/GI11</f>
        <v>1</v>
      </c>
      <c r="GJ28" s="197"/>
      <c r="GK28" s="21">
        <f>GK24/GK11</f>
        <v>1</v>
      </c>
      <c r="GL28" s="21">
        <f>GL24/GL11</f>
        <v>1</v>
      </c>
      <c r="GM28" s="197"/>
      <c r="GN28" s="21" t="e">
        <f t="shared" ref="GN28:GR28" si="620">GN24/GN11</f>
        <v>#DIV/0!</v>
      </c>
      <c r="GO28" s="21">
        <f t="shared" si="620"/>
        <v>0.66666666666666663</v>
      </c>
      <c r="GP28" s="21">
        <f t="shared" si="620"/>
        <v>1</v>
      </c>
      <c r="GQ28" s="21" t="e">
        <f t="shared" si="620"/>
        <v>#DIV/0!</v>
      </c>
      <c r="GR28" s="21" t="e">
        <f t="shared" si="620"/>
        <v>#DIV/0!</v>
      </c>
      <c r="GS28" s="358"/>
      <c r="GT28" s="21">
        <f>GT24/GT11</f>
        <v>1</v>
      </c>
      <c r="GU28" s="197"/>
      <c r="GV28" s="352"/>
      <c r="GW28" s="21" t="e">
        <f>GW24/GW11</f>
        <v>#DIV/0!</v>
      </c>
      <c r="GX28" s="21" t="e">
        <f>GX24/GX11</f>
        <v>#DIV/0!</v>
      </c>
      <c r="GY28" s="352"/>
      <c r="GZ28" s="21" t="e">
        <f t="shared" ref="GZ28:HG28" si="621">GZ24/GZ11</f>
        <v>#DIV/0!</v>
      </c>
      <c r="HA28" s="21">
        <f t="shared" si="621"/>
        <v>1</v>
      </c>
      <c r="HB28" s="21" t="e">
        <f t="shared" si="621"/>
        <v>#DIV/0!</v>
      </c>
      <c r="HC28" s="21">
        <f t="shared" si="621"/>
        <v>1</v>
      </c>
      <c r="HD28" s="21" t="e">
        <f t="shared" si="621"/>
        <v>#DIV/0!</v>
      </c>
      <c r="HE28" s="21" t="e">
        <f t="shared" si="621"/>
        <v>#DIV/0!</v>
      </c>
      <c r="HF28" s="21">
        <f t="shared" si="621"/>
        <v>1</v>
      </c>
      <c r="HG28" s="21" t="e">
        <f t="shared" si="621"/>
        <v>#DIV/0!</v>
      </c>
      <c r="HH28" s="197"/>
      <c r="HI28" s="21" t="e">
        <f t="shared" ref="HI28:HN28" si="622">HI24/HI11</f>
        <v>#DIV/0!</v>
      </c>
      <c r="HJ28" s="21" t="e">
        <f t="shared" si="622"/>
        <v>#DIV/0!</v>
      </c>
      <c r="HK28" s="21" t="e">
        <f t="shared" si="622"/>
        <v>#DIV/0!</v>
      </c>
      <c r="HL28" s="21" t="e">
        <f t="shared" si="622"/>
        <v>#DIV/0!</v>
      </c>
      <c r="HM28" s="21" t="e">
        <f t="shared" si="622"/>
        <v>#DIV/0!</v>
      </c>
      <c r="HN28" s="21" t="e">
        <f t="shared" si="622"/>
        <v>#DIV/0!</v>
      </c>
      <c r="HO28" s="197"/>
      <c r="HP28" s="352"/>
      <c r="HQ28" s="21">
        <f>HQ24/HQ11</f>
        <v>1</v>
      </c>
      <c r="HR28" s="21" t="e">
        <f>HR24/HR11</f>
        <v>#DIV/0!</v>
      </c>
      <c r="HS28" s="21" t="e">
        <f>HS24/HS11</f>
        <v>#DIV/0!</v>
      </c>
      <c r="HT28" s="352"/>
      <c r="HU28" s="21" t="e">
        <f>HU24/HU11</f>
        <v>#DIV/0!</v>
      </c>
      <c r="HV28" s="21">
        <f>HV24/HV11</f>
        <v>0</v>
      </c>
      <c r="HW28" s="21" t="e">
        <f>HW24/HW11</f>
        <v>#DIV/0!</v>
      </c>
      <c r="HX28" s="21" t="e">
        <f>HX24/HX11</f>
        <v>#DIV/0!</v>
      </c>
      <c r="HY28" s="114"/>
      <c r="HZ28" s="21" t="e">
        <f>HZ24/HZ11</f>
        <v>#DIV/0!</v>
      </c>
      <c r="IA28" s="358"/>
      <c r="IB28" s="197"/>
      <c r="IC28" s="21">
        <f t="shared" ref="IC28:IJ28" si="623">IC24/IC11</f>
        <v>0</v>
      </c>
      <c r="ID28" s="21" t="e">
        <f t="shared" si="623"/>
        <v>#DIV/0!</v>
      </c>
      <c r="IE28" s="21" t="e">
        <f t="shared" si="623"/>
        <v>#DIV/0!</v>
      </c>
      <c r="IF28" s="21">
        <f t="shared" si="623"/>
        <v>0</v>
      </c>
      <c r="IG28" s="21" t="e">
        <f t="shared" si="623"/>
        <v>#DIV/0!</v>
      </c>
      <c r="IH28" s="21">
        <f t="shared" si="623"/>
        <v>1</v>
      </c>
      <c r="II28" s="21" t="e">
        <f t="shared" si="623"/>
        <v>#DIV/0!</v>
      </c>
      <c r="IJ28" s="21" t="e">
        <f t="shared" si="623"/>
        <v>#DIV/0!</v>
      </c>
      <c r="IK28" s="358"/>
      <c r="IL28" s="197"/>
      <c r="IM28" s="21">
        <f t="shared" ref="IM28:IR28" si="624">IM24/IM11</f>
        <v>0</v>
      </c>
      <c r="IN28" s="21" t="e">
        <f t="shared" si="624"/>
        <v>#DIV/0!</v>
      </c>
      <c r="IO28" s="21" t="e">
        <f t="shared" si="624"/>
        <v>#DIV/0!</v>
      </c>
      <c r="IP28" s="21" t="e">
        <f t="shared" si="624"/>
        <v>#DIV/0!</v>
      </c>
      <c r="IQ28" s="21" t="e">
        <f t="shared" si="624"/>
        <v>#DIV/0!</v>
      </c>
      <c r="IR28" s="21" t="e">
        <f t="shared" si="624"/>
        <v>#DIV/0!</v>
      </c>
      <c r="IS28" s="358"/>
      <c r="IT28" s="21" t="e">
        <f>IT24/IT11</f>
        <v>#DIV/0!</v>
      </c>
      <c r="IU28" s="21">
        <f>IU24/IU11</f>
        <v>1</v>
      </c>
      <c r="IV28" s="197"/>
      <c r="IW28" s="21">
        <f>IW24/IW11</f>
        <v>0</v>
      </c>
      <c r="IX28" s="21" t="e">
        <f>IX24/IX11</f>
        <v>#DIV/0!</v>
      </c>
      <c r="IY28" s="114"/>
      <c r="IZ28" s="21">
        <f>IZ24/IZ11</f>
        <v>1</v>
      </c>
      <c r="JA28" s="21">
        <f>JA24/JA11</f>
        <v>1</v>
      </c>
      <c r="JB28" s="114"/>
      <c r="JC28" s="21">
        <f>JC24/JC11</f>
        <v>1</v>
      </c>
      <c r="JD28" s="21">
        <f>JD24/JD11</f>
        <v>1</v>
      </c>
      <c r="JE28" s="21">
        <f>JE24/JE11</f>
        <v>1</v>
      </c>
      <c r="JF28" s="114"/>
      <c r="JG28" s="21" t="e">
        <f>JG24/JG11</f>
        <v>#DIV/0!</v>
      </c>
      <c r="JH28" s="197"/>
      <c r="JI28" s="21">
        <f>JI24/JI11</f>
        <v>1</v>
      </c>
      <c r="JJ28" s="21">
        <f>JJ24/JJ11</f>
        <v>1</v>
      </c>
      <c r="JK28" s="21" t="e">
        <f>JK24/JK11</f>
        <v>#DIV/0!</v>
      </c>
      <c r="JL28" s="21">
        <f>JL24/JL11</f>
        <v>1</v>
      </c>
      <c r="JM28" s="197"/>
      <c r="JN28" s="21" t="e">
        <f>JN24/JN11</f>
        <v>#DIV/0!</v>
      </c>
      <c r="JO28" s="418"/>
      <c r="JP28" s="358"/>
      <c r="JQ28" s="197"/>
      <c r="JR28" s="21">
        <f t="shared" ref="JR28:KC28" si="625">JR24/JR11</f>
        <v>1</v>
      </c>
      <c r="JS28" s="21" t="e">
        <f t="shared" si="625"/>
        <v>#DIV/0!</v>
      </c>
      <c r="JT28" s="21">
        <f t="shared" si="625"/>
        <v>1</v>
      </c>
      <c r="JU28" s="21" t="e">
        <f t="shared" si="625"/>
        <v>#DIV/0!</v>
      </c>
      <c r="JV28" s="21" t="e">
        <f t="shared" si="625"/>
        <v>#DIV/0!</v>
      </c>
      <c r="JW28" s="21" t="e">
        <f t="shared" si="625"/>
        <v>#DIV/0!</v>
      </c>
      <c r="JX28" s="21" t="e">
        <f t="shared" si="625"/>
        <v>#DIV/0!</v>
      </c>
      <c r="JY28" s="21" t="e">
        <f t="shared" si="625"/>
        <v>#DIV/0!</v>
      </c>
      <c r="JZ28" s="21" t="e">
        <f t="shared" si="625"/>
        <v>#DIV/0!</v>
      </c>
      <c r="KA28" s="21" t="e">
        <f t="shared" si="625"/>
        <v>#DIV/0!</v>
      </c>
      <c r="KB28" s="21" t="e">
        <f t="shared" si="625"/>
        <v>#DIV/0!</v>
      </c>
      <c r="KC28" s="21" t="e">
        <f t="shared" si="625"/>
        <v>#DIV/0!</v>
      </c>
      <c r="KD28" s="197"/>
      <c r="KE28" s="21" t="e">
        <f>KE24/KE11</f>
        <v>#DIV/0!</v>
      </c>
      <c r="KF28" s="21" t="e">
        <f>KF24/KF11</f>
        <v>#DIV/0!</v>
      </c>
      <c r="KG28" s="21" t="e">
        <f>KG24/KG11</f>
        <v>#DIV/0!</v>
      </c>
      <c r="KH28" s="197"/>
      <c r="KI28" s="21" t="e">
        <f>KI24/KI11</f>
        <v>#DIV/0!</v>
      </c>
      <c r="KJ28" s="21" t="e">
        <f>KJ24/KJ11</f>
        <v>#DIV/0!</v>
      </c>
      <c r="KK28" s="21" t="e">
        <f>KK24/KK11</f>
        <v>#DIV/0!</v>
      </c>
      <c r="KL28" s="21" t="e">
        <f>KL24/KL11</f>
        <v>#DIV/0!</v>
      </c>
      <c r="KM28" s="197"/>
      <c r="KN28" s="21" t="e">
        <f>KN24/KN11</f>
        <v>#DIV/0!</v>
      </c>
      <c r="KO28" s="21" t="e">
        <f>KO24/KO11</f>
        <v>#DIV/0!</v>
      </c>
      <c r="KP28" s="21" t="e">
        <f>KP24/KP11</f>
        <v>#DIV/0!</v>
      </c>
      <c r="KQ28" s="197"/>
      <c r="KR28" s="21" t="e">
        <f>KR24/KR11</f>
        <v>#DIV/0!</v>
      </c>
      <c r="KS28" s="21" t="e">
        <f>KS24/KS11</f>
        <v>#DIV/0!</v>
      </c>
      <c r="KT28" s="21" t="e">
        <f>KT24/KT11</f>
        <v>#DIV/0!</v>
      </c>
      <c r="KU28" s="358"/>
      <c r="KV28" s="197"/>
      <c r="KW28" s="21" t="e">
        <f>KW24/KW11</f>
        <v>#DIV/0!</v>
      </c>
      <c r="KX28" s="21" t="e">
        <f>KX24/KX11</f>
        <v>#DIV/0!</v>
      </c>
      <c r="KY28" s="21" t="e">
        <f>KY24/KY11</f>
        <v>#DIV/0!</v>
      </c>
      <c r="KZ28" s="21" t="e">
        <f>KZ24/KZ11</f>
        <v>#DIV/0!</v>
      </c>
      <c r="LA28" s="21" t="e">
        <f>LA24/LA11</f>
        <v>#DIV/0!</v>
      </c>
      <c r="LB28" s="197"/>
      <c r="LC28" s="21" t="e">
        <f>LC24/LC11</f>
        <v>#DIV/0!</v>
      </c>
      <c r="LD28" s="21" t="e">
        <f>LD24/LD11</f>
        <v>#DIV/0!</v>
      </c>
      <c r="LE28" s="21" t="e">
        <f>LE24/LE11</f>
        <v>#DIV/0!</v>
      </c>
      <c r="LF28" s="352"/>
      <c r="LG28" s="21" t="e">
        <f>LG24/LG11</f>
        <v>#DIV/0!</v>
      </c>
      <c r="LH28" s="21" t="e">
        <f>LH24/LH11</f>
        <v>#DIV/0!</v>
      </c>
      <c r="LI28" s="21" t="e">
        <f>LI24/LI11</f>
        <v>#DIV/0!</v>
      </c>
      <c r="LJ28" s="197"/>
      <c r="LK28" s="21" t="e">
        <f t="shared" ref="LK28:LX28" si="626">LK24/LK11</f>
        <v>#DIV/0!</v>
      </c>
      <c r="LL28" s="21" t="e">
        <f t="shared" si="626"/>
        <v>#DIV/0!</v>
      </c>
      <c r="LM28" s="21" t="e">
        <f t="shared" si="626"/>
        <v>#DIV/0!</v>
      </c>
      <c r="LN28" s="21">
        <f t="shared" si="626"/>
        <v>1</v>
      </c>
      <c r="LO28" s="21" t="e">
        <f t="shared" si="626"/>
        <v>#DIV/0!</v>
      </c>
      <c r="LP28" s="21" t="e">
        <f t="shared" si="626"/>
        <v>#DIV/0!</v>
      </c>
      <c r="LQ28" s="21" t="e">
        <f t="shared" si="626"/>
        <v>#DIV/0!</v>
      </c>
      <c r="LR28" s="21" t="e">
        <f t="shared" si="626"/>
        <v>#DIV/0!</v>
      </c>
      <c r="LS28" s="21" t="e">
        <f t="shared" si="626"/>
        <v>#DIV/0!</v>
      </c>
      <c r="LT28" s="21" t="e">
        <f t="shared" si="626"/>
        <v>#DIV/0!</v>
      </c>
      <c r="LU28" s="21" t="e">
        <f t="shared" si="626"/>
        <v>#DIV/0!</v>
      </c>
      <c r="LV28" s="21" t="e">
        <f t="shared" si="626"/>
        <v>#DIV/0!</v>
      </c>
      <c r="LW28" s="21" t="e">
        <f t="shared" si="626"/>
        <v>#DIV/0!</v>
      </c>
      <c r="LX28" s="21" t="e">
        <f t="shared" si="626"/>
        <v>#DIV/0!</v>
      </c>
      <c r="LY28" s="197"/>
      <c r="LZ28" s="21" t="e">
        <f>LZ24/LZ11</f>
        <v>#DIV/0!</v>
      </c>
      <c r="MA28" s="21">
        <f>MA24/MA11</f>
        <v>1</v>
      </c>
      <c r="MB28" s="21" t="e">
        <f>MB24/MB11</f>
        <v>#DIV/0!</v>
      </c>
      <c r="MC28" s="21" t="e">
        <f>MC24/MC11</f>
        <v>#DIV/0!</v>
      </c>
      <c r="MD28" s="21" t="e">
        <f>MD24/MD11</f>
        <v>#DIV/0!</v>
      </c>
      <c r="ME28" s="197"/>
      <c r="MF28" s="21" t="e">
        <f>MF24/MF11</f>
        <v>#DIV/0!</v>
      </c>
      <c r="MG28" s="21" t="e">
        <f>MG24/MG11</f>
        <v>#DIV/0!</v>
      </c>
      <c r="MH28" s="21">
        <f>MH24/MH11</f>
        <v>1</v>
      </c>
      <c r="MI28" s="21" t="e">
        <f>MI24/MI11</f>
        <v>#DIV/0!</v>
      </c>
      <c r="MJ28" s="197"/>
      <c r="MK28" s="21" t="e">
        <f t="shared" ref="MK28:MP28" si="627">MK24/MK11</f>
        <v>#DIV/0!</v>
      </c>
      <c r="ML28" s="21" t="e">
        <f t="shared" si="627"/>
        <v>#DIV/0!</v>
      </c>
      <c r="MM28" s="21" t="e">
        <f t="shared" si="627"/>
        <v>#DIV/0!</v>
      </c>
      <c r="MN28" s="21" t="e">
        <f t="shared" si="627"/>
        <v>#DIV/0!</v>
      </c>
      <c r="MO28" s="21" t="e">
        <f t="shared" si="627"/>
        <v>#DIV/0!</v>
      </c>
      <c r="MP28" s="21" t="e">
        <f t="shared" si="627"/>
        <v>#DIV/0!</v>
      </c>
      <c r="MQ28" s="163"/>
      <c r="MR28" s="21" t="e">
        <f t="shared" ref="MR28:MZ28" si="628">MR24/MR11</f>
        <v>#DIV/0!</v>
      </c>
      <c r="MS28" s="21" t="e">
        <f t="shared" si="628"/>
        <v>#DIV/0!</v>
      </c>
      <c r="MT28" s="21" t="e">
        <f t="shared" si="628"/>
        <v>#DIV/0!</v>
      </c>
      <c r="MU28" s="21" t="e">
        <f t="shared" si="628"/>
        <v>#DIV/0!</v>
      </c>
      <c r="MV28" s="21" t="e">
        <f t="shared" si="628"/>
        <v>#DIV/0!</v>
      </c>
      <c r="MW28" s="21" t="e">
        <f t="shared" si="628"/>
        <v>#DIV/0!</v>
      </c>
      <c r="MX28" s="21">
        <f t="shared" si="628"/>
        <v>0</v>
      </c>
      <c r="MY28" s="21" t="e">
        <f t="shared" si="628"/>
        <v>#DIV/0!</v>
      </c>
      <c r="MZ28" s="21" t="e">
        <f t="shared" si="628"/>
        <v>#DIV/0!</v>
      </c>
      <c r="NA28" s="20"/>
      <c r="NB28" s="20"/>
      <c r="NC28" s="20"/>
      <c r="ND28" s="20"/>
    </row>
    <row r="29" spans="1:369" s="391" customFormat="1" ht="55" customHeight="1">
      <c r="A29" s="1242"/>
      <c r="B29" s="1214" t="s">
        <v>1423</v>
      </c>
      <c r="C29" s="1285" t="s">
        <v>1424</v>
      </c>
      <c r="D29" s="1285"/>
      <c r="E29" s="1285"/>
      <c r="F29" s="1285"/>
      <c r="G29" s="1285"/>
      <c r="H29" s="1285"/>
      <c r="I29" s="1285"/>
      <c r="J29" s="1285"/>
      <c r="K29" s="1285"/>
      <c r="L29" s="1285"/>
      <c r="M29" s="1285"/>
      <c r="N29" s="1285"/>
      <c r="O29" s="1285"/>
      <c r="P29" s="1285"/>
      <c r="Q29" s="1285"/>
      <c r="R29" s="1285"/>
      <c r="S29" s="1285"/>
      <c r="T29" s="1285"/>
      <c r="U29" s="1285"/>
      <c r="V29" s="383"/>
      <c r="W29" s="384"/>
      <c r="X29" s="385"/>
      <c r="Y29" s="386">
        <f>Y16*Y4</f>
        <v>662.38333333333333</v>
      </c>
      <c r="Z29" s="385"/>
      <c r="AA29" s="386">
        <f>AA16*AA4</f>
        <v>508</v>
      </c>
      <c r="AB29" s="385"/>
      <c r="AC29" s="386">
        <f>AC16*AC4</f>
        <v>42</v>
      </c>
      <c r="AD29" s="385"/>
      <c r="AE29" s="386">
        <f>AE16*AE4</f>
        <v>644.16666666666674</v>
      </c>
      <c r="AF29" s="386">
        <f>AF16*AF4</f>
        <v>33</v>
      </c>
      <c r="AG29" s="386">
        <f>AG16*AG4</f>
        <v>162.4</v>
      </c>
      <c r="AH29" s="386">
        <f>AH16*AH4</f>
        <v>55.5</v>
      </c>
      <c r="AI29" s="385"/>
      <c r="AJ29" s="386">
        <f>AJ16*AJ4</f>
        <v>471.65714285714284</v>
      </c>
      <c r="AK29" s="387"/>
      <c r="AL29" s="386">
        <f>AL16*AL4</f>
        <v>335.17142857142858</v>
      </c>
      <c r="AM29" s="638"/>
      <c r="AN29" s="386">
        <f t="shared" ref="AN29:AX29" si="629">AN16*AN4</f>
        <v>564.75</v>
      </c>
      <c r="AO29" s="386">
        <f t="shared" si="629"/>
        <v>50.29</v>
      </c>
      <c r="AP29" s="386">
        <f t="shared" si="629"/>
        <v>24</v>
      </c>
      <c r="AQ29" s="386">
        <f t="shared" si="629"/>
        <v>60.14</v>
      </c>
      <c r="AR29" s="386">
        <f t="shared" si="629"/>
        <v>23.21</v>
      </c>
      <c r="AS29" s="386">
        <f t="shared" si="629"/>
        <v>26.43</v>
      </c>
      <c r="AT29" s="386" t="e">
        <f t="shared" si="629"/>
        <v>#DIV/0!</v>
      </c>
      <c r="AU29" s="386">
        <f t="shared" si="629"/>
        <v>10.7</v>
      </c>
      <c r="AV29" s="386">
        <f t="shared" si="629"/>
        <v>91.2</v>
      </c>
      <c r="AW29" s="386">
        <f t="shared" si="629"/>
        <v>42.86</v>
      </c>
      <c r="AX29" s="386">
        <f t="shared" si="629"/>
        <v>3.57</v>
      </c>
      <c r="AY29" s="387"/>
      <c r="AZ29" s="386">
        <f>AZ16*AZ4</f>
        <v>345.34999999999997</v>
      </c>
      <c r="BA29" s="387"/>
      <c r="BB29" s="386">
        <f>BB16*BB4</f>
        <v>141.33333333333334</v>
      </c>
      <c r="BC29" s="385"/>
      <c r="BD29" s="386">
        <f>BD16*BD4</f>
        <v>1008.5999999999999</v>
      </c>
      <c r="BE29" s="386">
        <f>BE16*BE4</f>
        <v>25.5</v>
      </c>
      <c r="BF29" s="385"/>
      <c r="BG29" s="386">
        <f>BG16*BG4</f>
        <v>30</v>
      </c>
      <c r="BH29" s="386">
        <f>BH16*BH4</f>
        <v>148.33333333333334</v>
      </c>
      <c r="BI29" s="386">
        <f>BI16*BI4</f>
        <v>65.333333333333329</v>
      </c>
      <c r="BJ29" s="386">
        <f>BJ16*BJ4</f>
        <v>262.76250000000005</v>
      </c>
      <c r="BK29" s="618"/>
      <c r="BL29" s="386">
        <f>BL16*BL4</f>
        <v>458.6</v>
      </c>
      <c r="BM29" s="386" t="e">
        <f>BM16*BM4</f>
        <v>#DIV/0!</v>
      </c>
      <c r="BN29" s="385"/>
      <c r="BO29" s="386">
        <f>BO16*BO4</f>
        <v>591.08000000000004</v>
      </c>
      <c r="BP29" s="386">
        <f>BP16*BP4</f>
        <v>152</v>
      </c>
      <c r="BQ29" s="386" t="e">
        <f>BQ16*BQ4</f>
        <v>#DIV/0!</v>
      </c>
      <c r="BR29" s="385"/>
      <c r="BS29" s="386">
        <f>BS16*BS4</f>
        <v>129</v>
      </c>
      <c r="BT29" s="386">
        <f>BT16*BT4</f>
        <v>28</v>
      </c>
      <c r="BU29" s="385"/>
      <c r="BV29" s="386">
        <f>BV16*BV4</f>
        <v>210</v>
      </c>
      <c r="BW29" s="385"/>
      <c r="BX29" s="386">
        <f>BX16*BX4</f>
        <v>75</v>
      </c>
      <c r="BY29" s="386">
        <f>BY16*BY4</f>
        <v>20</v>
      </c>
      <c r="BZ29" s="385"/>
      <c r="CA29" s="386">
        <f>CA16*CA4</f>
        <v>98</v>
      </c>
      <c r="CB29" s="386">
        <f>CB16*CB4</f>
        <v>320.46666666666675</v>
      </c>
      <c r="CC29" s="386">
        <f>CC16*CC4</f>
        <v>166</v>
      </c>
      <c r="CD29" s="386">
        <f>CD16*CD4</f>
        <v>96</v>
      </c>
      <c r="CE29" s="384"/>
      <c r="CF29" s="386" t="e">
        <f>CF16*CF4</f>
        <v>#DIV/0!</v>
      </c>
      <c r="CG29" s="385"/>
      <c r="CH29" s="386">
        <f>CH16*CH4</f>
        <v>235</v>
      </c>
      <c r="CI29" s="387"/>
      <c r="CJ29" s="386">
        <f>CJ16*CJ4</f>
        <v>566.76842105263154</v>
      </c>
      <c r="CK29" s="386">
        <f>CK16*CK4</f>
        <v>190.9</v>
      </c>
      <c r="CL29" s="387"/>
      <c r="CM29" s="386">
        <f>CM16*CM4</f>
        <v>876.53999999999985</v>
      </c>
      <c r="CN29" s="386" t="e">
        <f>CN16*CN4</f>
        <v>#DIV/0!</v>
      </c>
      <c r="CO29" s="386">
        <f>CO16*CO4</f>
        <v>14</v>
      </c>
      <c r="CP29" s="387"/>
      <c r="CQ29" s="386">
        <f t="shared" ref="CQ29:CW29" si="630">CQ16*CQ4</f>
        <v>29</v>
      </c>
      <c r="CR29" s="386">
        <f t="shared" si="630"/>
        <v>934.46399999999994</v>
      </c>
      <c r="CS29" s="386">
        <f t="shared" si="630"/>
        <v>108.3</v>
      </c>
      <c r="CT29" s="386">
        <f t="shared" si="630"/>
        <v>54.5</v>
      </c>
      <c r="CU29" s="386">
        <f t="shared" si="630"/>
        <v>125.69999999999999</v>
      </c>
      <c r="CV29" s="386">
        <f t="shared" si="630"/>
        <v>60</v>
      </c>
      <c r="CW29" s="386">
        <f t="shared" si="630"/>
        <v>6</v>
      </c>
      <c r="CX29" s="387"/>
      <c r="CY29" s="386" t="e">
        <f>CY16*CY4</f>
        <v>#DIV/0!</v>
      </c>
      <c r="CZ29" s="386">
        <f>CZ16*CZ4</f>
        <v>40.5</v>
      </c>
      <c r="DA29" s="386">
        <f>DA16*DA4</f>
        <v>1</v>
      </c>
      <c r="DB29" s="386">
        <f>DB16*DB4</f>
        <v>25</v>
      </c>
      <c r="DC29" s="385"/>
      <c r="DD29" s="386">
        <f t="shared" ref="DD29:DN29" si="631">DD16*DD4</f>
        <v>148.35000000000002</v>
      </c>
      <c r="DE29" s="386">
        <f t="shared" si="631"/>
        <v>4.5</v>
      </c>
      <c r="DF29" s="386">
        <f t="shared" si="631"/>
        <v>9.9</v>
      </c>
      <c r="DG29" s="386">
        <f t="shared" si="631"/>
        <v>14</v>
      </c>
      <c r="DH29" s="386">
        <f t="shared" si="631"/>
        <v>9.4</v>
      </c>
      <c r="DI29" s="386">
        <f t="shared" si="631"/>
        <v>10.9</v>
      </c>
      <c r="DJ29" s="386">
        <f t="shared" si="631"/>
        <v>2.5</v>
      </c>
      <c r="DK29" s="386">
        <f t="shared" si="631"/>
        <v>2</v>
      </c>
      <c r="DL29" s="386">
        <f t="shared" si="631"/>
        <v>24.9</v>
      </c>
      <c r="DM29" s="386">
        <f t="shared" si="631"/>
        <v>50</v>
      </c>
      <c r="DN29" s="386">
        <f t="shared" si="631"/>
        <v>33.900000000000006</v>
      </c>
      <c r="DO29" s="385"/>
      <c r="DP29" s="386">
        <f>DP16*DP4</f>
        <v>11.1</v>
      </c>
      <c r="DQ29" s="386">
        <f>DQ16*DQ4</f>
        <v>20.85</v>
      </c>
      <c r="DR29" s="386">
        <f>DR16*DR4</f>
        <v>58.214285714285708</v>
      </c>
      <c r="DS29" s="385"/>
      <c r="DT29" s="386">
        <f t="shared" ref="DT29:DZ29" si="632">DT16*DT4</f>
        <v>128.19999999999999</v>
      </c>
      <c r="DU29" s="386">
        <f t="shared" si="632"/>
        <v>59</v>
      </c>
      <c r="DV29" s="386">
        <f t="shared" si="632"/>
        <v>59</v>
      </c>
      <c r="DW29" s="386">
        <f t="shared" si="632"/>
        <v>2</v>
      </c>
      <c r="DX29" s="386" t="e">
        <f t="shared" si="632"/>
        <v>#DIV/0!</v>
      </c>
      <c r="DY29" s="386" t="e">
        <f t="shared" si="632"/>
        <v>#DIV/0!</v>
      </c>
      <c r="DZ29" s="386">
        <f t="shared" si="632"/>
        <v>43</v>
      </c>
      <c r="EA29" s="388"/>
      <c r="EB29" s="386">
        <f>EB16*EB4</f>
        <v>117</v>
      </c>
      <c r="EC29" s="385"/>
      <c r="ED29" s="389"/>
      <c r="EE29" s="386">
        <f>EE16*EE4</f>
        <v>34.666666666666664</v>
      </c>
      <c r="EF29" s="386">
        <f>EF16*EF4</f>
        <v>43.2</v>
      </c>
      <c r="EG29" s="386">
        <f>EG16*EG4</f>
        <v>62.400000000000006</v>
      </c>
      <c r="EH29" s="386">
        <f>EH16*EH4</f>
        <v>3</v>
      </c>
      <c r="EI29" s="387"/>
      <c r="EJ29" s="386">
        <f>EJ16*EJ4</f>
        <v>157.19999999999999</v>
      </c>
      <c r="EK29" s="389"/>
      <c r="EL29" s="386">
        <f>EL16*EL4</f>
        <v>794.33333333333337</v>
      </c>
      <c r="EM29" s="386">
        <f>EM16*EM4</f>
        <v>15</v>
      </c>
      <c r="EN29" s="387"/>
      <c r="EO29" s="386">
        <f>EO16*EO4</f>
        <v>5</v>
      </c>
      <c r="EP29" s="389"/>
      <c r="EQ29" s="386">
        <f t="shared" ref="EQ29:EV29" si="633">EQ16*EQ4</f>
        <v>73.333333333333329</v>
      </c>
      <c r="ER29" s="386">
        <f t="shared" si="633"/>
        <v>53</v>
      </c>
      <c r="ES29" s="386">
        <f t="shared" si="633"/>
        <v>109</v>
      </c>
      <c r="ET29" s="386">
        <f t="shared" si="633"/>
        <v>49</v>
      </c>
      <c r="EU29" s="386">
        <f t="shared" si="633"/>
        <v>54</v>
      </c>
      <c r="EV29" s="386">
        <f t="shared" si="633"/>
        <v>31</v>
      </c>
      <c r="EW29" s="385"/>
      <c r="EX29" s="387"/>
      <c r="EY29" s="386">
        <f>EY16*EY4</f>
        <v>755.18666666666661</v>
      </c>
      <c r="EZ29" s="386" t="e">
        <f>EZ16*EZ4</f>
        <v>#DIV/0!</v>
      </c>
      <c r="FA29" s="387"/>
      <c r="FB29" s="386">
        <f>FB16*FB4</f>
        <v>920.45999999999992</v>
      </c>
      <c r="FC29" s="386">
        <f>FC16*FC4</f>
        <v>24</v>
      </c>
      <c r="FD29" s="386">
        <f>FD16*FD4</f>
        <v>70</v>
      </c>
      <c r="FE29" s="387"/>
      <c r="FF29" s="386">
        <f>FF16*FF4</f>
        <v>24</v>
      </c>
      <c r="FG29" s="387"/>
      <c r="FH29" s="386">
        <f>FH16*FH4</f>
        <v>81.333333333333329</v>
      </c>
      <c r="FI29" s="386">
        <f>FI16*FI4</f>
        <v>5</v>
      </c>
      <c r="FJ29" s="387"/>
      <c r="FK29" s="386">
        <f>FK16*FK4</f>
        <v>98.666666666666671</v>
      </c>
      <c r="FL29" s="386">
        <f>FL16*FL4</f>
        <v>57.100000000000009</v>
      </c>
      <c r="FM29" s="386">
        <f>FM16*FM4</f>
        <v>81.800000000000011</v>
      </c>
      <c r="FN29" s="388"/>
      <c r="FO29" s="386">
        <f>FO16*FO4</f>
        <v>277.14285714285717</v>
      </c>
      <c r="FP29" s="385"/>
      <c r="FQ29" s="386">
        <f>FQ16*FQ4</f>
        <v>507.75</v>
      </c>
      <c r="FR29" s="387"/>
      <c r="FS29" s="386">
        <f>FS16*FS4</f>
        <v>75.2</v>
      </c>
      <c r="FT29" s="387"/>
      <c r="FU29" s="386">
        <f>FU16*FU4</f>
        <v>228.25</v>
      </c>
      <c r="FV29" s="386">
        <f>FV16*FV4</f>
        <v>178.5333333333333</v>
      </c>
      <c r="FW29" s="386">
        <f>FW16*FW4</f>
        <v>82</v>
      </c>
      <c r="FX29" s="386" t="e">
        <f>FX16*FX4</f>
        <v>#DIV/0!</v>
      </c>
      <c r="FY29" s="386" t="e">
        <f>FY16*FY4</f>
        <v>#DIV/0!</v>
      </c>
      <c r="FZ29" s="387"/>
      <c r="GA29" s="386">
        <f>GA16*GA4</f>
        <v>5</v>
      </c>
      <c r="GB29" s="385"/>
      <c r="GC29" s="386">
        <f>GC16*GC4</f>
        <v>553.76363636363624</v>
      </c>
      <c r="GD29" s="386">
        <f>GD16*GD4</f>
        <v>157.76</v>
      </c>
      <c r="GE29" s="386">
        <f>GE16*GE4</f>
        <v>14</v>
      </c>
      <c r="GF29" s="385"/>
      <c r="GG29" s="386">
        <f>GG16*GG4</f>
        <v>672.46666666666658</v>
      </c>
      <c r="GH29" s="388"/>
      <c r="GI29" s="386">
        <f>GI16*GI4</f>
        <v>574.45555555555563</v>
      </c>
      <c r="GJ29" s="385"/>
      <c r="GK29" s="386">
        <f>GK16*GK4</f>
        <v>142.5</v>
      </c>
      <c r="GL29" s="386">
        <f>GL16*GL4</f>
        <v>10</v>
      </c>
      <c r="GM29" s="385"/>
      <c r="GN29" s="386" t="e">
        <f t="shared" ref="GN29:GR29" si="634">GN16*GN4</f>
        <v>#DIV/0!</v>
      </c>
      <c r="GO29" s="386" t="e">
        <f t="shared" si="634"/>
        <v>#DIV/0!</v>
      </c>
      <c r="GP29" s="386">
        <f t="shared" si="634"/>
        <v>62</v>
      </c>
      <c r="GQ29" s="386">
        <f t="shared" si="634"/>
        <v>198</v>
      </c>
      <c r="GR29" s="386">
        <f t="shared" si="634"/>
        <v>96</v>
      </c>
      <c r="GS29" s="388"/>
      <c r="GT29" s="386">
        <f>GT16*GT4</f>
        <v>230.13333333333333</v>
      </c>
      <c r="GU29" s="385"/>
      <c r="GV29" s="387"/>
      <c r="GW29" s="386">
        <f>GW16*GW4</f>
        <v>585.53529411764703</v>
      </c>
      <c r="GX29" s="386">
        <f>GX16*GX4</f>
        <v>6</v>
      </c>
      <c r="GY29" s="387"/>
      <c r="GZ29" s="386">
        <f t="shared" ref="GZ29:HG29" si="635">GZ16*GZ4</f>
        <v>16.7</v>
      </c>
      <c r="HA29" s="386">
        <f t="shared" si="635"/>
        <v>152.1142857142857</v>
      </c>
      <c r="HB29" s="386">
        <f t="shared" si="635"/>
        <v>43.6</v>
      </c>
      <c r="HC29" s="386">
        <f t="shared" si="635"/>
        <v>362.95714285714286</v>
      </c>
      <c r="HD29" s="386">
        <f t="shared" si="635"/>
        <v>74.599999999999994</v>
      </c>
      <c r="HE29" s="386">
        <f t="shared" si="635"/>
        <v>11.2</v>
      </c>
      <c r="HF29" s="386">
        <f t="shared" si="635"/>
        <v>20</v>
      </c>
      <c r="HG29" s="386" t="e">
        <f t="shared" si="635"/>
        <v>#DIV/0!</v>
      </c>
      <c r="HH29" s="385"/>
      <c r="HI29" s="386">
        <f t="shared" ref="HI29:HN29" si="636">HI16*HI4</f>
        <v>7.4</v>
      </c>
      <c r="HJ29" s="386">
        <f t="shared" si="636"/>
        <v>61.599999999999994</v>
      </c>
      <c r="HK29" s="386">
        <f t="shared" si="636"/>
        <v>18</v>
      </c>
      <c r="HL29" s="386">
        <f t="shared" si="636"/>
        <v>31.049999999999997</v>
      </c>
      <c r="HM29" s="386">
        <f t="shared" si="636"/>
        <v>30</v>
      </c>
      <c r="HN29" s="386">
        <f t="shared" si="636"/>
        <v>20</v>
      </c>
      <c r="HO29" s="385"/>
      <c r="HP29" s="387"/>
      <c r="HQ29" s="386">
        <f>HQ16*HQ4</f>
        <v>840.00000000000011</v>
      </c>
      <c r="HR29" s="386">
        <f>HR16*HR4</f>
        <v>40.799999999999997</v>
      </c>
      <c r="HS29" s="386">
        <f>HS16*HS4</f>
        <v>169.4</v>
      </c>
      <c r="HT29" s="387"/>
      <c r="HU29" s="386" t="e">
        <f>HU16*HU4</f>
        <v>#DIV/0!</v>
      </c>
      <c r="HV29" s="386">
        <f>HV16*HV4</f>
        <v>24.000000000000004</v>
      </c>
      <c r="HW29" s="386">
        <f>HW16*HW4</f>
        <v>38.299999999999997</v>
      </c>
      <c r="HX29" s="386">
        <f>HX16*HX4</f>
        <v>11.1</v>
      </c>
      <c r="HY29" s="387"/>
      <c r="HZ29" s="386">
        <f>HZ16*HZ4</f>
        <v>3.7</v>
      </c>
      <c r="IA29" s="384"/>
      <c r="IB29" s="385"/>
      <c r="IC29" s="386">
        <f t="shared" ref="IC29:IJ29" si="637">IC16*IC4</f>
        <v>516.09999999999991</v>
      </c>
      <c r="ID29" s="386">
        <f t="shared" si="637"/>
        <v>315.10000000000002</v>
      </c>
      <c r="IE29" s="386">
        <f t="shared" si="637"/>
        <v>283.25</v>
      </c>
      <c r="IF29" s="386">
        <f t="shared" si="637"/>
        <v>549.12000000000012</v>
      </c>
      <c r="IG29" s="386">
        <f t="shared" si="637"/>
        <v>96.8</v>
      </c>
      <c r="IH29" s="386">
        <f t="shared" si="637"/>
        <v>136.94999999999999</v>
      </c>
      <c r="II29" s="386" t="e">
        <f t="shared" si="637"/>
        <v>#DIV/0!</v>
      </c>
      <c r="IJ29" s="386">
        <f t="shared" si="637"/>
        <v>80.099999999999994</v>
      </c>
      <c r="IK29" s="384"/>
      <c r="IL29" s="385"/>
      <c r="IM29" s="386">
        <f t="shared" ref="IM29:IR29" si="638">IM16*IM4</f>
        <v>338.01428571428573</v>
      </c>
      <c r="IN29" s="386">
        <f t="shared" si="638"/>
        <v>104.2</v>
      </c>
      <c r="IO29" s="386">
        <f t="shared" si="638"/>
        <v>96</v>
      </c>
      <c r="IP29" s="386">
        <f t="shared" si="638"/>
        <v>172.13333333333333</v>
      </c>
      <c r="IQ29" s="386">
        <f t="shared" si="638"/>
        <v>121.68</v>
      </c>
      <c r="IR29" s="386">
        <f t="shared" si="638"/>
        <v>88.3</v>
      </c>
      <c r="IS29" s="384"/>
      <c r="IT29" s="386">
        <f>IT16*IT4</f>
        <v>5.9</v>
      </c>
      <c r="IU29" s="386">
        <f>IU16*IU4</f>
        <v>214.20000000000002</v>
      </c>
      <c r="IV29" s="385"/>
      <c r="IW29" s="386">
        <f>IW16*IW4</f>
        <v>55.5</v>
      </c>
      <c r="IX29" s="386">
        <f>IX16*IX4</f>
        <v>5</v>
      </c>
      <c r="IY29" s="387"/>
      <c r="IZ29" s="386">
        <f>IZ16*IZ4</f>
        <v>135.75</v>
      </c>
      <c r="JA29" s="386">
        <f>JA16*JA4</f>
        <v>114.4</v>
      </c>
      <c r="JB29" s="387"/>
      <c r="JC29" s="386">
        <f>JC16*JC4</f>
        <v>61.4</v>
      </c>
      <c r="JD29" s="386">
        <f>JD16*JD4</f>
        <v>23.1</v>
      </c>
      <c r="JE29" s="386">
        <f>JE16*JE4</f>
        <v>102.3</v>
      </c>
      <c r="JF29" s="387"/>
      <c r="JG29" s="386">
        <f>JG16*JG4</f>
        <v>60.875</v>
      </c>
      <c r="JH29" s="385"/>
      <c r="JI29" s="386">
        <f>JI16*JI4</f>
        <v>238.71428571428569</v>
      </c>
      <c r="JJ29" s="386">
        <f>JJ16*JJ4</f>
        <v>350.88461538461542</v>
      </c>
      <c r="JK29" s="386">
        <f>JK16*JK4</f>
        <v>27.1</v>
      </c>
      <c r="JL29" s="386">
        <f>JL16*JL4</f>
        <v>13.799999999999999</v>
      </c>
      <c r="JM29" s="385"/>
      <c r="JN29" s="386">
        <f>JN16*JN4</f>
        <v>209.2</v>
      </c>
      <c r="JO29" s="425"/>
      <c r="JP29" s="384"/>
      <c r="JQ29" s="385"/>
      <c r="JR29" s="386">
        <f t="shared" ref="JR29:KC29" si="639">JR16*JR4</f>
        <v>417</v>
      </c>
      <c r="JS29" s="386">
        <f t="shared" si="639"/>
        <v>273.71428571428572</v>
      </c>
      <c r="JT29" s="386">
        <f t="shared" si="639"/>
        <v>219.40000000000003</v>
      </c>
      <c r="JU29" s="386">
        <f t="shared" si="639"/>
        <v>63</v>
      </c>
      <c r="JV29" s="386">
        <f t="shared" si="639"/>
        <v>3</v>
      </c>
      <c r="JW29" s="386">
        <f t="shared" si="639"/>
        <v>66.666666666666671</v>
      </c>
      <c r="JX29" s="386">
        <f t="shared" si="639"/>
        <v>90.666666666666671</v>
      </c>
      <c r="JY29" s="386">
        <f t="shared" si="639"/>
        <v>76</v>
      </c>
      <c r="JZ29" s="386">
        <f t="shared" si="639"/>
        <v>599.4</v>
      </c>
      <c r="KA29" s="386">
        <f t="shared" si="639"/>
        <v>154.5</v>
      </c>
      <c r="KB29" s="386">
        <f t="shared" si="639"/>
        <v>34.5</v>
      </c>
      <c r="KC29" s="386">
        <f t="shared" si="639"/>
        <v>303.33333333333331</v>
      </c>
      <c r="KD29" s="385"/>
      <c r="KE29" s="386">
        <f>KE16*KE4</f>
        <v>76</v>
      </c>
      <c r="KF29" s="386" t="e">
        <f>KF16*KF4</f>
        <v>#DIV/0!</v>
      </c>
      <c r="KG29" s="386" t="e">
        <f>KG16*KG4</f>
        <v>#DIV/0!</v>
      </c>
      <c r="KH29" s="385"/>
      <c r="KI29" s="386" t="e">
        <f>KI16*KI4</f>
        <v>#DIV/0!</v>
      </c>
      <c r="KJ29" s="386">
        <f>KJ16*KJ4</f>
        <v>84</v>
      </c>
      <c r="KK29" s="386">
        <f>KK16*KK4</f>
        <v>82</v>
      </c>
      <c r="KL29" s="386">
        <f>KL16*KL4</f>
        <v>30</v>
      </c>
      <c r="KM29" s="385"/>
      <c r="KN29" s="386">
        <f>KN16*KN4</f>
        <v>277.66666666666663</v>
      </c>
      <c r="KO29" s="386">
        <f>KO16*KO4</f>
        <v>203.35</v>
      </c>
      <c r="KP29" s="386">
        <f>KP16*KP4</f>
        <v>332.61666666666673</v>
      </c>
      <c r="KQ29" s="385"/>
      <c r="KR29" s="386">
        <f>KR16*KR4</f>
        <v>6</v>
      </c>
      <c r="KS29" s="386">
        <f>KS16*KS4</f>
        <v>128.33333333333334</v>
      </c>
      <c r="KT29" s="386">
        <f>KT16*KT4</f>
        <v>90.128571428571433</v>
      </c>
      <c r="KU29" s="390"/>
      <c r="KV29" s="385"/>
      <c r="KW29" s="386">
        <f>KW16*KW4</f>
        <v>26</v>
      </c>
      <c r="KX29" s="386">
        <f>KX16*KX4</f>
        <v>116</v>
      </c>
      <c r="KY29" s="386" t="e">
        <f>KY16*KY4</f>
        <v>#DIV/0!</v>
      </c>
      <c r="KZ29" s="386">
        <f>KZ16*KZ4</f>
        <v>154.66666666666666</v>
      </c>
      <c r="LA29" s="386">
        <f>LA16*LA4</f>
        <v>160</v>
      </c>
      <c r="LB29" s="385"/>
      <c r="LC29" s="386">
        <f>LC16*LC4</f>
        <v>147</v>
      </c>
      <c r="LD29" s="386">
        <f>LD16*LD4</f>
        <v>159</v>
      </c>
      <c r="LE29" s="386">
        <f>LE16*LE4</f>
        <v>88</v>
      </c>
      <c r="LF29" s="387"/>
      <c r="LG29" s="386">
        <f>LG16*LG4</f>
        <v>130</v>
      </c>
      <c r="LH29" s="386">
        <f>LH16*LH4</f>
        <v>36</v>
      </c>
      <c r="LI29" s="386">
        <f>LI16*LI4</f>
        <v>182</v>
      </c>
      <c r="LJ29" s="385"/>
      <c r="LK29" s="386">
        <f t="shared" ref="LK29:LX29" si="640">LK16*LK4</f>
        <v>54</v>
      </c>
      <c r="LL29" s="386">
        <f t="shared" si="640"/>
        <v>50</v>
      </c>
      <c r="LM29" s="386">
        <f t="shared" si="640"/>
        <v>82</v>
      </c>
      <c r="LN29" s="386">
        <f t="shared" si="640"/>
        <v>298.5</v>
      </c>
      <c r="LO29" s="386" t="e">
        <f t="shared" si="640"/>
        <v>#DIV/0!</v>
      </c>
      <c r="LP29" s="386">
        <f t="shared" si="640"/>
        <v>182.66666666666666</v>
      </c>
      <c r="LQ29" s="386">
        <f t="shared" si="640"/>
        <v>23</v>
      </c>
      <c r="LR29" s="386">
        <f t="shared" si="640"/>
        <v>34</v>
      </c>
      <c r="LS29" s="386">
        <f t="shared" si="640"/>
        <v>19</v>
      </c>
      <c r="LT29" s="386">
        <f t="shared" si="640"/>
        <v>69</v>
      </c>
      <c r="LU29" s="386">
        <f t="shared" si="640"/>
        <v>96</v>
      </c>
      <c r="LV29" s="386">
        <f t="shared" si="640"/>
        <v>108</v>
      </c>
      <c r="LW29" s="386">
        <f t="shared" si="640"/>
        <v>53</v>
      </c>
      <c r="LX29" s="386">
        <f t="shared" si="640"/>
        <v>47</v>
      </c>
      <c r="LY29" s="385"/>
      <c r="LZ29" s="386" t="e">
        <f>LZ16*LZ4</f>
        <v>#DIV/0!</v>
      </c>
      <c r="MA29" s="386">
        <f>MA16*MA4</f>
        <v>371</v>
      </c>
      <c r="MB29" s="386">
        <f>MB16*MB4</f>
        <v>11</v>
      </c>
      <c r="MC29" s="386">
        <f>MC16*MC4</f>
        <v>196.25</v>
      </c>
      <c r="MD29" s="386">
        <f>MD16*MD4</f>
        <v>110</v>
      </c>
      <c r="ME29" s="385"/>
      <c r="MF29" s="386">
        <f>MF16*MF4</f>
        <v>6</v>
      </c>
      <c r="MG29" s="386">
        <f>MG16*MG4</f>
        <v>6</v>
      </c>
      <c r="MH29" s="386">
        <f>MH16*MH4</f>
        <v>271.66666666666669</v>
      </c>
      <c r="MI29" s="386">
        <f>MI16*MI4</f>
        <v>3</v>
      </c>
      <c r="MJ29" s="385"/>
      <c r="MK29" s="386" t="e">
        <f t="shared" ref="MK29:MP29" si="641">MK16*MK4</f>
        <v>#DIV/0!</v>
      </c>
      <c r="ML29" s="386" t="e">
        <f t="shared" si="641"/>
        <v>#DIV/0!</v>
      </c>
      <c r="MM29" s="386" t="e">
        <f t="shared" si="641"/>
        <v>#DIV/0!</v>
      </c>
      <c r="MN29" s="386">
        <f t="shared" si="641"/>
        <v>26</v>
      </c>
      <c r="MO29" s="386">
        <f t="shared" si="641"/>
        <v>9</v>
      </c>
      <c r="MP29" s="386">
        <f t="shared" si="641"/>
        <v>410.17142857142852</v>
      </c>
      <c r="MQ29" s="390"/>
      <c r="MR29" s="386">
        <f t="shared" ref="MR29:MZ29" si="642">MR16*MR4</f>
        <v>6.5</v>
      </c>
      <c r="MS29" s="386" t="e">
        <f t="shared" si="642"/>
        <v>#DIV/0!</v>
      </c>
      <c r="MT29" s="386" t="e">
        <f t="shared" si="642"/>
        <v>#DIV/0!</v>
      </c>
      <c r="MU29" s="386" t="e">
        <f t="shared" si="642"/>
        <v>#DIV/0!</v>
      </c>
      <c r="MV29" s="386" t="e">
        <f t="shared" si="642"/>
        <v>#DIV/0!</v>
      </c>
      <c r="MW29" s="386">
        <f t="shared" si="642"/>
        <v>26.699999999999996</v>
      </c>
      <c r="MX29" s="386" t="e">
        <f t="shared" si="642"/>
        <v>#DIV/0!</v>
      </c>
      <c r="MY29" s="386" t="e">
        <f t="shared" si="642"/>
        <v>#DIV/0!</v>
      </c>
      <c r="MZ29" s="386">
        <f t="shared" si="642"/>
        <v>6</v>
      </c>
    </row>
    <row r="30" spans="1:369" s="401" customFormat="1" ht="55" customHeight="1" thickBot="1">
      <c r="A30" s="1243"/>
      <c r="B30" s="1215" t="s">
        <v>1447</v>
      </c>
      <c r="C30" s="1289"/>
      <c r="D30" s="1289"/>
      <c r="E30" s="1289"/>
      <c r="F30" s="1289"/>
      <c r="G30" s="1289"/>
      <c r="H30" s="1289"/>
      <c r="I30" s="1289"/>
      <c r="J30" s="1289"/>
      <c r="K30" s="1289"/>
      <c r="L30" s="1289"/>
      <c r="M30" s="1289"/>
      <c r="N30" s="1289"/>
      <c r="O30" s="1289"/>
      <c r="P30" s="1289"/>
      <c r="Q30" s="1289"/>
      <c r="R30" s="1289"/>
      <c r="S30" s="1289"/>
      <c r="T30" s="1289"/>
      <c r="U30" s="1289"/>
      <c r="V30" s="393"/>
      <c r="W30" s="394"/>
      <c r="X30" s="395"/>
      <c r="Y30" s="396">
        <f>AVERAGE(Y34,Y38,Y39,Y40)/100</f>
        <v>0.33458333333333334</v>
      </c>
      <c r="Z30" s="395"/>
      <c r="AA30" s="396">
        <f>AVERAGE(AA34,AA38,AA39,AA40)/100</f>
        <v>0.34</v>
      </c>
      <c r="AB30" s="395"/>
      <c r="AC30" s="396">
        <f>AVERAGE(AC34,AC38,AC39,AC40)/100</f>
        <v>0.10249999999999999</v>
      </c>
      <c r="AD30" s="395"/>
      <c r="AE30" s="396">
        <f>AVERAGE(AE34,AE38,AE39,AE40)/100</f>
        <v>0.27858333333333335</v>
      </c>
      <c r="AF30" s="396">
        <f>AVERAGE(AF34,AF38,AF39,AF40)/100</f>
        <v>0.13</v>
      </c>
      <c r="AG30" s="396">
        <f>AVERAGE(AG34,AG38,AG39,AG40)/100</f>
        <v>6.5666666666666665E-2</v>
      </c>
      <c r="AH30" s="396" t="e">
        <f>AVERAGE(AH34,AH38,AH39,AH40)/100</f>
        <v>#DIV/0!</v>
      </c>
      <c r="AI30" s="395"/>
      <c r="AJ30" s="396">
        <f>AVERAGE(AJ34,AJ38,AJ39,AJ40)/100</f>
        <v>0.22</v>
      </c>
      <c r="AK30" s="397"/>
      <c r="AL30" s="396">
        <f>AVERAGE(AL34,AL38,AL39,AL40)/100</f>
        <v>0.20666666666666667</v>
      </c>
      <c r="AM30" s="639"/>
      <c r="AN30" s="396">
        <f t="shared" ref="AN30:AX30" si="643">AVERAGE(AN34,AN38,AN39,AN40)/100</f>
        <v>0.29549999999999998</v>
      </c>
      <c r="AO30" s="396" t="e">
        <f t="shared" si="643"/>
        <v>#DIV/0!</v>
      </c>
      <c r="AP30" s="396" t="e">
        <f t="shared" si="643"/>
        <v>#DIV/0!</v>
      </c>
      <c r="AQ30" s="396" t="e">
        <f t="shared" si="643"/>
        <v>#DIV/0!</v>
      </c>
      <c r="AR30" s="396" t="e">
        <f t="shared" si="643"/>
        <v>#DIV/0!</v>
      </c>
      <c r="AS30" s="396" t="e">
        <f t="shared" si="643"/>
        <v>#DIV/0!</v>
      </c>
      <c r="AT30" s="396" t="e">
        <f t="shared" si="643"/>
        <v>#DIV/0!</v>
      </c>
      <c r="AU30" s="396" t="e">
        <f t="shared" si="643"/>
        <v>#DIV/0!</v>
      </c>
      <c r="AV30" s="396">
        <f t="shared" si="643"/>
        <v>2.8166666666666663E-2</v>
      </c>
      <c r="AW30" s="396" t="e">
        <f t="shared" si="643"/>
        <v>#DIV/0!</v>
      </c>
      <c r="AX30" s="396" t="e">
        <f t="shared" si="643"/>
        <v>#DIV/0!</v>
      </c>
      <c r="AY30" s="397"/>
      <c r="AZ30" s="396">
        <f>AVERAGE(AZ34,AZ38,AZ39,AZ40)/100</f>
        <v>0.05</v>
      </c>
      <c r="BA30" s="397"/>
      <c r="BB30" s="396">
        <f>AVERAGE(BB34,BB38,BB39,BB40)/100</f>
        <v>4.7111111111111111E-2</v>
      </c>
      <c r="BC30" s="395"/>
      <c r="BD30" s="396">
        <f>AVERAGE(BD34,BD38,BD39,BD40)/100</f>
        <v>0.5063333333333333</v>
      </c>
      <c r="BE30" s="396">
        <f>AVERAGE(BE34,BE38,BE39,BE40)/100</f>
        <v>7.4999999999999997E-3</v>
      </c>
      <c r="BF30" s="395"/>
      <c r="BG30" s="396" t="e">
        <f>AVERAGE(BG34,BG38,BG39,BG40)/100</f>
        <v>#DIV/0!</v>
      </c>
      <c r="BH30" s="396">
        <f>AVERAGE(BH34,BH38,BH39,BH40)/100</f>
        <v>9.9866666666666659E-2</v>
      </c>
      <c r="BI30" s="396">
        <f>AVERAGE(BI34,BI38,BI39,BI40)/100</f>
        <v>2.2499999999999999E-2</v>
      </c>
      <c r="BJ30" s="396">
        <f>AVERAGE(BJ34,BJ38,BJ39,BJ40)/100</f>
        <v>3.6333333333333329E-2</v>
      </c>
      <c r="BK30" s="619"/>
      <c r="BL30" s="396">
        <f>AVERAGE(BL34,BL38,BL39,BL40)/100</f>
        <v>8.0649999999999999E-2</v>
      </c>
      <c r="BM30" s="396">
        <f>AVERAGE(BM34,BM38,BM39,BM40)/100</f>
        <v>0.1</v>
      </c>
      <c r="BN30" s="395"/>
      <c r="BO30" s="396">
        <f>AVERAGE(BO34,BO38,BO39,BO40)/100</f>
        <v>0.11925000000000001</v>
      </c>
      <c r="BP30" s="396" t="e">
        <f>AVERAGE(BP34,BP38,BP39,BP40)/100</f>
        <v>#DIV/0!</v>
      </c>
      <c r="BQ30" s="396" t="e">
        <f>AVERAGE(BQ34,BQ38,BQ39,BQ40)/100</f>
        <v>#DIV/0!</v>
      </c>
      <c r="BR30" s="395"/>
      <c r="BS30" s="396">
        <f>AVERAGE(BS34,BS38,BS39,BS40)/100</f>
        <v>2.6499999999999999E-2</v>
      </c>
      <c r="BT30" s="396">
        <f>AVERAGE(BT34,BT38,BT39,BT40)/100</f>
        <v>3.2000000000000001E-2</v>
      </c>
      <c r="BU30" s="395"/>
      <c r="BV30" s="396">
        <f>AVERAGE(BV34,BV38,BV39,BV40)/100</f>
        <v>0.17149999999999999</v>
      </c>
      <c r="BW30" s="395"/>
      <c r="BX30" s="396">
        <f>AVERAGE(BX34,BX38,BX39,BX40)/100</f>
        <v>0.03</v>
      </c>
      <c r="BY30" s="396">
        <f>AVERAGE(BY34,BY38,BY39,BY40)/100</f>
        <v>3.73E-2</v>
      </c>
      <c r="BZ30" s="395"/>
      <c r="CA30" s="396">
        <f>AVERAGE(CA34,CA38,CA39,CA40)/100</f>
        <v>0.114</v>
      </c>
      <c r="CB30" s="396">
        <f>AVERAGE(CB34,CB38,CB39,CB40)/100</f>
        <v>0.10933333333333332</v>
      </c>
      <c r="CC30" s="396">
        <f>AVERAGE(CC34,CC38,CC39,CC40)/100</f>
        <v>0.11600000000000002</v>
      </c>
      <c r="CD30" s="396">
        <f>AVERAGE(CD34,CD38,CD39,CD40)/100</f>
        <v>5.6250000000000001E-2</v>
      </c>
      <c r="CE30" s="394"/>
      <c r="CF30" s="396" t="e">
        <f>AVERAGE(CF34,CF38,CF39,CF40)/100</f>
        <v>#DIV/0!</v>
      </c>
      <c r="CG30" s="395"/>
      <c r="CH30" s="396">
        <f>AVERAGE(CH34,CH38,CH39,CH40)/100</f>
        <v>0.22699999999999998</v>
      </c>
      <c r="CI30" s="397"/>
      <c r="CJ30" s="396">
        <f>AVERAGE(CJ34,CJ38,CJ39,CJ40)/100</f>
        <v>8.2333333333333342E-2</v>
      </c>
      <c r="CK30" s="396" t="e">
        <f>AVERAGE(CK34,CK38,CK39,CK40)/100</f>
        <v>#DIV/0!</v>
      </c>
      <c r="CL30" s="397"/>
      <c r="CM30" s="396">
        <f>AVERAGE(CM34,CM38,CM39,CM40)/100</f>
        <v>0.22316666666666662</v>
      </c>
      <c r="CN30" s="396" t="e">
        <f>AVERAGE(CN34,CN38,CN39,CN40)/100</f>
        <v>#DIV/0!</v>
      </c>
      <c r="CO30" s="396" t="e">
        <f>AVERAGE(CO34,CO38,CO39,CO40)/100</f>
        <v>#DIV/0!</v>
      </c>
      <c r="CP30" s="397"/>
      <c r="CQ30" s="396" t="e">
        <f t="shared" ref="CQ30:CW30" si="644">AVERAGE(CQ34,CQ38,CQ39,CQ40)/100</f>
        <v>#DIV/0!</v>
      </c>
      <c r="CR30" s="396">
        <f t="shared" si="644"/>
        <v>7.6999999999999999E-2</v>
      </c>
      <c r="CS30" s="396" t="e">
        <f t="shared" si="644"/>
        <v>#DIV/0!</v>
      </c>
      <c r="CT30" s="396" t="e">
        <f t="shared" si="644"/>
        <v>#DIV/0!</v>
      </c>
      <c r="CU30" s="396" t="e">
        <f t="shared" si="644"/>
        <v>#DIV/0!</v>
      </c>
      <c r="CV30" s="396">
        <f t="shared" si="644"/>
        <v>0.27300000000000002</v>
      </c>
      <c r="CW30" s="396">
        <f t="shared" si="644"/>
        <v>8.0000000000000002E-3</v>
      </c>
      <c r="CX30" s="397"/>
      <c r="CY30" s="396" t="e">
        <f>AVERAGE(CY34,CY38,CY39,CY40)/100</f>
        <v>#DIV/0!</v>
      </c>
      <c r="CZ30" s="396">
        <f>AVERAGE(CZ34,CZ38,CZ39,CZ40)/100</f>
        <v>0.01</v>
      </c>
      <c r="DA30" s="396" t="e">
        <f>AVERAGE(DA34,DA38,DA39,DA40)/100</f>
        <v>#DIV/0!</v>
      </c>
      <c r="DB30" s="396" t="e">
        <f>AVERAGE(DB34,DB38,DB39,DB40)/100</f>
        <v>#DIV/0!</v>
      </c>
      <c r="DC30" s="395"/>
      <c r="DD30" s="396">
        <f>AVERAGE(DD34,DD38,DD39,DD40)/100</f>
        <v>0.02</v>
      </c>
      <c r="DE30" s="396" t="e">
        <f>AVERAGE(DE34,DE38,DE39,DE40)/100</f>
        <v>#DIV/0!</v>
      </c>
      <c r="DF30" s="396" t="e">
        <f>AVERAGE(DF34,DF38,DF39,DF40)/100</f>
        <v>#DIV/0!</v>
      </c>
      <c r="DG30" s="396" t="e">
        <f>AVERAGE(DG34,DG38,DG39,DG40)/100</f>
        <v>#DIV/0!</v>
      </c>
      <c r="DH30" s="396" t="e">
        <f t="shared" ref="DH30:DN30" si="645">AVERAGE(DH34,DH38,DH39,DH40)/100</f>
        <v>#DIV/0!</v>
      </c>
      <c r="DI30" s="396" t="e">
        <f t="shared" si="645"/>
        <v>#DIV/0!</v>
      </c>
      <c r="DJ30" s="396" t="e">
        <f t="shared" si="645"/>
        <v>#DIV/0!</v>
      </c>
      <c r="DK30" s="396" t="e">
        <f t="shared" si="645"/>
        <v>#DIV/0!</v>
      </c>
      <c r="DL30" s="396" t="e">
        <f t="shared" si="645"/>
        <v>#DIV/0!</v>
      </c>
      <c r="DM30" s="396" t="e">
        <f t="shared" si="645"/>
        <v>#DIV/0!</v>
      </c>
      <c r="DN30" s="396">
        <f t="shared" si="645"/>
        <v>2.1000000000000001E-2</v>
      </c>
      <c r="DO30" s="395"/>
      <c r="DP30" s="396" t="e">
        <f t="shared" ref="DP30:DR30" si="646">AVERAGE(DP34,DP38,DP39,DP40)/100</f>
        <v>#DIV/0!</v>
      </c>
      <c r="DQ30" s="396" t="e">
        <f t="shared" si="646"/>
        <v>#DIV/0!</v>
      </c>
      <c r="DR30" s="396">
        <f t="shared" si="646"/>
        <v>2.9500000000000002E-2</v>
      </c>
      <c r="DS30" s="395"/>
      <c r="DT30" s="396">
        <f t="shared" ref="DT30:DZ30" si="647">AVERAGE(DT34,DT38,DT39,DT40)/100</f>
        <v>0.01</v>
      </c>
      <c r="DU30" s="396" t="e">
        <f t="shared" si="647"/>
        <v>#DIV/0!</v>
      </c>
      <c r="DV30" s="396" t="e">
        <f t="shared" si="647"/>
        <v>#DIV/0!</v>
      </c>
      <c r="DW30" s="396" t="e">
        <f t="shared" si="647"/>
        <v>#DIV/0!</v>
      </c>
      <c r="DX30" s="396" t="e">
        <f t="shared" si="647"/>
        <v>#DIV/0!</v>
      </c>
      <c r="DY30" s="396" t="e">
        <f t="shared" si="647"/>
        <v>#DIV/0!</v>
      </c>
      <c r="DZ30" s="396" t="e">
        <f t="shared" si="647"/>
        <v>#DIV/0!</v>
      </c>
      <c r="EA30" s="398"/>
      <c r="EB30" s="396" t="e">
        <f>AVERAGE(EB34,EB38,EB39,EB40)/100</f>
        <v>#DIV/0!</v>
      </c>
      <c r="EC30" s="395"/>
      <c r="ED30" s="399"/>
      <c r="EE30" s="396">
        <f t="shared" ref="EE30:EH30" si="648">AVERAGE(EE34,EE38,EE39,EE40)/100</f>
        <v>8.0000000000000002E-3</v>
      </c>
      <c r="EF30" s="396" t="e">
        <f t="shared" si="648"/>
        <v>#DIV/0!</v>
      </c>
      <c r="EG30" s="396" t="e">
        <f t="shared" si="648"/>
        <v>#DIV/0!</v>
      </c>
      <c r="EH30" s="396" t="e">
        <f t="shared" si="648"/>
        <v>#DIV/0!</v>
      </c>
      <c r="EI30" s="397"/>
      <c r="EJ30" s="396">
        <f>AVERAGE(EJ34,EJ38,EJ39,EJ40)/100</f>
        <v>8.0000000000000002E-3</v>
      </c>
      <c r="EK30" s="399"/>
      <c r="EL30" s="396">
        <f t="shared" ref="EL30:EM30" si="649">AVERAGE(EL34,EL38,EL39,EL40)/100</f>
        <v>6.9666666666666655E-2</v>
      </c>
      <c r="EM30" s="396" t="e">
        <f t="shared" si="649"/>
        <v>#DIV/0!</v>
      </c>
      <c r="EN30" s="397"/>
      <c r="EO30" s="396" t="e">
        <f>AVERAGE(EO34,EO38,EO39,EO40)/100</f>
        <v>#DIV/0!</v>
      </c>
      <c r="EP30" s="399"/>
      <c r="EQ30" s="396">
        <f t="shared" ref="EQ30:EV30" si="650">AVERAGE(EQ34,EQ38,EQ39,EQ40)/100</f>
        <v>0.02</v>
      </c>
      <c r="ER30" s="396" t="e">
        <f t="shared" si="650"/>
        <v>#DIV/0!</v>
      </c>
      <c r="ES30" s="396" t="e">
        <f t="shared" si="650"/>
        <v>#DIV/0!</v>
      </c>
      <c r="ET30" s="396">
        <f t="shared" si="650"/>
        <v>0.03</v>
      </c>
      <c r="EU30" s="396" t="e">
        <f t="shared" si="650"/>
        <v>#DIV/0!</v>
      </c>
      <c r="EV30" s="396">
        <f t="shared" si="650"/>
        <v>0.03</v>
      </c>
      <c r="EW30" s="395"/>
      <c r="EX30" s="397"/>
      <c r="EY30" s="396">
        <f t="shared" ref="EY30:EZ30" si="651">AVERAGE(EY34,EY38,EY39,EY40)/100</f>
        <v>0.27099166666666669</v>
      </c>
      <c r="EZ30" s="396">
        <f t="shared" si="651"/>
        <v>9.0000000000000011E-3</v>
      </c>
      <c r="FA30" s="397"/>
      <c r="FB30" s="396">
        <f t="shared" ref="FB30:FD30" si="652">AVERAGE(FB34,FB38,FB39,FB40)/100</f>
        <v>0.22895833333333335</v>
      </c>
      <c r="FC30" s="396">
        <f t="shared" si="652"/>
        <v>1.21E-2</v>
      </c>
      <c r="FD30" s="396">
        <f t="shared" si="652"/>
        <v>0.33399999999999996</v>
      </c>
      <c r="FE30" s="397"/>
      <c r="FF30" s="396" t="e">
        <f>AVERAGE(FF34,FF38,FF39,FF40)/100</f>
        <v>#DIV/0!</v>
      </c>
      <c r="FG30" s="397"/>
      <c r="FH30" s="396">
        <f t="shared" ref="FH30:FI30" si="653">AVERAGE(FH34,FH38,FH39,FH40)/100</f>
        <v>4.4299999999999999E-2</v>
      </c>
      <c r="FI30" s="396" t="e">
        <f t="shared" si="653"/>
        <v>#DIV/0!</v>
      </c>
      <c r="FJ30" s="397"/>
      <c r="FK30" s="396">
        <f t="shared" ref="FK30:FM30" si="654">AVERAGE(FK34,FK38,FK39,FK40)/100</f>
        <v>1.6E-2</v>
      </c>
      <c r="FL30" s="396" t="e">
        <f t="shared" si="654"/>
        <v>#DIV/0!</v>
      </c>
      <c r="FM30" s="396" t="e">
        <f t="shared" si="654"/>
        <v>#DIV/0!</v>
      </c>
      <c r="FN30" s="398"/>
      <c r="FO30" s="396">
        <f>AVERAGE(FO34,FO38,FO39,FO40)/100</f>
        <v>0.14004444444444444</v>
      </c>
      <c r="FP30" s="395"/>
      <c r="FQ30" s="396">
        <f>AVERAGE(FQ34,FQ38,FQ39,FQ40)/100</f>
        <v>0.12725</v>
      </c>
      <c r="FR30" s="397"/>
      <c r="FS30" s="396" t="e">
        <f>AVERAGE(FS34,FS38,FS39,FS40)/100</f>
        <v>#DIV/0!</v>
      </c>
      <c r="FT30" s="397"/>
      <c r="FU30" s="396">
        <f t="shared" ref="FU30:FY30" si="655">AVERAGE(FU34,FU38,FU39,FU40)/100</f>
        <v>0.22</v>
      </c>
      <c r="FV30" s="396">
        <f t="shared" si="655"/>
        <v>1.9E-2</v>
      </c>
      <c r="FW30" s="396">
        <f t="shared" si="655"/>
        <v>6.5000000000000002E-2</v>
      </c>
      <c r="FX30" s="396" t="e">
        <f t="shared" si="655"/>
        <v>#DIV/0!</v>
      </c>
      <c r="FY30" s="396" t="e">
        <f t="shared" si="655"/>
        <v>#DIV/0!</v>
      </c>
      <c r="FZ30" s="397"/>
      <c r="GA30" s="396" t="e">
        <f>AVERAGE(GA34,GA38,GA39,GA40)/100</f>
        <v>#DIV/0!</v>
      </c>
      <c r="GB30" s="395"/>
      <c r="GC30" s="396">
        <f t="shared" ref="GC30:GE30" si="656">AVERAGE(GC34,GC38,GC39,GC40)/100</f>
        <v>5.1333333333333335E-2</v>
      </c>
      <c r="GD30" s="396">
        <f t="shared" si="656"/>
        <v>7.0000000000000007E-2</v>
      </c>
      <c r="GE30" s="396" t="e">
        <f t="shared" si="656"/>
        <v>#DIV/0!</v>
      </c>
      <c r="GF30" s="395"/>
      <c r="GG30" s="396">
        <f t="shared" ref="GG30" si="657">AVERAGE(GG34,GG38,GG39,GG40)/100</f>
        <v>7.8666666666666676E-2</v>
      </c>
      <c r="GH30" s="398"/>
      <c r="GI30" s="396">
        <f t="shared" ref="GI30" si="658">AVERAGE(GI34,GI38,GI39,GI40)/100</f>
        <v>0.15899999999999997</v>
      </c>
      <c r="GJ30" s="395"/>
      <c r="GK30" s="396">
        <f t="shared" ref="GK30" si="659">AVERAGE(GK34,GK38,GK39,GK40)/100</f>
        <v>0.06</v>
      </c>
      <c r="GL30" s="396" t="e">
        <f>AVERAGE(GL34,GL38,GL39,GL40)/100</f>
        <v>#DIV/0!</v>
      </c>
      <c r="GM30" s="395"/>
      <c r="GN30" s="396" t="e">
        <f t="shared" ref="GN30:GR30" si="660">AVERAGE(GN34,GN38,GN39,GN40)/100</f>
        <v>#DIV/0!</v>
      </c>
      <c r="GO30" s="396" t="e">
        <f t="shared" si="660"/>
        <v>#DIV/0!</v>
      </c>
      <c r="GP30" s="396">
        <f t="shared" si="660"/>
        <v>0.06</v>
      </c>
      <c r="GQ30" s="396">
        <f t="shared" si="660"/>
        <v>5.7000000000000002E-2</v>
      </c>
      <c r="GR30" s="396">
        <f t="shared" si="660"/>
        <v>0.06</v>
      </c>
      <c r="GS30" s="398"/>
      <c r="GT30" s="396" t="e">
        <f t="shared" ref="GT30" si="661">AVERAGE(GT34,GT38,GT39,GT40)/100</f>
        <v>#DIV/0!</v>
      </c>
      <c r="GU30" s="395"/>
      <c r="GV30" s="397"/>
      <c r="GW30" s="396">
        <f t="shared" ref="GW30:GX30" si="662">AVERAGE(GW34,GW38,GW39,GW40)/100</f>
        <v>4.2999999999999997E-2</v>
      </c>
      <c r="GX30" s="396" t="e">
        <f t="shared" si="662"/>
        <v>#DIV/0!</v>
      </c>
      <c r="GY30" s="397"/>
      <c r="GZ30" s="396" t="e">
        <f t="shared" ref="GZ30:HG30" si="663">AVERAGE(GZ34,GZ38,GZ39,GZ40)/100</f>
        <v>#DIV/0!</v>
      </c>
      <c r="HA30" s="396" t="e">
        <f t="shared" si="663"/>
        <v>#DIV/0!</v>
      </c>
      <c r="HB30" s="396" t="e">
        <f t="shared" si="663"/>
        <v>#DIV/0!</v>
      </c>
      <c r="HC30" s="396">
        <f t="shared" si="663"/>
        <v>4.0975000000000004E-2</v>
      </c>
      <c r="HD30" s="396">
        <f t="shared" si="663"/>
        <v>0.09</v>
      </c>
      <c r="HE30" s="396">
        <f t="shared" si="663"/>
        <v>0.01</v>
      </c>
      <c r="HF30" s="396" t="e">
        <f t="shared" si="663"/>
        <v>#DIV/0!</v>
      </c>
      <c r="HG30" s="396" t="e">
        <f t="shared" si="663"/>
        <v>#DIV/0!</v>
      </c>
      <c r="HH30" s="395"/>
      <c r="HI30" s="396" t="e">
        <f t="shared" ref="HI30:HN30" si="664">AVERAGE(HI34,HI38,HI39,HI40)/100</f>
        <v>#DIV/0!</v>
      </c>
      <c r="HJ30" s="396" t="e">
        <f t="shared" si="664"/>
        <v>#DIV/0!</v>
      </c>
      <c r="HK30" s="396">
        <f t="shared" si="664"/>
        <v>5.0000000000000001E-3</v>
      </c>
      <c r="HL30" s="396">
        <f t="shared" si="664"/>
        <v>0.01</v>
      </c>
      <c r="HM30" s="396">
        <f t="shared" si="664"/>
        <v>8.0000000000000002E-3</v>
      </c>
      <c r="HN30" s="396" t="e">
        <f t="shared" si="664"/>
        <v>#DIV/0!</v>
      </c>
      <c r="HO30" s="395"/>
      <c r="HP30" s="397"/>
      <c r="HQ30" s="396">
        <f t="shared" ref="HQ30:HS30" si="665">AVERAGE(HQ34,HQ38,HQ39,HQ40)/100</f>
        <v>8.593333333333332E-2</v>
      </c>
      <c r="HR30" s="396" t="e">
        <f t="shared" si="665"/>
        <v>#DIV/0!</v>
      </c>
      <c r="HS30" s="396" t="e">
        <f t="shared" si="665"/>
        <v>#DIV/0!</v>
      </c>
      <c r="HT30" s="397"/>
      <c r="HU30" s="396" t="e">
        <f t="shared" ref="HU30:HX30" si="666">AVERAGE(HU34,HU38,HU39,HU40)/100</f>
        <v>#DIV/0!</v>
      </c>
      <c r="HV30" s="396" t="e">
        <f t="shared" si="666"/>
        <v>#DIV/0!</v>
      </c>
      <c r="HW30" s="396" t="e">
        <f t="shared" si="666"/>
        <v>#DIV/0!</v>
      </c>
      <c r="HX30" s="396" t="e">
        <f t="shared" si="666"/>
        <v>#DIV/0!</v>
      </c>
      <c r="HY30" s="397"/>
      <c r="HZ30" s="396" t="e">
        <f t="shared" ref="HZ30" si="667">AVERAGE(HZ34,HZ38,HZ39,HZ40)/100</f>
        <v>#DIV/0!</v>
      </c>
      <c r="IA30" s="394"/>
      <c r="IB30" s="395"/>
      <c r="IC30" s="396">
        <f t="shared" ref="IC30:IJ30" si="668">AVERAGE(IC34,IC38,IC39,IC40)/100</f>
        <v>6.0200000000000004E-2</v>
      </c>
      <c r="ID30" s="396">
        <f t="shared" si="668"/>
        <v>0.13</v>
      </c>
      <c r="IE30" s="396">
        <f t="shared" si="668"/>
        <v>1.6E-2</v>
      </c>
      <c r="IF30" s="396">
        <f t="shared" si="668"/>
        <v>0.14400000000000002</v>
      </c>
      <c r="IG30" s="396" t="e">
        <f t="shared" si="668"/>
        <v>#DIV/0!</v>
      </c>
      <c r="IH30" s="396">
        <f t="shared" si="668"/>
        <v>2.8499999999999998E-2</v>
      </c>
      <c r="II30" s="396" t="e">
        <f t="shared" si="668"/>
        <v>#DIV/0!</v>
      </c>
      <c r="IJ30" s="396" t="e">
        <f t="shared" si="668"/>
        <v>#DIV/0!</v>
      </c>
      <c r="IK30" s="394"/>
      <c r="IL30" s="395"/>
      <c r="IM30" s="396">
        <f t="shared" ref="IM30:IR30" si="669">AVERAGE(IM34,IM38,IM39,IM40)/100</f>
        <v>2.9500000000000002E-2</v>
      </c>
      <c r="IN30" s="396" t="e">
        <f t="shared" si="669"/>
        <v>#DIV/0!</v>
      </c>
      <c r="IO30" s="396" t="e">
        <f t="shared" si="669"/>
        <v>#DIV/0!</v>
      </c>
      <c r="IP30" s="396">
        <f t="shared" si="669"/>
        <v>8.0000000000000002E-3</v>
      </c>
      <c r="IQ30" s="396" t="e">
        <f t="shared" si="669"/>
        <v>#DIV/0!</v>
      </c>
      <c r="IR30" s="396" t="e">
        <f t="shared" si="669"/>
        <v>#DIV/0!</v>
      </c>
      <c r="IS30" s="394"/>
      <c r="IT30" s="396" t="e">
        <f t="shared" ref="IT30:IU30" si="670">AVERAGE(IT34,IT38,IT39,IT40)/100</f>
        <v>#DIV/0!</v>
      </c>
      <c r="IU30" s="396" t="e">
        <f t="shared" si="670"/>
        <v>#DIV/0!</v>
      </c>
      <c r="IV30" s="395"/>
      <c r="IW30" s="396" t="e">
        <f t="shared" ref="IW30:IX30" si="671">AVERAGE(IW34,IW38,IW39,IW40)/100</f>
        <v>#DIV/0!</v>
      </c>
      <c r="IX30" s="396" t="e">
        <f t="shared" si="671"/>
        <v>#DIV/0!</v>
      </c>
      <c r="IY30" s="397"/>
      <c r="IZ30" s="396">
        <f t="shared" ref="IZ30:JA30" si="672">AVERAGE(IZ34,IZ38,IZ39,IZ40)/100</f>
        <v>0.1</v>
      </c>
      <c r="JA30" s="396" t="e">
        <f t="shared" si="672"/>
        <v>#DIV/0!</v>
      </c>
      <c r="JB30" s="397"/>
      <c r="JC30" s="396" t="e">
        <f t="shared" ref="JC30:JE30" si="673">AVERAGE(JC34,JC38,JC39,JC40)/100</f>
        <v>#DIV/0!</v>
      </c>
      <c r="JD30" s="396" t="e">
        <f t="shared" si="673"/>
        <v>#DIV/0!</v>
      </c>
      <c r="JE30" s="396" t="e">
        <f t="shared" si="673"/>
        <v>#DIV/0!</v>
      </c>
      <c r="JF30" s="397"/>
      <c r="JG30" s="396" t="e">
        <f t="shared" ref="JG30" si="674">AVERAGE(JG34,JG38,JG39,JG40)/100</f>
        <v>#DIV/0!</v>
      </c>
      <c r="JH30" s="395"/>
      <c r="JI30" s="396">
        <f t="shared" ref="JI30:JL30" si="675">AVERAGE(JI34,JI38,JI39,JI40)/100</f>
        <v>4.5999999999999999E-2</v>
      </c>
      <c r="JJ30" s="396">
        <f t="shared" si="675"/>
        <v>4.2999999999999997E-2</v>
      </c>
      <c r="JK30" s="396" t="e">
        <f t="shared" si="675"/>
        <v>#DIV/0!</v>
      </c>
      <c r="JL30" s="396" t="e">
        <f t="shared" si="675"/>
        <v>#DIV/0!</v>
      </c>
      <c r="JM30" s="395"/>
      <c r="JN30" s="396">
        <f t="shared" ref="JN30" si="676">AVERAGE(JN34,JN38,JN39,JN40)/100</f>
        <v>3.6499999999999998E-2</v>
      </c>
      <c r="JO30" s="426"/>
      <c r="JP30" s="394"/>
      <c r="JQ30" s="395"/>
      <c r="JR30" s="396">
        <f t="shared" ref="JR30:KC30" si="677">AVERAGE(JR34,JR38,JR39,JR40)/100</f>
        <v>0.43866666666666665</v>
      </c>
      <c r="JS30" s="396">
        <f t="shared" si="677"/>
        <v>3.2000000000000001E-2</v>
      </c>
      <c r="JT30" s="396" t="e">
        <f t="shared" si="677"/>
        <v>#DIV/0!</v>
      </c>
      <c r="JU30" s="396">
        <f t="shared" si="677"/>
        <v>2.4E-2</v>
      </c>
      <c r="JV30" s="396" t="e">
        <f t="shared" si="677"/>
        <v>#DIV/0!</v>
      </c>
      <c r="JW30" s="396">
        <f t="shared" si="677"/>
        <v>0.01</v>
      </c>
      <c r="JX30" s="396">
        <f t="shared" si="677"/>
        <v>0.01</v>
      </c>
      <c r="JY30" s="396" t="e">
        <f t="shared" si="677"/>
        <v>#DIV/0!</v>
      </c>
      <c r="JZ30" s="396">
        <f t="shared" si="677"/>
        <v>8.4000000000000005E-2</v>
      </c>
      <c r="KA30" s="396">
        <f t="shared" si="677"/>
        <v>3.2000000000000001E-2</v>
      </c>
      <c r="KB30" s="396">
        <f t="shared" si="677"/>
        <v>8.0000000000000002E-3</v>
      </c>
      <c r="KC30" s="396">
        <f t="shared" si="677"/>
        <v>0.36299999999999999</v>
      </c>
      <c r="KD30" s="395"/>
      <c r="KE30" s="396">
        <f t="shared" ref="KE30:KG30" si="678">AVERAGE(KE34,KE38,KE39,KE40)/100</f>
        <v>0.11449999999999999</v>
      </c>
      <c r="KF30" s="396">
        <f t="shared" si="678"/>
        <v>2.4E-2</v>
      </c>
      <c r="KG30" s="396">
        <f t="shared" si="678"/>
        <v>1.6E-2</v>
      </c>
      <c r="KH30" s="395"/>
      <c r="KI30" s="396">
        <f t="shared" ref="KI30:KL30" si="679">AVERAGE(KI34,KI38,KI39,KI40)/100</f>
        <v>0.28999999999999998</v>
      </c>
      <c r="KJ30" s="396">
        <f t="shared" si="679"/>
        <v>0.1305</v>
      </c>
      <c r="KK30" s="396">
        <f t="shared" si="679"/>
        <v>0.191</v>
      </c>
      <c r="KL30" s="396" t="e">
        <f t="shared" si="679"/>
        <v>#DIV/0!</v>
      </c>
      <c r="KM30" s="395"/>
      <c r="KN30" s="396">
        <f t="shared" ref="KN30:KP30" si="680">AVERAGE(KN34,KN38,KN39,KN40)/100</f>
        <v>2.4E-2</v>
      </c>
      <c r="KO30" s="396">
        <f t="shared" si="680"/>
        <v>3.2000000000000001E-2</v>
      </c>
      <c r="KP30" s="396">
        <f t="shared" si="680"/>
        <v>3.2000000000000001E-2</v>
      </c>
      <c r="KQ30" s="395"/>
      <c r="KR30" s="396">
        <f t="shared" ref="KR30:KS30" si="681">AVERAGE(KR34,KR38,KR39,KR40)/100</f>
        <v>0.17399999999999999</v>
      </c>
      <c r="KS30" s="396">
        <f t="shared" si="681"/>
        <v>4.3333333333333328E-2</v>
      </c>
      <c r="KT30" s="396">
        <f>AVERAGE(KT34,KT38,KT39,KT40)/100</f>
        <v>0.109</v>
      </c>
      <c r="KU30" s="400"/>
      <c r="KV30" s="395"/>
      <c r="KW30" s="396">
        <f t="shared" ref="KW30:LA30" si="682">AVERAGE(KW34,KW38,KW39,KW40)/100</f>
        <v>0.24</v>
      </c>
      <c r="KX30" s="396">
        <f t="shared" si="682"/>
        <v>1.6E-2</v>
      </c>
      <c r="KY30" s="396">
        <f t="shared" si="682"/>
        <v>5.7999999999999996E-2</v>
      </c>
      <c r="KZ30" s="396">
        <f>AVERAGE(KZ34,KZ38,KZ39,KZ40)/100</f>
        <v>2.4E-2</v>
      </c>
      <c r="LA30" s="396">
        <f t="shared" si="682"/>
        <v>0.3</v>
      </c>
      <c r="LB30" s="395"/>
      <c r="LC30" s="396">
        <f t="shared" ref="LC30:LE30" si="683">AVERAGE(LC34,LC38,LC39,LC40)/100</f>
        <v>0.35</v>
      </c>
      <c r="LD30" s="396">
        <f t="shared" si="683"/>
        <v>0.11</v>
      </c>
      <c r="LE30" s="396">
        <f t="shared" si="683"/>
        <v>0.22</v>
      </c>
      <c r="LF30" s="397"/>
      <c r="LG30" s="396">
        <f t="shared" ref="LG30:LI30" si="684">AVERAGE(LG34,LG38,LG39,LG40)/100</f>
        <v>7.8E-2</v>
      </c>
      <c r="LH30" s="396" t="e">
        <f t="shared" si="684"/>
        <v>#DIV/0!</v>
      </c>
      <c r="LI30" s="396">
        <f t="shared" si="684"/>
        <v>0.191</v>
      </c>
      <c r="LJ30" s="395"/>
      <c r="LK30" s="396">
        <f t="shared" ref="LK30:LX30" si="685">AVERAGE(LK34,LK38,LK39,LK40)/100</f>
        <v>0.28999999999999998</v>
      </c>
      <c r="LL30" s="396" t="e">
        <f t="shared" si="685"/>
        <v>#DIV/0!</v>
      </c>
      <c r="LM30" s="396" t="e">
        <f t="shared" si="685"/>
        <v>#DIV/0!</v>
      </c>
      <c r="LN30" s="396">
        <f t="shared" si="685"/>
        <v>8.6249999999999993E-2</v>
      </c>
      <c r="LO30" s="396">
        <f t="shared" si="685"/>
        <v>7.0999999999999994E-2</v>
      </c>
      <c r="LP30" s="396">
        <f t="shared" si="685"/>
        <v>0.11</v>
      </c>
      <c r="LQ30" s="396" t="e">
        <f t="shared" si="685"/>
        <v>#DIV/0!</v>
      </c>
      <c r="LR30" s="396" t="e">
        <f t="shared" si="685"/>
        <v>#DIV/0!</v>
      </c>
      <c r="LS30" s="396" t="e">
        <f t="shared" si="685"/>
        <v>#DIV/0!</v>
      </c>
      <c r="LT30" s="396" t="e">
        <f t="shared" si="685"/>
        <v>#DIV/0!</v>
      </c>
      <c r="LU30" s="396">
        <f t="shared" si="685"/>
        <v>5.5999999999999994E-2</v>
      </c>
      <c r="LV30" s="396">
        <f t="shared" si="685"/>
        <v>8.900000000000001E-2</v>
      </c>
      <c r="LW30" s="396" t="e">
        <f t="shared" si="685"/>
        <v>#DIV/0!</v>
      </c>
      <c r="LX30" s="396" t="e">
        <f t="shared" si="685"/>
        <v>#DIV/0!</v>
      </c>
      <c r="LY30" s="395"/>
      <c r="LZ30" s="396">
        <f t="shared" ref="LZ30" si="686">AVERAGE(LZ34,LZ38,LZ39,LZ40)/100</f>
        <v>0.4</v>
      </c>
      <c r="MA30" s="396">
        <f t="shared" ref="MA30:MD30" si="687">AVERAGE(MA34,MA38,MA39,MA40)/100</f>
        <v>0.2445</v>
      </c>
      <c r="MB30" s="396" t="e">
        <f t="shared" si="687"/>
        <v>#DIV/0!</v>
      </c>
      <c r="MC30" s="396">
        <f t="shared" si="687"/>
        <v>0.14449999999999999</v>
      </c>
      <c r="MD30" s="396">
        <f t="shared" si="687"/>
        <v>0.10949999999999999</v>
      </c>
      <c r="ME30" s="395"/>
      <c r="MF30" s="396">
        <f t="shared" ref="MF30:MI30" si="688">AVERAGE(MF34,MF38,MF39,MF40)/100</f>
        <v>1.6E-2</v>
      </c>
      <c r="MG30" s="396">
        <f t="shared" si="688"/>
        <v>5.4000000000000006E-2</v>
      </c>
      <c r="MH30" s="396">
        <f t="shared" si="688"/>
        <v>0.10249999999999999</v>
      </c>
      <c r="MI30" s="396" t="e">
        <f t="shared" si="688"/>
        <v>#DIV/0!</v>
      </c>
      <c r="MJ30" s="395"/>
      <c r="MK30" s="396">
        <f t="shared" ref="MK30" si="689">AVERAGE(MK34,MK38,MK39,MK40)/100</f>
        <v>0.19</v>
      </c>
      <c r="ML30" s="396">
        <f t="shared" ref="ML30:MP30" si="690">AVERAGE(ML34,ML38,ML39,ML40)/100</f>
        <v>0.11849999999999999</v>
      </c>
      <c r="MM30" s="396">
        <f t="shared" si="690"/>
        <v>0.38450000000000001</v>
      </c>
      <c r="MN30" s="396">
        <f t="shared" si="690"/>
        <v>2.4E-2</v>
      </c>
      <c r="MO30" s="396" t="e">
        <f t="shared" si="690"/>
        <v>#DIV/0!</v>
      </c>
      <c r="MP30" s="396">
        <f t="shared" si="690"/>
        <v>0.10800000000000001</v>
      </c>
      <c r="MQ30" s="400"/>
      <c r="MR30" s="396" t="e">
        <f t="shared" ref="MR30:MZ30" si="691">AVERAGE(MR34,MR38,MR39,MR40)/100</f>
        <v>#DIV/0!</v>
      </c>
      <c r="MS30" s="396">
        <f t="shared" si="691"/>
        <v>0.40049999999999997</v>
      </c>
      <c r="MT30" s="396">
        <f t="shared" si="691"/>
        <v>0.51049999999999995</v>
      </c>
      <c r="MU30" s="396">
        <f t="shared" si="691"/>
        <v>6.9999999999999993E-3</v>
      </c>
      <c r="MV30" s="396" t="e">
        <f t="shared" si="691"/>
        <v>#DIV/0!</v>
      </c>
      <c r="MW30" s="396" t="e">
        <f t="shared" si="691"/>
        <v>#DIV/0!</v>
      </c>
      <c r="MX30" s="396" t="e">
        <f t="shared" si="691"/>
        <v>#DIV/0!</v>
      </c>
      <c r="MY30" s="396">
        <f t="shared" si="691"/>
        <v>2.7999999999999997E-2</v>
      </c>
      <c r="MZ30" s="396">
        <f t="shared" si="691"/>
        <v>3.73E-2</v>
      </c>
      <c r="NE30" s="396"/>
    </row>
    <row r="31" spans="1:369" s="415" customFormat="1" ht="73" customHeight="1" thickBot="1">
      <c r="A31" s="1256"/>
      <c r="B31" s="1216" t="s">
        <v>1771</v>
      </c>
      <c r="C31" s="402"/>
      <c r="D31" s="402"/>
      <c r="E31" s="403"/>
      <c r="F31" s="403"/>
      <c r="G31" s="404"/>
      <c r="H31" s="405"/>
      <c r="I31" s="406"/>
      <c r="J31" s="402"/>
      <c r="K31" s="403"/>
      <c r="L31" s="403"/>
      <c r="M31" s="402"/>
      <c r="N31" s="402"/>
      <c r="O31" s="402" t="s">
        <v>1390</v>
      </c>
      <c r="P31" s="405"/>
      <c r="Q31" s="402"/>
      <c r="R31" s="407">
        <f>R50+R97+R43+3</f>
        <v>65</v>
      </c>
      <c r="S31" s="408"/>
      <c r="T31" s="409"/>
      <c r="U31" s="410"/>
      <c r="V31" s="411"/>
      <c r="W31" s="412"/>
      <c r="X31" s="552"/>
      <c r="Y31" s="553"/>
      <c r="Z31" s="554"/>
      <c r="AA31" s="553"/>
      <c r="AB31" s="554"/>
      <c r="AC31" s="553"/>
      <c r="AD31" s="552"/>
      <c r="AE31" s="553"/>
      <c r="AF31" s="553"/>
      <c r="AG31" s="553"/>
      <c r="AH31" s="553"/>
      <c r="AI31" s="552"/>
      <c r="AJ31" s="553"/>
      <c r="AK31" s="555"/>
      <c r="AL31" s="553"/>
      <c r="AM31" s="640"/>
      <c r="AN31" s="553"/>
      <c r="AO31" s="553"/>
      <c r="AP31" s="553"/>
      <c r="AQ31" s="553"/>
      <c r="AR31" s="553"/>
      <c r="AS31" s="553"/>
      <c r="AT31" s="553"/>
      <c r="AU31" s="553"/>
      <c r="AV31" s="553"/>
      <c r="AW31" s="553"/>
      <c r="AX31" s="553"/>
      <c r="AY31" s="555"/>
      <c r="AZ31" s="553"/>
      <c r="BA31" s="555"/>
      <c r="BB31" s="553"/>
      <c r="BC31" s="552"/>
      <c r="BD31" s="553"/>
      <c r="BE31" s="553"/>
      <c r="BF31" s="552"/>
      <c r="BG31" s="553"/>
      <c r="BH31" s="553"/>
      <c r="BI31" s="553"/>
      <c r="BJ31" s="553"/>
      <c r="BK31" s="620"/>
      <c r="BL31" s="553"/>
      <c r="BM31" s="553"/>
      <c r="BN31" s="552"/>
      <c r="BO31" s="553"/>
      <c r="BP31" s="553"/>
      <c r="BQ31" s="553"/>
      <c r="BR31" s="552"/>
      <c r="BS31" s="553"/>
      <c r="BT31" s="553"/>
      <c r="BU31" s="552"/>
      <c r="BV31" s="553"/>
      <c r="BW31" s="552"/>
      <c r="BX31" s="553"/>
      <c r="BY31" s="553"/>
      <c r="BZ31" s="552"/>
      <c r="CA31" s="553"/>
      <c r="CB31" s="553"/>
      <c r="CC31" s="553"/>
      <c r="CD31" s="553"/>
      <c r="CE31" s="556"/>
      <c r="CF31" s="553"/>
      <c r="CG31" s="552"/>
      <c r="CH31" s="553"/>
      <c r="CI31" s="555"/>
      <c r="CJ31" s="553"/>
      <c r="CK31" s="553"/>
      <c r="CL31" s="555"/>
      <c r="CM31" s="553"/>
      <c r="CN31" s="553"/>
      <c r="CO31" s="553"/>
      <c r="CP31" s="555"/>
      <c r="CQ31" s="553"/>
      <c r="CR31" s="553"/>
      <c r="CS31" s="553"/>
      <c r="CT31" s="553"/>
      <c r="CU31" s="553"/>
      <c r="CV31" s="553"/>
      <c r="CW31" s="553"/>
      <c r="CX31" s="555"/>
      <c r="CY31" s="553"/>
      <c r="CZ31" s="553"/>
      <c r="DA31" s="553"/>
      <c r="DB31" s="553"/>
      <c r="DC31" s="552"/>
      <c r="DD31" s="553"/>
      <c r="DE31" s="553"/>
      <c r="DF31" s="553"/>
      <c r="DG31" s="553"/>
      <c r="DH31" s="553"/>
      <c r="DI31" s="553"/>
      <c r="DJ31" s="553"/>
      <c r="DK31" s="553"/>
      <c r="DL31" s="553"/>
      <c r="DM31" s="553"/>
      <c r="DN31" s="553"/>
      <c r="DO31" s="552"/>
      <c r="DP31" s="553"/>
      <c r="DQ31" s="553"/>
      <c r="DR31" s="553"/>
      <c r="DS31" s="552"/>
      <c r="DT31" s="553"/>
      <c r="DU31" s="553"/>
      <c r="DV31" s="553"/>
      <c r="DW31" s="553"/>
      <c r="DX31" s="553"/>
      <c r="DY31" s="553"/>
      <c r="DZ31" s="553"/>
      <c r="EA31" s="557"/>
      <c r="EB31" s="553"/>
      <c r="EC31" s="552"/>
      <c r="ED31" s="555"/>
      <c r="EE31" s="553"/>
      <c r="EF31" s="553"/>
      <c r="EG31" s="553"/>
      <c r="EH31" s="553"/>
      <c r="EI31" s="555"/>
      <c r="EJ31" s="553"/>
      <c r="EK31" s="555"/>
      <c r="EL31" s="553"/>
      <c r="EM31" s="553"/>
      <c r="EN31" s="555"/>
      <c r="EO31" s="553"/>
      <c r="EP31" s="552"/>
      <c r="EQ31" s="553"/>
      <c r="ER31" s="553"/>
      <c r="ES31" s="553"/>
      <c r="ET31" s="553"/>
      <c r="EU31" s="553"/>
      <c r="EV31" s="553"/>
      <c r="EW31" s="552"/>
      <c r="EX31" s="555"/>
      <c r="EY31" s="553"/>
      <c r="EZ31" s="553"/>
      <c r="FA31" s="555"/>
      <c r="FB31" s="553"/>
      <c r="FC31" s="553"/>
      <c r="FD31" s="553"/>
      <c r="FE31" s="555"/>
      <c r="FF31" s="553"/>
      <c r="FG31" s="555"/>
      <c r="FH31" s="553"/>
      <c r="FI31" s="553"/>
      <c r="FJ31" s="555"/>
      <c r="FK31" s="553"/>
      <c r="FL31" s="553"/>
      <c r="FM31" s="553"/>
      <c r="FN31" s="557"/>
      <c r="FO31" s="553"/>
      <c r="FP31" s="552"/>
      <c r="FQ31" s="553"/>
      <c r="FR31" s="555"/>
      <c r="FS31" s="553"/>
      <c r="FT31" s="555"/>
      <c r="FU31" s="553"/>
      <c r="FV31" s="553"/>
      <c r="FW31" s="553"/>
      <c r="FX31" s="553"/>
      <c r="FY31" s="553"/>
      <c r="FZ31" s="555"/>
      <c r="GA31" s="553"/>
      <c r="GB31" s="552"/>
      <c r="GC31" s="553"/>
      <c r="GD31" s="553"/>
      <c r="GE31" s="553"/>
      <c r="GF31" s="552"/>
      <c r="GG31" s="553"/>
      <c r="GH31" s="557"/>
      <c r="GI31" s="553"/>
      <c r="GJ31" s="552"/>
      <c r="GK31" s="553"/>
      <c r="GL31" s="553"/>
      <c r="GM31" s="552"/>
      <c r="GN31" s="553"/>
      <c r="GO31" s="553"/>
      <c r="GP31" s="553"/>
      <c r="GQ31" s="553"/>
      <c r="GR31" s="553"/>
      <c r="GS31" s="557"/>
      <c r="GT31" s="553"/>
      <c r="GU31" s="552"/>
      <c r="GV31" s="555"/>
      <c r="GW31" s="553"/>
      <c r="GX31" s="553"/>
      <c r="GY31" s="555"/>
      <c r="GZ31" s="553"/>
      <c r="HA31" s="553"/>
      <c r="HB31" s="553"/>
      <c r="HC31" s="553"/>
      <c r="HD31" s="553"/>
      <c r="HE31" s="553"/>
      <c r="HF31" s="553"/>
      <c r="HG31" s="553"/>
      <c r="HH31" s="552"/>
      <c r="HI31" s="553"/>
      <c r="HJ31" s="553"/>
      <c r="HK31" s="553"/>
      <c r="HL31" s="553"/>
      <c r="HM31" s="553"/>
      <c r="HN31" s="553"/>
      <c r="HO31" s="552"/>
      <c r="HP31" s="555"/>
      <c r="HQ31" s="553"/>
      <c r="HR31" s="553"/>
      <c r="HS31" s="553"/>
      <c r="HT31" s="555"/>
      <c r="HU31" s="553"/>
      <c r="HV31" s="553"/>
      <c r="HW31" s="553"/>
      <c r="HX31" s="553"/>
      <c r="HY31" s="555"/>
      <c r="HZ31" s="553"/>
      <c r="IA31" s="556"/>
      <c r="IB31" s="552"/>
      <c r="IC31" s="553"/>
      <c r="ID31" s="553"/>
      <c r="IE31" s="553"/>
      <c r="IF31" s="553"/>
      <c r="IG31" s="553"/>
      <c r="IH31" s="553"/>
      <c r="II31" s="553"/>
      <c r="IJ31" s="553"/>
      <c r="IK31" s="556"/>
      <c r="IL31" s="552"/>
      <c r="IM31" s="553"/>
      <c r="IN31" s="553"/>
      <c r="IO31" s="553"/>
      <c r="IP31" s="553"/>
      <c r="IQ31" s="553"/>
      <c r="IR31" s="553"/>
      <c r="IS31" s="556"/>
      <c r="IT31" s="553"/>
      <c r="IU31" s="553"/>
      <c r="IV31" s="552"/>
      <c r="IW31" s="553"/>
      <c r="IX31" s="553"/>
      <c r="IY31" s="555"/>
      <c r="IZ31" s="553"/>
      <c r="JA31" s="553"/>
      <c r="JB31" s="555"/>
      <c r="JC31" s="553"/>
      <c r="JD31" s="553"/>
      <c r="JE31" s="553"/>
      <c r="JF31" s="555"/>
      <c r="JG31" s="553"/>
      <c r="JH31" s="552"/>
      <c r="JI31" s="553"/>
      <c r="JJ31" s="553"/>
      <c r="JK31" s="553"/>
      <c r="JL31" s="553"/>
      <c r="JM31" s="552"/>
      <c r="JN31" s="553"/>
      <c r="JO31" s="556"/>
      <c r="JP31" s="556"/>
      <c r="JQ31" s="552"/>
      <c r="JR31" s="553"/>
      <c r="JS31" s="553"/>
      <c r="JT31" s="553"/>
      <c r="JU31" s="553"/>
      <c r="JV31" s="553"/>
      <c r="JW31" s="553"/>
      <c r="JX31" s="553"/>
      <c r="JY31" s="553"/>
      <c r="JZ31" s="553"/>
      <c r="KA31" s="553"/>
      <c r="KB31" s="553"/>
      <c r="KC31" s="553"/>
      <c r="KD31" s="552"/>
      <c r="KE31" s="553"/>
      <c r="KF31" s="553"/>
      <c r="KG31" s="553"/>
      <c r="KH31" s="552"/>
      <c r="KI31" s="553"/>
      <c r="KJ31" s="553"/>
      <c r="KK31" s="553"/>
      <c r="KL31" s="553"/>
      <c r="KM31" s="552"/>
      <c r="KN31" s="553"/>
      <c r="KO31" s="553"/>
      <c r="KP31" s="553"/>
      <c r="KQ31" s="552"/>
      <c r="KR31" s="553"/>
      <c r="KS31" s="553"/>
      <c r="KT31" s="553"/>
      <c r="KU31" s="558"/>
      <c r="KV31" s="552"/>
      <c r="KW31" s="553"/>
      <c r="KX31" s="553"/>
      <c r="KY31" s="553"/>
      <c r="KZ31" s="553"/>
      <c r="LA31" s="553"/>
      <c r="LB31" s="552"/>
      <c r="LC31" s="553"/>
      <c r="LD31" s="553"/>
      <c r="LE31" s="553"/>
      <c r="LF31" s="555"/>
      <c r="LG31" s="553"/>
      <c r="LH31" s="553"/>
      <c r="LI31" s="553"/>
      <c r="LJ31" s="552"/>
      <c r="LK31" s="553"/>
      <c r="LL31" s="553"/>
      <c r="LM31" s="553"/>
      <c r="LN31" s="553"/>
      <c r="LO31" s="553"/>
      <c r="LP31" s="553"/>
      <c r="LQ31" s="553"/>
      <c r="LR31" s="553"/>
      <c r="LS31" s="553"/>
      <c r="LT31" s="553"/>
      <c r="LU31" s="553"/>
      <c r="LV31" s="553"/>
      <c r="LW31" s="553"/>
      <c r="LX31" s="553"/>
      <c r="LY31" s="552"/>
      <c r="LZ31" s="553"/>
      <c r="MA31" s="553"/>
      <c r="MB31" s="553"/>
      <c r="MC31" s="553"/>
      <c r="MD31" s="553"/>
      <c r="ME31" s="552"/>
      <c r="MF31" s="553"/>
      <c r="MG31" s="553"/>
      <c r="MH31" s="553"/>
      <c r="MI31" s="553"/>
      <c r="MJ31" s="552"/>
      <c r="MK31" s="553"/>
      <c r="ML31" s="553"/>
      <c r="MM31" s="553"/>
      <c r="MN31" s="553"/>
      <c r="MO31" s="553"/>
      <c r="MP31" s="553"/>
      <c r="MQ31" s="414"/>
      <c r="MR31" s="413"/>
      <c r="MS31" s="413"/>
      <c r="MT31" s="413"/>
      <c r="MU31" s="413"/>
      <c r="MV31" s="413"/>
      <c r="MW31" s="413"/>
      <c r="MX31" s="413"/>
      <c r="MY31" s="413"/>
      <c r="MZ31" s="413"/>
    </row>
    <row r="32" spans="1:369" s="20" customFormat="1" ht="80" customHeight="1" thickBot="1">
      <c r="A32" s="1257"/>
      <c r="B32" s="148" t="s">
        <v>0</v>
      </c>
      <c r="C32" s="148" t="s">
        <v>1</v>
      </c>
      <c r="D32" s="148" t="s">
        <v>2</v>
      </c>
      <c r="E32" s="148" t="s">
        <v>3</v>
      </c>
      <c r="F32" s="149" t="s">
        <v>4</v>
      </c>
      <c r="G32" s="149" t="s">
        <v>5</v>
      </c>
      <c r="H32" s="150" t="s">
        <v>6</v>
      </c>
      <c r="I32" s="150" t="s">
        <v>7</v>
      </c>
      <c r="J32" s="149" t="s">
        <v>8</v>
      </c>
      <c r="K32" s="148" t="s">
        <v>9</v>
      </c>
      <c r="L32" s="149" t="s">
        <v>10</v>
      </c>
      <c r="M32" s="149" t="s">
        <v>11</v>
      </c>
      <c r="N32" s="149" t="s">
        <v>12</v>
      </c>
      <c r="O32" s="149" t="s">
        <v>13</v>
      </c>
      <c r="P32" s="150" t="s">
        <v>14</v>
      </c>
      <c r="Q32" s="151" t="s">
        <v>15</v>
      </c>
      <c r="R32" s="148" t="s">
        <v>16</v>
      </c>
      <c r="S32" s="149" t="s">
        <v>17</v>
      </c>
      <c r="T32" s="149" t="s">
        <v>18</v>
      </c>
      <c r="U32" s="148" t="s">
        <v>19</v>
      </c>
      <c r="V32" s="171"/>
      <c r="W32" s="365"/>
      <c r="X32" s="559"/>
      <c r="Y32" s="560"/>
      <c r="Z32" s="559"/>
      <c r="AA32" s="560"/>
      <c r="AB32" s="559"/>
      <c r="AC32" s="560"/>
      <c r="AD32" s="561"/>
      <c r="AE32" s="560"/>
      <c r="AF32" s="560"/>
      <c r="AG32" s="560"/>
      <c r="AH32" s="560"/>
      <c r="AI32" s="559"/>
      <c r="AJ32" s="560"/>
      <c r="AK32" s="562"/>
      <c r="AL32" s="560"/>
      <c r="AM32" s="641"/>
      <c r="AN32" s="560"/>
      <c r="AO32" s="560"/>
      <c r="AP32" s="560"/>
      <c r="AQ32" s="560"/>
      <c r="AR32" s="560"/>
      <c r="AS32" s="560"/>
      <c r="AT32" s="560"/>
      <c r="AU32" s="560"/>
      <c r="AV32" s="560"/>
      <c r="AW32" s="560"/>
      <c r="AX32" s="560"/>
      <c r="AY32" s="562"/>
      <c r="AZ32" s="560"/>
      <c r="BA32" s="562"/>
      <c r="BB32" s="560"/>
      <c r="BC32" s="559"/>
      <c r="BD32" s="560"/>
      <c r="BE32" s="560"/>
      <c r="BF32" s="559"/>
      <c r="BG32" s="560"/>
      <c r="BH32" s="560"/>
      <c r="BI32" s="560"/>
      <c r="BJ32" s="560"/>
      <c r="BK32" s="621"/>
      <c r="BL32" s="560"/>
      <c r="BM32" s="560"/>
      <c r="BN32" s="559"/>
      <c r="BO32" s="560"/>
      <c r="BP32" s="560"/>
      <c r="BQ32" s="560"/>
      <c r="BR32" s="559"/>
      <c r="BS32" s="560"/>
      <c r="BT32" s="560"/>
      <c r="BU32" s="559"/>
      <c r="BV32" s="560"/>
      <c r="BW32" s="559"/>
      <c r="BX32" s="560"/>
      <c r="BY32" s="560"/>
      <c r="BZ32" s="559"/>
      <c r="CA32" s="560"/>
      <c r="CB32" s="560"/>
      <c r="CC32" s="560"/>
      <c r="CD32" s="560"/>
      <c r="CE32" s="519"/>
      <c r="CF32" s="560"/>
      <c r="CG32" s="559"/>
      <c r="CH32" s="560"/>
      <c r="CI32" s="562"/>
      <c r="CJ32" s="560"/>
      <c r="CK32" s="560"/>
      <c r="CL32" s="562"/>
      <c r="CM32" s="560"/>
      <c r="CN32" s="560"/>
      <c r="CO32" s="560"/>
      <c r="CP32" s="562"/>
      <c r="CQ32" s="560"/>
      <c r="CR32" s="560"/>
      <c r="CS32" s="560"/>
      <c r="CT32" s="560"/>
      <c r="CU32" s="560"/>
      <c r="CV32" s="560"/>
      <c r="CW32" s="560"/>
      <c r="CX32" s="562"/>
      <c r="CY32" s="560"/>
      <c r="CZ32" s="560"/>
      <c r="DA32" s="560"/>
      <c r="DB32" s="560"/>
      <c r="DC32" s="559"/>
      <c r="DD32" s="560"/>
      <c r="DE32" s="560"/>
      <c r="DF32" s="560"/>
      <c r="DG32" s="560"/>
      <c r="DH32" s="560"/>
      <c r="DI32" s="560"/>
      <c r="DJ32" s="560"/>
      <c r="DK32" s="560"/>
      <c r="DL32" s="560"/>
      <c r="DM32" s="560"/>
      <c r="DN32" s="560"/>
      <c r="DO32" s="559"/>
      <c r="DP32" s="560"/>
      <c r="DQ32" s="560"/>
      <c r="DR32" s="560"/>
      <c r="DS32" s="559"/>
      <c r="DT32" s="560"/>
      <c r="DU32" s="560"/>
      <c r="DV32" s="560"/>
      <c r="DW32" s="560"/>
      <c r="DX32" s="560"/>
      <c r="DY32" s="560"/>
      <c r="DZ32" s="560"/>
      <c r="EA32" s="519"/>
      <c r="EB32" s="560"/>
      <c r="EC32" s="559"/>
      <c r="ED32" s="562"/>
      <c r="EE32" s="560"/>
      <c r="EF32" s="560"/>
      <c r="EG32" s="560"/>
      <c r="EH32" s="560"/>
      <c r="EI32" s="562"/>
      <c r="EJ32" s="560"/>
      <c r="EK32" s="562"/>
      <c r="EL32" s="560"/>
      <c r="EM32" s="560"/>
      <c r="EN32" s="562"/>
      <c r="EO32" s="560"/>
      <c r="EP32" s="563"/>
      <c r="EQ32" s="560"/>
      <c r="ER32" s="560"/>
      <c r="ES32" s="560"/>
      <c r="ET32" s="560"/>
      <c r="EU32" s="560"/>
      <c r="EV32" s="560"/>
      <c r="EW32" s="559"/>
      <c r="EX32" s="562"/>
      <c r="EY32" s="560"/>
      <c r="EZ32" s="560"/>
      <c r="FA32" s="562"/>
      <c r="FB32" s="560"/>
      <c r="FC32" s="560"/>
      <c r="FD32" s="560"/>
      <c r="FE32" s="562"/>
      <c r="FF32" s="560"/>
      <c r="FG32" s="562"/>
      <c r="FH32" s="560"/>
      <c r="FI32" s="560"/>
      <c r="FJ32" s="562"/>
      <c r="FK32" s="560"/>
      <c r="FL32" s="560"/>
      <c r="FM32" s="560"/>
      <c r="FN32" s="519"/>
      <c r="FO32" s="560"/>
      <c r="FP32" s="559"/>
      <c r="FQ32" s="560"/>
      <c r="FR32" s="562"/>
      <c r="FS32" s="560"/>
      <c r="FT32" s="562"/>
      <c r="FU32" s="560"/>
      <c r="FV32" s="560"/>
      <c r="FW32" s="560"/>
      <c r="FX32" s="560"/>
      <c r="FY32" s="560"/>
      <c r="FZ32" s="562"/>
      <c r="GA32" s="560"/>
      <c r="GB32" s="559"/>
      <c r="GC32" s="560"/>
      <c r="GD32" s="560"/>
      <c r="GE32" s="560"/>
      <c r="GF32" s="559"/>
      <c r="GG32" s="560"/>
      <c r="GH32" s="519"/>
      <c r="GI32" s="560"/>
      <c r="GJ32" s="559"/>
      <c r="GK32" s="560"/>
      <c r="GL32" s="560"/>
      <c r="GM32" s="559"/>
      <c r="GN32" s="560"/>
      <c r="GO32" s="560"/>
      <c r="GP32" s="560"/>
      <c r="GQ32" s="560"/>
      <c r="GR32" s="560"/>
      <c r="GS32" s="519"/>
      <c r="GT32" s="560"/>
      <c r="GU32" s="559"/>
      <c r="GV32" s="562"/>
      <c r="GW32" s="560"/>
      <c r="GX32" s="560"/>
      <c r="GY32" s="562"/>
      <c r="GZ32" s="560"/>
      <c r="HA32" s="560"/>
      <c r="HB32" s="560"/>
      <c r="HC32" s="560"/>
      <c r="HD32" s="560"/>
      <c r="HE32" s="560"/>
      <c r="HF32" s="560"/>
      <c r="HG32" s="560"/>
      <c r="HH32" s="559"/>
      <c r="HI32" s="560"/>
      <c r="HJ32" s="560"/>
      <c r="HK32" s="560"/>
      <c r="HL32" s="560"/>
      <c r="HM32" s="560"/>
      <c r="HN32" s="560"/>
      <c r="HO32" s="559"/>
      <c r="HP32" s="562"/>
      <c r="HQ32" s="560"/>
      <c r="HR32" s="560"/>
      <c r="HS32" s="560"/>
      <c r="HT32" s="562"/>
      <c r="HU32" s="560"/>
      <c r="HV32" s="560"/>
      <c r="HW32" s="560"/>
      <c r="HX32" s="560"/>
      <c r="HY32" s="562"/>
      <c r="HZ32" s="560"/>
      <c r="IA32" s="519"/>
      <c r="IB32" s="559"/>
      <c r="IC32" s="560"/>
      <c r="ID32" s="560"/>
      <c r="IE32" s="560"/>
      <c r="IF32" s="560"/>
      <c r="IG32" s="560"/>
      <c r="IH32" s="560"/>
      <c r="II32" s="560"/>
      <c r="IJ32" s="560"/>
      <c r="IK32" s="519"/>
      <c r="IL32" s="559"/>
      <c r="IM32" s="560"/>
      <c r="IN32" s="560"/>
      <c r="IO32" s="560"/>
      <c r="IP32" s="560"/>
      <c r="IQ32" s="560"/>
      <c r="IR32" s="560"/>
      <c r="IS32" s="519"/>
      <c r="IT32" s="560"/>
      <c r="IU32" s="560"/>
      <c r="IV32" s="559"/>
      <c r="IW32" s="560"/>
      <c r="IX32" s="560"/>
      <c r="IY32" s="562"/>
      <c r="IZ32" s="560"/>
      <c r="JA32" s="560"/>
      <c r="JB32" s="562"/>
      <c r="JC32" s="560"/>
      <c r="JD32" s="560"/>
      <c r="JE32" s="560"/>
      <c r="JF32" s="562"/>
      <c r="JG32" s="560"/>
      <c r="JH32" s="559"/>
      <c r="JI32" s="560"/>
      <c r="JJ32" s="560"/>
      <c r="JK32" s="560"/>
      <c r="JL32" s="560"/>
      <c r="JM32" s="559"/>
      <c r="JN32" s="560"/>
      <c r="JO32" s="519"/>
      <c r="JP32" s="519"/>
      <c r="JQ32" s="559"/>
      <c r="JR32" s="560"/>
      <c r="JS32" s="560"/>
      <c r="JT32" s="560"/>
      <c r="JU32" s="560"/>
      <c r="JV32" s="560"/>
      <c r="JW32" s="560"/>
      <c r="JX32" s="560"/>
      <c r="JY32" s="560"/>
      <c r="JZ32" s="560"/>
      <c r="KA32" s="560"/>
      <c r="KB32" s="560"/>
      <c r="KC32" s="560"/>
      <c r="KD32" s="559"/>
      <c r="KE32" s="560"/>
      <c r="KF32" s="560"/>
      <c r="KG32" s="560"/>
      <c r="KH32" s="559"/>
      <c r="KI32" s="560"/>
      <c r="KJ32" s="560"/>
      <c r="KK32" s="560"/>
      <c r="KL32" s="560"/>
      <c r="KM32" s="559"/>
      <c r="KN32" s="560"/>
      <c r="KO32" s="560"/>
      <c r="KP32" s="560"/>
      <c r="KQ32" s="559"/>
      <c r="KR32" s="560"/>
      <c r="KS32" s="560"/>
      <c r="KT32" s="560"/>
      <c r="KU32" s="564"/>
      <c r="KV32" s="559"/>
      <c r="KW32" s="560"/>
      <c r="KX32" s="560"/>
      <c r="KY32" s="560"/>
      <c r="KZ32" s="560"/>
      <c r="LA32" s="560"/>
      <c r="LB32" s="559"/>
      <c r="LC32" s="560"/>
      <c r="LD32" s="560"/>
      <c r="LE32" s="560"/>
      <c r="LF32" s="562"/>
      <c r="LG32" s="560"/>
      <c r="LH32" s="560"/>
      <c r="LI32" s="560"/>
      <c r="LJ32" s="559"/>
      <c r="LK32" s="560"/>
      <c r="LL32" s="560"/>
      <c r="LM32" s="560"/>
      <c r="LN32" s="560"/>
      <c r="LO32" s="560"/>
      <c r="LP32" s="560"/>
      <c r="LQ32" s="560"/>
      <c r="LR32" s="560"/>
      <c r="LS32" s="560"/>
      <c r="LT32" s="560"/>
      <c r="LU32" s="560"/>
      <c r="LV32" s="560"/>
      <c r="LW32" s="560"/>
      <c r="LX32" s="560"/>
      <c r="LY32" s="559"/>
      <c r="LZ32" s="560"/>
      <c r="MA32" s="560"/>
      <c r="MB32" s="560"/>
      <c r="MC32" s="560"/>
      <c r="MD32" s="560"/>
      <c r="ME32" s="559"/>
      <c r="MF32" s="560"/>
      <c r="MG32" s="560"/>
      <c r="MH32" s="560"/>
      <c r="MI32" s="560"/>
      <c r="MJ32" s="559"/>
      <c r="MK32" s="560"/>
      <c r="ML32" s="560"/>
      <c r="MM32" s="560"/>
      <c r="MN32" s="560"/>
      <c r="MO32" s="560"/>
      <c r="MP32" s="560"/>
      <c r="MQ32" s="172"/>
      <c r="MR32" s="173"/>
      <c r="MS32" s="173"/>
      <c r="MT32" s="173"/>
      <c r="MU32" s="173"/>
      <c r="MV32" s="173"/>
      <c r="MW32" s="173"/>
      <c r="MX32" s="173"/>
      <c r="MY32" s="173"/>
      <c r="MZ32" s="173"/>
    </row>
    <row r="33" spans="1:369" s="603" customFormat="1" ht="27" thickBot="1">
      <c r="A33" s="1258" t="s">
        <v>2233</v>
      </c>
      <c r="B33" s="592" t="s">
        <v>1452</v>
      </c>
      <c r="C33" s="592"/>
      <c r="D33" s="592"/>
      <c r="E33" s="593"/>
      <c r="F33" s="593"/>
      <c r="G33" s="594"/>
      <c r="H33" s="594"/>
      <c r="I33" s="595"/>
      <c r="J33" s="592"/>
      <c r="K33" s="593"/>
      <c r="L33" s="593"/>
      <c r="M33" s="592"/>
      <c r="N33" s="592"/>
      <c r="O33" s="592"/>
      <c r="P33" s="594"/>
      <c r="Q33" s="594" t="s">
        <v>20</v>
      </c>
      <c r="R33" s="490">
        <f>COUNTIF(R34:R42, "Tier 1")</f>
        <v>4</v>
      </c>
      <c r="S33" s="592"/>
      <c r="T33" s="593"/>
      <c r="U33" s="592"/>
      <c r="V33" s="592"/>
      <c r="W33" s="487"/>
      <c r="X33" s="604"/>
      <c r="Y33" s="597"/>
      <c r="Z33" s="604"/>
      <c r="AA33" s="334"/>
      <c r="AB33" s="604"/>
      <c r="AC33" s="334"/>
      <c r="AD33" s="599"/>
      <c r="AE33" s="334"/>
      <c r="AF33" s="334"/>
      <c r="AG33" s="334"/>
      <c r="AH33" s="334"/>
      <c r="AI33" s="600"/>
      <c r="AJ33" s="334"/>
      <c r="AK33" s="334"/>
      <c r="AL33" s="334"/>
      <c r="AM33" s="642"/>
      <c r="AN33" s="334"/>
      <c r="AO33" s="334"/>
      <c r="AP33" s="334"/>
      <c r="AQ33" s="334"/>
      <c r="AR33" s="334"/>
      <c r="AS33" s="334"/>
      <c r="AT33" s="334"/>
      <c r="AU33" s="334"/>
      <c r="AV33" s="334"/>
      <c r="AW33" s="334"/>
      <c r="AX33" s="334"/>
      <c r="AY33" s="334"/>
      <c r="AZ33" s="334"/>
      <c r="BA33" s="334"/>
      <c r="BB33" s="334"/>
      <c r="BC33" s="602"/>
      <c r="BD33" s="334"/>
      <c r="BE33" s="334"/>
      <c r="BF33" s="602"/>
      <c r="BG33" s="334"/>
      <c r="BH33" s="334"/>
      <c r="BI33" s="334"/>
      <c r="BJ33" s="334"/>
      <c r="BK33" s="622"/>
      <c r="BL33" s="334"/>
      <c r="BM33" s="334"/>
      <c r="BN33" s="602"/>
      <c r="BO33" s="334"/>
      <c r="BP33" s="334"/>
      <c r="BQ33" s="334"/>
      <c r="BR33" s="602"/>
      <c r="BS33" s="334"/>
      <c r="BT33" s="334"/>
      <c r="BU33" s="602"/>
      <c r="BV33" s="334"/>
      <c r="BW33" s="602"/>
      <c r="BX33" s="334"/>
      <c r="BY33" s="334"/>
      <c r="BZ33" s="602"/>
      <c r="CA33" s="334"/>
      <c r="CB33" s="334"/>
      <c r="CC33" s="334"/>
      <c r="CD33" s="334"/>
      <c r="CE33" s="509"/>
      <c r="CF33" s="334"/>
      <c r="CG33" s="602"/>
      <c r="CH33" s="334"/>
      <c r="CI33" s="334"/>
      <c r="CJ33" s="334"/>
      <c r="CK33" s="334"/>
      <c r="CL33" s="334"/>
      <c r="CM33" s="334"/>
      <c r="CN33" s="334"/>
      <c r="CO33" s="334"/>
      <c r="CP33" s="334"/>
      <c r="CQ33" s="334"/>
      <c r="CR33" s="334"/>
      <c r="CS33" s="334"/>
      <c r="CT33" s="334"/>
      <c r="CU33" s="334"/>
      <c r="CV33" s="334"/>
      <c r="CW33" s="334"/>
      <c r="CX33" s="334"/>
      <c r="CY33" s="334"/>
      <c r="CZ33" s="334"/>
      <c r="DA33" s="334"/>
      <c r="DB33" s="334"/>
      <c r="DC33" s="602"/>
      <c r="DD33" s="334"/>
      <c r="DE33" s="334"/>
      <c r="DF33" s="334"/>
      <c r="DG33" s="334"/>
      <c r="DH33" s="334"/>
      <c r="DI33" s="334"/>
      <c r="DJ33" s="334"/>
      <c r="DK33" s="334"/>
      <c r="DL33" s="334"/>
      <c r="DM33" s="334"/>
      <c r="DN33" s="334"/>
      <c r="DO33" s="602"/>
      <c r="DP33" s="334"/>
      <c r="DQ33" s="334"/>
      <c r="DR33" s="334"/>
      <c r="DS33" s="602"/>
      <c r="DT33" s="334"/>
      <c r="DU33" s="334"/>
      <c r="DV33" s="334"/>
      <c r="DW33" s="334"/>
      <c r="DX33" s="334"/>
      <c r="DY33" s="334"/>
      <c r="DZ33" s="334"/>
      <c r="EA33" s="509"/>
      <c r="EB33" s="334"/>
      <c r="EC33" s="602"/>
      <c r="ED33" s="334"/>
      <c r="EE33" s="334"/>
      <c r="EF33" s="334"/>
      <c r="EG33" s="334"/>
      <c r="EH33" s="334"/>
      <c r="EI33" s="334"/>
      <c r="EJ33" s="334"/>
      <c r="EK33" s="334"/>
      <c r="EL33" s="334"/>
      <c r="EM33" s="334"/>
      <c r="EN33" s="334"/>
      <c r="EO33" s="334"/>
      <c r="EP33" s="601"/>
      <c r="EQ33" s="334"/>
      <c r="ER33" s="334"/>
      <c r="ES33" s="334"/>
      <c r="ET33" s="334"/>
      <c r="EU33" s="334"/>
      <c r="EV33" s="334"/>
      <c r="EW33" s="602"/>
      <c r="EX33" s="334"/>
      <c r="EY33" s="334"/>
      <c r="EZ33" s="334"/>
      <c r="FA33" s="334"/>
      <c r="FB33" s="334"/>
      <c r="FC33" s="334"/>
      <c r="FD33" s="334"/>
      <c r="FE33" s="334"/>
      <c r="FF33" s="334"/>
      <c r="FG33" s="334"/>
      <c r="FH33" s="334"/>
      <c r="FI33" s="334"/>
      <c r="FJ33" s="334"/>
      <c r="FK33" s="334"/>
      <c r="FL33" s="334"/>
      <c r="FM33" s="334"/>
      <c r="FN33" s="605"/>
      <c r="FO33" s="334"/>
      <c r="FP33" s="602"/>
      <c r="FQ33" s="334"/>
      <c r="FR33" s="334"/>
      <c r="FS33" s="334"/>
      <c r="FT33" s="334"/>
      <c r="FU33" s="334"/>
      <c r="FV33" s="334"/>
      <c r="FW33" s="334"/>
      <c r="FX33" s="334"/>
      <c r="FY33" s="334"/>
      <c r="FZ33" s="334"/>
      <c r="GA33" s="334"/>
      <c r="GB33" s="602"/>
      <c r="GC33" s="334"/>
      <c r="GD33" s="334"/>
      <c r="GE33" s="334"/>
      <c r="GF33" s="602"/>
      <c r="GG33" s="334"/>
      <c r="GH33" s="509"/>
      <c r="GI33" s="334"/>
      <c r="GJ33" s="602"/>
      <c r="GK33" s="334"/>
      <c r="GL33" s="334"/>
      <c r="GM33" s="602"/>
      <c r="GN33" s="334"/>
      <c r="GO33" s="334"/>
      <c r="GP33" s="334"/>
      <c r="GQ33" s="334"/>
      <c r="GR33" s="334"/>
      <c r="GS33" s="509"/>
      <c r="GT33" s="334"/>
      <c r="GU33" s="602"/>
      <c r="GV33" s="334"/>
      <c r="GW33" s="334"/>
      <c r="GX33" s="334"/>
      <c r="GY33" s="334"/>
      <c r="GZ33" s="334"/>
      <c r="HA33" s="334"/>
      <c r="HB33" s="334"/>
      <c r="HC33" s="334"/>
      <c r="HD33" s="334"/>
      <c r="HE33" s="334"/>
      <c r="HF33" s="334"/>
      <c r="HG33" s="334"/>
      <c r="HH33" s="602"/>
      <c r="HI33" s="334"/>
      <c r="HJ33" s="334"/>
      <c r="HK33" s="334"/>
      <c r="HL33" s="334"/>
      <c r="HM33" s="334"/>
      <c r="HN33" s="334"/>
      <c r="HO33" s="602"/>
      <c r="HP33" s="334"/>
      <c r="HQ33" s="334"/>
      <c r="HR33" s="334"/>
      <c r="HS33" s="334"/>
      <c r="HT33" s="334"/>
      <c r="HU33" s="334"/>
      <c r="HV33" s="334"/>
      <c r="HW33" s="334"/>
      <c r="HX33" s="334"/>
      <c r="HY33" s="334"/>
      <c r="HZ33" s="334"/>
      <c r="IA33" s="509"/>
      <c r="IB33" s="602"/>
      <c r="IC33" s="334"/>
      <c r="ID33" s="334"/>
      <c r="IE33" s="334"/>
      <c r="IF33" s="334"/>
      <c r="IG33" s="334"/>
      <c r="IH33" s="334"/>
      <c r="II33" s="334"/>
      <c r="IJ33" s="334"/>
      <c r="IK33" s="509"/>
      <c r="IL33" s="602"/>
      <c r="IM33" s="334"/>
      <c r="IN33" s="334"/>
      <c r="IO33" s="334"/>
      <c r="IP33" s="334"/>
      <c r="IQ33" s="334"/>
      <c r="IR33" s="334"/>
      <c r="IS33" s="509"/>
      <c r="IT33" s="334"/>
      <c r="IU33" s="334"/>
      <c r="IV33" s="602"/>
      <c r="IW33" s="334"/>
      <c r="IX33" s="334"/>
      <c r="IY33" s="334"/>
      <c r="IZ33" s="334"/>
      <c r="JA33" s="334"/>
      <c r="JB33" s="334"/>
      <c r="JC33" s="334"/>
      <c r="JD33" s="334"/>
      <c r="JE33" s="334"/>
      <c r="JF33" s="334"/>
      <c r="JG33" s="334"/>
      <c r="JH33" s="602"/>
      <c r="JI33" s="334"/>
      <c r="JJ33" s="334"/>
      <c r="JK33" s="334"/>
      <c r="JL33" s="334"/>
      <c r="JM33" s="602"/>
      <c r="JN33" s="334"/>
      <c r="JO33" s="509"/>
      <c r="JP33" s="509"/>
      <c r="JQ33" s="602"/>
      <c r="JR33" s="334"/>
      <c r="JS33" s="334"/>
      <c r="JT33" s="334"/>
      <c r="JU33" s="334"/>
      <c r="JV33" s="334"/>
      <c r="JW33" s="334"/>
      <c r="JX33" s="334"/>
      <c r="JY33" s="334"/>
      <c r="JZ33" s="334"/>
      <c r="KA33" s="334"/>
      <c r="KB33" s="334"/>
      <c r="KC33" s="334"/>
      <c r="KD33" s="602"/>
      <c r="KE33" s="334"/>
      <c r="KF33" s="334"/>
      <c r="KG33" s="334"/>
      <c r="KH33" s="602"/>
      <c r="KI33" s="334"/>
      <c r="KJ33" s="334"/>
      <c r="KK33" s="334"/>
      <c r="KL33" s="334"/>
      <c r="KM33" s="602"/>
      <c r="KN33" s="334"/>
      <c r="KO33" s="334"/>
      <c r="KP33" s="334"/>
      <c r="KQ33" s="602"/>
      <c r="KR33" s="334"/>
      <c r="KS33" s="334"/>
      <c r="KT33" s="334"/>
      <c r="KU33" s="565"/>
      <c r="KV33" s="602"/>
      <c r="KW33" s="334"/>
      <c r="KX33" s="334"/>
      <c r="KY33" s="334"/>
      <c r="KZ33" s="334"/>
      <c r="LA33" s="334"/>
      <c r="LB33" s="602"/>
      <c r="LC33" s="334"/>
      <c r="LD33" s="334"/>
      <c r="LE33" s="334"/>
      <c r="LF33" s="334"/>
      <c r="LG33" s="334"/>
      <c r="LH33" s="334"/>
      <c r="LI33" s="334"/>
      <c r="LJ33" s="602"/>
      <c r="LK33" s="334"/>
      <c r="LL33" s="334"/>
      <c r="LM33" s="334"/>
      <c r="LN33" s="334"/>
      <c r="LO33" s="334"/>
      <c r="LP33" s="334"/>
      <c r="LQ33" s="334"/>
      <c r="LR33" s="334"/>
      <c r="LS33" s="334"/>
      <c r="LT33" s="334"/>
      <c r="LU33" s="334"/>
      <c r="LV33" s="334"/>
      <c r="LW33" s="334"/>
      <c r="LX33" s="334"/>
      <c r="LY33" s="602"/>
      <c r="LZ33" s="334"/>
      <c r="MA33" s="334"/>
      <c r="MB33" s="334"/>
      <c r="MC33" s="334"/>
      <c r="MD33" s="334"/>
      <c r="ME33" s="602"/>
      <c r="MF33" s="334"/>
      <c r="MG33" s="334"/>
      <c r="MH33" s="334"/>
      <c r="MI33" s="334"/>
      <c r="MJ33" s="602"/>
      <c r="MK33" s="334"/>
      <c r="ML33" s="334"/>
      <c r="MM33" s="334"/>
      <c r="MN33" s="334"/>
      <c r="MO33" s="334"/>
      <c r="MP33" s="334"/>
      <c r="MQ33" s="488"/>
      <c r="MR33" s="592"/>
      <c r="MS33" s="592"/>
      <c r="MT33" s="592"/>
      <c r="MU33" s="592"/>
      <c r="MV33" s="592"/>
      <c r="MW33" s="592"/>
      <c r="MX33" s="592"/>
      <c r="MY33" s="592"/>
      <c r="MZ33" s="592"/>
      <c r="NA33" s="592"/>
      <c r="NB33" s="592"/>
      <c r="NC33" s="592"/>
      <c r="ND33" s="592"/>
    </row>
    <row r="34" spans="1:369" s="20" customFormat="1">
      <c r="A34" s="1257"/>
      <c r="B34" s="23" t="s">
        <v>1379</v>
      </c>
      <c r="C34" s="15"/>
      <c r="D34" s="24"/>
      <c r="E34" s="24"/>
      <c r="F34" s="24"/>
      <c r="G34" s="25"/>
      <c r="H34" s="26"/>
      <c r="I34" s="27"/>
      <c r="J34" s="15"/>
      <c r="K34" s="24"/>
      <c r="L34" s="24"/>
      <c r="M34" s="15"/>
      <c r="N34" s="15"/>
      <c r="O34" s="28"/>
      <c r="P34" s="26"/>
      <c r="Q34" s="15"/>
      <c r="R34" s="24" t="s">
        <v>40</v>
      </c>
      <c r="S34" s="29" t="s">
        <v>1285</v>
      </c>
      <c r="T34" s="30"/>
      <c r="U34" s="24"/>
      <c r="V34" s="153"/>
      <c r="W34" s="657">
        <f>COUNTIF(X34:BJ34,"&gt;0")</f>
        <v>23</v>
      </c>
      <c r="X34" s="510">
        <f>COUNTA(Y34)</f>
        <v>1</v>
      </c>
      <c r="Y34" s="31">
        <f>AVERAGE(Y35:Y37)</f>
        <v>16.033333333333331</v>
      </c>
      <c r="Z34" s="510">
        <f>COUNTA(AA34)</f>
        <v>1</v>
      </c>
      <c r="AA34" s="31">
        <f>AVERAGE(AA35:AA37)</f>
        <v>16.099999999999998</v>
      </c>
      <c r="AB34" s="510">
        <f>COUNTA(AC34)</f>
        <v>1</v>
      </c>
      <c r="AC34" s="31">
        <f>AVERAGE(AC35:AC37)</f>
        <v>10.25</v>
      </c>
      <c r="AD34" s="510">
        <f>COUNTA(AE34:AH34)</f>
        <v>2</v>
      </c>
      <c r="AE34" s="31">
        <f>AVERAGE(AE35:AE37)</f>
        <v>19.133333333333336</v>
      </c>
      <c r="AF34" s="32"/>
      <c r="AG34" s="33">
        <v>12.7</v>
      </c>
      <c r="AH34" s="31"/>
      <c r="AI34" s="510">
        <f>COUNTA(AJ34,AL34,AN34:AX34,AZ34,BB34)</f>
        <v>6</v>
      </c>
      <c r="AJ34" s="31">
        <f>AVERAGE(AJ35:AJ37)</f>
        <v>25</v>
      </c>
      <c r="AK34" s="70"/>
      <c r="AL34" s="31">
        <f>AVERAGE(AL35:AL37)</f>
        <v>15.1</v>
      </c>
      <c r="AM34" s="351">
        <f>COUNTA(AN34:AX34)</f>
        <v>2</v>
      </c>
      <c r="AN34" s="31">
        <f>AVERAGE(AN35:AN37)</f>
        <v>15.5</v>
      </c>
      <c r="AO34" s="31"/>
      <c r="AP34" s="32"/>
      <c r="AQ34" s="31"/>
      <c r="AR34" s="31"/>
      <c r="AS34" s="31"/>
      <c r="AT34" s="31"/>
      <c r="AU34" s="31"/>
      <c r="AV34" s="31">
        <f>AVERAGE(AV35:AV37)</f>
        <v>3.05</v>
      </c>
      <c r="AW34" s="31"/>
      <c r="AX34" s="31"/>
      <c r="AY34" s="44"/>
      <c r="AZ34" s="31">
        <v>1</v>
      </c>
      <c r="BA34" s="44"/>
      <c r="BB34" s="31">
        <f>AVERAGE(BB35:BB37)</f>
        <v>4.6333333333333337</v>
      </c>
      <c r="BC34" s="510">
        <f>COUNTA(BD34:BE34)</f>
        <v>1</v>
      </c>
      <c r="BD34" s="31">
        <f>AVERAGE(BD35:BD37)</f>
        <v>32.333333333333336</v>
      </c>
      <c r="BE34" s="31"/>
      <c r="BF34" s="510">
        <f>COUNTA(BG34:BJ34)</f>
        <v>3</v>
      </c>
      <c r="BG34" s="31"/>
      <c r="BH34" s="31">
        <f>AVERAGE(BH35:BH37)</f>
        <v>6.16</v>
      </c>
      <c r="BI34" s="31">
        <f>AVERAGE(BI35:BI37)</f>
        <v>1.6</v>
      </c>
      <c r="BJ34" s="31">
        <f>AVERAGE(BJ35:BJ37)</f>
        <v>0.8</v>
      </c>
      <c r="BK34" s="657">
        <f>COUNTIF(BL34:CD34,"&gt;0")</f>
        <v>14</v>
      </c>
      <c r="BL34" s="31">
        <f>AVERAGE(BL35:BL37)</f>
        <v>14.93</v>
      </c>
      <c r="BM34" s="31">
        <f>AVERAGE(BM35:BM37)</f>
        <v>10</v>
      </c>
      <c r="BN34" s="510">
        <f>COUNTA(BO34:BQ34)</f>
        <v>1</v>
      </c>
      <c r="BO34" s="31">
        <f>AVERAGE(BO35:BO37)</f>
        <v>5.6</v>
      </c>
      <c r="BP34" s="31"/>
      <c r="BQ34" s="31"/>
      <c r="BR34" s="510">
        <f>COUNTA(BS34:BT34)</f>
        <v>2</v>
      </c>
      <c r="BS34" s="31">
        <f>AVERAGE(BS35:BS37)</f>
        <v>2.4</v>
      </c>
      <c r="BT34" s="31">
        <f>AVERAGE(BT35:BT37)</f>
        <v>3.2</v>
      </c>
      <c r="BU34" s="510">
        <f>COUNTA(BV34)</f>
        <v>1</v>
      </c>
      <c r="BV34" s="31" t="s">
        <v>25</v>
      </c>
      <c r="BW34" s="510">
        <f>COUNTA(BX34:BY34)</f>
        <v>1</v>
      </c>
      <c r="BX34" s="31"/>
      <c r="BY34" s="31">
        <f>AVERAGE(BY35:BY37)</f>
        <v>3.73</v>
      </c>
      <c r="BZ34" s="510">
        <f>COUNTA(CA34:CD34)</f>
        <v>3</v>
      </c>
      <c r="CA34" s="31"/>
      <c r="CB34" s="31">
        <f>AVERAGE(CB35:CB37)</f>
        <v>2.4</v>
      </c>
      <c r="CC34" s="31">
        <f>AVERAGE(CC35:CC37)</f>
        <v>5.6</v>
      </c>
      <c r="CD34" s="31">
        <f>AVERAGE(CD35:CD37)</f>
        <v>8.25</v>
      </c>
      <c r="CE34" s="657">
        <f>COUNTIF(CF34:DZ34,"&gt;0")</f>
        <v>12</v>
      </c>
      <c r="CF34" s="31"/>
      <c r="CG34" s="510">
        <f>COUNTA(CH34,CJ34:CK34,CM34:CO34,CQ34:CW34,CY34:DB34)</f>
        <v>5</v>
      </c>
      <c r="CH34" s="31">
        <f>AVERAGE(CH35:CH37)</f>
        <v>27.9</v>
      </c>
      <c r="CI34" s="44"/>
      <c r="CJ34" s="31">
        <f>AVERAGE(CJ35:CJ37)</f>
        <v>11.6</v>
      </c>
      <c r="CK34" s="31"/>
      <c r="CL34" s="351">
        <f>COUNTA(CM34:CO34)</f>
        <v>1</v>
      </c>
      <c r="CM34" s="31">
        <f>AVERAGE(CM35:CM37)</f>
        <v>16.05</v>
      </c>
      <c r="CN34" s="31"/>
      <c r="CO34" s="31"/>
      <c r="CP34" s="351">
        <f>COUNTA(CQ34:CW34)</f>
        <v>1</v>
      </c>
      <c r="CQ34" s="31"/>
      <c r="CR34" s="31">
        <f>AVERAGE(CR35:CR37)</f>
        <v>5.6</v>
      </c>
      <c r="CS34" s="31"/>
      <c r="CT34" s="31"/>
      <c r="CU34" s="31"/>
      <c r="CV34" s="31"/>
      <c r="CW34" s="31"/>
      <c r="CX34" s="351">
        <f>COUNTA(CY34:DB34)</f>
        <v>1</v>
      </c>
      <c r="CY34" s="31"/>
      <c r="CZ34" s="31">
        <v>1</v>
      </c>
      <c r="DA34" s="31"/>
      <c r="DB34" s="31"/>
      <c r="DC34" s="510">
        <f>COUNTA(DD34:DN34)</f>
        <v>0</v>
      </c>
      <c r="DD34" s="31"/>
      <c r="DE34" s="31"/>
      <c r="DF34" s="31"/>
      <c r="DG34" s="31"/>
      <c r="DH34" s="31"/>
      <c r="DI34" s="31"/>
      <c r="DJ34" s="31"/>
      <c r="DK34" s="31"/>
      <c r="DL34" s="31"/>
      <c r="DM34" s="31"/>
      <c r="DN34" s="31"/>
      <c r="DO34" s="510">
        <f>COUNTA(DP34:DR34)</f>
        <v>1</v>
      </c>
      <c r="DP34" s="31"/>
      <c r="DQ34" s="31"/>
      <c r="DR34" s="31" t="s">
        <v>25</v>
      </c>
      <c r="DS34" s="510">
        <f>COUNTA(DT34:DZ34)</f>
        <v>1</v>
      </c>
      <c r="DT34" s="31">
        <v>1</v>
      </c>
      <c r="DU34" s="31"/>
      <c r="DV34" s="31"/>
      <c r="DW34" s="31"/>
      <c r="DX34" s="31"/>
      <c r="DY34" s="31"/>
      <c r="DZ34" s="31"/>
      <c r="EA34" s="657">
        <f>COUNTIF(EB34:FM34,"&gt;0")</f>
        <v>18</v>
      </c>
      <c r="EB34" s="31"/>
      <c r="EC34" s="510">
        <f>COUNTA(EE34:EH34,EJ34,EL34:EM34,EO34,EQ34:EV34)</f>
        <v>4</v>
      </c>
      <c r="ED34" s="351">
        <f>COUNTA(EE34:EH34)</f>
        <v>1</v>
      </c>
      <c r="EE34" s="31">
        <f>AVERAGE(EE35:EE37)</f>
        <v>0.8</v>
      </c>
      <c r="EF34" s="31"/>
      <c r="EG34" s="31"/>
      <c r="EH34" s="31"/>
      <c r="EI34" s="44"/>
      <c r="EJ34" s="31">
        <f>AVERAGE(EJ35:EJ37)</f>
        <v>0.8</v>
      </c>
      <c r="EK34" s="351">
        <f>COUNTA(EL34:EM34)</f>
        <v>1</v>
      </c>
      <c r="EL34" s="31">
        <f>AVERAGE(EL35:EL37)</f>
        <v>1.6</v>
      </c>
      <c r="EM34" s="31"/>
      <c r="EN34" s="44"/>
      <c r="EO34" s="31"/>
      <c r="EP34" s="351">
        <f>COUNTA(EQ34:EV34)</f>
        <v>1</v>
      </c>
      <c r="EQ34" s="31">
        <v>1</v>
      </c>
      <c r="ER34" s="31"/>
      <c r="ES34" s="31"/>
      <c r="ET34" s="31"/>
      <c r="EU34" s="31"/>
      <c r="EV34" s="31"/>
      <c r="EW34" s="510">
        <f>COUNTA(EY34:EZ34,FB34:FD34,FF34,FH34:FI34,FK34:FM34)</f>
        <v>6</v>
      </c>
      <c r="EX34" s="351">
        <f>COUNTA(EY34:EZ34)</f>
        <v>1</v>
      </c>
      <c r="EY34" s="31">
        <f>AVERAGE(EY35:EY37)</f>
        <v>13.196666666666665</v>
      </c>
      <c r="EZ34" s="31"/>
      <c r="FA34" s="351">
        <f>COUNTA(FB34:FD34)</f>
        <v>2</v>
      </c>
      <c r="FB34" s="31">
        <f>AVERAGE(FB35:FB37)</f>
        <v>28.383333333333336</v>
      </c>
      <c r="FC34" s="31">
        <f>AVERAGE(FC35:FC37)</f>
        <v>1.6</v>
      </c>
      <c r="FD34" s="31"/>
      <c r="FE34" s="44"/>
      <c r="FF34" s="31" t="s">
        <v>25</v>
      </c>
      <c r="FG34" s="351">
        <f>COUNTA(FH34:FI34)</f>
        <v>1</v>
      </c>
      <c r="FH34" s="31">
        <f>AVERAGE(FH35:FH37)</f>
        <v>5.8599999999999994</v>
      </c>
      <c r="FI34" s="31"/>
      <c r="FJ34" s="351">
        <f>COUNTA(FK34:FM34)</f>
        <v>1</v>
      </c>
      <c r="FK34" s="31">
        <f>AVERAGE(FK35:FK37)</f>
        <v>1.6</v>
      </c>
      <c r="FL34" s="31"/>
      <c r="FM34" s="31"/>
      <c r="FN34" s="657">
        <f>COUNTIF(FO34:GG34,"&gt;0")</f>
        <v>8</v>
      </c>
      <c r="FO34" s="31">
        <f>AVERAGE(FO35:FO37)</f>
        <v>12.413333333333334</v>
      </c>
      <c r="FP34" s="510">
        <f>COUNTA(FQ34,FS34,FU34:FY34,GA34,GC34:GE34,FO34)</f>
        <v>4</v>
      </c>
      <c r="FQ34" s="31">
        <f>AVERAGE(FQ35:FQ37)</f>
        <v>11.45</v>
      </c>
      <c r="FR34" s="44"/>
      <c r="FS34" s="31"/>
      <c r="FT34" s="351">
        <f>COUNTA(FU34:FY34)</f>
        <v>0</v>
      </c>
      <c r="FU34" s="31"/>
      <c r="FV34" s="31"/>
      <c r="FW34" s="31"/>
      <c r="FX34" s="31"/>
      <c r="FY34" s="31"/>
      <c r="FZ34" s="44"/>
      <c r="GA34" s="31"/>
      <c r="GB34" s="510">
        <f>COUNTA(GC34:GE34)</f>
        <v>2</v>
      </c>
      <c r="GC34" s="31">
        <v>1</v>
      </c>
      <c r="GD34" s="31">
        <v>1</v>
      </c>
      <c r="GE34" s="31"/>
      <c r="GF34" s="510">
        <f t="shared" ref="GF34" si="692">COUNTA(GG34)</f>
        <v>1</v>
      </c>
      <c r="GG34" s="31">
        <f>AVERAGE(GG35:GG37)</f>
        <v>5.6</v>
      </c>
      <c r="GH34" s="657">
        <f>COUNTIF(GI34:GR34,"&gt;0")</f>
        <v>4</v>
      </c>
      <c r="GI34" s="31">
        <f>AVERAGE(GI35:GI37)</f>
        <v>11.6</v>
      </c>
      <c r="GJ34" s="510">
        <f>COUNTA(GK34)</f>
        <v>1</v>
      </c>
      <c r="GK34" s="31" t="s">
        <v>25</v>
      </c>
      <c r="GL34" s="31"/>
      <c r="GM34" s="510">
        <f>COUNTA(GN34:GR34)</f>
        <v>1</v>
      </c>
      <c r="GN34" s="31"/>
      <c r="GO34" s="31"/>
      <c r="GP34" s="31"/>
      <c r="GQ34" s="31">
        <f>AVERAGE(GQ35:GQ37)</f>
        <v>2.4</v>
      </c>
      <c r="GR34" s="31"/>
      <c r="GS34" s="657">
        <f>COUNTIF(GT34:HZ34,"&gt;0")</f>
        <v>9</v>
      </c>
      <c r="GT34" s="31"/>
      <c r="GU34" s="510">
        <f>COUNTA(GW34:GX34,GZ34:HG34)</f>
        <v>5</v>
      </c>
      <c r="GV34" s="351">
        <f>COUNTA(GW34:GX34)</f>
        <v>2</v>
      </c>
      <c r="GW34" s="31" t="s">
        <v>25</v>
      </c>
      <c r="GX34" s="31" t="s">
        <v>25</v>
      </c>
      <c r="GY34" s="351">
        <f>COUNTA(GZ34:HG34)</f>
        <v>3</v>
      </c>
      <c r="GZ34" s="31"/>
      <c r="HA34" s="31"/>
      <c r="HB34" s="31"/>
      <c r="HC34" s="31">
        <f>AVERAGE(HC35:HC37)</f>
        <v>1.49</v>
      </c>
      <c r="HD34" s="31" t="s">
        <v>25</v>
      </c>
      <c r="HE34" s="31">
        <v>1</v>
      </c>
      <c r="HF34" s="31"/>
      <c r="HG34" s="31"/>
      <c r="HH34" s="510">
        <f>COUNTA(HI34:HN34)</f>
        <v>2</v>
      </c>
      <c r="HI34" s="31"/>
      <c r="HJ34" s="31"/>
      <c r="HK34" s="31"/>
      <c r="HL34" s="31" t="s">
        <v>25</v>
      </c>
      <c r="HM34" s="31"/>
      <c r="HN34" s="31" t="s">
        <v>25</v>
      </c>
      <c r="HO34" s="510">
        <f>COUNTA(HQ34:HS34,HU34:HX34,HZ34)</f>
        <v>1</v>
      </c>
      <c r="HP34" s="351">
        <f>COUNTA(HQ34:HS34)</f>
        <v>1</v>
      </c>
      <c r="HQ34" s="31">
        <f>AVERAGE(HQ35:HQ37)</f>
        <v>6.3733333333333322</v>
      </c>
      <c r="HR34" s="31"/>
      <c r="HS34" s="31"/>
      <c r="HT34" s="351">
        <f>COUNTA(HU34:HX34)</f>
        <v>0</v>
      </c>
      <c r="HU34" s="31"/>
      <c r="HV34" s="31"/>
      <c r="HW34" s="31"/>
      <c r="HX34" s="31"/>
      <c r="HY34" s="44"/>
      <c r="HZ34" s="31"/>
      <c r="IA34" s="657">
        <f>COUNTIF(IB34:IJ34,"&gt;0")</f>
        <v>4</v>
      </c>
      <c r="IB34" s="510">
        <f>COUNTA(IC34:IJ34)</f>
        <v>3</v>
      </c>
      <c r="IC34" s="31">
        <f>AVERAGE(IC35:IC37)</f>
        <v>6.6400000000000006</v>
      </c>
      <c r="ID34" s="31"/>
      <c r="IE34" s="31"/>
      <c r="IF34" s="31">
        <f>AVERAGE(IF35:IF37)</f>
        <v>0.8</v>
      </c>
      <c r="IG34" s="31"/>
      <c r="IH34" s="31">
        <f>AVERAGE(IH35:IH37)</f>
        <v>1.6</v>
      </c>
      <c r="II34" s="31"/>
      <c r="IJ34" s="31"/>
      <c r="IK34" s="657">
        <f>COUNTIF(IL34:IR34,"&gt;0")</f>
        <v>3</v>
      </c>
      <c r="IL34" s="510">
        <f>COUNTA(IM34:IR34)</f>
        <v>2</v>
      </c>
      <c r="IM34" s="31">
        <f>AVERAGE(IM35:IM37)</f>
        <v>1.6</v>
      </c>
      <c r="IN34" s="31"/>
      <c r="IO34" s="31"/>
      <c r="IP34" s="31">
        <f>AVERAGE(IP35:IP37)</f>
        <v>0.8</v>
      </c>
      <c r="IQ34" s="31"/>
      <c r="IR34" s="31"/>
      <c r="IS34" s="657">
        <f>COUNTIF(IT34:JN34,"&gt;0")</f>
        <v>6</v>
      </c>
      <c r="IT34" s="31"/>
      <c r="IU34" s="31"/>
      <c r="IV34" s="510">
        <f>COUNTA(IW34:IX34,IZ34:JA34,JC34:JE34,JG34)</f>
        <v>1</v>
      </c>
      <c r="IW34" s="31"/>
      <c r="IX34" s="31"/>
      <c r="IY34" s="351"/>
      <c r="IZ34" s="31">
        <f>AVERAGE(IZ35:IZ37)</f>
        <v>10</v>
      </c>
      <c r="JA34" s="31"/>
      <c r="JB34" s="44"/>
      <c r="JC34" s="31"/>
      <c r="JD34" s="31"/>
      <c r="JE34" s="31"/>
      <c r="JF34" s="44"/>
      <c r="JG34" s="31"/>
      <c r="JH34" s="510">
        <f>COUNTA(JI34:JL34)</f>
        <v>2</v>
      </c>
      <c r="JI34" s="31">
        <f>AVERAGE(JI35:JI37)</f>
        <v>6.2</v>
      </c>
      <c r="JJ34" s="31">
        <f>AVERAGE(JJ35:JJ37)</f>
        <v>6.2</v>
      </c>
      <c r="JK34" s="31"/>
      <c r="JL34" s="31"/>
      <c r="JM34" s="510">
        <f>COUNTA(JN34)</f>
        <v>1</v>
      </c>
      <c r="JN34" s="31" t="s">
        <v>25</v>
      </c>
      <c r="JO34" s="513"/>
      <c r="JP34" s="657">
        <f>COUNTIF(JQ34:KT34,"&gt;0")</f>
        <v>25</v>
      </c>
      <c r="JQ34" s="510">
        <f>COUNTA(JR34:JU34)</f>
        <v>4</v>
      </c>
      <c r="JR34" s="31">
        <f>AVERAGE(JR35:JR37)</f>
        <v>43.866666666666667</v>
      </c>
      <c r="JS34" s="31">
        <f>AVERAGE(JS35:JS37)</f>
        <v>3.2</v>
      </c>
      <c r="JT34" s="31" t="s">
        <v>25</v>
      </c>
      <c r="JU34" s="31">
        <f>AVERAGE(JU35:JU37)</f>
        <v>2.4</v>
      </c>
      <c r="JV34" s="31"/>
      <c r="JW34" s="31">
        <v>1</v>
      </c>
      <c r="JX34" s="31">
        <v>1</v>
      </c>
      <c r="JY34" s="31" t="s">
        <v>25</v>
      </c>
      <c r="JZ34" s="31">
        <f t="shared" ref="JZ34:KC34" si="693">AVERAGE(JZ35:JZ37)</f>
        <v>4.8</v>
      </c>
      <c r="KA34" s="31">
        <f t="shared" si="693"/>
        <v>3.2</v>
      </c>
      <c r="KB34" s="31">
        <f t="shared" si="693"/>
        <v>0.8</v>
      </c>
      <c r="KC34" s="31">
        <f t="shared" si="693"/>
        <v>36.299999999999997</v>
      </c>
      <c r="KD34" s="510">
        <f>COUNTA(KE34:KG34)</f>
        <v>3</v>
      </c>
      <c r="KE34" s="31">
        <f t="shared" ref="KE34:KK34" si="694">AVERAGE(KE35:KE37)</f>
        <v>11.45</v>
      </c>
      <c r="KF34" s="31">
        <f t="shared" si="694"/>
        <v>2.4</v>
      </c>
      <c r="KG34" s="31">
        <f t="shared" si="694"/>
        <v>1.6</v>
      </c>
      <c r="KH34" s="510">
        <f>COUNTA(KI34:KL34)</f>
        <v>4</v>
      </c>
      <c r="KI34" s="31">
        <v>29</v>
      </c>
      <c r="KJ34" s="31">
        <f t="shared" si="694"/>
        <v>13.05</v>
      </c>
      <c r="KK34" s="31">
        <f t="shared" si="694"/>
        <v>19.100000000000001</v>
      </c>
      <c r="KL34" s="31" t="s">
        <v>25</v>
      </c>
      <c r="KM34" s="510">
        <f>COUNTA(KN34:KP34)</f>
        <v>3</v>
      </c>
      <c r="KN34" s="31">
        <f>AVERAGE(KN35:KN37)</f>
        <v>2.4</v>
      </c>
      <c r="KO34" s="31">
        <f>AVERAGE(KO35:KO37)</f>
        <v>3.2</v>
      </c>
      <c r="KP34" s="31">
        <f>AVERAGE(KP35:KP37)</f>
        <v>3.2</v>
      </c>
      <c r="KQ34" s="510">
        <f>COUNTA(KR34:KS34)</f>
        <v>2</v>
      </c>
      <c r="KR34" s="31">
        <f>AVERAGE(KR35:KR37)</f>
        <v>17.399999999999999</v>
      </c>
      <c r="KS34" s="31">
        <f>AVERAGE(KS35:KS37)</f>
        <v>3.2</v>
      </c>
      <c r="KT34" s="31"/>
      <c r="KU34" s="657">
        <f>COUNTIF(KV34:MP34,"&gt;0")</f>
        <v>34</v>
      </c>
      <c r="KV34" s="510">
        <f>COUNTA(KW34:LA34)</f>
        <v>5</v>
      </c>
      <c r="KW34" s="31">
        <v>24</v>
      </c>
      <c r="KX34" s="31">
        <f>AVERAGE(KX35:KX37)</f>
        <v>1.6</v>
      </c>
      <c r="KY34" s="31">
        <f>AVERAGE(KY35:KY37)</f>
        <v>5.8</v>
      </c>
      <c r="KZ34" s="31">
        <f>AVERAGE(KZ35:KZ37)</f>
        <v>2.4</v>
      </c>
      <c r="LA34" s="31">
        <f>AVERAGE(LA35:LA37)</f>
        <v>30</v>
      </c>
      <c r="LB34" s="510">
        <f>COUNTA(LC34:LE34,LG34:LI34)</f>
        <v>5</v>
      </c>
      <c r="LC34" s="31">
        <v>35</v>
      </c>
      <c r="LD34" s="31">
        <v>11</v>
      </c>
      <c r="LE34" s="31">
        <v>22</v>
      </c>
      <c r="LF34" s="351">
        <f>COUNTA(LG34:LI34)</f>
        <v>2</v>
      </c>
      <c r="LG34" s="31">
        <v>7.8</v>
      </c>
      <c r="LH34" s="31"/>
      <c r="LI34" s="31">
        <f>AVERAGE(LI35:LI37)</f>
        <v>19.100000000000001</v>
      </c>
      <c r="LJ34" s="510">
        <f>COUNTA(LK34:LX34)</f>
        <v>5</v>
      </c>
      <c r="LK34" s="31">
        <v>29</v>
      </c>
      <c r="LL34" s="31"/>
      <c r="LM34" s="31"/>
      <c r="LN34" s="31">
        <f>AVERAGE(LN35:LN37)</f>
        <v>10.25</v>
      </c>
      <c r="LO34" s="31"/>
      <c r="LP34" s="31">
        <v>11</v>
      </c>
      <c r="LQ34" s="31"/>
      <c r="LR34" s="31"/>
      <c r="LS34" s="31"/>
      <c r="LT34" s="31"/>
      <c r="LU34" s="31">
        <f>AVERAGE(LU35:LU37)</f>
        <v>5.6</v>
      </c>
      <c r="LV34" s="31">
        <f>AVERAGE(LV35:LV37)</f>
        <v>8.9</v>
      </c>
      <c r="LW34" s="31"/>
      <c r="LX34" s="31"/>
      <c r="LY34" s="510">
        <f>COUNTA(LZ34:MD34)</f>
        <v>4</v>
      </c>
      <c r="LZ34" s="31">
        <v>40</v>
      </c>
      <c r="MA34" s="31">
        <f>AVERAGE(MA35:MA37)</f>
        <v>24.45</v>
      </c>
      <c r="MB34" s="31"/>
      <c r="MC34" s="31">
        <f>AVERAGE(MC35:MC37)</f>
        <v>14.45</v>
      </c>
      <c r="MD34" s="31">
        <f>AVERAGE(MD35:MD37)</f>
        <v>20.399999999999999</v>
      </c>
      <c r="ME34" s="510">
        <f>COUNTA(MF34:MI34)</f>
        <v>4</v>
      </c>
      <c r="MF34" s="31">
        <f>AVERAGE(MF35:MF37)</f>
        <v>1.6</v>
      </c>
      <c r="MG34" s="31">
        <f>AVERAGE(MG35:MG37)</f>
        <v>5.4</v>
      </c>
      <c r="MH34" s="31">
        <f t="shared" ref="MH34:MN34" si="695">AVERAGE(MH35:MH37)</f>
        <v>10.25</v>
      </c>
      <c r="MI34" s="31" t="s">
        <v>25</v>
      </c>
      <c r="MJ34" s="510">
        <f>COUNTA(MK34:MP34)</f>
        <v>5</v>
      </c>
      <c r="MK34" s="31">
        <v>19</v>
      </c>
      <c r="ML34" s="31">
        <f t="shared" si="695"/>
        <v>11.85</v>
      </c>
      <c r="MM34" s="31">
        <f t="shared" si="695"/>
        <v>38.450000000000003</v>
      </c>
      <c r="MN34" s="31">
        <f t="shared" si="695"/>
        <v>2.4</v>
      </c>
      <c r="MO34" s="31"/>
      <c r="MP34" s="31">
        <f>AVERAGE(MP35:MP37)</f>
        <v>10.8</v>
      </c>
      <c r="MQ34" s="163"/>
      <c r="MR34" s="31"/>
      <c r="MS34" s="31">
        <f>AVERAGE(MS35:MS37)</f>
        <v>40.049999999999997</v>
      </c>
      <c r="MT34" s="31">
        <f>AVERAGE(MT35:MT37)</f>
        <v>51.05</v>
      </c>
      <c r="MU34" s="31"/>
      <c r="MV34" s="31"/>
      <c r="MW34" s="31"/>
      <c r="MX34" s="31"/>
      <c r="MY34" s="31"/>
      <c r="MZ34" s="31">
        <f>AVERAGE(MZ35:MZ37)</f>
        <v>3.73</v>
      </c>
      <c r="NC34" s="24"/>
      <c r="ND34" s="24"/>
    </row>
    <row r="35" spans="1:369" s="240" customFormat="1" ht="15">
      <c r="A35" s="1259">
        <v>4</v>
      </c>
      <c r="B35" s="1217" t="s">
        <v>34</v>
      </c>
      <c r="C35" s="223">
        <v>2021</v>
      </c>
      <c r="D35" s="224" t="s">
        <v>22</v>
      </c>
      <c r="E35" s="224" t="s">
        <v>35</v>
      </c>
      <c r="F35" s="224" t="s">
        <v>36</v>
      </c>
      <c r="G35" s="225">
        <v>134</v>
      </c>
      <c r="H35" s="226" t="s">
        <v>25</v>
      </c>
      <c r="I35" s="227" t="s">
        <v>25</v>
      </c>
      <c r="J35" s="223" t="s">
        <v>25</v>
      </c>
      <c r="K35" s="224" t="s">
        <v>37</v>
      </c>
      <c r="L35" s="224" t="s">
        <v>28</v>
      </c>
      <c r="M35" s="223" t="s">
        <v>38</v>
      </c>
      <c r="N35" s="228" t="s">
        <v>25</v>
      </c>
      <c r="O35" s="228" t="s">
        <v>25</v>
      </c>
      <c r="P35" s="226" t="s">
        <v>39</v>
      </c>
      <c r="Q35" s="223" t="s">
        <v>25</v>
      </c>
      <c r="R35" s="224"/>
      <c r="S35" s="229" t="s">
        <v>41</v>
      </c>
      <c r="T35" s="229" t="s">
        <v>1391</v>
      </c>
      <c r="U35" s="224" t="s">
        <v>42</v>
      </c>
      <c r="V35" s="230"/>
      <c r="W35" s="370"/>
      <c r="X35" s="232"/>
      <c r="Y35" s="233">
        <v>18.7</v>
      </c>
      <c r="Z35" s="179"/>
      <c r="AA35" s="233">
        <v>15.7</v>
      </c>
      <c r="AB35" s="179"/>
      <c r="AC35" s="233">
        <v>15.7</v>
      </c>
      <c r="AD35" s="327"/>
      <c r="AE35" s="233">
        <v>21.6</v>
      </c>
      <c r="AF35" s="233"/>
      <c r="AG35" s="233">
        <v>1.5</v>
      </c>
      <c r="AH35" s="233"/>
      <c r="AI35" s="551"/>
      <c r="AJ35" s="233">
        <v>12.7</v>
      </c>
      <c r="AK35" s="235"/>
      <c r="AL35" s="233">
        <v>12.7</v>
      </c>
      <c r="AM35" s="648"/>
      <c r="AN35" s="233"/>
      <c r="AO35" s="233"/>
      <c r="AP35" s="233"/>
      <c r="AQ35" s="233"/>
      <c r="AR35" s="233"/>
      <c r="AS35" s="233"/>
      <c r="AT35" s="233"/>
      <c r="AU35" s="233"/>
      <c r="AV35" s="233">
        <v>3</v>
      </c>
      <c r="AW35" s="233"/>
      <c r="AX35" s="233"/>
      <c r="AY35" s="235"/>
      <c r="AZ35" s="233"/>
      <c r="BA35" s="235"/>
      <c r="BB35" s="233">
        <v>1.5</v>
      </c>
      <c r="BC35" s="236"/>
      <c r="BD35" s="233">
        <v>41.8</v>
      </c>
      <c r="BE35" s="233"/>
      <c r="BF35" s="234"/>
      <c r="BG35" s="233"/>
      <c r="BH35" s="233">
        <v>4.4800000000000004</v>
      </c>
      <c r="BI35" s="237"/>
      <c r="BJ35" s="233"/>
      <c r="BK35" s="623"/>
      <c r="BL35" s="233">
        <v>14.93</v>
      </c>
      <c r="BM35" s="233"/>
      <c r="BN35" s="234"/>
      <c r="BO35" s="233"/>
      <c r="BP35" s="233"/>
      <c r="BQ35" s="233"/>
      <c r="BR35" s="234"/>
      <c r="BS35" s="233"/>
      <c r="BT35" s="233"/>
      <c r="BU35" s="234"/>
      <c r="BV35" s="233"/>
      <c r="BW35" s="234"/>
      <c r="BX35" s="233"/>
      <c r="BY35" s="233">
        <v>3.73</v>
      </c>
      <c r="BZ35" s="234"/>
      <c r="CA35" s="233"/>
      <c r="CB35" s="233"/>
      <c r="CC35" s="233"/>
      <c r="CD35" s="233"/>
      <c r="CE35" s="370"/>
      <c r="CF35" s="233"/>
      <c r="CG35" s="234"/>
      <c r="CH35" s="233"/>
      <c r="CI35" s="235"/>
      <c r="CJ35" s="233"/>
      <c r="CK35" s="233"/>
      <c r="CL35" s="235"/>
      <c r="CM35" s="233"/>
      <c r="CN35" s="233"/>
      <c r="CO35" s="233"/>
      <c r="CP35" s="235"/>
      <c r="CQ35" s="233"/>
      <c r="CR35" s="233"/>
      <c r="CS35" s="233"/>
      <c r="CT35" s="233"/>
      <c r="CU35" s="233"/>
      <c r="CV35" s="233"/>
      <c r="CW35" s="233"/>
      <c r="CX35" s="235"/>
      <c r="CY35" s="233"/>
      <c r="CZ35" s="233"/>
      <c r="DA35" s="233"/>
      <c r="DB35" s="233"/>
      <c r="DC35" s="234"/>
      <c r="DD35" s="233"/>
      <c r="DE35" s="233"/>
      <c r="DF35" s="233"/>
      <c r="DG35" s="233"/>
      <c r="DH35" s="233"/>
      <c r="DI35" s="233"/>
      <c r="DJ35" s="233"/>
      <c r="DK35" s="233"/>
      <c r="DL35" s="233"/>
      <c r="DM35" s="233"/>
      <c r="DN35" s="233"/>
      <c r="DO35" s="234"/>
      <c r="DP35" s="233"/>
      <c r="DQ35" s="233"/>
      <c r="DR35" s="233"/>
      <c r="DS35" s="234"/>
      <c r="DT35" s="233"/>
      <c r="DU35" s="233"/>
      <c r="DV35" s="233"/>
      <c r="DW35" s="233"/>
      <c r="DX35" s="233"/>
      <c r="DY35" s="233"/>
      <c r="DZ35" s="233"/>
      <c r="EA35" s="370"/>
      <c r="EB35" s="233"/>
      <c r="EC35" s="234"/>
      <c r="ED35" s="235"/>
      <c r="EE35" s="233"/>
      <c r="EF35" s="233"/>
      <c r="EG35" s="233"/>
      <c r="EH35" s="233"/>
      <c r="EI35" s="235"/>
      <c r="EJ35" s="233"/>
      <c r="EK35" s="235"/>
      <c r="EL35" s="233"/>
      <c r="EM35" s="233"/>
      <c r="EN35" s="235"/>
      <c r="EO35" s="233"/>
      <c r="EP35" s="343"/>
      <c r="EQ35" s="233"/>
      <c r="ER35" s="233"/>
      <c r="ES35" s="233"/>
      <c r="ET35" s="233"/>
      <c r="EU35" s="233"/>
      <c r="EV35" s="233"/>
      <c r="EW35" s="234"/>
      <c r="EX35" s="235"/>
      <c r="EY35" s="233">
        <v>12.69</v>
      </c>
      <c r="EZ35" s="233"/>
      <c r="FA35" s="235"/>
      <c r="FB35" s="233">
        <v>20.149999999999999</v>
      </c>
      <c r="FC35" s="233"/>
      <c r="FD35" s="233"/>
      <c r="FE35" s="235"/>
      <c r="FF35" s="233"/>
      <c r="FG35" s="235"/>
      <c r="FH35" s="233">
        <v>5.22</v>
      </c>
      <c r="FI35" s="233"/>
      <c r="FJ35" s="235"/>
      <c r="FK35" s="233"/>
      <c r="FL35" s="233"/>
      <c r="FM35" s="233"/>
      <c r="FN35" s="606"/>
      <c r="FO35" s="233">
        <v>11.94</v>
      </c>
      <c r="FP35" s="234"/>
      <c r="FQ35" s="233"/>
      <c r="FR35" s="235"/>
      <c r="FS35" s="233"/>
      <c r="FT35" s="235"/>
      <c r="FU35" s="233"/>
      <c r="FV35" s="233"/>
      <c r="FW35" s="233"/>
      <c r="FX35" s="233"/>
      <c r="FY35" s="233"/>
      <c r="FZ35" s="235"/>
      <c r="GA35" s="233"/>
      <c r="GB35" s="234"/>
      <c r="GC35" s="233"/>
      <c r="GD35" s="233"/>
      <c r="GE35" s="233"/>
      <c r="GF35" s="234"/>
      <c r="GG35" s="233"/>
      <c r="GH35" s="363"/>
      <c r="GI35" s="233">
        <v>7.5</v>
      </c>
      <c r="GJ35" s="236"/>
      <c r="GK35" s="233"/>
      <c r="GL35" s="233"/>
      <c r="GM35" s="234"/>
      <c r="GN35" s="233"/>
      <c r="GO35" s="233"/>
      <c r="GP35" s="233"/>
      <c r="GQ35" s="233"/>
      <c r="GR35" s="233"/>
      <c r="GS35" s="370"/>
      <c r="GT35" s="233"/>
      <c r="GU35" s="234"/>
      <c r="GV35" s="235"/>
      <c r="GW35" s="233"/>
      <c r="GX35" s="233"/>
      <c r="GY35" s="235"/>
      <c r="GZ35" s="233"/>
      <c r="HA35" s="233"/>
      <c r="HB35" s="233"/>
      <c r="HC35" s="233">
        <v>1.49</v>
      </c>
      <c r="HD35" s="233"/>
      <c r="HE35" s="233"/>
      <c r="HF35" s="233"/>
      <c r="HG35" s="233"/>
      <c r="HH35" s="234"/>
      <c r="HI35" s="233"/>
      <c r="HJ35" s="233"/>
      <c r="HK35" s="233"/>
      <c r="HL35" s="233"/>
      <c r="HM35" s="233"/>
      <c r="HN35" s="233"/>
      <c r="HO35" s="234"/>
      <c r="HP35" s="235"/>
      <c r="HQ35" s="233">
        <v>6.72</v>
      </c>
      <c r="HR35" s="233"/>
      <c r="HS35" s="233"/>
      <c r="HT35" s="235"/>
      <c r="HU35" s="233"/>
      <c r="HV35" s="233"/>
      <c r="HW35" s="233"/>
      <c r="HX35" s="233"/>
      <c r="HY35" s="235"/>
      <c r="HZ35" s="233"/>
      <c r="IA35" s="370"/>
      <c r="IB35" s="234"/>
      <c r="IC35" s="233">
        <v>6.72</v>
      </c>
      <c r="ID35" s="233"/>
      <c r="IE35" s="233"/>
      <c r="IF35" s="233"/>
      <c r="IG35" s="233"/>
      <c r="IH35" s="233"/>
      <c r="II35" s="233"/>
      <c r="IJ35" s="233"/>
      <c r="IK35" s="370"/>
      <c r="IL35" s="234"/>
      <c r="IM35" s="233"/>
      <c r="IN35" s="233"/>
      <c r="IO35" s="233"/>
      <c r="IP35" s="233"/>
      <c r="IQ35" s="233"/>
      <c r="IR35" s="233"/>
      <c r="IS35" s="370"/>
      <c r="IT35" s="233"/>
      <c r="IU35" s="233"/>
      <c r="IV35" s="234"/>
      <c r="IW35" s="233"/>
      <c r="IX35" s="233"/>
      <c r="IY35" s="235"/>
      <c r="IZ35" s="233"/>
      <c r="JA35" s="233"/>
      <c r="JB35" s="235"/>
      <c r="JC35" s="233"/>
      <c r="JD35" s="233"/>
      <c r="JE35" s="233"/>
      <c r="JF35" s="235"/>
      <c r="JG35" s="233"/>
      <c r="JH35" s="234"/>
      <c r="JI35" s="233"/>
      <c r="JJ35" s="233"/>
      <c r="JK35" s="233"/>
      <c r="JL35" s="233"/>
      <c r="JM35" s="234"/>
      <c r="JN35" s="233"/>
      <c r="JO35" s="427"/>
      <c r="JP35" s="370"/>
      <c r="JQ35" s="234"/>
      <c r="JR35" s="233">
        <v>17.2</v>
      </c>
      <c r="JS35" s="233"/>
      <c r="JT35" s="233"/>
      <c r="JU35" s="233"/>
      <c r="JV35" s="233"/>
      <c r="JW35" s="233"/>
      <c r="JX35" s="233"/>
      <c r="JY35" s="233"/>
      <c r="JZ35" s="233"/>
      <c r="KA35" s="233"/>
      <c r="KB35" s="233"/>
      <c r="KC35" s="233"/>
      <c r="KD35" s="234"/>
      <c r="KE35" s="233"/>
      <c r="KF35" s="238"/>
      <c r="KG35" s="238"/>
      <c r="KH35" s="234"/>
      <c r="KI35" s="233"/>
      <c r="KJ35" s="233"/>
      <c r="KK35" s="233"/>
      <c r="KL35" s="233"/>
      <c r="KM35" s="234"/>
      <c r="KN35" s="233"/>
      <c r="KO35" s="233"/>
      <c r="KP35" s="233"/>
      <c r="KQ35" s="234"/>
      <c r="KR35" s="233"/>
      <c r="KS35" s="233"/>
      <c r="KT35" s="233"/>
      <c r="KU35" s="231"/>
      <c r="KV35" s="234"/>
      <c r="KW35" s="233"/>
      <c r="KX35" s="233"/>
      <c r="KY35" s="233"/>
      <c r="KZ35" s="233"/>
      <c r="LA35" s="233"/>
      <c r="LB35" s="234"/>
      <c r="LC35" s="233"/>
      <c r="LD35" s="233"/>
      <c r="LE35" s="233"/>
      <c r="LF35" s="235"/>
      <c r="LG35" s="233"/>
      <c r="LH35" s="233"/>
      <c r="LI35" s="233"/>
      <c r="LJ35" s="234"/>
      <c r="LK35" s="233"/>
      <c r="LL35" s="233"/>
      <c r="LM35" s="233"/>
      <c r="LN35" s="233"/>
      <c r="LO35" s="233"/>
      <c r="LP35" s="233"/>
      <c r="LQ35" s="233"/>
      <c r="LR35" s="233"/>
      <c r="LS35" s="233"/>
      <c r="LT35" s="233"/>
      <c r="LU35" s="233"/>
      <c r="LV35" s="233"/>
      <c r="LW35" s="233"/>
      <c r="LX35" s="233"/>
      <c r="LY35" s="234"/>
      <c r="LZ35" s="233"/>
      <c r="MA35" s="233"/>
      <c r="MB35" s="233"/>
      <c r="MC35" s="233"/>
      <c r="MD35" s="233"/>
      <c r="ME35" s="234"/>
      <c r="MF35" s="233"/>
      <c r="MG35" s="233"/>
      <c r="MH35" s="233"/>
      <c r="MI35" s="233"/>
      <c r="MJ35" s="234"/>
      <c r="MK35" s="233"/>
      <c r="ML35" s="233"/>
      <c r="MM35" s="233"/>
      <c r="MN35" s="233"/>
      <c r="MO35" s="233"/>
      <c r="MP35" s="233"/>
      <c r="MQ35" s="239"/>
      <c r="MR35" s="233"/>
      <c r="MS35" s="233"/>
      <c r="MT35" s="233"/>
      <c r="MU35" s="233"/>
      <c r="MV35" s="233"/>
      <c r="MW35" s="233"/>
      <c r="MX35" s="233"/>
      <c r="MY35" s="237"/>
      <c r="MZ35" s="233">
        <v>3.73</v>
      </c>
      <c r="NA35" s="240" t="s">
        <v>1124</v>
      </c>
      <c r="NC35" s="224" t="s">
        <v>1036</v>
      </c>
      <c r="ND35" s="224"/>
    </row>
    <row r="36" spans="1:369" s="240" customFormat="1" ht="15">
      <c r="A36" s="1259">
        <v>33</v>
      </c>
      <c r="B36" s="241" t="s">
        <v>1303</v>
      </c>
      <c r="C36" s="242" t="s">
        <v>2234</v>
      </c>
      <c r="D36" s="243" t="s">
        <v>22</v>
      </c>
      <c r="E36" s="243" t="s">
        <v>35</v>
      </c>
      <c r="F36" s="243" t="s">
        <v>36</v>
      </c>
      <c r="G36" s="244">
        <v>124</v>
      </c>
      <c r="H36" s="245" t="s">
        <v>25</v>
      </c>
      <c r="I36" s="246" t="s">
        <v>25</v>
      </c>
      <c r="J36" s="242" t="s">
        <v>25</v>
      </c>
      <c r="K36" s="243" t="s">
        <v>33</v>
      </c>
      <c r="L36" s="243" t="s">
        <v>25</v>
      </c>
      <c r="M36" s="242" t="s">
        <v>38</v>
      </c>
      <c r="N36" s="247" t="s">
        <v>25</v>
      </c>
      <c r="O36" s="247"/>
      <c r="P36" s="245" t="s">
        <v>39</v>
      </c>
      <c r="Q36" s="242"/>
      <c r="R36" s="243"/>
      <c r="S36" s="248" t="s">
        <v>41</v>
      </c>
      <c r="T36" s="248" t="s">
        <v>33</v>
      </c>
      <c r="U36" s="243" t="s">
        <v>42</v>
      </c>
      <c r="V36" s="230"/>
      <c r="W36" s="370"/>
      <c r="X36" s="232"/>
      <c r="Y36" s="238">
        <v>19.399999999999999</v>
      </c>
      <c r="Z36" s="179"/>
      <c r="AA36" s="238">
        <v>22.6</v>
      </c>
      <c r="AB36" s="179"/>
      <c r="AC36" s="238">
        <v>4.8</v>
      </c>
      <c r="AD36" s="327"/>
      <c r="AE36" s="238">
        <v>25.8</v>
      </c>
      <c r="AF36" s="238"/>
      <c r="AG36" s="238">
        <v>1.6</v>
      </c>
      <c r="AH36" s="238"/>
      <c r="AI36" s="551"/>
      <c r="AJ36" s="238">
        <v>32.299999999999997</v>
      </c>
      <c r="AK36" s="235"/>
      <c r="AL36" s="238">
        <v>12.6</v>
      </c>
      <c r="AM36" s="648"/>
      <c r="AN36" s="238">
        <v>21</v>
      </c>
      <c r="AO36" s="238"/>
      <c r="AP36" s="238"/>
      <c r="AQ36" s="238"/>
      <c r="AR36" s="238"/>
      <c r="AS36" s="238"/>
      <c r="AT36" s="238"/>
      <c r="AU36" s="238"/>
      <c r="AV36" s="238">
        <v>3.1</v>
      </c>
      <c r="AW36" s="238"/>
      <c r="AX36" s="238"/>
      <c r="AY36" s="235"/>
      <c r="AZ36" s="238">
        <v>0.8</v>
      </c>
      <c r="BA36" s="235"/>
      <c r="BB36" s="238">
        <v>2.4</v>
      </c>
      <c r="BC36" s="236"/>
      <c r="BD36" s="238">
        <v>45.2</v>
      </c>
      <c r="BE36" s="238"/>
      <c r="BF36" s="234"/>
      <c r="BG36" s="238"/>
      <c r="BH36" s="238">
        <v>4</v>
      </c>
      <c r="BI36" s="238">
        <v>1.6</v>
      </c>
      <c r="BJ36" s="238">
        <v>0.8</v>
      </c>
      <c r="BK36" s="623"/>
      <c r="BL36" s="238"/>
      <c r="BM36" s="238" t="s">
        <v>25</v>
      </c>
      <c r="BN36" s="234"/>
      <c r="BO36" s="238">
        <v>5.6</v>
      </c>
      <c r="BP36" s="238"/>
      <c r="BQ36" s="238"/>
      <c r="BR36" s="234"/>
      <c r="BS36" s="238">
        <v>2.4</v>
      </c>
      <c r="BT36" s="238">
        <v>3.2</v>
      </c>
      <c r="BU36" s="234"/>
      <c r="BV36" s="238" t="s">
        <v>25</v>
      </c>
      <c r="BW36" s="234"/>
      <c r="BX36" s="238"/>
      <c r="BY36" s="238"/>
      <c r="BZ36" s="234"/>
      <c r="CA36" s="238"/>
      <c r="CB36" s="238">
        <v>2.4</v>
      </c>
      <c r="CC36" s="238">
        <v>5.6</v>
      </c>
      <c r="CD36" s="238">
        <v>6.5</v>
      </c>
      <c r="CE36" s="370"/>
      <c r="CF36" s="238"/>
      <c r="CG36" s="234"/>
      <c r="CH36" s="238">
        <v>25.8</v>
      </c>
      <c r="CI36" s="235"/>
      <c r="CJ36" s="238">
        <v>3.2</v>
      </c>
      <c r="CK36" s="238"/>
      <c r="CL36" s="235"/>
      <c r="CM36" s="238">
        <v>12.1</v>
      </c>
      <c r="CN36" s="238"/>
      <c r="CO36" s="238"/>
      <c r="CP36" s="235"/>
      <c r="CQ36" s="238"/>
      <c r="CR36" s="238">
        <v>5.6</v>
      </c>
      <c r="CS36" s="238"/>
      <c r="CT36" s="238"/>
      <c r="CU36" s="238"/>
      <c r="CV36" s="238"/>
      <c r="CW36" s="238"/>
      <c r="CX36" s="235"/>
      <c r="CY36" s="238"/>
      <c r="CZ36" s="238">
        <v>0.8</v>
      </c>
      <c r="DA36" s="238"/>
      <c r="DB36" s="238"/>
      <c r="DC36" s="234"/>
      <c r="DD36" s="238"/>
      <c r="DE36" s="238"/>
      <c r="DF36" s="238"/>
      <c r="DG36" s="238"/>
      <c r="DH36" s="238"/>
      <c r="DI36" s="238"/>
      <c r="DJ36" s="238"/>
      <c r="DK36" s="238"/>
      <c r="DL36" s="238"/>
      <c r="DM36" s="238"/>
      <c r="DN36" s="238"/>
      <c r="DO36" s="234"/>
      <c r="DP36" s="238"/>
      <c r="DQ36" s="238"/>
      <c r="DR36" s="238" t="s">
        <v>25</v>
      </c>
      <c r="DS36" s="234"/>
      <c r="DT36" s="238">
        <v>0.8</v>
      </c>
      <c r="DU36" s="238"/>
      <c r="DV36" s="238"/>
      <c r="DW36" s="238"/>
      <c r="DX36" s="238"/>
      <c r="DY36" s="238"/>
      <c r="DZ36" s="238"/>
      <c r="EA36" s="370"/>
      <c r="EB36" s="238"/>
      <c r="EC36" s="234"/>
      <c r="ED36" s="235"/>
      <c r="EE36" s="238">
        <v>0.8</v>
      </c>
      <c r="EF36" s="238"/>
      <c r="EG36" s="238"/>
      <c r="EH36" s="238"/>
      <c r="EI36" s="235"/>
      <c r="EJ36" s="238">
        <v>0.8</v>
      </c>
      <c r="EK36" s="235"/>
      <c r="EL36" s="238">
        <v>1.6</v>
      </c>
      <c r="EM36" s="238"/>
      <c r="EN36" s="235"/>
      <c r="EO36" s="238"/>
      <c r="EP36" s="343"/>
      <c r="EQ36" s="238">
        <v>0.8</v>
      </c>
      <c r="ER36" s="238"/>
      <c r="ES36" s="238"/>
      <c r="ET36" s="238"/>
      <c r="EU36" s="238"/>
      <c r="EV36" s="238"/>
      <c r="EW36" s="234"/>
      <c r="EX36" s="235"/>
      <c r="EY36" s="238">
        <v>16.899999999999999</v>
      </c>
      <c r="EZ36" s="238"/>
      <c r="FA36" s="235"/>
      <c r="FB36" s="238">
        <v>25</v>
      </c>
      <c r="FC36" s="238">
        <v>1.6</v>
      </c>
      <c r="FD36" s="238"/>
      <c r="FE36" s="235"/>
      <c r="FF36" s="238" t="s">
        <v>25</v>
      </c>
      <c r="FG36" s="235"/>
      <c r="FH36" s="238">
        <v>6.5</v>
      </c>
      <c r="FI36" s="238"/>
      <c r="FJ36" s="235"/>
      <c r="FK36" s="238">
        <v>1.6</v>
      </c>
      <c r="FL36" s="238"/>
      <c r="FM36" s="238"/>
      <c r="FN36" s="606"/>
      <c r="FO36" s="238">
        <v>15.3</v>
      </c>
      <c r="FP36" s="234"/>
      <c r="FQ36" s="238">
        <v>12.9</v>
      </c>
      <c r="FR36" s="235"/>
      <c r="FS36" s="238"/>
      <c r="FT36" s="235"/>
      <c r="FU36" s="238"/>
      <c r="FV36" s="238"/>
      <c r="FW36" s="238"/>
      <c r="FX36" s="238"/>
      <c r="FY36" s="238"/>
      <c r="FZ36" s="235"/>
      <c r="GA36" s="238"/>
      <c r="GB36" s="234"/>
      <c r="GC36" s="238">
        <v>0.8</v>
      </c>
      <c r="GD36" s="238">
        <v>0.8</v>
      </c>
      <c r="GE36" s="238"/>
      <c r="GF36" s="234"/>
      <c r="GG36" s="238">
        <v>5.6</v>
      </c>
      <c r="GH36" s="363"/>
      <c r="GI36" s="238">
        <v>7.3</v>
      </c>
      <c r="GJ36" s="236"/>
      <c r="GK36" s="238" t="s">
        <v>25</v>
      </c>
      <c r="GL36" s="238"/>
      <c r="GM36" s="234"/>
      <c r="GN36" s="238">
        <v>2.4</v>
      </c>
      <c r="GO36" s="238"/>
      <c r="GP36" s="238"/>
      <c r="GQ36" s="238">
        <v>2.4</v>
      </c>
      <c r="GR36" s="238"/>
      <c r="GS36" s="370"/>
      <c r="GT36" s="238"/>
      <c r="GU36" s="234"/>
      <c r="GV36" s="235"/>
      <c r="GW36" s="238" t="s">
        <v>25</v>
      </c>
      <c r="GX36" s="238" t="s">
        <v>25</v>
      </c>
      <c r="GY36" s="235"/>
      <c r="GZ36" s="238"/>
      <c r="HA36" s="238"/>
      <c r="HB36" s="238"/>
      <c r="HC36" s="238"/>
      <c r="HD36" s="238" t="s">
        <v>25</v>
      </c>
      <c r="HE36" s="238">
        <v>0.8</v>
      </c>
      <c r="HF36" s="238"/>
      <c r="HG36" s="238"/>
      <c r="HH36" s="234"/>
      <c r="HI36" s="238"/>
      <c r="HJ36" s="238"/>
      <c r="HK36" s="238"/>
      <c r="HL36" s="238" t="s">
        <v>25</v>
      </c>
      <c r="HM36" s="238"/>
      <c r="HN36" s="238" t="s">
        <v>25</v>
      </c>
      <c r="HO36" s="234"/>
      <c r="HP36" s="235"/>
      <c r="HQ36" s="238">
        <v>2.4</v>
      </c>
      <c r="HR36" s="238"/>
      <c r="HS36" s="238"/>
      <c r="HT36" s="235"/>
      <c r="HU36" s="238"/>
      <c r="HV36" s="238"/>
      <c r="HW36" s="238"/>
      <c r="HX36" s="238"/>
      <c r="HY36" s="235"/>
      <c r="HZ36" s="238"/>
      <c r="IA36" s="370"/>
      <c r="IB36" s="234"/>
      <c r="IC36" s="238">
        <v>3.2</v>
      </c>
      <c r="ID36" s="238"/>
      <c r="IE36" s="238"/>
      <c r="IF36" s="238">
        <v>0.8</v>
      </c>
      <c r="IG36" s="238"/>
      <c r="IH36" s="238">
        <v>1.6</v>
      </c>
      <c r="II36" s="238"/>
      <c r="IJ36" s="238"/>
      <c r="IK36" s="370"/>
      <c r="IL36" s="234"/>
      <c r="IM36" s="238">
        <v>1.6</v>
      </c>
      <c r="IN36" s="238"/>
      <c r="IO36" s="238"/>
      <c r="IP36" s="238">
        <v>0.8</v>
      </c>
      <c r="IQ36" s="238"/>
      <c r="IR36" s="238"/>
      <c r="IS36" s="370"/>
      <c r="IT36" s="238"/>
      <c r="IU36" s="238"/>
      <c r="IV36" s="234"/>
      <c r="IW36" s="238"/>
      <c r="IX36" s="238"/>
      <c r="IY36" s="235"/>
      <c r="IZ36" s="238" t="s">
        <v>25</v>
      </c>
      <c r="JA36" s="238"/>
      <c r="JB36" s="235"/>
      <c r="JC36" s="238"/>
      <c r="JD36" s="238"/>
      <c r="JE36" s="238"/>
      <c r="JF36" s="235"/>
      <c r="JG36" s="238"/>
      <c r="JH36" s="234"/>
      <c r="JI36" s="238">
        <v>2.4</v>
      </c>
      <c r="JJ36" s="238">
        <v>2.4</v>
      </c>
      <c r="JK36" s="238"/>
      <c r="JL36" s="238"/>
      <c r="JM36" s="234"/>
      <c r="JN36" s="238" t="s">
        <v>25</v>
      </c>
      <c r="JO36" s="427"/>
      <c r="JP36" s="370"/>
      <c r="JQ36" s="234"/>
      <c r="JR36" s="238">
        <v>44.4</v>
      </c>
      <c r="JS36" s="238">
        <v>3.2</v>
      </c>
      <c r="JT36" s="238" t="s">
        <v>25</v>
      </c>
      <c r="JU36" s="238">
        <v>2.4</v>
      </c>
      <c r="JV36" s="238"/>
      <c r="JW36" s="238">
        <v>0.8</v>
      </c>
      <c r="JX36" s="238">
        <v>0.8</v>
      </c>
      <c r="JY36" s="238">
        <v>0</v>
      </c>
      <c r="JZ36" s="238">
        <v>4.8</v>
      </c>
      <c r="KA36" s="238">
        <v>3.2</v>
      </c>
      <c r="KB36" s="238">
        <v>0.8</v>
      </c>
      <c r="KC36" s="238">
        <v>22.6</v>
      </c>
      <c r="KD36" s="234"/>
      <c r="KE36" s="238">
        <v>12.9</v>
      </c>
      <c r="KF36" s="238">
        <v>2.4</v>
      </c>
      <c r="KG36" s="238">
        <v>1.6</v>
      </c>
      <c r="KH36" s="234"/>
      <c r="KI36" s="238">
        <v>37.9</v>
      </c>
      <c r="KJ36" s="238">
        <v>16.100000000000001</v>
      </c>
      <c r="KK36" s="238">
        <v>28.2</v>
      </c>
      <c r="KL36" s="238" t="s">
        <v>25</v>
      </c>
      <c r="KM36" s="234"/>
      <c r="KN36" s="238">
        <v>2.4</v>
      </c>
      <c r="KO36" s="238">
        <v>3.2</v>
      </c>
      <c r="KP36" s="238">
        <v>3.2</v>
      </c>
      <c r="KQ36" s="234"/>
      <c r="KR36" s="238">
        <v>4.8</v>
      </c>
      <c r="KS36" s="238">
        <v>3.2</v>
      </c>
      <c r="KT36" s="238"/>
      <c r="KU36" s="231"/>
      <c r="KV36" s="234"/>
      <c r="KW36" s="238">
        <v>7</v>
      </c>
      <c r="KX36" s="238">
        <v>1.6</v>
      </c>
      <c r="KY36" s="238">
        <v>1.6</v>
      </c>
      <c r="KZ36" s="238">
        <v>2.4</v>
      </c>
      <c r="LA36" s="238" t="s">
        <v>25</v>
      </c>
      <c r="LB36" s="234"/>
      <c r="LC36" s="238">
        <v>34.700000000000003</v>
      </c>
      <c r="LD36" s="238">
        <v>10.5</v>
      </c>
      <c r="LE36" s="238">
        <v>21.8</v>
      </c>
      <c r="LF36" s="235"/>
      <c r="LG36" s="238">
        <v>5.6</v>
      </c>
      <c r="LH36" s="238"/>
      <c r="LI36" s="238">
        <v>28.2</v>
      </c>
      <c r="LJ36" s="234"/>
      <c r="LK36" s="238">
        <v>37.9</v>
      </c>
      <c r="LL36" s="238"/>
      <c r="LM36" s="238"/>
      <c r="LN36" s="238">
        <v>10.5</v>
      </c>
      <c r="LO36" s="238"/>
      <c r="LP36" s="238">
        <v>10.5</v>
      </c>
      <c r="LQ36" s="238"/>
      <c r="LR36" s="238"/>
      <c r="LS36" s="238"/>
      <c r="LT36" s="238"/>
      <c r="LU36" s="238">
        <v>5.6</v>
      </c>
      <c r="LV36" s="238">
        <v>8.9</v>
      </c>
      <c r="LW36" s="238"/>
      <c r="LX36" s="238"/>
      <c r="LY36" s="234"/>
      <c r="LZ36" s="238">
        <v>19.399999999999999</v>
      </c>
      <c r="MA36" s="238">
        <v>8.9</v>
      </c>
      <c r="MB36" s="238"/>
      <c r="MC36" s="238">
        <v>8.9</v>
      </c>
      <c r="MD36" s="238">
        <v>0.8</v>
      </c>
      <c r="ME36" s="234"/>
      <c r="MF36" s="238">
        <v>1.6</v>
      </c>
      <c r="MG36" s="238">
        <v>0.8</v>
      </c>
      <c r="MH36" s="238">
        <v>10.5</v>
      </c>
      <c r="MI36" s="238" t="s">
        <v>25</v>
      </c>
      <c r="MJ36" s="234"/>
      <c r="MK36" s="238">
        <v>17.7</v>
      </c>
      <c r="ML36" s="238">
        <v>13.7</v>
      </c>
      <c r="MM36" s="238">
        <v>16.899999999999999</v>
      </c>
      <c r="MN36" s="238">
        <v>2.4</v>
      </c>
      <c r="MO36" s="238"/>
      <c r="MP36" s="238">
        <v>1.6</v>
      </c>
      <c r="MQ36" s="239"/>
      <c r="MR36" s="238"/>
      <c r="MS36" s="238">
        <v>40.1</v>
      </c>
      <c r="MT36" s="238">
        <v>62.1</v>
      </c>
      <c r="MU36" s="238"/>
      <c r="MV36" s="238"/>
      <c r="MW36" s="238"/>
      <c r="MX36" s="238"/>
      <c r="MY36" s="249"/>
      <c r="MZ36" s="238"/>
      <c r="NA36" s="240" t="s">
        <v>1380</v>
      </c>
      <c r="NC36" s="243" t="s">
        <v>1315</v>
      </c>
      <c r="ND36" s="243"/>
    </row>
    <row r="37" spans="1:369" s="240" customFormat="1" ht="18" customHeight="1">
      <c r="A37" s="1259">
        <v>33</v>
      </c>
      <c r="B37" s="241" t="s">
        <v>1303</v>
      </c>
      <c r="C37" s="242" t="s">
        <v>2234</v>
      </c>
      <c r="D37" s="243" t="s">
        <v>22</v>
      </c>
      <c r="E37" s="243" t="s">
        <v>35</v>
      </c>
      <c r="F37" s="243" t="s">
        <v>36</v>
      </c>
      <c r="G37" s="244">
        <v>10</v>
      </c>
      <c r="H37" s="245" t="s">
        <v>25</v>
      </c>
      <c r="I37" s="246" t="s">
        <v>25</v>
      </c>
      <c r="J37" s="242" t="s">
        <v>25</v>
      </c>
      <c r="K37" s="243" t="s">
        <v>43</v>
      </c>
      <c r="L37" s="243" t="s">
        <v>25</v>
      </c>
      <c r="M37" s="242" t="s">
        <v>38</v>
      </c>
      <c r="N37" s="247" t="s">
        <v>25</v>
      </c>
      <c r="O37" s="247" t="s">
        <v>25</v>
      </c>
      <c r="P37" s="245" t="s">
        <v>39</v>
      </c>
      <c r="Q37" s="242" t="s">
        <v>25</v>
      </c>
      <c r="R37" s="243"/>
      <c r="S37" s="248" t="s">
        <v>41</v>
      </c>
      <c r="T37" s="248" t="s">
        <v>1305</v>
      </c>
      <c r="U37" s="243" t="s">
        <v>42</v>
      </c>
      <c r="V37" s="230"/>
      <c r="W37" s="370"/>
      <c r="X37" s="232"/>
      <c r="Y37" s="238">
        <v>10</v>
      </c>
      <c r="Z37" s="179"/>
      <c r="AA37" s="238">
        <v>10</v>
      </c>
      <c r="AB37" s="179"/>
      <c r="AC37" s="238" t="s">
        <v>25</v>
      </c>
      <c r="AD37" s="327"/>
      <c r="AE37" s="238">
        <v>10</v>
      </c>
      <c r="AF37" s="238"/>
      <c r="AG37" s="238" t="s">
        <v>25</v>
      </c>
      <c r="AH37" s="238"/>
      <c r="AI37" s="551"/>
      <c r="AJ37" s="238">
        <v>30</v>
      </c>
      <c r="AK37" s="235"/>
      <c r="AL37" s="238">
        <v>20</v>
      </c>
      <c r="AM37" s="648"/>
      <c r="AN37" s="238">
        <v>10</v>
      </c>
      <c r="AO37" s="238"/>
      <c r="AP37" s="238"/>
      <c r="AQ37" s="238"/>
      <c r="AR37" s="238"/>
      <c r="AS37" s="238"/>
      <c r="AT37" s="238"/>
      <c r="AU37" s="238"/>
      <c r="AV37" s="238" t="s">
        <v>25</v>
      </c>
      <c r="AW37" s="238"/>
      <c r="AX37" s="238"/>
      <c r="AY37" s="235"/>
      <c r="AZ37" s="238" t="s">
        <v>25</v>
      </c>
      <c r="BA37" s="235"/>
      <c r="BB37" s="238">
        <v>10</v>
      </c>
      <c r="BC37" s="236"/>
      <c r="BD37" s="238">
        <v>10</v>
      </c>
      <c r="BE37" s="238"/>
      <c r="BF37" s="234"/>
      <c r="BG37" s="238"/>
      <c r="BH37" s="238">
        <v>10</v>
      </c>
      <c r="BI37" s="238" t="s">
        <v>25</v>
      </c>
      <c r="BJ37" s="238" t="s">
        <v>25</v>
      </c>
      <c r="BK37" s="623"/>
      <c r="BL37" s="238"/>
      <c r="BM37" s="238">
        <v>10</v>
      </c>
      <c r="BN37" s="234"/>
      <c r="BO37" s="238" t="s">
        <v>25</v>
      </c>
      <c r="BP37" s="238"/>
      <c r="BQ37" s="238"/>
      <c r="BR37" s="234"/>
      <c r="BS37" s="238" t="s">
        <v>25</v>
      </c>
      <c r="BT37" s="238" t="s">
        <v>25</v>
      </c>
      <c r="BU37" s="234"/>
      <c r="BV37" s="238" t="s">
        <v>25</v>
      </c>
      <c r="BW37" s="234"/>
      <c r="BX37" s="238"/>
      <c r="BY37" s="238"/>
      <c r="BZ37" s="234"/>
      <c r="CA37" s="238"/>
      <c r="CB37" s="238" t="s">
        <v>25</v>
      </c>
      <c r="CC37" s="238" t="s">
        <v>25</v>
      </c>
      <c r="CD37" s="238">
        <v>10</v>
      </c>
      <c r="CE37" s="370"/>
      <c r="CF37" s="238"/>
      <c r="CG37" s="234"/>
      <c r="CH37" s="238">
        <v>30</v>
      </c>
      <c r="CI37" s="235"/>
      <c r="CJ37" s="238">
        <v>20</v>
      </c>
      <c r="CK37" s="238"/>
      <c r="CL37" s="235"/>
      <c r="CM37" s="238">
        <v>20</v>
      </c>
      <c r="CN37" s="238"/>
      <c r="CO37" s="238"/>
      <c r="CP37" s="235"/>
      <c r="CQ37" s="238"/>
      <c r="CR37" s="238" t="s">
        <v>25</v>
      </c>
      <c r="CS37" s="238"/>
      <c r="CT37" s="238"/>
      <c r="CU37" s="238"/>
      <c r="CV37" s="238"/>
      <c r="CW37" s="238"/>
      <c r="CX37" s="235"/>
      <c r="CY37" s="238"/>
      <c r="CZ37" s="238" t="s">
        <v>25</v>
      </c>
      <c r="DA37" s="238"/>
      <c r="DB37" s="238"/>
      <c r="DC37" s="234"/>
      <c r="DD37" s="238"/>
      <c r="DE37" s="238"/>
      <c r="DF37" s="238"/>
      <c r="DG37" s="238"/>
      <c r="DH37" s="238"/>
      <c r="DI37" s="238"/>
      <c r="DJ37" s="238"/>
      <c r="DK37" s="238"/>
      <c r="DL37" s="238"/>
      <c r="DM37" s="238"/>
      <c r="DN37" s="238"/>
      <c r="DO37" s="234"/>
      <c r="DP37" s="238"/>
      <c r="DQ37" s="238"/>
      <c r="DR37" s="238" t="s">
        <v>25</v>
      </c>
      <c r="DS37" s="234"/>
      <c r="DT37" s="238" t="s">
        <v>25</v>
      </c>
      <c r="DU37" s="238"/>
      <c r="DV37" s="238"/>
      <c r="DW37" s="238"/>
      <c r="DX37" s="238"/>
      <c r="DY37" s="238"/>
      <c r="DZ37" s="238"/>
      <c r="EA37" s="370"/>
      <c r="EB37" s="238"/>
      <c r="EC37" s="234"/>
      <c r="ED37" s="235"/>
      <c r="EE37" s="238" t="s">
        <v>25</v>
      </c>
      <c r="EF37" s="238"/>
      <c r="EG37" s="238"/>
      <c r="EH37" s="238"/>
      <c r="EI37" s="235"/>
      <c r="EJ37" s="238" t="s">
        <v>25</v>
      </c>
      <c r="EK37" s="235"/>
      <c r="EL37" s="238" t="s">
        <v>25</v>
      </c>
      <c r="EM37" s="238"/>
      <c r="EN37" s="235"/>
      <c r="EO37" s="238"/>
      <c r="EP37" s="343"/>
      <c r="EQ37" s="238" t="s">
        <v>25</v>
      </c>
      <c r="ER37" s="238"/>
      <c r="ES37" s="238"/>
      <c r="ET37" s="238"/>
      <c r="EU37" s="238"/>
      <c r="EV37" s="238"/>
      <c r="EW37" s="234"/>
      <c r="EX37" s="235"/>
      <c r="EY37" s="238">
        <v>10</v>
      </c>
      <c r="EZ37" s="238"/>
      <c r="FA37" s="235"/>
      <c r="FB37" s="238">
        <v>40</v>
      </c>
      <c r="FC37" s="238" t="s">
        <v>25</v>
      </c>
      <c r="FD37" s="238"/>
      <c r="FE37" s="235"/>
      <c r="FF37" s="238" t="s">
        <v>25</v>
      </c>
      <c r="FG37" s="235"/>
      <c r="FH37" s="238" t="s">
        <v>25</v>
      </c>
      <c r="FI37" s="238"/>
      <c r="FJ37" s="235"/>
      <c r="FK37" s="238" t="s">
        <v>25</v>
      </c>
      <c r="FL37" s="238"/>
      <c r="FM37" s="238"/>
      <c r="FN37" s="606"/>
      <c r="FO37" s="238">
        <v>10</v>
      </c>
      <c r="FP37" s="234"/>
      <c r="FQ37" s="238">
        <v>10</v>
      </c>
      <c r="FR37" s="235"/>
      <c r="FS37" s="238"/>
      <c r="FT37" s="235"/>
      <c r="FU37" s="238"/>
      <c r="FV37" s="238"/>
      <c r="FW37" s="238"/>
      <c r="FX37" s="238"/>
      <c r="FY37" s="238"/>
      <c r="FZ37" s="235"/>
      <c r="GA37" s="238"/>
      <c r="GB37" s="234"/>
      <c r="GC37" s="238" t="s">
        <v>25</v>
      </c>
      <c r="GD37" s="238" t="s">
        <v>25</v>
      </c>
      <c r="GE37" s="238"/>
      <c r="GF37" s="234"/>
      <c r="GG37" s="238" t="s">
        <v>25</v>
      </c>
      <c r="GH37" s="363"/>
      <c r="GI37" s="238">
        <v>20</v>
      </c>
      <c r="GJ37" s="236"/>
      <c r="GK37" s="238" t="s">
        <v>25</v>
      </c>
      <c r="GL37" s="238"/>
      <c r="GM37" s="234"/>
      <c r="GN37" s="238">
        <v>10</v>
      </c>
      <c r="GO37" s="238"/>
      <c r="GP37" s="238"/>
      <c r="GQ37" s="238" t="s">
        <v>25</v>
      </c>
      <c r="GR37" s="238"/>
      <c r="GS37" s="370"/>
      <c r="GT37" s="238"/>
      <c r="GU37" s="234"/>
      <c r="GV37" s="235"/>
      <c r="GW37" s="238" t="s">
        <v>25</v>
      </c>
      <c r="GX37" s="238" t="s">
        <v>25</v>
      </c>
      <c r="GY37" s="235"/>
      <c r="GZ37" s="238"/>
      <c r="HA37" s="238"/>
      <c r="HB37" s="238"/>
      <c r="HC37" s="238"/>
      <c r="HD37" s="238" t="s">
        <v>25</v>
      </c>
      <c r="HE37" s="238" t="s">
        <v>25</v>
      </c>
      <c r="HF37" s="238"/>
      <c r="HG37" s="238"/>
      <c r="HH37" s="234"/>
      <c r="HI37" s="238"/>
      <c r="HJ37" s="238"/>
      <c r="HK37" s="238"/>
      <c r="HL37" s="238" t="s">
        <v>25</v>
      </c>
      <c r="HM37" s="238"/>
      <c r="HN37" s="238" t="s">
        <v>25</v>
      </c>
      <c r="HO37" s="234"/>
      <c r="HP37" s="235"/>
      <c r="HQ37" s="238">
        <v>10</v>
      </c>
      <c r="HR37" s="238"/>
      <c r="HS37" s="238"/>
      <c r="HT37" s="235"/>
      <c r="HU37" s="238"/>
      <c r="HV37" s="238"/>
      <c r="HW37" s="238"/>
      <c r="HX37" s="238"/>
      <c r="HY37" s="235"/>
      <c r="HZ37" s="238"/>
      <c r="IA37" s="370"/>
      <c r="IB37" s="234"/>
      <c r="IC37" s="238">
        <v>10</v>
      </c>
      <c r="ID37" s="238"/>
      <c r="IE37" s="238"/>
      <c r="IF37" s="238" t="s">
        <v>25</v>
      </c>
      <c r="IG37" s="238"/>
      <c r="IH37" s="238" t="s">
        <v>25</v>
      </c>
      <c r="II37" s="238"/>
      <c r="IJ37" s="238"/>
      <c r="IK37" s="370"/>
      <c r="IL37" s="234"/>
      <c r="IM37" s="238" t="s">
        <v>25</v>
      </c>
      <c r="IN37" s="238"/>
      <c r="IO37" s="238"/>
      <c r="IP37" s="238" t="s">
        <v>25</v>
      </c>
      <c r="IQ37" s="238"/>
      <c r="IR37" s="238"/>
      <c r="IS37" s="370"/>
      <c r="IT37" s="238"/>
      <c r="IU37" s="238"/>
      <c r="IV37" s="234"/>
      <c r="IW37" s="238"/>
      <c r="IX37" s="238"/>
      <c r="IY37" s="235"/>
      <c r="IZ37" s="238">
        <v>10</v>
      </c>
      <c r="JA37" s="238"/>
      <c r="JB37" s="235"/>
      <c r="JC37" s="238"/>
      <c r="JD37" s="238"/>
      <c r="JE37" s="238"/>
      <c r="JF37" s="235"/>
      <c r="JG37" s="238"/>
      <c r="JH37" s="234"/>
      <c r="JI37" s="238">
        <v>10</v>
      </c>
      <c r="JJ37" s="238">
        <v>10</v>
      </c>
      <c r="JK37" s="238"/>
      <c r="JL37" s="238"/>
      <c r="JM37" s="234"/>
      <c r="JN37" s="238" t="s">
        <v>25</v>
      </c>
      <c r="JO37" s="427"/>
      <c r="JP37" s="370"/>
      <c r="JQ37" s="234"/>
      <c r="JR37" s="238">
        <v>70</v>
      </c>
      <c r="JS37" s="238" t="s">
        <v>25</v>
      </c>
      <c r="JT37" s="238" t="s">
        <v>25</v>
      </c>
      <c r="JU37" s="238" t="s">
        <v>25</v>
      </c>
      <c r="JV37" s="238"/>
      <c r="JW37" s="238" t="s">
        <v>25</v>
      </c>
      <c r="JX37" s="238" t="s">
        <v>25</v>
      </c>
      <c r="JY37" s="238" t="s">
        <v>25</v>
      </c>
      <c r="JZ37" s="238" t="s">
        <v>25</v>
      </c>
      <c r="KA37" s="238" t="s">
        <v>25</v>
      </c>
      <c r="KB37" s="238" t="s">
        <v>25</v>
      </c>
      <c r="KC37" s="238">
        <v>50</v>
      </c>
      <c r="KD37" s="234"/>
      <c r="KE37" s="238">
        <v>10</v>
      </c>
      <c r="KF37" s="238" t="s">
        <v>25</v>
      </c>
      <c r="KG37" s="238" t="s">
        <v>25</v>
      </c>
      <c r="KH37" s="234"/>
      <c r="KI37" s="238">
        <v>20</v>
      </c>
      <c r="KJ37" s="238">
        <v>10</v>
      </c>
      <c r="KK37" s="238">
        <v>10</v>
      </c>
      <c r="KL37" s="238" t="s">
        <v>25</v>
      </c>
      <c r="KM37" s="234"/>
      <c r="KN37" s="238" t="s">
        <v>25</v>
      </c>
      <c r="KO37" s="238" t="s">
        <v>25</v>
      </c>
      <c r="KP37" s="238" t="s">
        <v>25</v>
      </c>
      <c r="KQ37" s="234"/>
      <c r="KR37" s="238">
        <v>30</v>
      </c>
      <c r="KS37" s="238" t="s">
        <v>25</v>
      </c>
      <c r="KT37" s="238"/>
      <c r="KU37" s="231"/>
      <c r="KV37" s="234"/>
      <c r="KW37" s="238">
        <v>40</v>
      </c>
      <c r="KX37" s="238" t="s">
        <v>25</v>
      </c>
      <c r="KY37" s="238">
        <v>10</v>
      </c>
      <c r="KZ37" s="238" t="s">
        <v>25</v>
      </c>
      <c r="LA37" s="238">
        <v>30</v>
      </c>
      <c r="LB37" s="234"/>
      <c r="LC37" s="238">
        <v>30</v>
      </c>
      <c r="LD37" s="238" t="s">
        <v>25</v>
      </c>
      <c r="LE37" s="238" t="s">
        <v>25</v>
      </c>
      <c r="LF37" s="235"/>
      <c r="LG37" s="238">
        <v>30</v>
      </c>
      <c r="LH37" s="238"/>
      <c r="LI37" s="238">
        <v>10</v>
      </c>
      <c r="LJ37" s="234"/>
      <c r="LK37" s="238">
        <v>20</v>
      </c>
      <c r="LL37" s="238"/>
      <c r="LM37" s="238"/>
      <c r="LN37" s="238">
        <v>10</v>
      </c>
      <c r="LO37" s="238"/>
      <c r="LP37" s="238">
        <v>10</v>
      </c>
      <c r="LQ37" s="238"/>
      <c r="LR37" s="238"/>
      <c r="LS37" s="238"/>
      <c r="LT37" s="238"/>
      <c r="LU37" s="238" t="s">
        <v>25</v>
      </c>
      <c r="LV37" s="238" t="s">
        <v>25</v>
      </c>
      <c r="LW37" s="238"/>
      <c r="LX37" s="238"/>
      <c r="LY37" s="234"/>
      <c r="LZ37" s="238">
        <v>60</v>
      </c>
      <c r="MA37" s="238">
        <v>40</v>
      </c>
      <c r="MB37" s="238"/>
      <c r="MC37" s="238">
        <v>20</v>
      </c>
      <c r="MD37" s="238">
        <v>40</v>
      </c>
      <c r="ME37" s="234"/>
      <c r="MF37" s="238" t="s">
        <v>25</v>
      </c>
      <c r="MG37" s="238">
        <v>10</v>
      </c>
      <c r="MH37" s="238">
        <v>10</v>
      </c>
      <c r="MI37" s="238" t="s">
        <v>25</v>
      </c>
      <c r="MJ37" s="234"/>
      <c r="MK37" s="238">
        <v>20</v>
      </c>
      <c r="ML37" s="238">
        <v>10</v>
      </c>
      <c r="MM37" s="238">
        <v>60</v>
      </c>
      <c r="MN37" s="238" t="s">
        <v>25</v>
      </c>
      <c r="MO37" s="238"/>
      <c r="MP37" s="238">
        <v>20</v>
      </c>
      <c r="MQ37" s="239"/>
      <c r="MR37" s="238"/>
      <c r="MS37" s="238">
        <v>40</v>
      </c>
      <c r="MT37" s="238">
        <v>40</v>
      </c>
      <c r="MU37" s="238"/>
      <c r="MV37" s="238"/>
      <c r="MW37" s="238"/>
      <c r="MX37" s="238"/>
      <c r="MY37" s="249"/>
      <c r="MZ37" s="238"/>
      <c r="NA37" s="240" t="s">
        <v>1380</v>
      </c>
      <c r="NC37" s="243" t="s">
        <v>1315</v>
      </c>
      <c r="ND37" s="243"/>
    </row>
    <row r="38" spans="1:369">
      <c r="A38" s="1248">
        <v>10</v>
      </c>
      <c r="B38" s="34" t="s">
        <v>1304</v>
      </c>
      <c r="C38" s="2">
        <v>2023</v>
      </c>
      <c r="D38" s="34" t="s">
        <v>44</v>
      </c>
      <c r="E38" s="34" t="s">
        <v>35</v>
      </c>
      <c r="F38" s="34" t="s">
        <v>39</v>
      </c>
      <c r="G38" s="35">
        <v>32</v>
      </c>
      <c r="H38" s="36">
        <v>0.49</v>
      </c>
      <c r="I38" s="37">
        <v>0.92500000000000004</v>
      </c>
      <c r="J38" s="2" t="s">
        <v>1302</v>
      </c>
      <c r="K38" s="34" t="s">
        <v>33</v>
      </c>
      <c r="L38" s="34" t="s">
        <v>46</v>
      </c>
      <c r="M38" s="2" t="s">
        <v>47</v>
      </c>
      <c r="N38" s="38" t="s">
        <v>25</v>
      </c>
      <c r="O38" s="38" t="s">
        <v>25</v>
      </c>
      <c r="P38" s="36">
        <v>0.4</v>
      </c>
      <c r="Q38" s="2" t="s">
        <v>25</v>
      </c>
      <c r="R38" s="34" t="s">
        <v>40</v>
      </c>
      <c r="S38" s="39" t="s">
        <v>48</v>
      </c>
      <c r="T38" s="39" t="s">
        <v>33</v>
      </c>
      <c r="U38" s="34" t="s">
        <v>49</v>
      </c>
      <c r="V38" s="153"/>
      <c r="W38" s="362"/>
      <c r="X38" s="508"/>
      <c r="Y38" s="40">
        <v>38</v>
      </c>
      <c r="Z38" s="508"/>
      <c r="AA38" s="40">
        <v>47</v>
      </c>
      <c r="AB38" s="508"/>
      <c r="AC38" s="40"/>
      <c r="AD38" s="549"/>
      <c r="AE38" s="40">
        <v>38</v>
      </c>
      <c r="AF38" s="40">
        <v>13</v>
      </c>
      <c r="AG38" s="40">
        <v>6</v>
      </c>
      <c r="AH38" s="40"/>
      <c r="AI38" s="510"/>
      <c r="AJ38" s="40">
        <v>19</v>
      </c>
      <c r="AK38" s="44"/>
      <c r="AL38" s="40">
        <v>16</v>
      </c>
      <c r="AM38" s="351"/>
      <c r="AN38" s="41"/>
      <c r="AO38" s="40"/>
      <c r="AP38" s="41"/>
      <c r="AQ38" s="40"/>
      <c r="AR38" s="40"/>
      <c r="AS38" s="40"/>
      <c r="AT38" s="40"/>
      <c r="AU38" s="40"/>
      <c r="AV38" s="40"/>
      <c r="AW38" s="40"/>
      <c r="AX38" s="40"/>
      <c r="AY38" s="44"/>
      <c r="AZ38" s="41">
        <v>9</v>
      </c>
      <c r="BA38" s="44"/>
      <c r="BB38" s="40">
        <v>6</v>
      </c>
      <c r="BC38" s="511"/>
      <c r="BD38" s="40">
        <v>63</v>
      </c>
      <c r="BE38" s="40"/>
      <c r="BF38" s="511"/>
      <c r="BG38" s="40"/>
      <c r="BH38" s="40">
        <v>13</v>
      </c>
      <c r="BI38" s="40"/>
      <c r="BJ38" s="40"/>
      <c r="BK38" s="622"/>
      <c r="BL38" s="40"/>
      <c r="BM38" s="40"/>
      <c r="BN38" s="511"/>
      <c r="BO38" s="40">
        <v>22</v>
      </c>
      <c r="BP38" s="40"/>
      <c r="BQ38" s="40"/>
      <c r="BR38" s="511"/>
      <c r="BS38" s="40"/>
      <c r="BT38" s="40"/>
      <c r="BU38" s="511"/>
      <c r="BV38" s="40">
        <v>22</v>
      </c>
      <c r="BW38" s="511"/>
      <c r="BX38" s="40">
        <v>3</v>
      </c>
      <c r="BY38" s="40"/>
      <c r="BZ38" s="511"/>
      <c r="CA38" s="40"/>
      <c r="CB38" s="40">
        <v>19</v>
      </c>
      <c r="CC38" s="40">
        <v>25</v>
      </c>
      <c r="CD38" s="40"/>
      <c r="CE38" s="509"/>
      <c r="CF38" s="40"/>
      <c r="CG38" s="511"/>
      <c r="CH38" s="40">
        <v>25</v>
      </c>
      <c r="CI38" s="44"/>
      <c r="CJ38" s="40">
        <v>9</v>
      </c>
      <c r="CK38" s="40"/>
      <c r="CL38" s="44"/>
      <c r="CM38" s="40">
        <v>22</v>
      </c>
      <c r="CN38" s="40"/>
      <c r="CO38" s="40"/>
      <c r="CP38" s="351"/>
      <c r="CQ38" s="40"/>
      <c r="CR38" s="40">
        <v>9</v>
      </c>
      <c r="CS38" s="40"/>
      <c r="CT38" s="40"/>
      <c r="CU38" s="40"/>
      <c r="CV38" s="40"/>
      <c r="CW38" s="40"/>
      <c r="CX38" s="44"/>
      <c r="CY38" s="40"/>
      <c r="CZ38" s="40"/>
      <c r="DA38" s="40"/>
      <c r="DB38" s="40"/>
      <c r="DC38" s="511"/>
      <c r="DD38" s="40"/>
      <c r="DE38" s="40"/>
      <c r="DF38" s="40"/>
      <c r="DG38" s="40"/>
      <c r="DH38" s="40"/>
      <c r="DI38" s="40"/>
      <c r="DJ38" s="40"/>
      <c r="DK38" s="40"/>
      <c r="DL38" s="40"/>
      <c r="DM38" s="40"/>
      <c r="DN38" s="40"/>
      <c r="DO38" s="511"/>
      <c r="DP38" s="40"/>
      <c r="DQ38" s="40"/>
      <c r="DR38" s="40"/>
      <c r="DS38" s="511"/>
      <c r="DT38" s="40"/>
      <c r="DU38" s="40"/>
      <c r="DV38" s="40"/>
      <c r="DW38" s="40"/>
      <c r="DX38" s="40"/>
      <c r="DY38" s="40"/>
      <c r="DZ38" s="40"/>
      <c r="EA38" s="509"/>
      <c r="EB38" s="40"/>
      <c r="EC38" s="511"/>
      <c r="ED38" s="44"/>
      <c r="EE38" s="40"/>
      <c r="EF38" s="40" t="s">
        <v>25</v>
      </c>
      <c r="EG38" s="40"/>
      <c r="EH38" s="40"/>
      <c r="EI38" s="44"/>
      <c r="EJ38" s="40"/>
      <c r="EK38" s="44"/>
      <c r="EL38" s="40">
        <v>3</v>
      </c>
      <c r="EM38" s="40"/>
      <c r="EN38" s="44"/>
      <c r="EO38" s="40"/>
      <c r="EP38" s="132"/>
      <c r="EQ38" s="40">
        <v>3</v>
      </c>
      <c r="ER38" s="40"/>
      <c r="ES38" s="40"/>
      <c r="ET38" s="40">
        <v>3</v>
      </c>
      <c r="EU38" s="40"/>
      <c r="EV38" s="40">
        <v>3</v>
      </c>
      <c r="EW38" s="511"/>
      <c r="EX38" s="44"/>
      <c r="EY38" s="40">
        <v>28</v>
      </c>
      <c r="EZ38" s="40"/>
      <c r="FA38" s="44"/>
      <c r="FB38" s="40">
        <v>28</v>
      </c>
      <c r="FC38" s="40"/>
      <c r="FD38" s="40"/>
      <c r="FE38" s="44"/>
      <c r="FF38" s="40"/>
      <c r="FG38" s="44"/>
      <c r="FH38" s="40">
        <v>3</v>
      </c>
      <c r="FI38" s="40"/>
      <c r="FJ38" s="44"/>
      <c r="FK38" s="40"/>
      <c r="FL38" s="40"/>
      <c r="FM38" s="40"/>
      <c r="FN38" s="605"/>
      <c r="FO38" s="40">
        <v>22</v>
      </c>
      <c r="FP38" s="511"/>
      <c r="FQ38" s="40"/>
      <c r="FR38" s="44"/>
      <c r="FS38" s="40"/>
      <c r="FT38" s="44"/>
      <c r="FU38" s="40">
        <v>22</v>
      </c>
      <c r="FV38" s="40"/>
      <c r="FW38" s="40"/>
      <c r="FX38" s="40"/>
      <c r="FY38" s="40"/>
      <c r="FZ38" s="44"/>
      <c r="GA38" s="40"/>
      <c r="GB38" s="510"/>
      <c r="GC38" s="40">
        <v>13</v>
      </c>
      <c r="GD38" s="40">
        <v>13</v>
      </c>
      <c r="GE38" s="40"/>
      <c r="GF38" s="511"/>
      <c r="GG38" s="40">
        <v>13</v>
      </c>
      <c r="GH38" s="509"/>
      <c r="GI38" s="40"/>
      <c r="GJ38" s="511"/>
      <c r="GK38" s="40">
        <v>6</v>
      </c>
      <c r="GL38" s="40"/>
      <c r="GM38" s="511"/>
      <c r="GN38" s="40"/>
      <c r="GO38" s="40"/>
      <c r="GP38" s="40">
        <v>6</v>
      </c>
      <c r="GQ38" s="40">
        <v>9</v>
      </c>
      <c r="GR38" s="40">
        <v>6</v>
      </c>
      <c r="GS38" s="509"/>
      <c r="GT38" s="40"/>
      <c r="GU38" s="511"/>
      <c r="GV38" s="44"/>
      <c r="GW38" s="40"/>
      <c r="GX38" s="40" t="s">
        <v>25</v>
      </c>
      <c r="GY38" s="44"/>
      <c r="GZ38" s="40"/>
      <c r="HA38" s="40"/>
      <c r="HB38" s="40"/>
      <c r="HC38" s="40">
        <v>9</v>
      </c>
      <c r="HD38" s="40">
        <v>9</v>
      </c>
      <c r="HE38" s="40"/>
      <c r="HF38" s="40"/>
      <c r="HG38" s="40"/>
      <c r="HH38" s="511"/>
      <c r="HI38" s="40"/>
      <c r="HJ38" s="40"/>
      <c r="HK38" s="40"/>
      <c r="HL38" s="40"/>
      <c r="HM38" s="40"/>
      <c r="HN38" s="40" t="s">
        <v>25</v>
      </c>
      <c r="HO38" s="511"/>
      <c r="HP38" s="44"/>
      <c r="HQ38" s="40">
        <v>6</v>
      </c>
      <c r="HR38" s="40"/>
      <c r="HS38" s="40"/>
      <c r="HT38" s="44"/>
      <c r="HU38" s="40"/>
      <c r="HV38" s="40"/>
      <c r="HW38" s="40"/>
      <c r="HX38" s="40"/>
      <c r="HY38" s="44"/>
      <c r="HZ38" s="40"/>
      <c r="IA38" s="509"/>
      <c r="IB38" s="511"/>
      <c r="IC38" s="40"/>
      <c r="ID38" s="40">
        <v>13</v>
      </c>
      <c r="IE38" s="40"/>
      <c r="IF38" s="40">
        <v>28</v>
      </c>
      <c r="IG38" s="40"/>
      <c r="IH38" s="40"/>
      <c r="II38" s="40"/>
      <c r="IJ38" s="40"/>
      <c r="IK38" s="509"/>
      <c r="IL38" s="511"/>
      <c r="IM38" s="40">
        <v>3</v>
      </c>
      <c r="IN38" s="40"/>
      <c r="IO38" s="40"/>
      <c r="IP38" s="40"/>
      <c r="IQ38" s="40"/>
      <c r="IR38" s="40"/>
      <c r="IS38" s="509"/>
      <c r="IT38" s="40"/>
      <c r="IU38" s="40"/>
      <c r="IV38" s="511"/>
      <c r="IW38" s="40"/>
      <c r="IX38" s="40"/>
      <c r="IY38" s="44"/>
      <c r="IZ38" s="40"/>
      <c r="JA38" s="40"/>
      <c r="JB38" s="44"/>
      <c r="JC38" s="40"/>
      <c r="JD38" s="40"/>
      <c r="JE38" s="40"/>
      <c r="JF38" s="44"/>
      <c r="JG38" s="40"/>
      <c r="JH38" s="511"/>
      <c r="JI38" s="40">
        <v>3</v>
      </c>
      <c r="JJ38" s="40">
        <v>3</v>
      </c>
      <c r="JK38" s="40"/>
      <c r="JL38" s="40"/>
      <c r="JM38" s="511"/>
      <c r="JN38" s="40"/>
      <c r="JO38" s="513"/>
      <c r="JP38" s="509"/>
      <c r="JQ38" s="511"/>
      <c r="JR38" s="40"/>
      <c r="JS38" s="40"/>
      <c r="JT38" s="40"/>
      <c r="JU38" s="40"/>
      <c r="JV38" s="40"/>
      <c r="JW38" s="40"/>
      <c r="JX38" s="40"/>
      <c r="JY38" s="40"/>
      <c r="JZ38" s="40"/>
      <c r="KA38" s="40"/>
      <c r="KB38" s="40"/>
      <c r="KC38" s="40"/>
      <c r="KD38" s="511"/>
      <c r="KE38" s="40"/>
      <c r="KF38" s="40"/>
      <c r="KG38" s="40"/>
      <c r="KH38" s="511"/>
      <c r="KI38" s="40"/>
      <c r="KJ38" s="40"/>
      <c r="KK38" s="40"/>
      <c r="KL38" s="40"/>
      <c r="KM38" s="511"/>
      <c r="KN38" s="40"/>
      <c r="KO38" s="40"/>
      <c r="KP38" s="40"/>
      <c r="KQ38" s="511"/>
      <c r="KR38" s="40"/>
      <c r="KS38" s="40"/>
      <c r="KT38" s="40"/>
      <c r="KU38" s="565"/>
      <c r="KV38" s="511"/>
      <c r="KW38" s="40"/>
      <c r="KX38" s="40"/>
      <c r="KY38" s="40"/>
      <c r="KZ38" s="40"/>
      <c r="LA38" s="40"/>
      <c r="LB38" s="511"/>
      <c r="LC38" s="40"/>
      <c r="LD38" s="40"/>
      <c r="LE38" s="40"/>
      <c r="LF38" s="44"/>
      <c r="LG38" s="40"/>
      <c r="LH38" s="40"/>
      <c r="LI38" s="40"/>
      <c r="LJ38" s="511"/>
      <c r="LK38" s="40"/>
      <c r="LL38" s="40"/>
      <c r="LM38" s="40"/>
      <c r="LN38" s="40"/>
      <c r="LO38" s="40"/>
      <c r="LP38" s="40"/>
      <c r="LQ38" s="40"/>
      <c r="LR38" s="40"/>
      <c r="LS38" s="40"/>
      <c r="LT38" s="40"/>
      <c r="LU38" s="40"/>
      <c r="LV38" s="40"/>
      <c r="LW38" s="40"/>
      <c r="LX38" s="40"/>
      <c r="LY38" s="511"/>
      <c r="LZ38" s="40"/>
      <c r="MA38" s="40"/>
      <c r="MB38" s="40"/>
      <c r="MC38" s="40"/>
      <c r="MD38" s="40"/>
      <c r="ME38" s="511"/>
      <c r="MF38" s="40"/>
      <c r="MG38" s="40"/>
      <c r="MH38" s="40"/>
      <c r="MI38" s="40"/>
      <c r="MJ38" s="511"/>
      <c r="MK38" s="40"/>
      <c r="ML38" s="40"/>
      <c r="MM38" s="40"/>
      <c r="MN38" s="40"/>
      <c r="MO38" s="40"/>
      <c r="MP38" s="40"/>
      <c r="MQ38" s="163"/>
      <c r="MR38" s="40"/>
      <c r="MS38" s="40"/>
      <c r="MT38" s="40"/>
      <c r="MU38" s="40"/>
      <c r="MV38" s="40"/>
      <c r="MW38" s="40"/>
      <c r="MX38" s="40"/>
      <c r="MY38" s="40"/>
      <c r="MZ38" s="40"/>
      <c r="NC38" s="34"/>
      <c r="ND38" s="34"/>
    </row>
    <row r="39" spans="1:369" ht="22" customHeight="1">
      <c r="A39" s="1248">
        <v>32</v>
      </c>
      <c r="B39" s="34" t="s">
        <v>2235</v>
      </c>
      <c r="C39" s="2" t="s">
        <v>2234</v>
      </c>
      <c r="D39" s="34" t="s">
        <v>44</v>
      </c>
      <c r="E39" s="34" t="s">
        <v>35</v>
      </c>
      <c r="F39" s="34" t="s">
        <v>36</v>
      </c>
      <c r="G39" s="35">
        <v>8536</v>
      </c>
      <c r="H39" s="42">
        <v>0.53300000000000003</v>
      </c>
      <c r="I39" s="43">
        <v>0.97099999999999997</v>
      </c>
      <c r="J39" s="2" t="s">
        <v>51</v>
      </c>
      <c r="K39" s="34" t="s">
        <v>52</v>
      </c>
      <c r="L39" s="34" t="s">
        <v>46</v>
      </c>
      <c r="M39" s="2" t="s">
        <v>53</v>
      </c>
      <c r="N39" s="38" t="s">
        <v>25</v>
      </c>
      <c r="O39" s="38" t="s">
        <v>25</v>
      </c>
      <c r="P39" s="42" t="s">
        <v>25</v>
      </c>
      <c r="Q39" s="2" t="s">
        <v>25</v>
      </c>
      <c r="R39" s="34" t="s">
        <v>40</v>
      </c>
      <c r="S39" s="39" t="s">
        <v>54</v>
      </c>
      <c r="T39" s="39" t="s">
        <v>55</v>
      </c>
      <c r="U39" s="34" t="s">
        <v>56</v>
      </c>
      <c r="V39" s="153"/>
      <c r="W39" s="657">
        <f>COUNTIF(X39:BJ39,"&gt;0")</f>
        <v>20</v>
      </c>
      <c r="X39" s="510">
        <f>COUNTA(Y39)</f>
        <v>1</v>
      </c>
      <c r="Y39" s="40">
        <v>28.7</v>
      </c>
      <c r="Z39" s="510">
        <f t="shared" ref="Z39:Z40" si="696">COUNTA(AA39)</f>
        <v>1</v>
      </c>
      <c r="AA39" s="40">
        <v>38.9</v>
      </c>
      <c r="AB39" s="510">
        <f t="shared" ref="AB39:AB40" si="697">COUNTA(AC39)</f>
        <v>0</v>
      </c>
      <c r="AC39" s="40"/>
      <c r="AD39" s="510">
        <f>COUNTA(AE39:AH39)</f>
        <v>2</v>
      </c>
      <c r="AE39" s="40">
        <v>10.8</v>
      </c>
      <c r="AF39" s="41"/>
      <c r="AG39" s="40">
        <v>1</v>
      </c>
      <c r="AH39" s="40"/>
      <c r="AI39" s="510">
        <f>COUNTA(AJ39,AL39,AN39:AX39,AZ39,BB39)</f>
        <v>4</v>
      </c>
      <c r="AJ39" s="40"/>
      <c r="AK39" s="44"/>
      <c r="AL39" s="40">
        <v>30.9</v>
      </c>
      <c r="AM39" s="351">
        <f>COUNTA(AN39:AX39)</f>
        <v>2</v>
      </c>
      <c r="AN39" s="41">
        <v>43.6</v>
      </c>
      <c r="AO39" s="40"/>
      <c r="AP39" s="41"/>
      <c r="AQ39" s="40"/>
      <c r="AR39" s="40"/>
      <c r="AS39" s="40"/>
      <c r="AT39" s="40"/>
      <c r="AU39" s="40"/>
      <c r="AV39" s="40">
        <v>2.2000000000000002</v>
      </c>
      <c r="AW39" s="40"/>
      <c r="AX39" s="40"/>
      <c r="AY39" s="44"/>
      <c r="AZ39" s="41"/>
      <c r="BA39" s="44"/>
      <c r="BB39" s="40">
        <v>3.5</v>
      </c>
      <c r="BC39" s="510">
        <f>COUNTA(BD39:BE39)</f>
        <v>2</v>
      </c>
      <c r="BD39" s="40">
        <v>64.8</v>
      </c>
      <c r="BE39" s="40">
        <v>0.75</v>
      </c>
      <c r="BF39" s="510">
        <f>COUNTA(BG39:BJ39)</f>
        <v>3</v>
      </c>
      <c r="BG39" s="40"/>
      <c r="BH39" s="40">
        <v>10.8</v>
      </c>
      <c r="BI39" s="40">
        <v>2.9</v>
      </c>
      <c r="BJ39" s="40">
        <v>1.4</v>
      </c>
      <c r="BK39" s="657">
        <f>COUNTIF(BL39:CD39,"&gt;0")</f>
        <v>13</v>
      </c>
      <c r="BL39" s="40">
        <v>1.2</v>
      </c>
      <c r="BM39" s="40"/>
      <c r="BN39" s="510">
        <f>COUNTA(BO39:BQ39)</f>
        <v>1</v>
      </c>
      <c r="BO39" s="40">
        <v>15.8</v>
      </c>
      <c r="BP39" s="40"/>
      <c r="BQ39" s="40"/>
      <c r="BR39" s="510">
        <f>COUNTA(BS39:BT39)</f>
        <v>1</v>
      </c>
      <c r="BS39" s="40">
        <v>2.9</v>
      </c>
      <c r="BT39" s="40"/>
      <c r="BU39" s="510">
        <f>COUNTA(BV39)</f>
        <v>1</v>
      </c>
      <c r="BV39" s="40">
        <v>12.3</v>
      </c>
      <c r="BW39" s="510">
        <f>COUNTA(BX39:BY39)</f>
        <v>1</v>
      </c>
      <c r="BX39" s="40" t="s">
        <v>25</v>
      </c>
      <c r="BY39" s="40"/>
      <c r="BZ39" s="510">
        <f>COUNTA(CA39:CD39)</f>
        <v>4</v>
      </c>
      <c r="CA39" s="40">
        <v>11.4</v>
      </c>
      <c r="CB39" s="40">
        <v>11.4</v>
      </c>
      <c r="CC39" s="40">
        <v>4.2</v>
      </c>
      <c r="CD39" s="40">
        <v>3</v>
      </c>
      <c r="CE39" s="657">
        <f>COUNTIF(CF39:DZ39,"&gt;0")</f>
        <v>12</v>
      </c>
      <c r="CF39" s="40"/>
      <c r="CG39" s="510">
        <f>COUNTA(CH39,CJ39:CK39,CM39:CO39,CQ39:CW39,CY39:DB39)</f>
        <v>6</v>
      </c>
      <c r="CH39" s="40"/>
      <c r="CI39" s="44"/>
      <c r="CJ39" s="40">
        <v>4.0999999999999996</v>
      </c>
      <c r="CK39" s="40"/>
      <c r="CL39" s="351">
        <f>COUNTA(CM39:CO39)</f>
        <v>1</v>
      </c>
      <c r="CM39" s="40">
        <v>28.9</v>
      </c>
      <c r="CN39" s="40"/>
      <c r="CO39" s="40"/>
      <c r="CP39" s="351">
        <f>COUNTA(CQ39:CW39)</f>
        <v>3</v>
      </c>
      <c r="CQ39" s="40"/>
      <c r="CR39" s="40">
        <v>8.5</v>
      </c>
      <c r="CS39" s="40"/>
      <c r="CT39" s="40"/>
      <c r="CU39" s="40"/>
      <c r="CV39" s="40">
        <v>27.3</v>
      </c>
      <c r="CW39" s="40">
        <v>0.8</v>
      </c>
      <c r="CX39" s="351">
        <f>COUNTA(CY39:DB39)</f>
        <v>1</v>
      </c>
      <c r="CY39" s="40" t="s">
        <v>25</v>
      </c>
      <c r="CZ39" s="40"/>
      <c r="DA39" s="40"/>
      <c r="DB39" s="40"/>
      <c r="DC39" s="510">
        <f>COUNTA(DD39:DN39)</f>
        <v>1</v>
      </c>
      <c r="DD39" s="40" t="s">
        <v>25</v>
      </c>
      <c r="DE39" s="40"/>
      <c r="DF39" s="40"/>
      <c r="DG39" s="40"/>
      <c r="DH39" s="40"/>
      <c r="DI39" s="40"/>
      <c r="DJ39" s="40"/>
      <c r="DK39" s="40"/>
      <c r="DL39" s="40"/>
      <c r="DM39" s="40"/>
      <c r="DN39" s="40"/>
      <c r="DO39" s="510">
        <f>COUNTA(DP39:DR39)</f>
        <v>2</v>
      </c>
      <c r="DP39" s="40"/>
      <c r="DQ39" s="40" t="s">
        <v>25</v>
      </c>
      <c r="DR39" s="40">
        <v>0.5</v>
      </c>
      <c r="DS39" s="510">
        <f>COUNTA(DT39:DZ39)</f>
        <v>0</v>
      </c>
      <c r="DT39" s="40"/>
      <c r="DU39" s="40"/>
      <c r="DV39" s="40"/>
      <c r="DW39" s="40"/>
      <c r="DX39" s="40"/>
      <c r="DY39" s="40"/>
      <c r="DZ39" s="40"/>
      <c r="EA39" s="657">
        <f>COUNTIF(EB39:FM39,"&gt;0")</f>
        <v>10</v>
      </c>
      <c r="EB39" s="40"/>
      <c r="EC39" s="510">
        <f>COUNTA(EE39:EH39,EJ39,EL39:EM39,EO39,EQ39:EV39)</f>
        <v>1</v>
      </c>
      <c r="ED39" s="351">
        <f>COUNTA(EE39:EH39)</f>
        <v>0</v>
      </c>
      <c r="EE39" s="40"/>
      <c r="EF39" s="40"/>
      <c r="EG39" s="40"/>
      <c r="EH39" s="40"/>
      <c r="EI39" s="44"/>
      <c r="EJ39" s="40"/>
      <c r="EK39" s="351">
        <f>COUNTA(EL39:EM39)</f>
        <v>0</v>
      </c>
      <c r="EL39" s="40"/>
      <c r="EM39" s="40"/>
      <c r="EN39" s="44"/>
      <c r="EO39" s="40"/>
      <c r="EP39" s="351">
        <f>COUNTA(EQ39:EV39)</f>
        <v>1</v>
      </c>
      <c r="EQ39" s="40"/>
      <c r="ER39" s="40"/>
      <c r="ES39" s="40"/>
      <c r="ET39" s="40"/>
      <c r="EU39" s="40"/>
      <c r="EV39" s="40" t="s">
        <v>25</v>
      </c>
      <c r="EW39" s="510">
        <f>COUNTA(EY39:EZ39,FB39:FD39,FF39,FH39:FI39,FK39:FM39)</f>
        <v>5</v>
      </c>
      <c r="EX39" s="351">
        <f>COUNTA(EY39:EZ39)</f>
        <v>2</v>
      </c>
      <c r="EY39" s="40">
        <v>42.2</v>
      </c>
      <c r="EZ39" s="40">
        <v>0.9</v>
      </c>
      <c r="FA39" s="351">
        <f>COUNTA(FB39:FD39)</f>
        <v>3</v>
      </c>
      <c r="FB39" s="40">
        <v>33</v>
      </c>
      <c r="FC39" s="40">
        <v>0.82</v>
      </c>
      <c r="FD39" s="40">
        <v>33.4</v>
      </c>
      <c r="FE39" s="44"/>
      <c r="FF39" s="40"/>
      <c r="FG39" s="351">
        <f>COUNTA(FH39:FI39)</f>
        <v>0</v>
      </c>
      <c r="FH39" s="40"/>
      <c r="FI39" s="40"/>
      <c r="FJ39" s="351">
        <f>COUNTA(FK39:FM39)</f>
        <v>0</v>
      </c>
      <c r="FK39" s="40"/>
      <c r="FL39" s="40"/>
      <c r="FM39" s="40"/>
      <c r="FN39" s="657">
        <f>COUNTIF(FO39:GG39,"&gt;0")</f>
        <v>9</v>
      </c>
      <c r="FO39" s="40"/>
      <c r="FP39" s="510">
        <f>COUNTA(FQ39,FS39,FU39:FY39,GA39,GC39:GE39,FO39)</f>
        <v>6</v>
      </c>
      <c r="FQ39" s="40">
        <v>14</v>
      </c>
      <c r="FR39" s="44"/>
      <c r="FS39" s="40"/>
      <c r="FT39" s="351">
        <f>COUNTA(FU39:FY39)</f>
        <v>3</v>
      </c>
      <c r="FU39" s="40"/>
      <c r="FV39" s="40">
        <v>1.9</v>
      </c>
      <c r="FW39" s="40">
        <v>6.5</v>
      </c>
      <c r="FX39" s="40" t="s">
        <v>25</v>
      </c>
      <c r="FY39" s="40"/>
      <c r="FZ39" s="44"/>
      <c r="GA39" s="40" t="s">
        <v>25</v>
      </c>
      <c r="GB39" s="510">
        <f>COUNTA(GC39:GE39)</f>
        <v>1</v>
      </c>
      <c r="GC39" s="40">
        <v>1.4</v>
      </c>
      <c r="GD39" s="40"/>
      <c r="GE39" s="40"/>
      <c r="GF39" s="510">
        <f t="shared" ref="GF39:GF40" si="698">COUNTA(GG39)</f>
        <v>1</v>
      </c>
      <c r="GG39" s="40">
        <v>5</v>
      </c>
      <c r="GH39" s="657">
        <f>COUNTIF(GI39:GR39,"&gt;0")</f>
        <v>1</v>
      </c>
      <c r="GI39" s="40">
        <v>20.2</v>
      </c>
      <c r="GJ39" s="510">
        <f>COUNTA(GK39)</f>
        <v>0</v>
      </c>
      <c r="GK39" s="40"/>
      <c r="GL39" s="40"/>
      <c r="GM39" s="510">
        <f>COUNTA(GN39:GR39)</f>
        <v>0</v>
      </c>
      <c r="GN39" s="40"/>
      <c r="GO39" s="40"/>
      <c r="GP39" s="40"/>
      <c r="GQ39" s="40"/>
      <c r="GR39" s="40"/>
      <c r="GS39" s="657">
        <f>COUNTIF(GT39:HZ39,"&gt;0")</f>
        <v>11</v>
      </c>
      <c r="GT39" s="40"/>
      <c r="GU39" s="510">
        <f>COUNTA(GW39:GX39,GZ39:HG39)</f>
        <v>1</v>
      </c>
      <c r="GV39" s="351">
        <f>COUNTA(GW39:GX39)</f>
        <v>0</v>
      </c>
      <c r="GW39" s="40"/>
      <c r="GX39" s="40"/>
      <c r="GY39" s="351">
        <f>COUNTA(GZ39:HG39)</f>
        <v>1</v>
      </c>
      <c r="GZ39" s="40"/>
      <c r="HA39" s="40"/>
      <c r="HB39" s="40"/>
      <c r="HC39" s="40">
        <v>3.7</v>
      </c>
      <c r="HD39" s="40"/>
      <c r="HE39" s="40"/>
      <c r="HF39" s="40"/>
      <c r="HG39" s="40"/>
      <c r="HH39" s="510">
        <f>COUNTA(HI39:HN39)</f>
        <v>3</v>
      </c>
      <c r="HI39" s="40"/>
      <c r="HJ39" s="40"/>
      <c r="HK39" s="40">
        <v>0.5</v>
      </c>
      <c r="HL39" s="40">
        <v>1</v>
      </c>
      <c r="HM39" s="40">
        <v>0.8</v>
      </c>
      <c r="HN39" s="40"/>
      <c r="HO39" s="510">
        <f>COUNTA(HQ39:HS39,HU39:HX39,HZ39)</f>
        <v>4</v>
      </c>
      <c r="HP39" s="351">
        <f>COUNTA(HQ39:HS39)</f>
        <v>1</v>
      </c>
      <c r="HQ39" s="40">
        <v>11.1</v>
      </c>
      <c r="HR39" s="40"/>
      <c r="HS39" s="40"/>
      <c r="HT39" s="351">
        <f>COUNTA(HU39:HX39)</f>
        <v>2</v>
      </c>
      <c r="HU39" s="40" t="s">
        <v>25</v>
      </c>
      <c r="HV39" s="40" t="s">
        <v>25</v>
      </c>
      <c r="HW39" s="40"/>
      <c r="HX39" s="40"/>
      <c r="HY39" s="44"/>
      <c r="HZ39" s="40" t="s">
        <v>25</v>
      </c>
      <c r="IA39" s="657">
        <f>COUNTIF(IB39:IJ39,"&gt;0")</f>
        <v>3</v>
      </c>
      <c r="IB39" s="510">
        <f>COUNTA(IC39:IJ39)</f>
        <v>2</v>
      </c>
      <c r="IC39" s="40"/>
      <c r="ID39" s="40"/>
      <c r="IE39" s="40">
        <v>1.6</v>
      </c>
      <c r="IF39" s="40"/>
      <c r="IG39" s="40"/>
      <c r="IH39" s="40">
        <v>4.0999999999999996</v>
      </c>
      <c r="II39" s="40"/>
      <c r="IJ39" s="40"/>
      <c r="IK39" s="657">
        <f>COUNTIF(IL39:IR39,"&gt;0")</f>
        <v>2</v>
      </c>
      <c r="IL39" s="510">
        <f t="shared" ref="IL39:IL40" si="699">COUNTA(IM39:IR39)</f>
        <v>1</v>
      </c>
      <c r="IM39" s="40">
        <v>1.8</v>
      </c>
      <c r="IN39" s="40"/>
      <c r="IO39" s="40"/>
      <c r="IP39" s="40"/>
      <c r="IQ39" s="40"/>
      <c r="IR39" s="40"/>
      <c r="IS39" s="657">
        <f>COUNTIF(IT39:JN39,"&gt;0")</f>
        <v>4</v>
      </c>
      <c r="IT39" s="40"/>
      <c r="IU39" s="40"/>
      <c r="IV39" s="510">
        <f>COUNTA(IW39:IX39,IZ39:JA39,JC39:JE39,JG39)</f>
        <v>0</v>
      </c>
      <c r="IW39" s="40"/>
      <c r="IX39" s="40"/>
      <c r="IY39" s="44"/>
      <c r="IZ39" s="40"/>
      <c r="JA39" s="40"/>
      <c r="JB39" s="44"/>
      <c r="JC39" s="40"/>
      <c r="JD39" s="40"/>
      <c r="JE39" s="40"/>
      <c r="JF39" s="44"/>
      <c r="JG39" s="40"/>
      <c r="JH39" s="510">
        <f>COUNTA(JI39:JL39)</f>
        <v>1</v>
      </c>
      <c r="JI39" s="40"/>
      <c r="JJ39" s="40">
        <v>3.7</v>
      </c>
      <c r="JK39" s="40"/>
      <c r="JL39" s="40"/>
      <c r="JM39" s="510">
        <f>COUNTA(JN39)</f>
        <v>1</v>
      </c>
      <c r="JN39" s="40">
        <v>0.8</v>
      </c>
      <c r="JO39" s="513"/>
      <c r="JP39" s="657">
        <f>COUNTIF(JQ39:KT39,"&gt;0")</f>
        <v>2</v>
      </c>
      <c r="JQ39" s="510">
        <f>COUNTA(JR39:JU39)</f>
        <v>0</v>
      </c>
      <c r="JR39" s="436"/>
      <c r="JS39" s="40"/>
      <c r="JT39" s="40"/>
      <c r="JU39" s="40"/>
      <c r="JV39" s="40"/>
      <c r="JW39" s="40"/>
      <c r="JX39" s="40"/>
      <c r="JY39" s="40"/>
      <c r="JZ39" s="40"/>
      <c r="KA39" s="40"/>
      <c r="KB39" s="40"/>
      <c r="KC39" s="40"/>
      <c r="KD39" s="510">
        <f t="shared" ref="KD39:KD40" si="700">COUNTA(KE39:KG39)</f>
        <v>0</v>
      </c>
      <c r="KE39" s="40"/>
      <c r="KF39" s="40"/>
      <c r="KG39" s="40"/>
      <c r="KH39" s="510">
        <f>COUNTA(KI39:KL39)</f>
        <v>0</v>
      </c>
      <c r="KI39" s="40"/>
      <c r="KJ39" s="40"/>
      <c r="KK39" s="40"/>
      <c r="KL39" s="40"/>
      <c r="KM39" s="510">
        <f t="shared" ref="KM39:KM40" si="701">COUNTA(KN39:KP39)</f>
        <v>0</v>
      </c>
      <c r="KN39" s="40"/>
      <c r="KO39" s="40"/>
      <c r="KP39" s="40"/>
      <c r="KQ39" s="510">
        <f>COUNTA(KR39:KS39)</f>
        <v>1</v>
      </c>
      <c r="KR39" s="40"/>
      <c r="KS39" s="40">
        <v>6.6</v>
      </c>
      <c r="KT39" s="40"/>
      <c r="KU39" s="657">
        <f>COUNTIF(KV39:MP39,"&gt;0")</f>
        <v>5</v>
      </c>
      <c r="KV39" s="510">
        <f>COUNTA(KW39:LA39)</f>
        <v>0</v>
      </c>
      <c r="KW39" s="40"/>
      <c r="KX39" s="40"/>
      <c r="KY39" s="40"/>
      <c r="KZ39" s="40"/>
      <c r="LA39" s="40"/>
      <c r="LB39" s="510">
        <f>COUNTA(LC39:LE39,LG39:LI39)</f>
        <v>0</v>
      </c>
      <c r="LC39" s="40"/>
      <c r="LD39" s="40"/>
      <c r="LE39" s="40"/>
      <c r="LF39" s="351">
        <f t="shared" ref="LF39:LF40" si="702">COUNTA(LG39:LI39)</f>
        <v>0</v>
      </c>
      <c r="LG39" s="40"/>
      <c r="LH39" s="40"/>
      <c r="LI39" s="40"/>
      <c r="LJ39" s="510">
        <f>COUNTA(LK39:LX39)</f>
        <v>2</v>
      </c>
      <c r="LK39" s="40"/>
      <c r="LL39" s="40"/>
      <c r="LM39" s="40"/>
      <c r="LN39" s="40">
        <v>7</v>
      </c>
      <c r="LO39" s="40">
        <v>7.1</v>
      </c>
      <c r="LP39" s="40"/>
      <c r="LQ39" s="40"/>
      <c r="LR39" s="40"/>
      <c r="LS39" s="40"/>
      <c r="LT39" s="40"/>
      <c r="LU39" s="40"/>
      <c r="LV39" s="40"/>
      <c r="LW39" s="40"/>
      <c r="LX39" s="40"/>
      <c r="LY39" s="510">
        <f t="shared" ref="LY39:LY40" si="703">COUNTA(LZ39:MD39)</f>
        <v>1</v>
      </c>
      <c r="LZ39" s="40"/>
      <c r="MA39" s="40"/>
      <c r="MB39" s="40"/>
      <c r="MC39" s="40"/>
      <c r="MD39" s="40">
        <v>1.5</v>
      </c>
      <c r="ME39" s="510">
        <f>COUNTA(MF39:MI39)</f>
        <v>0</v>
      </c>
      <c r="MF39" s="40"/>
      <c r="MG39" s="40"/>
      <c r="MH39" s="40"/>
      <c r="MI39" s="40"/>
      <c r="MJ39" s="510">
        <f>COUNTA(MK39:MP39)</f>
        <v>0</v>
      </c>
      <c r="MK39" s="40"/>
      <c r="ML39" s="40"/>
      <c r="MM39" s="40"/>
      <c r="MN39" s="40"/>
      <c r="MO39" s="40"/>
      <c r="MP39" s="40"/>
      <c r="MQ39" s="163"/>
      <c r="MR39" s="40"/>
      <c r="MS39" s="40"/>
      <c r="MT39" s="40"/>
      <c r="MU39" s="40">
        <v>0.7</v>
      </c>
      <c r="MV39" s="40"/>
      <c r="MW39" s="40"/>
      <c r="MX39" s="40"/>
      <c r="MY39" s="40">
        <v>1.3</v>
      </c>
      <c r="MZ39" s="40"/>
      <c r="NC39" s="34" t="s">
        <v>1037</v>
      </c>
    </row>
    <row r="40" spans="1:369" s="47" customFormat="1" ht="22" thickBot="1">
      <c r="A40" s="1248">
        <v>34</v>
      </c>
      <c r="B40" s="34" t="s">
        <v>21</v>
      </c>
      <c r="C40" s="2">
        <v>2010</v>
      </c>
      <c r="D40" s="34" t="s">
        <v>22</v>
      </c>
      <c r="E40" s="34" t="s">
        <v>23</v>
      </c>
      <c r="F40" s="34" t="s">
        <v>24</v>
      </c>
      <c r="G40" s="35">
        <v>265</v>
      </c>
      <c r="H40" s="36"/>
      <c r="I40" s="37" t="s">
        <v>25</v>
      </c>
      <c r="J40" s="2" t="s">
        <v>26</v>
      </c>
      <c r="K40" s="34" t="s">
        <v>27</v>
      </c>
      <c r="L40" s="34" t="s">
        <v>28</v>
      </c>
      <c r="M40" s="46" t="s">
        <v>29</v>
      </c>
      <c r="N40" s="2" t="s">
        <v>30</v>
      </c>
      <c r="O40" s="38" t="s">
        <v>25</v>
      </c>
      <c r="P40" s="36" t="s">
        <v>25</v>
      </c>
      <c r="Q40" s="2" t="s">
        <v>31</v>
      </c>
      <c r="R40" s="34" t="s">
        <v>40</v>
      </c>
      <c r="S40" s="39" t="s">
        <v>32</v>
      </c>
      <c r="T40" s="39" t="s">
        <v>33</v>
      </c>
      <c r="U40" s="34"/>
      <c r="V40" s="153"/>
      <c r="W40" s="657">
        <f>COUNTIF(X40:BJ40,"&gt;0")</f>
        <v>11</v>
      </c>
      <c r="X40" s="510">
        <f>COUNTA(Y40)</f>
        <v>1</v>
      </c>
      <c r="Y40" s="40">
        <v>51.1</v>
      </c>
      <c r="Z40" s="510">
        <f t="shared" si="696"/>
        <v>0</v>
      </c>
      <c r="AA40" s="40"/>
      <c r="AB40" s="510">
        <f t="shared" si="697"/>
        <v>0</v>
      </c>
      <c r="AC40" s="40"/>
      <c r="AD40" s="510">
        <f>COUNTA(AE40:AH40)</f>
        <v>1</v>
      </c>
      <c r="AE40" s="40">
        <v>43.5</v>
      </c>
      <c r="AF40" s="41"/>
      <c r="AG40" s="40"/>
      <c r="AH40" s="40"/>
      <c r="AI40" s="510">
        <f>COUNTA(AJ40,AL40,AN40:AX40,AZ40,BB40)</f>
        <v>1</v>
      </c>
      <c r="AJ40" s="40"/>
      <c r="AK40" s="44"/>
      <c r="AL40" s="40"/>
      <c r="AM40" s="351">
        <f>COUNTA(AN40:AX40)</f>
        <v>1</v>
      </c>
      <c r="AN40" s="41"/>
      <c r="AO40" s="40"/>
      <c r="AP40" s="41"/>
      <c r="AQ40" s="40"/>
      <c r="AR40" s="40"/>
      <c r="AS40" s="40"/>
      <c r="AT40" s="40"/>
      <c r="AU40" s="40"/>
      <c r="AV40" s="40">
        <v>3.2</v>
      </c>
      <c r="AW40" s="40"/>
      <c r="AX40" s="40"/>
      <c r="AY40" s="44"/>
      <c r="AZ40" s="41"/>
      <c r="BA40" s="44"/>
      <c r="BB40" s="40"/>
      <c r="BC40" s="510">
        <f>COUNTA(BD40:BE40)</f>
        <v>1</v>
      </c>
      <c r="BD40" s="40">
        <v>42.4</v>
      </c>
      <c r="BE40" s="40"/>
      <c r="BF40" s="510">
        <f>COUNTA(BG40:BJ40)</f>
        <v>1</v>
      </c>
      <c r="BG40" s="40"/>
      <c r="BH40" s="40"/>
      <c r="BI40" s="40"/>
      <c r="BJ40" s="40">
        <v>8.6999999999999993</v>
      </c>
      <c r="BK40" s="657">
        <f>COUNTIF(BL40:CD40,"&gt;0")</f>
        <v>2</v>
      </c>
      <c r="BL40" s="40"/>
      <c r="BM40" s="40"/>
      <c r="BN40" s="510">
        <f>COUNTA(BO40:BQ40)</f>
        <v>1</v>
      </c>
      <c r="BO40" s="40">
        <v>4.3</v>
      </c>
      <c r="BP40" s="40"/>
      <c r="BQ40" s="40"/>
      <c r="BR40" s="510">
        <f>COUNTA(BS40:BT40)</f>
        <v>0</v>
      </c>
      <c r="BS40" s="40"/>
      <c r="BT40" s="40"/>
      <c r="BU40" s="510">
        <f>COUNTA(BV40)</f>
        <v>0</v>
      </c>
      <c r="BV40" s="40"/>
      <c r="BW40" s="510">
        <f>COUNTA(BX40:BY40)</f>
        <v>0</v>
      </c>
      <c r="BX40" s="40"/>
      <c r="BY40" s="40"/>
      <c r="BZ40" s="510">
        <f>COUNTA(CA40:CD40)</f>
        <v>0</v>
      </c>
      <c r="CA40" s="40"/>
      <c r="CB40" s="40"/>
      <c r="CC40" s="40"/>
      <c r="CD40" s="40"/>
      <c r="CE40" s="657">
        <f>COUNTIF(CF40:DZ40,"&gt;0")</f>
        <v>7</v>
      </c>
      <c r="CF40" s="40"/>
      <c r="CG40" s="510">
        <f>COUNTA(CH40,CJ40:CK40,CM40:CO40,CQ40:CW40,CY40:DB40)</f>
        <v>1</v>
      </c>
      <c r="CH40" s="40">
        <v>15.2</v>
      </c>
      <c r="CI40" s="44"/>
      <c r="CJ40" s="40"/>
      <c r="CK40" s="40"/>
      <c r="CL40" s="351">
        <f>COUNTA(CM40:CO40)</f>
        <v>0</v>
      </c>
      <c r="CM40" s="40"/>
      <c r="CN40" s="40"/>
      <c r="CO40" s="40"/>
      <c r="CP40" s="351">
        <f>COUNTA(CQ40:CW40)</f>
        <v>0</v>
      </c>
      <c r="CQ40" s="40"/>
      <c r="CR40" s="40"/>
      <c r="CS40" s="40"/>
      <c r="CT40" s="40"/>
      <c r="CU40" s="40"/>
      <c r="CV40" s="40"/>
      <c r="CW40" s="40"/>
      <c r="CX40" s="351">
        <f>COUNTA(CY40:DB40)</f>
        <v>0</v>
      </c>
      <c r="CY40" s="40"/>
      <c r="CZ40" s="40"/>
      <c r="DA40" s="40"/>
      <c r="DB40" s="40"/>
      <c r="DC40" s="510">
        <f>COUNTA(DD40:DN40)</f>
        <v>2</v>
      </c>
      <c r="DD40" s="40">
        <v>2</v>
      </c>
      <c r="DE40" s="40"/>
      <c r="DF40" s="40"/>
      <c r="DG40" s="40"/>
      <c r="DH40" s="40"/>
      <c r="DI40" s="40"/>
      <c r="DJ40" s="40"/>
      <c r="DK40" s="40"/>
      <c r="DL40" s="40"/>
      <c r="DM40" s="40"/>
      <c r="DN40" s="40">
        <v>2.1</v>
      </c>
      <c r="DO40" s="510">
        <f>COUNTA(DP40:DR40)</f>
        <v>1</v>
      </c>
      <c r="DP40" s="40"/>
      <c r="DQ40" s="40"/>
      <c r="DR40" s="40">
        <v>5.4</v>
      </c>
      <c r="DS40" s="510">
        <f>COUNTA(DT40:DZ40)</f>
        <v>0</v>
      </c>
      <c r="DT40" s="40"/>
      <c r="DU40" s="40"/>
      <c r="DV40" s="40"/>
      <c r="DW40" s="40"/>
      <c r="DX40" s="40"/>
      <c r="DY40" s="40"/>
      <c r="DZ40" s="40"/>
      <c r="EA40" s="657">
        <f>COUNTIF(EB40:FM40,"&gt;0")</f>
        <v>8</v>
      </c>
      <c r="EB40" s="40"/>
      <c r="EC40" s="510">
        <f>COUNTA(EE40:EH40,EJ40,EL40:EM40,EO40,EQ40:EV40)</f>
        <v>1</v>
      </c>
      <c r="ED40" s="351">
        <f>COUNTA(EE40:EH40)</f>
        <v>0</v>
      </c>
      <c r="EE40" s="40"/>
      <c r="EF40" s="40"/>
      <c r="EG40" s="40"/>
      <c r="EH40" s="40"/>
      <c r="EI40" s="44"/>
      <c r="EJ40" s="40"/>
      <c r="EK40" s="351">
        <f>COUNTA(EL40:EM40)</f>
        <v>1</v>
      </c>
      <c r="EL40" s="40">
        <v>16.3</v>
      </c>
      <c r="EM40" s="40"/>
      <c r="EN40" s="44"/>
      <c r="EO40" s="40"/>
      <c r="EP40" s="351">
        <f>COUNTA(EQ40:EV40)</f>
        <v>0</v>
      </c>
      <c r="EQ40" s="40"/>
      <c r="ER40" s="40"/>
      <c r="ES40" s="40"/>
      <c r="ET40" s="40"/>
      <c r="EU40" s="40"/>
      <c r="EV40" s="40"/>
      <c r="EW40" s="510">
        <f>COUNTA(EY40:EZ40,FB40:FD40,FF40,FH40:FI40,FK40:FM40)</f>
        <v>2</v>
      </c>
      <c r="EX40" s="351">
        <f>COUNTA(EY40:EZ40)</f>
        <v>1</v>
      </c>
      <c r="EY40" s="40">
        <v>25</v>
      </c>
      <c r="EZ40" s="40"/>
      <c r="FA40" s="351">
        <f>COUNTA(FB40:FD40)</f>
        <v>1</v>
      </c>
      <c r="FB40" s="40">
        <v>2.2000000000000002</v>
      </c>
      <c r="FC40" s="40"/>
      <c r="FD40" s="40"/>
      <c r="FE40" s="44"/>
      <c r="FF40" s="40"/>
      <c r="FG40" s="351">
        <f>COUNTA(FH40:FI40)</f>
        <v>0</v>
      </c>
      <c r="FH40" s="40"/>
      <c r="FI40" s="40"/>
      <c r="FJ40" s="351">
        <f>COUNTA(FK40:FM40)</f>
        <v>0</v>
      </c>
      <c r="FK40" s="40"/>
      <c r="FL40" s="40"/>
      <c r="FM40" s="40"/>
      <c r="FN40" s="657">
        <f>COUNTIF(FO40:GG40,"&gt;0")</f>
        <v>2</v>
      </c>
      <c r="FO40" s="40">
        <v>7.6</v>
      </c>
      <c r="FP40" s="510">
        <f>COUNTA(FQ40,FS40,FU40:FY40,GA40,GC40:GE40,FO40)</f>
        <v>1</v>
      </c>
      <c r="FQ40" s="40"/>
      <c r="FR40" s="44"/>
      <c r="FS40" s="40"/>
      <c r="FT40" s="351">
        <f>COUNTA(FU40:FY40)</f>
        <v>0</v>
      </c>
      <c r="FU40" s="40"/>
      <c r="FV40" s="40"/>
      <c r="FW40" s="40"/>
      <c r="FX40" s="40"/>
      <c r="FY40" s="40"/>
      <c r="FZ40" s="44"/>
      <c r="GA40" s="40"/>
      <c r="GB40" s="510">
        <f>COUNTA(GC40:GE40)</f>
        <v>0</v>
      </c>
      <c r="GC40" s="40"/>
      <c r="GD40" s="40"/>
      <c r="GE40" s="40"/>
      <c r="GF40" s="510">
        <f t="shared" si="698"/>
        <v>0</v>
      </c>
      <c r="GG40" s="40"/>
      <c r="GH40" s="657">
        <f>COUNTIF(GI40:GR40,"&gt;0")</f>
        <v>0</v>
      </c>
      <c r="GI40" s="40"/>
      <c r="GJ40" s="510">
        <f>COUNTA(GK40)</f>
        <v>0</v>
      </c>
      <c r="GK40" s="40"/>
      <c r="GL40" s="40"/>
      <c r="GM40" s="510">
        <f>COUNTA(GN40:GR40)</f>
        <v>0</v>
      </c>
      <c r="GN40" s="40"/>
      <c r="GO40" s="40"/>
      <c r="GP40" s="40"/>
      <c r="GQ40" s="40"/>
      <c r="GR40" s="40"/>
      <c r="GS40" s="657">
        <f>COUNTIF(GT40:HZ40,"&gt;0")</f>
        <v>8</v>
      </c>
      <c r="GT40" s="40"/>
      <c r="GU40" s="510">
        <f>COUNTA(GW40:GX40,GZ40:HG40)</f>
        <v>2</v>
      </c>
      <c r="GV40" s="351">
        <f>COUNTA(GW40:GX40)</f>
        <v>1</v>
      </c>
      <c r="GW40" s="40">
        <v>4.3</v>
      </c>
      <c r="GX40" s="40"/>
      <c r="GY40" s="351">
        <f>COUNTA(GZ40:HG40)</f>
        <v>1</v>
      </c>
      <c r="GZ40" s="40"/>
      <c r="HA40" s="40"/>
      <c r="HB40" s="40"/>
      <c r="HC40" s="40">
        <v>2.2000000000000002</v>
      </c>
      <c r="HD40" s="40"/>
      <c r="HE40" s="40"/>
      <c r="HF40" s="40"/>
      <c r="HG40" s="40"/>
      <c r="HH40" s="510">
        <f>COUNTA(HI40:HN40)</f>
        <v>0</v>
      </c>
      <c r="HI40" s="40"/>
      <c r="HJ40" s="40"/>
      <c r="HK40" s="40"/>
      <c r="HL40" s="40"/>
      <c r="HM40" s="40"/>
      <c r="HN40" s="40"/>
      <c r="HO40" s="510">
        <f>COUNTA(HQ40:HS40,HU40:HX40,HZ40)</f>
        <v>1</v>
      </c>
      <c r="HP40" s="351">
        <f>COUNTA(HQ40:HS40)</f>
        <v>1</v>
      </c>
      <c r="HQ40" s="40">
        <v>10.9</v>
      </c>
      <c r="HR40" s="40"/>
      <c r="HS40" s="40"/>
      <c r="HT40" s="351">
        <f>COUNTA(HU40:HX40)</f>
        <v>0</v>
      </c>
      <c r="HU40" s="40"/>
      <c r="HV40" s="40"/>
      <c r="HW40" s="40"/>
      <c r="HX40" s="40"/>
      <c r="HY40" s="44"/>
      <c r="HZ40" s="40"/>
      <c r="IA40" s="657">
        <f>COUNTIF(IB40:IJ40,"&gt;0")</f>
        <v>2</v>
      </c>
      <c r="IB40" s="510">
        <f>COUNTA(IC40:IJ40)</f>
        <v>1</v>
      </c>
      <c r="IC40" s="40">
        <v>5.4</v>
      </c>
      <c r="ID40" s="40"/>
      <c r="IE40" s="40"/>
      <c r="IF40" s="40"/>
      <c r="IG40" s="40"/>
      <c r="IH40" s="40"/>
      <c r="II40" s="40"/>
      <c r="IJ40" s="40"/>
      <c r="IK40" s="657">
        <f>COUNTIF(IL40:IR40,"&gt;0")</f>
        <v>2</v>
      </c>
      <c r="IL40" s="510">
        <f t="shared" si="699"/>
        <v>1</v>
      </c>
      <c r="IM40" s="40">
        <v>5.4</v>
      </c>
      <c r="IN40" s="40"/>
      <c r="IO40" s="40"/>
      <c r="IP40" s="40"/>
      <c r="IQ40" s="40"/>
      <c r="IR40" s="40"/>
      <c r="IS40" s="657">
        <f>COUNTIF(IT40:JN40,"&gt;0")</f>
        <v>2</v>
      </c>
      <c r="IT40" s="40"/>
      <c r="IU40" s="40"/>
      <c r="IV40" s="510">
        <f>COUNTA(IW40:IX40,IZ40:JA40,JC40:JE40,JG40)</f>
        <v>0</v>
      </c>
      <c r="IW40" s="40"/>
      <c r="IX40" s="40"/>
      <c r="IY40" s="44"/>
      <c r="IZ40" s="40"/>
      <c r="JA40" s="40"/>
      <c r="JB40" s="44"/>
      <c r="JC40" s="40"/>
      <c r="JD40" s="40"/>
      <c r="JE40" s="40"/>
      <c r="JF40" s="44"/>
      <c r="JG40" s="40"/>
      <c r="JH40" s="510">
        <f>COUNTA(JI40:JL40)</f>
        <v>0</v>
      </c>
      <c r="JI40" s="40"/>
      <c r="JJ40" s="40"/>
      <c r="JK40" s="40"/>
      <c r="JL40" s="40"/>
      <c r="JM40" s="510">
        <f>COUNTA(JN40)</f>
        <v>1</v>
      </c>
      <c r="JN40" s="40">
        <v>6.5</v>
      </c>
      <c r="JO40" s="513"/>
      <c r="JP40" s="657">
        <f>COUNTIF(JQ40:KT40,"&gt;0")</f>
        <v>4</v>
      </c>
      <c r="JQ40" s="510">
        <f>COUNTA(JR40:JU40)</f>
        <v>0</v>
      </c>
      <c r="JR40" s="40"/>
      <c r="JS40" s="40"/>
      <c r="JT40" s="40"/>
      <c r="JU40" s="40"/>
      <c r="JV40" s="40"/>
      <c r="JW40" s="40"/>
      <c r="JX40" s="40"/>
      <c r="JY40" s="40"/>
      <c r="JZ40" s="40">
        <v>12</v>
      </c>
      <c r="KA40" s="40"/>
      <c r="KB40" s="40"/>
      <c r="KC40" s="40"/>
      <c r="KD40" s="510">
        <f t="shared" si="700"/>
        <v>0</v>
      </c>
      <c r="KE40" s="40"/>
      <c r="KF40" s="40"/>
      <c r="KG40" s="40"/>
      <c r="KH40" s="510">
        <f>COUNTA(KI40:KL40)</f>
        <v>0</v>
      </c>
      <c r="KI40" s="40"/>
      <c r="KJ40" s="40"/>
      <c r="KK40" s="40"/>
      <c r="KL40" s="40"/>
      <c r="KM40" s="510">
        <f t="shared" si="701"/>
        <v>0</v>
      </c>
      <c r="KN40" s="40"/>
      <c r="KO40" s="40"/>
      <c r="KP40" s="40"/>
      <c r="KQ40" s="510">
        <f>COUNTA(KR40:KS40)</f>
        <v>1</v>
      </c>
      <c r="KR40" s="40"/>
      <c r="KS40" s="40">
        <v>3.2</v>
      </c>
      <c r="KT40" s="40">
        <v>10.9</v>
      </c>
      <c r="KU40" s="657">
        <f>COUNTIF(KV40:MP40,"&gt;0")</f>
        <v>0</v>
      </c>
      <c r="KV40" s="510">
        <f>COUNTA(KW40:LA40)</f>
        <v>0</v>
      </c>
      <c r="KW40" s="40"/>
      <c r="KX40" s="40"/>
      <c r="KY40" s="40"/>
      <c r="KZ40" s="40"/>
      <c r="LA40" s="40"/>
      <c r="LB40" s="510">
        <f>COUNTA(LC40:LE40,LG40:LI40)</f>
        <v>0</v>
      </c>
      <c r="LC40" s="40"/>
      <c r="LD40" s="40"/>
      <c r="LE40" s="40"/>
      <c r="LF40" s="351">
        <f t="shared" si="702"/>
        <v>0</v>
      </c>
      <c r="LG40" s="40"/>
      <c r="LH40" s="40"/>
      <c r="LI40" s="40"/>
      <c r="LJ40" s="510">
        <f>COUNTA(LK40:LX40)</f>
        <v>0</v>
      </c>
      <c r="LK40" s="40"/>
      <c r="LL40" s="40"/>
      <c r="LM40" s="40"/>
      <c r="LN40" s="40"/>
      <c r="LO40" s="40"/>
      <c r="LP40" s="40"/>
      <c r="LQ40" s="40"/>
      <c r="LR40" s="40"/>
      <c r="LS40" s="40"/>
      <c r="LT40" s="40"/>
      <c r="LU40" s="40"/>
      <c r="LV40" s="40"/>
      <c r="LW40" s="40"/>
      <c r="LX40" s="40"/>
      <c r="LY40" s="510">
        <f t="shared" si="703"/>
        <v>0</v>
      </c>
      <c r="LZ40" s="40"/>
      <c r="MA40" s="40"/>
      <c r="MB40" s="40"/>
      <c r="MC40" s="40"/>
      <c r="MD40" s="40"/>
      <c r="ME40" s="510">
        <f>COUNTA(MF40:MI40)</f>
        <v>0</v>
      </c>
      <c r="MF40" s="40"/>
      <c r="MG40" s="40"/>
      <c r="MH40" s="40"/>
      <c r="MI40" s="40"/>
      <c r="MJ40" s="510">
        <f>COUNTA(MK40:MP40)</f>
        <v>0</v>
      </c>
      <c r="MK40" s="40"/>
      <c r="ML40" s="40"/>
      <c r="MM40" s="40"/>
      <c r="MN40" s="40"/>
      <c r="MO40" s="40"/>
      <c r="MP40" s="40"/>
      <c r="MQ40" s="163"/>
      <c r="MR40" s="40"/>
      <c r="MS40" s="40"/>
      <c r="MT40" s="40"/>
      <c r="MU40" s="40"/>
      <c r="MV40" s="40"/>
      <c r="MW40" s="40"/>
      <c r="MX40" s="40"/>
      <c r="MY40" s="40">
        <v>4.3</v>
      </c>
      <c r="MZ40" s="40"/>
      <c r="NA40"/>
      <c r="NB40"/>
      <c r="NC40" s="34" t="s">
        <v>1035</v>
      </c>
      <c r="ND40" s="34"/>
      <c r="NE40"/>
    </row>
    <row r="41" spans="1:369" s="381" customFormat="1" ht="84" customHeight="1" thickBot="1">
      <c r="A41" s="1250"/>
      <c r="B41" s="1216" t="s">
        <v>1771</v>
      </c>
      <c r="C41" s="444"/>
      <c r="D41" s="440"/>
      <c r="E41" s="440"/>
      <c r="F41" s="440"/>
      <c r="G41" s="441"/>
      <c r="H41" s="442"/>
      <c r="I41" s="443"/>
      <c r="J41" s="444"/>
      <c r="K41" s="440"/>
      <c r="L41" s="440"/>
      <c r="M41" s="444"/>
      <c r="N41" s="444"/>
      <c r="O41" s="466"/>
      <c r="P41" s="442"/>
      <c r="Q41" s="444"/>
      <c r="R41" s="440"/>
      <c r="S41" s="446"/>
      <c r="T41" s="446"/>
      <c r="U41" s="440"/>
      <c r="V41" s="378"/>
      <c r="W41" s="379"/>
      <c r="X41" s="515"/>
      <c r="Y41" s="447"/>
      <c r="Z41" s="516"/>
      <c r="AA41" s="447"/>
      <c r="AB41" s="516"/>
      <c r="AC41" s="447"/>
      <c r="AD41" s="515"/>
      <c r="AE41" s="447"/>
      <c r="AF41" s="467"/>
      <c r="AG41" s="447"/>
      <c r="AH41" s="447"/>
      <c r="AI41" s="515"/>
      <c r="AJ41" s="447"/>
      <c r="AK41" s="448"/>
      <c r="AL41" s="447"/>
      <c r="AM41" s="468"/>
      <c r="AN41" s="467"/>
      <c r="AO41" s="447"/>
      <c r="AP41" s="467"/>
      <c r="AQ41" s="447"/>
      <c r="AR41" s="447"/>
      <c r="AS41" s="447"/>
      <c r="AT41" s="447"/>
      <c r="AU41" s="447"/>
      <c r="AV41" s="447"/>
      <c r="AW41" s="447"/>
      <c r="AX41" s="447"/>
      <c r="AY41" s="448"/>
      <c r="AZ41" s="467"/>
      <c r="BA41" s="448"/>
      <c r="BB41" s="447"/>
      <c r="BC41" s="515"/>
      <c r="BD41" s="447"/>
      <c r="BE41" s="447"/>
      <c r="BF41" s="515"/>
      <c r="BG41" s="447"/>
      <c r="BH41" s="447"/>
      <c r="BI41" s="447"/>
      <c r="BJ41" s="447"/>
      <c r="BK41" s="624"/>
      <c r="BL41" s="447"/>
      <c r="BM41" s="447"/>
      <c r="BN41" s="515"/>
      <c r="BO41" s="447"/>
      <c r="BP41" s="447"/>
      <c r="BQ41" s="447"/>
      <c r="BR41" s="515"/>
      <c r="BS41" s="447"/>
      <c r="BT41" s="447"/>
      <c r="BU41" s="517"/>
      <c r="BV41" s="447"/>
      <c r="BW41" s="515"/>
      <c r="BX41" s="447"/>
      <c r="BY41" s="447"/>
      <c r="BZ41" s="515"/>
      <c r="CA41" s="447"/>
      <c r="CB41" s="447"/>
      <c r="CC41" s="447"/>
      <c r="CD41" s="447"/>
      <c r="CE41" s="514"/>
      <c r="CF41" s="447"/>
      <c r="CG41" s="515"/>
      <c r="CH41" s="447"/>
      <c r="CI41" s="448"/>
      <c r="CJ41" s="447"/>
      <c r="CK41" s="447"/>
      <c r="CL41" s="448"/>
      <c r="CM41" s="447"/>
      <c r="CN41" s="447"/>
      <c r="CO41" s="447"/>
      <c r="CP41" s="448"/>
      <c r="CQ41" s="447"/>
      <c r="CR41" s="447"/>
      <c r="CS41" s="447"/>
      <c r="CT41" s="447"/>
      <c r="CU41" s="447"/>
      <c r="CV41" s="447"/>
      <c r="CW41" s="447"/>
      <c r="CX41" s="448"/>
      <c r="CY41" s="447"/>
      <c r="CZ41" s="447"/>
      <c r="DA41" s="447"/>
      <c r="DB41" s="447"/>
      <c r="DC41" s="515"/>
      <c r="DD41" s="447"/>
      <c r="DE41" s="447"/>
      <c r="DF41" s="447"/>
      <c r="DG41" s="447"/>
      <c r="DH41" s="447"/>
      <c r="DI41" s="447"/>
      <c r="DJ41" s="447"/>
      <c r="DK41" s="447"/>
      <c r="DL41" s="447"/>
      <c r="DM41" s="447"/>
      <c r="DN41" s="447"/>
      <c r="DO41" s="515"/>
      <c r="DP41" s="447"/>
      <c r="DQ41" s="447"/>
      <c r="DR41" s="447"/>
      <c r="DS41" s="515"/>
      <c r="DT41" s="447"/>
      <c r="DU41" s="447"/>
      <c r="DV41" s="447"/>
      <c r="DW41" s="447"/>
      <c r="DX41" s="447"/>
      <c r="DY41" s="447"/>
      <c r="DZ41" s="447"/>
      <c r="EA41" s="514"/>
      <c r="EB41" s="447"/>
      <c r="EC41" s="515"/>
      <c r="ED41" s="448"/>
      <c r="EE41" s="447"/>
      <c r="EF41" s="447"/>
      <c r="EG41" s="447"/>
      <c r="EH41" s="447"/>
      <c r="EI41" s="448"/>
      <c r="EJ41" s="447"/>
      <c r="EK41" s="448"/>
      <c r="EL41" s="447"/>
      <c r="EM41" s="447"/>
      <c r="EN41" s="448"/>
      <c r="EO41" s="447"/>
      <c r="EP41" s="468"/>
      <c r="EQ41" s="447"/>
      <c r="ER41" s="447"/>
      <c r="ES41" s="447"/>
      <c r="ET41" s="447"/>
      <c r="EU41" s="447"/>
      <c r="EV41" s="447"/>
      <c r="EW41" s="515"/>
      <c r="EX41" s="448"/>
      <c r="EY41" s="447"/>
      <c r="EZ41" s="447"/>
      <c r="FA41" s="448"/>
      <c r="FB41" s="447"/>
      <c r="FC41" s="447"/>
      <c r="FD41" s="447"/>
      <c r="FE41" s="448"/>
      <c r="FF41" s="447"/>
      <c r="FG41" s="448"/>
      <c r="FH41" s="447"/>
      <c r="FI41" s="447"/>
      <c r="FJ41" s="448"/>
      <c r="FK41" s="447"/>
      <c r="FL41" s="447"/>
      <c r="FM41" s="447"/>
      <c r="FN41" s="607"/>
      <c r="FO41" s="447"/>
      <c r="FP41" s="515"/>
      <c r="FQ41" s="447"/>
      <c r="FR41" s="448"/>
      <c r="FS41" s="447"/>
      <c r="FT41" s="448"/>
      <c r="FU41" s="447"/>
      <c r="FV41" s="447"/>
      <c r="FW41" s="447"/>
      <c r="FX41" s="447"/>
      <c r="FY41" s="447"/>
      <c r="FZ41" s="448"/>
      <c r="GA41" s="447"/>
      <c r="GB41" s="566"/>
      <c r="GC41" s="447"/>
      <c r="GD41" s="447"/>
      <c r="GE41" s="447"/>
      <c r="GF41" s="517"/>
      <c r="GG41" s="447"/>
      <c r="GH41" s="518"/>
      <c r="GI41" s="447"/>
      <c r="GJ41" s="515"/>
      <c r="GK41" s="447"/>
      <c r="GL41" s="447"/>
      <c r="GM41" s="515"/>
      <c r="GN41" s="447"/>
      <c r="GO41" s="447"/>
      <c r="GP41" s="447"/>
      <c r="GQ41" s="447"/>
      <c r="GR41" s="447"/>
      <c r="GS41" s="518"/>
      <c r="GT41" s="447"/>
      <c r="GU41" s="515"/>
      <c r="GV41" s="448"/>
      <c r="GW41" s="447"/>
      <c r="GX41" s="447"/>
      <c r="GY41" s="448"/>
      <c r="GZ41" s="447"/>
      <c r="HA41" s="447"/>
      <c r="HB41" s="447"/>
      <c r="HC41" s="447"/>
      <c r="HD41" s="447"/>
      <c r="HE41" s="447"/>
      <c r="HF41" s="447"/>
      <c r="HG41" s="447"/>
      <c r="HH41" s="515"/>
      <c r="HI41" s="447"/>
      <c r="HJ41" s="447"/>
      <c r="HK41" s="447"/>
      <c r="HL41" s="447"/>
      <c r="HM41" s="447"/>
      <c r="HN41" s="447"/>
      <c r="HO41" s="515"/>
      <c r="HP41" s="448"/>
      <c r="HQ41" s="447"/>
      <c r="HR41" s="447"/>
      <c r="HS41" s="447"/>
      <c r="HT41" s="448"/>
      <c r="HU41" s="447"/>
      <c r="HV41" s="447"/>
      <c r="HW41" s="447"/>
      <c r="HX41" s="447"/>
      <c r="HY41" s="448"/>
      <c r="HZ41" s="447"/>
      <c r="IA41" s="514"/>
      <c r="IB41" s="515"/>
      <c r="IC41" s="447"/>
      <c r="ID41" s="447"/>
      <c r="IE41" s="447"/>
      <c r="IF41" s="447"/>
      <c r="IG41" s="447"/>
      <c r="IH41" s="447"/>
      <c r="II41" s="447"/>
      <c r="IJ41" s="447"/>
      <c r="IK41" s="514"/>
      <c r="IL41" s="515"/>
      <c r="IM41" s="447"/>
      <c r="IN41" s="447"/>
      <c r="IO41" s="447"/>
      <c r="IP41" s="447"/>
      <c r="IQ41" s="447"/>
      <c r="IR41" s="447"/>
      <c r="IS41" s="514"/>
      <c r="IT41" s="447"/>
      <c r="IU41" s="447"/>
      <c r="IV41" s="515"/>
      <c r="IW41" s="447"/>
      <c r="IX41" s="447"/>
      <c r="IY41" s="448"/>
      <c r="IZ41" s="447"/>
      <c r="JA41" s="447"/>
      <c r="JB41" s="448"/>
      <c r="JC41" s="447"/>
      <c r="JD41" s="447"/>
      <c r="JE41" s="447"/>
      <c r="JF41" s="448"/>
      <c r="JG41" s="447"/>
      <c r="JH41" s="515"/>
      <c r="JI41" s="447"/>
      <c r="JJ41" s="447"/>
      <c r="JK41" s="447"/>
      <c r="JL41" s="447"/>
      <c r="JM41" s="517"/>
      <c r="JN41" s="447"/>
      <c r="JO41" s="514"/>
      <c r="JP41" s="514"/>
      <c r="JQ41" s="515"/>
      <c r="JR41" s="447"/>
      <c r="JS41" s="447"/>
      <c r="JT41" s="447"/>
      <c r="JU41" s="447"/>
      <c r="JV41" s="447"/>
      <c r="JW41" s="447"/>
      <c r="JX41" s="447"/>
      <c r="JY41" s="447"/>
      <c r="JZ41" s="447"/>
      <c r="KA41" s="447"/>
      <c r="KB41" s="447"/>
      <c r="KC41" s="447"/>
      <c r="KD41" s="517"/>
      <c r="KE41" s="447"/>
      <c r="KF41" s="447"/>
      <c r="KG41" s="447"/>
      <c r="KH41" s="517"/>
      <c r="KI41" s="447"/>
      <c r="KJ41" s="447"/>
      <c r="KK41" s="447"/>
      <c r="KL41" s="447"/>
      <c r="KM41" s="517"/>
      <c r="KN41" s="447"/>
      <c r="KO41" s="447"/>
      <c r="KP41" s="447"/>
      <c r="KQ41" s="517"/>
      <c r="KR41" s="447"/>
      <c r="KS41" s="447"/>
      <c r="KT41" s="447"/>
      <c r="KU41" s="567"/>
      <c r="KV41" s="517"/>
      <c r="KW41" s="447"/>
      <c r="KX41" s="447"/>
      <c r="KY41" s="447"/>
      <c r="KZ41" s="447"/>
      <c r="LA41" s="447"/>
      <c r="LB41" s="517"/>
      <c r="LC41" s="447"/>
      <c r="LD41" s="447"/>
      <c r="LE41" s="447"/>
      <c r="LF41" s="448"/>
      <c r="LG41" s="447"/>
      <c r="LH41" s="447"/>
      <c r="LI41" s="447"/>
      <c r="LJ41" s="517"/>
      <c r="LK41" s="447"/>
      <c r="LL41" s="447"/>
      <c r="LM41" s="447"/>
      <c r="LN41" s="447"/>
      <c r="LO41" s="447"/>
      <c r="LP41" s="447"/>
      <c r="LQ41" s="447"/>
      <c r="LR41" s="447"/>
      <c r="LS41" s="447"/>
      <c r="LT41" s="447"/>
      <c r="LU41" s="447"/>
      <c r="LV41" s="447"/>
      <c r="LW41" s="447"/>
      <c r="LX41" s="447"/>
      <c r="LY41" s="517"/>
      <c r="LZ41" s="447"/>
      <c r="MA41" s="447"/>
      <c r="MB41" s="447"/>
      <c r="MC41" s="447"/>
      <c r="MD41" s="447"/>
      <c r="ME41" s="517"/>
      <c r="MF41" s="447"/>
      <c r="MG41" s="447"/>
      <c r="MH41" s="447"/>
      <c r="MI41" s="447"/>
      <c r="MJ41" s="517"/>
      <c r="MK41" s="447"/>
      <c r="ML41" s="447"/>
      <c r="MM41" s="447"/>
      <c r="MN41" s="447"/>
      <c r="MO41" s="447"/>
      <c r="MP41" s="447"/>
      <c r="MQ41" s="380"/>
      <c r="MR41" s="447"/>
      <c r="MS41" s="447"/>
      <c r="MT41" s="447"/>
      <c r="MU41" s="447"/>
      <c r="MV41" s="447"/>
      <c r="MW41" s="447"/>
      <c r="MX41" s="447"/>
      <c r="MY41" s="447"/>
      <c r="MZ41" s="447"/>
      <c r="NC41" s="440"/>
      <c r="ND41" s="440"/>
    </row>
    <row r="42" spans="1:369" s="20" customFormat="1" ht="71" customHeight="1" thickBot="1">
      <c r="A42" s="1257"/>
      <c r="B42" s="148" t="s">
        <v>0</v>
      </c>
      <c r="C42" s="148" t="s">
        <v>1</v>
      </c>
      <c r="D42" s="148" t="s">
        <v>2</v>
      </c>
      <c r="E42" s="148" t="s">
        <v>3</v>
      </c>
      <c r="F42" s="149" t="s">
        <v>4</v>
      </c>
      <c r="G42" s="149" t="s">
        <v>5</v>
      </c>
      <c r="H42" s="150" t="s">
        <v>6</v>
      </c>
      <c r="I42" s="150" t="s">
        <v>7</v>
      </c>
      <c r="J42" s="149" t="s">
        <v>8</v>
      </c>
      <c r="K42" s="148" t="s">
        <v>9</v>
      </c>
      <c r="L42" s="149" t="s">
        <v>10</v>
      </c>
      <c r="M42" s="149" t="s">
        <v>11</v>
      </c>
      <c r="N42" s="149" t="s">
        <v>12</v>
      </c>
      <c r="O42" s="149" t="s">
        <v>13</v>
      </c>
      <c r="P42" s="150" t="s">
        <v>14</v>
      </c>
      <c r="Q42" s="151" t="s">
        <v>15</v>
      </c>
      <c r="R42" s="148" t="s">
        <v>16</v>
      </c>
      <c r="S42" s="149" t="s">
        <v>17</v>
      </c>
      <c r="T42" s="149" t="s">
        <v>18</v>
      </c>
      <c r="U42" s="148" t="s">
        <v>19</v>
      </c>
      <c r="V42" s="171"/>
      <c r="W42" s="365"/>
      <c r="X42" s="520"/>
      <c r="Y42" s="31" t="s">
        <v>25</v>
      </c>
      <c r="Z42" s="520"/>
      <c r="AA42" s="31"/>
      <c r="AB42" s="520"/>
      <c r="AC42" s="31"/>
      <c r="AD42" s="521"/>
      <c r="AE42" s="31"/>
      <c r="AF42" s="32"/>
      <c r="AG42" s="31"/>
      <c r="AH42" s="31"/>
      <c r="AI42" s="522"/>
      <c r="AJ42" s="31"/>
      <c r="AK42" s="133"/>
      <c r="AL42" s="31"/>
      <c r="AM42" s="649"/>
      <c r="AN42" s="32"/>
      <c r="AO42" s="31"/>
      <c r="AP42" s="32"/>
      <c r="AQ42" s="31"/>
      <c r="AR42" s="31"/>
      <c r="AS42" s="31"/>
      <c r="AT42" s="31"/>
      <c r="AU42" s="31"/>
      <c r="AV42" s="31"/>
      <c r="AW42" s="31"/>
      <c r="AX42" s="31"/>
      <c r="AY42" s="133"/>
      <c r="AZ42" s="32"/>
      <c r="BA42" s="133"/>
      <c r="BB42" s="31"/>
      <c r="BC42" s="523"/>
      <c r="BD42" s="31"/>
      <c r="BE42" s="31"/>
      <c r="BF42" s="523"/>
      <c r="BG42" s="31"/>
      <c r="BH42" s="31"/>
      <c r="BI42" s="31"/>
      <c r="BJ42" s="31"/>
      <c r="BK42" s="621"/>
      <c r="BL42" s="31"/>
      <c r="BM42" s="31"/>
      <c r="BN42" s="523"/>
      <c r="BO42" s="31"/>
      <c r="BP42" s="31"/>
      <c r="BQ42" s="31"/>
      <c r="BR42" s="523"/>
      <c r="BS42" s="31"/>
      <c r="BT42" s="31"/>
      <c r="BU42" s="523"/>
      <c r="BV42" s="31"/>
      <c r="BW42" s="523"/>
      <c r="BX42" s="31"/>
      <c r="BY42" s="31"/>
      <c r="BZ42" s="523"/>
      <c r="CA42" s="31"/>
      <c r="CB42" s="31"/>
      <c r="CC42" s="31"/>
      <c r="CD42" s="31"/>
      <c r="CE42" s="519"/>
      <c r="CF42" s="31"/>
      <c r="CG42" s="523"/>
      <c r="CH42" s="31"/>
      <c r="CI42" s="133"/>
      <c r="CJ42" s="31"/>
      <c r="CK42" s="31"/>
      <c r="CL42" s="133"/>
      <c r="CM42" s="31"/>
      <c r="CN42" s="31"/>
      <c r="CO42" s="31"/>
      <c r="CP42" s="133"/>
      <c r="CQ42" s="31"/>
      <c r="CR42" s="31"/>
      <c r="CS42" s="31"/>
      <c r="CT42" s="31"/>
      <c r="CU42" s="31"/>
      <c r="CV42" s="31"/>
      <c r="CW42" s="31"/>
      <c r="CX42" s="133"/>
      <c r="CY42" s="31"/>
      <c r="CZ42" s="31"/>
      <c r="DA42" s="31"/>
      <c r="DB42" s="31"/>
      <c r="DC42" s="523"/>
      <c r="DD42" s="31"/>
      <c r="DE42" s="31"/>
      <c r="DF42" s="31"/>
      <c r="DG42" s="31"/>
      <c r="DH42" s="31"/>
      <c r="DI42" s="31"/>
      <c r="DJ42" s="31"/>
      <c r="DK42" s="31"/>
      <c r="DL42" s="31"/>
      <c r="DM42" s="31"/>
      <c r="DN42" s="31"/>
      <c r="DO42" s="523"/>
      <c r="DP42" s="31"/>
      <c r="DQ42" s="31"/>
      <c r="DR42" s="31"/>
      <c r="DS42" s="523"/>
      <c r="DT42" s="31"/>
      <c r="DU42" s="31"/>
      <c r="DV42" s="31"/>
      <c r="DW42" s="31"/>
      <c r="DX42" s="31"/>
      <c r="DY42" s="31"/>
      <c r="DZ42" s="31"/>
      <c r="EA42" s="519"/>
      <c r="EB42" s="31"/>
      <c r="EC42" s="523"/>
      <c r="ED42" s="133"/>
      <c r="EE42" s="31"/>
      <c r="EF42" s="31"/>
      <c r="EG42" s="31"/>
      <c r="EH42" s="31"/>
      <c r="EI42" s="133"/>
      <c r="EJ42" s="31"/>
      <c r="EK42" s="133"/>
      <c r="EL42" s="31"/>
      <c r="EM42" s="31"/>
      <c r="EN42" s="133"/>
      <c r="EO42" s="31"/>
      <c r="EP42" s="345"/>
      <c r="EQ42" s="31"/>
      <c r="ER42" s="31"/>
      <c r="ES42" s="31"/>
      <c r="ET42" s="31"/>
      <c r="EU42" s="31"/>
      <c r="EV42" s="31"/>
      <c r="EW42" s="523"/>
      <c r="EX42" s="133"/>
      <c r="EY42" s="31"/>
      <c r="EZ42" s="31"/>
      <c r="FA42" s="133"/>
      <c r="FB42" s="31"/>
      <c r="FC42" s="31"/>
      <c r="FD42" s="31"/>
      <c r="FE42" s="133"/>
      <c r="FF42" s="31"/>
      <c r="FG42" s="133"/>
      <c r="FH42" s="31"/>
      <c r="FI42" s="31"/>
      <c r="FJ42" s="133"/>
      <c r="FK42" s="31"/>
      <c r="FL42" s="31"/>
      <c r="FM42" s="31"/>
      <c r="FN42" s="608"/>
      <c r="FO42" s="31"/>
      <c r="FP42" s="523"/>
      <c r="FQ42" s="31"/>
      <c r="FR42" s="133"/>
      <c r="FS42" s="31"/>
      <c r="FT42" s="133"/>
      <c r="FU42" s="31"/>
      <c r="FV42" s="31"/>
      <c r="FW42" s="31"/>
      <c r="FX42" s="31"/>
      <c r="FY42" s="31"/>
      <c r="FZ42" s="133"/>
      <c r="GA42" s="31"/>
      <c r="GB42" s="523"/>
      <c r="GC42" s="31"/>
      <c r="GD42" s="31"/>
      <c r="GE42" s="31"/>
      <c r="GF42" s="523"/>
      <c r="GG42" s="31"/>
      <c r="GH42" s="519"/>
      <c r="GI42" s="31"/>
      <c r="GJ42" s="523"/>
      <c r="GK42" s="31"/>
      <c r="GL42" s="31"/>
      <c r="GM42" s="523"/>
      <c r="GN42" s="31"/>
      <c r="GO42" s="31"/>
      <c r="GP42" s="31"/>
      <c r="GQ42" s="31"/>
      <c r="GR42" s="31"/>
      <c r="GS42" s="519"/>
      <c r="GT42" s="31"/>
      <c r="GU42" s="523"/>
      <c r="GV42" s="133"/>
      <c r="GW42" s="31"/>
      <c r="GX42" s="31"/>
      <c r="GY42" s="133"/>
      <c r="GZ42" s="31"/>
      <c r="HA42" s="31"/>
      <c r="HB42" s="31"/>
      <c r="HC42" s="31"/>
      <c r="HD42" s="31"/>
      <c r="HE42" s="31"/>
      <c r="HF42" s="31"/>
      <c r="HG42" s="31"/>
      <c r="HH42" s="523"/>
      <c r="HI42" s="31"/>
      <c r="HJ42" s="31"/>
      <c r="HK42" s="31"/>
      <c r="HL42" s="31"/>
      <c r="HM42" s="31"/>
      <c r="HN42" s="31"/>
      <c r="HO42" s="523"/>
      <c r="HP42" s="133"/>
      <c r="HQ42" s="31"/>
      <c r="HR42" s="31"/>
      <c r="HS42" s="31"/>
      <c r="HT42" s="133"/>
      <c r="HU42" s="31"/>
      <c r="HV42" s="31"/>
      <c r="HW42" s="31"/>
      <c r="HX42" s="31"/>
      <c r="HY42" s="133"/>
      <c r="HZ42" s="31"/>
      <c r="IA42" s="519"/>
      <c r="IB42" s="523"/>
      <c r="IC42" s="31"/>
      <c r="ID42" s="31"/>
      <c r="IE42" s="31"/>
      <c r="IF42" s="31"/>
      <c r="IG42" s="31"/>
      <c r="IH42" s="31"/>
      <c r="II42" s="31"/>
      <c r="IJ42" s="31"/>
      <c r="IK42" s="519"/>
      <c r="IL42" s="523"/>
      <c r="IM42" s="31"/>
      <c r="IN42" s="31"/>
      <c r="IO42" s="31"/>
      <c r="IP42" s="31"/>
      <c r="IQ42" s="31"/>
      <c r="IR42" s="31"/>
      <c r="IS42" s="519"/>
      <c r="IT42" s="31"/>
      <c r="IU42" s="31"/>
      <c r="IV42" s="523"/>
      <c r="IW42" s="31"/>
      <c r="IX42" s="31"/>
      <c r="IY42" s="133"/>
      <c r="IZ42" s="31"/>
      <c r="JA42" s="31"/>
      <c r="JB42" s="133"/>
      <c r="JC42" s="31"/>
      <c r="JD42" s="31"/>
      <c r="JE42" s="31"/>
      <c r="JF42" s="133"/>
      <c r="JG42" s="31"/>
      <c r="JH42" s="523"/>
      <c r="JI42" s="31"/>
      <c r="JJ42" s="31"/>
      <c r="JK42" s="31"/>
      <c r="JL42" s="31"/>
      <c r="JM42" s="523"/>
      <c r="JN42" s="31"/>
      <c r="JO42" s="519"/>
      <c r="JP42" s="519"/>
      <c r="JQ42" s="523"/>
      <c r="JR42" s="31"/>
      <c r="JS42" s="31"/>
      <c r="JT42" s="31"/>
      <c r="JU42" s="31"/>
      <c r="JV42" s="31"/>
      <c r="JW42" s="31"/>
      <c r="JX42" s="31"/>
      <c r="JY42" s="31"/>
      <c r="JZ42" s="31"/>
      <c r="KA42" s="31"/>
      <c r="KB42" s="31"/>
      <c r="KC42" s="31"/>
      <c r="KD42" s="523"/>
      <c r="KE42" s="31"/>
      <c r="KF42" s="31"/>
      <c r="KG42" s="31"/>
      <c r="KH42" s="523"/>
      <c r="KI42" s="31"/>
      <c r="KJ42" s="31"/>
      <c r="KK42" s="31"/>
      <c r="KL42" s="31"/>
      <c r="KM42" s="523"/>
      <c r="KN42" s="31"/>
      <c r="KO42" s="31"/>
      <c r="KP42" s="31"/>
      <c r="KQ42" s="523"/>
      <c r="KR42" s="31"/>
      <c r="KS42" s="31"/>
      <c r="KT42" s="31"/>
      <c r="KU42" s="564"/>
      <c r="KV42" s="523"/>
      <c r="KW42" s="31"/>
      <c r="KX42" s="31"/>
      <c r="KY42" s="31"/>
      <c r="KZ42" s="31"/>
      <c r="LA42" s="31"/>
      <c r="LB42" s="523"/>
      <c r="LC42" s="31"/>
      <c r="LD42" s="31"/>
      <c r="LE42" s="31"/>
      <c r="LF42" s="133"/>
      <c r="LG42" s="31"/>
      <c r="LH42" s="31"/>
      <c r="LI42" s="31"/>
      <c r="LJ42" s="523"/>
      <c r="LK42" s="31"/>
      <c r="LL42" s="31"/>
      <c r="LM42" s="31"/>
      <c r="LN42" s="31"/>
      <c r="LO42" s="31"/>
      <c r="LP42" s="31"/>
      <c r="LQ42" s="31"/>
      <c r="LR42" s="31"/>
      <c r="LS42" s="31"/>
      <c r="LT42" s="31"/>
      <c r="LU42" s="31"/>
      <c r="LV42" s="31"/>
      <c r="LW42" s="31"/>
      <c r="LX42" s="31"/>
      <c r="LY42" s="523"/>
      <c r="LZ42" s="31"/>
      <c r="MA42" s="31"/>
      <c r="MB42" s="31"/>
      <c r="MC42" s="31"/>
      <c r="MD42" s="31"/>
      <c r="ME42" s="523"/>
      <c r="MF42" s="31"/>
      <c r="MG42" s="31"/>
      <c r="MH42" s="31"/>
      <c r="MI42" s="31"/>
      <c r="MJ42" s="523"/>
      <c r="MK42" s="31"/>
      <c r="ML42" s="31"/>
      <c r="MM42" s="31"/>
      <c r="MN42" s="31"/>
      <c r="MO42" s="31"/>
      <c r="MP42" s="31"/>
      <c r="MQ42" s="172"/>
      <c r="MR42" s="31"/>
      <c r="MS42" s="31"/>
      <c r="MT42" s="31"/>
      <c r="MU42" s="31"/>
      <c r="MV42" s="31"/>
      <c r="MW42" s="31"/>
      <c r="MX42" s="31"/>
      <c r="MY42" s="31"/>
      <c r="MZ42" s="31"/>
    </row>
    <row r="43" spans="1:369" s="603" customFormat="1" ht="26">
      <c r="A43" s="1258" t="s">
        <v>2233</v>
      </c>
      <c r="B43" s="592" t="s">
        <v>1453</v>
      </c>
      <c r="C43" s="592"/>
      <c r="D43" s="592"/>
      <c r="E43" s="593"/>
      <c r="F43" s="593"/>
      <c r="G43" s="594"/>
      <c r="H43" s="594"/>
      <c r="I43" s="595"/>
      <c r="J43" s="592"/>
      <c r="K43" s="593"/>
      <c r="L43" s="593"/>
      <c r="M43" s="592"/>
      <c r="N43" s="592"/>
      <c r="O43" s="592"/>
      <c r="P43" s="594"/>
      <c r="Q43" s="594" t="s">
        <v>20</v>
      </c>
      <c r="R43" s="489">
        <f>COUNTIF(R44:R49, "Tier 1")</f>
        <v>4</v>
      </c>
      <c r="S43" s="592"/>
      <c r="T43" s="593"/>
      <c r="U43" s="592"/>
      <c r="V43" s="592"/>
      <c r="W43" s="376"/>
      <c r="X43" s="596"/>
      <c r="Y43" s="597"/>
      <c r="Z43" s="596"/>
      <c r="AA43" s="334"/>
      <c r="AB43" s="596"/>
      <c r="AC43" s="334"/>
      <c r="AD43" s="599"/>
      <c r="AE43" s="334"/>
      <c r="AF43" s="334"/>
      <c r="AG43" s="334"/>
      <c r="AH43" s="334"/>
      <c r="AI43" s="600"/>
      <c r="AJ43" s="334"/>
      <c r="AK43" s="334"/>
      <c r="AL43" s="334"/>
      <c r="AM43" s="650"/>
      <c r="AN43" s="334"/>
      <c r="AO43" s="334"/>
      <c r="AP43" s="334"/>
      <c r="AQ43" s="334"/>
      <c r="AR43" s="334"/>
      <c r="AS43" s="334"/>
      <c r="AT43" s="334"/>
      <c r="AU43" s="334"/>
      <c r="AV43" s="334"/>
      <c r="AW43" s="334"/>
      <c r="AX43" s="334"/>
      <c r="AY43" s="334"/>
      <c r="AZ43" s="334"/>
      <c r="BA43" s="334"/>
      <c r="BB43" s="334"/>
      <c r="BC43" s="602"/>
      <c r="BD43" s="334"/>
      <c r="BE43" s="334"/>
      <c r="BF43" s="602"/>
      <c r="BG43" s="334"/>
      <c r="BH43" s="334"/>
      <c r="BI43" s="334"/>
      <c r="BJ43" s="334"/>
      <c r="BK43" s="622"/>
      <c r="BL43" s="334"/>
      <c r="BM43" s="334"/>
      <c r="BN43" s="602"/>
      <c r="BO43" s="334"/>
      <c r="BP43" s="334"/>
      <c r="BQ43" s="334"/>
      <c r="BR43" s="602"/>
      <c r="BS43" s="334"/>
      <c r="BT43" s="334"/>
      <c r="BU43" s="602"/>
      <c r="BV43" s="334"/>
      <c r="BW43" s="602"/>
      <c r="BX43" s="334"/>
      <c r="BY43" s="334"/>
      <c r="BZ43" s="602"/>
      <c r="CA43" s="334"/>
      <c r="CB43" s="334"/>
      <c r="CC43" s="334"/>
      <c r="CD43" s="334"/>
      <c r="CE43" s="509"/>
      <c r="CF43" s="334"/>
      <c r="CG43" s="602"/>
      <c r="CH43" s="334"/>
      <c r="CI43" s="334"/>
      <c r="CJ43" s="334"/>
      <c r="CK43" s="334"/>
      <c r="CL43" s="334"/>
      <c r="CM43" s="334"/>
      <c r="CN43" s="334"/>
      <c r="CO43" s="334"/>
      <c r="CP43" s="334"/>
      <c r="CQ43" s="334"/>
      <c r="CR43" s="334"/>
      <c r="CS43" s="334"/>
      <c r="CT43" s="334"/>
      <c r="CU43" s="334"/>
      <c r="CV43" s="334"/>
      <c r="CW43" s="334"/>
      <c r="CX43" s="334"/>
      <c r="CY43" s="334"/>
      <c r="CZ43" s="334"/>
      <c r="DA43" s="334"/>
      <c r="DB43" s="334"/>
      <c r="DC43" s="602"/>
      <c r="DD43" s="334"/>
      <c r="DE43" s="334"/>
      <c r="DF43" s="334"/>
      <c r="DG43" s="334"/>
      <c r="DH43" s="334"/>
      <c r="DI43" s="334"/>
      <c r="DJ43" s="334"/>
      <c r="DK43" s="334"/>
      <c r="DL43" s="334"/>
      <c r="DM43" s="334"/>
      <c r="DN43" s="334"/>
      <c r="DO43" s="602"/>
      <c r="DP43" s="334"/>
      <c r="DQ43" s="334"/>
      <c r="DR43" s="334"/>
      <c r="DS43" s="602"/>
      <c r="DT43" s="334"/>
      <c r="DU43" s="334"/>
      <c r="DV43" s="334"/>
      <c r="DW43" s="334"/>
      <c r="DX43" s="334"/>
      <c r="DY43" s="334"/>
      <c r="DZ43" s="334"/>
      <c r="EA43" s="509"/>
      <c r="EB43" s="334"/>
      <c r="EC43" s="602"/>
      <c r="ED43" s="334"/>
      <c r="EE43" s="334"/>
      <c r="EF43" s="334"/>
      <c r="EG43" s="334"/>
      <c r="EH43" s="334"/>
      <c r="EI43" s="334"/>
      <c r="EJ43" s="334"/>
      <c r="EK43" s="334"/>
      <c r="EL43" s="334"/>
      <c r="EM43" s="334"/>
      <c r="EN43" s="334"/>
      <c r="EO43" s="334"/>
      <c r="EP43" s="601"/>
      <c r="EQ43" s="334"/>
      <c r="ER43" s="334"/>
      <c r="ES43" s="334"/>
      <c r="ET43" s="334"/>
      <c r="EU43" s="334"/>
      <c r="EV43" s="334"/>
      <c r="EW43" s="602"/>
      <c r="EX43" s="334"/>
      <c r="EY43" s="334"/>
      <c r="EZ43" s="334"/>
      <c r="FA43" s="334"/>
      <c r="FB43" s="334"/>
      <c r="FC43" s="334"/>
      <c r="FD43" s="334"/>
      <c r="FE43" s="334"/>
      <c r="FF43" s="334"/>
      <c r="FG43" s="334"/>
      <c r="FH43" s="334"/>
      <c r="FI43" s="334"/>
      <c r="FJ43" s="334"/>
      <c r="FK43" s="334"/>
      <c r="FL43" s="334"/>
      <c r="FM43" s="334"/>
      <c r="FN43" s="605"/>
      <c r="FO43" s="334"/>
      <c r="FP43" s="602"/>
      <c r="FQ43" s="334"/>
      <c r="FR43" s="334"/>
      <c r="FS43" s="334"/>
      <c r="FT43" s="334"/>
      <c r="FU43" s="334"/>
      <c r="FV43" s="334"/>
      <c r="FW43" s="334"/>
      <c r="FX43" s="334"/>
      <c r="FY43" s="334"/>
      <c r="FZ43" s="334"/>
      <c r="GA43" s="334"/>
      <c r="GB43" s="602"/>
      <c r="GC43" s="334"/>
      <c r="GD43" s="334"/>
      <c r="GE43" s="334"/>
      <c r="GF43" s="602"/>
      <c r="GG43" s="334"/>
      <c r="GH43" s="509"/>
      <c r="GI43" s="334"/>
      <c r="GJ43" s="602"/>
      <c r="GK43" s="334"/>
      <c r="GL43" s="334"/>
      <c r="GM43" s="602"/>
      <c r="GN43" s="334"/>
      <c r="GO43" s="334"/>
      <c r="GP43" s="334"/>
      <c r="GQ43" s="334"/>
      <c r="GR43" s="334"/>
      <c r="GS43" s="509"/>
      <c r="GT43" s="334"/>
      <c r="GU43" s="602"/>
      <c r="GV43" s="334"/>
      <c r="GW43" s="334"/>
      <c r="GX43" s="334"/>
      <c r="GY43" s="334"/>
      <c r="GZ43" s="334"/>
      <c r="HA43" s="334"/>
      <c r="HB43" s="334"/>
      <c r="HC43" s="334"/>
      <c r="HD43" s="334"/>
      <c r="HE43" s="334"/>
      <c r="HF43" s="334"/>
      <c r="HG43" s="334"/>
      <c r="HH43" s="602"/>
      <c r="HI43" s="334"/>
      <c r="HJ43" s="334"/>
      <c r="HK43" s="334"/>
      <c r="HL43" s="334"/>
      <c r="HM43" s="334"/>
      <c r="HN43" s="334"/>
      <c r="HO43" s="602"/>
      <c r="HP43" s="334"/>
      <c r="HQ43" s="334"/>
      <c r="HR43" s="334"/>
      <c r="HS43" s="334"/>
      <c r="HT43" s="334"/>
      <c r="HU43" s="334"/>
      <c r="HV43" s="334"/>
      <c r="HW43" s="334"/>
      <c r="HX43" s="334"/>
      <c r="HY43" s="334"/>
      <c r="HZ43" s="334"/>
      <c r="IA43" s="509"/>
      <c r="IB43" s="602"/>
      <c r="IC43" s="334"/>
      <c r="ID43" s="334"/>
      <c r="IE43" s="334"/>
      <c r="IF43" s="334"/>
      <c r="IG43" s="334"/>
      <c r="IH43" s="334"/>
      <c r="II43" s="334"/>
      <c r="IJ43" s="334"/>
      <c r="IK43" s="509"/>
      <c r="IL43" s="602"/>
      <c r="IM43" s="334"/>
      <c r="IN43" s="334"/>
      <c r="IO43" s="334"/>
      <c r="IP43" s="334"/>
      <c r="IQ43" s="334"/>
      <c r="IR43" s="334"/>
      <c r="IS43" s="509"/>
      <c r="IT43" s="334"/>
      <c r="IU43" s="334"/>
      <c r="IV43" s="602"/>
      <c r="IW43" s="334"/>
      <c r="IX43" s="334"/>
      <c r="IY43" s="334"/>
      <c r="IZ43" s="334"/>
      <c r="JA43" s="334"/>
      <c r="JB43" s="334"/>
      <c r="JC43" s="334"/>
      <c r="JD43" s="334"/>
      <c r="JE43" s="334"/>
      <c r="JF43" s="334"/>
      <c r="JG43" s="334"/>
      <c r="JH43" s="602"/>
      <c r="JI43" s="334"/>
      <c r="JJ43" s="334"/>
      <c r="JK43" s="334"/>
      <c r="JL43" s="334"/>
      <c r="JM43" s="602"/>
      <c r="JN43" s="334"/>
      <c r="JO43" s="509"/>
      <c r="JP43" s="509"/>
      <c r="JQ43" s="602"/>
      <c r="JR43" s="334"/>
      <c r="JS43" s="334"/>
      <c r="JT43" s="334"/>
      <c r="JU43" s="334"/>
      <c r="JV43" s="334"/>
      <c r="JW43" s="334"/>
      <c r="JX43" s="334"/>
      <c r="JY43" s="334"/>
      <c r="JZ43" s="334"/>
      <c r="KA43" s="334"/>
      <c r="KB43" s="334"/>
      <c r="KC43" s="334"/>
      <c r="KD43" s="602"/>
      <c r="KE43" s="334"/>
      <c r="KF43" s="334"/>
      <c r="KG43" s="334"/>
      <c r="KH43" s="602"/>
      <c r="KI43" s="334"/>
      <c r="KJ43" s="334"/>
      <c r="KK43" s="334"/>
      <c r="KL43" s="334"/>
      <c r="KM43" s="602"/>
      <c r="KN43" s="334"/>
      <c r="KO43" s="334"/>
      <c r="KP43" s="334"/>
      <c r="KQ43" s="602"/>
      <c r="KR43" s="334"/>
      <c r="KS43" s="334"/>
      <c r="KT43" s="334"/>
      <c r="KU43" s="565"/>
      <c r="KV43" s="602"/>
      <c r="KW43" s="334"/>
      <c r="KX43" s="334"/>
      <c r="KY43" s="334"/>
      <c r="KZ43" s="334"/>
      <c r="LA43" s="334"/>
      <c r="LB43" s="602"/>
      <c r="LC43" s="334"/>
      <c r="LD43" s="334"/>
      <c r="LE43" s="334"/>
      <c r="LF43" s="334"/>
      <c r="LG43" s="334"/>
      <c r="LH43" s="334"/>
      <c r="LI43" s="334"/>
      <c r="LJ43" s="602"/>
      <c r="LK43" s="334"/>
      <c r="LL43" s="334"/>
      <c r="LM43" s="334"/>
      <c r="LN43" s="334"/>
      <c r="LO43" s="334"/>
      <c r="LP43" s="334"/>
      <c r="LQ43" s="334"/>
      <c r="LR43" s="334"/>
      <c r="LS43" s="334"/>
      <c r="LT43" s="334"/>
      <c r="LU43" s="334"/>
      <c r="LV43" s="334"/>
      <c r="LW43" s="334"/>
      <c r="LX43" s="334"/>
      <c r="LY43" s="602"/>
      <c r="LZ43" s="334"/>
      <c r="MA43" s="334"/>
      <c r="MB43" s="334"/>
      <c r="MC43" s="334"/>
      <c r="MD43" s="334"/>
      <c r="ME43" s="602"/>
      <c r="MF43" s="334"/>
      <c r="MG43" s="334"/>
      <c r="MH43" s="334"/>
      <c r="MI43" s="334"/>
      <c r="MJ43" s="602"/>
      <c r="MK43" s="334"/>
      <c r="ML43" s="334"/>
      <c r="MM43" s="334"/>
      <c r="MN43" s="334"/>
      <c r="MO43" s="334"/>
      <c r="MP43" s="334"/>
      <c r="MQ43" s="488"/>
      <c r="MR43" s="592"/>
      <c r="MS43" s="592"/>
      <c r="MT43" s="592"/>
      <c r="MU43" s="592"/>
      <c r="MV43" s="592"/>
      <c r="MW43" s="592"/>
      <c r="MX43" s="592"/>
      <c r="MY43" s="592"/>
      <c r="MZ43" s="592"/>
      <c r="NA43" s="592"/>
      <c r="NB43" s="592"/>
      <c r="NC43" s="592"/>
      <c r="ND43" s="592"/>
    </row>
    <row r="44" spans="1:369">
      <c r="A44" s="1248">
        <v>10</v>
      </c>
      <c r="B44" s="34" t="s">
        <v>1304</v>
      </c>
      <c r="C44" s="2">
        <v>2023</v>
      </c>
      <c r="D44" s="34" t="s">
        <v>44</v>
      </c>
      <c r="E44" s="34" t="s">
        <v>35</v>
      </c>
      <c r="F44" s="34" t="s">
        <v>39</v>
      </c>
      <c r="G44" s="35">
        <v>35</v>
      </c>
      <c r="H44" s="48">
        <v>0.49</v>
      </c>
      <c r="I44" s="49">
        <v>0.92500000000000004</v>
      </c>
      <c r="J44" s="2" t="s">
        <v>1302</v>
      </c>
      <c r="K44" s="34" t="s">
        <v>33</v>
      </c>
      <c r="L44" s="34" t="s">
        <v>46</v>
      </c>
      <c r="M44" s="2" t="s">
        <v>47</v>
      </c>
      <c r="N44" s="38" t="s">
        <v>25</v>
      </c>
      <c r="O44" s="38" t="s">
        <v>25</v>
      </c>
      <c r="P44" s="48">
        <v>0.4</v>
      </c>
      <c r="Q44" s="2" t="s">
        <v>25</v>
      </c>
      <c r="R44" s="34" t="s">
        <v>40</v>
      </c>
      <c r="S44" s="39" t="s">
        <v>57</v>
      </c>
      <c r="T44" s="39" t="s">
        <v>33</v>
      </c>
      <c r="U44" s="34" t="s">
        <v>49</v>
      </c>
      <c r="V44" s="153"/>
      <c r="W44" s="657">
        <f t="shared" ref="W44:W47" si="704">COUNTIF(X44:BJ44,"&gt;0")</f>
        <v>20</v>
      </c>
      <c r="X44" s="510">
        <f t="shared" ref="X44:X47" si="705">COUNTA(Y44)</f>
        <v>1</v>
      </c>
      <c r="Y44" s="40">
        <v>75</v>
      </c>
      <c r="Z44" s="510">
        <f t="shared" ref="Z44:Z47" si="706">COUNTA(AA44)</f>
        <v>1</v>
      </c>
      <c r="AA44" s="40">
        <v>88</v>
      </c>
      <c r="AB44" s="510">
        <f t="shared" ref="AB44:AB47" si="707">COUNTA(AC44)</f>
        <v>0</v>
      </c>
      <c r="AC44" s="40"/>
      <c r="AD44" s="510">
        <f t="shared" ref="AD44:AD47" si="708">COUNTA(AE44:AH44)</f>
        <v>3</v>
      </c>
      <c r="AE44" s="40">
        <v>56</v>
      </c>
      <c r="AF44" s="40">
        <v>28</v>
      </c>
      <c r="AG44" s="40">
        <v>13</v>
      </c>
      <c r="AH44" s="40"/>
      <c r="AI44" s="510">
        <f t="shared" ref="AI44:AI47" si="709">COUNTA(AJ44,AL44,AN44:AX44,AZ44,BB44)</f>
        <v>5</v>
      </c>
      <c r="AJ44" s="40">
        <v>75</v>
      </c>
      <c r="AK44" s="44"/>
      <c r="AL44" s="40">
        <v>66</v>
      </c>
      <c r="AM44" s="351">
        <f t="shared" ref="AM44:AM47" si="710">COUNTA(AN44:AX44)</f>
        <v>1</v>
      </c>
      <c r="AN44" s="40">
        <v>59</v>
      </c>
      <c r="AO44" s="40"/>
      <c r="AP44" s="41"/>
      <c r="AQ44" s="40"/>
      <c r="AR44" s="40"/>
      <c r="AS44" s="40"/>
      <c r="AT44" s="40"/>
      <c r="AU44" s="40"/>
      <c r="AV44" s="40"/>
      <c r="AW44" s="40"/>
      <c r="AX44" s="40"/>
      <c r="AY44" s="44"/>
      <c r="AZ44" s="40">
        <v>38</v>
      </c>
      <c r="BA44" s="44"/>
      <c r="BB44" s="40">
        <v>13</v>
      </c>
      <c r="BC44" s="510">
        <f>COUNTA(BD44:BE44)</f>
        <v>2</v>
      </c>
      <c r="BD44" s="40">
        <v>94</v>
      </c>
      <c r="BE44" s="40">
        <v>9</v>
      </c>
      <c r="BF44" s="510">
        <f>COUNTA(BG44:BJ44)</f>
        <v>2</v>
      </c>
      <c r="BG44" s="40"/>
      <c r="BH44" s="40">
        <v>28</v>
      </c>
      <c r="BI44" s="40" t="s">
        <v>25</v>
      </c>
      <c r="BJ44" s="40"/>
      <c r="BK44" s="657">
        <f>COUNTIF(BL44:CD44,"&gt;0")</f>
        <v>9</v>
      </c>
      <c r="BL44" s="40"/>
      <c r="BM44" s="40"/>
      <c r="BN44" s="510">
        <f t="shared" ref="BN44:BN47" si="711">COUNTA(BO44:BQ44)</f>
        <v>1</v>
      </c>
      <c r="BO44" s="40">
        <v>50</v>
      </c>
      <c r="BP44" s="40"/>
      <c r="BQ44" s="40"/>
      <c r="BR44" s="510">
        <f t="shared" ref="BR44:BR47" si="712">COUNTA(BS44:BT44)</f>
        <v>0</v>
      </c>
      <c r="BS44" s="40"/>
      <c r="BT44" s="40"/>
      <c r="BU44" s="510">
        <f t="shared" ref="BU44:BU47" si="713">COUNTA(BV44)</f>
        <v>1</v>
      </c>
      <c r="BV44" s="40">
        <v>44</v>
      </c>
      <c r="BW44" s="510">
        <f t="shared" ref="BW44:BW47" si="714">COUNTA(BX44:BY44)</f>
        <v>1</v>
      </c>
      <c r="BX44" s="40">
        <v>25</v>
      </c>
      <c r="BZ44" s="510">
        <f t="shared" ref="BZ44:BZ47" si="715">COUNTA(CA44:CD44)</f>
        <v>2</v>
      </c>
      <c r="CA44" s="40"/>
      <c r="CB44" s="40">
        <v>63</v>
      </c>
      <c r="CC44" s="40">
        <v>53</v>
      </c>
      <c r="CD44" s="40"/>
      <c r="CE44" s="657">
        <f t="shared" ref="CE44:CE47" si="716">COUNTIF(CF44:DZ44,"&gt;0")</f>
        <v>7</v>
      </c>
      <c r="CF44" s="40"/>
      <c r="CG44" s="510">
        <f t="shared" ref="CG44:CG47" si="717">COUNTA(CH44,CJ44:CK44,CM44:CO44,CQ44:CW44,CY44:DB44)</f>
        <v>4</v>
      </c>
      <c r="CH44" s="40">
        <v>59</v>
      </c>
      <c r="CI44" s="44"/>
      <c r="CJ44" s="40">
        <v>13</v>
      </c>
      <c r="CK44" s="40"/>
      <c r="CL44" s="351">
        <f t="shared" ref="CL44:CL47" si="718">COUNTA(CM44:CO44)</f>
        <v>1</v>
      </c>
      <c r="CM44" s="40">
        <v>53</v>
      </c>
      <c r="CN44" s="40"/>
      <c r="CO44" s="40"/>
      <c r="CP44" s="351">
        <f t="shared" ref="CP44:CP47" si="719">COUNTA(CQ44:CW44)</f>
        <v>1</v>
      </c>
      <c r="CQ44" s="40"/>
      <c r="CR44" s="40">
        <v>41</v>
      </c>
      <c r="CS44" s="40"/>
      <c r="CT44" s="40"/>
      <c r="CU44" s="40"/>
      <c r="CV44" s="40"/>
      <c r="CW44" s="40"/>
      <c r="CX44" s="351">
        <f t="shared" ref="CX44:CX47" si="720">COUNTA(CY44:DB44)</f>
        <v>0</v>
      </c>
      <c r="CY44" s="40"/>
      <c r="CZ44" s="40"/>
      <c r="DA44" s="40"/>
      <c r="DB44" s="40"/>
      <c r="DC44" s="510">
        <f t="shared" ref="DC44:DC47" si="721">COUNTA(DD44:DN44)</f>
        <v>0</v>
      </c>
      <c r="DD44" s="40"/>
      <c r="DE44" s="40"/>
      <c r="DF44" s="40"/>
      <c r="DG44" s="40"/>
      <c r="DH44" s="40"/>
      <c r="DI44" s="40"/>
      <c r="DJ44" s="40"/>
      <c r="DK44" s="40"/>
      <c r="DL44" s="40"/>
      <c r="DM44" s="40"/>
      <c r="DN44" s="40"/>
      <c r="DO44" s="510">
        <f t="shared" ref="DO44:DO47" si="722">COUNTA(DP44:DR44)</f>
        <v>0</v>
      </c>
      <c r="DP44" s="40"/>
      <c r="DQ44" s="40"/>
      <c r="DR44" s="40"/>
      <c r="DS44" s="510">
        <f t="shared" ref="DS44:DS47" si="723">COUNTA(DT44:DZ44)</f>
        <v>0</v>
      </c>
      <c r="DT44" s="40"/>
      <c r="DU44" s="40"/>
      <c r="DV44" s="40"/>
      <c r="DW44" s="40"/>
      <c r="DX44" s="40"/>
      <c r="DY44" s="40"/>
      <c r="DZ44" s="40"/>
      <c r="EA44" s="657">
        <f t="shared" ref="EA44:EA47" si="724">COUNTIF(EB44:FM44,"&gt;0")</f>
        <v>15</v>
      </c>
      <c r="EB44" s="40"/>
      <c r="EC44" s="510">
        <f t="shared" ref="EC44:EC47" si="725">COUNTA(EE44:EH44,EJ44,EL44:EM44,EO44,EQ44:EV44)</f>
        <v>3</v>
      </c>
      <c r="ED44" s="351">
        <f t="shared" ref="ED44:ED47" si="726">COUNTA(EE44:EH44)</f>
        <v>1</v>
      </c>
      <c r="EE44" s="40"/>
      <c r="EF44" s="40" t="s">
        <v>25</v>
      </c>
      <c r="EG44" s="40"/>
      <c r="EH44" s="40"/>
      <c r="EI44" s="44"/>
      <c r="EJ44" s="40"/>
      <c r="EK44" s="351">
        <f t="shared" ref="EK44:EK47" si="727">COUNTA(EL44:EM44)</f>
        <v>1</v>
      </c>
      <c r="EL44" s="40">
        <v>19</v>
      </c>
      <c r="EM44" s="40"/>
      <c r="EN44" s="44"/>
      <c r="EO44" s="40"/>
      <c r="EP44" s="351">
        <f t="shared" ref="EP44:EP47" si="728">COUNTA(EQ44:EV44)</f>
        <v>1</v>
      </c>
      <c r="EQ44" s="40">
        <v>3</v>
      </c>
      <c r="ER44" s="40"/>
      <c r="ES44" s="40"/>
      <c r="ET44" s="40"/>
      <c r="EU44" s="40"/>
      <c r="EV44" s="40"/>
      <c r="EW44" s="510">
        <f t="shared" ref="EW44:EW47" si="729">COUNTA(EY44:EZ44,FB44:FD44,FF44,FH44:FI44,FK44:FM44)</f>
        <v>4</v>
      </c>
      <c r="EX44" s="351">
        <f t="shared" ref="EX44:EX47" si="730">COUNTA(EY44:EZ44)</f>
        <v>1</v>
      </c>
      <c r="EY44" s="40">
        <v>38</v>
      </c>
      <c r="EZ44" s="40"/>
      <c r="FA44" s="351">
        <f t="shared" ref="FA44:FA47" si="731">COUNTA(FB44:FD44)</f>
        <v>1</v>
      </c>
      <c r="FB44" s="40">
        <v>59</v>
      </c>
      <c r="FC44" s="40"/>
      <c r="FD44" s="40"/>
      <c r="FE44" s="44"/>
      <c r="FF44" s="40"/>
      <c r="FG44" s="351">
        <f t="shared" ref="FG44:FG47" si="732">COUNTA(FH44:FI44)</f>
        <v>1</v>
      </c>
      <c r="FH44" s="40">
        <v>19</v>
      </c>
      <c r="FI44" s="40"/>
      <c r="FJ44" s="351">
        <f t="shared" ref="FJ44:FJ47" si="733">COUNTA(FK44:FM44)</f>
        <v>1</v>
      </c>
      <c r="FK44" s="40">
        <v>3</v>
      </c>
      <c r="FL44" s="40"/>
      <c r="FM44" s="40"/>
      <c r="FN44" s="657">
        <f t="shared" ref="FN44:FN47" si="734">COUNTIF(FO44:GG44,"&gt;0")</f>
        <v>9</v>
      </c>
      <c r="FO44" s="40"/>
      <c r="FP44" s="510">
        <f t="shared" ref="FP44:FP47" si="735">COUNTA(FQ44,FS44,FU44:FY44,GA44,GC44:GE44,FO44)</f>
        <v>4</v>
      </c>
      <c r="FQ44" s="40">
        <v>69</v>
      </c>
      <c r="FR44" s="44"/>
      <c r="FS44" s="40"/>
      <c r="FT44" s="351">
        <f t="shared" ref="FT44:FT47" si="736">COUNTA(FU44:FY44)</f>
        <v>1</v>
      </c>
      <c r="FU44" s="40">
        <v>59</v>
      </c>
      <c r="FV44" s="40"/>
      <c r="FW44" s="40"/>
      <c r="FX44" s="40"/>
      <c r="FY44" s="40"/>
      <c r="FZ44" s="44"/>
      <c r="GA44" s="40"/>
      <c r="GB44" s="510">
        <f t="shared" ref="GB44:GB47" si="737">COUNTA(GC44:GE44)</f>
        <v>2</v>
      </c>
      <c r="GC44" s="40">
        <v>31</v>
      </c>
      <c r="GD44" s="40">
        <v>31</v>
      </c>
      <c r="GE44" s="40"/>
      <c r="GF44" s="510">
        <f t="shared" ref="GF44:GF47" si="738">COUNTA(GG44)</f>
        <v>1</v>
      </c>
      <c r="GG44" s="40">
        <v>22</v>
      </c>
      <c r="GH44" s="657">
        <f>COUNTIF(GI44:GR44,"&gt;0")</f>
        <v>7</v>
      </c>
      <c r="GI44" s="40">
        <v>66</v>
      </c>
      <c r="GJ44" s="510">
        <f t="shared" ref="GJ44:GJ47" si="739">COUNTA(GK44)</f>
        <v>1</v>
      </c>
      <c r="GK44" s="40">
        <v>38</v>
      </c>
      <c r="GL44" s="40"/>
      <c r="GM44" s="510">
        <f>COUNTA(GN44:GR44)</f>
        <v>3</v>
      </c>
      <c r="GN44" s="40"/>
      <c r="GO44" s="40"/>
      <c r="GP44" s="40">
        <v>31</v>
      </c>
      <c r="GQ44" s="40">
        <v>53</v>
      </c>
      <c r="GR44" s="40">
        <v>16</v>
      </c>
      <c r="GS44" s="657">
        <f t="shared" ref="GS44:GS47" si="740">COUNTIF(GT44:HZ44,"&gt;0")</f>
        <v>11</v>
      </c>
      <c r="GT44" s="40"/>
      <c r="GU44" s="510">
        <f t="shared" ref="GU44:GU47" si="741">COUNTA(GW44:GX44,GZ44:HG44)</f>
        <v>4</v>
      </c>
      <c r="GV44" s="351">
        <f t="shared" ref="GV44:GV47" si="742">COUNTA(GW44:GX44)</f>
        <v>2</v>
      </c>
      <c r="GW44" s="40">
        <v>13</v>
      </c>
      <c r="GX44" s="40">
        <v>3</v>
      </c>
      <c r="GY44" s="351">
        <f t="shared" ref="GY44:GY47" si="743">COUNTA(GZ44:HG44)</f>
        <v>2</v>
      </c>
      <c r="GZ44" s="40"/>
      <c r="HA44" s="40"/>
      <c r="HB44" s="40"/>
      <c r="HC44" s="40">
        <v>13</v>
      </c>
      <c r="HD44" s="40">
        <v>13</v>
      </c>
      <c r="HE44" s="40"/>
      <c r="HF44" s="40"/>
      <c r="HG44" s="40"/>
      <c r="HH44" s="510">
        <f t="shared" ref="HH44:HH47" si="744">COUNTA(HI44:HN44)</f>
        <v>1</v>
      </c>
      <c r="HI44" s="40"/>
      <c r="HJ44" s="40"/>
      <c r="HK44" s="40"/>
      <c r="HL44" s="40"/>
      <c r="HM44" s="40"/>
      <c r="HN44" s="40" t="s">
        <v>25</v>
      </c>
      <c r="HO44" s="510">
        <f t="shared" ref="HO44:HO47" si="745">COUNTA(HQ44:HS44,HU44:HX44,HZ44)</f>
        <v>1</v>
      </c>
      <c r="HP44" s="351">
        <f t="shared" ref="HP44:HP47" si="746">COUNTA(HQ44:HS44)</f>
        <v>1</v>
      </c>
      <c r="HQ44" s="40">
        <v>22</v>
      </c>
      <c r="HR44" s="40"/>
      <c r="HS44" s="40"/>
      <c r="HT44" s="351">
        <f t="shared" ref="HT44:HT47" si="747">COUNTA(HU44:HX44)</f>
        <v>0</v>
      </c>
      <c r="HU44" s="40"/>
      <c r="HV44" s="40"/>
      <c r="HW44" s="40"/>
      <c r="HX44" s="40"/>
      <c r="HY44" s="44"/>
      <c r="HZ44" s="40"/>
      <c r="IA44" s="657">
        <f t="shared" ref="IA44:IA47" si="748">COUNTIF(IB44:IJ44,"&gt;0")</f>
        <v>3</v>
      </c>
      <c r="IB44" s="510">
        <f t="shared" ref="IB44:IB47" si="749">COUNTA(IC44:IJ44)</f>
        <v>2</v>
      </c>
      <c r="IC44" s="40"/>
      <c r="ID44" s="40">
        <v>38</v>
      </c>
      <c r="IE44" s="40"/>
      <c r="IF44" s="40">
        <v>69</v>
      </c>
      <c r="IG44" s="40"/>
      <c r="IH44" s="40"/>
      <c r="II44" s="40"/>
      <c r="IJ44" s="40"/>
      <c r="IK44" s="657">
        <f t="shared" ref="IK44:IK47" si="750">COUNTIF(IL44:IR44,"&gt;0")</f>
        <v>2</v>
      </c>
      <c r="IL44" s="510">
        <f t="shared" ref="IL44:IL47" si="751">COUNTA(IM44:IR44)</f>
        <v>1</v>
      </c>
      <c r="IM44" s="40">
        <v>3</v>
      </c>
      <c r="IN44" s="40"/>
      <c r="IO44" s="40"/>
      <c r="IP44" s="40"/>
      <c r="IQ44" s="40"/>
      <c r="IR44" s="40"/>
      <c r="IS44" s="657">
        <f t="shared" ref="IS44:IS47" si="752">COUNTIF(IT44:JN44,"&gt;0")</f>
        <v>4</v>
      </c>
      <c r="IT44" s="40"/>
      <c r="IU44" s="40"/>
      <c r="IV44" s="510">
        <f t="shared" ref="IV44:IV47" si="753">COUNTA(IW44:IX44,IZ44:JA44,JC44:JE44,JG44)</f>
        <v>1</v>
      </c>
      <c r="IW44" s="40"/>
      <c r="IX44" s="40"/>
      <c r="IY44" s="44"/>
      <c r="IZ44" s="40"/>
      <c r="JA44" s="40"/>
      <c r="JB44" s="44"/>
      <c r="JC44" s="40"/>
      <c r="JD44" s="40"/>
      <c r="JE44" s="40"/>
      <c r="JF44" s="44"/>
      <c r="JG44" s="40" t="s">
        <v>25</v>
      </c>
      <c r="JH44" s="510">
        <f t="shared" ref="JH44:JH47" si="754">COUNTA(JI44:JL44)</f>
        <v>2</v>
      </c>
      <c r="JI44" s="40">
        <v>13</v>
      </c>
      <c r="JJ44" s="40">
        <v>13</v>
      </c>
      <c r="JK44" s="40"/>
      <c r="JL44" s="40"/>
      <c r="JM44" s="510">
        <f t="shared" ref="JM44:JM47" si="755">COUNTA(JN44)</f>
        <v>0</v>
      </c>
      <c r="JN44" s="40"/>
      <c r="JO44" s="513"/>
      <c r="JP44" s="657">
        <f t="shared" ref="JP44:JP47" si="756">COUNTIF(JQ44:KT44,"&gt;0")</f>
        <v>22</v>
      </c>
      <c r="JQ44" s="510">
        <f t="shared" ref="JQ44:JQ47" si="757">COUNTA(JR44:JU44)</f>
        <v>3</v>
      </c>
      <c r="JR44" s="45">
        <v>88</v>
      </c>
      <c r="JS44" s="40">
        <v>16</v>
      </c>
      <c r="JT44" s="40"/>
      <c r="JU44" s="40">
        <v>16</v>
      </c>
      <c r="JV44" s="40"/>
      <c r="JW44" s="40">
        <v>25</v>
      </c>
      <c r="JX44" s="40">
        <v>9</v>
      </c>
      <c r="JY44" s="40">
        <v>28</v>
      </c>
      <c r="JZ44" s="40">
        <v>72</v>
      </c>
      <c r="KA44" s="40">
        <v>69</v>
      </c>
      <c r="KB44" s="40">
        <v>9</v>
      </c>
      <c r="KC44" s="40">
        <v>66</v>
      </c>
      <c r="KD44" s="510">
        <f t="shared" ref="KD44:KD47" si="758">COUNTA(KE44:KG44)</f>
        <v>1</v>
      </c>
      <c r="KE44" s="40">
        <v>38</v>
      </c>
      <c r="KF44" s="40"/>
      <c r="KG44" s="40"/>
      <c r="KH44" s="510">
        <f t="shared" ref="KH44:KH47" si="759">COUNTA(KI44:KL44)</f>
        <v>2</v>
      </c>
      <c r="KI44" s="40"/>
      <c r="KJ44" s="40"/>
      <c r="KK44" s="40">
        <v>41</v>
      </c>
      <c r="KL44" s="40">
        <v>19</v>
      </c>
      <c r="KM44" s="510">
        <f t="shared" ref="KM44:KM47" si="760">COUNTA(KN44:KP44)</f>
        <v>3</v>
      </c>
      <c r="KN44" s="40">
        <v>41</v>
      </c>
      <c r="KO44" s="40">
        <v>38</v>
      </c>
      <c r="KP44" s="40">
        <v>53</v>
      </c>
      <c r="KQ44" s="510">
        <f>COUNTA(KR44:KS44)</f>
        <v>1</v>
      </c>
      <c r="KR44" s="40"/>
      <c r="KS44" s="40">
        <v>25</v>
      </c>
      <c r="KT44" s="40"/>
      <c r="KU44" s="657">
        <f t="shared" ref="KU44:KU47" si="761">COUNTIF(KV44:MP44,"&gt;0")</f>
        <v>32</v>
      </c>
      <c r="KV44" s="510">
        <f t="shared" ref="KV44:KV47" si="762">COUNTA(KW44:LA44)</f>
        <v>4</v>
      </c>
      <c r="KW44" s="40">
        <v>13</v>
      </c>
      <c r="KX44" s="40">
        <v>38</v>
      </c>
      <c r="KY44" s="40"/>
      <c r="KZ44" s="40">
        <v>41</v>
      </c>
      <c r="LA44" s="40">
        <v>53</v>
      </c>
      <c r="LB44" s="510">
        <f t="shared" ref="LB44:LB47" si="763">COUNTA(LC44:LE44,LG44:LI44)</f>
        <v>5</v>
      </c>
      <c r="LC44" s="40">
        <v>72</v>
      </c>
      <c r="LD44" s="40">
        <v>63</v>
      </c>
      <c r="LE44" s="40">
        <v>44</v>
      </c>
      <c r="LF44" s="351">
        <f t="shared" ref="LF44:LF47" si="764">COUNTA(LG44:LI44)</f>
        <v>2</v>
      </c>
      <c r="LG44" s="40"/>
      <c r="LH44" s="40">
        <v>25</v>
      </c>
      <c r="LI44" s="40">
        <v>91</v>
      </c>
      <c r="LJ44" s="510">
        <f t="shared" ref="LJ44:LJ47" si="765">COUNTA(LK44:LX44)</f>
        <v>11</v>
      </c>
      <c r="LK44" s="40">
        <v>25</v>
      </c>
      <c r="LL44" s="40">
        <v>50</v>
      </c>
      <c r="LM44" s="40">
        <v>59</v>
      </c>
      <c r="LN44" s="40">
        <v>59</v>
      </c>
      <c r="LO44" s="40"/>
      <c r="LP44" s="40">
        <v>59</v>
      </c>
      <c r="LQ44" s="40">
        <v>6</v>
      </c>
      <c r="LR44" s="40" t="s">
        <v>25</v>
      </c>
      <c r="LS44" s="40"/>
      <c r="LT44" s="40"/>
      <c r="LU44" s="40">
        <v>25</v>
      </c>
      <c r="LV44" s="40">
        <v>44</v>
      </c>
      <c r="LW44" s="40">
        <v>53</v>
      </c>
      <c r="LX44" s="40">
        <v>47</v>
      </c>
      <c r="LY44" s="510">
        <f t="shared" ref="LY44:LY47" si="766">COUNTA(LZ44:MD44)</f>
        <v>3</v>
      </c>
      <c r="LZ44" s="40"/>
      <c r="MA44" s="40">
        <v>63</v>
      </c>
      <c r="MB44" s="40"/>
      <c r="MC44" s="40">
        <v>75</v>
      </c>
      <c r="MD44" s="40">
        <v>19</v>
      </c>
      <c r="ME44" s="510">
        <f t="shared" ref="ME44:ME47" si="767">COUNTA(MF44:MI44)</f>
        <v>1</v>
      </c>
      <c r="MF44" s="40"/>
      <c r="MG44" s="40"/>
      <c r="MH44" s="40">
        <v>72</v>
      </c>
      <c r="MI44" s="40"/>
      <c r="MJ44" s="510">
        <f t="shared" ref="MJ44:MJ47" si="768">COUNTA(MK44:MP44)</f>
        <v>2</v>
      </c>
      <c r="MK44" s="40"/>
      <c r="ML44" s="40"/>
      <c r="MM44" s="40"/>
      <c r="MN44" s="40"/>
      <c r="MO44" s="40">
        <v>9</v>
      </c>
      <c r="MP44" s="40">
        <v>44</v>
      </c>
      <c r="MQ44" s="163"/>
      <c r="MR44" s="40"/>
      <c r="MS44" s="40"/>
      <c r="MT44" s="40"/>
      <c r="MU44" s="40"/>
      <c r="MV44" s="40"/>
      <c r="MW44" s="40"/>
      <c r="MX44" s="40"/>
      <c r="MY44" s="40"/>
      <c r="MZ44" s="40">
        <v>3</v>
      </c>
      <c r="NA44" s="34"/>
      <c r="NB44" s="34"/>
      <c r="NC44" s="34"/>
      <c r="ND44" s="34"/>
    </row>
    <row r="45" spans="1:369">
      <c r="A45" s="1248">
        <v>12</v>
      </c>
      <c r="B45" s="34" t="s">
        <v>58</v>
      </c>
      <c r="C45" s="2">
        <v>2022</v>
      </c>
      <c r="D45" s="34" t="s">
        <v>59</v>
      </c>
      <c r="E45" s="34" t="s">
        <v>35</v>
      </c>
      <c r="F45" s="34" t="s">
        <v>39</v>
      </c>
      <c r="G45" s="35">
        <v>37</v>
      </c>
      <c r="H45" s="42">
        <v>0.4</v>
      </c>
      <c r="I45" s="43">
        <v>1</v>
      </c>
      <c r="J45" s="2" t="s">
        <v>60</v>
      </c>
      <c r="K45" s="34" t="s">
        <v>61</v>
      </c>
      <c r="L45" s="34" t="s">
        <v>46</v>
      </c>
      <c r="M45" s="2" t="s">
        <v>62</v>
      </c>
      <c r="N45" s="38" t="s">
        <v>25</v>
      </c>
      <c r="O45" s="38" t="s">
        <v>25</v>
      </c>
      <c r="P45" s="42" t="s">
        <v>25</v>
      </c>
      <c r="Q45" s="2" t="s">
        <v>25</v>
      </c>
      <c r="R45" s="34" t="s">
        <v>40</v>
      </c>
      <c r="S45" s="39" t="s">
        <v>2200</v>
      </c>
      <c r="T45" s="39" t="s">
        <v>33</v>
      </c>
      <c r="U45" s="34" t="s">
        <v>2204</v>
      </c>
      <c r="V45" s="153"/>
      <c r="W45" s="657">
        <f t="shared" si="704"/>
        <v>29</v>
      </c>
      <c r="X45" s="510">
        <f t="shared" si="705"/>
        <v>1</v>
      </c>
      <c r="Y45" s="40">
        <v>43</v>
      </c>
      <c r="Z45" s="510">
        <f t="shared" si="706"/>
        <v>1</v>
      </c>
      <c r="AA45" s="40">
        <v>71</v>
      </c>
      <c r="AB45" s="510">
        <f t="shared" si="707"/>
        <v>1</v>
      </c>
      <c r="AC45" s="40">
        <v>5</v>
      </c>
      <c r="AD45" s="510">
        <f t="shared" si="708"/>
        <v>4</v>
      </c>
      <c r="AE45" s="40">
        <v>57</v>
      </c>
      <c r="AF45" s="40">
        <v>5</v>
      </c>
      <c r="AG45" s="40">
        <v>27</v>
      </c>
      <c r="AH45" s="40">
        <v>3</v>
      </c>
      <c r="AI45" s="510">
        <f t="shared" si="709"/>
        <v>8</v>
      </c>
      <c r="AJ45" s="40"/>
      <c r="AK45" s="44"/>
      <c r="AL45" s="40">
        <v>49</v>
      </c>
      <c r="AM45" s="351">
        <f t="shared" si="710"/>
        <v>5</v>
      </c>
      <c r="AN45" s="40">
        <v>86</v>
      </c>
      <c r="AO45" s="40">
        <v>11</v>
      </c>
      <c r="AP45" s="40">
        <v>24</v>
      </c>
      <c r="AQ45" s="40">
        <v>3</v>
      </c>
      <c r="AR45" s="40"/>
      <c r="AS45" s="40"/>
      <c r="AT45" s="40"/>
      <c r="AU45" s="40"/>
      <c r="AV45" s="40">
        <v>8</v>
      </c>
      <c r="AW45" s="40"/>
      <c r="AX45" s="40"/>
      <c r="AY45" s="44"/>
      <c r="AZ45" s="41">
        <v>71</v>
      </c>
      <c r="BA45" s="44"/>
      <c r="BB45" s="40">
        <v>3</v>
      </c>
      <c r="BC45" s="510">
        <f>COUNTA(BD45:BE45)</f>
        <v>2</v>
      </c>
      <c r="BD45" s="40">
        <v>100</v>
      </c>
      <c r="BE45" s="40">
        <v>8</v>
      </c>
      <c r="BF45" s="510">
        <f t="shared" ref="BF45:BF47" si="769">COUNTA(BG45:BJ45)</f>
        <v>4</v>
      </c>
      <c r="BG45" s="40">
        <v>30</v>
      </c>
      <c r="BH45" s="40">
        <v>41</v>
      </c>
      <c r="BI45" s="40">
        <v>5</v>
      </c>
      <c r="BJ45" s="40">
        <v>11</v>
      </c>
      <c r="BK45" s="657">
        <f>COUNTIF(BL45:CD45,"&gt;0")</f>
        <v>11</v>
      </c>
      <c r="BL45" s="40"/>
      <c r="BM45" s="40"/>
      <c r="BN45" s="510">
        <f t="shared" si="711"/>
        <v>1</v>
      </c>
      <c r="BO45" s="40">
        <v>43</v>
      </c>
      <c r="BP45" s="40"/>
      <c r="BQ45" s="40"/>
      <c r="BR45" s="510">
        <f t="shared" si="712"/>
        <v>2</v>
      </c>
      <c r="BS45" s="40">
        <v>24</v>
      </c>
      <c r="BT45" s="40">
        <v>14</v>
      </c>
      <c r="BU45" s="510">
        <f t="shared" si="713"/>
        <v>1</v>
      </c>
      <c r="BV45" s="40">
        <v>19</v>
      </c>
      <c r="BW45" s="510">
        <f t="shared" si="714"/>
        <v>0</v>
      </c>
      <c r="BX45" s="40"/>
      <c r="BZ45" s="510">
        <f t="shared" si="715"/>
        <v>3</v>
      </c>
      <c r="CA45" s="40">
        <v>24</v>
      </c>
      <c r="CB45" s="40">
        <v>24</v>
      </c>
      <c r="CC45" s="40"/>
      <c r="CD45" s="40">
        <v>8</v>
      </c>
      <c r="CE45" s="657">
        <f t="shared" si="716"/>
        <v>11</v>
      </c>
      <c r="CF45" s="40"/>
      <c r="CG45" s="510">
        <f t="shared" si="717"/>
        <v>8</v>
      </c>
      <c r="CH45" s="40"/>
      <c r="CI45" s="44"/>
      <c r="CJ45" s="40">
        <v>19</v>
      </c>
      <c r="CK45" s="40">
        <v>30</v>
      </c>
      <c r="CL45" s="351">
        <f t="shared" si="718"/>
        <v>2</v>
      </c>
      <c r="CM45" s="40">
        <v>68</v>
      </c>
      <c r="CN45" s="40"/>
      <c r="CO45" s="40">
        <v>14</v>
      </c>
      <c r="CP45" s="351">
        <f t="shared" si="719"/>
        <v>4</v>
      </c>
      <c r="CQ45" s="40"/>
      <c r="CR45" s="40">
        <v>51</v>
      </c>
      <c r="CS45" s="40">
        <v>19</v>
      </c>
      <c r="CT45" s="40"/>
      <c r="CU45" s="40">
        <v>30</v>
      </c>
      <c r="CV45" s="40"/>
      <c r="CW45" s="40">
        <v>3</v>
      </c>
      <c r="CX45" s="351">
        <f t="shared" si="720"/>
        <v>0</v>
      </c>
      <c r="CY45" s="40"/>
      <c r="CZ45" s="40"/>
      <c r="DA45" s="40"/>
      <c r="DB45" s="40"/>
      <c r="DC45" s="510">
        <f t="shared" si="721"/>
        <v>0</v>
      </c>
      <c r="DD45" s="40"/>
      <c r="DE45" s="40"/>
      <c r="DF45" s="40"/>
      <c r="DG45" s="40"/>
      <c r="DH45" s="40"/>
      <c r="DI45" s="40"/>
      <c r="DJ45" s="40"/>
      <c r="DK45" s="40"/>
      <c r="DL45" s="40"/>
      <c r="DM45" s="40"/>
      <c r="DN45" s="40"/>
      <c r="DO45" s="510">
        <f t="shared" si="722"/>
        <v>0</v>
      </c>
      <c r="DP45" s="40"/>
      <c r="DQ45" s="40"/>
      <c r="DR45" s="40"/>
      <c r="DS45" s="510">
        <f t="shared" si="723"/>
        <v>0</v>
      </c>
      <c r="DT45" s="40"/>
      <c r="DU45" s="40"/>
      <c r="DV45" s="40"/>
      <c r="DW45" s="40"/>
      <c r="DX45" s="40"/>
      <c r="DY45" s="40"/>
      <c r="DZ45" s="40"/>
      <c r="EA45" s="657">
        <f t="shared" si="724"/>
        <v>22</v>
      </c>
      <c r="EB45" s="40"/>
      <c r="EC45" s="510">
        <f t="shared" si="725"/>
        <v>6</v>
      </c>
      <c r="ED45" s="351">
        <f t="shared" si="726"/>
        <v>3</v>
      </c>
      <c r="EE45" s="40">
        <v>5</v>
      </c>
      <c r="EF45" s="40">
        <v>3</v>
      </c>
      <c r="EG45" s="40"/>
      <c r="EH45" s="40">
        <v>3</v>
      </c>
      <c r="EI45" s="44"/>
      <c r="EJ45" s="40"/>
      <c r="EK45" s="351">
        <f t="shared" si="727"/>
        <v>1</v>
      </c>
      <c r="EL45" s="40">
        <v>16</v>
      </c>
      <c r="EM45" s="40"/>
      <c r="EN45" s="44"/>
      <c r="EO45" s="40"/>
      <c r="EP45" s="351">
        <f t="shared" si="728"/>
        <v>2</v>
      </c>
      <c r="EQ45" s="40"/>
      <c r="ER45" s="40"/>
      <c r="ES45" s="40"/>
      <c r="ET45" s="40">
        <v>14</v>
      </c>
      <c r="EU45" s="40">
        <v>11</v>
      </c>
      <c r="EV45" s="40"/>
      <c r="EW45" s="510">
        <f t="shared" si="729"/>
        <v>7</v>
      </c>
      <c r="EX45" s="351">
        <f t="shared" si="730"/>
        <v>1</v>
      </c>
      <c r="EY45" s="40">
        <v>54</v>
      </c>
      <c r="EZ45" s="40"/>
      <c r="FA45" s="351">
        <f t="shared" si="731"/>
        <v>3</v>
      </c>
      <c r="FB45" s="40">
        <v>76</v>
      </c>
      <c r="FC45" s="40">
        <v>8</v>
      </c>
      <c r="FD45" s="40">
        <v>35</v>
      </c>
      <c r="FE45" s="44"/>
      <c r="FF45" s="40"/>
      <c r="FG45" s="351">
        <f t="shared" si="732"/>
        <v>2</v>
      </c>
      <c r="FH45" s="40">
        <v>27</v>
      </c>
      <c r="FI45" s="40">
        <v>5</v>
      </c>
      <c r="FJ45" s="351">
        <f t="shared" si="733"/>
        <v>1</v>
      </c>
      <c r="FK45" s="40">
        <v>14</v>
      </c>
      <c r="FL45" s="40"/>
      <c r="FM45" s="40"/>
      <c r="FN45" s="657">
        <f t="shared" si="734"/>
        <v>14</v>
      </c>
      <c r="FO45" s="40">
        <v>32</v>
      </c>
      <c r="FP45" s="510">
        <f t="shared" si="735"/>
        <v>9</v>
      </c>
      <c r="FQ45" s="40">
        <v>32</v>
      </c>
      <c r="FR45" s="44"/>
      <c r="FS45" s="40">
        <v>16</v>
      </c>
      <c r="FT45" s="351">
        <f t="shared" si="736"/>
        <v>2</v>
      </c>
      <c r="FU45" s="40">
        <v>8</v>
      </c>
      <c r="FV45" s="40"/>
      <c r="FW45" s="40">
        <v>41</v>
      </c>
      <c r="FX45" s="40"/>
      <c r="FY45" s="40"/>
      <c r="FZ45" s="44"/>
      <c r="GA45" s="40">
        <v>5</v>
      </c>
      <c r="GB45" s="510">
        <f t="shared" si="737"/>
        <v>3</v>
      </c>
      <c r="GC45" s="40">
        <v>24</v>
      </c>
      <c r="GD45" s="40">
        <v>27</v>
      </c>
      <c r="GE45" s="40">
        <v>14</v>
      </c>
      <c r="GF45" s="510">
        <f t="shared" si="738"/>
        <v>1</v>
      </c>
      <c r="GG45" s="40">
        <v>43</v>
      </c>
      <c r="GH45" s="657">
        <f>COUNTIF(GI45:GR45,"&gt;0")</f>
        <v>7</v>
      </c>
      <c r="GI45" s="40">
        <v>35</v>
      </c>
      <c r="GJ45" s="510">
        <f t="shared" si="739"/>
        <v>1</v>
      </c>
      <c r="GK45" s="40">
        <v>19</v>
      </c>
      <c r="GL45" s="40">
        <v>5</v>
      </c>
      <c r="GM45" s="510">
        <f>COUNTA(GN45:GR45)</f>
        <v>2</v>
      </c>
      <c r="GN45" s="40"/>
      <c r="GO45" s="40"/>
      <c r="GP45" s="40"/>
      <c r="GQ45" s="40">
        <v>79</v>
      </c>
      <c r="GR45" s="40">
        <v>49</v>
      </c>
      <c r="GS45" s="657">
        <f t="shared" si="740"/>
        <v>13</v>
      </c>
      <c r="GT45" s="40"/>
      <c r="GU45" s="510">
        <f t="shared" si="741"/>
        <v>4</v>
      </c>
      <c r="GV45" s="351">
        <f t="shared" si="742"/>
        <v>2</v>
      </c>
      <c r="GW45" s="40">
        <v>49</v>
      </c>
      <c r="GX45" s="40">
        <v>3</v>
      </c>
      <c r="GY45" s="351">
        <f t="shared" si="743"/>
        <v>2</v>
      </c>
      <c r="GZ45" s="40"/>
      <c r="HA45" s="40"/>
      <c r="HB45" s="40">
        <v>30</v>
      </c>
      <c r="HC45" s="40">
        <v>30</v>
      </c>
      <c r="HD45" s="40"/>
      <c r="HE45" s="40"/>
      <c r="HF45" s="40"/>
      <c r="HG45" s="40"/>
      <c r="HH45" s="510">
        <f t="shared" si="744"/>
        <v>2</v>
      </c>
      <c r="HI45" s="40"/>
      <c r="HJ45" s="40"/>
      <c r="HK45" s="40"/>
      <c r="HL45" s="40">
        <v>5</v>
      </c>
      <c r="HM45" s="40"/>
      <c r="HN45" s="40">
        <v>5</v>
      </c>
      <c r="HO45" s="510">
        <f t="shared" si="745"/>
        <v>1</v>
      </c>
      <c r="HP45" s="351">
        <f t="shared" si="746"/>
        <v>1</v>
      </c>
      <c r="HQ45" s="40">
        <v>24</v>
      </c>
      <c r="HR45" s="40"/>
      <c r="HS45" s="40"/>
      <c r="HT45" s="351">
        <f t="shared" si="747"/>
        <v>0</v>
      </c>
      <c r="HU45" s="40"/>
      <c r="HV45" s="40"/>
      <c r="HW45" s="40"/>
      <c r="HX45" s="40"/>
      <c r="HY45" s="44"/>
      <c r="HZ45" s="40"/>
      <c r="IA45" s="657">
        <f t="shared" si="748"/>
        <v>2</v>
      </c>
      <c r="IB45" s="510">
        <f t="shared" si="749"/>
        <v>1</v>
      </c>
      <c r="IC45" s="40">
        <v>30</v>
      </c>
      <c r="ID45" s="40"/>
      <c r="IE45" s="40"/>
      <c r="IF45" s="40"/>
      <c r="IG45" s="40"/>
      <c r="IH45" s="40"/>
      <c r="II45" s="40"/>
      <c r="IJ45" s="40"/>
      <c r="IK45" s="657">
        <f t="shared" si="750"/>
        <v>2</v>
      </c>
      <c r="IL45" s="510">
        <f t="shared" si="751"/>
        <v>1</v>
      </c>
      <c r="IM45" s="40">
        <v>11</v>
      </c>
      <c r="IN45" s="40"/>
      <c r="IO45" s="40"/>
      <c r="IP45" s="40"/>
      <c r="IQ45" s="40"/>
      <c r="IR45" s="40"/>
      <c r="IS45" s="657">
        <f t="shared" si="752"/>
        <v>7</v>
      </c>
      <c r="IT45" s="40"/>
      <c r="IU45" s="40"/>
      <c r="IV45" s="510">
        <f t="shared" si="753"/>
        <v>2</v>
      </c>
      <c r="IW45" s="40"/>
      <c r="IX45" s="40">
        <v>5</v>
      </c>
      <c r="IY45" s="44"/>
      <c r="IZ45" s="40"/>
      <c r="JA45" s="40"/>
      <c r="JB45" s="44"/>
      <c r="JC45" s="40"/>
      <c r="JD45" s="40"/>
      <c r="JE45" s="40"/>
      <c r="JF45" s="44"/>
      <c r="JG45" s="40">
        <v>14</v>
      </c>
      <c r="JH45" s="510">
        <f t="shared" si="754"/>
        <v>3</v>
      </c>
      <c r="JI45" s="40">
        <v>19</v>
      </c>
      <c r="JJ45" s="40">
        <v>3</v>
      </c>
      <c r="JK45" s="40"/>
      <c r="JL45" s="40">
        <v>3</v>
      </c>
      <c r="JM45" s="510">
        <f t="shared" si="755"/>
        <v>0</v>
      </c>
      <c r="JN45" s="40"/>
      <c r="JO45" s="513"/>
      <c r="JP45" s="657">
        <f t="shared" si="756"/>
        <v>16</v>
      </c>
      <c r="JQ45" s="510">
        <f t="shared" si="757"/>
        <v>3</v>
      </c>
      <c r="JR45" s="45">
        <v>51</v>
      </c>
      <c r="JS45" s="40">
        <v>13</v>
      </c>
      <c r="JT45" s="40">
        <v>13</v>
      </c>
      <c r="JU45" s="40"/>
      <c r="JV45" s="40">
        <v>3</v>
      </c>
      <c r="JW45" s="40">
        <v>5</v>
      </c>
      <c r="JX45" s="40">
        <v>42</v>
      </c>
      <c r="JY45" s="40">
        <v>8</v>
      </c>
      <c r="JZ45" s="40">
        <v>71</v>
      </c>
      <c r="KA45" s="40"/>
      <c r="KB45" s="40"/>
      <c r="KC45" s="40">
        <v>50</v>
      </c>
      <c r="KD45" s="510">
        <f t="shared" si="758"/>
        <v>0</v>
      </c>
      <c r="KE45" s="40"/>
      <c r="KF45" s="40"/>
      <c r="KG45" s="40"/>
      <c r="KH45" s="510">
        <f t="shared" si="759"/>
        <v>1</v>
      </c>
      <c r="KI45" s="40"/>
      <c r="KJ45" s="40">
        <v>51</v>
      </c>
      <c r="KK45" s="40"/>
      <c r="KL45" s="40"/>
      <c r="KM45" s="510">
        <f t="shared" si="760"/>
        <v>0</v>
      </c>
      <c r="KN45" s="40"/>
      <c r="KO45" s="40"/>
      <c r="KP45" s="40"/>
      <c r="KQ45" s="510">
        <f t="shared" ref="KQ45:KQ47" si="770">COUNTA(KR45:KS45)</f>
        <v>2</v>
      </c>
      <c r="KR45" s="40">
        <v>3</v>
      </c>
      <c r="KS45" s="40">
        <v>27</v>
      </c>
      <c r="KT45" s="40">
        <v>5</v>
      </c>
      <c r="KU45" s="657">
        <f t="shared" si="761"/>
        <v>27</v>
      </c>
      <c r="KV45" s="510">
        <f t="shared" si="762"/>
        <v>3</v>
      </c>
      <c r="KW45" s="40"/>
      <c r="KX45" s="40">
        <v>26</v>
      </c>
      <c r="KY45" s="40"/>
      <c r="KZ45" s="40">
        <v>32</v>
      </c>
      <c r="LA45" s="40">
        <v>18</v>
      </c>
      <c r="LB45" s="510">
        <f t="shared" si="763"/>
        <v>1</v>
      </c>
      <c r="LC45" s="40"/>
      <c r="LD45" s="40"/>
      <c r="LE45" s="40"/>
      <c r="LF45" s="351">
        <f t="shared" si="764"/>
        <v>1</v>
      </c>
      <c r="LG45" s="40">
        <v>65</v>
      </c>
      <c r="LH45" s="40"/>
      <c r="LI45" s="40"/>
      <c r="LJ45" s="510">
        <f t="shared" si="765"/>
        <v>6</v>
      </c>
      <c r="LK45" s="40">
        <v>11</v>
      </c>
      <c r="LL45" s="40"/>
      <c r="LM45" s="40"/>
      <c r="LN45" s="40">
        <v>27</v>
      </c>
      <c r="LO45" s="40"/>
      <c r="LP45" s="40">
        <v>27</v>
      </c>
      <c r="LQ45" s="40"/>
      <c r="LR45" s="40"/>
      <c r="LS45" s="40">
        <v>19</v>
      </c>
      <c r="LT45" s="40"/>
      <c r="LU45" s="40">
        <v>27</v>
      </c>
      <c r="LV45" s="40">
        <v>14</v>
      </c>
      <c r="LW45" s="40"/>
      <c r="LX45" s="40"/>
      <c r="LY45" s="510">
        <f t="shared" si="766"/>
        <v>4</v>
      </c>
      <c r="LZ45" s="40"/>
      <c r="MA45" s="40">
        <v>30</v>
      </c>
      <c r="MB45" s="40">
        <v>11</v>
      </c>
      <c r="MC45" s="40">
        <v>19</v>
      </c>
      <c r="MD45" s="40">
        <v>16</v>
      </c>
      <c r="ME45" s="510">
        <f t="shared" si="767"/>
        <v>4</v>
      </c>
      <c r="MF45" s="40">
        <v>3</v>
      </c>
      <c r="MG45" s="40">
        <v>3</v>
      </c>
      <c r="MH45" s="40">
        <v>51</v>
      </c>
      <c r="MI45" s="40">
        <v>3</v>
      </c>
      <c r="MJ45" s="510">
        <f t="shared" si="768"/>
        <v>2</v>
      </c>
      <c r="MK45" s="40"/>
      <c r="ML45" s="40"/>
      <c r="MM45" s="40"/>
      <c r="MN45" s="40">
        <v>13</v>
      </c>
      <c r="MO45" s="40"/>
      <c r="MP45" s="40">
        <v>86</v>
      </c>
      <c r="MQ45" s="163"/>
      <c r="MR45" s="40"/>
      <c r="MS45" s="40"/>
      <c r="MT45" s="40"/>
      <c r="MU45" s="40"/>
      <c r="MV45" s="40"/>
      <c r="MW45" s="40"/>
      <c r="MX45" s="40"/>
      <c r="MY45" s="40"/>
      <c r="MZ45" s="40"/>
      <c r="NA45" s="34"/>
      <c r="NB45" s="34"/>
      <c r="NC45" s="34"/>
      <c r="ND45" s="34"/>
    </row>
    <row r="46" spans="1:369">
      <c r="A46" s="1248">
        <v>13</v>
      </c>
      <c r="B46" s="34" t="s">
        <v>64</v>
      </c>
      <c r="C46" s="2">
        <v>2022</v>
      </c>
      <c r="D46" s="34" t="s">
        <v>59</v>
      </c>
      <c r="E46" s="34" t="s">
        <v>35</v>
      </c>
      <c r="F46" s="34" t="s">
        <v>39</v>
      </c>
      <c r="G46" s="35">
        <v>35</v>
      </c>
      <c r="H46" s="42">
        <v>0.629</v>
      </c>
      <c r="I46" s="43" t="s">
        <v>1362</v>
      </c>
      <c r="J46" s="2" t="s">
        <v>65</v>
      </c>
      <c r="K46" s="34" t="s">
        <v>66</v>
      </c>
      <c r="L46" s="34" t="s">
        <v>46</v>
      </c>
      <c r="M46" s="2" t="s">
        <v>67</v>
      </c>
      <c r="N46" s="38" t="s">
        <v>68</v>
      </c>
      <c r="O46" s="38" t="s">
        <v>25</v>
      </c>
      <c r="P46" s="42">
        <v>0.11</v>
      </c>
      <c r="Q46" s="2" t="s">
        <v>25</v>
      </c>
      <c r="R46" s="34" t="s">
        <v>40</v>
      </c>
      <c r="S46" s="39" t="s">
        <v>63</v>
      </c>
      <c r="T46" s="39" t="s">
        <v>69</v>
      </c>
      <c r="U46" s="34" t="s">
        <v>70</v>
      </c>
      <c r="V46" s="153"/>
      <c r="W46" s="657">
        <f t="shared" si="704"/>
        <v>17</v>
      </c>
      <c r="X46" s="510">
        <f t="shared" si="705"/>
        <v>1</v>
      </c>
      <c r="Y46" s="40">
        <v>63</v>
      </c>
      <c r="Z46" s="510">
        <f t="shared" si="706"/>
        <v>0</v>
      </c>
      <c r="AA46" s="40"/>
      <c r="AB46" s="510">
        <f t="shared" si="707"/>
        <v>1</v>
      </c>
      <c r="AC46" s="40">
        <v>23</v>
      </c>
      <c r="AD46" s="510">
        <f t="shared" si="708"/>
        <v>2</v>
      </c>
      <c r="AE46" s="40">
        <v>69</v>
      </c>
      <c r="AF46" s="41"/>
      <c r="AG46" s="40">
        <v>17</v>
      </c>
      <c r="AH46" s="40"/>
      <c r="AI46" s="510">
        <f t="shared" si="709"/>
        <v>4</v>
      </c>
      <c r="AJ46" s="40">
        <v>63</v>
      </c>
      <c r="AK46" s="44"/>
      <c r="AL46" s="40">
        <v>49</v>
      </c>
      <c r="AM46" s="351">
        <f t="shared" si="710"/>
        <v>1</v>
      </c>
      <c r="AN46" s="41">
        <v>66</v>
      </c>
      <c r="AO46" s="40"/>
      <c r="AP46" s="41"/>
      <c r="AQ46" s="40"/>
      <c r="AR46" s="40"/>
      <c r="AS46" s="40"/>
      <c r="AT46" s="40"/>
      <c r="AU46" s="40"/>
      <c r="AV46" s="40"/>
      <c r="AW46" s="40"/>
      <c r="AX46" s="40"/>
      <c r="AY46" s="44"/>
      <c r="AZ46" s="41"/>
      <c r="BA46" s="44"/>
      <c r="BB46" s="40">
        <v>17</v>
      </c>
      <c r="BC46" s="510">
        <f>COUNTA(BD46:BE46)</f>
        <v>1</v>
      </c>
      <c r="BD46" s="40">
        <v>89</v>
      </c>
      <c r="BE46" s="40"/>
      <c r="BF46" s="510">
        <f t="shared" si="769"/>
        <v>1</v>
      </c>
      <c r="BG46" s="40"/>
      <c r="BH46" s="40"/>
      <c r="BI46" s="40">
        <v>26</v>
      </c>
      <c r="BJ46" s="40"/>
      <c r="BK46" s="657">
        <f>COUNTIF(BL46:CD46,"&gt;0")</f>
        <v>6</v>
      </c>
      <c r="BL46" s="40"/>
      <c r="BM46" s="40"/>
      <c r="BN46" s="510">
        <f t="shared" si="711"/>
        <v>1</v>
      </c>
      <c r="BO46" s="40">
        <v>46</v>
      </c>
      <c r="BP46" s="40"/>
      <c r="BQ46" s="40"/>
      <c r="BR46" s="510">
        <f t="shared" si="712"/>
        <v>0</v>
      </c>
      <c r="BS46" s="40"/>
      <c r="BT46" s="40"/>
      <c r="BU46" s="510">
        <f t="shared" si="713"/>
        <v>1</v>
      </c>
      <c r="BV46" s="40">
        <v>40</v>
      </c>
      <c r="BW46" s="510">
        <f t="shared" si="714"/>
        <v>0</v>
      </c>
      <c r="BX46" s="40"/>
      <c r="BZ46" s="510">
        <f t="shared" si="715"/>
        <v>1</v>
      </c>
      <c r="CA46" s="40"/>
      <c r="CB46" s="40">
        <v>29</v>
      </c>
      <c r="CC46" s="40"/>
      <c r="CD46" s="40"/>
      <c r="CE46" s="657">
        <f t="shared" si="716"/>
        <v>5</v>
      </c>
      <c r="CF46" s="40"/>
      <c r="CG46" s="510">
        <f t="shared" si="717"/>
        <v>2</v>
      </c>
      <c r="CH46" s="40"/>
      <c r="CI46" s="44"/>
      <c r="CJ46" s="40"/>
      <c r="CK46" s="40"/>
      <c r="CL46" s="351">
        <f t="shared" si="718"/>
        <v>1</v>
      </c>
      <c r="CM46" s="40">
        <v>74</v>
      </c>
      <c r="CN46" s="40"/>
      <c r="CO46" s="40"/>
      <c r="CP46" s="351">
        <f t="shared" si="719"/>
        <v>1</v>
      </c>
      <c r="CQ46" s="40"/>
      <c r="CR46" s="40">
        <v>23</v>
      </c>
      <c r="CS46" s="40"/>
      <c r="CT46" s="40"/>
      <c r="CU46" s="40"/>
      <c r="CV46" s="40"/>
      <c r="CW46" s="40"/>
      <c r="CX46" s="351">
        <f t="shared" si="720"/>
        <v>0</v>
      </c>
      <c r="CY46" s="40"/>
      <c r="CZ46" s="40"/>
      <c r="DA46" s="40"/>
      <c r="DB46" s="40"/>
      <c r="DC46" s="510">
        <f t="shared" si="721"/>
        <v>0</v>
      </c>
      <c r="DD46" s="40"/>
      <c r="DE46" s="40"/>
      <c r="DF46" s="40"/>
      <c r="DG46" s="40"/>
      <c r="DH46" s="40"/>
      <c r="DI46" s="40"/>
      <c r="DJ46" s="40"/>
      <c r="DK46" s="40"/>
      <c r="DL46" s="40"/>
      <c r="DM46" s="40"/>
      <c r="DN46" s="40"/>
      <c r="DO46" s="510">
        <f t="shared" si="722"/>
        <v>0</v>
      </c>
      <c r="DP46" s="40"/>
      <c r="DQ46" s="40"/>
      <c r="DR46" s="40"/>
      <c r="DS46" s="510">
        <f t="shared" si="723"/>
        <v>0</v>
      </c>
      <c r="DT46" s="40"/>
      <c r="DU46" s="40"/>
      <c r="DV46" s="40"/>
      <c r="DW46" s="40"/>
      <c r="DX46" s="40"/>
      <c r="DY46" s="40"/>
      <c r="DZ46" s="40"/>
      <c r="EA46" s="657">
        <f t="shared" si="724"/>
        <v>12</v>
      </c>
      <c r="EB46" s="40"/>
      <c r="EC46" s="510">
        <f t="shared" si="725"/>
        <v>3</v>
      </c>
      <c r="ED46" s="351">
        <f t="shared" si="726"/>
        <v>1</v>
      </c>
      <c r="EE46" s="40">
        <v>11</v>
      </c>
      <c r="EF46" s="40"/>
      <c r="EG46" s="40"/>
      <c r="EH46" s="40"/>
      <c r="EI46" s="44"/>
      <c r="EJ46" s="40"/>
      <c r="EK46" s="351">
        <f t="shared" si="727"/>
        <v>1</v>
      </c>
      <c r="EL46" s="40">
        <v>37</v>
      </c>
      <c r="EM46" s="40"/>
      <c r="EN46" s="44"/>
      <c r="EO46" s="40"/>
      <c r="EP46" s="351">
        <f t="shared" si="728"/>
        <v>1</v>
      </c>
      <c r="EQ46" s="40">
        <v>29</v>
      </c>
      <c r="ER46" s="40"/>
      <c r="ES46" s="40"/>
      <c r="ET46" s="40"/>
      <c r="EU46" s="40"/>
      <c r="EV46" s="40"/>
      <c r="EW46" s="510">
        <f t="shared" si="729"/>
        <v>2</v>
      </c>
      <c r="EX46" s="351">
        <f t="shared" si="730"/>
        <v>1</v>
      </c>
      <c r="EY46" s="40">
        <v>34</v>
      </c>
      <c r="EZ46" s="40"/>
      <c r="FA46" s="351">
        <f t="shared" si="731"/>
        <v>1</v>
      </c>
      <c r="FB46" s="40">
        <v>69</v>
      </c>
      <c r="FC46" s="40"/>
      <c r="FD46" s="40"/>
      <c r="FE46" s="44"/>
      <c r="FF46" s="40"/>
      <c r="FG46" s="351">
        <f t="shared" si="732"/>
        <v>0</v>
      </c>
      <c r="FH46" s="40"/>
      <c r="FI46" s="40"/>
      <c r="FJ46" s="351">
        <f t="shared" si="733"/>
        <v>0</v>
      </c>
      <c r="FK46" s="40"/>
      <c r="FL46" s="40"/>
      <c r="FM46" s="40"/>
      <c r="FN46" s="657">
        <f t="shared" si="734"/>
        <v>8</v>
      </c>
      <c r="FO46" s="40">
        <v>17</v>
      </c>
      <c r="FP46" s="510">
        <f t="shared" si="735"/>
        <v>3</v>
      </c>
      <c r="FQ46" s="40"/>
      <c r="FR46" s="44"/>
      <c r="FS46" s="40"/>
      <c r="FT46" s="351">
        <f t="shared" si="736"/>
        <v>1</v>
      </c>
      <c r="FU46" s="40">
        <v>14</v>
      </c>
      <c r="FV46" s="40"/>
      <c r="FW46" s="40"/>
      <c r="FX46" s="40"/>
      <c r="FY46" s="40"/>
      <c r="FZ46" s="44"/>
      <c r="GA46" s="40"/>
      <c r="GB46" s="510">
        <f t="shared" si="737"/>
        <v>1</v>
      </c>
      <c r="GC46" s="40">
        <v>46</v>
      </c>
      <c r="GD46" s="40"/>
      <c r="GE46" s="40"/>
      <c r="GF46" s="510">
        <f t="shared" si="738"/>
        <v>1</v>
      </c>
      <c r="GG46" s="40">
        <v>51</v>
      </c>
      <c r="GH46" s="657">
        <f>COUNTIF(GI46:GR46,"&gt;0")</f>
        <v>3</v>
      </c>
      <c r="GI46" s="40">
        <v>43</v>
      </c>
      <c r="GJ46" s="510">
        <f t="shared" si="739"/>
        <v>0</v>
      </c>
      <c r="GK46" s="40"/>
      <c r="GL46" s="40"/>
      <c r="GM46" s="510">
        <f>COUNTA(GN46:GR46)</f>
        <v>1</v>
      </c>
      <c r="GN46" s="40"/>
      <c r="GO46" s="40"/>
      <c r="GP46" s="40"/>
      <c r="GQ46" s="40"/>
      <c r="GR46" s="40">
        <v>31</v>
      </c>
      <c r="GS46" s="657">
        <f t="shared" si="740"/>
        <v>8</v>
      </c>
      <c r="GT46" s="40"/>
      <c r="GU46" s="510">
        <f t="shared" si="741"/>
        <v>2</v>
      </c>
      <c r="GV46" s="351">
        <f t="shared" si="742"/>
        <v>1</v>
      </c>
      <c r="GW46" s="40">
        <v>37</v>
      </c>
      <c r="GX46" s="40"/>
      <c r="GY46" s="351">
        <f t="shared" si="743"/>
        <v>1</v>
      </c>
      <c r="GZ46" s="40"/>
      <c r="HA46" s="40"/>
      <c r="HB46" s="40"/>
      <c r="HC46" s="40">
        <v>29</v>
      </c>
      <c r="HD46" s="40"/>
      <c r="HE46" s="40"/>
      <c r="HF46" s="40"/>
      <c r="HG46" s="40"/>
      <c r="HH46" s="510">
        <f t="shared" si="744"/>
        <v>0</v>
      </c>
      <c r="HI46" s="40"/>
      <c r="HJ46" s="40"/>
      <c r="HK46" s="40"/>
      <c r="HL46" s="40"/>
      <c r="HM46" s="40"/>
      <c r="HN46" s="40"/>
      <c r="HO46" s="510">
        <f t="shared" si="745"/>
        <v>1</v>
      </c>
      <c r="HP46" s="351">
        <f t="shared" si="746"/>
        <v>1</v>
      </c>
      <c r="HQ46" s="40">
        <v>26</v>
      </c>
      <c r="HR46" s="40"/>
      <c r="HS46" s="40"/>
      <c r="HT46" s="351">
        <f t="shared" si="747"/>
        <v>0</v>
      </c>
      <c r="HU46" s="40"/>
      <c r="HV46" s="40"/>
      <c r="HW46" s="40"/>
      <c r="HX46" s="40"/>
      <c r="HY46" s="44"/>
      <c r="HZ46" s="40"/>
      <c r="IA46" s="657">
        <f t="shared" si="748"/>
        <v>2</v>
      </c>
      <c r="IB46" s="510">
        <f t="shared" si="749"/>
        <v>1</v>
      </c>
      <c r="IC46" s="40">
        <v>23</v>
      </c>
      <c r="ID46" s="40"/>
      <c r="IE46" s="40"/>
      <c r="IF46" s="40"/>
      <c r="IG46" s="40"/>
      <c r="IH46" s="40"/>
      <c r="II46" s="40"/>
      <c r="IJ46" s="40"/>
      <c r="IK46" s="657">
        <f t="shared" si="750"/>
        <v>0</v>
      </c>
      <c r="IL46" s="510">
        <f t="shared" si="751"/>
        <v>0</v>
      </c>
      <c r="IM46" s="40"/>
      <c r="IN46" s="40"/>
      <c r="IO46" s="40"/>
      <c r="IP46" s="40"/>
      <c r="IQ46" s="40"/>
      <c r="IR46" s="40"/>
      <c r="IS46" s="657">
        <f t="shared" si="752"/>
        <v>3</v>
      </c>
      <c r="IT46" s="40"/>
      <c r="IU46" s="40"/>
      <c r="IV46" s="510">
        <f t="shared" si="753"/>
        <v>0</v>
      </c>
      <c r="IW46" s="40"/>
      <c r="IX46" s="40"/>
      <c r="IY46" s="44"/>
      <c r="IZ46" s="40"/>
      <c r="JA46" s="40"/>
      <c r="JB46" s="44"/>
      <c r="JC46" s="40"/>
      <c r="JD46" s="40"/>
      <c r="JE46" s="40"/>
      <c r="JF46" s="44"/>
      <c r="JG46" s="40"/>
      <c r="JH46" s="510">
        <f t="shared" si="754"/>
        <v>2</v>
      </c>
      <c r="JI46" s="40">
        <v>23</v>
      </c>
      <c r="JJ46" s="40">
        <v>23</v>
      </c>
      <c r="JK46" s="40"/>
      <c r="JL46" s="40"/>
      <c r="JM46" s="510">
        <f t="shared" si="755"/>
        <v>0</v>
      </c>
      <c r="JN46" s="40"/>
      <c r="JO46" s="513"/>
      <c r="JP46" s="657">
        <f t="shared" si="756"/>
        <v>18</v>
      </c>
      <c r="JQ46" s="510">
        <f t="shared" si="757"/>
        <v>2</v>
      </c>
      <c r="JR46" s="40"/>
      <c r="JS46" s="40">
        <v>20</v>
      </c>
      <c r="JT46" s="40"/>
      <c r="JU46" s="40">
        <v>26</v>
      </c>
      <c r="JV46" s="40"/>
      <c r="JW46" s="40">
        <v>20</v>
      </c>
      <c r="JX46" s="40">
        <v>17</v>
      </c>
      <c r="JY46" s="40">
        <v>40</v>
      </c>
      <c r="JZ46" s="40">
        <v>54</v>
      </c>
      <c r="KA46" s="40">
        <v>34</v>
      </c>
      <c r="KB46" s="40">
        <v>14</v>
      </c>
      <c r="KC46" s="40">
        <v>66</v>
      </c>
      <c r="KD46" s="510">
        <f t="shared" si="758"/>
        <v>0</v>
      </c>
      <c r="KE46" s="40"/>
      <c r="KF46" s="40"/>
      <c r="KG46" s="40"/>
      <c r="KH46" s="510">
        <f t="shared" si="759"/>
        <v>1</v>
      </c>
      <c r="KI46" s="40"/>
      <c r="KJ46" s="40"/>
      <c r="KK46" s="40"/>
      <c r="KL46" s="40">
        <v>11</v>
      </c>
      <c r="KM46" s="510">
        <f t="shared" si="760"/>
        <v>3</v>
      </c>
      <c r="KN46" s="40">
        <v>34</v>
      </c>
      <c r="KO46" s="40">
        <v>29</v>
      </c>
      <c r="KP46" s="40">
        <v>71</v>
      </c>
      <c r="KQ46" s="510">
        <f t="shared" si="770"/>
        <v>1</v>
      </c>
      <c r="KR46" s="40"/>
      <c r="KS46" s="40">
        <v>11</v>
      </c>
      <c r="KT46" s="40"/>
      <c r="KU46" s="657">
        <f t="shared" si="761"/>
        <v>26</v>
      </c>
      <c r="KV46" s="510">
        <f t="shared" si="762"/>
        <v>3</v>
      </c>
      <c r="KW46" s="40"/>
      <c r="KX46" s="40">
        <v>23</v>
      </c>
      <c r="KY46" s="40"/>
      <c r="KZ46" s="40">
        <v>43</v>
      </c>
      <c r="LA46" s="40">
        <v>49</v>
      </c>
      <c r="LB46" s="510">
        <f t="shared" si="763"/>
        <v>3</v>
      </c>
      <c r="LC46" s="40">
        <v>26</v>
      </c>
      <c r="LD46" s="40">
        <v>43</v>
      </c>
      <c r="LE46" s="40"/>
      <c r="LF46" s="351">
        <f t="shared" si="764"/>
        <v>1</v>
      </c>
      <c r="LG46" s="40"/>
      <c r="LH46" s="40">
        <v>11</v>
      </c>
      <c r="LI46" s="40"/>
      <c r="LJ46" s="510">
        <f t="shared" si="765"/>
        <v>8</v>
      </c>
      <c r="LK46" s="40"/>
      <c r="LL46" s="40"/>
      <c r="LM46" s="40">
        <v>23</v>
      </c>
      <c r="LN46" s="40">
        <v>51</v>
      </c>
      <c r="LO46" s="40"/>
      <c r="LP46" s="40">
        <v>51</v>
      </c>
      <c r="LQ46" s="40">
        <v>17</v>
      </c>
      <c r="LR46" s="40">
        <v>34</v>
      </c>
      <c r="LS46" s="40"/>
      <c r="LT46" s="40">
        <v>69</v>
      </c>
      <c r="LU46" s="40">
        <v>20</v>
      </c>
      <c r="LV46" s="40">
        <v>23</v>
      </c>
      <c r="LW46" s="40"/>
      <c r="LX46" s="40"/>
      <c r="LY46" s="510">
        <f t="shared" si="766"/>
        <v>3</v>
      </c>
      <c r="LZ46" s="40"/>
      <c r="MA46" s="40">
        <v>66</v>
      </c>
      <c r="MB46" s="40"/>
      <c r="MC46" s="40">
        <v>43</v>
      </c>
      <c r="MD46" s="40">
        <v>31</v>
      </c>
      <c r="ME46" s="510">
        <f t="shared" si="767"/>
        <v>1</v>
      </c>
      <c r="MF46" s="40"/>
      <c r="MG46" s="40"/>
      <c r="MH46" s="40">
        <v>40</v>
      </c>
      <c r="MI46" s="40"/>
      <c r="MJ46" s="510">
        <f t="shared" si="768"/>
        <v>1</v>
      </c>
      <c r="MK46" s="40"/>
      <c r="ML46" s="40"/>
      <c r="MM46" s="40"/>
      <c r="MN46" s="40"/>
      <c r="MO46" s="40"/>
      <c r="MP46" s="40">
        <v>34</v>
      </c>
      <c r="MQ46" s="163"/>
      <c r="MR46" s="40"/>
      <c r="MS46" s="40"/>
      <c r="MT46" s="40"/>
      <c r="MU46" s="40"/>
      <c r="MV46" s="40"/>
      <c r="MW46" s="40"/>
      <c r="MX46" s="40"/>
      <c r="MY46" s="40"/>
      <c r="MZ46" s="40"/>
      <c r="NA46" s="34"/>
      <c r="NB46" s="34"/>
      <c r="NC46" s="39" t="s">
        <v>1038</v>
      </c>
      <c r="ND46" s="34" t="s">
        <v>1039</v>
      </c>
    </row>
    <row r="47" spans="1:369" ht="22" thickBot="1">
      <c r="A47" s="1248">
        <v>11</v>
      </c>
      <c r="B47" s="34" t="s">
        <v>71</v>
      </c>
      <c r="C47" s="2" t="s">
        <v>72</v>
      </c>
      <c r="D47" s="34" t="s">
        <v>73</v>
      </c>
      <c r="E47" s="34" t="s">
        <v>35</v>
      </c>
      <c r="F47" s="34" t="s">
        <v>39</v>
      </c>
      <c r="G47" s="35">
        <v>20</v>
      </c>
      <c r="H47" s="42">
        <v>0.6</v>
      </c>
      <c r="I47" s="43">
        <v>1</v>
      </c>
      <c r="J47" s="2" t="s">
        <v>74</v>
      </c>
      <c r="K47" s="34" t="s">
        <v>33</v>
      </c>
      <c r="L47" s="34" t="s">
        <v>75</v>
      </c>
      <c r="M47" s="2" t="s">
        <v>76</v>
      </c>
      <c r="N47" s="38" t="s">
        <v>25</v>
      </c>
      <c r="O47" s="38" t="s">
        <v>25</v>
      </c>
      <c r="P47" s="42">
        <v>0.5</v>
      </c>
      <c r="Q47" s="2" t="s">
        <v>25</v>
      </c>
      <c r="R47" s="34" t="s">
        <v>40</v>
      </c>
      <c r="S47" s="39" t="s">
        <v>77</v>
      </c>
      <c r="T47" s="39" t="s">
        <v>33</v>
      </c>
      <c r="U47" s="34" t="s">
        <v>78</v>
      </c>
      <c r="V47" s="153"/>
      <c r="W47" s="657">
        <f t="shared" si="704"/>
        <v>18</v>
      </c>
      <c r="X47" s="510">
        <f t="shared" si="705"/>
        <v>1</v>
      </c>
      <c r="Y47" s="40">
        <v>5</v>
      </c>
      <c r="Z47" s="510">
        <f t="shared" si="706"/>
        <v>1</v>
      </c>
      <c r="AA47" s="40">
        <v>95</v>
      </c>
      <c r="AB47" s="510">
        <f t="shared" si="707"/>
        <v>0</v>
      </c>
      <c r="AC47" s="40"/>
      <c r="AD47" s="510">
        <f t="shared" si="708"/>
        <v>2</v>
      </c>
      <c r="AE47" s="40">
        <v>50</v>
      </c>
      <c r="AF47" s="41"/>
      <c r="AG47" s="40">
        <v>15</v>
      </c>
      <c r="AH47" s="40"/>
      <c r="AI47" s="510">
        <f t="shared" si="709"/>
        <v>5</v>
      </c>
      <c r="AJ47" s="40">
        <v>50</v>
      </c>
      <c r="AK47" s="44"/>
      <c r="AL47" s="40">
        <v>35</v>
      </c>
      <c r="AM47" s="351">
        <f t="shared" si="710"/>
        <v>2</v>
      </c>
      <c r="AN47" s="40">
        <v>40</v>
      </c>
      <c r="AO47" s="40"/>
      <c r="AP47" s="40"/>
      <c r="AQ47" s="40"/>
      <c r="AR47" s="40"/>
      <c r="AS47" s="40">
        <v>5</v>
      </c>
      <c r="AT47" s="40"/>
      <c r="AU47" s="40"/>
      <c r="AV47" s="40"/>
      <c r="AW47" s="40"/>
      <c r="AX47" s="40"/>
      <c r="AY47" s="44"/>
      <c r="AZ47" s="41"/>
      <c r="BA47" s="44"/>
      <c r="BB47" s="40">
        <v>25</v>
      </c>
      <c r="BC47" s="510">
        <f>COUNTA(BD47:BE47)</f>
        <v>1</v>
      </c>
      <c r="BD47" s="40">
        <v>90</v>
      </c>
      <c r="BE47" s="40"/>
      <c r="BF47" s="510">
        <f t="shared" si="769"/>
        <v>2</v>
      </c>
      <c r="BG47" s="40"/>
      <c r="BH47" s="40">
        <v>20</v>
      </c>
      <c r="BI47" s="40"/>
      <c r="BJ47" s="40" t="s">
        <v>25</v>
      </c>
      <c r="BK47" s="657">
        <f>COUNTIF(BL47:CD47,"&gt;0")</f>
        <v>11</v>
      </c>
      <c r="BL47" s="40"/>
      <c r="BM47" s="40"/>
      <c r="BN47" s="510">
        <f t="shared" si="711"/>
        <v>1</v>
      </c>
      <c r="BO47" s="40">
        <v>65</v>
      </c>
      <c r="BP47" s="40"/>
      <c r="BQ47" s="40"/>
      <c r="BR47" s="510">
        <f t="shared" si="712"/>
        <v>0</v>
      </c>
      <c r="BS47" s="40"/>
      <c r="BT47" s="40"/>
      <c r="BU47" s="510">
        <f t="shared" si="713"/>
        <v>1</v>
      </c>
      <c r="BV47" s="40">
        <v>65</v>
      </c>
      <c r="BW47" s="510">
        <f t="shared" si="714"/>
        <v>1</v>
      </c>
      <c r="BX47" s="40"/>
      <c r="BY47">
        <v>10</v>
      </c>
      <c r="BZ47" s="510">
        <f t="shared" si="715"/>
        <v>4</v>
      </c>
      <c r="CA47" s="40">
        <v>25</v>
      </c>
      <c r="CB47" s="40">
        <v>30</v>
      </c>
      <c r="CC47" s="40">
        <v>30</v>
      </c>
      <c r="CD47" s="40">
        <v>40</v>
      </c>
      <c r="CE47" s="657">
        <f t="shared" si="716"/>
        <v>9</v>
      </c>
      <c r="CF47" s="40"/>
      <c r="CG47" s="510">
        <f t="shared" si="717"/>
        <v>6</v>
      </c>
      <c r="CH47" s="40">
        <v>35</v>
      </c>
      <c r="CI47" s="44"/>
      <c r="CJ47" s="40">
        <v>5</v>
      </c>
      <c r="CK47" s="40">
        <v>35</v>
      </c>
      <c r="CL47" s="351">
        <f t="shared" si="718"/>
        <v>1</v>
      </c>
      <c r="CM47" s="40">
        <v>30</v>
      </c>
      <c r="CN47" s="40"/>
      <c r="CO47" s="40"/>
      <c r="CP47" s="351">
        <f t="shared" si="719"/>
        <v>2</v>
      </c>
      <c r="CQ47" s="40"/>
      <c r="CR47" s="40"/>
      <c r="CS47" s="40">
        <v>30</v>
      </c>
      <c r="CT47" s="40"/>
      <c r="CU47" s="40"/>
      <c r="CV47" s="40">
        <v>30</v>
      </c>
      <c r="CW47" s="40"/>
      <c r="CX47" s="351">
        <f t="shared" si="720"/>
        <v>0</v>
      </c>
      <c r="CY47" s="40"/>
      <c r="CZ47" s="40"/>
      <c r="DA47" s="40"/>
      <c r="DB47" s="40"/>
      <c r="DC47" s="510">
        <f t="shared" si="721"/>
        <v>0</v>
      </c>
      <c r="DD47" s="40"/>
      <c r="DE47" s="40"/>
      <c r="DF47" s="40"/>
      <c r="DG47" s="40"/>
      <c r="DH47" s="40"/>
      <c r="DI47" s="40"/>
      <c r="DJ47" s="40"/>
      <c r="DK47" s="40"/>
      <c r="DL47" s="40"/>
      <c r="DM47" s="40"/>
      <c r="DN47" s="40"/>
      <c r="DO47" s="510">
        <f t="shared" si="722"/>
        <v>0</v>
      </c>
      <c r="DP47" s="40"/>
      <c r="DQ47" s="40"/>
      <c r="DR47" s="40"/>
      <c r="DS47" s="510">
        <f t="shared" si="723"/>
        <v>0</v>
      </c>
      <c r="DT47" s="40"/>
      <c r="DU47" s="40"/>
      <c r="DV47" s="40"/>
      <c r="DW47" s="40"/>
      <c r="DX47" s="40"/>
      <c r="DY47" s="40"/>
      <c r="DZ47" s="40"/>
      <c r="EA47" s="657">
        <f t="shared" si="724"/>
        <v>19</v>
      </c>
      <c r="EB47" s="40"/>
      <c r="EC47" s="510">
        <f t="shared" si="725"/>
        <v>7</v>
      </c>
      <c r="ED47" s="351">
        <f t="shared" si="726"/>
        <v>1</v>
      </c>
      <c r="EE47" s="40">
        <v>10</v>
      </c>
      <c r="EF47" s="40"/>
      <c r="EG47" s="40"/>
      <c r="EH47" s="40"/>
      <c r="EI47" s="44"/>
      <c r="EJ47" s="40"/>
      <c r="EK47" s="351">
        <f t="shared" si="727"/>
        <v>2</v>
      </c>
      <c r="EL47" s="40">
        <v>50</v>
      </c>
      <c r="EM47" s="40">
        <v>15</v>
      </c>
      <c r="EN47" s="44"/>
      <c r="EO47" s="40">
        <v>5</v>
      </c>
      <c r="EP47" s="351">
        <f t="shared" si="728"/>
        <v>3</v>
      </c>
      <c r="EQ47" s="40"/>
      <c r="ER47" s="40">
        <v>15</v>
      </c>
      <c r="ES47" s="40"/>
      <c r="ET47" s="40">
        <v>15</v>
      </c>
      <c r="EU47" s="40">
        <v>15</v>
      </c>
      <c r="EV47" s="40"/>
      <c r="EW47" s="510">
        <f t="shared" si="729"/>
        <v>4</v>
      </c>
      <c r="EX47" s="351">
        <f t="shared" si="730"/>
        <v>1</v>
      </c>
      <c r="EY47" s="40">
        <v>50</v>
      </c>
      <c r="EZ47" s="40"/>
      <c r="FA47" s="351">
        <f t="shared" si="731"/>
        <v>1</v>
      </c>
      <c r="FB47" s="40">
        <v>40</v>
      </c>
      <c r="FC47" s="40"/>
      <c r="FD47" s="40"/>
      <c r="FE47" s="44"/>
      <c r="FF47" s="40"/>
      <c r="FG47" s="351">
        <f t="shared" si="732"/>
        <v>1</v>
      </c>
      <c r="FH47" s="40">
        <v>15</v>
      </c>
      <c r="FI47" s="40"/>
      <c r="FJ47" s="351">
        <f t="shared" si="733"/>
        <v>1</v>
      </c>
      <c r="FK47" s="40" t="s">
        <v>25</v>
      </c>
      <c r="FL47" s="40"/>
      <c r="FM47" s="40"/>
      <c r="FN47" s="657">
        <f t="shared" si="734"/>
        <v>9</v>
      </c>
      <c r="FO47" s="40">
        <v>20</v>
      </c>
      <c r="FP47" s="510">
        <f t="shared" si="735"/>
        <v>4</v>
      </c>
      <c r="FQ47" s="40">
        <v>55</v>
      </c>
      <c r="FR47" s="44"/>
      <c r="FS47" s="40"/>
      <c r="FT47" s="351">
        <f t="shared" si="736"/>
        <v>1</v>
      </c>
      <c r="FU47" s="40">
        <v>5</v>
      </c>
      <c r="FV47" s="40"/>
      <c r="FW47" s="40"/>
      <c r="FX47" s="40"/>
      <c r="FY47" s="40"/>
      <c r="FZ47" s="44"/>
      <c r="GA47" s="40"/>
      <c r="GB47" s="510">
        <f t="shared" si="737"/>
        <v>1</v>
      </c>
      <c r="GC47" s="40">
        <v>20</v>
      </c>
      <c r="GD47" s="40"/>
      <c r="GE47" s="40"/>
      <c r="GF47" s="510">
        <f t="shared" si="738"/>
        <v>1</v>
      </c>
      <c r="GG47" s="40">
        <v>20</v>
      </c>
      <c r="GH47" s="657">
        <f>COUNTIF(GI47:GR47,"&gt;0")</f>
        <v>1</v>
      </c>
      <c r="GI47" s="40">
        <v>55</v>
      </c>
      <c r="GJ47" s="510">
        <f t="shared" si="739"/>
        <v>0</v>
      </c>
      <c r="GK47" s="40"/>
      <c r="GL47" s="40"/>
      <c r="GM47" s="510">
        <f>COUNTA(GN47:GR47)</f>
        <v>0</v>
      </c>
      <c r="GN47" s="40"/>
      <c r="GO47" s="40"/>
      <c r="GP47" s="40"/>
      <c r="GQ47" s="40"/>
      <c r="GR47" s="40"/>
      <c r="GS47" s="657">
        <f t="shared" si="740"/>
        <v>8</v>
      </c>
      <c r="GT47" s="40"/>
      <c r="GU47" s="510">
        <f t="shared" si="741"/>
        <v>2</v>
      </c>
      <c r="GV47" s="351">
        <f t="shared" si="742"/>
        <v>1</v>
      </c>
      <c r="GW47" s="40">
        <v>25</v>
      </c>
      <c r="GX47" s="40"/>
      <c r="GY47" s="351">
        <f t="shared" si="743"/>
        <v>1</v>
      </c>
      <c r="GZ47" s="40"/>
      <c r="HA47" s="40"/>
      <c r="HB47" s="40"/>
      <c r="HC47" s="40">
        <v>35</v>
      </c>
      <c r="HD47" s="40"/>
      <c r="HE47" s="40"/>
      <c r="HF47" s="40"/>
      <c r="HG47" s="40"/>
      <c r="HH47" s="510">
        <f t="shared" si="744"/>
        <v>0</v>
      </c>
      <c r="HI47" s="40"/>
      <c r="HJ47" s="40"/>
      <c r="HK47" s="40"/>
      <c r="HL47" s="40"/>
      <c r="HM47" s="40"/>
      <c r="HN47" s="40"/>
      <c r="HO47" s="510">
        <f t="shared" si="745"/>
        <v>1</v>
      </c>
      <c r="HP47" s="351">
        <f t="shared" si="746"/>
        <v>1</v>
      </c>
      <c r="HQ47" s="40">
        <v>35</v>
      </c>
      <c r="HR47" s="40"/>
      <c r="HS47" s="40"/>
      <c r="HT47" s="351">
        <f t="shared" si="747"/>
        <v>0</v>
      </c>
      <c r="HU47" s="40"/>
      <c r="HV47" s="40"/>
      <c r="HW47" s="40"/>
      <c r="HX47" s="40"/>
      <c r="HY47" s="44"/>
      <c r="HZ47" s="40"/>
      <c r="IA47" s="657">
        <f t="shared" si="748"/>
        <v>2</v>
      </c>
      <c r="IB47" s="510">
        <f t="shared" si="749"/>
        <v>1</v>
      </c>
      <c r="IC47" s="40">
        <v>25</v>
      </c>
      <c r="ID47" s="40"/>
      <c r="IE47" s="40"/>
      <c r="IF47" s="40"/>
      <c r="IG47" s="40"/>
      <c r="IH47" s="40"/>
      <c r="II47" s="40"/>
      <c r="IJ47" s="40"/>
      <c r="IK47" s="657">
        <f t="shared" si="750"/>
        <v>2</v>
      </c>
      <c r="IL47" s="510">
        <f t="shared" si="751"/>
        <v>1</v>
      </c>
      <c r="IM47" s="40">
        <v>5</v>
      </c>
      <c r="IN47" s="40"/>
      <c r="IO47" s="40"/>
      <c r="IP47" s="40"/>
      <c r="IQ47" s="40"/>
      <c r="IR47" s="40"/>
      <c r="IS47" s="657">
        <f t="shared" si="752"/>
        <v>2</v>
      </c>
      <c r="IT47" s="40"/>
      <c r="IU47" s="40"/>
      <c r="IV47" s="510">
        <f t="shared" si="753"/>
        <v>0</v>
      </c>
      <c r="IW47" s="40"/>
      <c r="IX47" s="40"/>
      <c r="IY47" s="44"/>
      <c r="IZ47" s="40"/>
      <c r="JA47" s="40"/>
      <c r="JB47" s="44"/>
      <c r="JC47" s="40"/>
      <c r="JD47" s="40"/>
      <c r="JE47" s="40"/>
      <c r="JF47" s="44"/>
      <c r="JG47" s="40"/>
      <c r="JH47" s="510">
        <f t="shared" si="754"/>
        <v>1</v>
      </c>
      <c r="JI47" s="40"/>
      <c r="JJ47" s="40">
        <v>25</v>
      </c>
      <c r="JK47" s="40"/>
      <c r="JL47" s="40"/>
      <c r="JM47" s="510">
        <f t="shared" si="755"/>
        <v>0</v>
      </c>
      <c r="JN47" s="40"/>
      <c r="JO47" s="513"/>
      <c r="JP47" s="657">
        <f t="shared" si="756"/>
        <v>11</v>
      </c>
      <c r="JQ47" s="510">
        <f t="shared" si="757"/>
        <v>2</v>
      </c>
      <c r="JR47" s="40"/>
      <c r="JS47" s="40">
        <v>20</v>
      </c>
      <c r="JT47" s="40">
        <v>15</v>
      </c>
      <c r="JU47" s="40"/>
      <c r="JV47" s="40"/>
      <c r="JW47" s="40"/>
      <c r="JX47" s="40"/>
      <c r="JY47" s="40"/>
      <c r="JZ47" s="40">
        <v>95</v>
      </c>
      <c r="KA47" s="40"/>
      <c r="KB47" s="40"/>
      <c r="KC47" s="40"/>
      <c r="KD47" s="510">
        <f t="shared" si="758"/>
        <v>0</v>
      </c>
      <c r="KE47" s="40"/>
      <c r="KF47" s="40"/>
      <c r="KG47" s="40"/>
      <c r="KH47" s="510">
        <f t="shared" si="759"/>
        <v>1</v>
      </c>
      <c r="KI47" s="40"/>
      <c r="KJ47" s="40">
        <v>5</v>
      </c>
      <c r="KK47" s="40"/>
      <c r="KL47" s="40"/>
      <c r="KM47" s="510">
        <f t="shared" si="760"/>
        <v>3</v>
      </c>
      <c r="KN47" s="40">
        <v>10</v>
      </c>
      <c r="KO47" s="40">
        <v>5</v>
      </c>
      <c r="KP47" s="40">
        <v>40</v>
      </c>
      <c r="KQ47" s="510">
        <f t="shared" si="770"/>
        <v>0</v>
      </c>
      <c r="KR47" s="40"/>
      <c r="KS47" s="40"/>
      <c r="KT47" s="40">
        <v>15</v>
      </c>
      <c r="KU47" s="657">
        <f t="shared" si="761"/>
        <v>4</v>
      </c>
      <c r="KV47" s="510">
        <f t="shared" si="762"/>
        <v>0</v>
      </c>
      <c r="KW47" s="40"/>
      <c r="KX47" s="40"/>
      <c r="KY47" s="40"/>
      <c r="KZ47" s="40"/>
      <c r="LA47" s="40"/>
      <c r="LB47" s="510">
        <f t="shared" si="763"/>
        <v>0</v>
      </c>
      <c r="LC47" s="40"/>
      <c r="LD47" s="40"/>
      <c r="LE47" s="40"/>
      <c r="LF47" s="351">
        <f t="shared" si="764"/>
        <v>0</v>
      </c>
      <c r="LG47" s="40"/>
      <c r="LH47" s="40"/>
      <c r="LI47" s="40"/>
      <c r="LJ47" s="510">
        <f t="shared" si="765"/>
        <v>0</v>
      </c>
      <c r="LK47" s="40"/>
      <c r="LL47" s="40"/>
      <c r="LM47" s="40"/>
      <c r="LN47" s="40"/>
      <c r="LO47" s="40"/>
      <c r="LP47" s="40"/>
      <c r="LQ47" s="40"/>
      <c r="LR47" s="40"/>
      <c r="LS47" s="40"/>
      <c r="LT47" s="40"/>
      <c r="LU47" s="40"/>
      <c r="LV47" s="40"/>
      <c r="LW47" s="40"/>
      <c r="LX47" s="40"/>
      <c r="LY47" s="510">
        <f t="shared" si="766"/>
        <v>1</v>
      </c>
      <c r="LZ47" s="40"/>
      <c r="MA47" s="40"/>
      <c r="MB47" s="40"/>
      <c r="MC47" s="40">
        <v>20</v>
      </c>
      <c r="MD47" s="40"/>
      <c r="ME47" s="510">
        <f t="shared" si="767"/>
        <v>0</v>
      </c>
      <c r="MF47" s="40"/>
      <c r="MG47" s="40"/>
      <c r="MH47" s="40"/>
      <c r="MI47" s="40"/>
      <c r="MJ47" s="510">
        <f t="shared" si="768"/>
        <v>1</v>
      </c>
      <c r="MK47" s="40"/>
      <c r="ML47" s="40"/>
      <c r="MM47" s="40"/>
      <c r="MN47" s="40"/>
      <c r="MO47" s="40"/>
      <c r="MP47" s="40">
        <v>45</v>
      </c>
      <c r="MQ47" s="163"/>
      <c r="MR47" s="40"/>
      <c r="MS47" s="40"/>
      <c r="MT47" s="40"/>
      <c r="MU47" s="40"/>
      <c r="MV47" s="40"/>
      <c r="MW47" s="40"/>
      <c r="MX47" s="40"/>
      <c r="MY47" s="40"/>
      <c r="MZ47" s="40"/>
      <c r="NA47" s="34"/>
      <c r="NB47" s="34"/>
      <c r="NC47" s="34" t="s">
        <v>1040</v>
      </c>
      <c r="ND47" s="34"/>
    </row>
    <row r="48" spans="1:369" s="381" customFormat="1" ht="82" customHeight="1" thickBot="1">
      <c r="A48" s="1250"/>
      <c r="B48" s="1216" t="s">
        <v>1771</v>
      </c>
      <c r="C48" s="444"/>
      <c r="D48" s="440"/>
      <c r="E48" s="440"/>
      <c r="F48" s="440"/>
      <c r="G48" s="441"/>
      <c r="H48" s="442"/>
      <c r="I48" s="443"/>
      <c r="J48" s="444"/>
      <c r="K48" s="440"/>
      <c r="L48" s="440"/>
      <c r="M48" s="444"/>
      <c r="N48" s="466"/>
      <c r="O48" s="466"/>
      <c r="P48" s="442"/>
      <c r="Q48" s="444"/>
      <c r="R48" s="440"/>
      <c r="S48" s="446"/>
      <c r="T48" s="446"/>
      <c r="U48" s="440"/>
      <c r="V48" s="378"/>
      <c r="W48" s="499"/>
      <c r="X48" s="515"/>
      <c r="Y48" s="447"/>
      <c r="Z48" s="516"/>
      <c r="AA48" s="447"/>
      <c r="AB48" s="516"/>
      <c r="AC48" s="447"/>
      <c r="AD48" s="515"/>
      <c r="AE48" s="447"/>
      <c r="AF48" s="467"/>
      <c r="AG48" s="447"/>
      <c r="AH48" s="447"/>
      <c r="AI48" s="515"/>
      <c r="AJ48" s="447"/>
      <c r="AK48" s="448"/>
      <c r="AL48" s="447"/>
      <c r="AM48" s="468"/>
      <c r="AN48" s="447"/>
      <c r="AO48" s="447"/>
      <c r="AP48" s="447"/>
      <c r="AQ48" s="447"/>
      <c r="AR48" s="447"/>
      <c r="AS48" s="447"/>
      <c r="AT48" s="447"/>
      <c r="AU48" s="447"/>
      <c r="AV48" s="447"/>
      <c r="AW48" s="447"/>
      <c r="AX48" s="447"/>
      <c r="AY48" s="448"/>
      <c r="AZ48" s="467"/>
      <c r="BA48" s="448"/>
      <c r="BB48" s="447"/>
      <c r="BC48" s="515"/>
      <c r="BD48" s="447"/>
      <c r="BE48" s="447"/>
      <c r="BF48" s="515"/>
      <c r="BG48" s="447"/>
      <c r="BH48" s="447"/>
      <c r="BI48" s="447"/>
      <c r="BJ48" s="447"/>
      <c r="BK48" s="624"/>
      <c r="BL48" s="447"/>
      <c r="BM48" s="447"/>
      <c r="BN48" s="515"/>
      <c r="BO48" s="447"/>
      <c r="BP48" s="447"/>
      <c r="BQ48" s="447"/>
      <c r="BR48" s="515"/>
      <c r="BS48" s="447"/>
      <c r="BT48" s="447"/>
      <c r="BU48" s="517"/>
      <c r="BV48" s="447"/>
      <c r="BW48" s="515"/>
      <c r="BX48" s="447"/>
      <c r="BZ48" s="515"/>
      <c r="CA48" s="447"/>
      <c r="CB48" s="447"/>
      <c r="CC48" s="447"/>
      <c r="CD48" s="447"/>
      <c r="CE48" s="514"/>
      <c r="CF48" s="447"/>
      <c r="CG48" s="515"/>
      <c r="CH48" s="447"/>
      <c r="CI48" s="448"/>
      <c r="CJ48" s="447"/>
      <c r="CK48" s="447"/>
      <c r="CL48" s="448"/>
      <c r="CM48" s="447"/>
      <c r="CN48" s="447"/>
      <c r="CO48" s="447"/>
      <c r="CP48" s="448"/>
      <c r="CQ48" s="447"/>
      <c r="CR48" s="447"/>
      <c r="CS48" s="447"/>
      <c r="CT48" s="447"/>
      <c r="CU48" s="447"/>
      <c r="CV48" s="447"/>
      <c r="CW48" s="447"/>
      <c r="CX48" s="448"/>
      <c r="CY48" s="447"/>
      <c r="CZ48" s="447"/>
      <c r="DA48" s="447"/>
      <c r="DB48" s="447"/>
      <c r="DC48" s="515"/>
      <c r="DD48" s="447"/>
      <c r="DE48" s="447"/>
      <c r="DF48" s="447"/>
      <c r="DG48" s="447"/>
      <c r="DH48" s="447"/>
      <c r="DI48" s="447"/>
      <c r="DJ48" s="447"/>
      <c r="DK48" s="447"/>
      <c r="DL48" s="447"/>
      <c r="DM48" s="447"/>
      <c r="DN48" s="447"/>
      <c r="DO48" s="515"/>
      <c r="DP48" s="447"/>
      <c r="DQ48" s="447"/>
      <c r="DR48" s="447"/>
      <c r="DS48" s="515"/>
      <c r="DT48" s="447"/>
      <c r="DU48" s="447"/>
      <c r="DV48" s="447"/>
      <c r="DW48" s="447"/>
      <c r="DX48" s="447"/>
      <c r="DY48" s="447"/>
      <c r="DZ48" s="447"/>
      <c r="EA48" s="514"/>
      <c r="EB48" s="447"/>
      <c r="EC48" s="515"/>
      <c r="ED48" s="448"/>
      <c r="EE48" s="447"/>
      <c r="EF48" s="447"/>
      <c r="EG48" s="447"/>
      <c r="EH48" s="447"/>
      <c r="EI48" s="448"/>
      <c r="EJ48" s="447"/>
      <c r="EK48" s="448"/>
      <c r="EL48" s="447"/>
      <c r="EM48" s="447"/>
      <c r="EN48" s="448"/>
      <c r="EO48" s="447"/>
      <c r="EP48" s="468"/>
      <c r="EQ48" s="447"/>
      <c r="ER48" s="447"/>
      <c r="ES48" s="447"/>
      <c r="ET48" s="447"/>
      <c r="EU48" s="447"/>
      <c r="EV48" s="447"/>
      <c r="EW48" s="515"/>
      <c r="EX48" s="448"/>
      <c r="EY48" s="447"/>
      <c r="EZ48" s="447"/>
      <c r="FA48" s="448"/>
      <c r="FB48" s="447"/>
      <c r="FC48" s="447"/>
      <c r="FD48" s="447"/>
      <c r="FE48" s="448"/>
      <c r="FF48" s="447"/>
      <c r="FG48" s="448"/>
      <c r="FH48" s="447"/>
      <c r="FI48" s="447"/>
      <c r="FJ48" s="448"/>
      <c r="FK48" s="447"/>
      <c r="FL48" s="447"/>
      <c r="FM48" s="447"/>
      <c r="FN48" s="607"/>
      <c r="FO48" s="447"/>
      <c r="FP48" s="515"/>
      <c r="FQ48" s="447"/>
      <c r="FR48" s="448"/>
      <c r="FS48" s="447"/>
      <c r="FT48" s="448"/>
      <c r="FU48" s="447"/>
      <c r="FV48" s="447"/>
      <c r="FW48" s="447"/>
      <c r="FX48" s="447"/>
      <c r="FY48" s="447"/>
      <c r="FZ48" s="448"/>
      <c r="GA48" s="447"/>
      <c r="GB48" s="515"/>
      <c r="GC48" s="447"/>
      <c r="GD48" s="447"/>
      <c r="GE48" s="447"/>
      <c r="GF48" s="517"/>
      <c r="GG48" s="447"/>
      <c r="GH48" s="518"/>
      <c r="GI48" s="447"/>
      <c r="GJ48" s="515"/>
      <c r="GK48" s="447"/>
      <c r="GL48" s="447"/>
      <c r="GM48" s="515"/>
      <c r="GN48" s="447"/>
      <c r="GO48" s="447"/>
      <c r="GP48" s="447"/>
      <c r="GQ48" s="447"/>
      <c r="GR48" s="447"/>
      <c r="GS48" s="518"/>
      <c r="GT48" s="447"/>
      <c r="GU48" s="515"/>
      <c r="GV48" s="448"/>
      <c r="GW48" s="447"/>
      <c r="GX48" s="447"/>
      <c r="GY48" s="448"/>
      <c r="GZ48" s="447"/>
      <c r="HA48" s="447"/>
      <c r="HB48" s="447"/>
      <c r="HC48" s="447"/>
      <c r="HD48" s="447"/>
      <c r="HE48" s="447"/>
      <c r="HF48" s="447"/>
      <c r="HG48" s="447"/>
      <c r="HH48" s="515"/>
      <c r="HI48" s="447"/>
      <c r="HJ48" s="447"/>
      <c r="HK48" s="447"/>
      <c r="HL48" s="447"/>
      <c r="HM48" s="447"/>
      <c r="HN48" s="447"/>
      <c r="HO48" s="515"/>
      <c r="HP48" s="448"/>
      <c r="HQ48" s="447"/>
      <c r="HR48" s="447"/>
      <c r="HS48" s="447"/>
      <c r="HT48" s="448"/>
      <c r="HU48" s="447"/>
      <c r="HV48" s="447"/>
      <c r="HW48" s="447"/>
      <c r="HX48" s="447"/>
      <c r="HY48" s="448"/>
      <c r="HZ48" s="447"/>
      <c r="IA48" s="514"/>
      <c r="IB48" s="515"/>
      <c r="IC48" s="447"/>
      <c r="ID48" s="447"/>
      <c r="IE48" s="447"/>
      <c r="IF48" s="447"/>
      <c r="IG48" s="447"/>
      <c r="IH48" s="447"/>
      <c r="II48" s="447"/>
      <c r="IJ48" s="447"/>
      <c r="IK48" s="514"/>
      <c r="IL48" s="515"/>
      <c r="IM48" s="447"/>
      <c r="IN48" s="447"/>
      <c r="IO48" s="447"/>
      <c r="IP48" s="447"/>
      <c r="IQ48" s="447"/>
      <c r="IR48" s="447"/>
      <c r="IS48" s="514"/>
      <c r="IT48" s="447"/>
      <c r="IU48" s="447"/>
      <c r="IV48" s="515"/>
      <c r="IW48" s="447"/>
      <c r="IX48" s="447"/>
      <c r="IY48" s="448"/>
      <c r="IZ48" s="447"/>
      <c r="JA48" s="447"/>
      <c r="JB48" s="448"/>
      <c r="JC48" s="447"/>
      <c r="JD48" s="447"/>
      <c r="JE48" s="447"/>
      <c r="JF48" s="448"/>
      <c r="JG48" s="447"/>
      <c r="JH48" s="515"/>
      <c r="JI48" s="447"/>
      <c r="JJ48" s="447"/>
      <c r="JK48" s="447"/>
      <c r="JL48" s="447"/>
      <c r="JM48" s="517"/>
      <c r="JN48" s="447"/>
      <c r="JO48" s="514"/>
      <c r="JP48" s="514"/>
      <c r="JQ48" s="515"/>
      <c r="JR48" s="447"/>
      <c r="JS48" s="447"/>
      <c r="JT48" s="447"/>
      <c r="JU48" s="447"/>
      <c r="JV48" s="447"/>
      <c r="JW48" s="447"/>
      <c r="JX48" s="447"/>
      <c r="JY48" s="447"/>
      <c r="JZ48" s="447"/>
      <c r="KA48" s="447"/>
      <c r="KB48" s="447"/>
      <c r="KC48" s="447"/>
      <c r="KD48" s="517"/>
      <c r="KE48" s="447"/>
      <c r="KF48" s="447"/>
      <c r="KG48" s="447"/>
      <c r="KH48" s="517"/>
      <c r="KI48" s="447"/>
      <c r="KJ48" s="447"/>
      <c r="KK48" s="447"/>
      <c r="KL48" s="447"/>
      <c r="KM48" s="517"/>
      <c r="KN48" s="447"/>
      <c r="KO48" s="447"/>
      <c r="KP48" s="447"/>
      <c r="KQ48" s="517"/>
      <c r="KR48" s="447"/>
      <c r="KS48" s="447"/>
      <c r="KT48" s="447"/>
      <c r="KU48" s="567"/>
      <c r="KV48" s="517"/>
      <c r="KW48" s="447"/>
      <c r="KX48" s="447"/>
      <c r="KY48" s="447"/>
      <c r="KZ48" s="447"/>
      <c r="LA48" s="447"/>
      <c r="LB48" s="517"/>
      <c r="LC48" s="447"/>
      <c r="LD48" s="447"/>
      <c r="LE48" s="447"/>
      <c r="LF48" s="448"/>
      <c r="LG48" s="447"/>
      <c r="LH48" s="447"/>
      <c r="LI48" s="447"/>
      <c r="LJ48" s="517"/>
      <c r="LK48" s="447"/>
      <c r="LL48" s="447"/>
      <c r="LM48" s="447"/>
      <c r="LN48" s="447"/>
      <c r="LO48" s="447"/>
      <c r="LP48" s="447"/>
      <c r="LQ48" s="447"/>
      <c r="LR48" s="447"/>
      <c r="LS48" s="447"/>
      <c r="LT48" s="447"/>
      <c r="LU48" s="447"/>
      <c r="LV48" s="447"/>
      <c r="LW48" s="447"/>
      <c r="LX48" s="447"/>
      <c r="LY48" s="517"/>
      <c r="LZ48" s="447"/>
      <c r="MA48" s="447"/>
      <c r="MB48" s="447"/>
      <c r="MC48" s="447"/>
      <c r="MD48" s="447"/>
      <c r="ME48" s="517"/>
      <c r="MF48" s="447"/>
      <c r="MG48" s="447"/>
      <c r="MH48" s="447"/>
      <c r="MI48" s="447"/>
      <c r="MJ48" s="517"/>
      <c r="MK48" s="447"/>
      <c r="ML48" s="447"/>
      <c r="MM48" s="447"/>
      <c r="MN48" s="447"/>
      <c r="MO48" s="447"/>
      <c r="MP48" s="447"/>
      <c r="MQ48" s="380"/>
      <c r="MR48" s="447"/>
      <c r="MS48" s="447"/>
      <c r="MT48" s="447"/>
      <c r="MU48" s="447"/>
      <c r="MV48" s="447"/>
      <c r="MW48" s="447"/>
      <c r="MX48" s="447"/>
      <c r="MY48" s="447"/>
      <c r="MZ48" s="447"/>
      <c r="NA48" s="440"/>
      <c r="NB48" s="440"/>
      <c r="NC48" s="440"/>
      <c r="ND48" s="440"/>
    </row>
    <row r="49" spans="1:368" s="20" customFormat="1" ht="62" customHeight="1" thickBot="1">
      <c r="A49" s="1257"/>
      <c r="B49" s="148" t="s">
        <v>0</v>
      </c>
      <c r="C49" s="148" t="s">
        <v>1</v>
      </c>
      <c r="D49" s="148" t="s">
        <v>2</v>
      </c>
      <c r="E49" s="148" t="s">
        <v>3</v>
      </c>
      <c r="F49" s="149" t="s">
        <v>4</v>
      </c>
      <c r="G49" s="149" t="s">
        <v>5</v>
      </c>
      <c r="H49" s="150" t="s">
        <v>6</v>
      </c>
      <c r="I49" s="150" t="s">
        <v>7</v>
      </c>
      <c r="J49" s="149" t="s">
        <v>8</v>
      </c>
      <c r="K49" s="148" t="s">
        <v>9</v>
      </c>
      <c r="L49" s="149" t="s">
        <v>10</v>
      </c>
      <c r="M49" s="149" t="s">
        <v>11</v>
      </c>
      <c r="N49" s="149" t="s">
        <v>12</v>
      </c>
      <c r="O49" s="149" t="s">
        <v>13</v>
      </c>
      <c r="P49" s="150" t="s">
        <v>14</v>
      </c>
      <c r="Q49" s="151" t="s">
        <v>15</v>
      </c>
      <c r="R49" s="148" t="s">
        <v>16</v>
      </c>
      <c r="S49" s="149" t="s">
        <v>17</v>
      </c>
      <c r="T49" s="149" t="s">
        <v>18</v>
      </c>
      <c r="U49" s="148" t="s">
        <v>19</v>
      </c>
      <c r="V49" s="171"/>
      <c r="W49" s="500"/>
      <c r="X49" s="520"/>
      <c r="Y49" s="31"/>
      <c r="Z49" s="520"/>
      <c r="AA49" s="31"/>
      <c r="AB49" s="520"/>
      <c r="AC49" s="31"/>
      <c r="AD49" s="521"/>
      <c r="AE49" s="31"/>
      <c r="AF49" s="32"/>
      <c r="AG49" s="31"/>
      <c r="AH49" s="31"/>
      <c r="AI49" s="522"/>
      <c r="AJ49" s="31"/>
      <c r="AK49" s="133"/>
      <c r="AL49" s="31"/>
      <c r="AM49" s="649"/>
      <c r="AN49" s="32"/>
      <c r="AO49" s="31"/>
      <c r="AP49" s="32"/>
      <c r="AQ49" s="31"/>
      <c r="AR49" s="31"/>
      <c r="AS49" s="31"/>
      <c r="AT49" s="31"/>
      <c r="AU49" s="31"/>
      <c r="AV49" s="31"/>
      <c r="AW49" s="31"/>
      <c r="AX49" s="31"/>
      <c r="AY49" s="133"/>
      <c r="AZ49" s="32"/>
      <c r="BA49" s="133"/>
      <c r="BB49" s="31"/>
      <c r="BC49" s="523"/>
      <c r="BD49" s="31"/>
      <c r="BE49" s="31"/>
      <c r="BF49" s="523"/>
      <c r="BG49" s="31"/>
      <c r="BH49" s="31"/>
      <c r="BI49" s="31"/>
      <c r="BJ49" s="31"/>
      <c r="BK49" s="621"/>
      <c r="BL49" s="31"/>
      <c r="BM49" s="31"/>
      <c r="BN49" s="523"/>
      <c r="BO49" s="31"/>
      <c r="BP49" s="31"/>
      <c r="BQ49" s="31"/>
      <c r="BR49" s="523"/>
      <c r="BS49" s="31"/>
      <c r="BT49" s="31"/>
      <c r="BU49" s="523"/>
      <c r="BV49" s="31"/>
      <c r="BW49" s="523"/>
      <c r="BX49" s="31"/>
      <c r="BZ49" s="523"/>
      <c r="CA49" s="31"/>
      <c r="CB49" s="31"/>
      <c r="CC49" s="31"/>
      <c r="CD49" s="31"/>
      <c r="CE49" s="519"/>
      <c r="CF49" s="31"/>
      <c r="CG49" s="523"/>
      <c r="CH49" s="31"/>
      <c r="CI49" s="133"/>
      <c r="CJ49" s="31"/>
      <c r="CK49" s="31"/>
      <c r="CL49" s="133"/>
      <c r="CM49" s="31"/>
      <c r="CN49" s="31"/>
      <c r="CO49" s="31"/>
      <c r="CP49" s="133"/>
      <c r="CQ49" s="31"/>
      <c r="CR49" s="31"/>
      <c r="CS49" s="31"/>
      <c r="CT49" s="31"/>
      <c r="CU49" s="31"/>
      <c r="CV49" s="31"/>
      <c r="CW49" s="31"/>
      <c r="CX49" s="133"/>
      <c r="CY49" s="31"/>
      <c r="CZ49" s="31"/>
      <c r="DA49" s="31"/>
      <c r="DB49" s="31"/>
      <c r="DC49" s="523"/>
      <c r="DD49" s="31"/>
      <c r="DE49" s="31"/>
      <c r="DF49" s="31"/>
      <c r="DG49" s="31"/>
      <c r="DH49" s="31"/>
      <c r="DI49" s="31"/>
      <c r="DJ49" s="31"/>
      <c r="DK49" s="31"/>
      <c r="DL49" s="31"/>
      <c r="DM49" s="31"/>
      <c r="DN49" s="31"/>
      <c r="DO49" s="523"/>
      <c r="DP49" s="31"/>
      <c r="DQ49" s="31"/>
      <c r="DR49" s="31"/>
      <c r="DS49" s="523"/>
      <c r="DT49" s="31"/>
      <c r="DU49" s="31"/>
      <c r="DV49" s="31"/>
      <c r="DW49" s="31"/>
      <c r="DX49" s="31"/>
      <c r="DY49" s="31"/>
      <c r="DZ49" s="31"/>
      <c r="EA49" s="519"/>
      <c r="EB49" s="31"/>
      <c r="EC49" s="523"/>
      <c r="ED49" s="133"/>
      <c r="EE49" s="31"/>
      <c r="EF49" s="31"/>
      <c r="EG49" s="31"/>
      <c r="EH49" s="31"/>
      <c r="EI49" s="133"/>
      <c r="EJ49" s="31"/>
      <c r="EK49" s="133"/>
      <c r="EL49" s="31"/>
      <c r="EM49" s="31"/>
      <c r="EN49" s="133"/>
      <c r="EO49" s="31"/>
      <c r="EP49" s="345"/>
      <c r="EQ49" s="31"/>
      <c r="ER49" s="31"/>
      <c r="ES49" s="31"/>
      <c r="ET49" s="31"/>
      <c r="EU49" s="31"/>
      <c r="EV49" s="31"/>
      <c r="EW49" s="523"/>
      <c r="EX49" s="133"/>
      <c r="EY49" s="31"/>
      <c r="EZ49" s="31"/>
      <c r="FA49" s="133"/>
      <c r="FB49" s="31"/>
      <c r="FC49" s="31"/>
      <c r="FD49" s="31"/>
      <c r="FE49" s="133"/>
      <c r="FF49" s="31"/>
      <c r="FG49" s="133"/>
      <c r="FH49" s="31"/>
      <c r="FI49" s="31"/>
      <c r="FJ49" s="133"/>
      <c r="FK49" s="31"/>
      <c r="FL49" s="31"/>
      <c r="FM49" s="31"/>
      <c r="FN49" s="608"/>
      <c r="FO49" s="31"/>
      <c r="FP49" s="523"/>
      <c r="FQ49" s="31"/>
      <c r="FR49" s="133"/>
      <c r="FS49" s="31"/>
      <c r="FT49" s="133"/>
      <c r="FU49" s="31"/>
      <c r="FV49" s="31"/>
      <c r="FW49" s="31"/>
      <c r="FX49" s="31"/>
      <c r="FY49" s="31"/>
      <c r="FZ49" s="133"/>
      <c r="GA49" s="31"/>
      <c r="GB49" s="523"/>
      <c r="GC49" s="31"/>
      <c r="GD49" s="31"/>
      <c r="GE49" s="31"/>
      <c r="GF49" s="523"/>
      <c r="GG49" s="31"/>
      <c r="GH49" s="519"/>
      <c r="GI49" s="31"/>
      <c r="GJ49" s="523"/>
      <c r="GK49" s="31"/>
      <c r="GL49" s="31"/>
      <c r="GM49" s="523"/>
      <c r="GN49" s="31"/>
      <c r="GO49" s="31"/>
      <c r="GP49" s="31"/>
      <c r="GQ49" s="31"/>
      <c r="GR49" s="31"/>
      <c r="GS49" s="519"/>
      <c r="GT49" s="31"/>
      <c r="GU49" s="523"/>
      <c r="GV49" s="133"/>
      <c r="GW49" s="31"/>
      <c r="GX49" s="31"/>
      <c r="GY49" s="133"/>
      <c r="GZ49" s="31"/>
      <c r="HA49" s="31"/>
      <c r="HB49" s="31"/>
      <c r="HC49" s="31"/>
      <c r="HD49" s="31"/>
      <c r="HE49" s="31"/>
      <c r="HF49" s="31"/>
      <c r="HG49" s="31"/>
      <c r="HH49" s="523"/>
      <c r="HI49" s="31"/>
      <c r="HJ49" s="31"/>
      <c r="HK49" s="31"/>
      <c r="HL49" s="31"/>
      <c r="HM49" s="31"/>
      <c r="HN49" s="31"/>
      <c r="HO49" s="523"/>
      <c r="HP49" s="133"/>
      <c r="HQ49" s="31"/>
      <c r="HR49" s="31"/>
      <c r="HS49" s="31"/>
      <c r="HT49" s="133"/>
      <c r="HU49" s="31"/>
      <c r="HV49" s="31"/>
      <c r="HW49" s="31"/>
      <c r="HX49" s="31"/>
      <c r="HY49" s="133"/>
      <c r="HZ49" s="31"/>
      <c r="IA49" s="519"/>
      <c r="IB49" s="523"/>
      <c r="IC49" s="31"/>
      <c r="ID49" s="31"/>
      <c r="IE49" s="31"/>
      <c r="IF49" s="31"/>
      <c r="IG49" s="31"/>
      <c r="IH49" s="31"/>
      <c r="II49" s="31"/>
      <c r="IJ49" s="31"/>
      <c r="IK49" s="519"/>
      <c r="IL49" s="523"/>
      <c r="IM49" s="31"/>
      <c r="IN49" s="31"/>
      <c r="IO49" s="31"/>
      <c r="IP49" s="31"/>
      <c r="IQ49" s="31"/>
      <c r="IR49" s="31"/>
      <c r="IS49" s="519"/>
      <c r="IT49" s="31"/>
      <c r="IU49" s="31"/>
      <c r="IV49" s="523"/>
      <c r="IW49" s="31"/>
      <c r="IX49" s="31"/>
      <c r="IY49" s="133"/>
      <c r="IZ49" s="31"/>
      <c r="JA49" s="31"/>
      <c r="JB49" s="133"/>
      <c r="JC49" s="31"/>
      <c r="JD49" s="31"/>
      <c r="JE49" s="31"/>
      <c r="JF49" s="133"/>
      <c r="JG49" s="31"/>
      <c r="JH49" s="523"/>
      <c r="JI49" s="31"/>
      <c r="JJ49" s="31"/>
      <c r="JK49" s="31"/>
      <c r="JL49" s="31"/>
      <c r="JM49" s="523"/>
      <c r="JN49" s="31"/>
      <c r="JO49" s="519"/>
      <c r="JP49" s="519"/>
      <c r="JQ49" s="523"/>
      <c r="JR49" s="31"/>
      <c r="JS49" s="31"/>
      <c r="JT49" s="31"/>
      <c r="JU49" s="31"/>
      <c r="JV49" s="31"/>
      <c r="JW49" s="31"/>
      <c r="JX49" s="31"/>
      <c r="JY49" s="31"/>
      <c r="JZ49" s="31"/>
      <c r="KA49" s="31"/>
      <c r="KB49" s="31"/>
      <c r="KC49" s="31"/>
      <c r="KD49" s="523"/>
      <c r="KE49" s="31"/>
      <c r="KF49" s="31"/>
      <c r="KG49" s="31"/>
      <c r="KH49" s="523"/>
      <c r="KI49" s="31"/>
      <c r="KJ49" s="31"/>
      <c r="KK49" s="31"/>
      <c r="KL49" s="31"/>
      <c r="KM49" s="523"/>
      <c r="KN49" s="31"/>
      <c r="KO49" s="31"/>
      <c r="KP49" s="31"/>
      <c r="KQ49" s="523"/>
      <c r="KR49" s="31"/>
      <c r="KS49" s="31"/>
      <c r="KT49" s="31"/>
      <c r="KU49" s="564"/>
      <c r="KV49" s="523"/>
      <c r="KW49" s="31"/>
      <c r="KX49" s="31"/>
      <c r="KY49" s="31"/>
      <c r="KZ49" s="31"/>
      <c r="LA49" s="31"/>
      <c r="LB49" s="523"/>
      <c r="LC49" s="31"/>
      <c r="LD49" s="31"/>
      <c r="LE49" s="31"/>
      <c r="LF49" s="133"/>
      <c r="LG49" s="31"/>
      <c r="LH49" s="31"/>
      <c r="LI49" s="31"/>
      <c r="LJ49" s="523"/>
      <c r="LK49" s="31"/>
      <c r="LL49" s="31"/>
      <c r="LM49" s="31"/>
      <c r="LN49" s="31"/>
      <c r="LO49" s="31"/>
      <c r="LP49" s="31"/>
      <c r="LQ49" s="31"/>
      <c r="LR49" s="31"/>
      <c r="LS49" s="31"/>
      <c r="LT49" s="31"/>
      <c r="LU49" s="31"/>
      <c r="LV49" s="31"/>
      <c r="LW49" s="31"/>
      <c r="LX49" s="31"/>
      <c r="LY49" s="523"/>
      <c r="LZ49" s="31"/>
      <c r="MA49" s="31"/>
      <c r="MB49" s="31"/>
      <c r="MC49" s="31"/>
      <c r="MD49" s="31"/>
      <c r="ME49" s="523"/>
      <c r="MF49" s="31"/>
      <c r="MG49" s="31"/>
      <c r="MH49" s="31"/>
      <c r="MI49" s="31"/>
      <c r="MJ49" s="523"/>
      <c r="MK49" s="31"/>
      <c r="ML49" s="31"/>
      <c r="MM49" s="31"/>
      <c r="MN49" s="31"/>
      <c r="MO49" s="31"/>
      <c r="MP49" s="31"/>
      <c r="MQ49" s="172"/>
      <c r="MR49" s="31"/>
      <c r="MS49" s="31"/>
      <c r="MT49" s="31"/>
      <c r="MU49" s="31"/>
      <c r="MV49" s="31"/>
      <c r="MW49" s="31"/>
      <c r="MX49" s="31"/>
      <c r="MY49" s="31"/>
      <c r="MZ49" s="31"/>
      <c r="NA49" s="24"/>
      <c r="NB49" s="24"/>
      <c r="NC49" s="24"/>
      <c r="ND49" s="24"/>
    </row>
    <row r="50" spans="1:368" s="603" customFormat="1" ht="27" thickBot="1">
      <c r="A50" s="1258" t="s">
        <v>2233</v>
      </c>
      <c r="B50" s="592" t="s">
        <v>1451</v>
      </c>
      <c r="C50" s="592"/>
      <c r="D50" s="592"/>
      <c r="E50" s="593"/>
      <c r="F50" s="593"/>
      <c r="G50" s="594"/>
      <c r="H50" s="594"/>
      <c r="I50" s="595"/>
      <c r="J50" s="592"/>
      <c r="K50" s="593"/>
      <c r="L50" s="593"/>
      <c r="M50" s="592"/>
      <c r="N50" s="592"/>
      <c r="O50" s="592"/>
      <c r="P50" s="594"/>
      <c r="Q50" s="594" t="s">
        <v>20</v>
      </c>
      <c r="R50" s="490">
        <f>COUNTIF(R51:R96, "Tier 2")</f>
        <v>19</v>
      </c>
      <c r="S50" s="592"/>
      <c r="T50" s="593"/>
      <c r="U50" s="592"/>
      <c r="V50" s="592"/>
      <c r="W50" s="376"/>
      <c r="X50" s="596"/>
      <c r="Y50" s="597"/>
      <c r="Z50" s="596"/>
      <c r="AA50" s="334"/>
      <c r="AB50" s="596"/>
      <c r="AC50" s="334"/>
      <c r="AD50" s="599"/>
      <c r="AE50" s="334"/>
      <c r="AF50" s="334"/>
      <c r="AG50" s="334"/>
      <c r="AH50" s="334"/>
      <c r="AI50" s="600"/>
      <c r="AJ50" s="334"/>
      <c r="AK50" s="334"/>
      <c r="AL50" s="334"/>
      <c r="AM50" s="650"/>
      <c r="AN50" s="334"/>
      <c r="AO50" s="334"/>
      <c r="AP50" s="334"/>
      <c r="AQ50" s="334"/>
      <c r="AR50" s="334"/>
      <c r="AS50" s="334"/>
      <c r="AT50" s="334"/>
      <c r="AU50" s="334"/>
      <c r="AV50" s="334"/>
      <c r="AW50" s="334"/>
      <c r="AX50" s="334"/>
      <c r="AY50" s="334"/>
      <c r="AZ50" s="334"/>
      <c r="BA50" s="334"/>
      <c r="BB50" s="334"/>
      <c r="BC50" s="602"/>
      <c r="BD50" s="334"/>
      <c r="BE50" s="334"/>
      <c r="BF50" s="602"/>
      <c r="BG50" s="334"/>
      <c r="BH50" s="334"/>
      <c r="BI50" s="334"/>
      <c r="BJ50" s="334"/>
      <c r="BK50" s="622"/>
      <c r="BL50" s="334"/>
      <c r="BM50" s="334"/>
      <c r="BN50" s="602"/>
      <c r="BO50" s="334"/>
      <c r="BP50" s="334"/>
      <c r="BQ50" s="334"/>
      <c r="BR50" s="602"/>
      <c r="BS50" s="334"/>
      <c r="BT50" s="334"/>
      <c r="BU50" s="602"/>
      <c r="BV50" s="334"/>
      <c r="BW50" s="602"/>
      <c r="BX50" s="334"/>
      <c r="BY50" s="334"/>
      <c r="BZ50" s="602"/>
      <c r="CA50" s="334"/>
      <c r="CB50" s="334"/>
      <c r="CC50" s="334"/>
      <c r="CD50" s="334"/>
      <c r="CE50" s="509"/>
      <c r="CF50" s="334"/>
      <c r="CG50" s="602"/>
      <c r="CH50" s="334"/>
      <c r="CI50" s="334"/>
      <c r="CJ50" s="334"/>
      <c r="CK50" s="334"/>
      <c r="CL50" s="334"/>
      <c r="CM50" s="334"/>
      <c r="CN50" s="334"/>
      <c r="CO50" s="334"/>
      <c r="CP50" s="334"/>
      <c r="CQ50" s="334"/>
      <c r="CR50" s="334"/>
      <c r="CS50" s="334"/>
      <c r="CT50" s="334"/>
      <c r="CU50" s="334"/>
      <c r="CV50" s="334"/>
      <c r="CW50" s="334"/>
      <c r="CX50" s="334"/>
      <c r="CY50" s="334"/>
      <c r="CZ50" s="334"/>
      <c r="DA50" s="334"/>
      <c r="DB50" s="334"/>
      <c r="DC50" s="602"/>
      <c r="DD50" s="334"/>
      <c r="DE50" s="334"/>
      <c r="DF50" s="334"/>
      <c r="DG50" s="334"/>
      <c r="DH50" s="334"/>
      <c r="DI50" s="334"/>
      <c r="DJ50" s="334"/>
      <c r="DK50" s="334"/>
      <c r="DL50" s="334"/>
      <c r="DM50" s="334"/>
      <c r="DN50" s="334"/>
      <c r="DO50" s="602"/>
      <c r="DP50" s="334"/>
      <c r="DQ50" s="334"/>
      <c r="DR50" s="334"/>
      <c r="DS50" s="602"/>
      <c r="DT50" s="334"/>
      <c r="DU50" s="334"/>
      <c r="DV50" s="334"/>
      <c r="DW50" s="334"/>
      <c r="DX50" s="334"/>
      <c r="DY50" s="334"/>
      <c r="DZ50" s="334"/>
      <c r="EA50" s="509"/>
      <c r="EB50" s="334"/>
      <c r="EC50" s="602"/>
      <c r="ED50" s="334"/>
      <c r="EE50" s="334"/>
      <c r="EF50" s="334"/>
      <c r="EG50" s="334"/>
      <c r="EH50" s="334"/>
      <c r="EI50" s="334"/>
      <c r="EJ50" s="334"/>
      <c r="EK50" s="334"/>
      <c r="EL50" s="334"/>
      <c r="EM50" s="334"/>
      <c r="EN50" s="334"/>
      <c r="EO50" s="334"/>
      <c r="EP50" s="601"/>
      <c r="EQ50" s="334"/>
      <c r="ER50" s="334"/>
      <c r="ES50" s="334"/>
      <c r="ET50" s="334"/>
      <c r="EU50" s="334"/>
      <c r="EV50" s="334"/>
      <c r="EW50" s="602"/>
      <c r="EX50" s="334"/>
      <c r="EY50" s="334"/>
      <c r="EZ50" s="334"/>
      <c r="FA50" s="334"/>
      <c r="FB50" s="334"/>
      <c r="FC50" s="334"/>
      <c r="FD50" s="334"/>
      <c r="FE50" s="334"/>
      <c r="FF50" s="334"/>
      <c r="FG50" s="334"/>
      <c r="FH50" s="334"/>
      <c r="FI50" s="334"/>
      <c r="FJ50" s="334"/>
      <c r="FK50" s="334"/>
      <c r="FL50" s="334"/>
      <c r="FM50" s="334"/>
      <c r="FN50" s="605"/>
      <c r="FO50" s="334"/>
      <c r="FP50" s="602"/>
      <c r="FQ50" s="334"/>
      <c r="FR50" s="334"/>
      <c r="FS50" s="334"/>
      <c r="FT50" s="334"/>
      <c r="FU50" s="334"/>
      <c r="FV50" s="334"/>
      <c r="FW50" s="334"/>
      <c r="FX50" s="334"/>
      <c r="FY50" s="334"/>
      <c r="FZ50" s="334"/>
      <c r="GA50" s="334"/>
      <c r="GB50" s="602"/>
      <c r="GC50" s="334"/>
      <c r="GD50" s="334"/>
      <c r="GE50" s="334"/>
      <c r="GF50" s="602"/>
      <c r="GG50" s="334"/>
      <c r="GH50" s="509"/>
      <c r="GI50" s="334"/>
      <c r="GJ50" s="602"/>
      <c r="GK50" s="334"/>
      <c r="GL50" s="334"/>
      <c r="GM50" s="602"/>
      <c r="GN50" s="334"/>
      <c r="GO50" s="334"/>
      <c r="GP50" s="334"/>
      <c r="GQ50" s="334"/>
      <c r="GR50" s="334"/>
      <c r="GS50" s="509"/>
      <c r="GT50" s="334"/>
      <c r="GU50" s="602"/>
      <c r="GV50" s="334"/>
      <c r="GW50" s="334"/>
      <c r="GX50" s="334"/>
      <c r="GY50" s="334"/>
      <c r="GZ50" s="334"/>
      <c r="HA50" s="334"/>
      <c r="HB50" s="334"/>
      <c r="HC50" s="334"/>
      <c r="HD50" s="334"/>
      <c r="HE50" s="334"/>
      <c r="HF50" s="334"/>
      <c r="HG50" s="334"/>
      <c r="HH50" s="602"/>
      <c r="HI50" s="334"/>
      <c r="HJ50" s="334"/>
      <c r="HK50" s="334"/>
      <c r="HL50" s="334"/>
      <c r="HM50" s="334"/>
      <c r="HN50" s="334"/>
      <c r="HO50" s="602"/>
      <c r="HP50" s="334"/>
      <c r="HQ50" s="334"/>
      <c r="HR50" s="334"/>
      <c r="HS50" s="334"/>
      <c r="HT50" s="334"/>
      <c r="HU50" s="334"/>
      <c r="HV50" s="334"/>
      <c r="HW50" s="334"/>
      <c r="HX50" s="334"/>
      <c r="HY50" s="334"/>
      <c r="HZ50" s="334"/>
      <c r="IA50" s="509"/>
      <c r="IB50" s="602"/>
      <c r="IC50" s="334"/>
      <c r="ID50" s="334"/>
      <c r="IE50" s="334"/>
      <c r="IF50" s="334"/>
      <c r="IG50" s="334"/>
      <c r="IH50" s="334"/>
      <c r="II50" s="334"/>
      <c r="IJ50" s="334"/>
      <c r="IK50" s="509"/>
      <c r="IL50" s="602"/>
      <c r="IM50" s="334"/>
      <c r="IN50" s="334"/>
      <c r="IO50" s="334"/>
      <c r="IP50" s="334"/>
      <c r="IQ50" s="334"/>
      <c r="IR50" s="334"/>
      <c r="IS50" s="509"/>
      <c r="IT50" s="334"/>
      <c r="IU50" s="334"/>
      <c r="IV50" s="602"/>
      <c r="IW50" s="334"/>
      <c r="IX50" s="334"/>
      <c r="IY50" s="334"/>
      <c r="IZ50" s="334"/>
      <c r="JA50" s="334"/>
      <c r="JB50" s="334"/>
      <c r="JC50" s="334"/>
      <c r="JD50" s="334"/>
      <c r="JE50" s="334"/>
      <c r="JF50" s="334"/>
      <c r="JG50" s="334"/>
      <c r="JH50" s="602"/>
      <c r="JI50" s="334"/>
      <c r="JJ50" s="334"/>
      <c r="JK50" s="334"/>
      <c r="JL50" s="334"/>
      <c r="JM50" s="602"/>
      <c r="JN50" s="334"/>
      <c r="JO50" s="509"/>
      <c r="JP50" s="509"/>
      <c r="JQ50" s="602"/>
      <c r="JR50" s="334"/>
      <c r="JS50" s="334"/>
      <c r="JT50" s="334"/>
      <c r="JU50" s="334"/>
      <c r="JV50" s="334"/>
      <c r="JW50" s="334"/>
      <c r="JX50" s="334"/>
      <c r="JY50" s="334"/>
      <c r="JZ50" s="334"/>
      <c r="KA50" s="334"/>
      <c r="KB50" s="334"/>
      <c r="KC50" s="334"/>
      <c r="KD50" s="602"/>
      <c r="KE50" s="334"/>
      <c r="KF50" s="334"/>
      <c r="KG50" s="334"/>
      <c r="KH50" s="602"/>
      <c r="KI50" s="334"/>
      <c r="KJ50" s="334"/>
      <c r="KK50" s="334"/>
      <c r="KL50" s="334"/>
      <c r="KM50" s="602"/>
      <c r="KN50" s="334"/>
      <c r="KO50" s="334"/>
      <c r="KP50" s="334"/>
      <c r="KQ50" s="602"/>
      <c r="KR50" s="334"/>
      <c r="KS50" s="334"/>
      <c r="KT50" s="334"/>
      <c r="KU50" s="565"/>
      <c r="KV50" s="602"/>
      <c r="KW50" s="334"/>
      <c r="KX50" s="334"/>
      <c r="KY50" s="334"/>
      <c r="KZ50" s="334"/>
      <c r="LA50" s="334"/>
      <c r="LB50" s="602"/>
      <c r="LC50" s="334"/>
      <c r="LD50" s="334"/>
      <c r="LE50" s="334"/>
      <c r="LF50" s="334"/>
      <c r="LG50" s="334"/>
      <c r="LH50" s="334"/>
      <c r="LI50" s="334"/>
      <c r="LJ50" s="602"/>
      <c r="LK50" s="334"/>
      <c r="LL50" s="334"/>
      <c r="LM50" s="334"/>
      <c r="LN50" s="334"/>
      <c r="LO50" s="334"/>
      <c r="LP50" s="334"/>
      <c r="LQ50" s="334"/>
      <c r="LR50" s="334"/>
      <c r="LS50" s="334"/>
      <c r="LT50" s="334"/>
      <c r="LU50" s="334"/>
      <c r="LV50" s="334"/>
      <c r="LW50" s="334"/>
      <c r="LX50" s="334"/>
      <c r="LY50" s="602"/>
      <c r="LZ50" s="334"/>
      <c r="MA50" s="334"/>
      <c r="MB50" s="334"/>
      <c r="MC50" s="334"/>
      <c r="MD50" s="334"/>
      <c r="ME50" s="602"/>
      <c r="MF50" s="334"/>
      <c r="MG50" s="334"/>
      <c r="MH50" s="334"/>
      <c r="MI50" s="334"/>
      <c r="MJ50" s="602"/>
      <c r="MK50" s="334"/>
      <c r="ML50" s="334"/>
      <c r="MM50" s="334"/>
      <c r="MN50" s="334"/>
      <c r="MO50" s="334"/>
      <c r="MP50" s="334"/>
      <c r="MQ50" s="488"/>
      <c r="MR50" s="592"/>
      <c r="MS50" s="592"/>
      <c r="MT50" s="592"/>
      <c r="MU50" s="592"/>
      <c r="MV50" s="592"/>
      <c r="MW50" s="592"/>
      <c r="MX50" s="592"/>
      <c r="MY50" s="592"/>
      <c r="MZ50" s="592"/>
      <c r="NA50" s="592"/>
      <c r="NB50" s="592"/>
      <c r="NC50" s="592"/>
      <c r="ND50" s="592"/>
    </row>
    <row r="51" spans="1:368" ht="22" customHeight="1">
      <c r="A51" s="1248">
        <v>35</v>
      </c>
      <c r="B51" s="50" t="s">
        <v>79</v>
      </c>
      <c r="C51" s="51">
        <v>2013</v>
      </c>
      <c r="D51" s="34" t="s">
        <v>80</v>
      </c>
      <c r="E51" s="34" t="s">
        <v>81</v>
      </c>
      <c r="F51" s="34" t="s">
        <v>24</v>
      </c>
      <c r="G51" s="35">
        <v>91</v>
      </c>
      <c r="H51" s="42">
        <v>0.61</v>
      </c>
      <c r="I51" s="43"/>
      <c r="J51" s="2" t="s">
        <v>82</v>
      </c>
      <c r="K51" s="52" t="s">
        <v>83</v>
      </c>
      <c r="L51" s="52" t="s">
        <v>28</v>
      </c>
      <c r="M51" s="2" t="s">
        <v>84</v>
      </c>
      <c r="N51" s="2" t="s">
        <v>25</v>
      </c>
      <c r="O51" s="2" t="s">
        <v>85</v>
      </c>
      <c r="P51" s="42">
        <v>0</v>
      </c>
      <c r="Q51" s="2"/>
      <c r="R51" s="34" t="s">
        <v>86</v>
      </c>
      <c r="S51" s="39" t="s">
        <v>87</v>
      </c>
      <c r="T51" s="39" t="s">
        <v>88</v>
      </c>
      <c r="U51" s="34" t="s">
        <v>89</v>
      </c>
      <c r="V51" s="153"/>
      <c r="W51" s="657">
        <f t="shared" ref="W51:W52" si="771">COUNTIF(X51:BJ51,"&gt;0")</f>
        <v>2</v>
      </c>
      <c r="X51" s="510">
        <f t="shared" ref="X51:X52" si="772">COUNTA(Y51)</f>
        <v>0</v>
      </c>
      <c r="Y51" s="40"/>
      <c r="Z51" s="510">
        <f t="shared" ref="Z51:Z52" si="773">COUNTA(AA51)</f>
        <v>0</v>
      </c>
      <c r="AA51" s="40"/>
      <c r="AB51" s="510">
        <f t="shared" ref="AB51:AB52" si="774">COUNTA(AC51)</f>
        <v>0</v>
      </c>
      <c r="AC51" s="40"/>
      <c r="AD51" s="510">
        <f t="shared" ref="AD51:AD52" si="775">COUNTA(AE51:AH51)</f>
        <v>0</v>
      </c>
      <c r="AE51" s="40"/>
      <c r="AF51" s="40"/>
      <c r="AG51" s="40"/>
      <c r="AH51" s="40"/>
      <c r="AI51" s="510">
        <f t="shared" ref="AI51:AI52" si="776">COUNTA(AJ51,AL51,AN51:AX51,AZ51,BB51)</f>
        <v>0</v>
      </c>
      <c r="AJ51" s="40"/>
      <c r="AK51" s="44"/>
      <c r="AL51" s="40"/>
      <c r="AM51" s="351">
        <f t="shared" ref="AM51:AM52" si="777">COUNTA(AN51:AX51)</f>
        <v>0</v>
      </c>
      <c r="AN51" s="40"/>
      <c r="AO51" s="40"/>
      <c r="AP51" s="40"/>
      <c r="AQ51" s="40"/>
      <c r="AR51" s="40"/>
      <c r="AS51" s="40"/>
      <c r="AT51" s="40"/>
      <c r="AU51" s="40"/>
      <c r="AV51" s="40"/>
      <c r="AW51" s="40"/>
      <c r="AX51" s="40"/>
      <c r="AY51" s="44"/>
      <c r="AZ51" s="40"/>
      <c r="BA51" s="44"/>
      <c r="BB51" s="40"/>
      <c r="BC51" s="510">
        <f>COUNTA(BD51:BE51)</f>
        <v>0</v>
      </c>
      <c r="BD51" s="40"/>
      <c r="BE51" s="40"/>
      <c r="BF51" s="510">
        <f>COUNTA(BG51:BJ51)</f>
        <v>1</v>
      </c>
      <c r="BG51" s="40"/>
      <c r="BH51" s="40"/>
      <c r="BI51" s="40"/>
      <c r="BJ51" s="40">
        <v>3.3</v>
      </c>
      <c r="BK51" s="657">
        <f>COUNTIF(BL51:CD51,"&gt;0")</f>
        <v>4</v>
      </c>
      <c r="BL51" s="40"/>
      <c r="BM51" s="40"/>
      <c r="BN51" s="510">
        <f t="shared" ref="BN51:BN52" si="778">COUNTA(BO51:BQ51)</f>
        <v>1</v>
      </c>
      <c r="BO51" s="40">
        <v>16.5</v>
      </c>
      <c r="BP51" s="40"/>
      <c r="BQ51" s="40"/>
      <c r="BR51" s="510">
        <f t="shared" ref="BR51:BR52" si="779">COUNTA(BS51:BT51)</f>
        <v>0</v>
      </c>
      <c r="BS51" s="40"/>
      <c r="BT51" s="40"/>
      <c r="BU51" s="510">
        <f t="shared" ref="BU51:BU52" si="780">COUNTA(BV51)</f>
        <v>0</v>
      </c>
      <c r="BV51" s="40"/>
      <c r="BW51" s="510">
        <f t="shared" ref="BW51:BW52" si="781">COUNTA(BX51:BY51)</f>
        <v>0</v>
      </c>
      <c r="BX51" s="40"/>
      <c r="BZ51" s="510">
        <f t="shared" ref="BZ51:BZ52" si="782">COUNTA(CA51:CD51)</f>
        <v>1</v>
      </c>
      <c r="CA51" s="40"/>
      <c r="CB51" s="40">
        <v>14.3</v>
      </c>
      <c r="CC51" s="40"/>
      <c r="CD51" s="40"/>
      <c r="CE51" s="657">
        <f t="shared" ref="CE51:CE52" si="783">COUNTIF(CF51:DZ51,"&gt;0")</f>
        <v>8</v>
      </c>
      <c r="CF51" s="40"/>
      <c r="CG51" s="510">
        <f t="shared" ref="CG51:CG52" si="784">COUNTA(CH51,CJ51:CK51,CM51:CO51,CQ51:CW51,CY51:DB51)</f>
        <v>3</v>
      </c>
      <c r="CH51" s="40"/>
      <c r="CI51" s="44"/>
      <c r="CJ51" s="40">
        <v>27.5</v>
      </c>
      <c r="CK51" s="40"/>
      <c r="CL51" s="351">
        <f t="shared" ref="CL51:CL52" si="785">COUNTA(CM51:CO51)</f>
        <v>1</v>
      </c>
      <c r="CM51" s="40">
        <v>54.9</v>
      </c>
      <c r="CN51" s="40"/>
      <c r="CO51" s="40"/>
      <c r="CP51" s="351">
        <f t="shared" ref="CP51:CP52" si="786">COUNTA(CQ51:CW51)</f>
        <v>1</v>
      </c>
      <c r="CQ51" s="40"/>
      <c r="CR51" s="40">
        <v>43.9</v>
      </c>
      <c r="CS51" s="40"/>
      <c r="CT51" s="40"/>
      <c r="CU51" s="40"/>
      <c r="CV51" s="40"/>
      <c r="CW51" s="40"/>
      <c r="CX51" s="351">
        <f t="shared" ref="CX51:CX52" si="787">COUNTA(CY51:DB51)</f>
        <v>0</v>
      </c>
      <c r="CY51" s="40"/>
      <c r="CZ51" s="40"/>
      <c r="DA51" s="40"/>
      <c r="DB51" s="40"/>
      <c r="DC51" s="510">
        <f t="shared" ref="DC51:DC52" si="788">COUNTA(DD51:DN51)</f>
        <v>0</v>
      </c>
      <c r="DD51" s="40"/>
      <c r="DE51" s="40"/>
      <c r="DF51" s="40"/>
      <c r="DG51" s="40"/>
      <c r="DH51" s="40"/>
      <c r="DI51" s="40"/>
      <c r="DJ51" s="40"/>
      <c r="DK51" s="40"/>
      <c r="DL51" s="40"/>
      <c r="DM51" s="40"/>
      <c r="DN51" s="40"/>
      <c r="DO51" s="510">
        <f t="shared" ref="DO51:DO52" si="789">COUNTA(DP51:DR51)</f>
        <v>2</v>
      </c>
      <c r="DP51" s="40"/>
      <c r="DQ51" s="40" t="s">
        <v>25</v>
      </c>
      <c r="DR51" s="40">
        <v>1.1000000000000001</v>
      </c>
      <c r="DS51" s="510">
        <f t="shared" ref="DS51:DS52" si="790">COUNTA(DT51:DZ51)</f>
        <v>0</v>
      </c>
      <c r="DT51" s="40"/>
      <c r="DU51" s="40"/>
      <c r="DV51" s="40"/>
      <c r="DW51" s="40"/>
      <c r="DX51" s="40"/>
      <c r="DY51" s="40"/>
      <c r="DZ51" s="40"/>
      <c r="EA51" s="657">
        <f t="shared" ref="EA51:EA52" si="791">COUNTIF(EB51:FM51,"&gt;0")</f>
        <v>9</v>
      </c>
      <c r="EB51" s="40"/>
      <c r="EC51" s="510">
        <f t="shared" ref="EC51:EC52" si="792">COUNTA(EE51:EH51,EJ51,EL51:EM51,EO51,EQ51:EV51)</f>
        <v>3</v>
      </c>
      <c r="ED51" s="351">
        <f t="shared" ref="ED51:ED52" si="793">COUNTA(EE51:EH51)</f>
        <v>1</v>
      </c>
      <c r="EE51" s="40"/>
      <c r="EF51" s="40">
        <v>4.4000000000000004</v>
      </c>
      <c r="EG51" s="40"/>
      <c r="EH51" s="40"/>
      <c r="EI51" s="44"/>
      <c r="EJ51" s="40">
        <v>25</v>
      </c>
      <c r="EK51" s="351">
        <f t="shared" ref="EK51:EK52" si="794">COUNTA(EL51:EM51)</f>
        <v>1</v>
      </c>
      <c r="EL51" s="40">
        <v>25</v>
      </c>
      <c r="EM51" s="40"/>
      <c r="EN51" s="44"/>
      <c r="EO51" s="40"/>
      <c r="EP51" s="351">
        <f t="shared" ref="EP51:EP52" si="795">COUNTA(EQ51:EV51)</f>
        <v>0</v>
      </c>
      <c r="EQ51" s="40"/>
      <c r="ER51" s="40"/>
      <c r="ES51" s="40"/>
      <c r="ET51" s="40"/>
      <c r="EU51" s="40"/>
      <c r="EV51" s="40"/>
      <c r="EW51" s="510">
        <f t="shared" ref="EW51:EW52" si="796">COUNTA(EY51:EZ51,FB51:FD51,FF51,FH51:FI51,FK51:FM51)</f>
        <v>1</v>
      </c>
      <c r="EX51" s="351">
        <f t="shared" ref="EX51:EX52" si="797">COUNTA(EY51:EZ51)</f>
        <v>1</v>
      </c>
      <c r="EY51" s="40">
        <v>7.7</v>
      </c>
      <c r="EZ51" s="40"/>
      <c r="FA51" s="351">
        <f t="shared" ref="FA51:FA52" si="798">COUNTA(FB51:FD51)</f>
        <v>0</v>
      </c>
      <c r="FB51" s="40"/>
      <c r="FC51" s="40"/>
      <c r="FD51" s="40"/>
      <c r="FE51" s="44"/>
      <c r="FF51" s="40"/>
      <c r="FG51" s="351">
        <f t="shared" ref="FG51:FG52" si="799">COUNTA(FH51:FI51)</f>
        <v>0</v>
      </c>
      <c r="FH51" s="40"/>
      <c r="FI51" s="40"/>
      <c r="FJ51" s="351">
        <f t="shared" ref="FJ51:FJ52" si="800">COUNTA(FK51:FM51)</f>
        <v>0</v>
      </c>
      <c r="FK51" s="40"/>
      <c r="FL51" s="40"/>
      <c r="FM51" s="40"/>
      <c r="FN51" s="657">
        <f t="shared" ref="FN51:FN52" si="801">COUNTIF(FO51:GG51,"&gt;0")</f>
        <v>8</v>
      </c>
      <c r="FO51" s="40"/>
      <c r="FP51" s="510">
        <f t="shared" ref="FP51:FP52" si="802">COUNTA(FQ51,FS51,FU51:FY51,GA51,GC51:GE51,FO51)</f>
        <v>3</v>
      </c>
      <c r="FQ51" s="40"/>
      <c r="FR51" s="44"/>
      <c r="FS51" s="40"/>
      <c r="FT51" s="351">
        <f t="shared" ref="FT51:FT52" si="803">COUNTA(FU51:FY51)</f>
        <v>1</v>
      </c>
      <c r="FU51" s="40">
        <v>23.1</v>
      </c>
      <c r="FV51" s="40"/>
      <c r="FW51" s="40"/>
      <c r="FX51" s="40"/>
      <c r="FY51" s="40"/>
      <c r="FZ51" s="44"/>
      <c r="GA51" s="40"/>
      <c r="GB51" s="510">
        <f t="shared" ref="GB51:GB52" si="804">COUNTA(GC51:GE51)</f>
        <v>2</v>
      </c>
      <c r="GC51" s="40">
        <v>32.9</v>
      </c>
      <c r="GD51" s="40">
        <v>6.6</v>
      </c>
      <c r="GE51" s="40"/>
      <c r="GF51" s="510">
        <f t="shared" ref="GF51:GF52" si="805">COUNTA(GG51)</f>
        <v>1</v>
      </c>
      <c r="GG51" s="40">
        <v>3.3</v>
      </c>
      <c r="GH51" s="657">
        <f>COUNTIF(GI51:GR51,"&gt;0")</f>
        <v>0</v>
      </c>
      <c r="GI51" s="40"/>
      <c r="GJ51" s="510">
        <f t="shared" ref="GJ51:GJ52" si="806">COUNTA(GK51)</f>
        <v>0</v>
      </c>
      <c r="GK51" s="40"/>
      <c r="GL51" s="40"/>
      <c r="GM51" s="510">
        <f>COUNTA(GN51:GR51)</f>
        <v>0</v>
      </c>
      <c r="GN51" s="40"/>
      <c r="GO51" s="40"/>
      <c r="GP51" s="40"/>
      <c r="GQ51" s="40"/>
      <c r="GR51" s="40"/>
      <c r="GS51" s="512"/>
      <c r="GT51" s="40"/>
      <c r="GU51" s="510">
        <f t="shared" ref="GU51:GU52" si="807">COUNTA(GW51:GX51,GZ51:HG51)</f>
        <v>2</v>
      </c>
      <c r="GV51" s="351">
        <f t="shared" ref="GV51:GV52" si="808">COUNTA(GW51:GX51)</f>
        <v>1</v>
      </c>
      <c r="GW51" s="40">
        <v>19</v>
      </c>
      <c r="GX51" s="40"/>
      <c r="GY51" s="44"/>
      <c r="GZ51" s="40"/>
      <c r="HA51" s="40"/>
      <c r="HB51" s="40"/>
      <c r="HC51" s="40">
        <v>10.9</v>
      </c>
      <c r="HD51" s="40"/>
      <c r="HE51" s="40"/>
      <c r="HF51" s="40"/>
      <c r="HG51" s="40"/>
      <c r="HH51" s="510">
        <f t="shared" ref="HH51:HH52" si="809">COUNTA(HI51:HN51)</f>
        <v>1</v>
      </c>
      <c r="HI51" s="40"/>
      <c r="HJ51" s="40"/>
      <c r="HK51" s="40"/>
      <c r="HL51" s="40">
        <v>2</v>
      </c>
      <c r="HM51" s="40"/>
      <c r="HN51" s="40"/>
      <c r="HO51" s="510">
        <f t="shared" ref="HO51:HO52" si="810">COUNTA(HQ51:HS51,HU51:HX51,HZ51)</f>
        <v>2</v>
      </c>
      <c r="HP51" s="351">
        <f t="shared" ref="HP51:HP52" si="811">COUNTA(HQ51:HS51)</f>
        <v>1</v>
      </c>
      <c r="HQ51" s="40">
        <v>9.9</v>
      </c>
      <c r="HR51" s="40"/>
      <c r="HS51" s="40"/>
      <c r="HT51" s="351">
        <f t="shared" ref="HT51:HT52" si="812">COUNTA(HU51:HX51)</f>
        <v>1</v>
      </c>
      <c r="HU51" s="40"/>
      <c r="HV51" s="40"/>
      <c r="HW51" s="40">
        <v>12.1</v>
      </c>
      <c r="HX51" s="40"/>
      <c r="HY51" s="44"/>
      <c r="HZ51" s="40"/>
      <c r="IA51" s="657">
        <f t="shared" ref="IA51:IA52" si="813">COUNTIF(IB51:IJ51,"&gt;0")</f>
        <v>3</v>
      </c>
      <c r="IB51" s="510">
        <f t="shared" ref="IB51:IB52" si="814">COUNTA(IC51:IJ51)</f>
        <v>2</v>
      </c>
      <c r="IC51" s="40"/>
      <c r="ID51" s="40"/>
      <c r="IE51" s="40">
        <v>17.600000000000001</v>
      </c>
      <c r="IF51" s="40">
        <v>16.5</v>
      </c>
      <c r="IG51" s="40"/>
      <c r="IH51" s="40"/>
      <c r="II51" s="40"/>
      <c r="IJ51" s="40"/>
      <c r="IK51" s="657">
        <f t="shared" ref="IK51:IK52" si="815">COUNTIF(IL51:IR51,"&gt;0")</f>
        <v>2</v>
      </c>
      <c r="IL51" s="510">
        <f t="shared" ref="IL51:IL52" si="816">COUNTA(IM51:IR51)</f>
        <v>2</v>
      </c>
      <c r="IM51" s="40">
        <v>6.6</v>
      </c>
      <c r="IN51" s="40"/>
      <c r="IO51" s="40"/>
      <c r="IP51" s="40"/>
      <c r="IQ51" s="40" t="s">
        <v>25</v>
      </c>
      <c r="IR51" s="40"/>
      <c r="IS51" s="657">
        <f t="shared" ref="IS51:IS52" si="817">COUNTIF(IT51:JN51,"&gt;0")</f>
        <v>6</v>
      </c>
      <c r="IT51" s="40"/>
      <c r="IU51" s="40"/>
      <c r="IV51" s="510">
        <f t="shared" ref="IV51:IV52" si="818">COUNTA(IW51:IX51,IZ51:JA51,JC51:JE51,JG51)</f>
        <v>1</v>
      </c>
      <c r="IW51" s="40"/>
      <c r="IX51" s="40"/>
      <c r="IY51" s="44"/>
      <c r="IZ51" s="40"/>
      <c r="JA51" s="40"/>
      <c r="JB51" s="44"/>
      <c r="JC51" s="40"/>
      <c r="JD51" s="40"/>
      <c r="JE51" s="40"/>
      <c r="JF51" s="44"/>
      <c r="JG51" s="40">
        <v>14.3</v>
      </c>
      <c r="JH51" s="510">
        <f>COUNTA(JI51:JL51)</f>
        <v>1</v>
      </c>
      <c r="JI51" s="40">
        <v>10.9</v>
      </c>
      <c r="JJ51" s="40"/>
      <c r="JK51" s="40"/>
      <c r="JL51" s="40"/>
      <c r="JM51" s="510">
        <f t="shared" ref="JM51:JM52" si="819">COUNTA(JN51)</f>
        <v>1</v>
      </c>
      <c r="JN51" s="40">
        <v>4.4000000000000004</v>
      </c>
      <c r="JO51" s="513"/>
      <c r="JP51" s="657">
        <f t="shared" ref="JP51:JP52" si="820">COUNTIF(JQ51:KT51,"&gt;0")</f>
        <v>1</v>
      </c>
      <c r="JQ51" s="510">
        <f t="shared" ref="JQ51:JQ52" si="821">COUNTA(JR51:JU51)</f>
        <v>0</v>
      </c>
      <c r="JR51" s="40"/>
      <c r="JS51" s="40"/>
      <c r="JT51" s="40"/>
      <c r="JU51" s="40"/>
      <c r="JV51" s="40"/>
      <c r="JW51" s="40"/>
      <c r="JX51" s="40"/>
      <c r="JY51" s="40"/>
      <c r="JZ51" s="40"/>
      <c r="KA51" s="40"/>
      <c r="KB51" s="40"/>
      <c r="KC51" s="40"/>
      <c r="KD51" s="510">
        <f t="shared" ref="KD51:KD52" si="822">COUNTA(KE51:KG51)</f>
        <v>0</v>
      </c>
      <c r="KE51" s="40"/>
      <c r="KF51" s="40"/>
      <c r="KG51" s="40"/>
      <c r="KH51" s="510">
        <f t="shared" ref="KH51:KH52" si="823">COUNTA(KI51:KL51)</f>
        <v>0</v>
      </c>
      <c r="KI51" s="40"/>
      <c r="KJ51" s="40"/>
      <c r="KK51" s="40"/>
      <c r="KL51" s="40"/>
      <c r="KM51" s="510">
        <f t="shared" ref="KM51:KM52" si="824">COUNTA(KN51:KP51)</f>
        <v>0</v>
      </c>
      <c r="KN51" s="40"/>
      <c r="KO51" s="40"/>
      <c r="KP51" s="40"/>
      <c r="KQ51" s="510" t="s">
        <v>25</v>
      </c>
      <c r="KR51" s="40"/>
      <c r="KS51" s="40" t="s">
        <v>25</v>
      </c>
      <c r="KT51" s="40">
        <v>7.7</v>
      </c>
      <c r="KU51" s="657">
        <f t="shared" ref="KU51:KU52" si="825">COUNTIF(KV51:MP51,"&gt;0")</f>
        <v>0</v>
      </c>
      <c r="KV51" s="510">
        <f>COUNTA(KW51:LA51)</f>
        <v>0</v>
      </c>
      <c r="KW51" s="40"/>
      <c r="KX51" s="40"/>
      <c r="KY51" s="40"/>
      <c r="KZ51" s="40"/>
      <c r="LA51" s="40"/>
      <c r="LB51" s="510">
        <f t="shared" ref="LB51:LB52" si="826">COUNTA(LC51:LE51,LG51:LI51)</f>
        <v>0</v>
      </c>
      <c r="LC51" s="40"/>
      <c r="LD51" s="40"/>
      <c r="LE51" s="40"/>
      <c r="LF51" s="351">
        <f t="shared" ref="LF51:LF52" si="827">COUNTA(LG51:LI51)</f>
        <v>0</v>
      </c>
      <c r="LG51" s="40"/>
      <c r="LH51" s="40"/>
      <c r="LI51" s="40"/>
      <c r="LJ51" s="510">
        <f t="shared" ref="LJ51:LJ52" si="828">COUNTA(LK51:LX51)</f>
        <v>0</v>
      </c>
      <c r="LK51" s="40"/>
      <c r="LL51" s="40"/>
      <c r="LM51" s="40"/>
      <c r="LN51" s="40"/>
      <c r="LO51" s="40"/>
      <c r="LP51" s="40"/>
      <c r="LQ51" s="40"/>
      <c r="LR51" s="40"/>
      <c r="LS51" s="40"/>
      <c r="LT51" s="40"/>
      <c r="LU51" s="40"/>
      <c r="LV51" s="40"/>
      <c r="LW51" s="40"/>
      <c r="LX51" s="40"/>
      <c r="LY51" s="510">
        <f t="shared" ref="LY51:LY52" si="829">COUNTA(LZ51:MD51)</f>
        <v>0</v>
      </c>
      <c r="LZ51" s="40"/>
      <c r="MA51" s="40"/>
      <c r="MB51" s="40"/>
      <c r="MC51" s="40"/>
      <c r="MD51" s="40"/>
      <c r="ME51" s="510">
        <f t="shared" ref="ME51:ME52" si="830">COUNTA(MF51:MI51)</f>
        <v>0</v>
      </c>
      <c r="MF51" s="40"/>
      <c r="MG51" s="40"/>
      <c r="MH51" s="40"/>
      <c r="MI51" s="40"/>
      <c r="MJ51" s="510">
        <f t="shared" ref="MJ51:MJ52" si="831">COUNTA(MK51:MP51)</f>
        <v>0</v>
      </c>
      <c r="MK51" s="40"/>
      <c r="ML51" s="40"/>
      <c r="MM51" s="40"/>
      <c r="MN51" s="40"/>
      <c r="MO51" s="40"/>
      <c r="MP51" s="40"/>
      <c r="MQ51" s="163"/>
      <c r="MR51" s="40"/>
      <c r="MS51" s="40"/>
      <c r="MT51" s="40"/>
      <c r="MU51" s="40"/>
      <c r="MV51" s="40"/>
      <c r="MW51" s="40"/>
      <c r="MX51" s="40"/>
      <c r="MY51" s="40"/>
      <c r="MZ51" s="40"/>
      <c r="NA51" s="34" t="s">
        <v>1041</v>
      </c>
      <c r="NB51" s="34"/>
      <c r="NC51" s="34" t="s">
        <v>1042</v>
      </c>
      <c r="ND51" s="34"/>
    </row>
    <row r="52" spans="1:368">
      <c r="A52" s="1248">
        <v>36</v>
      </c>
      <c r="B52" s="50" t="s">
        <v>90</v>
      </c>
      <c r="C52" s="51">
        <v>2014</v>
      </c>
      <c r="D52" s="34" t="s">
        <v>80</v>
      </c>
      <c r="E52" s="34" t="s">
        <v>81</v>
      </c>
      <c r="F52" s="34" t="s">
        <v>24</v>
      </c>
      <c r="G52" s="35">
        <v>134</v>
      </c>
      <c r="H52" s="42">
        <v>0.64</v>
      </c>
      <c r="I52" s="43" t="s">
        <v>39</v>
      </c>
      <c r="J52" s="2" t="s">
        <v>1286</v>
      </c>
      <c r="K52" s="52" t="s">
        <v>105</v>
      </c>
      <c r="L52" s="52" t="s">
        <v>93</v>
      </c>
      <c r="M52" s="2" t="s">
        <v>94</v>
      </c>
      <c r="N52" s="2" t="s">
        <v>25</v>
      </c>
      <c r="O52" s="2" t="s">
        <v>101</v>
      </c>
      <c r="P52" s="42">
        <v>0</v>
      </c>
      <c r="Q52" s="2" t="s">
        <v>25</v>
      </c>
      <c r="R52" s="34" t="s">
        <v>86</v>
      </c>
      <c r="S52" s="39" t="s">
        <v>96</v>
      </c>
      <c r="T52" s="39" t="s">
        <v>97</v>
      </c>
      <c r="U52" s="34" t="s">
        <v>89</v>
      </c>
      <c r="V52" s="153"/>
      <c r="W52" s="657">
        <f t="shared" si="771"/>
        <v>2</v>
      </c>
      <c r="X52" s="510">
        <f t="shared" si="772"/>
        <v>0</v>
      </c>
      <c r="Y52" s="40"/>
      <c r="Z52" s="510">
        <f t="shared" si="773"/>
        <v>0</v>
      </c>
      <c r="AA52" s="40"/>
      <c r="AB52" s="510">
        <f t="shared" si="774"/>
        <v>0</v>
      </c>
      <c r="AC52" s="40"/>
      <c r="AD52" s="510">
        <f t="shared" si="775"/>
        <v>0</v>
      </c>
      <c r="AE52" s="40"/>
      <c r="AF52" s="40"/>
      <c r="AG52" s="40"/>
      <c r="AH52" s="40"/>
      <c r="AI52" s="510">
        <f t="shared" si="776"/>
        <v>0</v>
      </c>
      <c r="AJ52" s="40"/>
      <c r="AK52" s="44"/>
      <c r="AL52" s="40"/>
      <c r="AM52" s="351">
        <f t="shared" si="777"/>
        <v>0</v>
      </c>
      <c r="AN52" s="40"/>
      <c r="AO52" s="40"/>
      <c r="AP52" s="40"/>
      <c r="AQ52" s="40"/>
      <c r="AR52" s="40"/>
      <c r="AS52" s="40"/>
      <c r="AT52" s="40"/>
      <c r="AU52" s="40"/>
      <c r="AV52" s="40"/>
      <c r="AW52" s="40"/>
      <c r="AX52" s="40"/>
      <c r="AY52" s="44"/>
      <c r="AZ52" s="40"/>
      <c r="BA52" s="44"/>
      <c r="BB52" s="40"/>
      <c r="BC52" s="510">
        <f>COUNTA(BD52:BE52)</f>
        <v>0</v>
      </c>
      <c r="BD52" s="40"/>
      <c r="BE52" s="40"/>
      <c r="BF52" s="510">
        <f>COUNTA(BG52:BJ52)</f>
        <v>1</v>
      </c>
      <c r="BG52" s="40"/>
      <c r="BH52" s="40"/>
      <c r="BI52" s="40"/>
      <c r="BJ52" s="40">
        <v>19.5</v>
      </c>
      <c r="BK52" s="657">
        <f>COUNTIF(BL52:CD52,"&gt;0")</f>
        <v>4</v>
      </c>
      <c r="BL52" s="40"/>
      <c r="BM52" s="40"/>
      <c r="BN52" s="510">
        <f t="shared" si="778"/>
        <v>1</v>
      </c>
      <c r="BO52" s="40">
        <v>22.1</v>
      </c>
      <c r="BP52" s="40"/>
      <c r="BQ52" s="40"/>
      <c r="BR52" s="510">
        <f t="shared" si="779"/>
        <v>0</v>
      </c>
      <c r="BS52" s="40"/>
      <c r="BT52" s="40"/>
      <c r="BU52" s="510">
        <f t="shared" si="780"/>
        <v>0</v>
      </c>
      <c r="BV52" s="40"/>
      <c r="BW52" s="510">
        <f t="shared" si="781"/>
        <v>0</v>
      </c>
      <c r="BX52" s="40"/>
      <c r="BZ52" s="510">
        <f t="shared" si="782"/>
        <v>1</v>
      </c>
      <c r="CA52" s="40"/>
      <c r="CB52" s="40">
        <v>21.3</v>
      </c>
      <c r="CC52" s="40"/>
      <c r="CD52" s="40"/>
      <c r="CE52" s="657">
        <f t="shared" si="783"/>
        <v>7</v>
      </c>
      <c r="CF52" s="40"/>
      <c r="CG52" s="510">
        <f t="shared" si="784"/>
        <v>3</v>
      </c>
      <c r="CH52" s="40"/>
      <c r="CI52" s="44"/>
      <c r="CJ52" s="40">
        <v>31.1</v>
      </c>
      <c r="CK52" s="40"/>
      <c r="CL52" s="351">
        <f t="shared" si="785"/>
        <v>1</v>
      </c>
      <c r="CM52" s="40">
        <v>56.7</v>
      </c>
      <c r="CN52" s="40"/>
      <c r="CO52" s="40"/>
      <c r="CP52" s="351">
        <f t="shared" si="786"/>
        <v>1</v>
      </c>
      <c r="CQ52" s="40"/>
      <c r="CR52" s="40"/>
      <c r="CS52" s="40">
        <v>31.6</v>
      </c>
      <c r="CT52" s="40"/>
      <c r="CU52" s="40"/>
      <c r="CV52" s="40"/>
      <c r="CW52" s="40"/>
      <c r="CX52" s="351">
        <f t="shared" si="787"/>
        <v>0</v>
      </c>
      <c r="CY52" s="40"/>
      <c r="CZ52" s="40"/>
      <c r="DA52" s="40"/>
      <c r="DB52" s="40"/>
      <c r="DC52" s="510">
        <f t="shared" si="788"/>
        <v>0</v>
      </c>
      <c r="DD52" s="40"/>
      <c r="DE52" s="40"/>
      <c r="DF52" s="40"/>
      <c r="DG52" s="40"/>
      <c r="DH52" s="40"/>
      <c r="DI52" s="40"/>
      <c r="DJ52" s="40"/>
      <c r="DK52" s="40"/>
      <c r="DL52" s="40"/>
      <c r="DM52" s="40"/>
      <c r="DN52" s="40"/>
      <c r="DO52" s="510">
        <f t="shared" si="789"/>
        <v>2</v>
      </c>
      <c r="DP52" s="40"/>
      <c r="DQ52" s="40" t="s">
        <v>25</v>
      </c>
      <c r="DR52" s="40" t="s">
        <v>25</v>
      </c>
      <c r="DS52" s="510">
        <f t="shared" si="790"/>
        <v>0</v>
      </c>
      <c r="DT52" s="40"/>
      <c r="DU52" s="40"/>
      <c r="DV52" s="40"/>
      <c r="DW52" s="40"/>
      <c r="DX52" s="40"/>
      <c r="DY52" s="40"/>
      <c r="DZ52" s="40"/>
      <c r="EA52" s="657">
        <f t="shared" si="791"/>
        <v>8</v>
      </c>
      <c r="EB52" s="40"/>
      <c r="EC52" s="510">
        <f t="shared" si="792"/>
        <v>2</v>
      </c>
      <c r="ED52" s="351">
        <f t="shared" si="793"/>
        <v>1</v>
      </c>
      <c r="EE52" s="40"/>
      <c r="EF52" s="40">
        <v>4.7</v>
      </c>
      <c r="EG52" s="40"/>
      <c r="EH52" s="40"/>
      <c r="EI52" s="44"/>
      <c r="EJ52" s="40"/>
      <c r="EK52" s="351">
        <f t="shared" si="794"/>
        <v>1</v>
      </c>
      <c r="EL52" s="40">
        <v>20.2</v>
      </c>
      <c r="EM52" s="40"/>
      <c r="EN52" s="44"/>
      <c r="EO52" s="40"/>
      <c r="EP52" s="351">
        <f t="shared" si="795"/>
        <v>0</v>
      </c>
      <c r="EQ52" s="40"/>
      <c r="ER52" s="40"/>
      <c r="ES52" s="40"/>
      <c r="ET52" s="40"/>
      <c r="EU52" s="40"/>
      <c r="EV52" s="40"/>
      <c r="EW52" s="510">
        <f t="shared" si="796"/>
        <v>1</v>
      </c>
      <c r="EX52" s="351">
        <f t="shared" si="797"/>
        <v>1</v>
      </c>
      <c r="EY52" s="40">
        <v>18.2</v>
      </c>
      <c r="EZ52" s="40"/>
      <c r="FA52" s="351">
        <f t="shared" si="798"/>
        <v>0</v>
      </c>
      <c r="FB52" s="40"/>
      <c r="FC52" s="40"/>
      <c r="FD52" s="40"/>
      <c r="FE52" s="44"/>
      <c r="FF52" s="40"/>
      <c r="FG52" s="351">
        <f t="shared" si="799"/>
        <v>0</v>
      </c>
      <c r="FH52" s="40"/>
      <c r="FI52" s="40"/>
      <c r="FJ52" s="351">
        <f t="shared" si="800"/>
        <v>0</v>
      </c>
      <c r="FK52" s="40"/>
      <c r="FL52" s="40"/>
      <c r="FM52" s="40"/>
      <c r="FN52" s="657">
        <f t="shared" si="801"/>
        <v>8</v>
      </c>
      <c r="FO52" s="40"/>
      <c r="FP52" s="510">
        <f t="shared" si="802"/>
        <v>3</v>
      </c>
      <c r="FQ52" s="40"/>
      <c r="FR52" s="44"/>
      <c r="FS52" s="40"/>
      <c r="FT52" s="351">
        <f t="shared" si="803"/>
        <v>1</v>
      </c>
      <c r="FU52" s="40">
        <v>29</v>
      </c>
      <c r="FV52" s="40"/>
      <c r="FW52" s="40"/>
      <c r="FX52" s="40"/>
      <c r="FY52" s="40"/>
      <c r="FZ52" s="44"/>
      <c r="GA52" s="40"/>
      <c r="GB52" s="510">
        <f t="shared" si="804"/>
        <v>2</v>
      </c>
      <c r="GC52" s="40">
        <v>26</v>
      </c>
      <c r="GD52" s="40">
        <v>11</v>
      </c>
      <c r="GE52" s="40"/>
      <c r="GF52" s="510">
        <f t="shared" si="805"/>
        <v>1</v>
      </c>
      <c r="GG52" s="40">
        <v>3.4</v>
      </c>
      <c r="GH52" s="657">
        <f>COUNTIF(GI52:GR52,"&gt;0")</f>
        <v>0</v>
      </c>
      <c r="GI52" s="40"/>
      <c r="GJ52" s="510">
        <f t="shared" si="806"/>
        <v>0</v>
      </c>
      <c r="GK52" s="40"/>
      <c r="GL52" s="40"/>
      <c r="GM52" s="510">
        <f>COUNTA(GN52:GR52)</f>
        <v>0</v>
      </c>
      <c r="GN52" s="40"/>
      <c r="GO52" s="40"/>
      <c r="GP52" s="40"/>
      <c r="GQ52" s="40"/>
      <c r="GR52" s="40"/>
      <c r="GS52" s="512"/>
      <c r="GT52" s="40"/>
      <c r="GU52" s="510">
        <f t="shared" si="807"/>
        <v>2</v>
      </c>
      <c r="GV52" s="351">
        <f t="shared" si="808"/>
        <v>1</v>
      </c>
      <c r="GW52" s="40">
        <v>18.3</v>
      </c>
      <c r="GX52" s="40"/>
      <c r="GY52" s="44"/>
      <c r="GZ52" s="40"/>
      <c r="HA52" s="40"/>
      <c r="HB52" s="40"/>
      <c r="HC52" s="40">
        <v>9.1</v>
      </c>
      <c r="HD52" s="40"/>
      <c r="HE52" s="40"/>
      <c r="HF52" s="40"/>
      <c r="HG52" s="40"/>
      <c r="HH52" s="510">
        <f t="shared" si="809"/>
        <v>1</v>
      </c>
      <c r="HI52" s="40"/>
      <c r="HJ52" s="40"/>
      <c r="HK52" s="40"/>
      <c r="HL52" s="40">
        <v>2.6</v>
      </c>
      <c r="HM52" s="40"/>
      <c r="HN52" s="40"/>
      <c r="HO52" s="510">
        <f t="shared" si="810"/>
        <v>3</v>
      </c>
      <c r="HP52" s="351">
        <f t="shared" si="811"/>
        <v>1</v>
      </c>
      <c r="HQ52" s="40">
        <v>14.4</v>
      </c>
      <c r="HR52" s="40"/>
      <c r="HS52" s="40"/>
      <c r="HT52" s="351">
        <f t="shared" si="812"/>
        <v>2</v>
      </c>
      <c r="HU52" s="40"/>
      <c r="HV52" s="40" t="s">
        <v>25</v>
      </c>
      <c r="HW52" s="40">
        <v>9.1999999999999993</v>
      </c>
      <c r="HX52" s="40"/>
      <c r="HY52" s="44"/>
      <c r="HZ52" s="40"/>
      <c r="IA52" s="657">
        <f t="shared" si="813"/>
        <v>3</v>
      </c>
      <c r="IB52" s="510">
        <f t="shared" si="814"/>
        <v>2</v>
      </c>
      <c r="IC52" s="40"/>
      <c r="ID52" s="40"/>
      <c r="IE52" s="40">
        <v>17.899999999999999</v>
      </c>
      <c r="IF52" s="40">
        <v>18.8</v>
      </c>
      <c r="IG52" s="40"/>
      <c r="IH52" s="40"/>
      <c r="II52" s="40"/>
      <c r="IJ52" s="40"/>
      <c r="IK52" s="657">
        <f t="shared" si="815"/>
        <v>3</v>
      </c>
      <c r="IL52" s="510">
        <f t="shared" si="816"/>
        <v>2</v>
      </c>
      <c r="IM52" s="40">
        <v>13.6</v>
      </c>
      <c r="IN52" s="40"/>
      <c r="IO52" s="40"/>
      <c r="IP52" s="40"/>
      <c r="IQ52" s="40">
        <v>0.6</v>
      </c>
      <c r="IR52" s="40"/>
      <c r="IS52" s="657">
        <f t="shared" si="817"/>
        <v>6</v>
      </c>
      <c r="IT52" s="40"/>
      <c r="IU52" s="40"/>
      <c r="IV52" s="510">
        <f t="shared" si="818"/>
        <v>1</v>
      </c>
      <c r="IW52" s="40"/>
      <c r="IX52" s="40"/>
      <c r="IY52" s="44"/>
      <c r="IZ52" s="40"/>
      <c r="JA52" s="40"/>
      <c r="JB52" s="44"/>
      <c r="JC52" s="40"/>
      <c r="JD52" s="40"/>
      <c r="JE52" s="40"/>
      <c r="JF52" s="44"/>
      <c r="JG52" s="40">
        <v>9.4</v>
      </c>
      <c r="JH52" s="510">
        <f>COUNTA(JI52:JL52)</f>
        <v>1</v>
      </c>
      <c r="JI52" s="40">
        <v>14.6</v>
      </c>
      <c r="JJ52" s="40"/>
      <c r="JK52" s="40"/>
      <c r="JL52" s="40"/>
      <c r="JM52" s="510">
        <f t="shared" si="819"/>
        <v>1</v>
      </c>
      <c r="JN52" s="40">
        <v>6</v>
      </c>
      <c r="JO52" s="513"/>
      <c r="JP52" s="657">
        <f t="shared" si="820"/>
        <v>1</v>
      </c>
      <c r="JQ52" s="510">
        <f t="shared" si="821"/>
        <v>0</v>
      </c>
      <c r="JR52" s="40"/>
      <c r="JS52" s="40"/>
      <c r="JT52" s="40"/>
      <c r="JU52" s="40"/>
      <c r="JV52" s="40"/>
      <c r="JW52" s="40"/>
      <c r="JX52" s="40"/>
      <c r="JY52" s="40"/>
      <c r="JZ52" s="40"/>
      <c r="KA52" s="40"/>
      <c r="KB52" s="40"/>
      <c r="KC52" s="40"/>
      <c r="KD52" s="510">
        <f t="shared" si="822"/>
        <v>0</v>
      </c>
      <c r="KE52" s="40"/>
      <c r="KF52" s="40"/>
      <c r="KG52" s="40"/>
      <c r="KH52" s="510">
        <f t="shared" si="823"/>
        <v>0</v>
      </c>
      <c r="KI52" s="40"/>
      <c r="KJ52" s="40"/>
      <c r="KK52" s="40"/>
      <c r="KL52" s="40"/>
      <c r="KM52" s="510">
        <f t="shared" si="824"/>
        <v>0</v>
      </c>
      <c r="KN52" s="40"/>
      <c r="KO52" s="40"/>
      <c r="KP52" s="40"/>
      <c r="KQ52" s="510" t="s">
        <v>25</v>
      </c>
      <c r="KR52" s="40"/>
      <c r="KS52" s="40" t="s">
        <v>25</v>
      </c>
      <c r="KT52" s="40">
        <v>5.4</v>
      </c>
      <c r="KU52" s="657">
        <f t="shared" si="825"/>
        <v>0</v>
      </c>
      <c r="KV52" s="510">
        <f>COUNTA(KW52:LA52)</f>
        <v>0</v>
      </c>
      <c r="KW52" s="40"/>
      <c r="KX52" s="40"/>
      <c r="KY52" s="40"/>
      <c r="KZ52" s="40"/>
      <c r="LA52" s="40"/>
      <c r="LB52" s="510">
        <f t="shared" si="826"/>
        <v>0</v>
      </c>
      <c r="LC52" s="40"/>
      <c r="LD52" s="40"/>
      <c r="LE52" s="40"/>
      <c r="LF52" s="351">
        <f t="shared" si="827"/>
        <v>0</v>
      </c>
      <c r="LG52" s="40"/>
      <c r="LH52" s="40"/>
      <c r="LI52" s="40"/>
      <c r="LJ52" s="510">
        <f t="shared" si="828"/>
        <v>0</v>
      </c>
      <c r="LK52" s="40"/>
      <c r="LL52" s="40"/>
      <c r="LM52" s="40"/>
      <c r="LN52" s="40"/>
      <c r="LO52" s="40"/>
      <c r="LP52" s="40"/>
      <c r="LQ52" s="40"/>
      <c r="LR52" s="40"/>
      <c r="LS52" s="40"/>
      <c r="LT52" s="40"/>
      <c r="LU52" s="40"/>
      <c r="LV52" s="40"/>
      <c r="LW52" s="40"/>
      <c r="LX52" s="40"/>
      <c r="LY52" s="510">
        <f t="shared" si="829"/>
        <v>0</v>
      </c>
      <c r="LZ52" s="40"/>
      <c r="MA52" s="40"/>
      <c r="MB52" s="40"/>
      <c r="MC52" s="40"/>
      <c r="MD52" s="40"/>
      <c r="ME52" s="510">
        <f t="shared" si="830"/>
        <v>0</v>
      </c>
      <c r="MF52" s="40"/>
      <c r="MG52" s="40"/>
      <c r="MH52" s="40"/>
      <c r="MI52" s="40"/>
      <c r="MJ52" s="510">
        <f t="shared" si="831"/>
        <v>0</v>
      </c>
      <c r="MK52" s="40"/>
      <c r="ML52" s="40"/>
      <c r="MM52" s="40"/>
      <c r="MN52" s="40"/>
      <c r="MO52" s="40"/>
      <c r="MP52" s="40"/>
      <c r="MQ52" s="163"/>
      <c r="MR52" s="40"/>
      <c r="MS52" s="40"/>
      <c r="MT52" s="40"/>
      <c r="MU52" s="40"/>
      <c r="MV52" s="40"/>
      <c r="MW52" s="40"/>
      <c r="MX52" s="40"/>
      <c r="MY52" s="40"/>
      <c r="MZ52" s="40"/>
      <c r="NA52" s="34" t="s">
        <v>1288</v>
      </c>
      <c r="NB52" s="34"/>
      <c r="NC52" s="34" t="s">
        <v>1289</v>
      </c>
      <c r="ND52" s="34"/>
    </row>
    <row r="53" spans="1:368" s="214" customFormat="1" ht="12">
      <c r="A53" s="1260">
        <v>36</v>
      </c>
      <c r="B53" s="200" t="s">
        <v>90</v>
      </c>
      <c r="C53" s="201">
        <v>2014</v>
      </c>
      <c r="D53" s="215" t="s">
        <v>80</v>
      </c>
      <c r="E53" s="215" t="s">
        <v>81</v>
      </c>
      <c r="F53" s="215"/>
      <c r="G53" s="215">
        <v>86</v>
      </c>
      <c r="H53" s="204">
        <v>1</v>
      </c>
      <c r="I53" s="204"/>
      <c r="J53" s="201" t="s">
        <v>91</v>
      </c>
      <c r="K53" s="215" t="s">
        <v>92</v>
      </c>
      <c r="L53" s="215" t="s">
        <v>93</v>
      </c>
      <c r="M53" s="200" t="s">
        <v>94</v>
      </c>
      <c r="N53" s="200" t="s">
        <v>25</v>
      </c>
      <c r="O53" s="200" t="s">
        <v>95</v>
      </c>
      <c r="P53" s="204">
        <v>0</v>
      </c>
      <c r="Q53" s="200"/>
      <c r="R53" s="200"/>
      <c r="S53" s="216" t="s">
        <v>96</v>
      </c>
      <c r="T53" s="214" t="s">
        <v>97</v>
      </c>
      <c r="U53" s="214" t="s">
        <v>89</v>
      </c>
      <c r="V53" s="206"/>
      <c r="W53" s="377"/>
      <c r="X53" s="208"/>
      <c r="Y53" s="209"/>
      <c r="Z53" s="16"/>
      <c r="AA53" s="217"/>
      <c r="AB53" s="16"/>
      <c r="AC53" s="217"/>
      <c r="AD53" s="328"/>
      <c r="AE53" s="217"/>
      <c r="AF53" s="217"/>
      <c r="AG53" s="217"/>
      <c r="AH53" s="217"/>
      <c r="AI53" s="572"/>
      <c r="AJ53" s="217"/>
      <c r="AK53" s="251"/>
      <c r="AL53" s="217"/>
      <c r="AM53" s="651"/>
      <c r="AN53" s="217"/>
      <c r="AO53" s="217"/>
      <c r="AP53" s="217"/>
      <c r="AQ53" s="217"/>
      <c r="AR53" s="217"/>
      <c r="AS53" s="217"/>
      <c r="AT53" s="217"/>
      <c r="AU53" s="217"/>
      <c r="AV53" s="217"/>
      <c r="AW53" s="217"/>
      <c r="AX53" s="217"/>
      <c r="AY53" s="251"/>
      <c r="AZ53" s="217"/>
      <c r="BA53" s="251"/>
      <c r="BB53" s="217"/>
      <c r="BC53" s="250"/>
      <c r="BD53" s="217"/>
      <c r="BE53" s="217"/>
      <c r="BF53" s="250"/>
      <c r="BG53" s="217"/>
      <c r="BH53" s="217"/>
      <c r="BI53" s="217"/>
      <c r="BJ53" s="217"/>
      <c r="BK53" s="625"/>
      <c r="BL53" s="217"/>
      <c r="BM53" s="217"/>
      <c r="BN53" s="250"/>
      <c r="BO53" s="217"/>
      <c r="BP53" s="217"/>
      <c r="BQ53" s="217"/>
      <c r="BR53" s="250"/>
      <c r="BS53" s="217"/>
      <c r="BT53" s="217"/>
      <c r="BU53" s="250"/>
      <c r="BV53" s="217"/>
      <c r="BW53" s="250"/>
      <c r="BX53" s="217"/>
      <c r="BZ53" s="250"/>
      <c r="CA53" s="217"/>
      <c r="CB53" s="217"/>
      <c r="CC53" s="217"/>
      <c r="CD53" s="217"/>
      <c r="CE53" s="377"/>
      <c r="CF53" s="217"/>
      <c r="CG53" s="250"/>
      <c r="CH53" s="218"/>
      <c r="CI53" s="251"/>
      <c r="CJ53" s="217"/>
      <c r="CK53" s="217"/>
      <c r="CL53" s="251"/>
      <c r="CM53" s="219">
        <v>55.8</v>
      </c>
      <c r="CN53" s="217"/>
      <c r="CO53" s="217"/>
      <c r="CP53" s="251"/>
      <c r="CQ53" s="217"/>
      <c r="CR53" s="217"/>
      <c r="CS53" s="219">
        <v>27.9</v>
      </c>
      <c r="CT53" s="217"/>
      <c r="CU53" s="217"/>
      <c r="CV53" s="218"/>
      <c r="CW53" s="217"/>
      <c r="CX53" s="251"/>
      <c r="CY53" s="217"/>
      <c r="CZ53" s="217"/>
      <c r="DA53" s="217"/>
      <c r="DB53" s="217"/>
      <c r="DC53" s="250"/>
      <c r="DD53" s="217"/>
      <c r="DE53" s="217"/>
      <c r="DF53" s="217"/>
      <c r="DG53" s="217"/>
      <c r="DH53" s="217"/>
      <c r="DI53" s="217"/>
      <c r="DJ53" s="217"/>
      <c r="DK53" s="217"/>
      <c r="DL53" s="217"/>
      <c r="DM53" s="217"/>
      <c r="DN53" s="217"/>
      <c r="DO53" s="250"/>
      <c r="DP53" s="217"/>
      <c r="DQ53" s="217" t="s">
        <v>25</v>
      </c>
      <c r="DR53" s="217" t="s">
        <v>25</v>
      </c>
      <c r="DS53" s="250"/>
      <c r="DT53" s="218"/>
      <c r="DU53" s="218"/>
      <c r="DV53" s="218"/>
      <c r="DW53" s="217"/>
      <c r="DX53" s="217"/>
      <c r="DY53" s="217"/>
      <c r="DZ53" s="218"/>
      <c r="EA53" s="375"/>
      <c r="EB53" s="217"/>
      <c r="EC53" s="250"/>
      <c r="ED53" s="251"/>
      <c r="EE53" s="217"/>
      <c r="EF53" s="217">
        <v>3.5</v>
      </c>
      <c r="EG53" s="217"/>
      <c r="EH53" s="217"/>
      <c r="EI53" s="251"/>
      <c r="EJ53" s="217"/>
      <c r="EK53" s="251"/>
      <c r="EL53" s="209">
        <v>26.7</v>
      </c>
      <c r="EM53" s="217"/>
      <c r="EN53" s="251"/>
      <c r="EO53" s="217"/>
      <c r="EP53" s="344"/>
      <c r="EQ53" s="217"/>
      <c r="ER53" s="217"/>
      <c r="ES53" s="217"/>
      <c r="ET53" s="209"/>
      <c r="EU53" s="209"/>
      <c r="EV53" s="209"/>
      <c r="EW53" s="210"/>
      <c r="EX53" s="211"/>
      <c r="EY53" s="209">
        <v>19.8</v>
      </c>
      <c r="EZ53" s="209"/>
      <c r="FA53" s="211"/>
      <c r="FB53" s="209"/>
      <c r="FC53" s="209"/>
      <c r="FD53" s="209"/>
      <c r="FE53" s="211"/>
      <c r="FF53" s="209"/>
      <c r="FG53" s="211"/>
      <c r="FH53" s="209"/>
      <c r="FI53" s="209"/>
      <c r="FJ53" s="211"/>
      <c r="FK53" s="209"/>
      <c r="FL53" s="209"/>
      <c r="FM53" s="209"/>
      <c r="FN53" s="609"/>
      <c r="FO53" s="209"/>
      <c r="FP53" s="210"/>
      <c r="FQ53" s="209"/>
      <c r="FR53" s="211"/>
      <c r="FS53" s="209"/>
      <c r="FT53" s="211"/>
      <c r="FU53" s="209">
        <v>29.1</v>
      </c>
      <c r="FV53" s="209"/>
      <c r="FW53" s="209"/>
      <c r="FX53" s="209"/>
      <c r="FY53" s="209"/>
      <c r="FZ53" s="211"/>
      <c r="GA53" s="209"/>
      <c r="GB53" s="210"/>
      <c r="GC53" s="209">
        <v>26.7</v>
      </c>
      <c r="GD53" s="209">
        <v>11.6</v>
      </c>
      <c r="GE53" s="209"/>
      <c r="GF53" s="210"/>
      <c r="GG53" s="219">
        <v>2.2999999999999998</v>
      </c>
      <c r="GH53" s="364"/>
      <c r="GI53" s="209"/>
      <c r="GJ53" s="210"/>
      <c r="GK53" s="209"/>
      <c r="GL53" s="209"/>
      <c r="GM53" s="210"/>
      <c r="GN53" s="209"/>
      <c r="GO53" s="209"/>
      <c r="GP53" s="209"/>
      <c r="GQ53" s="209"/>
      <c r="GR53" s="209"/>
      <c r="GS53" s="364"/>
      <c r="GT53" s="209"/>
      <c r="GU53" s="210"/>
      <c r="GV53" s="211"/>
      <c r="GW53" s="209">
        <v>23</v>
      </c>
      <c r="GX53" s="209"/>
      <c r="GY53" s="211"/>
      <c r="GZ53" s="209"/>
      <c r="HA53" s="209"/>
      <c r="HB53" s="209"/>
      <c r="HC53" s="219">
        <v>10.5</v>
      </c>
      <c r="HD53" s="209"/>
      <c r="HE53" s="209"/>
      <c r="HF53" s="209"/>
      <c r="HG53" s="209"/>
      <c r="HH53" s="210"/>
      <c r="HI53" s="209"/>
      <c r="HJ53" s="209"/>
      <c r="HK53" s="209"/>
      <c r="HL53" s="209">
        <v>3.5</v>
      </c>
      <c r="HM53" s="209"/>
      <c r="HN53" s="209"/>
      <c r="HO53" s="210"/>
      <c r="HP53" s="211"/>
      <c r="HQ53" s="209">
        <v>12.8</v>
      </c>
      <c r="HR53" s="209"/>
      <c r="HS53" s="209"/>
      <c r="HT53" s="211"/>
      <c r="HU53" s="209"/>
      <c r="HV53" s="209" t="s">
        <v>25</v>
      </c>
      <c r="HW53" s="209">
        <v>10.5</v>
      </c>
      <c r="HX53" s="209"/>
      <c r="HY53" s="211"/>
      <c r="HZ53" s="209"/>
      <c r="IA53" s="364"/>
      <c r="IB53" s="210"/>
      <c r="IC53" s="209"/>
      <c r="ID53" s="209"/>
      <c r="IE53" s="219">
        <v>14</v>
      </c>
      <c r="IF53" s="209">
        <v>22.1</v>
      </c>
      <c r="IG53" s="209"/>
      <c r="IH53" s="209"/>
      <c r="II53" s="219"/>
      <c r="IJ53" s="209"/>
      <c r="IK53" s="364"/>
      <c r="IL53" s="210"/>
      <c r="IM53" s="209">
        <v>19.8</v>
      </c>
      <c r="IN53" s="209"/>
      <c r="IO53" s="209"/>
      <c r="IP53" s="209"/>
      <c r="IQ53" s="219">
        <v>1.2</v>
      </c>
      <c r="IR53" s="209"/>
      <c r="IS53" s="364"/>
      <c r="IT53" s="209"/>
      <c r="IU53" s="209"/>
      <c r="IV53" s="210"/>
      <c r="IW53" s="209"/>
      <c r="IX53" s="209"/>
      <c r="IY53" s="211"/>
      <c r="IZ53" s="209"/>
      <c r="JA53" s="209"/>
      <c r="JB53" s="211"/>
      <c r="JC53" s="209"/>
      <c r="JD53" s="209"/>
      <c r="JE53" s="209"/>
      <c r="JF53" s="211"/>
      <c r="JG53" s="209">
        <v>9.3000000000000007</v>
      </c>
      <c r="JH53" s="210"/>
      <c r="JI53" s="209">
        <v>10.5</v>
      </c>
      <c r="JJ53" s="209"/>
      <c r="JK53" s="209"/>
      <c r="JL53" s="209"/>
      <c r="JM53" s="210"/>
      <c r="JN53" s="209">
        <v>5.8</v>
      </c>
      <c r="JO53" s="428"/>
      <c r="JP53" s="364"/>
      <c r="JQ53" s="210"/>
      <c r="JR53" s="209"/>
      <c r="JS53" s="209"/>
      <c r="JT53" s="209"/>
      <c r="JU53" s="209"/>
      <c r="JV53" s="209"/>
      <c r="JW53" s="209"/>
      <c r="JX53" s="209"/>
      <c r="JY53" s="209"/>
      <c r="JZ53" s="209"/>
      <c r="KA53" s="209"/>
      <c r="KB53" s="209"/>
      <c r="KC53" s="209"/>
      <c r="KD53" s="210"/>
      <c r="KE53" s="209"/>
      <c r="KF53" s="209"/>
      <c r="KG53" s="209"/>
      <c r="KH53" s="210"/>
      <c r="KI53" s="209"/>
      <c r="KJ53" s="209"/>
      <c r="KK53" s="209"/>
      <c r="KL53" s="209"/>
      <c r="KM53" s="210"/>
      <c r="KN53" s="209"/>
      <c r="KO53" s="209"/>
      <c r="KP53" s="209"/>
      <c r="KQ53" s="210"/>
      <c r="KR53" s="209"/>
      <c r="KS53" s="209" t="s">
        <v>25</v>
      </c>
      <c r="KT53" s="219">
        <v>3.5</v>
      </c>
      <c r="KU53" s="207"/>
      <c r="KV53" s="210"/>
      <c r="KW53" s="209"/>
      <c r="KX53" s="209"/>
      <c r="KY53" s="209"/>
      <c r="KZ53" s="209"/>
      <c r="LA53" s="209"/>
      <c r="LB53" s="210"/>
      <c r="LC53" s="209"/>
      <c r="LD53" s="209"/>
      <c r="LE53" s="209"/>
      <c r="LF53" s="211"/>
      <c r="LG53" s="209"/>
      <c r="LH53" s="209"/>
      <c r="LI53" s="209"/>
      <c r="LJ53" s="210"/>
      <c r="LK53" s="209"/>
      <c r="LL53" s="209"/>
      <c r="LM53" s="209"/>
      <c r="LN53" s="219"/>
      <c r="LO53" s="209"/>
      <c r="LP53" s="209"/>
      <c r="LQ53" s="209"/>
      <c r="LR53" s="209"/>
      <c r="LS53" s="209"/>
      <c r="LT53" s="209"/>
      <c r="LU53" s="209"/>
      <c r="LV53" s="209"/>
      <c r="LW53" s="209"/>
      <c r="LX53" s="209"/>
      <c r="LY53" s="210"/>
      <c r="LZ53" s="209"/>
      <c r="MA53" s="209"/>
      <c r="MB53" s="209"/>
      <c r="MC53" s="209"/>
      <c r="MD53" s="209"/>
      <c r="ME53" s="210"/>
      <c r="MF53" s="209"/>
      <c r="MG53" s="209"/>
      <c r="MH53" s="209"/>
      <c r="MI53" s="209"/>
      <c r="MJ53" s="210"/>
      <c r="MK53" s="209"/>
      <c r="ML53" s="209"/>
      <c r="MM53" s="209"/>
      <c r="MN53" s="209"/>
      <c r="MO53" s="209"/>
      <c r="MP53" s="209"/>
      <c r="MQ53" s="213"/>
      <c r="MR53" s="209"/>
      <c r="MS53" s="209"/>
      <c r="MT53" s="209"/>
      <c r="MU53" s="209"/>
      <c r="MV53" s="209"/>
      <c r="MW53" s="209"/>
      <c r="MX53" s="209"/>
      <c r="MY53" s="209"/>
      <c r="MZ53" s="217"/>
      <c r="NA53" s="200" t="s">
        <v>204</v>
      </c>
      <c r="NB53" s="200"/>
      <c r="NC53" s="200" t="s">
        <v>1287</v>
      </c>
      <c r="ND53" s="200"/>
    </row>
    <row r="54" spans="1:368" s="214" customFormat="1" ht="12">
      <c r="A54" s="1260">
        <v>36</v>
      </c>
      <c r="B54" s="200" t="s">
        <v>90</v>
      </c>
      <c r="C54" s="201">
        <v>2014</v>
      </c>
      <c r="D54" s="215" t="s">
        <v>80</v>
      </c>
      <c r="E54" s="215" t="s">
        <v>81</v>
      </c>
      <c r="F54" s="215"/>
      <c r="G54" s="215">
        <v>48</v>
      </c>
      <c r="H54" s="204">
        <v>0</v>
      </c>
      <c r="I54" s="204"/>
      <c r="J54" s="201" t="s">
        <v>98</v>
      </c>
      <c r="K54" s="215" t="s">
        <v>99</v>
      </c>
      <c r="L54" s="215" t="s">
        <v>93</v>
      </c>
      <c r="M54" s="200" t="s">
        <v>100</v>
      </c>
      <c r="N54" s="200" t="s">
        <v>25</v>
      </c>
      <c r="O54" s="200" t="s">
        <v>101</v>
      </c>
      <c r="P54" s="204">
        <v>0</v>
      </c>
      <c r="Q54" s="200"/>
      <c r="R54" s="200"/>
      <c r="S54" s="216" t="s">
        <v>96</v>
      </c>
      <c r="T54" s="205" t="s">
        <v>97</v>
      </c>
      <c r="U54" s="200" t="s">
        <v>89</v>
      </c>
      <c r="V54" s="206"/>
      <c r="W54" s="377"/>
      <c r="X54" s="208"/>
      <c r="Y54" s="209"/>
      <c r="Z54" s="574"/>
      <c r="AA54" s="217"/>
      <c r="AB54" s="574"/>
      <c r="AC54" s="217"/>
      <c r="AD54" s="328"/>
      <c r="AE54" s="217"/>
      <c r="AF54" s="217"/>
      <c r="AG54" s="217"/>
      <c r="AH54" s="217"/>
      <c r="AI54" s="572"/>
      <c r="AJ54" s="217"/>
      <c r="AK54" s="251"/>
      <c r="AL54" s="217"/>
      <c r="AM54" s="651"/>
      <c r="AN54" s="217"/>
      <c r="AO54" s="217"/>
      <c r="AP54" s="217"/>
      <c r="AQ54" s="217"/>
      <c r="AR54" s="217"/>
      <c r="AS54" s="217"/>
      <c r="AT54" s="217"/>
      <c r="AU54" s="217"/>
      <c r="AV54" s="217"/>
      <c r="AW54" s="217"/>
      <c r="AX54" s="217"/>
      <c r="AY54" s="251"/>
      <c r="AZ54" s="217"/>
      <c r="BA54" s="251"/>
      <c r="BB54" s="217"/>
      <c r="BC54" s="250"/>
      <c r="BD54" s="217"/>
      <c r="BE54" s="217"/>
      <c r="BF54" s="250"/>
      <c r="BG54" s="217"/>
      <c r="BH54" s="217"/>
      <c r="BI54" s="217"/>
      <c r="BJ54" s="217"/>
      <c r="BK54" s="625"/>
      <c r="BL54" s="217"/>
      <c r="BM54" s="217"/>
      <c r="BN54" s="250"/>
      <c r="BO54" s="217"/>
      <c r="BP54" s="217"/>
      <c r="BQ54" s="217"/>
      <c r="BR54" s="250"/>
      <c r="BS54" s="217"/>
      <c r="BT54" s="217"/>
      <c r="BU54" s="250"/>
      <c r="BV54" s="217"/>
      <c r="BW54" s="250"/>
      <c r="BX54" s="217"/>
      <c r="BZ54" s="250"/>
      <c r="CA54" s="217"/>
      <c r="CB54" s="217"/>
      <c r="CC54" s="217"/>
      <c r="CD54" s="217"/>
      <c r="CE54" s="377"/>
      <c r="CF54" s="217"/>
      <c r="CG54" s="250"/>
      <c r="CH54" s="218"/>
      <c r="CI54" s="251"/>
      <c r="CJ54" s="217"/>
      <c r="CK54" s="217"/>
      <c r="CL54" s="251"/>
      <c r="CM54" s="209">
        <v>58.3</v>
      </c>
      <c r="CN54" s="217"/>
      <c r="CO54" s="217"/>
      <c r="CP54" s="251"/>
      <c r="CQ54" s="217"/>
      <c r="CR54" s="217"/>
      <c r="CS54" s="219">
        <v>37.5</v>
      </c>
      <c r="CT54" s="217"/>
      <c r="CU54" s="217"/>
      <c r="CV54" s="218"/>
      <c r="CW54" s="217"/>
      <c r="CX54" s="251"/>
      <c r="CY54" s="217"/>
      <c r="CZ54" s="217"/>
      <c r="DA54" s="217"/>
      <c r="DB54" s="217"/>
      <c r="DC54" s="250"/>
      <c r="DD54" s="217"/>
      <c r="DE54" s="217"/>
      <c r="DF54" s="217"/>
      <c r="DG54" s="217"/>
      <c r="DH54" s="217"/>
      <c r="DI54" s="217"/>
      <c r="DJ54" s="217"/>
      <c r="DK54" s="217"/>
      <c r="DL54" s="217"/>
      <c r="DM54" s="217"/>
      <c r="DN54" s="217"/>
      <c r="DO54" s="250"/>
      <c r="DP54" s="217"/>
      <c r="DQ54" s="217" t="s">
        <v>25</v>
      </c>
      <c r="DR54" s="217" t="s">
        <v>25</v>
      </c>
      <c r="DS54" s="250"/>
      <c r="DT54" s="218"/>
      <c r="DU54" s="218"/>
      <c r="DV54" s="218"/>
      <c r="DW54" s="217"/>
      <c r="DX54" s="217"/>
      <c r="DY54" s="217"/>
      <c r="DZ54" s="218"/>
      <c r="EA54" s="375"/>
      <c r="EB54" s="217"/>
      <c r="EC54" s="250"/>
      <c r="ED54" s="251"/>
      <c r="EE54" s="217"/>
      <c r="EF54" s="217">
        <v>6.3</v>
      </c>
      <c r="EG54" s="217"/>
      <c r="EH54" s="217"/>
      <c r="EI54" s="251"/>
      <c r="EJ54" s="217"/>
      <c r="EK54" s="251"/>
      <c r="EL54" s="217">
        <v>8.3000000000000007</v>
      </c>
      <c r="EM54" s="217"/>
      <c r="EN54" s="251"/>
      <c r="EO54" s="217"/>
      <c r="EP54" s="344"/>
      <c r="EQ54" s="217"/>
      <c r="ER54" s="217"/>
      <c r="ES54" s="217"/>
      <c r="ET54" s="209"/>
      <c r="EU54" s="209"/>
      <c r="EV54" s="209"/>
      <c r="EW54" s="210"/>
      <c r="EX54" s="211"/>
      <c r="EY54" s="209">
        <v>14.6</v>
      </c>
      <c r="EZ54" s="209"/>
      <c r="FA54" s="211"/>
      <c r="FB54" s="209"/>
      <c r="FC54" s="209"/>
      <c r="FD54" s="209"/>
      <c r="FE54" s="211"/>
      <c r="FF54" s="209"/>
      <c r="FG54" s="211"/>
      <c r="FH54" s="209"/>
      <c r="FI54" s="209"/>
      <c r="FJ54" s="211"/>
      <c r="FK54" s="209"/>
      <c r="FL54" s="209"/>
      <c r="FM54" s="209"/>
      <c r="FN54" s="609"/>
      <c r="FO54" s="209"/>
      <c r="FP54" s="210"/>
      <c r="FQ54" s="209"/>
      <c r="FR54" s="211"/>
      <c r="FS54" s="209"/>
      <c r="FT54" s="211"/>
      <c r="FU54" s="209">
        <v>29.2</v>
      </c>
      <c r="FV54" s="209"/>
      <c r="FW54" s="209"/>
      <c r="FX54" s="209"/>
      <c r="FY54" s="209"/>
      <c r="FZ54" s="211"/>
      <c r="GA54" s="209"/>
      <c r="GB54" s="210"/>
      <c r="GC54" s="209">
        <v>25</v>
      </c>
      <c r="GD54" s="209">
        <v>10.4</v>
      </c>
      <c r="GE54" s="209"/>
      <c r="GF54" s="210"/>
      <c r="GG54" s="209">
        <v>6.3</v>
      </c>
      <c r="GH54" s="364"/>
      <c r="GI54" s="209"/>
      <c r="GJ54" s="210"/>
      <c r="GK54" s="209"/>
      <c r="GL54" s="209"/>
      <c r="GM54" s="210"/>
      <c r="GN54" s="209"/>
      <c r="GO54" s="209"/>
      <c r="GP54" s="209"/>
      <c r="GQ54" s="209"/>
      <c r="GR54" s="209"/>
      <c r="GS54" s="364"/>
      <c r="GT54" s="209"/>
      <c r="GU54" s="210"/>
      <c r="GV54" s="211"/>
      <c r="GW54" s="209">
        <v>10</v>
      </c>
      <c r="GX54" s="209"/>
      <c r="GY54" s="211"/>
      <c r="GZ54" s="209"/>
      <c r="HA54" s="209"/>
      <c r="HB54" s="209"/>
      <c r="HC54" s="209">
        <v>8.3000000000000007</v>
      </c>
      <c r="HD54" s="209"/>
      <c r="HE54" s="209"/>
      <c r="HF54" s="209"/>
      <c r="HG54" s="209"/>
      <c r="HH54" s="210"/>
      <c r="HI54" s="209"/>
      <c r="HJ54" s="209"/>
      <c r="HK54" s="209"/>
      <c r="HL54" s="209" t="s">
        <v>25</v>
      </c>
      <c r="HM54" s="209"/>
      <c r="HN54" s="209"/>
      <c r="HO54" s="210"/>
      <c r="HP54" s="211"/>
      <c r="HQ54" s="209">
        <v>16.7</v>
      </c>
      <c r="HR54" s="209"/>
      <c r="HS54" s="209"/>
      <c r="HT54" s="211"/>
      <c r="HU54" s="209"/>
      <c r="HV54" s="209" t="s">
        <v>25</v>
      </c>
      <c r="HW54" s="209">
        <v>6.3</v>
      </c>
      <c r="HX54" s="209"/>
      <c r="HY54" s="211"/>
      <c r="HZ54" s="209"/>
      <c r="IA54" s="364"/>
      <c r="IB54" s="210"/>
      <c r="IC54" s="209"/>
      <c r="ID54" s="209"/>
      <c r="IE54" s="209">
        <v>25</v>
      </c>
      <c r="IF54" s="209">
        <v>12.5</v>
      </c>
      <c r="IG54" s="209"/>
      <c r="IH54" s="209"/>
      <c r="II54" s="209"/>
      <c r="IJ54" s="209"/>
      <c r="IK54" s="364"/>
      <c r="IL54" s="210"/>
      <c r="IM54" s="209">
        <v>2.1</v>
      </c>
      <c r="IN54" s="209"/>
      <c r="IO54" s="209"/>
      <c r="IP54" s="209"/>
      <c r="IQ54" s="209" t="s">
        <v>25</v>
      </c>
      <c r="IR54" s="209"/>
      <c r="IS54" s="364"/>
      <c r="IT54" s="209"/>
      <c r="IU54" s="209"/>
      <c r="IV54" s="210"/>
      <c r="IW54" s="209"/>
      <c r="IX54" s="209"/>
      <c r="IY54" s="211"/>
      <c r="IZ54" s="209"/>
      <c r="JA54" s="209"/>
      <c r="JB54" s="211"/>
      <c r="JC54" s="209"/>
      <c r="JD54" s="209"/>
      <c r="JE54" s="209"/>
      <c r="JF54" s="211"/>
      <c r="JG54" s="209">
        <v>10.4</v>
      </c>
      <c r="JH54" s="210"/>
      <c r="JI54" s="219">
        <v>20.8</v>
      </c>
      <c r="JJ54" s="209"/>
      <c r="JK54" s="209"/>
      <c r="JL54" s="209"/>
      <c r="JM54" s="210"/>
      <c r="JN54" s="209">
        <v>6.3</v>
      </c>
      <c r="JO54" s="428"/>
      <c r="JP54" s="364"/>
      <c r="JQ54" s="210"/>
      <c r="JR54" s="209"/>
      <c r="JS54" s="209"/>
      <c r="JT54" s="209"/>
      <c r="JU54" s="209"/>
      <c r="JV54" s="209"/>
      <c r="JW54" s="209"/>
      <c r="JX54" s="209"/>
      <c r="JY54" s="209"/>
      <c r="JZ54" s="209"/>
      <c r="KA54" s="209"/>
      <c r="KB54" s="209"/>
      <c r="KC54" s="209"/>
      <c r="KD54" s="210"/>
      <c r="KE54" s="209"/>
      <c r="KF54" s="209"/>
      <c r="KG54" s="209"/>
      <c r="KH54" s="210"/>
      <c r="KI54" s="209"/>
      <c r="KJ54" s="209"/>
      <c r="KK54" s="209"/>
      <c r="KL54" s="209"/>
      <c r="KM54" s="210"/>
      <c r="KN54" s="209"/>
      <c r="KO54" s="209"/>
      <c r="KP54" s="209"/>
      <c r="KQ54" s="210"/>
      <c r="KR54" s="209"/>
      <c r="KS54" s="209" t="s">
        <v>25</v>
      </c>
      <c r="KT54" s="209">
        <v>8.3000000000000007</v>
      </c>
      <c r="KU54" s="207"/>
      <c r="KV54" s="210"/>
      <c r="KW54" s="209"/>
      <c r="KX54" s="209"/>
      <c r="KY54" s="209"/>
      <c r="KZ54" s="209"/>
      <c r="LA54" s="209"/>
      <c r="LB54" s="210"/>
      <c r="LC54" s="209"/>
      <c r="LD54" s="209"/>
      <c r="LE54" s="209"/>
      <c r="LF54" s="211"/>
      <c r="LG54" s="209"/>
      <c r="LH54" s="209"/>
      <c r="LI54" s="209"/>
      <c r="LJ54" s="210"/>
      <c r="LK54" s="209"/>
      <c r="LL54" s="209"/>
      <c r="LM54" s="209"/>
      <c r="LN54" s="219"/>
      <c r="LO54" s="209"/>
      <c r="LP54" s="209"/>
      <c r="LQ54" s="209"/>
      <c r="LR54" s="209"/>
      <c r="LS54" s="209"/>
      <c r="LT54" s="209"/>
      <c r="LU54" s="209"/>
      <c r="LV54" s="209"/>
      <c r="LW54" s="209"/>
      <c r="LX54" s="209"/>
      <c r="LY54" s="210"/>
      <c r="LZ54" s="209"/>
      <c r="MA54" s="209"/>
      <c r="MB54" s="209"/>
      <c r="MC54" s="209"/>
      <c r="MD54" s="209"/>
      <c r="ME54" s="210"/>
      <c r="MF54" s="209"/>
      <c r="MG54" s="209"/>
      <c r="MH54" s="209"/>
      <c r="MI54" s="209"/>
      <c r="MJ54" s="210"/>
      <c r="MK54" s="209"/>
      <c r="ML54" s="209"/>
      <c r="MM54" s="209"/>
      <c r="MN54" s="209"/>
      <c r="MO54" s="209"/>
      <c r="MP54" s="209"/>
      <c r="MQ54" s="213"/>
      <c r="MR54" s="209"/>
      <c r="MS54" s="209"/>
      <c r="MT54" s="209"/>
      <c r="MU54" s="209"/>
      <c r="MV54" s="209"/>
      <c r="MW54" s="209"/>
      <c r="MX54" s="209"/>
      <c r="MY54" s="209"/>
      <c r="MZ54" s="217"/>
      <c r="NA54" s="200" t="s">
        <v>204</v>
      </c>
      <c r="NB54" s="200"/>
      <c r="NC54" s="200" t="s">
        <v>1287</v>
      </c>
      <c r="ND54" s="200"/>
    </row>
    <row r="55" spans="1:368" ht="23" customHeight="1">
      <c r="A55" s="1248">
        <v>37</v>
      </c>
      <c r="B55" s="50" t="s">
        <v>102</v>
      </c>
      <c r="C55" s="51">
        <v>2014</v>
      </c>
      <c r="D55" s="34" t="s">
        <v>103</v>
      </c>
      <c r="E55" s="34" t="s">
        <v>81</v>
      </c>
      <c r="F55" s="34"/>
      <c r="G55" s="35">
        <v>54</v>
      </c>
      <c r="H55" s="42">
        <v>0.40699999999999997</v>
      </c>
      <c r="I55" s="43"/>
      <c r="J55" s="2" t="s">
        <v>104</v>
      </c>
      <c r="K55" s="52" t="s">
        <v>105</v>
      </c>
      <c r="L55" s="52" t="s">
        <v>46</v>
      </c>
      <c r="M55" s="2" t="s">
        <v>106</v>
      </c>
      <c r="N55" s="2" t="s">
        <v>107</v>
      </c>
      <c r="O55" s="2" t="s">
        <v>108</v>
      </c>
      <c r="P55" s="42">
        <v>0</v>
      </c>
      <c r="Q55" s="2"/>
      <c r="R55" s="34" t="s">
        <v>86</v>
      </c>
      <c r="S55" s="39" t="s">
        <v>109</v>
      </c>
      <c r="T55" s="39" t="s">
        <v>110</v>
      </c>
      <c r="U55" s="34" t="s">
        <v>89</v>
      </c>
      <c r="V55" s="153"/>
      <c r="W55" s="657">
        <f t="shared" ref="W55:W66" si="832">COUNTIF(X55:BJ55,"&gt;0")</f>
        <v>0</v>
      </c>
      <c r="X55" s="510">
        <f t="shared" ref="X55:X66" si="833">COUNTA(Y55)</f>
        <v>0</v>
      </c>
      <c r="Y55" s="40"/>
      <c r="Z55" s="510">
        <f t="shared" ref="Z55:Z66" si="834">COUNTA(AA55)</f>
        <v>0</v>
      </c>
      <c r="AA55" s="40"/>
      <c r="AB55" s="510">
        <f t="shared" ref="AB55:AB66" si="835">COUNTA(AC55)</f>
        <v>0</v>
      </c>
      <c r="AC55" s="40"/>
      <c r="AD55" s="510">
        <f t="shared" ref="AD55:AD66" si="836">COUNTA(AE55:AH55)</f>
        <v>0</v>
      </c>
      <c r="AE55" s="40"/>
      <c r="AF55" s="40"/>
      <c r="AG55" s="40"/>
      <c r="AH55" s="40"/>
      <c r="AI55" s="510">
        <f t="shared" ref="AI55:AI66" si="837">COUNTA(AJ55,AL55,AN55:AX55,AZ55,BB55)</f>
        <v>0</v>
      </c>
      <c r="AJ55" s="40"/>
      <c r="AK55" s="44"/>
      <c r="AL55" s="40"/>
      <c r="AM55" s="351">
        <f t="shared" ref="AM55:AM66" si="838">COUNTA(AN55:AX55)</f>
        <v>0</v>
      </c>
      <c r="AN55" s="40"/>
      <c r="AO55" s="40"/>
      <c r="AP55" s="40"/>
      <c r="AQ55" s="40"/>
      <c r="AR55" s="40"/>
      <c r="AS55" s="40"/>
      <c r="AT55" s="40"/>
      <c r="AU55" s="40"/>
      <c r="AV55" s="40"/>
      <c r="AW55" s="40"/>
      <c r="AX55" s="40"/>
      <c r="AY55" s="44"/>
      <c r="AZ55" s="40"/>
      <c r="BA55" s="44"/>
      <c r="BB55" s="40"/>
      <c r="BC55" s="510">
        <f t="shared" ref="BC55:BC66" si="839">COUNTA(BD55:BE55)</f>
        <v>0</v>
      </c>
      <c r="BD55" s="40"/>
      <c r="BE55" s="40"/>
      <c r="BF55" s="510">
        <f t="shared" ref="BF55:BF66" si="840">COUNTA(BG55:BJ55)</f>
        <v>0</v>
      </c>
      <c r="BG55" s="40"/>
      <c r="BH55" s="40"/>
      <c r="BI55" s="40"/>
      <c r="BJ55" s="40"/>
      <c r="BK55" s="657">
        <f t="shared" ref="BK55:BK66" si="841">COUNTIF(BL55:CD55,"&gt;0")</f>
        <v>0</v>
      </c>
      <c r="BL55" s="40"/>
      <c r="BM55" s="40"/>
      <c r="BN55" s="510">
        <f t="shared" ref="BN55:BN66" si="842">COUNTA(BO55:BQ55)</f>
        <v>0</v>
      </c>
      <c r="BO55" s="40"/>
      <c r="BP55" s="40"/>
      <c r="BQ55" s="40"/>
      <c r="BR55" s="510">
        <f t="shared" ref="BR55:BR65" si="843">COUNTA(BS55:BT55)</f>
        <v>0</v>
      </c>
      <c r="BS55" s="40"/>
      <c r="BT55" s="40"/>
      <c r="BU55" s="510">
        <f t="shared" ref="BU55:BU66" si="844">COUNTA(BV55)</f>
        <v>0</v>
      </c>
      <c r="BV55" s="40"/>
      <c r="BW55" s="510">
        <f t="shared" ref="BW55:BW66" si="845">COUNTA(BX55:BY55)</f>
        <v>0</v>
      </c>
      <c r="BX55" s="40"/>
      <c r="BZ55" s="510">
        <f t="shared" ref="BZ55:BZ66" si="846">COUNTA(CA55:CD55)</f>
        <v>0</v>
      </c>
      <c r="CA55" s="40"/>
      <c r="CB55" s="40"/>
      <c r="CC55" s="40"/>
      <c r="CD55" s="40"/>
      <c r="CE55" s="657">
        <f t="shared" ref="CE55:CE66" si="847">COUNTIF(CF55:DZ55,"&gt;0")</f>
        <v>0</v>
      </c>
      <c r="CF55" s="40"/>
      <c r="CG55" s="510">
        <f t="shared" ref="CG55:CG66" si="848">COUNTA(CH55,CJ55:CK55,CM55:CO55,CQ55:CW55,CY55:DB55)</f>
        <v>0</v>
      </c>
      <c r="CH55" s="40"/>
      <c r="CI55" s="44"/>
      <c r="CJ55" s="40"/>
      <c r="CK55" s="40"/>
      <c r="CL55" s="351">
        <f t="shared" ref="CL55:CL66" si="849">COUNTA(CM55:CO55)</f>
        <v>0</v>
      </c>
      <c r="CM55" s="40"/>
      <c r="CN55" s="40"/>
      <c r="CO55" s="40"/>
      <c r="CP55" s="351">
        <f t="shared" ref="CP55:CP66" si="850">COUNTA(CQ55:CW55)</f>
        <v>0</v>
      </c>
      <c r="CQ55" s="40"/>
      <c r="CR55" s="40"/>
      <c r="CS55" s="40"/>
      <c r="CT55" s="40"/>
      <c r="CU55" s="40"/>
      <c r="CV55" s="40"/>
      <c r="CW55" s="40"/>
      <c r="CX55" s="351">
        <f t="shared" ref="CX55:CX66" si="851">COUNTA(CY55:DB55)</f>
        <v>0</v>
      </c>
      <c r="CY55" s="40"/>
      <c r="CZ55" s="40"/>
      <c r="DA55" s="40"/>
      <c r="DB55" s="40"/>
      <c r="DC55" s="510">
        <f t="shared" ref="DC55:DC66" si="852">COUNTA(DD55:DN55)</f>
        <v>0</v>
      </c>
      <c r="DD55" s="40"/>
      <c r="DE55" s="40"/>
      <c r="DF55" s="40"/>
      <c r="DG55" s="40"/>
      <c r="DH55" s="40"/>
      <c r="DI55" s="40"/>
      <c r="DJ55" s="40"/>
      <c r="DK55" s="40"/>
      <c r="DL55" s="40"/>
      <c r="DM55" s="40"/>
      <c r="DN55" s="40"/>
      <c r="DO55" s="510">
        <f t="shared" ref="DO55:DO65" si="853">COUNTA(DP55:DR55)</f>
        <v>0</v>
      </c>
      <c r="DP55" s="40"/>
      <c r="DQ55" s="40"/>
      <c r="DR55" s="40"/>
      <c r="DS55" s="510">
        <f t="shared" ref="DS55:DS65" si="854">COUNTA(DT55:DZ55)</f>
        <v>0</v>
      </c>
      <c r="DT55" s="40"/>
      <c r="DU55" s="40"/>
      <c r="DV55" s="40"/>
      <c r="DW55" s="40"/>
      <c r="DX55" s="40"/>
      <c r="DY55" s="40"/>
      <c r="DZ55" s="40"/>
      <c r="EA55" s="657">
        <f t="shared" ref="EA55:EA66" si="855">COUNTIF(EB55:FM55,"&gt;0")</f>
        <v>0</v>
      </c>
      <c r="EB55" s="40"/>
      <c r="EC55" s="510">
        <f t="shared" ref="EC55:EC66" si="856">COUNTA(EE55:EH55,EJ55,EL55:EM55,EO55,EQ55:EV55)</f>
        <v>0</v>
      </c>
      <c r="ED55" s="351">
        <f t="shared" ref="ED55:ED66" si="857">COUNTA(EE55:EH55)</f>
        <v>0</v>
      </c>
      <c r="EE55" s="40"/>
      <c r="EF55" s="40"/>
      <c r="EG55" s="40"/>
      <c r="EH55" s="40"/>
      <c r="EI55" s="44"/>
      <c r="EJ55" s="40"/>
      <c r="EK55" s="351">
        <f t="shared" ref="EK55:EK66" si="858">COUNTA(EL55:EM55)</f>
        <v>0</v>
      </c>
      <c r="EL55" s="40"/>
      <c r="EM55" s="40"/>
      <c r="EN55" s="44"/>
      <c r="EO55" s="40"/>
      <c r="EP55" s="351">
        <f t="shared" ref="EP55:EP65" si="859">COUNTA(EQ55:EV55)</f>
        <v>0</v>
      </c>
      <c r="EQ55" s="40"/>
      <c r="ER55" s="40"/>
      <c r="ES55" s="40"/>
      <c r="ET55" s="40"/>
      <c r="EU55" s="40"/>
      <c r="EV55" s="40"/>
      <c r="EW55" s="510">
        <f t="shared" ref="EW55:EW66" si="860">COUNTA(EY55:EZ55,FB55:FD55,FF55,FH55:FI55,FK55:FM55)</f>
        <v>0</v>
      </c>
      <c r="EX55" s="44"/>
      <c r="EY55" s="40"/>
      <c r="EZ55" s="40"/>
      <c r="FA55" s="351">
        <f t="shared" ref="FA55:FA66" si="861">COUNTA(FB55:FD55)</f>
        <v>0</v>
      </c>
      <c r="FB55" s="40"/>
      <c r="FC55" s="40"/>
      <c r="FD55" s="40"/>
      <c r="FE55" s="44"/>
      <c r="FF55" s="40"/>
      <c r="FG55" s="351">
        <f t="shared" ref="FG55:FG66" si="862">COUNTA(FH55:FI55)</f>
        <v>0</v>
      </c>
      <c r="FH55" s="40"/>
      <c r="FI55" s="40"/>
      <c r="FJ55" s="351">
        <f t="shared" ref="FJ55:FJ65" si="863">COUNTA(FK55:FM55)</f>
        <v>0</v>
      </c>
      <c r="FK55" s="40"/>
      <c r="FL55" s="40"/>
      <c r="FM55" s="40"/>
      <c r="FN55" s="657">
        <f t="shared" ref="FN55:FN66" si="864">COUNTIF(FO55:GG55,"&gt;0")</f>
        <v>0</v>
      </c>
      <c r="FO55" s="40"/>
      <c r="FP55" s="510">
        <f t="shared" ref="FP55:FP66" si="865">COUNTA(FQ55,FS55,FU55:FY55,GA55,GC55:GE55,FO55)</f>
        <v>0</v>
      </c>
      <c r="FQ55" s="40"/>
      <c r="FR55" s="44"/>
      <c r="FS55" s="40"/>
      <c r="FT55" s="351">
        <f t="shared" ref="FT55:FT66" si="866">COUNTA(FU55:FY55)</f>
        <v>0</v>
      </c>
      <c r="FU55" s="40"/>
      <c r="FV55" s="40"/>
      <c r="FW55" s="40"/>
      <c r="FX55" s="40"/>
      <c r="FY55" s="40"/>
      <c r="FZ55" s="44"/>
      <c r="GA55" s="40"/>
      <c r="GB55" s="510">
        <f t="shared" ref="GB55:GB66" si="867">COUNTA(GC55:GE55)</f>
        <v>0</v>
      </c>
      <c r="GC55" s="40"/>
      <c r="GD55" s="40"/>
      <c r="GE55" s="40"/>
      <c r="GF55" s="510">
        <f t="shared" ref="GF55:GF66" si="868">COUNTA(GG55)</f>
        <v>0</v>
      </c>
      <c r="GG55" s="40"/>
      <c r="GH55" s="657">
        <f t="shared" ref="GH55:GH66" si="869">COUNTIF(GI55:GR55,"&gt;0")</f>
        <v>1</v>
      </c>
      <c r="GI55" s="40">
        <v>40.700000000000003</v>
      </c>
      <c r="GJ55" s="510">
        <f t="shared" ref="GJ55:GJ66" si="870">COUNTA(GK55)</f>
        <v>0</v>
      </c>
      <c r="GK55" s="40"/>
      <c r="GL55" s="40"/>
      <c r="GM55" s="510">
        <f t="shared" ref="GM55:GM66" si="871">COUNTA(GN55:GR55)</f>
        <v>0</v>
      </c>
      <c r="GN55" s="40"/>
      <c r="GO55" s="40"/>
      <c r="GP55" s="40"/>
      <c r="GQ55" s="40"/>
      <c r="GR55" s="40"/>
      <c r="GS55" s="657">
        <f t="shared" ref="GS55:GS66" si="872">COUNTIF(GT55:HZ55,"&gt;0")</f>
        <v>21</v>
      </c>
      <c r="GT55" s="40"/>
      <c r="GU55" s="510">
        <f t="shared" ref="GU55:GU66" si="873">COUNTA(GW55:GX55,GZ55:HG55)</f>
        <v>4</v>
      </c>
      <c r="GV55" s="351">
        <f t="shared" ref="GV55:GV66" si="874">COUNTA(GW55:GX55)</f>
        <v>0</v>
      </c>
      <c r="GW55" s="40"/>
      <c r="GX55" s="40"/>
      <c r="GY55" s="351">
        <f t="shared" ref="GY55:GY66" si="875">COUNTA(GZ55:HG55)</f>
        <v>4</v>
      </c>
      <c r="GZ55" s="40">
        <v>16.7</v>
      </c>
      <c r="HA55" s="40"/>
      <c r="HB55" s="40"/>
      <c r="HC55" s="40">
        <v>31.5</v>
      </c>
      <c r="HD55" s="40">
        <v>28</v>
      </c>
      <c r="HE55" s="40">
        <v>5.6</v>
      </c>
      <c r="HF55" s="40"/>
      <c r="HG55" s="40"/>
      <c r="HH55" s="510">
        <f t="shared" ref="HH55:HH65" si="876">COUNTA(HI55:HN55)</f>
        <v>5</v>
      </c>
      <c r="HI55" s="40">
        <v>7.4</v>
      </c>
      <c r="HJ55" s="40">
        <v>16.7</v>
      </c>
      <c r="HK55" s="40">
        <v>9</v>
      </c>
      <c r="HL55" s="40">
        <v>11.1</v>
      </c>
      <c r="HM55" s="40">
        <v>15</v>
      </c>
      <c r="HN55" s="40"/>
      <c r="HO55" s="510">
        <f t="shared" ref="HO55:HO66" si="877">COUNTA(HQ55:HS55,HU55:HX55,HZ55)</f>
        <v>6</v>
      </c>
      <c r="HP55" s="351">
        <f t="shared" ref="HP55:HP66" si="878">COUNTA(HQ55:HS55)</f>
        <v>3</v>
      </c>
      <c r="HQ55" s="40">
        <v>46.3</v>
      </c>
      <c r="HR55" s="40">
        <v>20.399999999999999</v>
      </c>
      <c r="HS55" s="40">
        <v>33.299999999999997</v>
      </c>
      <c r="HT55" s="351">
        <f t="shared" ref="HT55:HT65" si="879">COUNTA(HU55:HX55)</f>
        <v>2</v>
      </c>
      <c r="HU55" s="40"/>
      <c r="HV55" s="40">
        <v>7.4</v>
      </c>
      <c r="HW55" s="40"/>
      <c r="HX55" s="40">
        <v>11.1</v>
      </c>
      <c r="HY55" s="44"/>
      <c r="HZ55" s="40">
        <v>3.7</v>
      </c>
      <c r="IA55" s="657">
        <f t="shared" ref="IA55:IA66" si="880">COUNTIF(IB55:IJ55,"&gt;0")</f>
        <v>0</v>
      </c>
      <c r="IB55" s="510">
        <f t="shared" ref="IB55:IB66" si="881">COUNTA(IC55:IJ55)</f>
        <v>0</v>
      </c>
      <c r="IC55" s="40"/>
      <c r="ID55" s="40"/>
      <c r="IE55" s="40"/>
      <c r="IF55" s="40"/>
      <c r="IG55" s="40"/>
      <c r="IH55" s="40"/>
      <c r="II55" s="40"/>
      <c r="IJ55" s="40"/>
      <c r="IK55" s="657">
        <f t="shared" ref="IK55:IK66" si="882">COUNTIF(IL55:IR55,"&gt;0")</f>
        <v>0</v>
      </c>
      <c r="IL55" s="510">
        <f t="shared" ref="IL55:IL66" si="883">COUNTA(IM55:IR55)</f>
        <v>0</v>
      </c>
      <c r="IM55" s="40"/>
      <c r="IN55" s="40"/>
      <c r="IO55" s="40"/>
      <c r="IP55" s="40"/>
      <c r="IQ55" s="40"/>
      <c r="IR55" s="40"/>
      <c r="IS55" s="657">
        <f t="shared" ref="IS55:IS66" si="884">COUNTIF(IT55:JN55,"&gt;0")</f>
        <v>0</v>
      </c>
      <c r="IT55" s="40"/>
      <c r="IU55" s="40"/>
      <c r="IV55" s="510">
        <f t="shared" ref="IV55:IV66" si="885">COUNTA(IW55:IX55,IZ55:JA55,JC55:JE55,JG55)</f>
        <v>0</v>
      </c>
      <c r="IW55" s="40"/>
      <c r="IX55" s="40"/>
      <c r="IY55" s="44"/>
      <c r="IZ55" s="40"/>
      <c r="JA55" s="40"/>
      <c r="JB55" s="44"/>
      <c r="JC55" s="40"/>
      <c r="JD55" s="40"/>
      <c r="JE55" s="40"/>
      <c r="JF55" s="44"/>
      <c r="JG55" s="40"/>
      <c r="JH55" s="510">
        <f t="shared" ref="JH55:JH65" si="886">COUNTA(JI55:JL55)</f>
        <v>0</v>
      </c>
      <c r="JI55" s="40"/>
      <c r="JJ55" s="40"/>
      <c r="JK55" s="40"/>
      <c r="JL55" s="40"/>
      <c r="JM55" s="510">
        <f t="shared" ref="JM55:JM66" si="887">COUNTA(JN55)</f>
        <v>0</v>
      </c>
      <c r="JN55" s="40"/>
      <c r="JO55" s="513"/>
      <c r="JP55" s="657">
        <f t="shared" ref="JP55:JP66" si="888">COUNTIF(JQ55:KT55,"&gt;0")</f>
        <v>0</v>
      </c>
      <c r="JQ55" s="510">
        <f t="shared" ref="JQ55:JQ66" si="889">COUNTA(JR55:JU55)</f>
        <v>0</v>
      </c>
      <c r="JR55" s="40"/>
      <c r="JS55" s="40"/>
      <c r="JT55" s="40"/>
      <c r="JU55" s="40"/>
      <c r="JV55" s="40"/>
      <c r="JW55" s="40"/>
      <c r="JX55" s="40"/>
      <c r="JY55" s="40"/>
      <c r="JZ55" s="40"/>
      <c r="KA55" s="40"/>
      <c r="KB55" s="40"/>
      <c r="KC55" s="40"/>
      <c r="KD55" s="510">
        <f t="shared" ref="KD55:KD66" si="890">COUNTA(KE55:KG55)</f>
        <v>0</v>
      </c>
      <c r="KE55" s="40"/>
      <c r="KF55" s="40"/>
      <c r="KG55" s="40"/>
      <c r="KH55" s="510">
        <f t="shared" ref="KH55:KH66" si="891">COUNTA(KI55:KL55)</f>
        <v>0</v>
      </c>
      <c r="KI55" s="40"/>
      <c r="KJ55" s="40"/>
      <c r="KK55" s="40"/>
      <c r="KL55" s="40"/>
      <c r="KM55" s="510">
        <f t="shared" ref="KM55:KM65" si="892">COUNTA(KN55:KP55)</f>
        <v>0</v>
      </c>
      <c r="KN55" s="40"/>
      <c r="KO55" s="40"/>
      <c r="KP55" s="40"/>
      <c r="KQ55" s="510">
        <f t="shared" ref="KQ55:KQ66" si="893">COUNTA(KR55:KS55)</f>
        <v>0</v>
      </c>
      <c r="KR55" s="40"/>
      <c r="KS55" s="40"/>
      <c r="KT55" s="40"/>
      <c r="KU55" s="657">
        <f t="shared" ref="KU55:KU66" si="894">COUNTIF(KV55:MP55,"&gt;0")</f>
        <v>0</v>
      </c>
      <c r="KV55" s="510">
        <f t="shared" ref="KV55:KV66" si="895">COUNTA(KW55:LA55)</f>
        <v>0</v>
      </c>
      <c r="KW55" s="40"/>
      <c r="KX55" s="40"/>
      <c r="KY55" s="40"/>
      <c r="KZ55" s="40"/>
      <c r="LA55" s="40"/>
      <c r="LB55" s="510">
        <f t="shared" ref="LB55:LB66" si="896">COUNTA(LC55:LE55,LG55:LI55)</f>
        <v>0</v>
      </c>
      <c r="LC55" s="40"/>
      <c r="LD55" s="40"/>
      <c r="LE55" s="40"/>
      <c r="LF55" s="351">
        <f t="shared" ref="LF55:LF66" si="897">COUNTA(LG55:LI55)</f>
        <v>0</v>
      </c>
      <c r="LG55" s="40"/>
      <c r="LH55" s="40"/>
      <c r="LI55" s="40"/>
      <c r="LJ55" s="510">
        <f t="shared" ref="LJ55:LJ66" si="898">COUNTA(LK55:LX55)</f>
        <v>0</v>
      </c>
      <c r="LK55" s="40"/>
      <c r="LL55" s="40"/>
      <c r="LM55" s="40"/>
      <c r="LN55" s="40"/>
      <c r="LO55" s="40"/>
      <c r="LP55" s="40"/>
      <c r="LQ55" s="40"/>
      <c r="LR55" s="40"/>
      <c r="LS55" s="40"/>
      <c r="LT55" s="40"/>
      <c r="LU55" s="40"/>
      <c r="LV55" s="40"/>
      <c r="LW55" s="40"/>
      <c r="LX55" s="40"/>
      <c r="LY55" s="510">
        <f t="shared" ref="LY55:LY66" si="899">COUNTA(LZ55:MD55)</f>
        <v>0</v>
      </c>
      <c r="LZ55" s="40"/>
      <c r="MA55" s="40"/>
      <c r="MB55" s="40"/>
      <c r="MC55" s="40"/>
      <c r="MD55" s="40"/>
      <c r="ME55" s="510">
        <f t="shared" ref="ME55:ME65" si="900">COUNTA(MF55:MI55)</f>
        <v>0</v>
      </c>
      <c r="MF55" s="40"/>
      <c r="MG55" s="40"/>
      <c r="MH55" s="40"/>
      <c r="MI55" s="40"/>
      <c r="MJ55" s="510">
        <f t="shared" ref="MJ55:MJ66" si="901">COUNTA(MK55:MP55)</f>
        <v>0</v>
      </c>
      <c r="MK55" s="40"/>
      <c r="ML55" s="40"/>
      <c r="MM55" s="40"/>
      <c r="MN55" s="40"/>
      <c r="MO55" s="40"/>
      <c r="MP55" s="40"/>
      <c r="MQ55" s="163"/>
      <c r="MR55" s="40"/>
      <c r="MS55" s="40"/>
      <c r="MT55" s="40"/>
      <c r="MU55" s="40"/>
      <c r="MV55" s="40"/>
      <c r="MW55" s="40"/>
      <c r="MX55" s="40"/>
      <c r="MY55" s="40"/>
      <c r="MZ55" s="40"/>
      <c r="NA55" s="34" t="s">
        <v>1043</v>
      </c>
      <c r="NB55" s="34"/>
      <c r="NC55" s="34" t="s">
        <v>1044</v>
      </c>
      <c r="ND55" s="34"/>
    </row>
    <row r="56" spans="1:368" ht="23" customHeight="1">
      <c r="A56" s="1248">
        <v>38</v>
      </c>
      <c r="B56" s="50" t="s">
        <v>111</v>
      </c>
      <c r="C56" s="51">
        <v>2014</v>
      </c>
      <c r="D56" s="34" t="s">
        <v>103</v>
      </c>
      <c r="E56" s="34" t="s">
        <v>81</v>
      </c>
      <c r="F56" s="34"/>
      <c r="G56" s="35">
        <v>56</v>
      </c>
      <c r="H56" s="42">
        <v>0.5</v>
      </c>
      <c r="I56" s="43"/>
      <c r="J56" s="2" t="s">
        <v>112</v>
      </c>
      <c r="K56" s="52" t="s">
        <v>105</v>
      </c>
      <c r="L56" s="52" t="s">
        <v>113</v>
      </c>
      <c r="M56" s="2" t="s">
        <v>114</v>
      </c>
      <c r="N56" s="2" t="s">
        <v>115</v>
      </c>
      <c r="O56" s="2" t="s">
        <v>25</v>
      </c>
      <c r="P56" s="42" t="s">
        <v>39</v>
      </c>
      <c r="Q56" s="2"/>
      <c r="R56" s="34" t="s">
        <v>86</v>
      </c>
      <c r="S56" s="39" t="s">
        <v>116</v>
      </c>
      <c r="T56" s="39" t="s">
        <v>117</v>
      </c>
      <c r="U56" s="34" t="s">
        <v>89</v>
      </c>
      <c r="V56" s="153"/>
      <c r="W56" s="657">
        <f t="shared" si="832"/>
        <v>1</v>
      </c>
      <c r="X56" s="510">
        <f t="shared" si="833"/>
        <v>0</v>
      </c>
      <c r="Y56" s="40"/>
      <c r="Z56" s="510">
        <f t="shared" si="834"/>
        <v>0</v>
      </c>
      <c r="AA56" s="40"/>
      <c r="AB56" s="510">
        <f t="shared" si="835"/>
        <v>0</v>
      </c>
      <c r="AC56" s="40"/>
      <c r="AD56" s="510">
        <f t="shared" si="836"/>
        <v>0</v>
      </c>
      <c r="AE56" s="40"/>
      <c r="AF56" s="40"/>
      <c r="AG56" s="40"/>
      <c r="AH56" s="40"/>
      <c r="AI56" s="510">
        <f t="shared" si="837"/>
        <v>0</v>
      </c>
      <c r="AJ56" s="40"/>
      <c r="AK56" s="44"/>
      <c r="AL56" s="40"/>
      <c r="AM56" s="351">
        <f t="shared" si="838"/>
        <v>0</v>
      </c>
      <c r="AN56" s="40"/>
      <c r="AO56" s="40"/>
      <c r="AP56" s="40"/>
      <c r="AQ56" s="40"/>
      <c r="AR56" s="40"/>
      <c r="AS56" s="40"/>
      <c r="AT56" s="40"/>
      <c r="AU56" s="40"/>
      <c r="AV56" s="40"/>
      <c r="AW56" s="40"/>
      <c r="AX56" s="40"/>
      <c r="AY56" s="44"/>
      <c r="AZ56" s="40"/>
      <c r="BA56" s="44"/>
      <c r="BB56" s="40"/>
      <c r="BC56" s="510">
        <f t="shared" si="839"/>
        <v>0</v>
      </c>
      <c r="BD56" s="40"/>
      <c r="BE56" s="40"/>
      <c r="BF56" s="510">
        <f t="shared" si="840"/>
        <v>1</v>
      </c>
      <c r="BG56" s="40"/>
      <c r="BH56" s="40"/>
      <c r="BI56" s="40" t="s">
        <v>25</v>
      </c>
      <c r="BJ56" s="40"/>
      <c r="BK56" s="657">
        <f t="shared" si="841"/>
        <v>2</v>
      </c>
      <c r="BL56" s="40"/>
      <c r="BM56" s="40"/>
      <c r="BN56" s="510">
        <f t="shared" si="842"/>
        <v>1</v>
      </c>
      <c r="BO56" s="40">
        <v>30.4</v>
      </c>
      <c r="BP56" s="40"/>
      <c r="BQ56" s="40"/>
      <c r="BR56" s="510">
        <f t="shared" si="843"/>
        <v>0</v>
      </c>
      <c r="BS56" s="40"/>
      <c r="BT56" s="40"/>
      <c r="BU56" s="510">
        <f t="shared" si="844"/>
        <v>0</v>
      </c>
      <c r="BV56" s="40"/>
      <c r="BW56" s="510">
        <f t="shared" si="845"/>
        <v>0</v>
      </c>
      <c r="BX56" s="40"/>
      <c r="BZ56" s="510">
        <f t="shared" si="846"/>
        <v>0</v>
      </c>
      <c r="CA56" s="40"/>
      <c r="CB56" s="40"/>
      <c r="CC56" s="40"/>
      <c r="CD56" s="40"/>
      <c r="CE56" s="657">
        <f t="shared" si="847"/>
        <v>3</v>
      </c>
      <c r="CF56" s="40"/>
      <c r="CG56" s="510">
        <f t="shared" si="848"/>
        <v>1</v>
      </c>
      <c r="CH56" s="40"/>
      <c r="CI56" s="44"/>
      <c r="CJ56" s="40"/>
      <c r="CK56" s="40"/>
      <c r="CL56" s="351">
        <f t="shared" si="849"/>
        <v>0</v>
      </c>
      <c r="CM56" s="40"/>
      <c r="CN56" s="40"/>
      <c r="CO56" s="40"/>
      <c r="CP56" s="351">
        <f t="shared" si="850"/>
        <v>1</v>
      </c>
      <c r="CQ56" s="40"/>
      <c r="CR56" s="40">
        <v>28.6</v>
      </c>
      <c r="CS56" s="40"/>
      <c r="CT56" s="40"/>
      <c r="CU56" s="40"/>
      <c r="CV56" s="40"/>
      <c r="CW56" s="40"/>
      <c r="CX56" s="351">
        <f t="shared" si="851"/>
        <v>0</v>
      </c>
      <c r="CY56" s="40"/>
      <c r="CZ56" s="40"/>
      <c r="DA56" s="40"/>
      <c r="DB56" s="40"/>
      <c r="DC56" s="510">
        <f t="shared" si="852"/>
        <v>0</v>
      </c>
      <c r="DD56" s="40"/>
      <c r="DE56" s="40"/>
      <c r="DF56" s="40"/>
      <c r="DG56" s="40"/>
      <c r="DH56" s="40"/>
      <c r="DI56" s="40"/>
      <c r="DJ56" s="40"/>
      <c r="DK56" s="40"/>
      <c r="DL56" s="40"/>
      <c r="DM56" s="40"/>
      <c r="DN56" s="40"/>
      <c r="DO56" s="510">
        <f t="shared" si="853"/>
        <v>0</v>
      </c>
      <c r="DP56" s="40"/>
      <c r="DQ56" s="40"/>
      <c r="DR56" s="40"/>
      <c r="DS56" s="510">
        <f>COUNTA(DT56:DZ56)</f>
        <v>0</v>
      </c>
      <c r="DT56" s="40"/>
      <c r="DU56" s="40"/>
      <c r="DV56" s="40"/>
      <c r="DW56" s="40"/>
      <c r="DX56" s="40"/>
      <c r="DY56" s="40"/>
      <c r="DZ56" s="40"/>
      <c r="EA56" s="657">
        <f t="shared" si="855"/>
        <v>0</v>
      </c>
      <c r="EB56" s="40"/>
      <c r="EC56" s="510">
        <f t="shared" si="856"/>
        <v>0</v>
      </c>
      <c r="ED56" s="351">
        <f t="shared" si="857"/>
        <v>0</v>
      </c>
      <c r="EE56" s="40"/>
      <c r="EF56" s="40"/>
      <c r="EG56" s="40"/>
      <c r="EH56" s="40"/>
      <c r="EI56" s="44"/>
      <c r="EJ56" s="40"/>
      <c r="EK56" s="351">
        <f t="shared" si="858"/>
        <v>0</v>
      </c>
      <c r="EL56" s="40"/>
      <c r="EM56" s="40"/>
      <c r="EN56" s="44"/>
      <c r="EO56" s="40"/>
      <c r="EP56" s="351">
        <f t="shared" si="859"/>
        <v>0</v>
      </c>
      <c r="EQ56" s="40"/>
      <c r="ER56" s="40"/>
      <c r="ES56" s="40"/>
      <c r="ET56" s="40"/>
      <c r="EU56" s="40"/>
      <c r="EV56" s="40"/>
      <c r="EW56" s="510">
        <f t="shared" si="860"/>
        <v>0</v>
      </c>
      <c r="EX56" s="351">
        <f t="shared" ref="EX56:EX66" si="902">COUNTA(EY56:EZ56)</f>
        <v>0</v>
      </c>
      <c r="EY56" s="40"/>
      <c r="EZ56" s="40"/>
      <c r="FA56" s="351">
        <f t="shared" si="861"/>
        <v>0</v>
      </c>
      <c r="FB56" s="40"/>
      <c r="FC56" s="40"/>
      <c r="FD56" s="40"/>
      <c r="FE56" s="44"/>
      <c r="FF56" s="40"/>
      <c r="FG56" s="351">
        <f t="shared" si="862"/>
        <v>0</v>
      </c>
      <c r="FH56" s="40"/>
      <c r="FI56" s="40"/>
      <c r="FJ56" s="351">
        <f t="shared" si="863"/>
        <v>0</v>
      </c>
      <c r="FK56" s="40"/>
      <c r="FL56" s="40"/>
      <c r="FM56" s="40"/>
      <c r="FN56" s="657">
        <f t="shared" si="864"/>
        <v>7</v>
      </c>
      <c r="FO56" s="40"/>
      <c r="FP56" s="510">
        <f t="shared" si="865"/>
        <v>2</v>
      </c>
      <c r="FQ56" s="40"/>
      <c r="FR56" s="44"/>
      <c r="FS56" s="40"/>
      <c r="FT56" s="351">
        <f t="shared" si="866"/>
        <v>1</v>
      </c>
      <c r="FU56" s="40">
        <v>37.5</v>
      </c>
      <c r="FV56" s="40"/>
      <c r="FW56" s="40"/>
      <c r="FX56" s="40"/>
      <c r="FY56" s="40"/>
      <c r="FZ56" s="44"/>
      <c r="GA56" s="40"/>
      <c r="GB56" s="510">
        <f t="shared" si="867"/>
        <v>1</v>
      </c>
      <c r="GC56" s="40">
        <v>39.299999999999997</v>
      </c>
      <c r="GD56" s="40"/>
      <c r="GE56" s="40"/>
      <c r="GF56" s="510">
        <f t="shared" si="868"/>
        <v>1</v>
      </c>
      <c r="GG56" s="40">
        <v>17.899999999999999</v>
      </c>
      <c r="GH56" s="657">
        <f t="shared" si="869"/>
        <v>0</v>
      </c>
      <c r="GI56" s="40"/>
      <c r="GJ56" s="510">
        <f t="shared" si="870"/>
        <v>0</v>
      </c>
      <c r="GK56" s="40"/>
      <c r="GL56" s="40"/>
      <c r="GM56" s="510">
        <f t="shared" si="871"/>
        <v>0</v>
      </c>
      <c r="GN56" s="40"/>
      <c r="GO56" s="40"/>
      <c r="GP56" s="40"/>
      <c r="GQ56" s="40"/>
      <c r="GR56" s="40"/>
      <c r="GS56" s="657">
        <f t="shared" si="872"/>
        <v>3</v>
      </c>
      <c r="GT56" s="40"/>
      <c r="GU56" s="510">
        <f t="shared" si="873"/>
        <v>0</v>
      </c>
      <c r="GV56" s="351">
        <f t="shared" si="874"/>
        <v>0</v>
      </c>
      <c r="GW56" s="40"/>
      <c r="GX56" s="40"/>
      <c r="GY56" s="351">
        <f t="shared" si="875"/>
        <v>0</v>
      </c>
      <c r="GZ56" s="40"/>
      <c r="HA56" s="40"/>
      <c r="HB56" s="40"/>
      <c r="HC56" s="40"/>
      <c r="HD56" s="40"/>
      <c r="HE56" s="40"/>
      <c r="HF56" s="40"/>
      <c r="HG56" s="40"/>
      <c r="HH56" s="510">
        <f t="shared" si="876"/>
        <v>0</v>
      </c>
      <c r="HI56" s="40"/>
      <c r="HJ56" s="40"/>
      <c r="HK56" s="40"/>
      <c r="HL56" s="40"/>
      <c r="HM56" s="40"/>
      <c r="HN56" s="40"/>
      <c r="HO56" s="510">
        <f t="shared" si="877"/>
        <v>1</v>
      </c>
      <c r="HP56" s="351">
        <f t="shared" si="878"/>
        <v>1</v>
      </c>
      <c r="HQ56" s="40">
        <v>37.5</v>
      </c>
      <c r="HR56" s="40"/>
      <c r="HS56" s="40"/>
      <c r="HT56" s="351">
        <f>COUNTA(HU56:HX56)</f>
        <v>0</v>
      </c>
      <c r="HU56" s="40"/>
      <c r="HV56" s="40"/>
      <c r="HW56" s="40"/>
      <c r="HX56" s="40"/>
      <c r="HY56" s="44"/>
      <c r="HZ56" s="40"/>
      <c r="IA56" s="657">
        <f t="shared" si="880"/>
        <v>2</v>
      </c>
      <c r="IB56" s="510">
        <f t="shared" si="881"/>
        <v>1</v>
      </c>
      <c r="IC56" s="40">
        <v>19.600000000000001</v>
      </c>
      <c r="ID56" s="40"/>
      <c r="IE56" s="40"/>
      <c r="IF56" s="40"/>
      <c r="IG56" s="40"/>
      <c r="IH56" s="40"/>
      <c r="II56" s="40"/>
      <c r="IJ56" s="40"/>
      <c r="IK56" s="657">
        <f t="shared" si="882"/>
        <v>0</v>
      </c>
      <c r="IL56" s="510">
        <f t="shared" si="883"/>
        <v>0</v>
      </c>
      <c r="IM56" s="40"/>
      <c r="IN56" s="40"/>
      <c r="IO56" s="40"/>
      <c r="IP56" s="40"/>
      <c r="IQ56" s="40"/>
      <c r="IR56" s="40"/>
      <c r="IS56" s="657">
        <f t="shared" si="884"/>
        <v>2</v>
      </c>
      <c r="IT56" s="40"/>
      <c r="IU56" s="40"/>
      <c r="IV56" s="510">
        <f t="shared" si="885"/>
        <v>1</v>
      </c>
      <c r="IW56" s="40"/>
      <c r="IX56" s="40"/>
      <c r="IY56" s="44"/>
      <c r="IZ56" s="40"/>
      <c r="JA56" s="40">
        <v>16.100000000000001</v>
      </c>
      <c r="JB56" s="44"/>
      <c r="JC56" s="40"/>
      <c r="JD56" s="40"/>
      <c r="JE56" s="40"/>
      <c r="JF56" s="44"/>
      <c r="JG56" s="40"/>
      <c r="JH56" s="510">
        <f t="shared" si="886"/>
        <v>0</v>
      </c>
      <c r="JI56" s="40"/>
      <c r="JJ56" s="40"/>
      <c r="JK56" s="40"/>
      <c r="JL56" s="40"/>
      <c r="JM56" s="510">
        <f t="shared" si="887"/>
        <v>0</v>
      </c>
      <c r="JN56" s="40"/>
      <c r="JO56" s="513"/>
      <c r="JP56" s="657">
        <f t="shared" si="888"/>
        <v>0</v>
      </c>
      <c r="JQ56" s="510">
        <f t="shared" si="889"/>
        <v>0</v>
      </c>
      <c r="JR56" s="40"/>
      <c r="JS56" s="40"/>
      <c r="JT56" s="40"/>
      <c r="JU56" s="40"/>
      <c r="JV56" s="40"/>
      <c r="JW56" s="40"/>
      <c r="JX56" s="40"/>
      <c r="JY56" s="40"/>
      <c r="JZ56" s="40"/>
      <c r="KA56" s="40"/>
      <c r="KB56" s="40"/>
      <c r="KC56" s="40"/>
      <c r="KD56" s="510">
        <f t="shared" si="890"/>
        <v>0</v>
      </c>
      <c r="KE56" s="40"/>
      <c r="KF56" s="40"/>
      <c r="KG56" s="40"/>
      <c r="KH56" s="510">
        <f t="shared" si="891"/>
        <v>0</v>
      </c>
      <c r="KI56" s="40"/>
      <c r="KJ56" s="40"/>
      <c r="KK56" s="40"/>
      <c r="KL56" s="40"/>
      <c r="KM56" s="510">
        <f t="shared" si="892"/>
        <v>0</v>
      </c>
      <c r="KN56" s="40"/>
      <c r="KO56" s="40"/>
      <c r="KP56" s="40"/>
      <c r="KQ56" s="510">
        <f t="shared" si="893"/>
        <v>0</v>
      </c>
      <c r="KR56" s="40"/>
      <c r="KS56" s="40"/>
      <c r="KT56" s="40"/>
      <c r="KU56" s="657">
        <f t="shared" si="894"/>
        <v>0</v>
      </c>
      <c r="KV56" s="510">
        <f t="shared" si="895"/>
        <v>0</v>
      </c>
      <c r="KW56" s="40"/>
      <c r="KX56" s="40"/>
      <c r="KY56" s="40"/>
      <c r="KZ56" s="40"/>
      <c r="LA56" s="40"/>
      <c r="LB56" s="510">
        <f t="shared" si="896"/>
        <v>0</v>
      </c>
      <c r="LC56" s="40"/>
      <c r="LD56" s="40"/>
      <c r="LE56" s="40"/>
      <c r="LF56" s="351">
        <f t="shared" si="897"/>
        <v>0</v>
      </c>
      <c r="LG56" s="40"/>
      <c r="LH56" s="40"/>
      <c r="LI56" s="40"/>
      <c r="LJ56" s="510">
        <f t="shared" si="898"/>
        <v>0</v>
      </c>
      <c r="LK56" s="40"/>
      <c r="LL56" s="40"/>
      <c r="LM56" s="40"/>
      <c r="LN56" s="40"/>
      <c r="LO56" s="40"/>
      <c r="LP56" s="40"/>
      <c r="LQ56" s="40"/>
      <c r="LR56" s="40"/>
      <c r="LS56" s="40"/>
      <c r="LT56" s="40"/>
      <c r="LU56" s="40"/>
      <c r="LV56" s="40"/>
      <c r="LW56" s="40"/>
      <c r="LX56" s="40"/>
      <c r="LY56" s="510">
        <f t="shared" si="899"/>
        <v>0</v>
      </c>
      <c r="LZ56" s="40"/>
      <c r="MA56" s="40"/>
      <c r="MB56" s="40"/>
      <c r="MC56" s="40"/>
      <c r="MD56" s="40"/>
      <c r="ME56" s="510">
        <f t="shared" si="900"/>
        <v>0</v>
      </c>
      <c r="MF56" s="40"/>
      <c r="MG56" s="40"/>
      <c r="MH56" s="40"/>
      <c r="MI56" s="40"/>
      <c r="MJ56" s="510">
        <f t="shared" si="901"/>
        <v>0</v>
      </c>
      <c r="MK56" s="40"/>
      <c r="ML56" s="40"/>
      <c r="MM56" s="40"/>
      <c r="MN56" s="40"/>
      <c r="MO56" s="40"/>
      <c r="MP56" s="40"/>
      <c r="MQ56" s="163"/>
      <c r="MR56" s="40"/>
      <c r="MS56" s="40"/>
      <c r="MT56" s="40"/>
      <c r="MU56" s="40"/>
      <c r="MV56" s="40"/>
      <c r="MW56" s="40" t="s">
        <v>25</v>
      </c>
      <c r="MX56" s="40"/>
      <c r="MY56" s="40"/>
      <c r="MZ56" s="40"/>
      <c r="NA56" s="34" t="s">
        <v>1045</v>
      </c>
      <c r="NB56" s="34"/>
      <c r="NC56" s="34" t="s">
        <v>1046</v>
      </c>
      <c r="ND56" s="34"/>
    </row>
    <row r="57" spans="1:368" ht="23" customHeight="1">
      <c r="A57" s="1248">
        <v>39</v>
      </c>
      <c r="B57" s="50" t="s">
        <v>118</v>
      </c>
      <c r="C57" s="51">
        <v>2016</v>
      </c>
      <c r="D57" s="34" t="s">
        <v>119</v>
      </c>
      <c r="E57" s="34" t="s">
        <v>120</v>
      </c>
      <c r="F57" s="34" t="s">
        <v>24</v>
      </c>
      <c r="G57" s="35">
        <v>301</v>
      </c>
      <c r="H57" s="42">
        <v>0.54800000000000004</v>
      </c>
      <c r="I57" s="43"/>
      <c r="J57" s="2" t="s">
        <v>121</v>
      </c>
      <c r="K57" s="52" t="s">
        <v>105</v>
      </c>
      <c r="L57" s="52" t="s">
        <v>122</v>
      </c>
      <c r="M57" s="46" t="s">
        <v>123</v>
      </c>
      <c r="N57" s="2" t="s">
        <v>124</v>
      </c>
      <c r="O57" s="2" t="s">
        <v>125</v>
      </c>
      <c r="P57" s="42">
        <v>0.621</v>
      </c>
      <c r="Q57" s="2" t="s">
        <v>126</v>
      </c>
      <c r="R57" s="34" t="s">
        <v>86</v>
      </c>
      <c r="S57" s="39" t="s">
        <v>127</v>
      </c>
      <c r="T57" s="39" t="s">
        <v>117</v>
      </c>
      <c r="U57" s="34" t="s">
        <v>89</v>
      </c>
      <c r="V57" s="153"/>
      <c r="W57" s="657">
        <f t="shared" si="832"/>
        <v>4</v>
      </c>
      <c r="X57" s="510">
        <f t="shared" si="833"/>
        <v>0</v>
      </c>
      <c r="Y57" s="40"/>
      <c r="Z57" s="510">
        <f t="shared" si="834"/>
        <v>0</v>
      </c>
      <c r="AA57" s="40"/>
      <c r="AB57" s="510">
        <f t="shared" si="835"/>
        <v>0</v>
      </c>
      <c r="AC57" s="40"/>
      <c r="AD57" s="510">
        <f t="shared" si="836"/>
        <v>1</v>
      </c>
      <c r="AE57" s="40"/>
      <c r="AF57" s="40"/>
      <c r="AG57" s="41">
        <v>24.9</v>
      </c>
      <c r="AH57" s="40"/>
      <c r="AI57" s="510">
        <f t="shared" si="837"/>
        <v>0</v>
      </c>
      <c r="AJ57" s="40"/>
      <c r="AK57" s="44"/>
      <c r="AL57" s="40"/>
      <c r="AM57" s="351">
        <f t="shared" si="838"/>
        <v>0</v>
      </c>
      <c r="AN57" s="40"/>
      <c r="AO57" s="40"/>
      <c r="AP57" s="40"/>
      <c r="AQ57" s="40"/>
      <c r="AR57" s="40"/>
      <c r="AS57" s="40"/>
      <c r="AT57" s="40"/>
      <c r="AU57" s="40"/>
      <c r="AV57" s="40"/>
      <c r="AW57" s="40"/>
      <c r="AX57" s="40"/>
      <c r="AY57" s="44"/>
      <c r="AZ57" s="40"/>
      <c r="BA57" s="44"/>
      <c r="BB57" s="40"/>
      <c r="BC57" s="510">
        <f t="shared" si="839"/>
        <v>0</v>
      </c>
      <c r="BD57" s="40"/>
      <c r="BE57" s="40"/>
      <c r="BF57" s="510">
        <f t="shared" si="840"/>
        <v>1</v>
      </c>
      <c r="BG57" s="40"/>
      <c r="BH57" s="40"/>
      <c r="BI57" s="40"/>
      <c r="BJ57" s="41">
        <v>30.6</v>
      </c>
      <c r="BK57" s="657">
        <f t="shared" si="841"/>
        <v>4</v>
      </c>
      <c r="BL57" s="40">
        <v>3.3</v>
      </c>
      <c r="BM57" s="41"/>
      <c r="BN57" s="510">
        <f t="shared" si="842"/>
        <v>2</v>
      </c>
      <c r="BO57" s="41">
        <v>58.1</v>
      </c>
      <c r="BP57" s="41">
        <v>25.2</v>
      </c>
      <c r="BQ57" s="40"/>
      <c r="BR57" s="510">
        <f t="shared" si="843"/>
        <v>0</v>
      </c>
      <c r="BS57" s="40"/>
      <c r="BT57" s="40"/>
      <c r="BU57" s="510">
        <f t="shared" si="844"/>
        <v>0</v>
      </c>
      <c r="BV57" s="41"/>
      <c r="BW57" s="510">
        <f t="shared" si="845"/>
        <v>0</v>
      </c>
      <c r="BX57" s="40"/>
      <c r="BZ57" s="510">
        <f t="shared" si="846"/>
        <v>0</v>
      </c>
      <c r="CA57" s="40"/>
      <c r="CB57" s="40"/>
      <c r="CC57" s="41"/>
      <c r="CD57" s="41"/>
      <c r="CE57" s="657">
        <f t="shared" si="847"/>
        <v>11</v>
      </c>
      <c r="CF57" s="40"/>
      <c r="CG57" s="510">
        <f t="shared" si="848"/>
        <v>5</v>
      </c>
      <c r="CH57" s="40"/>
      <c r="CI57" s="44"/>
      <c r="CJ57" s="41">
        <v>30.2</v>
      </c>
      <c r="CK57" s="41">
        <v>37.5</v>
      </c>
      <c r="CL57" s="351">
        <f t="shared" si="849"/>
        <v>1</v>
      </c>
      <c r="CM57" s="41">
        <v>32.200000000000003</v>
      </c>
      <c r="CN57" s="40"/>
      <c r="CO57" s="40"/>
      <c r="CP57" s="351">
        <f t="shared" si="850"/>
        <v>2</v>
      </c>
      <c r="CQ57" s="40"/>
      <c r="CR57" s="41">
        <v>54.5</v>
      </c>
      <c r="CS57" s="40"/>
      <c r="CT57" s="40"/>
      <c r="CU57" s="40">
        <v>32.6</v>
      </c>
      <c r="CV57" s="40"/>
      <c r="CW57" s="41"/>
      <c r="CX57" s="351">
        <f t="shared" si="851"/>
        <v>0</v>
      </c>
      <c r="CY57" s="41"/>
      <c r="CZ57" s="40"/>
      <c r="DA57" s="40"/>
      <c r="DB57" s="40"/>
      <c r="DC57" s="510">
        <f t="shared" si="852"/>
        <v>0</v>
      </c>
      <c r="DD57" s="40"/>
      <c r="DE57" s="40"/>
      <c r="DF57" s="40"/>
      <c r="DG57" s="40"/>
      <c r="DH57" s="40"/>
      <c r="DI57" s="40"/>
      <c r="DJ57" s="40"/>
      <c r="DK57" s="40"/>
      <c r="DL57" s="40"/>
      <c r="DM57" s="40"/>
      <c r="DN57" s="40"/>
      <c r="DO57" s="510">
        <f t="shared" si="853"/>
        <v>2</v>
      </c>
      <c r="DP57" s="40"/>
      <c r="DQ57" s="40">
        <v>3</v>
      </c>
      <c r="DR57" s="40">
        <v>3</v>
      </c>
      <c r="DS57" s="510">
        <f t="shared" si="854"/>
        <v>0</v>
      </c>
      <c r="DT57" s="40"/>
      <c r="DU57" s="40"/>
      <c r="DV57" s="40"/>
      <c r="DW57" s="40"/>
      <c r="DX57" s="40"/>
      <c r="DY57" s="40"/>
      <c r="DZ57" s="40"/>
      <c r="EA57" s="657">
        <f t="shared" si="855"/>
        <v>11</v>
      </c>
      <c r="EB57" s="40"/>
      <c r="EC57" s="510">
        <f t="shared" si="856"/>
        <v>3</v>
      </c>
      <c r="ED57" s="351">
        <f t="shared" si="857"/>
        <v>1</v>
      </c>
      <c r="EE57" s="40"/>
      <c r="EF57" s="40">
        <v>5.6</v>
      </c>
      <c r="EG57" s="40"/>
      <c r="EH57" s="40"/>
      <c r="EI57" s="44"/>
      <c r="EJ57" s="41">
        <v>20.9</v>
      </c>
      <c r="EK57" s="351">
        <f t="shared" si="858"/>
        <v>1</v>
      </c>
      <c r="EL57" s="41">
        <v>20.9</v>
      </c>
      <c r="EM57" s="41"/>
      <c r="EN57" s="44"/>
      <c r="EO57" s="40"/>
      <c r="EP57" s="351">
        <f t="shared" si="859"/>
        <v>0</v>
      </c>
      <c r="EQ57" s="40"/>
      <c r="ER57" s="40"/>
      <c r="ES57" s="40"/>
      <c r="ET57" s="40"/>
      <c r="EU57" s="40"/>
      <c r="EV57" s="40"/>
      <c r="EW57" s="510">
        <f t="shared" si="860"/>
        <v>2</v>
      </c>
      <c r="EX57" s="351">
        <f t="shared" si="902"/>
        <v>1</v>
      </c>
      <c r="EY57" s="40">
        <v>35.5</v>
      </c>
      <c r="EZ57" s="40"/>
      <c r="FA57" s="351">
        <f t="shared" si="861"/>
        <v>1</v>
      </c>
      <c r="FB57" s="41">
        <v>45.2</v>
      </c>
      <c r="FC57" s="41"/>
      <c r="FD57" s="41"/>
      <c r="FE57" s="44"/>
      <c r="FF57" s="40"/>
      <c r="FG57" s="351">
        <f t="shared" si="862"/>
        <v>0</v>
      </c>
      <c r="FH57" s="40"/>
      <c r="FI57" s="40"/>
      <c r="FJ57" s="351">
        <f t="shared" si="863"/>
        <v>0</v>
      </c>
      <c r="FK57" s="40"/>
      <c r="FL57" s="40"/>
      <c r="FM57" s="40"/>
      <c r="FN57" s="657">
        <f t="shared" si="864"/>
        <v>5</v>
      </c>
      <c r="FO57" s="40"/>
      <c r="FP57" s="510">
        <f t="shared" si="865"/>
        <v>1</v>
      </c>
      <c r="FQ57" s="40"/>
      <c r="FR57" s="44"/>
      <c r="FS57" s="40"/>
      <c r="FT57" s="351">
        <f t="shared" si="866"/>
        <v>1</v>
      </c>
      <c r="FU57" s="40"/>
      <c r="FV57" s="41">
        <v>49.5</v>
      </c>
      <c r="FW57" s="40"/>
      <c r="FX57" s="40"/>
      <c r="FY57" s="40"/>
      <c r="FZ57" s="44"/>
      <c r="GA57" s="41"/>
      <c r="GB57" s="510">
        <f t="shared" si="867"/>
        <v>0</v>
      </c>
      <c r="GC57" s="40"/>
      <c r="GD57" s="40"/>
      <c r="GE57" s="41"/>
      <c r="GF57" s="510">
        <f t="shared" si="868"/>
        <v>1</v>
      </c>
      <c r="GG57" s="41">
        <v>43.5</v>
      </c>
      <c r="GH57" s="657">
        <f t="shared" si="869"/>
        <v>0</v>
      </c>
      <c r="GI57" s="40"/>
      <c r="GJ57" s="510">
        <f t="shared" si="870"/>
        <v>0</v>
      </c>
      <c r="GK57" s="40"/>
      <c r="GL57" s="40"/>
      <c r="GM57" s="510">
        <f t="shared" si="871"/>
        <v>0</v>
      </c>
      <c r="GN57" s="40"/>
      <c r="GO57" s="40"/>
      <c r="GP57" s="40"/>
      <c r="GQ57" s="40"/>
      <c r="GR57" s="40"/>
      <c r="GS57" s="657">
        <f t="shared" si="872"/>
        <v>8</v>
      </c>
      <c r="GT57" s="40"/>
      <c r="GU57" s="510">
        <f t="shared" si="873"/>
        <v>2</v>
      </c>
      <c r="GV57" s="351">
        <f t="shared" si="874"/>
        <v>1</v>
      </c>
      <c r="GW57" s="41">
        <v>12.6</v>
      </c>
      <c r="GX57" s="41"/>
      <c r="GY57" s="351">
        <f t="shared" si="875"/>
        <v>1</v>
      </c>
      <c r="GZ57" s="40"/>
      <c r="HA57" s="40"/>
      <c r="HB57" s="40"/>
      <c r="HC57" s="41">
        <v>10</v>
      </c>
      <c r="HD57" s="40"/>
      <c r="HE57" s="40"/>
      <c r="HF57" s="40"/>
      <c r="HG57" s="40"/>
      <c r="HH57" s="510">
        <f t="shared" si="876"/>
        <v>0</v>
      </c>
      <c r="HI57" s="40"/>
      <c r="HJ57" s="40"/>
      <c r="HK57" s="40"/>
      <c r="HL57" s="40"/>
      <c r="HM57" s="40"/>
      <c r="HN57" s="41"/>
      <c r="HO57" s="510">
        <f t="shared" si="877"/>
        <v>1</v>
      </c>
      <c r="HP57" s="351">
        <f t="shared" si="878"/>
        <v>1</v>
      </c>
      <c r="HQ57" s="40">
        <v>29.6</v>
      </c>
      <c r="HR57" s="40"/>
      <c r="HS57" s="40"/>
      <c r="HT57" s="351">
        <f t="shared" si="879"/>
        <v>0</v>
      </c>
      <c r="HU57" s="40"/>
      <c r="HV57" s="40"/>
      <c r="HW57" s="40"/>
      <c r="HX57" s="40"/>
      <c r="HY57" s="44"/>
      <c r="HZ57" s="40"/>
      <c r="IA57" s="657">
        <f t="shared" si="880"/>
        <v>4</v>
      </c>
      <c r="IB57" s="510">
        <f t="shared" si="881"/>
        <v>3</v>
      </c>
      <c r="IC57" s="40"/>
      <c r="ID57" s="41">
        <v>20.9</v>
      </c>
      <c r="IE57" s="41">
        <v>19.899999999999999</v>
      </c>
      <c r="IF57" s="41">
        <v>35.200000000000003</v>
      </c>
      <c r="IG57" s="40"/>
      <c r="IH57" s="40"/>
      <c r="II57" s="41"/>
      <c r="IJ57" s="40"/>
      <c r="IK57" s="657">
        <f t="shared" si="882"/>
        <v>3</v>
      </c>
      <c r="IL57" s="510">
        <f t="shared" si="883"/>
        <v>2</v>
      </c>
      <c r="IM57" s="40">
        <v>22.9</v>
      </c>
      <c r="IN57" s="40"/>
      <c r="IO57" s="40"/>
      <c r="IP57" s="40"/>
      <c r="IQ57" s="41">
        <v>27.2</v>
      </c>
      <c r="IR57" s="40"/>
      <c r="IS57" s="657">
        <f t="shared" si="884"/>
        <v>4</v>
      </c>
      <c r="IT57" s="40"/>
      <c r="IU57" s="40"/>
      <c r="IV57" s="510">
        <f t="shared" si="885"/>
        <v>0</v>
      </c>
      <c r="IW57" s="40"/>
      <c r="IX57" s="40"/>
      <c r="IY57" s="44"/>
      <c r="IZ57" s="40"/>
      <c r="JA57" s="40"/>
      <c r="JB57" s="44"/>
      <c r="JC57" s="40"/>
      <c r="JD57" s="40"/>
      <c r="JE57" s="40"/>
      <c r="JF57" s="44"/>
      <c r="JG57" s="40"/>
      <c r="JH57" s="510">
        <f t="shared" si="886"/>
        <v>1</v>
      </c>
      <c r="JI57" s="40"/>
      <c r="JJ57" s="41">
        <v>22.3</v>
      </c>
      <c r="JK57" s="41"/>
      <c r="JL57" s="40"/>
      <c r="JM57" s="510">
        <f t="shared" si="887"/>
        <v>1</v>
      </c>
      <c r="JN57" s="41">
        <v>27.6</v>
      </c>
      <c r="JO57" s="513"/>
      <c r="JP57" s="657">
        <f t="shared" si="888"/>
        <v>3</v>
      </c>
      <c r="JQ57" s="510">
        <f t="shared" si="889"/>
        <v>0</v>
      </c>
      <c r="JR57" s="40"/>
      <c r="JS57" s="40"/>
      <c r="JT57" s="40"/>
      <c r="JU57" s="40"/>
      <c r="JV57" s="40"/>
      <c r="JW57" s="40"/>
      <c r="JX57" s="40"/>
      <c r="JY57" s="40"/>
      <c r="JZ57" s="40"/>
      <c r="KA57" s="40"/>
      <c r="KB57" s="40"/>
      <c r="KC57" s="40"/>
      <c r="KD57" s="510">
        <f t="shared" si="890"/>
        <v>0</v>
      </c>
      <c r="KE57" s="40"/>
      <c r="KF57" s="40"/>
      <c r="KG57" s="40"/>
      <c r="KH57" s="510">
        <f t="shared" si="891"/>
        <v>0</v>
      </c>
      <c r="KI57" s="40"/>
      <c r="KJ57" s="40"/>
      <c r="KK57" s="40"/>
      <c r="KL57" s="40"/>
      <c r="KM57" s="510">
        <f t="shared" si="892"/>
        <v>0</v>
      </c>
      <c r="KN57" s="40"/>
      <c r="KO57" s="40"/>
      <c r="KP57" s="40"/>
      <c r="KQ57" s="510">
        <f t="shared" si="893"/>
        <v>1</v>
      </c>
      <c r="KR57" s="40"/>
      <c r="KS57" s="40">
        <v>2</v>
      </c>
      <c r="KT57" s="40">
        <v>9.6</v>
      </c>
      <c r="KU57" s="657">
        <f t="shared" si="894"/>
        <v>0</v>
      </c>
      <c r="KV57" s="510">
        <f t="shared" si="895"/>
        <v>0</v>
      </c>
      <c r="KW57" s="40"/>
      <c r="KX57" s="40"/>
      <c r="KY57" s="40"/>
      <c r="KZ57" s="40"/>
      <c r="LA57" s="40"/>
      <c r="LB57" s="510">
        <f t="shared" si="896"/>
        <v>0</v>
      </c>
      <c r="LC57" s="40"/>
      <c r="LD57" s="40"/>
      <c r="LE57" s="40"/>
      <c r="LF57" s="351">
        <f t="shared" si="897"/>
        <v>0</v>
      </c>
      <c r="LG57" s="40"/>
      <c r="LH57" s="40"/>
      <c r="LI57" s="40"/>
      <c r="LJ57" s="510">
        <f t="shared" si="898"/>
        <v>0</v>
      </c>
      <c r="LK57" s="40"/>
      <c r="LL57" s="40"/>
      <c r="LM57" s="40"/>
      <c r="LN57" s="40"/>
      <c r="LO57" s="40"/>
      <c r="LP57" s="40"/>
      <c r="LQ57" s="40"/>
      <c r="LR57" s="40"/>
      <c r="LS57" s="40"/>
      <c r="LT57" s="40"/>
      <c r="LU57" s="40"/>
      <c r="LV57" s="40"/>
      <c r="LW57" s="40"/>
      <c r="LX57" s="40"/>
      <c r="LY57" s="510">
        <f t="shared" si="899"/>
        <v>0</v>
      </c>
      <c r="LZ57" s="41"/>
      <c r="MA57" s="41"/>
      <c r="MB57" s="40"/>
      <c r="MC57" s="40"/>
      <c r="MD57" s="40"/>
      <c r="ME57" s="510">
        <f t="shared" si="900"/>
        <v>0</v>
      </c>
      <c r="MF57" s="40"/>
      <c r="MG57" s="40"/>
      <c r="MH57" s="40"/>
      <c r="MI57" s="40"/>
      <c r="MJ57" s="510">
        <f t="shared" si="901"/>
        <v>0</v>
      </c>
      <c r="MK57" s="40"/>
      <c r="ML57" s="40"/>
      <c r="MM57" s="41"/>
      <c r="MN57" s="40"/>
      <c r="MO57" s="40"/>
      <c r="MP57" s="40"/>
      <c r="MQ57" s="163"/>
      <c r="MR57" s="40"/>
      <c r="MS57" s="40"/>
      <c r="MT57" s="40"/>
      <c r="MU57" s="41"/>
      <c r="MV57" s="40"/>
      <c r="MW57" s="40"/>
      <c r="MX57" s="41"/>
      <c r="MY57" s="41"/>
      <c r="MZ57" s="41"/>
      <c r="NA57" s="34" t="s">
        <v>1047</v>
      </c>
      <c r="NB57" s="34"/>
      <c r="NC57" s="34" t="s">
        <v>1048</v>
      </c>
      <c r="ND57" s="34"/>
    </row>
    <row r="58" spans="1:368" ht="23" customHeight="1">
      <c r="A58" s="1248">
        <v>40</v>
      </c>
      <c r="B58" s="50" t="s">
        <v>128</v>
      </c>
      <c r="C58" s="51">
        <v>2019</v>
      </c>
      <c r="D58" s="34" t="s">
        <v>129</v>
      </c>
      <c r="E58" s="34" t="s">
        <v>130</v>
      </c>
      <c r="F58" s="34" t="s">
        <v>24</v>
      </c>
      <c r="G58" s="35">
        <v>107</v>
      </c>
      <c r="H58" s="36">
        <v>0.55100000000000005</v>
      </c>
      <c r="I58" s="37" t="s">
        <v>39</v>
      </c>
      <c r="J58" s="2" t="s">
        <v>131</v>
      </c>
      <c r="K58" s="52" t="s">
        <v>132</v>
      </c>
      <c r="L58" s="52" t="s">
        <v>133</v>
      </c>
      <c r="M58" s="2">
        <v>0</v>
      </c>
      <c r="N58" s="2">
        <v>1</v>
      </c>
      <c r="O58" s="2" t="s">
        <v>134</v>
      </c>
      <c r="P58" s="36" t="s">
        <v>39</v>
      </c>
      <c r="Q58" s="2" t="s">
        <v>135</v>
      </c>
      <c r="R58" s="34" t="s">
        <v>86</v>
      </c>
      <c r="S58" s="39" t="s">
        <v>136</v>
      </c>
      <c r="T58" s="39" t="s">
        <v>117</v>
      </c>
      <c r="U58" s="34" t="s">
        <v>89</v>
      </c>
      <c r="V58" s="153"/>
      <c r="W58" s="657">
        <f t="shared" si="832"/>
        <v>0</v>
      </c>
      <c r="X58" s="510">
        <f t="shared" si="833"/>
        <v>0</v>
      </c>
      <c r="Y58" s="40"/>
      <c r="Z58" s="510">
        <f t="shared" si="834"/>
        <v>0</v>
      </c>
      <c r="AA58" s="40"/>
      <c r="AB58" s="510">
        <f t="shared" si="835"/>
        <v>0</v>
      </c>
      <c r="AC58" s="40"/>
      <c r="AD58" s="510">
        <f t="shared" si="836"/>
        <v>0</v>
      </c>
      <c r="AE58" s="40"/>
      <c r="AF58" s="40"/>
      <c r="AG58" s="40"/>
      <c r="AH58" s="40"/>
      <c r="AI58" s="510">
        <f t="shared" si="837"/>
        <v>0</v>
      </c>
      <c r="AJ58" s="40"/>
      <c r="AK58" s="44"/>
      <c r="AL58" s="40"/>
      <c r="AM58" s="351">
        <f t="shared" si="838"/>
        <v>0</v>
      </c>
      <c r="AN58" s="40"/>
      <c r="AO58" s="40"/>
      <c r="AP58" s="40"/>
      <c r="AQ58" s="40"/>
      <c r="AR58" s="40"/>
      <c r="AS58" s="40"/>
      <c r="AT58" s="40"/>
      <c r="AU58" s="40"/>
      <c r="AV58" s="40"/>
      <c r="AW58" s="40"/>
      <c r="AX58" s="40"/>
      <c r="AY58" s="44"/>
      <c r="AZ58" s="40"/>
      <c r="BA58" s="44"/>
      <c r="BB58" s="40"/>
      <c r="BC58" s="510">
        <f t="shared" si="839"/>
        <v>0</v>
      </c>
      <c r="BD58" s="40"/>
      <c r="BE58" s="40"/>
      <c r="BF58" s="510">
        <f t="shared" si="840"/>
        <v>0</v>
      </c>
      <c r="BG58" s="40"/>
      <c r="BH58" s="40"/>
      <c r="BI58" s="40"/>
      <c r="BJ58" s="40"/>
      <c r="BK58" s="657">
        <f t="shared" si="841"/>
        <v>0</v>
      </c>
      <c r="BL58" s="40"/>
      <c r="BM58" s="40"/>
      <c r="BN58" s="510">
        <f t="shared" si="842"/>
        <v>0</v>
      </c>
      <c r="BO58" s="40"/>
      <c r="BP58" s="40"/>
      <c r="BQ58" s="40"/>
      <c r="BR58" s="510">
        <f t="shared" si="843"/>
        <v>0</v>
      </c>
      <c r="BS58" s="40"/>
      <c r="BT58" s="40"/>
      <c r="BU58" s="510">
        <f t="shared" si="844"/>
        <v>0</v>
      </c>
      <c r="BV58" s="40"/>
      <c r="BW58" s="510">
        <f t="shared" si="845"/>
        <v>0</v>
      </c>
      <c r="BX58" s="40"/>
      <c r="BZ58" s="510">
        <f t="shared" si="846"/>
        <v>0</v>
      </c>
      <c r="CA58" s="40"/>
      <c r="CB58" s="40"/>
      <c r="CC58" s="40"/>
      <c r="CD58" s="40"/>
      <c r="CE58" s="657">
        <f t="shared" si="847"/>
        <v>0</v>
      </c>
      <c r="CF58" s="40"/>
      <c r="CG58" s="510">
        <f t="shared" si="848"/>
        <v>0</v>
      </c>
      <c r="CH58" s="40"/>
      <c r="CI58" s="44"/>
      <c r="CJ58" s="40"/>
      <c r="CK58" s="40"/>
      <c r="CL58" s="351">
        <f t="shared" si="849"/>
        <v>0</v>
      </c>
      <c r="CM58" s="40"/>
      <c r="CN58" s="40"/>
      <c r="CO58" s="40"/>
      <c r="CP58" s="351">
        <f t="shared" si="850"/>
        <v>0</v>
      </c>
      <c r="CQ58" s="40"/>
      <c r="CR58" s="40"/>
      <c r="CS58" s="40"/>
      <c r="CT58" s="40"/>
      <c r="CU58" s="40"/>
      <c r="CV58" s="40"/>
      <c r="CW58" s="40"/>
      <c r="CX58" s="351">
        <f t="shared" si="851"/>
        <v>0</v>
      </c>
      <c r="CY58" s="40"/>
      <c r="CZ58" s="40"/>
      <c r="DA58" s="40"/>
      <c r="DB58" s="40"/>
      <c r="DC58" s="510">
        <f t="shared" si="852"/>
        <v>0</v>
      </c>
      <c r="DD58" s="40"/>
      <c r="DE58" s="40"/>
      <c r="DF58" s="40"/>
      <c r="DG58" s="40"/>
      <c r="DH58" s="40"/>
      <c r="DI58" s="40"/>
      <c r="DJ58" s="40"/>
      <c r="DK58" s="40"/>
      <c r="DL58" s="40"/>
      <c r="DM58" s="40"/>
      <c r="DN58" s="40"/>
      <c r="DO58" s="510">
        <f t="shared" si="853"/>
        <v>0</v>
      </c>
      <c r="DP58" s="40"/>
      <c r="DQ58" s="40"/>
      <c r="DR58" s="40"/>
      <c r="DS58" s="510">
        <f t="shared" si="854"/>
        <v>0</v>
      </c>
      <c r="DT58" s="40"/>
      <c r="DU58" s="40"/>
      <c r="DV58" s="40"/>
      <c r="DW58" s="40"/>
      <c r="DX58" s="40"/>
      <c r="DY58" s="40"/>
      <c r="DZ58" s="40"/>
      <c r="EA58" s="657">
        <f t="shared" si="855"/>
        <v>7</v>
      </c>
      <c r="EB58" s="40"/>
      <c r="EC58" s="510">
        <f t="shared" si="856"/>
        <v>1</v>
      </c>
      <c r="ED58" s="351">
        <f t="shared" si="857"/>
        <v>1</v>
      </c>
      <c r="EE58" s="40"/>
      <c r="EF58" s="40"/>
      <c r="EG58" s="40">
        <v>1.9</v>
      </c>
      <c r="EH58" s="40"/>
      <c r="EI58" s="44"/>
      <c r="EJ58" s="40"/>
      <c r="EK58" s="351">
        <f t="shared" si="858"/>
        <v>0</v>
      </c>
      <c r="EL58" s="40"/>
      <c r="EM58" s="40"/>
      <c r="EN58" s="44"/>
      <c r="EO58" s="40"/>
      <c r="EP58" s="351">
        <f t="shared" si="859"/>
        <v>0</v>
      </c>
      <c r="EQ58" s="40"/>
      <c r="ER58" s="40"/>
      <c r="ES58" s="40"/>
      <c r="ET58" s="40"/>
      <c r="EU58" s="40"/>
      <c r="EV58" s="40"/>
      <c r="EW58" s="510">
        <f t="shared" si="860"/>
        <v>2</v>
      </c>
      <c r="EX58" s="351">
        <f t="shared" si="902"/>
        <v>0</v>
      </c>
      <c r="EY58" s="40"/>
      <c r="EZ58" s="40"/>
      <c r="FA58" s="351">
        <f t="shared" si="861"/>
        <v>0</v>
      </c>
      <c r="FB58" s="40"/>
      <c r="FC58" s="40"/>
      <c r="FD58" s="40"/>
      <c r="FE58" s="44"/>
      <c r="FF58" s="40"/>
      <c r="FG58" s="351">
        <f t="shared" si="862"/>
        <v>0</v>
      </c>
      <c r="FH58" s="40"/>
      <c r="FI58" s="40"/>
      <c r="FJ58" s="351">
        <f t="shared" si="863"/>
        <v>2</v>
      </c>
      <c r="FK58" s="40"/>
      <c r="FL58" s="40">
        <v>6.5</v>
      </c>
      <c r="FM58" s="40">
        <v>5.6</v>
      </c>
      <c r="FN58" s="657">
        <f t="shared" si="864"/>
        <v>0</v>
      </c>
      <c r="FO58" s="40"/>
      <c r="FP58" s="510">
        <f t="shared" si="865"/>
        <v>0</v>
      </c>
      <c r="FQ58" s="40"/>
      <c r="FR58" s="44"/>
      <c r="FS58" s="40"/>
      <c r="FT58" s="351">
        <f t="shared" si="866"/>
        <v>0</v>
      </c>
      <c r="FU58" s="40"/>
      <c r="FV58" s="40"/>
      <c r="FW58" s="40"/>
      <c r="FX58" s="40"/>
      <c r="FY58" s="40"/>
      <c r="FZ58" s="44"/>
      <c r="GA58" s="40"/>
      <c r="GB58" s="510">
        <f t="shared" si="867"/>
        <v>0</v>
      </c>
      <c r="GC58" s="40"/>
      <c r="GD58" s="40"/>
      <c r="GE58" s="40"/>
      <c r="GF58" s="510">
        <f t="shared" si="868"/>
        <v>0</v>
      </c>
      <c r="GG58" s="40"/>
      <c r="GH58" s="657">
        <f t="shared" si="869"/>
        <v>0</v>
      </c>
      <c r="GI58" s="40"/>
      <c r="GJ58" s="510">
        <f t="shared" si="870"/>
        <v>0</v>
      </c>
      <c r="GK58" s="40"/>
      <c r="GL58" s="40"/>
      <c r="GM58" s="510">
        <f t="shared" si="871"/>
        <v>0</v>
      </c>
      <c r="GN58" s="40"/>
      <c r="GO58" s="40"/>
      <c r="GP58" s="40"/>
      <c r="GQ58" s="40"/>
      <c r="GR58" s="40"/>
      <c r="GS58" s="657">
        <f t="shared" si="872"/>
        <v>15</v>
      </c>
      <c r="GT58" s="41">
        <v>16.5</v>
      </c>
      <c r="GU58" s="510">
        <f t="shared" si="873"/>
        <v>3</v>
      </c>
      <c r="GV58" s="351">
        <f t="shared" si="874"/>
        <v>1</v>
      </c>
      <c r="GW58" s="41">
        <v>14.9</v>
      </c>
      <c r="GX58" s="41"/>
      <c r="GY58" s="351">
        <f t="shared" si="875"/>
        <v>2</v>
      </c>
      <c r="GZ58" s="40"/>
      <c r="HA58" s="41">
        <v>7.4</v>
      </c>
      <c r="HB58" s="41"/>
      <c r="HC58" s="40"/>
      <c r="HD58" s="41">
        <v>10.3</v>
      </c>
      <c r="HE58" s="40"/>
      <c r="HF58" s="40"/>
      <c r="HG58" s="40"/>
      <c r="HH58" s="510">
        <f t="shared" si="876"/>
        <v>1</v>
      </c>
      <c r="HI58" s="40"/>
      <c r="HJ58" s="40">
        <v>4.7</v>
      </c>
      <c r="HK58" s="40"/>
      <c r="HL58" s="40"/>
      <c r="HM58" s="40"/>
      <c r="HN58" s="40"/>
      <c r="HO58" s="510">
        <f t="shared" si="877"/>
        <v>3</v>
      </c>
      <c r="HP58" s="351">
        <f t="shared" si="878"/>
        <v>2</v>
      </c>
      <c r="HQ58" s="41">
        <v>30.8</v>
      </c>
      <c r="HR58" s="40"/>
      <c r="HS58" s="41">
        <v>29</v>
      </c>
      <c r="HT58" s="351">
        <f t="shared" si="879"/>
        <v>1</v>
      </c>
      <c r="HU58" s="40"/>
      <c r="HV58" s="40">
        <v>0.9</v>
      </c>
      <c r="HW58" s="40"/>
      <c r="HX58" s="40"/>
      <c r="HY58" s="44"/>
      <c r="HZ58" s="40"/>
      <c r="IA58" s="657">
        <f t="shared" si="880"/>
        <v>6</v>
      </c>
      <c r="IB58" s="510">
        <f t="shared" si="881"/>
        <v>5</v>
      </c>
      <c r="IC58" s="40"/>
      <c r="ID58" s="40">
        <v>26.2</v>
      </c>
      <c r="IE58" s="40">
        <v>14</v>
      </c>
      <c r="IF58" s="40">
        <v>38.299999999999997</v>
      </c>
      <c r="IG58" s="40">
        <v>16.8</v>
      </c>
      <c r="IH58" s="40">
        <v>1.9</v>
      </c>
      <c r="II58" s="40"/>
      <c r="IJ58" s="40"/>
      <c r="IK58" s="657">
        <f t="shared" si="882"/>
        <v>6</v>
      </c>
      <c r="IL58" s="510">
        <f t="shared" si="883"/>
        <v>5</v>
      </c>
      <c r="IM58" s="41">
        <v>8.9</v>
      </c>
      <c r="IN58" s="40">
        <v>6.3</v>
      </c>
      <c r="IO58" s="41">
        <v>25.4</v>
      </c>
      <c r="IP58" s="41">
        <v>35.6</v>
      </c>
      <c r="IQ58" s="40"/>
      <c r="IR58" s="40">
        <v>6.3</v>
      </c>
      <c r="IS58" s="657">
        <f t="shared" si="884"/>
        <v>9</v>
      </c>
      <c r="IT58" s="40"/>
      <c r="IU58" s="41">
        <v>71.400000000000006</v>
      </c>
      <c r="IV58" s="510">
        <f t="shared" si="885"/>
        <v>1</v>
      </c>
      <c r="IW58" s="41">
        <v>21.5</v>
      </c>
      <c r="IX58" s="40"/>
      <c r="IY58" s="44"/>
      <c r="IZ58" s="40"/>
      <c r="JA58" s="40"/>
      <c r="JB58" s="44"/>
      <c r="JC58" s="40"/>
      <c r="JD58" s="40"/>
      <c r="JE58" s="40"/>
      <c r="JF58" s="44"/>
      <c r="JG58" s="40"/>
      <c r="JH58" s="510">
        <f t="shared" si="886"/>
        <v>3</v>
      </c>
      <c r="JI58" s="40"/>
      <c r="JJ58" s="41">
        <v>16.8</v>
      </c>
      <c r="JK58" s="41">
        <v>12.1</v>
      </c>
      <c r="JL58" s="40">
        <v>0.9</v>
      </c>
      <c r="JM58" s="510">
        <f t="shared" si="887"/>
        <v>1</v>
      </c>
      <c r="JN58" s="41">
        <v>13.1</v>
      </c>
      <c r="JO58" s="513"/>
      <c r="JP58" s="657">
        <f t="shared" si="888"/>
        <v>0</v>
      </c>
      <c r="JQ58" s="510">
        <f t="shared" si="889"/>
        <v>0</v>
      </c>
      <c r="JR58" s="40"/>
      <c r="JS58" s="40"/>
      <c r="JT58" s="40"/>
      <c r="JU58" s="40"/>
      <c r="JV58" s="40"/>
      <c r="JW58" s="40"/>
      <c r="JX58" s="40"/>
      <c r="JY58" s="40"/>
      <c r="JZ58" s="40"/>
      <c r="KA58" s="40"/>
      <c r="KB58" s="40"/>
      <c r="KC58" s="40"/>
      <c r="KD58" s="510">
        <f t="shared" si="890"/>
        <v>0</v>
      </c>
      <c r="KE58" s="40"/>
      <c r="KF58" s="40"/>
      <c r="KG58" s="40"/>
      <c r="KH58" s="510">
        <f t="shared" si="891"/>
        <v>0</v>
      </c>
      <c r="KI58" s="40"/>
      <c r="KJ58" s="40"/>
      <c r="KK58" s="40"/>
      <c r="KL58" s="40"/>
      <c r="KM58" s="510">
        <f t="shared" si="892"/>
        <v>0</v>
      </c>
      <c r="KN58" s="40"/>
      <c r="KO58" s="40"/>
      <c r="KP58" s="40"/>
      <c r="KQ58" s="510">
        <f t="shared" si="893"/>
        <v>0</v>
      </c>
      <c r="KR58" s="40"/>
      <c r="KS58" s="40"/>
      <c r="KT58" s="40"/>
      <c r="KU58" s="657">
        <f t="shared" si="894"/>
        <v>0</v>
      </c>
      <c r="KV58" s="510">
        <f t="shared" si="895"/>
        <v>0</v>
      </c>
      <c r="KW58" s="40"/>
      <c r="KX58" s="40"/>
      <c r="KY58" s="40"/>
      <c r="KZ58" s="40"/>
      <c r="LA58" s="40"/>
      <c r="LB58" s="510">
        <f t="shared" si="896"/>
        <v>0</v>
      </c>
      <c r="LC58" s="40"/>
      <c r="LD58" s="40"/>
      <c r="LE58" s="40"/>
      <c r="LF58" s="351">
        <f t="shared" si="897"/>
        <v>0</v>
      </c>
      <c r="LG58" s="40"/>
      <c r="LH58" s="40"/>
      <c r="LI58" s="40"/>
      <c r="LJ58" s="510">
        <f t="shared" si="898"/>
        <v>0</v>
      </c>
      <c r="LK58" s="40"/>
      <c r="LL58" s="40"/>
      <c r="LM58" s="40"/>
      <c r="LN58" s="40"/>
      <c r="LO58" s="40"/>
      <c r="LP58" s="40"/>
      <c r="LQ58" s="40"/>
      <c r="LR58" s="40"/>
      <c r="LS58" s="40"/>
      <c r="LT58" s="40"/>
      <c r="LU58" s="40"/>
      <c r="LV58" s="40"/>
      <c r="LW58" s="40"/>
      <c r="LX58" s="40"/>
      <c r="LY58" s="510">
        <f t="shared" si="899"/>
        <v>0</v>
      </c>
      <c r="LZ58" s="40"/>
      <c r="MA58" s="40"/>
      <c r="MB58" s="40"/>
      <c r="MC58" s="40"/>
      <c r="MD58" s="40"/>
      <c r="ME58" s="510">
        <f t="shared" si="900"/>
        <v>0</v>
      </c>
      <c r="MF58" s="40"/>
      <c r="MG58" s="40"/>
      <c r="MH58" s="40"/>
      <c r="MI58" s="40"/>
      <c r="MJ58" s="510">
        <f t="shared" si="901"/>
        <v>0</v>
      </c>
      <c r="MK58" s="40"/>
      <c r="ML58" s="40"/>
      <c r="MM58" s="40"/>
      <c r="MN58" s="40"/>
      <c r="MO58" s="40"/>
      <c r="MP58" s="40"/>
      <c r="MQ58" s="163"/>
      <c r="MR58" s="40"/>
      <c r="MS58" s="40"/>
      <c r="MT58" s="40"/>
      <c r="MU58" s="40"/>
      <c r="MV58" s="40"/>
      <c r="MW58" s="40"/>
      <c r="MX58" s="40"/>
      <c r="MY58" s="40"/>
      <c r="MZ58" s="40"/>
      <c r="NA58" s="34" t="s">
        <v>1049</v>
      </c>
      <c r="NB58" s="34"/>
      <c r="NC58" s="34" t="s">
        <v>1050</v>
      </c>
      <c r="ND58" s="34" t="s">
        <v>1051</v>
      </c>
    </row>
    <row r="59" spans="1:368" ht="23" customHeight="1">
      <c r="A59" s="1248">
        <v>41</v>
      </c>
      <c r="B59" s="34" t="s">
        <v>137</v>
      </c>
      <c r="C59" s="2">
        <v>2020</v>
      </c>
      <c r="D59" s="34" t="s">
        <v>138</v>
      </c>
      <c r="E59" s="34" t="s">
        <v>139</v>
      </c>
      <c r="F59" s="34" t="s">
        <v>39</v>
      </c>
      <c r="G59" s="35">
        <v>222</v>
      </c>
      <c r="H59" s="42">
        <v>0.56299999999999994</v>
      </c>
      <c r="I59" s="43" t="s">
        <v>39</v>
      </c>
      <c r="J59" s="2" t="s">
        <v>140</v>
      </c>
      <c r="K59" s="34" t="s">
        <v>27</v>
      </c>
      <c r="L59" s="34" t="s">
        <v>28</v>
      </c>
      <c r="M59" s="2" t="s">
        <v>39</v>
      </c>
      <c r="N59" s="38" t="s">
        <v>141</v>
      </c>
      <c r="O59" s="38" t="s">
        <v>25</v>
      </c>
      <c r="P59" s="42" t="s">
        <v>25</v>
      </c>
      <c r="Q59" s="2" t="s">
        <v>25</v>
      </c>
      <c r="R59" s="34" t="s">
        <v>86</v>
      </c>
      <c r="S59" s="39" t="s">
        <v>142</v>
      </c>
      <c r="T59" s="39" t="s">
        <v>33</v>
      </c>
      <c r="U59" s="34" t="s">
        <v>89</v>
      </c>
      <c r="V59" s="153"/>
      <c r="W59" s="657">
        <f t="shared" si="832"/>
        <v>4</v>
      </c>
      <c r="X59" s="510">
        <f t="shared" si="833"/>
        <v>0</v>
      </c>
      <c r="Y59" s="40"/>
      <c r="Z59" s="510">
        <f t="shared" si="834"/>
        <v>0</v>
      </c>
      <c r="AA59" s="40"/>
      <c r="AB59" s="510">
        <f t="shared" si="835"/>
        <v>0</v>
      </c>
      <c r="AC59" s="40"/>
      <c r="AD59" s="510">
        <f t="shared" si="836"/>
        <v>0</v>
      </c>
      <c r="AE59" s="40"/>
      <c r="AF59" s="41"/>
      <c r="AG59" s="40"/>
      <c r="AH59" s="40"/>
      <c r="AI59" s="510">
        <f t="shared" si="837"/>
        <v>1</v>
      </c>
      <c r="AJ59" s="40">
        <v>66</v>
      </c>
      <c r="AK59" s="44"/>
      <c r="AL59" s="40"/>
      <c r="AM59" s="351">
        <f t="shared" si="838"/>
        <v>0</v>
      </c>
      <c r="AN59" s="41"/>
      <c r="AO59" s="40"/>
      <c r="AP59" s="41"/>
      <c r="AQ59" s="40"/>
      <c r="AR59" s="40"/>
      <c r="AS59" s="40"/>
      <c r="AT59" s="40"/>
      <c r="AU59" s="40"/>
      <c r="AV59" s="40"/>
      <c r="AW59" s="40"/>
      <c r="AX59" s="40"/>
      <c r="AY59" s="44"/>
      <c r="AZ59" s="41"/>
      <c r="BA59" s="44"/>
      <c r="BB59" s="40"/>
      <c r="BC59" s="510">
        <f t="shared" si="839"/>
        <v>1</v>
      </c>
      <c r="BD59" s="40">
        <v>50</v>
      </c>
      <c r="BE59" s="40"/>
      <c r="BF59" s="510">
        <f t="shared" si="840"/>
        <v>0</v>
      </c>
      <c r="BG59" s="40"/>
      <c r="BH59" s="40"/>
      <c r="BI59" s="40"/>
      <c r="BJ59" s="40"/>
      <c r="BK59" s="657">
        <f t="shared" si="841"/>
        <v>0</v>
      </c>
      <c r="BL59" s="40"/>
      <c r="BM59" s="40"/>
      <c r="BN59" s="510">
        <f t="shared" si="842"/>
        <v>0</v>
      </c>
      <c r="BO59" s="40"/>
      <c r="BP59" s="40"/>
      <c r="BQ59" s="40"/>
      <c r="BR59" s="510">
        <f t="shared" si="843"/>
        <v>0</v>
      </c>
      <c r="BS59" s="40"/>
      <c r="BT59" s="40"/>
      <c r="BU59" s="510">
        <f t="shared" si="844"/>
        <v>0</v>
      </c>
      <c r="BV59" s="40"/>
      <c r="BW59" s="510">
        <f t="shared" si="845"/>
        <v>0</v>
      </c>
      <c r="BX59" s="40"/>
      <c r="BZ59" s="510">
        <f t="shared" si="846"/>
        <v>0</v>
      </c>
      <c r="CA59" s="40"/>
      <c r="CB59" s="40"/>
      <c r="CC59" s="40"/>
      <c r="CD59" s="40"/>
      <c r="CE59" s="657">
        <f t="shared" si="847"/>
        <v>2</v>
      </c>
      <c r="CF59" s="40"/>
      <c r="CG59" s="510">
        <f t="shared" si="848"/>
        <v>1</v>
      </c>
      <c r="CH59" s="40"/>
      <c r="CI59" s="44"/>
      <c r="CJ59" s="40"/>
      <c r="CK59" s="40">
        <v>16.7</v>
      </c>
      <c r="CL59" s="351">
        <f t="shared" si="849"/>
        <v>0</v>
      </c>
      <c r="CM59" s="40"/>
      <c r="CN59" s="40"/>
      <c r="CO59" s="40"/>
      <c r="CP59" s="351">
        <f t="shared" si="850"/>
        <v>0</v>
      </c>
      <c r="CQ59" s="40"/>
      <c r="CR59" s="40"/>
      <c r="CS59" s="40"/>
      <c r="CT59" s="40"/>
      <c r="CU59" s="40"/>
      <c r="CV59" s="40"/>
      <c r="CW59" s="40"/>
      <c r="CX59" s="351">
        <f t="shared" si="851"/>
        <v>0</v>
      </c>
      <c r="CY59" s="40"/>
      <c r="CZ59" s="40"/>
      <c r="DA59" s="40"/>
      <c r="DB59" s="40"/>
      <c r="DC59" s="510">
        <f t="shared" si="852"/>
        <v>0</v>
      </c>
      <c r="DD59" s="40"/>
      <c r="DE59" s="40"/>
      <c r="DF59" s="40"/>
      <c r="DG59" s="40"/>
      <c r="DH59" s="40"/>
      <c r="DI59" s="40"/>
      <c r="DJ59" s="40"/>
      <c r="DK59" s="40"/>
      <c r="DL59" s="40"/>
      <c r="DM59" s="40"/>
      <c r="DN59" s="40"/>
      <c r="DO59" s="510">
        <f t="shared" si="853"/>
        <v>0</v>
      </c>
      <c r="DP59" s="40"/>
      <c r="DQ59" s="40"/>
      <c r="DR59" s="40"/>
      <c r="DS59" s="510">
        <f t="shared" si="854"/>
        <v>0</v>
      </c>
      <c r="DT59" s="40"/>
      <c r="DU59" s="40"/>
      <c r="DV59" s="40"/>
      <c r="DW59" s="40"/>
      <c r="DX59" s="40"/>
      <c r="DY59" s="40"/>
      <c r="DZ59" s="40"/>
      <c r="EA59" s="657">
        <f t="shared" si="855"/>
        <v>0</v>
      </c>
      <c r="EB59" s="40"/>
      <c r="EC59" s="510">
        <f t="shared" si="856"/>
        <v>0</v>
      </c>
      <c r="ED59" s="351">
        <f t="shared" si="857"/>
        <v>0</v>
      </c>
      <c r="EE59" s="40"/>
      <c r="EF59" s="40"/>
      <c r="EG59" s="40"/>
      <c r="EH59" s="40"/>
      <c r="EI59" s="44"/>
      <c r="EJ59" s="40"/>
      <c r="EK59" s="351">
        <f t="shared" si="858"/>
        <v>0</v>
      </c>
      <c r="EL59" s="40"/>
      <c r="EM59" s="40"/>
      <c r="EN59" s="44"/>
      <c r="EO59" s="40"/>
      <c r="EP59" s="351">
        <f t="shared" si="859"/>
        <v>0</v>
      </c>
      <c r="EQ59" s="40"/>
      <c r="ER59" s="40"/>
      <c r="ES59" s="40"/>
      <c r="ET59" s="40"/>
      <c r="EU59" s="40"/>
      <c r="EV59" s="40"/>
      <c r="EW59" s="510">
        <f t="shared" si="860"/>
        <v>0</v>
      </c>
      <c r="EX59" s="351">
        <f t="shared" si="902"/>
        <v>0</v>
      </c>
      <c r="EY59" s="40"/>
      <c r="EZ59" s="40"/>
      <c r="FA59" s="351">
        <f t="shared" si="861"/>
        <v>0</v>
      </c>
      <c r="FB59" s="40"/>
      <c r="FC59" s="40"/>
      <c r="FD59" s="40"/>
      <c r="FE59" s="44"/>
      <c r="FF59" s="40"/>
      <c r="FG59" s="351">
        <f t="shared" si="862"/>
        <v>0</v>
      </c>
      <c r="FH59" s="40"/>
      <c r="FI59" s="40"/>
      <c r="FJ59" s="351">
        <f t="shared" si="863"/>
        <v>0</v>
      </c>
      <c r="FK59" s="40"/>
      <c r="FL59" s="40"/>
      <c r="FM59" s="40"/>
      <c r="FN59" s="657">
        <f t="shared" si="864"/>
        <v>0</v>
      </c>
      <c r="FO59" s="40"/>
      <c r="FP59" s="510">
        <f t="shared" si="865"/>
        <v>0</v>
      </c>
      <c r="FQ59" s="40"/>
      <c r="FR59" s="44"/>
      <c r="FS59" s="40"/>
      <c r="FT59" s="351">
        <f t="shared" si="866"/>
        <v>0</v>
      </c>
      <c r="FU59" s="40"/>
      <c r="FV59" s="40"/>
      <c r="FW59" s="40"/>
      <c r="FX59" s="40"/>
      <c r="FY59" s="40"/>
      <c r="FZ59" s="44"/>
      <c r="GA59" s="40"/>
      <c r="GB59" s="510">
        <f t="shared" si="867"/>
        <v>0</v>
      </c>
      <c r="GC59" s="40"/>
      <c r="GD59" s="40"/>
      <c r="GE59" s="40"/>
      <c r="GF59" s="510">
        <f t="shared" si="868"/>
        <v>0</v>
      </c>
      <c r="GG59" s="40"/>
      <c r="GH59" s="657">
        <f t="shared" si="869"/>
        <v>1</v>
      </c>
      <c r="GI59" s="40">
        <v>50</v>
      </c>
      <c r="GJ59" s="510">
        <f t="shared" si="870"/>
        <v>0</v>
      </c>
      <c r="GK59" s="40"/>
      <c r="GL59" s="40"/>
      <c r="GM59" s="510">
        <f t="shared" si="871"/>
        <v>0</v>
      </c>
      <c r="GN59" s="40"/>
      <c r="GO59" s="40"/>
      <c r="GP59" s="40"/>
      <c r="GQ59" s="40"/>
      <c r="GR59" s="40"/>
      <c r="GS59" s="657">
        <f t="shared" si="872"/>
        <v>3</v>
      </c>
      <c r="GT59" s="40"/>
      <c r="GU59" s="510">
        <f t="shared" si="873"/>
        <v>0</v>
      </c>
      <c r="GV59" s="351">
        <f t="shared" si="874"/>
        <v>0</v>
      </c>
      <c r="GW59" s="40"/>
      <c r="GX59" s="40"/>
      <c r="GY59" s="351">
        <f t="shared" si="875"/>
        <v>0</v>
      </c>
      <c r="GZ59" s="40"/>
      <c r="HA59" s="40"/>
      <c r="HB59" s="40"/>
      <c r="HC59" s="40"/>
      <c r="HD59" s="40"/>
      <c r="HE59" s="40"/>
      <c r="HF59" s="40"/>
      <c r="HG59" s="40"/>
      <c r="HH59" s="510">
        <f t="shared" si="876"/>
        <v>0</v>
      </c>
      <c r="HI59" s="40"/>
      <c r="HJ59" s="40"/>
      <c r="HK59" s="40"/>
      <c r="HL59" s="40"/>
      <c r="HM59" s="40"/>
      <c r="HN59" s="40"/>
      <c r="HO59" s="510">
        <f t="shared" si="877"/>
        <v>1</v>
      </c>
      <c r="HP59" s="351">
        <f t="shared" si="878"/>
        <v>1</v>
      </c>
      <c r="HQ59" s="40">
        <v>16.7</v>
      </c>
      <c r="HR59" s="40"/>
      <c r="HS59" s="40"/>
      <c r="HT59" s="351">
        <f t="shared" si="879"/>
        <v>0</v>
      </c>
      <c r="HU59" s="40"/>
      <c r="HV59" s="40"/>
      <c r="HW59" s="40"/>
      <c r="HX59" s="40"/>
      <c r="HY59" s="44"/>
      <c r="HZ59" s="40"/>
      <c r="IA59" s="657">
        <f t="shared" si="880"/>
        <v>2</v>
      </c>
      <c r="IB59" s="510">
        <f t="shared" si="881"/>
        <v>1</v>
      </c>
      <c r="IC59" s="40">
        <v>16.7</v>
      </c>
      <c r="ID59" s="40"/>
      <c r="IE59" s="40"/>
      <c r="IF59" s="40"/>
      <c r="IG59" s="40"/>
      <c r="IH59" s="40"/>
      <c r="II59" s="40"/>
      <c r="IJ59" s="40"/>
      <c r="IK59" s="657">
        <f t="shared" si="882"/>
        <v>0</v>
      </c>
      <c r="IL59" s="510">
        <f t="shared" si="883"/>
        <v>0</v>
      </c>
      <c r="IM59" s="40"/>
      <c r="IN59" s="40"/>
      <c r="IO59" s="40"/>
      <c r="IP59" s="40"/>
      <c r="IQ59" s="40"/>
      <c r="IR59" s="40"/>
      <c r="IS59" s="657">
        <f t="shared" si="884"/>
        <v>0</v>
      </c>
      <c r="IT59" s="40"/>
      <c r="IU59" s="40"/>
      <c r="IV59" s="510">
        <f t="shared" si="885"/>
        <v>0</v>
      </c>
      <c r="IW59" s="40"/>
      <c r="IX59" s="40"/>
      <c r="IY59" s="44"/>
      <c r="IZ59" s="40"/>
      <c r="JA59" s="40"/>
      <c r="JB59" s="44"/>
      <c r="JC59" s="40"/>
      <c r="JD59" s="40"/>
      <c r="JE59" s="40"/>
      <c r="JF59" s="44"/>
      <c r="JG59" s="40"/>
      <c r="JH59" s="510">
        <f t="shared" si="886"/>
        <v>0</v>
      </c>
      <c r="JI59" s="40"/>
      <c r="JJ59" s="40"/>
      <c r="JK59" s="40"/>
      <c r="JL59" s="40"/>
      <c r="JM59" s="510">
        <f t="shared" si="887"/>
        <v>0</v>
      </c>
      <c r="JN59" s="40"/>
      <c r="JO59" s="513"/>
      <c r="JP59" s="657">
        <f t="shared" si="888"/>
        <v>0</v>
      </c>
      <c r="JQ59" s="510">
        <f t="shared" si="889"/>
        <v>0</v>
      </c>
      <c r="JR59" s="40"/>
      <c r="JS59" s="40"/>
      <c r="JT59" s="40"/>
      <c r="JU59" s="40"/>
      <c r="JV59" s="40"/>
      <c r="JW59" s="40"/>
      <c r="JX59" s="40"/>
      <c r="JY59" s="40"/>
      <c r="JZ59" s="40"/>
      <c r="KA59" s="40"/>
      <c r="KB59" s="40"/>
      <c r="KC59" s="40"/>
      <c r="KD59" s="510">
        <f t="shared" si="890"/>
        <v>0</v>
      </c>
      <c r="KE59" s="40"/>
      <c r="KF59" s="40"/>
      <c r="KG59" s="40"/>
      <c r="KH59" s="510">
        <f t="shared" si="891"/>
        <v>0</v>
      </c>
      <c r="KI59" s="40"/>
      <c r="KJ59" s="40"/>
      <c r="KK59" s="40"/>
      <c r="KL59" s="40"/>
      <c r="KM59" s="510">
        <f t="shared" si="892"/>
        <v>0</v>
      </c>
      <c r="KN59" s="40"/>
      <c r="KO59" s="40"/>
      <c r="KP59" s="40"/>
      <c r="KQ59" s="510">
        <f t="shared" si="893"/>
        <v>0</v>
      </c>
      <c r="KR59" s="40"/>
      <c r="KS59" s="40"/>
      <c r="KT59" s="40"/>
      <c r="KU59" s="657">
        <f t="shared" si="894"/>
        <v>0</v>
      </c>
      <c r="KV59" s="510">
        <f t="shared" si="895"/>
        <v>0</v>
      </c>
      <c r="KW59" s="40"/>
      <c r="KX59" s="40"/>
      <c r="KY59" s="40"/>
      <c r="KZ59" s="40"/>
      <c r="LA59" s="40"/>
      <c r="LB59" s="510">
        <f t="shared" si="896"/>
        <v>0</v>
      </c>
      <c r="LC59" s="40"/>
      <c r="LD59" s="40"/>
      <c r="LE59" s="40"/>
      <c r="LF59" s="351">
        <f t="shared" si="897"/>
        <v>0</v>
      </c>
      <c r="LG59" s="40"/>
      <c r="LH59" s="40"/>
      <c r="LI59" s="40"/>
      <c r="LJ59" s="510">
        <f t="shared" si="898"/>
        <v>0</v>
      </c>
      <c r="LK59" s="40"/>
      <c r="LL59" s="40"/>
      <c r="LM59" s="40"/>
      <c r="LN59" s="40"/>
      <c r="LO59" s="40"/>
      <c r="LP59" s="40"/>
      <c r="LQ59" s="40"/>
      <c r="LR59" s="40"/>
      <c r="LS59" s="40"/>
      <c r="LT59" s="40"/>
      <c r="LU59" s="40"/>
      <c r="LV59" s="40"/>
      <c r="LW59" s="40"/>
      <c r="LX59" s="40"/>
      <c r="LY59" s="510">
        <f t="shared" si="899"/>
        <v>0</v>
      </c>
      <c r="LZ59" s="40"/>
      <c r="MA59" s="40"/>
      <c r="MB59" s="40"/>
      <c r="MC59" s="40"/>
      <c r="MD59" s="40"/>
      <c r="ME59" s="510">
        <f t="shared" si="900"/>
        <v>0</v>
      </c>
      <c r="MF59" s="40"/>
      <c r="MG59" s="40"/>
      <c r="MH59" s="40"/>
      <c r="MI59" s="40"/>
      <c r="MJ59" s="510">
        <f t="shared" si="901"/>
        <v>0</v>
      </c>
      <c r="MK59" s="40"/>
      <c r="ML59" s="40"/>
      <c r="MM59" s="40"/>
      <c r="MN59" s="40"/>
      <c r="MO59" s="40"/>
      <c r="MP59" s="40"/>
      <c r="MQ59" s="163"/>
      <c r="MR59" s="40"/>
      <c r="MS59" s="40"/>
      <c r="MT59" s="40"/>
      <c r="MU59" s="40"/>
      <c r="MV59" s="40"/>
      <c r="MW59" s="40"/>
      <c r="MX59" s="40"/>
      <c r="MY59" s="40"/>
      <c r="MZ59" s="40"/>
      <c r="NA59" s="34"/>
      <c r="NB59" s="34"/>
      <c r="NC59" s="34" t="s">
        <v>1052</v>
      </c>
      <c r="ND59" s="34"/>
    </row>
    <row r="60" spans="1:368" ht="23" customHeight="1">
      <c r="A60" s="1248">
        <v>42</v>
      </c>
      <c r="B60" s="50" t="s">
        <v>143</v>
      </c>
      <c r="C60" s="51">
        <v>2020</v>
      </c>
      <c r="D60" s="34" t="s">
        <v>144</v>
      </c>
      <c r="E60" s="34" t="s">
        <v>23</v>
      </c>
      <c r="F60" s="34" t="s">
        <v>39</v>
      </c>
      <c r="G60" s="35">
        <v>321</v>
      </c>
      <c r="H60" s="36">
        <v>0.57899999999999996</v>
      </c>
      <c r="I60" s="37" t="s">
        <v>39</v>
      </c>
      <c r="J60" s="2" t="s">
        <v>145</v>
      </c>
      <c r="K60" s="52" t="s">
        <v>146</v>
      </c>
      <c r="L60" s="52" t="s">
        <v>28</v>
      </c>
      <c r="M60" s="46" t="s">
        <v>147</v>
      </c>
      <c r="N60" s="2" t="s">
        <v>148</v>
      </c>
      <c r="O60" s="2" t="s">
        <v>149</v>
      </c>
      <c r="P60" s="36"/>
      <c r="Q60" s="2" t="s">
        <v>150</v>
      </c>
      <c r="R60" s="34" t="s">
        <v>86</v>
      </c>
      <c r="S60" s="39" t="s">
        <v>151</v>
      </c>
      <c r="T60" s="39" t="s">
        <v>117</v>
      </c>
      <c r="U60" s="34" t="s">
        <v>152</v>
      </c>
      <c r="V60" s="153"/>
      <c r="W60" s="657">
        <f t="shared" si="832"/>
        <v>3</v>
      </c>
      <c r="X60" s="510">
        <f t="shared" si="833"/>
        <v>0</v>
      </c>
      <c r="Y60" s="40"/>
      <c r="Z60" s="510">
        <f t="shared" si="834"/>
        <v>0</v>
      </c>
      <c r="AA60" s="40"/>
      <c r="AB60" s="510">
        <f t="shared" si="835"/>
        <v>0</v>
      </c>
      <c r="AC60" s="40"/>
      <c r="AD60" s="510">
        <f t="shared" si="836"/>
        <v>0</v>
      </c>
      <c r="AE60" s="40"/>
      <c r="AF60" s="40"/>
      <c r="AG60" s="40"/>
      <c r="AH60" s="40"/>
      <c r="AI60" s="510">
        <f t="shared" si="837"/>
        <v>0</v>
      </c>
      <c r="AJ60" s="40"/>
      <c r="AK60" s="44"/>
      <c r="AL60" s="40"/>
      <c r="AM60" s="351">
        <f t="shared" si="838"/>
        <v>0</v>
      </c>
      <c r="AN60" s="40"/>
      <c r="AO60" s="40"/>
      <c r="AP60" s="40"/>
      <c r="AQ60" s="40"/>
      <c r="AR60" s="40"/>
      <c r="AS60" s="40"/>
      <c r="AT60" s="40"/>
      <c r="AU60" s="40"/>
      <c r="AV60" s="40"/>
      <c r="AW60" s="40"/>
      <c r="AX60" s="40"/>
      <c r="AY60" s="44"/>
      <c r="AZ60" s="40"/>
      <c r="BA60" s="44"/>
      <c r="BB60" s="40"/>
      <c r="BC60" s="510">
        <f t="shared" si="839"/>
        <v>0</v>
      </c>
      <c r="BD60" s="40"/>
      <c r="BE60" s="40"/>
      <c r="BF60" s="510">
        <f t="shared" si="840"/>
        <v>2</v>
      </c>
      <c r="BG60" s="40"/>
      <c r="BH60" s="40"/>
      <c r="BI60" s="40">
        <v>5.8</v>
      </c>
      <c r="BJ60" s="40">
        <v>32.700000000000003</v>
      </c>
      <c r="BK60" s="657">
        <f t="shared" si="841"/>
        <v>4</v>
      </c>
      <c r="BL60" s="40"/>
      <c r="BM60" s="40"/>
      <c r="BN60" s="510">
        <f t="shared" si="842"/>
        <v>1</v>
      </c>
      <c r="BO60" s="40"/>
      <c r="BP60" s="40">
        <v>40.799999999999997</v>
      </c>
      <c r="BQ60" s="40"/>
      <c r="BR60" s="510">
        <f t="shared" si="843"/>
        <v>0</v>
      </c>
      <c r="BS60" s="40"/>
      <c r="BT60" s="40"/>
      <c r="BU60" s="510">
        <f t="shared" si="844"/>
        <v>0</v>
      </c>
      <c r="BV60" s="40"/>
      <c r="BW60" s="510">
        <f t="shared" si="845"/>
        <v>0</v>
      </c>
      <c r="BX60" s="40"/>
      <c r="BZ60" s="510">
        <f t="shared" si="846"/>
        <v>1</v>
      </c>
      <c r="CA60" s="40"/>
      <c r="CB60" s="40">
        <v>41.7</v>
      </c>
      <c r="CC60" s="40"/>
      <c r="CD60" s="40"/>
      <c r="CE60" s="657">
        <f t="shared" si="847"/>
        <v>12</v>
      </c>
      <c r="CF60" s="40"/>
      <c r="CG60" s="510">
        <f t="shared" si="848"/>
        <v>6</v>
      </c>
      <c r="CH60" s="40"/>
      <c r="CI60" s="44"/>
      <c r="CJ60" s="40">
        <v>29.9</v>
      </c>
      <c r="CK60" s="40">
        <v>19.899999999999999</v>
      </c>
      <c r="CL60" s="351">
        <f t="shared" si="849"/>
        <v>1</v>
      </c>
      <c r="CM60" s="40">
        <v>44.2</v>
      </c>
      <c r="CN60" s="40"/>
      <c r="CO60" s="40"/>
      <c r="CP60" s="351">
        <f t="shared" si="850"/>
        <v>3</v>
      </c>
      <c r="CQ60" s="40"/>
      <c r="CR60" s="40">
        <v>42.4</v>
      </c>
      <c r="CS60" s="40">
        <v>27.7</v>
      </c>
      <c r="CT60" s="40"/>
      <c r="CU60" s="40">
        <v>30.5</v>
      </c>
      <c r="CV60" s="40"/>
      <c r="CW60" s="40"/>
      <c r="CX60" s="351">
        <f t="shared" si="851"/>
        <v>0</v>
      </c>
      <c r="CY60" s="40"/>
      <c r="CZ60" s="40"/>
      <c r="DA60" s="40"/>
      <c r="DB60" s="40"/>
      <c r="DC60" s="510">
        <f t="shared" si="852"/>
        <v>0</v>
      </c>
      <c r="DD60" s="40"/>
      <c r="DE60" s="40"/>
      <c r="DF60" s="40"/>
      <c r="DG60" s="40"/>
      <c r="DH60" s="40"/>
      <c r="DI60" s="40"/>
      <c r="DJ60" s="40"/>
      <c r="DK60" s="40"/>
      <c r="DL60" s="40"/>
      <c r="DM60" s="40"/>
      <c r="DN60" s="40"/>
      <c r="DO60" s="510">
        <f t="shared" si="853"/>
        <v>2</v>
      </c>
      <c r="DP60" s="40"/>
      <c r="DQ60" s="40">
        <v>5.9</v>
      </c>
      <c r="DR60" s="40">
        <v>8.1</v>
      </c>
      <c r="DS60" s="510">
        <f t="shared" si="854"/>
        <v>0</v>
      </c>
      <c r="DT60" s="40"/>
      <c r="DU60" s="40"/>
      <c r="DV60" s="40"/>
      <c r="DW60" s="40"/>
      <c r="DX60" s="40"/>
      <c r="DY60" s="40"/>
      <c r="DZ60" s="40"/>
      <c r="EA60" s="657">
        <f t="shared" si="855"/>
        <v>11</v>
      </c>
      <c r="EB60" s="40"/>
      <c r="EC60" s="510">
        <f t="shared" si="856"/>
        <v>3</v>
      </c>
      <c r="ED60" s="351">
        <f t="shared" si="857"/>
        <v>1</v>
      </c>
      <c r="EE60" s="40"/>
      <c r="EF60" s="40">
        <v>7.5</v>
      </c>
      <c r="EG60" s="40"/>
      <c r="EH60" s="40"/>
      <c r="EI60" s="44"/>
      <c r="EJ60" s="40">
        <v>54.2</v>
      </c>
      <c r="EK60" s="351">
        <f t="shared" si="858"/>
        <v>1</v>
      </c>
      <c r="EL60" s="40">
        <v>54.2</v>
      </c>
      <c r="EM60" s="40"/>
      <c r="EN60" s="44"/>
      <c r="EO60" s="40"/>
      <c r="EP60" s="351">
        <f t="shared" si="859"/>
        <v>0</v>
      </c>
      <c r="EQ60" s="40"/>
      <c r="ER60" s="40"/>
      <c r="ES60" s="40"/>
      <c r="ET60" s="40"/>
      <c r="EU60" s="40"/>
      <c r="EV60" s="40"/>
      <c r="EW60" s="510">
        <f t="shared" si="860"/>
        <v>2</v>
      </c>
      <c r="EX60" s="351">
        <f t="shared" si="902"/>
        <v>1</v>
      </c>
      <c r="EY60" s="40">
        <v>27.7</v>
      </c>
      <c r="EZ60" s="40"/>
      <c r="FA60" s="351">
        <f t="shared" si="861"/>
        <v>1</v>
      </c>
      <c r="FB60" s="40">
        <v>54.8</v>
      </c>
      <c r="FC60" s="40"/>
      <c r="FD60" s="40"/>
      <c r="FE60" s="44"/>
      <c r="FF60" s="40"/>
      <c r="FG60" s="351">
        <f t="shared" si="862"/>
        <v>0</v>
      </c>
      <c r="FH60" s="40"/>
      <c r="FI60" s="40"/>
      <c r="FJ60" s="351">
        <f t="shared" si="863"/>
        <v>0</v>
      </c>
      <c r="FK60" s="40"/>
      <c r="FL60" s="40"/>
      <c r="FM60" s="40"/>
      <c r="FN60" s="657">
        <f t="shared" si="864"/>
        <v>5</v>
      </c>
      <c r="FO60" s="40"/>
      <c r="FP60" s="510">
        <f t="shared" si="865"/>
        <v>1</v>
      </c>
      <c r="FQ60" s="40"/>
      <c r="FR60" s="44"/>
      <c r="FS60" s="40"/>
      <c r="FT60" s="351">
        <f t="shared" si="866"/>
        <v>1</v>
      </c>
      <c r="FU60" s="40"/>
      <c r="FV60" s="40">
        <v>34.6</v>
      </c>
      <c r="FW60" s="40"/>
      <c r="FX60" s="40"/>
      <c r="FY60" s="40"/>
      <c r="FZ60" s="44"/>
      <c r="GA60" s="40"/>
      <c r="GB60" s="510">
        <f t="shared" si="867"/>
        <v>0</v>
      </c>
      <c r="GC60" s="40"/>
      <c r="GD60" s="40"/>
      <c r="GE60" s="40"/>
      <c r="GF60" s="510">
        <f t="shared" si="868"/>
        <v>1</v>
      </c>
      <c r="GG60" s="40">
        <v>45.2</v>
      </c>
      <c r="GH60" s="657">
        <f t="shared" si="869"/>
        <v>0</v>
      </c>
      <c r="GI60" s="40"/>
      <c r="GJ60" s="510">
        <f t="shared" si="870"/>
        <v>0</v>
      </c>
      <c r="GK60" s="40"/>
      <c r="GL60" s="40"/>
      <c r="GM60" s="510">
        <f t="shared" si="871"/>
        <v>0</v>
      </c>
      <c r="GN60" s="40"/>
      <c r="GO60" s="40"/>
      <c r="GP60" s="40"/>
      <c r="GQ60" s="40"/>
      <c r="GR60" s="40"/>
      <c r="GS60" s="657">
        <f t="shared" si="872"/>
        <v>8</v>
      </c>
      <c r="GT60" s="40"/>
      <c r="GU60" s="510">
        <f t="shared" si="873"/>
        <v>2</v>
      </c>
      <c r="GV60" s="351">
        <f t="shared" si="874"/>
        <v>1</v>
      </c>
      <c r="GW60" s="40">
        <v>33.6</v>
      </c>
      <c r="GX60" s="40"/>
      <c r="GY60" s="351">
        <f t="shared" si="875"/>
        <v>1</v>
      </c>
      <c r="GZ60" s="40"/>
      <c r="HA60" s="40"/>
      <c r="HB60" s="40"/>
      <c r="HC60" s="40">
        <v>15</v>
      </c>
      <c r="HD60" s="40"/>
      <c r="HE60" s="40"/>
      <c r="HF60" s="40"/>
      <c r="HG60" s="40"/>
      <c r="HH60" s="510">
        <f t="shared" si="876"/>
        <v>0</v>
      </c>
      <c r="HI60" s="40"/>
      <c r="HJ60" s="40"/>
      <c r="HK60" s="40"/>
      <c r="HL60" s="40"/>
      <c r="HM60" s="40"/>
      <c r="HN60" s="40"/>
      <c r="HO60" s="510">
        <f t="shared" si="877"/>
        <v>1</v>
      </c>
      <c r="HP60" s="351">
        <f t="shared" si="878"/>
        <v>1</v>
      </c>
      <c r="HQ60" s="40">
        <v>38.299999999999997</v>
      </c>
      <c r="HR60" s="40"/>
      <c r="HS60" s="40"/>
      <c r="HT60" s="351">
        <f t="shared" si="879"/>
        <v>0</v>
      </c>
      <c r="HU60" s="40"/>
      <c r="HV60" s="40"/>
      <c r="HW60" s="40"/>
      <c r="HX60" s="40"/>
      <c r="HY60" s="44"/>
      <c r="HZ60" s="40"/>
      <c r="IA60" s="657">
        <f t="shared" si="880"/>
        <v>4</v>
      </c>
      <c r="IB60" s="510">
        <f t="shared" si="881"/>
        <v>3</v>
      </c>
      <c r="IC60" s="40"/>
      <c r="ID60" s="40">
        <v>50.5</v>
      </c>
      <c r="IE60" s="40">
        <v>51.1</v>
      </c>
      <c r="IF60" s="40">
        <v>56.1</v>
      </c>
      <c r="IG60" s="40"/>
      <c r="IH60" s="40"/>
      <c r="II60" s="40"/>
      <c r="IJ60" s="40"/>
      <c r="IK60" s="657">
        <f t="shared" si="882"/>
        <v>3</v>
      </c>
      <c r="IL60" s="510">
        <f t="shared" si="883"/>
        <v>2</v>
      </c>
      <c r="IM60" s="40">
        <v>39.299999999999997</v>
      </c>
      <c r="IN60" s="40"/>
      <c r="IO60" s="40"/>
      <c r="IP60" s="40"/>
      <c r="IQ60" s="40">
        <v>36.4</v>
      </c>
      <c r="IR60" s="40"/>
      <c r="IS60" s="657">
        <f t="shared" si="884"/>
        <v>5</v>
      </c>
      <c r="IT60" s="40"/>
      <c r="IU60" s="40"/>
      <c r="IV60" s="510">
        <f t="shared" si="885"/>
        <v>0</v>
      </c>
      <c r="IW60" s="40"/>
      <c r="IX60" s="40"/>
      <c r="IY60" s="44"/>
      <c r="IZ60" s="40"/>
      <c r="JA60" s="40"/>
      <c r="JB60" s="44"/>
      <c r="JC60" s="40"/>
      <c r="JD60" s="40"/>
      <c r="JE60" s="40"/>
      <c r="JF60" s="44"/>
      <c r="JG60" s="40"/>
      <c r="JH60" s="510">
        <f t="shared" si="886"/>
        <v>2</v>
      </c>
      <c r="JI60" s="40"/>
      <c r="JJ60" s="40">
        <v>40.200000000000003</v>
      </c>
      <c r="JK60" s="40"/>
      <c r="JL60" s="40">
        <v>2.8</v>
      </c>
      <c r="JM60" s="510">
        <f t="shared" si="887"/>
        <v>1</v>
      </c>
      <c r="JN60" s="40">
        <v>24.9</v>
      </c>
      <c r="JO60" s="513"/>
      <c r="JP60" s="657">
        <f t="shared" si="888"/>
        <v>1</v>
      </c>
      <c r="JQ60" s="510">
        <f t="shared" si="889"/>
        <v>0</v>
      </c>
      <c r="JR60" s="40"/>
      <c r="JS60" s="40"/>
      <c r="JT60" s="40"/>
      <c r="JU60" s="40"/>
      <c r="JV60" s="40"/>
      <c r="JW60" s="40"/>
      <c r="JX60" s="40"/>
      <c r="JY60" s="40"/>
      <c r="JZ60" s="40"/>
      <c r="KA60" s="40"/>
      <c r="KB60" s="40"/>
      <c r="KC60" s="40"/>
      <c r="KD60" s="510">
        <f t="shared" si="890"/>
        <v>0</v>
      </c>
      <c r="KE60" s="40"/>
      <c r="KF60" s="40"/>
      <c r="KG60" s="40"/>
      <c r="KH60" s="510">
        <f t="shared" si="891"/>
        <v>0</v>
      </c>
      <c r="KI60" s="40"/>
      <c r="KJ60" s="40"/>
      <c r="KK60" s="40"/>
      <c r="KL60" s="40"/>
      <c r="KM60" s="510">
        <f t="shared" si="892"/>
        <v>0</v>
      </c>
      <c r="KN60" s="40"/>
      <c r="KO60" s="40"/>
      <c r="KP60" s="40"/>
      <c r="KQ60" s="510">
        <f t="shared" si="893"/>
        <v>0</v>
      </c>
      <c r="KR60" s="40"/>
      <c r="KS60" s="40"/>
      <c r="KT60" s="40">
        <v>17.8</v>
      </c>
      <c r="KU60" s="657">
        <f t="shared" si="894"/>
        <v>0</v>
      </c>
      <c r="KV60" s="510">
        <f t="shared" si="895"/>
        <v>0</v>
      </c>
      <c r="KW60" s="40"/>
      <c r="KX60" s="40"/>
      <c r="KY60" s="40"/>
      <c r="KZ60" s="40"/>
      <c r="LA60" s="40"/>
      <c r="LB60" s="510">
        <f t="shared" si="896"/>
        <v>0</v>
      </c>
      <c r="LC60" s="40"/>
      <c r="LD60" s="40"/>
      <c r="LE60" s="40"/>
      <c r="LF60" s="351">
        <f t="shared" si="897"/>
        <v>0</v>
      </c>
      <c r="LG60" s="40"/>
      <c r="LH60" s="40"/>
      <c r="LI60" s="40"/>
      <c r="LJ60" s="510">
        <f t="shared" si="898"/>
        <v>0</v>
      </c>
      <c r="LK60" s="40"/>
      <c r="LL60" s="40"/>
      <c r="LM60" s="40"/>
      <c r="LN60" s="40"/>
      <c r="LO60" s="40"/>
      <c r="LP60" s="40"/>
      <c r="LQ60" s="40"/>
      <c r="LR60" s="40"/>
      <c r="LS60" s="40"/>
      <c r="LT60" s="40"/>
      <c r="LU60" s="40"/>
      <c r="LV60" s="40"/>
      <c r="LW60" s="40"/>
      <c r="LX60" s="40"/>
      <c r="LY60" s="510">
        <f t="shared" si="899"/>
        <v>0</v>
      </c>
      <c r="LZ60" s="40"/>
      <c r="MA60" s="40"/>
      <c r="MB60" s="40"/>
      <c r="MC60" s="40"/>
      <c r="MD60" s="40"/>
      <c r="ME60" s="510">
        <f t="shared" si="900"/>
        <v>0</v>
      </c>
      <c r="MF60" s="40"/>
      <c r="MG60" s="40"/>
      <c r="MH60" s="40"/>
      <c r="MI60" s="40"/>
      <c r="MJ60" s="510">
        <f t="shared" si="901"/>
        <v>0</v>
      </c>
      <c r="MK60" s="40"/>
      <c r="ML60" s="40"/>
      <c r="MM60" s="40"/>
      <c r="MN60" s="40"/>
      <c r="MO60" s="40"/>
      <c r="MP60" s="40"/>
      <c r="MQ60" s="163"/>
      <c r="MR60" s="40"/>
      <c r="MS60" s="40"/>
      <c r="MT60" s="40"/>
      <c r="MU60" s="40"/>
      <c r="MV60" s="40"/>
      <c r="MW60" s="40">
        <v>18.899999999999999</v>
      </c>
      <c r="MX60" s="40"/>
      <c r="MY60" s="40"/>
      <c r="MZ60" s="40"/>
      <c r="NA60" s="34" t="s">
        <v>1053</v>
      </c>
      <c r="NB60" s="34" t="s">
        <v>1054</v>
      </c>
      <c r="NC60" s="34" t="s">
        <v>1055</v>
      </c>
      <c r="ND60" s="34"/>
    </row>
    <row r="61" spans="1:368" ht="23" customHeight="1">
      <c r="A61" s="1248">
        <v>43</v>
      </c>
      <c r="B61" s="50" t="s">
        <v>153</v>
      </c>
      <c r="C61" s="51">
        <v>2020</v>
      </c>
      <c r="D61" s="34" t="s">
        <v>80</v>
      </c>
      <c r="E61" s="34" t="s">
        <v>130</v>
      </c>
      <c r="F61" s="34" t="s">
        <v>154</v>
      </c>
      <c r="G61" s="35">
        <v>55</v>
      </c>
      <c r="H61" s="42">
        <v>0.57999999999999996</v>
      </c>
      <c r="I61" s="43" t="s">
        <v>39</v>
      </c>
      <c r="J61" s="2" t="s">
        <v>155</v>
      </c>
      <c r="K61" s="52" t="s">
        <v>132</v>
      </c>
      <c r="L61" s="52" t="s">
        <v>28</v>
      </c>
      <c r="M61" s="2" t="s">
        <v>38</v>
      </c>
      <c r="N61" s="2" t="s">
        <v>148</v>
      </c>
      <c r="O61" s="2" t="s">
        <v>156</v>
      </c>
      <c r="P61" s="42">
        <v>0</v>
      </c>
      <c r="Q61" s="2" t="s">
        <v>157</v>
      </c>
      <c r="R61" s="34" t="s">
        <v>86</v>
      </c>
      <c r="S61" s="39" t="s">
        <v>158</v>
      </c>
      <c r="T61" s="39" t="s">
        <v>117</v>
      </c>
      <c r="U61" s="34" t="s">
        <v>89</v>
      </c>
      <c r="V61" s="153"/>
      <c r="W61" s="657">
        <f t="shared" si="832"/>
        <v>0</v>
      </c>
      <c r="X61" s="510">
        <f t="shared" si="833"/>
        <v>0</v>
      </c>
      <c r="Y61" s="40"/>
      <c r="Z61" s="510">
        <f t="shared" si="834"/>
        <v>0</v>
      </c>
      <c r="AA61" s="40"/>
      <c r="AB61" s="510">
        <f t="shared" si="835"/>
        <v>0</v>
      </c>
      <c r="AC61" s="40"/>
      <c r="AD61" s="510">
        <f t="shared" si="836"/>
        <v>0</v>
      </c>
      <c r="AE61" s="40"/>
      <c r="AF61" s="40"/>
      <c r="AG61" s="40"/>
      <c r="AH61" s="40"/>
      <c r="AI61" s="510">
        <f t="shared" si="837"/>
        <v>0</v>
      </c>
      <c r="AJ61" s="40"/>
      <c r="AK61" s="44"/>
      <c r="AL61" s="40"/>
      <c r="AM61" s="351">
        <f t="shared" si="838"/>
        <v>0</v>
      </c>
      <c r="AN61" s="40"/>
      <c r="AO61" s="40"/>
      <c r="AP61" s="40"/>
      <c r="AQ61" s="40"/>
      <c r="AR61" s="40"/>
      <c r="AS61" s="40"/>
      <c r="AT61" s="40"/>
      <c r="AU61" s="40"/>
      <c r="AV61" s="40"/>
      <c r="AW61" s="40"/>
      <c r="AX61" s="40"/>
      <c r="AY61" s="44"/>
      <c r="AZ61" s="40"/>
      <c r="BA61" s="44"/>
      <c r="BB61" s="40"/>
      <c r="BC61" s="510">
        <f t="shared" si="839"/>
        <v>0</v>
      </c>
      <c r="BD61" s="40"/>
      <c r="BE61" s="40"/>
      <c r="BF61" s="510">
        <f t="shared" si="840"/>
        <v>0</v>
      </c>
      <c r="BG61" s="40"/>
      <c r="BH61" s="40"/>
      <c r="BI61" s="40"/>
      <c r="BJ61" s="40"/>
      <c r="BK61" s="657">
        <f t="shared" si="841"/>
        <v>0</v>
      </c>
      <c r="BL61" s="40"/>
      <c r="BM61" s="40"/>
      <c r="BN61" s="510">
        <f t="shared" si="842"/>
        <v>0</v>
      </c>
      <c r="BO61" s="40"/>
      <c r="BP61" s="40"/>
      <c r="BQ61" s="40"/>
      <c r="BR61" s="510">
        <f t="shared" si="843"/>
        <v>0</v>
      </c>
      <c r="BS61" s="40"/>
      <c r="BT61" s="40"/>
      <c r="BU61" s="510">
        <f t="shared" si="844"/>
        <v>0</v>
      </c>
      <c r="BV61" s="40"/>
      <c r="BW61" s="510">
        <f t="shared" si="845"/>
        <v>0</v>
      </c>
      <c r="BX61" s="40"/>
      <c r="BZ61" s="510">
        <f t="shared" si="846"/>
        <v>0</v>
      </c>
      <c r="CA61" s="40"/>
      <c r="CB61" s="40"/>
      <c r="CC61" s="40"/>
      <c r="CD61" s="40"/>
      <c r="CE61" s="657">
        <f t="shared" si="847"/>
        <v>6</v>
      </c>
      <c r="CF61" s="40"/>
      <c r="CG61" s="510">
        <f t="shared" si="848"/>
        <v>3</v>
      </c>
      <c r="CH61" s="40"/>
      <c r="CI61" s="44"/>
      <c r="CJ61" s="40">
        <v>20</v>
      </c>
      <c r="CK61" s="40"/>
      <c r="CL61" s="351">
        <f t="shared" si="849"/>
        <v>1</v>
      </c>
      <c r="CM61" s="40">
        <v>27</v>
      </c>
      <c r="CN61" s="40"/>
      <c r="CO61" s="40"/>
      <c r="CP61" s="351">
        <f t="shared" si="850"/>
        <v>1</v>
      </c>
      <c r="CQ61" s="40"/>
      <c r="CR61" s="40">
        <v>10</v>
      </c>
      <c r="CS61" s="40"/>
      <c r="CT61" s="40"/>
      <c r="CU61" s="40"/>
      <c r="CV61" s="40"/>
      <c r="CW61" s="40"/>
      <c r="CX61" s="351">
        <f t="shared" si="851"/>
        <v>0</v>
      </c>
      <c r="CY61" s="40"/>
      <c r="CZ61" s="40"/>
      <c r="DA61" s="40"/>
      <c r="DB61" s="40"/>
      <c r="DC61" s="510">
        <f t="shared" si="852"/>
        <v>0</v>
      </c>
      <c r="DD61" s="40"/>
      <c r="DE61" s="40"/>
      <c r="DF61" s="40"/>
      <c r="DG61" s="40"/>
      <c r="DH61" s="40"/>
      <c r="DI61" s="40"/>
      <c r="DJ61" s="40"/>
      <c r="DK61" s="40"/>
      <c r="DL61" s="40"/>
      <c r="DM61" s="40"/>
      <c r="DN61" s="40"/>
      <c r="DO61" s="510">
        <f t="shared" si="853"/>
        <v>0</v>
      </c>
      <c r="DP61" s="40"/>
      <c r="DQ61" s="40"/>
      <c r="DR61" s="40"/>
      <c r="DS61" s="510">
        <f t="shared" si="854"/>
        <v>0</v>
      </c>
      <c r="DT61" s="40"/>
      <c r="DU61" s="40"/>
      <c r="DV61" s="40"/>
      <c r="DW61" s="40"/>
      <c r="DX61" s="40"/>
      <c r="DY61" s="40"/>
      <c r="DZ61" s="40"/>
      <c r="EA61" s="657">
        <f t="shared" si="855"/>
        <v>3</v>
      </c>
      <c r="EB61" s="40"/>
      <c r="EC61" s="510">
        <f t="shared" si="856"/>
        <v>0</v>
      </c>
      <c r="ED61" s="351">
        <f t="shared" si="857"/>
        <v>0</v>
      </c>
      <c r="EE61" s="40"/>
      <c r="EF61" s="40"/>
      <c r="EG61" s="40"/>
      <c r="EH61" s="40"/>
      <c r="EI61" s="44"/>
      <c r="EJ61" s="40"/>
      <c r="EK61" s="351">
        <f t="shared" si="858"/>
        <v>0</v>
      </c>
      <c r="EL61" s="40"/>
      <c r="EM61" s="40"/>
      <c r="EN61" s="44"/>
      <c r="EO61" s="40"/>
      <c r="EP61" s="351">
        <f t="shared" si="859"/>
        <v>0</v>
      </c>
      <c r="EQ61" s="40"/>
      <c r="ER61" s="40"/>
      <c r="ES61" s="40"/>
      <c r="ET61" s="40"/>
      <c r="EU61" s="40"/>
      <c r="EV61" s="40"/>
      <c r="EW61" s="510">
        <f t="shared" si="860"/>
        <v>1</v>
      </c>
      <c r="EX61" s="351">
        <f t="shared" si="902"/>
        <v>0</v>
      </c>
      <c r="EY61" s="40"/>
      <c r="EZ61" s="40"/>
      <c r="FA61" s="351">
        <f t="shared" si="861"/>
        <v>1</v>
      </c>
      <c r="FB61" s="40">
        <v>22</v>
      </c>
      <c r="FC61" s="40"/>
      <c r="FD61" s="40"/>
      <c r="FE61" s="44"/>
      <c r="FF61" s="40"/>
      <c r="FG61" s="351">
        <f t="shared" si="862"/>
        <v>0</v>
      </c>
      <c r="FH61" s="40"/>
      <c r="FI61" s="40"/>
      <c r="FJ61" s="351">
        <f t="shared" si="863"/>
        <v>0</v>
      </c>
      <c r="FK61" s="40"/>
      <c r="FL61" s="40"/>
      <c r="FM61" s="40"/>
      <c r="FN61" s="657">
        <f t="shared" si="864"/>
        <v>4</v>
      </c>
      <c r="FO61" s="40">
        <v>15</v>
      </c>
      <c r="FP61" s="510">
        <f t="shared" si="865"/>
        <v>1</v>
      </c>
      <c r="FQ61" s="40"/>
      <c r="FR61" s="44"/>
      <c r="FS61" s="40"/>
      <c r="FT61" s="351">
        <f t="shared" si="866"/>
        <v>0</v>
      </c>
      <c r="FU61" s="40"/>
      <c r="FV61" s="40"/>
      <c r="FW61" s="40"/>
      <c r="FX61" s="40"/>
      <c r="FY61" s="40"/>
      <c r="FZ61" s="44"/>
      <c r="GA61" s="40"/>
      <c r="GB61" s="510">
        <f t="shared" si="867"/>
        <v>0</v>
      </c>
      <c r="GC61" s="40"/>
      <c r="GD61" s="40"/>
      <c r="GE61" s="40"/>
      <c r="GF61" s="510">
        <f t="shared" si="868"/>
        <v>1</v>
      </c>
      <c r="GG61" s="40">
        <v>10.9</v>
      </c>
      <c r="GH61" s="657">
        <f t="shared" si="869"/>
        <v>0</v>
      </c>
      <c r="GI61" s="40"/>
      <c r="GJ61" s="510">
        <f t="shared" si="870"/>
        <v>0</v>
      </c>
      <c r="GK61" s="40"/>
      <c r="GL61" s="40"/>
      <c r="GM61" s="510">
        <f t="shared" si="871"/>
        <v>0</v>
      </c>
      <c r="GN61" s="40"/>
      <c r="GO61" s="40"/>
      <c r="GP61" s="40"/>
      <c r="GQ61" s="40"/>
      <c r="GR61" s="40"/>
      <c r="GS61" s="657">
        <f t="shared" si="872"/>
        <v>0</v>
      </c>
      <c r="GT61" s="40"/>
      <c r="GU61" s="510">
        <f t="shared" si="873"/>
        <v>0</v>
      </c>
      <c r="GV61" s="351">
        <f t="shared" si="874"/>
        <v>0</v>
      </c>
      <c r="GW61" s="40"/>
      <c r="GX61" s="40"/>
      <c r="GY61" s="351">
        <f t="shared" si="875"/>
        <v>0</v>
      </c>
      <c r="GZ61" s="40"/>
      <c r="HA61" s="40"/>
      <c r="HB61" s="40"/>
      <c r="HC61" s="40"/>
      <c r="HD61" s="40"/>
      <c r="HE61" s="40"/>
      <c r="HF61" s="40"/>
      <c r="HG61" s="40"/>
      <c r="HH61" s="510">
        <f t="shared" si="876"/>
        <v>0</v>
      </c>
      <c r="HI61" s="40"/>
      <c r="HJ61" s="40"/>
      <c r="HK61" s="40"/>
      <c r="HL61" s="40"/>
      <c r="HM61" s="40"/>
      <c r="HN61" s="40"/>
      <c r="HO61" s="510">
        <f t="shared" si="877"/>
        <v>0</v>
      </c>
      <c r="HP61" s="351">
        <f t="shared" si="878"/>
        <v>0</v>
      </c>
      <c r="HQ61" s="40"/>
      <c r="HR61" s="40"/>
      <c r="HS61" s="40"/>
      <c r="HT61" s="351">
        <f t="shared" si="879"/>
        <v>0</v>
      </c>
      <c r="HU61" s="40"/>
      <c r="HV61" s="40"/>
      <c r="HW61" s="40"/>
      <c r="HX61" s="40"/>
      <c r="HY61" s="44"/>
      <c r="HZ61" s="40"/>
      <c r="IA61" s="657">
        <f t="shared" si="880"/>
        <v>0</v>
      </c>
      <c r="IB61" s="510">
        <f t="shared" si="881"/>
        <v>0</v>
      </c>
      <c r="IC61" s="40"/>
      <c r="ID61" s="40"/>
      <c r="IE61" s="40"/>
      <c r="IF61" s="40"/>
      <c r="IG61" s="40"/>
      <c r="IH61" s="40"/>
      <c r="II61" s="40"/>
      <c r="IJ61" s="40"/>
      <c r="IK61" s="657">
        <f t="shared" si="882"/>
        <v>0</v>
      </c>
      <c r="IL61" s="510">
        <f t="shared" si="883"/>
        <v>0</v>
      </c>
      <c r="IM61" s="40"/>
      <c r="IN61" s="40"/>
      <c r="IO61" s="40"/>
      <c r="IP61" s="40"/>
      <c r="IQ61" s="40"/>
      <c r="IR61" s="40"/>
      <c r="IS61" s="657">
        <f t="shared" si="884"/>
        <v>0</v>
      </c>
      <c r="IT61" s="40"/>
      <c r="IU61" s="40"/>
      <c r="IV61" s="510">
        <f t="shared" si="885"/>
        <v>0</v>
      </c>
      <c r="IW61" s="40"/>
      <c r="IX61" s="40"/>
      <c r="IY61" s="44"/>
      <c r="IZ61" s="40"/>
      <c r="JA61" s="40"/>
      <c r="JB61" s="44"/>
      <c r="JC61" s="40"/>
      <c r="JD61" s="40"/>
      <c r="JE61" s="40"/>
      <c r="JF61" s="44"/>
      <c r="JG61" s="40"/>
      <c r="JH61" s="510">
        <f t="shared" si="886"/>
        <v>0</v>
      </c>
      <c r="JI61" s="40"/>
      <c r="JJ61" s="40"/>
      <c r="JK61" s="40"/>
      <c r="JL61" s="40"/>
      <c r="JM61" s="510">
        <f t="shared" si="887"/>
        <v>0</v>
      </c>
      <c r="JN61" s="40"/>
      <c r="JO61" s="513"/>
      <c r="JP61" s="657">
        <f t="shared" si="888"/>
        <v>0</v>
      </c>
      <c r="JQ61" s="510">
        <f t="shared" si="889"/>
        <v>0</v>
      </c>
      <c r="JR61" s="40"/>
      <c r="JS61" s="40"/>
      <c r="JT61" s="40"/>
      <c r="JU61" s="40"/>
      <c r="JV61" s="40"/>
      <c r="JW61" s="40"/>
      <c r="JX61" s="40"/>
      <c r="JY61" s="40"/>
      <c r="JZ61" s="40"/>
      <c r="KA61" s="40"/>
      <c r="KB61" s="40"/>
      <c r="KC61" s="40"/>
      <c r="KD61" s="510">
        <f t="shared" si="890"/>
        <v>0</v>
      </c>
      <c r="KE61" s="40"/>
      <c r="KF61" s="40"/>
      <c r="KG61" s="40"/>
      <c r="KH61" s="510">
        <f t="shared" si="891"/>
        <v>0</v>
      </c>
      <c r="KI61" s="40"/>
      <c r="KJ61" s="40"/>
      <c r="KK61" s="40"/>
      <c r="KL61" s="40"/>
      <c r="KM61" s="510">
        <f t="shared" si="892"/>
        <v>0</v>
      </c>
      <c r="KN61" s="40"/>
      <c r="KO61" s="40"/>
      <c r="KP61" s="40"/>
      <c r="KQ61" s="510">
        <f t="shared" si="893"/>
        <v>0</v>
      </c>
      <c r="KR61" s="40"/>
      <c r="KS61" s="40"/>
      <c r="KT61" s="40"/>
      <c r="KU61" s="657">
        <f t="shared" si="894"/>
        <v>0</v>
      </c>
      <c r="KV61" s="510">
        <f t="shared" si="895"/>
        <v>0</v>
      </c>
      <c r="KW61" s="40"/>
      <c r="KX61" s="40"/>
      <c r="KY61" s="40"/>
      <c r="KZ61" s="40"/>
      <c r="LA61" s="40"/>
      <c r="LB61" s="510">
        <f t="shared" si="896"/>
        <v>0</v>
      </c>
      <c r="LC61" s="40"/>
      <c r="LD61" s="40"/>
      <c r="LE61" s="40"/>
      <c r="LF61" s="351">
        <f t="shared" si="897"/>
        <v>0</v>
      </c>
      <c r="LG61" s="40"/>
      <c r="LH61" s="40"/>
      <c r="LI61" s="40"/>
      <c r="LJ61" s="510">
        <f t="shared" si="898"/>
        <v>0</v>
      </c>
      <c r="LK61" s="40"/>
      <c r="LL61" s="40"/>
      <c r="LM61" s="40"/>
      <c r="LN61" s="40"/>
      <c r="LO61" s="40"/>
      <c r="LP61" s="40"/>
      <c r="LQ61" s="40"/>
      <c r="LR61" s="40"/>
      <c r="LS61" s="40"/>
      <c r="LT61" s="40"/>
      <c r="LU61" s="40"/>
      <c r="LV61" s="40"/>
      <c r="LW61" s="40"/>
      <c r="LX61" s="40"/>
      <c r="LY61" s="510">
        <f t="shared" si="899"/>
        <v>0</v>
      </c>
      <c r="LZ61" s="40"/>
      <c r="MA61" s="40"/>
      <c r="MB61" s="40"/>
      <c r="MC61" s="40"/>
      <c r="MD61" s="40"/>
      <c r="ME61" s="510">
        <f t="shared" si="900"/>
        <v>0</v>
      </c>
      <c r="MF61" s="40"/>
      <c r="MG61" s="40"/>
      <c r="MH61" s="40"/>
      <c r="MI61" s="40"/>
      <c r="MJ61" s="510">
        <f t="shared" si="901"/>
        <v>0</v>
      </c>
      <c r="MK61" s="40"/>
      <c r="ML61" s="40"/>
      <c r="MM61" s="40"/>
      <c r="MN61" s="40"/>
      <c r="MO61" s="40"/>
      <c r="MP61" s="40"/>
      <c r="MQ61" s="163"/>
      <c r="MR61" s="40"/>
      <c r="MS61" s="40"/>
      <c r="MT61" s="40"/>
      <c r="MU61" s="40"/>
      <c r="MV61" s="40"/>
      <c r="MW61" s="40"/>
      <c r="MX61" s="40"/>
      <c r="MY61" s="40"/>
      <c r="MZ61" s="40"/>
      <c r="NA61" s="34" t="s">
        <v>1056</v>
      </c>
      <c r="NB61" s="34" t="s">
        <v>1057</v>
      </c>
      <c r="NC61" s="34" t="s">
        <v>1058</v>
      </c>
      <c r="ND61" s="34"/>
    </row>
    <row r="62" spans="1:368" ht="23" customHeight="1">
      <c r="A62" s="1248">
        <v>44</v>
      </c>
      <c r="B62" s="50" t="s">
        <v>159</v>
      </c>
      <c r="C62" s="51">
        <v>2016</v>
      </c>
      <c r="D62" s="34" t="s">
        <v>119</v>
      </c>
      <c r="E62" s="34"/>
      <c r="F62" s="34" t="s">
        <v>24</v>
      </c>
      <c r="G62" s="35">
        <v>301</v>
      </c>
      <c r="H62" s="36">
        <v>0.54800000000000004</v>
      </c>
      <c r="I62" s="37" t="s">
        <v>39</v>
      </c>
      <c r="J62" s="2" t="s">
        <v>121</v>
      </c>
      <c r="K62" s="52" t="s">
        <v>105</v>
      </c>
      <c r="L62" s="52" t="s">
        <v>160</v>
      </c>
      <c r="M62" s="46" t="s">
        <v>161</v>
      </c>
      <c r="N62" s="34" t="s">
        <v>162</v>
      </c>
      <c r="O62" s="2" t="s">
        <v>163</v>
      </c>
      <c r="P62" s="36">
        <v>0.63100000000000001</v>
      </c>
      <c r="Q62" s="2" t="s">
        <v>126</v>
      </c>
      <c r="R62" s="34" t="s">
        <v>86</v>
      </c>
      <c r="S62" s="39" t="s">
        <v>164</v>
      </c>
      <c r="T62" s="39" t="s">
        <v>117</v>
      </c>
      <c r="U62" s="53" t="s">
        <v>165</v>
      </c>
      <c r="V62" s="153"/>
      <c r="W62" s="657">
        <f t="shared" si="832"/>
        <v>4</v>
      </c>
      <c r="X62" s="510">
        <f t="shared" si="833"/>
        <v>0</v>
      </c>
      <c r="Y62" s="40"/>
      <c r="Z62" s="510">
        <f t="shared" si="834"/>
        <v>0</v>
      </c>
      <c r="AA62" s="40"/>
      <c r="AB62" s="510">
        <f t="shared" si="835"/>
        <v>0</v>
      </c>
      <c r="AC62" s="40"/>
      <c r="AD62" s="510">
        <f t="shared" si="836"/>
        <v>1</v>
      </c>
      <c r="AE62" s="40"/>
      <c r="AF62" s="40"/>
      <c r="AG62" s="40">
        <v>24.9</v>
      </c>
      <c r="AH62" s="40"/>
      <c r="AI62" s="510">
        <f t="shared" si="837"/>
        <v>0</v>
      </c>
      <c r="AJ62" s="40"/>
      <c r="AK62" s="44"/>
      <c r="AL62" s="40"/>
      <c r="AM62" s="351">
        <f t="shared" si="838"/>
        <v>0</v>
      </c>
      <c r="AN62" s="40"/>
      <c r="AO62" s="40"/>
      <c r="AP62" s="40"/>
      <c r="AQ62" s="40"/>
      <c r="AR62" s="40"/>
      <c r="AS62" s="40"/>
      <c r="AT62" s="40"/>
      <c r="AU62" s="40"/>
      <c r="AV62" s="40"/>
      <c r="AW62" s="40"/>
      <c r="AX62" s="40"/>
      <c r="AY62" s="44"/>
      <c r="AZ62" s="40"/>
      <c r="BA62" s="44"/>
      <c r="BB62" s="40"/>
      <c r="BC62" s="510">
        <f t="shared" si="839"/>
        <v>0</v>
      </c>
      <c r="BD62" s="40"/>
      <c r="BE62" s="40"/>
      <c r="BF62" s="510">
        <f t="shared" si="840"/>
        <v>1</v>
      </c>
      <c r="BG62" s="40"/>
      <c r="BH62" s="40"/>
      <c r="BI62" s="40"/>
      <c r="BJ62" s="40">
        <v>30.6</v>
      </c>
      <c r="BK62" s="657">
        <f t="shared" si="841"/>
        <v>6</v>
      </c>
      <c r="BL62" s="40">
        <v>3.3</v>
      </c>
      <c r="BM62" s="40"/>
      <c r="BN62" s="510">
        <f t="shared" si="842"/>
        <v>2</v>
      </c>
      <c r="BO62" s="40">
        <v>58.1</v>
      </c>
      <c r="BP62" s="40">
        <v>25.2</v>
      </c>
      <c r="BQ62" s="40"/>
      <c r="BR62" s="510">
        <f t="shared" si="843"/>
        <v>0</v>
      </c>
      <c r="BS62" s="40"/>
      <c r="BT62" s="40"/>
      <c r="BU62" s="510">
        <f t="shared" si="844"/>
        <v>0</v>
      </c>
      <c r="BV62" s="40"/>
      <c r="BW62" s="510">
        <f t="shared" si="845"/>
        <v>0</v>
      </c>
      <c r="BX62" s="40"/>
      <c r="BZ62" s="510">
        <f t="shared" si="846"/>
        <v>1</v>
      </c>
      <c r="CA62" s="40"/>
      <c r="CB62" s="40">
        <v>22.9</v>
      </c>
      <c r="CC62" s="40"/>
      <c r="CD62" s="40"/>
      <c r="CE62" s="657">
        <f t="shared" si="847"/>
        <v>12</v>
      </c>
      <c r="CF62" s="40"/>
      <c r="CG62" s="510">
        <f t="shared" si="848"/>
        <v>6</v>
      </c>
      <c r="CH62" s="40"/>
      <c r="CI62" s="44"/>
      <c r="CJ62" s="40">
        <v>30.2</v>
      </c>
      <c r="CK62" s="40">
        <v>37.5</v>
      </c>
      <c r="CL62" s="351">
        <f t="shared" si="849"/>
        <v>1</v>
      </c>
      <c r="CM62" s="40">
        <v>10.6</v>
      </c>
      <c r="CN62" s="40"/>
      <c r="CO62" s="40"/>
      <c r="CP62" s="351">
        <f t="shared" si="850"/>
        <v>3</v>
      </c>
      <c r="CQ62" s="40"/>
      <c r="CR62" s="40">
        <v>11.3</v>
      </c>
      <c r="CS62" s="40"/>
      <c r="CT62" s="40">
        <v>54.5</v>
      </c>
      <c r="CU62" s="40">
        <v>32.6</v>
      </c>
      <c r="CV62" s="40"/>
      <c r="CW62" s="40"/>
      <c r="CX62" s="351">
        <f t="shared" si="851"/>
        <v>0</v>
      </c>
      <c r="CY62" s="40"/>
      <c r="CZ62" s="40"/>
      <c r="DA62" s="40"/>
      <c r="DB62" s="40"/>
      <c r="DC62" s="510">
        <f t="shared" si="852"/>
        <v>0</v>
      </c>
      <c r="DD62" s="40"/>
      <c r="DE62" s="40"/>
      <c r="DF62" s="40"/>
      <c r="DG62" s="40"/>
      <c r="DH62" s="40"/>
      <c r="DI62" s="40"/>
      <c r="DJ62" s="40"/>
      <c r="DK62" s="40"/>
      <c r="DL62" s="40"/>
      <c r="DM62" s="40"/>
      <c r="DN62" s="40"/>
      <c r="DO62" s="510">
        <f t="shared" si="853"/>
        <v>2</v>
      </c>
      <c r="DP62" s="40"/>
      <c r="DQ62" s="40">
        <v>3</v>
      </c>
      <c r="DR62" s="40">
        <v>3</v>
      </c>
      <c r="DS62" s="510">
        <f t="shared" si="854"/>
        <v>0</v>
      </c>
      <c r="DT62" s="40"/>
      <c r="DU62" s="40"/>
      <c r="DV62" s="40"/>
      <c r="DW62" s="40"/>
      <c r="DX62" s="40"/>
      <c r="DY62" s="40"/>
      <c r="DZ62" s="40"/>
      <c r="EA62" s="657">
        <f t="shared" si="855"/>
        <v>11</v>
      </c>
      <c r="EB62" s="40"/>
      <c r="EC62" s="510">
        <f t="shared" si="856"/>
        <v>3</v>
      </c>
      <c r="ED62" s="351">
        <f t="shared" si="857"/>
        <v>1</v>
      </c>
      <c r="EE62" s="40"/>
      <c r="EF62" s="40">
        <v>5.6</v>
      </c>
      <c r="EG62" s="40"/>
      <c r="EH62" s="40"/>
      <c r="EI62" s="44"/>
      <c r="EJ62" s="40">
        <v>20.9</v>
      </c>
      <c r="EK62" s="351">
        <f t="shared" si="858"/>
        <v>1</v>
      </c>
      <c r="EL62" s="40">
        <v>20.9</v>
      </c>
      <c r="EM62" s="40"/>
      <c r="EN62" s="44"/>
      <c r="EO62" s="40"/>
      <c r="EP62" s="351">
        <f t="shared" si="859"/>
        <v>0</v>
      </c>
      <c r="EQ62" s="40"/>
      <c r="ER62" s="40"/>
      <c r="ES62" s="40"/>
      <c r="ET62" s="40"/>
      <c r="EU62" s="40"/>
      <c r="EV62" s="40"/>
      <c r="EW62" s="510">
        <f t="shared" si="860"/>
        <v>2</v>
      </c>
      <c r="EX62" s="351">
        <f t="shared" si="902"/>
        <v>1</v>
      </c>
      <c r="EY62" s="40">
        <v>35.5</v>
      </c>
      <c r="EZ62" s="40"/>
      <c r="FA62" s="351">
        <f t="shared" si="861"/>
        <v>1</v>
      </c>
      <c r="FB62" s="40">
        <v>45.5</v>
      </c>
      <c r="FC62" s="40"/>
      <c r="FD62" s="40"/>
      <c r="FE62" s="44"/>
      <c r="FF62" s="40"/>
      <c r="FG62" s="351">
        <f t="shared" si="862"/>
        <v>0</v>
      </c>
      <c r="FH62" s="40"/>
      <c r="FI62" s="40"/>
      <c r="FJ62" s="351">
        <f t="shared" si="863"/>
        <v>0</v>
      </c>
      <c r="FK62" s="40"/>
      <c r="FL62" s="40"/>
      <c r="FM62" s="40"/>
      <c r="FN62" s="657">
        <f t="shared" si="864"/>
        <v>5</v>
      </c>
      <c r="FO62" s="40"/>
      <c r="FP62" s="510">
        <f t="shared" si="865"/>
        <v>1</v>
      </c>
      <c r="FQ62" s="40"/>
      <c r="FR62" s="44"/>
      <c r="FS62" s="40"/>
      <c r="FT62" s="351">
        <f t="shared" si="866"/>
        <v>1</v>
      </c>
      <c r="FU62" s="40"/>
      <c r="FV62" s="40">
        <v>49.8</v>
      </c>
      <c r="FW62" s="40"/>
      <c r="FX62" s="40"/>
      <c r="FY62" s="40"/>
      <c r="FZ62" s="44"/>
      <c r="GA62" s="40"/>
      <c r="GB62" s="510">
        <f t="shared" si="867"/>
        <v>0</v>
      </c>
      <c r="GC62" s="40"/>
      <c r="GD62" s="40"/>
      <c r="GE62" s="40"/>
      <c r="GF62" s="510">
        <f t="shared" si="868"/>
        <v>1</v>
      </c>
      <c r="GG62" s="40">
        <v>43.5</v>
      </c>
      <c r="GH62" s="657">
        <f t="shared" si="869"/>
        <v>0</v>
      </c>
      <c r="GI62" s="40"/>
      <c r="GJ62" s="510">
        <f t="shared" si="870"/>
        <v>0</v>
      </c>
      <c r="GK62" s="40"/>
      <c r="GL62" s="40"/>
      <c r="GM62" s="510">
        <f t="shared" si="871"/>
        <v>0</v>
      </c>
      <c r="GN62" s="40"/>
      <c r="GO62" s="40"/>
      <c r="GP62" s="40"/>
      <c r="GQ62" s="40"/>
      <c r="GR62" s="40"/>
      <c r="GS62" s="657">
        <f t="shared" si="872"/>
        <v>8</v>
      </c>
      <c r="GT62" s="40"/>
      <c r="GU62" s="510">
        <f t="shared" si="873"/>
        <v>2</v>
      </c>
      <c r="GV62" s="351">
        <f t="shared" si="874"/>
        <v>1</v>
      </c>
      <c r="GW62" s="40">
        <v>12.6</v>
      </c>
      <c r="GX62" s="40"/>
      <c r="GY62" s="351">
        <f t="shared" si="875"/>
        <v>1</v>
      </c>
      <c r="GZ62" s="40"/>
      <c r="HA62" s="40"/>
      <c r="HB62" s="40"/>
      <c r="HC62" s="40">
        <v>10</v>
      </c>
      <c r="HD62" s="40"/>
      <c r="HE62" s="40"/>
      <c r="HF62" s="40"/>
      <c r="HG62" s="40"/>
      <c r="HH62" s="510">
        <f t="shared" si="876"/>
        <v>0</v>
      </c>
      <c r="HI62" s="40"/>
      <c r="HJ62" s="40"/>
      <c r="HK62" s="40"/>
      <c r="HL62" s="40"/>
      <c r="HM62" s="40"/>
      <c r="HN62" s="40"/>
      <c r="HO62" s="510">
        <f t="shared" si="877"/>
        <v>1</v>
      </c>
      <c r="HP62" s="351">
        <f t="shared" si="878"/>
        <v>1</v>
      </c>
      <c r="HQ62" s="40">
        <v>29.6</v>
      </c>
      <c r="HR62" s="40"/>
      <c r="HS62" s="40"/>
      <c r="HT62" s="351">
        <f t="shared" si="879"/>
        <v>0</v>
      </c>
      <c r="HU62" s="40"/>
      <c r="HV62" s="40"/>
      <c r="HW62" s="40"/>
      <c r="HX62" s="40"/>
      <c r="HY62" s="44"/>
      <c r="HZ62" s="40"/>
      <c r="IA62" s="657">
        <f t="shared" si="880"/>
        <v>4</v>
      </c>
      <c r="IB62" s="510">
        <f t="shared" si="881"/>
        <v>3</v>
      </c>
      <c r="IC62" s="40"/>
      <c r="ID62" s="40">
        <v>20.9</v>
      </c>
      <c r="IE62" s="40">
        <v>19.899999999999999</v>
      </c>
      <c r="IF62" s="40">
        <v>35.200000000000003</v>
      </c>
      <c r="IG62" s="40"/>
      <c r="IH62" s="40"/>
      <c r="II62" s="40"/>
      <c r="IJ62" s="40"/>
      <c r="IK62" s="657">
        <f t="shared" si="882"/>
        <v>3</v>
      </c>
      <c r="IL62" s="510">
        <f t="shared" si="883"/>
        <v>2</v>
      </c>
      <c r="IM62" s="40">
        <v>22.9</v>
      </c>
      <c r="IN62" s="40"/>
      <c r="IO62" s="40"/>
      <c r="IP62" s="40"/>
      <c r="IQ62" s="40">
        <v>27.2</v>
      </c>
      <c r="IR62" s="40"/>
      <c r="IS62" s="657">
        <f t="shared" si="884"/>
        <v>4</v>
      </c>
      <c r="IT62" s="40"/>
      <c r="IU62" s="40"/>
      <c r="IV62" s="510">
        <f t="shared" si="885"/>
        <v>1</v>
      </c>
      <c r="IW62" s="40"/>
      <c r="IX62" s="40"/>
      <c r="IY62" s="44"/>
      <c r="IZ62" s="40"/>
      <c r="JA62" s="40"/>
      <c r="JB62" s="44"/>
      <c r="JC62" s="40"/>
      <c r="JD62" s="40"/>
      <c r="JE62" s="40">
        <v>22.3</v>
      </c>
      <c r="JF62" s="44"/>
      <c r="JG62" s="40"/>
      <c r="JH62" s="510">
        <f t="shared" si="886"/>
        <v>0</v>
      </c>
      <c r="JI62" s="40"/>
      <c r="JJ62" s="40"/>
      <c r="JK62" s="40"/>
      <c r="JL62" s="40"/>
      <c r="JM62" s="510">
        <f t="shared" si="887"/>
        <v>1</v>
      </c>
      <c r="JN62" s="40">
        <v>27.6</v>
      </c>
      <c r="JO62" s="513"/>
      <c r="JP62" s="657">
        <f t="shared" si="888"/>
        <v>3</v>
      </c>
      <c r="JQ62" s="510">
        <f t="shared" si="889"/>
        <v>0</v>
      </c>
      <c r="JR62" s="40"/>
      <c r="JS62" s="40"/>
      <c r="JT62" s="40"/>
      <c r="JU62" s="40"/>
      <c r="JV62" s="40"/>
      <c r="JW62" s="40"/>
      <c r="JX62" s="40"/>
      <c r="JY62" s="40"/>
      <c r="JZ62" s="40"/>
      <c r="KA62" s="40"/>
      <c r="KB62" s="40"/>
      <c r="KC62" s="40"/>
      <c r="KD62" s="510">
        <f t="shared" si="890"/>
        <v>0</v>
      </c>
      <c r="KE62" s="40"/>
      <c r="KF62" s="40"/>
      <c r="KG62" s="40"/>
      <c r="KH62" s="510">
        <f t="shared" si="891"/>
        <v>0</v>
      </c>
      <c r="KI62" s="40"/>
      <c r="KJ62" s="40"/>
      <c r="KK62" s="40"/>
      <c r="KL62" s="40"/>
      <c r="KM62" s="510">
        <f t="shared" si="892"/>
        <v>0</v>
      </c>
      <c r="KN62" s="40"/>
      <c r="KO62" s="40"/>
      <c r="KP62" s="40"/>
      <c r="KQ62" s="510">
        <f t="shared" si="893"/>
        <v>1</v>
      </c>
      <c r="KR62" s="40"/>
      <c r="KS62" s="40">
        <v>2</v>
      </c>
      <c r="KT62" s="40">
        <v>9.6</v>
      </c>
      <c r="KU62" s="657">
        <f t="shared" si="894"/>
        <v>0</v>
      </c>
      <c r="KV62" s="510">
        <f t="shared" si="895"/>
        <v>0</v>
      </c>
      <c r="KW62" s="40"/>
      <c r="KX62" s="40"/>
      <c r="KY62" s="40"/>
      <c r="KZ62" s="40"/>
      <c r="LA62" s="40"/>
      <c r="LB62" s="510">
        <f t="shared" si="896"/>
        <v>0</v>
      </c>
      <c r="LC62" s="40"/>
      <c r="LD62" s="40"/>
      <c r="LE62" s="40"/>
      <c r="LF62" s="351">
        <f t="shared" si="897"/>
        <v>0</v>
      </c>
      <c r="LG62" s="40"/>
      <c r="LH62" s="40"/>
      <c r="LI62" s="40"/>
      <c r="LJ62" s="510">
        <f t="shared" si="898"/>
        <v>0</v>
      </c>
      <c r="LK62" s="40"/>
      <c r="LL62" s="40"/>
      <c r="LM62" s="40"/>
      <c r="LN62" s="40"/>
      <c r="LO62" s="40"/>
      <c r="LP62" s="40"/>
      <c r="LQ62" s="40"/>
      <c r="LR62" s="40"/>
      <c r="LS62" s="40"/>
      <c r="LT62" s="40"/>
      <c r="LU62" s="40"/>
      <c r="LV62" s="40"/>
      <c r="LW62" s="40"/>
      <c r="LX62" s="40"/>
      <c r="LY62" s="510">
        <f t="shared" si="899"/>
        <v>0</v>
      </c>
      <c r="LZ62" s="40"/>
      <c r="MA62" s="40"/>
      <c r="MB62" s="40"/>
      <c r="MC62" s="40"/>
      <c r="MD62" s="40"/>
      <c r="ME62" s="510">
        <f t="shared" si="900"/>
        <v>0</v>
      </c>
      <c r="MF62" s="40"/>
      <c r="MG62" s="40"/>
      <c r="MH62" s="40"/>
      <c r="MI62" s="40"/>
      <c r="MJ62" s="510">
        <f t="shared" si="901"/>
        <v>0</v>
      </c>
      <c r="MK62" s="40"/>
      <c r="ML62" s="40"/>
      <c r="MM62" s="40"/>
      <c r="MN62" s="40"/>
      <c r="MO62" s="40"/>
      <c r="MP62" s="40"/>
      <c r="MQ62" s="163"/>
      <c r="MR62" s="40"/>
      <c r="MS62" s="40"/>
      <c r="MT62" s="40"/>
      <c r="MU62" s="40"/>
      <c r="MV62" s="40"/>
      <c r="MW62" s="40"/>
      <c r="MX62" s="40"/>
      <c r="MY62" s="40"/>
      <c r="MZ62" s="40"/>
      <c r="NA62" s="34"/>
      <c r="NB62" s="34"/>
      <c r="NC62" s="34" t="s">
        <v>1059</v>
      </c>
      <c r="ND62" s="34" t="s">
        <v>1060</v>
      </c>
    </row>
    <row r="63" spans="1:368" ht="23" customHeight="1">
      <c r="A63" s="1248">
        <v>45</v>
      </c>
      <c r="B63" s="54" t="s">
        <v>166</v>
      </c>
      <c r="C63" s="51">
        <v>2022</v>
      </c>
      <c r="D63" s="34" t="s">
        <v>44</v>
      </c>
      <c r="E63" s="34" t="s">
        <v>167</v>
      </c>
      <c r="F63" s="34" t="s">
        <v>39</v>
      </c>
      <c r="G63" s="35">
        <v>331</v>
      </c>
      <c r="H63" s="42">
        <v>0.72</v>
      </c>
      <c r="I63" s="43" t="s">
        <v>39</v>
      </c>
      <c r="J63" s="2" t="s">
        <v>168</v>
      </c>
      <c r="K63" s="52" t="s">
        <v>83</v>
      </c>
      <c r="L63" s="52" t="s">
        <v>28</v>
      </c>
      <c r="M63" s="2" t="s">
        <v>169</v>
      </c>
      <c r="N63" s="2" t="s">
        <v>170</v>
      </c>
      <c r="O63" s="2" t="s">
        <v>171</v>
      </c>
      <c r="P63" s="42">
        <v>0</v>
      </c>
      <c r="Q63" s="2" t="s">
        <v>157</v>
      </c>
      <c r="R63" s="34" t="s">
        <v>86</v>
      </c>
      <c r="S63" s="39" t="s">
        <v>172</v>
      </c>
      <c r="T63" s="39" t="s">
        <v>117</v>
      </c>
      <c r="U63" s="34" t="s">
        <v>173</v>
      </c>
      <c r="V63" s="153"/>
      <c r="W63" s="657">
        <f t="shared" si="832"/>
        <v>6</v>
      </c>
      <c r="X63" s="510">
        <f t="shared" si="833"/>
        <v>0</v>
      </c>
      <c r="Y63" s="40"/>
      <c r="Z63" s="510">
        <f t="shared" si="834"/>
        <v>0</v>
      </c>
      <c r="AA63" s="40"/>
      <c r="AB63" s="510">
        <f t="shared" si="835"/>
        <v>0</v>
      </c>
      <c r="AC63" s="40"/>
      <c r="AD63" s="510">
        <f t="shared" si="836"/>
        <v>0</v>
      </c>
      <c r="AE63" s="40"/>
      <c r="AF63" s="40"/>
      <c r="AG63" s="40"/>
      <c r="AH63" s="40"/>
      <c r="AI63" s="510">
        <f t="shared" si="837"/>
        <v>2</v>
      </c>
      <c r="AJ63" s="41">
        <v>29.6</v>
      </c>
      <c r="AK63" s="44"/>
      <c r="AL63" s="40"/>
      <c r="AM63" s="351">
        <f t="shared" si="838"/>
        <v>1</v>
      </c>
      <c r="AN63" s="40"/>
      <c r="AO63" s="40"/>
      <c r="AP63" s="40"/>
      <c r="AQ63" s="40"/>
      <c r="AR63" s="40"/>
      <c r="AS63" s="40"/>
      <c r="AT63" s="40"/>
      <c r="AU63" s="40"/>
      <c r="AV63" s="40">
        <v>3.6</v>
      </c>
      <c r="AW63" s="40"/>
      <c r="AX63" s="40"/>
      <c r="AY63" s="44"/>
      <c r="AZ63" s="40"/>
      <c r="BA63" s="44"/>
      <c r="BB63" s="40"/>
      <c r="BC63" s="510">
        <f t="shared" si="839"/>
        <v>1</v>
      </c>
      <c r="BD63" s="40">
        <v>90.9</v>
      </c>
      <c r="BE63" s="40"/>
      <c r="BF63" s="510">
        <f t="shared" si="840"/>
        <v>0</v>
      </c>
      <c r="BG63" s="40"/>
      <c r="BH63" s="40"/>
      <c r="BI63" s="40"/>
      <c r="BJ63" s="40"/>
      <c r="BK63" s="657">
        <f t="shared" si="841"/>
        <v>0</v>
      </c>
      <c r="BL63" s="40"/>
      <c r="BM63" s="40"/>
      <c r="BN63" s="510">
        <f t="shared" si="842"/>
        <v>0</v>
      </c>
      <c r="BO63" s="40"/>
      <c r="BP63" s="40"/>
      <c r="BQ63" s="40"/>
      <c r="BR63" s="510">
        <f t="shared" si="843"/>
        <v>0</v>
      </c>
      <c r="BS63" s="40"/>
      <c r="BT63" s="40"/>
      <c r="BU63" s="510">
        <f t="shared" si="844"/>
        <v>0</v>
      </c>
      <c r="BV63" s="40"/>
      <c r="BW63" s="510">
        <f t="shared" si="845"/>
        <v>0</v>
      </c>
      <c r="BX63" s="40"/>
      <c r="BZ63" s="510">
        <f t="shared" si="846"/>
        <v>0</v>
      </c>
      <c r="CA63" s="40"/>
      <c r="CB63" s="40"/>
      <c r="CC63" s="40"/>
      <c r="CD63" s="40"/>
      <c r="CE63" s="657">
        <f t="shared" si="847"/>
        <v>0</v>
      </c>
      <c r="CF63" s="40"/>
      <c r="CG63" s="510">
        <f t="shared" si="848"/>
        <v>0</v>
      </c>
      <c r="CH63" s="40"/>
      <c r="CI63" s="44"/>
      <c r="CJ63" s="40"/>
      <c r="CK63" s="40"/>
      <c r="CL63" s="351">
        <f t="shared" si="849"/>
        <v>0</v>
      </c>
      <c r="CM63" s="40"/>
      <c r="CN63" s="40"/>
      <c r="CO63" s="40"/>
      <c r="CP63" s="351">
        <f t="shared" si="850"/>
        <v>0</v>
      </c>
      <c r="CQ63" s="40"/>
      <c r="CR63" s="40"/>
      <c r="CS63" s="40"/>
      <c r="CT63" s="40"/>
      <c r="CU63" s="40"/>
      <c r="CV63" s="40"/>
      <c r="CW63" s="40"/>
      <c r="CX63" s="351">
        <f t="shared" si="851"/>
        <v>0</v>
      </c>
      <c r="CY63" s="40"/>
      <c r="CZ63" s="40"/>
      <c r="DA63" s="40"/>
      <c r="DB63" s="40"/>
      <c r="DC63" s="510">
        <f t="shared" si="852"/>
        <v>0</v>
      </c>
      <c r="DD63" s="40"/>
      <c r="DE63" s="40"/>
      <c r="DF63" s="40"/>
      <c r="DG63" s="40"/>
      <c r="DH63" s="40"/>
      <c r="DI63" s="40"/>
      <c r="DJ63" s="40"/>
      <c r="DK63" s="40"/>
      <c r="DL63" s="40"/>
      <c r="DM63" s="40"/>
      <c r="DN63" s="40"/>
      <c r="DO63" s="510">
        <f t="shared" si="853"/>
        <v>0</v>
      </c>
      <c r="DP63" s="40"/>
      <c r="DQ63" s="40"/>
      <c r="DR63" s="40"/>
      <c r="DS63" s="510">
        <f t="shared" si="854"/>
        <v>0</v>
      </c>
      <c r="DT63" s="40"/>
      <c r="DU63" s="40"/>
      <c r="DV63" s="40"/>
      <c r="DW63" s="40"/>
      <c r="DX63" s="40"/>
      <c r="DY63" s="40"/>
      <c r="DZ63" s="40"/>
      <c r="EA63" s="657">
        <f t="shared" si="855"/>
        <v>5</v>
      </c>
      <c r="EB63" s="40"/>
      <c r="EC63" s="510">
        <f t="shared" si="856"/>
        <v>0</v>
      </c>
      <c r="ED63" s="351">
        <f t="shared" si="857"/>
        <v>0</v>
      </c>
      <c r="EE63" s="40"/>
      <c r="EF63" s="40"/>
      <c r="EG63" s="40"/>
      <c r="EH63" s="40"/>
      <c r="EI63" s="44"/>
      <c r="EJ63" s="40"/>
      <c r="EK63" s="351">
        <f t="shared" si="858"/>
        <v>0</v>
      </c>
      <c r="EL63" s="40"/>
      <c r="EM63" s="40"/>
      <c r="EN63" s="44"/>
      <c r="EO63" s="40"/>
      <c r="EP63" s="351">
        <f t="shared" si="859"/>
        <v>0</v>
      </c>
      <c r="EQ63" s="40"/>
      <c r="ER63" s="40"/>
      <c r="ES63" s="40"/>
      <c r="ET63" s="40"/>
      <c r="EU63" s="40"/>
      <c r="EV63" s="40"/>
      <c r="EW63" s="510">
        <f t="shared" si="860"/>
        <v>2</v>
      </c>
      <c r="EX63" s="351">
        <f t="shared" si="902"/>
        <v>1</v>
      </c>
      <c r="EY63" s="40">
        <v>58.9</v>
      </c>
      <c r="EZ63" s="40"/>
      <c r="FA63" s="351">
        <f t="shared" si="861"/>
        <v>1</v>
      </c>
      <c r="FB63" s="40">
        <v>46.2</v>
      </c>
      <c r="FC63" s="40"/>
      <c r="FD63" s="40"/>
      <c r="FE63" s="44"/>
      <c r="FF63" s="40"/>
      <c r="FG63" s="351">
        <f t="shared" si="862"/>
        <v>0</v>
      </c>
      <c r="FH63" s="40"/>
      <c r="FI63" s="40"/>
      <c r="FJ63" s="351">
        <f t="shared" si="863"/>
        <v>0</v>
      </c>
      <c r="FK63" s="40"/>
      <c r="FL63" s="40"/>
      <c r="FM63" s="40"/>
      <c r="FN63" s="657">
        <f t="shared" si="864"/>
        <v>4</v>
      </c>
      <c r="FO63" s="40"/>
      <c r="FP63" s="510">
        <f t="shared" si="865"/>
        <v>1</v>
      </c>
      <c r="FQ63" s="40">
        <v>52</v>
      </c>
      <c r="FR63" s="44"/>
      <c r="FS63" s="40"/>
      <c r="FT63" s="351">
        <f t="shared" si="866"/>
        <v>0</v>
      </c>
      <c r="FU63" s="40"/>
      <c r="FV63" s="40"/>
      <c r="FW63" s="40"/>
      <c r="FX63" s="40"/>
      <c r="FY63" s="40"/>
      <c r="FZ63" s="44"/>
      <c r="GA63" s="40"/>
      <c r="GB63" s="510">
        <f t="shared" si="867"/>
        <v>0</v>
      </c>
      <c r="GC63" s="40"/>
      <c r="GD63" s="40"/>
      <c r="GE63" s="40"/>
      <c r="GF63" s="510">
        <f t="shared" si="868"/>
        <v>1</v>
      </c>
      <c r="GG63" s="40">
        <v>53.5</v>
      </c>
      <c r="GH63" s="657">
        <f t="shared" si="869"/>
        <v>1</v>
      </c>
      <c r="GI63" s="40">
        <v>27.8</v>
      </c>
      <c r="GJ63" s="510">
        <f t="shared" si="870"/>
        <v>0</v>
      </c>
      <c r="GK63" s="40"/>
      <c r="GL63" s="40"/>
      <c r="GM63" s="510">
        <f t="shared" si="871"/>
        <v>0</v>
      </c>
      <c r="GN63" s="40"/>
      <c r="GO63" s="40"/>
      <c r="GP63" s="40"/>
      <c r="GQ63" s="40"/>
      <c r="GR63" s="40"/>
      <c r="GS63" s="657">
        <f t="shared" si="872"/>
        <v>8</v>
      </c>
      <c r="GT63" s="40"/>
      <c r="GU63" s="510">
        <f t="shared" si="873"/>
        <v>2</v>
      </c>
      <c r="GV63" s="351">
        <f t="shared" si="874"/>
        <v>1</v>
      </c>
      <c r="GW63" s="40">
        <v>33.5</v>
      </c>
      <c r="GX63" s="40"/>
      <c r="GY63" s="351">
        <f t="shared" si="875"/>
        <v>1</v>
      </c>
      <c r="GZ63" s="40"/>
      <c r="HA63" s="40"/>
      <c r="HB63" s="40">
        <v>13.6</v>
      </c>
      <c r="HC63" s="40"/>
      <c r="HD63" s="40"/>
      <c r="HE63" s="40"/>
      <c r="HF63" s="40"/>
      <c r="HG63" s="40"/>
      <c r="HH63" s="510">
        <f t="shared" si="876"/>
        <v>0</v>
      </c>
      <c r="HI63" s="40"/>
      <c r="HJ63" s="40"/>
      <c r="HK63" s="40"/>
      <c r="HL63" s="40"/>
      <c r="HM63" s="40"/>
      <c r="HN63" s="40"/>
      <c r="HO63" s="510">
        <f t="shared" si="877"/>
        <v>1</v>
      </c>
      <c r="HP63" s="351">
        <f t="shared" si="878"/>
        <v>1</v>
      </c>
      <c r="HQ63" s="40">
        <v>35</v>
      </c>
      <c r="HR63" s="40"/>
      <c r="HS63" s="40"/>
      <c r="HT63" s="351">
        <f t="shared" si="879"/>
        <v>0</v>
      </c>
      <c r="HU63" s="40"/>
      <c r="HV63" s="40"/>
      <c r="HW63" s="40"/>
      <c r="HX63" s="40"/>
      <c r="HY63" s="44"/>
      <c r="HZ63" s="40"/>
      <c r="IA63" s="657">
        <f t="shared" si="880"/>
        <v>2</v>
      </c>
      <c r="IB63" s="510">
        <f t="shared" si="881"/>
        <v>1</v>
      </c>
      <c r="IC63" s="40">
        <v>41.7</v>
      </c>
      <c r="ID63" s="40"/>
      <c r="IE63" s="40"/>
      <c r="IF63" s="40"/>
      <c r="IG63" s="40"/>
      <c r="IH63" s="40"/>
      <c r="II63" s="40"/>
      <c r="IJ63" s="40"/>
      <c r="IK63" s="657">
        <f t="shared" si="882"/>
        <v>0</v>
      </c>
      <c r="IL63" s="510">
        <f t="shared" si="883"/>
        <v>0</v>
      </c>
      <c r="IM63" s="40"/>
      <c r="IN63" s="40"/>
      <c r="IO63" s="40"/>
      <c r="IP63" s="40"/>
      <c r="IQ63" s="40"/>
      <c r="IR63" s="40"/>
      <c r="IS63" s="657">
        <f t="shared" si="884"/>
        <v>2</v>
      </c>
      <c r="IT63" s="40"/>
      <c r="IU63" s="40"/>
      <c r="IV63" s="510">
        <f t="shared" si="885"/>
        <v>0</v>
      </c>
      <c r="IW63" s="40"/>
      <c r="IX63" s="40"/>
      <c r="IY63" s="44"/>
      <c r="IZ63" s="40"/>
      <c r="JA63" s="40"/>
      <c r="JB63" s="44"/>
      <c r="JC63" s="40"/>
      <c r="JD63" s="40"/>
      <c r="JE63" s="40"/>
      <c r="JF63" s="44"/>
      <c r="JG63" s="40"/>
      <c r="JH63" s="510">
        <f t="shared" si="886"/>
        <v>1</v>
      </c>
      <c r="JI63" s="40"/>
      <c r="JJ63" s="40">
        <v>13.6</v>
      </c>
      <c r="JK63" s="40"/>
      <c r="JL63" s="40"/>
      <c r="JM63" s="510">
        <f t="shared" si="887"/>
        <v>0</v>
      </c>
      <c r="JN63" s="40"/>
      <c r="JO63" s="513"/>
      <c r="JP63" s="657">
        <f t="shared" si="888"/>
        <v>8</v>
      </c>
      <c r="JQ63" s="510">
        <f t="shared" si="889"/>
        <v>2</v>
      </c>
      <c r="JR63" s="40"/>
      <c r="JS63" s="40">
        <v>33.799999999999997</v>
      </c>
      <c r="JT63" s="40">
        <v>26.3</v>
      </c>
      <c r="JU63" s="40"/>
      <c r="JV63" s="40"/>
      <c r="JW63" s="40"/>
      <c r="JX63" s="40"/>
      <c r="JY63" s="40"/>
      <c r="JZ63" s="40">
        <v>51.4</v>
      </c>
      <c r="KA63" s="40"/>
      <c r="KB63" s="40"/>
      <c r="KC63" s="40"/>
      <c r="KD63" s="510">
        <f t="shared" si="890"/>
        <v>0</v>
      </c>
      <c r="KE63" s="40"/>
      <c r="KF63" s="40"/>
      <c r="KG63" s="40"/>
      <c r="KH63" s="510">
        <f t="shared" si="891"/>
        <v>0</v>
      </c>
      <c r="KI63" s="40"/>
      <c r="KJ63" s="40"/>
      <c r="KK63" s="40"/>
      <c r="KL63" s="40"/>
      <c r="KM63" s="510">
        <f t="shared" si="892"/>
        <v>3</v>
      </c>
      <c r="KN63" s="40">
        <v>33.799999999999997</v>
      </c>
      <c r="KO63" s="40">
        <v>22.1</v>
      </c>
      <c r="KP63" s="41">
        <v>27.5</v>
      </c>
      <c r="KQ63" s="510">
        <f t="shared" si="893"/>
        <v>0</v>
      </c>
      <c r="KR63" s="40"/>
      <c r="KS63" s="40"/>
      <c r="KT63" s="40"/>
      <c r="KU63" s="657">
        <f t="shared" si="894"/>
        <v>2</v>
      </c>
      <c r="KV63" s="510">
        <f t="shared" si="895"/>
        <v>0</v>
      </c>
      <c r="KW63" s="40"/>
      <c r="KX63" s="40"/>
      <c r="KY63" s="40"/>
      <c r="KZ63" s="40"/>
      <c r="LA63" s="40"/>
      <c r="LB63" s="510">
        <f t="shared" si="896"/>
        <v>0</v>
      </c>
      <c r="LC63" s="40"/>
      <c r="LD63" s="40"/>
      <c r="LE63" s="40"/>
      <c r="LF63" s="351">
        <f t="shared" si="897"/>
        <v>0</v>
      </c>
      <c r="LG63" s="40"/>
      <c r="LH63" s="40"/>
      <c r="LI63" s="40"/>
      <c r="LJ63" s="510">
        <f t="shared" si="898"/>
        <v>0</v>
      </c>
      <c r="LK63" s="40"/>
      <c r="LL63" s="40"/>
      <c r="LM63" s="40"/>
      <c r="LN63" s="40"/>
      <c r="LO63" s="40"/>
      <c r="LP63" s="40"/>
      <c r="LQ63" s="40"/>
      <c r="LR63" s="40"/>
      <c r="LS63" s="40"/>
      <c r="LT63" s="40"/>
      <c r="LU63" s="40"/>
      <c r="LV63" s="40"/>
      <c r="LW63" s="40"/>
      <c r="LX63" s="40"/>
      <c r="LY63" s="510">
        <f t="shared" si="899"/>
        <v>0</v>
      </c>
      <c r="LZ63" s="40"/>
      <c r="MA63" s="40"/>
      <c r="MB63" s="40"/>
      <c r="MC63" s="40"/>
      <c r="MD63" s="40"/>
      <c r="ME63" s="510">
        <f t="shared" si="900"/>
        <v>0</v>
      </c>
      <c r="MF63" s="40"/>
      <c r="MG63" s="40"/>
      <c r="MH63" s="40"/>
      <c r="MI63" s="40"/>
      <c r="MJ63" s="510">
        <f t="shared" si="901"/>
        <v>1</v>
      </c>
      <c r="MK63" s="40"/>
      <c r="ML63" s="40"/>
      <c r="MM63" s="40"/>
      <c r="MN63" s="40"/>
      <c r="MO63" s="40"/>
      <c r="MP63" s="41">
        <v>26.6</v>
      </c>
      <c r="MQ63" s="163"/>
      <c r="MR63" s="40"/>
      <c r="MS63" s="40"/>
      <c r="MT63" s="40"/>
      <c r="MU63" s="40"/>
      <c r="MV63" s="40"/>
      <c r="MW63" s="40"/>
      <c r="MX63" s="40"/>
      <c r="MY63" s="40"/>
      <c r="MZ63" s="40"/>
      <c r="NA63" s="34" t="s">
        <v>1049</v>
      </c>
      <c r="NB63" s="34" t="s">
        <v>1049</v>
      </c>
      <c r="NC63" s="34" t="s">
        <v>1061</v>
      </c>
      <c r="ND63" s="34"/>
    </row>
    <row r="64" spans="1:368" ht="23" customHeight="1">
      <c r="A64" s="1248">
        <v>46</v>
      </c>
      <c r="B64" s="55" t="s">
        <v>606</v>
      </c>
      <c r="C64" s="2">
        <v>2022</v>
      </c>
      <c r="D64" s="34" t="s">
        <v>59</v>
      </c>
      <c r="E64" s="34" t="s">
        <v>167</v>
      </c>
      <c r="F64" s="34" t="s">
        <v>50</v>
      </c>
      <c r="G64" s="35">
        <v>9814</v>
      </c>
      <c r="H64" s="36">
        <v>0.53</v>
      </c>
      <c r="I64" s="37">
        <v>0.92</v>
      </c>
      <c r="J64" s="2" t="s">
        <v>607</v>
      </c>
      <c r="K64" s="34" t="s">
        <v>608</v>
      </c>
      <c r="L64" s="34" t="s">
        <v>609</v>
      </c>
      <c r="M64" s="46" t="s">
        <v>610</v>
      </c>
      <c r="N64" s="2" t="s">
        <v>157</v>
      </c>
      <c r="O64" s="2" t="s">
        <v>39</v>
      </c>
      <c r="P64" s="36" t="s">
        <v>39</v>
      </c>
      <c r="Q64" s="2" t="s">
        <v>39</v>
      </c>
      <c r="R64" s="34" t="s">
        <v>86</v>
      </c>
      <c r="S64" s="39" t="s">
        <v>611</v>
      </c>
      <c r="T64" s="39" t="s">
        <v>97</v>
      </c>
      <c r="U64" s="34" t="s">
        <v>50</v>
      </c>
      <c r="V64" s="159"/>
      <c r="W64" s="657">
        <f t="shared" si="832"/>
        <v>1</v>
      </c>
      <c r="X64" s="510">
        <f t="shared" si="833"/>
        <v>0</v>
      </c>
      <c r="Y64" s="40"/>
      <c r="Z64" s="510">
        <f t="shared" si="834"/>
        <v>0</v>
      </c>
      <c r="AA64" s="40"/>
      <c r="AB64" s="510">
        <f t="shared" si="835"/>
        <v>0</v>
      </c>
      <c r="AC64" s="40"/>
      <c r="AD64" s="510">
        <f t="shared" si="836"/>
        <v>0</v>
      </c>
      <c r="AE64" s="40"/>
      <c r="AF64" s="40"/>
      <c r="AG64" s="40"/>
      <c r="AH64" s="40"/>
      <c r="AI64" s="510">
        <f t="shared" si="837"/>
        <v>0</v>
      </c>
      <c r="AJ64" s="40"/>
      <c r="AL64" s="40"/>
      <c r="AM64" s="351">
        <f t="shared" si="838"/>
        <v>0</v>
      </c>
      <c r="AN64" s="40"/>
      <c r="AO64" s="40"/>
      <c r="AP64" s="40"/>
      <c r="AQ64" s="40"/>
      <c r="AR64" s="40"/>
      <c r="AS64" s="40"/>
      <c r="AT64" s="40"/>
      <c r="AU64" s="40"/>
      <c r="AV64" s="40"/>
      <c r="AW64" s="40"/>
      <c r="AX64" s="40"/>
      <c r="AZ64" s="40"/>
      <c r="BB64" s="40"/>
      <c r="BC64" s="510">
        <f t="shared" si="839"/>
        <v>0</v>
      </c>
      <c r="BD64" s="40"/>
      <c r="BE64" s="40"/>
      <c r="BF64" s="510">
        <f t="shared" si="840"/>
        <v>1</v>
      </c>
      <c r="BG64" s="40"/>
      <c r="BH64" s="40"/>
      <c r="BI64" s="40"/>
      <c r="BJ64" s="41" t="s">
        <v>960</v>
      </c>
      <c r="BK64" s="657">
        <f t="shared" si="841"/>
        <v>2</v>
      </c>
      <c r="BL64" s="40"/>
      <c r="BM64" s="40"/>
      <c r="BN64" s="510">
        <f t="shared" si="842"/>
        <v>1</v>
      </c>
      <c r="BO64" s="40"/>
      <c r="BP64" s="41" t="s">
        <v>812</v>
      </c>
      <c r="BQ64" s="40"/>
      <c r="BR64" s="510">
        <f t="shared" si="843"/>
        <v>0</v>
      </c>
      <c r="BS64" s="40"/>
      <c r="BT64" s="40"/>
      <c r="BU64" s="510">
        <f t="shared" si="844"/>
        <v>0</v>
      </c>
      <c r="BV64" s="40"/>
      <c r="BW64" s="510">
        <f t="shared" si="845"/>
        <v>0</v>
      </c>
      <c r="BX64" s="40"/>
      <c r="BZ64" s="510">
        <f t="shared" si="846"/>
        <v>1</v>
      </c>
      <c r="CA64" s="41" t="s">
        <v>811</v>
      </c>
      <c r="CB64" s="40"/>
      <c r="CC64" s="40"/>
      <c r="CD64" s="40"/>
      <c r="CE64" s="657">
        <f t="shared" si="847"/>
        <v>4</v>
      </c>
      <c r="CF64" s="40"/>
      <c r="CG64" s="510">
        <f t="shared" si="848"/>
        <v>3</v>
      </c>
      <c r="CH64" s="40"/>
      <c r="CJ64" s="41" t="s">
        <v>827</v>
      </c>
      <c r="CK64" s="40"/>
      <c r="CL64" s="351">
        <f t="shared" si="849"/>
        <v>1</v>
      </c>
      <c r="CM64" s="41" t="s">
        <v>831</v>
      </c>
      <c r="CN64" s="40"/>
      <c r="CO64" s="40"/>
      <c r="CP64" s="351">
        <f t="shared" si="850"/>
        <v>1</v>
      </c>
      <c r="CQ64" s="40"/>
      <c r="CR64" s="41" t="s">
        <v>812</v>
      </c>
      <c r="CS64" s="40"/>
      <c r="CT64" s="40"/>
      <c r="CU64" s="40"/>
      <c r="CV64" s="40"/>
      <c r="CW64" s="40"/>
      <c r="CX64" s="351">
        <f t="shared" si="851"/>
        <v>0</v>
      </c>
      <c r="CY64" s="40"/>
      <c r="CZ64" s="40"/>
      <c r="DA64" s="40"/>
      <c r="DB64" s="40"/>
      <c r="DC64" s="510">
        <f t="shared" si="852"/>
        <v>0</v>
      </c>
      <c r="DD64" s="40"/>
      <c r="DE64" s="40"/>
      <c r="DF64" s="40"/>
      <c r="DG64" s="40"/>
      <c r="DH64" s="40"/>
      <c r="DI64" s="40"/>
      <c r="DJ64" s="40"/>
      <c r="DK64" s="40"/>
      <c r="DL64" s="40"/>
      <c r="DM64" s="40"/>
      <c r="DN64" s="40"/>
      <c r="DO64" s="510">
        <f t="shared" si="853"/>
        <v>2</v>
      </c>
      <c r="DP64" s="40"/>
      <c r="DQ64" s="40" t="s">
        <v>828</v>
      </c>
      <c r="DR64" s="40" t="s">
        <v>829</v>
      </c>
      <c r="DS64" s="510">
        <f t="shared" si="854"/>
        <v>0</v>
      </c>
      <c r="DT64" s="40"/>
      <c r="DU64" s="40"/>
      <c r="DV64" s="40"/>
      <c r="DW64" s="40"/>
      <c r="DX64" s="40"/>
      <c r="DY64" s="40"/>
      <c r="DZ64" s="40"/>
      <c r="EA64" s="657">
        <f t="shared" si="855"/>
        <v>5</v>
      </c>
      <c r="EB64" s="40"/>
      <c r="EC64" s="510">
        <f t="shared" si="856"/>
        <v>2</v>
      </c>
      <c r="ED64" s="351">
        <f t="shared" si="857"/>
        <v>1</v>
      </c>
      <c r="EE64" s="40"/>
      <c r="EF64" s="40" t="s">
        <v>897</v>
      </c>
      <c r="EG64" s="40"/>
      <c r="EH64" s="40"/>
      <c r="EJ64" s="40"/>
      <c r="EK64" s="351">
        <f t="shared" si="858"/>
        <v>1</v>
      </c>
      <c r="EL64" s="41" t="s">
        <v>939</v>
      </c>
      <c r="EM64" s="41"/>
      <c r="EO64" s="40"/>
      <c r="EP64" s="351">
        <f t="shared" si="859"/>
        <v>0</v>
      </c>
      <c r="EQ64" s="40"/>
      <c r="ER64" s="40"/>
      <c r="ES64" s="40"/>
      <c r="ET64" s="40"/>
      <c r="EU64" s="40"/>
      <c r="EV64" s="40"/>
      <c r="EW64" s="510">
        <f t="shared" si="860"/>
        <v>1</v>
      </c>
      <c r="EX64" s="351">
        <f t="shared" si="902"/>
        <v>1</v>
      </c>
      <c r="EY64" s="41" t="s">
        <v>949</v>
      </c>
      <c r="EZ64" s="40"/>
      <c r="FA64" s="351">
        <f t="shared" si="861"/>
        <v>0</v>
      </c>
      <c r="FB64" s="40"/>
      <c r="FC64" s="40"/>
      <c r="FD64" s="40"/>
      <c r="FF64" s="40"/>
      <c r="FG64" s="351">
        <f t="shared" si="862"/>
        <v>0</v>
      </c>
      <c r="FH64" s="40"/>
      <c r="FI64" s="40"/>
      <c r="FJ64" s="351">
        <f t="shared" si="863"/>
        <v>0</v>
      </c>
      <c r="FK64" s="40"/>
      <c r="FL64" s="40"/>
      <c r="FM64" s="40"/>
      <c r="FN64" s="657">
        <f t="shared" si="864"/>
        <v>4</v>
      </c>
      <c r="FO64" s="40"/>
      <c r="FP64" s="510">
        <f t="shared" si="865"/>
        <v>3</v>
      </c>
      <c r="FQ64" s="40"/>
      <c r="FS64" s="40"/>
      <c r="FT64" s="351">
        <f t="shared" si="866"/>
        <v>1</v>
      </c>
      <c r="FU64" s="41" t="s">
        <v>926</v>
      </c>
      <c r="FV64" s="40"/>
      <c r="FW64" s="40"/>
      <c r="FX64" s="40"/>
      <c r="FY64" s="40"/>
      <c r="GA64" s="40"/>
      <c r="GB64" s="510">
        <f t="shared" si="867"/>
        <v>2</v>
      </c>
      <c r="GC64" s="40" t="s">
        <v>924</v>
      </c>
      <c r="GD64" s="40" t="s">
        <v>911</v>
      </c>
      <c r="GE64" s="40"/>
      <c r="GF64" s="510">
        <f t="shared" si="868"/>
        <v>1</v>
      </c>
      <c r="GG64" s="41" t="s">
        <v>925</v>
      </c>
      <c r="GH64" s="657">
        <f t="shared" si="869"/>
        <v>0</v>
      </c>
      <c r="GI64" s="40"/>
      <c r="GJ64" s="510">
        <f t="shared" si="870"/>
        <v>0</v>
      </c>
      <c r="GK64" s="40"/>
      <c r="GL64" s="40"/>
      <c r="GM64" s="510">
        <f t="shared" si="871"/>
        <v>0</v>
      </c>
      <c r="GN64" s="40"/>
      <c r="GO64" s="40"/>
      <c r="GP64" s="40"/>
      <c r="GQ64" s="40"/>
      <c r="GR64" s="40"/>
      <c r="GS64" s="657">
        <f t="shared" si="872"/>
        <v>7</v>
      </c>
      <c r="GT64" s="40"/>
      <c r="GU64" s="510">
        <f t="shared" si="873"/>
        <v>2</v>
      </c>
      <c r="GV64" s="351">
        <f t="shared" si="874"/>
        <v>1</v>
      </c>
      <c r="GW64" s="41" t="s">
        <v>872</v>
      </c>
      <c r="GX64" s="41"/>
      <c r="GY64" s="351">
        <f t="shared" si="875"/>
        <v>1</v>
      </c>
      <c r="GZ64" s="40"/>
      <c r="HA64" s="41" t="s">
        <v>873</v>
      </c>
      <c r="HB64" s="41"/>
      <c r="HC64" s="40"/>
      <c r="HD64" s="40"/>
      <c r="HE64" s="40"/>
      <c r="HF64" s="40"/>
      <c r="HG64" s="40"/>
      <c r="HH64" s="510">
        <f t="shared" si="876"/>
        <v>1</v>
      </c>
      <c r="HI64" s="40"/>
      <c r="HJ64" s="40"/>
      <c r="HK64" s="40"/>
      <c r="HL64" s="40" t="s">
        <v>884</v>
      </c>
      <c r="HM64" s="40"/>
      <c r="HN64" s="40"/>
      <c r="HO64" s="510">
        <f t="shared" si="877"/>
        <v>3</v>
      </c>
      <c r="HP64" s="351">
        <f t="shared" si="878"/>
        <v>2</v>
      </c>
      <c r="HQ64" s="41" t="s">
        <v>897</v>
      </c>
      <c r="HR64" s="40" t="s">
        <v>898</v>
      </c>
      <c r="HS64" s="40"/>
      <c r="HT64" s="351">
        <f t="shared" si="879"/>
        <v>1</v>
      </c>
      <c r="HU64" s="40"/>
      <c r="HV64" s="40" t="s">
        <v>812</v>
      </c>
      <c r="HW64" s="40"/>
      <c r="HX64" s="40"/>
      <c r="HZ64" s="40"/>
      <c r="IA64" s="657">
        <f t="shared" si="880"/>
        <v>1</v>
      </c>
      <c r="IB64" s="510">
        <f t="shared" si="881"/>
        <v>2</v>
      </c>
      <c r="IC64" s="40"/>
      <c r="ID64" s="40"/>
      <c r="IE64" s="41" t="s">
        <v>912</v>
      </c>
      <c r="IF64" s="40" t="s">
        <v>911</v>
      </c>
      <c r="IG64" s="40"/>
      <c r="IH64" s="40"/>
      <c r="II64" s="41"/>
      <c r="IJ64" s="40"/>
      <c r="IK64" s="657">
        <f t="shared" si="882"/>
        <v>1</v>
      </c>
      <c r="IL64" s="510">
        <f t="shared" si="883"/>
        <v>2</v>
      </c>
      <c r="IM64" s="41" t="s">
        <v>920</v>
      </c>
      <c r="IN64" s="40"/>
      <c r="IO64" s="40"/>
      <c r="IP64" s="40"/>
      <c r="IQ64" s="41" t="s">
        <v>921</v>
      </c>
      <c r="IR64" s="40"/>
      <c r="IS64" s="657">
        <f t="shared" si="884"/>
        <v>3</v>
      </c>
      <c r="IT64" s="40"/>
      <c r="IU64" s="40"/>
      <c r="IV64" s="510">
        <f t="shared" si="885"/>
        <v>1</v>
      </c>
      <c r="IW64" s="40"/>
      <c r="IX64" s="40"/>
      <c r="IZ64" s="40"/>
      <c r="JA64" s="40"/>
      <c r="JC64" s="40"/>
      <c r="JD64" s="40"/>
      <c r="JE64" s="40"/>
      <c r="JG64" s="40" t="s">
        <v>829</v>
      </c>
      <c r="JH64" s="510">
        <f t="shared" si="886"/>
        <v>1</v>
      </c>
      <c r="JI64" s="40" t="s">
        <v>898</v>
      </c>
      <c r="JJ64" s="40"/>
      <c r="JK64" s="40"/>
      <c r="JL64" s="40"/>
      <c r="JM64" s="510">
        <f t="shared" si="887"/>
        <v>1</v>
      </c>
      <c r="JN64" s="41" t="s">
        <v>949</v>
      </c>
      <c r="JO64" s="525"/>
      <c r="JP64" s="657">
        <f t="shared" si="888"/>
        <v>1</v>
      </c>
      <c r="JQ64" s="510">
        <f t="shared" si="889"/>
        <v>0</v>
      </c>
      <c r="JR64" s="40"/>
      <c r="JS64" s="40"/>
      <c r="JT64" s="40"/>
      <c r="JU64" s="40"/>
      <c r="JV64" s="40"/>
      <c r="JW64" s="40"/>
      <c r="JX64" s="40"/>
      <c r="JY64" s="40"/>
      <c r="JZ64" s="40"/>
      <c r="KA64" s="40"/>
      <c r="KB64" s="40"/>
      <c r="KC64" s="40"/>
      <c r="KD64" s="510">
        <f t="shared" si="890"/>
        <v>0</v>
      </c>
      <c r="KE64" s="40"/>
      <c r="KF64" s="40"/>
      <c r="KG64" s="40"/>
      <c r="KH64" s="510">
        <f t="shared" si="891"/>
        <v>0</v>
      </c>
      <c r="KI64" s="40"/>
      <c r="KJ64" s="40"/>
      <c r="KK64" s="40"/>
      <c r="KL64" s="40"/>
      <c r="KM64" s="510">
        <f t="shared" si="892"/>
        <v>0</v>
      </c>
      <c r="KN64" s="40"/>
      <c r="KO64" s="40"/>
      <c r="KP64" s="40"/>
      <c r="KQ64" s="510">
        <f t="shared" si="893"/>
        <v>1</v>
      </c>
      <c r="KR64" s="40"/>
      <c r="KS64" s="41" t="s">
        <v>1016</v>
      </c>
      <c r="KT64" s="40" t="s">
        <v>1017</v>
      </c>
      <c r="KU64" s="657">
        <f t="shared" si="894"/>
        <v>0</v>
      </c>
      <c r="KV64" s="510">
        <f t="shared" si="895"/>
        <v>0</v>
      </c>
      <c r="KW64" s="40"/>
      <c r="KX64" s="40"/>
      <c r="KY64" s="40"/>
      <c r="KZ64" s="40"/>
      <c r="LA64" s="40"/>
      <c r="LB64" s="510">
        <f t="shared" si="896"/>
        <v>0</v>
      </c>
      <c r="LC64" s="40"/>
      <c r="LD64" s="40"/>
      <c r="LE64" s="40"/>
      <c r="LF64" s="351">
        <f t="shared" si="897"/>
        <v>0</v>
      </c>
      <c r="LG64" s="40"/>
      <c r="LH64" s="40"/>
      <c r="LI64" s="40"/>
      <c r="LJ64" s="510">
        <f t="shared" si="898"/>
        <v>0</v>
      </c>
      <c r="LK64" s="40"/>
      <c r="LL64" s="40"/>
      <c r="LM64" s="40"/>
      <c r="LN64" s="40"/>
      <c r="LO64" s="40"/>
      <c r="LP64" s="40"/>
      <c r="LQ64" s="40"/>
      <c r="LR64" s="40"/>
      <c r="LS64" s="40"/>
      <c r="LT64" s="40"/>
      <c r="LU64" s="40"/>
      <c r="LV64" s="40"/>
      <c r="LW64" s="40"/>
      <c r="LX64" s="40"/>
      <c r="LY64" s="510">
        <f t="shared" si="899"/>
        <v>0</v>
      </c>
      <c r="LZ64" s="40"/>
      <c r="MA64" s="40"/>
      <c r="MB64" s="40"/>
      <c r="MC64" s="40"/>
      <c r="MD64" s="40"/>
      <c r="ME64" s="510">
        <f t="shared" si="900"/>
        <v>0</v>
      </c>
      <c r="MF64" s="40"/>
      <c r="MG64" s="40"/>
      <c r="MH64" s="40"/>
      <c r="MI64" s="40"/>
      <c r="MJ64" s="510">
        <f t="shared" si="901"/>
        <v>0</v>
      </c>
      <c r="MK64" s="40"/>
      <c r="ML64" s="40"/>
      <c r="MM64" s="40"/>
      <c r="MN64" s="40"/>
      <c r="MO64" s="40"/>
      <c r="MP64" s="40"/>
      <c r="MQ64" s="169"/>
      <c r="MR64" s="40"/>
      <c r="MS64" s="40"/>
      <c r="MT64" s="40"/>
      <c r="MU64" s="40"/>
      <c r="MV64" s="40"/>
      <c r="MW64" s="40"/>
      <c r="MX64" s="40"/>
      <c r="MY64" s="40"/>
      <c r="MZ64" s="40"/>
      <c r="NA64" s="34"/>
      <c r="NB64" s="34"/>
      <c r="NC64" s="34" t="s">
        <v>1187</v>
      </c>
      <c r="ND64" s="34"/>
    </row>
    <row r="65" spans="1:368" ht="23" customHeight="1">
      <c r="A65" s="1248">
        <v>47</v>
      </c>
      <c r="B65" s="56" t="s">
        <v>174</v>
      </c>
      <c r="C65" s="57">
        <v>2017</v>
      </c>
      <c r="D65" s="58" t="s">
        <v>22</v>
      </c>
      <c r="E65" s="58" t="s">
        <v>23</v>
      </c>
      <c r="F65" s="58" t="s">
        <v>24</v>
      </c>
      <c r="G65" s="59">
        <v>855</v>
      </c>
      <c r="H65" s="60">
        <v>0.65100000000000002</v>
      </c>
      <c r="I65" s="61"/>
      <c r="J65" s="3" t="s">
        <v>175</v>
      </c>
      <c r="K65" s="62" t="s">
        <v>176</v>
      </c>
      <c r="L65" s="62" t="s">
        <v>28</v>
      </c>
      <c r="M65" s="3" t="s">
        <v>177</v>
      </c>
      <c r="N65" s="3">
        <v>1</v>
      </c>
      <c r="O65" s="3" t="s">
        <v>178</v>
      </c>
      <c r="P65" s="60">
        <v>0.90300000000000002</v>
      </c>
      <c r="Q65" s="3" t="s">
        <v>179</v>
      </c>
      <c r="R65" s="58" t="s">
        <v>86</v>
      </c>
      <c r="S65" s="63" t="s">
        <v>180</v>
      </c>
      <c r="T65" s="63" t="s">
        <v>117</v>
      </c>
      <c r="U65" s="58" t="s">
        <v>181</v>
      </c>
      <c r="V65" s="153"/>
      <c r="W65" s="657">
        <f t="shared" si="832"/>
        <v>0</v>
      </c>
      <c r="X65" s="510">
        <f t="shared" si="833"/>
        <v>0</v>
      </c>
      <c r="Y65" s="64"/>
      <c r="Z65" s="510">
        <f t="shared" si="834"/>
        <v>0</v>
      </c>
      <c r="AA65" s="64"/>
      <c r="AB65" s="510">
        <f t="shared" si="835"/>
        <v>0</v>
      </c>
      <c r="AC65" s="64"/>
      <c r="AD65" s="510">
        <f t="shared" si="836"/>
        <v>0</v>
      </c>
      <c r="AE65" s="64"/>
      <c r="AF65" s="64"/>
      <c r="AG65" s="64"/>
      <c r="AH65" s="64"/>
      <c r="AI65" s="510">
        <f t="shared" si="837"/>
        <v>0</v>
      </c>
      <c r="AJ65" s="64"/>
      <c r="AK65" s="65"/>
      <c r="AL65" s="64"/>
      <c r="AM65" s="351">
        <f t="shared" si="838"/>
        <v>0</v>
      </c>
      <c r="AN65" s="64"/>
      <c r="AO65" s="64"/>
      <c r="AP65" s="64"/>
      <c r="AQ65" s="64"/>
      <c r="AR65" s="64"/>
      <c r="AS65" s="64"/>
      <c r="AT65" s="64"/>
      <c r="AU65" s="64"/>
      <c r="AV65" s="64"/>
      <c r="AW65" s="64"/>
      <c r="AX65" s="64"/>
      <c r="AY65" s="65"/>
      <c r="AZ65" s="64"/>
      <c r="BA65" s="65"/>
      <c r="BB65" s="64"/>
      <c r="BC65" s="510">
        <f t="shared" si="839"/>
        <v>0</v>
      </c>
      <c r="BD65" s="64"/>
      <c r="BE65" s="64"/>
      <c r="BF65" s="510">
        <f t="shared" si="840"/>
        <v>0</v>
      </c>
      <c r="BG65" s="64"/>
      <c r="BH65" s="64"/>
      <c r="BI65" s="64"/>
      <c r="BJ65" s="64"/>
      <c r="BK65" s="657">
        <f t="shared" si="841"/>
        <v>0</v>
      </c>
      <c r="BL65" s="64"/>
      <c r="BM65" s="64"/>
      <c r="BN65" s="510">
        <f t="shared" si="842"/>
        <v>0</v>
      </c>
      <c r="BO65" s="64"/>
      <c r="BP65" s="64"/>
      <c r="BQ65" s="64"/>
      <c r="BR65" s="510">
        <f t="shared" si="843"/>
        <v>0</v>
      </c>
      <c r="BS65" s="64"/>
      <c r="BT65" s="64"/>
      <c r="BU65" s="510">
        <f t="shared" si="844"/>
        <v>0</v>
      </c>
      <c r="BV65" s="64"/>
      <c r="BW65" s="510">
        <f t="shared" si="845"/>
        <v>0</v>
      </c>
      <c r="BX65" s="64"/>
      <c r="BY65" s="66"/>
      <c r="BZ65" s="510">
        <f t="shared" si="846"/>
        <v>0</v>
      </c>
      <c r="CA65" s="64"/>
      <c r="CB65" s="64"/>
      <c r="CC65" s="64"/>
      <c r="CD65" s="64"/>
      <c r="CE65" s="657">
        <f t="shared" si="847"/>
        <v>0</v>
      </c>
      <c r="CF65" s="64"/>
      <c r="CG65" s="510">
        <f t="shared" si="848"/>
        <v>0</v>
      </c>
      <c r="CH65" s="64"/>
      <c r="CI65" s="65"/>
      <c r="CJ65" s="64"/>
      <c r="CK65" s="64"/>
      <c r="CL65" s="351">
        <f t="shared" si="849"/>
        <v>0</v>
      </c>
      <c r="CM65" s="64"/>
      <c r="CN65" s="64"/>
      <c r="CO65" s="64"/>
      <c r="CP65" s="351">
        <f t="shared" si="850"/>
        <v>0</v>
      </c>
      <c r="CQ65" s="64"/>
      <c r="CR65" s="64"/>
      <c r="CS65" s="64"/>
      <c r="CT65" s="64"/>
      <c r="CU65" s="64"/>
      <c r="CV65" s="64"/>
      <c r="CW65" s="64"/>
      <c r="CX65" s="351">
        <f t="shared" si="851"/>
        <v>0</v>
      </c>
      <c r="CY65" s="64"/>
      <c r="CZ65" s="64"/>
      <c r="DA65" s="64"/>
      <c r="DB65" s="64"/>
      <c r="DC65" s="510">
        <f t="shared" si="852"/>
        <v>0</v>
      </c>
      <c r="DD65" s="64"/>
      <c r="DE65" s="64"/>
      <c r="DF65" s="64"/>
      <c r="DG65" s="64"/>
      <c r="DH65" s="64"/>
      <c r="DI65" s="64"/>
      <c r="DJ65" s="64"/>
      <c r="DK65" s="64"/>
      <c r="DL65" s="64"/>
      <c r="DM65" s="64"/>
      <c r="DN65" s="64"/>
      <c r="DO65" s="510">
        <f t="shared" si="853"/>
        <v>0</v>
      </c>
      <c r="DP65" s="64"/>
      <c r="DQ65" s="64"/>
      <c r="DR65" s="64"/>
      <c r="DS65" s="510">
        <f t="shared" si="854"/>
        <v>0</v>
      </c>
      <c r="DT65" s="64"/>
      <c r="DU65" s="64"/>
      <c r="DV65" s="64"/>
      <c r="DW65" s="64"/>
      <c r="DX65" s="64"/>
      <c r="DY65" s="64"/>
      <c r="DZ65" s="64"/>
      <c r="EA65" s="657">
        <f t="shared" si="855"/>
        <v>7</v>
      </c>
      <c r="EB65" s="64"/>
      <c r="EC65" s="510">
        <f t="shared" si="856"/>
        <v>1</v>
      </c>
      <c r="ED65" s="351">
        <f t="shared" si="857"/>
        <v>1</v>
      </c>
      <c r="EE65" s="64"/>
      <c r="EF65" s="64"/>
      <c r="EG65" s="64">
        <v>26.5</v>
      </c>
      <c r="EH65" s="64"/>
      <c r="EI65" s="65"/>
      <c r="EJ65" s="64"/>
      <c r="EK65" s="351">
        <f t="shared" si="858"/>
        <v>0</v>
      </c>
      <c r="EL65" s="64"/>
      <c r="EM65" s="64"/>
      <c r="EN65" s="65"/>
      <c r="EO65" s="64"/>
      <c r="EP65" s="351">
        <f t="shared" si="859"/>
        <v>0</v>
      </c>
      <c r="EQ65" s="64"/>
      <c r="ER65" s="64"/>
      <c r="ES65" s="64"/>
      <c r="ET65" s="64"/>
      <c r="EU65" s="64"/>
      <c r="EV65" s="64"/>
      <c r="EW65" s="510">
        <f t="shared" si="860"/>
        <v>2</v>
      </c>
      <c r="EX65" s="351">
        <f t="shared" si="902"/>
        <v>0</v>
      </c>
      <c r="EY65" s="64"/>
      <c r="EZ65" s="64"/>
      <c r="FA65" s="351">
        <f t="shared" si="861"/>
        <v>0</v>
      </c>
      <c r="FB65" s="64"/>
      <c r="FC65" s="64"/>
      <c r="FD65" s="64"/>
      <c r="FE65" s="65"/>
      <c r="FF65" s="64"/>
      <c r="FG65" s="351">
        <f t="shared" si="862"/>
        <v>0</v>
      </c>
      <c r="FH65" s="64"/>
      <c r="FI65" s="64"/>
      <c r="FJ65" s="351">
        <f t="shared" si="863"/>
        <v>2</v>
      </c>
      <c r="FK65" s="64"/>
      <c r="FL65" s="67">
        <v>28.6</v>
      </c>
      <c r="FM65" s="67">
        <v>42.2</v>
      </c>
      <c r="FN65" s="657">
        <f t="shared" si="864"/>
        <v>0</v>
      </c>
      <c r="FO65" s="64"/>
      <c r="FP65" s="510">
        <f t="shared" si="865"/>
        <v>0</v>
      </c>
      <c r="FQ65" s="64"/>
      <c r="FR65" s="65"/>
      <c r="FS65" s="64"/>
      <c r="FT65" s="351">
        <f t="shared" si="866"/>
        <v>0</v>
      </c>
      <c r="FU65" s="64"/>
      <c r="FV65" s="64"/>
      <c r="FW65" s="64"/>
      <c r="FX65" s="64"/>
      <c r="FY65" s="64"/>
      <c r="FZ65" s="65"/>
      <c r="GA65" s="64"/>
      <c r="GB65" s="510">
        <f t="shared" si="867"/>
        <v>0</v>
      </c>
      <c r="GC65" s="64"/>
      <c r="GD65" s="64"/>
      <c r="GE65" s="64"/>
      <c r="GF65" s="510">
        <f t="shared" si="868"/>
        <v>0</v>
      </c>
      <c r="GG65" s="64"/>
      <c r="GH65" s="657">
        <f t="shared" si="869"/>
        <v>0</v>
      </c>
      <c r="GI65" s="64"/>
      <c r="GJ65" s="510">
        <f t="shared" si="870"/>
        <v>0</v>
      </c>
      <c r="GK65" s="64"/>
      <c r="GL65" s="64"/>
      <c r="GM65" s="510">
        <f t="shared" si="871"/>
        <v>0</v>
      </c>
      <c r="GN65" s="64"/>
      <c r="GO65" s="64"/>
      <c r="GP65" s="64"/>
      <c r="GQ65" s="64"/>
      <c r="GR65" s="64"/>
      <c r="GS65" s="657">
        <f t="shared" si="872"/>
        <v>16</v>
      </c>
      <c r="GT65" s="64">
        <v>81.099999999999994</v>
      </c>
      <c r="GU65" s="510">
        <f t="shared" si="873"/>
        <v>4</v>
      </c>
      <c r="GV65" s="351">
        <f t="shared" si="874"/>
        <v>1</v>
      </c>
      <c r="GW65" s="67">
        <v>45.3</v>
      </c>
      <c r="GX65" s="67"/>
      <c r="GY65" s="351">
        <f t="shared" si="875"/>
        <v>3</v>
      </c>
      <c r="GZ65" s="64"/>
      <c r="HA65" s="64">
        <v>19.7</v>
      </c>
      <c r="HB65" s="67"/>
      <c r="HC65" s="64">
        <v>23.3</v>
      </c>
      <c r="HD65" s="64">
        <v>23.3</v>
      </c>
      <c r="HE65" s="64"/>
      <c r="HF65" s="64"/>
      <c r="HG65" s="64"/>
      <c r="HH65" s="510">
        <f t="shared" si="876"/>
        <v>1</v>
      </c>
      <c r="HI65" s="64"/>
      <c r="HJ65" s="64">
        <v>19.2</v>
      </c>
      <c r="HK65" s="64"/>
      <c r="HL65" s="64"/>
      <c r="HM65" s="64"/>
      <c r="HN65" s="64"/>
      <c r="HO65" s="510">
        <f t="shared" si="877"/>
        <v>3</v>
      </c>
      <c r="HP65" s="351">
        <f t="shared" si="878"/>
        <v>2</v>
      </c>
      <c r="HQ65" s="67">
        <v>39.200000000000003</v>
      </c>
      <c r="HR65" s="64"/>
      <c r="HS65" s="64">
        <v>55.1</v>
      </c>
      <c r="HT65" s="351">
        <f t="shared" si="879"/>
        <v>1</v>
      </c>
      <c r="HU65" s="64"/>
      <c r="HV65" s="64">
        <v>6.9</v>
      </c>
      <c r="HW65" s="64"/>
      <c r="HX65" s="64"/>
      <c r="HY65" s="65"/>
      <c r="HZ65" s="64"/>
      <c r="IA65" s="657">
        <f t="shared" si="880"/>
        <v>8</v>
      </c>
      <c r="IB65" s="510">
        <f t="shared" si="881"/>
        <v>7</v>
      </c>
      <c r="IC65" s="64">
        <v>96.6</v>
      </c>
      <c r="ID65" s="64">
        <v>79.599999999999994</v>
      </c>
      <c r="IE65" s="64">
        <v>38.6</v>
      </c>
      <c r="IF65" s="64">
        <v>86.5</v>
      </c>
      <c r="IG65" s="67">
        <v>40</v>
      </c>
      <c r="IH65" s="64">
        <v>27.4</v>
      </c>
      <c r="II65" s="64"/>
      <c r="IJ65" s="64">
        <v>39.1</v>
      </c>
      <c r="IK65" s="657">
        <f t="shared" si="882"/>
        <v>6</v>
      </c>
      <c r="IL65" s="510">
        <f t="shared" si="883"/>
        <v>5</v>
      </c>
      <c r="IM65" s="64">
        <v>61.9</v>
      </c>
      <c r="IN65" s="64">
        <v>61.9</v>
      </c>
      <c r="IO65" s="64">
        <v>41.6</v>
      </c>
      <c r="IP65" s="64">
        <v>51.5</v>
      </c>
      <c r="IQ65" s="64"/>
      <c r="IR65" s="64">
        <v>53</v>
      </c>
      <c r="IS65" s="657">
        <f t="shared" si="884"/>
        <v>5</v>
      </c>
      <c r="IT65" s="64"/>
      <c r="IU65" s="64"/>
      <c r="IV65" s="510">
        <f t="shared" si="885"/>
        <v>0</v>
      </c>
      <c r="IW65" s="64"/>
      <c r="IX65" s="64"/>
      <c r="IY65" s="65"/>
      <c r="IZ65" s="64"/>
      <c r="JA65" s="64"/>
      <c r="JB65" s="65"/>
      <c r="JC65" s="64"/>
      <c r="JD65" s="64"/>
      <c r="JE65" s="64"/>
      <c r="JF65" s="65"/>
      <c r="JG65" s="64"/>
      <c r="JH65" s="510">
        <f t="shared" si="886"/>
        <v>2</v>
      </c>
      <c r="JI65" s="64"/>
      <c r="JJ65" s="67">
        <v>31.1</v>
      </c>
      <c r="JK65" s="67"/>
      <c r="JL65" s="64">
        <v>2.1</v>
      </c>
      <c r="JM65" s="510">
        <f t="shared" si="887"/>
        <v>1</v>
      </c>
      <c r="JN65" s="67">
        <v>28.3</v>
      </c>
      <c r="JO65" s="513"/>
      <c r="JP65" s="657">
        <f t="shared" si="888"/>
        <v>0</v>
      </c>
      <c r="JQ65" s="510">
        <f t="shared" si="889"/>
        <v>0</v>
      </c>
      <c r="JR65" s="64"/>
      <c r="JS65" s="64"/>
      <c r="JT65" s="64"/>
      <c r="JU65" s="64"/>
      <c r="JV65" s="64"/>
      <c r="JW65" s="64"/>
      <c r="JX65" s="64"/>
      <c r="JY65" s="64"/>
      <c r="JZ65" s="64"/>
      <c r="KA65" s="64"/>
      <c r="KB65" s="64"/>
      <c r="KC65" s="64"/>
      <c r="KD65" s="510">
        <f t="shared" si="890"/>
        <v>0</v>
      </c>
      <c r="KE65" s="64"/>
      <c r="KF65" s="40"/>
      <c r="KG65" s="40"/>
      <c r="KH65" s="510">
        <f t="shared" si="891"/>
        <v>0</v>
      </c>
      <c r="KI65" s="64"/>
      <c r="KJ65" s="64"/>
      <c r="KK65" s="64"/>
      <c r="KL65" s="64"/>
      <c r="KM65" s="510">
        <f t="shared" si="892"/>
        <v>0</v>
      </c>
      <c r="KN65" s="64"/>
      <c r="KO65" s="64"/>
      <c r="KP65" s="64"/>
      <c r="KQ65" s="510">
        <f t="shared" si="893"/>
        <v>0</v>
      </c>
      <c r="KR65" s="64"/>
      <c r="KS65" s="64"/>
      <c r="KT65" s="64"/>
      <c r="KU65" s="657">
        <f t="shared" si="894"/>
        <v>0</v>
      </c>
      <c r="KV65" s="510">
        <f t="shared" si="895"/>
        <v>0</v>
      </c>
      <c r="KW65" s="64"/>
      <c r="KX65" s="64"/>
      <c r="KY65" s="64"/>
      <c r="KZ65" s="64"/>
      <c r="LA65" s="64"/>
      <c r="LB65" s="510">
        <f t="shared" si="896"/>
        <v>0</v>
      </c>
      <c r="LC65" s="64"/>
      <c r="LD65" s="64"/>
      <c r="LE65" s="64"/>
      <c r="LF65" s="351">
        <f t="shared" si="897"/>
        <v>0</v>
      </c>
      <c r="LG65" s="64"/>
      <c r="LH65" s="64"/>
      <c r="LI65" s="64"/>
      <c r="LJ65" s="510">
        <f t="shared" si="898"/>
        <v>0</v>
      </c>
      <c r="LK65" s="64"/>
      <c r="LL65" s="64"/>
      <c r="LM65" s="64"/>
      <c r="LN65" s="64"/>
      <c r="LO65" s="64"/>
      <c r="LP65" s="64"/>
      <c r="LQ65" s="64"/>
      <c r="LR65" s="64"/>
      <c r="LS65" s="64"/>
      <c r="LT65" s="64"/>
      <c r="LU65" s="64"/>
      <c r="LV65" s="64"/>
      <c r="LW65" s="64"/>
      <c r="LX65" s="64"/>
      <c r="LY65" s="510">
        <f t="shared" si="899"/>
        <v>0</v>
      </c>
      <c r="LZ65" s="64"/>
      <c r="MA65" s="64"/>
      <c r="MB65" s="64"/>
      <c r="MC65" s="64"/>
      <c r="MD65" s="64"/>
      <c r="ME65" s="510">
        <f t="shared" si="900"/>
        <v>0</v>
      </c>
      <c r="MF65" s="64"/>
      <c r="MG65" s="64"/>
      <c r="MH65" s="64"/>
      <c r="MI65" s="64"/>
      <c r="MJ65" s="510">
        <f t="shared" si="901"/>
        <v>0</v>
      </c>
      <c r="MK65" s="64"/>
      <c r="ML65" s="64"/>
      <c r="MM65" s="64"/>
      <c r="MN65" s="64"/>
      <c r="MO65" s="64"/>
      <c r="MP65" s="64"/>
      <c r="MQ65" s="163"/>
      <c r="MR65" s="64"/>
      <c r="MS65" s="64"/>
      <c r="MT65" s="64"/>
      <c r="MU65" s="64"/>
      <c r="MV65" s="64"/>
      <c r="MW65" s="64"/>
      <c r="MX65" s="64"/>
      <c r="MY65" s="64"/>
      <c r="MZ65" s="64"/>
      <c r="NA65" s="58" t="s">
        <v>1062</v>
      </c>
      <c r="NB65" s="58"/>
      <c r="NC65" s="58" t="s">
        <v>1063</v>
      </c>
      <c r="ND65" s="58"/>
    </row>
    <row r="66" spans="1:368" s="20" customFormat="1">
      <c r="A66" s="1257"/>
      <c r="B66" s="1218" t="s">
        <v>1378</v>
      </c>
      <c r="C66" s="20" t="s">
        <v>640</v>
      </c>
      <c r="D66" s="24" t="s">
        <v>640</v>
      </c>
      <c r="E66" s="24" t="s">
        <v>640</v>
      </c>
      <c r="F66" s="24" t="s">
        <v>640</v>
      </c>
      <c r="G66" s="25" t="s">
        <v>640</v>
      </c>
      <c r="H66" s="26" t="s">
        <v>640</v>
      </c>
      <c r="I66" s="27" t="s">
        <v>640</v>
      </c>
      <c r="J66" s="15" t="s">
        <v>640</v>
      </c>
      <c r="K66" s="68" t="s">
        <v>640</v>
      </c>
      <c r="L66" s="68" t="s">
        <v>640</v>
      </c>
      <c r="M66" s="15" t="s">
        <v>640</v>
      </c>
      <c r="N66" s="15" t="s">
        <v>640</v>
      </c>
      <c r="O66" s="15" t="s">
        <v>640</v>
      </c>
      <c r="P66" s="26" t="s">
        <v>640</v>
      </c>
      <c r="Q66" s="15" t="s">
        <v>640</v>
      </c>
      <c r="R66" s="24" t="s">
        <v>86</v>
      </c>
      <c r="S66" s="69" t="s">
        <v>1285</v>
      </c>
      <c r="T66" s="30"/>
      <c r="U66" s="23" t="s">
        <v>189</v>
      </c>
      <c r="V66" s="171"/>
      <c r="W66" s="657">
        <f t="shared" si="832"/>
        <v>2</v>
      </c>
      <c r="X66" s="510">
        <f t="shared" si="833"/>
        <v>0</v>
      </c>
      <c r="Y66" s="31"/>
      <c r="Z66" s="510">
        <f t="shared" si="834"/>
        <v>0</v>
      </c>
      <c r="AA66" s="31"/>
      <c r="AB66" s="510">
        <f t="shared" si="835"/>
        <v>0</v>
      </c>
      <c r="AC66" s="31"/>
      <c r="AD66" s="510">
        <f t="shared" si="836"/>
        <v>0</v>
      </c>
      <c r="AE66" s="31"/>
      <c r="AF66" s="31"/>
      <c r="AG66" s="31"/>
      <c r="AH66" s="31"/>
      <c r="AI66" s="510">
        <f t="shared" si="837"/>
        <v>1</v>
      </c>
      <c r="AJ66" s="31"/>
      <c r="AK66" s="133"/>
      <c r="AL66" s="31">
        <v>18</v>
      </c>
      <c r="AM66" s="351">
        <f t="shared" si="838"/>
        <v>0</v>
      </c>
      <c r="AN66" s="31"/>
      <c r="AO66" s="31"/>
      <c r="AP66" s="31"/>
      <c r="AQ66" s="31"/>
      <c r="AR66" s="31"/>
      <c r="AS66" s="31"/>
      <c r="AT66" s="31"/>
      <c r="AU66" s="31"/>
      <c r="AV66" s="31"/>
      <c r="AW66" s="31"/>
      <c r="AX66" s="31"/>
      <c r="AY66" s="133"/>
      <c r="AZ66" s="31"/>
      <c r="BA66" s="133"/>
      <c r="BB66" s="31"/>
      <c r="BC66" s="522">
        <f t="shared" si="839"/>
        <v>0</v>
      </c>
      <c r="BD66" s="31"/>
      <c r="BE66" s="31"/>
      <c r="BF66" s="522">
        <f t="shared" si="840"/>
        <v>0</v>
      </c>
      <c r="BG66" s="31"/>
      <c r="BH66" s="31"/>
      <c r="BI66" s="31"/>
      <c r="BJ66" s="31"/>
      <c r="BK66" s="657">
        <f t="shared" si="841"/>
        <v>0</v>
      </c>
      <c r="BL66" s="31"/>
      <c r="BM66" s="31"/>
      <c r="BN66" s="510">
        <f t="shared" si="842"/>
        <v>0</v>
      </c>
      <c r="BO66" s="31"/>
      <c r="BP66" s="31"/>
      <c r="BQ66" s="31"/>
      <c r="BR66" s="510">
        <f>COUNTA(BS66:BT66)</f>
        <v>0</v>
      </c>
      <c r="BS66" s="31"/>
      <c r="BT66" s="31"/>
      <c r="BU66" s="510">
        <f t="shared" si="844"/>
        <v>0</v>
      </c>
      <c r="BV66" s="31"/>
      <c r="BW66" s="510">
        <f t="shared" si="845"/>
        <v>0</v>
      </c>
      <c r="BX66" s="31"/>
      <c r="BZ66" s="510">
        <f t="shared" si="846"/>
        <v>0</v>
      </c>
      <c r="CA66" s="31"/>
      <c r="CB66" s="31"/>
      <c r="CC66" s="31"/>
      <c r="CD66" s="31"/>
      <c r="CE66" s="657">
        <f t="shared" si="847"/>
        <v>4</v>
      </c>
      <c r="CF66" s="31"/>
      <c r="CG66" s="510">
        <f t="shared" si="848"/>
        <v>2</v>
      </c>
      <c r="CH66" s="31"/>
      <c r="CI66" s="133"/>
      <c r="CJ66" s="31">
        <f>AVERAGE(CJ67,CJ70)</f>
        <v>30.5</v>
      </c>
      <c r="CK66" s="31"/>
      <c r="CL66" s="351">
        <f t="shared" si="849"/>
        <v>0</v>
      </c>
      <c r="CM66" s="31"/>
      <c r="CN66" s="31"/>
      <c r="CO66" s="31"/>
      <c r="CP66" s="351">
        <f t="shared" si="850"/>
        <v>1</v>
      </c>
      <c r="CQ66" s="31"/>
      <c r="CR66" s="31">
        <f>AVERAGE(CR67,CR70)</f>
        <v>32.200000000000003</v>
      </c>
      <c r="CS66" s="31"/>
      <c r="CT66" s="31"/>
      <c r="CU66" s="31"/>
      <c r="CV66" s="31"/>
      <c r="CW66" s="31"/>
      <c r="CX66" s="351">
        <f t="shared" si="851"/>
        <v>0</v>
      </c>
      <c r="CY66" s="31"/>
      <c r="CZ66" s="31"/>
      <c r="DA66" s="31"/>
      <c r="DB66" s="31"/>
      <c r="DC66" s="510">
        <f t="shared" si="852"/>
        <v>0</v>
      </c>
      <c r="DD66" s="31"/>
      <c r="DE66" s="31"/>
      <c r="DF66" s="31"/>
      <c r="DG66" s="31"/>
      <c r="DH66" s="31"/>
      <c r="DI66" s="31"/>
      <c r="DJ66" s="31"/>
      <c r="DK66" s="31"/>
      <c r="DL66" s="31"/>
      <c r="DM66" s="31"/>
      <c r="DN66" s="31"/>
      <c r="DO66" s="510">
        <f>COUNTA(DP66:DR66)</f>
        <v>0</v>
      </c>
      <c r="DP66" s="31"/>
      <c r="DQ66" s="31"/>
      <c r="DR66" s="31"/>
      <c r="DS66" s="510">
        <f>COUNTA(DT66:DZ66)</f>
        <v>0</v>
      </c>
      <c r="DT66" s="31"/>
      <c r="DU66" s="31"/>
      <c r="DV66" s="31"/>
      <c r="DW66" s="31"/>
      <c r="DX66" s="31"/>
      <c r="DY66" s="31"/>
      <c r="DZ66" s="31"/>
      <c r="EA66" s="657">
        <f t="shared" si="855"/>
        <v>4</v>
      </c>
      <c r="EB66" s="31">
        <f>AVERAGE(EB67,EB70)</f>
        <v>38</v>
      </c>
      <c r="EC66" s="510">
        <f t="shared" si="856"/>
        <v>0</v>
      </c>
      <c r="ED66" s="351">
        <f t="shared" si="857"/>
        <v>0</v>
      </c>
      <c r="EE66" s="31"/>
      <c r="EF66" s="31"/>
      <c r="EG66" s="31"/>
      <c r="EH66" s="31"/>
      <c r="EI66" s="133"/>
      <c r="EJ66" s="31"/>
      <c r="EK66" s="351">
        <f t="shared" si="858"/>
        <v>0</v>
      </c>
      <c r="EL66" s="31"/>
      <c r="EM66" s="31"/>
      <c r="EN66" s="133"/>
      <c r="EO66" s="31"/>
      <c r="EP66" s="351">
        <f>COUNTA(EQ66:EV66)</f>
        <v>0</v>
      </c>
      <c r="EQ66" s="31"/>
      <c r="ER66" s="31"/>
      <c r="ES66" s="31"/>
      <c r="ET66" s="31"/>
      <c r="EU66" s="31"/>
      <c r="EV66" s="31"/>
      <c r="EW66" s="510">
        <f t="shared" si="860"/>
        <v>1</v>
      </c>
      <c r="EX66" s="351">
        <f t="shared" si="902"/>
        <v>0</v>
      </c>
      <c r="EY66" s="32"/>
      <c r="EZ66" s="31"/>
      <c r="FA66" s="351">
        <f t="shared" si="861"/>
        <v>1</v>
      </c>
      <c r="FB66" s="31">
        <f>AVERAGE(FB67,FB70)</f>
        <v>66.050000000000011</v>
      </c>
      <c r="FC66" s="31"/>
      <c r="FD66" s="31"/>
      <c r="FE66" s="133"/>
      <c r="FF66" s="31"/>
      <c r="FG66" s="351">
        <f t="shared" si="862"/>
        <v>0</v>
      </c>
      <c r="FH66" s="31"/>
      <c r="FI66" s="31"/>
      <c r="FJ66" s="351">
        <f>COUNTA(FK66:FM66)</f>
        <v>0</v>
      </c>
      <c r="FK66" s="31"/>
      <c r="FL66" s="31"/>
      <c r="FM66" s="31"/>
      <c r="FN66" s="657">
        <f t="shared" si="864"/>
        <v>2</v>
      </c>
      <c r="FO66" s="31"/>
      <c r="FP66" s="510">
        <f t="shared" si="865"/>
        <v>1</v>
      </c>
      <c r="FQ66" s="31"/>
      <c r="FR66" s="133"/>
      <c r="FS66" s="31">
        <f>AVERAGE(FS67,FS70)</f>
        <v>59.2</v>
      </c>
      <c r="FT66" s="351">
        <f t="shared" si="866"/>
        <v>0</v>
      </c>
      <c r="FU66" s="31"/>
      <c r="FV66" s="31"/>
      <c r="FW66" s="31"/>
      <c r="FX66" s="31"/>
      <c r="FY66" s="31"/>
      <c r="FZ66" s="133"/>
      <c r="GA66" s="31"/>
      <c r="GB66" s="510">
        <f t="shared" si="867"/>
        <v>0</v>
      </c>
      <c r="GC66" s="31"/>
      <c r="GD66" s="31"/>
      <c r="GE66" s="31"/>
      <c r="GF66" s="510">
        <f t="shared" si="868"/>
        <v>0</v>
      </c>
      <c r="GG66" s="31"/>
      <c r="GH66" s="657">
        <f t="shared" si="869"/>
        <v>0</v>
      </c>
      <c r="GI66" s="31"/>
      <c r="GJ66" s="510">
        <f t="shared" si="870"/>
        <v>0</v>
      </c>
      <c r="GK66" s="31"/>
      <c r="GL66" s="31"/>
      <c r="GM66" s="510">
        <f t="shared" si="871"/>
        <v>0</v>
      </c>
      <c r="GN66" s="31"/>
      <c r="GO66" s="31"/>
      <c r="GP66" s="31"/>
      <c r="GQ66" s="31"/>
      <c r="GR66" s="31"/>
      <c r="GS66" s="657">
        <f t="shared" si="872"/>
        <v>3</v>
      </c>
      <c r="GT66" s="31"/>
      <c r="GU66" s="510">
        <f t="shared" si="873"/>
        <v>0</v>
      </c>
      <c r="GV66" s="351">
        <f t="shared" si="874"/>
        <v>0</v>
      </c>
      <c r="GW66" s="31"/>
      <c r="GX66" s="31"/>
      <c r="GY66" s="351">
        <f t="shared" si="875"/>
        <v>0</v>
      </c>
      <c r="GZ66" s="31"/>
      <c r="HA66" s="31"/>
      <c r="HB66" s="31"/>
      <c r="HC66" s="31"/>
      <c r="HD66" s="31"/>
      <c r="HE66" s="31"/>
      <c r="HF66" s="31"/>
      <c r="HG66" s="31"/>
      <c r="HH66" s="510">
        <f>COUNTA(HI66:HN66)</f>
        <v>0</v>
      </c>
      <c r="HI66" s="31"/>
      <c r="HJ66" s="31"/>
      <c r="HK66" s="31"/>
      <c r="HL66" s="31"/>
      <c r="HM66" s="31"/>
      <c r="HN66" s="31"/>
      <c r="HO66" s="510">
        <f t="shared" si="877"/>
        <v>1</v>
      </c>
      <c r="HP66" s="351">
        <f t="shared" si="878"/>
        <v>1</v>
      </c>
      <c r="HQ66" s="31">
        <f>AVERAGE(HQ67,HQ70)</f>
        <v>34.200000000000003</v>
      </c>
      <c r="HR66" s="31"/>
      <c r="HS66" s="31"/>
      <c r="HT66" s="351">
        <f>COUNTA(HU66:HX66)</f>
        <v>0</v>
      </c>
      <c r="HU66" s="31"/>
      <c r="HV66" s="31"/>
      <c r="HW66" s="31"/>
      <c r="HX66" s="31"/>
      <c r="HY66" s="133"/>
      <c r="HZ66" s="31"/>
      <c r="IA66" s="657">
        <f t="shared" si="880"/>
        <v>0</v>
      </c>
      <c r="IB66" s="510">
        <f t="shared" si="881"/>
        <v>0</v>
      </c>
      <c r="IC66" s="31"/>
      <c r="ID66" s="31"/>
      <c r="IE66" s="31"/>
      <c r="IF66" s="31"/>
      <c r="IG66" s="31"/>
      <c r="IH66" s="31"/>
      <c r="II66" s="31"/>
      <c r="IJ66" s="31"/>
      <c r="IK66" s="657">
        <f t="shared" si="882"/>
        <v>0</v>
      </c>
      <c r="IL66" s="510">
        <f t="shared" si="883"/>
        <v>0</v>
      </c>
      <c r="IM66" s="31"/>
      <c r="IN66" s="31"/>
      <c r="IO66" s="31"/>
      <c r="IP66" s="31"/>
      <c r="IQ66" s="31"/>
      <c r="IR66" s="31"/>
      <c r="IS66" s="657">
        <f t="shared" si="884"/>
        <v>0</v>
      </c>
      <c r="IT66" s="31"/>
      <c r="IU66" s="31"/>
      <c r="IV66" s="510">
        <f t="shared" si="885"/>
        <v>0</v>
      </c>
      <c r="IW66" s="31"/>
      <c r="IX66" s="31"/>
      <c r="IY66" s="133"/>
      <c r="IZ66" s="31"/>
      <c r="JA66" s="31"/>
      <c r="JB66" s="133"/>
      <c r="JC66" s="31"/>
      <c r="JD66" s="31"/>
      <c r="JE66" s="31"/>
      <c r="JF66" s="133"/>
      <c r="JG66" s="31"/>
      <c r="JH66" s="510">
        <f>COUNTA(JI66:JL66)</f>
        <v>0</v>
      </c>
      <c r="JI66" s="31"/>
      <c r="JJ66" s="31"/>
      <c r="JK66" s="31"/>
      <c r="JL66" s="31"/>
      <c r="JM66" s="510">
        <f t="shared" si="887"/>
        <v>0</v>
      </c>
      <c r="JN66" s="31"/>
      <c r="JO66" s="519"/>
      <c r="JP66" s="657">
        <f t="shared" si="888"/>
        <v>0</v>
      </c>
      <c r="JQ66" s="510">
        <f t="shared" si="889"/>
        <v>0</v>
      </c>
      <c r="JR66" s="31"/>
      <c r="JS66" s="31"/>
      <c r="JT66" s="31"/>
      <c r="JU66" s="31"/>
      <c r="JV66" s="31"/>
      <c r="JW66" s="31"/>
      <c r="JX66" s="31"/>
      <c r="JY66" s="31"/>
      <c r="JZ66" s="31"/>
      <c r="KA66" s="31"/>
      <c r="KB66" s="31"/>
      <c r="KC66" s="31"/>
      <c r="KD66" s="510">
        <f t="shared" si="890"/>
        <v>0</v>
      </c>
      <c r="KE66" s="31"/>
      <c r="KF66" s="31"/>
      <c r="KG66" s="31"/>
      <c r="KH66" s="510">
        <f t="shared" si="891"/>
        <v>0</v>
      </c>
      <c r="KI66" s="31"/>
      <c r="KJ66" s="31"/>
      <c r="KK66" s="31"/>
      <c r="KL66" s="31"/>
      <c r="KM66" s="510">
        <f>COUNTA(KN66:KP66)</f>
        <v>0</v>
      </c>
      <c r="KN66" s="31"/>
      <c r="KO66" s="31"/>
      <c r="KP66" s="31"/>
      <c r="KQ66" s="510">
        <f t="shared" si="893"/>
        <v>0</v>
      </c>
      <c r="KR66" s="31"/>
      <c r="KS66" s="31"/>
      <c r="KT66" s="31"/>
      <c r="KU66" s="657">
        <f t="shared" si="894"/>
        <v>0</v>
      </c>
      <c r="KV66" s="510">
        <f t="shared" si="895"/>
        <v>0</v>
      </c>
      <c r="KW66" s="31"/>
      <c r="KX66" s="31"/>
      <c r="KY66" s="31"/>
      <c r="KZ66" s="31"/>
      <c r="LA66" s="31"/>
      <c r="LB66" s="510">
        <f t="shared" si="896"/>
        <v>0</v>
      </c>
      <c r="LC66" s="31"/>
      <c r="LD66" s="31"/>
      <c r="LE66" s="31"/>
      <c r="LF66" s="351">
        <f t="shared" si="897"/>
        <v>0</v>
      </c>
      <c r="LG66" s="31"/>
      <c r="LH66" s="31"/>
      <c r="LI66" s="31"/>
      <c r="LJ66" s="510">
        <f t="shared" si="898"/>
        <v>0</v>
      </c>
      <c r="LK66" s="31"/>
      <c r="LL66" s="31"/>
      <c r="LM66" s="31"/>
      <c r="LN66" s="31"/>
      <c r="LO66" s="31"/>
      <c r="LP66" s="31"/>
      <c r="LQ66" s="31"/>
      <c r="LR66" s="31"/>
      <c r="LS66" s="31"/>
      <c r="LT66" s="31"/>
      <c r="LU66" s="31"/>
      <c r="LV66" s="31"/>
      <c r="LW66" s="31"/>
      <c r="LX66" s="31"/>
      <c r="LY66" s="510">
        <f t="shared" si="899"/>
        <v>0</v>
      </c>
      <c r="LZ66" s="31"/>
      <c r="MA66" s="31"/>
      <c r="MB66" s="31"/>
      <c r="MC66" s="31"/>
      <c r="MD66" s="31"/>
      <c r="ME66" s="510">
        <f>COUNTA(MF66:MI66)</f>
        <v>0</v>
      </c>
      <c r="MF66" s="31"/>
      <c r="MG66" s="31"/>
      <c r="MH66" s="31"/>
      <c r="MI66" s="31"/>
      <c r="MJ66" s="510">
        <f t="shared" si="901"/>
        <v>0</v>
      </c>
      <c r="MK66" s="31"/>
      <c r="ML66" s="31"/>
      <c r="MM66" s="31"/>
      <c r="MN66" s="31"/>
      <c r="MO66" s="31"/>
      <c r="MP66" s="31"/>
      <c r="MQ66" s="172"/>
      <c r="MR66" s="31"/>
      <c r="MS66" s="31"/>
      <c r="MT66" s="31"/>
      <c r="MU66" s="31"/>
      <c r="MV66" s="31"/>
      <c r="MW66" s="31"/>
      <c r="MX66" s="31"/>
      <c r="MY66" s="31"/>
      <c r="MZ66" s="31"/>
      <c r="NA66" s="24"/>
      <c r="NB66" s="24"/>
      <c r="NC66" s="24"/>
      <c r="ND66" s="24"/>
    </row>
    <row r="67" spans="1:368" s="294" customFormat="1" ht="15">
      <c r="A67" s="1261">
        <v>48</v>
      </c>
      <c r="B67" s="317" t="s">
        <v>182</v>
      </c>
      <c r="C67" s="285">
        <v>2014</v>
      </c>
      <c r="D67" s="281" t="s">
        <v>119</v>
      </c>
      <c r="E67" s="281" t="s">
        <v>81</v>
      </c>
      <c r="F67" s="281"/>
      <c r="G67" s="282">
        <v>428</v>
      </c>
      <c r="H67" s="283">
        <v>0.60199999999999998</v>
      </c>
      <c r="I67" s="284" t="s">
        <v>39</v>
      </c>
      <c r="J67" s="285" t="s">
        <v>1290</v>
      </c>
      <c r="K67" s="281" t="s">
        <v>230</v>
      </c>
      <c r="L67" s="281" t="s">
        <v>93</v>
      </c>
      <c r="M67" s="318" t="s">
        <v>1291</v>
      </c>
      <c r="N67" s="285" t="s">
        <v>1292</v>
      </c>
      <c r="O67" s="285" t="s">
        <v>200</v>
      </c>
      <c r="P67" s="283">
        <v>0</v>
      </c>
      <c r="Q67" s="285" t="s">
        <v>25</v>
      </c>
      <c r="R67" s="281"/>
      <c r="S67" s="287" t="s">
        <v>188</v>
      </c>
      <c r="T67" s="287" t="s">
        <v>117</v>
      </c>
      <c r="U67" s="324" t="s">
        <v>189</v>
      </c>
      <c r="V67" s="319"/>
      <c r="W67" s="366"/>
      <c r="X67" s="290"/>
      <c r="Y67" s="291"/>
      <c r="Z67" s="290"/>
      <c r="AA67" s="291"/>
      <c r="AB67" s="290"/>
      <c r="AC67" s="291"/>
      <c r="AD67" s="329"/>
      <c r="AE67" s="291"/>
      <c r="AF67" s="291"/>
      <c r="AG67" s="291"/>
      <c r="AH67" s="291"/>
      <c r="AI67" s="493"/>
      <c r="AJ67" s="291"/>
      <c r="AK67" s="321"/>
      <c r="AL67" s="291">
        <v>17.8</v>
      </c>
      <c r="AM67" s="652"/>
      <c r="AN67" s="291"/>
      <c r="AO67" s="291"/>
      <c r="AP67" s="291"/>
      <c r="AQ67" s="291"/>
      <c r="AR67" s="291"/>
      <c r="AS67" s="291"/>
      <c r="AT67" s="291"/>
      <c r="AU67" s="291"/>
      <c r="AV67" s="291"/>
      <c r="AW67" s="291"/>
      <c r="AX67" s="291"/>
      <c r="AY67" s="321"/>
      <c r="AZ67" s="291"/>
      <c r="BA67" s="321"/>
      <c r="BB67" s="291"/>
      <c r="BC67" s="292"/>
      <c r="BD67" s="291">
        <v>68.8</v>
      </c>
      <c r="BE67" s="291"/>
      <c r="BF67" s="292"/>
      <c r="BG67" s="291"/>
      <c r="BH67" s="291"/>
      <c r="BI67" s="291"/>
      <c r="BJ67" s="291"/>
      <c r="BK67" s="626"/>
      <c r="BL67" s="291"/>
      <c r="BM67" s="291"/>
      <c r="BN67" s="292"/>
      <c r="BO67" s="291"/>
      <c r="BP67" s="291"/>
      <c r="BQ67" s="291"/>
      <c r="BR67" s="292"/>
      <c r="BS67" s="291"/>
      <c r="BT67" s="291"/>
      <c r="BU67" s="292"/>
      <c r="BV67" s="291"/>
      <c r="BW67" s="292"/>
      <c r="BX67" s="291"/>
      <c r="BZ67" s="292"/>
      <c r="CA67" s="291"/>
      <c r="CB67" s="291"/>
      <c r="CC67" s="291"/>
      <c r="CD67" s="291"/>
      <c r="CE67" s="366"/>
      <c r="CF67" s="291"/>
      <c r="CG67" s="292"/>
      <c r="CH67" s="291"/>
      <c r="CI67" s="321"/>
      <c r="CJ67" s="291">
        <v>30.5</v>
      </c>
      <c r="CK67" s="291"/>
      <c r="CL67" s="321"/>
      <c r="CM67" s="291"/>
      <c r="CN67" s="291"/>
      <c r="CO67" s="291"/>
      <c r="CP67" s="321"/>
      <c r="CQ67" s="291"/>
      <c r="CR67" s="291">
        <v>32.4</v>
      </c>
      <c r="CS67" s="291"/>
      <c r="CT67" s="291"/>
      <c r="CU67" s="291"/>
      <c r="CV67" s="291"/>
      <c r="CW67" s="291"/>
      <c r="CX67" s="321"/>
      <c r="CY67" s="291"/>
      <c r="CZ67" s="291"/>
      <c r="DA67" s="291"/>
      <c r="DB67" s="291"/>
      <c r="DC67" s="292"/>
      <c r="DD67" s="291"/>
      <c r="DE67" s="291"/>
      <c r="DF67" s="291"/>
      <c r="DG67" s="291"/>
      <c r="DH67" s="291"/>
      <c r="DI67" s="291"/>
      <c r="DJ67" s="291"/>
      <c r="DK67" s="291"/>
      <c r="DL67" s="291"/>
      <c r="DM67" s="291"/>
      <c r="DN67" s="291"/>
      <c r="DO67" s="292"/>
      <c r="DP67" s="291"/>
      <c r="DQ67" s="291"/>
      <c r="DR67" s="291"/>
      <c r="DS67" s="292"/>
      <c r="DT67" s="291"/>
      <c r="DU67" s="291"/>
      <c r="DV67" s="291"/>
      <c r="DW67" s="291"/>
      <c r="DX67" s="291"/>
      <c r="DY67" s="291"/>
      <c r="DZ67" s="291"/>
      <c r="EA67" s="367"/>
      <c r="EB67" s="291">
        <v>38</v>
      </c>
      <c r="EC67" s="292"/>
      <c r="ED67" s="321"/>
      <c r="EE67" s="291"/>
      <c r="EF67" s="291"/>
      <c r="EG67" s="291"/>
      <c r="EH67" s="291"/>
      <c r="EI67" s="321"/>
      <c r="EJ67" s="291"/>
      <c r="EK67" s="321"/>
      <c r="EL67" s="291"/>
      <c r="EM67" s="291"/>
      <c r="EN67" s="321"/>
      <c r="EO67" s="291"/>
      <c r="EP67" s="346"/>
      <c r="EQ67" s="291"/>
      <c r="ER67" s="291"/>
      <c r="ES67" s="291"/>
      <c r="ET67" s="291"/>
      <c r="EU67" s="291"/>
      <c r="EV67" s="291"/>
      <c r="EW67" s="292"/>
      <c r="EX67" s="321"/>
      <c r="EY67" s="291"/>
      <c r="EZ67" s="291"/>
      <c r="FA67" s="321"/>
      <c r="FB67" s="291">
        <v>66.2</v>
      </c>
      <c r="FC67" s="291"/>
      <c r="FD67" s="291"/>
      <c r="FE67" s="321"/>
      <c r="FF67" s="291"/>
      <c r="FG67" s="321"/>
      <c r="FH67" s="291"/>
      <c r="FI67" s="291"/>
      <c r="FJ67" s="321"/>
      <c r="FK67" s="291"/>
      <c r="FL67" s="291"/>
      <c r="FM67" s="291"/>
      <c r="FN67" s="610"/>
      <c r="FO67" s="291"/>
      <c r="FP67" s="292"/>
      <c r="FQ67" s="291"/>
      <c r="FR67" s="321"/>
      <c r="FS67" s="291">
        <v>59.2</v>
      </c>
      <c r="FT67" s="321"/>
      <c r="FU67" s="291"/>
      <c r="FV67" s="291"/>
      <c r="FW67" s="291"/>
      <c r="FX67" s="291"/>
      <c r="FY67" s="291"/>
      <c r="FZ67" s="321"/>
      <c r="GA67" s="291"/>
      <c r="GB67" s="292"/>
      <c r="GC67" s="291"/>
      <c r="GD67" s="291"/>
      <c r="GE67" s="291"/>
      <c r="GF67" s="292"/>
      <c r="GG67" s="291"/>
      <c r="GH67" s="366"/>
      <c r="GI67" s="291"/>
      <c r="GJ67" s="292"/>
      <c r="GK67" s="291"/>
      <c r="GL67" s="291"/>
      <c r="GM67" s="292"/>
      <c r="GN67" s="291"/>
      <c r="GO67" s="291"/>
      <c r="GP67" s="291"/>
      <c r="GQ67" s="291"/>
      <c r="GR67" s="291"/>
      <c r="GS67" s="366"/>
      <c r="GT67" s="291"/>
      <c r="GU67" s="292"/>
      <c r="GV67" s="321"/>
      <c r="GW67" s="291"/>
      <c r="GX67" s="291"/>
      <c r="GY67" s="321"/>
      <c r="GZ67" s="291"/>
      <c r="HA67" s="291"/>
      <c r="HB67" s="291"/>
      <c r="HC67" s="291"/>
      <c r="HD67" s="291"/>
      <c r="HE67" s="291"/>
      <c r="HF67" s="291"/>
      <c r="HG67" s="291"/>
      <c r="HH67" s="292"/>
      <c r="HI67" s="291"/>
      <c r="HJ67" s="291"/>
      <c r="HK67" s="291"/>
      <c r="HL67" s="291"/>
      <c r="HM67" s="291"/>
      <c r="HN67" s="291"/>
      <c r="HO67" s="292"/>
      <c r="HP67" s="321"/>
      <c r="HQ67" s="291">
        <v>34.200000000000003</v>
      </c>
      <c r="HR67" s="291"/>
      <c r="HS67" s="291"/>
      <c r="HT67" s="321"/>
      <c r="HU67" s="291"/>
      <c r="HV67" s="291"/>
      <c r="HW67" s="291"/>
      <c r="HX67" s="291"/>
      <c r="HY67" s="321"/>
      <c r="HZ67" s="291"/>
      <c r="IA67" s="366"/>
      <c r="IB67" s="292"/>
      <c r="IC67" s="291"/>
      <c r="ID67" s="291"/>
      <c r="IE67" s="291"/>
      <c r="IF67" s="291"/>
      <c r="IG67" s="291"/>
      <c r="IH67" s="291"/>
      <c r="II67" s="291"/>
      <c r="IJ67" s="291"/>
      <c r="IK67" s="366"/>
      <c r="IL67" s="292"/>
      <c r="IM67" s="291"/>
      <c r="IN67" s="291"/>
      <c r="IO67" s="291"/>
      <c r="IP67" s="291"/>
      <c r="IQ67" s="291"/>
      <c r="IR67" s="291"/>
      <c r="IS67" s="366"/>
      <c r="IT67" s="291"/>
      <c r="IU67" s="291"/>
      <c r="IV67" s="292"/>
      <c r="IW67" s="291"/>
      <c r="IX67" s="291"/>
      <c r="IY67" s="321"/>
      <c r="IZ67" s="291"/>
      <c r="JA67" s="291"/>
      <c r="JB67" s="321"/>
      <c r="JC67" s="291"/>
      <c r="JD67" s="291"/>
      <c r="JE67" s="291"/>
      <c r="JF67" s="321"/>
      <c r="JG67" s="291"/>
      <c r="JH67" s="292"/>
      <c r="JI67" s="291"/>
      <c r="JJ67" s="291"/>
      <c r="JK67" s="291"/>
      <c r="JL67" s="291"/>
      <c r="JM67" s="292"/>
      <c r="JN67" s="291"/>
      <c r="JO67" s="429"/>
      <c r="JP67" s="366"/>
      <c r="JQ67" s="292"/>
      <c r="JR67" s="432"/>
      <c r="JS67" s="291"/>
      <c r="JT67" s="291"/>
      <c r="JU67" s="291"/>
      <c r="JV67" s="291"/>
      <c r="JW67" s="291"/>
      <c r="JX67" s="291"/>
      <c r="JY67" s="291"/>
      <c r="JZ67" s="291"/>
      <c r="KA67" s="291"/>
      <c r="KB67" s="291"/>
      <c r="KC67" s="291"/>
      <c r="KD67" s="292"/>
      <c r="KE67" s="291"/>
      <c r="KF67" s="291"/>
      <c r="KG67" s="291"/>
      <c r="KH67" s="292"/>
      <c r="KI67" s="291"/>
      <c r="KJ67" s="291"/>
      <c r="KK67" s="291"/>
      <c r="KL67" s="291"/>
      <c r="KM67" s="292"/>
      <c r="KN67" s="291"/>
      <c r="KO67" s="291"/>
      <c r="KP67" s="291"/>
      <c r="KQ67" s="292"/>
      <c r="KR67" s="291"/>
      <c r="KS67" s="291"/>
      <c r="KT67" s="291"/>
      <c r="KU67" s="320"/>
      <c r="KV67" s="292"/>
      <c r="KW67" s="291"/>
      <c r="KX67" s="291"/>
      <c r="KY67" s="291"/>
      <c r="KZ67" s="291"/>
      <c r="LA67" s="291"/>
      <c r="LB67" s="292"/>
      <c r="LC67" s="291"/>
      <c r="LD67" s="291"/>
      <c r="LE67" s="291"/>
      <c r="LF67" s="321"/>
      <c r="LG67" s="291"/>
      <c r="LH67" s="291"/>
      <c r="LI67" s="291"/>
      <c r="LJ67" s="292"/>
      <c r="LK67" s="291"/>
      <c r="LL67" s="291"/>
      <c r="LM67" s="291"/>
      <c r="LN67" s="291"/>
      <c r="LO67" s="291"/>
      <c r="LP67" s="291"/>
      <c r="LQ67" s="291"/>
      <c r="LR67" s="291"/>
      <c r="LS67" s="291"/>
      <c r="LT67" s="291"/>
      <c r="LU67" s="291"/>
      <c r="LV67" s="291"/>
      <c r="LW67" s="291"/>
      <c r="LX67" s="291"/>
      <c r="LY67" s="292"/>
      <c r="LZ67" s="291"/>
      <c r="MA67" s="291"/>
      <c r="MB67" s="291"/>
      <c r="MC67" s="291"/>
      <c r="MD67" s="291"/>
      <c r="ME67" s="292"/>
      <c r="MF67" s="291"/>
      <c r="MG67" s="291"/>
      <c r="MH67" s="291"/>
      <c r="MI67" s="291"/>
      <c r="MJ67" s="292"/>
      <c r="MK67" s="291"/>
      <c r="ML67" s="291"/>
      <c r="MM67" s="291"/>
      <c r="MN67" s="291"/>
      <c r="MO67" s="291"/>
      <c r="MP67" s="291"/>
      <c r="MQ67" s="322"/>
      <c r="MR67" s="291"/>
      <c r="MS67" s="291"/>
      <c r="MT67" s="291"/>
      <c r="MU67" s="291"/>
      <c r="MV67" s="291"/>
      <c r="MW67" s="291"/>
      <c r="MX67" s="291"/>
      <c r="MY67" s="291"/>
      <c r="MZ67" s="291"/>
      <c r="NA67" s="281" t="s">
        <v>1064</v>
      </c>
      <c r="NB67" s="281"/>
      <c r="NC67" s="281" t="s">
        <v>1065</v>
      </c>
      <c r="ND67" s="281"/>
    </row>
    <row r="68" spans="1:368" s="214" customFormat="1" ht="12">
      <c r="A68" s="1260">
        <v>48</v>
      </c>
      <c r="B68" s="199" t="s">
        <v>182</v>
      </c>
      <c r="C68" s="200">
        <v>2014</v>
      </c>
      <c r="D68" s="200" t="s">
        <v>119</v>
      </c>
      <c r="E68" s="200" t="s">
        <v>81</v>
      </c>
      <c r="F68" s="200"/>
      <c r="G68" s="201">
        <v>258</v>
      </c>
      <c r="H68" s="202">
        <v>1</v>
      </c>
      <c r="I68" s="203"/>
      <c r="J68" s="201" t="s">
        <v>183</v>
      </c>
      <c r="K68" s="200" t="s">
        <v>184</v>
      </c>
      <c r="L68" s="200" t="s">
        <v>93</v>
      </c>
      <c r="M68" s="201" t="s">
        <v>185</v>
      </c>
      <c r="N68" s="201" t="s">
        <v>186</v>
      </c>
      <c r="O68" s="201" t="s">
        <v>187</v>
      </c>
      <c r="P68" s="204">
        <v>0</v>
      </c>
      <c r="Q68" s="200"/>
      <c r="R68" s="200"/>
      <c r="S68" s="205" t="s">
        <v>188</v>
      </c>
      <c r="T68" s="205" t="s">
        <v>117</v>
      </c>
      <c r="U68" s="200" t="s">
        <v>189</v>
      </c>
      <c r="V68" s="206"/>
      <c r="W68" s="364"/>
      <c r="X68" s="208"/>
      <c r="Y68" s="209"/>
      <c r="Z68" s="571"/>
      <c r="AA68" s="209"/>
      <c r="AB68" s="571"/>
      <c r="AC68" s="209"/>
      <c r="AD68" s="330"/>
      <c r="AE68" s="209"/>
      <c r="AF68" s="209"/>
      <c r="AG68" s="209"/>
      <c r="AH68" s="209"/>
      <c r="AI68" s="572"/>
      <c r="AJ68" s="209"/>
      <c r="AK68" s="211"/>
      <c r="AL68" s="209">
        <v>19</v>
      </c>
      <c r="AM68" s="651"/>
      <c r="AN68" s="209"/>
      <c r="AO68" s="209"/>
      <c r="AP68" s="209"/>
      <c r="AQ68" s="209"/>
      <c r="AR68" s="209"/>
      <c r="AS68" s="209"/>
      <c r="AT68" s="209"/>
      <c r="AU68" s="209"/>
      <c r="AV68" s="209"/>
      <c r="AW68" s="209"/>
      <c r="AX68" s="209"/>
      <c r="AY68" s="211"/>
      <c r="AZ68" s="209"/>
      <c r="BA68" s="211"/>
      <c r="BB68" s="209"/>
      <c r="BC68" s="210"/>
      <c r="BD68" s="209">
        <v>65.5</v>
      </c>
      <c r="BE68" s="209"/>
      <c r="BF68" s="210"/>
      <c r="BG68" s="209"/>
      <c r="BH68" s="209"/>
      <c r="BI68" s="209"/>
      <c r="BJ68" s="209"/>
      <c r="BK68" s="627"/>
      <c r="BL68" s="209"/>
      <c r="BM68" s="209"/>
      <c r="BN68" s="210"/>
      <c r="BO68" s="209"/>
      <c r="BP68" s="209"/>
      <c r="BQ68" s="209"/>
      <c r="BR68" s="210"/>
      <c r="BS68" s="209"/>
      <c r="BT68" s="209"/>
      <c r="BU68" s="210"/>
      <c r="BV68" s="209"/>
      <c r="BW68" s="210"/>
      <c r="BX68" s="209"/>
      <c r="BY68" s="212"/>
      <c r="BZ68" s="210"/>
      <c r="CA68" s="209"/>
      <c r="CB68" s="209"/>
      <c r="CC68" s="209"/>
      <c r="CD68" s="209"/>
      <c r="CE68" s="364"/>
      <c r="CF68" s="209"/>
      <c r="CG68" s="210"/>
      <c r="CH68" s="209"/>
      <c r="CI68" s="211"/>
      <c r="CJ68" s="209">
        <v>29.8</v>
      </c>
      <c r="CK68" s="209"/>
      <c r="CL68" s="211"/>
      <c r="CM68" s="209"/>
      <c r="CN68" s="209"/>
      <c r="CO68" s="209"/>
      <c r="CP68" s="211"/>
      <c r="CQ68" s="209"/>
      <c r="CR68" s="209">
        <v>27.5</v>
      </c>
      <c r="CS68" s="209"/>
      <c r="CT68" s="209"/>
      <c r="CU68" s="209"/>
      <c r="CV68" s="209"/>
      <c r="CW68" s="209"/>
      <c r="CX68" s="211"/>
      <c r="CY68" s="209"/>
      <c r="CZ68" s="209"/>
      <c r="DA68" s="209"/>
      <c r="DB68" s="209"/>
      <c r="DC68" s="210"/>
      <c r="DD68" s="209"/>
      <c r="DE68" s="209"/>
      <c r="DF68" s="209"/>
      <c r="DG68" s="209"/>
      <c r="DH68" s="209"/>
      <c r="DI68" s="209"/>
      <c r="DJ68" s="209"/>
      <c r="DK68" s="209"/>
      <c r="DL68" s="209"/>
      <c r="DM68" s="209"/>
      <c r="DN68" s="209"/>
      <c r="DO68" s="210"/>
      <c r="DP68" s="209"/>
      <c r="DQ68" s="209"/>
      <c r="DR68" s="209"/>
      <c r="DS68" s="210"/>
      <c r="DT68" s="209"/>
      <c r="DU68" s="209"/>
      <c r="DV68" s="209"/>
      <c r="DW68" s="209"/>
      <c r="DX68" s="209"/>
      <c r="DY68" s="209"/>
      <c r="DZ68" s="209"/>
      <c r="EA68" s="372"/>
      <c r="EB68" s="209">
        <v>34.1</v>
      </c>
      <c r="EC68" s="210"/>
      <c r="ED68" s="211"/>
      <c r="EE68" s="209"/>
      <c r="EF68" s="209"/>
      <c r="EG68" s="209"/>
      <c r="EH68" s="209"/>
      <c r="EI68" s="211"/>
      <c r="EJ68" s="209"/>
      <c r="EK68" s="211"/>
      <c r="EL68" s="209"/>
      <c r="EM68" s="209"/>
      <c r="EN68" s="211"/>
      <c r="EO68" s="209"/>
      <c r="EP68" s="344"/>
      <c r="EQ68" s="209"/>
      <c r="ER68" s="209"/>
      <c r="ES68" s="209"/>
      <c r="ET68" s="209"/>
      <c r="EU68" s="209"/>
      <c r="EV68" s="209"/>
      <c r="EW68" s="210"/>
      <c r="EX68" s="211"/>
      <c r="EY68" s="209"/>
      <c r="EZ68" s="209"/>
      <c r="FA68" s="211"/>
      <c r="FB68" s="209">
        <v>62.6</v>
      </c>
      <c r="FC68" s="209"/>
      <c r="FD68" s="209"/>
      <c r="FE68" s="211"/>
      <c r="FF68" s="209"/>
      <c r="FG68" s="211"/>
      <c r="FH68" s="209"/>
      <c r="FI68" s="209"/>
      <c r="FJ68" s="211"/>
      <c r="FK68" s="209"/>
      <c r="FL68" s="209"/>
      <c r="FM68" s="209"/>
      <c r="FN68" s="609"/>
      <c r="FO68" s="209"/>
      <c r="FP68" s="210"/>
      <c r="FQ68" s="209"/>
      <c r="FR68" s="211"/>
      <c r="FS68" s="209">
        <v>57.6</v>
      </c>
      <c r="FT68" s="211"/>
      <c r="FU68" s="209"/>
      <c r="FV68" s="209"/>
      <c r="FW68" s="209"/>
      <c r="FX68" s="209"/>
      <c r="FY68" s="209"/>
      <c r="FZ68" s="211"/>
      <c r="GA68" s="209"/>
      <c r="GB68" s="210"/>
      <c r="GC68" s="209"/>
      <c r="GD68" s="209"/>
      <c r="GE68" s="209"/>
      <c r="GF68" s="210"/>
      <c r="GG68" s="209"/>
      <c r="GH68" s="364"/>
      <c r="GI68" s="209"/>
      <c r="GJ68" s="210"/>
      <c r="GK68" s="209"/>
      <c r="GL68" s="209"/>
      <c r="GM68" s="210"/>
      <c r="GN68" s="209"/>
      <c r="GO68" s="209"/>
      <c r="GP68" s="209"/>
      <c r="GQ68" s="209"/>
      <c r="GR68" s="209"/>
      <c r="GS68" s="364"/>
      <c r="GT68" s="209"/>
      <c r="GU68" s="210"/>
      <c r="GV68" s="211"/>
      <c r="GW68" s="209"/>
      <c r="GX68" s="209"/>
      <c r="GY68" s="211"/>
      <c r="GZ68" s="209"/>
      <c r="HA68" s="209"/>
      <c r="HB68" s="209"/>
      <c r="HC68" s="209"/>
      <c r="HD68" s="209"/>
      <c r="HE68" s="209"/>
      <c r="HF68" s="209"/>
      <c r="HG68" s="209"/>
      <c r="HH68" s="210"/>
      <c r="HI68" s="209"/>
      <c r="HJ68" s="209"/>
      <c r="HK68" s="209"/>
      <c r="HL68" s="209"/>
      <c r="HM68" s="209"/>
      <c r="HN68" s="209"/>
      <c r="HO68" s="210"/>
      <c r="HP68" s="211"/>
      <c r="HQ68" s="209">
        <v>37.200000000000003</v>
      </c>
      <c r="HR68" s="209"/>
      <c r="HS68" s="209"/>
      <c r="HT68" s="211"/>
      <c r="HU68" s="209"/>
      <c r="HV68" s="209"/>
      <c r="HW68" s="209"/>
      <c r="HX68" s="209"/>
      <c r="HY68" s="211"/>
      <c r="HZ68" s="209"/>
      <c r="IA68" s="364"/>
      <c r="IB68" s="210"/>
      <c r="IC68" s="209"/>
      <c r="ID68" s="209"/>
      <c r="IE68" s="209"/>
      <c r="IF68" s="209"/>
      <c r="IG68" s="209"/>
      <c r="IH68" s="209"/>
      <c r="II68" s="209"/>
      <c r="IJ68" s="209"/>
      <c r="IK68" s="364"/>
      <c r="IL68" s="210"/>
      <c r="IM68" s="209"/>
      <c r="IN68" s="209"/>
      <c r="IO68" s="209"/>
      <c r="IP68" s="209"/>
      <c r="IQ68" s="209"/>
      <c r="IR68" s="209"/>
      <c r="IS68" s="364"/>
      <c r="IT68" s="209"/>
      <c r="IU68" s="209"/>
      <c r="IV68" s="210"/>
      <c r="IW68" s="209"/>
      <c r="IX68" s="209"/>
      <c r="IY68" s="211"/>
      <c r="IZ68" s="209"/>
      <c r="JA68" s="209"/>
      <c r="JB68" s="211"/>
      <c r="JC68" s="209"/>
      <c r="JD68" s="209"/>
      <c r="JE68" s="209"/>
      <c r="JF68" s="211"/>
      <c r="JG68" s="209"/>
      <c r="JH68" s="210"/>
      <c r="JI68" s="209"/>
      <c r="JJ68" s="209"/>
      <c r="JK68" s="209"/>
      <c r="JL68" s="209"/>
      <c r="JM68" s="210"/>
      <c r="JN68" s="209"/>
      <c r="JO68" s="428"/>
      <c r="JP68" s="364"/>
      <c r="JQ68" s="210"/>
      <c r="JR68" s="209"/>
      <c r="JS68" s="209"/>
      <c r="JT68" s="209"/>
      <c r="JU68" s="209"/>
      <c r="JV68" s="209"/>
      <c r="JW68" s="209"/>
      <c r="JX68" s="209"/>
      <c r="JY68" s="209"/>
      <c r="JZ68" s="209"/>
      <c r="KA68" s="209"/>
      <c r="KB68" s="209"/>
      <c r="KC68" s="209"/>
      <c r="KD68" s="210"/>
      <c r="KE68" s="209"/>
      <c r="KF68" s="209"/>
      <c r="KG68" s="209"/>
      <c r="KH68" s="210"/>
      <c r="KI68" s="209"/>
      <c r="KJ68" s="209"/>
      <c r="KK68" s="209"/>
      <c r="KL68" s="209"/>
      <c r="KM68" s="210"/>
      <c r="KN68" s="209"/>
      <c r="KO68" s="209"/>
      <c r="KP68" s="209"/>
      <c r="KQ68" s="210"/>
      <c r="KR68" s="209"/>
      <c r="KS68" s="209"/>
      <c r="KT68" s="209"/>
      <c r="KU68" s="207"/>
      <c r="KV68" s="210"/>
      <c r="KW68" s="209"/>
      <c r="KX68" s="209"/>
      <c r="KY68" s="209"/>
      <c r="KZ68" s="209"/>
      <c r="LA68" s="209"/>
      <c r="LB68" s="210"/>
      <c r="LC68" s="209"/>
      <c r="LD68" s="209"/>
      <c r="LE68" s="209"/>
      <c r="LF68" s="211"/>
      <c r="LG68" s="209"/>
      <c r="LH68" s="209"/>
      <c r="LI68" s="209"/>
      <c r="LJ68" s="210"/>
      <c r="LK68" s="209"/>
      <c r="LL68" s="209"/>
      <c r="LM68" s="209"/>
      <c r="LN68" s="209"/>
      <c r="LO68" s="209"/>
      <c r="LP68" s="209"/>
      <c r="LQ68" s="209"/>
      <c r="LR68" s="209"/>
      <c r="LS68" s="209"/>
      <c r="LT68" s="209"/>
      <c r="LU68" s="209"/>
      <c r="LV68" s="209"/>
      <c r="LW68" s="209"/>
      <c r="LX68" s="209"/>
      <c r="LY68" s="210"/>
      <c r="LZ68" s="209"/>
      <c r="MA68" s="209"/>
      <c r="MB68" s="209"/>
      <c r="MC68" s="209"/>
      <c r="MD68" s="209"/>
      <c r="ME68" s="210"/>
      <c r="MF68" s="209"/>
      <c r="MG68" s="209"/>
      <c r="MH68" s="209"/>
      <c r="MI68" s="209"/>
      <c r="MJ68" s="210"/>
      <c r="MK68" s="209"/>
      <c r="ML68" s="209"/>
      <c r="MM68" s="209"/>
      <c r="MN68" s="209"/>
      <c r="MO68" s="209"/>
      <c r="MP68" s="209"/>
      <c r="MQ68" s="213"/>
      <c r="MR68" s="209"/>
      <c r="MS68" s="209"/>
      <c r="MT68" s="209"/>
      <c r="MU68" s="209"/>
      <c r="MV68" s="209"/>
      <c r="MW68" s="209"/>
      <c r="MX68" s="209"/>
      <c r="MY68" s="209"/>
      <c r="MZ68" s="209"/>
      <c r="NA68" s="200" t="s">
        <v>1064</v>
      </c>
      <c r="NB68" s="200"/>
      <c r="NC68" s="200" t="s">
        <v>1065</v>
      </c>
      <c r="ND68" s="200"/>
    </row>
    <row r="69" spans="1:368" s="214" customFormat="1" ht="12">
      <c r="A69" s="1260">
        <v>48</v>
      </c>
      <c r="B69" s="199" t="s">
        <v>182</v>
      </c>
      <c r="C69" s="200">
        <v>2014</v>
      </c>
      <c r="D69" s="200" t="s">
        <v>119</v>
      </c>
      <c r="E69" s="200" t="s">
        <v>81</v>
      </c>
      <c r="F69" s="200"/>
      <c r="G69" s="201">
        <v>170</v>
      </c>
      <c r="H69" s="202">
        <v>0</v>
      </c>
      <c r="I69" s="203"/>
      <c r="J69" s="201" t="s">
        <v>190</v>
      </c>
      <c r="K69" s="200" t="s">
        <v>191</v>
      </c>
      <c r="L69" s="200" t="s">
        <v>93</v>
      </c>
      <c r="M69" s="201" t="s">
        <v>192</v>
      </c>
      <c r="N69" s="201" t="s">
        <v>193</v>
      </c>
      <c r="O69" s="201" t="s">
        <v>194</v>
      </c>
      <c r="P69" s="204">
        <v>0</v>
      </c>
      <c r="Q69" s="200"/>
      <c r="R69" s="200"/>
      <c r="S69" s="205" t="s">
        <v>188</v>
      </c>
      <c r="T69" s="205" t="s">
        <v>117</v>
      </c>
      <c r="U69" s="200" t="s">
        <v>189</v>
      </c>
      <c r="V69" s="206"/>
      <c r="W69" s="364"/>
      <c r="X69" s="208"/>
      <c r="Y69" s="209"/>
      <c r="Z69" s="571"/>
      <c r="AA69" s="209"/>
      <c r="AB69" s="571"/>
      <c r="AC69" s="209"/>
      <c r="AD69" s="330"/>
      <c r="AE69" s="209"/>
      <c r="AF69" s="209"/>
      <c r="AG69" s="209"/>
      <c r="AH69" s="209"/>
      <c r="AI69" s="572"/>
      <c r="AJ69" s="209"/>
      <c r="AK69" s="211"/>
      <c r="AL69" s="209">
        <v>15.9</v>
      </c>
      <c r="AM69" s="651"/>
      <c r="AN69" s="209"/>
      <c r="AO69" s="209"/>
      <c r="AP69" s="209"/>
      <c r="AQ69" s="209"/>
      <c r="AR69" s="209"/>
      <c r="AS69" s="209"/>
      <c r="AT69" s="209"/>
      <c r="AU69" s="209"/>
      <c r="AV69" s="209"/>
      <c r="AW69" s="209"/>
      <c r="AX69" s="209"/>
      <c r="AY69" s="211"/>
      <c r="AZ69" s="209"/>
      <c r="BA69" s="211"/>
      <c r="BB69" s="209"/>
      <c r="BC69" s="210"/>
      <c r="BD69" s="209">
        <v>72.900000000000006</v>
      </c>
      <c r="BE69" s="209"/>
      <c r="BF69" s="210"/>
      <c r="BG69" s="209"/>
      <c r="BH69" s="209"/>
      <c r="BI69" s="209"/>
      <c r="BJ69" s="209"/>
      <c r="BK69" s="627"/>
      <c r="BL69" s="209"/>
      <c r="BM69" s="209"/>
      <c r="BN69" s="210"/>
      <c r="BO69" s="209"/>
      <c r="BP69" s="209"/>
      <c r="BQ69" s="209"/>
      <c r="BR69" s="210"/>
      <c r="BS69" s="209"/>
      <c r="BT69" s="209"/>
      <c r="BU69" s="210"/>
      <c r="BV69" s="209"/>
      <c r="BW69" s="210"/>
      <c r="BX69" s="209"/>
      <c r="BY69" s="212"/>
      <c r="BZ69" s="210"/>
      <c r="CA69" s="209"/>
      <c r="CB69" s="209"/>
      <c r="CC69" s="209"/>
      <c r="CD69" s="209"/>
      <c r="CE69" s="364"/>
      <c r="CF69" s="209"/>
      <c r="CG69" s="210"/>
      <c r="CH69" s="209"/>
      <c r="CI69" s="211"/>
      <c r="CJ69" s="209">
        <v>30.6</v>
      </c>
      <c r="CK69" s="209"/>
      <c r="CL69" s="211"/>
      <c r="CM69" s="209"/>
      <c r="CN69" s="209"/>
      <c r="CO69" s="209"/>
      <c r="CP69" s="211"/>
      <c r="CQ69" s="209"/>
      <c r="CR69" s="209">
        <v>38.799999999999997</v>
      </c>
      <c r="CS69" s="209"/>
      <c r="CT69" s="209"/>
      <c r="CU69" s="209"/>
      <c r="CV69" s="209"/>
      <c r="CW69" s="209"/>
      <c r="CX69" s="211"/>
      <c r="CY69" s="209"/>
      <c r="CZ69" s="209"/>
      <c r="DA69" s="209"/>
      <c r="DB69" s="209"/>
      <c r="DC69" s="210"/>
      <c r="DD69" s="209"/>
      <c r="DE69" s="209"/>
      <c r="DF69" s="209"/>
      <c r="DG69" s="209"/>
      <c r="DH69" s="209"/>
      <c r="DI69" s="209"/>
      <c r="DJ69" s="209"/>
      <c r="DK69" s="209"/>
      <c r="DL69" s="209"/>
      <c r="DM69" s="209"/>
      <c r="DN69" s="209"/>
      <c r="DO69" s="210"/>
      <c r="DP69" s="209"/>
      <c r="DQ69" s="209"/>
      <c r="DR69" s="209"/>
      <c r="DS69" s="210"/>
      <c r="DT69" s="209"/>
      <c r="DU69" s="209"/>
      <c r="DV69" s="209"/>
      <c r="DW69" s="209"/>
      <c r="DX69" s="209"/>
      <c r="DY69" s="209"/>
      <c r="DZ69" s="209"/>
      <c r="EA69" s="372"/>
      <c r="EB69" s="209">
        <v>44.1</v>
      </c>
      <c r="EC69" s="210"/>
      <c r="ED69" s="211"/>
      <c r="EE69" s="209"/>
      <c r="EF69" s="209"/>
      <c r="EG69" s="209"/>
      <c r="EH69" s="209"/>
      <c r="EI69" s="211"/>
      <c r="EJ69" s="209"/>
      <c r="EK69" s="211"/>
      <c r="EL69" s="209"/>
      <c r="EM69" s="209"/>
      <c r="EN69" s="211"/>
      <c r="EO69" s="209"/>
      <c r="EP69" s="344"/>
      <c r="EQ69" s="209"/>
      <c r="ER69" s="209"/>
      <c r="ES69" s="209"/>
      <c r="ET69" s="209"/>
      <c r="EU69" s="209"/>
      <c r="EV69" s="209"/>
      <c r="EW69" s="210"/>
      <c r="EX69" s="211"/>
      <c r="EY69" s="209"/>
      <c r="EZ69" s="209"/>
      <c r="FA69" s="211"/>
      <c r="FB69" s="209">
        <v>70.5</v>
      </c>
      <c r="FC69" s="209"/>
      <c r="FD69" s="209"/>
      <c r="FE69" s="211"/>
      <c r="FF69" s="209"/>
      <c r="FG69" s="211"/>
      <c r="FH69" s="209"/>
      <c r="FI69" s="209"/>
      <c r="FJ69" s="211"/>
      <c r="FK69" s="209"/>
      <c r="FL69" s="209"/>
      <c r="FM69" s="209"/>
      <c r="FN69" s="609"/>
      <c r="FO69" s="209"/>
      <c r="FP69" s="210"/>
      <c r="FQ69" s="209"/>
      <c r="FR69" s="211"/>
      <c r="FS69" s="209">
        <v>61.3</v>
      </c>
      <c r="FT69" s="211"/>
      <c r="FU69" s="209"/>
      <c r="FV69" s="209"/>
      <c r="FW69" s="209"/>
      <c r="FX69" s="209"/>
      <c r="FY69" s="209"/>
      <c r="FZ69" s="211"/>
      <c r="GA69" s="209"/>
      <c r="GB69" s="210"/>
      <c r="GC69" s="209"/>
      <c r="GD69" s="209"/>
      <c r="GE69" s="209"/>
      <c r="GF69" s="210"/>
      <c r="GG69" s="209"/>
      <c r="GH69" s="364"/>
      <c r="GI69" s="209"/>
      <c r="GJ69" s="210"/>
      <c r="GK69" s="209"/>
      <c r="GL69" s="209"/>
      <c r="GM69" s="210"/>
      <c r="GN69" s="209"/>
      <c r="GO69" s="209"/>
      <c r="GP69" s="209"/>
      <c r="GQ69" s="209"/>
      <c r="GR69" s="209"/>
      <c r="GS69" s="364"/>
      <c r="GT69" s="209"/>
      <c r="GU69" s="210"/>
      <c r="GV69" s="211"/>
      <c r="GW69" s="209"/>
      <c r="GX69" s="209"/>
      <c r="GY69" s="211"/>
      <c r="GZ69" s="209"/>
      <c r="HA69" s="209"/>
      <c r="HB69" s="209"/>
      <c r="HC69" s="209"/>
      <c r="HD69" s="209"/>
      <c r="HE69" s="209"/>
      <c r="HF69" s="209"/>
      <c r="HG69" s="209"/>
      <c r="HH69" s="210"/>
      <c r="HI69" s="209"/>
      <c r="HJ69" s="209"/>
      <c r="HK69" s="209"/>
      <c r="HL69" s="209"/>
      <c r="HM69" s="209"/>
      <c r="HN69" s="209"/>
      <c r="HO69" s="210"/>
      <c r="HP69" s="211"/>
      <c r="HQ69" s="209">
        <v>30.1</v>
      </c>
      <c r="HR69" s="209"/>
      <c r="HS69" s="209"/>
      <c r="HT69" s="211"/>
      <c r="HU69" s="209"/>
      <c r="HV69" s="209"/>
      <c r="HW69" s="209"/>
      <c r="HX69" s="209"/>
      <c r="HY69" s="211"/>
      <c r="HZ69" s="209"/>
      <c r="IA69" s="364"/>
      <c r="IB69" s="210"/>
      <c r="IC69" s="209"/>
      <c r="ID69" s="209"/>
      <c r="IE69" s="209"/>
      <c r="IF69" s="209"/>
      <c r="IG69" s="209"/>
      <c r="IH69" s="209"/>
      <c r="II69" s="209"/>
      <c r="IJ69" s="209"/>
      <c r="IK69" s="364"/>
      <c r="IL69" s="210"/>
      <c r="IM69" s="209"/>
      <c r="IN69" s="209"/>
      <c r="IO69" s="209"/>
      <c r="IP69" s="209"/>
      <c r="IQ69" s="209"/>
      <c r="IR69" s="209"/>
      <c r="IS69" s="364"/>
      <c r="IT69" s="209"/>
      <c r="IU69" s="209"/>
      <c r="IV69" s="210"/>
      <c r="IW69" s="209"/>
      <c r="IX69" s="209"/>
      <c r="IY69" s="211"/>
      <c r="IZ69" s="209"/>
      <c r="JA69" s="209"/>
      <c r="JB69" s="211"/>
      <c r="JC69" s="209"/>
      <c r="JD69" s="209"/>
      <c r="JE69" s="209"/>
      <c r="JF69" s="211"/>
      <c r="JG69" s="209"/>
      <c r="JH69" s="210"/>
      <c r="JI69" s="209"/>
      <c r="JJ69" s="209"/>
      <c r="JK69" s="209"/>
      <c r="JL69" s="209"/>
      <c r="JM69" s="210"/>
      <c r="JN69" s="209"/>
      <c r="JO69" s="428"/>
      <c r="JP69" s="364"/>
      <c r="JQ69" s="210"/>
      <c r="JR69" s="209"/>
      <c r="JS69" s="209"/>
      <c r="JT69" s="209"/>
      <c r="JU69" s="209"/>
      <c r="JV69" s="209"/>
      <c r="JW69" s="209"/>
      <c r="JX69" s="209"/>
      <c r="JY69" s="209"/>
      <c r="JZ69" s="209"/>
      <c r="KA69" s="209"/>
      <c r="KB69" s="209"/>
      <c r="KC69" s="209"/>
      <c r="KD69" s="210"/>
      <c r="KE69" s="209"/>
      <c r="KF69" s="209"/>
      <c r="KG69" s="209"/>
      <c r="KH69" s="210"/>
      <c r="KI69" s="209"/>
      <c r="KJ69" s="209"/>
      <c r="KK69" s="209"/>
      <c r="KL69" s="209"/>
      <c r="KM69" s="210"/>
      <c r="KN69" s="209"/>
      <c r="KO69" s="209"/>
      <c r="KP69" s="209"/>
      <c r="KQ69" s="210"/>
      <c r="KR69" s="209"/>
      <c r="KS69" s="209"/>
      <c r="KT69" s="209"/>
      <c r="KU69" s="207"/>
      <c r="KV69" s="210"/>
      <c r="KW69" s="209"/>
      <c r="KX69" s="209"/>
      <c r="KY69" s="209"/>
      <c r="KZ69" s="209"/>
      <c r="LA69" s="209"/>
      <c r="LB69" s="210"/>
      <c r="LC69" s="209"/>
      <c r="LD69" s="209"/>
      <c r="LE69" s="209"/>
      <c r="LF69" s="211"/>
      <c r="LG69" s="209"/>
      <c r="LH69" s="209"/>
      <c r="LI69" s="209"/>
      <c r="LJ69" s="210"/>
      <c r="LK69" s="209"/>
      <c r="LL69" s="209"/>
      <c r="LM69" s="209"/>
      <c r="LN69" s="209"/>
      <c r="LO69" s="209"/>
      <c r="LP69" s="209"/>
      <c r="LQ69" s="209"/>
      <c r="LR69" s="209"/>
      <c r="LS69" s="209"/>
      <c r="LT69" s="209"/>
      <c r="LU69" s="209"/>
      <c r="LV69" s="209"/>
      <c r="LW69" s="209"/>
      <c r="LX69" s="209"/>
      <c r="LY69" s="210"/>
      <c r="LZ69" s="209"/>
      <c r="MA69" s="209"/>
      <c r="MB69" s="209"/>
      <c r="MC69" s="209"/>
      <c r="MD69" s="209"/>
      <c r="ME69" s="210"/>
      <c r="MF69" s="209"/>
      <c r="MG69" s="209"/>
      <c r="MH69" s="209"/>
      <c r="MI69" s="209"/>
      <c r="MJ69" s="210"/>
      <c r="MK69" s="209"/>
      <c r="ML69" s="209"/>
      <c r="MM69" s="209"/>
      <c r="MN69" s="209"/>
      <c r="MO69" s="209"/>
      <c r="MP69" s="209"/>
      <c r="MQ69" s="213"/>
      <c r="MR69" s="209"/>
      <c r="MS69" s="209"/>
      <c r="MT69" s="209"/>
      <c r="MU69" s="209"/>
      <c r="MV69" s="209"/>
      <c r="MW69" s="209"/>
      <c r="MX69" s="209"/>
      <c r="MY69" s="209"/>
      <c r="MZ69" s="209"/>
      <c r="NA69" s="200" t="s">
        <v>1064</v>
      </c>
      <c r="NB69" s="200"/>
      <c r="NC69" s="200" t="s">
        <v>1065</v>
      </c>
      <c r="ND69" s="200"/>
    </row>
    <row r="70" spans="1:368" s="294" customFormat="1" ht="15">
      <c r="A70" s="1261">
        <v>49</v>
      </c>
      <c r="B70" s="1223" t="s">
        <v>195</v>
      </c>
      <c r="C70" s="298">
        <v>2014</v>
      </c>
      <c r="D70" s="299" t="s">
        <v>119</v>
      </c>
      <c r="E70" s="299" t="s">
        <v>81</v>
      </c>
      <c r="F70" s="299"/>
      <c r="G70" s="300">
        <v>428</v>
      </c>
      <c r="H70" s="301">
        <v>0.623</v>
      </c>
      <c r="I70" s="302"/>
      <c r="J70" s="303" t="s">
        <v>196</v>
      </c>
      <c r="K70" s="304" t="s">
        <v>197</v>
      </c>
      <c r="L70" s="304" t="s">
        <v>198</v>
      </c>
      <c r="M70" s="325" t="s">
        <v>199</v>
      </c>
      <c r="N70" s="303" t="s">
        <v>193</v>
      </c>
      <c r="O70" s="303" t="s">
        <v>200</v>
      </c>
      <c r="P70" s="301">
        <v>0</v>
      </c>
      <c r="Q70" s="303"/>
      <c r="R70" s="299"/>
      <c r="S70" s="305" t="s">
        <v>201</v>
      </c>
      <c r="T70" s="305" t="s">
        <v>117</v>
      </c>
      <c r="U70" s="326" t="s">
        <v>189</v>
      </c>
      <c r="V70" s="288"/>
      <c r="W70" s="367"/>
      <c r="X70" s="290"/>
      <c r="Y70" s="307"/>
      <c r="Z70" s="290"/>
      <c r="AA70" s="307"/>
      <c r="AB70" s="290"/>
      <c r="AC70" s="307"/>
      <c r="AD70" s="329"/>
      <c r="AE70" s="307"/>
      <c r="AF70" s="307"/>
      <c r="AG70" s="307"/>
      <c r="AH70" s="307"/>
      <c r="AI70" s="493"/>
      <c r="AJ70" s="307"/>
      <c r="AK70" s="308"/>
      <c r="AL70" s="307"/>
      <c r="AM70" s="653"/>
      <c r="AN70" s="307"/>
      <c r="AO70" s="307"/>
      <c r="AP70" s="307"/>
      <c r="AQ70" s="307"/>
      <c r="AR70" s="307"/>
      <c r="AS70" s="307"/>
      <c r="AT70" s="307"/>
      <c r="AU70" s="307"/>
      <c r="AV70" s="307"/>
      <c r="AW70" s="307"/>
      <c r="AX70" s="307"/>
      <c r="AY70" s="308"/>
      <c r="AZ70" s="307"/>
      <c r="BA70" s="308"/>
      <c r="BB70" s="307"/>
      <c r="BC70" s="292"/>
      <c r="BD70" s="307"/>
      <c r="BE70" s="307"/>
      <c r="BF70" s="292"/>
      <c r="BG70" s="307"/>
      <c r="BH70" s="307"/>
      <c r="BI70" s="307"/>
      <c r="BJ70" s="307"/>
      <c r="BK70" s="628"/>
      <c r="BL70" s="307"/>
      <c r="BM70" s="307"/>
      <c r="BN70" s="292"/>
      <c r="BO70" s="307"/>
      <c r="BP70" s="307"/>
      <c r="BQ70" s="307"/>
      <c r="BR70" s="292"/>
      <c r="BS70" s="307"/>
      <c r="BT70" s="307"/>
      <c r="BU70" s="292"/>
      <c r="BV70" s="307"/>
      <c r="BW70" s="292"/>
      <c r="BX70" s="307"/>
      <c r="BY70" s="309"/>
      <c r="BZ70" s="292"/>
      <c r="CA70" s="307"/>
      <c r="CB70" s="307"/>
      <c r="CC70" s="307"/>
      <c r="CD70" s="307"/>
      <c r="CE70" s="367"/>
      <c r="CF70" s="307"/>
      <c r="CG70" s="292"/>
      <c r="CH70" s="307"/>
      <c r="CI70" s="308"/>
      <c r="CJ70" s="307"/>
      <c r="CK70" s="307"/>
      <c r="CL70" s="308"/>
      <c r="CM70" s="307"/>
      <c r="CN70" s="307"/>
      <c r="CO70" s="307"/>
      <c r="CP70" s="308"/>
      <c r="CQ70" s="307"/>
      <c r="CR70" s="307">
        <v>32</v>
      </c>
      <c r="CS70" s="307"/>
      <c r="CT70" s="307"/>
      <c r="CU70" s="307"/>
      <c r="CV70" s="307"/>
      <c r="CW70" s="307"/>
      <c r="CX70" s="308"/>
      <c r="CY70" s="307"/>
      <c r="CZ70" s="307"/>
      <c r="DA70" s="307"/>
      <c r="DB70" s="307"/>
      <c r="DC70" s="292"/>
      <c r="DD70" s="307"/>
      <c r="DE70" s="307"/>
      <c r="DF70" s="307"/>
      <c r="DG70" s="307"/>
      <c r="DH70" s="307"/>
      <c r="DI70" s="307"/>
      <c r="DJ70" s="307"/>
      <c r="DK70" s="307"/>
      <c r="DL70" s="307"/>
      <c r="DM70" s="307"/>
      <c r="DN70" s="307"/>
      <c r="DO70" s="292"/>
      <c r="DP70" s="307"/>
      <c r="DQ70" s="307"/>
      <c r="DR70" s="307"/>
      <c r="DS70" s="292"/>
      <c r="DT70" s="307"/>
      <c r="DU70" s="307"/>
      <c r="DV70" s="307"/>
      <c r="DW70" s="307"/>
      <c r="DX70" s="307"/>
      <c r="DY70" s="307"/>
      <c r="DZ70" s="307"/>
      <c r="EA70" s="367"/>
      <c r="EB70" s="307"/>
      <c r="EC70" s="292"/>
      <c r="ED70" s="308"/>
      <c r="EE70" s="307"/>
      <c r="EF70" s="307"/>
      <c r="EG70" s="307"/>
      <c r="EH70" s="307"/>
      <c r="EI70" s="308"/>
      <c r="EJ70" s="307"/>
      <c r="EK70" s="308"/>
      <c r="EL70" s="307"/>
      <c r="EM70" s="307"/>
      <c r="EN70" s="308"/>
      <c r="EO70" s="307"/>
      <c r="EP70" s="347"/>
      <c r="EQ70" s="307"/>
      <c r="ER70" s="307"/>
      <c r="ES70" s="307"/>
      <c r="ET70" s="307"/>
      <c r="EU70" s="307"/>
      <c r="EV70" s="307"/>
      <c r="EW70" s="292"/>
      <c r="EX70" s="308"/>
      <c r="EY70" s="307"/>
      <c r="EZ70" s="307"/>
      <c r="FA70" s="308"/>
      <c r="FB70" s="307">
        <v>65.900000000000006</v>
      </c>
      <c r="FC70" s="307"/>
      <c r="FD70" s="307"/>
      <c r="FE70" s="308"/>
      <c r="FF70" s="307"/>
      <c r="FG70" s="308"/>
      <c r="FH70" s="307"/>
      <c r="FI70" s="307"/>
      <c r="FJ70" s="308"/>
      <c r="FK70" s="307"/>
      <c r="FL70" s="307"/>
      <c r="FM70" s="307"/>
      <c r="FN70" s="610"/>
      <c r="FO70" s="307"/>
      <c r="FP70" s="292"/>
      <c r="FQ70" s="307"/>
      <c r="FR70" s="308"/>
      <c r="FS70" s="307">
        <v>59.2</v>
      </c>
      <c r="FT70" s="308"/>
      <c r="FU70" s="307"/>
      <c r="FV70" s="307"/>
      <c r="FW70" s="307"/>
      <c r="FX70" s="307"/>
      <c r="FY70" s="307"/>
      <c r="FZ70" s="308"/>
      <c r="GA70" s="307"/>
      <c r="GB70" s="292"/>
      <c r="GC70" s="307"/>
      <c r="GD70" s="307"/>
      <c r="GE70" s="307"/>
      <c r="GF70" s="292"/>
      <c r="GG70" s="307"/>
      <c r="GH70" s="367"/>
      <c r="GI70" s="307"/>
      <c r="GJ70" s="292"/>
      <c r="GK70" s="307"/>
      <c r="GL70" s="307"/>
      <c r="GM70" s="292"/>
      <c r="GN70" s="307"/>
      <c r="GO70" s="307"/>
      <c r="GP70" s="307"/>
      <c r="GQ70" s="307"/>
      <c r="GR70" s="307"/>
      <c r="GS70" s="367"/>
      <c r="GT70" s="307"/>
      <c r="GU70" s="292"/>
      <c r="GV70" s="308"/>
      <c r="GW70" s="307"/>
      <c r="GX70" s="307"/>
      <c r="GY70" s="308"/>
      <c r="GZ70" s="307"/>
      <c r="HA70" s="307"/>
      <c r="HB70" s="307"/>
      <c r="HC70" s="307"/>
      <c r="HD70" s="307"/>
      <c r="HE70" s="307"/>
      <c r="HF70" s="307"/>
      <c r="HG70" s="307"/>
      <c r="HH70" s="292"/>
      <c r="HI70" s="307"/>
      <c r="HJ70" s="307"/>
      <c r="HK70" s="307"/>
      <c r="HL70" s="307"/>
      <c r="HM70" s="307"/>
      <c r="HN70" s="307"/>
      <c r="HO70" s="292"/>
      <c r="HP70" s="308"/>
      <c r="HQ70" s="307">
        <v>34.200000000000003</v>
      </c>
      <c r="HR70" s="307"/>
      <c r="HS70" s="307"/>
      <c r="HT70" s="308"/>
      <c r="HU70" s="307"/>
      <c r="HV70" s="307"/>
      <c r="HW70" s="307"/>
      <c r="HX70" s="307"/>
      <c r="HY70" s="308"/>
      <c r="HZ70" s="307"/>
      <c r="IA70" s="367"/>
      <c r="IB70" s="292"/>
      <c r="IC70" s="307"/>
      <c r="ID70" s="307"/>
      <c r="IE70" s="307"/>
      <c r="IF70" s="307"/>
      <c r="IG70" s="307"/>
      <c r="IH70" s="307"/>
      <c r="II70" s="307"/>
      <c r="IJ70" s="307"/>
      <c r="IK70" s="367"/>
      <c r="IL70" s="292"/>
      <c r="IM70" s="307"/>
      <c r="IN70" s="307"/>
      <c r="IO70" s="307"/>
      <c r="IP70" s="307"/>
      <c r="IQ70" s="307"/>
      <c r="IR70" s="307"/>
      <c r="IS70" s="367"/>
      <c r="IT70" s="307"/>
      <c r="IU70" s="307"/>
      <c r="IV70" s="292"/>
      <c r="IW70" s="307"/>
      <c r="IX70" s="307"/>
      <c r="IY70" s="308"/>
      <c r="IZ70" s="307"/>
      <c r="JA70" s="307"/>
      <c r="JB70" s="308"/>
      <c r="JC70" s="307"/>
      <c r="JD70" s="307"/>
      <c r="JE70" s="307"/>
      <c r="JF70" s="308"/>
      <c r="JG70" s="307"/>
      <c r="JH70" s="292"/>
      <c r="JI70" s="307"/>
      <c r="JJ70" s="307"/>
      <c r="JK70" s="307"/>
      <c r="JL70" s="307"/>
      <c r="JM70" s="292"/>
      <c r="JN70" s="307"/>
      <c r="JO70" s="430"/>
      <c r="JP70" s="367"/>
      <c r="JQ70" s="292"/>
      <c r="JR70" s="433"/>
      <c r="JS70" s="307"/>
      <c r="JT70" s="307"/>
      <c r="JU70" s="307"/>
      <c r="JV70" s="307"/>
      <c r="JW70" s="307"/>
      <c r="JX70" s="307"/>
      <c r="JY70" s="307"/>
      <c r="JZ70" s="307"/>
      <c r="KA70" s="307"/>
      <c r="KB70" s="307"/>
      <c r="KC70" s="307"/>
      <c r="KD70" s="292"/>
      <c r="KE70" s="307"/>
      <c r="KF70" s="291"/>
      <c r="KG70" s="291"/>
      <c r="KH70" s="292"/>
      <c r="KI70" s="307"/>
      <c r="KJ70" s="307"/>
      <c r="KK70" s="307"/>
      <c r="KL70" s="307"/>
      <c r="KM70" s="292"/>
      <c r="KN70" s="307"/>
      <c r="KO70" s="307"/>
      <c r="KP70" s="307"/>
      <c r="KQ70" s="292"/>
      <c r="KR70" s="307"/>
      <c r="KS70" s="307"/>
      <c r="KT70" s="307"/>
      <c r="KU70" s="289"/>
      <c r="KV70" s="292"/>
      <c r="KW70" s="307"/>
      <c r="KX70" s="307"/>
      <c r="KY70" s="307"/>
      <c r="KZ70" s="307"/>
      <c r="LA70" s="307"/>
      <c r="LB70" s="292"/>
      <c r="LC70" s="307"/>
      <c r="LD70" s="307"/>
      <c r="LE70" s="307"/>
      <c r="LF70" s="308"/>
      <c r="LG70" s="307"/>
      <c r="LH70" s="307"/>
      <c r="LI70" s="307"/>
      <c r="LJ70" s="292"/>
      <c r="LK70" s="307"/>
      <c r="LL70" s="307"/>
      <c r="LM70" s="307"/>
      <c r="LN70" s="307"/>
      <c r="LO70" s="307"/>
      <c r="LP70" s="307"/>
      <c r="LQ70" s="307"/>
      <c r="LR70" s="307"/>
      <c r="LS70" s="307"/>
      <c r="LT70" s="307"/>
      <c r="LU70" s="307"/>
      <c r="LV70" s="307"/>
      <c r="LW70" s="307"/>
      <c r="LX70" s="307"/>
      <c r="LY70" s="292"/>
      <c r="LZ70" s="307"/>
      <c r="MA70" s="307"/>
      <c r="MB70" s="307"/>
      <c r="MC70" s="307"/>
      <c r="MD70" s="307"/>
      <c r="ME70" s="292"/>
      <c r="MF70" s="307"/>
      <c r="MG70" s="307"/>
      <c r="MH70" s="307"/>
      <c r="MI70" s="307"/>
      <c r="MJ70" s="292"/>
      <c r="MK70" s="307"/>
      <c r="ML70" s="307"/>
      <c r="MM70" s="307"/>
      <c r="MN70" s="307"/>
      <c r="MO70" s="307"/>
      <c r="MP70" s="307"/>
      <c r="MQ70" s="295"/>
      <c r="MR70" s="307"/>
      <c r="MS70" s="307"/>
      <c r="MT70" s="307"/>
      <c r="MU70" s="307"/>
      <c r="MV70" s="307"/>
      <c r="MW70" s="307"/>
      <c r="MX70" s="307"/>
      <c r="MY70" s="307"/>
      <c r="MZ70" s="307"/>
      <c r="NA70" s="299" t="s">
        <v>1066</v>
      </c>
      <c r="NB70" s="299"/>
      <c r="NC70" s="299" t="s">
        <v>1067</v>
      </c>
      <c r="ND70" s="299"/>
    </row>
    <row r="71" spans="1:368" s="20" customFormat="1">
      <c r="A71" s="1257"/>
      <c r="B71" s="1218" t="s">
        <v>1369</v>
      </c>
      <c r="C71" s="20" t="s">
        <v>640</v>
      </c>
      <c r="D71" s="24" t="s">
        <v>640</v>
      </c>
      <c r="E71" s="24" t="s">
        <v>640</v>
      </c>
      <c r="F71" s="24" t="s">
        <v>640</v>
      </c>
      <c r="G71" s="25" t="s">
        <v>640</v>
      </c>
      <c r="H71" s="26" t="s">
        <v>640</v>
      </c>
      <c r="I71" s="27" t="s">
        <v>640</v>
      </c>
      <c r="J71" s="15" t="s">
        <v>640</v>
      </c>
      <c r="K71" s="68" t="s">
        <v>640</v>
      </c>
      <c r="L71" s="68" t="s">
        <v>640</v>
      </c>
      <c r="M71" s="15" t="s">
        <v>640</v>
      </c>
      <c r="N71" s="15" t="s">
        <v>640</v>
      </c>
      <c r="O71" s="15" t="s">
        <v>640</v>
      </c>
      <c r="P71" s="26" t="s">
        <v>640</v>
      </c>
      <c r="Q71" s="15" t="s">
        <v>640</v>
      </c>
      <c r="R71" s="24" t="s">
        <v>86</v>
      </c>
      <c r="S71" s="69" t="s">
        <v>1285</v>
      </c>
      <c r="T71" s="30"/>
      <c r="U71" s="23" t="s">
        <v>209</v>
      </c>
      <c r="V71" s="171"/>
      <c r="W71" s="657">
        <f>COUNTIF(X71:BJ71,"&gt;0")</f>
        <v>3</v>
      </c>
      <c r="X71" s="510">
        <f t="shared" ref="X71" si="903">COUNTA(Y71)</f>
        <v>0</v>
      </c>
      <c r="Y71" s="31"/>
      <c r="Z71" s="510">
        <f t="shared" ref="Z71" si="904">COUNTA(AA71)</f>
        <v>0</v>
      </c>
      <c r="AA71" s="31"/>
      <c r="AB71" s="510">
        <f t="shared" ref="AB71" si="905">COUNTA(AC71)</f>
        <v>0</v>
      </c>
      <c r="AC71" s="31"/>
      <c r="AD71" s="510">
        <f>COUNTA(AE71:AH71)</f>
        <v>0</v>
      </c>
      <c r="AE71" s="31"/>
      <c r="AF71" s="31"/>
      <c r="AG71" s="31"/>
      <c r="AH71" s="31"/>
      <c r="AI71" s="510">
        <f>COUNTA(AJ71,AL71,AN71:AX71,AZ71,BB71)</f>
        <v>0</v>
      </c>
      <c r="AJ71" s="31"/>
      <c r="AK71" s="133"/>
      <c r="AL71" s="31"/>
      <c r="AM71" s="351">
        <f>COUNTA(AN71:AX71)</f>
        <v>0</v>
      </c>
      <c r="AN71" s="31"/>
      <c r="AO71" s="31"/>
      <c r="AP71" s="31"/>
      <c r="AQ71" s="31"/>
      <c r="AR71" s="31"/>
      <c r="AS71" s="31"/>
      <c r="AT71" s="31"/>
      <c r="AU71" s="31"/>
      <c r="AV71" s="31"/>
      <c r="AW71" s="31"/>
      <c r="AX71" s="31"/>
      <c r="AY71" s="133"/>
      <c r="AZ71" s="31"/>
      <c r="BA71" s="133"/>
      <c r="BB71" s="31"/>
      <c r="BC71" s="522">
        <f>COUNTA(BD71:BE71)</f>
        <v>0</v>
      </c>
      <c r="BD71" s="31"/>
      <c r="BE71" s="31"/>
      <c r="BF71" s="522">
        <f>COUNTA(BG71:BJ71)</f>
        <v>2</v>
      </c>
      <c r="BG71" s="31"/>
      <c r="BH71" s="31"/>
      <c r="BI71" s="31">
        <v>2</v>
      </c>
      <c r="BJ71" s="31">
        <v>18</v>
      </c>
      <c r="BK71" s="657">
        <f>COUNTIF(BL71:CD71,"&gt;0")</f>
        <v>4</v>
      </c>
      <c r="BL71" s="31" t="s">
        <v>627</v>
      </c>
      <c r="BM71" s="31" t="s">
        <v>25</v>
      </c>
      <c r="BN71" s="510">
        <f>COUNTA(BO71:BQ71)</f>
        <v>1</v>
      </c>
      <c r="BO71" s="31">
        <v>33</v>
      </c>
      <c r="BP71" s="31"/>
      <c r="BQ71" s="31"/>
      <c r="BR71" s="510">
        <f>COUNTA(BS71:BT71)</f>
        <v>0</v>
      </c>
      <c r="BS71" s="31"/>
      <c r="BT71" s="31"/>
      <c r="BU71" s="510">
        <f>COUNTA(BV71)</f>
        <v>0</v>
      </c>
      <c r="BV71" s="31"/>
      <c r="BW71" s="510">
        <f>COUNTA(BX71:BY71)</f>
        <v>0</v>
      </c>
      <c r="BX71" s="31"/>
      <c r="BZ71" s="510">
        <f t="shared" ref="BZ71" si="906">COUNTA(CA71:CD71)</f>
        <v>1</v>
      </c>
      <c r="CA71" s="31"/>
      <c r="CB71" s="31">
        <v>16</v>
      </c>
      <c r="CC71" s="31"/>
      <c r="CD71" s="31"/>
      <c r="CE71" s="657">
        <f>COUNTIF(CF71:DZ71,"&gt;0")</f>
        <v>16</v>
      </c>
      <c r="CF71" s="31" t="s">
        <v>627</v>
      </c>
      <c r="CG71" s="510">
        <f>COUNTA(CH71,CJ71:CK71,CM71:CO71,CQ71:CW71,CY71:DB71)</f>
        <v>7</v>
      </c>
      <c r="CH71" s="31"/>
      <c r="CI71" s="133"/>
      <c r="CJ71" s="31">
        <f>AVERAGE(CJ72:CJ74)</f>
        <v>19.5</v>
      </c>
      <c r="CK71" s="31">
        <f>AVERAGE(CK72:CK74)</f>
        <v>14.3</v>
      </c>
      <c r="CL71" s="351">
        <f>COUNTA(CM71:CO71)</f>
        <v>1</v>
      </c>
      <c r="CM71" s="31">
        <f>AVERAGE(CM72:CM74)</f>
        <v>28.450000000000003</v>
      </c>
      <c r="CN71" s="31"/>
      <c r="CO71" s="31"/>
      <c r="CP71" s="351">
        <f>COUNTA(CQ71:CW71)</f>
        <v>1</v>
      </c>
      <c r="CQ71" s="31"/>
      <c r="CR71" s="31">
        <f>AVERAGE(CR72:CR74)</f>
        <v>26.65</v>
      </c>
      <c r="CS71" s="31"/>
      <c r="CT71" s="31"/>
      <c r="CU71" s="31"/>
      <c r="CV71" s="31"/>
      <c r="CW71" s="31"/>
      <c r="CX71" s="351">
        <f>COUNTA(CY71:DB71)</f>
        <v>3</v>
      </c>
      <c r="CY71" s="31"/>
      <c r="CZ71" s="31">
        <f t="shared" ref="CZ71:DB71" si="907">AVERAGE(CZ72:CZ74)</f>
        <v>18</v>
      </c>
      <c r="DA71" s="31">
        <f t="shared" si="907"/>
        <v>1</v>
      </c>
      <c r="DB71" s="31">
        <f t="shared" si="907"/>
        <v>12</v>
      </c>
      <c r="DC71" s="510">
        <f>COUNTA(DD71:DN71)</f>
        <v>0</v>
      </c>
      <c r="DD71" s="31"/>
      <c r="DE71" s="31"/>
      <c r="DF71" s="31"/>
      <c r="DG71" s="31"/>
      <c r="DH71" s="31"/>
      <c r="DI71" s="31"/>
      <c r="DJ71" s="31"/>
      <c r="DK71" s="31"/>
      <c r="DL71" s="31"/>
      <c r="DM71" s="31"/>
      <c r="DN71" s="31"/>
      <c r="DO71" s="510">
        <f>COUNTA(DP71:DR71)</f>
        <v>2</v>
      </c>
      <c r="DP71" s="31"/>
      <c r="DQ71" s="31">
        <f>AVERAGE(DQ72:DQ74)</f>
        <v>2</v>
      </c>
      <c r="DR71" s="31">
        <f>AVERAGE(DR72:DR74)</f>
        <v>8.85</v>
      </c>
      <c r="DS71" s="510">
        <f>COUNTA(DT71:DZ71)</f>
        <v>1</v>
      </c>
      <c r="DT71" s="31"/>
      <c r="DU71" s="31"/>
      <c r="DV71" s="31"/>
      <c r="DW71" s="31">
        <v>2</v>
      </c>
      <c r="DX71" s="31"/>
      <c r="DY71" s="31"/>
      <c r="DZ71" s="31"/>
      <c r="EA71" s="657">
        <f>COUNTIF(EB71:FM71,"&gt;0")</f>
        <v>8</v>
      </c>
      <c r="EB71" s="31"/>
      <c r="EC71" s="510">
        <f>COUNTA(EE71:EH71,EJ71,EL71:EM71,EO71,EQ71:EV71)</f>
        <v>2</v>
      </c>
      <c r="ED71" s="351">
        <f>COUNTA(EE71:EH71)</f>
        <v>1</v>
      </c>
      <c r="EE71" s="31"/>
      <c r="EF71" s="31">
        <v>7</v>
      </c>
      <c r="EG71" s="31"/>
      <c r="EH71" s="31"/>
      <c r="EI71" s="133"/>
      <c r="EJ71" s="31"/>
      <c r="EK71" s="351">
        <f>COUNTA(EL71:EM71)</f>
        <v>1</v>
      </c>
      <c r="EL71" s="31">
        <v>36</v>
      </c>
      <c r="EM71" s="31"/>
      <c r="EN71" s="133"/>
      <c r="EO71" s="31"/>
      <c r="EP71" s="351">
        <f>COUNTA(EQ71:EV71)</f>
        <v>0</v>
      </c>
      <c r="EQ71" s="31"/>
      <c r="ER71" s="31"/>
      <c r="ES71" s="31"/>
      <c r="ET71" s="31"/>
      <c r="EU71" s="31"/>
      <c r="EV71" s="31"/>
      <c r="EW71" s="510">
        <f>COUNTA(EY71:EZ71,FB71:FD71,FF71,FH71:FI71,FK71:FM71)</f>
        <v>1</v>
      </c>
      <c r="EX71" s="351">
        <f>COUNTA(EY71:EZ71)</f>
        <v>1</v>
      </c>
      <c r="EY71" s="32">
        <f>AVERAGE(EY72:EY74)</f>
        <v>29.4</v>
      </c>
      <c r="EZ71" s="31"/>
      <c r="FA71" s="351">
        <f>COUNTA(FB71:FD71)</f>
        <v>0</v>
      </c>
      <c r="FB71" s="31"/>
      <c r="FC71" s="31"/>
      <c r="FD71" s="31"/>
      <c r="FE71" s="133"/>
      <c r="FF71" s="31"/>
      <c r="FG71" s="351">
        <f>COUNTA(FH71:FI71)</f>
        <v>0</v>
      </c>
      <c r="FH71" s="31"/>
      <c r="FI71" s="31"/>
      <c r="FJ71" s="351">
        <f>COUNTA(FK71:FM71)</f>
        <v>0</v>
      </c>
      <c r="FK71" s="31"/>
      <c r="FL71" s="31"/>
      <c r="FM71" s="31"/>
      <c r="FN71" s="657">
        <f>COUNTIF(FO71:GG71,"&gt;0")</f>
        <v>9</v>
      </c>
      <c r="FO71" s="31">
        <v>25</v>
      </c>
      <c r="FP71" s="510">
        <f>COUNTA(FQ71,FS71,FU71:FY71,GA71,GC71:GE71,FO71)</f>
        <v>4</v>
      </c>
      <c r="FQ71" s="31"/>
      <c r="FR71" s="133"/>
      <c r="FS71" s="31"/>
      <c r="FT71" s="351">
        <f>COUNTA(FU71:FY71)</f>
        <v>1</v>
      </c>
      <c r="FU71" s="31">
        <v>7</v>
      </c>
      <c r="FV71" s="31"/>
      <c r="FW71" s="31"/>
      <c r="FX71" s="31"/>
      <c r="FY71" s="31"/>
      <c r="FZ71" s="133"/>
      <c r="GA71" s="31"/>
      <c r="GB71" s="510">
        <f>COUNTA(GC71:GE71)</f>
        <v>2</v>
      </c>
      <c r="GC71" s="31">
        <v>24</v>
      </c>
      <c r="GD71" s="31">
        <v>23</v>
      </c>
      <c r="GE71" s="31"/>
      <c r="GF71" s="510">
        <f t="shared" ref="GF71" si="908">COUNTA(GG71)</f>
        <v>1</v>
      </c>
      <c r="GG71" s="31">
        <v>21</v>
      </c>
      <c r="GH71" s="657">
        <f>COUNTIF(GI71:GR71,"&gt;0")</f>
        <v>0</v>
      </c>
      <c r="GI71" s="31"/>
      <c r="GJ71" s="510">
        <f>COUNTA(GK71)</f>
        <v>0</v>
      </c>
      <c r="GK71" s="31"/>
      <c r="GL71" s="31"/>
      <c r="GM71" s="510">
        <f>COUNTA(GN71:GR71)</f>
        <v>0</v>
      </c>
      <c r="GN71" s="31"/>
      <c r="GO71" s="31"/>
      <c r="GP71" s="31"/>
      <c r="GQ71" s="31"/>
      <c r="GR71" s="31"/>
      <c r="GS71" s="657">
        <f>COUNTIF(GT71:HZ71,"&gt;0")</f>
        <v>12</v>
      </c>
      <c r="GT71" s="31"/>
      <c r="GU71" s="510">
        <f t="shared" ref="GU71" si="909">COUNTA(GW71:GX71,GZ71:HG71)</f>
        <v>2</v>
      </c>
      <c r="GV71" s="351">
        <f>COUNTA(GW71:GX71)</f>
        <v>1</v>
      </c>
      <c r="GW71" s="31">
        <v>31</v>
      </c>
      <c r="GX71" s="31"/>
      <c r="GY71" s="351">
        <f>COUNTA(GZ71:HG71)</f>
        <v>1</v>
      </c>
      <c r="GZ71" s="31"/>
      <c r="HA71" s="31">
        <v>12</v>
      </c>
      <c r="HB71" s="31"/>
      <c r="HC71" s="31"/>
      <c r="HD71" s="31"/>
      <c r="HE71" s="31"/>
      <c r="HF71" s="31"/>
      <c r="HG71" s="31"/>
      <c r="HH71" s="510">
        <f>COUNTA(HI71:HN71)</f>
        <v>1</v>
      </c>
      <c r="HI71" s="31"/>
      <c r="HJ71" s="31"/>
      <c r="HK71" s="31"/>
      <c r="HL71" s="31"/>
      <c r="HM71" s="31"/>
      <c r="HN71" s="31">
        <v>15</v>
      </c>
      <c r="HO71" s="510">
        <f>COUNTA(HQ71:HS71,HU71:HX71,HZ71)</f>
        <v>2</v>
      </c>
      <c r="HP71" s="351">
        <f>COUNTA(HQ71:HS71)</f>
        <v>1</v>
      </c>
      <c r="HQ71" s="31">
        <v>25</v>
      </c>
      <c r="HR71" s="31"/>
      <c r="HS71" s="31"/>
      <c r="HT71" s="351">
        <f>COUNTA(HU71:HX71)</f>
        <v>1</v>
      </c>
      <c r="HU71" s="31"/>
      <c r="HV71" s="31"/>
      <c r="HW71" s="31">
        <v>17</v>
      </c>
      <c r="HX71" s="31"/>
      <c r="HY71" s="133"/>
      <c r="HZ71" s="31"/>
      <c r="IA71" s="657">
        <f>COUNTIF(IB71:IJ71,"&gt;0")</f>
        <v>3</v>
      </c>
      <c r="IB71" s="510">
        <f>COUNTA(IC71:IJ71)</f>
        <v>2</v>
      </c>
      <c r="IC71" s="31"/>
      <c r="ID71" s="31"/>
      <c r="IE71" s="31">
        <v>27</v>
      </c>
      <c r="IF71" s="31">
        <v>19</v>
      </c>
      <c r="IG71" s="31"/>
      <c r="IH71" s="31"/>
      <c r="II71" s="31"/>
      <c r="IJ71" s="31"/>
      <c r="IK71" s="657">
        <f>COUNTIF(IL71:IR71,"&gt;0")</f>
        <v>3</v>
      </c>
      <c r="IL71" s="510">
        <f>COUNTA(IM71:IR71)</f>
        <v>2</v>
      </c>
      <c r="IM71" s="31">
        <v>16</v>
      </c>
      <c r="IN71" s="31"/>
      <c r="IO71" s="31"/>
      <c r="IP71" s="31"/>
      <c r="IQ71" s="31">
        <v>10</v>
      </c>
      <c r="IR71" s="31"/>
      <c r="IS71" s="657">
        <f>COUNTIF(IT71:JN71,"&gt;0")</f>
        <v>5</v>
      </c>
      <c r="IT71" s="31"/>
      <c r="IU71" s="31"/>
      <c r="IV71" s="510">
        <f>COUNTA(IW71:IX71,IZ71:JA71,JC71:JE71,JG71)</f>
        <v>2</v>
      </c>
      <c r="IW71" s="31"/>
      <c r="IX71" s="31"/>
      <c r="IY71" s="133"/>
      <c r="IZ71" s="31"/>
      <c r="JA71" s="31">
        <v>18</v>
      </c>
      <c r="JB71" s="133"/>
      <c r="JC71" s="31"/>
      <c r="JD71" s="31"/>
      <c r="JE71" s="31"/>
      <c r="JF71" s="133"/>
      <c r="JG71" s="31">
        <v>11</v>
      </c>
      <c r="JH71" s="510">
        <f>COUNTA(JI71:JL71)</f>
        <v>0</v>
      </c>
      <c r="JI71" s="31"/>
      <c r="JJ71" s="31"/>
      <c r="JK71" s="31"/>
      <c r="JL71" s="31"/>
      <c r="JM71" s="510">
        <f>COUNTA(JN71)</f>
        <v>1</v>
      </c>
      <c r="JN71" s="31">
        <v>3</v>
      </c>
      <c r="JO71" s="519"/>
      <c r="JP71" s="657">
        <f>COUNTIF(JQ71:KT71,"&gt;0")</f>
        <v>2</v>
      </c>
      <c r="JQ71" s="510">
        <f t="shared" ref="JQ71" si="910">COUNTA(JR71:JU71)</f>
        <v>0</v>
      </c>
      <c r="JR71" s="31"/>
      <c r="JS71" s="31"/>
      <c r="JT71" s="31"/>
      <c r="JU71" s="31"/>
      <c r="JV71" s="31"/>
      <c r="JW71" s="31"/>
      <c r="JX71" s="31"/>
      <c r="JY71" s="31"/>
      <c r="JZ71" s="31"/>
      <c r="KA71" s="31"/>
      <c r="KB71" s="31"/>
      <c r="KC71" s="31"/>
      <c r="KD71" s="510">
        <f>COUNTA(KE71:KG71)</f>
        <v>0</v>
      </c>
      <c r="KE71" s="31"/>
      <c r="KF71" s="31"/>
      <c r="KG71" s="31"/>
      <c r="KH71" s="510">
        <f>COUNTA(KI71:KL71)</f>
        <v>0</v>
      </c>
      <c r="KI71" s="31"/>
      <c r="KJ71" s="31"/>
      <c r="KK71" s="31"/>
      <c r="KL71" s="31"/>
      <c r="KM71" s="510">
        <f>COUNTA(KN71:KP71)</f>
        <v>0</v>
      </c>
      <c r="KN71" s="31"/>
      <c r="KO71" s="31"/>
      <c r="KP71" s="31"/>
      <c r="KQ71" s="510">
        <f>COUNTA(KR71:KS71)</f>
        <v>1</v>
      </c>
      <c r="KR71" s="31"/>
      <c r="KS71" s="31">
        <v>10</v>
      </c>
      <c r="KT71" s="31"/>
      <c r="KU71" s="657">
        <f>COUNTIF(KV71:MP71,"&gt;0")</f>
        <v>1</v>
      </c>
      <c r="KV71" s="510">
        <f>COUNTA(KW71:LA71)</f>
        <v>0</v>
      </c>
      <c r="KW71" s="31"/>
      <c r="KX71" s="31"/>
      <c r="KY71" s="31"/>
      <c r="KZ71" s="31"/>
      <c r="LA71" s="31"/>
      <c r="LB71" s="510">
        <f>COUNTA(LC71:LE71,LG71:LI71)</f>
        <v>0</v>
      </c>
      <c r="LC71" s="31"/>
      <c r="LD71" s="31"/>
      <c r="LE71" s="31"/>
      <c r="LF71" s="351">
        <f>COUNTA(LG71:LI71)</f>
        <v>0</v>
      </c>
      <c r="LG71" s="31"/>
      <c r="LH71" s="31"/>
      <c r="LI71" s="31"/>
      <c r="LJ71" s="510">
        <f>COUNTA(LK71:LX71)</f>
        <v>0</v>
      </c>
      <c r="LK71" s="31"/>
      <c r="LL71" s="31"/>
      <c r="LM71" s="31"/>
      <c r="LN71" s="31"/>
      <c r="LO71" s="31"/>
      <c r="LP71" s="31"/>
      <c r="LQ71" s="31"/>
      <c r="LR71" s="31"/>
      <c r="LS71" s="31"/>
      <c r="LT71" s="31"/>
      <c r="LU71" s="31"/>
      <c r="LV71" s="31"/>
      <c r="LW71" s="31"/>
      <c r="LX71" s="31"/>
      <c r="LY71" s="510">
        <f>COUNTA(LZ71:MD71)</f>
        <v>1</v>
      </c>
      <c r="LZ71" s="31"/>
      <c r="MA71" s="31" t="s">
        <v>627</v>
      </c>
      <c r="MB71" s="31"/>
      <c r="MC71" s="31"/>
      <c r="MD71" s="31"/>
      <c r="ME71" s="510">
        <f>COUNTA(MF71:MI71)</f>
        <v>0</v>
      </c>
      <c r="MF71" s="31"/>
      <c r="MG71" s="31"/>
      <c r="MH71" s="31"/>
      <c r="MI71" s="31"/>
      <c r="MJ71" s="510">
        <f>COUNTA(MK71:MP71)</f>
        <v>0</v>
      </c>
      <c r="MK71" s="31"/>
      <c r="ML71" s="31"/>
      <c r="MM71" s="31"/>
      <c r="MN71" s="31"/>
      <c r="MO71" s="31"/>
      <c r="MP71" s="31"/>
      <c r="MQ71" s="172"/>
      <c r="MR71" s="31"/>
      <c r="MS71" s="31"/>
      <c r="MT71" s="31"/>
      <c r="MU71" s="31"/>
      <c r="MV71" s="31"/>
      <c r="MW71" s="31"/>
      <c r="MX71" s="31"/>
      <c r="MY71" s="31"/>
      <c r="MZ71" s="31"/>
      <c r="NA71" s="24"/>
      <c r="NB71" s="24"/>
      <c r="NC71" s="24"/>
      <c r="ND71" s="24"/>
    </row>
    <row r="72" spans="1:368" s="294" customFormat="1" ht="15">
      <c r="A72" s="1261">
        <v>50</v>
      </c>
      <c r="B72" s="573" t="s">
        <v>202</v>
      </c>
      <c r="C72" s="280">
        <v>2019</v>
      </c>
      <c r="D72" s="281" t="s">
        <v>22</v>
      </c>
      <c r="E72" s="281" t="s">
        <v>167</v>
      </c>
      <c r="F72" s="281" t="s">
        <v>24</v>
      </c>
      <c r="G72" s="282">
        <v>154</v>
      </c>
      <c r="H72" s="283">
        <v>0.64900000000000002</v>
      </c>
      <c r="I72" s="284" t="s">
        <v>39</v>
      </c>
      <c r="J72" s="285" t="s">
        <v>203</v>
      </c>
      <c r="K72" s="286" t="s">
        <v>105</v>
      </c>
      <c r="L72" s="286" t="s">
        <v>204</v>
      </c>
      <c r="M72" s="285" t="s">
        <v>205</v>
      </c>
      <c r="N72" s="285" t="s">
        <v>115</v>
      </c>
      <c r="O72" s="285" t="s">
        <v>206</v>
      </c>
      <c r="P72" s="283"/>
      <c r="Q72" s="285" t="s">
        <v>207</v>
      </c>
      <c r="R72" s="281"/>
      <c r="S72" s="287" t="s">
        <v>208</v>
      </c>
      <c r="T72" s="287" t="s">
        <v>117</v>
      </c>
      <c r="U72" s="281" t="s">
        <v>209</v>
      </c>
      <c r="V72" s="288"/>
      <c r="W72" s="367"/>
      <c r="X72" s="290"/>
      <c r="Y72" s="291"/>
      <c r="Z72" s="290"/>
      <c r="AA72" s="291"/>
      <c r="AB72" s="290"/>
      <c r="AC72" s="291"/>
      <c r="AD72" s="329"/>
      <c r="AE72" s="291"/>
      <c r="AF72" s="291"/>
      <c r="AG72" s="291"/>
      <c r="AH72" s="291"/>
      <c r="AI72" s="493"/>
      <c r="AJ72" s="291"/>
      <c r="AK72" s="293"/>
      <c r="AL72" s="291"/>
      <c r="AM72" s="652"/>
      <c r="AN72" s="291"/>
      <c r="AO72" s="291"/>
      <c r="AP72" s="291"/>
      <c r="AQ72" s="291"/>
      <c r="AR72" s="291"/>
      <c r="AS72" s="291"/>
      <c r="AT72" s="291"/>
      <c r="AU72" s="291"/>
      <c r="AV72" s="291"/>
      <c r="AW72" s="291"/>
      <c r="AX72" s="291"/>
      <c r="AY72" s="293"/>
      <c r="AZ72" s="291"/>
      <c r="BA72" s="293"/>
      <c r="BB72" s="291"/>
      <c r="BC72" s="292"/>
      <c r="BD72" s="291"/>
      <c r="BE72" s="291"/>
      <c r="BF72" s="292"/>
      <c r="BG72" s="291"/>
      <c r="BH72" s="291"/>
      <c r="BI72" s="291"/>
      <c r="BJ72" s="291">
        <v>18.2</v>
      </c>
      <c r="BK72" s="628"/>
      <c r="BL72" s="291"/>
      <c r="BM72" s="291"/>
      <c r="BN72" s="292"/>
      <c r="BO72" s="291">
        <v>32.5</v>
      </c>
      <c r="BP72" s="291"/>
      <c r="BQ72" s="291"/>
      <c r="BR72" s="292"/>
      <c r="BS72" s="291"/>
      <c r="BT72" s="291"/>
      <c r="BU72" s="292"/>
      <c r="BV72" s="291"/>
      <c r="BW72" s="292"/>
      <c r="BX72" s="291"/>
      <c r="BZ72" s="292"/>
      <c r="CA72" s="291"/>
      <c r="CB72" s="291">
        <v>16.2</v>
      </c>
      <c r="CC72" s="291"/>
      <c r="CD72" s="291"/>
      <c r="CE72" s="367"/>
      <c r="CF72" s="291"/>
      <c r="CG72" s="292"/>
      <c r="CH72" s="291"/>
      <c r="CI72" s="293"/>
      <c r="CJ72" s="291">
        <v>14.3</v>
      </c>
      <c r="CK72" s="291">
        <v>14.3</v>
      </c>
      <c r="CL72" s="293"/>
      <c r="CM72" s="291">
        <v>27.3</v>
      </c>
      <c r="CN72" s="291"/>
      <c r="CO72" s="291"/>
      <c r="CP72" s="293"/>
      <c r="CQ72" s="291"/>
      <c r="CR72" s="291">
        <v>17.5</v>
      </c>
      <c r="CS72" s="291"/>
      <c r="CT72" s="291"/>
      <c r="CU72" s="291"/>
      <c r="CV72" s="291"/>
      <c r="CW72" s="291"/>
      <c r="CX72" s="293"/>
      <c r="CY72" s="291"/>
      <c r="CZ72" s="291"/>
      <c r="DA72" s="291"/>
      <c r="DB72" s="291"/>
      <c r="DC72" s="292"/>
      <c r="DD72" s="291"/>
      <c r="DE72" s="291"/>
      <c r="DF72" s="291"/>
      <c r="DG72" s="291"/>
      <c r="DH72" s="291"/>
      <c r="DI72" s="291"/>
      <c r="DJ72" s="291"/>
      <c r="DK72" s="291"/>
      <c r="DL72" s="291"/>
      <c r="DM72" s="291"/>
      <c r="DN72" s="291"/>
      <c r="DO72" s="292"/>
      <c r="DP72" s="291"/>
      <c r="DQ72" s="291" t="s">
        <v>25</v>
      </c>
      <c r="DR72" s="291">
        <v>7.8</v>
      </c>
      <c r="DS72" s="292"/>
      <c r="DT72" s="291"/>
      <c r="DU72" s="291"/>
      <c r="DV72" s="291"/>
      <c r="DW72" s="291"/>
      <c r="DX72" s="291"/>
      <c r="DY72" s="291"/>
      <c r="DZ72" s="291"/>
      <c r="EA72" s="367"/>
      <c r="EB72" s="291"/>
      <c r="EC72" s="292"/>
      <c r="ED72" s="293"/>
      <c r="EE72" s="291"/>
      <c r="EF72" s="291">
        <v>7.1</v>
      </c>
      <c r="EG72" s="291"/>
      <c r="EH72" s="291"/>
      <c r="EI72" s="293"/>
      <c r="EJ72" s="291"/>
      <c r="EK72" s="293"/>
      <c r="EL72" s="291">
        <v>35.700000000000003</v>
      </c>
      <c r="EM72" s="291"/>
      <c r="EN72" s="293"/>
      <c r="EO72" s="291"/>
      <c r="EP72" s="348"/>
      <c r="EQ72" s="291"/>
      <c r="ER72" s="291"/>
      <c r="ES72" s="291"/>
      <c r="ET72" s="291"/>
      <c r="EU72" s="291"/>
      <c r="EV72" s="291"/>
      <c r="EW72" s="292"/>
      <c r="EX72" s="293"/>
      <c r="EY72" s="291">
        <v>20.8</v>
      </c>
      <c r="EZ72" s="291"/>
      <c r="FA72" s="293"/>
      <c r="FB72" s="291"/>
      <c r="FC72" s="291"/>
      <c r="FD72" s="291"/>
      <c r="FE72" s="293"/>
      <c r="FF72" s="291"/>
      <c r="FG72" s="293"/>
      <c r="FH72" s="291"/>
      <c r="FI72" s="291"/>
      <c r="FJ72" s="293"/>
      <c r="FK72" s="291"/>
      <c r="FL72" s="291"/>
      <c r="FM72" s="291"/>
      <c r="FN72" s="610"/>
      <c r="FO72" s="291"/>
      <c r="FP72" s="292"/>
      <c r="FQ72" s="291"/>
      <c r="FR72" s="293"/>
      <c r="FS72" s="291"/>
      <c r="FT72" s="293"/>
      <c r="FU72" s="291">
        <v>6.5</v>
      </c>
      <c r="FV72" s="291"/>
      <c r="FW72" s="291"/>
      <c r="FX72" s="291"/>
      <c r="FY72" s="291"/>
      <c r="FZ72" s="293"/>
      <c r="GA72" s="291"/>
      <c r="GB72" s="292"/>
      <c r="GC72" s="291">
        <v>24</v>
      </c>
      <c r="GD72" s="291">
        <v>22.7</v>
      </c>
      <c r="GE72" s="291"/>
      <c r="GF72" s="292"/>
      <c r="GG72" s="291">
        <v>20.8</v>
      </c>
      <c r="GH72" s="367"/>
      <c r="GI72" s="291"/>
      <c r="GJ72" s="292"/>
      <c r="GK72" s="291"/>
      <c r="GL72" s="291"/>
      <c r="GM72" s="292"/>
      <c r="GN72" s="291"/>
      <c r="GO72" s="291"/>
      <c r="GP72" s="291"/>
      <c r="GQ72" s="291"/>
      <c r="GR72" s="291"/>
      <c r="GS72" s="367"/>
      <c r="GT72" s="291"/>
      <c r="GU72" s="292"/>
      <c r="GV72" s="293"/>
      <c r="GW72" s="291">
        <v>30.5</v>
      </c>
      <c r="GX72" s="291"/>
      <c r="GY72" s="293"/>
      <c r="GZ72" s="291"/>
      <c r="HA72" s="291">
        <v>11.7</v>
      </c>
      <c r="HB72" s="291"/>
      <c r="HC72" s="291"/>
      <c r="HD72" s="291"/>
      <c r="HE72" s="291"/>
      <c r="HF72" s="291"/>
      <c r="HG72" s="291"/>
      <c r="HH72" s="292"/>
      <c r="HI72" s="291"/>
      <c r="HJ72" s="291"/>
      <c r="HK72" s="291"/>
      <c r="HL72" s="291"/>
      <c r="HM72" s="291"/>
      <c r="HN72" s="291"/>
      <c r="HO72" s="292"/>
      <c r="HP72" s="293"/>
      <c r="HQ72" s="291">
        <v>24.7</v>
      </c>
      <c r="HR72" s="291"/>
      <c r="HS72" s="291"/>
      <c r="HT72" s="293"/>
      <c r="HU72" s="291"/>
      <c r="HV72" s="291"/>
      <c r="HW72" s="291">
        <v>16.899999999999999</v>
      </c>
      <c r="HX72" s="291"/>
      <c r="HY72" s="293"/>
      <c r="HZ72" s="291"/>
      <c r="IA72" s="367"/>
      <c r="IB72" s="292"/>
      <c r="IC72" s="291"/>
      <c r="ID72" s="291"/>
      <c r="IE72" s="291">
        <v>27.3</v>
      </c>
      <c r="IF72" s="291">
        <v>18.8</v>
      </c>
      <c r="IG72" s="291"/>
      <c r="IH72" s="291"/>
      <c r="II72" s="291"/>
      <c r="IJ72" s="291"/>
      <c r="IK72" s="367"/>
      <c r="IL72" s="292"/>
      <c r="IM72" s="291">
        <v>15.6</v>
      </c>
      <c r="IN72" s="291"/>
      <c r="IO72" s="291"/>
      <c r="IP72" s="291"/>
      <c r="IQ72" s="291">
        <v>9.6999999999999993</v>
      </c>
      <c r="IR72" s="291"/>
      <c r="IS72" s="367"/>
      <c r="IT72" s="291"/>
      <c r="IU72" s="291"/>
      <c r="IV72" s="292"/>
      <c r="IW72" s="291"/>
      <c r="IX72" s="291"/>
      <c r="IY72" s="293"/>
      <c r="IZ72" s="291"/>
      <c r="JA72" s="291">
        <v>18.2</v>
      </c>
      <c r="JB72" s="293"/>
      <c r="JC72" s="291"/>
      <c r="JD72" s="291"/>
      <c r="JE72" s="291"/>
      <c r="JF72" s="293"/>
      <c r="JG72" s="291">
        <v>11</v>
      </c>
      <c r="JH72" s="292"/>
      <c r="JI72" s="291"/>
      <c r="JJ72" s="291"/>
      <c r="JK72" s="291"/>
      <c r="JL72" s="291"/>
      <c r="JM72" s="292"/>
      <c r="JN72" s="291">
        <v>2.6</v>
      </c>
      <c r="JO72" s="430"/>
      <c r="JP72" s="367"/>
      <c r="JQ72" s="292"/>
      <c r="JR72" s="291"/>
      <c r="JS72" s="291"/>
      <c r="JT72" s="291"/>
      <c r="JU72" s="291"/>
      <c r="JV72" s="291"/>
      <c r="JW72" s="291"/>
      <c r="JX72" s="291"/>
      <c r="JY72" s="291"/>
      <c r="JZ72" s="291"/>
      <c r="KA72" s="291"/>
      <c r="KB72" s="291"/>
      <c r="KC72" s="291"/>
      <c r="KD72" s="292"/>
      <c r="KE72" s="291"/>
      <c r="KF72" s="291"/>
      <c r="KG72" s="291"/>
      <c r="KH72" s="292"/>
      <c r="KI72" s="291"/>
      <c r="KJ72" s="291"/>
      <c r="KK72" s="291"/>
      <c r="KL72" s="291"/>
      <c r="KM72" s="292"/>
      <c r="KN72" s="291"/>
      <c r="KO72" s="291"/>
      <c r="KP72" s="291"/>
      <c r="KQ72" s="292"/>
      <c r="KR72" s="291"/>
      <c r="KS72" s="291">
        <v>10.4</v>
      </c>
      <c r="KT72" s="291"/>
      <c r="KU72" s="289"/>
      <c r="KV72" s="292"/>
      <c r="KW72" s="291"/>
      <c r="KX72" s="291"/>
      <c r="KY72" s="291"/>
      <c r="KZ72" s="291"/>
      <c r="LA72" s="291"/>
      <c r="LB72" s="292"/>
      <c r="LC72" s="291"/>
      <c r="LD72" s="291"/>
      <c r="LE72" s="291"/>
      <c r="LF72" s="293"/>
      <c r="LG72" s="291"/>
      <c r="LH72" s="291"/>
      <c r="LI72" s="291"/>
      <c r="LJ72" s="292"/>
      <c r="LK72" s="291"/>
      <c r="LL72" s="291"/>
      <c r="LM72" s="291"/>
      <c r="LN72" s="291"/>
      <c r="LO72" s="291"/>
      <c r="LP72" s="291"/>
      <c r="LQ72" s="291"/>
      <c r="LR72" s="291"/>
      <c r="LS72" s="291"/>
      <c r="LT72" s="291"/>
      <c r="LU72" s="291"/>
      <c r="LV72" s="291"/>
      <c r="LW72" s="291"/>
      <c r="LX72" s="291"/>
      <c r="LY72" s="292"/>
      <c r="LZ72" s="291"/>
      <c r="MA72" s="291"/>
      <c r="MB72" s="291"/>
      <c r="MC72" s="291"/>
      <c r="MD72" s="291"/>
      <c r="ME72" s="292"/>
      <c r="MF72" s="291"/>
      <c r="MG72" s="291"/>
      <c r="MH72" s="291"/>
      <c r="MI72" s="291"/>
      <c r="MJ72" s="292"/>
      <c r="MK72" s="291"/>
      <c r="ML72" s="291"/>
      <c r="MM72" s="291"/>
      <c r="MN72" s="291"/>
      <c r="MO72" s="291"/>
      <c r="MP72" s="291"/>
      <c r="MQ72" s="295"/>
      <c r="MR72" s="291"/>
      <c r="MS72" s="291"/>
      <c r="MT72" s="291"/>
      <c r="MU72" s="291"/>
      <c r="MV72" s="291"/>
      <c r="MW72" s="291"/>
      <c r="MX72" s="291"/>
      <c r="MY72" s="291"/>
      <c r="MZ72" s="291"/>
      <c r="NA72" s="281" t="s">
        <v>1068</v>
      </c>
      <c r="NB72" s="281"/>
      <c r="NC72" s="281" t="s">
        <v>1069</v>
      </c>
      <c r="ND72" s="281" t="s">
        <v>1070</v>
      </c>
    </row>
    <row r="73" spans="1:368" s="294" customFormat="1" ht="15">
      <c r="A73" s="1261">
        <v>51</v>
      </c>
      <c r="B73" s="573" t="s">
        <v>210</v>
      </c>
      <c r="C73" s="280">
        <v>2020</v>
      </c>
      <c r="D73" s="281" t="s">
        <v>22</v>
      </c>
      <c r="E73" s="281" t="s">
        <v>23</v>
      </c>
      <c r="F73" s="281" t="s">
        <v>24</v>
      </c>
      <c r="G73" s="282">
        <v>162</v>
      </c>
      <c r="H73" s="283">
        <v>0.64200000000000002</v>
      </c>
      <c r="I73" s="284" t="s">
        <v>39</v>
      </c>
      <c r="J73" s="285" t="s">
        <v>211</v>
      </c>
      <c r="K73" s="286" t="s">
        <v>83</v>
      </c>
      <c r="L73" s="286" t="s">
        <v>133</v>
      </c>
      <c r="M73" s="285" t="s">
        <v>212</v>
      </c>
      <c r="N73" s="285" t="s">
        <v>213</v>
      </c>
      <c r="O73" s="285" t="s">
        <v>214</v>
      </c>
      <c r="P73" s="283" t="s">
        <v>39</v>
      </c>
      <c r="Q73" s="285" t="s">
        <v>215</v>
      </c>
      <c r="R73" s="281"/>
      <c r="S73" s="287" t="s">
        <v>216</v>
      </c>
      <c r="T73" s="287" t="s">
        <v>117</v>
      </c>
      <c r="U73" s="296" t="s">
        <v>209</v>
      </c>
      <c r="V73" s="288"/>
      <c r="W73" s="367"/>
      <c r="X73" s="290"/>
      <c r="Y73" s="291"/>
      <c r="Z73" s="290"/>
      <c r="AA73" s="291"/>
      <c r="AB73" s="290"/>
      <c r="AC73" s="291"/>
      <c r="AD73" s="329"/>
      <c r="AE73" s="291"/>
      <c r="AF73" s="291"/>
      <c r="AG73" s="291"/>
      <c r="AH73" s="291"/>
      <c r="AI73" s="493"/>
      <c r="AJ73" s="291"/>
      <c r="AK73" s="293"/>
      <c r="AL73" s="291"/>
      <c r="AM73" s="652"/>
      <c r="AN73" s="291"/>
      <c r="AO73" s="291"/>
      <c r="AP73" s="291"/>
      <c r="AQ73" s="291"/>
      <c r="AR73" s="291"/>
      <c r="AS73" s="291"/>
      <c r="AT73" s="291"/>
      <c r="AU73" s="291"/>
      <c r="AV73" s="291"/>
      <c r="AW73" s="291"/>
      <c r="AX73" s="291"/>
      <c r="AY73" s="293"/>
      <c r="AZ73" s="291"/>
      <c r="BA73" s="293"/>
      <c r="BB73" s="291"/>
      <c r="BC73" s="292"/>
      <c r="BD73" s="291"/>
      <c r="BE73" s="291"/>
      <c r="BF73" s="292"/>
      <c r="BG73" s="291"/>
      <c r="BH73" s="291"/>
      <c r="BI73" s="291">
        <v>2</v>
      </c>
      <c r="BJ73" s="291"/>
      <c r="BK73" s="628"/>
      <c r="BL73" s="297" t="s">
        <v>627</v>
      </c>
      <c r="BM73" s="291" t="s">
        <v>25</v>
      </c>
      <c r="BN73" s="292"/>
      <c r="BO73" s="291"/>
      <c r="BP73" s="291"/>
      <c r="BQ73" s="291"/>
      <c r="BR73" s="292"/>
      <c r="BS73" s="291"/>
      <c r="BT73" s="291"/>
      <c r="BU73" s="292"/>
      <c r="BV73" s="291"/>
      <c r="BW73" s="292"/>
      <c r="BX73" s="291"/>
      <c r="BZ73" s="292"/>
      <c r="CA73" s="291"/>
      <c r="CB73" s="291"/>
      <c r="CC73" s="291"/>
      <c r="CD73" s="291"/>
      <c r="CE73" s="367"/>
      <c r="CF73" s="297" t="s">
        <v>627</v>
      </c>
      <c r="CG73" s="292"/>
      <c r="CH73" s="291"/>
      <c r="CI73" s="293"/>
      <c r="CJ73" s="297">
        <v>24.7</v>
      </c>
      <c r="CK73" s="291"/>
      <c r="CL73" s="293"/>
      <c r="CM73" s="297">
        <v>29.6</v>
      </c>
      <c r="CN73" s="291"/>
      <c r="CO73" s="291"/>
      <c r="CP73" s="293"/>
      <c r="CQ73" s="291"/>
      <c r="CR73" s="297">
        <v>35.799999999999997</v>
      </c>
      <c r="CS73" s="291"/>
      <c r="CT73" s="291"/>
      <c r="CU73" s="291"/>
      <c r="CV73" s="291"/>
      <c r="CW73" s="291"/>
      <c r="CX73" s="293"/>
      <c r="CY73" s="291"/>
      <c r="CZ73" s="291">
        <v>18</v>
      </c>
      <c r="DA73" s="291">
        <v>1</v>
      </c>
      <c r="DB73" s="291">
        <v>12</v>
      </c>
      <c r="DC73" s="292"/>
      <c r="DD73" s="291"/>
      <c r="DE73" s="291"/>
      <c r="DF73" s="291"/>
      <c r="DG73" s="291"/>
      <c r="DH73" s="291"/>
      <c r="DI73" s="291"/>
      <c r="DJ73" s="291"/>
      <c r="DK73" s="291"/>
      <c r="DL73" s="291"/>
      <c r="DM73" s="291"/>
      <c r="DN73" s="291"/>
      <c r="DO73" s="292"/>
      <c r="DP73" s="291"/>
      <c r="DQ73" s="291">
        <v>2</v>
      </c>
      <c r="DR73" s="291">
        <v>9.9</v>
      </c>
      <c r="DS73" s="292"/>
      <c r="DT73" s="291"/>
      <c r="DU73" s="291"/>
      <c r="DV73" s="291"/>
      <c r="DW73" s="297">
        <v>2</v>
      </c>
      <c r="DX73" s="291"/>
      <c r="DY73" s="291"/>
      <c r="DZ73" s="291"/>
      <c r="EA73" s="367"/>
      <c r="EB73" s="291"/>
      <c r="EC73" s="292"/>
      <c r="ED73" s="293"/>
      <c r="EE73" s="291"/>
      <c r="EF73" s="291"/>
      <c r="EG73" s="291"/>
      <c r="EH73" s="291"/>
      <c r="EI73" s="293"/>
      <c r="EJ73" s="291"/>
      <c r="EK73" s="293"/>
      <c r="EL73" s="291"/>
      <c r="EM73" s="291"/>
      <c r="EN73" s="293"/>
      <c r="EO73" s="291"/>
      <c r="EP73" s="348"/>
      <c r="EQ73" s="291"/>
      <c r="ER73" s="291"/>
      <c r="ES73" s="291"/>
      <c r="ET73" s="291"/>
      <c r="EU73" s="291"/>
      <c r="EV73" s="291"/>
      <c r="EW73" s="292"/>
      <c r="EX73" s="293"/>
      <c r="EY73" s="291"/>
      <c r="EZ73" s="291"/>
      <c r="FA73" s="293"/>
      <c r="FB73" s="291"/>
      <c r="FC73" s="291"/>
      <c r="FD73" s="291"/>
      <c r="FE73" s="293"/>
      <c r="FF73" s="291"/>
      <c r="FG73" s="293"/>
      <c r="FH73" s="291"/>
      <c r="FI73" s="291"/>
      <c r="FJ73" s="293"/>
      <c r="FK73" s="291"/>
      <c r="FL73" s="291"/>
      <c r="FM73" s="291"/>
      <c r="FN73" s="610"/>
      <c r="FO73" s="291">
        <v>25</v>
      </c>
      <c r="FP73" s="292"/>
      <c r="FQ73" s="291"/>
      <c r="FR73" s="293"/>
      <c r="FS73" s="291"/>
      <c r="FT73" s="293"/>
      <c r="FU73" s="291"/>
      <c r="FV73" s="291"/>
      <c r="FW73" s="291"/>
      <c r="FX73" s="291"/>
      <c r="FY73" s="291"/>
      <c r="FZ73" s="293"/>
      <c r="GA73" s="291"/>
      <c r="GB73" s="292"/>
      <c r="GC73" s="291"/>
      <c r="GD73" s="291"/>
      <c r="GE73" s="291"/>
      <c r="GF73" s="292"/>
      <c r="GG73" s="291"/>
      <c r="GH73" s="367"/>
      <c r="GI73" s="291"/>
      <c r="GJ73" s="292"/>
      <c r="GK73" s="291"/>
      <c r="GL73" s="291"/>
      <c r="GM73" s="292"/>
      <c r="GN73" s="291"/>
      <c r="GO73" s="291"/>
      <c r="GP73" s="291"/>
      <c r="GQ73" s="291"/>
      <c r="GR73" s="291"/>
      <c r="GS73" s="367"/>
      <c r="GT73" s="291"/>
      <c r="GU73" s="292"/>
      <c r="GV73" s="293"/>
      <c r="GW73" s="291"/>
      <c r="GX73" s="291"/>
      <c r="GY73" s="293"/>
      <c r="GZ73" s="291"/>
      <c r="HA73" s="291"/>
      <c r="HB73" s="291"/>
      <c r="HC73" s="291"/>
      <c r="HD73" s="291"/>
      <c r="HE73" s="291"/>
      <c r="HF73" s="291"/>
      <c r="HG73" s="291"/>
      <c r="HH73" s="292"/>
      <c r="HI73" s="291"/>
      <c r="HJ73" s="291"/>
      <c r="HK73" s="291"/>
      <c r="HL73" s="291"/>
      <c r="HM73" s="291"/>
      <c r="HN73" s="291">
        <v>15</v>
      </c>
      <c r="HO73" s="292"/>
      <c r="HP73" s="293"/>
      <c r="HQ73" s="291"/>
      <c r="HR73" s="291"/>
      <c r="HS73" s="291"/>
      <c r="HT73" s="293"/>
      <c r="HU73" s="291"/>
      <c r="HV73" s="291"/>
      <c r="HW73" s="291"/>
      <c r="HX73" s="291"/>
      <c r="HY73" s="293"/>
      <c r="HZ73" s="291"/>
      <c r="IA73" s="367"/>
      <c r="IB73" s="292"/>
      <c r="IC73" s="291"/>
      <c r="ID73" s="291"/>
      <c r="IE73" s="291"/>
      <c r="IF73" s="291"/>
      <c r="IG73" s="291"/>
      <c r="IH73" s="291"/>
      <c r="II73" s="291"/>
      <c r="IJ73" s="291"/>
      <c r="IK73" s="367"/>
      <c r="IL73" s="292"/>
      <c r="IM73" s="291"/>
      <c r="IN73" s="291"/>
      <c r="IO73" s="291"/>
      <c r="IP73" s="291"/>
      <c r="IQ73" s="291"/>
      <c r="IR73" s="291"/>
      <c r="IS73" s="367"/>
      <c r="IT73" s="291"/>
      <c r="IU73" s="291"/>
      <c r="IV73" s="292"/>
      <c r="IW73" s="291"/>
      <c r="IX73" s="291"/>
      <c r="IY73" s="293"/>
      <c r="IZ73" s="291"/>
      <c r="JA73" s="291"/>
      <c r="JB73" s="293"/>
      <c r="JC73" s="291"/>
      <c r="JD73" s="291"/>
      <c r="JE73" s="291"/>
      <c r="JF73" s="293"/>
      <c r="JG73" s="291"/>
      <c r="JH73" s="292"/>
      <c r="JI73" s="291"/>
      <c r="JJ73" s="291"/>
      <c r="JK73" s="291"/>
      <c r="JL73" s="291"/>
      <c r="JM73" s="292"/>
      <c r="JN73" s="291"/>
      <c r="JO73" s="430"/>
      <c r="JP73" s="367"/>
      <c r="JQ73" s="292"/>
      <c r="JR73" s="432"/>
      <c r="JS73" s="291"/>
      <c r="JT73" s="291"/>
      <c r="JU73" s="291"/>
      <c r="JV73" s="291"/>
      <c r="JW73" s="291"/>
      <c r="JX73" s="291"/>
      <c r="JY73" s="291"/>
      <c r="JZ73" s="291"/>
      <c r="KA73" s="291"/>
      <c r="KB73" s="291"/>
      <c r="KC73" s="291"/>
      <c r="KD73" s="292"/>
      <c r="KE73" s="291"/>
      <c r="KF73" s="291"/>
      <c r="KG73" s="291"/>
      <c r="KH73" s="292"/>
      <c r="KI73" s="291"/>
      <c r="KJ73" s="291"/>
      <c r="KK73" s="291"/>
      <c r="KL73" s="291"/>
      <c r="KM73" s="292"/>
      <c r="KN73" s="291"/>
      <c r="KO73" s="291"/>
      <c r="KP73" s="291"/>
      <c r="KQ73" s="292"/>
      <c r="KR73" s="291"/>
      <c r="KS73" s="291"/>
      <c r="KT73" s="291"/>
      <c r="KU73" s="289"/>
      <c r="KV73" s="292"/>
      <c r="KW73" s="291"/>
      <c r="KX73" s="291"/>
      <c r="KY73" s="291"/>
      <c r="KZ73" s="291"/>
      <c r="LA73" s="291"/>
      <c r="LB73" s="292"/>
      <c r="LC73" s="291"/>
      <c r="LD73" s="291"/>
      <c r="LE73" s="291"/>
      <c r="LF73" s="293"/>
      <c r="LG73" s="291"/>
      <c r="LH73" s="291"/>
      <c r="LI73" s="291"/>
      <c r="LJ73" s="292"/>
      <c r="LK73" s="291"/>
      <c r="LL73" s="291"/>
      <c r="LM73" s="291"/>
      <c r="LN73" s="291"/>
      <c r="LO73" s="291"/>
      <c r="LP73" s="291"/>
      <c r="LQ73" s="291"/>
      <c r="LR73" s="291"/>
      <c r="LS73" s="291"/>
      <c r="LT73" s="291"/>
      <c r="LU73" s="291"/>
      <c r="LV73" s="291"/>
      <c r="LW73" s="291"/>
      <c r="LX73" s="291"/>
      <c r="LY73" s="292"/>
      <c r="LZ73" s="297"/>
      <c r="MA73" s="297" t="s">
        <v>627</v>
      </c>
      <c r="MB73" s="291"/>
      <c r="MC73" s="291"/>
      <c r="MD73" s="291"/>
      <c r="ME73" s="292"/>
      <c r="MF73" s="291"/>
      <c r="MG73" s="291"/>
      <c r="MH73" s="291"/>
      <c r="MI73" s="291"/>
      <c r="MJ73" s="292"/>
      <c r="MK73" s="291"/>
      <c r="ML73" s="291"/>
      <c r="MM73" s="297"/>
      <c r="MN73" s="291"/>
      <c r="MO73" s="291"/>
      <c r="MP73" s="291"/>
      <c r="MQ73" s="295"/>
      <c r="MR73" s="291"/>
      <c r="MS73" s="291"/>
      <c r="MT73" s="291"/>
      <c r="MU73" s="291"/>
      <c r="MV73" s="291"/>
      <c r="MW73" s="291"/>
      <c r="MX73" s="291"/>
      <c r="MY73" s="291"/>
      <c r="MZ73" s="291"/>
      <c r="NA73" s="281" t="s">
        <v>1071</v>
      </c>
      <c r="NB73" s="281" t="s">
        <v>1072</v>
      </c>
      <c r="NC73" s="281" t="s">
        <v>1073</v>
      </c>
      <c r="ND73" s="281"/>
    </row>
    <row r="74" spans="1:368" s="294" customFormat="1" ht="15">
      <c r="A74" s="1261">
        <v>52</v>
      </c>
      <c r="B74" s="1220" t="s">
        <v>217</v>
      </c>
      <c r="C74" s="298">
        <v>2021</v>
      </c>
      <c r="D74" s="299" t="s">
        <v>22</v>
      </c>
      <c r="E74" s="299" t="s">
        <v>23</v>
      </c>
      <c r="F74" s="299" t="s">
        <v>24</v>
      </c>
      <c r="G74" s="300">
        <v>154</v>
      </c>
      <c r="H74" s="301">
        <v>0.64300000000000002</v>
      </c>
      <c r="I74" s="302" t="s">
        <v>39</v>
      </c>
      <c r="J74" s="303" t="s">
        <v>218</v>
      </c>
      <c r="K74" s="304" t="s">
        <v>132</v>
      </c>
      <c r="L74" s="304" t="s">
        <v>133</v>
      </c>
      <c r="M74" s="303">
        <v>0</v>
      </c>
      <c r="N74" s="303" t="s">
        <v>219</v>
      </c>
      <c r="O74" s="303" t="s">
        <v>220</v>
      </c>
      <c r="P74" s="301" t="s">
        <v>39</v>
      </c>
      <c r="Q74" s="303" t="s">
        <v>221</v>
      </c>
      <c r="R74" s="299"/>
      <c r="S74" s="305" t="s">
        <v>208</v>
      </c>
      <c r="T74" s="305" t="s">
        <v>97</v>
      </c>
      <c r="U74" s="306" t="s">
        <v>209</v>
      </c>
      <c r="V74" s="288"/>
      <c r="W74" s="367"/>
      <c r="X74" s="290"/>
      <c r="Y74" s="307"/>
      <c r="Z74" s="290"/>
      <c r="AA74" s="307"/>
      <c r="AB74" s="290"/>
      <c r="AC74" s="307"/>
      <c r="AD74" s="329"/>
      <c r="AE74" s="307"/>
      <c r="AF74" s="307"/>
      <c r="AG74" s="307"/>
      <c r="AH74" s="307"/>
      <c r="AI74" s="493"/>
      <c r="AJ74" s="307"/>
      <c r="AK74" s="308"/>
      <c r="AL74" s="307"/>
      <c r="AM74" s="653"/>
      <c r="AN74" s="307"/>
      <c r="AO74" s="307"/>
      <c r="AP74" s="307"/>
      <c r="AQ74" s="307"/>
      <c r="AR74" s="307"/>
      <c r="AS74" s="307"/>
      <c r="AT74" s="307"/>
      <c r="AU74" s="307"/>
      <c r="AV74" s="307"/>
      <c r="AW74" s="307"/>
      <c r="AX74" s="307"/>
      <c r="AY74" s="308"/>
      <c r="AZ74" s="307"/>
      <c r="BA74" s="308"/>
      <c r="BB74" s="307"/>
      <c r="BC74" s="292"/>
      <c r="BD74" s="307"/>
      <c r="BE74" s="307"/>
      <c r="BF74" s="292"/>
      <c r="BG74" s="307"/>
      <c r="BH74" s="307"/>
      <c r="BI74" s="307"/>
      <c r="BJ74" s="307"/>
      <c r="BK74" s="628"/>
      <c r="BL74" s="307"/>
      <c r="BM74" s="307"/>
      <c r="BN74" s="292"/>
      <c r="BO74" s="307"/>
      <c r="BP74" s="307"/>
      <c r="BQ74" s="307"/>
      <c r="BR74" s="292"/>
      <c r="BS74" s="307"/>
      <c r="BT74" s="307"/>
      <c r="BU74" s="292"/>
      <c r="BV74" s="307"/>
      <c r="BW74" s="292"/>
      <c r="BX74" s="307"/>
      <c r="BY74" s="309"/>
      <c r="BZ74" s="292"/>
      <c r="CA74" s="307"/>
      <c r="CB74" s="307"/>
      <c r="CC74" s="307"/>
      <c r="CD74" s="307"/>
      <c r="CE74" s="367"/>
      <c r="CF74" s="307"/>
      <c r="CG74" s="292"/>
      <c r="CH74" s="307"/>
      <c r="CI74" s="308"/>
      <c r="CJ74" s="307"/>
      <c r="CK74" s="307"/>
      <c r="CL74" s="308"/>
      <c r="CM74" s="307"/>
      <c r="CN74" s="307"/>
      <c r="CO74" s="307"/>
      <c r="CP74" s="308"/>
      <c r="CQ74" s="307"/>
      <c r="CR74" s="307"/>
      <c r="CS74" s="307"/>
      <c r="CT74" s="307"/>
      <c r="CU74" s="307"/>
      <c r="CV74" s="307"/>
      <c r="CW74" s="307"/>
      <c r="CX74" s="308"/>
      <c r="CY74" s="307"/>
      <c r="CZ74" s="307"/>
      <c r="DA74" s="307"/>
      <c r="DB74" s="307"/>
      <c r="DC74" s="292"/>
      <c r="DD74" s="307"/>
      <c r="DE74" s="307"/>
      <c r="DF74" s="307"/>
      <c r="DG74" s="307"/>
      <c r="DH74" s="307"/>
      <c r="DI74" s="307"/>
      <c r="DJ74" s="307"/>
      <c r="DK74" s="307"/>
      <c r="DL74" s="307"/>
      <c r="DM74" s="307"/>
      <c r="DN74" s="307"/>
      <c r="DO74" s="292"/>
      <c r="DP74" s="307"/>
      <c r="DQ74" s="307"/>
      <c r="DR74" s="307"/>
      <c r="DS74" s="292"/>
      <c r="DT74" s="307"/>
      <c r="DU74" s="307"/>
      <c r="DV74" s="307"/>
      <c r="DW74" s="307"/>
      <c r="DX74" s="307"/>
      <c r="DY74" s="307"/>
      <c r="DZ74" s="307"/>
      <c r="EA74" s="367"/>
      <c r="EB74" s="307"/>
      <c r="EC74" s="292"/>
      <c r="ED74" s="308"/>
      <c r="EE74" s="307"/>
      <c r="EF74" s="307"/>
      <c r="EG74" s="307"/>
      <c r="EH74" s="307"/>
      <c r="EI74" s="308"/>
      <c r="EJ74" s="307"/>
      <c r="EK74" s="308"/>
      <c r="EL74" s="307"/>
      <c r="EM74" s="307"/>
      <c r="EN74" s="308"/>
      <c r="EO74" s="307"/>
      <c r="EP74" s="347"/>
      <c r="EQ74" s="307"/>
      <c r="ER74" s="307"/>
      <c r="ES74" s="307"/>
      <c r="ET74" s="307"/>
      <c r="EU74" s="307"/>
      <c r="EV74" s="307"/>
      <c r="EW74" s="292"/>
      <c r="EX74" s="308"/>
      <c r="EY74" s="310">
        <v>38</v>
      </c>
      <c r="EZ74" s="307"/>
      <c r="FA74" s="308"/>
      <c r="FB74" s="307"/>
      <c r="FC74" s="307"/>
      <c r="FD74" s="307"/>
      <c r="FE74" s="308"/>
      <c r="FF74" s="307"/>
      <c r="FG74" s="308"/>
      <c r="FH74" s="307"/>
      <c r="FI74" s="307"/>
      <c r="FJ74" s="308"/>
      <c r="FK74" s="307"/>
      <c r="FL74" s="307"/>
      <c r="FM74" s="307"/>
      <c r="FN74" s="610"/>
      <c r="FO74" s="307"/>
      <c r="FP74" s="292"/>
      <c r="FQ74" s="307"/>
      <c r="FR74" s="308"/>
      <c r="FS74" s="307"/>
      <c r="FT74" s="308"/>
      <c r="FU74" s="307"/>
      <c r="FV74" s="307"/>
      <c r="FW74" s="307"/>
      <c r="FX74" s="307"/>
      <c r="FY74" s="307"/>
      <c r="FZ74" s="308"/>
      <c r="GA74" s="307"/>
      <c r="GB74" s="292"/>
      <c r="GC74" s="307"/>
      <c r="GD74" s="307"/>
      <c r="GE74" s="307"/>
      <c r="GF74" s="292"/>
      <c r="GG74" s="307"/>
      <c r="GH74" s="367"/>
      <c r="GI74" s="307"/>
      <c r="GJ74" s="292"/>
      <c r="GK74" s="307"/>
      <c r="GL74" s="307"/>
      <c r="GM74" s="292"/>
      <c r="GN74" s="307"/>
      <c r="GO74" s="307"/>
      <c r="GP74" s="307"/>
      <c r="GQ74" s="307"/>
      <c r="GR74" s="307"/>
      <c r="GS74" s="367"/>
      <c r="GT74" s="307"/>
      <c r="GU74" s="292"/>
      <c r="GV74" s="308"/>
      <c r="GW74" s="307"/>
      <c r="GX74" s="307"/>
      <c r="GY74" s="308"/>
      <c r="GZ74" s="307"/>
      <c r="HA74" s="307"/>
      <c r="HB74" s="307"/>
      <c r="HC74" s="307"/>
      <c r="HD74" s="307"/>
      <c r="HE74" s="307"/>
      <c r="HF74" s="307"/>
      <c r="HG74" s="307"/>
      <c r="HH74" s="292"/>
      <c r="HI74" s="307"/>
      <c r="HJ74" s="307"/>
      <c r="HK74" s="307"/>
      <c r="HL74" s="307"/>
      <c r="HM74" s="307"/>
      <c r="HN74" s="307"/>
      <c r="HO74" s="292"/>
      <c r="HP74" s="308"/>
      <c r="HQ74" s="307"/>
      <c r="HR74" s="307"/>
      <c r="HS74" s="307"/>
      <c r="HT74" s="308"/>
      <c r="HU74" s="307"/>
      <c r="HV74" s="307"/>
      <c r="HW74" s="307"/>
      <c r="HX74" s="307"/>
      <c r="HY74" s="308"/>
      <c r="HZ74" s="307"/>
      <c r="IA74" s="367"/>
      <c r="IB74" s="292"/>
      <c r="IC74" s="307"/>
      <c r="ID74" s="307"/>
      <c r="IE74" s="307"/>
      <c r="IF74" s="307"/>
      <c r="IG74" s="307"/>
      <c r="IH74" s="307"/>
      <c r="II74" s="307"/>
      <c r="IJ74" s="307"/>
      <c r="IK74" s="367"/>
      <c r="IL74" s="292"/>
      <c r="IM74" s="307"/>
      <c r="IN74" s="307"/>
      <c r="IO74" s="307"/>
      <c r="IP74" s="307"/>
      <c r="IQ74" s="307"/>
      <c r="IR74" s="307"/>
      <c r="IS74" s="367"/>
      <c r="IT74" s="307"/>
      <c r="IU74" s="307"/>
      <c r="IV74" s="292"/>
      <c r="IW74" s="307"/>
      <c r="IX74" s="307"/>
      <c r="IY74" s="308"/>
      <c r="IZ74" s="307"/>
      <c r="JA74" s="307"/>
      <c r="JB74" s="308"/>
      <c r="JC74" s="307"/>
      <c r="JD74" s="307"/>
      <c r="JE74" s="307"/>
      <c r="JF74" s="308"/>
      <c r="JG74" s="307"/>
      <c r="JH74" s="292"/>
      <c r="JI74" s="307"/>
      <c r="JJ74" s="307"/>
      <c r="JK74" s="307"/>
      <c r="JL74" s="307"/>
      <c r="JM74" s="292"/>
      <c r="JN74" s="307"/>
      <c r="JO74" s="430"/>
      <c r="JP74" s="367"/>
      <c r="JQ74" s="292"/>
      <c r="JR74" s="433"/>
      <c r="JS74" s="307"/>
      <c r="JT74" s="307"/>
      <c r="JU74" s="307"/>
      <c r="JV74" s="307"/>
      <c r="JW74" s="307"/>
      <c r="JX74" s="307"/>
      <c r="JY74" s="307"/>
      <c r="JZ74" s="307"/>
      <c r="KA74" s="307"/>
      <c r="KB74" s="307"/>
      <c r="KC74" s="307"/>
      <c r="KD74" s="292"/>
      <c r="KE74" s="307"/>
      <c r="KF74" s="291"/>
      <c r="KG74" s="291"/>
      <c r="KH74" s="292"/>
      <c r="KI74" s="307"/>
      <c r="KJ74" s="307"/>
      <c r="KK74" s="307"/>
      <c r="KL74" s="307"/>
      <c r="KM74" s="292"/>
      <c r="KN74" s="307"/>
      <c r="KO74" s="307"/>
      <c r="KP74" s="307"/>
      <c r="KQ74" s="292"/>
      <c r="KR74" s="307"/>
      <c r="KS74" s="307"/>
      <c r="KT74" s="307"/>
      <c r="KU74" s="289"/>
      <c r="KV74" s="292"/>
      <c r="KW74" s="307"/>
      <c r="KX74" s="307"/>
      <c r="KY74" s="307"/>
      <c r="KZ74" s="307"/>
      <c r="LA74" s="307"/>
      <c r="LB74" s="292"/>
      <c r="LC74" s="307"/>
      <c r="LD74" s="307"/>
      <c r="LE74" s="307"/>
      <c r="LF74" s="308"/>
      <c r="LG74" s="307"/>
      <c r="LH74" s="307"/>
      <c r="LI74" s="307"/>
      <c r="LJ74" s="292"/>
      <c r="LK74" s="307"/>
      <c r="LL74" s="307"/>
      <c r="LM74" s="307"/>
      <c r="LN74" s="307"/>
      <c r="LO74" s="307"/>
      <c r="LP74" s="307"/>
      <c r="LQ74" s="307"/>
      <c r="LR74" s="307"/>
      <c r="LS74" s="307"/>
      <c r="LT74" s="307"/>
      <c r="LU74" s="307"/>
      <c r="LV74" s="307"/>
      <c r="LW74" s="307"/>
      <c r="LX74" s="307"/>
      <c r="LY74" s="292"/>
      <c r="LZ74" s="307"/>
      <c r="MA74" s="307"/>
      <c r="MB74" s="307"/>
      <c r="MC74" s="307"/>
      <c r="MD74" s="307"/>
      <c r="ME74" s="292"/>
      <c r="MF74" s="307"/>
      <c r="MG74" s="307"/>
      <c r="MH74" s="307"/>
      <c r="MI74" s="307"/>
      <c r="MJ74" s="292"/>
      <c r="MK74" s="307"/>
      <c r="ML74" s="307"/>
      <c r="MM74" s="307"/>
      <c r="MN74" s="307"/>
      <c r="MO74" s="307"/>
      <c r="MP74" s="307"/>
      <c r="MQ74" s="295"/>
      <c r="MR74" s="307"/>
      <c r="MS74" s="307"/>
      <c r="MT74" s="307"/>
      <c r="MU74" s="307"/>
      <c r="MV74" s="307"/>
      <c r="MW74" s="307"/>
      <c r="MX74" s="307"/>
      <c r="MY74" s="307"/>
      <c r="MZ74" s="307"/>
      <c r="NA74" s="299"/>
      <c r="NB74" s="299" t="s">
        <v>1074</v>
      </c>
      <c r="NC74" s="299" t="s">
        <v>1075</v>
      </c>
      <c r="ND74" s="299"/>
    </row>
    <row r="75" spans="1:368" s="20" customFormat="1">
      <c r="A75" s="1257"/>
      <c r="B75" s="1218" t="s">
        <v>1371</v>
      </c>
      <c r="D75" s="24" t="s">
        <v>640</v>
      </c>
      <c r="E75" s="24" t="s">
        <v>640</v>
      </c>
      <c r="F75" s="24" t="s">
        <v>640</v>
      </c>
      <c r="G75" s="25" t="s">
        <v>640</v>
      </c>
      <c r="H75" s="26" t="s">
        <v>640</v>
      </c>
      <c r="I75" s="27" t="s">
        <v>640</v>
      </c>
      <c r="J75" s="15" t="s">
        <v>640</v>
      </c>
      <c r="K75" s="68" t="s">
        <v>640</v>
      </c>
      <c r="L75" s="68" t="s">
        <v>640</v>
      </c>
      <c r="M75" s="15" t="s">
        <v>640</v>
      </c>
      <c r="N75" s="15" t="s">
        <v>640</v>
      </c>
      <c r="O75" s="15" t="s">
        <v>640</v>
      </c>
      <c r="P75" s="26" t="s">
        <v>640</v>
      </c>
      <c r="Q75" s="15" t="s">
        <v>640</v>
      </c>
      <c r="R75" s="24" t="s">
        <v>86</v>
      </c>
      <c r="S75" s="69" t="s">
        <v>1285</v>
      </c>
      <c r="T75" s="30"/>
      <c r="U75" s="23" t="s">
        <v>227</v>
      </c>
      <c r="V75" s="171"/>
      <c r="W75" s="657">
        <f>COUNTIF(X75:BJ75,"&gt;0")</f>
        <v>0</v>
      </c>
      <c r="X75" s="510">
        <f t="shared" ref="X75" si="911">COUNTA(Y75)</f>
        <v>0</v>
      </c>
      <c r="Y75" s="31"/>
      <c r="Z75" s="510">
        <f t="shared" ref="Z75" si="912">COUNTA(AA75)</f>
        <v>0</v>
      </c>
      <c r="AA75" s="31"/>
      <c r="AB75" s="510">
        <f t="shared" ref="AB75" si="913">COUNTA(AC75)</f>
        <v>0</v>
      </c>
      <c r="AC75" s="31"/>
      <c r="AD75" s="510">
        <f>COUNTA(AE75:AH75)</f>
        <v>0</v>
      </c>
      <c r="AE75" s="31"/>
      <c r="AF75" s="31"/>
      <c r="AG75" s="31"/>
      <c r="AH75" s="31"/>
      <c r="AI75" s="510">
        <f>COUNTA(AJ75,AL75,AN75:AX75,AZ75,BB75)</f>
        <v>0</v>
      </c>
      <c r="AJ75" s="31"/>
      <c r="AK75" s="133"/>
      <c r="AL75" s="31"/>
      <c r="AM75" s="351">
        <f>COUNTA(AN75:AX75)</f>
        <v>0</v>
      </c>
      <c r="AN75" s="31"/>
      <c r="AO75" s="31"/>
      <c r="AP75" s="31"/>
      <c r="AQ75" s="31"/>
      <c r="AR75" s="31"/>
      <c r="AS75" s="31"/>
      <c r="AT75" s="31"/>
      <c r="AU75" s="31"/>
      <c r="AV75" s="31"/>
      <c r="AW75" s="31"/>
      <c r="AX75" s="31"/>
      <c r="AY75" s="133"/>
      <c r="AZ75" s="31"/>
      <c r="BA75" s="133"/>
      <c r="BB75" s="31"/>
      <c r="BC75" s="522">
        <f>COUNTA(BD75:BE75)</f>
        <v>0</v>
      </c>
      <c r="BD75" s="31"/>
      <c r="BE75" s="31"/>
      <c r="BF75" s="522">
        <f>COUNTA(BG75:BJ75)</f>
        <v>0</v>
      </c>
      <c r="BG75" s="31"/>
      <c r="BH75" s="31"/>
      <c r="BI75" s="31"/>
      <c r="BJ75" s="31"/>
      <c r="BK75" s="657">
        <f>COUNTIF(BL75:CD75,"&gt;0")</f>
        <v>0</v>
      </c>
      <c r="BL75" s="31"/>
      <c r="BM75" s="31"/>
      <c r="BN75" s="510">
        <f>COUNTA(BO75:BQ75)</f>
        <v>0</v>
      </c>
      <c r="BO75" s="31"/>
      <c r="BP75" s="31"/>
      <c r="BQ75" s="31"/>
      <c r="BR75" s="510">
        <f>COUNTA(BS75:BT75)</f>
        <v>0</v>
      </c>
      <c r="BS75" s="31"/>
      <c r="BT75" s="31"/>
      <c r="BU75" s="510">
        <f>COUNTA(BV75)</f>
        <v>0</v>
      </c>
      <c r="BV75" s="31"/>
      <c r="BW75" s="510">
        <f>COUNTA(BX75:BY75)</f>
        <v>0</v>
      </c>
      <c r="BX75" s="31"/>
      <c r="BZ75" s="510">
        <f t="shared" ref="BZ75" si="914">COUNTA(CA75:CD75)</f>
        <v>0</v>
      </c>
      <c r="CA75" s="31"/>
      <c r="CB75" s="31"/>
      <c r="CC75" s="31"/>
      <c r="CD75" s="31"/>
      <c r="CE75" s="657">
        <f>COUNTIF(CF75:DZ75,"&gt;0")</f>
        <v>1</v>
      </c>
      <c r="CF75" s="31"/>
      <c r="CG75" s="510">
        <f>COUNTA(CH75,CJ75:CK75,CM75:CO75,CQ75:CW75,CY75:DB75)</f>
        <v>1</v>
      </c>
      <c r="CH75" s="31"/>
      <c r="CI75" s="133"/>
      <c r="CJ75" s="31" t="s">
        <v>627</v>
      </c>
      <c r="CK75" s="31"/>
      <c r="CL75" s="351">
        <f>COUNTA(CM75:CO75)</f>
        <v>0</v>
      </c>
      <c r="CM75" s="31"/>
      <c r="CN75" s="31"/>
      <c r="CO75" s="31"/>
      <c r="CP75" s="351">
        <f>COUNTA(CQ75:CW75)</f>
        <v>0</v>
      </c>
      <c r="CQ75" s="31"/>
      <c r="CR75" s="31"/>
      <c r="CS75" s="31"/>
      <c r="CT75" s="31"/>
      <c r="CU75" s="31"/>
      <c r="CV75" s="31"/>
      <c r="CW75" s="31"/>
      <c r="CX75" s="351">
        <f>COUNTA(CY75:DB75)</f>
        <v>0</v>
      </c>
      <c r="CY75" s="31"/>
      <c r="CZ75" s="31"/>
      <c r="DA75" s="31"/>
      <c r="DB75" s="31"/>
      <c r="DC75" s="510">
        <f>COUNTA(DD75:DN75)</f>
        <v>0</v>
      </c>
      <c r="DD75" s="31"/>
      <c r="DE75" s="31"/>
      <c r="DF75" s="31"/>
      <c r="DG75" s="31"/>
      <c r="DH75" s="31"/>
      <c r="DI75" s="31"/>
      <c r="DJ75" s="31"/>
      <c r="DK75" s="31"/>
      <c r="DL75" s="31"/>
      <c r="DM75" s="31"/>
      <c r="DN75" s="31"/>
      <c r="DO75" s="510">
        <f>COUNTA(DP75:DR75)</f>
        <v>0</v>
      </c>
      <c r="DP75" s="31"/>
      <c r="DQ75" s="31"/>
      <c r="DR75" s="31"/>
      <c r="DS75" s="510">
        <f>COUNTA(DT75:DZ75)</f>
        <v>0</v>
      </c>
      <c r="DT75" s="31"/>
      <c r="DU75" s="31"/>
      <c r="DV75" s="31"/>
      <c r="DW75" s="31"/>
      <c r="DX75" s="31"/>
      <c r="DY75" s="31"/>
      <c r="DZ75" s="31"/>
      <c r="EA75" s="657">
        <f>COUNTIF(EB75:FM75,"&gt;0")</f>
        <v>3</v>
      </c>
      <c r="EB75" s="31"/>
      <c r="EC75" s="510">
        <f>COUNTA(EE75:EH75,EJ75,EL75:EM75,EO75,EQ75:EV75)</f>
        <v>0</v>
      </c>
      <c r="ED75" s="351">
        <f>COUNTA(EE75:EH75)</f>
        <v>0</v>
      </c>
      <c r="EE75" s="31"/>
      <c r="EF75" s="31"/>
      <c r="EG75" s="31"/>
      <c r="EH75" s="31"/>
      <c r="EI75" s="133"/>
      <c r="EJ75" s="31"/>
      <c r="EK75" s="351">
        <f>COUNTA(EL75:EM75)</f>
        <v>0</v>
      </c>
      <c r="EL75" s="31"/>
      <c r="EM75" s="31"/>
      <c r="EN75" s="133"/>
      <c r="EO75" s="31"/>
      <c r="EP75" s="351">
        <f>COUNTA(EQ75:EV75)</f>
        <v>0</v>
      </c>
      <c r="EQ75" s="31"/>
      <c r="ER75" s="31"/>
      <c r="ES75" s="31"/>
      <c r="ET75" s="31"/>
      <c r="EU75" s="31"/>
      <c r="EV75" s="31"/>
      <c r="EW75" s="510">
        <f>COUNTA(EY75:EZ75,FB75:FD75,FF75,FH75:FI75,FK75:FM75)</f>
        <v>1</v>
      </c>
      <c r="EX75" s="351">
        <f>COUNTA(EY75:EZ75)</f>
        <v>0</v>
      </c>
      <c r="EY75" s="32"/>
      <c r="EZ75" s="31"/>
      <c r="FA75" s="351">
        <f>COUNTA(FB75:FD75)</f>
        <v>1</v>
      </c>
      <c r="FB75" s="31">
        <v>35</v>
      </c>
      <c r="FC75" s="31"/>
      <c r="FD75" s="31"/>
      <c r="FE75" s="133"/>
      <c r="FF75" s="31"/>
      <c r="FG75" s="351">
        <f>COUNTA(FH75:FI75)</f>
        <v>0</v>
      </c>
      <c r="FH75" s="31"/>
      <c r="FI75" s="31"/>
      <c r="FJ75" s="351">
        <f>COUNTA(FK75:FM75)</f>
        <v>0</v>
      </c>
      <c r="FK75" s="31"/>
      <c r="FL75" s="31"/>
      <c r="FM75" s="31"/>
      <c r="FN75" s="657">
        <f>COUNTIF(FO75:GG75,"&gt;0")</f>
        <v>2</v>
      </c>
      <c r="FO75" s="31">
        <v>31</v>
      </c>
      <c r="FP75" s="510">
        <f>COUNTA(FQ75,FS75,FU75:FY75,GA75,GC75:GE75,FO75)</f>
        <v>1</v>
      </c>
      <c r="FQ75" s="31"/>
      <c r="FR75" s="133"/>
      <c r="FS75" s="31"/>
      <c r="FT75" s="351">
        <f>COUNTA(FU75:FY75)</f>
        <v>0</v>
      </c>
      <c r="FU75" s="31"/>
      <c r="FV75" s="31"/>
      <c r="FW75" s="31"/>
      <c r="FX75" s="31"/>
      <c r="FY75" s="31"/>
      <c r="FZ75" s="133"/>
      <c r="GA75" s="31"/>
      <c r="GB75" s="510">
        <f>COUNTA(GC75:GE75)</f>
        <v>0</v>
      </c>
      <c r="GC75" s="31"/>
      <c r="GD75" s="31"/>
      <c r="GE75" s="31"/>
      <c r="GF75" s="510">
        <f t="shared" ref="GF75" si="915">COUNTA(GG75)</f>
        <v>0</v>
      </c>
      <c r="GG75" s="31"/>
      <c r="GH75" s="657">
        <f>COUNTIF(GI75:GR75,"&gt;0")</f>
        <v>0</v>
      </c>
      <c r="GI75" s="31"/>
      <c r="GJ75" s="510">
        <f>COUNTA(GK75)</f>
        <v>0</v>
      </c>
      <c r="GK75" s="31"/>
      <c r="GL75" s="31"/>
      <c r="GM75" s="510">
        <f>COUNTA(GN75:GR75)</f>
        <v>0</v>
      </c>
      <c r="GN75" s="31"/>
      <c r="GO75" s="31"/>
      <c r="GP75" s="31"/>
      <c r="GQ75" s="31"/>
      <c r="GR75" s="31"/>
      <c r="GS75" s="657">
        <f>COUNTIF(GT75:HZ75,"&gt;0")</f>
        <v>8</v>
      </c>
      <c r="GT75" s="31"/>
      <c r="GU75" s="510">
        <f t="shared" ref="GU75" si="916">COUNTA(GW75:GX75,GZ75:HG75)</f>
        <v>2</v>
      </c>
      <c r="GV75" s="351">
        <f>COUNTA(GW75:GX75)</f>
        <v>1</v>
      </c>
      <c r="GW75" s="31">
        <v>40</v>
      </c>
      <c r="GX75" s="31"/>
      <c r="GY75" s="351">
        <f>COUNTA(GZ75:HG75)</f>
        <v>1</v>
      </c>
      <c r="GZ75" s="31"/>
      <c r="HA75" s="31">
        <v>16</v>
      </c>
      <c r="HB75" s="31"/>
      <c r="HC75" s="31"/>
      <c r="HD75" s="31"/>
      <c r="HE75" s="31"/>
      <c r="HF75" s="31"/>
      <c r="HG75" s="31"/>
      <c r="HH75" s="510">
        <f>COUNTA(HI75:HN75)</f>
        <v>0</v>
      </c>
      <c r="HI75" s="31"/>
      <c r="HJ75" s="31"/>
      <c r="HK75" s="31"/>
      <c r="HL75" s="31"/>
      <c r="HM75" s="31"/>
      <c r="HN75" s="31"/>
      <c r="HO75" s="510">
        <f>COUNTA(HQ75:HS75,HU75:HX75,HZ75)</f>
        <v>1</v>
      </c>
      <c r="HP75" s="351">
        <f>COUNTA(HQ75:HS75)</f>
        <v>1</v>
      </c>
      <c r="HQ75" s="31">
        <v>36</v>
      </c>
      <c r="HR75" s="31"/>
      <c r="HS75" s="31"/>
      <c r="HT75" s="351">
        <f>COUNTA(HU75:HX75)</f>
        <v>0</v>
      </c>
      <c r="HU75" s="31"/>
      <c r="HV75" s="31"/>
      <c r="HW75" s="31"/>
      <c r="HX75" s="31"/>
      <c r="HY75" s="133"/>
      <c r="HZ75" s="31"/>
      <c r="IA75" s="657">
        <f>COUNTIF(IB75:IJ75,"&gt;0")</f>
        <v>2</v>
      </c>
      <c r="IB75" s="510">
        <f>COUNTA(IC75:IJ75)</f>
        <v>1</v>
      </c>
      <c r="IC75" s="31">
        <v>39</v>
      </c>
      <c r="ID75" s="31"/>
      <c r="IE75" s="31"/>
      <c r="IF75" s="31"/>
      <c r="IG75" s="31"/>
      <c r="IH75" s="31"/>
      <c r="II75" s="31"/>
      <c r="IJ75" s="31"/>
      <c r="IK75" s="657">
        <f>COUNTIF(IL75:IR75,"&gt;0")</f>
        <v>2</v>
      </c>
      <c r="IL75" s="510">
        <f>COUNTA(IM75:IR75)</f>
        <v>1</v>
      </c>
      <c r="IM75" s="31">
        <v>3</v>
      </c>
      <c r="IN75" s="31"/>
      <c r="IO75" s="31"/>
      <c r="IP75" s="31"/>
      <c r="IQ75" s="31"/>
      <c r="IR75" s="31"/>
      <c r="IS75" s="657">
        <f>COUNTIF(IT75:JN75,"&gt;0")</f>
        <v>4</v>
      </c>
      <c r="IT75" s="31"/>
      <c r="IU75" s="31"/>
      <c r="IV75" s="510">
        <f>COUNTA(IW75:IX75,IZ75:JA75,JC75:JE75,JG75)</f>
        <v>1</v>
      </c>
      <c r="IW75" s="31"/>
      <c r="IX75" s="31"/>
      <c r="IY75" s="133"/>
      <c r="IZ75" s="31"/>
      <c r="JA75" s="31">
        <v>19</v>
      </c>
      <c r="JB75" s="133"/>
      <c r="JC75" s="31"/>
      <c r="JD75" s="31"/>
      <c r="JE75" s="31"/>
      <c r="JF75" s="133"/>
      <c r="JG75" s="31"/>
      <c r="JH75" s="510">
        <f>COUNTA(JI75:JL75)</f>
        <v>1</v>
      </c>
      <c r="JI75" s="31"/>
      <c r="JJ75" s="31">
        <v>29</v>
      </c>
      <c r="JK75" s="31"/>
      <c r="JL75" s="31"/>
      <c r="JM75" s="510">
        <f>COUNTA(JN75)</f>
        <v>0</v>
      </c>
      <c r="JN75" s="31"/>
      <c r="JO75" s="519"/>
      <c r="JP75" s="657">
        <f>COUNTIF(JQ75:KT75,"&gt;0")</f>
        <v>1</v>
      </c>
      <c r="JQ75" s="510">
        <f t="shared" ref="JQ75" si="917">COUNTA(JR75:JU75)</f>
        <v>1</v>
      </c>
      <c r="JR75" s="31" t="s">
        <v>627</v>
      </c>
      <c r="JS75" s="31"/>
      <c r="JT75" s="31"/>
      <c r="JU75" s="31"/>
      <c r="JV75" s="31"/>
      <c r="JW75" s="31"/>
      <c r="JX75" s="31"/>
      <c r="JY75" s="31"/>
      <c r="JZ75" s="31"/>
      <c r="KA75" s="31"/>
      <c r="KB75" s="31"/>
      <c r="KC75" s="31" t="s">
        <v>627</v>
      </c>
      <c r="KD75" s="510">
        <f>COUNTA(KE75:KG75)</f>
        <v>0</v>
      </c>
      <c r="KE75" s="31"/>
      <c r="KF75" s="31"/>
      <c r="KG75" s="31"/>
      <c r="KH75" s="510">
        <f>COUNTA(KI75:KL75)</f>
        <v>0</v>
      </c>
      <c r="KI75" s="31"/>
      <c r="KJ75" s="31"/>
      <c r="KK75" s="31"/>
      <c r="KL75" s="31"/>
      <c r="KM75" s="510">
        <f>COUNTA(KN75:KP75)</f>
        <v>0</v>
      </c>
      <c r="KN75" s="31"/>
      <c r="KO75" s="31"/>
      <c r="KP75" s="31"/>
      <c r="KQ75" s="510">
        <f>COUNTA(KR75:KS75)</f>
        <v>0</v>
      </c>
      <c r="KR75" s="31"/>
      <c r="KS75" s="31"/>
      <c r="KT75" s="31"/>
      <c r="KU75" s="657">
        <f>COUNTIF(KV75:MP75,"&gt;0")</f>
        <v>1</v>
      </c>
      <c r="KV75" s="510">
        <f>COUNTA(KW75:LA75)</f>
        <v>0</v>
      </c>
      <c r="KW75" s="31"/>
      <c r="KX75" s="31"/>
      <c r="KY75" s="31"/>
      <c r="KZ75" s="31"/>
      <c r="LA75" s="31"/>
      <c r="LB75" s="510">
        <f>COUNTA(LC75:LE75,LG75:LI75)</f>
        <v>0</v>
      </c>
      <c r="LC75" s="31"/>
      <c r="LD75" s="31"/>
      <c r="LE75" s="31"/>
      <c r="LF75" s="351">
        <f>COUNTA(LG75:LI75)</f>
        <v>0</v>
      </c>
      <c r="LG75" s="31"/>
      <c r="LH75" s="31"/>
      <c r="LI75" s="31"/>
      <c r="LJ75" s="510">
        <f>COUNTA(LK75:LX75)</f>
        <v>0</v>
      </c>
      <c r="LK75" s="31"/>
      <c r="LL75" s="31"/>
      <c r="LM75" s="31"/>
      <c r="LN75" s="31"/>
      <c r="LO75" s="31"/>
      <c r="LP75" s="31"/>
      <c r="LQ75" s="31"/>
      <c r="LR75" s="31"/>
      <c r="LS75" s="31"/>
      <c r="LT75" s="31"/>
      <c r="LU75" s="31"/>
      <c r="LV75" s="31"/>
      <c r="LW75" s="31"/>
      <c r="LX75" s="31"/>
      <c r="LY75" s="510">
        <f>COUNTA(LZ75:MD75)</f>
        <v>1</v>
      </c>
      <c r="LZ75" s="31"/>
      <c r="MA75" s="31" t="s">
        <v>627</v>
      </c>
      <c r="MB75" s="31"/>
      <c r="MC75" s="31"/>
      <c r="MD75" s="31"/>
      <c r="ME75" s="510">
        <f>COUNTA(MF75:MI75)</f>
        <v>0</v>
      </c>
      <c r="MF75" s="31"/>
      <c r="MG75" s="31"/>
      <c r="MH75" s="31"/>
      <c r="MI75" s="31"/>
      <c r="MJ75" s="510">
        <f>COUNTA(MK75:MP75)</f>
        <v>0</v>
      </c>
      <c r="MK75" s="31"/>
      <c r="ML75" s="31"/>
      <c r="MM75" s="31"/>
      <c r="MN75" s="31"/>
      <c r="MO75" s="31"/>
      <c r="MP75" s="31"/>
      <c r="MQ75" s="172"/>
      <c r="MR75" s="31"/>
      <c r="MS75" s="31"/>
      <c r="MT75" s="31"/>
      <c r="MU75" s="31"/>
      <c r="MV75" s="31"/>
      <c r="MW75" s="31"/>
      <c r="MX75" s="31"/>
      <c r="MY75" s="31"/>
      <c r="MZ75" s="31"/>
      <c r="NA75" s="24"/>
      <c r="NB75" s="24"/>
      <c r="NC75" s="24"/>
      <c r="ND75" s="24"/>
    </row>
    <row r="76" spans="1:368" s="294" customFormat="1" ht="16">
      <c r="A76" s="1261">
        <v>53</v>
      </c>
      <c r="B76" s="573" t="s">
        <v>222</v>
      </c>
      <c r="C76" s="280">
        <v>2017</v>
      </c>
      <c r="D76" s="281" t="s">
        <v>223</v>
      </c>
      <c r="E76" s="281" t="s">
        <v>130</v>
      </c>
      <c r="F76" s="281" t="s">
        <v>24</v>
      </c>
      <c r="G76" s="282">
        <v>182</v>
      </c>
      <c r="H76" s="283">
        <v>0.47799999999999998</v>
      </c>
      <c r="I76" s="284">
        <v>1</v>
      </c>
      <c r="J76" s="285" t="s">
        <v>224</v>
      </c>
      <c r="K76" s="286" t="s">
        <v>132</v>
      </c>
      <c r="L76" s="286" t="s">
        <v>133</v>
      </c>
      <c r="M76" s="285">
        <v>0</v>
      </c>
      <c r="N76" s="285" t="s">
        <v>39</v>
      </c>
      <c r="O76" s="285" t="s">
        <v>225</v>
      </c>
      <c r="P76" s="283">
        <v>0</v>
      </c>
      <c r="Q76" s="285" t="s">
        <v>157</v>
      </c>
      <c r="R76" s="281"/>
      <c r="S76" s="287" t="s">
        <v>226</v>
      </c>
      <c r="T76" s="287" t="s">
        <v>117</v>
      </c>
      <c r="U76" s="281" t="s">
        <v>227</v>
      </c>
      <c r="V76" s="288"/>
      <c r="W76" s="374"/>
      <c r="X76" s="527"/>
      <c r="Y76" s="313"/>
      <c r="Z76" s="527"/>
      <c r="AA76" s="313"/>
      <c r="AB76" s="527"/>
      <c r="AC76" s="313"/>
      <c r="AD76" s="528"/>
      <c r="AE76" s="313"/>
      <c r="AF76" s="313"/>
      <c r="AG76" s="313"/>
      <c r="AH76" s="313"/>
      <c r="AI76" s="529"/>
      <c r="AJ76" s="313"/>
      <c r="AK76" s="314"/>
      <c r="AL76" s="313"/>
      <c r="AM76" s="654"/>
      <c r="AN76" s="313"/>
      <c r="AO76" s="313"/>
      <c r="AP76" s="313"/>
      <c r="AQ76" s="313"/>
      <c r="AR76" s="313"/>
      <c r="AS76" s="313"/>
      <c r="AT76" s="313"/>
      <c r="AU76" s="313"/>
      <c r="AV76" s="313"/>
      <c r="AW76" s="313"/>
      <c r="AX76" s="313"/>
      <c r="AY76" s="314"/>
      <c r="AZ76" s="313"/>
      <c r="BA76" s="314"/>
      <c r="BB76" s="313"/>
      <c r="BC76" s="532"/>
      <c r="BD76" s="313"/>
      <c r="BE76" s="313"/>
      <c r="BF76" s="532"/>
      <c r="BG76" s="313"/>
      <c r="BH76" s="313"/>
      <c r="BI76" s="313"/>
      <c r="BJ76" s="313"/>
      <c r="BK76" s="629"/>
      <c r="BL76" s="313"/>
      <c r="BM76" s="313"/>
      <c r="BN76" s="532"/>
      <c r="BO76" s="313"/>
      <c r="BP76" s="313"/>
      <c r="BQ76" s="313"/>
      <c r="BR76" s="532"/>
      <c r="BS76" s="313"/>
      <c r="BT76" s="313"/>
      <c r="BU76" s="532"/>
      <c r="BV76" s="313"/>
      <c r="BW76" s="532"/>
      <c r="BX76" s="313"/>
      <c r="BY76" s="316"/>
      <c r="BZ76" s="532"/>
      <c r="CA76" s="313"/>
      <c r="CB76" s="313"/>
      <c r="CC76" s="313"/>
      <c r="CD76" s="313"/>
      <c r="CE76" s="533"/>
      <c r="CF76" s="313"/>
      <c r="CG76" s="532"/>
      <c r="CH76" s="313"/>
      <c r="CI76" s="314"/>
      <c r="CJ76" s="313"/>
      <c r="CK76" s="313"/>
      <c r="CL76" s="314"/>
      <c r="CM76" s="313"/>
      <c r="CN76" s="313"/>
      <c r="CO76" s="313"/>
      <c r="CP76" s="314"/>
      <c r="CQ76" s="313"/>
      <c r="CR76" s="313"/>
      <c r="CS76" s="313"/>
      <c r="CT76" s="313"/>
      <c r="CU76" s="313"/>
      <c r="CV76" s="313"/>
      <c r="CW76" s="313"/>
      <c r="CX76" s="314"/>
      <c r="CY76" s="313"/>
      <c r="CZ76" s="313"/>
      <c r="DA76" s="313"/>
      <c r="DB76" s="313"/>
      <c r="DC76" s="532"/>
      <c r="DD76" s="313"/>
      <c r="DE76" s="313"/>
      <c r="DF76" s="313"/>
      <c r="DG76" s="313"/>
      <c r="DH76" s="313"/>
      <c r="DI76" s="313"/>
      <c r="DJ76" s="313"/>
      <c r="DK76" s="313"/>
      <c r="DL76" s="313"/>
      <c r="DM76" s="313"/>
      <c r="DN76" s="313"/>
      <c r="DO76" s="532"/>
      <c r="DP76" s="313"/>
      <c r="DQ76" s="313"/>
      <c r="DR76" s="313"/>
      <c r="DS76" s="532"/>
      <c r="DT76" s="313"/>
      <c r="DU76" s="313"/>
      <c r="DV76" s="313"/>
      <c r="DW76" s="313"/>
      <c r="DX76" s="313"/>
      <c r="DY76" s="313"/>
      <c r="DZ76" s="313"/>
      <c r="EA76" s="533"/>
      <c r="EB76" s="313"/>
      <c r="EC76" s="532"/>
      <c r="ED76" s="314"/>
      <c r="EE76" s="313"/>
      <c r="EF76" s="313"/>
      <c r="EG76" s="313"/>
      <c r="EH76" s="313"/>
      <c r="EI76" s="314"/>
      <c r="EJ76" s="313"/>
      <c r="EK76" s="314"/>
      <c r="EL76" s="313"/>
      <c r="EM76" s="313"/>
      <c r="EN76" s="314"/>
      <c r="EO76" s="313"/>
      <c r="EP76" s="349"/>
      <c r="EQ76" s="313"/>
      <c r="ER76" s="313"/>
      <c r="ES76" s="313"/>
      <c r="ET76" s="313"/>
      <c r="EU76" s="313"/>
      <c r="EV76" s="313"/>
      <c r="EW76" s="532"/>
      <c r="EX76" s="314"/>
      <c r="EY76" s="313"/>
      <c r="EZ76" s="313"/>
      <c r="FA76" s="314"/>
      <c r="FB76" s="313"/>
      <c r="FC76" s="313"/>
      <c r="FD76" s="313"/>
      <c r="FE76" s="314"/>
      <c r="FF76" s="313"/>
      <c r="FG76" s="314"/>
      <c r="FH76" s="313"/>
      <c r="FI76" s="313"/>
      <c r="FJ76" s="314"/>
      <c r="FK76" s="313"/>
      <c r="FL76" s="313"/>
      <c r="FM76" s="313"/>
      <c r="FN76" s="611"/>
      <c r="FO76" s="315">
        <v>31.2</v>
      </c>
      <c r="FP76" s="532"/>
      <c r="FQ76" s="313"/>
      <c r="FR76" s="314"/>
      <c r="FS76" s="313"/>
      <c r="FT76" s="314"/>
      <c r="FU76" s="313"/>
      <c r="FV76" s="313"/>
      <c r="FW76" s="313"/>
      <c r="FX76" s="313"/>
      <c r="FY76" s="313"/>
      <c r="FZ76" s="314"/>
      <c r="GA76" s="313"/>
      <c r="GB76" s="532"/>
      <c r="GC76" s="313"/>
      <c r="GD76" s="313"/>
      <c r="GE76" s="313"/>
      <c r="GF76" s="532"/>
      <c r="GG76" s="313"/>
      <c r="GH76" s="533"/>
      <c r="GI76" s="313"/>
      <c r="GJ76" s="532"/>
      <c r="GK76" s="313"/>
      <c r="GL76" s="313"/>
      <c r="GM76" s="532"/>
      <c r="GN76" s="313"/>
      <c r="GO76" s="313"/>
      <c r="GP76" s="313"/>
      <c r="GQ76" s="313"/>
      <c r="GR76" s="313"/>
      <c r="GS76" s="533"/>
      <c r="GT76" s="313"/>
      <c r="GU76" s="532"/>
      <c r="GV76" s="314"/>
      <c r="GW76" s="313"/>
      <c r="GX76" s="313"/>
      <c r="GY76" s="314"/>
      <c r="GZ76" s="313"/>
      <c r="HA76" s="313"/>
      <c r="HB76" s="313"/>
      <c r="HC76" s="313"/>
      <c r="HD76" s="313"/>
      <c r="HE76" s="313"/>
      <c r="HF76" s="313"/>
      <c r="HG76" s="313"/>
      <c r="HH76" s="532"/>
      <c r="HI76" s="313"/>
      <c r="HJ76" s="313"/>
      <c r="HK76" s="313"/>
      <c r="HL76" s="313"/>
      <c r="HM76" s="313"/>
      <c r="HN76" s="313"/>
      <c r="HO76" s="532"/>
      <c r="HP76" s="314"/>
      <c r="HQ76" s="313"/>
      <c r="HR76" s="313"/>
      <c r="HS76" s="313"/>
      <c r="HT76" s="314"/>
      <c r="HU76" s="313"/>
      <c r="HV76" s="313"/>
      <c r="HW76" s="313"/>
      <c r="HX76" s="313"/>
      <c r="HY76" s="314"/>
      <c r="HZ76" s="313"/>
      <c r="IA76" s="533"/>
      <c r="IB76" s="532"/>
      <c r="IC76" s="313"/>
      <c r="ID76" s="313"/>
      <c r="IE76" s="313"/>
      <c r="IF76" s="313"/>
      <c r="IG76" s="313"/>
      <c r="IH76" s="313"/>
      <c r="II76" s="313"/>
      <c r="IJ76" s="313"/>
      <c r="IK76" s="533"/>
      <c r="IL76" s="532"/>
      <c r="IM76" s="313"/>
      <c r="IN76" s="313"/>
      <c r="IO76" s="313"/>
      <c r="IP76" s="313"/>
      <c r="IQ76" s="313"/>
      <c r="IR76" s="313"/>
      <c r="IS76" s="533"/>
      <c r="IT76" s="313"/>
      <c r="IU76" s="313"/>
      <c r="IV76" s="532"/>
      <c r="IW76" s="313"/>
      <c r="IX76" s="313"/>
      <c r="IY76" s="314"/>
      <c r="IZ76" s="313"/>
      <c r="JA76" s="313"/>
      <c r="JB76" s="314"/>
      <c r="JC76" s="313"/>
      <c r="JD76" s="313"/>
      <c r="JE76" s="313"/>
      <c r="JF76" s="314"/>
      <c r="JG76" s="313"/>
      <c r="JH76" s="532"/>
      <c r="JI76" s="313"/>
      <c r="JJ76" s="313"/>
      <c r="JK76" s="313"/>
      <c r="JL76" s="313"/>
      <c r="JM76" s="532"/>
      <c r="JN76" s="313"/>
      <c r="JO76" s="535"/>
      <c r="JP76" s="533"/>
      <c r="JQ76" s="532"/>
      <c r="JR76" s="313"/>
      <c r="JS76" s="313"/>
      <c r="JT76" s="313"/>
      <c r="JU76" s="313"/>
      <c r="JV76" s="313"/>
      <c r="JW76" s="313"/>
      <c r="JX76" s="313"/>
      <c r="JY76" s="313"/>
      <c r="JZ76" s="313"/>
      <c r="KA76" s="313"/>
      <c r="KB76" s="313"/>
      <c r="KC76" s="313"/>
      <c r="KD76" s="532"/>
      <c r="KE76" s="313"/>
      <c r="KF76" s="313"/>
      <c r="KG76" s="313"/>
      <c r="KH76" s="532"/>
      <c r="KI76" s="313"/>
      <c r="KJ76" s="313"/>
      <c r="KK76" s="313"/>
      <c r="KL76" s="313"/>
      <c r="KM76" s="532"/>
      <c r="KN76" s="313"/>
      <c r="KO76" s="313"/>
      <c r="KP76" s="313"/>
      <c r="KQ76" s="532"/>
      <c r="KR76" s="313"/>
      <c r="KS76" s="313"/>
      <c r="KT76" s="313"/>
      <c r="KU76" s="569"/>
      <c r="KV76" s="532"/>
      <c r="KW76" s="313"/>
      <c r="KX76" s="313"/>
      <c r="KY76" s="313"/>
      <c r="KZ76" s="313"/>
      <c r="LA76" s="313"/>
      <c r="LB76" s="532"/>
      <c r="LC76" s="313"/>
      <c r="LD76" s="313"/>
      <c r="LE76" s="313"/>
      <c r="LF76" s="314"/>
      <c r="LG76" s="313"/>
      <c r="LH76" s="313"/>
      <c r="LI76" s="313"/>
      <c r="LJ76" s="532"/>
      <c r="LK76" s="313"/>
      <c r="LL76" s="313"/>
      <c r="LM76" s="313"/>
      <c r="LN76" s="313"/>
      <c r="LO76" s="313"/>
      <c r="LP76" s="313"/>
      <c r="LQ76" s="313"/>
      <c r="LR76" s="313"/>
      <c r="LS76" s="313"/>
      <c r="LT76" s="313"/>
      <c r="LU76" s="313"/>
      <c r="LV76" s="313"/>
      <c r="LW76" s="313"/>
      <c r="LX76" s="313"/>
      <c r="LY76" s="532"/>
      <c r="LZ76" s="313"/>
      <c r="MA76" s="313"/>
      <c r="MB76" s="313"/>
      <c r="MC76" s="313"/>
      <c r="MD76" s="313"/>
      <c r="ME76" s="532"/>
      <c r="MF76" s="313"/>
      <c r="MG76" s="313"/>
      <c r="MH76" s="313"/>
      <c r="MI76" s="313"/>
      <c r="MJ76" s="532"/>
      <c r="MK76" s="313"/>
      <c r="ML76" s="313"/>
      <c r="MM76" s="313"/>
      <c r="MN76" s="313"/>
      <c r="MO76" s="313"/>
      <c r="MP76" s="313"/>
      <c r="MQ76" s="295"/>
      <c r="MR76" s="291"/>
      <c r="MS76" s="291"/>
      <c r="MT76" s="291"/>
      <c r="MU76" s="291"/>
      <c r="MV76" s="291"/>
      <c r="MW76" s="291"/>
      <c r="MX76" s="291"/>
      <c r="MY76" s="291"/>
      <c r="MZ76" s="291"/>
      <c r="NA76" s="281" t="s">
        <v>1076</v>
      </c>
      <c r="NB76" s="281"/>
      <c r="NC76" s="281" t="s">
        <v>1077</v>
      </c>
      <c r="ND76" s="281"/>
    </row>
    <row r="77" spans="1:368" s="294" customFormat="1" ht="16">
      <c r="A77" s="1261">
        <v>54</v>
      </c>
      <c r="B77" s="573" t="s">
        <v>228</v>
      </c>
      <c r="C77" s="280">
        <v>2017</v>
      </c>
      <c r="D77" s="281" t="s">
        <v>223</v>
      </c>
      <c r="E77" s="281" t="s">
        <v>23</v>
      </c>
      <c r="F77" s="281" t="s">
        <v>24</v>
      </c>
      <c r="G77" s="282">
        <v>181</v>
      </c>
      <c r="H77" s="283">
        <v>0.60799999999999998</v>
      </c>
      <c r="I77" s="284">
        <v>1</v>
      </c>
      <c r="J77" s="285" t="s">
        <v>229</v>
      </c>
      <c r="K77" s="286" t="s">
        <v>230</v>
      </c>
      <c r="L77" s="286" t="s">
        <v>133</v>
      </c>
      <c r="M77" s="285">
        <v>0</v>
      </c>
      <c r="N77" s="285" t="s">
        <v>231</v>
      </c>
      <c r="O77" s="285" t="s">
        <v>232</v>
      </c>
      <c r="P77" s="283">
        <v>0</v>
      </c>
      <c r="Q77" s="285" t="s">
        <v>157</v>
      </c>
      <c r="R77" s="281"/>
      <c r="S77" s="287" t="s">
        <v>233</v>
      </c>
      <c r="T77" s="287" t="s">
        <v>117</v>
      </c>
      <c r="U77" s="311" t="s">
        <v>227</v>
      </c>
      <c r="V77" s="288"/>
      <c r="W77" s="374"/>
      <c r="X77" s="527"/>
      <c r="Y77" s="313"/>
      <c r="Z77" s="527"/>
      <c r="AA77" s="313"/>
      <c r="AB77" s="527"/>
      <c r="AC77" s="313"/>
      <c r="AD77" s="528"/>
      <c r="AE77" s="313"/>
      <c r="AF77" s="313"/>
      <c r="AG77" s="313"/>
      <c r="AH77" s="313"/>
      <c r="AI77" s="529"/>
      <c r="AJ77" s="313"/>
      <c r="AK77" s="314"/>
      <c r="AL77" s="313"/>
      <c r="AM77" s="654"/>
      <c r="AN77" s="313"/>
      <c r="AO77" s="313"/>
      <c r="AP77" s="313"/>
      <c r="AQ77" s="313"/>
      <c r="AR77" s="313"/>
      <c r="AS77" s="313"/>
      <c r="AT77" s="313"/>
      <c r="AU77" s="313"/>
      <c r="AV77" s="313"/>
      <c r="AW77" s="313"/>
      <c r="AX77" s="313"/>
      <c r="AY77" s="314"/>
      <c r="AZ77" s="313"/>
      <c r="BA77" s="314"/>
      <c r="BB77" s="313"/>
      <c r="BC77" s="532"/>
      <c r="BD77" s="313"/>
      <c r="BE77" s="313"/>
      <c r="BF77" s="532"/>
      <c r="BG77" s="313"/>
      <c r="BH77" s="313"/>
      <c r="BI77" s="313"/>
      <c r="BJ77" s="313"/>
      <c r="BK77" s="629"/>
      <c r="BL77" s="313"/>
      <c r="BM77" s="313"/>
      <c r="BN77" s="532"/>
      <c r="BO77" s="313"/>
      <c r="BP77" s="313"/>
      <c r="BQ77" s="313"/>
      <c r="BR77" s="532"/>
      <c r="BS77" s="313"/>
      <c r="BT77" s="315"/>
      <c r="BU77" s="532"/>
      <c r="BV77" s="313"/>
      <c r="BW77" s="532"/>
      <c r="BX77" s="313"/>
      <c r="BY77" s="316"/>
      <c r="BZ77" s="532"/>
      <c r="CA77" s="313"/>
      <c r="CB77" s="313"/>
      <c r="CC77" s="313"/>
      <c r="CD77" s="313"/>
      <c r="CE77" s="533"/>
      <c r="CF77" s="313"/>
      <c r="CG77" s="532"/>
      <c r="CH77" s="313"/>
      <c r="CI77" s="314"/>
      <c r="CJ77" s="315" t="s">
        <v>627</v>
      </c>
      <c r="CK77" s="313"/>
      <c r="CL77" s="314"/>
      <c r="CM77" s="313"/>
      <c r="CN77" s="313"/>
      <c r="CO77" s="313"/>
      <c r="CP77" s="314"/>
      <c r="CQ77" s="313"/>
      <c r="CR77" s="313"/>
      <c r="CS77" s="313"/>
      <c r="CT77" s="313"/>
      <c r="CU77" s="313"/>
      <c r="CV77" s="313"/>
      <c r="CW77" s="313"/>
      <c r="CX77" s="314"/>
      <c r="CY77" s="315"/>
      <c r="CZ77" s="313"/>
      <c r="DA77" s="313"/>
      <c r="DB77" s="313"/>
      <c r="DC77" s="532"/>
      <c r="DD77" s="313"/>
      <c r="DE77" s="313"/>
      <c r="DF77" s="313"/>
      <c r="DG77" s="313"/>
      <c r="DH77" s="313"/>
      <c r="DI77" s="313"/>
      <c r="DJ77" s="313"/>
      <c r="DK77" s="313"/>
      <c r="DL77" s="313"/>
      <c r="DM77" s="313"/>
      <c r="DN77" s="313"/>
      <c r="DO77" s="532"/>
      <c r="DP77" s="313"/>
      <c r="DQ77" s="313"/>
      <c r="DR77" s="313"/>
      <c r="DS77" s="532"/>
      <c r="DT77" s="313"/>
      <c r="DU77" s="313"/>
      <c r="DV77" s="313"/>
      <c r="DW77" s="313"/>
      <c r="DX77" s="313"/>
      <c r="DY77" s="313"/>
      <c r="DZ77" s="313"/>
      <c r="EA77" s="533"/>
      <c r="EB77" s="313"/>
      <c r="EC77" s="532"/>
      <c r="ED77" s="314"/>
      <c r="EE77" s="313"/>
      <c r="EF77" s="313"/>
      <c r="EG77" s="313"/>
      <c r="EH77" s="313"/>
      <c r="EI77" s="314"/>
      <c r="EJ77" s="313"/>
      <c r="EK77" s="314"/>
      <c r="EL77" s="313"/>
      <c r="EM77" s="313"/>
      <c r="EN77" s="314"/>
      <c r="EO77" s="313"/>
      <c r="EP77" s="349"/>
      <c r="EQ77" s="313"/>
      <c r="ER77" s="313"/>
      <c r="ES77" s="313"/>
      <c r="ET77" s="313"/>
      <c r="EU77" s="313"/>
      <c r="EV77" s="313"/>
      <c r="EW77" s="532"/>
      <c r="EX77" s="314"/>
      <c r="EY77" s="313"/>
      <c r="EZ77" s="313"/>
      <c r="FA77" s="314"/>
      <c r="FB77" s="315">
        <v>34.799999999999997</v>
      </c>
      <c r="FC77" s="313"/>
      <c r="FD77" s="313"/>
      <c r="FE77" s="314"/>
      <c r="FF77" s="313"/>
      <c r="FG77" s="314"/>
      <c r="FH77" s="313"/>
      <c r="FI77" s="313"/>
      <c r="FJ77" s="314"/>
      <c r="FK77" s="313"/>
      <c r="FL77" s="313"/>
      <c r="FM77" s="313"/>
      <c r="FN77" s="611"/>
      <c r="FO77" s="313"/>
      <c r="FP77" s="532"/>
      <c r="FQ77" s="313"/>
      <c r="FR77" s="314"/>
      <c r="FS77" s="313"/>
      <c r="FT77" s="314"/>
      <c r="FU77" s="313"/>
      <c r="FV77" s="313"/>
      <c r="FW77" s="313"/>
      <c r="FX77" s="313"/>
      <c r="FY77" s="313"/>
      <c r="FZ77" s="314"/>
      <c r="GA77" s="313"/>
      <c r="GB77" s="532"/>
      <c r="GC77" s="313"/>
      <c r="GD77" s="313"/>
      <c r="GE77" s="313"/>
      <c r="GF77" s="532"/>
      <c r="GG77" s="313"/>
      <c r="GH77" s="533"/>
      <c r="GI77" s="313"/>
      <c r="GJ77" s="532"/>
      <c r="GK77" s="313"/>
      <c r="GL77" s="313"/>
      <c r="GM77" s="532"/>
      <c r="GN77" s="313"/>
      <c r="GO77" s="313"/>
      <c r="GP77" s="313"/>
      <c r="GQ77" s="313"/>
      <c r="GR77" s="313"/>
      <c r="GS77" s="533"/>
      <c r="GT77" s="313"/>
      <c r="GU77" s="532"/>
      <c r="GV77" s="314"/>
      <c r="GW77" s="313"/>
      <c r="GX77" s="313"/>
      <c r="GY77" s="314"/>
      <c r="GZ77" s="313"/>
      <c r="HA77" s="313"/>
      <c r="HB77" s="313"/>
      <c r="HC77" s="313"/>
      <c r="HD77" s="313"/>
      <c r="HE77" s="313"/>
      <c r="HF77" s="313"/>
      <c r="HG77" s="313"/>
      <c r="HH77" s="532"/>
      <c r="HI77" s="313"/>
      <c r="HJ77" s="313"/>
      <c r="HK77" s="313"/>
      <c r="HL77" s="313"/>
      <c r="HM77" s="313"/>
      <c r="HN77" s="315"/>
      <c r="HO77" s="532"/>
      <c r="HP77" s="314"/>
      <c r="HQ77" s="313"/>
      <c r="HR77" s="313"/>
      <c r="HS77" s="313"/>
      <c r="HT77" s="314"/>
      <c r="HU77" s="313"/>
      <c r="HV77" s="313"/>
      <c r="HW77" s="313"/>
      <c r="HX77" s="313"/>
      <c r="HY77" s="314"/>
      <c r="HZ77" s="313"/>
      <c r="IA77" s="533"/>
      <c r="IB77" s="532"/>
      <c r="IC77" s="313"/>
      <c r="ID77" s="313"/>
      <c r="IE77" s="313"/>
      <c r="IF77" s="313"/>
      <c r="IG77" s="313"/>
      <c r="IH77" s="313"/>
      <c r="II77" s="313"/>
      <c r="IJ77" s="313"/>
      <c r="IK77" s="533"/>
      <c r="IL77" s="532"/>
      <c r="IM77" s="313"/>
      <c r="IN77" s="313"/>
      <c r="IO77" s="313"/>
      <c r="IP77" s="313"/>
      <c r="IQ77" s="313"/>
      <c r="IR77" s="313"/>
      <c r="IS77" s="533"/>
      <c r="IT77" s="313"/>
      <c r="IU77" s="313"/>
      <c r="IV77" s="532"/>
      <c r="IW77" s="313"/>
      <c r="IX77" s="313"/>
      <c r="IY77" s="314"/>
      <c r="IZ77" s="313"/>
      <c r="JA77" s="313"/>
      <c r="JB77" s="314"/>
      <c r="JC77" s="313"/>
      <c r="JD77" s="313"/>
      <c r="JE77" s="313"/>
      <c r="JF77" s="314"/>
      <c r="JG77" s="313"/>
      <c r="JH77" s="532"/>
      <c r="JI77" s="313"/>
      <c r="JJ77" s="313"/>
      <c r="JK77" s="313"/>
      <c r="JL77" s="313"/>
      <c r="JM77" s="532"/>
      <c r="JN77" s="313"/>
      <c r="JO77" s="535"/>
      <c r="JP77" s="533"/>
      <c r="JQ77" s="532"/>
      <c r="JR77" s="315" t="s">
        <v>627</v>
      </c>
      <c r="JS77" s="313"/>
      <c r="JT77" s="313"/>
      <c r="JU77" s="315"/>
      <c r="JV77" s="315"/>
      <c r="JW77" s="315"/>
      <c r="JX77" s="315"/>
      <c r="JY77" s="315"/>
      <c r="JZ77" s="313"/>
      <c r="KA77" s="315"/>
      <c r="KB77" s="315"/>
      <c r="KC77" s="315" t="s">
        <v>627</v>
      </c>
      <c r="KD77" s="532"/>
      <c r="KE77" s="315"/>
      <c r="KF77" s="315"/>
      <c r="KG77" s="315"/>
      <c r="KH77" s="532"/>
      <c r="KI77" s="315"/>
      <c r="KJ77" s="315"/>
      <c r="KK77" s="315"/>
      <c r="KL77" s="315"/>
      <c r="KM77" s="532"/>
      <c r="KN77" s="313"/>
      <c r="KO77" s="313"/>
      <c r="KP77" s="313"/>
      <c r="KQ77" s="532"/>
      <c r="KR77" s="315"/>
      <c r="KS77" s="313"/>
      <c r="KT77" s="313"/>
      <c r="KU77" s="569"/>
      <c r="KV77" s="532"/>
      <c r="KW77" s="315"/>
      <c r="KX77" s="315"/>
      <c r="KY77" s="315"/>
      <c r="KZ77" s="315"/>
      <c r="LA77" s="315"/>
      <c r="LB77" s="532"/>
      <c r="LC77" s="313"/>
      <c r="LD77" s="315"/>
      <c r="LE77" s="315"/>
      <c r="LF77" s="314"/>
      <c r="LG77" s="315"/>
      <c r="LH77" s="315"/>
      <c r="LI77" s="315"/>
      <c r="LJ77" s="532"/>
      <c r="LK77" s="315"/>
      <c r="LL77" s="315"/>
      <c r="LM77" s="315"/>
      <c r="LN77" s="313"/>
      <c r="LO77" s="315"/>
      <c r="LP77" s="315"/>
      <c r="LQ77" s="315"/>
      <c r="LR77" s="315"/>
      <c r="LS77" s="315"/>
      <c r="LT77" s="315"/>
      <c r="LU77" s="315"/>
      <c r="LV77" s="315"/>
      <c r="LW77" s="315"/>
      <c r="LX77" s="315"/>
      <c r="LY77" s="532"/>
      <c r="LZ77" s="315"/>
      <c r="MA77" s="315" t="s">
        <v>627</v>
      </c>
      <c r="MB77" s="315"/>
      <c r="MC77" s="315"/>
      <c r="MD77" s="315"/>
      <c r="ME77" s="532"/>
      <c r="MF77" s="315"/>
      <c r="MG77" s="315"/>
      <c r="MH77" s="315"/>
      <c r="MI77" s="315"/>
      <c r="MJ77" s="532"/>
      <c r="MK77" s="315"/>
      <c r="ML77" s="315"/>
      <c r="MM77" s="315"/>
      <c r="MN77" s="315"/>
      <c r="MO77" s="315"/>
      <c r="MP77" s="313"/>
      <c r="MQ77" s="295"/>
      <c r="MR77" s="291"/>
      <c r="MS77" s="291"/>
      <c r="MT77" s="291"/>
      <c r="MU77" s="291"/>
      <c r="MV77" s="291"/>
      <c r="MW77" s="291"/>
      <c r="MX77" s="291"/>
      <c r="MY77" s="291"/>
      <c r="MZ77" s="291"/>
      <c r="NA77" s="281" t="s">
        <v>1049</v>
      </c>
      <c r="NB77" s="281" t="s">
        <v>1078</v>
      </c>
      <c r="NC77" s="281" t="s">
        <v>1079</v>
      </c>
      <c r="ND77" s="281"/>
    </row>
    <row r="78" spans="1:368" s="294" customFormat="1" ht="16">
      <c r="A78" s="1261">
        <v>55</v>
      </c>
      <c r="B78" s="317" t="s">
        <v>2236</v>
      </c>
      <c r="C78" s="285">
        <v>2013</v>
      </c>
      <c r="D78" s="281" t="s">
        <v>223</v>
      </c>
      <c r="E78" s="281" t="s">
        <v>81</v>
      </c>
      <c r="F78" s="281" t="s">
        <v>24</v>
      </c>
      <c r="G78" s="282">
        <v>171</v>
      </c>
      <c r="H78" s="283">
        <v>0.55000000000000004</v>
      </c>
      <c r="I78" s="284">
        <v>1</v>
      </c>
      <c r="J78" s="285">
        <v>72.5</v>
      </c>
      <c r="K78" s="281" t="s">
        <v>105</v>
      </c>
      <c r="L78" s="281" t="s">
        <v>198</v>
      </c>
      <c r="M78" s="318" t="s">
        <v>236</v>
      </c>
      <c r="N78" s="285" t="s">
        <v>237</v>
      </c>
      <c r="O78" s="285" t="s">
        <v>1294</v>
      </c>
      <c r="P78" s="283">
        <v>0.81</v>
      </c>
      <c r="Q78" s="285" t="s">
        <v>25</v>
      </c>
      <c r="R78" s="281"/>
      <c r="S78" s="287" t="s">
        <v>239</v>
      </c>
      <c r="T78" s="287" t="s">
        <v>117</v>
      </c>
      <c r="U78" s="311" t="s">
        <v>227</v>
      </c>
      <c r="V78" s="319"/>
      <c r="W78" s="369"/>
      <c r="X78" s="527"/>
      <c r="Y78" s="313"/>
      <c r="Z78" s="524"/>
      <c r="AA78" s="313"/>
      <c r="AB78" s="524"/>
      <c r="AC78" s="313"/>
      <c r="AD78" s="528"/>
      <c r="AE78" s="313"/>
      <c r="AF78" s="313"/>
      <c r="AG78" s="313"/>
      <c r="AH78" s="313"/>
      <c r="AI78" s="529"/>
      <c r="AJ78" s="313"/>
      <c r="AK78" s="530"/>
      <c r="AL78" s="313"/>
      <c r="AM78" s="654"/>
      <c r="AN78" s="313"/>
      <c r="AO78" s="313"/>
      <c r="AP78" s="313"/>
      <c r="AQ78" s="313"/>
      <c r="AR78" s="313"/>
      <c r="AS78" s="313"/>
      <c r="AT78" s="313"/>
      <c r="AU78" s="313"/>
      <c r="AV78" s="313"/>
      <c r="AW78" s="313"/>
      <c r="AX78" s="313"/>
      <c r="AY78" s="530"/>
      <c r="AZ78" s="313"/>
      <c r="BA78" s="530"/>
      <c r="BB78" s="313"/>
      <c r="BC78" s="532"/>
      <c r="BD78" s="313"/>
      <c r="BE78" s="313"/>
      <c r="BF78" s="532"/>
      <c r="BG78" s="313"/>
      <c r="BH78" s="313"/>
      <c r="BI78" s="313"/>
      <c r="BJ78" s="313"/>
      <c r="BK78" s="630"/>
      <c r="BL78" s="313"/>
      <c r="BM78" s="313"/>
      <c r="BN78" s="532"/>
      <c r="BO78" s="313"/>
      <c r="BP78" s="313"/>
      <c r="BQ78" s="313"/>
      <c r="BR78" s="532"/>
      <c r="BS78" s="313"/>
      <c r="BT78" s="313"/>
      <c r="BU78" s="532"/>
      <c r="BV78" s="313"/>
      <c r="BW78" s="532"/>
      <c r="BX78" s="313"/>
      <c r="BY78" s="316"/>
      <c r="BZ78" s="532"/>
      <c r="CA78" s="313"/>
      <c r="CB78" s="313"/>
      <c r="CC78" s="313"/>
      <c r="CD78" s="313"/>
      <c r="CE78" s="526"/>
      <c r="CF78" s="313"/>
      <c r="CG78" s="532"/>
      <c r="CH78" s="313"/>
      <c r="CI78" s="530"/>
      <c r="CJ78" s="313"/>
      <c r="CK78" s="313"/>
      <c r="CL78" s="530"/>
      <c r="CM78" s="313"/>
      <c r="CN78" s="313"/>
      <c r="CO78" s="313"/>
      <c r="CP78" s="530"/>
      <c r="CQ78" s="313"/>
      <c r="CR78" s="313"/>
      <c r="CS78" s="313"/>
      <c r="CT78" s="313"/>
      <c r="CU78" s="313"/>
      <c r="CV78" s="313"/>
      <c r="CW78" s="313"/>
      <c r="CX78" s="530"/>
      <c r="CY78" s="313"/>
      <c r="CZ78" s="313"/>
      <c r="DA78" s="313"/>
      <c r="DB78" s="313"/>
      <c r="DC78" s="532"/>
      <c r="DD78" s="313"/>
      <c r="DE78" s="313"/>
      <c r="DF78" s="313"/>
      <c r="DG78" s="313"/>
      <c r="DH78" s="313"/>
      <c r="DI78" s="313"/>
      <c r="DJ78" s="313"/>
      <c r="DK78" s="313"/>
      <c r="DL78" s="313"/>
      <c r="DM78" s="313"/>
      <c r="DN78" s="313"/>
      <c r="DO78" s="532"/>
      <c r="DP78" s="313"/>
      <c r="DQ78" s="313"/>
      <c r="DR78" s="313"/>
      <c r="DS78" s="532"/>
      <c r="DT78" s="313"/>
      <c r="DU78" s="313"/>
      <c r="DV78" s="313"/>
      <c r="DW78" s="313"/>
      <c r="DX78" s="313"/>
      <c r="DY78" s="313"/>
      <c r="DZ78" s="313"/>
      <c r="EA78" s="533"/>
      <c r="EB78" s="313"/>
      <c r="EC78" s="532"/>
      <c r="ED78" s="530"/>
      <c r="EE78" s="313"/>
      <c r="EF78" s="313"/>
      <c r="EG78" s="313"/>
      <c r="EH78" s="313"/>
      <c r="EI78" s="530"/>
      <c r="EJ78" s="313"/>
      <c r="EK78" s="530"/>
      <c r="EL78" s="313"/>
      <c r="EM78" s="313"/>
      <c r="EN78" s="530"/>
      <c r="EO78" s="313"/>
      <c r="EP78" s="531"/>
      <c r="EQ78" s="313"/>
      <c r="ER78" s="313"/>
      <c r="ES78" s="313"/>
      <c r="ET78" s="313"/>
      <c r="EU78" s="313"/>
      <c r="EV78" s="313"/>
      <c r="EW78" s="532"/>
      <c r="EX78" s="530"/>
      <c r="EY78" s="313"/>
      <c r="EZ78" s="313"/>
      <c r="FA78" s="530"/>
      <c r="FB78" s="313"/>
      <c r="FC78" s="313"/>
      <c r="FD78" s="313"/>
      <c r="FE78" s="530"/>
      <c r="FF78" s="313"/>
      <c r="FG78" s="530"/>
      <c r="FH78" s="313"/>
      <c r="FI78" s="313"/>
      <c r="FJ78" s="530"/>
      <c r="FK78" s="313"/>
      <c r="FL78" s="313"/>
      <c r="FM78" s="313"/>
      <c r="FN78" s="611"/>
      <c r="FO78" s="313"/>
      <c r="FP78" s="532"/>
      <c r="FQ78" s="313"/>
      <c r="FR78" s="530"/>
      <c r="FS78" s="313"/>
      <c r="FT78" s="530"/>
      <c r="FU78" s="313"/>
      <c r="FV78" s="313"/>
      <c r="FW78" s="313"/>
      <c r="FX78" s="313"/>
      <c r="FY78" s="313"/>
      <c r="FZ78" s="530"/>
      <c r="GA78" s="313"/>
      <c r="GB78" s="532"/>
      <c r="GC78" s="313"/>
      <c r="GD78" s="313"/>
      <c r="GE78" s="313"/>
      <c r="GF78" s="532"/>
      <c r="GG78" s="313"/>
      <c r="GH78" s="526"/>
      <c r="GI78" s="313"/>
      <c r="GJ78" s="532"/>
      <c r="GK78" s="313"/>
      <c r="GL78" s="313"/>
      <c r="GM78" s="532"/>
      <c r="GN78" s="313"/>
      <c r="GO78" s="313"/>
      <c r="GP78" s="313"/>
      <c r="GQ78" s="313"/>
      <c r="GR78" s="313"/>
      <c r="GS78" s="526"/>
      <c r="GT78" s="313"/>
      <c r="GU78" s="532"/>
      <c r="GV78" s="530"/>
      <c r="GW78" s="313">
        <v>40.4</v>
      </c>
      <c r="GX78" s="313"/>
      <c r="GY78" s="530"/>
      <c r="GZ78" s="313"/>
      <c r="HA78" s="313">
        <v>15.7</v>
      </c>
      <c r="HB78" s="313"/>
      <c r="HC78" s="313"/>
      <c r="HD78" s="313"/>
      <c r="HE78" s="313"/>
      <c r="HF78" s="313"/>
      <c r="HG78" s="313"/>
      <c r="HH78" s="532"/>
      <c r="HI78" s="313"/>
      <c r="HJ78" s="313"/>
      <c r="HK78" s="313"/>
      <c r="HL78" s="313"/>
      <c r="HM78" s="313"/>
      <c r="HN78" s="313"/>
      <c r="HO78" s="532"/>
      <c r="HP78" s="530"/>
      <c r="HQ78" s="313">
        <v>35.5</v>
      </c>
      <c r="HR78" s="313"/>
      <c r="HS78" s="313"/>
      <c r="HT78" s="530"/>
      <c r="HU78" s="313"/>
      <c r="HV78" s="313"/>
      <c r="HW78" s="313"/>
      <c r="HX78" s="313"/>
      <c r="HY78" s="530"/>
      <c r="HZ78" s="313"/>
      <c r="IA78" s="526"/>
      <c r="IB78" s="532"/>
      <c r="IC78" s="313">
        <v>38.9</v>
      </c>
      <c r="ID78" s="313"/>
      <c r="IE78" s="313"/>
      <c r="IF78" s="313"/>
      <c r="IG78" s="313"/>
      <c r="IH78" s="313"/>
      <c r="II78" s="313"/>
      <c r="IJ78" s="313"/>
      <c r="IK78" s="526"/>
      <c r="IL78" s="532"/>
      <c r="IM78" s="313"/>
      <c r="IN78" s="313"/>
      <c r="IO78" s="313"/>
      <c r="IP78" s="313"/>
      <c r="IQ78" s="313"/>
      <c r="IR78" s="313"/>
      <c r="IS78" s="526"/>
      <c r="IT78" s="313"/>
      <c r="IU78" s="313"/>
      <c r="IV78" s="532"/>
      <c r="IW78" s="313"/>
      <c r="IX78" s="313"/>
      <c r="IY78" s="530"/>
      <c r="IZ78" s="313"/>
      <c r="JA78" s="313">
        <v>18.600000000000001</v>
      </c>
      <c r="JB78" s="530"/>
      <c r="JC78" s="313"/>
      <c r="JD78" s="313"/>
      <c r="JE78" s="313"/>
      <c r="JF78" s="530"/>
      <c r="JG78" s="313"/>
      <c r="JH78" s="532"/>
      <c r="JI78" s="313"/>
      <c r="JJ78" s="313">
        <v>29.3</v>
      </c>
      <c r="JK78" s="313"/>
      <c r="JL78" s="313"/>
      <c r="JM78" s="532"/>
      <c r="JN78" s="313"/>
      <c r="JO78" s="534"/>
      <c r="JP78" s="526"/>
      <c r="JQ78" s="532"/>
      <c r="JR78" s="435"/>
      <c r="JS78" s="313"/>
      <c r="JT78" s="313"/>
      <c r="JU78" s="313"/>
      <c r="JV78" s="313"/>
      <c r="JW78" s="313"/>
      <c r="JX78" s="313"/>
      <c r="JY78" s="313"/>
      <c r="JZ78" s="313"/>
      <c r="KA78" s="313"/>
      <c r="KB78" s="313"/>
      <c r="KC78" s="313"/>
      <c r="KD78" s="532"/>
      <c r="KE78" s="313"/>
      <c r="KF78" s="313"/>
      <c r="KG78" s="313"/>
      <c r="KH78" s="532"/>
      <c r="KI78" s="313"/>
      <c r="KJ78" s="313"/>
      <c r="KK78" s="313"/>
      <c r="KL78" s="313"/>
      <c r="KM78" s="532"/>
      <c r="KN78" s="313"/>
      <c r="KO78" s="313"/>
      <c r="KP78" s="313"/>
      <c r="KQ78" s="532"/>
      <c r="KR78" s="313"/>
      <c r="KS78" s="313"/>
      <c r="KT78" s="313"/>
      <c r="KU78" s="568"/>
      <c r="KV78" s="532"/>
      <c r="KW78" s="313"/>
      <c r="KX78" s="313"/>
      <c r="KY78" s="313"/>
      <c r="KZ78" s="313"/>
      <c r="LA78" s="313"/>
      <c r="LB78" s="532"/>
      <c r="LC78" s="313"/>
      <c r="LD78" s="313"/>
      <c r="LE78" s="313"/>
      <c r="LF78" s="530"/>
      <c r="LG78" s="313"/>
      <c r="LH78" s="313"/>
      <c r="LI78" s="313"/>
      <c r="LJ78" s="532"/>
      <c r="LK78" s="313"/>
      <c r="LL78" s="313"/>
      <c r="LM78" s="313"/>
      <c r="LN78" s="313"/>
      <c r="LO78" s="313"/>
      <c r="LP78" s="313"/>
      <c r="LQ78" s="313"/>
      <c r="LR78" s="313"/>
      <c r="LS78" s="313"/>
      <c r="LT78" s="313"/>
      <c r="LU78" s="313"/>
      <c r="LV78" s="313"/>
      <c r="LW78" s="313"/>
      <c r="LX78" s="313"/>
      <c r="LY78" s="532"/>
      <c r="LZ78" s="313"/>
      <c r="MA78" s="313"/>
      <c r="MB78" s="313"/>
      <c r="MC78" s="313"/>
      <c r="MD78" s="313"/>
      <c r="ME78" s="532"/>
      <c r="MF78" s="313"/>
      <c r="MG78" s="313"/>
      <c r="MH78" s="313"/>
      <c r="MI78" s="313"/>
      <c r="MJ78" s="532"/>
      <c r="MK78" s="313"/>
      <c r="ML78" s="313"/>
      <c r="MM78" s="313"/>
      <c r="MN78" s="313"/>
      <c r="MO78" s="313"/>
      <c r="MP78" s="313"/>
      <c r="MQ78" s="322"/>
      <c r="MR78" s="291"/>
      <c r="MS78" s="291"/>
      <c r="MT78" s="291"/>
      <c r="MU78" s="291"/>
      <c r="MV78" s="291"/>
      <c r="MW78" s="291"/>
      <c r="MX78" s="291"/>
      <c r="MY78" s="291"/>
      <c r="MZ78" s="291"/>
      <c r="NA78" s="281" t="s">
        <v>1041</v>
      </c>
      <c r="NB78" s="281"/>
      <c r="NC78" s="281" t="s">
        <v>1295</v>
      </c>
      <c r="ND78" s="281"/>
    </row>
    <row r="79" spans="1:368" s="222" customFormat="1" ht="12">
      <c r="A79" s="1260">
        <v>55</v>
      </c>
      <c r="B79" s="199" t="s">
        <v>234</v>
      </c>
      <c r="C79" s="201">
        <v>2013</v>
      </c>
      <c r="D79" s="200" t="s">
        <v>223</v>
      </c>
      <c r="E79" s="200" t="s">
        <v>81</v>
      </c>
      <c r="F79" s="200" t="s">
        <v>24</v>
      </c>
      <c r="G79" s="220">
        <v>140</v>
      </c>
      <c r="H79" s="221">
        <v>0.54500000000000004</v>
      </c>
      <c r="I79" s="202">
        <v>1</v>
      </c>
      <c r="J79" s="201">
        <v>72.5</v>
      </c>
      <c r="K79" s="200" t="s">
        <v>235</v>
      </c>
      <c r="L79" s="200" t="s">
        <v>198</v>
      </c>
      <c r="M79" s="201" t="s">
        <v>236</v>
      </c>
      <c r="N79" s="201" t="s">
        <v>237</v>
      </c>
      <c r="O79" s="201" t="s">
        <v>238</v>
      </c>
      <c r="P79" s="221">
        <v>1</v>
      </c>
      <c r="Q79" s="201"/>
      <c r="R79" s="200"/>
      <c r="S79" s="205" t="s">
        <v>239</v>
      </c>
      <c r="T79" s="205" t="s">
        <v>117</v>
      </c>
      <c r="U79" s="252" t="s">
        <v>227</v>
      </c>
      <c r="V79" s="253"/>
      <c r="W79" s="368"/>
      <c r="X79" s="208"/>
      <c r="Y79" s="209"/>
      <c r="Z79" s="208"/>
      <c r="AA79" s="209"/>
      <c r="AB79" s="208"/>
      <c r="AC79" s="209"/>
      <c r="AD79" s="331"/>
      <c r="AE79" s="209"/>
      <c r="AF79" s="209"/>
      <c r="AG79" s="209"/>
      <c r="AH79" s="209"/>
      <c r="AI79" s="572"/>
      <c r="AJ79" s="209"/>
      <c r="AK79" s="256"/>
      <c r="AL79" s="209"/>
      <c r="AM79" s="651"/>
      <c r="AN79" s="209"/>
      <c r="AO79" s="209"/>
      <c r="AP79" s="209"/>
      <c r="AQ79" s="209"/>
      <c r="AR79" s="209"/>
      <c r="AS79" s="209"/>
      <c r="AT79" s="209"/>
      <c r="AU79" s="209"/>
      <c r="AV79" s="209"/>
      <c r="AW79" s="209"/>
      <c r="AX79" s="209"/>
      <c r="AY79" s="256"/>
      <c r="AZ79" s="209"/>
      <c r="BA79" s="256"/>
      <c r="BB79" s="209"/>
      <c r="BC79" s="255"/>
      <c r="BD79" s="209"/>
      <c r="BE79" s="209"/>
      <c r="BF79" s="255"/>
      <c r="BG79" s="209"/>
      <c r="BH79" s="209"/>
      <c r="BI79" s="209"/>
      <c r="BJ79" s="209"/>
      <c r="BK79" s="631"/>
      <c r="BL79" s="209"/>
      <c r="BM79" s="209"/>
      <c r="BN79" s="255"/>
      <c r="BO79" s="209"/>
      <c r="BP79" s="209"/>
      <c r="BQ79" s="209"/>
      <c r="BR79" s="255"/>
      <c r="BS79" s="209"/>
      <c r="BT79" s="209"/>
      <c r="BU79" s="255"/>
      <c r="BV79" s="209"/>
      <c r="BW79" s="255"/>
      <c r="BX79" s="209"/>
      <c r="BZ79" s="255"/>
      <c r="CA79" s="209"/>
      <c r="CB79" s="209"/>
      <c r="CC79" s="209"/>
      <c r="CD79" s="209"/>
      <c r="CE79" s="368"/>
      <c r="CF79" s="209"/>
      <c r="CG79" s="255"/>
      <c r="CH79" s="209"/>
      <c r="CI79" s="256"/>
      <c r="CJ79" s="209"/>
      <c r="CK79" s="209"/>
      <c r="CL79" s="256"/>
      <c r="CM79" s="209"/>
      <c r="CN79" s="209"/>
      <c r="CO79" s="209"/>
      <c r="CP79" s="256"/>
      <c r="CQ79" s="209"/>
      <c r="CR79" s="209"/>
      <c r="CS79" s="209"/>
      <c r="CT79" s="209"/>
      <c r="CU79" s="209"/>
      <c r="CV79" s="209"/>
      <c r="CW79" s="209"/>
      <c r="CX79" s="256"/>
      <c r="CY79" s="209"/>
      <c r="CZ79" s="209"/>
      <c r="DA79" s="209"/>
      <c r="DB79" s="209"/>
      <c r="DC79" s="255"/>
      <c r="DD79" s="209"/>
      <c r="DE79" s="209"/>
      <c r="DF79" s="209"/>
      <c r="DG79" s="209"/>
      <c r="DH79" s="209"/>
      <c r="DI79" s="209"/>
      <c r="DJ79" s="209"/>
      <c r="DK79" s="209"/>
      <c r="DL79" s="209"/>
      <c r="DM79" s="209"/>
      <c r="DN79" s="209"/>
      <c r="DO79" s="255"/>
      <c r="DP79" s="209"/>
      <c r="DQ79" s="209"/>
      <c r="DR79" s="209"/>
      <c r="DS79" s="255"/>
      <c r="DT79" s="209"/>
      <c r="DU79" s="209"/>
      <c r="DV79" s="209"/>
      <c r="DW79" s="209"/>
      <c r="DX79" s="209"/>
      <c r="DY79" s="209"/>
      <c r="DZ79" s="209"/>
      <c r="EA79" s="373"/>
      <c r="EB79" s="209"/>
      <c r="EC79" s="255"/>
      <c r="ED79" s="256"/>
      <c r="EE79" s="209"/>
      <c r="EF79" s="209"/>
      <c r="EG79" s="209"/>
      <c r="EH79" s="209"/>
      <c r="EI79" s="256"/>
      <c r="EJ79" s="209"/>
      <c r="EK79" s="256"/>
      <c r="EL79" s="209"/>
      <c r="EM79" s="209"/>
      <c r="EN79" s="256"/>
      <c r="EO79" s="209"/>
      <c r="EP79" s="344"/>
      <c r="EQ79" s="209"/>
      <c r="ER79" s="209"/>
      <c r="ES79" s="209"/>
      <c r="ET79" s="209"/>
      <c r="EU79" s="209"/>
      <c r="EV79" s="209"/>
      <c r="EW79" s="255"/>
      <c r="EX79" s="256"/>
      <c r="EY79" s="209"/>
      <c r="EZ79" s="209"/>
      <c r="FA79" s="256"/>
      <c r="FB79" s="209"/>
      <c r="FC79" s="209"/>
      <c r="FD79" s="209"/>
      <c r="FE79" s="256"/>
      <c r="FF79" s="209"/>
      <c r="FG79" s="256"/>
      <c r="FH79" s="209"/>
      <c r="FI79" s="209"/>
      <c r="FJ79" s="256"/>
      <c r="FK79" s="209"/>
      <c r="FL79" s="209"/>
      <c r="FM79" s="209"/>
      <c r="FN79" s="612"/>
      <c r="FO79" s="209"/>
      <c r="FP79" s="255"/>
      <c r="FQ79" s="209"/>
      <c r="FR79" s="256"/>
      <c r="FS79" s="209"/>
      <c r="FT79" s="256"/>
      <c r="FU79" s="209"/>
      <c r="FV79" s="209"/>
      <c r="FW79" s="209"/>
      <c r="FX79" s="209"/>
      <c r="FY79" s="209"/>
      <c r="FZ79" s="256"/>
      <c r="GA79" s="209"/>
      <c r="GB79" s="255"/>
      <c r="GC79" s="209"/>
      <c r="GD79" s="209"/>
      <c r="GE79" s="209"/>
      <c r="GF79" s="255"/>
      <c r="GG79" s="209"/>
      <c r="GH79" s="368"/>
      <c r="GI79" s="209"/>
      <c r="GJ79" s="255"/>
      <c r="GK79" s="209"/>
      <c r="GL79" s="209"/>
      <c r="GM79" s="255"/>
      <c r="GN79" s="209"/>
      <c r="GO79" s="209"/>
      <c r="GP79" s="209"/>
      <c r="GQ79" s="209"/>
      <c r="GR79" s="209"/>
      <c r="GS79" s="368"/>
      <c r="GT79" s="209"/>
      <c r="GU79" s="255"/>
      <c r="GV79" s="256"/>
      <c r="GW79" s="209">
        <v>40</v>
      </c>
      <c r="GX79" s="209"/>
      <c r="GY79" s="256"/>
      <c r="GZ79" s="209"/>
      <c r="HA79" s="209">
        <v>15</v>
      </c>
      <c r="HB79" s="209"/>
      <c r="HC79" s="209"/>
      <c r="HD79" s="209"/>
      <c r="HE79" s="209"/>
      <c r="HF79" s="209"/>
      <c r="HG79" s="209"/>
      <c r="HH79" s="255"/>
      <c r="HI79" s="209"/>
      <c r="HJ79" s="209"/>
      <c r="HK79" s="209"/>
      <c r="HL79" s="209"/>
      <c r="HM79" s="209"/>
      <c r="HN79" s="209"/>
      <c r="HO79" s="255"/>
      <c r="HP79" s="256"/>
      <c r="HQ79" s="209">
        <v>33.6</v>
      </c>
      <c r="HR79" s="209"/>
      <c r="HS79" s="209"/>
      <c r="HT79" s="256"/>
      <c r="HU79" s="209"/>
      <c r="HV79" s="209"/>
      <c r="HW79" s="209"/>
      <c r="HX79" s="209"/>
      <c r="HY79" s="256"/>
      <c r="HZ79" s="209"/>
      <c r="IA79" s="368"/>
      <c r="IB79" s="255"/>
      <c r="IC79" s="209">
        <v>36.4</v>
      </c>
      <c r="ID79" s="209"/>
      <c r="IE79" s="209"/>
      <c r="IF79" s="209"/>
      <c r="IG79" s="209"/>
      <c r="IH79" s="209"/>
      <c r="II79" s="209"/>
      <c r="IJ79" s="209"/>
      <c r="IK79" s="368"/>
      <c r="IL79" s="255"/>
      <c r="IM79" s="209"/>
      <c r="IN79" s="209"/>
      <c r="IO79" s="209"/>
      <c r="IP79" s="209"/>
      <c r="IQ79" s="209"/>
      <c r="IR79" s="209"/>
      <c r="IS79" s="368"/>
      <c r="IT79" s="209"/>
      <c r="IU79" s="209"/>
      <c r="IV79" s="255"/>
      <c r="IW79" s="209"/>
      <c r="IX79" s="209"/>
      <c r="IY79" s="256"/>
      <c r="IZ79" s="209"/>
      <c r="JA79" s="209">
        <v>18.600000000000001</v>
      </c>
      <c r="JB79" s="256"/>
      <c r="JC79" s="209"/>
      <c r="JD79" s="209"/>
      <c r="JE79" s="209"/>
      <c r="JF79" s="256"/>
      <c r="JG79" s="209"/>
      <c r="JH79" s="255"/>
      <c r="JI79" s="209"/>
      <c r="JJ79" s="209">
        <v>30</v>
      </c>
      <c r="JK79" s="209"/>
      <c r="JL79" s="209"/>
      <c r="JM79" s="255"/>
      <c r="JN79" s="209"/>
      <c r="JO79" s="431"/>
      <c r="JP79" s="368"/>
      <c r="JQ79" s="255"/>
      <c r="JR79" s="434"/>
      <c r="JS79" s="209"/>
      <c r="JT79" s="209"/>
      <c r="JU79" s="209"/>
      <c r="JV79" s="209"/>
      <c r="JW79" s="209"/>
      <c r="JX79" s="209"/>
      <c r="JY79" s="209"/>
      <c r="JZ79" s="209"/>
      <c r="KA79" s="209"/>
      <c r="KB79" s="209"/>
      <c r="KC79" s="209"/>
      <c r="KD79" s="255"/>
      <c r="KE79" s="209"/>
      <c r="KF79" s="209"/>
      <c r="KG79" s="209"/>
      <c r="KH79" s="255"/>
      <c r="KI79" s="209"/>
      <c r="KJ79" s="209"/>
      <c r="KK79" s="209"/>
      <c r="KL79" s="209"/>
      <c r="KM79" s="255"/>
      <c r="KN79" s="209"/>
      <c r="KO79" s="209"/>
      <c r="KP79" s="209"/>
      <c r="KQ79" s="255"/>
      <c r="KR79" s="209"/>
      <c r="KS79" s="209"/>
      <c r="KT79" s="209"/>
      <c r="KU79" s="254"/>
      <c r="KV79" s="255"/>
      <c r="KW79" s="209"/>
      <c r="KX79" s="209"/>
      <c r="KY79" s="209"/>
      <c r="KZ79" s="209"/>
      <c r="LA79" s="209"/>
      <c r="LB79" s="255"/>
      <c r="LC79" s="209"/>
      <c r="LD79" s="209"/>
      <c r="LE79" s="209"/>
      <c r="LF79" s="256"/>
      <c r="LG79" s="209"/>
      <c r="LH79" s="209"/>
      <c r="LI79" s="209"/>
      <c r="LJ79" s="255"/>
      <c r="LK79" s="209"/>
      <c r="LL79" s="209"/>
      <c r="LM79" s="209"/>
      <c r="LN79" s="209"/>
      <c r="LO79" s="209"/>
      <c r="LP79" s="209"/>
      <c r="LQ79" s="209"/>
      <c r="LR79" s="209"/>
      <c r="LS79" s="209"/>
      <c r="LT79" s="209"/>
      <c r="LU79" s="209"/>
      <c r="LV79" s="209"/>
      <c r="LW79" s="209"/>
      <c r="LX79" s="209"/>
      <c r="LY79" s="255"/>
      <c r="LZ79" s="209"/>
      <c r="MA79" s="209"/>
      <c r="MB79" s="209"/>
      <c r="MC79" s="209"/>
      <c r="MD79" s="209"/>
      <c r="ME79" s="255"/>
      <c r="MF79" s="209"/>
      <c r="MG79" s="209"/>
      <c r="MH79" s="209"/>
      <c r="MI79" s="209"/>
      <c r="MJ79" s="255"/>
      <c r="MK79" s="209"/>
      <c r="ML79" s="209"/>
      <c r="MM79" s="209"/>
      <c r="MN79" s="209"/>
      <c r="MO79" s="209"/>
      <c r="MP79" s="209"/>
      <c r="MQ79" s="257"/>
      <c r="MR79" s="209"/>
      <c r="MS79" s="209"/>
      <c r="MT79" s="209"/>
      <c r="MU79" s="209"/>
      <c r="MV79" s="209"/>
      <c r="MW79" s="209"/>
      <c r="MX79" s="209"/>
      <c r="MY79" s="209"/>
      <c r="MZ79" s="209"/>
      <c r="NA79" s="200" t="s">
        <v>1041</v>
      </c>
      <c r="NB79" s="200"/>
      <c r="NC79" s="200" t="s">
        <v>1293</v>
      </c>
      <c r="ND79" s="200"/>
    </row>
    <row r="80" spans="1:368" s="222" customFormat="1" ht="12">
      <c r="A80" s="1260">
        <v>55</v>
      </c>
      <c r="B80" s="199" t="s">
        <v>234</v>
      </c>
      <c r="C80" s="201">
        <v>2013</v>
      </c>
      <c r="D80" s="200" t="s">
        <v>223</v>
      </c>
      <c r="E80" s="200" t="s">
        <v>81</v>
      </c>
      <c r="F80" s="200" t="s">
        <v>24</v>
      </c>
      <c r="G80" s="220">
        <v>31</v>
      </c>
      <c r="H80" s="221">
        <v>0.54500000000000004</v>
      </c>
      <c r="I80" s="202">
        <v>1</v>
      </c>
      <c r="J80" s="201">
        <v>72.5</v>
      </c>
      <c r="K80" s="200" t="s">
        <v>240</v>
      </c>
      <c r="L80" s="200" t="s">
        <v>198</v>
      </c>
      <c r="M80" s="201" t="s">
        <v>241</v>
      </c>
      <c r="N80" s="201" t="s">
        <v>213</v>
      </c>
      <c r="O80" s="201" t="s">
        <v>242</v>
      </c>
      <c r="P80" s="221">
        <v>0</v>
      </c>
      <c r="Q80" s="201"/>
      <c r="R80" s="200"/>
      <c r="S80" s="205" t="s">
        <v>239</v>
      </c>
      <c r="T80" s="205" t="s">
        <v>117</v>
      </c>
      <c r="U80" s="252" t="s">
        <v>227</v>
      </c>
      <c r="V80" s="253"/>
      <c r="W80" s="368"/>
      <c r="X80" s="208"/>
      <c r="Y80" s="209"/>
      <c r="Z80" s="571"/>
      <c r="AA80" s="209"/>
      <c r="AB80" s="571"/>
      <c r="AC80" s="209"/>
      <c r="AD80" s="331"/>
      <c r="AE80" s="209"/>
      <c r="AF80" s="209"/>
      <c r="AG80" s="209"/>
      <c r="AH80" s="209"/>
      <c r="AI80" s="572"/>
      <c r="AJ80" s="209"/>
      <c r="AK80" s="256"/>
      <c r="AL80" s="209"/>
      <c r="AM80" s="651"/>
      <c r="AN80" s="209"/>
      <c r="AO80" s="209"/>
      <c r="AP80" s="209"/>
      <c r="AQ80" s="209"/>
      <c r="AR80" s="209"/>
      <c r="AS80" s="209"/>
      <c r="AT80" s="209"/>
      <c r="AU80" s="209"/>
      <c r="AV80" s="209"/>
      <c r="AW80" s="209"/>
      <c r="AX80" s="209"/>
      <c r="AY80" s="256"/>
      <c r="AZ80" s="209"/>
      <c r="BA80" s="256"/>
      <c r="BB80" s="209"/>
      <c r="BC80" s="255"/>
      <c r="BD80" s="209"/>
      <c r="BE80" s="209"/>
      <c r="BF80" s="255"/>
      <c r="BG80" s="209"/>
      <c r="BH80" s="209"/>
      <c r="BI80" s="209"/>
      <c r="BJ80" s="209"/>
      <c r="BK80" s="631"/>
      <c r="BL80" s="209"/>
      <c r="BM80" s="209"/>
      <c r="BN80" s="255"/>
      <c r="BO80" s="209"/>
      <c r="BP80" s="209"/>
      <c r="BQ80" s="209"/>
      <c r="BR80" s="255"/>
      <c r="BS80" s="209"/>
      <c r="BT80" s="209"/>
      <c r="BU80" s="255"/>
      <c r="BV80" s="209"/>
      <c r="BW80" s="255"/>
      <c r="BX80" s="209"/>
      <c r="BZ80" s="255"/>
      <c r="CA80" s="209"/>
      <c r="CB80" s="209"/>
      <c r="CC80" s="209"/>
      <c r="CD80" s="209"/>
      <c r="CE80" s="368"/>
      <c r="CF80" s="209"/>
      <c r="CG80" s="255"/>
      <c r="CH80" s="209"/>
      <c r="CI80" s="256"/>
      <c r="CJ80" s="209"/>
      <c r="CK80" s="209"/>
      <c r="CL80" s="256"/>
      <c r="CM80" s="209"/>
      <c r="CN80" s="209"/>
      <c r="CO80" s="209"/>
      <c r="CP80" s="256"/>
      <c r="CQ80" s="209"/>
      <c r="CR80" s="209"/>
      <c r="CS80" s="209"/>
      <c r="CT80" s="209"/>
      <c r="CU80" s="209"/>
      <c r="CV80" s="209"/>
      <c r="CW80" s="209"/>
      <c r="CX80" s="256"/>
      <c r="CY80" s="209"/>
      <c r="CZ80" s="209"/>
      <c r="DA80" s="209"/>
      <c r="DB80" s="209"/>
      <c r="DC80" s="255"/>
      <c r="DD80" s="209"/>
      <c r="DE80" s="209"/>
      <c r="DF80" s="209"/>
      <c r="DG80" s="209"/>
      <c r="DH80" s="209"/>
      <c r="DI80" s="209"/>
      <c r="DJ80" s="209"/>
      <c r="DK80" s="209"/>
      <c r="DL80" s="209"/>
      <c r="DM80" s="209"/>
      <c r="DN80" s="209"/>
      <c r="DO80" s="255"/>
      <c r="DP80" s="209"/>
      <c r="DQ80" s="209"/>
      <c r="DR80" s="209"/>
      <c r="DS80" s="255"/>
      <c r="DT80" s="209"/>
      <c r="DU80" s="209"/>
      <c r="DV80" s="209"/>
      <c r="DW80" s="209"/>
      <c r="DX80" s="209"/>
      <c r="DY80" s="209"/>
      <c r="DZ80" s="209"/>
      <c r="EA80" s="373"/>
      <c r="EB80" s="209"/>
      <c r="EC80" s="255"/>
      <c r="ED80" s="256"/>
      <c r="EE80" s="209"/>
      <c r="EF80" s="209"/>
      <c r="EG80" s="209"/>
      <c r="EH80" s="209"/>
      <c r="EI80" s="256"/>
      <c r="EJ80" s="209"/>
      <c r="EK80" s="256"/>
      <c r="EL80" s="209"/>
      <c r="EM80" s="209"/>
      <c r="EN80" s="256"/>
      <c r="EO80" s="209"/>
      <c r="EP80" s="344"/>
      <c r="EQ80" s="209"/>
      <c r="ER80" s="209"/>
      <c r="ES80" s="209"/>
      <c r="ET80" s="209"/>
      <c r="EU80" s="209"/>
      <c r="EV80" s="209"/>
      <c r="EW80" s="255"/>
      <c r="EX80" s="256"/>
      <c r="EY80" s="209"/>
      <c r="EZ80" s="209"/>
      <c r="FA80" s="256"/>
      <c r="FB80" s="209"/>
      <c r="FC80" s="209"/>
      <c r="FD80" s="209"/>
      <c r="FE80" s="256"/>
      <c r="FF80" s="209"/>
      <c r="FG80" s="256"/>
      <c r="FH80" s="209"/>
      <c r="FI80" s="209"/>
      <c r="FJ80" s="256"/>
      <c r="FK80" s="209"/>
      <c r="FL80" s="209"/>
      <c r="FM80" s="209"/>
      <c r="FN80" s="612"/>
      <c r="FO80" s="209"/>
      <c r="FP80" s="255"/>
      <c r="FQ80" s="209"/>
      <c r="FR80" s="256"/>
      <c r="FS80" s="209"/>
      <c r="FT80" s="256"/>
      <c r="FU80" s="209"/>
      <c r="FV80" s="209"/>
      <c r="FW80" s="209"/>
      <c r="FX80" s="209"/>
      <c r="FY80" s="209"/>
      <c r="FZ80" s="256"/>
      <c r="GA80" s="209"/>
      <c r="GB80" s="255"/>
      <c r="GC80" s="209"/>
      <c r="GD80" s="209"/>
      <c r="GE80" s="209"/>
      <c r="GF80" s="255"/>
      <c r="GG80" s="209"/>
      <c r="GH80" s="368"/>
      <c r="GI80" s="209"/>
      <c r="GJ80" s="255"/>
      <c r="GK80" s="209"/>
      <c r="GL80" s="209"/>
      <c r="GM80" s="255"/>
      <c r="GN80" s="209"/>
      <c r="GO80" s="209"/>
      <c r="GP80" s="209"/>
      <c r="GQ80" s="209"/>
      <c r="GR80" s="209"/>
      <c r="GS80" s="368"/>
      <c r="GT80" s="209"/>
      <c r="GU80" s="255"/>
      <c r="GV80" s="256"/>
      <c r="GW80" s="209">
        <v>41.9</v>
      </c>
      <c r="GX80" s="209"/>
      <c r="GY80" s="256"/>
      <c r="GZ80" s="209"/>
      <c r="HA80" s="209">
        <v>19.399999999999999</v>
      </c>
      <c r="HB80" s="209"/>
      <c r="HC80" s="209"/>
      <c r="HD80" s="209"/>
      <c r="HE80" s="209"/>
      <c r="HF80" s="209"/>
      <c r="HG80" s="209"/>
      <c r="HH80" s="255"/>
      <c r="HI80" s="209"/>
      <c r="HJ80" s="209"/>
      <c r="HK80" s="209"/>
      <c r="HL80" s="209"/>
      <c r="HM80" s="209"/>
      <c r="HN80" s="209"/>
      <c r="HO80" s="255"/>
      <c r="HP80" s="256"/>
      <c r="HQ80" s="209">
        <v>41.9</v>
      </c>
      <c r="HR80" s="209"/>
      <c r="HS80" s="209"/>
      <c r="HT80" s="256"/>
      <c r="HU80" s="209"/>
      <c r="HV80" s="209"/>
      <c r="HW80" s="209"/>
      <c r="HX80" s="209"/>
      <c r="HY80" s="256"/>
      <c r="HZ80" s="209"/>
      <c r="IA80" s="368"/>
      <c r="IB80" s="255"/>
      <c r="IC80" s="209">
        <v>51.6</v>
      </c>
      <c r="ID80" s="209"/>
      <c r="IE80" s="209"/>
      <c r="IF80" s="209"/>
      <c r="IG80" s="209"/>
      <c r="IH80" s="209"/>
      <c r="II80" s="209"/>
      <c r="IJ80" s="209"/>
      <c r="IK80" s="368"/>
      <c r="IL80" s="255"/>
      <c r="IM80" s="209"/>
      <c r="IN80" s="209"/>
      <c r="IO80" s="209"/>
      <c r="IP80" s="209"/>
      <c r="IQ80" s="209"/>
      <c r="IR80" s="209"/>
      <c r="IS80" s="368"/>
      <c r="IT80" s="209"/>
      <c r="IU80" s="209"/>
      <c r="IV80" s="255"/>
      <c r="IW80" s="209"/>
      <c r="IX80" s="209"/>
      <c r="IY80" s="256"/>
      <c r="IZ80" s="209"/>
      <c r="JA80" s="209">
        <v>17.2</v>
      </c>
      <c r="JB80" s="256"/>
      <c r="JC80" s="209"/>
      <c r="JD80" s="209"/>
      <c r="JE80" s="209"/>
      <c r="JF80" s="256"/>
      <c r="JG80" s="209"/>
      <c r="JH80" s="255"/>
      <c r="JI80" s="209"/>
      <c r="JJ80" s="209">
        <v>25.8</v>
      </c>
      <c r="JK80" s="209"/>
      <c r="JL80" s="209"/>
      <c r="JM80" s="255"/>
      <c r="JN80" s="209"/>
      <c r="JO80" s="431"/>
      <c r="JP80" s="368"/>
      <c r="JQ80" s="255"/>
      <c r="JR80" s="434"/>
      <c r="JS80" s="209"/>
      <c r="JT80" s="209"/>
      <c r="JU80" s="209"/>
      <c r="JV80" s="209"/>
      <c r="JW80" s="209"/>
      <c r="JX80" s="209"/>
      <c r="JY80" s="209"/>
      <c r="JZ80" s="209"/>
      <c r="KA80" s="209"/>
      <c r="KB80" s="209"/>
      <c r="KC80" s="209"/>
      <c r="KD80" s="255"/>
      <c r="KE80" s="209"/>
      <c r="KF80" s="209"/>
      <c r="KG80" s="209"/>
      <c r="KH80" s="255"/>
      <c r="KI80" s="209"/>
      <c r="KJ80" s="209"/>
      <c r="KK80" s="209"/>
      <c r="KL80" s="209"/>
      <c r="KM80" s="255"/>
      <c r="KN80" s="209"/>
      <c r="KO80" s="209"/>
      <c r="KP80" s="209"/>
      <c r="KQ80" s="255"/>
      <c r="KR80" s="209"/>
      <c r="KS80" s="209"/>
      <c r="KT80" s="209"/>
      <c r="KU80" s="254"/>
      <c r="KV80" s="255"/>
      <c r="KW80" s="209"/>
      <c r="KX80" s="209"/>
      <c r="KY80" s="209"/>
      <c r="KZ80" s="209"/>
      <c r="LA80" s="209"/>
      <c r="LB80" s="255"/>
      <c r="LC80" s="209"/>
      <c r="LD80" s="209"/>
      <c r="LE80" s="209"/>
      <c r="LF80" s="256"/>
      <c r="LG80" s="209"/>
      <c r="LH80" s="209"/>
      <c r="LI80" s="209"/>
      <c r="LJ80" s="255"/>
      <c r="LK80" s="209"/>
      <c r="LL80" s="209"/>
      <c r="LM80" s="209"/>
      <c r="LN80" s="209"/>
      <c r="LO80" s="209"/>
      <c r="LP80" s="209"/>
      <c r="LQ80" s="209"/>
      <c r="LR80" s="209"/>
      <c r="LS80" s="209"/>
      <c r="LT80" s="209"/>
      <c r="LU80" s="209"/>
      <c r="LV80" s="209"/>
      <c r="LW80" s="209"/>
      <c r="LX80" s="209"/>
      <c r="LY80" s="255"/>
      <c r="LZ80" s="209"/>
      <c r="MA80" s="209"/>
      <c r="MB80" s="209"/>
      <c r="MC80" s="209"/>
      <c r="MD80" s="209"/>
      <c r="ME80" s="255"/>
      <c r="MF80" s="209"/>
      <c r="MG80" s="209"/>
      <c r="MH80" s="209"/>
      <c r="MI80" s="209"/>
      <c r="MJ80" s="255"/>
      <c r="MK80" s="209"/>
      <c r="ML80" s="209"/>
      <c r="MM80" s="209"/>
      <c r="MN80" s="209"/>
      <c r="MO80" s="209"/>
      <c r="MP80" s="209"/>
      <c r="MQ80" s="257"/>
      <c r="MR80" s="209"/>
      <c r="MS80" s="209"/>
      <c r="MT80" s="209"/>
      <c r="MU80" s="209"/>
      <c r="MV80" s="209"/>
      <c r="MW80" s="209"/>
      <c r="MX80" s="209"/>
      <c r="MY80" s="209"/>
      <c r="MZ80" s="209"/>
      <c r="NA80" s="200" t="s">
        <v>1041</v>
      </c>
      <c r="NB80" s="200"/>
      <c r="NC80" s="200" t="s">
        <v>1293</v>
      </c>
      <c r="ND80" s="200"/>
    </row>
    <row r="81" spans="1:368" s="182" customFormat="1">
      <c r="A81" s="1262"/>
      <c r="B81" s="1221" t="s">
        <v>1377</v>
      </c>
      <c r="C81" s="182" t="s">
        <v>640</v>
      </c>
      <c r="D81" s="183" t="s">
        <v>640</v>
      </c>
      <c r="E81" s="183" t="s">
        <v>640</v>
      </c>
      <c r="F81" s="183" t="s">
        <v>640</v>
      </c>
      <c r="G81" s="184" t="s">
        <v>640</v>
      </c>
      <c r="H81" s="185" t="s">
        <v>640</v>
      </c>
      <c r="I81" s="186" t="s">
        <v>640</v>
      </c>
      <c r="J81" s="187" t="s">
        <v>640</v>
      </c>
      <c r="K81" s="188" t="s">
        <v>640</v>
      </c>
      <c r="L81" s="188" t="s">
        <v>640</v>
      </c>
      <c r="M81" s="187" t="s">
        <v>640</v>
      </c>
      <c r="N81" s="187" t="s">
        <v>640</v>
      </c>
      <c r="O81" s="187" t="s">
        <v>640</v>
      </c>
      <c r="P81" s="185" t="s">
        <v>640</v>
      </c>
      <c r="Q81" s="187" t="s">
        <v>640</v>
      </c>
      <c r="R81" s="183" t="s">
        <v>86</v>
      </c>
      <c r="S81" s="189" t="s">
        <v>1285</v>
      </c>
      <c r="T81" s="190"/>
      <c r="U81" s="183"/>
      <c r="V81" s="271"/>
      <c r="W81" s="657">
        <f>COUNTIF(X81:BJ81,"&gt;0")</f>
        <v>11</v>
      </c>
      <c r="X81" s="510">
        <f t="shared" ref="X81" si="918">COUNTA(Y81)</f>
        <v>1</v>
      </c>
      <c r="Y81" s="191">
        <f>AVERAGE(Y85:Y86,Y82)</f>
        <v>92.3</v>
      </c>
      <c r="Z81" s="510">
        <f t="shared" ref="Z81" si="919">COUNTA(AA81)</f>
        <v>0</v>
      </c>
      <c r="AA81" s="191"/>
      <c r="AB81" s="510">
        <f t="shared" ref="AB81" si="920">COUNTA(AC81)</f>
        <v>0</v>
      </c>
      <c r="AC81" s="191"/>
      <c r="AD81" s="510">
        <f>COUNTA(AE81:AH81)</f>
        <v>1</v>
      </c>
      <c r="AE81" s="191">
        <f>AVERAGE(AE85:AE86,AE82)</f>
        <v>78.5</v>
      </c>
      <c r="AF81" s="191"/>
      <c r="AG81" s="191"/>
      <c r="AH81" s="191"/>
      <c r="AI81" s="510">
        <f>COUNTA(AJ81,AL81,AN81:AX81,AZ81,BB81)</f>
        <v>3</v>
      </c>
      <c r="AJ81" s="191">
        <f>AVERAGE(AJ85:AJ86,AJ82)</f>
        <v>64.400000000000006</v>
      </c>
      <c r="AK81" s="272"/>
      <c r="AL81" s="191"/>
      <c r="AM81" s="351">
        <f>COUNTA(AN81:AX81)</f>
        <v>1</v>
      </c>
      <c r="AN81" s="191"/>
      <c r="AO81" s="191"/>
      <c r="AP81" s="191"/>
      <c r="AQ81" s="191"/>
      <c r="AR81" s="191"/>
      <c r="AS81" s="191"/>
      <c r="AT81" s="191"/>
      <c r="AU81" s="191"/>
      <c r="AV81" s="191">
        <f>AVERAGE(AV85:AV86,AV82)</f>
        <v>17.399999999999999</v>
      </c>
      <c r="AW81" s="191"/>
      <c r="AX81" s="191"/>
      <c r="AY81" s="272"/>
      <c r="AZ81" s="191"/>
      <c r="BA81" s="272"/>
      <c r="BB81" s="191">
        <f>AVERAGE(BB85:BB86,BB82)</f>
        <v>30.14</v>
      </c>
      <c r="BC81" s="522">
        <f>COUNTA(BD81:BE81)</f>
        <v>0</v>
      </c>
      <c r="BD81" s="191"/>
      <c r="BE81" s="191"/>
      <c r="BF81" s="522">
        <f>COUNTA(BG81:BJ81)</f>
        <v>1</v>
      </c>
      <c r="BG81" s="191"/>
      <c r="BH81" s="191"/>
      <c r="BI81" s="191">
        <f>AVERAGE(BI85:BI86,BI82)</f>
        <v>5.2</v>
      </c>
      <c r="BJ81" s="191"/>
      <c r="BK81" s="657">
        <f>COUNTIF(BL81:CD81,"&gt;0")</f>
        <v>1</v>
      </c>
      <c r="BL81" s="191">
        <f>AVERAGE(BL85:BL86,BL82)</f>
        <v>29.4</v>
      </c>
      <c r="BM81" s="191"/>
      <c r="BN81" s="510">
        <f>COUNTA(BO81:BQ81)</f>
        <v>0</v>
      </c>
      <c r="BO81" s="191"/>
      <c r="BP81" s="191"/>
      <c r="BQ81" s="191"/>
      <c r="BR81" s="510">
        <f>COUNTA(BS81:BT81)</f>
        <v>0</v>
      </c>
      <c r="BS81" s="191"/>
      <c r="BT81" s="191"/>
      <c r="BU81" s="510">
        <f>COUNTA(BV81)</f>
        <v>0</v>
      </c>
      <c r="BV81" s="191"/>
      <c r="BW81" s="510">
        <f>COUNTA(BX81:BY81)</f>
        <v>0</v>
      </c>
      <c r="BX81" s="191"/>
      <c r="BZ81" s="510">
        <f t="shared" ref="BZ81" si="921">COUNTA(CA81:CD81)</f>
        <v>0</v>
      </c>
      <c r="CA81" s="191"/>
      <c r="CB81" s="191"/>
      <c r="CC81" s="191"/>
      <c r="CD81" s="191"/>
      <c r="CE81" s="657">
        <f>COUNTIF(CF81:DZ81,"&gt;0")</f>
        <v>17</v>
      </c>
      <c r="CF81" s="191"/>
      <c r="CG81" s="510">
        <f>COUNTA(CH81,CJ81:CK81,CM81:CO81,CQ81:CW81,CY81:DB81)</f>
        <v>2</v>
      </c>
      <c r="CH81" s="191"/>
      <c r="CI81" s="272"/>
      <c r="CJ81" s="191"/>
      <c r="CK81" s="191"/>
      <c r="CL81" s="351">
        <f>COUNTA(CM81:CO81)</f>
        <v>1</v>
      </c>
      <c r="CM81" s="191">
        <f>AVERAGE(CM85:CM86,CM82)</f>
        <v>17.3</v>
      </c>
      <c r="CN81" s="191"/>
      <c r="CO81" s="191"/>
      <c r="CP81" s="351">
        <f>COUNTA(CQ81:CW81)</f>
        <v>1</v>
      </c>
      <c r="CQ81" s="191"/>
      <c r="CR81" s="191">
        <f>AVERAGE(CR85:CR86,CR82)</f>
        <v>17.3</v>
      </c>
      <c r="CS81" s="191"/>
      <c r="CT81" s="191"/>
      <c r="CU81" s="191"/>
      <c r="CV81" s="191"/>
      <c r="CW81" s="191"/>
      <c r="CX81" s="351">
        <f>COUNTA(CY81:DB81)</f>
        <v>0</v>
      </c>
      <c r="CY81" s="191"/>
      <c r="CZ81" s="191"/>
      <c r="DA81" s="191"/>
      <c r="DB81" s="191"/>
      <c r="DC81" s="510">
        <f>COUNTA(DD81:DN81)</f>
        <v>11</v>
      </c>
      <c r="DD81" s="191">
        <f>AVERAGE(DD85:DD86,DD82)</f>
        <v>10</v>
      </c>
      <c r="DE81" s="191">
        <f t="shared" ref="DE81:DN81" si="922">AVERAGE(DE85:DE86,DE82)</f>
        <v>2</v>
      </c>
      <c r="DF81" s="191">
        <f t="shared" si="922"/>
        <v>4</v>
      </c>
      <c r="DG81" s="191">
        <f t="shared" si="922"/>
        <v>5</v>
      </c>
      <c r="DH81" s="191">
        <f t="shared" si="922"/>
        <v>5</v>
      </c>
      <c r="DI81" s="191">
        <f t="shared" si="922"/>
        <v>5</v>
      </c>
      <c r="DJ81" s="191">
        <f t="shared" si="922"/>
        <v>1</v>
      </c>
      <c r="DK81" s="191">
        <f t="shared" si="922"/>
        <v>1</v>
      </c>
      <c r="DL81" s="191">
        <f t="shared" si="922"/>
        <v>11</v>
      </c>
      <c r="DM81" s="191">
        <f t="shared" si="922"/>
        <v>33</v>
      </c>
      <c r="DN81" s="191">
        <f t="shared" si="922"/>
        <v>10</v>
      </c>
      <c r="DO81" s="510">
        <f>COUNTA(DP81:DR81)</f>
        <v>0</v>
      </c>
      <c r="DP81" s="191"/>
      <c r="DQ81" s="191"/>
      <c r="DR81" s="191"/>
      <c r="DS81" s="510">
        <f>COUNTA(DT81:DZ81)</f>
        <v>0</v>
      </c>
      <c r="DT81" s="191"/>
      <c r="DU81" s="191"/>
      <c r="DV81" s="191"/>
      <c r="DW81" s="191"/>
      <c r="DX81" s="191"/>
      <c r="DY81" s="191"/>
      <c r="DZ81" s="191"/>
      <c r="EA81" s="657">
        <f>COUNTIF(EB81:FM81,"&gt;0")</f>
        <v>6</v>
      </c>
      <c r="EB81" s="191"/>
      <c r="EC81" s="510">
        <f>COUNTA(EE81:EH81,EJ81,EL81:EM81,EO81,EQ81:EV81)</f>
        <v>1</v>
      </c>
      <c r="ED81" s="351">
        <f>COUNTA(EE81:EH81)</f>
        <v>0</v>
      </c>
      <c r="EE81" s="191"/>
      <c r="EF81" s="191"/>
      <c r="EG81" s="191"/>
      <c r="EH81" s="191"/>
      <c r="EI81" s="272"/>
      <c r="EJ81" s="191"/>
      <c r="EK81" s="351">
        <f>COUNTA(EL81:EM81)</f>
        <v>1</v>
      </c>
      <c r="EL81" s="191">
        <f>AVERAGE(EL85:EL86,EL82)</f>
        <v>82.4</v>
      </c>
      <c r="EM81" s="191"/>
      <c r="EN81" s="272"/>
      <c r="EO81" s="191"/>
      <c r="EP81" s="351">
        <f>COUNTA(EQ81:EV81)</f>
        <v>0</v>
      </c>
      <c r="EQ81" s="191"/>
      <c r="ER81" s="191"/>
      <c r="ES81" s="191"/>
      <c r="ET81" s="191"/>
      <c r="EU81" s="191"/>
      <c r="EV81" s="191"/>
      <c r="EW81" s="510">
        <f>COUNTA(EY81:EZ81,FB81:FD81,FF81,FH81:FI81,FK81:FM81)</f>
        <v>1</v>
      </c>
      <c r="EX81" s="351">
        <f>COUNTA(EY81:EZ81)</f>
        <v>1</v>
      </c>
      <c r="EY81" s="191">
        <f>AVERAGE(EY85:EY86,EY82)</f>
        <v>55.6</v>
      </c>
      <c r="EZ81" s="191"/>
      <c r="FA81" s="351">
        <f>COUNTA(FB81:FD81)</f>
        <v>0</v>
      </c>
      <c r="FB81" s="191"/>
      <c r="FC81" s="191"/>
      <c r="FD81" s="191"/>
      <c r="FE81" s="272"/>
      <c r="FF81" s="191"/>
      <c r="FG81" s="351">
        <f>COUNTA(FH81:FI81)</f>
        <v>0</v>
      </c>
      <c r="FH81" s="191"/>
      <c r="FI81" s="191"/>
      <c r="FJ81" s="351">
        <f>COUNTA(FK81:FM81)</f>
        <v>0</v>
      </c>
      <c r="FK81" s="191"/>
      <c r="FL81" s="191"/>
      <c r="FM81" s="191"/>
      <c r="FN81" s="657">
        <f>COUNTIF(FO81:GG81,"&gt;0")</f>
        <v>5</v>
      </c>
      <c r="FO81" s="191"/>
      <c r="FP81" s="510">
        <f>COUNTA(FQ81,FS81,FU81:FY81,GA81,GC81:GE81,FO81)</f>
        <v>1</v>
      </c>
      <c r="FQ81" s="191"/>
      <c r="FR81" s="272"/>
      <c r="FS81" s="191"/>
      <c r="FT81" s="351">
        <f>COUNTA(FU81:FY81)</f>
        <v>0</v>
      </c>
      <c r="FU81" s="191"/>
      <c r="FV81" s="191"/>
      <c r="FW81" s="191"/>
      <c r="FX81" s="191"/>
      <c r="FY81" s="191"/>
      <c r="FZ81" s="272"/>
      <c r="GA81" s="191"/>
      <c r="GB81" s="510">
        <f>COUNTA(GC81:GE81)</f>
        <v>1</v>
      </c>
      <c r="GC81" s="191">
        <f>AVERAGE(GC85:GC86,GC82)</f>
        <v>33.5</v>
      </c>
      <c r="GD81" s="191"/>
      <c r="GE81" s="191"/>
      <c r="GF81" s="510">
        <f t="shared" ref="GF81" si="923">COUNTA(GG81)</f>
        <v>1</v>
      </c>
      <c r="GG81" s="191">
        <f>AVERAGE(GG85:GG86,GG82)</f>
        <v>22.9</v>
      </c>
      <c r="GH81" s="657">
        <f>COUNTIF(GI81:GR81,"&gt;0")</f>
        <v>1</v>
      </c>
      <c r="GI81" s="191">
        <f>AVERAGE(GI85:GI86,GI82)</f>
        <v>41.6</v>
      </c>
      <c r="GJ81" s="510">
        <f>COUNTA(GK81)</f>
        <v>0</v>
      </c>
      <c r="GK81" s="191"/>
      <c r="GL81" s="191"/>
      <c r="GM81" s="510">
        <f>COUNTA(GN81:GR81)</f>
        <v>0</v>
      </c>
      <c r="GN81" s="191"/>
      <c r="GO81" s="191"/>
      <c r="GP81" s="191"/>
      <c r="GQ81" s="191"/>
      <c r="GR81" s="191"/>
      <c r="GS81" s="657">
        <f>COUNTIF(GT81:HZ81,"&gt;0")</f>
        <v>8</v>
      </c>
      <c r="GT81" s="191"/>
      <c r="GU81" s="510">
        <f t="shared" ref="GU81" si="924">COUNTA(GW81:GX81,GZ81:HG81)</f>
        <v>2</v>
      </c>
      <c r="GV81" s="351">
        <f>COUNTA(GW81:GX81)</f>
        <v>1</v>
      </c>
      <c r="GW81" s="191">
        <f>AVERAGE(GW85:GW86,GW82)</f>
        <v>50.9</v>
      </c>
      <c r="GX81" s="191"/>
      <c r="GY81" s="351">
        <f>COUNTA(GZ81:HG81)</f>
        <v>1</v>
      </c>
      <c r="GZ81" s="191"/>
      <c r="HA81" s="191"/>
      <c r="HB81" s="191"/>
      <c r="HC81" s="191">
        <f>AVERAGE(HC85:HC86,HC82)</f>
        <v>22.6</v>
      </c>
      <c r="HD81" s="191"/>
      <c r="HE81" s="191"/>
      <c r="HF81" s="191"/>
      <c r="HG81" s="191"/>
      <c r="HH81" s="510">
        <f>COUNTA(HI81:HN81)</f>
        <v>0</v>
      </c>
      <c r="HI81" s="191"/>
      <c r="HJ81" s="191"/>
      <c r="HK81" s="191"/>
      <c r="HL81" s="191"/>
      <c r="HM81" s="191"/>
      <c r="HN81" s="191"/>
      <c r="HO81" s="510">
        <f>COUNTA(HQ81:HS81,HU81:HX81,HZ81)</f>
        <v>1</v>
      </c>
      <c r="HP81" s="351">
        <f>COUNTA(HQ81:HS81)</f>
        <v>1</v>
      </c>
      <c r="HQ81" s="191">
        <f>AVERAGE(HQ85:HQ86,HQ82)</f>
        <v>20.2</v>
      </c>
      <c r="HR81" s="191"/>
      <c r="HS81" s="191"/>
      <c r="HT81" s="351">
        <f>COUNTA(HU81:HX81)</f>
        <v>0</v>
      </c>
      <c r="HU81" s="191"/>
      <c r="HV81" s="191"/>
      <c r="HW81" s="191"/>
      <c r="HX81" s="191"/>
      <c r="HY81" s="272"/>
      <c r="HZ81" s="191"/>
      <c r="IA81" s="657">
        <f>COUNTIF(IB81:IJ81,"&gt;0")</f>
        <v>2</v>
      </c>
      <c r="IB81" s="510">
        <f>COUNTA(IC81:IJ81)</f>
        <v>1</v>
      </c>
      <c r="IC81" s="191">
        <f>AVERAGE(IC85:IC86,IC82)</f>
        <v>7.4</v>
      </c>
      <c r="ID81" s="191"/>
      <c r="IE81" s="191"/>
      <c r="IF81" s="191"/>
      <c r="IG81" s="191"/>
      <c r="IH81" s="191"/>
      <c r="II81" s="191"/>
      <c r="IJ81" s="191"/>
      <c r="IK81" s="657">
        <f>COUNTIF(IL81:IR81,"&gt;0")</f>
        <v>2</v>
      </c>
      <c r="IL81" s="510">
        <f>COUNTA(IM81:IR81)</f>
        <v>1</v>
      </c>
      <c r="IM81" s="191">
        <f>AVERAGE(IM85:IM86,IM82)</f>
        <v>2.8</v>
      </c>
      <c r="IN81" s="191"/>
      <c r="IO81" s="191"/>
      <c r="IP81" s="191"/>
      <c r="IQ81" s="191"/>
      <c r="IR81" s="191"/>
      <c r="IS81" s="657">
        <f>COUNTIF(IT81:JN81,"&gt;0")</f>
        <v>2</v>
      </c>
      <c r="IT81" s="191"/>
      <c r="IU81" s="191"/>
      <c r="IV81" s="510">
        <f>COUNTA(IW81:IX81,IZ81:JA81,JC81:JE81,JG81)</f>
        <v>1</v>
      </c>
      <c r="IW81" s="191"/>
      <c r="IX81" s="191"/>
      <c r="IY81" s="272"/>
      <c r="IZ81" s="191">
        <f>AVERAGE(IZ85:IZ86,IZ82)</f>
        <v>22.1</v>
      </c>
      <c r="JA81" s="191"/>
      <c r="JB81" s="272"/>
      <c r="JC81" s="191"/>
      <c r="JD81" s="191"/>
      <c r="JE81" s="191"/>
      <c r="JF81" s="272"/>
      <c r="JG81" s="191"/>
      <c r="JH81" s="510">
        <f>COUNTA(JI81:JL81)</f>
        <v>0</v>
      </c>
      <c r="JI81" s="191"/>
      <c r="JJ81" s="191"/>
      <c r="JK81" s="191"/>
      <c r="JL81" s="191"/>
      <c r="JM81" s="510">
        <f>COUNTA(JN81)</f>
        <v>0</v>
      </c>
      <c r="JN81" s="191"/>
      <c r="JO81" s="536"/>
      <c r="JP81" s="657">
        <f>COUNTIF(JQ81:KT81,"&gt;0")</f>
        <v>8</v>
      </c>
      <c r="JQ81" s="510">
        <f t="shared" ref="JQ81" si="925">COUNTA(JR81:JU81)</f>
        <v>2</v>
      </c>
      <c r="JR81" s="191"/>
      <c r="JS81" s="191">
        <f>AVERAGE(JS85:JS86,JS82)</f>
        <v>68.400000000000006</v>
      </c>
      <c r="JT81" s="191">
        <f>AVERAGE(JT85:JT86,JT82)</f>
        <v>53.5</v>
      </c>
      <c r="JU81" s="191"/>
      <c r="JV81" s="191"/>
      <c r="JW81" s="191"/>
      <c r="JX81" s="191"/>
      <c r="JY81" s="191"/>
      <c r="JZ81" s="191">
        <f>AVERAGE(JZ85:JZ86,JZ82)</f>
        <v>61.4</v>
      </c>
      <c r="KA81" s="191"/>
      <c r="KB81" s="191"/>
      <c r="KC81" s="191"/>
      <c r="KD81" s="510">
        <f>COUNTA(KE81:KG81)</f>
        <v>0</v>
      </c>
      <c r="KE81" s="191"/>
      <c r="KF81" s="191"/>
      <c r="KG81" s="191"/>
      <c r="KH81" s="510">
        <f>COUNTA(KI81:KL81)</f>
        <v>0</v>
      </c>
      <c r="KI81" s="191"/>
      <c r="KJ81" s="191"/>
      <c r="KK81" s="191"/>
      <c r="KL81" s="191"/>
      <c r="KM81" s="510">
        <f>COUNTA(KN81:KP81)</f>
        <v>3</v>
      </c>
      <c r="KN81" s="191">
        <f t="shared" ref="KN81:KP81" si="926">AVERAGE(KN85:KN86,KN82)</f>
        <v>60</v>
      </c>
      <c r="KO81" s="191">
        <f t="shared" si="926"/>
        <v>40.4</v>
      </c>
      <c r="KP81" s="191">
        <f t="shared" si="926"/>
        <v>46.6</v>
      </c>
      <c r="KQ81" s="510">
        <f>COUNTA(KR81:KS81)</f>
        <v>0</v>
      </c>
      <c r="KR81" s="191"/>
      <c r="KS81" s="191"/>
      <c r="KT81" s="191"/>
      <c r="KU81" s="657">
        <f>COUNTIF(KV81:MP81,"&gt;0")</f>
        <v>2</v>
      </c>
      <c r="KV81" s="510">
        <f>COUNTA(KW81:LA81)</f>
        <v>0</v>
      </c>
      <c r="KW81" s="191"/>
      <c r="KX81" s="191"/>
      <c r="KY81" s="191"/>
      <c r="KZ81" s="191"/>
      <c r="LA81" s="191"/>
      <c r="LB81" s="510">
        <f>COUNTA(LC81:LE81,LG81:LI81)</f>
        <v>0</v>
      </c>
      <c r="LC81" s="191"/>
      <c r="LD81" s="191"/>
      <c r="LE81" s="191"/>
      <c r="LF81" s="351">
        <f>COUNTA(LG81:LI81)</f>
        <v>0</v>
      </c>
      <c r="LG81" s="191"/>
      <c r="LH81" s="191"/>
      <c r="LI81" s="191"/>
      <c r="LJ81" s="510">
        <f>COUNTA(LK81:LX81)</f>
        <v>0</v>
      </c>
      <c r="LK81" s="191"/>
      <c r="LL81" s="191"/>
      <c r="LM81" s="191"/>
      <c r="LN81" s="191"/>
      <c r="LO81" s="191"/>
      <c r="LP81" s="191"/>
      <c r="LQ81" s="191"/>
      <c r="LR81" s="191"/>
      <c r="LS81" s="191"/>
      <c r="LT81" s="191"/>
      <c r="LU81" s="191"/>
      <c r="LV81" s="191"/>
      <c r="LW81" s="191"/>
      <c r="LX81" s="191"/>
      <c r="LY81" s="510">
        <f>COUNTA(LZ81:MD81)</f>
        <v>0</v>
      </c>
      <c r="LZ81" s="191"/>
      <c r="MA81" s="191"/>
      <c r="MB81" s="191"/>
      <c r="MC81" s="191"/>
      <c r="MD81" s="191"/>
      <c r="ME81" s="510">
        <f>COUNTA(MF81:MI81)</f>
        <v>0</v>
      </c>
      <c r="MF81" s="191"/>
      <c r="MG81" s="191"/>
      <c r="MH81" s="191"/>
      <c r="MI81" s="191"/>
      <c r="MJ81" s="510">
        <f>COUNTA(MK81:MP81)</f>
        <v>1</v>
      </c>
      <c r="MK81" s="191"/>
      <c r="ML81" s="191"/>
      <c r="MM81" s="191"/>
      <c r="MN81" s="191"/>
      <c r="MO81" s="191"/>
      <c r="MP81" s="191">
        <f>AVERAGE(MP85:MP86,MP82)</f>
        <v>61.9</v>
      </c>
      <c r="MQ81" s="273"/>
      <c r="MR81" s="191">
        <f>AVERAGE(MR85:MR86,MR82)</f>
        <v>6.5</v>
      </c>
      <c r="MS81" s="191"/>
      <c r="MT81" s="191"/>
      <c r="MU81" s="191"/>
      <c r="MV81" s="191"/>
      <c r="MW81" s="191">
        <f>AVERAGE(MW85:MW86,MW82)</f>
        <v>4.4000000000000004</v>
      </c>
      <c r="MX81" s="191"/>
      <c r="MY81" s="191"/>
      <c r="MZ81" s="191"/>
      <c r="NA81" s="183"/>
      <c r="NB81" s="183"/>
      <c r="NC81" s="183"/>
      <c r="ND81" s="183"/>
    </row>
    <row r="82" spans="1:368" s="294" customFormat="1" ht="15">
      <c r="A82" s="1261">
        <v>56</v>
      </c>
      <c r="B82" s="317" t="s">
        <v>243</v>
      </c>
      <c r="C82" s="285">
        <v>2014</v>
      </c>
      <c r="D82" s="281" t="s">
        <v>244</v>
      </c>
      <c r="E82" s="281" t="s">
        <v>81</v>
      </c>
      <c r="F82" s="281" t="s">
        <v>24</v>
      </c>
      <c r="G82" s="282">
        <v>490</v>
      </c>
      <c r="H82" s="283">
        <v>0.624</v>
      </c>
      <c r="I82" s="284" t="s">
        <v>25</v>
      </c>
      <c r="J82" s="285" t="s">
        <v>1296</v>
      </c>
      <c r="K82" s="281" t="s">
        <v>1297</v>
      </c>
      <c r="L82" s="281" t="s">
        <v>93</v>
      </c>
      <c r="M82" s="318" t="s">
        <v>1298</v>
      </c>
      <c r="N82" s="285" t="s">
        <v>259</v>
      </c>
      <c r="O82" s="285" t="s">
        <v>1299</v>
      </c>
      <c r="P82" s="283">
        <v>0.88</v>
      </c>
      <c r="Q82" s="285" t="s">
        <v>25</v>
      </c>
      <c r="R82" s="281"/>
      <c r="S82" s="287" t="s">
        <v>249</v>
      </c>
      <c r="T82" s="287" t="s">
        <v>117</v>
      </c>
      <c r="U82" s="323" t="s">
        <v>250</v>
      </c>
      <c r="V82" s="319"/>
      <c r="W82" s="366"/>
      <c r="X82" s="290"/>
      <c r="Y82" s="291">
        <v>92.3</v>
      </c>
      <c r="Z82" s="290"/>
      <c r="AA82" s="291"/>
      <c r="AB82" s="290"/>
      <c r="AC82" s="291"/>
      <c r="AD82" s="329"/>
      <c r="AE82" s="291">
        <v>78.5</v>
      </c>
      <c r="AF82" s="291"/>
      <c r="AG82" s="291"/>
      <c r="AH82" s="291"/>
      <c r="AI82" s="493"/>
      <c r="AJ82" s="291">
        <v>64.400000000000006</v>
      </c>
      <c r="AK82" s="321"/>
      <c r="AL82" s="291"/>
      <c r="AM82" s="652"/>
      <c r="AN82" s="291"/>
      <c r="AO82" s="291"/>
      <c r="AP82" s="291"/>
      <c r="AQ82" s="291"/>
      <c r="AR82" s="291"/>
      <c r="AS82" s="291"/>
      <c r="AT82" s="291"/>
      <c r="AU82" s="291"/>
      <c r="AV82" s="291">
        <v>17.399999999999999</v>
      </c>
      <c r="AW82" s="291"/>
      <c r="AX82" s="291"/>
      <c r="AY82" s="321"/>
      <c r="AZ82" s="291"/>
      <c r="BA82" s="321"/>
      <c r="BB82" s="291">
        <v>30.14</v>
      </c>
      <c r="BC82" s="292"/>
      <c r="BD82" s="291"/>
      <c r="BE82" s="291"/>
      <c r="BF82" s="292"/>
      <c r="BG82" s="291"/>
      <c r="BH82" s="291"/>
      <c r="BI82" s="291">
        <v>5.2</v>
      </c>
      <c r="BJ82" s="291"/>
      <c r="BK82" s="626"/>
      <c r="BL82" s="291"/>
      <c r="BM82" s="291"/>
      <c r="BN82" s="292"/>
      <c r="BO82" s="291"/>
      <c r="BP82" s="291"/>
      <c r="BQ82" s="291"/>
      <c r="BR82" s="292"/>
      <c r="BS82" s="291"/>
      <c r="BT82" s="291"/>
      <c r="BU82" s="292"/>
      <c r="BV82" s="291"/>
      <c r="BW82" s="292"/>
      <c r="BX82" s="291"/>
      <c r="BZ82" s="292"/>
      <c r="CA82" s="291"/>
      <c r="CB82" s="291"/>
      <c r="CC82" s="291"/>
      <c r="CD82" s="291"/>
      <c r="CE82" s="366"/>
      <c r="CF82" s="291"/>
      <c r="CG82" s="292"/>
      <c r="CH82" s="291"/>
      <c r="CI82" s="321"/>
      <c r="CJ82" s="291"/>
      <c r="CK82" s="291"/>
      <c r="CL82" s="321"/>
      <c r="CM82" s="291"/>
      <c r="CN82" s="291"/>
      <c r="CO82" s="291"/>
      <c r="CP82" s="321"/>
      <c r="CQ82" s="291"/>
      <c r="CR82" s="291"/>
      <c r="CS82" s="291"/>
      <c r="CT82" s="291"/>
      <c r="CU82" s="291"/>
      <c r="CV82" s="291"/>
      <c r="CW82" s="291"/>
      <c r="CX82" s="321"/>
      <c r="CY82" s="291"/>
      <c r="CZ82" s="291"/>
      <c r="DA82" s="291"/>
      <c r="DB82" s="291"/>
      <c r="DC82" s="292"/>
      <c r="DD82" s="291"/>
      <c r="DE82" s="291"/>
      <c r="DF82" s="291"/>
      <c r="DG82" s="291"/>
      <c r="DH82" s="291"/>
      <c r="DI82" s="291"/>
      <c r="DJ82" s="291"/>
      <c r="DK82" s="291"/>
      <c r="DL82" s="291"/>
      <c r="DM82" s="291"/>
      <c r="DN82" s="291"/>
      <c r="DO82" s="292"/>
      <c r="DP82" s="291"/>
      <c r="DQ82" s="291"/>
      <c r="DR82" s="291"/>
      <c r="DS82" s="292"/>
      <c r="DT82" s="291"/>
      <c r="DU82" s="291"/>
      <c r="DV82" s="291"/>
      <c r="DW82" s="291"/>
      <c r="DX82" s="291"/>
      <c r="DY82" s="291"/>
      <c r="DZ82" s="291"/>
      <c r="EA82" s="367"/>
      <c r="EB82" s="291"/>
      <c r="EC82" s="292"/>
      <c r="ED82" s="321"/>
      <c r="EE82" s="291"/>
      <c r="EF82" s="291"/>
      <c r="EG82" s="291"/>
      <c r="EH82" s="291"/>
      <c r="EI82" s="321"/>
      <c r="EJ82" s="291"/>
      <c r="EK82" s="321"/>
      <c r="EL82" s="291"/>
      <c r="EM82" s="291"/>
      <c r="EN82" s="321"/>
      <c r="EO82" s="291"/>
      <c r="EP82" s="346"/>
      <c r="EQ82" s="291"/>
      <c r="ER82" s="291"/>
      <c r="ES82" s="291"/>
      <c r="ET82" s="291"/>
      <c r="EU82" s="291"/>
      <c r="EV82" s="291"/>
      <c r="EW82" s="292"/>
      <c r="EX82" s="321"/>
      <c r="EY82" s="291"/>
      <c r="EZ82" s="291"/>
      <c r="FA82" s="321"/>
      <c r="FB82" s="291"/>
      <c r="FC82" s="291"/>
      <c r="FD82" s="291"/>
      <c r="FE82" s="321"/>
      <c r="FF82" s="291"/>
      <c r="FG82" s="321"/>
      <c r="FH82" s="291"/>
      <c r="FI82" s="291"/>
      <c r="FJ82" s="321"/>
      <c r="FK82" s="291"/>
      <c r="FL82" s="291"/>
      <c r="FM82" s="291"/>
      <c r="FN82" s="610"/>
      <c r="FO82" s="291"/>
      <c r="FP82" s="292"/>
      <c r="FQ82" s="291"/>
      <c r="FR82" s="321"/>
      <c r="FS82" s="291"/>
      <c r="FT82" s="321"/>
      <c r="FU82" s="291"/>
      <c r="FV82" s="291"/>
      <c r="FW82" s="291"/>
      <c r="FX82" s="291"/>
      <c r="FY82" s="291"/>
      <c r="FZ82" s="321"/>
      <c r="GA82" s="291"/>
      <c r="GB82" s="292"/>
      <c r="GC82" s="291"/>
      <c r="GD82" s="291"/>
      <c r="GE82" s="291"/>
      <c r="GF82" s="292"/>
      <c r="GG82" s="291"/>
      <c r="GH82" s="366"/>
      <c r="GI82" s="291">
        <v>41.6</v>
      </c>
      <c r="GJ82" s="292"/>
      <c r="GK82" s="291"/>
      <c r="GL82" s="291"/>
      <c r="GM82" s="292"/>
      <c r="GN82" s="291"/>
      <c r="GO82" s="291"/>
      <c r="GP82" s="291"/>
      <c r="GQ82" s="291"/>
      <c r="GR82" s="291"/>
      <c r="GS82" s="366"/>
      <c r="GT82" s="291"/>
      <c r="GU82" s="292"/>
      <c r="GV82" s="321"/>
      <c r="GW82" s="291">
        <v>50.9</v>
      </c>
      <c r="GX82" s="291"/>
      <c r="GY82" s="321"/>
      <c r="GZ82" s="291"/>
      <c r="HA82" s="291"/>
      <c r="HB82" s="291"/>
      <c r="HC82" s="291">
        <v>22.6</v>
      </c>
      <c r="HD82" s="291"/>
      <c r="HE82" s="291"/>
      <c r="HF82" s="291"/>
      <c r="HG82" s="291"/>
      <c r="HH82" s="292"/>
      <c r="HI82" s="291"/>
      <c r="HJ82" s="291"/>
      <c r="HK82" s="291"/>
      <c r="HL82" s="291"/>
      <c r="HM82" s="291"/>
      <c r="HN82" s="291"/>
      <c r="HO82" s="292"/>
      <c r="HP82" s="321"/>
      <c r="HQ82" s="291"/>
      <c r="HR82" s="291"/>
      <c r="HS82" s="291"/>
      <c r="HT82" s="321"/>
      <c r="HU82" s="291"/>
      <c r="HV82" s="291"/>
      <c r="HW82" s="291"/>
      <c r="HX82" s="291"/>
      <c r="HY82" s="321"/>
      <c r="HZ82" s="291"/>
      <c r="IA82" s="366"/>
      <c r="IB82" s="292"/>
      <c r="IC82" s="291"/>
      <c r="ID82" s="291"/>
      <c r="IE82" s="291"/>
      <c r="IF82" s="291"/>
      <c r="IG82" s="291"/>
      <c r="IH82" s="291"/>
      <c r="II82" s="291"/>
      <c r="IJ82" s="291"/>
      <c r="IK82" s="366"/>
      <c r="IL82" s="292"/>
      <c r="IM82" s="291"/>
      <c r="IN82" s="291"/>
      <c r="IO82" s="291"/>
      <c r="IP82" s="291"/>
      <c r="IQ82" s="291"/>
      <c r="IR82" s="291"/>
      <c r="IS82" s="366"/>
      <c r="IT82" s="291"/>
      <c r="IU82" s="291"/>
      <c r="IV82" s="292"/>
      <c r="IW82" s="291"/>
      <c r="IX82" s="291"/>
      <c r="IY82" s="321"/>
      <c r="IZ82" s="291"/>
      <c r="JA82" s="291"/>
      <c r="JB82" s="321"/>
      <c r="JC82" s="291"/>
      <c r="JD82" s="291"/>
      <c r="JE82" s="291"/>
      <c r="JF82" s="321"/>
      <c r="JG82" s="291"/>
      <c r="JH82" s="292"/>
      <c r="JI82" s="291"/>
      <c r="JJ82" s="291"/>
      <c r="JK82" s="291"/>
      <c r="JL82" s="291"/>
      <c r="JM82" s="292"/>
      <c r="JN82" s="291"/>
      <c r="JO82" s="429"/>
      <c r="JP82" s="366"/>
      <c r="JQ82" s="292"/>
      <c r="JR82" s="432"/>
      <c r="JS82" s="291">
        <v>68.400000000000006</v>
      </c>
      <c r="JT82" s="291">
        <v>53.5</v>
      </c>
      <c r="JU82" s="291"/>
      <c r="JV82" s="291"/>
      <c r="JW82" s="291"/>
      <c r="JX82" s="291"/>
      <c r="JY82" s="291"/>
      <c r="JZ82" s="291">
        <v>61.4</v>
      </c>
      <c r="KA82" s="291"/>
      <c r="KB82" s="291"/>
      <c r="KC82" s="291"/>
      <c r="KD82" s="292"/>
      <c r="KE82" s="291"/>
      <c r="KF82" s="291"/>
      <c r="KG82" s="291"/>
      <c r="KH82" s="292"/>
      <c r="KI82" s="291"/>
      <c r="KJ82" s="291"/>
      <c r="KK82" s="291"/>
      <c r="KL82" s="291"/>
      <c r="KM82" s="292"/>
      <c r="KN82" s="291">
        <v>60</v>
      </c>
      <c r="KO82" s="291">
        <v>40.4</v>
      </c>
      <c r="KP82" s="291">
        <v>46.6</v>
      </c>
      <c r="KQ82" s="292"/>
      <c r="KR82" s="291"/>
      <c r="KS82" s="291"/>
      <c r="KT82" s="291"/>
      <c r="KU82" s="320"/>
      <c r="KV82" s="292"/>
      <c r="KW82" s="291"/>
      <c r="KX82" s="291"/>
      <c r="KY82" s="291"/>
      <c r="KZ82" s="291"/>
      <c r="LA82" s="291"/>
      <c r="LB82" s="292"/>
      <c r="LC82" s="291"/>
      <c r="LD82" s="291"/>
      <c r="LE82" s="291"/>
      <c r="LF82" s="321"/>
      <c r="LG82" s="291"/>
      <c r="LH82" s="291"/>
      <c r="LI82" s="291"/>
      <c r="LJ82" s="292"/>
      <c r="LK82" s="291"/>
      <c r="LL82" s="291"/>
      <c r="LM82" s="291"/>
      <c r="LN82" s="291"/>
      <c r="LO82" s="291"/>
      <c r="LP82" s="291"/>
      <c r="LQ82" s="291"/>
      <c r="LR82" s="291"/>
      <c r="LS82" s="291"/>
      <c r="LT82" s="291"/>
      <c r="LU82" s="291"/>
      <c r="LV82" s="291"/>
      <c r="LW82" s="291"/>
      <c r="LX82" s="291"/>
      <c r="LY82" s="292"/>
      <c r="LZ82" s="291"/>
      <c r="MA82" s="291"/>
      <c r="MB82" s="291"/>
      <c r="MC82" s="291"/>
      <c r="MD82" s="291"/>
      <c r="ME82" s="292"/>
      <c r="MF82" s="291"/>
      <c r="MG82" s="291"/>
      <c r="MH82" s="291"/>
      <c r="MI82" s="291"/>
      <c r="MJ82" s="292"/>
      <c r="MK82" s="291"/>
      <c r="ML82" s="291"/>
      <c r="MM82" s="291"/>
      <c r="MN82" s="291"/>
      <c r="MO82" s="291"/>
      <c r="MP82" s="291">
        <v>61.9</v>
      </c>
      <c r="MQ82" s="322"/>
      <c r="MR82" s="291">
        <v>6.5</v>
      </c>
      <c r="MS82" s="291"/>
      <c r="MT82" s="291"/>
      <c r="MU82" s="291"/>
      <c r="MV82" s="291"/>
      <c r="MW82" s="291">
        <v>4.4000000000000004</v>
      </c>
      <c r="MX82" s="291"/>
      <c r="MY82" s="291"/>
      <c r="MZ82" s="291"/>
      <c r="NA82" s="281" t="s">
        <v>1080</v>
      </c>
      <c r="NB82" s="281"/>
      <c r="NC82" s="281" t="s">
        <v>1081</v>
      </c>
      <c r="ND82" s="281"/>
    </row>
    <row r="83" spans="1:368" s="222" customFormat="1" ht="12">
      <c r="A83" s="1260">
        <v>56</v>
      </c>
      <c r="B83" s="199" t="s">
        <v>243</v>
      </c>
      <c r="C83" s="201">
        <v>2014</v>
      </c>
      <c r="D83" s="200" t="s">
        <v>244</v>
      </c>
      <c r="E83" s="200" t="s">
        <v>81</v>
      </c>
      <c r="F83" s="200" t="s">
        <v>24</v>
      </c>
      <c r="G83" s="220">
        <v>306</v>
      </c>
      <c r="H83" s="221">
        <v>1</v>
      </c>
      <c r="I83" s="202" t="s">
        <v>25</v>
      </c>
      <c r="J83" s="201" t="s">
        <v>175</v>
      </c>
      <c r="K83" s="200" t="s">
        <v>245</v>
      </c>
      <c r="L83" s="200" t="s">
        <v>93</v>
      </c>
      <c r="M83" s="201" t="s">
        <v>246</v>
      </c>
      <c r="N83" s="201" t="s">
        <v>247</v>
      </c>
      <c r="O83" s="201" t="s">
        <v>248</v>
      </c>
      <c r="P83" s="221">
        <v>0.88200000000000001</v>
      </c>
      <c r="Q83" s="201"/>
      <c r="R83" s="200"/>
      <c r="S83" s="205" t="s">
        <v>249</v>
      </c>
      <c r="T83" s="205" t="s">
        <v>117</v>
      </c>
      <c r="U83" s="258" t="s">
        <v>250</v>
      </c>
      <c r="V83" s="253"/>
      <c r="W83" s="368"/>
      <c r="X83" s="208"/>
      <c r="Y83" s="209">
        <v>89.9</v>
      </c>
      <c r="Z83" s="571"/>
      <c r="AA83" s="209"/>
      <c r="AB83" s="571"/>
      <c r="AC83" s="209"/>
      <c r="AD83" s="331"/>
      <c r="AE83" s="209">
        <v>76.5</v>
      </c>
      <c r="AF83" s="209"/>
      <c r="AG83" s="209"/>
      <c r="AH83" s="209"/>
      <c r="AI83" s="572"/>
      <c r="AJ83" s="209">
        <v>63.8</v>
      </c>
      <c r="AK83" s="256"/>
      <c r="AL83" s="209"/>
      <c r="AM83" s="651"/>
      <c r="AN83" s="209"/>
      <c r="AO83" s="209"/>
      <c r="AP83" s="209"/>
      <c r="AQ83" s="209"/>
      <c r="AR83" s="209"/>
      <c r="AS83" s="209"/>
      <c r="AT83" s="209"/>
      <c r="AU83" s="209"/>
      <c r="AV83" s="209">
        <v>16.7</v>
      </c>
      <c r="AW83" s="209"/>
      <c r="AX83" s="209"/>
      <c r="AY83" s="256"/>
      <c r="AZ83" s="209"/>
      <c r="BA83" s="256"/>
      <c r="BB83" s="209">
        <v>25.5</v>
      </c>
      <c r="BC83" s="255"/>
      <c r="BD83" s="209"/>
      <c r="BE83" s="209"/>
      <c r="BF83" s="255"/>
      <c r="BG83" s="209"/>
      <c r="BH83" s="209"/>
      <c r="BI83" s="209">
        <v>5.9</v>
      </c>
      <c r="BJ83" s="209"/>
      <c r="BK83" s="631"/>
      <c r="BL83" s="209"/>
      <c r="BM83" s="209"/>
      <c r="BN83" s="255"/>
      <c r="BO83" s="209"/>
      <c r="BP83" s="209"/>
      <c r="BQ83" s="209"/>
      <c r="BR83" s="255"/>
      <c r="BS83" s="209"/>
      <c r="BT83" s="209"/>
      <c r="BU83" s="255"/>
      <c r="BV83" s="209"/>
      <c r="BW83" s="255"/>
      <c r="BX83" s="209"/>
      <c r="BZ83" s="255"/>
      <c r="CA83" s="209"/>
      <c r="CB83" s="209"/>
      <c r="CC83" s="209"/>
      <c r="CD83" s="209"/>
      <c r="CE83" s="368"/>
      <c r="CF83" s="209"/>
      <c r="CG83" s="255"/>
      <c r="CH83" s="209"/>
      <c r="CI83" s="256"/>
      <c r="CJ83" s="209"/>
      <c r="CK83" s="209"/>
      <c r="CL83" s="256"/>
      <c r="CM83" s="209"/>
      <c r="CN83" s="209"/>
      <c r="CO83" s="209"/>
      <c r="CP83" s="256"/>
      <c r="CQ83" s="209"/>
      <c r="CR83" s="209"/>
      <c r="CS83" s="209"/>
      <c r="CT83" s="209"/>
      <c r="CU83" s="209"/>
      <c r="CV83" s="209"/>
      <c r="CW83" s="209"/>
      <c r="CX83" s="256"/>
      <c r="CY83" s="209"/>
      <c r="CZ83" s="209"/>
      <c r="DA83" s="209"/>
      <c r="DB83" s="209"/>
      <c r="DC83" s="255"/>
      <c r="DD83" s="209"/>
      <c r="DE83" s="209"/>
      <c r="DF83" s="209"/>
      <c r="DG83" s="209"/>
      <c r="DH83" s="209"/>
      <c r="DI83" s="209"/>
      <c r="DJ83" s="209"/>
      <c r="DK83" s="209"/>
      <c r="DL83" s="209"/>
      <c r="DM83" s="209"/>
      <c r="DN83" s="209"/>
      <c r="DO83" s="255"/>
      <c r="DP83" s="209"/>
      <c r="DQ83" s="209"/>
      <c r="DR83" s="209"/>
      <c r="DS83" s="255"/>
      <c r="DT83" s="209"/>
      <c r="DU83" s="209"/>
      <c r="DV83" s="209"/>
      <c r="DW83" s="209"/>
      <c r="DX83" s="209"/>
      <c r="DY83" s="209"/>
      <c r="DZ83" s="209"/>
      <c r="EA83" s="373"/>
      <c r="EB83" s="209"/>
      <c r="EC83" s="255"/>
      <c r="ED83" s="256"/>
      <c r="EE83" s="209"/>
      <c r="EF83" s="209"/>
      <c r="EG83" s="209"/>
      <c r="EH83" s="209"/>
      <c r="EI83" s="256"/>
      <c r="EJ83" s="209"/>
      <c r="EK83" s="256"/>
      <c r="EL83" s="209"/>
      <c r="EM83" s="209"/>
      <c r="EN83" s="256"/>
      <c r="EO83" s="209"/>
      <c r="EP83" s="344"/>
      <c r="EQ83" s="209"/>
      <c r="ER83" s="209"/>
      <c r="ES83" s="209"/>
      <c r="ET83" s="209"/>
      <c r="EU83" s="209"/>
      <c r="EV83" s="209"/>
      <c r="EW83" s="255"/>
      <c r="EX83" s="256"/>
      <c r="EY83" s="209"/>
      <c r="EZ83" s="209"/>
      <c r="FA83" s="256"/>
      <c r="FB83" s="209"/>
      <c r="FC83" s="209"/>
      <c r="FD83" s="209"/>
      <c r="FE83" s="256"/>
      <c r="FF83" s="209"/>
      <c r="FG83" s="256"/>
      <c r="FH83" s="209"/>
      <c r="FI83" s="209"/>
      <c r="FJ83" s="256"/>
      <c r="FK83" s="209"/>
      <c r="FL83" s="209"/>
      <c r="FM83" s="209"/>
      <c r="FN83" s="612"/>
      <c r="FO83" s="209"/>
      <c r="FP83" s="255"/>
      <c r="FQ83" s="209"/>
      <c r="FR83" s="256"/>
      <c r="FS83" s="209"/>
      <c r="FT83" s="256"/>
      <c r="FU83" s="209"/>
      <c r="FV83" s="209"/>
      <c r="FW83" s="209"/>
      <c r="FX83" s="209"/>
      <c r="FY83" s="209"/>
      <c r="FZ83" s="256"/>
      <c r="GA83" s="209"/>
      <c r="GB83" s="255"/>
      <c r="GC83" s="209"/>
      <c r="GD83" s="209"/>
      <c r="GE83" s="209"/>
      <c r="GF83" s="255"/>
      <c r="GG83" s="209"/>
      <c r="GH83" s="368"/>
      <c r="GI83" s="209">
        <v>47.7</v>
      </c>
      <c r="GJ83" s="255"/>
      <c r="GK83" s="209"/>
      <c r="GL83" s="209"/>
      <c r="GM83" s="255"/>
      <c r="GN83" s="209"/>
      <c r="GO83" s="209"/>
      <c r="GP83" s="209"/>
      <c r="GQ83" s="209"/>
      <c r="GR83" s="209"/>
      <c r="GS83" s="368"/>
      <c r="GT83" s="209"/>
      <c r="GU83" s="255"/>
      <c r="GV83" s="256"/>
      <c r="GW83" s="209">
        <v>58.4</v>
      </c>
      <c r="GX83" s="209"/>
      <c r="GY83" s="256"/>
      <c r="GZ83" s="209"/>
      <c r="HA83" s="209"/>
      <c r="HB83" s="209"/>
      <c r="HC83" s="209">
        <v>26.2</v>
      </c>
      <c r="HD83" s="209"/>
      <c r="HE83" s="209"/>
      <c r="HF83" s="209"/>
      <c r="HG83" s="209"/>
      <c r="HH83" s="255"/>
      <c r="HI83" s="209"/>
      <c r="HJ83" s="209"/>
      <c r="HK83" s="209"/>
      <c r="HL83" s="209"/>
      <c r="HM83" s="209"/>
      <c r="HN83" s="209"/>
      <c r="HO83" s="255"/>
      <c r="HP83" s="256"/>
      <c r="HQ83" s="209"/>
      <c r="HR83" s="209"/>
      <c r="HS83" s="209"/>
      <c r="HT83" s="256"/>
      <c r="HU83" s="209"/>
      <c r="HV83" s="209"/>
      <c r="HW83" s="209"/>
      <c r="HX83" s="209"/>
      <c r="HY83" s="256"/>
      <c r="HZ83" s="209"/>
      <c r="IA83" s="368"/>
      <c r="IB83" s="255"/>
      <c r="IC83" s="209"/>
      <c r="ID83" s="209"/>
      <c r="IE83" s="209"/>
      <c r="IF83" s="209"/>
      <c r="IG83" s="209"/>
      <c r="IH83" s="209"/>
      <c r="II83" s="209"/>
      <c r="IJ83" s="209"/>
      <c r="IK83" s="368"/>
      <c r="IL83" s="255"/>
      <c r="IM83" s="209"/>
      <c r="IN83" s="209"/>
      <c r="IO83" s="209"/>
      <c r="IP83" s="209"/>
      <c r="IQ83" s="209"/>
      <c r="IR83" s="209"/>
      <c r="IS83" s="368"/>
      <c r="IT83" s="209"/>
      <c r="IU83" s="209"/>
      <c r="IV83" s="255"/>
      <c r="IW83" s="209"/>
      <c r="IX83" s="209"/>
      <c r="IY83" s="256"/>
      <c r="IZ83" s="209"/>
      <c r="JA83" s="209"/>
      <c r="JB83" s="256"/>
      <c r="JC83" s="209"/>
      <c r="JD83" s="209"/>
      <c r="JE83" s="209"/>
      <c r="JF83" s="256"/>
      <c r="JG83" s="209"/>
      <c r="JH83" s="255"/>
      <c r="JI83" s="209"/>
      <c r="JJ83" s="209"/>
      <c r="JK83" s="209"/>
      <c r="JL83" s="209"/>
      <c r="JM83" s="255"/>
      <c r="JN83" s="209"/>
      <c r="JO83" s="431"/>
      <c r="JP83" s="368"/>
      <c r="JQ83" s="255"/>
      <c r="JR83" s="434"/>
      <c r="JS83" s="209">
        <v>68.900000000000006</v>
      </c>
      <c r="JT83" s="209">
        <v>51.8</v>
      </c>
      <c r="JU83" s="209"/>
      <c r="JV83" s="209"/>
      <c r="JW83" s="209"/>
      <c r="JX83" s="209"/>
      <c r="JY83" s="209"/>
      <c r="JZ83" s="209">
        <v>67.2</v>
      </c>
      <c r="KA83" s="209"/>
      <c r="KB83" s="209"/>
      <c r="KC83" s="209"/>
      <c r="KD83" s="255"/>
      <c r="KE83" s="209"/>
      <c r="KF83" s="209"/>
      <c r="KG83" s="209"/>
      <c r="KH83" s="255"/>
      <c r="KI83" s="209"/>
      <c r="KJ83" s="209"/>
      <c r="KK83" s="209"/>
      <c r="KL83" s="209"/>
      <c r="KM83" s="255"/>
      <c r="KN83" s="209">
        <v>63</v>
      </c>
      <c r="KO83" s="209">
        <v>42.6</v>
      </c>
      <c r="KP83" s="209">
        <v>48.5</v>
      </c>
      <c r="KQ83" s="255"/>
      <c r="KR83" s="209"/>
      <c r="KS83" s="209"/>
      <c r="KT83" s="209"/>
      <c r="KU83" s="254"/>
      <c r="KV83" s="255"/>
      <c r="KW83" s="209"/>
      <c r="KX83" s="209"/>
      <c r="KY83" s="209"/>
      <c r="KZ83" s="209"/>
      <c r="LA83" s="209"/>
      <c r="LB83" s="255"/>
      <c r="LC83" s="209"/>
      <c r="LD83" s="209"/>
      <c r="LE83" s="209"/>
      <c r="LF83" s="256"/>
      <c r="LG83" s="209"/>
      <c r="LH83" s="209"/>
      <c r="LI83" s="209"/>
      <c r="LJ83" s="255"/>
      <c r="LK83" s="209"/>
      <c r="LL83" s="209"/>
      <c r="LM83" s="209"/>
      <c r="LN83" s="209"/>
      <c r="LO83" s="209"/>
      <c r="LP83" s="209"/>
      <c r="LQ83" s="209"/>
      <c r="LR83" s="209"/>
      <c r="LS83" s="209"/>
      <c r="LT83" s="209"/>
      <c r="LU83" s="209"/>
      <c r="LV83" s="209"/>
      <c r="LW83" s="209"/>
      <c r="LX83" s="209"/>
      <c r="LY83" s="255"/>
      <c r="LZ83" s="209"/>
      <c r="MA83" s="209"/>
      <c r="MB83" s="209"/>
      <c r="MC83" s="209"/>
      <c r="MD83" s="209"/>
      <c r="ME83" s="255"/>
      <c r="MF83" s="209"/>
      <c r="MG83" s="209"/>
      <c r="MH83" s="209"/>
      <c r="MI83" s="209"/>
      <c r="MJ83" s="255"/>
      <c r="MK83" s="209"/>
      <c r="ML83" s="209"/>
      <c r="MM83" s="209"/>
      <c r="MN83" s="209"/>
      <c r="MO83" s="209"/>
      <c r="MP83" s="209">
        <v>62.6</v>
      </c>
      <c r="MQ83" s="257"/>
      <c r="MR83" s="209">
        <v>7.8</v>
      </c>
      <c r="MS83" s="209"/>
      <c r="MT83" s="209"/>
      <c r="MU83" s="209"/>
      <c r="MV83" s="209"/>
      <c r="MW83" s="209">
        <v>4.5999999999999996</v>
      </c>
      <c r="MX83" s="209"/>
      <c r="MY83" s="209"/>
      <c r="MZ83" s="209"/>
      <c r="NA83" s="200" t="s">
        <v>1080</v>
      </c>
      <c r="NB83" s="200"/>
      <c r="NC83" s="200" t="s">
        <v>1081</v>
      </c>
      <c r="ND83" s="200"/>
    </row>
    <row r="84" spans="1:368" s="222" customFormat="1" ht="12">
      <c r="A84" s="1260">
        <v>56</v>
      </c>
      <c r="B84" s="199" t="s">
        <v>243</v>
      </c>
      <c r="C84" s="201">
        <v>2014</v>
      </c>
      <c r="D84" s="200" t="s">
        <v>244</v>
      </c>
      <c r="E84" s="200" t="s">
        <v>81</v>
      </c>
      <c r="F84" s="200" t="s">
        <v>24</v>
      </c>
      <c r="G84" s="220">
        <v>184</v>
      </c>
      <c r="H84" s="221">
        <v>0</v>
      </c>
      <c r="I84" s="202" t="s">
        <v>25</v>
      </c>
      <c r="J84" s="201" t="s">
        <v>251</v>
      </c>
      <c r="K84" s="200" t="s">
        <v>252</v>
      </c>
      <c r="L84" s="200" t="s">
        <v>93</v>
      </c>
      <c r="M84" s="201" t="s">
        <v>253</v>
      </c>
      <c r="N84" s="201" t="s">
        <v>254</v>
      </c>
      <c r="O84" s="201" t="s">
        <v>255</v>
      </c>
      <c r="P84" s="221">
        <v>0.89100000000000001</v>
      </c>
      <c r="Q84" s="201"/>
      <c r="R84" s="200"/>
      <c r="S84" s="205" t="s">
        <v>249</v>
      </c>
      <c r="T84" s="205" t="s">
        <v>117</v>
      </c>
      <c r="U84" s="258" t="s">
        <v>250</v>
      </c>
      <c r="V84" s="253"/>
      <c r="W84" s="368"/>
      <c r="X84" s="208"/>
      <c r="Y84" s="209">
        <v>95.6</v>
      </c>
      <c r="Z84" s="571"/>
      <c r="AA84" s="209"/>
      <c r="AB84" s="571"/>
      <c r="AC84" s="209"/>
      <c r="AD84" s="331"/>
      <c r="AE84" s="209">
        <v>81</v>
      </c>
      <c r="AF84" s="209"/>
      <c r="AG84" s="209"/>
      <c r="AH84" s="209"/>
      <c r="AI84" s="572"/>
      <c r="AJ84" s="209">
        <v>65.400000000000006</v>
      </c>
      <c r="AK84" s="256"/>
      <c r="AL84" s="209"/>
      <c r="AM84" s="651"/>
      <c r="AN84" s="209"/>
      <c r="AO84" s="209"/>
      <c r="AP84" s="209"/>
      <c r="AQ84" s="209"/>
      <c r="AR84" s="209"/>
      <c r="AS84" s="209"/>
      <c r="AT84" s="209"/>
      <c r="AU84" s="209"/>
      <c r="AV84" s="209">
        <v>18.100000000000001</v>
      </c>
      <c r="AW84" s="209"/>
      <c r="AX84" s="209"/>
      <c r="AY84" s="256"/>
      <c r="AZ84" s="209"/>
      <c r="BA84" s="256"/>
      <c r="BB84" s="209">
        <v>36.799999999999997</v>
      </c>
      <c r="BC84" s="255"/>
      <c r="BD84" s="209"/>
      <c r="BE84" s="209"/>
      <c r="BF84" s="255"/>
      <c r="BG84" s="209"/>
      <c r="BH84" s="209"/>
      <c r="BI84" s="209">
        <v>4.3</v>
      </c>
      <c r="BJ84" s="209"/>
      <c r="BK84" s="631"/>
      <c r="BL84" s="209"/>
      <c r="BM84" s="209"/>
      <c r="BN84" s="255"/>
      <c r="BO84" s="209"/>
      <c r="BP84" s="209"/>
      <c r="BQ84" s="209"/>
      <c r="BR84" s="255"/>
      <c r="BS84" s="209"/>
      <c r="BT84" s="209"/>
      <c r="BU84" s="255"/>
      <c r="BV84" s="209"/>
      <c r="BW84" s="255"/>
      <c r="BX84" s="209"/>
      <c r="BZ84" s="255"/>
      <c r="CA84" s="209"/>
      <c r="CB84" s="209"/>
      <c r="CC84" s="209"/>
      <c r="CD84" s="209"/>
      <c r="CE84" s="368"/>
      <c r="CF84" s="209"/>
      <c r="CG84" s="255"/>
      <c r="CH84" s="209"/>
      <c r="CI84" s="256"/>
      <c r="CJ84" s="209"/>
      <c r="CK84" s="209"/>
      <c r="CL84" s="256"/>
      <c r="CM84" s="209"/>
      <c r="CN84" s="209"/>
      <c r="CO84" s="209"/>
      <c r="CP84" s="256"/>
      <c r="CQ84" s="209"/>
      <c r="CR84" s="209"/>
      <c r="CS84" s="209"/>
      <c r="CT84" s="209"/>
      <c r="CU84" s="209"/>
      <c r="CV84" s="209"/>
      <c r="CW84" s="209"/>
      <c r="CX84" s="256"/>
      <c r="CY84" s="209"/>
      <c r="CZ84" s="209"/>
      <c r="DA84" s="209"/>
      <c r="DB84" s="209"/>
      <c r="DC84" s="255"/>
      <c r="DD84" s="209"/>
      <c r="DE84" s="209"/>
      <c r="DF84" s="209"/>
      <c r="DG84" s="209"/>
      <c r="DH84" s="209"/>
      <c r="DI84" s="209"/>
      <c r="DJ84" s="209"/>
      <c r="DK84" s="209"/>
      <c r="DL84" s="209"/>
      <c r="DM84" s="209"/>
      <c r="DN84" s="209"/>
      <c r="DO84" s="255"/>
      <c r="DP84" s="209"/>
      <c r="DQ84" s="209"/>
      <c r="DR84" s="209"/>
      <c r="DS84" s="255"/>
      <c r="DT84" s="209"/>
      <c r="DU84" s="209"/>
      <c r="DV84" s="209"/>
      <c r="DW84" s="209"/>
      <c r="DX84" s="209"/>
      <c r="DY84" s="209"/>
      <c r="DZ84" s="209"/>
      <c r="EA84" s="373"/>
      <c r="EB84" s="209"/>
      <c r="EC84" s="255"/>
      <c r="ED84" s="256"/>
      <c r="EE84" s="209"/>
      <c r="EF84" s="209"/>
      <c r="EG84" s="209"/>
      <c r="EH84" s="209"/>
      <c r="EI84" s="256"/>
      <c r="EJ84" s="209"/>
      <c r="EK84" s="256"/>
      <c r="EL84" s="209"/>
      <c r="EM84" s="209"/>
      <c r="EN84" s="256"/>
      <c r="EO84" s="209"/>
      <c r="EP84" s="344"/>
      <c r="EQ84" s="209"/>
      <c r="ER84" s="209"/>
      <c r="ES84" s="209"/>
      <c r="ET84" s="209"/>
      <c r="EU84" s="209"/>
      <c r="EV84" s="209"/>
      <c r="EW84" s="255"/>
      <c r="EX84" s="256"/>
      <c r="EY84" s="209"/>
      <c r="EZ84" s="209"/>
      <c r="FA84" s="256"/>
      <c r="FB84" s="209"/>
      <c r="FC84" s="209"/>
      <c r="FD84" s="209"/>
      <c r="FE84" s="256"/>
      <c r="FF84" s="209"/>
      <c r="FG84" s="256"/>
      <c r="FH84" s="209"/>
      <c r="FI84" s="209"/>
      <c r="FJ84" s="256"/>
      <c r="FK84" s="209"/>
      <c r="FL84" s="209"/>
      <c r="FM84" s="209"/>
      <c r="FN84" s="612"/>
      <c r="FO84" s="209"/>
      <c r="FP84" s="255"/>
      <c r="FQ84" s="209"/>
      <c r="FR84" s="256"/>
      <c r="FS84" s="209"/>
      <c r="FT84" s="256"/>
      <c r="FU84" s="209"/>
      <c r="FV84" s="209"/>
      <c r="FW84" s="209"/>
      <c r="FX84" s="209"/>
      <c r="FY84" s="209"/>
      <c r="FZ84" s="256"/>
      <c r="GA84" s="209"/>
      <c r="GB84" s="255"/>
      <c r="GC84" s="209"/>
      <c r="GD84" s="209"/>
      <c r="GE84" s="209"/>
      <c r="GF84" s="255"/>
      <c r="GG84" s="209"/>
      <c r="GH84" s="368"/>
      <c r="GI84" s="209">
        <v>31.3</v>
      </c>
      <c r="GJ84" s="255"/>
      <c r="GK84" s="209"/>
      <c r="GL84" s="209"/>
      <c r="GM84" s="255"/>
      <c r="GN84" s="209"/>
      <c r="GO84" s="209"/>
      <c r="GP84" s="209"/>
      <c r="GQ84" s="209"/>
      <c r="GR84" s="209"/>
      <c r="GS84" s="368"/>
      <c r="GT84" s="209"/>
      <c r="GU84" s="255"/>
      <c r="GV84" s="256"/>
      <c r="GW84" s="209">
        <v>39</v>
      </c>
      <c r="GX84" s="209"/>
      <c r="GY84" s="256"/>
      <c r="GZ84" s="209"/>
      <c r="HA84" s="209"/>
      <c r="HB84" s="209"/>
      <c r="HC84" s="209">
        <v>17</v>
      </c>
      <c r="HD84" s="209"/>
      <c r="HE84" s="209"/>
      <c r="HF84" s="209"/>
      <c r="HG84" s="209"/>
      <c r="HH84" s="255"/>
      <c r="HI84" s="209"/>
      <c r="HJ84" s="209"/>
      <c r="HK84" s="209"/>
      <c r="HL84" s="209"/>
      <c r="HM84" s="209"/>
      <c r="HN84" s="209"/>
      <c r="HO84" s="255"/>
      <c r="HP84" s="256"/>
      <c r="HQ84" s="209"/>
      <c r="HR84" s="209"/>
      <c r="HS84" s="209"/>
      <c r="HT84" s="256"/>
      <c r="HU84" s="209"/>
      <c r="HV84" s="209"/>
      <c r="HW84" s="209"/>
      <c r="HX84" s="209"/>
      <c r="HY84" s="256"/>
      <c r="HZ84" s="209"/>
      <c r="IA84" s="368"/>
      <c r="IB84" s="255"/>
      <c r="IC84" s="209"/>
      <c r="ID84" s="209"/>
      <c r="IE84" s="209"/>
      <c r="IF84" s="209"/>
      <c r="IG84" s="209"/>
      <c r="IH84" s="209"/>
      <c r="II84" s="209"/>
      <c r="IJ84" s="209"/>
      <c r="IK84" s="368"/>
      <c r="IL84" s="255"/>
      <c r="IM84" s="209"/>
      <c r="IN84" s="209"/>
      <c r="IO84" s="209"/>
      <c r="IP84" s="209"/>
      <c r="IQ84" s="209"/>
      <c r="IR84" s="209"/>
      <c r="IS84" s="368"/>
      <c r="IT84" s="209"/>
      <c r="IU84" s="209"/>
      <c r="IV84" s="255"/>
      <c r="IW84" s="209"/>
      <c r="IX84" s="209"/>
      <c r="IY84" s="256"/>
      <c r="IZ84" s="209"/>
      <c r="JA84" s="209"/>
      <c r="JB84" s="256"/>
      <c r="JC84" s="209"/>
      <c r="JD84" s="209"/>
      <c r="JE84" s="209"/>
      <c r="JF84" s="256"/>
      <c r="JG84" s="209"/>
      <c r="JH84" s="255"/>
      <c r="JI84" s="209"/>
      <c r="JJ84" s="209"/>
      <c r="JK84" s="209"/>
      <c r="JL84" s="209"/>
      <c r="JM84" s="255"/>
      <c r="JN84" s="209"/>
      <c r="JO84" s="431"/>
      <c r="JP84" s="368"/>
      <c r="JQ84" s="255"/>
      <c r="JR84" s="434"/>
      <c r="JS84" s="209">
        <v>68.099999999999994</v>
      </c>
      <c r="JT84" s="209">
        <v>56.4</v>
      </c>
      <c r="JU84" s="209"/>
      <c r="JV84" s="209"/>
      <c r="JW84" s="209"/>
      <c r="JX84" s="209"/>
      <c r="JY84" s="209"/>
      <c r="JZ84" s="209">
        <v>51.6</v>
      </c>
      <c r="KA84" s="209"/>
      <c r="KB84" s="209"/>
      <c r="KC84" s="209"/>
      <c r="KD84" s="255"/>
      <c r="KE84" s="209"/>
      <c r="KF84" s="209"/>
      <c r="KG84" s="209"/>
      <c r="KH84" s="255"/>
      <c r="KI84" s="209"/>
      <c r="KJ84" s="209"/>
      <c r="KK84" s="209"/>
      <c r="KL84" s="209"/>
      <c r="KM84" s="255"/>
      <c r="KN84" s="209">
        <v>54.9</v>
      </c>
      <c r="KO84" s="209">
        <v>36.299999999999997</v>
      </c>
      <c r="KP84" s="209">
        <v>42.3</v>
      </c>
      <c r="KQ84" s="255"/>
      <c r="KR84" s="209"/>
      <c r="KS84" s="209"/>
      <c r="KT84" s="209"/>
      <c r="KU84" s="254"/>
      <c r="KV84" s="255"/>
      <c r="KW84" s="209"/>
      <c r="KX84" s="209"/>
      <c r="KY84" s="209"/>
      <c r="KZ84" s="209"/>
      <c r="LA84" s="209"/>
      <c r="LB84" s="255"/>
      <c r="LC84" s="209"/>
      <c r="LD84" s="209"/>
      <c r="LE84" s="209"/>
      <c r="LF84" s="256"/>
      <c r="LG84" s="209"/>
      <c r="LH84" s="209"/>
      <c r="LI84" s="209"/>
      <c r="LJ84" s="255"/>
      <c r="LK84" s="209"/>
      <c r="LL84" s="209"/>
      <c r="LM84" s="209"/>
      <c r="LN84" s="209"/>
      <c r="LO84" s="209"/>
      <c r="LP84" s="209"/>
      <c r="LQ84" s="209"/>
      <c r="LR84" s="209"/>
      <c r="LS84" s="209"/>
      <c r="LT84" s="209"/>
      <c r="LU84" s="209"/>
      <c r="LV84" s="209"/>
      <c r="LW84" s="209"/>
      <c r="LX84" s="209"/>
      <c r="LY84" s="255"/>
      <c r="LZ84" s="209"/>
      <c r="MA84" s="209"/>
      <c r="MB84" s="209"/>
      <c r="MC84" s="209"/>
      <c r="MD84" s="209"/>
      <c r="ME84" s="255"/>
      <c r="MF84" s="209"/>
      <c r="MG84" s="209"/>
      <c r="MH84" s="209"/>
      <c r="MI84" s="209"/>
      <c r="MJ84" s="255"/>
      <c r="MK84" s="209"/>
      <c r="ML84" s="209"/>
      <c r="MM84" s="209"/>
      <c r="MN84" s="209"/>
      <c r="MO84" s="209"/>
      <c r="MP84" s="209">
        <v>59.7</v>
      </c>
      <c r="MQ84" s="257"/>
      <c r="MR84" s="209">
        <v>4.4000000000000004</v>
      </c>
      <c r="MS84" s="209"/>
      <c r="MT84" s="209"/>
      <c r="MU84" s="209"/>
      <c r="MV84" s="209"/>
      <c r="MW84" s="209">
        <v>3.8</v>
      </c>
      <c r="MX84" s="209"/>
      <c r="MY84" s="209"/>
      <c r="MZ84" s="209"/>
      <c r="NA84" s="200" t="s">
        <v>1080</v>
      </c>
      <c r="NB84" s="200"/>
      <c r="NC84" s="200" t="s">
        <v>1081</v>
      </c>
      <c r="ND84" s="200"/>
    </row>
    <row r="85" spans="1:368" s="294" customFormat="1" ht="15">
      <c r="A85" s="1261">
        <v>57</v>
      </c>
      <c r="B85" s="573" t="s">
        <v>256</v>
      </c>
      <c r="C85" s="280">
        <v>2015</v>
      </c>
      <c r="D85" s="281" t="s">
        <v>244</v>
      </c>
      <c r="E85" s="281" t="s">
        <v>81</v>
      </c>
      <c r="F85" s="281" t="s">
        <v>24</v>
      </c>
      <c r="G85" s="282">
        <v>769</v>
      </c>
      <c r="H85" s="283">
        <v>0.66100000000000003</v>
      </c>
      <c r="I85" s="284"/>
      <c r="J85" s="285" t="s">
        <v>257</v>
      </c>
      <c r="K85" s="286" t="s">
        <v>105</v>
      </c>
      <c r="L85" s="286" t="s">
        <v>122</v>
      </c>
      <c r="M85" s="318" t="s">
        <v>258</v>
      </c>
      <c r="N85" s="285" t="s">
        <v>259</v>
      </c>
      <c r="O85" s="285" t="s">
        <v>260</v>
      </c>
      <c r="P85" s="283">
        <v>0.874</v>
      </c>
      <c r="Q85" s="285"/>
      <c r="R85" s="281"/>
      <c r="S85" s="287" t="s">
        <v>261</v>
      </c>
      <c r="T85" s="287" t="s">
        <v>117</v>
      </c>
      <c r="U85" s="323" t="s">
        <v>250</v>
      </c>
      <c r="V85" s="288"/>
      <c r="W85" s="367"/>
      <c r="X85" s="290"/>
      <c r="Y85" s="291"/>
      <c r="Z85" s="290"/>
      <c r="AA85" s="291"/>
      <c r="AB85" s="290"/>
      <c r="AC85" s="291"/>
      <c r="AD85" s="329"/>
      <c r="AE85" s="291"/>
      <c r="AF85" s="291"/>
      <c r="AG85" s="291"/>
      <c r="AH85" s="291"/>
      <c r="AI85" s="493"/>
      <c r="AJ85" s="291"/>
      <c r="AK85" s="293"/>
      <c r="AL85" s="291"/>
      <c r="AM85" s="652"/>
      <c r="AN85" s="291"/>
      <c r="AO85" s="291"/>
      <c r="AP85" s="291"/>
      <c r="AQ85" s="291"/>
      <c r="AR85" s="291"/>
      <c r="AS85" s="291"/>
      <c r="AT85" s="291"/>
      <c r="AU85" s="291"/>
      <c r="AV85" s="291"/>
      <c r="AW85" s="291"/>
      <c r="AX85" s="291"/>
      <c r="AY85" s="293"/>
      <c r="AZ85" s="291"/>
      <c r="BA85" s="293"/>
      <c r="BB85" s="291"/>
      <c r="BC85" s="292"/>
      <c r="BD85" s="291"/>
      <c r="BE85" s="291"/>
      <c r="BF85" s="292"/>
      <c r="BG85" s="291"/>
      <c r="BH85" s="291"/>
      <c r="BI85" s="291"/>
      <c r="BJ85" s="291"/>
      <c r="BK85" s="628"/>
      <c r="BL85" s="297">
        <v>29.4</v>
      </c>
      <c r="BM85" s="291"/>
      <c r="BN85" s="292"/>
      <c r="BO85" s="291"/>
      <c r="BP85" s="291"/>
      <c r="BQ85" s="291"/>
      <c r="BR85" s="292"/>
      <c r="BS85" s="291"/>
      <c r="BT85" s="291"/>
      <c r="BU85" s="292"/>
      <c r="BV85" s="291"/>
      <c r="BW85" s="292"/>
      <c r="BX85" s="291"/>
      <c r="BZ85" s="292"/>
      <c r="CA85" s="291"/>
      <c r="CB85" s="291"/>
      <c r="CC85" s="291"/>
      <c r="CD85" s="291"/>
      <c r="CE85" s="367"/>
      <c r="CF85" s="291"/>
      <c r="CG85" s="292"/>
      <c r="CH85" s="291"/>
      <c r="CI85" s="293"/>
      <c r="CJ85" s="291"/>
      <c r="CK85" s="291"/>
      <c r="CL85" s="293"/>
      <c r="CM85" s="297">
        <v>17.3</v>
      </c>
      <c r="CN85" s="291"/>
      <c r="CO85" s="291"/>
      <c r="CP85" s="293"/>
      <c r="CQ85" s="291"/>
      <c r="CR85" s="297">
        <v>17.3</v>
      </c>
      <c r="CS85" s="291"/>
      <c r="CT85" s="291"/>
      <c r="CU85" s="291"/>
      <c r="CV85" s="291"/>
      <c r="CW85" s="291"/>
      <c r="CX85" s="293"/>
      <c r="CY85" s="291"/>
      <c r="CZ85" s="291"/>
      <c r="DA85" s="291"/>
      <c r="DB85" s="291"/>
      <c r="DC85" s="292"/>
      <c r="DD85" s="291" t="s">
        <v>25</v>
      </c>
      <c r="DE85" s="291"/>
      <c r="DF85" s="291"/>
      <c r="DG85" s="291"/>
      <c r="DH85" s="291"/>
      <c r="DI85" s="291"/>
      <c r="DJ85" s="291"/>
      <c r="DK85" s="291"/>
      <c r="DL85" s="291"/>
      <c r="DM85" s="291"/>
      <c r="DN85" s="291" t="s">
        <v>25</v>
      </c>
      <c r="DO85" s="292"/>
      <c r="DP85" s="291"/>
      <c r="DQ85" s="291"/>
      <c r="DR85" s="291"/>
      <c r="DS85" s="292"/>
      <c r="DT85" s="291"/>
      <c r="DU85" s="291"/>
      <c r="DV85" s="291"/>
      <c r="DW85" s="291"/>
      <c r="DX85" s="291"/>
      <c r="DY85" s="291"/>
      <c r="DZ85" s="291"/>
      <c r="EA85" s="367"/>
      <c r="EB85" s="291"/>
      <c r="EC85" s="292"/>
      <c r="ED85" s="293"/>
      <c r="EE85" s="291"/>
      <c r="EF85" s="291"/>
      <c r="EG85" s="291"/>
      <c r="EH85" s="291"/>
      <c r="EI85" s="293"/>
      <c r="EJ85" s="291"/>
      <c r="EK85" s="293"/>
      <c r="EL85" s="297">
        <v>82.4</v>
      </c>
      <c r="EM85" s="297"/>
      <c r="EN85" s="293"/>
      <c r="EO85" s="291"/>
      <c r="EP85" s="348"/>
      <c r="EQ85" s="291"/>
      <c r="ER85" s="291"/>
      <c r="ES85" s="291"/>
      <c r="ET85" s="291"/>
      <c r="EU85" s="291"/>
      <c r="EV85" s="291"/>
      <c r="EW85" s="292"/>
      <c r="EX85" s="293"/>
      <c r="EY85" s="297">
        <v>55.6</v>
      </c>
      <c r="EZ85" s="291"/>
      <c r="FA85" s="293"/>
      <c r="FB85" s="291"/>
      <c r="FC85" s="291"/>
      <c r="FD85" s="291"/>
      <c r="FE85" s="293"/>
      <c r="FF85" s="291"/>
      <c r="FG85" s="293"/>
      <c r="FH85" s="291"/>
      <c r="FI85" s="291"/>
      <c r="FJ85" s="293"/>
      <c r="FK85" s="291"/>
      <c r="FL85" s="291"/>
      <c r="FM85" s="291"/>
      <c r="FN85" s="610"/>
      <c r="FO85" s="291"/>
      <c r="FP85" s="292"/>
      <c r="FQ85" s="291"/>
      <c r="FR85" s="293"/>
      <c r="FS85" s="291"/>
      <c r="FT85" s="293"/>
      <c r="FU85" s="291"/>
      <c r="FV85" s="291"/>
      <c r="FW85" s="291"/>
      <c r="FX85" s="291"/>
      <c r="FY85" s="291"/>
      <c r="FZ85" s="293"/>
      <c r="GA85" s="291"/>
      <c r="GB85" s="292"/>
      <c r="GC85" s="297">
        <v>33.5</v>
      </c>
      <c r="GD85" s="291"/>
      <c r="GE85" s="291"/>
      <c r="GF85" s="292"/>
      <c r="GG85" s="297">
        <v>22.9</v>
      </c>
      <c r="GH85" s="367"/>
      <c r="GI85" s="291"/>
      <c r="GJ85" s="292"/>
      <c r="GK85" s="291"/>
      <c r="GL85" s="291"/>
      <c r="GM85" s="292"/>
      <c r="GN85" s="291"/>
      <c r="GO85" s="291"/>
      <c r="GP85" s="291"/>
      <c r="GQ85" s="291"/>
      <c r="GR85" s="291"/>
      <c r="GS85" s="367"/>
      <c r="GT85" s="291"/>
      <c r="GU85" s="292"/>
      <c r="GV85" s="293"/>
      <c r="GW85" s="291"/>
      <c r="GX85" s="291"/>
      <c r="GY85" s="293"/>
      <c r="GZ85" s="291"/>
      <c r="HA85" s="291"/>
      <c r="HB85" s="291"/>
      <c r="HC85" s="291"/>
      <c r="HD85" s="291"/>
      <c r="HE85" s="291"/>
      <c r="HF85" s="291"/>
      <c r="HG85" s="291"/>
      <c r="HH85" s="292"/>
      <c r="HI85" s="291"/>
      <c r="HJ85" s="291"/>
      <c r="HK85" s="291"/>
      <c r="HL85" s="291"/>
      <c r="HM85" s="291"/>
      <c r="HN85" s="291"/>
      <c r="HO85" s="292"/>
      <c r="HP85" s="293"/>
      <c r="HQ85" s="291">
        <v>20.2</v>
      </c>
      <c r="HR85" s="291"/>
      <c r="HS85" s="291"/>
      <c r="HT85" s="293"/>
      <c r="HU85" s="291"/>
      <c r="HV85" s="291"/>
      <c r="HW85" s="291"/>
      <c r="HX85" s="291"/>
      <c r="HY85" s="293"/>
      <c r="HZ85" s="291"/>
      <c r="IA85" s="367"/>
      <c r="IB85" s="292"/>
      <c r="IC85" s="291">
        <v>7.4</v>
      </c>
      <c r="ID85" s="291"/>
      <c r="IE85" s="291"/>
      <c r="IF85" s="291"/>
      <c r="IG85" s="291"/>
      <c r="IH85" s="291"/>
      <c r="II85" s="291"/>
      <c r="IJ85" s="291"/>
      <c r="IK85" s="367"/>
      <c r="IL85" s="292"/>
      <c r="IM85" s="291">
        <v>2.8</v>
      </c>
      <c r="IN85" s="291"/>
      <c r="IO85" s="291"/>
      <c r="IP85" s="291"/>
      <c r="IQ85" s="291"/>
      <c r="IR85" s="291"/>
      <c r="IS85" s="367"/>
      <c r="IT85" s="291"/>
      <c r="IU85" s="291"/>
      <c r="IV85" s="292"/>
      <c r="IW85" s="291"/>
      <c r="IX85" s="291"/>
      <c r="IY85" s="293"/>
      <c r="IZ85" s="291">
        <v>22.1</v>
      </c>
      <c r="JA85" s="291"/>
      <c r="JB85" s="293"/>
      <c r="JC85" s="291"/>
      <c r="JD85" s="291"/>
      <c r="JE85" s="291"/>
      <c r="JF85" s="293"/>
      <c r="JG85" s="291"/>
      <c r="JH85" s="292"/>
      <c r="JI85" s="291"/>
      <c r="JJ85" s="291"/>
      <c r="JK85" s="291"/>
      <c r="JL85" s="291"/>
      <c r="JM85" s="292"/>
      <c r="JN85" s="291"/>
      <c r="JO85" s="430"/>
      <c r="JP85" s="367"/>
      <c r="JQ85" s="292"/>
      <c r="JR85" s="432"/>
      <c r="JS85" s="291"/>
      <c r="JT85" s="291"/>
      <c r="JU85" s="291"/>
      <c r="JV85" s="291"/>
      <c r="JW85" s="291"/>
      <c r="JX85" s="291"/>
      <c r="JY85" s="291"/>
      <c r="JZ85" s="291"/>
      <c r="KA85" s="291"/>
      <c r="KB85" s="291"/>
      <c r="KC85" s="291"/>
      <c r="KD85" s="292"/>
      <c r="KE85" s="291"/>
      <c r="KF85" s="291"/>
      <c r="KG85" s="291"/>
      <c r="KH85" s="292"/>
      <c r="KI85" s="291"/>
      <c r="KJ85" s="291"/>
      <c r="KK85" s="291"/>
      <c r="KL85" s="291"/>
      <c r="KM85" s="292"/>
      <c r="KN85" s="291"/>
      <c r="KO85" s="291"/>
      <c r="KP85" s="291"/>
      <c r="KQ85" s="292"/>
      <c r="KR85" s="291"/>
      <c r="KS85" s="291"/>
      <c r="KT85" s="291"/>
      <c r="KU85" s="289"/>
      <c r="KV85" s="292"/>
      <c r="KW85" s="291"/>
      <c r="KX85" s="291"/>
      <c r="KY85" s="291"/>
      <c r="KZ85" s="291"/>
      <c r="LA85" s="291"/>
      <c r="LB85" s="292"/>
      <c r="LC85" s="291"/>
      <c r="LD85" s="291"/>
      <c r="LE85" s="291"/>
      <c r="LF85" s="293"/>
      <c r="LG85" s="291"/>
      <c r="LH85" s="291"/>
      <c r="LI85" s="291"/>
      <c r="LJ85" s="292"/>
      <c r="LK85" s="291"/>
      <c r="LL85" s="291"/>
      <c r="LM85" s="291"/>
      <c r="LN85" s="291"/>
      <c r="LO85" s="291"/>
      <c r="LP85" s="291"/>
      <c r="LQ85" s="291"/>
      <c r="LR85" s="291"/>
      <c r="LS85" s="291"/>
      <c r="LT85" s="291"/>
      <c r="LU85" s="291"/>
      <c r="LV85" s="291"/>
      <c r="LW85" s="291"/>
      <c r="LX85" s="291"/>
      <c r="LY85" s="292"/>
      <c r="LZ85" s="291"/>
      <c r="MA85" s="291"/>
      <c r="MB85" s="291"/>
      <c r="MC85" s="291"/>
      <c r="MD85" s="291"/>
      <c r="ME85" s="292"/>
      <c r="MF85" s="291"/>
      <c r="MG85" s="291"/>
      <c r="MH85" s="291"/>
      <c r="MI85" s="291"/>
      <c r="MJ85" s="292"/>
      <c r="MK85" s="291"/>
      <c r="ML85" s="291"/>
      <c r="MM85" s="291"/>
      <c r="MN85" s="291"/>
      <c r="MO85" s="291"/>
      <c r="MP85" s="291"/>
      <c r="MQ85" s="295"/>
      <c r="MR85" s="291"/>
      <c r="MS85" s="291"/>
      <c r="MT85" s="291"/>
      <c r="MU85" s="291"/>
      <c r="MV85" s="291"/>
      <c r="MW85" s="291"/>
      <c r="MX85" s="291"/>
      <c r="MY85" s="291"/>
      <c r="MZ85" s="291"/>
      <c r="NA85" s="281"/>
      <c r="NB85" s="281"/>
      <c r="NC85" s="281" t="s">
        <v>1082</v>
      </c>
      <c r="ND85" s="281"/>
    </row>
    <row r="86" spans="1:368" s="294" customFormat="1" ht="15">
      <c r="A86" s="1261">
        <v>58</v>
      </c>
      <c r="B86" s="1223" t="s">
        <v>256</v>
      </c>
      <c r="C86" s="298">
        <v>2019</v>
      </c>
      <c r="D86" s="299" t="s">
        <v>22</v>
      </c>
      <c r="E86" s="299" t="s">
        <v>23</v>
      </c>
      <c r="F86" s="299" t="s">
        <v>24</v>
      </c>
      <c r="G86" s="300">
        <v>921</v>
      </c>
      <c r="H86" s="301">
        <v>0.65100000000000002</v>
      </c>
      <c r="I86" s="302">
        <v>0.97799999999999998</v>
      </c>
      <c r="J86" s="303" t="s">
        <v>262</v>
      </c>
      <c r="K86" s="304" t="s">
        <v>105</v>
      </c>
      <c r="L86" s="304" t="s">
        <v>263</v>
      </c>
      <c r="M86" s="303" t="s">
        <v>264</v>
      </c>
      <c r="N86" s="303" t="s">
        <v>265</v>
      </c>
      <c r="O86" s="303" t="s">
        <v>266</v>
      </c>
      <c r="P86" s="301">
        <v>0.88</v>
      </c>
      <c r="Q86" s="303" t="s">
        <v>267</v>
      </c>
      <c r="R86" s="299"/>
      <c r="S86" s="305" t="s">
        <v>268</v>
      </c>
      <c r="T86" s="305" t="s">
        <v>117</v>
      </c>
      <c r="U86" s="312" t="s">
        <v>250</v>
      </c>
      <c r="V86" s="288"/>
      <c r="W86" s="367"/>
      <c r="X86" s="290"/>
      <c r="Y86" s="307"/>
      <c r="Z86" s="290"/>
      <c r="AA86" s="307"/>
      <c r="AB86" s="290"/>
      <c r="AC86" s="307"/>
      <c r="AD86" s="329"/>
      <c r="AE86" s="307"/>
      <c r="AF86" s="307"/>
      <c r="AG86" s="307"/>
      <c r="AH86" s="307"/>
      <c r="AI86" s="493"/>
      <c r="AJ86" s="307"/>
      <c r="AK86" s="308"/>
      <c r="AL86" s="307"/>
      <c r="AM86" s="653"/>
      <c r="AN86" s="307"/>
      <c r="AO86" s="307"/>
      <c r="AP86" s="307"/>
      <c r="AQ86" s="307"/>
      <c r="AR86" s="307"/>
      <c r="AS86" s="307"/>
      <c r="AT86" s="307"/>
      <c r="AU86" s="307"/>
      <c r="AV86" s="307"/>
      <c r="AW86" s="307"/>
      <c r="AX86" s="307"/>
      <c r="AY86" s="308"/>
      <c r="AZ86" s="307"/>
      <c r="BA86" s="308"/>
      <c r="BB86" s="307"/>
      <c r="BC86" s="292"/>
      <c r="BD86" s="307"/>
      <c r="BE86" s="307"/>
      <c r="BF86" s="292"/>
      <c r="BG86" s="307"/>
      <c r="BH86" s="307"/>
      <c r="BI86" s="307"/>
      <c r="BJ86" s="307"/>
      <c r="BK86" s="628"/>
      <c r="BL86" s="307"/>
      <c r="BM86" s="307"/>
      <c r="BN86" s="292"/>
      <c r="BO86" s="307"/>
      <c r="BP86" s="307"/>
      <c r="BQ86" s="307"/>
      <c r="BR86" s="292"/>
      <c r="BS86" s="307"/>
      <c r="BT86" s="307"/>
      <c r="BU86" s="292"/>
      <c r="BV86" s="307"/>
      <c r="BW86" s="292"/>
      <c r="BX86" s="307"/>
      <c r="BY86" s="309"/>
      <c r="BZ86" s="292"/>
      <c r="CA86" s="307"/>
      <c r="CB86" s="307"/>
      <c r="CC86" s="307"/>
      <c r="CD86" s="307"/>
      <c r="CE86" s="367"/>
      <c r="CF86" s="307"/>
      <c r="CG86" s="292"/>
      <c r="CH86" s="307"/>
      <c r="CI86" s="308"/>
      <c r="CJ86" s="307"/>
      <c r="CK86" s="307"/>
      <c r="CL86" s="308"/>
      <c r="CM86" s="307"/>
      <c r="CN86" s="307"/>
      <c r="CO86" s="307"/>
      <c r="CP86" s="308"/>
      <c r="CQ86" s="307"/>
      <c r="CR86" s="307"/>
      <c r="CS86" s="307"/>
      <c r="CT86" s="307"/>
      <c r="CU86" s="307"/>
      <c r="CV86" s="307"/>
      <c r="CW86" s="307"/>
      <c r="CX86" s="308"/>
      <c r="CY86" s="307"/>
      <c r="CZ86" s="307"/>
      <c r="DA86" s="307"/>
      <c r="DB86" s="307"/>
      <c r="DC86" s="292"/>
      <c r="DD86" s="307">
        <v>10</v>
      </c>
      <c r="DE86" s="307">
        <v>2</v>
      </c>
      <c r="DF86" s="307">
        <v>4</v>
      </c>
      <c r="DG86" s="307">
        <v>5</v>
      </c>
      <c r="DH86" s="307">
        <v>5</v>
      </c>
      <c r="DI86" s="307">
        <v>5</v>
      </c>
      <c r="DJ86" s="307">
        <v>1</v>
      </c>
      <c r="DK86" s="307">
        <v>1</v>
      </c>
      <c r="DL86" s="307">
        <v>11</v>
      </c>
      <c r="DM86" s="307">
        <v>33</v>
      </c>
      <c r="DN86" s="307">
        <v>10</v>
      </c>
      <c r="DO86" s="292"/>
      <c r="DP86" s="307"/>
      <c r="DQ86" s="307"/>
      <c r="DR86" s="307"/>
      <c r="DS86" s="292"/>
      <c r="DT86" s="307"/>
      <c r="DU86" s="307"/>
      <c r="DV86" s="307"/>
      <c r="DW86" s="307"/>
      <c r="DX86" s="307"/>
      <c r="DY86" s="307"/>
      <c r="DZ86" s="307"/>
      <c r="EA86" s="367"/>
      <c r="EB86" s="307"/>
      <c r="EC86" s="292"/>
      <c r="ED86" s="308"/>
      <c r="EE86" s="307"/>
      <c r="EF86" s="307"/>
      <c r="EG86" s="307"/>
      <c r="EH86" s="307"/>
      <c r="EI86" s="308"/>
      <c r="EJ86" s="307"/>
      <c r="EK86" s="308"/>
      <c r="EL86" s="307"/>
      <c r="EM86" s="307"/>
      <c r="EN86" s="308"/>
      <c r="EO86" s="307"/>
      <c r="EP86" s="347"/>
      <c r="EQ86" s="307"/>
      <c r="ER86" s="307"/>
      <c r="ES86" s="307"/>
      <c r="ET86" s="307"/>
      <c r="EU86" s="307"/>
      <c r="EV86" s="307"/>
      <c r="EW86" s="292"/>
      <c r="EX86" s="308"/>
      <c r="EY86" s="307"/>
      <c r="EZ86" s="307"/>
      <c r="FA86" s="308"/>
      <c r="FB86" s="307"/>
      <c r="FC86" s="307"/>
      <c r="FD86" s="307"/>
      <c r="FE86" s="308"/>
      <c r="FF86" s="307"/>
      <c r="FG86" s="308"/>
      <c r="FH86" s="307"/>
      <c r="FI86" s="307"/>
      <c r="FJ86" s="308"/>
      <c r="FK86" s="307"/>
      <c r="FL86" s="307"/>
      <c r="FM86" s="307"/>
      <c r="FN86" s="610"/>
      <c r="FO86" s="307"/>
      <c r="FP86" s="292"/>
      <c r="FQ86" s="307"/>
      <c r="FR86" s="308"/>
      <c r="FS86" s="307"/>
      <c r="FT86" s="308"/>
      <c r="FU86" s="307"/>
      <c r="FV86" s="307"/>
      <c r="FW86" s="307"/>
      <c r="FX86" s="307"/>
      <c r="FY86" s="307"/>
      <c r="FZ86" s="308"/>
      <c r="GA86" s="307"/>
      <c r="GB86" s="292"/>
      <c r="GC86" s="307"/>
      <c r="GD86" s="307"/>
      <c r="GE86" s="307"/>
      <c r="GF86" s="292"/>
      <c r="GG86" s="307"/>
      <c r="GH86" s="367"/>
      <c r="GI86" s="307"/>
      <c r="GJ86" s="292"/>
      <c r="GK86" s="307"/>
      <c r="GL86" s="307"/>
      <c r="GM86" s="292"/>
      <c r="GN86" s="307"/>
      <c r="GO86" s="307"/>
      <c r="GP86" s="307"/>
      <c r="GQ86" s="307"/>
      <c r="GR86" s="307"/>
      <c r="GS86" s="367"/>
      <c r="GT86" s="307"/>
      <c r="GU86" s="292"/>
      <c r="GV86" s="308"/>
      <c r="GW86" s="307"/>
      <c r="GX86" s="307"/>
      <c r="GY86" s="308"/>
      <c r="GZ86" s="307"/>
      <c r="HA86" s="307"/>
      <c r="HB86" s="307"/>
      <c r="HC86" s="307"/>
      <c r="HD86" s="307"/>
      <c r="HE86" s="307"/>
      <c r="HF86" s="307"/>
      <c r="HG86" s="307"/>
      <c r="HH86" s="292"/>
      <c r="HI86" s="307"/>
      <c r="HJ86" s="307"/>
      <c r="HK86" s="307"/>
      <c r="HL86" s="307"/>
      <c r="HM86" s="307"/>
      <c r="HN86" s="307"/>
      <c r="HO86" s="292"/>
      <c r="HP86" s="308"/>
      <c r="HQ86" s="307"/>
      <c r="HR86" s="307"/>
      <c r="HS86" s="307"/>
      <c r="HT86" s="308"/>
      <c r="HU86" s="307"/>
      <c r="HV86" s="307"/>
      <c r="HW86" s="307"/>
      <c r="HX86" s="307"/>
      <c r="HY86" s="308"/>
      <c r="HZ86" s="307"/>
      <c r="IA86" s="367"/>
      <c r="IB86" s="292"/>
      <c r="IC86" s="307"/>
      <c r="ID86" s="307"/>
      <c r="IE86" s="307"/>
      <c r="IF86" s="307"/>
      <c r="IG86" s="307"/>
      <c r="IH86" s="307"/>
      <c r="II86" s="307"/>
      <c r="IJ86" s="307"/>
      <c r="IK86" s="367"/>
      <c r="IL86" s="292"/>
      <c r="IM86" s="307"/>
      <c r="IN86" s="307"/>
      <c r="IO86" s="307"/>
      <c r="IP86" s="307"/>
      <c r="IQ86" s="307"/>
      <c r="IR86" s="307"/>
      <c r="IS86" s="367"/>
      <c r="IT86" s="307"/>
      <c r="IU86" s="307"/>
      <c r="IV86" s="292"/>
      <c r="IW86" s="307"/>
      <c r="IX86" s="307"/>
      <c r="IY86" s="308"/>
      <c r="IZ86" s="307"/>
      <c r="JA86" s="307"/>
      <c r="JB86" s="308"/>
      <c r="JC86" s="307"/>
      <c r="JD86" s="307"/>
      <c r="JE86" s="307"/>
      <c r="JF86" s="308"/>
      <c r="JG86" s="307"/>
      <c r="JH86" s="292"/>
      <c r="JI86" s="307"/>
      <c r="JJ86" s="307"/>
      <c r="JK86" s="307"/>
      <c r="JL86" s="307"/>
      <c r="JM86" s="292"/>
      <c r="JN86" s="307"/>
      <c r="JO86" s="430"/>
      <c r="JP86" s="367"/>
      <c r="JQ86" s="292"/>
      <c r="JR86" s="433"/>
      <c r="JS86" s="307"/>
      <c r="JT86" s="307"/>
      <c r="JU86" s="307"/>
      <c r="JV86" s="307"/>
      <c r="JW86" s="307"/>
      <c r="JX86" s="307"/>
      <c r="JY86" s="307"/>
      <c r="JZ86" s="307"/>
      <c r="KA86" s="307"/>
      <c r="KB86" s="307"/>
      <c r="KC86" s="307"/>
      <c r="KD86" s="292"/>
      <c r="KE86" s="307"/>
      <c r="KF86" s="291"/>
      <c r="KG86" s="291"/>
      <c r="KH86" s="292"/>
      <c r="KI86" s="307"/>
      <c r="KJ86" s="307"/>
      <c r="KK86" s="307"/>
      <c r="KL86" s="307"/>
      <c r="KM86" s="292"/>
      <c r="KN86" s="307"/>
      <c r="KO86" s="307"/>
      <c r="KP86" s="307"/>
      <c r="KQ86" s="292"/>
      <c r="KR86" s="307"/>
      <c r="KS86" s="307"/>
      <c r="KT86" s="307"/>
      <c r="KU86" s="289"/>
      <c r="KV86" s="292"/>
      <c r="KW86" s="307"/>
      <c r="KX86" s="307"/>
      <c r="KY86" s="307"/>
      <c r="KZ86" s="307"/>
      <c r="LA86" s="307"/>
      <c r="LB86" s="292"/>
      <c r="LC86" s="307"/>
      <c r="LD86" s="307"/>
      <c r="LE86" s="307"/>
      <c r="LF86" s="308"/>
      <c r="LG86" s="307"/>
      <c r="LH86" s="307"/>
      <c r="LI86" s="307"/>
      <c r="LJ86" s="292"/>
      <c r="LK86" s="307"/>
      <c r="LL86" s="307"/>
      <c r="LM86" s="307"/>
      <c r="LN86" s="307"/>
      <c r="LO86" s="307"/>
      <c r="LP86" s="307"/>
      <c r="LQ86" s="307"/>
      <c r="LR86" s="307"/>
      <c r="LS86" s="307"/>
      <c r="LT86" s="307"/>
      <c r="LU86" s="307"/>
      <c r="LV86" s="307"/>
      <c r="LW86" s="307"/>
      <c r="LX86" s="307"/>
      <c r="LY86" s="292"/>
      <c r="LZ86" s="307"/>
      <c r="MA86" s="307"/>
      <c r="MB86" s="307"/>
      <c r="MC86" s="307"/>
      <c r="MD86" s="307"/>
      <c r="ME86" s="292"/>
      <c r="MF86" s="307"/>
      <c r="MG86" s="307"/>
      <c r="MH86" s="307"/>
      <c r="MI86" s="307"/>
      <c r="MJ86" s="292"/>
      <c r="MK86" s="307"/>
      <c r="ML86" s="307"/>
      <c r="MM86" s="307"/>
      <c r="MN86" s="307"/>
      <c r="MO86" s="307"/>
      <c r="MP86" s="307"/>
      <c r="MQ86" s="295"/>
      <c r="MR86" s="307"/>
      <c r="MS86" s="307"/>
      <c r="MT86" s="307"/>
      <c r="MU86" s="307"/>
      <c r="MV86" s="307"/>
      <c r="MW86" s="307"/>
      <c r="MX86" s="307"/>
      <c r="MY86" s="307"/>
      <c r="MZ86" s="307"/>
      <c r="NA86" s="299" t="s">
        <v>1049</v>
      </c>
      <c r="NB86" s="299"/>
      <c r="NC86" s="299" t="s">
        <v>1083</v>
      </c>
      <c r="ND86" s="299"/>
    </row>
    <row r="87" spans="1:368" s="20" customFormat="1">
      <c r="A87" s="1257"/>
      <c r="B87" s="1218" t="s">
        <v>1376</v>
      </c>
      <c r="C87" s="20" t="s">
        <v>640</v>
      </c>
      <c r="D87" s="24" t="s">
        <v>640</v>
      </c>
      <c r="E87" s="24" t="s">
        <v>640</v>
      </c>
      <c r="F87" s="24" t="s">
        <v>640</v>
      </c>
      <c r="G87" s="25" t="s">
        <v>640</v>
      </c>
      <c r="H87" s="26" t="s">
        <v>640</v>
      </c>
      <c r="I87" s="27" t="s">
        <v>640</v>
      </c>
      <c r="J87" s="15" t="s">
        <v>640</v>
      </c>
      <c r="K87" s="68" t="s">
        <v>640</v>
      </c>
      <c r="L87" s="68" t="s">
        <v>640</v>
      </c>
      <c r="M87" s="15" t="s">
        <v>640</v>
      </c>
      <c r="N87" s="15" t="s">
        <v>640</v>
      </c>
      <c r="O87" s="15" t="s">
        <v>640</v>
      </c>
      <c r="P87" s="26" t="s">
        <v>640</v>
      </c>
      <c r="Q87" s="15" t="s">
        <v>640</v>
      </c>
      <c r="R87" s="24" t="s">
        <v>86</v>
      </c>
      <c r="S87" s="69" t="s">
        <v>1285</v>
      </c>
      <c r="T87" s="30"/>
      <c r="U87" s="24"/>
      <c r="V87" s="153"/>
      <c r="W87" s="376"/>
      <c r="X87" s="510">
        <f t="shared" ref="X87" si="927">COUNTA(Y87)</f>
        <v>0</v>
      </c>
      <c r="Y87" s="31"/>
      <c r="Z87" s="510">
        <f t="shared" ref="Z87" si="928">COUNTA(AA87)</f>
        <v>0</v>
      </c>
      <c r="AA87" s="31"/>
      <c r="AB87" s="510">
        <f t="shared" ref="AB87" si="929">COUNTA(AC87)</f>
        <v>0</v>
      </c>
      <c r="AC87" s="31"/>
      <c r="AD87" s="510">
        <f>COUNTA(AE87:AH87)</f>
        <v>0</v>
      </c>
      <c r="AE87" s="31"/>
      <c r="AF87" s="31"/>
      <c r="AG87" s="31"/>
      <c r="AH87" s="31"/>
      <c r="AI87" s="510">
        <f>COUNTA(AJ87,AL87,AN87:AX87,AZ87,BB87)</f>
        <v>2</v>
      </c>
      <c r="AJ87" s="31">
        <f>AJ88</f>
        <v>64.7</v>
      </c>
      <c r="AK87" s="44"/>
      <c r="AL87" s="31"/>
      <c r="AM87" s="351">
        <f>COUNTA(AN87:AX87)</f>
        <v>1</v>
      </c>
      <c r="AN87" s="31"/>
      <c r="AO87" s="31"/>
      <c r="AP87" s="31"/>
      <c r="AQ87" s="31"/>
      <c r="AR87" s="31"/>
      <c r="AS87" s="31"/>
      <c r="AT87" s="31"/>
      <c r="AU87" s="31"/>
      <c r="AV87" s="31">
        <f>AV88</f>
        <v>16.600000000000001</v>
      </c>
      <c r="AW87" s="31"/>
      <c r="AX87" s="31"/>
      <c r="AY87" s="44"/>
      <c r="AZ87" s="31"/>
      <c r="BA87" s="44"/>
      <c r="BB87" s="31"/>
      <c r="BC87" s="510">
        <f>COUNTA(BD87:BE87)</f>
        <v>1</v>
      </c>
      <c r="BD87" s="31">
        <f>BD88</f>
        <v>80.5</v>
      </c>
      <c r="BE87" s="31"/>
      <c r="BF87" s="510">
        <f>COUNTA(BG87:BJ87)</f>
        <v>1</v>
      </c>
      <c r="BG87" s="31"/>
      <c r="BH87" s="31"/>
      <c r="BI87" s="31">
        <f>BI88</f>
        <v>5</v>
      </c>
      <c r="BJ87" s="31"/>
      <c r="BK87" s="622"/>
      <c r="BL87" s="31">
        <f>BL88</f>
        <v>38.5</v>
      </c>
      <c r="BM87" s="31"/>
      <c r="BN87" s="510">
        <f>COUNTA(BO87:BQ87)</f>
        <v>0</v>
      </c>
      <c r="BO87" s="31"/>
      <c r="BP87" s="31"/>
      <c r="BQ87" s="31"/>
      <c r="BR87" s="510">
        <f>COUNTA(BS87:BT87)</f>
        <v>0</v>
      </c>
      <c r="BS87" s="31"/>
      <c r="BT87" s="31"/>
      <c r="BU87" s="510">
        <f>COUNTA(BV87)</f>
        <v>0</v>
      </c>
      <c r="BV87" s="31"/>
      <c r="BW87" s="510">
        <f>COUNTA(BX87:BY87)</f>
        <v>0</v>
      </c>
      <c r="BX87" s="31"/>
      <c r="BZ87" s="510">
        <f t="shared" ref="BZ87" si="930">COUNTA(CA87:CD87)</f>
        <v>0</v>
      </c>
      <c r="CA87" s="31"/>
      <c r="CB87" s="31"/>
      <c r="CC87" s="31"/>
      <c r="CD87" s="31"/>
      <c r="CE87" s="657">
        <f>COUNTIF(CF87:DZ87,"&gt;0")</f>
        <v>17</v>
      </c>
      <c r="CF87" s="31"/>
      <c r="CG87" s="510">
        <f>COUNTA(CH87,CJ87:CK87,CM87:CO87,CQ87:CW87,CY87:DB87)</f>
        <v>3</v>
      </c>
      <c r="CH87" s="31"/>
      <c r="CI87" s="44"/>
      <c r="CJ87" s="31">
        <f>CJ88</f>
        <v>18.2</v>
      </c>
      <c r="CK87" s="31"/>
      <c r="CL87" s="351">
        <f>COUNTA(CM87:CO87)</f>
        <v>1</v>
      </c>
      <c r="CM87" s="31">
        <f>CM88</f>
        <v>31.3</v>
      </c>
      <c r="CN87" s="31"/>
      <c r="CO87" s="31"/>
      <c r="CP87" s="351">
        <f>COUNTA(CQ87:CW87)</f>
        <v>1</v>
      </c>
      <c r="CQ87" s="31"/>
      <c r="CR87" s="31">
        <f>CR88</f>
        <v>21.2</v>
      </c>
      <c r="CS87" s="31"/>
      <c r="CT87" s="31"/>
      <c r="CU87" s="31"/>
      <c r="CV87" s="31"/>
      <c r="CW87" s="31"/>
      <c r="CX87" s="351">
        <f>COUNTA(CY87:DB87)</f>
        <v>0</v>
      </c>
      <c r="CY87" s="31"/>
      <c r="CZ87" s="31"/>
      <c r="DA87" s="31"/>
      <c r="DB87" s="31"/>
      <c r="DC87" s="510">
        <f>COUNTA(DD87:DN87)</f>
        <v>8</v>
      </c>
      <c r="DD87" s="31"/>
      <c r="DE87" s="31">
        <f t="shared" ref="DE87:DL87" si="931">DE88</f>
        <v>2.5</v>
      </c>
      <c r="DF87" s="31">
        <f t="shared" si="931"/>
        <v>5.4</v>
      </c>
      <c r="DG87" s="31">
        <f t="shared" si="931"/>
        <v>6.4</v>
      </c>
      <c r="DH87" s="31">
        <f t="shared" si="931"/>
        <v>4.4000000000000004</v>
      </c>
      <c r="DI87" s="31">
        <f t="shared" si="931"/>
        <v>5.9</v>
      </c>
      <c r="DJ87" s="31">
        <f t="shared" si="931"/>
        <v>1.5</v>
      </c>
      <c r="DK87" s="31">
        <f t="shared" si="931"/>
        <v>1</v>
      </c>
      <c r="DL87" s="31">
        <f t="shared" si="931"/>
        <v>13.4</v>
      </c>
      <c r="DM87" s="31"/>
      <c r="DN87" s="31"/>
      <c r="DO87" s="510">
        <f>COUNTA(DP87:DR87)</f>
        <v>1</v>
      </c>
      <c r="DP87" s="31"/>
      <c r="DQ87" s="31"/>
      <c r="DR87" s="31">
        <f t="shared" ref="DR87" si="932">DR88</f>
        <v>13.7</v>
      </c>
      <c r="DS87" s="510">
        <f>COUNTA(DT87:DZ87)</f>
        <v>0</v>
      </c>
      <c r="DT87" s="31"/>
      <c r="DU87" s="31"/>
      <c r="DV87" s="31"/>
      <c r="DW87" s="31"/>
      <c r="DX87" s="31"/>
      <c r="DY87" s="31"/>
      <c r="DZ87" s="31"/>
      <c r="EA87" s="657">
        <f>COUNTIF(EB87:FM87,"&gt;0")</f>
        <v>5</v>
      </c>
      <c r="EB87" s="31"/>
      <c r="EC87" s="510">
        <f>COUNTA(EE87:EH87,EJ87,EL87:EM87,EO87,EQ87:EV87)</f>
        <v>0</v>
      </c>
      <c r="ED87" s="351">
        <f>COUNTA(EE87:EH87)</f>
        <v>0</v>
      </c>
      <c r="EE87" s="31"/>
      <c r="EF87" s="31"/>
      <c r="EG87" s="31"/>
      <c r="EH87" s="31"/>
      <c r="EI87" s="44"/>
      <c r="EJ87" s="31"/>
      <c r="EK87" s="351">
        <f>COUNTA(EL87:EM87)</f>
        <v>0</v>
      </c>
      <c r="EL87" s="31"/>
      <c r="EM87" s="31"/>
      <c r="EN87" s="44"/>
      <c r="EO87" s="31"/>
      <c r="EP87" s="351">
        <f>COUNTA(EQ87:EV87)</f>
        <v>0</v>
      </c>
      <c r="EQ87" s="31"/>
      <c r="ER87" s="31"/>
      <c r="ES87" s="31"/>
      <c r="ET87" s="31"/>
      <c r="EU87" s="31"/>
      <c r="EV87" s="31"/>
      <c r="EW87" s="510">
        <f>COUNTA(EY87:EZ87,FB87:FD87,FF87,FH87:FI87,FK87:FM87)</f>
        <v>2</v>
      </c>
      <c r="EX87" s="351">
        <f>COUNTA(EY87:EZ87)</f>
        <v>1</v>
      </c>
      <c r="EY87" s="31">
        <f>EY88</f>
        <v>79.7</v>
      </c>
      <c r="EZ87" s="31"/>
      <c r="FA87" s="351">
        <f>COUNTA(FB87:FD87)</f>
        <v>1</v>
      </c>
      <c r="FB87" s="31">
        <f>FB88</f>
        <v>73.3</v>
      </c>
      <c r="FC87" s="31"/>
      <c r="FD87" s="31"/>
      <c r="FE87" s="44"/>
      <c r="FF87" s="31"/>
      <c r="FG87" s="351">
        <f>COUNTA(FH87:FI87)</f>
        <v>0</v>
      </c>
      <c r="FH87" s="31"/>
      <c r="FI87" s="31"/>
      <c r="FJ87" s="351">
        <f>COUNTA(FK87:FM87)</f>
        <v>0</v>
      </c>
      <c r="FK87" s="31"/>
      <c r="FL87" s="31"/>
      <c r="FM87" s="31"/>
      <c r="FN87" s="657">
        <f>COUNTIF(FO87:GG87,"&gt;0")</f>
        <v>4</v>
      </c>
      <c r="FO87" s="31"/>
      <c r="FP87" s="510">
        <f>COUNTA(FQ87,FS87,FU87:FY87,GA87,GC87:GE87,FO87)</f>
        <v>1</v>
      </c>
      <c r="FQ87" s="31">
        <f>FQ88</f>
        <v>70.2</v>
      </c>
      <c r="FR87" s="44"/>
      <c r="FS87" s="31"/>
      <c r="FT87" s="351">
        <f>COUNTA(FU87:FY87)</f>
        <v>0</v>
      </c>
      <c r="FU87" s="31"/>
      <c r="FV87" s="31"/>
      <c r="FW87" s="31"/>
      <c r="FX87" s="31"/>
      <c r="FY87" s="31"/>
      <c r="FZ87" s="44"/>
      <c r="GA87" s="31"/>
      <c r="GB87" s="510">
        <f>COUNTA(GC87:GE87)</f>
        <v>0</v>
      </c>
      <c r="GC87" s="31"/>
      <c r="GD87" s="31"/>
      <c r="GE87" s="31"/>
      <c r="GF87" s="510">
        <f t="shared" ref="GF87" si="933">COUNTA(GG87)</f>
        <v>1</v>
      </c>
      <c r="GG87" s="31">
        <f>GG88</f>
        <v>81.3</v>
      </c>
      <c r="GH87" s="657">
        <f>COUNTIF(GI87:GR87,"&gt;0")</f>
        <v>1</v>
      </c>
      <c r="GI87" s="31">
        <f>GI88</f>
        <v>38.6</v>
      </c>
      <c r="GJ87" s="510">
        <f>COUNTA(GK87)</f>
        <v>0</v>
      </c>
      <c r="GK87" s="31"/>
      <c r="GL87" s="31"/>
      <c r="GM87" s="510">
        <f>COUNTA(GN87:GR87)</f>
        <v>0</v>
      </c>
      <c r="GN87" s="31"/>
      <c r="GO87" s="31"/>
      <c r="GP87" s="31"/>
      <c r="GQ87" s="31"/>
      <c r="GR87" s="31"/>
      <c r="GS87" s="657">
        <f>COUNTIF(GT87:HZ87,"&gt;0")</f>
        <v>9</v>
      </c>
      <c r="GT87" s="31"/>
      <c r="GU87" s="510">
        <f t="shared" ref="GU87" si="934">COUNTA(GW87:GX87,GZ87:HG87)</f>
        <v>3</v>
      </c>
      <c r="GV87" s="351">
        <f>COUNTA(GW87:GX87)</f>
        <v>1</v>
      </c>
      <c r="GW87" s="31">
        <f>GW88</f>
        <v>50.2</v>
      </c>
      <c r="GX87" s="31"/>
      <c r="GY87" s="351">
        <f>COUNTA(GZ87:HG87)</f>
        <v>2</v>
      </c>
      <c r="GZ87" s="31"/>
      <c r="HA87" s="31">
        <f>HA88</f>
        <v>47</v>
      </c>
      <c r="HB87" s="31"/>
      <c r="HC87" s="31">
        <f>HC88</f>
        <v>26.9</v>
      </c>
      <c r="HD87" s="31"/>
      <c r="HE87" s="31"/>
      <c r="HF87" s="31"/>
      <c r="HG87" s="31"/>
      <c r="HH87" s="510">
        <f>COUNTA(HI87:HN87)</f>
        <v>0</v>
      </c>
      <c r="HI87" s="31"/>
      <c r="HJ87" s="31"/>
      <c r="HK87" s="31"/>
      <c r="HL87" s="31"/>
      <c r="HM87" s="31"/>
      <c r="HN87" s="31"/>
      <c r="HO87" s="510">
        <f>COUNTA(HQ87:HS87,HU87:HX87,HZ87)</f>
        <v>1</v>
      </c>
      <c r="HP87" s="351">
        <f>COUNTA(HQ87:HS87)</f>
        <v>1</v>
      </c>
      <c r="HQ87" s="31">
        <f>HQ88</f>
        <v>49.5</v>
      </c>
      <c r="HR87" s="31"/>
      <c r="HS87" s="31"/>
      <c r="HT87" s="351">
        <f>COUNTA(HU87:HX87)</f>
        <v>0</v>
      </c>
      <c r="HU87" s="31"/>
      <c r="HV87" s="31"/>
      <c r="HW87" s="31"/>
      <c r="HX87" s="31"/>
      <c r="HY87" s="44"/>
      <c r="HZ87" s="31"/>
      <c r="IA87" s="657">
        <f>COUNTIF(IB87:IJ87,"&gt;0")</f>
        <v>2</v>
      </c>
      <c r="IB87" s="510">
        <f>COUNTA(IC87:IJ87)</f>
        <v>1</v>
      </c>
      <c r="IC87" s="31">
        <f>IC88</f>
        <v>64.7</v>
      </c>
      <c r="ID87" s="31"/>
      <c r="IE87" s="31"/>
      <c r="IF87" s="31"/>
      <c r="IG87" s="31"/>
      <c r="IH87" s="31"/>
      <c r="II87" s="31"/>
      <c r="IJ87" s="31"/>
      <c r="IK87" s="509"/>
      <c r="IL87" s="510">
        <f>COUNTA(IM87:IR87)</f>
        <v>0</v>
      </c>
      <c r="IM87" s="31"/>
      <c r="IN87" s="31"/>
      <c r="IO87" s="31"/>
      <c r="IP87" s="31"/>
      <c r="IQ87" s="31"/>
      <c r="IR87" s="31"/>
      <c r="IS87" s="509"/>
      <c r="IT87" s="31">
        <f>IT88</f>
        <v>3.9</v>
      </c>
      <c r="IU87" s="31"/>
      <c r="IV87" s="510">
        <f>COUNTA(IW87:IX87,IZ87:JA87,JC87:JE87,JG87)</f>
        <v>0</v>
      </c>
      <c r="IW87" s="31"/>
      <c r="IX87" s="31"/>
      <c r="IY87" s="44"/>
      <c r="IZ87" s="31"/>
      <c r="JA87" s="31"/>
      <c r="JB87" s="44"/>
      <c r="JC87" s="31"/>
      <c r="JD87" s="31"/>
      <c r="JE87" s="31"/>
      <c r="JF87" s="44"/>
      <c r="JG87" s="31"/>
      <c r="JH87" s="510">
        <f>COUNTA(JI87:JL87)</f>
        <v>1</v>
      </c>
      <c r="JI87" s="31"/>
      <c r="JJ87" s="31">
        <f>JJ88</f>
        <v>44</v>
      </c>
      <c r="JK87" s="31"/>
      <c r="JL87" s="31"/>
      <c r="JM87" s="510">
        <f>COUNTA(JN87)</f>
        <v>0</v>
      </c>
      <c r="JN87" s="31"/>
      <c r="JO87" s="513"/>
      <c r="JP87" s="509"/>
      <c r="JQ87" s="510">
        <f t="shared" ref="JQ87" si="935">COUNTA(JR87:JU87)</f>
        <v>2</v>
      </c>
      <c r="JR87" s="31"/>
      <c r="JS87" s="31">
        <f>JS88</f>
        <v>68.3</v>
      </c>
      <c r="JT87" s="31">
        <f>JT88</f>
        <v>53.6</v>
      </c>
      <c r="JU87" s="31"/>
      <c r="JV87" s="31"/>
      <c r="JW87" s="31"/>
      <c r="JX87" s="31"/>
      <c r="JY87" s="31"/>
      <c r="JZ87" s="31">
        <f>JZ88</f>
        <v>61.4</v>
      </c>
      <c r="KA87" s="31"/>
      <c r="KB87" s="31"/>
      <c r="KC87" s="31"/>
      <c r="KD87" s="510">
        <f>COUNTA(KE87:KG87)</f>
        <v>0</v>
      </c>
      <c r="KE87" s="31"/>
      <c r="KF87" s="31"/>
      <c r="KG87" s="31"/>
      <c r="KH87" s="510">
        <f>COUNTA(KI87:KL87)</f>
        <v>0</v>
      </c>
      <c r="KI87" s="31"/>
      <c r="KJ87" s="31"/>
      <c r="KK87" s="31"/>
      <c r="KL87" s="31"/>
      <c r="KM87" s="510">
        <f>COUNTA(KN87:KP87)</f>
        <v>3</v>
      </c>
      <c r="KN87" s="31">
        <f>KN88</f>
        <v>59.2</v>
      </c>
      <c r="KO87" s="31">
        <f>KO88</f>
        <v>39.799999999999997</v>
      </c>
      <c r="KP87" s="31">
        <f>KP88</f>
        <v>47</v>
      </c>
      <c r="KQ87" s="510">
        <f>COUNTA(KR87:KS87)</f>
        <v>0</v>
      </c>
      <c r="KR87" s="31"/>
      <c r="KS87" s="31"/>
      <c r="KT87" s="31"/>
      <c r="KU87" s="657">
        <f>COUNTIF(KV87:MP87,"&gt;0")</f>
        <v>2</v>
      </c>
      <c r="KV87" s="510">
        <f>COUNTA(KW87:LA87)</f>
        <v>0</v>
      </c>
      <c r="KW87" s="31"/>
      <c r="KX87" s="31"/>
      <c r="KY87" s="31"/>
      <c r="KZ87" s="31"/>
      <c r="LA87" s="31"/>
      <c r="LB87" s="510">
        <f>COUNTA(LC87:LE87,LG87:LI87)</f>
        <v>0</v>
      </c>
      <c r="LC87" s="31"/>
      <c r="LD87" s="31"/>
      <c r="LE87" s="31"/>
      <c r="LF87" s="351">
        <f>COUNTA(LG87:LI87)</f>
        <v>0</v>
      </c>
      <c r="LG87" s="31"/>
      <c r="LH87" s="31"/>
      <c r="LI87" s="31"/>
      <c r="LJ87" s="510">
        <f>COUNTA(LK87:LX87)</f>
        <v>0</v>
      </c>
      <c r="LK87" s="31"/>
      <c r="LL87" s="31"/>
      <c r="LM87" s="31"/>
      <c r="LN87" s="31"/>
      <c r="LO87" s="31"/>
      <c r="LP87" s="31"/>
      <c r="LQ87" s="31"/>
      <c r="LR87" s="31"/>
      <c r="LS87" s="31"/>
      <c r="LT87" s="31"/>
      <c r="LU87" s="31"/>
      <c r="LV87" s="31"/>
      <c r="LW87" s="31"/>
      <c r="LX87" s="31"/>
      <c r="LY87" s="510">
        <f>COUNTA(LZ87:MD87)</f>
        <v>0</v>
      </c>
      <c r="LZ87" s="31"/>
      <c r="MA87" s="31"/>
      <c r="MB87" s="31"/>
      <c r="MC87" s="31"/>
      <c r="MD87" s="31"/>
      <c r="ME87" s="510">
        <f>COUNTA(MF87:MI87)</f>
        <v>0</v>
      </c>
      <c r="MF87" s="31"/>
      <c r="MG87" s="31"/>
      <c r="MH87" s="31"/>
      <c r="MI87" s="31"/>
      <c r="MJ87" s="510">
        <f>COUNTA(MK87:MP87)</f>
        <v>1</v>
      </c>
      <c r="MK87" s="31"/>
      <c r="ML87" s="31"/>
      <c r="MM87" s="31"/>
      <c r="MN87" s="31"/>
      <c r="MO87" s="31"/>
      <c r="MP87" s="31">
        <f>MP88</f>
        <v>61.4</v>
      </c>
      <c r="MQ87" s="163"/>
      <c r="MR87" s="31"/>
      <c r="MS87" s="31"/>
      <c r="MT87" s="31"/>
      <c r="MU87" s="31"/>
      <c r="MV87" s="31"/>
      <c r="MW87" s="31">
        <f t="shared" ref="MW87" si="936">MW88</f>
        <v>3.4</v>
      </c>
      <c r="MX87" s="31"/>
      <c r="MY87" s="31"/>
      <c r="MZ87" s="31"/>
      <c r="NA87" s="24"/>
      <c r="NB87" s="24"/>
      <c r="NC87" s="24"/>
      <c r="ND87" s="24"/>
    </row>
    <row r="88" spans="1:368" s="294" customFormat="1" ht="22" customHeight="1">
      <c r="A88" s="1261">
        <v>59</v>
      </c>
      <c r="B88" s="317" t="s">
        <v>269</v>
      </c>
      <c r="C88" s="285">
        <v>2014</v>
      </c>
      <c r="D88" s="281" t="s">
        <v>244</v>
      </c>
      <c r="E88" s="281" t="s">
        <v>81</v>
      </c>
      <c r="F88" s="281" t="s">
        <v>25</v>
      </c>
      <c r="G88" s="282">
        <v>475</v>
      </c>
      <c r="H88" s="283">
        <v>0.59699999999999998</v>
      </c>
      <c r="I88" s="284" t="s">
        <v>39</v>
      </c>
      <c r="J88" s="285" t="s">
        <v>1300</v>
      </c>
      <c r="K88" s="281" t="s">
        <v>105</v>
      </c>
      <c r="L88" s="281" t="s">
        <v>272</v>
      </c>
      <c r="M88" s="318" t="s">
        <v>416</v>
      </c>
      <c r="N88" s="285" t="s">
        <v>274</v>
      </c>
      <c r="O88" s="285" t="s">
        <v>1301</v>
      </c>
      <c r="P88" s="283">
        <v>0.92900000000000005</v>
      </c>
      <c r="Q88" s="285" t="s">
        <v>25</v>
      </c>
      <c r="R88" s="281"/>
      <c r="S88" s="287" t="s">
        <v>276</v>
      </c>
      <c r="T88" s="287" t="s">
        <v>117</v>
      </c>
      <c r="U88" s="324" t="s">
        <v>277</v>
      </c>
      <c r="V88" s="319"/>
      <c r="W88" s="366"/>
      <c r="X88" s="290"/>
      <c r="Y88" s="291"/>
      <c r="Z88" s="290"/>
      <c r="AA88" s="291"/>
      <c r="AB88" s="290"/>
      <c r="AC88" s="291"/>
      <c r="AD88" s="329"/>
      <c r="AE88" s="291"/>
      <c r="AF88" s="291"/>
      <c r="AG88" s="291"/>
      <c r="AH88" s="291"/>
      <c r="AI88" s="493"/>
      <c r="AJ88" s="291">
        <v>64.7</v>
      </c>
      <c r="AK88" s="321"/>
      <c r="AL88" s="291"/>
      <c r="AM88" s="652"/>
      <c r="AN88" s="291"/>
      <c r="AO88" s="291"/>
      <c r="AP88" s="291"/>
      <c r="AQ88" s="291"/>
      <c r="AR88" s="291"/>
      <c r="AS88" s="291"/>
      <c r="AT88" s="291"/>
      <c r="AU88" s="291"/>
      <c r="AV88" s="291">
        <v>16.600000000000001</v>
      </c>
      <c r="AW88" s="291"/>
      <c r="AX88" s="291"/>
      <c r="AY88" s="321"/>
      <c r="AZ88" s="291"/>
      <c r="BA88" s="321"/>
      <c r="BB88" s="291"/>
      <c r="BC88" s="292"/>
      <c r="BD88" s="291">
        <v>80.5</v>
      </c>
      <c r="BE88" s="291"/>
      <c r="BF88" s="292"/>
      <c r="BG88" s="291"/>
      <c r="BH88" s="291"/>
      <c r="BI88" s="291">
        <v>5</v>
      </c>
      <c r="BJ88" s="291"/>
      <c r="BK88" s="626"/>
      <c r="BL88" s="291">
        <v>38.5</v>
      </c>
      <c r="BM88" s="291"/>
      <c r="BN88" s="292"/>
      <c r="BO88" s="291"/>
      <c r="BP88" s="291"/>
      <c r="BQ88" s="291"/>
      <c r="BR88" s="292"/>
      <c r="BS88" s="291"/>
      <c r="BT88" s="291"/>
      <c r="BU88" s="292"/>
      <c r="BV88" s="291"/>
      <c r="BW88" s="292"/>
      <c r="BX88" s="291"/>
      <c r="BZ88" s="292"/>
      <c r="CA88" s="291"/>
      <c r="CB88" s="291"/>
      <c r="CC88" s="291"/>
      <c r="CD88" s="291"/>
      <c r="CE88" s="366"/>
      <c r="CF88" s="291"/>
      <c r="CG88" s="292"/>
      <c r="CH88" s="291"/>
      <c r="CI88" s="321"/>
      <c r="CJ88" s="291">
        <v>18.2</v>
      </c>
      <c r="CK88" s="291"/>
      <c r="CL88" s="321"/>
      <c r="CM88" s="291">
        <v>31.3</v>
      </c>
      <c r="CN88" s="291"/>
      <c r="CO88" s="291"/>
      <c r="CP88" s="321"/>
      <c r="CQ88" s="291"/>
      <c r="CR88" s="291">
        <v>21.2</v>
      </c>
      <c r="CS88" s="291"/>
      <c r="CT88" s="291"/>
      <c r="CU88" s="291"/>
      <c r="CV88" s="291"/>
      <c r="CW88" s="291"/>
      <c r="CX88" s="321"/>
      <c r="CY88" s="291"/>
      <c r="CZ88" s="291"/>
      <c r="DA88" s="291"/>
      <c r="DB88" s="291"/>
      <c r="DC88" s="292"/>
      <c r="DD88" s="291"/>
      <c r="DE88" s="291">
        <v>2.5</v>
      </c>
      <c r="DF88" s="291">
        <v>5.4</v>
      </c>
      <c r="DG88" s="291">
        <v>6.4</v>
      </c>
      <c r="DH88" s="291">
        <v>4.4000000000000004</v>
      </c>
      <c r="DI88" s="291">
        <v>5.9</v>
      </c>
      <c r="DJ88" s="291">
        <v>1.5</v>
      </c>
      <c r="DK88" s="291">
        <v>1</v>
      </c>
      <c r="DL88" s="291">
        <v>13.4</v>
      </c>
      <c r="DM88" s="291"/>
      <c r="DN88" s="291"/>
      <c r="DO88" s="292"/>
      <c r="DP88" s="291"/>
      <c r="DQ88" s="291"/>
      <c r="DR88" s="291">
        <v>13.7</v>
      </c>
      <c r="DS88" s="292"/>
      <c r="DT88" s="291"/>
      <c r="DU88" s="291"/>
      <c r="DV88" s="291"/>
      <c r="DW88" s="291"/>
      <c r="DX88" s="291"/>
      <c r="DY88" s="291"/>
      <c r="DZ88" s="291"/>
      <c r="EA88" s="367"/>
      <c r="EB88" s="291"/>
      <c r="EC88" s="292"/>
      <c r="ED88" s="321"/>
      <c r="EE88" s="291"/>
      <c r="EF88" s="291"/>
      <c r="EG88" s="291"/>
      <c r="EH88" s="291"/>
      <c r="EI88" s="321"/>
      <c r="EJ88" s="291"/>
      <c r="EK88" s="321"/>
      <c r="EL88" s="291"/>
      <c r="EM88" s="291"/>
      <c r="EN88" s="321"/>
      <c r="EO88" s="291"/>
      <c r="EP88" s="346"/>
      <c r="EQ88" s="291"/>
      <c r="ER88" s="291"/>
      <c r="ES88" s="291"/>
      <c r="ET88" s="291"/>
      <c r="EU88" s="291"/>
      <c r="EV88" s="291"/>
      <c r="EW88" s="292"/>
      <c r="EX88" s="321"/>
      <c r="EY88" s="291">
        <v>79.7</v>
      </c>
      <c r="EZ88" s="291"/>
      <c r="FA88" s="321"/>
      <c r="FB88" s="291">
        <v>73.3</v>
      </c>
      <c r="FC88" s="291"/>
      <c r="FD88" s="291"/>
      <c r="FE88" s="321"/>
      <c r="FF88" s="291"/>
      <c r="FG88" s="321"/>
      <c r="FH88" s="291"/>
      <c r="FI88" s="291"/>
      <c r="FJ88" s="321"/>
      <c r="FK88" s="291"/>
      <c r="FL88" s="291"/>
      <c r="FM88" s="291"/>
      <c r="FN88" s="610"/>
      <c r="FO88" s="291"/>
      <c r="FP88" s="292"/>
      <c r="FQ88" s="291">
        <v>70.2</v>
      </c>
      <c r="FR88" s="321"/>
      <c r="FS88" s="291"/>
      <c r="FT88" s="321"/>
      <c r="FU88" s="291"/>
      <c r="FV88" s="291"/>
      <c r="FW88" s="291"/>
      <c r="FX88" s="291"/>
      <c r="FY88" s="291"/>
      <c r="FZ88" s="321"/>
      <c r="GA88" s="291"/>
      <c r="GB88" s="292"/>
      <c r="GC88" s="291"/>
      <c r="GD88" s="291"/>
      <c r="GE88" s="291"/>
      <c r="GF88" s="292"/>
      <c r="GG88" s="291">
        <v>81.3</v>
      </c>
      <c r="GH88" s="366"/>
      <c r="GI88" s="291">
        <v>38.6</v>
      </c>
      <c r="GJ88" s="292"/>
      <c r="GK88" s="291"/>
      <c r="GL88" s="291"/>
      <c r="GM88" s="292"/>
      <c r="GN88" s="291"/>
      <c r="GO88" s="291"/>
      <c r="GP88" s="291"/>
      <c r="GQ88" s="291"/>
      <c r="GR88" s="291"/>
      <c r="GS88" s="366"/>
      <c r="GT88" s="291"/>
      <c r="GU88" s="292"/>
      <c r="GV88" s="321"/>
      <c r="GW88" s="291">
        <v>50.2</v>
      </c>
      <c r="GX88" s="291"/>
      <c r="GY88" s="321"/>
      <c r="GZ88" s="291"/>
      <c r="HA88" s="291">
        <v>47</v>
      </c>
      <c r="HB88" s="291"/>
      <c r="HC88" s="291">
        <v>26.9</v>
      </c>
      <c r="HD88" s="291"/>
      <c r="HE88" s="291"/>
      <c r="HF88" s="291"/>
      <c r="HG88" s="291"/>
      <c r="HH88" s="292"/>
      <c r="HI88" s="291"/>
      <c r="HJ88" s="291"/>
      <c r="HK88" s="291"/>
      <c r="HL88" s="291"/>
      <c r="HM88" s="291"/>
      <c r="HN88" s="291"/>
      <c r="HO88" s="292"/>
      <c r="HP88" s="321"/>
      <c r="HQ88" s="291">
        <v>49.5</v>
      </c>
      <c r="HR88" s="291"/>
      <c r="HS88" s="291"/>
      <c r="HT88" s="321"/>
      <c r="HU88" s="291"/>
      <c r="HV88" s="291"/>
      <c r="HW88" s="291"/>
      <c r="HX88" s="291"/>
      <c r="HY88" s="321"/>
      <c r="HZ88" s="291"/>
      <c r="IA88" s="366"/>
      <c r="IB88" s="292"/>
      <c r="IC88" s="291">
        <v>64.7</v>
      </c>
      <c r="ID88" s="291"/>
      <c r="IE88" s="291"/>
      <c r="IF88" s="291"/>
      <c r="IG88" s="291"/>
      <c r="IH88" s="291"/>
      <c r="II88" s="291"/>
      <c r="IJ88" s="291"/>
      <c r="IK88" s="366"/>
      <c r="IL88" s="292"/>
      <c r="IM88" s="291"/>
      <c r="IN88" s="291"/>
      <c r="IO88" s="291"/>
      <c r="IP88" s="291"/>
      <c r="IQ88" s="291"/>
      <c r="IR88" s="291"/>
      <c r="IS88" s="366"/>
      <c r="IT88" s="291">
        <v>3.9</v>
      </c>
      <c r="IU88" s="291"/>
      <c r="IV88" s="292"/>
      <c r="IW88" s="291"/>
      <c r="IX88" s="291"/>
      <c r="IY88" s="321"/>
      <c r="IZ88" s="291"/>
      <c r="JA88" s="291"/>
      <c r="JB88" s="321"/>
      <c r="JC88" s="291"/>
      <c r="JD88" s="291"/>
      <c r="JE88" s="291"/>
      <c r="JF88" s="321"/>
      <c r="JG88" s="291"/>
      <c r="JH88" s="292"/>
      <c r="JI88" s="291"/>
      <c r="JJ88" s="291">
        <v>44</v>
      </c>
      <c r="JK88" s="291"/>
      <c r="JL88" s="291"/>
      <c r="JM88" s="292"/>
      <c r="JN88" s="291"/>
      <c r="JO88" s="429"/>
      <c r="JP88" s="366"/>
      <c r="JQ88" s="292"/>
      <c r="JR88" s="432"/>
      <c r="JS88" s="291">
        <v>68.3</v>
      </c>
      <c r="JT88" s="291">
        <v>53.6</v>
      </c>
      <c r="JU88" s="291"/>
      <c r="JV88" s="291"/>
      <c r="JW88" s="291"/>
      <c r="JX88" s="291"/>
      <c r="JY88" s="291"/>
      <c r="JZ88" s="291">
        <v>61.4</v>
      </c>
      <c r="KA88" s="291"/>
      <c r="KB88" s="291"/>
      <c r="KC88" s="291"/>
      <c r="KD88" s="292"/>
      <c r="KE88" s="291"/>
      <c r="KF88" s="291"/>
      <c r="KG88" s="291"/>
      <c r="KH88" s="292"/>
      <c r="KI88" s="291"/>
      <c r="KJ88" s="291"/>
      <c r="KK88" s="291"/>
      <c r="KL88" s="291"/>
      <c r="KM88" s="292"/>
      <c r="KN88" s="291">
        <v>59.2</v>
      </c>
      <c r="KO88" s="291">
        <v>39.799999999999997</v>
      </c>
      <c r="KP88" s="291">
        <v>47</v>
      </c>
      <c r="KQ88" s="292"/>
      <c r="KR88" s="291"/>
      <c r="KS88" s="291"/>
      <c r="KT88" s="291"/>
      <c r="KU88" s="320"/>
      <c r="KV88" s="292"/>
      <c r="KW88" s="291"/>
      <c r="KX88" s="291"/>
      <c r="KY88" s="291"/>
      <c r="KZ88" s="291"/>
      <c r="LA88" s="291"/>
      <c r="LB88" s="292"/>
      <c r="LC88" s="291"/>
      <c r="LD88" s="291"/>
      <c r="LE88" s="291"/>
      <c r="LF88" s="321"/>
      <c r="LG88" s="291"/>
      <c r="LH88" s="291"/>
      <c r="LI88" s="291"/>
      <c r="LJ88" s="292"/>
      <c r="LK88" s="291"/>
      <c r="LL88" s="291"/>
      <c r="LM88" s="291"/>
      <c r="LN88" s="291"/>
      <c r="LO88" s="291"/>
      <c r="LP88" s="291"/>
      <c r="LQ88" s="291"/>
      <c r="LR88" s="291"/>
      <c r="LS88" s="291"/>
      <c r="LT88" s="291"/>
      <c r="LU88" s="291"/>
      <c r="LV88" s="291"/>
      <c r="LW88" s="291"/>
      <c r="LX88" s="291"/>
      <c r="LY88" s="292"/>
      <c r="LZ88" s="291"/>
      <c r="MA88" s="291"/>
      <c r="MB88" s="291"/>
      <c r="MC88" s="291"/>
      <c r="MD88" s="291"/>
      <c r="ME88" s="292"/>
      <c r="MF88" s="291"/>
      <c r="MG88" s="291"/>
      <c r="MH88" s="291"/>
      <c r="MI88" s="291"/>
      <c r="MJ88" s="292"/>
      <c r="MK88" s="291"/>
      <c r="ML88" s="291"/>
      <c r="MM88" s="291"/>
      <c r="MN88" s="291"/>
      <c r="MO88" s="291"/>
      <c r="MP88" s="291">
        <v>61.4</v>
      </c>
      <c r="MQ88" s="322"/>
      <c r="MR88" s="291"/>
      <c r="MS88" s="291"/>
      <c r="MT88" s="291"/>
      <c r="MU88" s="291"/>
      <c r="MV88" s="291"/>
      <c r="MW88" s="291">
        <v>3.4</v>
      </c>
      <c r="MX88" s="291"/>
      <c r="MY88" s="291"/>
      <c r="MZ88" s="291"/>
      <c r="NA88" s="281" t="s">
        <v>1084</v>
      </c>
      <c r="NB88" s="281"/>
      <c r="NC88" s="281" t="s">
        <v>1085</v>
      </c>
      <c r="ND88" s="281"/>
    </row>
    <row r="89" spans="1:368" s="222" customFormat="1" ht="12">
      <c r="A89" s="1260">
        <v>59</v>
      </c>
      <c r="B89" s="199" t="s">
        <v>269</v>
      </c>
      <c r="C89" s="201">
        <v>2014</v>
      </c>
      <c r="D89" s="200" t="s">
        <v>244</v>
      </c>
      <c r="E89" s="200" t="s">
        <v>81</v>
      </c>
      <c r="F89" s="200" t="s">
        <v>25</v>
      </c>
      <c r="G89" s="220">
        <v>224</v>
      </c>
      <c r="H89" s="221">
        <v>0.66100000000000003</v>
      </c>
      <c r="I89" s="202"/>
      <c r="J89" s="201" t="s">
        <v>270</v>
      </c>
      <c r="K89" s="200" t="s">
        <v>271</v>
      </c>
      <c r="L89" s="200" t="s">
        <v>272</v>
      </c>
      <c r="M89" s="201" t="s">
        <v>273</v>
      </c>
      <c r="N89" s="201" t="s">
        <v>274</v>
      </c>
      <c r="O89" s="201" t="s">
        <v>275</v>
      </c>
      <c r="P89" s="221">
        <v>0.93799999999999994</v>
      </c>
      <c r="Q89" s="201"/>
      <c r="R89" s="200"/>
      <c r="S89" s="205" t="s">
        <v>276</v>
      </c>
      <c r="T89" s="205" t="s">
        <v>117</v>
      </c>
      <c r="U89" s="259" t="s">
        <v>277</v>
      </c>
      <c r="V89" s="253"/>
      <c r="W89" s="368"/>
      <c r="X89" s="208"/>
      <c r="Y89" s="209"/>
      <c r="Z89" s="571"/>
      <c r="AA89" s="209"/>
      <c r="AB89" s="571"/>
      <c r="AC89" s="209"/>
      <c r="AD89" s="331"/>
      <c r="AE89" s="209"/>
      <c r="AF89" s="209"/>
      <c r="AG89" s="209"/>
      <c r="AH89" s="209"/>
      <c r="AI89" s="572"/>
      <c r="AJ89" s="209">
        <v>69.5</v>
      </c>
      <c r="AK89" s="256"/>
      <c r="AL89" s="209"/>
      <c r="AM89" s="651"/>
      <c r="AN89" s="209"/>
      <c r="AO89" s="209"/>
      <c r="AP89" s="209"/>
      <c r="AQ89" s="209"/>
      <c r="AR89" s="209"/>
      <c r="AS89" s="209"/>
      <c r="AT89" s="209"/>
      <c r="AU89" s="209"/>
      <c r="AV89" s="209">
        <v>23.5</v>
      </c>
      <c r="AW89" s="209"/>
      <c r="AX89" s="209"/>
      <c r="AY89" s="256"/>
      <c r="AZ89" s="209"/>
      <c r="BA89" s="256"/>
      <c r="BB89" s="209"/>
      <c r="BC89" s="255"/>
      <c r="BD89" s="209">
        <v>80.5</v>
      </c>
      <c r="BE89" s="209"/>
      <c r="BF89" s="255"/>
      <c r="BG89" s="209"/>
      <c r="BH89" s="209"/>
      <c r="BI89" s="209">
        <v>5</v>
      </c>
      <c r="BJ89" s="209"/>
      <c r="BK89" s="631"/>
      <c r="BL89" s="209">
        <v>47.3</v>
      </c>
      <c r="BM89" s="209"/>
      <c r="BN89" s="255"/>
      <c r="BO89" s="209"/>
      <c r="BP89" s="209"/>
      <c r="BQ89" s="209"/>
      <c r="BR89" s="255"/>
      <c r="BS89" s="209"/>
      <c r="BT89" s="209"/>
      <c r="BU89" s="255"/>
      <c r="BV89" s="209"/>
      <c r="BW89" s="255"/>
      <c r="BX89" s="209"/>
      <c r="BZ89" s="255"/>
      <c r="CA89" s="209"/>
      <c r="CB89" s="209"/>
      <c r="CC89" s="209"/>
      <c r="CD89" s="209"/>
      <c r="CE89" s="368"/>
      <c r="CF89" s="209"/>
      <c r="CG89" s="255"/>
      <c r="CH89" s="209"/>
      <c r="CI89" s="256"/>
      <c r="CJ89" s="209">
        <v>22.8</v>
      </c>
      <c r="CK89" s="209"/>
      <c r="CL89" s="256"/>
      <c r="CM89" s="209">
        <v>35.299999999999997</v>
      </c>
      <c r="CN89" s="209"/>
      <c r="CO89" s="209"/>
      <c r="CP89" s="256"/>
      <c r="CQ89" s="209"/>
      <c r="CR89" s="209">
        <v>26.8</v>
      </c>
      <c r="CS89" s="209"/>
      <c r="CT89" s="209"/>
      <c r="CU89" s="209"/>
      <c r="CV89" s="209"/>
      <c r="CW89" s="209"/>
      <c r="CX89" s="256"/>
      <c r="CY89" s="209"/>
      <c r="CZ89" s="209"/>
      <c r="DA89" s="209"/>
      <c r="DB89" s="209"/>
      <c r="DC89" s="255"/>
      <c r="DD89" s="209"/>
      <c r="DE89" s="209">
        <v>2.7</v>
      </c>
      <c r="DF89" s="209">
        <v>6.5</v>
      </c>
      <c r="DG89" s="209">
        <v>8.1</v>
      </c>
      <c r="DH89" s="209">
        <v>5.9</v>
      </c>
      <c r="DI89" s="209">
        <v>8.1</v>
      </c>
      <c r="DJ89" s="209">
        <v>1.4</v>
      </c>
      <c r="DK89" s="209">
        <v>1.4</v>
      </c>
      <c r="DL89" s="209">
        <v>15.3</v>
      </c>
      <c r="DM89" s="209"/>
      <c r="DN89" s="209"/>
      <c r="DO89" s="255"/>
      <c r="DP89" s="209"/>
      <c r="DQ89" s="209"/>
      <c r="DR89" s="209">
        <v>19.2</v>
      </c>
      <c r="DS89" s="255"/>
      <c r="DT89" s="209"/>
      <c r="DU89" s="209"/>
      <c r="DV89" s="209"/>
      <c r="DW89" s="209"/>
      <c r="DX89" s="209"/>
      <c r="DY89" s="209"/>
      <c r="DZ89" s="209"/>
      <c r="EA89" s="373"/>
      <c r="EB89" s="209"/>
      <c r="EC89" s="255"/>
      <c r="ED89" s="256"/>
      <c r="EE89" s="209"/>
      <c r="EF89" s="209"/>
      <c r="EG89" s="209"/>
      <c r="EH89" s="209"/>
      <c r="EI89" s="256"/>
      <c r="EJ89" s="209"/>
      <c r="EK89" s="256"/>
      <c r="EL89" s="209"/>
      <c r="EM89" s="209"/>
      <c r="EN89" s="256"/>
      <c r="EO89" s="209"/>
      <c r="EP89" s="344"/>
      <c r="EQ89" s="209"/>
      <c r="ER89" s="209"/>
      <c r="ES89" s="209"/>
      <c r="ET89" s="209"/>
      <c r="EU89" s="209"/>
      <c r="EV89" s="209"/>
      <c r="EW89" s="255"/>
      <c r="EX89" s="256"/>
      <c r="EY89" s="209">
        <v>85</v>
      </c>
      <c r="EZ89" s="209"/>
      <c r="FA89" s="256"/>
      <c r="FB89" s="209">
        <v>76.5</v>
      </c>
      <c r="FC89" s="209"/>
      <c r="FD89" s="209"/>
      <c r="FE89" s="256"/>
      <c r="FF89" s="209"/>
      <c r="FG89" s="256"/>
      <c r="FH89" s="209"/>
      <c r="FI89" s="209"/>
      <c r="FJ89" s="256"/>
      <c r="FK89" s="209"/>
      <c r="FL89" s="209"/>
      <c r="FM89" s="209"/>
      <c r="FN89" s="612"/>
      <c r="FO89" s="209"/>
      <c r="FP89" s="255"/>
      <c r="FQ89" s="209">
        <v>82.3</v>
      </c>
      <c r="FR89" s="256"/>
      <c r="FS89" s="209"/>
      <c r="FT89" s="256"/>
      <c r="FU89" s="209"/>
      <c r="FV89" s="209"/>
      <c r="FW89" s="209"/>
      <c r="FX89" s="209"/>
      <c r="FY89" s="209"/>
      <c r="FZ89" s="256"/>
      <c r="GA89" s="209"/>
      <c r="GB89" s="255"/>
      <c r="GC89" s="209"/>
      <c r="GD89" s="209"/>
      <c r="GE89" s="209"/>
      <c r="GF89" s="255"/>
      <c r="GG89" s="209">
        <v>84.5</v>
      </c>
      <c r="GH89" s="368"/>
      <c r="GI89" s="209">
        <v>45.7</v>
      </c>
      <c r="GJ89" s="255"/>
      <c r="GK89" s="209"/>
      <c r="GL89" s="209"/>
      <c r="GM89" s="255"/>
      <c r="GN89" s="209"/>
      <c r="GO89" s="209"/>
      <c r="GP89" s="209"/>
      <c r="GQ89" s="209"/>
      <c r="GR89" s="209"/>
      <c r="GS89" s="368"/>
      <c r="GT89" s="209"/>
      <c r="GU89" s="255"/>
      <c r="GV89" s="256"/>
      <c r="GW89" s="209">
        <v>55</v>
      </c>
      <c r="GX89" s="209"/>
      <c r="GY89" s="256"/>
      <c r="GZ89" s="209"/>
      <c r="HA89" s="209">
        <v>46.6</v>
      </c>
      <c r="HB89" s="209"/>
      <c r="HC89" s="209">
        <v>38.1</v>
      </c>
      <c r="HD89" s="209"/>
      <c r="HE89" s="209"/>
      <c r="HF89" s="209"/>
      <c r="HG89" s="209"/>
      <c r="HH89" s="255"/>
      <c r="HI89" s="209"/>
      <c r="HJ89" s="209"/>
      <c r="HK89" s="209"/>
      <c r="HL89" s="209"/>
      <c r="HM89" s="209"/>
      <c r="HN89" s="209"/>
      <c r="HO89" s="255"/>
      <c r="HP89" s="256"/>
      <c r="HQ89" s="209">
        <v>58.8</v>
      </c>
      <c r="HR89" s="209"/>
      <c r="HS89" s="209"/>
      <c r="HT89" s="256"/>
      <c r="HU89" s="209"/>
      <c r="HV89" s="209"/>
      <c r="HW89" s="209"/>
      <c r="HX89" s="209"/>
      <c r="HY89" s="256"/>
      <c r="HZ89" s="209"/>
      <c r="IA89" s="368"/>
      <c r="IB89" s="255"/>
      <c r="IC89" s="209">
        <v>70</v>
      </c>
      <c r="ID89" s="209"/>
      <c r="IE89" s="209"/>
      <c r="IF89" s="209"/>
      <c r="IG89" s="209"/>
      <c r="IH89" s="209"/>
      <c r="II89" s="209"/>
      <c r="IJ89" s="209"/>
      <c r="IK89" s="368"/>
      <c r="IL89" s="255"/>
      <c r="IM89" s="209"/>
      <c r="IN89" s="209"/>
      <c r="IO89" s="209"/>
      <c r="IP89" s="209"/>
      <c r="IQ89" s="209"/>
      <c r="IR89" s="209"/>
      <c r="IS89" s="368"/>
      <c r="IT89" s="209">
        <v>5.8</v>
      </c>
      <c r="IU89" s="209"/>
      <c r="IV89" s="255"/>
      <c r="IW89" s="209"/>
      <c r="IX89" s="209"/>
      <c r="IY89" s="256"/>
      <c r="IZ89" s="209"/>
      <c r="JA89" s="209"/>
      <c r="JB89" s="256"/>
      <c r="JC89" s="209"/>
      <c r="JD89" s="209"/>
      <c r="JE89" s="209"/>
      <c r="JF89" s="256"/>
      <c r="JG89" s="209"/>
      <c r="JH89" s="255"/>
      <c r="JI89" s="209"/>
      <c r="JJ89" s="209">
        <v>52.5</v>
      </c>
      <c r="JK89" s="209"/>
      <c r="JL89" s="209"/>
      <c r="JM89" s="255"/>
      <c r="JN89" s="209"/>
      <c r="JO89" s="431"/>
      <c r="JP89" s="368"/>
      <c r="JQ89" s="255"/>
      <c r="JR89" s="434"/>
      <c r="JS89" s="209">
        <v>72.400000000000006</v>
      </c>
      <c r="JT89" s="209">
        <v>60.6</v>
      </c>
      <c r="JU89" s="209"/>
      <c r="JV89" s="209"/>
      <c r="JW89" s="209"/>
      <c r="JX89" s="209"/>
      <c r="JY89" s="209"/>
      <c r="JZ89" s="209">
        <v>63.3</v>
      </c>
      <c r="KA89" s="209"/>
      <c r="KB89" s="209"/>
      <c r="KC89" s="209"/>
      <c r="KD89" s="255"/>
      <c r="KE89" s="209"/>
      <c r="KF89" s="209"/>
      <c r="KG89" s="209"/>
      <c r="KH89" s="255"/>
      <c r="KI89" s="209"/>
      <c r="KJ89" s="209"/>
      <c r="KK89" s="209"/>
      <c r="KL89" s="209"/>
      <c r="KM89" s="255"/>
      <c r="KN89" s="209">
        <v>64.3</v>
      </c>
      <c r="KO89" s="209">
        <v>44.3</v>
      </c>
      <c r="KP89" s="209">
        <v>46.6</v>
      </c>
      <c r="KQ89" s="255"/>
      <c r="KR89" s="209"/>
      <c r="KS89" s="209"/>
      <c r="KT89" s="209"/>
      <c r="KU89" s="254"/>
      <c r="KV89" s="255"/>
      <c r="KW89" s="209"/>
      <c r="KX89" s="209"/>
      <c r="KY89" s="209"/>
      <c r="KZ89" s="209"/>
      <c r="LA89" s="209"/>
      <c r="LB89" s="255"/>
      <c r="LC89" s="209"/>
      <c r="LD89" s="209"/>
      <c r="LE89" s="209"/>
      <c r="LF89" s="256"/>
      <c r="LG89" s="209"/>
      <c r="LH89" s="209"/>
      <c r="LI89" s="209"/>
      <c r="LJ89" s="255"/>
      <c r="LK89" s="209"/>
      <c r="LL89" s="209"/>
      <c r="LM89" s="209"/>
      <c r="LN89" s="209"/>
      <c r="LO89" s="209"/>
      <c r="LP89" s="209"/>
      <c r="LQ89" s="209"/>
      <c r="LR89" s="209"/>
      <c r="LS89" s="209"/>
      <c r="LT89" s="209"/>
      <c r="LU89" s="209"/>
      <c r="LV89" s="209"/>
      <c r="LW89" s="209"/>
      <c r="LX89" s="209"/>
      <c r="LY89" s="255"/>
      <c r="LZ89" s="209"/>
      <c r="MA89" s="209"/>
      <c r="MB89" s="209"/>
      <c r="MC89" s="209"/>
      <c r="MD89" s="209"/>
      <c r="ME89" s="255"/>
      <c r="MF89" s="209"/>
      <c r="MG89" s="209"/>
      <c r="MH89" s="209"/>
      <c r="MI89" s="209"/>
      <c r="MJ89" s="255"/>
      <c r="MK89" s="209"/>
      <c r="ML89" s="209"/>
      <c r="MM89" s="209"/>
      <c r="MN89" s="209"/>
      <c r="MO89" s="209"/>
      <c r="MP89" s="209">
        <v>63.8</v>
      </c>
      <c r="MQ89" s="257"/>
      <c r="MR89" s="209"/>
      <c r="MS89" s="209"/>
      <c r="MT89" s="209"/>
      <c r="MU89" s="209"/>
      <c r="MV89" s="209"/>
      <c r="MW89" s="209">
        <v>3</v>
      </c>
      <c r="MX89" s="209"/>
      <c r="MY89" s="209"/>
      <c r="MZ89" s="209"/>
      <c r="NA89" s="200" t="s">
        <v>1084</v>
      </c>
      <c r="NB89" s="200"/>
      <c r="NC89" s="200" t="s">
        <v>1085</v>
      </c>
      <c r="ND89" s="200"/>
    </row>
    <row r="90" spans="1:368" s="222" customFormat="1" ht="12">
      <c r="A90" s="1260">
        <v>59</v>
      </c>
      <c r="B90" s="199" t="s">
        <v>269</v>
      </c>
      <c r="C90" s="201">
        <v>2014</v>
      </c>
      <c r="D90" s="200" t="s">
        <v>244</v>
      </c>
      <c r="E90" s="200" t="s">
        <v>81</v>
      </c>
      <c r="F90" s="200" t="s">
        <v>25</v>
      </c>
      <c r="G90" s="220">
        <v>251</v>
      </c>
      <c r="H90" s="221">
        <v>0.57399999999999995</v>
      </c>
      <c r="I90" s="202"/>
      <c r="J90" s="201" t="s">
        <v>278</v>
      </c>
      <c r="K90" s="200" t="s">
        <v>279</v>
      </c>
      <c r="L90" s="200" t="s">
        <v>272</v>
      </c>
      <c r="M90" s="201" t="s">
        <v>280</v>
      </c>
      <c r="N90" s="201" t="s">
        <v>274</v>
      </c>
      <c r="O90" s="201" t="s">
        <v>281</v>
      </c>
      <c r="P90" s="221">
        <v>0.9</v>
      </c>
      <c r="Q90" s="201"/>
      <c r="R90" s="200"/>
      <c r="S90" s="205" t="s">
        <v>276</v>
      </c>
      <c r="T90" s="205" t="s">
        <v>117</v>
      </c>
      <c r="U90" s="259" t="s">
        <v>277</v>
      </c>
      <c r="V90" s="253"/>
      <c r="W90" s="368"/>
      <c r="X90" s="208"/>
      <c r="Y90" s="209"/>
      <c r="Z90" s="571"/>
      <c r="AA90" s="209"/>
      <c r="AB90" s="571"/>
      <c r="AC90" s="209"/>
      <c r="AD90" s="331"/>
      <c r="AE90" s="209"/>
      <c r="AF90" s="209"/>
      <c r="AG90" s="209"/>
      <c r="AH90" s="209"/>
      <c r="AI90" s="572"/>
      <c r="AJ90" s="209">
        <v>59.6</v>
      </c>
      <c r="AK90" s="256"/>
      <c r="AL90" s="209"/>
      <c r="AM90" s="651"/>
      <c r="AN90" s="209"/>
      <c r="AO90" s="209"/>
      <c r="AP90" s="209"/>
      <c r="AQ90" s="209"/>
      <c r="AR90" s="209"/>
      <c r="AS90" s="209"/>
      <c r="AT90" s="209"/>
      <c r="AU90" s="209"/>
      <c r="AV90" s="209">
        <v>10.4</v>
      </c>
      <c r="AW90" s="209"/>
      <c r="AX90" s="209"/>
      <c r="AY90" s="256"/>
      <c r="AZ90" s="209"/>
      <c r="BA90" s="256"/>
      <c r="BB90" s="209"/>
      <c r="BC90" s="255"/>
      <c r="BD90" s="209">
        <v>79.599999999999994</v>
      </c>
      <c r="BE90" s="209"/>
      <c r="BF90" s="255"/>
      <c r="BG90" s="209"/>
      <c r="BH90" s="209"/>
      <c r="BI90" s="209">
        <v>5</v>
      </c>
      <c r="BJ90" s="209"/>
      <c r="BK90" s="631"/>
      <c r="BL90" s="209">
        <v>30.8</v>
      </c>
      <c r="BM90" s="209"/>
      <c r="BN90" s="255"/>
      <c r="BO90" s="209"/>
      <c r="BP90" s="209"/>
      <c r="BQ90" s="209"/>
      <c r="BR90" s="255"/>
      <c r="BS90" s="209"/>
      <c r="BT90" s="209"/>
      <c r="BU90" s="255"/>
      <c r="BV90" s="209"/>
      <c r="BW90" s="255"/>
      <c r="BX90" s="209"/>
      <c r="BZ90" s="255"/>
      <c r="CA90" s="209"/>
      <c r="CB90" s="209"/>
      <c r="CC90" s="209"/>
      <c r="CD90" s="209"/>
      <c r="CE90" s="368"/>
      <c r="CF90" s="209"/>
      <c r="CG90" s="255"/>
      <c r="CH90" s="209"/>
      <c r="CI90" s="256"/>
      <c r="CJ90" s="209">
        <v>13.5</v>
      </c>
      <c r="CK90" s="209"/>
      <c r="CL90" s="256"/>
      <c r="CM90" s="209">
        <v>27.9</v>
      </c>
      <c r="CN90" s="209"/>
      <c r="CO90" s="209"/>
      <c r="CP90" s="256"/>
      <c r="CQ90" s="209"/>
      <c r="CR90" s="209">
        <v>16.399999999999999</v>
      </c>
      <c r="CS90" s="209"/>
      <c r="CT90" s="209"/>
      <c r="CU90" s="209"/>
      <c r="CV90" s="209"/>
      <c r="CW90" s="209"/>
      <c r="CX90" s="256"/>
      <c r="CY90" s="209"/>
      <c r="CZ90" s="209"/>
      <c r="DA90" s="209"/>
      <c r="DB90" s="209"/>
      <c r="DC90" s="255"/>
      <c r="DD90" s="209"/>
      <c r="DE90" s="209">
        <v>2.1</v>
      </c>
      <c r="DF90" s="209">
        <v>3.7</v>
      </c>
      <c r="DG90" s="209">
        <v>5.3</v>
      </c>
      <c r="DH90" s="209">
        <v>2.9</v>
      </c>
      <c r="DI90" s="209">
        <v>3.7</v>
      </c>
      <c r="DJ90" s="209">
        <v>1.7</v>
      </c>
      <c r="DK90" s="209">
        <v>0.8</v>
      </c>
      <c r="DL90" s="209">
        <v>11.7</v>
      </c>
      <c r="DM90" s="209"/>
      <c r="DN90" s="209"/>
      <c r="DO90" s="255"/>
      <c r="DP90" s="209"/>
      <c r="DQ90" s="209"/>
      <c r="DR90" s="209">
        <v>8.8000000000000007</v>
      </c>
      <c r="DS90" s="255"/>
      <c r="DT90" s="209"/>
      <c r="DU90" s="209"/>
      <c r="DV90" s="209"/>
      <c r="DW90" s="209"/>
      <c r="DX90" s="209"/>
      <c r="DY90" s="209"/>
      <c r="DZ90" s="209"/>
      <c r="EA90" s="373"/>
      <c r="EB90" s="209"/>
      <c r="EC90" s="255"/>
      <c r="ED90" s="256"/>
      <c r="EE90" s="209"/>
      <c r="EF90" s="209"/>
      <c r="EG90" s="209"/>
      <c r="EH90" s="209"/>
      <c r="EI90" s="256"/>
      <c r="EJ90" s="209"/>
      <c r="EK90" s="256"/>
      <c r="EL90" s="209"/>
      <c r="EM90" s="209"/>
      <c r="EN90" s="256"/>
      <c r="EO90" s="209"/>
      <c r="EP90" s="344"/>
      <c r="EQ90" s="209"/>
      <c r="ER90" s="209"/>
      <c r="ES90" s="209"/>
      <c r="ET90" s="209"/>
      <c r="EU90" s="209"/>
      <c r="EV90" s="209"/>
      <c r="EW90" s="255"/>
      <c r="EX90" s="256"/>
      <c r="EY90" s="209">
        <v>76.8</v>
      </c>
      <c r="EZ90" s="209"/>
      <c r="FA90" s="256"/>
      <c r="FB90" s="209">
        <v>69.5</v>
      </c>
      <c r="FC90" s="209"/>
      <c r="FD90" s="209"/>
      <c r="FE90" s="256"/>
      <c r="FF90" s="209"/>
      <c r="FG90" s="256"/>
      <c r="FH90" s="209"/>
      <c r="FI90" s="209"/>
      <c r="FJ90" s="256"/>
      <c r="FK90" s="209"/>
      <c r="FL90" s="209"/>
      <c r="FM90" s="209"/>
      <c r="FN90" s="612"/>
      <c r="FO90" s="209"/>
      <c r="FP90" s="255"/>
      <c r="FQ90" s="209">
        <v>63.2</v>
      </c>
      <c r="FR90" s="256"/>
      <c r="FS90" s="209"/>
      <c r="FT90" s="256"/>
      <c r="FU90" s="209"/>
      <c r="FV90" s="209"/>
      <c r="FW90" s="209"/>
      <c r="FX90" s="209"/>
      <c r="FY90" s="209"/>
      <c r="FZ90" s="256"/>
      <c r="GA90" s="209"/>
      <c r="GB90" s="255"/>
      <c r="GC90" s="209"/>
      <c r="GD90" s="209"/>
      <c r="GE90" s="209"/>
      <c r="GF90" s="255"/>
      <c r="GG90" s="209">
        <v>77.5</v>
      </c>
      <c r="GH90" s="368"/>
      <c r="GI90" s="209">
        <v>32.1</v>
      </c>
      <c r="GJ90" s="255"/>
      <c r="GK90" s="209"/>
      <c r="GL90" s="209"/>
      <c r="GM90" s="255"/>
      <c r="GN90" s="209"/>
      <c r="GO90" s="209"/>
      <c r="GP90" s="209"/>
      <c r="GQ90" s="209"/>
      <c r="GR90" s="209"/>
      <c r="GS90" s="368"/>
      <c r="GT90" s="209"/>
      <c r="GU90" s="255"/>
      <c r="GV90" s="256"/>
      <c r="GW90" s="209">
        <v>46.4</v>
      </c>
      <c r="GX90" s="209"/>
      <c r="GY90" s="256"/>
      <c r="GZ90" s="209"/>
      <c r="HA90" s="209">
        <v>46.6</v>
      </c>
      <c r="HB90" s="209"/>
      <c r="HC90" s="209">
        <v>16.8</v>
      </c>
      <c r="HD90" s="209"/>
      <c r="HE90" s="209"/>
      <c r="HF90" s="209"/>
      <c r="HG90" s="209"/>
      <c r="HH90" s="255"/>
      <c r="HI90" s="209"/>
      <c r="HJ90" s="209"/>
      <c r="HK90" s="209"/>
      <c r="HL90" s="209"/>
      <c r="HM90" s="209"/>
      <c r="HN90" s="209"/>
      <c r="HO90" s="255"/>
      <c r="HP90" s="256"/>
      <c r="HQ90" s="209">
        <v>40.700000000000003</v>
      </c>
      <c r="HR90" s="209"/>
      <c r="HS90" s="209"/>
      <c r="HT90" s="256"/>
      <c r="HU90" s="209"/>
      <c r="HV90" s="209"/>
      <c r="HW90" s="209"/>
      <c r="HX90" s="209"/>
      <c r="HY90" s="256"/>
      <c r="HZ90" s="209"/>
      <c r="IA90" s="368"/>
      <c r="IB90" s="255"/>
      <c r="IC90" s="209">
        <v>59.6</v>
      </c>
      <c r="ID90" s="209"/>
      <c r="IE90" s="209"/>
      <c r="IF90" s="209"/>
      <c r="IG90" s="209"/>
      <c r="IH90" s="209"/>
      <c r="II90" s="209"/>
      <c r="IJ90" s="209"/>
      <c r="IK90" s="368"/>
      <c r="IL90" s="255"/>
      <c r="IM90" s="209"/>
      <c r="IN90" s="209"/>
      <c r="IO90" s="209"/>
      <c r="IP90" s="209"/>
      <c r="IQ90" s="209"/>
      <c r="IR90" s="209"/>
      <c r="IS90" s="368"/>
      <c r="IT90" s="209">
        <v>2.4</v>
      </c>
      <c r="IU90" s="209"/>
      <c r="IV90" s="255"/>
      <c r="IW90" s="209"/>
      <c r="IX90" s="209"/>
      <c r="IY90" s="256"/>
      <c r="IZ90" s="209"/>
      <c r="JA90" s="209"/>
      <c r="JB90" s="256"/>
      <c r="JC90" s="209"/>
      <c r="JD90" s="209"/>
      <c r="JE90" s="209"/>
      <c r="JF90" s="256"/>
      <c r="JG90" s="209"/>
      <c r="JH90" s="255"/>
      <c r="JI90" s="209"/>
      <c r="JJ90" s="209">
        <v>35.700000000000003</v>
      </c>
      <c r="JK90" s="209"/>
      <c r="JL90" s="209"/>
      <c r="JM90" s="255"/>
      <c r="JN90" s="209"/>
      <c r="JO90" s="431"/>
      <c r="JP90" s="368"/>
      <c r="JQ90" s="255"/>
      <c r="JR90" s="434"/>
      <c r="JS90" s="209">
        <v>65.2</v>
      </c>
      <c r="JT90" s="209">
        <v>47.2</v>
      </c>
      <c r="JU90" s="209"/>
      <c r="JV90" s="209"/>
      <c r="JW90" s="209"/>
      <c r="JX90" s="209"/>
      <c r="JY90" s="209"/>
      <c r="JZ90" s="209">
        <v>60</v>
      </c>
      <c r="KA90" s="209"/>
      <c r="KB90" s="209"/>
      <c r="KC90" s="209"/>
      <c r="KD90" s="255"/>
      <c r="KE90" s="209"/>
      <c r="KF90" s="209"/>
      <c r="KG90" s="209"/>
      <c r="KH90" s="255"/>
      <c r="KI90" s="209"/>
      <c r="KJ90" s="209"/>
      <c r="KK90" s="209"/>
      <c r="KL90" s="209"/>
      <c r="KM90" s="255"/>
      <c r="KN90" s="209">
        <v>54.8</v>
      </c>
      <c r="KO90" s="209">
        <v>35.6</v>
      </c>
      <c r="KP90" s="209">
        <v>46.6</v>
      </c>
      <c r="KQ90" s="255"/>
      <c r="KR90" s="209"/>
      <c r="KS90" s="209"/>
      <c r="KT90" s="209"/>
      <c r="KU90" s="254"/>
      <c r="KV90" s="255"/>
      <c r="KW90" s="209"/>
      <c r="KX90" s="209"/>
      <c r="KY90" s="209"/>
      <c r="KZ90" s="209"/>
      <c r="LA90" s="209"/>
      <c r="LB90" s="255"/>
      <c r="LC90" s="209"/>
      <c r="LD90" s="209"/>
      <c r="LE90" s="209"/>
      <c r="LF90" s="256"/>
      <c r="LG90" s="209"/>
      <c r="LH90" s="209"/>
      <c r="LI90" s="209"/>
      <c r="LJ90" s="255"/>
      <c r="LK90" s="209"/>
      <c r="LL90" s="209"/>
      <c r="LM90" s="209"/>
      <c r="LN90" s="209"/>
      <c r="LO90" s="209"/>
      <c r="LP90" s="209"/>
      <c r="LQ90" s="209"/>
      <c r="LR90" s="209"/>
      <c r="LS90" s="209"/>
      <c r="LT90" s="209"/>
      <c r="LU90" s="209"/>
      <c r="LV90" s="209"/>
      <c r="LW90" s="209"/>
      <c r="LX90" s="209"/>
      <c r="LY90" s="255"/>
      <c r="LZ90" s="209"/>
      <c r="MA90" s="209"/>
      <c r="MB90" s="209"/>
      <c r="MC90" s="209"/>
      <c r="MD90" s="209"/>
      <c r="ME90" s="255"/>
      <c r="MF90" s="209"/>
      <c r="MG90" s="209"/>
      <c r="MH90" s="209"/>
      <c r="MI90" s="209"/>
      <c r="MJ90" s="255"/>
      <c r="MK90" s="209"/>
      <c r="ML90" s="209"/>
      <c r="MM90" s="209"/>
      <c r="MN90" s="209"/>
      <c r="MO90" s="209"/>
      <c r="MP90" s="209">
        <v>59.2</v>
      </c>
      <c r="MQ90" s="257"/>
      <c r="MR90" s="209"/>
      <c r="MS90" s="209"/>
      <c r="MT90" s="209"/>
      <c r="MU90" s="209"/>
      <c r="MV90" s="209"/>
      <c r="MW90" s="209">
        <v>4</v>
      </c>
      <c r="MX90" s="209"/>
      <c r="MY90" s="209"/>
      <c r="MZ90" s="209"/>
      <c r="NA90" s="200" t="s">
        <v>1084</v>
      </c>
      <c r="NB90" s="200"/>
      <c r="NC90" s="200" t="s">
        <v>1085</v>
      </c>
      <c r="ND90" s="200"/>
    </row>
    <row r="91" spans="1:368" s="20" customFormat="1">
      <c r="A91" s="1257"/>
      <c r="B91" s="684" t="s">
        <v>1364</v>
      </c>
      <c r="C91" s="20" t="s">
        <v>640</v>
      </c>
      <c r="D91" s="24" t="s">
        <v>640</v>
      </c>
      <c r="E91" s="24" t="s">
        <v>640</v>
      </c>
      <c r="F91" s="24" t="s">
        <v>640</v>
      </c>
      <c r="G91" s="25" t="s">
        <v>640</v>
      </c>
      <c r="H91" s="26" t="s">
        <v>640</v>
      </c>
      <c r="I91" s="27" t="s">
        <v>640</v>
      </c>
      <c r="J91" s="15" t="s">
        <v>640</v>
      </c>
      <c r="K91" s="68" t="s">
        <v>640</v>
      </c>
      <c r="L91" s="68" t="s">
        <v>640</v>
      </c>
      <c r="M91" s="15" t="s">
        <v>640</v>
      </c>
      <c r="N91" s="15" t="s">
        <v>640</v>
      </c>
      <c r="O91" s="15" t="s">
        <v>640</v>
      </c>
      <c r="P91" s="26" t="s">
        <v>640</v>
      </c>
      <c r="Q91" s="15" t="s">
        <v>640</v>
      </c>
      <c r="R91" s="24" t="s">
        <v>86</v>
      </c>
      <c r="S91" s="69" t="s">
        <v>1285</v>
      </c>
      <c r="T91" s="30"/>
      <c r="U91" s="24"/>
      <c r="V91" s="171"/>
      <c r="W91" s="657">
        <f>COUNTIF(X91:BJ91,"&gt;0")</f>
        <v>3</v>
      </c>
      <c r="X91" s="510">
        <f t="shared" ref="X91" si="937">COUNTA(Y91)</f>
        <v>0</v>
      </c>
      <c r="Y91" s="31"/>
      <c r="Z91" s="510">
        <f t="shared" ref="Z91" si="938">COUNTA(AA91)</f>
        <v>0</v>
      </c>
      <c r="AA91" s="31"/>
      <c r="AB91" s="510">
        <f t="shared" ref="AB91" si="939">COUNTA(AC91)</f>
        <v>0</v>
      </c>
      <c r="AC91" s="31"/>
      <c r="AD91" s="510">
        <f>COUNTA(AE91:AH91)</f>
        <v>1</v>
      </c>
      <c r="AE91" s="31"/>
      <c r="AF91" s="31"/>
      <c r="AG91" s="31"/>
      <c r="AH91" s="31">
        <v>34</v>
      </c>
      <c r="AI91" s="510">
        <f>COUNTA(AJ91,AL91,AN91:AX91,AZ91,BB91)</f>
        <v>0</v>
      </c>
      <c r="AJ91" s="31"/>
      <c r="AK91" s="133"/>
      <c r="AL91" s="31"/>
      <c r="AM91" s="351">
        <f>COUNTA(AN91:AX91)</f>
        <v>0</v>
      </c>
      <c r="AN91" s="31"/>
      <c r="AO91" s="31"/>
      <c r="AP91" s="31"/>
      <c r="AQ91" s="31"/>
      <c r="AR91" s="31"/>
      <c r="AS91" s="31"/>
      <c r="AT91" s="31"/>
      <c r="AU91" s="31"/>
      <c r="AV91" s="31"/>
      <c r="AW91" s="31"/>
      <c r="AX91" s="31"/>
      <c r="AY91" s="133"/>
      <c r="AZ91" s="31"/>
      <c r="BA91" s="133"/>
      <c r="BB91" s="31"/>
      <c r="BC91" s="522">
        <f>COUNTA(BD91:BE91)</f>
        <v>0</v>
      </c>
      <c r="BD91" s="31"/>
      <c r="BE91" s="31"/>
      <c r="BF91" s="522">
        <f>COUNTA(BG91:BJ91)</f>
        <v>1</v>
      </c>
      <c r="BG91" s="31"/>
      <c r="BH91" s="31"/>
      <c r="BI91" s="31"/>
      <c r="BJ91" s="31" t="s">
        <v>627</v>
      </c>
      <c r="BK91" s="657">
        <f>COUNTIF(BL91:CD91,"&gt;0")</f>
        <v>2</v>
      </c>
      <c r="BL91" s="31">
        <v>25</v>
      </c>
      <c r="BM91" s="31"/>
      <c r="BN91" s="510">
        <f>COUNTA(BO91:BQ91)</f>
        <v>1</v>
      </c>
      <c r="BO91" s="31"/>
      <c r="BP91" s="31" t="s">
        <v>627</v>
      </c>
      <c r="BQ91" s="31"/>
      <c r="BR91" s="510">
        <f>COUNTA(BS91:BT91)</f>
        <v>0</v>
      </c>
      <c r="BS91" s="31"/>
      <c r="BT91" s="31"/>
      <c r="BU91" s="510">
        <f>COUNTA(BV91)</f>
        <v>0</v>
      </c>
      <c r="BV91" s="31"/>
      <c r="BW91" s="510">
        <f>COUNTA(BX91:BY91)</f>
        <v>0</v>
      </c>
      <c r="BX91" s="31"/>
      <c r="BZ91" s="510">
        <f t="shared" ref="BZ91" si="940">COUNTA(CA91:CD91)</f>
        <v>0</v>
      </c>
      <c r="CA91" s="31"/>
      <c r="CB91" s="31"/>
      <c r="CC91" s="31"/>
      <c r="CD91" s="31"/>
      <c r="CE91" s="657">
        <f>COUNTIF(CF91:DZ91,"&gt;0")</f>
        <v>8</v>
      </c>
      <c r="CF91" s="31"/>
      <c r="CG91" s="510">
        <f>COUNTA(CH91,CJ91:CK91,CM91:CO91,CQ91:CW91,CY91:DB91)</f>
        <v>3</v>
      </c>
      <c r="CH91" s="31"/>
      <c r="CI91" s="133"/>
      <c r="CJ91" s="31">
        <v>17</v>
      </c>
      <c r="CK91" s="31"/>
      <c r="CL91" s="351">
        <f>COUNTA(CM91:CO91)</f>
        <v>1</v>
      </c>
      <c r="CM91" s="31">
        <v>36</v>
      </c>
      <c r="CN91" s="31"/>
      <c r="CO91" s="31"/>
      <c r="CP91" s="351">
        <f>COUNTA(CQ91:CW91)</f>
        <v>1</v>
      </c>
      <c r="CQ91" s="31"/>
      <c r="CR91" s="31">
        <v>24</v>
      </c>
      <c r="CS91" s="31"/>
      <c r="CT91" s="31"/>
      <c r="CU91" s="31"/>
      <c r="CV91" s="31"/>
      <c r="CW91" s="31"/>
      <c r="CX91" s="351">
        <f>COUNTA(CY91:DB91)</f>
        <v>0</v>
      </c>
      <c r="CY91" s="31"/>
      <c r="CZ91" s="31"/>
      <c r="DA91" s="31"/>
      <c r="DB91" s="31"/>
      <c r="DC91" s="510">
        <f>COUNTA(DD91:DN91)</f>
        <v>0</v>
      </c>
      <c r="DD91" s="31"/>
      <c r="DE91" s="31"/>
      <c r="DF91" s="31"/>
      <c r="DG91" s="31"/>
      <c r="DH91" s="31"/>
      <c r="DI91" s="31"/>
      <c r="DJ91" s="31"/>
      <c r="DK91" s="31"/>
      <c r="DL91" s="31"/>
      <c r="DM91" s="31"/>
      <c r="DN91" s="31"/>
      <c r="DO91" s="510">
        <f>COUNTA(DP91:DR91)</f>
        <v>2</v>
      </c>
      <c r="DP91" s="31"/>
      <c r="DQ91" s="31" t="s">
        <v>627</v>
      </c>
      <c r="DR91" s="31">
        <v>3</v>
      </c>
      <c r="DS91" s="510">
        <f>COUNTA(DT91:DZ91)</f>
        <v>0</v>
      </c>
      <c r="DT91" s="31"/>
      <c r="DU91" s="31"/>
      <c r="DV91" s="31"/>
      <c r="DW91" s="31"/>
      <c r="DX91" s="31"/>
      <c r="DY91" s="31"/>
      <c r="DZ91" s="31"/>
      <c r="EA91" s="657">
        <f>COUNTIF(EB91:FM91,"&gt;0")</f>
        <v>13</v>
      </c>
      <c r="EB91" s="31"/>
      <c r="EC91" s="510">
        <f>COUNTA(EE91:EH91,EJ91,EL91:EM91,EO91,EQ91:EV91)</f>
        <v>2</v>
      </c>
      <c r="ED91" s="351">
        <f>COUNTA(EE91:EH91)</f>
        <v>1</v>
      </c>
      <c r="EE91" s="31"/>
      <c r="EF91" s="31"/>
      <c r="EG91" s="31">
        <v>34</v>
      </c>
      <c r="EH91" s="31"/>
      <c r="EI91" s="133"/>
      <c r="EJ91" s="31"/>
      <c r="EK91" s="351">
        <f>COUNTA(EL91:EM91)</f>
        <v>1</v>
      </c>
      <c r="EL91" s="31" t="s">
        <v>627</v>
      </c>
      <c r="EM91" s="31"/>
      <c r="EN91" s="133"/>
      <c r="EO91" s="31"/>
      <c r="EP91" s="351">
        <f>COUNTA(EQ91:EV91)</f>
        <v>0</v>
      </c>
      <c r="EQ91" s="31"/>
      <c r="ER91" s="31"/>
      <c r="ES91" s="31"/>
      <c r="ET91" s="31"/>
      <c r="EU91" s="31"/>
      <c r="EV91" s="31"/>
      <c r="EW91" s="510">
        <f>COUNTA(EY91:EZ91,FB91:FD91,FF91,FH91:FI91,FK91:FM91)</f>
        <v>5</v>
      </c>
      <c r="EX91" s="351">
        <f>COUNTA(EY91:EZ91)</f>
        <v>1</v>
      </c>
      <c r="EY91" s="32">
        <v>52</v>
      </c>
      <c r="EZ91" s="31"/>
      <c r="FA91" s="351">
        <f>COUNTA(FB91:FD91)</f>
        <v>1</v>
      </c>
      <c r="FB91" s="31">
        <v>50</v>
      </c>
      <c r="FC91" s="31"/>
      <c r="FD91" s="31"/>
      <c r="FE91" s="133"/>
      <c r="FF91" s="31"/>
      <c r="FG91" s="351">
        <f>COUNTA(FH91:FI91)</f>
        <v>0</v>
      </c>
      <c r="FH91" s="31"/>
      <c r="FI91" s="31"/>
      <c r="FJ91" s="351">
        <f>COUNTA(FK91:FM91)</f>
        <v>3</v>
      </c>
      <c r="FK91" s="31">
        <v>57</v>
      </c>
      <c r="FL91" s="31">
        <v>22</v>
      </c>
      <c r="FM91" s="31">
        <v>34</v>
      </c>
      <c r="FN91" s="657">
        <f>COUNTIF(FO91:GG91,"&gt;0")</f>
        <v>6</v>
      </c>
      <c r="FO91" s="31"/>
      <c r="FP91" s="510">
        <f>COUNTA(FQ91,FS91,FU91:FY91,GA91,GC91:GE91,FO91)</f>
        <v>4</v>
      </c>
      <c r="FQ91" s="31">
        <v>53</v>
      </c>
      <c r="FR91" s="133"/>
      <c r="FS91" s="31"/>
      <c r="FT91" s="351">
        <f>COUNTA(FU91:FY91)</f>
        <v>1</v>
      </c>
      <c r="FU91" s="31" t="s">
        <v>627</v>
      </c>
      <c r="FV91" s="31"/>
      <c r="FW91" s="31"/>
      <c r="FX91" s="31"/>
      <c r="FY91" s="31"/>
      <c r="FZ91" s="133"/>
      <c r="GA91" s="31"/>
      <c r="GB91" s="510">
        <f>COUNTA(GC91:GE91)</f>
        <v>2</v>
      </c>
      <c r="GC91" s="31" t="s">
        <v>627</v>
      </c>
      <c r="GD91" s="31" t="s">
        <v>627</v>
      </c>
      <c r="GE91" s="31"/>
      <c r="GF91" s="510">
        <f t="shared" ref="GF91" si="941">COUNTA(GG91)</f>
        <v>1</v>
      </c>
      <c r="GG91" s="31">
        <v>50</v>
      </c>
      <c r="GH91" s="657">
        <f>COUNTIF(GI91:GR91,"&gt;0")</f>
        <v>0</v>
      </c>
      <c r="GI91" s="31"/>
      <c r="GJ91" s="510">
        <f>COUNTA(GK91)</f>
        <v>0</v>
      </c>
      <c r="GK91" s="31"/>
      <c r="GL91" s="31"/>
      <c r="GM91" s="510">
        <f>COUNTA(GN91:GR91)</f>
        <v>0</v>
      </c>
      <c r="GN91" s="31"/>
      <c r="GO91" s="31"/>
      <c r="GP91" s="31"/>
      <c r="GQ91" s="31"/>
      <c r="GR91" s="31"/>
      <c r="GS91" s="657">
        <f>COUNTIF(GT91:HZ91,"&gt;0")</f>
        <v>15</v>
      </c>
      <c r="GT91" s="31">
        <v>75</v>
      </c>
      <c r="GU91" s="510">
        <f t="shared" ref="GU91" si="942">COUNTA(GW91:GX91,GZ91:HG91)</f>
        <v>3</v>
      </c>
      <c r="GV91" s="351">
        <f>COUNTA(GW91:GX91)</f>
        <v>1</v>
      </c>
      <c r="GW91" s="31">
        <v>38</v>
      </c>
      <c r="GX91" s="31"/>
      <c r="GY91" s="351">
        <f>COUNTA(GZ91:HG91)</f>
        <v>2</v>
      </c>
      <c r="GZ91" s="31"/>
      <c r="HA91" s="31">
        <v>21</v>
      </c>
      <c r="HB91" s="31"/>
      <c r="HC91" s="31">
        <v>16</v>
      </c>
      <c r="HD91" s="31"/>
      <c r="HE91" s="31"/>
      <c r="HF91" s="31"/>
      <c r="HG91" s="31"/>
      <c r="HH91" s="510">
        <f>COUNTA(HI91:HN91)</f>
        <v>1</v>
      </c>
      <c r="HI91" s="31"/>
      <c r="HJ91" s="31">
        <v>21</v>
      </c>
      <c r="HK91" s="31"/>
      <c r="HL91" s="31"/>
      <c r="HM91" s="31"/>
      <c r="HN91" s="31"/>
      <c r="HO91" s="510">
        <f>COUNTA(HQ91:HS91,HU91:HX91,HZ91)</f>
        <v>3</v>
      </c>
      <c r="HP91" s="351">
        <f>COUNTA(HQ91:HS91)</f>
        <v>2</v>
      </c>
      <c r="HQ91" s="31">
        <v>33</v>
      </c>
      <c r="HR91" s="31"/>
      <c r="HS91" s="31">
        <v>52</v>
      </c>
      <c r="HT91" s="351">
        <f>COUNTA(HU91:HX91)</f>
        <v>1</v>
      </c>
      <c r="HU91" s="31"/>
      <c r="HV91" s="31">
        <v>4</v>
      </c>
      <c r="HW91" s="31"/>
      <c r="HX91" s="31"/>
      <c r="HY91" s="133"/>
      <c r="HZ91" s="31"/>
      <c r="IA91" s="657">
        <f>COUNTIF(IB91:IJ91,"&gt;0")</f>
        <v>7</v>
      </c>
      <c r="IB91" s="510">
        <f>COUNTA(IC91:IJ91)</f>
        <v>7</v>
      </c>
      <c r="IC91" s="31">
        <v>73</v>
      </c>
      <c r="ID91" s="31">
        <v>79</v>
      </c>
      <c r="IE91" s="31" t="s">
        <v>627</v>
      </c>
      <c r="IF91" s="31">
        <v>83</v>
      </c>
      <c r="IG91" s="31">
        <v>40</v>
      </c>
      <c r="IH91" s="31">
        <v>35</v>
      </c>
      <c r="II91" s="31"/>
      <c r="IJ91" s="31">
        <v>41</v>
      </c>
      <c r="IK91" s="657">
        <f>COUNTIF(IL91:IR91,"&gt;0")</f>
        <v>6</v>
      </c>
      <c r="IL91" s="510">
        <f>COUNTA(IM91:IR91)</f>
        <v>5</v>
      </c>
      <c r="IM91" s="31">
        <v>46</v>
      </c>
      <c r="IN91" s="31">
        <v>36</v>
      </c>
      <c r="IO91" s="31">
        <v>29</v>
      </c>
      <c r="IP91" s="31">
        <v>42</v>
      </c>
      <c r="IQ91" s="31"/>
      <c r="IR91" s="31">
        <v>29</v>
      </c>
      <c r="IS91" s="657">
        <f>COUNTIF(IT91:JN91,"&gt;0")</f>
        <v>9</v>
      </c>
      <c r="IT91" s="31">
        <v>2</v>
      </c>
      <c r="IU91" s="31"/>
      <c r="IV91" s="510">
        <f>COUNTA(IW91:IX91,IZ91:JA91,JC91:JE91,JG91)</f>
        <v>1</v>
      </c>
      <c r="IW91" s="31">
        <v>34</v>
      </c>
      <c r="IX91" s="31"/>
      <c r="IY91" s="133"/>
      <c r="IZ91" s="31"/>
      <c r="JA91" s="31"/>
      <c r="JB91" s="133"/>
      <c r="JC91" s="31"/>
      <c r="JD91" s="31"/>
      <c r="JE91" s="31"/>
      <c r="JF91" s="133"/>
      <c r="JG91" s="31"/>
      <c r="JH91" s="510">
        <f>COUNTA(JI91:JL91)</f>
        <v>4</v>
      </c>
      <c r="JI91" s="31" t="s">
        <v>627</v>
      </c>
      <c r="JJ91" s="31">
        <v>26</v>
      </c>
      <c r="JK91" s="31">
        <v>15</v>
      </c>
      <c r="JL91" s="31">
        <v>2</v>
      </c>
      <c r="JM91" s="510">
        <f>COUNTA(JN91)</f>
        <v>1</v>
      </c>
      <c r="JN91" s="31">
        <v>22</v>
      </c>
      <c r="JO91" s="519"/>
      <c r="JP91" s="657">
        <f>COUNTIF(JQ91:KT91,"&gt;0")</f>
        <v>0</v>
      </c>
      <c r="JQ91" s="510">
        <f t="shared" ref="JQ91" si="943">COUNTA(JR91:JU91)</f>
        <v>0</v>
      </c>
      <c r="JR91" s="31"/>
      <c r="JS91" s="31"/>
      <c r="JT91" s="31"/>
      <c r="JU91" s="31"/>
      <c r="JV91" s="31"/>
      <c r="JW91" s="31"/>
      <c r="JX91" s="31"/>
      <c r="JY91" s="31"/>
      <c r="JZ91" s="31"/>
      <c r="KA91" s="31"/>
      <c r="KB91" s="31"/>
      <c r="KC91" s="31"/>
      <c r="KD91" s="510">
        <f>COUNTA(KE91:KG91)</f>
        <v>0</v>
      </c>
      <c r="KE91" s="31"/>
      <c r="KF91" s="31"/>
      <c r="KG91" s="31"/>
      <c r="KH91" s="510">
        <f>COUNTA(KI91:KL91)</f>
        <v>0</v>
      </c>
      <c r="KI91" s="31"/>
      <c r="KJ91" s="31"/>
      <c r="KK91" s="31"/>
      <c r="KL91" s="31"/>
      <c r="KM91" s="510">
        <f>COUNTA(KN91:KP91)</f>
        <v>0</v>
      </c>
      <c r="KN91" s="31"/>
      <c r="KO91" s="31"/>
      <c r="KP91" s="31"/>
      <c r="KQ91" s="510">
        <f>COUNTA(KR91:KS91)</f>
        <v>0</v>
      </c>
      <c r="KR91" s="31"/>
      <c r="KS91" s="31"/>
      <c r="KT91" s="31"/>
      <c r="KU91" s="657">
        <f>COUNTIF(KV91:MP91,"&gt;0")</f>
        <v>0</v>
      </c>
      <c r="KV91" s="510">
        <f>COUNTA(KW91:LA91)</f>
        <v>0</v>
      </c>
      <c r="KW91" s="31"/>
      <c r="KX91" s="31"/>
      <c r="KY91" s="31"/>
      <c r="KZ91" s="31"/>
      <c r="LA91" s="31"/>
      <c r="LB91" s="510">
        <f>COUNTA(LC91:LE91,LG91:LI91)</f>
        <v>0</v>
      </c>
      <c r="LC91" s="31"/>
      <c r="LD91" s="31"/>
      <c r="LE91" s="31"/>
      <c r="LF91" s="351">
        <f>COUNTA(LG91:LI91)</f>
        <v>0</v>
      </c>
      <c r="LG91" s="31"/>
      <c r="LH91" s="31"/>
      <c r="LI91" s="31"/>
      <c r="LJ91" s="510">
        <f>COUNTA(LK91:LX91)</f>
        <v>0</v>
      </c>
      <c r="LK91" s="31"/>
      <c r="LL91" s="31"/>
      <c r="LM91" s="31"/>
      <c r="LN91" s="31"/>
      <c r="LO91" s="31"/>
      <c r="LP91" s="31"/>
      <c r="LQ91" s="31"/>
      <c r="LR91" s="31"/>
      <c r="LS91" s="31"/>
      <c r="LT91" s="31"/>
      <c r="LU91" s="31"/>
      <c r="LV91" s="31"/>
      <c r="LW91" s="31"/>
      <c r="LX91" s="31"/>
      <c r="LY91" s="510">
        <f>COUNTA(LZ91:MD91)</f>
        <v>0</v>
      </c>
      <c r="LZ91" s="31"/>
      <c r="MA91" s="31"/>
      <c r="MB91" s="31"/>
      <c r="MC91" s="31"/>
      <c r="MD91" s="31"/>
      <c r="ME91" s="510">
        <f>COUNTA(MF91:MI91)</f>
        <v>0</v>
      </c>
      <c r="MF91" s="31"/>
      <c r="MG91" s="31"/>
      <c r="MH91" s="31"/>
      <c r="MI91" s="31"/>
      <c r="MJ91" s="510">
        <f>COUNTA(MK91:MP91)</f>
        <v>0</v>
      </c>
      <c r="MK91" s="31"/>
      <c r="ML91" s="31"/>
      <c r="MM91" s="31"/>
      <c r="MN91" s="31"/>
      <c r="MO91" s="31"/>
      <c r="MP91" s="31"/>
      <c r="MQ91" s="172"/>
      <c r="MR91" s="31"/>
      <c r="MS91" s="31"/>
      <c r="MT91" s="31"/>
      <c r="MU91" s="31"/>
      <c r="MV91" s="31"/>
      <c r="MW91" s="31"/>
      <c r="MX91" s="31"/>
      <c r="MY91" s="31"/>
      <c r="MZ91" s="31"/>
      <c r="NA91" s="24"/>
      <c r="NB91" s="24"/>
      <c r="NC91" s="24"/>
      <c r="ND91" s="24"/>
    </row>
    <row r="92" spans="1:368" s="294" customFormat="1" ht="22" customHeight="1">
      <c r="A92" s="1261">
        <v>60</v>
      </c>
      <c r="B92" s="573" t="s">
        <v>282</v>
      </c>
      <c r="C92" s="280">
        <v>2018</v>
      </c>
      <c r="D92" s="281" t="s">
        <v>59</v>
      </c>
      <c r="E92" s="281" t="s">
        <v>167</v>
      </c>
      <c r="F92" s="281" t="s">
        <v>283</v>
      </c>
      <c r="G92" s="282">
        <v>423</v>
      </c>
      <c r="H92" s="283">
        <v>0.65</v>
      </c>
      <c r="I92" s="284">
        <v>0.92400000000000004</v>
      </c>
      <c r="J92" s="285" t="s">
        <v>284</v>
      </c>
      <c r="K92" s="286" t="s">
        <v>230</v>
      </c>
      <c r="L92" s="286" t="s">
        <v>133</v>
      </c>
      <c r="M92" s="285" t="s">
        <v>285</v>
      </c>
      <c r="N92" s="285" t="s">
        <v>286</v>
      </c>
      <c r="O92" s="285" t="s">
        <v>287</v>
      </c>
      <c r="P92" s="283">
        <v>0</v>
      </c>
      <c r="Q92" s="285" t="s">
        <v>157</v>
      </c>
      <c r="R92" s="281"/>
      <c r="S92" s="287" t="s">
        <v>288</v>
      </c>
      <c r="T92" s="287" t="s">
        <v>117</v>
      </c>
      <c r="U92" s="296" t="s">
        <v>283</v>
      </c>
      <c r="V92" s="288"/>
      <c r="W92" s="367"/>
      <c r="X92" s="290"/>
      <c r="Y92" s="291"/>
      <c r="Z92" s="290"/>
      <c r="AA92" s="291"/>
      <c r="AB92" s="290"/>
      <c r="AC92" s="291"/>
      <c r="AD92" s="329"/>
      <c r="AE92" s="291"/>
      <c r="AF92" s="291"/>
      <c r="AG92" s="291"/>
      <c r="AH92" s="291"/>
      <c r="AI92" s="493"/>
      <c r="AJ92" s="291"/>
      <c r="AK92" s="293"/>
      <c r="AL92" s="291"/>
      <c r="AM92" s="652"/>
      <c r="AN92" s="291"/>
      <c r="AO92" s="291"/>
      <c r="AP92" s="291"/>
      <c r="AQ92" s="291"/>
      <c r="AR92" s="291"/>
      <c r="AS92" s="291"/>
      <c r="AT92" s="291"/>
      <c r="AU92" s="291"/>
      <c r="AV92" s="291"/>
      <c r="AW92" s="291"/>
      <c r="AX92" s="291"/>
      <c r="AY92" s="293"/>
      <c r="AZ92" s="291"/>
      <c r="BA92" s="293"/>
      <c r="BB92" s="291"/>
      <c r="BC92" s="292"/>
      <c r="BD92" s="291"/>
      <c r="BE92" s="297"/>
      <c r="BF92" s="292"/>
      <c r="BG92" s="291"/>
      <c r="BH92" s="291"/>
      <c r="BI92" s="291"/>
      <c r="BJ92" s="291"/>
      <c r="BK92" s="628"/>
      <c r="BL92" s="297">
        <v>25.36</v>
      </c>
      <c r="BM92" s="297"/>
      <c r="BN92" s="292"/>
      <c r="BO92" s="291"/>
      <c r="BP92" s="291"/>
      <c r="BQ92" s="291"/>
      <c r="BR92" s="292"/>
      <c r="BS92" s="291"/>
      <c r="BT92" s="291"/>
      <c r="BU92" s="292"/>
      <c r="BV92" s="291"/>
      <c r="BW92" s="292"/>
      <c r="BX92" s="291"/>
      <c r="BZ92" s="292"/>
      <c r="CA92" s="291"/>
      <c r="CB92" s="291"/>
      <c r="CC92" s="291"/>
      <c r="CD92" s="291"/>
      <c r="CE92" s="367"/>
      <c r="CF92" s="291"/>
      <c r="CG92" s="292"/>
      <c r="CH92" s="291"/>
      <c r="CI92" s="293"/>
      <c r="CJ92" s="297">
        <v>16.82</v>
      </c>
      <c r="CK92" s="291"/>
      <c r="CL92" s="293"/>
      <c r="CM92" s="297">
        <v>35.78</v>
      </c>
      <c r="CN92" s="291"/>
      <c r="CO92" s="291"/>
      <c r="CP92" s="293"/>
      <c r="CQ92" s="291"/>
      <c r="CR92" s="297">
        <v>23.7</v>
      </c>
      <c r="CS92" s="291"/>
      <c r="CT92" s="291"/>
      <c r="CU92" s="291"/>
      <c r="CV92" s="291"/>
      <c r="CW92" s="297"/>
      <c r="CX92" s="293"/>
      <c r="CY92" s="297"/>
      <c r="CZ92" s="291"/>
      <c r="DA92" s="291"/>
      <c r="DB92" s="291"/>
      <c r="DC92" s="292"/>
      <c r="DD92" s="291"/>
      <c r="DE92" s="291"/>
      <c r="DF92" s="291"/>
      <c r="DG92" s="291"/>
      <c r="DH92" s="291"/>
      <c r="DI92" s="291"/>
      <c r="DJ92" s="291"/>
      <c r="DK92" s="291"/>
      <c r="DL92" s="291"/>
      <c r="DM92" s="291"/>
      <c r="DN92" s="291"/>
      <c r="DO92" s="292"/>
      <c r="DP92" s="291"/>
      <c r="DQ92" s="291"/>
      <c r="DR92" s="297">
        <v>3.08</v>
      </c>
      <c r="DS92" s="292"/>
      <c r="DT92" s="291"/>
      <c r="DU92" s="291"/>
      <c r="DV92" s="291"/>
      <c r="DW92" s="291"/>
      <c r="DX92" s="291"/>
      <c r="DY92" s="291"/>
      <c r="DZ92" s="291"/>
      <c r="EA92" s="367"/>
      <c r="EB92" s="291"/>
      <c r="EC92" s="292"/>
      <c r="ED92" s="293"/>
      <c r="EE92" s="291"/>
      <c r="EF92" s="291"/>
      <c r="EG92" s="291"/>
      <c r="EH92" s="291"/>
      <c r="EI92" s="293"/>
      <c r="EJ92" s="291"/>
      <c r="EK92" s="293"/>
      <c r="EL92" s="291"/>
      <c r="EM92" s="291"/>
      <c r="EN92" s="293"/>
      <c r="EO92" s="291"/>
      <c r="EP92" s="348"/>
      <c r="EQ92" s="291"/>
      <c r="ER92" s="291"/>
      <c r="ES92" s="291"/>
      <c r="ET92" s="297"/>
      <c r="EU92" s="297"/>
      <c r="EV92" s="291"/>
      <c r="EW92" s="292"/>
      <c r="EX92" s="293"/>
      <c r="EY92" s="297">
        <v>52.37</v>
      </c>
      <c r="EZ92" s="291"/>
      <c r="FA92" s="293"/>
      <c r="FB92" s="297">
        <v>50.24</v>
      </c>
      <c r="FC92" s="291"/>
      <c r="FD92" s="291"/>
      <c r="FE92" s="293"/>
      <c r="FF92" s="291"/>
      <c r="FG92" s="293"/>
      <c r="FH92" s="291"/>
      <c r="FI92" s="291"/>
      <c r="FJ92" s="293"/>
      <c r="FK92" s="297"/>
      <c r="FL92" s="291"/>
      <c r="FM92" s="291"/>
      <c r="FN92" s="610"/>
      <c r="FO92" s="291"/>
      <c r="FP92" s="292"/>
      <c r="FQ92" s="297">
        <v>53.08</v>
      </c>
      <c r="FR92" s="293"/>
      <c r="FS92" s="291"/>
      <c r="FT92" s="293"/>
      <c r="FU92" s="291"/>
      <c r="FV92" s="291"/>
      <c r="FW92" s="291"/>
      <c r="FX92" s="291"/>
      <c r="FY92" s="291"/>
      <c r="FZ92" s="293"/>
      <c r="GA92" s="291"/>
      <c r="GB92" s="292"/>
      <c r="GC92" s="291"/>
      <c r="GD92" s="291"/>
      <c r="GE92" s="291"/>
      <c r="GF92" s="292"/>
      <c r="GG92" s="297">
        <v>49.53</v>
      </c>
      <c r="GH92" s="367"/>
      <c r="GI92" s="291"/>
      <c r="GJ92" s="292"/>
      <c r="GK92" s="291"/>
      <c r="GL92" s="291"/>
      <c r="GM92" s="292"/>
      <c r="GN92" s="291"/>
      <c r="GO92" s="291"/>
      <c r="GP92" s="291"/>
      <c r="GQ92" s="291"/>
      <c r="GR92" s="291"/>
      <c r="GS92" s="367"/>
      <c r="GT92" s="291"/>
      <c r="GU92" s="292"/>
      <c r="GV92" s="293"/>
      <c r="GW92" s="291"/>
      <c r="GX92" s="291"/>
      <c r="GY92" s="293"/>
      <c r="GZ92" s="291"/>
      <c r="HA92" s="291"/>
      <c r="HB92" s="297"/>
      <c r="HC92" s="291"/>
      <c r="HD92" s="291"/>
      <c r="HE92" s="291"/>
      <c r="HF92" s="291"/>
      <c r="HG92" s="291"/>
      <c r="HH92" s="292"/>
      <c r="HI92" s="291"/>
      <c r="HJ92" s="291"/>
      <c r="HK92" s="291"/>
      <c r="HL92" s="291"/>
      <c r="HM92" s="291"/>
      <c r="HN92" s="297"/>
      <c r="HO92" s="292"/>
      <c r="HP92" s="293"/>
      <c r="HQ92" s="297">
        <v>33.18</v>
      </c>
      <c r="HR92" s="291"/>
      <c r="HS92" s="291"/>
      <c r="HT92" s="293"/>
      <c r="HU92" s="291"/>
      <c r="HV92" s="291"/>
      <c r="HW92" s="291"/>
      <c r="HX92" s="291"/>
      <c r="HY92" s="293"/>
      <c r="HZ92" s="291"/>
      <c r="IA92" s="367"/>
      <c r="IB92" s="292"/>
      <c r="IC92" s="297">
        <v>50.95</v>
      </c>
      <c r="ID92" s="291"/>
      <c r="IE92" s="291"/>
      <c r="IF92" s="291"/>
      <c r="IG92" s="291"/>
      <c r="IH92" s="291"/>
      <c r="II92" s="291"/>
      <c r="IJ92" s="291"/>
      <c r="IK92" s="367"/>
      <c r="IL92" s="292"/>
      <c r="IM92" s="291"/>
      <c r="IN92" s="291"/>
      <c r="IO92" s="291"/>
      <c r="IP92" s="291"/>
      <c r="IQ92" s="291"/>
      <c r="IR92" s="291"/>
      <c r="IS92" s="367"/>
      <c r="IT92" s="297">
        <v>2.13</v>
      </c>
      <c r="IU92" s="291"/>
      <c r="IV92" s="292"/>
      <c r="IW92" s="291"/>
      <c r="IX92" s="291"/>
      <c r="IY92" s="293"/>
      <c r="IZ92" s="291"/>
      <c r="JA92" s="291"/>
      <c r="JB92" s="293"/>
      <c r="JC92" s="291"/>
      <c r="JD92" s="291"/>
      <c r="JE92" s="291"/>
      <c r="JF92" s="293"/>
      <c r="JG92" s="291"/>
      <c r="JH92" s="292"/>
      <c r="JI92" s="291"/>
      <c r="JJ92" s="297">
        <v>26.3</v>
      </c>
      <c r="JK92" s="297"/>
      <c r="JL92" s="291"/>
      <c r="JM92" s="292"/>
      <c r="JN92" s="291"/>
      <c r="JO92" s="430"/>
      <c r="JP92" s="367"/>
      <c r="JQ92" s="292"/>
      <c r="JR92" s="432"/>
      <c r="JS92" s="291"/>
      <c r="JT92" s="291"/>
      <c r="JU92" s="291"/>
      <c r="JV92" s="291"/>
      <c r="JW92" s="291"/>
      <c r="JX92" s="291"/>
      <c r="JY92" s="291"/>
      <c r="JZ92" s="291"/>
      <c r="KA92" s="291"/>
      <c r="KB92" s="291"/>
      <c r="KC92" s="291"/>
      <c r="KD92" s="292"/>
      <c r="KE92" s="291"/>
      <c r="KF92" s="291"/>
      <c r="KG92" s="291"/>
      <c r="KH92" s="292"/>
      <c r="KI92" s="291"/>
      <c r="KJ92" s="291"/>
      <c r="KK92" s="291"/>
      <c r="KL92" s="291"/>
      <c r="KM92" s="292"/>
      <c r="KN92" s="291"/>
      <c r="KO92" s="291"/>
      <c r="KP92" s="291"/>
      <c r="KQ92" s="292"/>
      <c r="KR92" s="291"/>
      <c r="KS92" s="291"/>
      <c r="KT92" s="291"/>
      <c r="KU92" s="289"/>
      <c r="KV92" s="292"/>
      <c r="KW92" s="291"/>
      <c r="KX92" s="291"/>
      <c r="KY92" s="291"/>
      <c r="KZ92" s="291"/>
      <c r="LA92" s="291"/>
      <c r="LB92" s="292"/>
      <c r="LC92" s="291"/>
      <c r="LD92" s="291"/>
      <c r="LE92" s="291"/>
      <c r="LF92" s="293"/>
      <c r="LG92" s="291"/>
      <c r="LH92" s="291"/>
      <c r="LI92" s="291"/>
      <c r="LJ92" s="292"/>
      <c r="LK92" s="291"/>
      <c r="LL92" s="291"/>
      <c r="LM92" s="291"/>
      <c r="LN92" s="291"/>
      <c r="LO92" s="291"/>
      <c r="LP92" s="291"/>
      <c r="LQ92" s="291"/>
      <c r="LR92" s="291"/>
      <c r="LS92" s="291"/>
      <c r="LT92" s="291"/>
      <c r="LU92" s="291"/>
      <c r="LV92" s="291"/>
      <c r="LW92" s="291"/>
      <c r="LX92" s="291"/>
      <c r="LY92" s="292"/>
      <c r="LZ92" s="291"/>
      <c r="MA92" s="291"/>
      <c r="MB92" s="291"/>
      <c r="MC92" s="291"/>
      <c r="MD92" s="291"/>
      <c r="ME92" s="292"/>
      <c r="MF92" s="291"/>
      <c r="MG92" s="291"/>
      <c r="MH92" s="291"/>
      <c r="MI92" s="291"/>
      <c r="MJ92" s="292"/>
      <c r="MK92" s="291"/>
      <c r="ML92" s="291"/>
      <c r="MM92" s="291"/>
      <c r="MN92" s="291"/>
      <c r="MO92" s="291"/>
      <c r="MP92" s="291"/>
      <c r="MQ92" s="295"/>
      <c r="MR92" s="291"/>
      <c r="MS92" s="291"/>
      <c r="MT92" s="291"/>
      <c r="MU92" s="291"/>
      <c r="MV92" s="291"/>
      <c r="MW92" s="291"/>
      <c r="MX92" s="291"/>
      <c r="MY92" s="291"/>
      <c r="MZ92" s="291"/>
      <c r="NA92" s="281" t="s">
        <v>1086</v>
      </c>
      <c r="NB92" s="281"/>
      <c r="NC92" s="281" t="s">
        <v>1087</v>
      </c>
      <c r="ND92" s="281"/>
    </row>
    <row r="93" spans="1:368" s="294" customFormat="1" ht="22" customHeight="1">
      <c r="A93" s="1261">
        <v>61</v>
      </c>
      <c r="B93" s="573" t="s">
        <v>289</v>
      </c>
      <c r="C93" s="280">
        <v>2020</v>
      </c>
      <c r="D93" s="281" t="s">
        <v>59</v>
      </c>
      <c r="E93" s="281" t="s">
        <v>167</v>
      </c>
      <c r="F93" s="281" t="s">
        <v>283</v>
      </c>
      <c r="G93" s="282">
        <v>414</v>
      </c>
      <c r="H93" s="283">
        <v>0.66200000000000003</v>
      </c>
      <c r="I93" s="284">
        <v>0.92500000000000004</v>
      </c>
      <c r="J93" s="285" t="s">
        <v>290</v>
      </c>
      <c r="K93" s="286" t="s">
        <v>105</v>
      </c>
      <c r="L93" s="286" t="s">
        <v>291</v>
      </c>
      <c r="M93" s="285" t="s">
        <v>292</v>
      </c>
      <c r="N93" s="285" t="s">
        <v>286</v>
      </c>
      <c r="O93" s="285" t="s">
        <v>293</v>
      </c>
      <c r="P93" s="283">
        <v>0</v>
      </c>
      <c r="Q93" s="285" t="s">
        <v>157</v>
      </c>
      <c r="R93" s="281"/>
      <c r="S93" s="287" t="s">
        <v>294</v>
      </c>
      <c r="T93" s="287" t="s">
        <v>117</v>
      </c>
      <c r="U93" s="296" t="s">
        <v>283</v>
      </c>
      <c r="V93" s="288"/>
      <c r="W93" s="367"/>
      <c r="X93" s="290"/>
      <c r="Y93" s="291"/>
      <c r="Z93" s="290"/>
      <c r="AA93" s="291"/>
      <c r="AB93" s="290"/>
      <c r="AC93" s="291"/>
      <c r="AD93" s="329"/>
      <c r="AE93" s="291"/>
      <c r="AF93" s="291"/>
      <c r="AG93" s="291"/>
      <c r="AH93" s="291">
        <v>34</v>
      </c>
      <c r="AI93" s="493"/>
      <c r="AJ93" s="291"/>
      <c r="AK93" s="293"/>
      <c r="AL93" s="291"/>
      <c r="AM93" s="652"/>
      <c r="AN93" s="291"/>
      <c r="AO93" s="291"/>
      <c r="AP93" s="291"/>
      <c r="AQ93" s="291"/>
      <c r="AR93" s="291"/>
      <c r="AS93" s="291"/>
      <c r="AT93" s="291"/>
      <c r="AU93" s="291"/>
      <c r="AV93" s="291"/>
      <c r="AW93" s="291"/>
      <c r="AX93" s="291"/>
      <c r="AY93" s="293"/>
      <c r="AZ93" s="291"/>
      <c r="BA93" s="293"/>
      <c r="BB93" s="291"/>
      <c r="BC93" s="292"/>
      <c r="BD93" s="291"/>
      <c r="BE93" s="291"/>
      <c r="BF93" s="292"/>
      <c r="BG93" s="291"/>
      <c r="BH93" s="291"/>
      <c r="BI93" s="291"/>
      <c r="BJ93" s="291"/>
      <c r="BK93" s="628"/>
      <c r="BL93" s="291"/>
      <c r="BM93" s="291"/>
      <c r="BN93" s="292"/>
      <c r="BO93" s="291"/>
      <c r="BP93" s="291"/>
      <c r="BQ93" s="291"/>
      <c r="BR93" s="292"/>
      <c r="BS93" s="291"/>
      <c r="BT93" s="291"/>
      <c r="BU93" s="292"/>
      <c r="BV93" s="291"/>
      <c r="BW93" s="292"/>
      <c r="BX93" s="291"/>
      <c r="BZ93" s="292"/>
      <c r="CA93" s="291"/>
      <c r="CB93" s="291"/>
      <c r="CC93" s="291"/>
      <c r="CD93" s="291"/>
      <c r="CE93" s="367"/>
      <c r="CF93" s="291"/>
      <c r="CG93" s="292"/>
      <c r="CH93" s="291"/>
      <c r="CI93" s="293"/>
      <c r="CJ93" s="291"/>
      <c r="CK93" s="291"/>
      <c r="CL93" s="293"/>
      <c r="CM93" s="291"/>
      <c r="CN93" s="291"/>
      <c r="CO93" s="291"/>
      <c r="CP93" s="293"/>
      <c r="CQ93" s="291"/>
      <c r="CR93" s="291"/>
      <c r="CS93" s="291"/>
      <c r="CT93" s="291"/>
      <c r="CU93" s="291"/>
      <c r="CV93" s="291"/>
      <c r="CW93" s="291"/>
      <c r="CX93" s="293"/>
      <c r="CY93" s="291"/>
      <c r="CZ93" s="291"/>
      <c r="DA93" s="291"/>
      <c r="DB93" s="291"/>
      <c r="DC93" s="292"/>
      <c r="DD93" s="291"/>
      <c r="DE93" s="291"/>
      <c r="DF93" s="291"/>
      <c r="DG93" s="291"/>
      <c r="DH93" s="291"/>
      <c r="DI93" s="291"/>
      <c r="DJ93" s="291"/>
      <c r="DK93" s="291"/>
      <c r="DL93" s="291"/>
      <c r="DM93" s="291"/>
      <c r="DN93" s="291"/>
      <c r="DO93" s="292"/>
      <c r="DP93" s="291"/>
      <c r="DQ93" s="291"/>
      <c r="DR93" s="291"/>
      <c r="DS93" s="292"/>
      <c r="DT93" s="291"/>
      <c r="DU93" s="291"/>
      <c r="DV93" s="291"/>
      <c r="DW93" s="291"/>
      <c r="DX93" s="291"/>
      <c r="DY93" s="291"/>
      <c r="DZ93" s="291"/>
      <c r="EA93" s="367"/>
      <c r="EB93" s="291"/>
      <c r="EC93" s="292"/>
      <c r="ED93" s="293"/>
      <c r="EE93" s="291"/>
      <c r="EF93" s="291"/>
      <c r="EG93" s="291">
        <v>34</v>
      </c>
      <c r="EH93" s="291"/>
      <c r="EI93" s="293"/>
      <c r="EJ93" s="291"/>
      <c r="EK93" s="293"/>
      <c r="EL93" s="291"/>
      <c r="EM93" s="291"/>
      <c r="EN93" s="293"/>
      <c r="EO93" s="291"/>
      <c r="EP93" s="348"/>
      <c r="EQ93" s="291"/>
      <c r="ER93" s="291"/>
      <c r="ES93" s="291"/>
      <c r="ET93" s="291"/>
      <c r="EU93" s="291"/>
      <c r="EV93" s="291"/>
      <c r="EW93" s="292"/>
      <c r="EX93" s="293"/>
      <c r="EY93" s="291"/>
      <c r="EZ93" s="291"/>
      <c r="FA93" s="293"/>
      <c r="FB93" s="291"/>
      <c r="FC93" s="291"/>
      <c r="FD93" s="291"/>
      <c r="FE93" s="293"/>
      <c r="FF93" s="291"/>
      <c r="FG93" s="293"/>
      <c r="FH93" s="291"/>
      <c r="FI93" s="291"/>
      <c r="FJ93" s="293"/>
      <c r="FK93" s="291">
        <v>57</v>
      </c>
      <c r="FL93" s="291">
        <v>22</v>
      </c>
      <c r="FM93" s="291">
        <v>34</v>
      </c>
      <c r="FN93" s="610"/>
      <c r="FO93" s="291"/>
      <c r="FP93" s="292"/>
      <c r="FQ93" s="291"/>
      <c r="FR93" s="293"/>
      <c r="FS93" s="291"/>
      <c r="FT93" s="293"/>
      <c r="FU93" s="291"/>
      <c r="FV93" s="291"/>
      <c r="FW93" s="291"/>
      <c r="FX93" s="291"/>
      <c r="FY93" s="291"/>
      <c r="FZ93" s="293"/>
      <c r="GA93" s="291"/>
      <c r="GB93" s="292"/>
      <c r="GC93" s="291"/>
      <c r="GD93" s="291"/>
      <c r="GE93" s="291"/>
      <c r="GF93" s="292"/>
      <c r="GG93" s="291"/>
      <c r="GH93" s="367"/>
      <c r="GI93" s="291"/>
      <c r="GJ93" s="292"/>
      <c r="GK93" s="291"/>
      <c r="GL93" s="291"/>
      <c r="GM93" s="292"/>
      <c r="GN93" s="291"/>
      <c r="GO93" s="291"/>
      <c r="GP93" s="291"/>
      <c r="GQ93" s="291"/>
      <c r="GR93" s="291"/>
      <c r="GS93" s="367"/>
      <c r="GT93" s="291">
        <v>74.900000000000006</v>
      </c>
      <c r="GU93" s="292"/>
      <c r="GV93" s="293"/>
      <c r="GW93" s="291">
        <v>38</v>
      </c>
      <c r="GX93" s="291"/>
      <c r="GY93" s="293"/>
      <c r="GZ93" s="291"/>
      <c r="HA93" s="291">
        <v>21</v>
      </c>
      <c r="HB93" s="291"/>
      <c r="HC93" s="291">
        <v>16</v>
      </c>
      <c r="HD93" s="291"/>
      <c r="HE93" s="291"/>
      <c r="HF93" s="291"/>
      <c r="HG93" s="291"/>
      <c r="HH93" s="292"/>
      <c r="HI93" s="291"/>
      <c r="HJ93" s="291">
        <v>21</v>
      </c>
      <c r="HK93" s="291"/>
      <c r="HL93" s="291"/>
      <c r="HM93" s="291"/>
      <c r="HN93" s="291"/>
      <c r="HO93" s="292"/>
      <c r="HP93" s="293"/>
      <c r="HQ93" s="291">
        <v>32</v>
      </c>
      <c r="HR93" s="291"/>
      <c r="HS93" s="291">
        <v>52</v>
      </c>
      <c r="HT93" s="293"/>
      <c r="HU93" s="291"/>
      <c r="HV93" s="291">
        <v>4</v>
      </c>
      <c r="HW93" s="291"/>
      <c r="HX93" s="291"/>
      <c r="HY93" s="293"/>
      <c r="HZ93" s="291"/>
      <c r="IA93" s="367"/>
      <c r="IB93" s="292"/>
      <c r="IC93" s="291">
        <v>94.7</v>
      </c>
      <c r="ID93" s="291">
        <v>79</v>
      </c>
      <c r="IE93" s="291"/>
      <c r="IF93" s="291">
        <v>83</v>
      </c>
      <c r="IG93" s="291">
        <v>40</v>
      </c>
      <c r="IH93" s="291">
        <v>35</v>
      </c>
      <c r="II93" s="291"/>
      <c r="IJ93" s="291">
        <v>41</v>
      </c>
      <c r="IK93" s="367"/>
      <c r="IL93" s="292"/>
      <c r="IM93" s="291">
        <v>46.4</v>
      </c>
      <c r="IN93" s="291">
        <v>36</v>
      </c>
      <c r="IO93" s="291">
        <v>29</v>
      </c>
      <c r="IP93" s="291">
        <v>42</v>
      </c>
      <c r="IQ93" s="291"/>
      <c r="IR93" s="291">
        <v>29</v>
      </c>
      <c r="IS93" s="367"/>
      <c r="IT93" s="291"/>
      <c r="IU93" s="291"/>
      <c r="IV93" s="292"/>
      <c r="IW93" s="291">
        <v>33.799999999999997</v>
      </c>
      <c r="IX93" s="291"/>
      <c r="IY93" s="293"/>
      <c r="IZ93" s="291"/>
      <c r="JA93" s="291"/>
      <c r="JB93" s="293"/>
      <c r="JC93" s="291"/>
      <c r="JD93" s="291"/>
      <c r="JE93" s="291"/>
      <c r="JF93" s="293"/>
      <c r="JG93" s="291"/>
      <c r="JH93" s="292"/>
      <c r="JI93" s="291"/>
      <c r="JJ93" s="291">
        <v>26</v>
      </c>
      <c r="JK93" s="291">
        <v>15</v>
      </c>
      <c r="JL93" s="291">
        <v>2</v>
      </c>
      <c r="JM93" s="292"/>
      <c r="JN93" s="291">
        <v>22</v>
      </c>
      <c r="JO93" s="430"/>
      <c r="JP93" s="367"/>
      <c r="JQ93" s="292"/>
      <c r="JR93" s="432"/>
      <c r="JS93" s="291"/>
      <c r="JT93" s="291"/>
      <c r="JU93" s="291"/>
      <c r="JV93" s="291"/>
      <c r="JW93" s="291"/>
      <c r="JX93" s="291"/>
      <c r="JY93" s="291"/>
      <c r="JZ93" s="291"/>
      <c r="KA93" s="291"/>
      <c r="KB93" s="291"/>
      <c r="KC93" s="291"/>
      <c r="KD93" s="292"/>
      <c r="KE93" s="291"/>
      <c r="KF93" s="291"/>
      <c r="KG93" s="291"/>
      <c r="KH93" s="292"/>
      <c r="KI93" s="291"/>
      <c r="KJ93" s="291"/>
      <c r="KK93" s="291"/>
      <c r="KL93" s="291"/>
      <c r="KM93" s="292"/>
      <c r="KN93" s="291"/>
      <c r="KO93" s="291"/>
      <c r="KP93" s="291"/>
      <c r="KQ93" s="292"/>
      <c r="KR93" s="291"/>
      <c r="KS93" s="291"/>
      <c r="KT93" s="291"/>
      <c r="KU93" s="289"/>
      <c r="KV93" s="292"/>
      <c r="KW93" s="291"/>
      <c r="KX93" s="291"/>
      <c r="KY93" s="291"/>
      <c r="KZ93" s="291"/>
      <c r="LA93" s="291"/>
      <c r="LB93" s="292"/>
      <c r="LC93" s="291"/>
      <c r="LD93" s="291"/>
      <c r="LE93" s="291"/>
      <c r="LF93" s="293"/>
      <c r="LG93" s="291"/>
      <c r="LH93" s="291"/>
      <c r="LI93" s="291"/>
      <c r="LJ93" s="292"/>
      <c r="LK93" s="291"/>
      <c r="LL93" s="291"/>
      <c r="LM93" s="291"/>
      <c r="LN93" s="291"/>
      <c r="LO93" s="291"/>
      <c r="LP93" s="291"/>
      <c r="LQ93" s="291"/>
      <c r="LR93" s="291"/>
      <c r="LS93" s="291"/>
      <c r="LT93" s="291"/>
      <c r="LU93" s="291"/>
      <c r="LV93" s="291"/>
      <c r="LW93" s="291"/>
      <c r="LX93" s="291"/>
      <c r="LY93" s="292"/>
      <c r="LZ93" s="291"/>
      <c r="MA93" s="291"/>
      <c r="MB93" s="291"/>
      <c r="MC93" s="291"/>
      <c r="MD93" s="291"/>
      <c r="ME93" s="292"/>
      <c r="MF93" s="291"/>
      <c r="MG93" s="291"/>
      <c r="MH93" s="291"/>
      <c r="MI93" s="291"/>
      <c r="MJ93" s="292"/>
      <c r="MK93" s="291"/>
      <c r="ML93" s="291"/>
      <c r="MM93" s="291"/>
      <c r="MN93" s="291"/>
      <c r="MO93" s="291"/>
      <c r="MP93" s="291"/>
      <c r="MQ93" s="295"/>
      <c r="MR93" s="291"/>
      <c r="MS93" s="291"/>
      <c r="MT93" s="291"/>
      <c r="MU93" s="291"/>
      <c r="MV93" s="291"/>
      <c r="MW93" s="291"/>
      <c r="MX93" s="291"/>
      <c r="MY93" s="291"/>
      <c r="MZ93" s="291"/>
      <c r="NA93" s="281" t="s">
        <v>1088</v>
      </c>
      <c r="NB93" s="281" t="s">
        <v>1049</v>
      </c>
      <c r="NC93" s="281" t="s">
        <v>1089</v>
      </c>
      <c r="ND93" s="281"/>
    </row>
    <row r="94" spans="1:368" s="294" customFormat="1" ht="22" customHeight="1">
      <c r="A94" s="1261">
        <v>46</v>
      </c>
      <c r="B94" s="573" t="s">
        <v>606</v>
      </c>
      <c r="C94" s="280">
        <v>2022</v>
      </c>
      <c r="D94" s="281" t="s">
        <v>59</v>
      </c>
      <c r="E94" s="281" t="s">
        <v>167</v>
      </c>
      <c r="F94" s="281" t="s">
        <v>283</v>
      </c>
      <c r="G94" s="282">
        <v>416</v>
      </c>
      <c r="H94" s="283">
        <v>0.65</v>
      </c>
      <c r="I94" s="284">
        <v>0.93</v>
      </c>
      <c r="J94" s="285" t="s">
        <v>290</v>
      </c>
      <c r="K94" s="286" t="s">
        <v>1383</v>
      </c>
      <c r="L94" s="286" t="s">
        <v>612</v>
      </c>
      <c r="M94" s="285" t="s">
        <v>571</v>
      </c>
      <c r="N94" s="285" t="s">
        <v>39</v>
      </c>
      <c r="O94" s="285" t="s">
        <v>39</v>
      </c>
      <c r="P94" s="283" t="s">
        <v>39</v>
      </c>
      <c r="Q94" s="285" t="s">
        <v>39</v>
      </c>
      <c r="R94" s="281"/>
      <c r="S94" s="287" t="s">
        <v>613</v>
      </c>
      <c r="T94" s="287" t="s">
        <v>110</v>
      </c>
      <c r="U94" s="306" t="s">
        <v>283</v>
      </c>
      <c r="V94" s="288"/>
      <c r="W94" s="367"/>
      <c r="X94" s="290"/>
      <c r="Y94" s="291"/>
      <c r="Z94" s="232"/>
      <c r="AA94" s="291"/>
      <c r="AB94" s="232"/>
      <c r="AC94" s="291"/>
      <c r="AD94" s="329"/>
      <c r="AE94" s="291"/>
      <c r="AF94" s="291"/>
      <c r="AG94" s="291"/>
      <c r="AH94" s="291"/>
      <c r="AI94" s="493"/>
      <c r="AJ94" s="291"/>
      <c r="AK94" s="293"/>
      <c r="AL94" s="291"/>
      <c r="AM94" s="652"/>
      <c r="AN94" s="291"/>
      <c r="AO94" s="291"/>
      <c r="AP94" s="291"/>
      <c r="AQ94" s="291"/>
      <c r="AR94" s="291"/>
      <c r="AS94" s="291"/>
      <c r="AT94" s="291"/>
      <c r="AU94" s="291"/>
      <c r="AV94" s="291"/>
      <c r="AW94" s="291"/>
      <c r="AX94" s="291"/>
      <c r="AY94" s="293"/>
      <c r="AZ94" s="291"/>
      <c r="BA94" s="293"/>
      <c r="BB94" s="291"/>
      <c r="BC94" s="292"/>
      <c r="BD94" s="291"/>
      <c r="BE94" s="291"/>
      <c r="BF94" s="292"/>
      <c r="BG94" s="291"/>
      <c r="BH94" s="291"/>
      <c r="BI94" s="291"/>
      <c r="BJ94" s="291" t="s">
        <v>911</v>
      </c>
      <c r="BK94" s="628"/>
      <c r="BL94" s="291"/>
      <c r="BM94" s="291"/>
      <c r="BN94" s="292"/>
      <c r="BO94" s="291"/>
      <c r="BP94" s="297" t="s">
        <v>813</v>
      </c>
      <c r="BQ94" s="291"/>
      <c r="BR94" s="292"/>
      <c r="BS94" s="291"/>
      <c r="BT94" s="291"/>
      <c r="BU94" s="292"/>
      <c r="BV94" s="291"/>
      <c r="BW94" s="292"/>
      <c r="BX94" s="291"/>
      <c r="BZ94" s="292"/>
      <c r="CA94" s="291"/>
      <c r="CB94" s="291"/>
      <c r="CC94" s="291"/>
      <c r="CD94" s="291"/>
      <c r="CE94" s="367"/>
      <c r="CF94" s="291"/>
      <c r="CG94" s="292"/>
      <c r="CH94" s="291"/>
      <c r="CI94" s="293"/>
      <c r="CJ94" s="297" t="s">
        <v>830</v>
      </c>
      <c r="CK94" s="291"/>
      <c r="CL94" s="293"/>
      <c r="CM94" s="297" t="s">
        <v>812</v>
      </c>
      <c r="CN94" s="291"/>
      <c r="CO94" s="291"/>
      <c r="CP94" s="293"/>
      <c r="CQ94" s="291"/>
      <c r="CR94" s="297" t="s">
        <v>827</v>
      </c>
      <c r="CS94" s="291"/>
      <c r="CT94" s="291"/>
      <c r="CU94" s="291"/>
      <c r="CV94" s="291"/>
      <c r="CW94" s="291"/>
      <c r="CX94" s="293"/>
      <c r="CY94" s="291"/>
      <c r="CZ94" s="291"/>
      <c r="DA94" s="291"/>
      <c r="DB94" s="291"/>
      <c r="DC94" s="292"/>
      <c r="DD94" s="291"/>
      <c r="DE94" s="291"/>
      <c r="DF94" s="291"/>
      <c r="DG94" s="291"/>
      <c r="DH94" s="291"/>
      <c r="DI94" s="291"/>
      <c r="DJ94" s="291"/>
      <c r="DK94" s="291"/>
      <c r="DL94" s="291"/>
      <c r="DM94" s="291"/>
      <c r="DN94" s="291"/>
      <c r="DO94" s="292"/>
      <c r="DP94" s="291"/>
      <c r="DQ94" s="291" t="s">
        <v>827</v>
      </c>
      <c r="DR94" s="291" t="s">
        <v>830</v>
      </c>
      <c r="DS94" s="292"/>
      <c r="DT94" s="291"/>
      <c r="DU94" s="291"/>
      <c r="DV94" s="291"/>
      <c r="DW94" s="291"/>
      <c r="DX94" s="291"/>
      <c r="DY94" s="291"/>
      <c r="DZ94" s="291"/>
      <c r="EA94" s="367"/>
      <c r="EB94" s="291"/>
      <c r="EC94" s="292"/>
      <c r="ED94" s="293"/>
      <c r="EE94" s="291"/>
      <c r="EF94" s="291"/>
      <c r="EG94" s="291"/>
      <c r="EH94" s="291"/>
      <c r="EI94" s="293"/>
      <c r="EJ94" s="291"/>
      <c r="EK94" s="293"/>
      <c r="EL94" s="297" t="s">
        <v>940</v>
      </c>
      <c r="EM94" s="297"/>
      <c r="EN94" s="293"/>
      <c r="EO94" s="291"/>
      <c r="EP94" s="348"/>
      <c r="EQ94" s="291"/>
      <c r="ER94" s="291"/>
      <c r="ES94" s="291"/>
      <c r="ET94" s="291"/>
      <c r="EU94" s="291"/>
      <c r="EV94" s="291"/>
      <c r="EW94" s="292"/>
      <c r="EX94" s="293"/>
      <c r="EY94" s="291" t="s">
        <v>911</v>
      </c>
      <c r="EZ94" s="291"/>
      <c r="FA94" s="293"/>
      <c r="FB94" s="291"/>
      <c r="FC94" s="291"/>
      <c r="FD94" s="291"/>
      <c r="FE94" s="293"/>
      <c r="FF94" s="291"/>
      <c r="FG94" s="293"/>
      <c r="FH94" s="291"/>
      <c r="FI94" s="291"/>
      <c r="FJ94" s="293"/>
      <c r="FK94" s="291"/>
      <c r="FL94" s="291"/>
      <c r="FM94" s="291"/>
      <c r="FN94" s="610"/>
      <c r="FO94" s="291"/>
      <c r="FP94" s="292"/>
      <c r="FQ94" s="291"/>
      <c r="FR94" s="293"/>
      <c r="FS94" s="291"/>
      <c r="FT94" s="293"/>
      <c r="FU94" s="291" t="s">
        <v>929</v>
      </c>
      <c r="FV94" s="291"/>
      <c r="FW94" s="291"/>
      <c r="FX94" s="291"/>
      <c r="FY94" s="291"/>
      <c r="FZ94" s="293"/>
      <c r="GA94" s="291"/>
      <c r="GB94" s="292"/>
      <c r="GC94" s="291" t="s">
        <v>922</v>
      </c>
      <c r="GD94" s="291" t="s">
        <v>927</v>
      </c>
      <c r="GE94" s="291"/>
      <c r="GF94" s="292"/>
      <c r="GG94" s="291" t="s">
        <v>928</v>
      </c>
      <c r="GH94" s="367"/>
      <c r="GI94" s="291"/>
      <c r="GJ94" s="292"/>
      <c r="GK94" s="291"/>
      <c r="GL94" s="291"/>
      <c r="GM94" s="292"/>
      <c r="GN94" s="291"/>
      <c r="GO94" s="291"/>
      <c r="GP94" s="291"/>
      <c r="GQ94" s="291"/>
      <c r="GR94" s="291"/>
      <c r="GS94" s="367"/>
      <c r="GT94" s="291"/>
      <c r="GU94" s="292"/>
      <c r="GV94" s="293"/>
      <c r="GW94" s="297" t="s">
        <v>874</v>
      </c>
      <c r="GX94" s="297"/>
      <c r="GY94" s="293"/>
      <c r="GZ94" s="291"/>
      <c r="HA94" s="297" t="s">
        <v>875</v>
      </c>
      <c r="HB94" s="297"/>
      <c r="HC94" s="291"/>
      <c r="HD94" s="291"/>
      <c r="HE94" s="291"/>
      <c r="HF94" s="291"/>
      <c r="HG94" s="291"/>
      <c r="HH94" s="292"/>
      <c r="HI94" s="291"/>
      <c r="HJ94" s="291"/>
      <c r="HK94" s="291"/>
      <c r="HL94" s="291"/>
      <c r="HM94" s="291"/>
      <c r="HN94" s="291"/>
      <c r="HO94" s="292"/>
      <c r="HP94" s="293"/>
      <c r="HQ94" s="297" t="s">
        <v>813</v>
      </c>
      <c r="HR94" s="291"/>
      <c r="HS94" s="291"/>
      <c r="HT94" s="293"/>
      <c r="HU94" s="291"/>
      <c r="HV94" s="291" t="s">
        <v>899</v>
      </c>
      <c r="HW94" s="291"/>
      <c r="HX94" s="291"/>
      <c r="HY94" s="293"/>
      <c r="HZ94" s="291"/>
      <c r="IA94" s="367"/>
      <c r="IB94" s="292"/>
      <c r="IC94" s="291"/>
      <c r="ID94" s="291"/>
      <c r="IE94" s="297" t="s">
        <v>811</v>
      </c>
      <c r="IF94" s="291" t="s">
        <v>913</v>
      </c>
      <c r="IG94" s="291"/>
      <c r="IH94" s="291"/>
      <c r="II94" s="297"/>
      <c r="IJ94" s="291"/>
      <c r="IK94" s="367"/>
      <c r="IL94" s="292"/>
      <c r="IM94" s="291" t="s">
        <v>922</v>
      </c>
      <c r="IN94" s="291"/>
      <c r="IO94" s="291"/>
      <c r="IP94" s="291"/>
      <c r="IQ94" s="291"/>
      <c r="IR94" s="291"/>
      <c r="IS94" s="367"/>
      <c r="IT94" s="291"/>
      <c r="IU94" s="291"/>
      <c r="IV94" s="292"/>
      <c r="IW94" s="291"/>
      <c r="IX94" s="291"/>
      <c r="IY94" s="293"/>
      <c r="IZ94" s="291"/>
      <c r="JA94" s="291"/>
      <c r="JB94" s="293"/>
      <c r="JC94" s="291"/>
      <c r="JD94" s="291"/>
      <c r="JE94" s="291"/>
      <c r="JF94" s="293"/>
      <c r="JG94" s="291"/>
      <c r="JH94" s="292"/>
      <c r="JI94" s="297" t="s">
        <v>985</v>
      </c>
      <c r="JJ94" s="291"/>
      <c r="JK94" s="291"/>
      <c r="JL94" s="291"/>
      <c r="JM94" s="292"/>
      <c r="JN94" s="291" t="s">
        <v>929</v>
      </c>
      <c r="JO94" s="430"/>
      <c r="JP94" s="367"/>
      <c r="JQ94" s="292"/>
      <c r="JR94" s="291"/>
      <c r="JS94" s="291"/>
      <c r="JT94" s="291"/>
      <c r="JU94" s="291"/>
      <c r="JV94" s="291"/>
      <c r="JW94" s="291"/>
      <c r="JX94" s="291"/>
      <c r="JY94" s="291"/>
      <c r="JZ94" s="291"/>
      <c r="KA94" s="291"/>
      <c r="KB94" s="291"/>
      <c r="KC94" s="291"/>
      <c r="KD94" s="292"/>
      <c r="KE94" s="291"/>
      <c r="KF94" s="291"/>
      <c r="KG94" s="291"/>
      <c r="KH94" s="292"/>
      <c r="KI94" s="291"/>
      <c r="KJ94" s="291"/>
      <c r="KK94" s="291"/>
      <c r="KL94" s="291"/>
      <c r="KM94" s="292"/>
      <c r="KN94" s="291"/>
      <c r="KO94" s="291"/>
      <c r="KP94" s="291"/>
      <c r="KQ94" s="292"/>
      <c r="KR94" s="291"/>
      <c r="KS94" s="291"/>
      <c r="KT94" s="291"/>
      <c r="KU94" s="289"/>
      <c r="KV94" s="292"/>
      <c r="KW94" s="291"/>
      <c r="KX94" s="291"/>
      <c r="KY94" s="291"/>
      <c r="KZ94" s="291"/>
      <c r="LA94" s="291"/>
      <c r="LB94" s="292"/>
      <c r="LC94" s="291"/>
      <c r="LD94" s="291"/>
      <c r="LE94" s="291"/>
      <c r="LF94" s="293"/>
      <c r="LG94" s="291"/>
      <c r="LH94" s="291"/>
      <c r="LI94" s="291"/>
      <c r="LJ94" s="292"/>
      <c r="LK94" s="291"/>
      <c r="LL94" s="291"/>
      <c r="LM94" s="291"/>
      <c r="LN94" s="291"/>
      <c r="LO94" s="291"/>
      <c r="LP94" s="291"/>
      <c r="LQ94" s="291"/>
      <c r="LR94" s="291"/>
      <c r="LS94" s="291"/>
      <c r="LT94" s="291"/>
      <c r="LU94" s="291"/>
      <c r="LV94" s="291"/>
      <c r="LW94" s="291"/>
      <c r="LX94" s="291"/>
      <c r="LY94" s="292"/>
      <c r="LZ94" s="291"/>
      <c r="MA94" s="291"/>
      <c r="MB94" s="291"/>
      <c r="MC94" s="291"/>
      <c r="MD94" s="291"/>
      <c r="ME94" s="292"/>
      <c r="MF94" s="291"/>
      <c r="MG94" s="291"/>
      <c r="MH94" s="291"/>
      <c r="MI94" s="291"/>
      <c r="MJ94" s="292"/>
      <c r="MK94" s="291"/>
      <c r="ML94" s="291"/>
      <c r="MM94" s="291"/>
      <c r="MN94" s="291"/>
      <c r="MO94" s="291"/>
      <c r="MP94" s="291"/>
      <c r="MQ94" s="295"/>
      <c r="MR94" s="291"/>
      <c r="MS94" s="291"/>
      <c r="MT94" s="291"/>
      <c r="MU94" s="291"/>
      <c r="MV94" s="291"/>
      <c r="MW94" s="291"/>
      <c r="MX94" s="291"/>
      <c r="MY94" s="291"/>
      <c r="MZ94" s="291"/>
      <c r="NA94" s="281"/>
      <c r="NB94" s="281"/>
      <c r="NC94" s="281" t="s">
        <v>1187</v>
      </c>
      <c r="ND94" s="281"/>
    </row>
    <row r="95" spans="1:368" s="463" customFormat="1" ht="87" customHeight="1">
      <c r="A95" s="1263"/>
      <c r="B95" s="450"/>
      <c r="C95" s="451"/>
      <c r="D95" s="452"/>
      <c r="E95" s="452"/>
      <c r="F95" s="452"/>
      <c r="G95" s="453"/>
      <c r="H95" s="454"/>
      <c r="I95" s="455"/>
      <c r="J95" s="456"/>
      <c r="K95" s="457"/>
      <c r="L95" s="457"/>
      <c r="M95" s="456"/>
      <c r="N95" s="456"/>
      <c r="O95" s="456"/>
      <c r="P95" s="454"/>
      <c r="Q95" s="456"/>
      <c r="R95" s="452"/>
      <c r="S95" s="458"/>
      <c r="T95" s="458"/>
      <c r="U95" s="452"/>
      <c r="V95" s="459"/>
      <c r="W95" s="501"/>
      <c r="X95" s="538"/>
      <c r="Y95" s="460"/>
      <c r="Z95" s="539"/>
      <c r="AA95" s="460"/>
      <c r="AB95" s="539"/>
      <c r="AC95" s="460"/>
      <c r="AD95" s="540"/>
      <c r="AE95" s="460"/>
      <c r="AF95" s="460"/>
      <c r="AG95" s="460"/>
      <c r="AH95" s="460"/>
      <c r="AI95" s="541"/>
      <c r="AJ95" s="460"/>
      <c r="AK95" s="461"/>
      <c r="AL95" s="460"/>
      <c r="AM95" s="655"/>
      <c r="AN95" s="460"/>
      <c r="AO95" s="460"/>
      <c r="AP95" s="460"/>
      <c r="AQ95" s="460"/>
      <c r="AR95" s="460"/>
      <c r="AS95" s="460"/>
      <c r="AT95" s="460"/>
      <c r="AU95" s="460"/>
      <c r="AV95" s="460"/>
      <c r="AW95" s="460"/>
      <c r="AX95" s="460"/>
      <c r="AY95" s="461"/>
      <c r="AZ95" s="460"/>
      <c r="BA95" s="461"/>
      <c r="BB95" s="460"/>
      <c r="BC95" s="542"/>
      <c r="BD95" s="460"/>
      <c r="BE95" s="460"/>
      <c r="BF95" s="542"/>
      <c r="BG95" s="460"/>
      <c r="BH95" s="460"/>
      <c r="BI95" s="460"/>
      <c r="BJ95" s="460"/>
      <c r="BK95" s="632"/>
      <c r="BL95" s="460"/>
      <c r="BM95" s="460"/>
      <c r="BN95" s="542"/>
      <c r="BO95" s="460"/>
      <c r="BP95" s="462"/>
      <c r="BQ95" s="460"/>
      <c r="BR95" s="542"/>
      <c r="BS95" s="460"/>
      <c r="BT95" s="460"/>
      <c r="BU95" s="542"/>
      <c r="BV95" s="460"/>
      <c r="BW95" s="542"/>
      <c r="BX95" s="460"/>
      <c r="BZ95" s="542"/>
      <c r="CA95" s="460"/>
      <c r="CB95" s="460"/>
      <c r="CC95" s="460"/>
      <c r="CD95" s="460"/>
      <c r="CE95" s="537"/>
      <c r="CF95" s="460"/>
      <c r="CG95" s="542"/>
      <c r="CH95" s="460"/>
      <c r="CI95" s="461"/>
      <c r="CJ95" s="462"/>
      <c r="CK95" s="460"/>
      <c r="CL95" s="461"/>
      <c r="CM95" s="462"/>
      <c r="CN95" s="460"/>
      <c r="CO95" s="460"/>
      <c r="CP95" s="461"/>
      <c r="CQ95" s="460"/>
      <c r="CR95" s="462"/>
      <c r="CS95" s="460"/>
      <c r="CT95" s="460"/>
      <c r="CU95" s="460"/>
      <c r="CV95" s="460"/>
      <c r="CW95" s="460"/>
      <c r="CX95" s="461"/>
      <c r="CY95" s="460"/>
      <c r="CZ95" s="460"/>
      <c r="DA95" s="460"/>
      <c r="DB95" s="460"/>
      <c r="DC95" s="542"/>
      <c r="DD95" s="460"/>
      <c r="DE95" s="460"/>
      <c r="DF95" s="460"/>
      <c r="DG95" s="460"/>
      <c r="DH95" s="460"/>
      <c r="DI95" s="460"/>
      <c r="DJ95" s="460"/>
      <c r="DK95" s="460"/>
      <c r="DL95" s="460"/>
      <c r="DM95" s="460"/>
      <c r="DN95" s="460"/>
      <c r="DO95" s="542"/>
      <c r="DP95" s="460"/>
      <c r="DQ95" s="460"/>
      <c r="DR95" s="460"/>
      <c r="DS95" s="542"/>
      <c r="DT95" s="460"/>
      <c r="DU95" s="460"/>
      <c r="DV95" s="460"/>
      <c r="DW95" s="460"/>
      <c r="DX95" s="460"/>
      <c r="DY95" s="460"/>
      <c r="DZ95" s="460"/>
      <c r="EA95" s="537"/>
      <c r="EB95" s="460"/>
      <c r="EC95" s="542"/>
      <c r="ED95" s="461"/>
      <c r="EE95" s="460"/>
      <c r="EF95" s="460"/>
      <c r="EG95" s="460"/>
      <c r="EH95" s="460"/>
      <c r="EI95" s="461"/>
      <c r="EJ95" s="460"/>
      <c r="EK95" s="461"/>
      <c r="EL95" s="462"/>
      <c r="EM95" s="462"/>
      <c r="EN95" s="461"/>
      <c r="EO95" s="460"/>
      <c r="EP95" s="464"/>
      <c r="EQ95" s="460"/>
      <c r="ER95" s="460"/>
      <c r="ES95" s="460"/>
      <c r="ET95" s="460"/>
      <c r="EU95" s="460"/>
      <c r="EV95" s="460"/>
      <c r="EW95" s="542"/>
      <c r="EX95" s="461"/>
      <c r="EY95" s="460"/>
      <c r="EZ95" s="460"/>
      <c r="FA95" s="461"/>
      <c r="FB95" s="460"/>
      <c r="FC95" s="460"/>
      <c r="FD95" s="460"/>
      <c r="FE95" s="461"/>
      <c r="FF95" s="460"/>
      <c r="FG95" s="461"/>
      <c r="FH95" s="460"/>
      <c r="FI95" s="460"/>
      <c r="FJ95" s="461"/>
      <c r="FK95" s="460"/>
      <c r="FL95" s="460"/>
      <c r="FM95" s="460"/>
      <c r="FN95" s="613"/>
      <c r="FO95" s="460"/>
      <c r="FP95" s="542"/>
      <c r="FQ95" s="460"/>
      <c r="FR95" s="461"/>
      <c r="FS95" s="460"/>
      <c r="FT95" s="461"/>
      <c r="FU95" s="460"/>
      <c r="FV95" s="460"/>
      <c r="FW95" s="460"/>
      <c r="FX95" s="460"/>
      <c r="FY95" s="460"/>
      <c r="FZ95" s="461"/>
      <c r="GA95" s="460"/>
      <c r="GB95" s="542"/>
      <c r="GC95" s="460"/>
      <c r="GD95" s="460"/>
      <c r="GE95" s="460"/>
      <c r="GF95" s="542"/>
      <c r="GG95" s="460"/>
      <c r="GH95" s="537"/>
      <c r="GI95" s="460"/>
      <c r="GJ95" s="542"/>
      <c r="GK95" s="460"/>
      <c r="GL95" s="460"/>
      <c r="GM95" s="542"/>
      <c r="GN95" s="460"/>
      <c r="GO95" s="460"/>
      <c r="GP95" s="460"/>
      <c r="GQ95" s="460"/>
      <c r="GR95" s="460"/>
      <c r="GS95" s="537"/>
      <c r="GT95" s="460"/>
      <c r="GU95" s="542"/>
      <c r="GV95" s="461"/>
      <c r="GW95" s="462"/>
      <c r="GX95" s="462"/>
      <c r="GY95" s="461"/>
      <c r="GZ95" s="460"/>
      <c r="HA95" s="462"/>
      <c r="HB95" s="462"/>
      <c r="HC95" s="460"/>
      <c r="HD95" s="460"/>
      <c r="HE95" s="460"/>
      <c r="HF95" s="460"/>
      <c r="HG95" s="460"/>
      <c r="HH95" s="542"/>
      <c r="HI95" s="460"/>
      <c r="HJ95" s="460"/>
      <c r="HK95" s="460"/>
      <c r="HL95" s="460"/>
      <c r="HM95" s="460"/>
      <c r="HN95" s="460"/>
      <c r="HO95" s="542"/>
      <c r="HP95" s="461"/>
      <c r="HQ95" s="462"/>
      <c r="HR95" s="460"/>
      <c r="HS95" s="460"/>
      <c r="HT95" s="461"/>
      <c r="HU95" s="460"/>
      <c r="HV95" s="460"/>
      <c r="HW95" s="460"/>
      <c r="HX95" s="460"/>
      <c r="HY95" s="461"/>
      <c r="HZ95" s="460"/>
      <c r="IA95" s="537"/>
      <c r="IB95" s="542"/>
      <c r="IC95" s="460"/>
      <c r="ID95" s="460"/>
      <c r="IE95" s="462"/>
      <c r="IF95" s="460"/>
      <c r="IG95" s="460"/>
      <c r="IH95" s="460"/>
      <c r="II95" s="462"/>
      <c r="IJ95" s="460"/>
      <c r="IK95" s="537"/>
      <c r="IL95" s="542"/>
      <c r="IM95" s="460"/>
      <c r="IN95" s="460"/>
      <c r="IO95" s="460"/>
      <c r="IP95" s="460"/>
      <c r="IQ95" s="460"/>
      <c r="IR95" s="460"/>
      <c r="IS95" s="537"/>
      <c r="IT95" s="460"/>
      <c r="IU95" s="460"/>
      <c r="IV95" s="542"/>
      <c r="IW95" s="460"/>
      <c r="IX95" s="460"/>
      <c r="IY95" s="461"/>
      <c r="IZ95" s="460"/>
      <c r="JA95" s="460"/>
      <c r="JB95" s="461"/>
      <c r="JC95" s="460"/>
      <c r="JD95" s="460"/>
      <c r="JE95" s="460"/>
      <c r="JF95" s="461"/>
      <c r="JG95" s="460"/>
      <c r="JH95" s="542"/>
      <c r="JI95" s="462"/>
      <c r="JJ95" s="460"/>
      <c r="JK95" s="460"/>
      <c r="JL95" s="460"/>
      <c r="JM95" s="542"/>
      <c r="JN95" s="460"/>
      <c r="JO95" s="537"/>
      <c r="JP95" s="537"/>
      <c r="JQ95" s="542"/>
      <c r="JR95" s="460"/>
      <c r="JS95" s="460"/>
      <c r="JT95" s="460"/>
      <c r="JU95" s="460"/>
      <c r="JV95" s="460"/>
      <c r="JW95" s="460"/>
      <c r="JX95" s="460"/>
      <c r="JY95" s="460"/>
      <c r="JZ95" s="460"/>
      <c r="KA95" s="460"/>
      <c r="KB95" s="460"/>
      <c r="KC95" s="460"/>
      <c r="KD95" s="542"/>
      <c r="KE95" s="460"/>
      <c r="KF95" s="460"/>
      <c r="KG95" s="460"/>
      <c r="KH95" s="542"/>
      <c r="KI95" s="460"/>
      <c r="KJ95" s="460"/>
      <c r="KK95" s="460"/>
      <c r="KL95" s="460"/>
      <c r="KM95" s="542"/>
      <c r="KN95" s="460"/>
      <c r="KO95" s="460"/>
      <c r="KP95" s="460"/>
      <c r="KQ95" s="542"/>
      <c r="KR95" s="460"/>
      <c r="KS95" s="460"/>
      <c r="KT95" s="460"/>
      <c r="KU95" s="570"/>
      <c r="KV95" s="542"/>
      <c r="KW95" s="460"/>
      <c r="KX95" s="460"/>
      <c r="KY95" s="460"/>
      <c r="KZ95" s="460"/>
      <c r="LA95" s="460"/>
      <c r="LB95" s="542"/>
      <c r="LC95" s="460"/>
      <c r="LD95" s="460"/>
      <c r="LE95" s="460"/>
      <c r="LF95" s="461"/>
      <c r="LG95" s="460"/>
      <c r="LH95" s="460"/>
      <c r="LI95" s="460"/>
      <c r="LJ95" s="542"/>
      <c r="LK95" s="460"/>
      <c r="LL95" s="460"/>
      <c r="LM95" s="460"/>
      <c r="LN95" s="460"/>
      <c r="LO95" s="460"/>
      <c r="LP95" s="460"/>
      <c r="LQ95" s="460"/>
      <c r="LR95" s="460"/>
      <c r="LS95" s="460"/>
      <c r="LT95" s="460"/>
      <c r="LU95" s="460"/>
      <c r="LV95" s="460"/>
      <c r="LW95" s="460"/>
      <c r="LX95" s="460"/>
      <c r="LY95" s="542"/>
      <c r="LZ95" s="460"/>
      <c r="MA95" s="460"/>
      <c r="MB95" s="460"/>
      <c r="MC95" s="460"/>
      <c r="MD95" s="460"/>
      <c r="ME95" s="542"/>
      <c r="MF95" s="460"/>
      <c r="MG95" s="460"/>
      <c r="MH95" s="460"/>
      <c r="MI95" s="460"/>
      <c r="MJ95" s="542"/>
      <c r="MK95" s="460"/>
      <c r="ML95" s="460"/>
      <c r="MM95" s="460"/>
      <c r="MN95" s="460"/>
      <c r="MO95" s="460"/>
      <c r="MP95" s="460"/>
      <c r="MQ95" s="465"/>
      <c r="MR95" s="460"/>
      <c r="MS95" s="460"/>
      <c r="MT95" s="460"/>
      <c r="MU95" s="460"/>
      <c r="MV95" s="460"/>
      <c r="MW95" s="460"/>
      <c r="MX95" s="460"/>
      <c r="MY95" s="460"/>
      <c r="MZ95" s="460"/>
      <c r="NA95" s="452"/>
      <c r="NB95" s="452"/>
      <c r="NC95" s="452"/>
      <c r="ND95" s="452"/>
    </row>
    <row r="96" spans="1:368" s="20" customFormat="1" ht="55" customHeight="1" thickBot="1">
      <c r="A96" s="1257"/>
      <c r="B96" s="148" t="s">
        <v>0</v>
      </c>
      <c r="C96" s="148" t="s">
        <v>1</v>
      </c>
      <c r="D96" s="148" t="s">
        <v>2</v>
      </c>
      <c r="E96" s="148" t="s">
        <v>3</v>
      </c>
      <c r="F96" s="149" t="s">
        <v>4</v>
      </c>
      <c r="G96" s="149" t="s">
        <v>5</v>
      </c>
      <c r="H96" s="150" t="s">
        <v>6</v>
      </c>
      <c r="I96" s="150" t="s">
        <v>7</v>
      </c>
      <c r="J96" s="149" t="s">
        <v>8</v>
      </c>
      <c r="K96" s="148" t="s">
        <v>9</v>
      </c>
      <c r="L96" s="149" t="s">
        <v>10</v>
      </c>
      <c r="M96" s="149" t="s">
        <v>11</v>
      </c>
      <c r="N96" s="149" t="s">
        <v>12</v>
      </c>
      <c r="O96" s="149" t="s">
        <v>13</v>
      </c>
      <c r="P96" s="150" t="s">
        <v>14</v>
      </c>
      <c r="Q96" s="151" t="s">
        <v>15</v>
      </c>
      <c r="R96" s="148" t="s">
        <v>16</v>
      </c>
      <c r="S96" s="149" t="s">
        <v>17</v>
      </c>
      <c r="T96" s="149" t="s">
        <v>18</v>
      </c>
      <c r="U96" s="148" t="s">
        <v>19</v>
      </c>
      <c r="V96" s="171"/>
      <c r="W96" s="500"/>
      <c r="X96" s="520"/>
      <c r="Y96" s="31"/>
      <c r="Z96" s="543"/>
      <c r="AA96" s="31"/>
      <c r="AB96" s="543"/>
      <c r="AC96" s="31"/>
      <c r="AD96" s="521"/>
      <c r="AE96" s="31"/>
      <c r="AF96" s="31"/>
      <c r="AG96" s="31"/>
      <c r="AH96" s="31"/>
      <c r="AI96" s="522"/>
      <c r="AJ96" s="31"/>
      <c r="AK96" s="133"/>
      <c r="AL96" s="31"/>
      <c r="AM96" s="649"/>
      <c r="AN96" s="31"/>
      <c r="AO96" s="31"/>
      <c r="AP96" s="31"/>
      <c r="AQ96" s="31"/>
      <c r="AR96" s="31"/>
      <c r="AS96" s="31"/>
      <c r="AT96" s="31"/>
      <c r="AU96" s="31"/>
      <c r="AV96" s="31"/>
      <c r="AW96" s="31"/>
      <c r="AX96" s="31"/>
      <c r="AY96" s="133"/>
      <c r="AZ96" s="31"/>
      <c r="BA96" s="133"/>
      <c r="BB96" s="31"/>
      <c r="BC96" s="523"/>
      <c r="BD96" s="31"/>
      <c r="BE96" s="31"/>
      <c r="BF96" s="523"/>
      <c r="BG96" s="31"/>
      <c r="BH96" s="31"/>
      <c r="BI96" s="31"/>
      <c r="BJ96" s="31"/>
      <c r="BK96" s="621"/>
      <c r="BL96" s="31"/>
      <c r="BM96" s="31"/>
      <c r="BN96" s="523"/>
      <c r="BO96" s="31"/>
      <c r="BP96" s="31"/>
      <c r="BQ96" s="31"/>
      <c r="BR96" s="523"/>
      <c r="BS96" s="31"/>
      <c r="BT96" s="31"/>
      <c r="BU96" s="523"/>
      <c r="BV96" s="31"/>
      <c r="BW96" s="523"/>
      <c r="BX96" s="31"/>
      <c r="BZ96" s="523"/>
      <c r="CA96" s="31"/>
      <c r="CB96" s="31"/>
      <c r="CC96" s="31"/>
      <c r="CD96" s="31"/>
      <c r="CE96" s="519"/>
      <c r="CF96" s="31"/>
      <c r="CG96" s="523"/>
      <c r="CH96" s="31"/>
      <c r="CI96" s="133"/>
      <c r="CJ96" s="31"/>
      <c r="CK96" s="31"/>
      <c r="CL96" s="133"/>
      <c r="CM96" s="31"/>
      <c r="CN96" s="31"/>
      <c r="CO96" s="31"/>
      <c r="CP96" s="133"/>
      <c r="CQ96" s="31"/>
      <c r="CR96" s="31"/>
      <c r="CS96" s="31"/>
      <c r="CT96" s="31"/>
      <c r="CU96" s="31"/>
      <c r="CV96" s="31"/>
      <c r="CW96" s="31"/>
      <c r="CX96" s="133"/>
      <c r="CY96" s="31"/>
      <c r="CZ96" s="31"/>
      <c r="DA96" s="31"/>
      <c r="DB96" s="31"/>
      <c r="DC96" s="523"/>
      <c r="DD96" s="31"/>
      <c r="DE96" s="31"/>
      <c r="DF96" s="31"/>
      <c r="DG96" s="31"/>
      <c r="DH96" s="31"/>
      <c r="DI96" s="31"/>
      <c r="DJ96" s="31"/>
      <c r="DK96" s="31"/>
      <c r="DL96" s="31"/>
      <c r="DM96" s="31"/>
      <c r="DN96" s="31"/>
      <c r="DO96" s="523"/>
      <c r="DP96" s="31"/>
      <c r="DQ96" s="31"/>
      <c r="DR96" s="31"/>
      <c r="DS96" s="523"/>
      <c r="DT96" s="31"/>
      <c r="DU96" s="31"/>
      <c r="DV96" s="31"/>
      <c r="DW96" s="31"/>
      <c r="DX96" s="31"/>
      <c r="DY96" s="31"/>
      <c r="DZ96" s="31"/>
      <c r="EA96" s="519"/>
      <c r="EB96" s="31"/>
      <c r="EC96" s="523"/>
      <c r="ED96" s="133"/>
      <c r="EE96" s="31"/>
      <c r="EF96" s="31"/>
      <c r="EG96" s="31"/>
      <c r="EH96" s="31"/>
      <c r="EI96" s="133"/>
      <c r="EJ96" s="31"/>
      <c r="EK96" s="133"/>
      <c r="EL96" s="31"/>
      <c r="EM96" s="31"/>
      <c r="EN96" s="133"/>
      <c r="EO96" s="31"/>
      <c r="EP96" s="345"/>
      <c r="EQ96" s="31"/>
      <c r="ER96" s="31"/>
      <c r="ES96" s="31"/>
      <c r="ET96" s="31"/>
      <c r="EU96" s="31"/>
      <c r="EV96" s="31"/>
      <c r="EW96" s="523"/>
      <c r="EX96" s="133"/>
      <c r="EY96" s="31"/>
      <c r="EZ96" s="31"/>
      <c r="FA96" s="133"/>
      <c r="FB96" s="31"/>
      <c r="FC96" s="31"/>
      <c r="FD96" s="31"/>
      <c r="FE96" s="133"/>
      <c r="FF96" s="31"/>
      <c r="FG96" s="133"/>
      <c r="FH96" s="31"/>
      <c r="FI96" s="31"/>
      <c r="FJ96" s="133"/>
      <c r="FK96" s="31"/>
      <c r="FL96" s="31"/>
      <c r="FM96" s="31"/>
      <c r="FN96" s="608"/>
      <c r="FO96" s="31"/>
      <c r="FP96" s="523"/>
      <c r="FQ96" s="31"/>
      <c r="FR96" s="133"/>
      <c r="FS96" s="31"/>
      <c r="FT96" s="133"/>
      <c r="FU96" s="31"/>
      <c r="FV96" s="31"/>
      <c r="FW96" s="31"/>
      <c r="FX96" s="31"/>
      <c r="FY96" s="31"/>
      <c r="FZ96" s="133"/>
      <c r="GA96" s="31"/>
      <c r="GB96" s="523"/>
      <c r="GC96" s="31"/>
      <c r="GD96" s="31"/>
      <c r="GE96" s="31"/>
      <c r="GF96" s="523"/>
      <c r="GG96" s="31"/>
      <c r="GH96" s="519"/>
      <c r="GI96" s="31"/>
      <c r="GJ96" s="523"/>
      <c r="GK96" s="31"/>
      <c r="GL96" s="31"/>
      <c r="GM96" s="523"/>
      <c r="GN96" s="31"/>
      <c r="GO96" s="31"/>
      <c r="GP96" s="31"/>
      <c r="GQ96" s="31"/>
      <c r="GR96" s="31"/>
      <c r="GS96" s="519"/>
      <c r="GT96" s="31"/>
      <c r="GU96" s="523"/>
      <c r="GV96" s="133"/>
      <c r="GW96" s="31"/>
      <c r="GX96" s="31"/>
      <c r="GY96" s="133"/>
      <c r="GZ96" s="31"/>
      <c r="HA96" s="31"/>
      <c r="HB96" s="31"/>
      <c r="HC96" s="31"/>
      <c r="HD96" s="31"/>
      <c r="HE96" s="31"/>
      <c r="HF96" s="31"/>
      <c r="HG96" s="31"/>
      <c r="HH96" s="523"/>
      <c r="HI96" s="31"/>
      <c r="HJ96" s="31"/>
      <c r="HK96" s="31"/>
      <c r="HL96" s="31"/>
      <c r="HM96" s="31"/>
      <c r="HN96" s="31"/>
      <c r="HO96" s="523"/>
      <c r="HP96" s="133"/>
      <c r="HQ96" s="31"/>
      <c r="HR96" s="31"/>
      <c r="HS96" s="31"/>
      <c r="HT96" s="133"/>
      <c r="HU96" s="31"/>
      <c r="HV96" s="31"/>
      <c r="HW96" s="31"/>
      <c r="HX96" s="31"/>
      <c r="HY96" s="133"/>
      <c r="HZ96" s="31"/>
      <c r="IA96" s="519"/>
      <c r="IB96" s="523"/>
      <c r="IC96" s="31"/>
      <c r="ID96" s="31"/>
      <c r="IE96" s="31"/>
      <c r="IF96" s="31"/>
      <c r="IG96" s="31"/>
      <c r="IH96" s="31"/>
      <c r="II96" s="31"/>
      <c r="IJ96" s="31"/>
      <c r="IK96" s="519"/>
      <c r="IL96" s="523"/>
      <c r="IM96" s="31"/>
      <c r="IN96" s="31"/>
      <c r="IO96" s="31"/>
      <c r="IP96" s="31"/>
      <c r="IQ96" s="31"/>
      <c r="IR96" s="31"/>
      <c r="IS96" s="519"/>
      <c r="IT96" s="31"/>
      <c r="IU96" s="31"/>
      <c r="IV96" s="523"/>
      <c r="IW96" s="31"/>
      <c r="IX96" s="31"/>
      <c r="IY96" s="133"/>
      <c r="IZ96" s="31"/>
      <c r="JA96" s="31"/>
      <c r="JB96" s="133"/>
      <c r="JC96" s="31"/>
      <c r="JD96" s="31"/>
      <c r="JE96" s="31"/>
      <c r="JF96" s="133"/>
      <c r="JG96" s="31"/>
      <c r="JH96" s="523"/>
      <c r="JI96" s="31"/>
      <c r="JJ96" s="31"/>
      <c r="JK96" s="31"/>
      <c r="JL96" s="31"/>
      <c r="JM96" s="523"/>
      <c r="JN96" s="31"/>
      <c r="JO96" s="519"/>
      <c r="JP96" s="519"/>
      <c r="JQ96" s="523"/>
      <c r="JR96" s="31"/>
      <c r="JS96" s="31"/>
      <c r="JT96" s="31"/>
      <c r="JU96" s="31"/>
      <c r="JV96" s="31"/>
      <c r="JW96" s="31"/>
      <c r="JX96" s="31"/>
      <c r="JY96" s="31"/>
      <c r="JZ96" s="31"/>
      <c r="KA96" s="31"/>
      <c r="KB96" s="31"/>
      <c r="KC96" s="31"/>
      <c r="KD96" s="523"/>
      <c r="KE96" s="31"/>
      <c r="KF96" s="31"/>
      <c r="KG96" s="31"/>
      <c r="KH96" s="523"/>
      <c r="KI96" s="31"/>
      <c r="KJ96" s="31"/>
      <c r="KK96" s="31"/>
      <c r="KL96" s="31"/>
      <c r="KM96" s="523"/>
      <c r="KN96" s="31"/>
      <c r="KO96" s="31"/>
      <c r="KP96" s="31"/>
      <c r="KQ96" s="523"/>
      <c r="KR96" s="31"/>
      <c r="KS96" s="31"/>
      <c r="KT96" s="31"/>
      <c r="KU96" s="564"/>
      <c r="KV96" s="523"/>
      <c r="KW96" s="31"/>
      <c r="KX96" s="31"/>
      <c r="KY96" s="31"/>
      <c r="KZ96" s="31"/>
      <c r="LA96" s="31"/>
      <c r="LB96" s="523"/>
      <c r="LC96" s="31"/>
      <c r="LD96" s="31"/>
      <c r="LE96" s="31"/>
      <c r="LF96" s="133"/>
      <c r="LG96" s="31"/>
      <c r="LH96" s="31"/>
      <c r="LI96" s="31"/>
      <c r="LJ96" s="523"/>
      <c r="LK96" s="31"/>
      <c r="LL96" s="31"/>
      <c r="LM96" s="31"/>
      <c r="LN96" s="31"/>
      <c r="LO96" s="31"/>
      <c r="LP96" s="31"/>
      <c r="LQ96" s="31"/>
      <c r="LR96" s="31"/>
      <c r="LS96" s="31"/>
      <c r="LT96" s="31"/>
      <c r="LU96" s="31"/>
      <c r="LV96" s="31"/>
      <c r="LW96" s="31"/>
      <c r="LX96" s="31"/>
      <c r="LY96" s="523"/>
      <c r="LZ96" s="31"/>
      <c r="MA96" s="31"/>
      <c r="MB96" s="31"/>
      <c r="MC96" s="31"/>
      <c r="MD96" s="31"/>
      <c r="ME96" s="523"/>
      <c r="MF96" s="31"/>
      <c r="MG96" s="31"/>
      <c r="MH96" s="31"/>
      <c r="MI96" s="31"/>
      <c r="MJ96" s="523"/>
      <c r="MK96" s="31"/>
      <c r="ML96" s="31"/>
      <c r="MM96" s="31"/>
      <c r="MN96" s="31"/>
      <c r="MO96" s="31"/>
      <c r="MP96" s="31"/>
      <c r="MQ96" s="172"/>
      <c r="MR96" s="31"/>
      <c r="MS96" s="31"/>
      <c r="MT96" s="31"/>
      <c r="MU96" s="31"/>
      <c r="MV96" s="31"/>
      <c r="MW96" s="31"/>
      <c r="MX96" s="31"/>
      <c r="MY96" s="31"/>
      <c r="MZ96" s="31"/>
      <c r="NA96" s="24"/>
      <c r="NB96" s="24"/>
      <c r="NC96" s="24"/>
      <c r="ND96" s="24"/>
    </row>
    <row r="97" spans="1:368" s="603" customFormat="1" ht="27" thickBot="1">
      <c r="A97" s="1258" t="s">
        <v>2233</v>
      </c>
      <c r="B97" s="592" t="s">
        <v>1450</v>
      </c>
      <c r="C97" s="592"/>
      <c r="D97" s="592"/>
      <c r="E97" s="593"/>
      <c r="F97" s="593"/>
      <c r="G97" s="594"/>
      <c r="H97" s="594"/>
      <c r="I97" s="595"/>
      <c r="J97" s="592"/>
      <c r="K97" s="593"/>
      <c r="L97" s="593"/>
      <c r="M97" s="592"/>
      <c r="N97" s="592"/>
      <c r="O97" s="592"/>
      <c r="P97" s="594"/>
      <c r="Q97" s="594" t="s">
        <v>20</v>
      </c>
      <c r="R97" s="490">
        <f>COUNTIF(R98:R163, "Tier 3")</f>
        <v>39</v>
      </c>
      <c r="S97" s="592"/>
      <c r="T97" s="593"/>
      <c r="U97" s="592"/>
      <c r="V97" s="592"/>
      <c r="W97" s="376"/>
      <c r="X97" s="596"/>
      <c r="Y97" s="597"/>
      <c r="Z97" s="598"/>
      <c r="AA97" s="334"/>
      <c r="AB97" s="598"/>
      <c r="AC97" s="334"/>
      <c r="AD97" s="599"/>
      <c r="AE97" s="334"/>
      <c r="AF97" s="334"/>
      <c r="AG97" s="334"/>
      <c r="AH97" s="334"/>
      <c r="AI97" s="600"/>
      <c r="AJ97" s="334"/>
      <c r="AK97" s="334"/>
      <c r="AL97" s="334"/>
      <c r="AM97" s="650"/>
      <c r="AN97" s="334"/>
      <c r="AO97" s="334"/>
      <c r="AP97" s="334"/>
      <c r="AQ97" s="334"/>
      <c r="AR97" s="334"/>
      <c r="AS97" s="334"/>
      <c r="AT97" s="334"/>
      <c r="AU97" s="334"/>
      <c r="AV97" s="334"/>
      <c r="AW97" s="334"/>
      <c r="AX97" s="334"/>
      <c r="AY97" s="334"/>
      <c r="AZ97" s="334"/>
      <c r="BA97" s="334"/>
      <c r="BB97" s="334"/>
      <c r="BC97" s="602"/>
      <c r="BD97" s="334"/>
      <c r="BE97" s="334"/>
      <c r="BF97" s="602"/>
      <c r="BG97" s="334"/>
      <c r="BH97" s="334"/>
      <c r="BI97" s="334"/>
      <c r="BJ97" s="334"/>
      <c r="BK97" s="622"/>
      <c r="BL97" s="334"/>
      <c r="BM97" s="334"/>
      <c r="BN97" s="602"/>
      <c r="BO97" s="334"/>
      <c r="BP97" s="334"/>
      <c r="BQ97" s="334"/>
      <c r="BR97" s="602"/>
      <c r="BS97" s="334"/>
      <c r="BT97" s="334"/>
      <c r="BU97" s="602"/>
      <c r="BV97" s="334"/>
      <c r="BW97" s="602"/>
      <c r="BX97" s="334"/>
      <c r="BY97" s="334"/>
      <c r="BZ97" s="602"/>
      <c r="CA97" s="334"/>
      <c r="CB97" s="334"/>
      <c r="CC97" s="334"/>
      <c r="CD97" s="334"/>
      <c r="CE97" s="509"/>
      <c r="CF97" s="334"/>
      <c r="CG97" s="602"/>
      <c r="CH97" s="334"/>
      <c r="CI97" s="334"/>
      <c r="CJ97" s="334"/>
      <c r="CK97" s="334"/>
      <c r="CL97" s="334"/>
      <c r="CM97" s="334"/>
      <c r="CN97" s="334"/>
      <c r="CO97" s="334"/>
      <c r="CP97" s="334"/>
      <c r="CQ97" s="334"/>
      <c r="CR97" s="334"/>
      <c r="CS97" s="334"/>
      <c r="CT97" s="334"/>
      <c r="CU97" s="334"/>
      <c r="CV97" s="334"/>
      <c r="CW97" s="334"/>
      <c r="CX97" s="334"/>
      <c r="CY97" s="334"/>
      <c r="CZ97" s="334"/>
      <c r="DA97" s="334"/>
      <c r="DB97" s="334"/>
      <c r="DC97" s="602"/>
      <c r="DD97" s="334"/>
      <c r="DE97" s="334"/>
      <c r="DF97" s="334"/>
      <c r="DG97" s="334"/>
      <c r="DH97" s="334"/>
      <c r="DI97" s="334"/>
      <c r="DJ97" s="334"/>
      <c r="DK97" s="334"/>
      <c r="DL97" s="334"/>
      <c r="DM97" s="334"/>
      <c r="DN97" s="334"/>
      <c r="DO97" s="602"/>
      <c r="DP97" s="334"/>
      <c r="DQ97" s="334"/>
      <c r="DR97" s="334"/>
      <c r="DS97" s="602"/>
      <c r="DT97" s="334"/>
      <c r="DU97" s="334"/>
      <c r="DV97" s="334"/>
      <c r="DW97" s="334"/>
      <c r="DX97" s="334"/>
      <c r="DY97" s="334"/>
      <c r="DZ97" s="334"/>
      <c r="EA97" s="509"/>
      <c r="EB97" s="334"/>
      <c r="EC97" s="602"/>
      <c r="ED97" s="334"/>
      <c r="EE97" s="334"/>
      <c r="EF97" s="334"/>
      <c r="EG97" s="334"/>
      <c r="EH97" s="334"/>
      <c r="EI97" s="334"/>
      <c r="EJ97" s="334"/>
      <c r="EK97" s="334"/>
      <c r="EL97" s="334"/>
      <c r="EM97" s="334"/>
      <c r="EN97" s="334"/>
      <c r="EO97" s="334"/>
      <c r="EP97" s="601"/>
      <c r="EQ97" s="334"/>
      <c r="ER97" s="334"/>
      <c r="ES97" s="334"/>
      <c r="ET97" s="334"/>
      <c r="EU97" s="334"/>
      <c r="EV97" s="334"/>
      <c r="EW97" s="602"/>
      <c r="EX97" s="334"/>
      <c r="EY97" s="334"/>
      <c r="EZ97" s="334"/>
      <c r="FA97" s="334"/>
      <c r="FB97" s="334"/>
      <c r="FC97" s="334"/>
      <c r="FD97" s="334"/>
      <c r="FE97" s="334"/>
      <c r="FF97" s="334"/>
      <c r="FG97" s="334"/>
      <c r="FH97" s="334"/>
      <c r="FI97" s="334"/>
      <c r="FJ97" s="334"/>
      <c r="FK97" s="334"/>
      <c r="FL97" s="334"/>
      <c r="FM97" s="334"/>
      <c r="FN97" s="605"/>
      <c r="FO97" s="334"/>
      <c r="FP97" s="602"/>
      <c r="FQ97" s="334"/>
      <c r="FR97" s="334"/>
      <c r="FS97" s="334"/>
      <c r="FT97" s="334"/>
      <c r="FU97" s="334"/>
      <c r="FV97" s="334"/>
      <c r="FW97" s="334"/>
      <c r="FX97" s="334"/>
      <c r="FY97" s="334"/>
      <c r="FZ97" s="334"/>
      <c r="GA97" s="334"/>
      <c r="GB97" s="602"/>
      <c r="GC97" s="334"/>
      <c r="GD97" s="334"/>
      <c r="GE97" s="334"/>
      <c r="GF97" s="602"/>
      <c r="GG97" s="334"/>
      <c r="GH97" s="509"/>
      <c r="GI97" s="334"/>
      <c r="GJ97" s="602"/>
      <c r="GK97" s="334"/>
      <c r="GL97" s="334"/>
      <c r="GM97" s="602"/>
      <c r="GN97" s="334"/>
      <c r="GO97" s="334"/>
      <c r="GP97" s="334"/>
      <c r="GQ97" s="334"/>
      <c r="GR97" s="334"/>
      <c r="GS97" s="509"/>
      <c r="GT97" s="334"/>
      <c r="GU97" s="602"/>
      <c r="GV97" s="334"/>
      <c r="GW97" s="334"/>
      <c r="GX97" s="334"/>
      <c r="GY97" s="334"/>
      <c r="GZ97" s="334"/>
      <c r="HA97" s="334"/>
      <c r="HB97" s="334"/>
      <c r="HC97" s="334"/>
      <c r="HD97" s="334"/>
      <c r="HE97" s="334"/>
      <c r="HF97" s="334"/>
      <c r="HG97" s="334"/>
      <c r="HH97" s="602"/>
      <c r="HI97" s="334"/>
      <c r="HJ97" s="334"/>
      <c r="HK97" s="334"/>
      <c r="HL97" s="334"/>
      <c r="HM97" s="334"/>
      <c r="HN97" s="334"/>
      <c r="HO97" s="602"/>
      <c r="HP97" s="334"/>
      <c r="HQ97" s="334"/>
      <c r="HR97" s="334"/>
      <c r="HS97" s="334"/>
      <c r="HT97" s="334"/>
      <c r="HU97" s="334"/>
      <c r="HV97" s="334"/>
      <c r="HW97" s="334"/>
      <c r="HX97" s="334"/>
      <c r="HY97" s="334"/>
      <c r="HZ97" s="334"/>
      <c r="IA97" s="509"/>
      <c r="IB97" s="602"/>
      <c r="IC97" s="334"/>
      <c r="ID97" s="334"/>
      <c r="IE97" s="334"/>
      <c r="IF97" s="334"/>
      <c r="IG97" s="334"/>
      <c r="IH97" s="334"/>
      <c r="II97" s="334"/>
      <c r="IJ97" s="334"/>
      <c r="IK97" s="509"/>
      <c r="IL97" s="602"/>
      <c r="IM97" s="334"/>
      <c r="IN97" s="334"/>
      <c r="IO97" s="334"/>
      <c r="IP97" s="334"/>
      <c r="IQ97" s="334"/>
      <c r="IR97" s="334"/>
      <c r="IS97" s="509"/>
      <c r="IT97" s="334"/>
      <c r="IU97" s="334"/>
      <c r="IV97" s="602"/>
      <c r="IW97" s="334"/>
      <c r="IX97" s="334"/>
      <c r="IY97" s="334"/>
      <c r="IZ97" s="334"/>
      <c r="JA97" s="334"/>
      <c r="JB97" s="334"/>
      <c r="JC97" s="334"/>
      <c r="JD97" s="334"/>
      <c r="JE97" s="334"/>
      <c r="JF97" s="334"/>
      <c r="JG97" s="334"/>
      <c r="JH97" s="602"/>
      <c r="JI97" s="334"/>
      <c r="JJ97" s="334"/>
      <c r="JK97" s="334"/>
      <c r="JL97" s="334"/>
      <c r="JM97" s="602"/>
      <c r="JN97" s="334"/>
      <c r="JO97" s="509"/>
      <c r="JP97" s="509"/>
      <c r="JQ97" s="602"/>
      <c r="JR97" s="334"/>
      <c r="JS97" s="334"/>
      <c r="JT97" s="334"/>
      <c r="JU97" s="334"/>
      <c r="JV97" s="334"/>
      <c r="JW97" s="334"/>
      <c r="JX97" s="334"/>
      <c r="JY97" s="334"/>
      <c r="JZ97" s="334"/>
      <c r="KA97" s="334"/>
      <c r="KB97" s="334"/>
      <c r="KC97" s="334"/>
      <c r="KD97" s="602"/>
      <c r="KE97" s="334"/>
      <c r="KF97" s="334"/>
      <c r="KG97" s="334"/>
      <c r="KH97" s="602"/>
      <c r="KI97" s="334"/>
      <c r="KJ97" s="334"/>
      <c r="KK97" s="334"/>
      <c r="KL97" s="334"/>
      <c r="KM97" s="602"/>
      <c r="KN97" s="334"/>
      <c r="KO97" s="334"/>
      <c r="KP97" s="334"/>
      <c r="KQ97" s="602"/>
      <c r="KR97" s="334"/>
      <c r="KS97" s="334"/>
      <c r="KT97" s="334"/>
      <c r="KU97" s="565"/>
      <c r="KV97" s="602"/>
      <c r="KW97" s="334"/>
      <c r="KX97" s="334"/>
      <c r="KY97" s="334"/>
      <c r="KZ97" s="334"/>
      <c r="LA97" s="334"/>
      <c r="LB97" s="602"/>
      <c r="LC97" s="334"/>
      <c r="LD97" s="334"/>
      <c r="LE97" s="334"/>
      <c r="LF97" s="334"/>
      <c r="LG97" s="334"/>
      <c r="LH97" s="334"/>
      <c r="LI97" s="334"/>
      <c r="LJ97" s="602"/>
      <c r="LK97" s="334"/>
      <c r="LL97" s="334"/>
      <c r="LM97" s="334"/>
      <c r="LN97" s="334"/>
      <c r="LO97" s="334"/>
      <c r="LP97" s="334"/>
      <c r="LQ97" s="334"/>
      <c r="LR97" s="334"/>
      <c r="LS97" s="334"/>
      <c r="LT97" s="334"/>
      <c r="LU97" s="334"/>
      <c r="LV97" s="334"/>
      <c r="LW97" s="334"/>
      <c r="LX97" s="334"/>
      <c r="LY97" s="602"/>
      <c r="LZ97" s="334"/>
      <c r="MA97" s="334"/>
      <c r="MB97" s="334"/>
      <c r="MC97" s="334"/>
      <c r="MD97" s="334"/>
      <c r="ME97" s="602"/>
      <c r="MF97" s="334"/>
      <c r="MG97" s="334"/>
      <c r="MH97" s="334"/>
      <c r="MI97" s="334"/>
      <c r="MJ97" s="602"/>
      <c r="MK97" s="334"/>
      <c r="ML97" s="334"/>
      <c r="MM97" s="334"/>
      <c r="MN97" s="334"/>
      <c r="MO97" s="334"/>
      <c r="MP97" s="334"/>
      <c r="MQ97" s="488"/>
      <c r="MR97" s="592"/>
      <c r="MS97" s="592"/>
      <c r="MT97" s="592"/>
      <c r="MU97" s="592"/>
      <c r="MV97" s="592"/>
      <c r="MW97" s="592"/>
      <c r="MX97" s="592"/>
      <c r="MY97" s="592"/>
      <c r="MZ97" s="592"/>
      <c r="NA97" s="592"/>
      <c r="NB97" s="592"/>
      <c r="NC97" s="592"/>
      <c r="ND97" s="592"/>
    </row>
    <row r="98" spans="1:368" ht="20" customHeight="1">
      <c r="A98" s="1248">
        <v>62</v>
      </c>
      <c r="B98" s="34" t="s">
        <v>317</v>
      </c>
      <c r="C98" s="2">
        <v>2012</v>
      </c>
      <c r="D98" s="34" t="s">
        <v>318</v>
      </c>
      <c r="E98" s="34" t="s">
        <v>81</v>
      </c>
      <c r="F98" s="34" t="s">
        <v>24</v>
      </c>
      <c r="G98" s="35">
        <v>21</v>
      </c>
      <c r="H98" s="42">
        <v>0.56999999999999995</v>
      </c>
      <c r="I98" s="43"/>
      <c r="J98" s="2" t="s">
        <v>319</v>
      </c>
      <c r="K98" s="34" t="s">
        <v>320</v>
      </c>
      <c r="L98" s="34" t="s">
        <v>321</v>
      </c>
      <c r="M98" s="46" t="s">
        <v>322</v>
      </c>
      <c r="N98" s="38" t="s">
        <v>141</v>
      </c>
      <c r="O98" s="38" t="s">
        <v>323</v>
      </c>
      <c r="P98" s="42" t="s">
        <v>25</v>
      </c>
      <c r="Q98" s="2" t="s">
        <v>25</v>
      </c>
      <c r="R98" s="34" t="s">
        <v>299</v>
      </c>
      <c r="S98" s="39" t="s">
        <v>324</v>
      </c>
      <c r="T98" s="39" t="s">
        <v>325</v>
      </c>
      <c r="U98" s="34" t="s">
        <v>89</v>
      </c>
      <c r="V98" s="153"/>
      <c r="W98" s="657">
        <f t="shared" ref="W98:W102" si="944">COUNTIF(X98:BJ98,"&gt;0")</f>
        <v>2</v>
      </c>
      <c r="X98" s="510">
        <f t="shared" ref="X98:X102" si="945">COUNTA(Y98)</f>
        <v>0</v>
      </c>
      <c r="Y98" s="40"/>
      <c r="Z98" s="510">
        <f t="shared" ref="Z98:Z102" si="946">COUNTA(AA98)</f>
        <v>0</v>
      </c>
      <c r="AA98" s="40"/>
      <c r="AB98" s="510">
        <f t="shared" ref="AB98:AB102" si="947">COUNTA(AC98)</f>
        <v>0</v>
      </c>
      <c r="AC98" s="40"/>
      <c r="AD98" s="510">
        <f t="shared" ref="AD98:AD102" si="948">COUNTA(AE98:AH98)</f>
        <v>0</v>
      </c>
      <c r="AE98" s="40"/>
      <c r="AF98" s="41"/>
      <c r="AG98" s="40"/>
      <c r="AH98" s="40"/>
      <c r="AI98" s="510">
        <f t="shared" ref="AI98:AI101" si="949">COUNTA(AJ98,AL98,AN98:AX98,AZ98,BB98)</f>
        <v>2</v>
      </c>
      <c r="AJ98" s="40"/>
      <c r="AK98" s="44"/>
      <c r="AL98" s="40"/>
      <c r="AM98" s="351">
        <f t="shared" ref="AM98:AM102" si="950">COUNTA(AN98:AX98)</f>
        <v>1</v>
      </c>
      <c r="AN98" s="41" t="s">
        <v>627</v>
      </c>
      <c r="AO98" s="40"/>
      <c r="AP98" s="41"/>
      <c r="AQ98" s="40"/>
      <c r="AR98" s="40"/>
      <c r="AS98" s="40"/>
      <c r="AT98" s="40"/>
      <c r="AU98" s="40"/>
      <c r="AV98" s="40"/>
      <c r="AW98" s="40"/>
      <c r="AX98" s="40"/>
      <c r="AY98" s="44"/>
      <c r="AZ98" s="41" t="s">
        <v>627</v>
      </c>
      <c r="BA98" s="44"/>
      <c r="BB98" s="40"/>
      <c r="BC98" s="510">
        <f t="shared" ref="BC98:BC102" si="951">COUNTA(BD98:BE98)</f>
        <v>0</v>
      </c>
      <c r="BD98" s="40"/>
      <c r="BE98" s="40"/>
      <c r="BF98" s="510">
        <f t="shared" ref="BF98:BF102" si="952">COUNTA(BG98:BJ98)</f>
        <v>0</v>
      </c>
      <c r="BG98" s="40"/>
      <c r="BH98" s="40"/>
      <c r="BI98" s="40"/>
      <c r="BJ98" s="40"/>
      <c r="BK98" s="657">
        <f t="shared" ref="BK98:BK102" si="953">COUNTIF(BL98:CD98,"&gt;0")</f>
        <v>0</v>
      </c>
      <c r="BL98" s="40"/>
      <c r="BM98" s="40"/>
      <c r="BN98" s="510">
        <f t="shared" ref="BN98:BN102" si="954">COUNTA(BO98:BQ98)</f>
        <v>0</v>
      </c>
      <c r="BO98" s="40"/>
      <c r="BP98" s="40"/>
      <c r="BQ98" s="40"/>
      <c r="BR98" s="510">
        <f t="shared" ref="BR98:BR102" si="955">COUNTA(BS98:BT98)</f>
        <v>0</v>
      </c>
      <c r="BS98" s="40"/>
      <c r="BT98" s="40"/>
      <c r="BU98" s="510">
        <f t="shared" ref="BU98:BU102" si="956">COUNTA(BV98)</f>
        <v>0</v>
      </c>
      <c r="BV98" s="40"/>
      <c r="BW98" s="510">
        <f t="shared" ref="BW98:BW102" si="957">COUNTA(BX98:BY98)</f>
        <v>0</v>
      </c>
      <c r="BX98" s="40"/>
      <c r="BZ98" s="510">
        <f t="shared" ref="BZ98:BZ102" si="958">COUNTA(CA98:CD98)</f>
        <v>0</v>
      </c>
      <c r="CA98" s="40"/>
      <c r="CB98" s="40"/>
      <c r="CC98" s="40"/>
      <c r="CD98" s="40"/>
      <c r="CE98" s="657">
        <f t="shared" ref="CE98:CE102" si="959">COUNTIF(CF98:DZ98,"&gt;0")</f>
        <v>0</v>
      </c>
      <c r="CF98" s="40"/>
      <c r="CG98" s="510">
        <f t="shared" ref="CG98:CG102" si="960">COUNTA(CH98,CJ98:CK98,CM98:CO98,CQ98:CW98,CY98:DB98)</f>
        <v>0</v>
      </c>
      <c r="CH98" s="40"/>
      <c r="CI98" s="44"/>
      <c r="CJ98" s="40"/>
      <c r="CK98" s="40"/>
      <c r="CL98" s="351">
        <f t="shared" ref="CL98:CL102" si="961">COUNTA(CM98:CO98)</f>
        <v>0</v>
      </c>
      <c r="CM98" s="40"/>
      <c r="CN98" s="40"/>
      <c r="CO98" s="40"/>
      <c r="CP98" s="351">
        <f t="shared" ref="CP98:CP102" si="962">COUNTA(CQ98:CW98)</f>
        <v>0</v>
      </c>
      <c r="CQ98" s="40"/>
      <c r="CR98" s="40"/>
      <c r="CS98" s="40"/>
      <c r="CT98" s="40"/>
      <c r="CU98" s="40"/>
      <c r="CV98" s="40"/>
      <c r="CW98" s="40"/>
      <c r="CX98" s="351">
        <f t="shared" ref="CX98:CX102" si="963">COUNTA(CY98:DB98)</f>
        <v>0</v>
      </c>
      <c r="CY98" s="40"/>
      <c r="CZ98" s="40"/>
      <c r="DA98" s="40"/>
      <c r="DB98" s="40"/>
      <c r="DC98" s="510">
        <f t="shared" ref="DC98:DC102" si="964">COUNTA(DD98:DN98)</f>
        <v>0</v>
      </c>
      <c r="DD98" s="40"/>
      <c r="DE98" s="40"/>
      <c r="DF98" s="40"/>
      <c r="DG98" s="40"/>
      <c r="DH98" s="40"/>
      <c r="DI98" s="40"/>
      <c r="DJ98" s="40"/>
      <c r="DK98" s="40"/>
      <c r="DL98" s="40"/>
      <c r="DM98" s="40"/>
      <c r="DN98" s="40"/>
      <c r="DO98" s="510">
        <f t="shared" ref="DO98:DO102" si="965">COUNTA(DP98:DR98)</f>
        <v>0</v>
      </c>
      <c r="DP98" s="40"/>
      <c r="DQ98" s="40"/>
      <c r="DR98" s="40"/>
      <c r="DS98" s="510">
        <f t="shared" ref="DS98:DS102" si="966">COUNTA(DT98:DZ98)</f>
        <v>0</v>
      </c>
      <c r="DT98" s="40"/>
      <c r="DU98" s="40"/>
      <c r="DV98" s="40"/>
      <c r="DW98" s="40"/>
      <c r="DX98" s="40"/>
      <c r="DY98" s="40"/>
      <c r="DZ98" s="40"/>
      <c r="EA98" s="657">
        <f t="shared" ref="EA98:EA102" si="967">COUNTIF(EB98:FM98,"&gt;0")</f>
        <v>0</v>
      </c>
      <c r="EB98" s="40"/>
      <c r="EC98" s="510">
        <f t="shared" ref="EC98:EC102" si="968">COUNTA(EE98:EH98,EJ98,EL98:EM98,EO98,EQ98:EV98)</f>
        <v>0</v>
      </c>
      <c r="ED98" s="351">
        <f t="shared" ref="ED98:ED102" si="969">COUNTA(EE98:EH98)</f>
        <v>0</v>
      </c>
      <c r="EE98" s="40"/>
      <c r="EF98" s="40"/>
      <c r="EG98" s="40"/>
      <c r="EH98" s="40"/>
      <c r="EI98" s="44"/>
      <c r="EJ98" s="40"/>
      <c r="EK98" s="351">
        <f t="shared" ref="EK98:EK102" si="970">COUNTA(EL98:EM98)</f>
        <v>0</v>
      </c>
      <c r="EL98" s="40"/>
      <c r="EM98" s="40"/>
      <c r="EN98" s="44"/>
      <c r="EO98" s="40"/>
      <c r="EP98" s="351">
        <f t="shared" ref="EP98:EP102" si="971">COUNTA(EQ98:EV98)</f>
        <v>0</v>
      </c>
      <c r="EQ98" s="40"/>
      <c r="ER98" s="40"/>
      <c r="ES98" s="40"/>
      <c r="ET98" s="40"/>
      <c r="EU98" s="40"/>
      <c r="EV98" s="40"/>
      <c r="EW98" s="510">
        <f t="shared" ref="EW98:EW102" si="972">COUNTA(EY98:EZ98,FB98:FD98,FF98,FH98:FI98,FK98:FM98)</f>
        <v>0</v>
      </c>
      <c r="EX98" s="351">
        <f t="shared" ref="EX98:EX102" si="973">COUNTA(EY98:EZ98)</f>
        <v>0</v>
      </c>
      <c r="EY98" s="40"/>
      <c r="EZ98" s="40"/>
      <c r="FA98" s="351">
        <f t="shared" ref="FA98:FA102" si="974">COUNTA(FB98:FD98)</f>
        <v>0</v>
      </c>
      <c r="FB98" s="40"/>
      <c r="FC98" s="40"/>
      <c r="FD98" s="40"/>
      <c r="FE98" s="44"/>
      <c r="FF98" s="40"/>
      <c r="FG98" s="351">
        <f t="shared" ref="FG98:FG102" si="975">COUNTA(FH98:FI98)</f>
        <v>0</v>
      </c>
      <c r="FH98" s="40"/>
      <c r="FI98" s="40"/>
      <c r="FJ98" s="351">
        <f t="shared" ref="FJ98:FJ102" si="976">COUNTA(FK98:FM98)</f>
        <v>0</v>
      </c>
      <c r="FK98" s="40"/>
      <c r="FL98" s="40"/>
      <c r="FM98" s="40"/>
      <c r="FN98" s="657">
        <f t="shared" ref="FN98:FN102" si="977">COUNTIF(FO98:GG98,"&gt;0")</f>
        <v>0</v>
      </c>
      <c r="FO98" s="40"/>
      <c r="FP98" s="510">
        <f t="shared" ref="FP98:FP102" si="978">COUNTA(FQ98,FS98,FU98:FY98,GA98,GC98:GE98,FO98)</f>
        <v>0</v>
      </c>
      <c r="FQ98" s="40"/>
      <c r="FR98" s="44"/>
      <c r="FS98" s="40"/>
      <c r="FT98" s="351">
        <f t="shared" ref="FT98:FT102" si="979">COUNTA(FU98:FY98)</f>
        <v>0</v>
      </c>
      <c r="FU98" s="40"/>
      <c r="FV98" s="40"/>
      <c r="FW98" s="40"/>
      <c r="FX98" s="40"/>
      <c r="FY98" s="40"/>
      <c r="FZ98" s="44"/>
      <c r="GA98" s="40"/>
      <c r="GB98" s="510">
        <f t="shared" ref="GB98:GB102" si="980">COUNTA(GC98:GE98)</f>
        <v>0</v>
      </c>
      <c r="GC98" s="40"/>
      <c r="GD98" s="40"/>
      <c r="GE98" s="40"/>
      <c r="GF98" s="510">
        <f t="shared" ref="GF98:GF102" si="981">COUNTA(GG98)</f>
        <v>0</v>
      </c>
      <c r="GG98" s="40"/>
      <c r="GH98" s="657">
        <f t="shared" ref="GH98:GH102" si="982">COUNTIF(GI98:GR98,"&gt;0")</f>
        <v>0</v>
      </c>
      <c r="GI98" s="40"/>
      <c r="GJ98" s="510">
        <f t="shared" ref="GJ98:GJ102" si="983">COUNTA(GK98)</f>
        <v>0</v>
      </c>
      <c r="GK98" s="40"/>
      <c r="GL98" s="40"/>
      <c r="GM98" s="510">
        <f t="shared" ref="GM98:GM102" si="984">COUNTA(GN98:GR98)</f>
        <v>0</v>
      </c>
      <c r="GN98" s="40"/>
      <c r="GO98" s="40"/>
      <c r="GP98" s="40"/>
      <c r="GQ98" s="40"/>
      <c r="GR98" s="40"/>
      <c r="GS98" s="657">
        <f t="shared" ref="GS98:GS102" si="985">COUNTIF(GT98:HZ98,"&gt;0")</f>
        <v>0</v>
      </c>
      <c r="GT98" s="40"/>
      <c r="GU98" s="510">
        <f t="shared" ref="GU98:GU102" si="986">COUNTA(GW98:GX98,GZ98:HG98)</f>
        <v>0</v>
      </c>
      <c r="GV98" s="351">
        <f t="shared" ref="GV98:GV102" si="987">COUNTA(GW98:GX98)</f>
        <v>0</v>
      </c>
      <c r="GW98" s="40"/>
      <c r="GX98" s="40"/>
      <c r="GY98" s="351">
        <f t="shared" ref="GY98:GY102" si="988">COUNTA(GZ98:HG98)</f>
        <v>0</v>
      </c>
      <c r="GZ98" s="40"/>
      <c r="HA98" s="40"/>
      <c r="HB98" s="40"/>
      <c r="HC98" s="40"/>
      <c r="HD98" s="40"/>
      <c r="HE98" s="40"/>
      <c r="HF98" s="40"/>
      <c r="HG98" s="40"/>
      <c r="HH98" s="510">
        <f t="shared" ref="HH98:HH102" si="989">COUNTA(HI98:HN98)</f>
        <v>0</v>
      </c>
      <c r="HI98" s="40"/>
      <c r="HJ98" s="40"/>
      <c r="HK98" s="40"/>
      <c r="HL98" s="40"/>
      <c r="HM98" s="40"/>
      <c r="HN98" s="40"/>
      <c r="HO98" s="510">
        <f t="shared" ref="HO98:HO102" si="990">COUNTA(HQ98:HS98,HU98:HX98,HZ98)</f>
        <v>0</v>
      </c>
      <c r="HP98" s="351">
        <f t="shared" ref="HP98:HP102" si="991">COUNTA(HQ98:HS98)</f>
        <v>0</v>
      </c>
      <c r="HQ98" s="40"/>
      <c r="HR98" s="40"/>
      <c r="HS98" s="40"/>
      <c r="HT98" s="351">
        <f t="shared" ref="HT98:HT102" si="992">COUNTA(HU98:HX98)</f>
        <v>0</v>
      </c>
      <c r="HU98" s="40"/>
      <c r="HV98" s="40"/>
      <c r="HW98" s="40"/>
      <c r="HX98" s="40"/>
      <c r="HY98" s="44"/>
      <c r="HZ98" s="40"/>
      <c r="IA98" s="657">
        <f t="shared" ref="IA98:IA102" si="993">COUNTIF(IB98:IJ98,"&gt;0")</f>
        <v>0</v>
      </c>
      <c r="IB98" s="510">
        <f t="shared" ref="IB98:IB102" si="994">COUNTA(IC98:IJ98)</f>
        <v>0</v>
      </c>
      <c r="IC98" s="40"/>
      <c r="ID98" s="40"/>
      <c r="IE98" s="40"/>
      <c r="IF98" s="40"/>
      <c r="IG98" s="40"/>
      <c r="IH98" s="40"/>
      <c r="II98" s="40"/>
      <c r="IJ98" s="40"/>
      <c r="IK98" s="657">
        <f t="shared" ref="IK98:IK102" si="995">COUNTIF(IL98:IR98,"&gt;0")</f>
        <v>0</v>
      </c>
      <c r="IL98" s="510">
        <f t="shared" ref="IL98:IL102" si="996">COUNTA(IM98:IR98)</f>
        <v>0</v>
      </c>
      <c r="IM98" s="40"/>
      <c r="IN98" s="40"/>
      <c r="IO98" s="40"/>
      <c r="IP98" s="40"/>
      <c r="IQ98" s="40"/>
      <c r="IR98" s="40"/>
      <c r="IS98" s="657">
        <f t="shared" ref="IS98:IS102" si="997">COUNTIF(IT98:JN98,"&gt;0")</f>
        <v>0</v>
      </c>
      <c r="IT98" s="40"/>
      <c r="IU98" s="40"/>
      <c r="IV98" s="510">
        <f t="shared" ref="IV98:IV102" si="998">COUNTA(IW98:IX98,IZ98:JA98,JC98:JE98,JG98)</f>
        <v>0</v>
      </c>
      <c r="IW98" s="40"/>
      <c r="IX98" s="40"/>
      <c r="IY98" s="44"/>
      <c r="IZ98" s="40"/>
      <c r="JA98" s="40"/>
      <c r="JB98" s="44"/>
      <c r="JC98" s="40"/>
      <c r="JD98" s="40"/>
      <c r="JE98" s="40"/>
      <c r="JF98" s="44"/>
      <c r="JG98" s="40"/>
      <c r="JH98" s="510">
        <f t="shared" ref="JH98:JH102" si="999">COUNTA(JI98:JL98)</f>
        <v>0</v>
      </c>
      <c r="JI98" s="40"/>
      <c r="JJ98" s="40"/>
      <c r="JK98" s="40"/>
      <c r="JL98" s="40"/>
      <c r="JM98" s="510">
        <f t="shared" ref="JM98:JM102" si="1000">COUNTA(JN98)</f>
        <v>0</v>
      </c>
      <c r="JN98" s="40"/>
      <c r="JO98" s="513"/>
      <c r="JP98" s="657">
        <f t="shared" ref="JP98:JP102" si="1001">COUNTIF(JQ98:KT98,"&gt;0")</f>
        <v>0</v>
      </c>
      <c r="JQ98" s="510">
        <f t="shared" ref="JQ98:JQ102" si="1002">COUNTA(JR98:JU98)</f>
        <v>0</v>
      </c>
      <c r="JR98" s="436"/>
      <c r="JS98" s="40"/>
      <c r="JT98" s="40"/>
      <c r="JU98" s="40"/>
      <c r="JV98" s="40"/>
      <c r="JW98" s="40"/>
      <c r="JX98" s="40"/>
      <c r="JY98" s="40"/>
      <c r="JZ98" s="40"/>
      <c r="KA98" s="40"/>
      <c r="KB98" s="40"/>
      <c r="KC98" s="40"/>
      <c r="KD98" s="510">
        <f t="shared" ref="KD98:KD102" si="1003">COUNTA(KE98:KG98)</f>
        <v>0</v>
      </c>
      <c r="KE98" s="40"/>
      <c r="KF98" s="40"/>
      <c r="KG98" s="40"/>
      <c r="KH98" s="510">
        <f t="shared" ref="KH98:KH102" si="1004">COUNTA(KI98:KL98)</f>
        <v>0</v>
      </c>
      <c r="KI98" s="40"/>
      <c r="KJ98" s="40"/>
      <c r="KK98" s="40"/>
      <c r="KL98" s="40"/>
      <c r="KM98" s="510">
        <f t="shared" ref="KM98:KM102" si="1005">COUNTA(KN98:KP98)</f>
        <v>0</v>
      </c>
      <c r="KN98" s="40"/>
      <c r="KO98" s="40"/>
      <c r="KP98" s="40"/>
      <c r="KQ98" s="510">
        <f t="shared" ref="KQ98:KQ102" si="1006">COUNTA(KR98:KS98)</f>
        <v>0</v>
      </c>
      <c r="KR98" s="40"/>
      <c r="KS98" s="40"/>
      <c r="KT98" s="40"/>
      <c r="KU98" s="657">
        <f t="shared" ref="KU98:KU102" si="1007">COUNTIF(KV98:MP98,"&gt;0")</f>
        <v>0</v>
      </c>
      <c r="KV98" s="510">
        <f t="shared" ref="KV98:KV102" si="1008">COUNTA(KW98:LA98)</f>
        <v>0</v>
      </c>
      <c r="KW98" s="40"/>
      <c r="KX98" s="40"/>
      <c r="KY98" s="40"/>
      <c r="KZ98" s="40"/>
      <c r="LA98" s="40"/>
      <c r="LB98" s="510">
        <f t="shared" ref="LB98:LB102" si="1009">COUNTA(LC98:LE98,LG98:LI98)</f>
        <v>0</v>
      </c>
      <c r="LC98" s="40"/>
      <c r="LD98" s="40"/>
      <c r="LE98" s="40"/>
      <c r="LF98" s="351">
        <f t="shared" ref="LF98:LF102" si="1010">COUNTA(LG98:LI98)</f>
        <v>0</v>
      </c>
      <c r="LG98" s="40"/>
      <c r="LH98" s="40"/>
      <c r="LI98" s="40"/>
      <c r="LJ98" s="510">
        <f t="shared" ref="LJ98:LJ102" si="1011">COUNTA(LK98:LX98)</f>
        <v>0</v>
      </c>
      <c r="LK98" s="40"/>
      <c r="LL98" s="40"/>
      <c r="LM98" s="40"/>
      <c r="LN98" s="40"/>
      <c r="LO98" s="40"/>
      <c r="LP98" s="40"/>
      <c r="LQ98" s="40"/>
      <c r="LR98" s="40"/>
      <c r="LS98" s="40"/>
      <c r="LT98" s="40"/>
      <c r="LU98" s="40"/>
      <c r="LV98" s="40"/>
      <c r="LW98" s="40"/>
      <c r="LX98" s="40"/>
      <c r="LY98" s="510">
        <f t="shared" ref="LY98:LY102" si="1012">COUNTA(LZ98:MD98)</f>
        <v>0</v>
      </c>
      <c r="LZ98" s="40"/>
      <c r="MA98" s="40"/>
      <c r="MB98" s="40"/>
      <c r="MC98" s="40"/>
      <c r="MD98" s="40"/>
      <c r="ME98" s="510">
        <f t="shared" ref="ME98:ME102" si="1013">COUNTA(MF98:MI98)</f>
        <v>0</v>
      </c>
      <c r="MF98" s="40"/>
      <c r="MG98" s="40"/>
      <c r="MH98" s="40"/>
      <c r="MI98" s="40"/>
      <c r="MJ98" s="510">
        <f t="shared" ref="MJ98:MJ102" si="1014">COUNTA(MK98:MP98)</f>
        <v>0</v>
      </c>
      <c r="MK98" s="40"/>
      <c r="ML98" s="40"/>
      <c r="MM98" s="40"/>
      <c r="MN98" s="40"/>
      <c r="MO98" s="40"/>
      <c r="MP98" s="40"/>
      <c r="MQ98" s="163"/>
      <c r="MR98" s="40"/>
      <c r="MS98" s="40"/>
      <c r="MT98" s="40"/>
      <c r="MU98" s="40"/>
      <c r="MV98" s="40"/>
      <c r="MW98" s="40"/>
      <c r="MX98" s="40"/>
      <c r="MY98" s="40"/>
      <c r="MZ98" s="40"/>
      <c r="NA98" s="34" t="s">
        <v>1096</v>
      </c>
      <c r="NB98" s="34"/>
      <c r="NC98" s="34" t="s">
        <v>1097</v>
      </c>
      <c r="ND98" s="34"/>
    </row>
    <row r="99" spans="1:368" ht="20" customHeight="1">
      <c r="A99" s="1248">
        <v>63</v>
      </c>
      <c r="B99" s="50" t="s">
        <v>326</v>
      </c>
      <c r="C99" s="51">
        <v>2013</v>
      </c>
      <c r="D99" s="34" t="s">
        <v>318</v>
      </c>
      <c r="E99" s="34" t="s">
        <v>81</v>
      </c>
      <c r="F99" s="34" t="s">
        <v>39</v>
      </c>
      <c r="G99" s="35">
        <v>33</v>
      </c>
      <c r="H99" s="42">
        <v>0.56999999999999995</v>
      </c>
      <c r="I99" s="43"/>
      <c r="J99" s="2" t="s">
        <v>327</v>
      </c>
      <c r="K99" s="52" t="s">
        <v>105</v>
      </c>
      <c r="L99" s="52" t="s">
        <v>122</v>
      </c>
      <c r="M99" s="2" t="s">
        <v>328</v>
      </c>
      <c r="N99" s="2" t="s">
        <v>329</v>
      </c>
      <c r="O99" s="2" t="s">
        <v>25</v>
      </c>
      <c r="P99" s="42" t="s">
        <v>25</v>
      </c>
      <c r="Q99" s="2" t="s">
        <v>25</v>
      </c>
      <c r="R99" s="34" t="s">
        <v>299</v>
      </c>
      <c r="S99" s="39" t="s">
        <v>330</v>
      </c>
      <c r="T99" s="39" t="s">
        <v>325</v>
      </c>
      <c r="U99" s="34" t="s">
        <v>89</v>
      </c>
      <c r="V99" s="153"/>
      <c r="W99" s="657">
        <f t="shared" si="944"/>
        <v>0</v>
      </c>
      <c r="X99" s="510">
        <f t="shared" si="945"/>
        <v>0</v>
      </c>
      <c r="Y99" s="40"/>
      <c r="Z99" s="510">
        <f t="shared" si="946"/>
        <v>0</v>
      </c>
      <c r="AA99" s="40"/>
      <c r="AB99" s="510">
        <f t="shared" si="947"/>
        <v>0</v>
      </c>
      <c r="AC99" s="40"/>
      <c r="AD99" s="510">
        <f t="shared" si="948"/>
        <v>0</v>
      </c>
      <c r="AE99" s="40"/>
      <c r="AF99" s="40"/>
      <c r="AG99" s="40"/>
      <c r="AH99" s="40"/>
      <c r="AI99" s="510">
        <f t="shared" si="949"/>
        <v>0</v>
      </c>
      <c r="AJ99" s="40"/>
      <c r="AK99" s="44"/>
      <c r="AL99" s="40"/>
      <c r="AM99" s="351">
        <f t="shared" si="950"/>
        <v>0</v>
      </c>
      <c r="AN99" s="40"/>
      <c r="AO99" s="40"/>
      <c r="AP99" s="40"/>
      <c r="AQ99" s="40"/>
      <c r="AR99" s="40"/>
      <c r="AS99" s="40"/>
      <c r="AT99" s="40"/>
      <c r="AU99" s="40"/>
      <c r="AV99" s="40"/>
      <c r="AW99" s="40"/>
      <c r="AX99" s="40"/>
      <c r="AY99" s="44"/>
      <c r="AZ99" s="40"/>
      <c r="BA99" s="44"/>
      <c r="BB99" s="40"/>
      <c r="BC99" s="510">
        <f t="shared" si="951"/>
        <v>0</v>
      </c>
      <c r="BD99" s="40"/>
      <c r="BE99" s="40"/>
      <c r="BF99" s="510">
        <f t="shared" si="952"/>
        <v>0</v>
      </c>
      <c r="BG99" s="40"/>
      <c r="BH99" s="40"/>
      <c r="BI99" s="40"/>
      <c r="BJ99" s="40"/>
      <c r="BK99" s="657">
        <f t="shared" si="953"/>
        <v>0</v>
      </c>
      <c r="BL99" s="40"/>
      <c r="BM99" s="40"/>
      <c r="BN99" s="510">
        <f t="shared" si="954"/>
        <v>0</v>
      </c>
      <c r="BO99" s="40"/>
      <c r="BP99" s="40"/>
      <c r="BQ99" s="40"/>
      <c r="BR99" s="510">
        <f t="shared" si="955"/>
        <v>0</v>
      </c>
      <c r="BS99" s="40"/>
      <c r="BT99" s="40"/>
      <c r="BU99" s="510">
        <f t="shared" si="956"/>
        <v>0</v>
      </c>
      <c r="BV99" s="40"/>
      <c r="BW99" s="510">
        <f t="shared" si="957"/>
        <v>0</v>
      </c>
      <c r="BX99" s="40"/>
      <c r="BZ99" s="510">
        <f t="shared" si="958"/>
        <v>0</v>
      </c>
      <c r="CA99" s="40"/>
      <c r="CB99" s="40"/>
      <c r="CC99" s="40"/>
      <c r="CD99" s="40"/>
      <c r="CE99" s="657">
        <f t="shared" si="959"/>
        <v>0</v>
      </c>
      <c r="CF99" s="40"/>
      <c r="CG99" s="510">
        <f t="shared" si="960"/>
        <v>0</v>
      </c>
      <c r="CH99" s="40"/>
      <c r="CI99" s="44"/>
      <c r="CJ99" s="40"/>
      <c r="CK99" s="40"/>
      <c r="CL99" s="351">
        <f t="shared" si="961"/>
        <v>0</v>
      </c>
      <c r="CM99" s="40"/>
      <c r="CN99" s="40"/>
      <c r="CO99" s="40"/>
      <c r="CP99" s="351">
        <f t="shared" si="962"/>
        <v>0</v>
      </c>
      <c r="CQ99" s="40"/>
      <c r="CR99" s="40"/>
      <c r="CS99" s="40"/>
      <c r="CT99" s="40"/>
      <c r="CU99" s="40"/>
      <c r="CV99" s="40"/>
      <c r="CW99" s="40"/>
      <c r="CX99" s="351">
        <f t="shared" si="963"/>
        <v>0</v>
      </c>
      <c r="CY99" s="40"/>
      <c r="CZ99" s="40"/>
      <c r="DA99" s="40"/>
      <c r="DB99" s="40"/>
      <c r="DC99" s="510">
        <f t="shared" si="964"/>
        <v>0</v>
      </c>
      <c r="DD99" s="40"/>
      <c r="DE99" s="40"/>
      <c r="DF99" s="40"/>
      <c r="DG99" s="40"/>
      <c r="DH99" s="40"/>
      <c r="DI99" s="40"/>
      <c r="DJ99" s="40"/>
      <c r="DK99" s="40"/>
      <c r="DL99" s="40"/>
      <c r="DM99" s="40"/>
      <c r="DN99" s="40"/>
      <c r="DO99" s="510">
        <f t="shared" si="965"/>
        <v>0</v>
      </c>
      <c r="DP99" s="40"/>
      <c r="DQ99" s="40"/>
      <c r="DR99" s="40"/>
      <c r="DS99" s="510">
        <f t="shared" si="966"/>
        <v>0</v>
      </c>
      <c r="DT99" s="40"/>
      <c r="DU99" s="40"/>
      <c r="DV99" s="40"/>
      <c r="DW99" s="40"/>
      <c r="DX99" s="40"/>
      <c r="DY99" s="40"/>
      <c r="DZ99" s="40"/>
      <c r="EA99" s="657">
        <f t="shared" si="967"/>
        <v>0</v>
      </c>
      <c r="EB99" s="40"/>
      <c r="EC99" s="510">
        <f t="shared" si="968"/>
        <v>0</v>
      </c>
      <c r="ED99" s="351">
        <f t="shared" si="969"/>
        <v>0</v>
      </c>
      <c r="EE99" s="40"/>
      <c r="EF99" s="40"/>
      <c r="EG99" s="40"/>
      <c r="EH99" s="40"/>
      <c r="EI99" s="44"/>
      <c r="EJ99" s="40"/>
      <c r="EK99" s="351">
        <f t="shared" si="970"/>
        <v>0</v>
      </c>
      <c r="EL99" s="40"/>
      <c r="EM99" s="40"/>
      <c r="EN99" s="44"/>
      <c r="EO99" s="40"/>
      <c r="EP99" s="351">
        <f t="shared" si="971"/>
        <v>0</v>
      </c>
      <c r="EQ99" s="40"/>
      <c r="ER99" s="40"/>
      <c r="ES99" s="40"/>
      <c r="ET99" s="40"/>
      <c r="EU99" s="40"/>
      <c r="EV99" s="40"/>
      <c r="EW99" s="510">
        <f t="shared" si="972"/>
        <v>0</v>
      </c>
      <c r="EX99" s="351">
        <f t="shared" si="973"/>
        <v>0</v>
      </c>
      <c r="EY99" s="40"/>
      <c r="EZ99" s="40"/>
      <c r="FA99" s="351">
        <f t="shared" si="974"/>
        <v>0</v>
      </c>
      <c r="FB99" s="40"/>
      <c r="FC99" s="40"/>
      <c r="FD99" s="40"/>
      <c r="FE99" s="44"/>
      <c r="FF99" s="40"/>
      <c r="FG99" s="351">
        <f t="shared" si="975"/>
        <v>0</v>
      </c>
      <c r="FH99" s="40"/>
      <c r="FI99" s="40"/>
      <c r="FJ99" s="351">
        <f t="shared" si="976"/>
        <v>0</v>
      </c>
      <c r="FK99" s="40"/>
      <c r="FL99" s="40"/>
      <c r="FM99" s="40"/>
      <c r="FN99" s="657">
        <f t="shared" si="977"/>
        <v>3</v>
      </c>
      <c r="FO99" s="40" t="s">
        <v>25</v>
      </c>
      <c r="FP99" s="510">
        <f t="shared" si="978"/>
        <v>3</v>
      </c>
      <c r="FQ99" s="40"/>
      <c r="FR99" s="44"/>
      <c r="FS99" s="40"/>
      <c r="FT99" s="351">
        <f t="shared" si="979"/>
        <v>1</v>
      </c>
      <c r="FU99" s="40"/>
      <c r="FV99" s="40"/>
      <c r="FW99" s="40"/>
      <c r="FX99" s="40"/>
      <c r="FY99" s="40" t="s">
        <v>25</v>
      </c>
      <c r="FZ99" s="44"/>
      <c r="GA99" s="40"/>
      <c r="GB99" s="510">
        <f t="shared" si="980"/>
        <v>1</v>
      </c>
      <c r="GC99" s="41" t="s">
        <v>627</v>
      </c>
      <c r="GD99" s="40"/>
      <c r="GE99" s="40"/>
      <c r="GF99" s="510">
        <f t="shared" si="981"/>
        <v>0</v>
      </c>
      <c r="GG99" s="40"/>
      <c r="GH99" s="657">
        <f t="shared" si="982"/>
        <v>0</v>
      </c>
      <c r="GI99" s="40"/>
      <c r="GJ99" s="510">
        <f t="shared" si="983"/>
        <v>0</v>
      </c>
      <c r="GK99" s="40"/>
      <c r="GL99" s="40"/>
      <c r="GM99" s="510">
        <f t="shared" si="984"/>
        <v>0</v>
      </c>
      <c r="GN99" s="40"/>
      <c r="GO99" s="40"/>
      <c r="GP99" s="40"/>
      <c r="GQ99" s="40"/>
      <c r="GR99" s="40"/>
      <c r="GS99" s="657">
        <f t="shared" si="985"/>
        <v>0</v>
      </c>
      <c r="GT99" s="40"/>
      <c r="GU99" s="510">
        <f t="shared" si="986"/>
        <v>0</v>
      </c>
      <c r="GV99" s="351">
        <f t="shared" si="987"/>
        <v>0</v>
      </c>
      <c r="GW99" s="40"/>
      <c r="GX99" s="40"/>
      <c r="GY99" s="351">
        <f t="shared" si="988"/>
        <v>0</v>
      </c>
      <c r="GZ99" s="40"/>
      <c r="HA99" s="40"/>
      <c r="HB99" s="40"/>
      <c r="HC99" s="40"/>
      <c r="HD99" s="40"/>
      <c r="HE99" s="40"/>
      <c r="HF99" s="40"/>
      <c r="HG99" s="40"/>
      <c r="HH99" s="510">
        <f t="shared" si="989"/>
        <v>0</v>
      </c>
      <c r="HI99" s="40"/>
      <c r="HJ99" s="40"/>
      <c r="HK99" s="40"/>
      <c r="HL99" s="40"/>
      <c r="HM99" s="40"/>
      <c r="HN99" s="40"/>
      <c r="HO99" s="510">
        <f t="shared" si="990"/>
        <v>0</v>
      </c>
      <c r="HP99" s="351">
        <f t="shared" si="991"/>
        <v>0</v>
      </c>
      <c r="HQ99" s="40"/>
      <c r="HR99" s="40"/>
      <c r="HS99" s="40"/>
      <c r="HT99" s="351">
        <f t="shared" si="992"/>
        <v>0</v>
      </c>
      <c r="HU99" s="40"/>
      <c r="HV99" s="40"/>
      <c r="HW99" s="40"/>
      <c r="HX99" s="40"/>
      <c r="HY99" s="44"/>
      <c r="HZ99" s="40"/>
      <c r="IA99" s="657">
        <f t="shared" si="993"/>
        <v>0</v>
      </c>
      <c r="IB99" s="510">
        <f t="shared" si="994"/>
        <v>0</v>
      </c>
      <c r="IC99" s="40"/>
      <c r="ID99" s="40"/>
      <c r="IE99" s="40"/>
      <c r="IF99" s="40"/>
      <c r="IG99" s="40"/>
      <c r="IH99" s="40"/>
      <c r="II99" s="40"/>
      <c r="IJ99" s="40"/>
      <c r="IK99" s="657">
        <f t="shared" si="995"/>
        <v>0</v>
      </c>
      <c r="IL99" s="510">
        <f t="shared" si="996"/>
        <v>0</v>
      </c>
      <c r="IM99" s="40"/>
      <c r="IN99" s="40"/>
      <c r="IO99" s="40"/>
      <c r="IP99" s="40"/>
      <c r="IQ99" s="40"/>
      <c r="IR99" s="40"/>
      <c r="IS99" s="657">
        <f t="shared" si="997"/>
        <v>0</v>
      </c>
      <c r="IT99" s="40"/>
      <c r="IU99" s="40"/>
      <c r="IV99" s="510">
        <f t="shared" si="998"/>
        <v>0</v>
      </c>
      <c r="IW99" s="40"/>
      <c r="IX99" s="40"/>
      <c r="IY99" s="44"/>
      <c r="IZ99" s="40"/>
      <c r="JA99" s="40"/>
      <c r="JB99" s="44"/>
      <c r="JC99" s="40"/>
      <c r="JD99" s="40"/>
      <c r="JE99" s="40"/>
      <c r="JF99" s="44"/>
      <c r="JG99" s="40"/>
      <c r="JH99" s="510">
        <f t="shared" si="999"/>
        <v>0</v>
      </c>
      <c r="JI99" s="40"/>
      <c r="JJ99" s="40"/>
      <c r="JK99" s="40"/>
      <c r="JL99" s="40"/>
      <c r="JM99" s="510">
        <f t="shared" si="1000"/>
        <v>0</v>
      </c>
      <c r="JN99" s="40"/>
      <c r="JO99" s="513"/>
      <c r="JP99" s="657">
        <f t="shared" si="1001"/>
        <v>0</v>
      </c>
      <c r="JQ99" s="510">
        <f t="shared" si="1002"/>
        <v>0</v>
      </c>
      <c r="JR99" s="436"/>
      <c r="JS99" s="40"/>
      <c r="JT99" s="40"/>
      <c r="JU99" s="40"/>
      <c r="JV99" s="40"/>
      <c r="JW99" s="40"/>
      <c r="JX99" s="40"/>
      <c r="JY99" s="40"/>
      <c r="JZ99" s="40"/>
      <c r="KA99" s="40"/>
      <c r="KB99" s="40"/>
      <c r="KC99" s="40"/>
      <c r="KD99" s="510">
        <f t="shared" si="1003"/>
        <v>0</v>
      </c>
      <c r="KE99" s="40"/>
      <c r="KF99" s="40"/>
      <c r="KG99" s="40"/>
      <c r="KH99" s="510">
        <f t="shared" si="1004"/>
        <v>0</v>
      </c>
      <c r="KI99" s="40"/>
      <c r="KJ99" s="40"/>
      <c r="KK99" s="40"/>
      <c r="KL99" s="40"/>
      <c r="KM99" s="510">
        <f t="shared" si="1005"/>
        <v>0</v>
      </c>
      <c r="KN99" s="40"/>
      <c r="KO99" s="40"/>
      <c r="KP99" s="40"/>
      <c r="KQ99" s="510">
        <f t="shared" si="1006"/>
        <v>0</v>
      </c>
      <c r="KR99" s="40"/>
      <c r="KS99" s="40"/>
      <c r="KT99" s="40"/>
      <c r="KU99" s="657">
        <f t="shared" si="1007"/>
        <v>0</v>
      </c>
      <c r="KV99" s="510">
        <f t="shared" si="1008"/>
        <v>0</v>
      </c>
      <c r="KW99" s="40"/>
      <c r="KX99" s="40"/>
      <c r="KY99" s="40"/>
      <c r="KZ99" s="40"/>
      <c r="LA99" s="40"/>
      <c r="LB99" s="510">
        <f t="shared" si="1009"/>
        <v>0</v>
      </c>
      <c r="LC99" s="40"/>
      <c r="LD99" s="40"/>
      <c r="LE99" s="40"/>
      <c r="LF99" s="351">
        <f t="shared" si="1010"/>
        <v>0</v>
      </c>
      <c r="LG99" s="40"/>
      <c r="LH99" s="40"/>
      <c r="LI99" s="40"/>
      <c r="LJ99" s="510">
        <f t="shared" si="1011"/>
        <v>0</v>
      </c>
      <c r="LK99" s="40"/>
      <c r="LL99" s="40"/>
      <c r="LM99" s="40"/>
      <c r="LN99" s="40"/>
      <c r="LO99" s="40"/>
      <c r="LP99" s="40"/>
      <c r="LQ99" s="40"/>
      <c r="LR99" s="40"/>
      <c r="LS99" s="40"/>
      <c r="LT99" s="40"/>
      <c r="LU99" s="40"/>
      <c r="LV99" s="40"/>
      <c r="LW99" s="40"/>
      <c r="LX99" s="40"/>
      <c r="LY99" s="510">
        <f t="shared" si="1012"/>
        <v>0</v>
      </c>
      <c r="LZ99" s="40"/>
      <c r="MA99" s="40"/>
      <c r="MB99" s="40"/>
      <c r="MC99" s="40"/>
      <c r="MD99" s="40"/>
      <c r="ME99" s="510">
        <f t="shared" si="1013"/>
        <v>0</v>
      </c>
      <c r="MF99" s="40"/>
      <c r="MG99" s="40"/>
      <c r="MH99" s="40"/>
      <c r="MI99" s="40"/>
      <c r="MJ99" s="510">
        <f t="shared" si="1014"/>
        <v>0</v>
      </c>
      <c r="MK99" s="40"/>
      <c r="ML99" s="40"/>
      <c r="MM99" s="40"/>
      <c r="MN99" s="40"/>
      <c r="MO99" s="40"/>
      <c r="MP99" s="40"/>
      <c r="MQ99" s="163"/>
      <c r="MR99" s="40"/>
      <c r="MS99" s="40"/>
      <c r="MT99" s="40"/>
      <c r="MU99" s="40"/>
      <c r="MV99" s="40"/>
      <c r="MW99" s="40"/>
      <c r="MX99" s="40"/>
      <c r="MY99" s="40"/>
      <c r="MZ99" s="40"/>
      <c r="NA99" s="34" t="s">
        <v>1098</v>
      </c>
      <c r="NB99" s="34" t="s">
        <v>1041</v>
      </c>
      <c r="NC99" s="34" t="s">
        <v>1099</v>
      </c>
      <c r="ND99" s="34"/>
    </row>
    <row r="100" spans="1:368" ht="20" customHeight="1">
      <c r="A100" s="1248">
        <v>64</v>
      </c>
      <c r="B100" s="50" t="s">
        <v>331</v>
      </c>
      <c r="C100" s="51">
        <v>2014</v>
      </c>
      <c r="D100" s="34" t="s">
        <v>103</v>
      </c>
      <c r="E100" s="34" t="s">
        <v>81</v>
      </c>
      <c r="F100" s="34"/>
      <c r="G100" s="35">
        <v>56</v>
      </c>
      <c r="H100" s="42">
        <v>0.42899999999999999</v>
      </c>
      <c r="I100" s="43"/>
      <c r="J100" s="2" t="s">
        <v>332</v>
      </c>
      <c r="K100" s="52" t="s">
        <v>105</v>
      </c>
      <c r="L100" s="52" t="s">
        <v>333</v>
      </c>
      <c r="M100" s="46" t="s">
        <v>334</v>
      </c>
      <c r="N100" s="2" t="s">
        <v>335</v>
      </c>
      <c r="O100" s="2" t="s">
        <v>336</v>
      </c>
      <c r="P100" s="42" t="s">
        <v>39</v>
      </c>
      <c r="Q100" s="2" t="s">
        <v>25</v>
      </c>
      <c r="R100" s="34" t="s">
        <v>299</v>
      </c>
      <c r="S100" s="39" t="s">
        <v>337</v>
      </c>
      <c r="T100" s="39" t="s">
        <v>338</v>
      </c>
      <c r="U100" s="34" t="s">
        <v>89</v>
      </c>
      <c r="V100" s="153"/>
      <c r="W100" s="657">
        <f t="shared" si="944"/>
        <v>12</v>
      </c>
      <c r="X100" s="510">
        <f t="shared" si="945"/>
        <v>0</v>
      </c>
      <c r="Y100" s="40"/>
      <c r="Z100" s="510">
        <f t="shared" si="946"/>
        <v>0</v>
      </c>
      <c r="AA100" s="40"/>
      <c r="AB100" s="510">
        <f t="shared" si="947"/>
        <v>0</v>
      </c>
      <c r="AC100" s="40"/>
      <c r="AD100" s="510">
        <f t="shared" si="948"/>
        <v>0</v>
      </c>
      <c r="AE100" s="40"/>
      <c r="AF100" s="40"/>
      <c r="AG100" s="40"/>
      <c r="AH100" s="40"/>
      <c r="AI100" s="510">
        <f t="shared" si="949"/>
        <v>10</v>
      </c>
      <c r="AJ100" s="40"/>
      <c r="AK100" s="44"/>
      <c r="AL100" s="40">
        <v>10.62</v>
      </c>
      <c r="AM100" s="351">
        <f t="shared" si="950"/>
        <v>7</v>
      </c>
      <c r="AN100" s="40"/>
      <c r="AO100" s="40">
        <v>39.29</v>
      </c>
      <c r="AP100" s="40"/>
      <c r="AQ100" s="40">
        <v>57.14</v>
      </c>
      <c r="AR100" s="40">
        <v>23.21</v>
      </c>
      <c r="AS100" s="40">
        <v>21.43</v>
      </c>
      <c r="AT100" s="40"/>
      <c r="AU100" s="40">
        <v>10.7</v>
      </c>
      <c r="AV100" s="40"/>
      <c r="AW100" s="40">
        <v>42.86</v>
      </c>
      <c r="AX100" s="40">
        <v>3.57</v>
      </c>
      <c r="AY100" s="44"/>
      <c r="AZ100" s="40">
        <v>98.21</v>
      </c>
      <c r="BA100" s="44"/>
      <c r="BB100" s="40">
        <v>17.86</v>
      </c>
      <c r="BC100" s="510">
        <f t="shared" si="951"/>
        <v>0</v>
      </c>
      <c r="BD100" s="40"/>
      <c r="BE100" s="40"/>
      <c r="BF100" s="510">
        <f t="shared" si="952"/>
        <v>0</v>
      </c>
      <c r="BG100" s="40"/>
      <c r="BH100" s="40"/>
      <c r="BI100" s="40"/>
      <c r="BJ100" s="40"/>
      <c r="BK100" s="657">
        <f t="shared" si="953"/>
        <v>0</v>
      </c>
      <c r="BL100" s="40"/>
      <c r="BM100" s="40"/>
      <c r="BN100" s="510">
        <f t="shared" si="954"/>
        <v>0</v>
      </c>
      <c r="BO100" s="40"/>
      <c r="BP100" s="40"/>
      <c r="BQ100" s="40"/>
      <c r="BR100" s="510">
        <f t="shared" si="955"/>
        <v>0</v>
      </c>
      <c r="BS100" s="40"/>
      <c r="BT100" s="40"/>
      <c r="BU100" s="510">
        <f t="shared" si="956"/>
        <v>0</v>
      </c>
      <c r="BV100" s="40"/>
      <c r="BW100" s="510">
        <f t="shared" si="957"/>
        <v>0</v>
      </c>
      <c r="BX100" s="40"/>
      <c r="BZ100" s="510">
        <f t="shared" si="958"/>
        <v>0</v>
      </c>
      <c r="CA100" s="40"/>
      <c r="CB100" s="40"/>
      <c r="CC100" s="40"/>
      <c r="CD100" s="40"/>
      <c r="CE100" s="657">
        <f t="shared" si="959"/>
        <v>0</v>
      </c>
      <c r="CF100" s="40"/>
      <c r="CG100" s="510">
        <f t="shared" si="960"/>
        <v>0</v>
      </c>
      <c r="CH100" s="40"/>
      <c r="CI100" s="44"/>
      <c r="CJ100" s="40"/>
      <c r="CK100" s="40"/>
      <c r="CL100" s="351">
        <f t="shared" si="961"/>
        <v>0</v>
      </c>
      <c r="CM100" s="40"/>
      <c r="CN100" s="40"/>
      <c r="CO100" s="40"/>
      <c r="CP100" s="351">
        <f t="shared" si="962"/>
        <v>0</v>
      </c>
      <c r="CQ100" s="40"/>
      <c r="CR100" s="40"/>
      <c r="CS100" s="40"/>
      <c r="CT100" s="40"/>
      <c r="CU100" s="40"/>
      <c r="CV100" s="40"/>
      <c r="CW100" s="40"/>
      <c r="CX100" s="351">
        <f t="shared" si="963"/>
        <v>0</v>
      </c>
      <c r="CY100" s="40"/>
      <c r="CZ100" s="40"/>
      <c r="DA100" s="40"/>
      <c r="DB100" s="40"/>
      <c r="DC100" s="510">
        <f t="shared" si="964"/>
        <v>0</v>
      </c>
      <c r="DD100" s="40"/>
      <c r="DE100" s="40"/>
      <c r="DF100" s="40"/>
      <c r="DG100" s="40"/>
      <c r="DH100" s="40"/>
      <c r="DI100" s="40"/>
      <c r="DJ100" s="40"/>
      <c r="DK100" s="40"/>
      <c r="DL100" s="40"/>
      <c r="DM100" s="40"/>
      <c r="DN100" s="40"/>
      <c r="DO100" s="510">
        <f t="shared" si="965"/>
        <v>0</v>
      </c>
      <c r="DP100" s="40"/>
      <c r="DQ100" s="40"/>
      <c r="DR100" s="40"/>
      <c r="DS100" s="510">
        <f t="shared" si="966"/>
        <v>0</v>
      </c>
      <c r="DT100" s="40"/>
      <c r="DU100" s="40"/>
      <c r="DV100" s="40"/>
      <c r="DW100" s="40"/>
      <c r="DX100" s="40"/>
      <c r="DY100" s="40"/>
      <c r="DZ100" s="40"/>
      <c r="EA100" s="657">
        <f t="shared" si="967"/>
        <v>0</v>
      </c>
      <c r="EB100" s="40"/>
      <c r="EC100" s="510">
        <f t="shared" si="968"/>
        <v>0</v>
      </c>
      <c r="ED100" s="351">
        <f t="shared" si="969"/>
        <v>0</v>
      </c>
      <c r="EE100" s="40"/>
      <c r="EF100" s="40"/>
      <c r="EG100" s="40"/>
      <c r="EH100" s="40"/>
      <c r="EI100" s="44"/>
      <c r="EJ100" s="40"/>
      <c r="EK100" s="351">
        <f t="shared" si="970"/>
        <v>0</v>
      </c>
      <c r="EL100" s="40"/>
      <c r="EM100" s="40"/>
      <c r="EN100" s="44"/>
      <c r="EO100" s="40"/>
      <c r="EP100" s="351">
        <f t="shared" si="971"/>
        <v>0</v>
      </c>
      <c r="EQ100" s="40"/>
      <c r="ER100" s="40"/>
      <c r="ES100" s="40"/>
      <c r="ET100" s="40"/>
      <c r="EU100" s="40"/>
      <c r="EV100" s="40"/>
      <c r="EW100" s="510">
        <f t="shared" si="972"/>
        <v>0</v>
      </c>
      <c r="EX100" s="351">
        <f t="shared" si="973"/>
        <v>0</v>
      </c>
      <c r="EY100" s="40"/>
      <c r="EZ100" s="40"/>
      <c r="FA100" s="351">
        <f t="shared" si="974"/>
        <v>0</v>
      </c>
      <c r="FB100" s="40"/>
      <c r="FC100" s="40"/>
      <c r="FD100" s="40"/>
      <c r="FE100" s="44"/>
      <c r="FF100" s="40"/>
      <c r="FG100" s="351">
        <f t="shared" si="975"/>
        <v>0</v>
      </c>
      <c r="FH100" s="40"/>
      <c r="FI100" s="40"/>
      <c r="FJ100" s="351">
        <f t="shared" si="976"/>
        <v>0</v>
      </c>
      <c r="FK100" s="40"/>
      <c r="FL100" s="40"/>
      <c r="FM100" s="40"/>
      <c r="FN100" s="657">
        <f t="shared" si="977"/>
        <v>0</v>
      </c>
      <c r="FO100" s="40"/>
      <c r="FP100" s="510">
        <f t="shared" si="978"/>
        <v>0</v>
      </c>
      <c r="FQ100" s="40"/>
      <c r="FR100" s="44"/>
      <c r="FS100" s="40"/>
      <c r="FT100" s="351">
        <f t="shared" si="979"/>
        <v>0</v>
      </c>
      <c r="FU100" s="40"/>
      <c r="FV100" s="40"/>
      <c r="FW100" s="40"/>
      <c r="FX100" s="40"/>
      <c r="FY100" s="40"/>
      <c r="FZ100" s="44"/>
      <c r="GA100" s="40"/>
      <c r="GB100" s="510">
        <f t="shared" si="980"/>
        <v>0</v>
      </c>
      <c r="GC100" s="40"/>
      <c r="GD100" s="40"/>
      <c r="GE100" s="40"/>
      <c r="GF100" s="510">
        <f t="shared" si="981"/>
        <v>0</v>
      </c>
      <c r="GG100" s="40"/>
      <c r="GH100" s="657">
        <f t="shared" si="982"/>
        <v>0</v>
      </c>
      <c r="GI100" s="40"/>
      <c r="GJ100" s="510">
        <f t="shared" si="983"/>
        <v>0</v>
      </c>
      <c r="GK100" s="40"/>
      <c r="GL100" s="40"/>
      <c r="GM100" s="510">
        <f t="shared" si="984"/>
        <v>0</v>
      </c>
      <c r="GN100" s="40"/>
      <c r="GO100" s="40"/>
      <c r="GP100" s="40"/>
      <c r="GQ100" s="40"/>
      <c r="GR100" s="40"/>
      <c r="GS100" s="657">
        <f t="shared" si="985"/>
        <v>0</v>
      </c>
      <c r="GT100" s="40"/>
      <c r="GU100" s="510">
        <f t="shared" si="986"/>
        <v>0</v>
      </c>
      <c r="GV100" s="351">
        <f t="shared" si="987"/>
        <v>0</v>
      </c>
      <c r="GW100" s="40"/>
      <c r="GX100" s="40"/>
      <c r="GY100" s="351">
        <f t="shared" si="988"/>
        <v>0</v>
      </c>
      <c r="GZ100" s="40"/>
      <c r="HA100" s="40"/>
      <c r="HB100" s="40"/>
      <c r="HC100" s="40"/>
      <c r="HD100" s="40"/>
      <c r="HE100" s="40"/>
      <c r="HF100" s="40"/>
      <c r="HG100" s="40"/>
      <c r="HH100" s="510">
        <f t="shared" si="989"/>
        <v>0</v>
      </c>
      <c r="HI100" s="40"/>
      <c r="HJ100" s="40"/>
      <c r="HK100" s="40"/>
      <c r="HL100" s="40"/>
      <c r="HM100" s="40"/>
      <c r="HN100" s="40"/>
      <c r="HO100" s="510">
        <f t="shared" si="990"/>
        <v>0</v>
      </c>
      <c r="HP100" s="351">
        <f t="shared" si="991"/>
        <v>0</v>
      </c>
      <c r="HQ100" s="40"/>
      <c r="HR100" s="40"/>
      <c r="HS100" s="40"/>
      <c r="HT100" s="351">
        <f t="shared" si="992"/>
        <v>0</v>
      </c>
      <c r="HU100" s="40"/>
      <c r="HV100" s="40"/>
      <c r="HW100" s="40"/>
      <c r="HX100" s="40"/>
      <c r="HY100" s="44"/>
      <c r="HZ100" s="40"/>
      <c r="IA100" s="657">
        <f t="shared" si="993"/>
        <v>0</v>
      </c>
      <c r="IB100" s="510">
        <f t="shared" si="994"/>
        <v>0</v>
      </c>
      <c r="IC100" s="40"/>
      <c r="ID100" s="40"/>
      <c r="IE100" s="40"/>
      <c r="IF100" s="40"/>
      <c r="IG100" s="40"/>
      <c r="IH100" s="40"/>
      <c r="II100" s="40"/>
      <c r="IJ100" s="40"/>
      <c r="IK100" s="657">
        <f t="shared" si="995"/>
        <v>0</v>
      </c>
      <c r="IL100" s="510">
        <f t="shared" si="996"/>
        <v>0</v>
      </c>
      <c r="IM100" s="40"/>
      <c r="IN100" s="40"/>
      <c r="IO100" s="40"/>
      <c r="IP100" s="40"/>
      <c r="IQ100" s="40"/>
      <c r="IR100" s="40"/>
      <c r="IS100" s="657">
        <f t="shared" si="997"/>
        <v>0</v>
      </c>
      <c r="IT100" s="40"/>
      <c r="IU100" s="40"/>
      <c r="IV100" s="510">
        <f t="shared" si="998"/>
        <v>0</v>
      </c>
      <c r="IW100" s="40"/>
      <c r="IX100" s="40"/>
      <c r="IY100" s="44"/>
      <c r="IZ100" s="40"/>
      <c r="JA100" s="40"/>
      <c r="JB100" s="44"/>
      <c r="JC100" s="40"/>
      <c r="JD100" s="40"/>
      <c r="JE100" s="40"/>
      <c r="JF100" s="44"/>
      <c r="JG100" s="40"/>
      <c r="JH100" s="510">
        <f t="shared" si="999"/>
        <v>0</v>
      </c>
      <c r="JI100" s="40"/>
      <c r="JJ100" s="40"/>
      <c r="JK100" s="40"/>
      <c r="JL100" s="40"/>
      <c r="JM100" s="510">
        <f t="shared" si="1000"/>
        <v>0</v>
      </c>
      <c r="JN100" s="40"/>
      <c r="JO100" s="513"/>
      <c r="JP100" s="657">
        <f t="shared" si="1001"/>
        <v>0</v>
      </c>
      <c r="JQ100" s="510">
        <f t="shared" si="1002"/>
        <v>0</v>
      </c>
      <c r="JR100" s="436"/>
      <c r="JS100" s="40"/>
      <c r="JT100" s="40"/>
      <c r="JU100" s="40"/>
      <c r="JV100" s="40"/>
      <c r="JW100" s="40"/>
      <c r="JX100" s="40"/>
      <c r="JY100" s="40"/>
      <c r="JZ100" s="40"/>
      <c r="KA100" s="40"/>
      <c r="KB100" s="40"/>
      <c r="KC100" s="40"/>
      <c r="KD100" s="510">
        <f t="shared" si="1003"/>
        <v>0</v>
      </c>
      <c r="KE100" s="40"/>
      <c r="KF100" s="40"/>
      <c r="KG100" s="40"/>
      <c r="KH100" s="510">
        <f t="shared" si="1004"/>
        <v>0</v>
      </c>
      <c r="KI100" s="40"/>
      <c r="KJ100" s="40"/>
      <c r="KK100" s="40"/>
      <c r="KL100" s="40"/>
      <c r="KM100" s="510">
        <f t="shared" si="1005"/>
        <v>0</v>
      </c>
      <c r="KN100" s="40"/>
      <c r="KO100" s="40"/>
      <c r="KP100" s="40"/>
      <c r="KQ100" s="510">
        <f t="shared" si="1006"/>
        <v>0</v>
      </c>
      <c r="KR100" s="40"/>
      <c r="KS100" s="40"/>
      <c r="KT100" s="40"/>
      <c r="KU100" s="657">
        <f t="shared" si="1007"/>
        <v>0</v>
      </c>
      <c r="KV100" s="510">
        <f t="shared" si="1008"/>
        <v>0</v>
      </c>
      <c r="KW100" s="40"/>
      <c r="KX100" s="40"/>
      <c r="KY100" s="40"/>
      <c r="KZ100" s="40"/>
      <c r="LA100" s="40"/>
      <c r="LB100" s="510">
        <f t="shared" si="1009"/>
        <v>0</v>
      </c>
      <c r="LC100" s="40"/>
      <c r="LD100" s="40"/>
      <c r="LE100" s="40"/>
      <c r="LF100" s="351">
        <f t="shared" si="1010"/>
        <v>0</v>
      </c>
      <c r="LG100" s="40"/>
      <c r="LH100" s="40"/>
      <c r="LI100" s="40"/>
      <c r="LJ100" s="510">
        <f t="shared" si="1011"/>
        <v>0</v>
      </c>
      <c r="LK100" s="40"/>
      <c r="LL100" s="40"/>
      <c r="LM100" s="40"/>
      <c r="LN100" s="40"/>
      <c r="LO100" s="40"/>
      <c r="LP100" s="40"/>
      <c r="LQ100" s="40"/>
      <c r="LR100" s="40"/>
      <c r="LS100" s="40"/>
      <c r="LT100" s="40"/>
      <c r="LU100" s="40"/>
      <c r="LV100" s="40"/>
      <c r="LW100" s="40"/>
      <c r="LX100" s="40"/>
      <c r="LY100" s="510">
        <f t="shared" si="1012"/>
        <v>0</v>
      </c>
      <c r="LZ100" s="40"/>
      <c r="MA100" s="40"/>
      <c r="MB100" s="40"/>
      <c r="MC100" s="40"/>
      <c r="MD100" s="40"/>
      <c r="ME100" s="510">
        <f t="shared" si="1013"/>
        <v>0</v>
      </c>
      <c r="MF100" s="40"/>
      <c r="MG100" s="40"/>
      <c r="MH100" s="40"/>
      <c r="MI100" s="40"/>
      <c r="MJ100" s="510">
        <f t="shared" si="1014"/>
        <v>0</v>
      </c>
      <c r="MK100" s="40"/>
      <c r="ML100" s="40"/>
      <c r="MM100" s="40"/>
      <c r="MN100" s="40"/>
      <c r="MO100" s="40"/>
      <c r="MP100" s="40"/>
      <c r="MQ100" s="163"/>
      <c r="MR100" s="40"/>
      <c r="MS100" s="40"/>
      <c r="MT100" s="40"/>
      <c r="MU100" s="40"/>
      <c r="MV100" s="40"/>
      <c r="MW100" s="40"/>
      <c r="MX100" s="40"/>
      <c r="MY100" s="40"/>
      <c r="MZ100" s="40"/>
      <c r="NA100" s="34" t="s">
        <v>1043</v>
      </c>
      <c r="NB100" s="34"/>
      <c r="NC100" s="34" t="s">
        <v>1100</v>
      </c>
      <c r="ND100" s="34"/>
    </row>
    <row r="101" spans="1:368" ht="20" customHeight="1">
      <c r="A101" s="1248">
        <v>65</v>
      </c>
      <c r="B101" s="50" t="s">
        <v>339</v>
      </c>
      <c r="C101" s="51">
        <v>2014</v>
      </c>
      <c r="D101" s="34" t="s">
        <v>103</v>
      </c>
      <c r="E101" s="34" t="s">
        <v>81</v>
      </c>
      <c r="F101" s="34"/>
      <c r="G101" s="35">
        <v>225</v>
      </c>
      <c r="H101" s="42">
        <v>0.41799999999999998</v>
      </c>
      <c r="I101" s="43"/>
      <c r="J101" s="2" t="s">
        <v>340</v>
      </c>
      <c r="K101" s="52" t="s">
        <v>105</v>
      </c>
      <c r="L101" s="52" t="s">
        <v>341</v>
      </c>
      <c r="M101" s="46" t="s">
        <v>342</v>
      </c>
      <c r="N101" s="2" t="s">
        <v>343</v>
      </c>
      <c r="O101" s="2" t="s">
        <v>344</v>
      </c>
      <c r="P101" s="42">
        <v>0</v>
      </c>
      <c r="Q101" s="2" t="s">
        <v>25</v>
      </c>
      <c r="R101" s="34" t="s">
        <v>299</v>
      </c>
      <c r="S101" s="39" t="s">
        <v>345</v>
      </c>
      <c r="T101" s="39" t="s">
        <v>338</v>
      </c>
      <c r="U101" s="34" t="s">
        <v>89</v>
      </c>
      <c r="V101" s="153"/>
      <c r="W101" s="657">
        <f t="shared" si="944"/>
        <v>2</v>
      </c>
      <c r="X101" s="510">
        <f t="shared" si="945"/>
        <v>0</v>
      </c>
      <c r="Y101" s="40"/>
      <c r="Z101" s="510">
        <f t="shared" si="946"/>
        <v>0</v>
      </c>
      <c r="AA101" s="40"/>
      <c r="AB101" s="510">
        <f t="shared" si="947"/>
        <v>0</v>
      </c>
      <c r="AC101" s="40"/>
      <c r="AD101" s="510">
        <f t="shared" si="948"/>
        <v>0</v>
      </c>
      <c r="AE101" s="40"/>
      <c r="AF101" s="40"/>
      <c r="AG101" s="40"/>
      <c r="AH101" s="40"/>
      <c r="AI101" s="510">
        <f t="shared" si="949"/>
        <v>0</v>
      </c>
      <c r="AJ101" s="40"/>
      <c r="AK101" s="44"/>
      <c r="AL101" s="40"/>
      <c r="AM101" s="351">
        <f t="shared" si="950"/>
        <v>0</v>
      </c>
      <c r="AN101" s="40"/>
      <c r="AO101" s="40"/>
      <c r="AP101" s="40"/>
      <c r="AQ101" s="40"/>
      <c r="AR101" s="40"/>
      <c r="AS101" s="40"/>
      <c r="AT101" s="40"/>
      <c r="AU101" s="40"/>
      <c r="AV101" s="40"/>
      <c r="AW101" s="40"/>
      <c r="AX101" s="40"/>
      <c r="AY101" s="44"/>
      <c r="AZ101" s="40"/>
      <c r="BA101" s="44"/>
      <c r="BB101" s="40"/>
      <c r="BC101" s="510">
        <f t="shared" si="951"/>
        <v>0</v>
      </c>
      <c r="BD101" s="40"/>
      <c r="BE101" s="40"/>
      <c r="BF101" s="510">
        <f t="shared" si="952"/>
        <v>1</v>
      </c>
      <c r="BG101" s="40"/>
      <c r="BH101" s="40"/>
      <c r="BI101" s="40"/>
      <c r="BJ101" s="40">
        <v>16</v>
      </c>
      <c r="BK101" s="657">
        <f t="shared" si="953"/>
        <v>0</v>
      </c>
      <c r="BL101" s="40"/>
      <c r="BM101" s="40"/>
      <c r="BN101" s="510">
        <f t="shared" si="954"/>
        <v>0</v>
      </c>
      <c r="BO101" s="40"/>
      <c r="BP101" s="40"/>
      <c r="BQ101" s="40"/>
      <c r="BR101" s="510">
        <f t="shared" si="955"/>
        <v>0</v>
      </c>
      <c r="BS101" s="40"/>
      <c r="BT101" s="40"/>
      <c r="BU101" s="510">
        <f t="shared" si="956"/>
        <v>0</v>
      </c>
      <c r="BV101" s="40"/>
      <c r="BW101" s="510">
        <f t="shared" si="957"/>
        <v>0</v>
      </c>
      <c r="BX101" s="40"/>
      <c r="BZ101" s="510">
        <f t="shared" si="958"/>
        <v>0</v>
      </c>
      <c r="CA101" s="40"/>
      <c r="CB101" s="40"/>
      <c r="CC101" s="40"/>
      <c r="CD101" s="40"/>
      <c r="CE101" s="657">
        <f t="shared" si="959"/>
        <v>0</v>
      </c>
      <c r="CF101" s="40"/>
      <c r="CG101" s="510">
        <f t="shared" si="960"/>
        <v>0</v>
      </c>
      <c r="CH101" s="40"/>
      <c r="CI101" s="44"/>
      <c r="CJ101" s="40"/>
      <c r="CK101" s="40"/>
      <c r="CL101" s="351">
        <f t="shared" si="961"/>
        <v>0</v>
      </c>
      <c r="CM101" s="40"/>
      <c r="CN101" s="40"/>
      <c r="CO101" s="40"/>
      <c r="CP101" s="351">
        <f t="shared" si="962"/>
        <v>0</v>
      </c>
      <c r="CQ101" s="40"/>
      <c r="CR101" s="40"/>
      <c r="CS101" s="40"/>
      <c r="CT101" s="40"/>
      <c r="CU101" s="40"/>
      <c r="CV101" s="40"/>
      <c r="CW101" s="40"/>
      <c r="CX101" s="351">
        <f t="shared" si="963"/>
        <v>0</v>
      </c>
      <c r="CY101" s="40"/>
      <c r="CZ101" s="40"/>
      <c r="DA101" s="40"/>
      <c r="DB101" s="40"/>
      <c r="DC101" s="510">
        <f t="shared" si="964"/>
        <v>0</v>
      </c>
      <c r="DD101" s="40"/>
      <c r="DE101" s="40"/>
      <c r="DF101" s="40"/>
      <c r="DG101" s="40"/>
      <c r="DH101" s="40"/>
      <c r="DI101" s="40"/>
      <c r="DJ101" s="40"/>
      <c r="DK101" s="40"/>
      <c r="DL101" s="40"/>
      <c r="DM101" s="40"/>
      <c r="DN101" s="40"/>
      <c r="DO101" s="510">
        <f t="shared" si="965"/>
        <v>0</v>
      </c>
      <c r="DP101" s="40"/>
      <c r="DQ101" s="40"/>
      <c r="DR101" s="40"/>
      <c r="DS101" s="510">
        <f t="shared" si="966"/>
        <v>0</v>
      </c>
      <c r="DT101" s="40"/>
      <c r="DU101" s="40"/>
      <c r="DV101" s="40"/>
      <c r="DW101" s="40"/>
      <c r="DX101" s="40"/>
      <c r="DY101" s="40"/>
      <c r="DZ101" s="40"/>
      <c r="EA101" s="657">
        <f t="shared" si="967"/>
        <v>0</v>
      </c>
      <c r="EB101" s="40"/>
      <c r="EC101" s="510">
        <f t="shared" si="968"/>
        <v>0</v>
      </c>
      <c r="ED101" s="351">
        <f t="shared" si="969"/>
        <v>0</v>
      </c>
      <c r="EE101" s="40"/>
      <c r="EF101" s="40"/>
      <c r="EG101" s="40"/>
      <c r="EH101" s="40"/>
      <c r="EI101" s="44"/>
      <c r="EJ101" s="40"/>
      <c r="EK101" s="351">
        <f t="shared" si="970"/>
        <v>0</v>
      </c>
      <c r="EL101" s="40"/>
      <c r="EM101" s="40"/>
      <c r="EN101" s="44"/>
      <c r="EO101" s="40"/>
      <c r="EP101" s="351">
        <f t="shared" si="971"/>
        <v>0</v>
      </c>
      <c r="EQ101" s="40"/>
      <c r="ER101" s="40"/>
      <c r="ES101" s="40"/>
      <c r="ET101" s="40"/>
      <c r="EU101" s="40"/>
      <c r="EV101" s="40"/>
      <c r="EW101" s="510">
        <f t="shared" si="972"/>
        <v>0</v>
      </c>
      <c r="EX101" s="351">
        <f t="shared" si="973"/>
        <v>0</v>
      </c>
      <c r="EY101" s="40"/>
      <c r="EZ101" s="40"/>
      <c r="FA101" s="351">
        <f t="shared" si="974"/>
        <v>0</v>
      </c>
      <c r="FB101" s="40"/>
      <c r="FC101" s="40"/>
      <c r="FD101" s="40"/>
      <c r="FE101" s="44"/>
      <c r="FF101" s="40"/>
      <c r="FG101" s="351">
        <f t="shared" si="975"/>
        <v>0</v>
      </c>
      <c r="FH101" s="40"/>
      <c r="FI101" s="40"/>
      <c r="FJ101" s="351">
        <f t="shared" si="976"/>
        <v>0</v>
      </c>
      <c r="FK101" s="40"/>
      <c r="FL101" s="40"/>
      <c r="FM101" s="40"/>
      <c r="FN101" s="657">
        <f t="shared" si="977"/>
        <v>0</v>
      </c>
      <c r="FO101" s="40"/>
      <c r="FP101" s="510">
        <f t="shared" si="978"/>
        <v>0</v>
      </c>
      <c r="FQ101" s="40"/>
      <c r="FR101" s="44"/>
      <c r="FS101" s="40"/>
      <c r="FT101" s="351">
        <f t="shared" si="979"/>
        <v>0</v>
      </c>
      <c r="FU101" s="40"/>
      <c r="FV101" s="40"/>
      <c r="FW101" s="40"/>
      <c r="FX101" s="40"/>
      <c r="FY101" s="40"/>
      <c r="FZ101" s="44"/>
      <c r="GA101" s="40"/>
      <c r="GB101" s="510">
        <f t="shared" si="980"/>
        <v>0</v>
      </c>
      <c r="GC101" s="40"/>
      <c r="GD101" s="40"/>
      <c r="GE101" s="40"/>
      <c r="GF101" s="510">
        <f t="shared" si="981"/>
        <v>0</v>
      </c>
      <c r="GG101" s="40"/>
      <c r="GH101" s="657">
        <f t="shared" si="982"/>
        <v>0</v>
      </c>
      <c r="GI101" s="40"/>
      <c r="GJ101" s="510">
        <f t="shared" si="983"/>
        <v>0</v>
      </c>
      <c r="GK101" s="40"/>
      <c r="GL101" s="40"/>
      <c r="GM101" s="510">
        <f t="shared" si="984"/>
        <v>0</v>
      </c>
      <c r="GN101" s="40"/>
      <c r="GO101" s="40"/>
      <c r="GP101" s="40"/>
      <c r="GQ101" s="40"/>
      <c r="GR101" s="40"/>
      <c r="GS101" s="657">
        <f t="shared" si="985"/>
        <v>0</v>
      </c>
      <c r="GT101" s="40"/>
      <c r="GU101" s="510">
        <f t="shared" si="986"/>
        <v>0</v>
      </c>
      <c r="GV101" s="351">
        <f t="shared" si="987"/>
        <v>0</v>
      </c>
      <c r="GW101" s="40"/>
      <c r="GX101" s="40"/>
      <c r="GY101" s="351">
        <f t="shared" si="988"/>
        <v>0</v>
      </c>
      <c r="GZ101" s="40"/>
      <c r="HA101" s="40"/>
      <c r="HB101" s="40"/>
      <c r="HC101" s="40"/>
      <c r="HD101" s="40"/>
      <c r="HE101" s="40"/>
      <c r="HF101" s="40"/>
      <c r="HG101" s="40"/>
      <c r="HH101" s="510">
        <f t="shared" si="989"/>
        <v>0</v>
      </c>
      <c r="HI101" s="40"/>
      <c r="HJ101" s="40"/>
      <c r="HK101" s="40"/>
      <c r="HL101" s="40"/>
      <c r="HM101" s="40"/>
      <c r="HN101" s="40"/>
      <c r="HO101" s="510">
        <f t="shared" si="990"/>
        <v>0</v>
      </c>
      <c r="HP101" s="351">
        <f t="shared" si="991"/>
        <v>0</v>
      </c>
      <c r="HQ101" s="40"/>
      <c r="HR101" s="40"/>
      <c r="HS101" s="40"/>
      <c r="HT101" s="351">
        <f t="shared" si="992"/>
        <v>0</v>
      </c>
      <c r="HU101" s="40"/>
      <c r="HV101" s="40"/>
      <c r="HW101" s="40"/>
      <c r="HX101" s="40"/>
      <c r="HY101" s="44"/>
      <c r="HZ101" s="40"/>
      <c r="IA101" s="657">
        <f t="shared" si="993"/>
        <v>0</v>
      </c>
      <c r="IB101" s="510">
        <f t="shared" si="994"/>
        <v>0</v>
      </c>
      <c r="IC101" s="40"/>
      <c r="ID101" s="40"/>
      <c r="IE101" s="40"/>
      <c r="IF101" s="40"/>
      <c r="IG101" s="40"/>
      <c r="IH101" s="40"/>
      <c r="II101" s="40"/>
      <c r="IJ101" s="40"/>
      <c r="IK101" s="657">
        <f t="shared" si="995"/>
        <v>0</v>
      </c>
      <c r="IL101" s="510">
        <f t="shared" si="996"/>
        <v>0</v>
      </c>
      <c r="IM101" s="40"/>
      <c r="IN101" s="40"/>
      <c r="IO101" s="40"/>
      <c r="IP101" s="40"/>
      <c r="IQ101" s="40"/>
      <c r="IR101" s="40"/>
      <c r="IS101" s="657">
        <f t="shared" si="997"/>
        <v>5</v>
      </c>
      <c r="IT101" s="40"/>
      <c r="IU101" s="40"/>
      <c r="IV101" s="510">
        <f t="shared" si="998"/>
        <v>4</v>
      </c>
      <c r="IW101" s="40"/>
      <c r="IX101" s="40"/>
      <c r="IY101" s="44"/>
      <c r="IZ101" s="40">
        <v>34.4</v>
      </c>
      <c r="JA101" s="40"/>
      <c r="JB101" s="44"/>
      <c r="JC101" s="40">
        <v>30.7</v>
      </c>
      <c r="JD101" s="40">
        <v>23.1</v>
      </c>
      <c r="JE101" s="40">
        <v>80</v>
      </c>
      <c r="JF101" s="44"/>
      <c r="JG101" s="40"/>
      <c r="JH101" s="510">
        <f t="shared" si="999"/>
        <v>0</v>
      </c>
      <c r="JI101" s="40"/>
      <c r="JJ101" s="40"/>
      <c r="JK101" s="40"/>
      <c r="JL101" s="40"/>
      <c r="JM101" s="510">
        <f t="shared" si="1000"/>
        <v>0</v>
      </c>
      <c r="JN101" s="40"/>
      <c r="JO101" s="513"/>
      <c r="JP101" s="657">
        <f t="shared" si="1001"/>
        <v>0</v>
      </c>
      <c r="JQ101" s="510">
        <f t="shared" si="1002"/>
        <v>0</v>
      </c>
      <c r="JR101" s="436"/>
      <c r="JS101" s="40"/>
      <c r="JT101" s="40"/>
      <c r="JU101" s="40"/>
      <c r="JV101" s="40"/>
      <c r="JW101" s="40"/>
      <c r="JX101" s="40"/>
      <c r="JY101" s="40"/>
      <c r="JZ101" s="40"/>
      <c r="KA101" s="40"/>
      <c r="KB101" s="40"/>
      <c r="KC101" s="40"/>
      <c r="KD101" s="510">
        <f t="shared" si="1003"/>
        <v>0</v>
      </c>
      <c r="KE101" s="40"/>
      <c r="KF101" s="40"/>
      <c r="KG101" s="40"/>
      <c r="KH101" s="510">
        <f t="shared" si="1004"/>
        <v>0</v>
      </c>
      <c r="KI101" s="40"/>
      <c r="KJ101" s="40"/>
      <c r="KK101" s="40"/>
      <c r="KL101" s="40"/>
      <c r="KM101" s="510">
        <f t="shared" si="1005"/>
        <v>0</v>
      </c>
      <c r="KN101" s="40"/>
      <c r="KO101" s="40"/>
      <c r="KP101" s="40"/>
      <c r="KQ101" s="510">
        <f t="shared" si="1006"/>
        <v>0</v>
      </c>
      <c r="KR101" s="40"/>
      <c r="KS101" s="40"/>
      <c r="KT101" s="40"/>
      <c r="KU101" s="657">
        <f t="shared" si="1007"/>
        <v>0</v>
      </c>
      <c r="KV101" s="510">
        <f t="shared" si="1008"/>
        <v>0</v>
      </c>
      <c r="KW101" s="40"/>
      <c r="KX101" s="40"/>
      <c r="KY101" s="40"/>
      <c r="KZ101" s="40"/>
      <c r="LA101" s="40"/>
      <c r="LB101" s="510">
        <f t="shared" si="1009"/>
        <v>0</v>
      </c>
      <c r="LC101" s="40"/>
      <c r="LD101" s="40"/>
      <c r="LE101" s="40"/>
      <c r="LF101" s="351">
        <f t="shared" si="1010"/>
        <v>0</v>
      </c>
      <c r="LG101" s="40"/>
      <c r="LH101" s="40"/>
      <c r="LI101" s="40"/>
      <c r="LJ101" s="510">
        <f t="shared" si="1011"/>
        <v>0</v>
      </c>
      <c r="LK101" s="40"/>
      <c r="LL101" s="40"/>
      <c r="LM101" s="40"/>
      <c r="LN101" s="40"/>
      <c r="LO101" s="40"/>
      <c r="LP101" s="40"/>
      <c r="LQ101" s="40"/>
      <c r="LR101" s="40"/>
      <c r="LS101" s="40"/>
      <c r="LT101" s="40"/>
      <c r="LU101" s="40"/>
      <c r="LV101" s="40"/>
      <c r="LW101" s="40"/>
      <c r="LX101" s="40"/>
      <c r="LY101" s="510">
        <f t="shared" si="1012"/>
        <v>0</v>
      </c>
      <c r="LZ101" s="40"/>
      <c r="MA101" s="40"/>
      <c r="MB101" s="40"/>
      <c r="MC101" s="40"/>
      <c r="MD101" s="40"/>
      <c r="ME101" s="510">
        <f t="shared" si="1013"/>
        <v>0</v>
      </c>
      <c r="MF101" s="40"/>
      <c r="MG101" s="40"/>
      <c r="MH101" s="40"/>
      <c r="MI101" s="40"/>
      <c r="MJ101" s="510">
        <f t="shared" si="1014"/>
        <v>0</v>
      </c>
      <c r="MK101" s="40"/>
      <c r="ML101" s="40"/>
      <c r="MM101" s="40"/>
      <c r="MN101" s="40"/>
      <c r="MO101" s="40"/>
      <c r="MP101" s="40"/>
      <c r="MQ101" s="163"/>
      <c r="MR101" s="40"/>
      <c r="MS101" s="40"/>
      <c r="MT101" s="40"/>
      <c r="MU101" s="40"/>
      <c r="MV101" s="40"/>
      <c r="MW101" s="40"/>
      <c r="MX101" s="40"/>
      <c r="MY101" s="40"/>
      <c r="MZ101" s="40"/>
      <c r="NA101" s="34" t="s">
        <v>1101</v>
      </c>
      <c r="NB101" s="34"/>
      <c r="NC101" s="34" t="s">
        <v>1102</v>
      </c>
      <c r="ND101" s="34"/>
    </row>
    <row r="102" spans="1:368" ht="20" customHeight="1">
      <c r="A102" s="1248">
        <v>66</v>
      </c>
      <c r="B102" s="55" t="s">
        <v>346</v>
      </c>
      <c r="C102" s="2">
        <v>2014</v>
      </c>
      <c r="D102" s="34" t="s">
        <v>80</v>
      </c>
      <c r="E102" s="34" t="s">
        <v>23</v>
      </c>
      <c r="F102" s="34" t="s">
        <v>39</v>
      </c>
      <c r="G102" s="35">
        <v>84</v>
      </c>
      <c r="H102" s="42">
        <v>0.62</v>
      </c>
      <c r="I102" s="43"/>
      <c r="J102" s="2" t="s">
        <v>1372</v>
      </c>
      <c r="K102" s="34" t="s">
        <v>105</v>
      </c>
      <c r="L102" s="34" t="s">
        <v>122</v>
      </c>
      <c r="M102" s="2" t="s">
        <v>1373</v>
      </c>
      <c r="N102" s="2" t="s">
        <v>1374</v>
      </c>
      <c r="O102" s="2" t="s">
        <v>1375</v>
      </c>
      <c r="P102" s="42">
        <v>0</v>
      </c>
      <c r="Q102" s="2" t="s">
        <v>25</v>
      </c>
      <c r="R102" s="34" t="s">
        <v>299</v>
      </c>
      <c r="S102" s="39" t="s">
        <v>351</v>
      </c>
      <c r="T102" s="39" t="s">
        <v>301</v>
      </c>
      <c r="U102" s="34" t="s">
        <v>89</v>
      </c>
      <c r="V102" s="159"/>
      <c r="W102" s="657">
        <f t="shared" si="944"/>
        <v>0</v>
      </c>
      <c r="X102" s="510">
        <f t="shared" si="945"/>
        <v>0</v>
      </c>
      <c r="Y102" s="40"/>
      <c r="Z102" s="510">
        <f t="shared" si="946"/>
        <v>0</v>
      </c>
      <c r="AA102" s="40"/>
      <c r="AB102" s="510">
        <f t="shared" si="947"/>
        <v>0</v>
      </c>
      <c r="AC102" s="40"/>
      <c r="AD102" s="510">
        <f t="shared" si="948"/>
        <v>0</v>
      </c>
      <c r="AE102" s="40"/>
      <c r="AF102" s="40"/>
      <c r="AG102" s="40"/>
      <c r="AH102" s="40"/>
      <c r="AI102" s="510">
        <f>COUNTA(AJ102,AL102,AN102:AX102,AZ102,BB102)</f>
        <v>0</v>
      </c>
      <c r="AJ102" s="40"/>
      <c r="AL102" s="40"/>
      <c r="AM102" s="351">
        <f t="shared" si="950"/>
        <v>0</v>
      </c>
      <c r="AN102" s="40"/>
      <c r="AO102" s="40"/>
      <c r="AP102" s="40"/>
      <c r="AQ102" s="40"/>
      <c r="AR102" s="40"/>
      <c r="AS102" s="40"/>
      <c r="AT102" s="40"/>
      <c r="AU102" s="40"/>
      <c r="AV102" s="40"/>
      <c r="AW102" s="40"/>
      <c r="AX102" s="40"/>
      <c r="AZ102" s="40"/>
      <c r="BB102" s="40"/>
      <c r="BC102" s="510">
        <f t="shared" si="951"/>
        <v>0</v>
      </c>
      <c r="BD102" s="40"/>
      <c r="BE102" s="40"/>
      <c r="BF102" s="510">
        <f t="shared" si="952"/>
        <v>0</v>
      </c>
      <c r="BG102" s="40"/>
      <c r="BH102" s="40"/>
      <c r="BI102" s="40"/>
      <c r="BJ102" s="40"/>
      <c r="BK102" s="657">
        <f t="shared" si="953"/>
        <v>0</v>
      </c>
      <c r="BL102" s="40"/>
      <c r="BM102" s="40"/>
      <c r="BN102" s="510">
        <f t="shared" si="954"/>
        <v>0</v>
      </c>
      <c r="BO102" s="40"/>
      <c r="BP102" s="40"/>
      <c r="BQ102" s="40"/>
      <c r="BR102" s="510">
        <f t="shared" si="955"/>
        <v>0</v>
      </c>
      <c r="BS102" s="40"/>
      <c r="BT102" s="40"/>
      <c r="BU102" s="510">
        <f t="shared" si="956"/>
        <v>0</v>
      </c>
      <c r="BV102" s="40"/>
      <c r="BW102" s="510">
        <f t="shared" si="957"/>
        <v>0</v>
      </c>
      <c r="BX102" s="40"/>
      <c r="BZ102" s="510">
        <f t="shared" si="958"/>
        <v>0</v>
      </c>
      <c r="CA102" s="40"/>
      <c r="CB102" s="40"/>
      <c r="CC102" s="40"/>
      <c r="CD102" s="40"/>
      <c r="CE102" s="657">
        <f t="shared" si="959"/>
        <v>5</v>
      </c>
      <c r="CF102" s="40"/>
      <c r="CG102" s="510">
        <f t="shared" si="960"/>
        <v>2</v>
      </c>
      <c r="CH102" s="40"/>
      <c r="CJ102" s="40"/>
      <c r="CK102" s="40"/>
      <c r="CL102" s="351">
        <f t="shared" si="961"/>
        <v>1</v>
      </c>
      <c r="CM102" s="40">
        <v>36</v>
      </c>
      <c r="CN102" s="40"/>
      <c r="CO102" s="40"/>
      <c r="CP102" s="351">
        <f t="shared" si="962"/>
        <v>1</v>
      </c>
      <c r="CQ102" s="40"/>
      <c r="CR102" s="40">
        <v>32</v>
      </c>
      <c r="CS102" s="40"/>
      <c r="CT102" s="40"/>
      <c r="CU102" s="40"/>
      <c r="CV102" s="40"/>
      <c r="CW102" s="40"/>
      <c r="CX102" s="351">
        <f t="shared" si="963"/>
        <v>0</v>
      </c>
      <c r="CY102" s="40"/>
      <c r="CZ102" s="40"/>
      <c r="DA102" s="40"/>
      <c r="DB102" s="40"/>
      <c r="DC102" s="510">
        <f t="shared" si="964"/>
        <v>0</v>
      </c>
      <c r="DD102" s="40"/>
      <c r="DE102" s="40"/>
      <c r="DF102" s="40"/>
      <c r="DG102" s="40"/>
      <c r="DH102" s="40"/>
      <c r="DI102" s="40"/>
      <c r="DJ102" s="40"/>
      <c r="DK102" s="40"/>
      <c r="DL102" s="40"/>
      <c r="DM102" s="40"/>
      <c r="DN102" s="40"/>
      <c r="DO102" s="510">
        <f t="shared" si="965"/>
        <v>0</v>
      </c>
      <c r="DP102" s="40"/>
      <c r="DQ102" s="40"/>
      <c r="DR102" s="40"/>
      <c r="DS102" s="510">
        <f t="shared" si="966"/>
        <v>0</v>
      </c>
      <c r="DT102" s="40"/>
      <c r="DU102" s="40"/>
      <c r="DV102" s="40"/>
      <c r="DW102" s="40"/>
      <c r="DX102" s="40"/>
      <c r="DY102" s="40"/>
      <c r="DZ102" s="40"/>
      <c r="EA102" s="657">
        <f t="shared" si="967"/>
        <v>0</v>
      </c>
      <c r="EB102" s="40"/>
      <c r="EC102" s="510">
        <f t="shared" si="968"/>
        <v>0</v>
      </c>
      <c r="ED102" s="351">
        <f t="shared" si="969"/>
        <v>0</v>
      </c>
      <c r="EE102" s="40"/>
      <c r="EF102" s="40"/>
      <c r="EG102" s="40"/>
      <c r="EH102" s="40"/>
      <c r="EJ102" s="40"/>
      <c r="EK102" s="351">
        <f t="shared" si="970"/>
        <v>0</v>
      </c>
      <c r="EL102" s="40"/>
      <c r="EM102" s="40"/>
      <c r="EO102" s="40"/>
      <c r="EP102" s="351">
        <f t="shared" si="971"/>
        <v>0</v>
      </c>
      <c r="EQ102" s="40"/>
      <c r="ER102" s="40"/>
      <c r="ES102" s="40"/>
      <c r="ET102" s="40"/>
      <c r="EU102" s="40"/>
      <c r="EV102" s="40"/>
      <c r="EW102" s="510">
        <f t="shared" si="972"/>
        <v>0</v>
      </c>
      <c r="EX102" s="351">
        <f t="shared" si="973"/>
        <v>0</v>
      </c>
      <c r="EY102" s="40"/>
      <c r="EZ102" s="40"/>
      <c r="FA102" s="351">
        <f t="shared" si="974"/>
        <v>0</v>
      </c>
      <c r="FB102" s="40"/>
      <c r="FC102" s="40"/>
      <c r="FD102" s="40"/>
      <c r="FF102" s="40"/>
      <c r="FG102" s="351">
        <f t="shared" si="975"/>
        <v>0</v>
      </c>
      <c r="FH102" s="40"/>
      <c r="FI102" s="40"/>
      <c r="FJ102" s="351">
        <f t="shared" si="976"/>
        <v>0</v>
      </c>
      <c r="FK102" s="40"/>
      <c r="FL102" s="40"/>
      <c r="FM102" s="40"/>
      <c r="FN102" s="657">
        <f t="shared" si="977"/>
        <v>0</v>
      </c>
      <c r="FO102" s="40"/>
      <c r="FP102" s="510">
        <f t="shared" si="978"/>
        <v>0</v>
      </c>
      <c r="FQ102" s="40"/>
      <c r="FS102" s="40"/>
      <c r="FT102" s="351">
        <f t="shared" si="979"/>
        <v>0</v>
      </c>
      <c r="FU102" s="40"/>
      <c r="FV102" s="40"/>
      <c r="FW102" s="40"/>
      <c r="FX102" s="40"/>
      <c r="FY102" s="40"/>
      <c r="GA102" s="40"/>
      <c r="GB102" s="510">
        <f t="shared" si="980"/>
        <v>0</v>
      </c>
      <c r="GC102" s="40"/>
      <c r="GD102" s="40"/>
      <c r="GE102" s="40"/>
      <c r="GF102" s="510">
        <f t="shared" si="981"/>
        <v>0</v>
      </c>
      <c r="GG102" s="40"/>
      <c r="GH102" s="657">
        <f t="shared" si="982"/>
        <v>0</v>
      </c>
      <c r="GI102" s="40"/>
      <c r="GJ102" s="510">
        <f t="shared" si="983"/>
        <v>0</v>
      </c>
      <c r="GK102" s="40"/>
      <c r="GL102" s="40"/>
      <c r="GM102" s="510">
        <f t="shared" si="984"/>
        <v>0</v>
      </c>
      <c r="GN102" s="40"/>
      <c r="GO102" s="40"/>
      <c r="GP102" s="40"/>
      <c r="GQ102" s="40"/>
      <c r="GR102" s="40"/>
      <c r="GS102" s="657">
        <f t="shared" si="985"/>
        <v>0</v>
      </c>
      <c r="GT102" s="40"/>
      <c r="GU102" s="510">
        <f t="shared" si="986"/>
        <v>0</v>
      </c>
      <c r="GV102" s="351">
        <f t="shared" si="987"/>
        <v>0</v>
      </c>
      <c r="GW102" s="40"/>
      <c r="GX102" s="40"/>
      <c r="GY102" s="351">
        <f t="shared" si="988"/>
        <v>0</v>
      </c>
      <c r="GZ102" s="40"/>
      <c r="HA102" s="40"/>
      <c r="HB102" s="40"/>
      <c r="HC102" s="40"/>
      <c r="HD102" s="40"/>
      <c r="HE102" s="40"/>
      <c r="HF102" s="40"/>
      <c r="HG102" s="40"/>
      <c r="HH102" s="510">
        <f t="shared" si="989"/>
        <v>0</v>
      </c>
      <c r="HI102" s="40"/>
      <c r="HJ102" s="40"/>
      <c r="HK102" s="40"/>
      <c r="HL102" s="40"/>
      <c r="HM102" s="40"/>
      <c r="HN102" s="40"/>
      <c r="HO102" s="510">
        <f t="shared" si="990"/>
        <v>0</v>
      </c>
      <c r="HP102" s="351">
        <f t="shared" si="991"/>
        <v>0</v>
      </c>
      <c r="HQ102" s="40"/>
      <c r="HR102" s="40"/>
      <c r="HS102" s="40"/>
      <c r="HT102" s="351">
        <f t="shared" si="992"/>
        <v>0</v>
      </c>
      <c r="HU102" s="40"/>
      <c r="HV102" s="40"/>
      <c r="HW102" s="40"/>
      <c r="HX102" s="40"/>
      <c r="HZ102" s="40"/>
      <c r="IA102" s="657">
        <f t="shared" si="993"/>
        <v>0</v>
      </c>
      <c r="IB102" s="510">
        <f t="shared" si="994"/>
        <v>0</v>
      </c>
      <c r="IC102" s="40"/>
      <c r="ID102" s="40"/>
      <c r="IE102" s="40"/>
      <c r="IF102" s="40"/>
      <c r="IG102" s="40"/>
      <c r="IH102" s="40"/>
      <c r="II102" s="40"/>
      <c r="IJ102" s="40"/>
      <c r="IK102" s="657">
        <f t="shared" si="995"/>
        <v>0</v>
      </c>
      <c r="IL102" s="510">
        <f t="shared" si="996"/>
        <v>0</v>
      </c>
      <c r="IM102" s="40"/>
      <c r="IN102" s="40"/>
      <c r="IO102" s="40"/>
      <c r="IP102" s="40"/>
      <c r="IQ102" s="40"/>
      <c r="IR102" s="40"/>
      <c r="IS102" s="657">
        <f t="shared" si="997"/>
        <v>0</v>
      </c>
      <c r="IT102" s="40"/>
      <c r="IU102" s="40"/>
      <c r="IV102" s="510">
        <f t="shared" si="998"/>
        <v>0</v>
      </c>
      <c r="IW102" s="40"/>
      <c r="IX102" s="40"/>
      <c r="IZ102" s="40"/>
      <c r="JA102" s="40"/>
      <c r="JC102" s="40"/>
      <c r="JD102" s="40"/>
      <c r="JE102" s="40"/>
      <c r="JG102" s="40"/>
      <c r="JH102" s="510">
        <f t="shared" si="999"/>
        <v>0</v>
      </c>
      <c r="JI102" s="40"/>
      <c r="JJ102" s="40"/>
      <c r="JK102" s="40"/>
      <c r="JL102" s="40"/>
      <c r="JM102" s="510">
        <f t="shared" si="1000"/>
        <v>0</v>
      </c>
      <c r="JN102" s="40"/>
      <c r="JO102" s="525"/>
      <c r="JP102" s="657">
        <f t="shared" si="1001"/>
        <v>0</v>
      </c>
      <c r="JQ102" s="510">
        <f t="shared" si="1002"/>
        <v>0</v>
      </c>
      <c r="JR102" s="436"/>
      <c r="JS102" s="40"/>
      <c r="JT102" s="40"/>
      <c r="JU102" s="40"/>
      <c r="JV102" s="40"/>
      <c r="JW102" s="40"/>
      <c r="JX102" s="40"/>
      <c r="JY102" s="40"/>
      <c r="JZ102" s="40"/>
      <c r="KA102" s="40"/>
      <c r="KB102" s="40"/>
      <c r="KC102" s="40"/>
      <c r="KD102" s="510">
        <f t="shared" si="1003"/>
        <v>0</v>
      </c>
      <c r="KE102" s="40"/>
      <c r="KF102" s="40"/>
      <c r="KG102" s="40"/>
      <c r="KH102" s="510">
        <f t="shared" si="1004"/>
        <v>0</v>
      </c>
      <c r="KI102" s="40"/>
      <c r="KJ102" s="40"/>
      <c r="KK102" s="40"/>
      <c r="KL102" s="40"/>
      <c r="KM102" s="510">
        <f t="shared" si="1005"/>
        <v>0</v>
      </c>
      <c r="KN102" s="40"/>
      <c r="KO102" s="40"/>
      <c r="KP102" s="40"/>
      <c r="KQ102" s="510">
        <f t="shared" si="1006"/>
        <v>0</v>
      </c>
      <c r="KR102" s="40"/>
      <c r="KS102" s="40"/>
      <c r="KT102" s="40"/>
      <c r="KU102" s="657">
        <f t="shared" si="1007"/>
        <v>0</v>
      </c>
      <c r="KV102" s="510">
        <f t="shared" si="1008"/>
        <v>0</v>
      </c>
      <c r="KW102" s="40"/>
      <c r="KX102" s="40"/>
      <c r="KY102" s="40"/>
      <c r="KZ102" s="40"/>
      <c r="LA102" s="40"/>
      <c r="LB102" s="510">
        <f t="shared" si="1009"/>
        <v>0</v>
      </c>
      <c r="LC102" s="40"/>
      <c r="LD102" s="40"/>
      <c r="LE102" s="40"/>
      <c r="LF102" s="351">
        <f t="shared" si="1010"/>
        <v>0</v>
      </c>
      <c r="LG102" s="40"/>
      <c r="LH102" s="40"/>
      <c r="LI102" s="40"/>
      <c r="LJ102" s="510">
        <f t="shared" si="1011"/>
        <v>0</v>
      </c>
      <c r="LK102" s="40"/>
      <c r="LL102" s="40"/>
      <c r="LM102" s="40"/>
      <c r="LN102" s="40"/>
      <c r="LO102" s="40"/>
      <c r="LP102" s="40"/>
      <c r="LQ102" s="40"/>
      <c r="LR102" s="40"/>
      <c r="LS102" s="40"/>
      <c r="LT102" s="40"/>
      <c r="LU102" s="40"/>
      <c r="LV102" s="40"/>
      <c r="LW102" s="40"/>
      <c r="LX102" s="40"/>
      <c r="LY102" s="510">
        <f t="shared" si="1012"/>
        <v>0</v>
      </c>
      <c r="LZ102" s="40"/>
      <c r="MA102" s="40"/>
      <c r="MB102" s="40"/>
      <c r="MC102" s="40"/>
      <c r="MD102" s="40"/>
      <c r="ME102" s="510">
        <f t="shared" si="1013"/>
        <v>0</v>
      </c>
      <c r="MF102" s="40"/>
      <c r="MG102" s="40"/>
      <c r="MH102" s="40"/>
      <c r="MI102" s="40"/>
      <c r="MJ102" s="510">
        <f t="shared" si="1014"/>
        <v>0</v>
      </c>
      <c r="MK102" s="40"/>
      <c r="ML102" s="40"/>
      <c r="MM102" s="40"/>
      <c r="MN102" s="40"/>
      <c r="MO102" s="40"/>
      <c r="MP102" s="40"/>
      <c r="MQ102" s="169"/>
      <c r="MR102" s="40"/>
      <c r="MS102" s="40"/>
      <c r="MT102" s="40"/>
      <c r="MU102" s="40"/>
      <c r="MV102" s="40"/>
      <c r="MW102" s="40"/>
      <c r="MX102" s="40"/>
      <c r="MY102" s="40"/>
      <c r="MZ102" s="40"/>
      <c r="NA102" s="34"/>
      <c r="NB102" s="34"/>
      <c r="NC102" s="34"/>
      <c r="ND102" s="34"/>
    </row>
    <row r="103" spans="1:368" s="222" customFormat="1" ht="12">
      <c r="A103" s="1260">
        <v>66</v>
      </c>
      <c r="B103" s="279" t="s">
        <v>346</v>
      </c>
      <c r="C103" s="201">
        <v>2014</v>
      </c>
      <c r="D103" s="200" t="s">
        <v>80</v>
      </c>
      <c r="E103" s="200" t="s">
        <v>23</v>
      </c>
      <c r="F103" s="200" t="s">
        <v>39</v>
      </c>
      <c r="G103" s="220">
        <v>42</v>
      </c>
      <c r="H103" s="221">
        <v>0.61899999999999999</v>
      </c>
      <c r="I103" s="202"/>
      <c r="J103" s="201" t="s">
        <v>347</v>
      </c>
      <c r="K103" s="200" t="s">
        <v>348</v>
      </c>
      <c r="L103" s="200" t="s">
        <v>122</v>
      </c>
      <c r="M103" s="201" t="s">
        <v>349</v>
      </c>
      <c r="N103" s="201" t="s">
        <v>286</v>
      </c>
      <c r="O103" s="201" t="s">
        <v>350</v>
      </c>
      <c r="P103" s="221">
        <v>0</v>
      </c>
      <c r="Q103" s="201" t="s">
        <v>25</v>
      </c>
      <c r="R103" s="200"/>
      <c r="S103" s="205" t="s">
        <v>351</v>
      </c>
      <c r="T103" s="205" t="s">
        <v>301</v>
      </c>
      <c r="U103" s="200" t="s">
        <v>89</v>
      </c>
      <c r="V103" s="253"/>
      <c r="W103" s="368"/>
      <c r="X103" s="208"/>
      <c r="Y103" s="209"/>
      <c r="Z103" s="575"/>
      <c r="AA103" s="209"/>
      <c r="AB103" s="575"/>
      <c r="AC103" s="209"/>
      <c r="AD103" s="331"/>
      <c r="AE103" s="209"/>
      <c r="AF103" s="209"/>
      <c r="AG103" s="209"/>
      <c r="AH103" s="209"/>
      <c r="AI103" s="572"/>
      <c r="AJ103" s="209"/>
      <c r="AK103" s="256"/>
      <c r="AL103" s="209"/>
      <c r="AM103" s="651"/>
      <c r="AN103" s="209"/>
      <c r="AO103" s="209"/>
      <c r="AP103" s="209"/>
      <c r="AQ103" s="209"/>
      <c r="AR103" s="209"/>
      <c r="AS103" s="209"/>
      <c r="AT103" s="209"/>
      <c r="AU103" s="209"/>
      <c r="AV103" s="209"/>
      <c r="AW103" s="209"/>
      <c r="AX103" s="209"/>
      <c r="AY103" s="256"/>
      <c r="AZ103" s="209"/>
      <c r="BA103" s="256"/>
      <c r="BB103" s="209"/>
      <c r="BC103" s="255"/>
      <c r="BD103" s="209"/>
      <c r="BE103" s="209"/>
      <c r="BF103" s="255"/>
      <c r="BG103" s="209"/>
      <c r="BH103" s="209"/>
      <c r="BI103" s="209"/>
      <c r="BJ103" s="209"/>
      <c r="BK103" s="631"/>
      <c r="BL103" s="209"/>
      <c r="BM103" s="209"/>
      <c r="BN103" s="255"/>
      <c r="BO103" s="209"/>
      <c r="BP103" s="209"/>
      <c r="BQ103" s="209"/>
      <c r="BR103" s="255"/>
      <c r="BS103" s="209"/>
      <c r="BT103" s="209"/>
      <c r="BU103" s="255"/>
      <c r="BV103" s="209"/>
      <c r="BW103" s="255"/>
      <c r="BX103" s="209"/>
      <c r="BZ103" s="255"/>
      <c r="CA103" s="209"/>
      <c r="CB103" s="209"/>
      <c r="CC103" s="209"/>
      <c r="CD103" s="209"/>
      <c r="CE103" s="368"/>
      <c r="CF103" s="209"/>
      <c r="CG103" s="255"/>
      <c r="CH103" s="209"/>
      <c r="CI103" s="256"/>
      <c r="CJ103" s="209"/>
      <c r="CK103" s="209"/>
      <c r="CL103" s="256"/>
      <c r="CM103" s="209">
        <v>35.700000000000003</v>
      </c>
      <c r="CN103" s="209"/>
      <c r="CO103" s="209"/>
      <c r="CP103" s="256"/>
      <c r="CQ103" s="209"/>
      <c r="CR103" s="209">
        <v>32</v>
      </c>
      <c r="CS103" s="209"/>
      <c r="CT103" s="209"/>
      <c r="CU103" s="209"/>
      <c r="CV103" s="209"/>
      <c r="CW103" s="209"/>
      <c r="CX103" s="256"/>
      <c r="CY103" s="209"/>
      <c r="CZ103" s="209"/>
      <c r="DA103" s="209"/>
      <c r="DB103" s="209"/>
      <c r="DC103" s="255"/>
      <c r="DD103" s="209"/>
      <c r="DE103" s="209"/>
      <c r="DF103" s="209"/>
      <c r="DG103" s="209"/>
      <c r="DH103" s="209"/>
      <c r="DI103" s="209"/>
      <c r="DJ103" s="209"/>
      <c r="DK103" s="209"/>
      <c r="DL103" s="209"/>
      <c r="DM103" s="209"/>
      <c r="DN103" s="209"/>
      <c r="DO103" s="255"/>
      <c r="DP103" s="209"/>
      <c r="DQ103" s="209"/>
      <c r="DR103" s="209"/>
      <c r="DS103" s="255"/>
      <c r="DT103" s="209"/>
      <c r="DU103" s="209"/>
      <c r="DV103" s="209"/>
      <c r="DW103" s="209"/>
      <c r="DX103" s="209"/>
      <c r="DY103" s="209"/>
      <c r="DZ103" s="209"/>
      <c r="EA103" s="373"/>
      <c r="EB103" s="209"/>
      <c r="EC103" s="255"/>
      <c r="ED103" s="256"/>
      <c r="EE103" s="209"/>
      <c r="EF103" s="209"/>
      <c r="EG103" s="209"/>
      <c r="EH103" s="209"/>
      <c r="EI103" s="256"/>
      <c r="EJ103" s="209"/>
      <c r="EK103" s="256"/>
      <c r="EL103" s="209"/>
      <c r="EM103" s="209"/>
      <c r="EN103" s="256"/>
      <c r="EO103" s="209"/>
      <c r="EP103" s="344"/>
      <c r="EQ103" s="209"/>
      <c r="ER103" s="209"/>
      <c r="ES103" s="209"/>
      <c r="ET103" s="209"/>
      <c r="EU103" s="209"/>
      <c r="EV103" s="209"/>
      <c r="EW103" s="255"/>
      <c r="EX103" s="256"/>
      <c r="EY103" s="209"/>
      <c r="EZ103" s="209"/>
      <c r="FA103" s="256"/>
      <c r="FB103" s="209"/>
      <c r="FC103" s="209"/>
      <c r="FD103" s="209"/>
      <c r="FE103" s="256"/>
      <c r="FF103" s="209"/>
      <c r="FG103" s="256"/>
      <c r="FH103" s="209"/>
      <c r="FI103" s="209"/>
      <c r="FJ103" s="256"/>
      <c r="FK103" s="209"/>
      <c r="FL103" s="209"/>
      <c r="FM103" s="209"/>
      <c r="FN103" s="612"/>
      <c r="FO103" s="209"/>
      <c r="FP103" s="255"/>
      <c r="FQ103" s="209"/>
      <c r="FR103" s="256"/>
      <c r="FS103" s="209"/>
      <c r="FT103" s="256"/>
      <c r="FU103" s="209"/>
      <c r="FV103" s="209"/>
      <c r="FW103" s="209"/>
      <c r="FX103" s="209"/>
      <c r="FY103" s="209"/>
      <c r="FZ103" s="256"/>
      <c r="GA103" s="209"/>
      <c r="GB103" s="255"/>
      <c r="GC103" s="209"/>
      <c r="GD103" s="209"/>
      <c r="GE103" s="209"/>
      <c r="GF103" s="255"/>
      <c r="GG103" s="209"/>
      <c r="GH103" s="368"/>
      <c r="GI103" s="209"/>
      <c r="GJ103" s="255"/>
      <c r="GK103" s="209"/>
      <c r="GL103" s="209"/>
      <c r="GM103" s="255"/>
      <c r="GN103" s="209"/>
      <c r="GO103" s="209"/>
      <c r="GP103" s="209"/>
      <c r="GQ103" s="209"/>
      <c r="GR103" s="209"/>
      <c r="GS103" s="368"/>
      <c r="GT103" s="209"/>
      <c r="GU103" s="255"/>
      <c r="GV103" s="256"/>
      <c r="GW103" s="209"/>
      <c r="GX103" s="209"/>
      <c r="GY103" s="256"/>
      <c r="GZ103" s="209"/>
      <c r="HA103" s="209"/>
      <c r="HB103" s="209"/>
      <c r="HC103" s="209"/>
      <c r="HD103" s="209"/>
      <c r="HE103" s="209"/>
      <c r="HF103" s="209"/>
      <c r="HG103" s="209"/>
      <c r="HH103" s="255"/>
      <c r="HI103" s="209"/>
      <c r="HJ103" s="209"/>
      <c r="HK103" s="209"/>
      <c r="HL103" s="209"/>
      <c r="HM103" s="209"/>
      <c r="HN103" s="209"/>
      <c r="HO103" s="255"/>
      <c r="HP103" s="256"/>
      <c r="HQ103" s="209"/>
      <c r="HR103" s="209"/>
      <c r="HS103" s="209"/>
      <c r="HT103" s="256"/>
      <c r="HU103" s="209"/>
      <c r="HV103" s="209"/>
      <c r="HW103" s="209"/>
      <c r="HX103" s="209"/>
      <c r="HY103" s="256"/>
      <c r="HZ103" s="209"/>
      <c r="IA103" s="368"/>
      <c r="IB103" s="255"/>
      <c r="IC103" s="209"/>
      <c r="ID103" s="209"/>
      <c r="IE103" s="209"/>
      <c r="IF103" s="209"/>
      <c r="IG103" s="209"/>
      <c r="IH103" s="209"/>
      <c r="II103" s="209"/>
      <c r="IJ103" s="209"/>
      <c r="IK103" s="368"/>
      <c r="IL103" s="255"/>
      <c r="IM103" s="209"/>
      <c r="IN103" s="209"/>
      <c r="IO103" s="209"/>
      <c r="IP103" s="209"/>
      <c r="IQ103" s="209"/>
      <c r="IR103" s="209"/>
      <c r="IS103" s="368"/>
      <c r="IT103" s="209"/>
      <c r="IU103" s="209"/>
      <c r="IV103" s="255"/>
      <c r="IW103" s="209"/>
      <c r="IX103" s="209"/>
      <c r="IY103" s="256"/>
      <c r="IZ103" s="209"/>
      <c r="JA103" s="209"/>
      <c r="JB103" s="256"/>
      <c r="JC103" s="209"/>
      <c r="JD103" s="209"/>
      <c r="JE103" s="209"/>
      <c r="JF103" s="256"/>
      <c r="JG103" s="209"/>
      <c r="JH103" s="255"/>
      <c r="JI103" s="209"/>
      <c r="JJ103" s="209"/>
      <c r="JK103" s="209"/>
      <c r="JL103" s="209"/>
      <c r="JM103" s="255"/>
      <c r="JN103" s="209"/>
      <c r="JO103" s="431"/>
      <c r="JP103" s="368"/>
      <c r="JQ103" s="255"/>
      <c r="JR103" s="434"/>
      <c r="JS103" s="209"/>
      <c r="JT103" s="209"/>
      <c r="JU103" s="209"/>
      <c r="JV103" s="209"/>
      <c r="JW103" s="209"/>
      <c r="JX103" s="209"/>
      <c r="JY103" s="209"/>
      <c r="JZ103" s="209"/>
      <c r="KA103" s="209"/>
      <c r="KB103" s="209"/>
      <c r="KC103" s="209"/>
      <c r="KD103" s="255"/>
      <c r="KE103" s="209"/>
      <c r="KF103" s="209"/>
      <c r="KG103" s="209"/>
      <c r="KH103" s="255"/>
      <c r="KI103" s="209"/>
      <c r="KJ103" s="209"/>
      <c r="KK103" s="209"/>
      <c r="KL103" s="209"/>
      <c r="KM103" s="255"/>
      <c r="KN103" s="209"/>
      <c r="KO103" s="209"/>
      <c r="KP103" s="209"/>
      <c r="KQ103" s="255"/>
      <c r="KR103" s="209"/>
      <c r="KS103" s="209"/>
      <c r="KT103" s="209"/>
      <c r="KU103" s="254"/>
      <c r="KV103" s="255"/>
      <c r="KW103" s="209"/>
      <c r="KX103" s="209"/>
      <c r="KY103" s="209"/>
      <c r="KZ103" s="209"/>
      <c r="LA103" s="209"/>
      <c r="LB103" s="255"/>
      <c r="LC103" s="209"/>
      <c r="LD103" s="209"/>
      <c r="LE103" s="209"/>
      <c r="LF103" s="256"/>
      <c r="LG103" s="209"/>
      <c r="LH103" s="209"/>
      <c r="LI103" s="209"/>
      <c r="LJ103" s="255"/>
      <c r="LK103" s="209"/>
      <c r="LL103" s="209"/>
      <c r="LM103" s="209"/>
      <c r="LN103" s="209"/>
      <c r="LO103" s="209"/>
      <c r="LP103" s="209"/>
      <c r="LQ103" s="209"/>
      <c r="LR103" s="209"/>
      <c r="LS103" s="209"/>
      <c r="LT103" s="209"/>
      <c r="LU103" s="209"/>
      <c r="LV103" s="209"/>
      <c r="LW103" s="209"/>
      <c r="LX103" s="209"/>
      <c r="LY103" s="255"/>
      <c r="LZ103" s="209"/>
      <c r="MA103" s="209"/>
      <c r="MB103" s="209"/>
      <c r="MC103" s="209"/>
      <c r="MD103" s="209"/>
      <c r="ME103" s="255"/>
      <c r="MF103" s="209"/>
      <c r="MG103" s="209"/>
      <c r="MH103" s="209"/>
      <c r="MI103" s="209"/>
      <c r="MJ103" s="255"/>
      <c r="MK103" s="209"/>
      <c r="ML103" s="209"/>
      <c r="MM103" s="209"/>
      <c r="MN103" s="209"/>
      <c r="MO103" s="209"/>
      <c r="MP103" s="209"/>
      <c r="MQ103" s="257"/>
      <c r="MR103" s="209"/>
      <c r="MS103" s="209"/>
      <c r="MT103" s="209"/>
      <c r="MU103" s="209"/>
      <c r="MV103" s="209"/>
      <c r="MW103" s="209"/>
      <c r="MX103" s="209"/>
      <c r="MY103" s="209"/>
      <c r="MZ103" s="209"/>
      <c r="NA103" s="200"/>
      <c r="NB103" s="200"/>
      <c r="NC103" s="200" t="s">
        <v>1103</v>
      </c>
      <c r="ND103" s="200"/>
    </row>
    <row r="104" spans="1:368" s="222" customFormat="1" ht="12">
      <c r="A104" s="1260">
        <v>66</v>
      </c>
      <c r="B104" s="279" t="s">
        <v>346</v>
      </c>
      <c r="C104" s="201">
        <v>2014</v>
      </c>
      <c r="D104" s="200" t="s">
        <v>80</v>
      </c>
      <c r="E104" s="200" t="s">
        <v>23</v>
      </c>
      <c r="F104" s="200" t="s">
        <v>39</v>
      </c>
      <c r="G104" s="220">
        <v>42</v>
      </c>
      <c r="H104" s="221">
        <v>0.61899999999999999</v>
      </c>
      <c r="I104" s="202"/>
      <c r="J104" s="201" t="s">
        <v>352</v>
      </c>
      <c r="K104" s="200" t="s">
        <v>353</v>
      </c>
      <c r="L104" s="200" t="s">
        <v>122</v>
      </c>
      <c r="M104" s="201" t="s">
        <v>354</v>
      </c>
      <c r="N104" s="201" t="s">
        <v>355</v>
      </c>
      <c r="O104" s="201" t="s">
        <v>356</v>
      </c>
      <c r="P104" s="221">
        <v>0</v>
      </c>
      <c r="Q104" s="201" t="s">
        <v>25</v>
      </c>
      <c r="R104" s="200"/>
      <c r="S104" s="205" t="s">
        <v>351</v>
      </c>
      <c r="T104" s="205" t="s">
        <v>301</v>
      </c>
      <c r="U104" s="200" t="s">
        <v>89</v>
      </c>
      <c r="V104" s="253"/>
      <c r="W104" s="368"/>
      <c r="X104" s="208"/>
      <c r="Y104" s="209"/>
      <c r="Z104" s="16"/>
      <c r="AA104" s="209"/>
      <c r="AB104" s="16"/>
      <c r="AC104" s="209"/>
      <c r="AD104" s="331"/>
      <c r="AE104" s="209"/>
      <c r="AF104" s="209"/>
      <c r="AG104" s="209"/>
      <c r="AH104" s="209"/>
      <c r="AI104" s="572"/>
      <c r="AJ104" s="209"/>
      <c r="AK104" s="256"/>
      <c r="AL104" s="209"/>
      <c r="AM104" s="651"/>
      <c r="AN104" s="209"/>
      <c r="AO104" s="209"/>
      <c r="AP104" s="209"/>
      <c r="AQ104" s="209"/>
      <c r="AR104" s="209"/>
      <c r="AS104" s="209"/>
      <c r="AT104" s="209"/>
      <c r="AU104" s="209"/>
      <c r="AV104" s="209"/>
      <c r="AW104" s="209"/>
      <c r="AX104" s="209"/>
      <c r="AY104" s="256"/>
      <c r="AZ104" s="209"/>
      <c r="BA104" s="256"/>
      <c r="BB104" s="209"/>
      <c r="BC104" s="255"/>
      <c r="BD104" s="209"/>
      <c r="BE104" s="209"/>
      <c r="BF104" s="255"/>
      <c r="BG104" s="209"/>
      <c r="BH104" s="209"/>
      <c r="BI104" s="209"/>
      <c r="BJ104" s="209"/>
      <c r="BK104" s="631"/>
      <c r="BL104" s="209"/>
      <c r="BM104" s="209"/>
      <c r="BN104" s="255"/>
      <c r="BO104" s="209"/>
      <c r="BP104" s="209"/>
      <c r="BQ104" s="209"/>
      <c r="BR104" s="255"/>
      <c r="BS104" s="209"/>
      <c r="BT104" s="209"/>
      <c r="BU104" s="255"/>
      <c r="BV104" s="209"/>
      <c r="BW104" s="255"/>
      <c r="BX104" s="209"/>
      <c r="BZ104" s="255"/>
      <c r="CA104" s="209"/>
      <c r="CB104" s="209"/>
      <c r="CC104" s="209"/>
      <c r="CD104" s="209"/>
      <c r="CE104" s="368"/>
      <c r="CF104" s="209"/>
      <c r="CG104" s="255"/>
      <c r="CH104" s="209"/>
      <c r="CI104" s="256"/>
      <c r="CJ104" s="209"/>
      <c r="CK104" s="209"/>
      <c r="CL104" s="256"/>
      <c r="CM104" s="209">
        <v>35.700000000000003</v>
      </c>
      <c r="CN104" s="209"/>
      <c r="CO104" s="209"/>
      <c r="CP104" s="256"/>
      <c r="CQ104" s="209"/>
      <c r="CR104" s="209">
        <v>32</v>
      </c>
      <c r="CS104" s="209"/>
      <c r="CT104" s="209"/>
      <c r="CU104" s="209"/>
      <c r="CV104" s="209"/>
      <c r="CW104" s="209"/>
      <c r="CX104" s="256"/>
      <c r="CY104" s="209"/>
      <c r="CZ104" s="209"/>
      <c r="DA104" s="209"/>
      <c r="DB104" s="209"/>
      <c r="DC104" s="255"/>
      <c r="DD104" s="209"/>
      <c r="DE104" s="209"/>
      <c r="DF104" s="209"/>
      <c r="DG104" s="209"/>
      <c r="DH104" s="209"/>
      <c r="DI104" s="209"/>
      <c r="DJ104" s="209"/>
      <c r="DK104" s="209"/>
      <c r="DL104" s="209"/>
      <c r="DM104" s="209"/>
      <c r="DN104" s="209"/>
      <c r="DO104" s="255"/>
      <c r="DP104" s="209"/>
      <c r="DQ104" s="209"/>
      <c r="DR104" s="209"/>
      <c r="DS104" s="255"/>
      <c r="DT104" s="209"/>
      <c r="DU104" s="209"/>
      <c r="DV104" s="209"/>
      <c r="DW104" s="209"/>
      <c r="DX104" s="209"/>
      <c r="DY104" s="209"/>
      <c r="DZ104" s="209"/>
      <c r="EA104" s="373"/>
      <c r="EB104" s="209"/>
      <c r="EC104" s="255"/>
      <c r="ED104" s="256"/>
      <c r="EE104" s="209"/>
      <c r="EF104" s="209"/>
      <c r="EG104" s="209"/>
      <c r="EH104" s="209"/>
      <c r="EI104" s="256"/>
      <c r="EJ104" s="209"/>
      <c r="EK104" s="256"/>
      <c r="EL104" s="209"/>
      <c r="EM104" s="209"/>
      <c r="EN104" s="256"/>
      <c r="EO104" s="209"/>
      <c r="EP104" s="344"/>
      <c r="EQ104" s="209"/>
      <c r="ER104" s="209"/>
      <c r="ES104" s="209"/>
      <c r="ET104" s="209"/>
      <c r="EU104" s="209"/>
      <c r="EV104" s="209"/>
      <c r="EW104" s="255"/>
      <c r="EX104" s="256"/>
      <c r="EY104" s="209"/>
      <c r="EZ104" s="209"/>
      <c r="FA104" s="256"/>
      <c r="FB104" s="209"/>
      <c r="FC104" s="209"/>
      <c r="FD104" s="209"/>
      <c r="FE104" s="256"/>
      <c r="FF104" s="209"/>
      <c r="FG104" s="256"/>
      <c r="FH104" s="209"/>
      <c r="FI104" s="209"/>
      <c r="FJ104" s="256"/>
      <c r="FK104" s="209"/>
      <c r="FL104" s="209"/>
      <c r="FM104" s="209"/>
      <c r="FN104" s="612"/>
      <c r="FO104" s="209"/>
      <c r="FP104" s="255"/>
      <c r="FQ104" s="209"/>
      <c r="FR104" s="256"/>
      <c r="FS104" s="209"/>
      <c r="FT104" s="256"/>
      <c r="FU104" s="209"/>
      <c r="FV104" s="209"/>
      <c r="FW104" s="209"/>
      <c r="FX104" s="209"/>
      <c r="FY104" s="209"/>
      <c r="FZ104" s="256"/>
      <c r="GA104" s="209"/>
      <c r="GB104" s="255"/>
      <c r="GC104" s="209"/>
      <c r="GD104" s="209"/>
      <c r="GE104" s="209"/>
      <c r="GF104" s="255"/>
      <c r="GG104" s="209"/>
      <c r="GH104" s="368"/>
      <c r="GI104" s="209"/>
      <c r="GJ104" s="255"/>
      <c r="GK104" s="209"/>
      <c r="GL104" s="209"/>
      <c r="GM104" s="255"/>
      <c r="GN104" s="209"/>
      <c r="GO104" s="209"/>
      <c r="GP104" s="209"/>
      <c r="GQ104" s="209"/>
      <c r="GR104" s="209"/>
      <c r="GS104" s="368"/>
      <c r="GT104" s="209"/>
      <c r="GU104" s="255"/>
      <c r="GV104" s="256"/>
      <c r="GW104" s="209"/>
      <c r="GX104" s="209"/>
      <c r="GY104" s="256"/>
      <c r="GZ104" s="209"/>
      <c r="HA104" s="209"/>
      <c r="HB104" s="209"/>
      <c r="HC104" s="209"/>
      <c r="HD104" s="209"/>
      <c r="HE104" s="209"/>
      <c r="HF104" s="209"/>
      <c r="HG104" s="209"/>
      <c r="HH104" s="255"/>
      <c r="HI104" s="209"/>
      <c r="HJ104" s="209"/>
      <c r="HK104" s="209"/>
      <c r="HL104" s="209"/>
      <c r="HM104" s="209"/>
      <c r="HN104" s="209"/>
      <c r="HO104" s="255"/>
      <c r="HP104" s="256"/>
      <c r="HQ104" s="209"/>
      <c r="HR104" s="209"/>
      <c r="HS104" s="209"/>
      <c r="HT104" s="256"/>
      <c r="HU104" s="209"/>
      <c r="HV104" s="209"/>
      <c r="HW104" s="209"/>
      <c r="HX104" s="209"/>
      <c r="HY104" s="256"/>
      <c r="HZ104" s="209"/>
      <c r="IA104" s="368"/>
      <c r="IB104" s="255"/>
      <c r="IC104" s="209"/>
      <c r="ID104" s="209"/>
      <c r="IE104" s="209"/>
      <c r="IF104" s="209"/>
      <c r="IG104" s="209"/>
      <c r="IH104" s="209"/>
      <c r="II104" s="209"/>
      <c r="IJ104" s="209"/>
      <c r="IK104" s="368"/>
      <c r="IL104" s="255"/>
      <c r="IM104" s="209"/>
      <c r="IN104" s="209"/>
      <c r="IO104" s="209"/>
      <c r="IP104" s="209"/>
      <c r="IQ104" s="209"/>
      <c r="IR104" s="209"/>
      <c r="IS104" s="368"/>
      <c r="IT104" s="209"/>
      <c r="IU104" s="209"/>
      <c r="IV104" s="255"/>
      <c r="IW104" s="209"/>
      <c r="IX104" s="209"/>
      <c r="IY104" s="256"/>
      <c r="IZ104" s="209"/>
      <c r="JA104" s="209"/>
      <c r="JB104" s="256"/>
      <c r="JC104" s="209"/>
      <c r="JD104" s="209"/>
      <c r="JE104" s="209"/>
      <c r="JF104" s="256"/>
      <c r="JG104" s="209"/>
      <c r="JH104" s="255"/>
      <c r="JI104" s="209"/>
      <c r="JJ104" s="209"/>
      <c r="JK104" s="209"/>
      <c r="JL104" s="209"/>
      <c r="JM104" s="255"/>
      <c r="JN104" s="209"/>
      <c r="JO104" s="431"/>
      <c r="JP104" s="368"/>
      <c r="JQ104" s="255"/>
      <c r="JR104" s="434"/>
      <c r="JS104" s="209"/>
      <c r="JT104" s="209"/>
      <c r="JU104" s="209"/>
      <c r="JV104" s="209"/>
      <c r="JW104" s="209"/>
      <c r="JX104" s="209"/>
      <c r="JY104" s="209"/>
      <c r="JZ104" s="209"/>
      <c r="KA104" s="209"/>
      <c r="KB104" s="209"/>
      <c r="KC104" s="209"/>
      <c r="KD104" s="255"/>
      <c r="KE104" s="209"/>
      <c r="KF104" s="209"/>
      <c r="KG104" s="209"/>
      <c r="KH104" s="255"/>
      <c r="KI104" s="209"/>
      <c r="KJ104" s="209"/>
      <c r="KK104" s="209"/>
      <c r="KL104" s="209"/>
      <c r="KM104" s="255"/>
      <c r="KN104" s="209"/>
      <c r="KO104" s="209"/>
      <c r="KP104" s="209"/>
      <c r="KQ104" s="255"/>
      <c r="KR104" s="209"/>
      <c r="KS104" s="209"/>
      <c r="KT104" s="209"/>
      <c r="KU104" s="254"/>
      <c r="KV104" s="255"/>
      <c r="KW104" s="209"/>
      <c r="KX104" s="209"/>
      <c r="KY104" s="209"/>
      <c r="KZ104" s="209"/>
      <c r="LA104" s="209"/>
      <c r="LB104" s="255"/>
      <c r="LC104" s="209"/>
      <c r="LD104" s="209"/>
      <c r="LE104" s="209"/>
      <c r="LF104" s="256"/>
      <c r="LG104" s="209"/>
      <c r="LH104" s="209"/>
      <c r="LI104" s="209"/>
      <c r="LJ104" s="255"/>
      <c r="LK104" s="209"/>
      <c r="LL104" s="209"/>
      <c r="LM104" s="209"/>
      <c r="LN104" s="209"/>
      <c r="LO104" s="209"/>
      <c r="LP104" s="209"/>
      <c r="LQ104" s="209"/>
      <c r="LR104" s="209"/>
      <c r="LS104" s="209"/>
      <c r="LT104" s="209"/>
      <c r="LU104" s="209"/>
      <c r="LV104" s="209"/>
      <c r="LW104" s="209"/>
      <c r="LX104" s="209"/>
      <c r="LY104" s="255"/>
      <c r="LZ104" s="209"/>
      <c r="MA104" s="209"/>
      <c r="MB104" s="209"/>
      <c r="MC104" s="209"/>
      <c r="MD104" s="209"/>
      <c r="ME104" s="255"/>
      <c r="MF104" s="209"/>
      <c r="MG104" s="209"/>
      <c r="MH104" s="209"/>
      <c r="MI104" s="209"/>
      <c r="MJ104" s="255"/>
      <c r="MK104" s="209"/>
      <c r="ML104" s="209"/>
      <c r="MM104" s="209"/>
      <c r="MN104" s="209"/>
      <c r="MO104" s="209"/>
      <c r="MP104" s="209"/>
      <c r="MQ104" s="257"/>
      <c r="MR104" s="209"/>
      <c r="MS104" s="209"/>
      <c r="MT104" s="209"/>
      <c r="MU104" s="209"/>
      <c r="MV104" s="209"/>
      <c r="MW104" s="209"/>
      <c r="MX104" s="209"/>
      <c r="MY104" s="209"/>
      <c r="MZ104" s="209"/>
      <c r="NA104" s="200"/>
      <c r="NB104" s="200"/>
      <c r="NC104" s="200" t="s">
        <v>1103</v>
      </c>
      <c r="ND104" s="200"/>
    </row>
    <row r="105" spans="1:368" ht="20" customHeight="1">
      <c r="A105" s="1248">
        <v>67</v>
      </c>
      <c r="B105" s="50" t="s">
        <v>303</v>
      </c>
      <c r="C105" s="51">
        <v>2015</v>
      </c>
      <c r="D105" s="34" t="s">
        <v>304</v>
      </c>
      <c r="E105" s="34" t="s">
        <v>23</v>
      </c>
      <c r="F105" s="34" t="s">
        <v>39</v>
      </c>
      <c r="G105" s="35">
        <v>1741</v>
      </c>
      <c r="H105" s="42">
        <v>0.66900000000000004</v>
      </c>
      <c r="I105" s="43">
        <v>0.91200000000000003</v>
      </c>
      <c r="J105" s="2" t="s">
        <v>305</v>
      </c>
      <c r="K105" s="52" t="s">
        <v>83</v>
      </c>
      <c r="L105" s="52" t="s">
        <v>28</v>
      </c>
      <c r="M105" s="46" t="s">
        <v>306</v>
      </c>
      <c r="N105" s="2" t="s">
        <v>25</v>
      </c>
      <c r="O105" s="2" t="s">
        <v>307</v>
      </c>
      <c r="P105" s="42">
        <v>1</v>
      </c>
      <c r="Q105" s="2" t="s">
        <v>308</v>
      </c>
      <c r="R105" s="34" t="s">
        <v>299</v>
      </c>
      <c r="S105" s="39" t="s">
        <v>309</v>
      </c>
      <c r="T105" s="39" t="s">
        <v>301</v>
      </c>
      <c r="U105" s="34" t="s">
        <v>310</v>
      </c>
      <c r="V105" s="153"/>
      <c r="W105" s="657">
        <f>COUNTIF(X105:BJ105,"&gt;0")</f>
        <v>0</v>
      </c>
      <c r="X105" s="510">
        <f>COUNTA(Y105)</f>
        <v>0</v>
      </c>
      <c r="Y105" s="40"/>
      <c r="Z105" s="510">
        <f>COUNTA(AA105)</f>
        <v>0</v>
      </c>
      <c r="AA105" s="40"/>
      <c r="AB105" s="510">
        <f>COUNTA(AC105)</f>
        <v>0</v>
      </c>
      <c r="AC105" s="40"/>
      <c r="AD105" s="510">
        <f>COUNTA(AE105:AH105)</f>
        <v>0</v>
      </c>
      <c r="AE105" s="40"/>
      <c r="AF105" s="40"/>
      <c r="AG105" s="40"/>
      <c r="AH105" s="40"/>
      <c r="AI105" s="510">
        <f>COUNTA(AJ105,AL105,AN105:AX105,AZ105,BB105)</f>
        <v>0</v>
      </c>
      <c r="AJ105" s="40"/>
      <c r="AK105" s="44"/>
      <c r="AL105" s="40"/>
      <c r="AM105" s="351">
        <f>COUNTA(AN105:AX105)</f>
        <v>0</v>
      </c>
      <c r="AN105" s="40"/>
      <c r="AO105" s="40"/>
      <c r="AP105" s="40"/>
      <c r="AQ105" s="40"/>
      <c r="AR105" s="40"/>
      <c r="AS105" s="40"/>
      <c r="AT105" s="40"/>
      <c r="AU105" s="40"/>
      <c r="AV105" s="40"/>
      <c r="AW105" s="40"/>
      <c r="AX105" s="40"/>
      <c r="AY105" s="44"/>
      <c r="AZ105" s="40"/>
      <c r="BA105" s="44"/>
      <c r="BB105" s="40"/>
      <c r="BC105" s="510">
        <f>COUNTA(BD105:BE105)</f>
        <v>0</v>
      </c>
      <c r="BD105" s="40"/>
      <c r="BE105" s="40"/>
      <c r="BF105" s="510">
        <f>COUNTA(BG105:BJ105)</f>
        <v>0</v>
      </c>
      <c r="BG105" s="40"/>
      <c r="BH105" s="40"/>
      <c r="BI105" s="40"/>
      <c r="BJ105" s="40"/>
      <c r="BK105" s="657">
        <f>COUNTIF(BL105:CD105,"&gt;0")</f>
        <v>0</v>
      </c>
      <c r="BL105" s="40"/>
      <c r="BM105" s="40"/>
      <c r="BN105" s="510">
        <f>COUNTA(BO105:BQ105)</f>
        <v>0</v>
      </c>
      <c r="BO105" s="40"/>
      <c r="BP105" s="40"/>
      <c r="BQ105" s="40"/>
      <c r="BR105" s="510">
        <f>COUNTA(BS105:BT105)</f>
        <v>0</v>
      </c>
      <c r="BS105" s="40"/>
      <c r="BT105" s="40"/>
      <c r="BU105" s="510">
        <f>COUNTA(BV105)</f>
        <v>0</v>
      </c>
      <c r="BV105" s="40"/>
      <c r="BW105" s="510">
        <f>COUNTA(BX105:BY105)</f>
        <v>0</v>
      </c>
      <c r="BX105" s="40"/>
      <c r="BZ105" s="510">
        <f>COUNTA(CA105:CD105)</f>
        <v>0</v>
      </c>
      <c r="CA105" s="40"/>
      <c r="CB105" s="40"/>
      <c r="CC105" s="40"/>
      <c r="CD105" s="40"/>
      <c r="CE105" s="657">
        <f>COUNTIF(CF105:DZ105,"&gt;0")</f>
        <v>3</v>
      </c>
      <c r="CF105" s="40"/>
      <c r="CG105" s="510">
        <f>COUNTA(CH105,CJ105:CK105,CM105:CO105,CQ105:CW105,CY105:DB105)</f>
        <v>1</v>
      </c>
      <c r="CH105" s="40"/>
      <c r="CI105" s="44"/>
      <c r="CJ105" s="40"/>
      <c r="CK105" s="40"/>
      <c r="CL105" s="351">
        <f>COUNTA(CM105:CO105)</f>
        <v>0</v>
      </c>
      <c r="CM105" s="40"/>
      <c r="CN105" s="40"/>
      <c r="CO105" s="40"/>
      <c r="CP105" s="351">
        <f>COUNTA(CQ105:CW105)</f>
        <v>1</v>
      </c>
      <c r="CQ105" s="40"/>
      <c r="CR105" s="41">
        <v>22</v>
      </c>
      <c r="CS105" s="40"/>
      <c r="CT105" s="40"/>
      <c r="CU105" s="40"/>
      <c r="CV105" s="40"/>
      <c r="CW105" s="40"/>
      <c r="CX105" s="351">
        <f>COUNTA(CY105:DB105)</f>
        <v>0</v>
      </c>
      <c r="CY105" s="40"/>
      <c r="CZ105" s="40"/>
      <c r="DA105" s="40"/>
      <c r="DB105" s="40"/>
      <c r="DC105" s="510">
        <f>COUNTA(DD105:DN105)</f>
        <v>0</v>
      </c>
      <c r="DD105" s="40"/>
      <c r="DE105" s="40"/>
      <c r="DF105" s="40"/>
      <c r="DG105" s="40"/>
      <c r="DH105" s="40"/>
      <c r="DI105" s="40"/>
      <c r="DJ105" s="40"/>
      <c r="DK105" s="40"/>
      <c r="DL105" s="40"/>
      <c r="DM105" s="40"/>
      <c r="DN105" s="40"/>
      <c r="DO105" s="510">
        <f>COUNTA(DP105:DR105)</f>
        <v>0</v>
      </c>
      <c r="DP105" s="40"/>
      <c r="DQ105" s="40"/>
      <c r="DR105" s="40"/>
      <c r="DS105" s="510">
        <f>COUNTA(DT105:DZ105)</f>
        <v>0</v>
      </c>
      <c r="DT105" s="40"/>
      <c r="DU105" s="40"/>
      <c r="DV105" s="40"/>
      <c r="DW105" s="40"/>
      <c r="DX105" s="40"/>
      <c r="DY105" s="40"/>
      <c r="DZ105" s="40"/>
      <c r="EA105" s="657">
        <f>COUNTIF(EB105:FM105,"&gt;0")</f>
        <v>0</v>
      </c>
      <c r="EB105" s="40"/>
      <c r="EC105" s="510">
        <f>COUNTA(EE105:EH105,EJ105,EL105:EM105,EO105,EQ105:EV105)</f>
        <v>0</v>
      </c>
      <c r="ED105" s="351">
        <f>COUNTA(EE105:EH105)</f>
        <v>0</v>
      </c>
      <c r="EE105" s="40"/>
      <c r="EF105" s="40"/>
      <c r="EG105" s="40"/>
      <c r="EH105" s="40"/>
      <c r="EI105" s="44"/>
      <c r="EJ105" s="40"/>
      <c r="EK105" s="351">
        <f>COUNTA(EL105:EM105)</f>
        <v>0</v>
      </c>
      <c r="EL105" s="40"/>
      <c r="EM105" s="40"/>
      <c r="EN105" s="44"/>
      <c r="EO105" s="40"/>
      <c r="EP105" s="351">
        <f>COUNTA(EQ105:EV105)</f>
        <v>0</v>
      </c>
      <c r="EQ105" s="40"/>
      <c r="ER105" s="40"/>
      <c r="ES105" s="40"/>
      <c r="ET105" s="40"/>
      <c r="EU105" s="40"/>
      <c r="EV105" s="40"/>
      <c r="EW105" s="510">
        <f>COUNTA(EY105:EZ105,FB105:FD105,FF105,FH105:FI105,FK105:FM105)</f>
        <v>0</v>
      </c>
      <c r="EX105" s="351">
        <f>COUNTA(EY105:EZ105)</f>
        <v>0</v>
      </c>
      <c r="EY105" s="40"/>
      <c r="EZ105" s="40"/>
      <c r="FA105" s="351">
        <f>COUNTA(FB105:FD105)</f>
        <v>0</v>
      </c>
      <c r="FB105" s="40"/>
      <c r="FC105" s="40"/>
      <c r="FD105" s="40"/>
      <c r="FE105" s="44"/>
      <c r="FF105" s="40"/>
      <c r="FG105" s="351">
        <f>COUNTA(FH105:FI105)</f>
        <v>0</v>
      </c>
      <c r="FH105" s="40"/>
      <c r="FI105" s="40"/>
      <c r="FJ105" s="351">
        <f>COUNTA(FK105:FM105)</f>
        <v>0</v>
      </c>
      <c r="FK105" s="40"/>
      <c r="FL105" s="40"/>
      <c r="FM105" s="40"/>
      <c r="FN105" s="657">
        <f>COUNTIF(FO105:GG105,"&gt;0")</f>
        <v>0</v>
      </c>
      <c r="FO105" s="40"/>
      <c r="FP105" s="510">
        <f>COUNTA(FQ105,FS105,FU105:FY105,GA105,GC105:GE105,FO105)</f>
        <v>0</v>
      </c>
      <c r="FQ105" s="40"/>
      <c r="FR105" s="44"/>
      <c r="FS105" s="40"/>
      <c r="FT105" s="351">
        <f>COUNTA(FU105:FY105)</f>
        <v>0</v>
      </c>
      <c r="FU105" s="40"/>
      <c r="FV105" s="40"/>
      <c r="FW105" s="40"/>
      <c r="FX105" s="40"/>
      <c r="FY105" s="40"/>
      <c r="FZ105" s="44"/>
      <c r="GA105" s="40"/>
      <c r="GB105" s="510">
        <f>COUNTA(GC105:GE105)</f>
        <v>0</v>
      </c>
      <c r="GC105" s="40"/>
      <c r="GD105" s="40"/>
      <c r="GE105" s="40"/>
      <c r="GF105" s="510">
        <f>COUNTA(GG105)</f>
        <v>0</v>
      </c>
      <c r="GG105" s="40"/>
      <c r="GH105" s="657">
        <f>COUNTIF(GI105:GR105,"&gt;0")</f>
        <v>0</v>
      </c>
      <c r="GI105" s="40"/>
      <c r="GJ105" s="510">
        <f>COUNTA(GK105)</f>
        <v>0</v>
      </c>
      <c r="GK105" s="40"/>
      <c r="GL105" s="40"/>
      <c r="GM105" s="510">
        <f>COUNTA(GN105:GR105)</f>
        <v>0</v>
      </c>
      <c r="GN105" s="40"/>
      <c r="GO105" s="40"/>
      <c r="GP105" s="40"/>
      <c r="GQ105" s="40"/>
      <c r="GR105" s="40"/>
      <c r="GS105" s="657">
        <f>COUNTIF(GT105:HZ105,"&gt;0")</f>
        <v>0</v>
      </c>
      <c r="GT105" s="40"/>
      <c r="GU105" s="510">
        <f>COUNTA(GW105:GX105,GZ105:HG105)</f>
        <v>0</v>
      </c>
      <c r="GV105" s="351">
        <f>COUNTA(GW105:GX105)</f>
        <v>0</v>
      </c>
      <c r="GW105" s="40"/>
      <c r="GX105" s="40"/>
      <c r="GY105" s="351">
        <f>COUNTA(GZ105:HG105)</f>
        <v>0</v>
      </c>
      <c r="GZ105" s="40"/>
      <c r="HA105" s="40"/>
      <c r="HB105" s="40"/>
      <c r="HC105" s="40"/>
      <c r="HD105" s="40"/>
      <c r="HE105" s="40"/>
      <c r="HF105" s="40"/>
      <c r="HG105" s="40"/>
      <c r="HH105" s="510">
        <f>COUNTA(HI105:HN105)</f>
        <v>0</v>
      </c>
      <c r="HI105" s="40"/>
      <c r="HJ105" s="40"/>
      <c r="HK105" s="40"/>
      <c r="HL105" s="40"/>
      <c r="HM105" s="40"/>
      <c r="HN105" s="40"/>
      <c r="HO105" s="510">
        <f>COUNTA(HQ105:HS105,HU105:HX105,HZ105)</f>
        <v>0</v>
      </c>
      <c r="HP105" s="351">
        <f>COUNTA(HQ105:HS105)</f>
        <v>0</v>
      </c>
      <c r="HQ105" s="40"/>
      <c r="HR105" s="40"/>
      <c r="HS105" s="40"/>
      <c r="HT105" s="351">
        <f>COUNTA(HU105:HX105)</f>
        <v>0</v>
      </c>
      <c r="HU105" s="40"/>
      <c r="HV105" s="40"/>
      <c r="HW105" s="40"/>
      <c r="HX105" s="40"/>
      <c r="HY105" s="44"/>
      <c r="HZ105" s="40"/>
      <c r="IA105" s="657">
        <f>COUNTIF(IB105:IJ105,"&gt;0")</f>
        <v>0</v>
      </c>
      <c r="IB105" s="510">
        <f>COUNTA(IC105:IJ105)</f>
        <v>0</v>
      </c>
      <c r="IC105" s="40"/>
      <c r="ID105" s="40"/>
      <c r="IE105" s="40"/>
      <c r="IF105" s="40"/>
      <c r="IG105" s="40"/>
      <c r="IH105" s="40"/>
      <c r="II105" s="40"/>
      <c r="IJ105" s="40"/>
      <c r="IK105" s="657">
        <f>COUNTIF(IL105:IR105,"&gt;0")</f>
        <v>0</v>
      </c>
      <c r="IL105" s="510">
        <f>COUNTA(IM105:IR105)</f>
        <v>0</v>
      </c>
      <c r="IM105" s="40"/>
      <c r="IN105" s="40"/>
      <c r="IO105" s="40"/>
      <c r="IP105" s="40"/>
      <c r="IQ105" s="40"/>
      <c r="IR105" s="40"/>
      <c r="IS105" s="657">
        <f>COUNTIF(IT105:JN105,"&gt;0")</f>
        <v>0</v>
      </c>
      <c r="IT105" s="40"/>
      <c r="IU105" s="40"/>
      <c r="IV105" s="510">
        <f>COUNTA(IW105:IX105,IZ105:JA105,JC105:JE105,JG105)</f>
        <v>0</v>
      </c>
      <c r="IW105" s="40"/>
      <c r="IX105" s="40"/>
      <c r="IY105" s="44"/>
      <c r="IZ105" s="40"/>
      <c r="JA105" s="40"/>
      <c r="JB105" s="44"/>
      <c r="JC105" s="40"/>
      <c r="JD105" s="40"/>
      <c r="JE105" s="40"/>
      <c r="JF105" s="44"/>
      <c r="JG105" s="40"/>
      <c r="JH105" s="510">
        <f>COUNTA(JI105:JL105)</f>
        <v>0</v>
      </c>
      <c r="JI105" s="40"/>
      <c r="JJ105" s="40"/>
      <c r="JK105" s="40"/>
      <c r="JL105" s="40"/>
      <c r="JM105" s="510">
        <f>COUNTA(JN105)</f>
        <v>0</v>
      </c>
      <c r="JN105" s="40"/>
      <c r="JO105" s="513"/>
      <c r="JP105" s="657">
        <f>COUNTIF(JQ105:KT105,"&gt;0")</f>
        <v>0</v>
      </c>
      <c r="JQ105" s="510">
        <f>COUNTA(JR105:JU105)</f>
        <v>0</v>
      </c>
      <c r="JR105" s="436"/>
      <c r="JS105" s="40"/>
      <c r="JT105" s="40"/>
      <c r="JU105" s="40"/>
      <c r="JV105" s="40"/>
      <c r="JW105" s="40"/>
      <c r="JX105" s="40"/>
      <c r="JY105" s="40"/>
      <c r="JZ105" s="40"/>
      <c r="KA105" s="40"/>
      <c r="KB105" s="40"/>
      <c r="KC105" s="40"/>
      <c r="KD105" s="510">
        <f>COUNTA(KE105:KG105)</f>
        <v>0</v>
      </c>
      <c r="KE105" s="40"/>
      <c r="KF105" s="40"/>
      <c r="KG105" s="40"/>
      <c r="KH105" s="510">
        <f>COUNTA(KI105:KL105)</f>
        <v>0</v>
      </c>
      <c r="KI105" s="40"/>
      <c r="KJ105" s="40"/>
      <c r="KK105" s="40"/>
      <c r="KL105" s="40"/>
      <c r="KM105" s="510">
        <f>COUNTA(KN105:KP105)</f>
        <v>0</v>
      </c>
      <c r="KN105" s="40"/>
      <c r="KO105" s="40"/>
      <c r="KP105" s="40"/>
      <c r="KQ105" s="510">
        <f>COUNTA(KR105:KS105)</f>
        <v>0</v>
      </c>
      <c r="KR105" s="40"/>
      <c r="KS105" s="40"/>
      <c r="KT105" s="40"/>
      <c r="KU105" s="657">
        <f>COUNTIF(KV105:MP105,"&gt;0")</f>
        <v>0</v>
      </c>
      <c r="KV105" s="510">
        <f>COUNTA(KW105:LA105)</f>
        <v>0</v>
      </c>
      <c r="KW105" s="40"/>
      <c r="KX105" s="40"/>
      <c r="KY105" s="40"/>
      <c r="KZ105" s="40"/>
      <c r="LA105" s="40"/>
      <c r="LB105" s="510">
        <f>COUNTA(LC105:LE105,LG105:LI105)</f>
        <v>0</v>
      </c>
      <c r="LC105" s="40"/>
      <c r="LD105" s="40"/>
      <c r="LE105" s="40"/>
      <c r="LF105" s="351">
        <f>COUNTA(LG105:LI105)</f>
        <v>0</v>
      </c>
      <c r="LG105" s="40"/>
      <c r="LH105" s="40"/>
      <c r="LI105" s="40"/>
      <c r="LJ105" s="510">
        <f>COUNTA(LK105:LX105)</f>
        <v>0</v>
      </c>
      <c r="LK105" s="40"/>
      <c r="LL105" s="40"/>
      <c r="LM105" s="40"/>
      <c r="LN105" s="40"/>
      <c r="LO105" s="40"/>
      <c r="LP105" s="40"/>
      <c r="LQ105" s="40"/>
      <c r="LR105" s="40"/>
      <c r="LS105" s="40"/>
      <c r="LT105" s="40"/>
      <c r="LU105" s="40"/>
      <c r="LV105" s="40"/>
      <c r="LW105" s="40"/>
      <c r="LX105" s="40"/>
      <c r="LY105" s="510">
        <f>COUNTA(LZ105:MD105)</f>
        <v>0</v>
      </c>
      <c r="LZ105" s="40"/>
      <c r="MA105" s="40"/>
      <c r="MB105" s="40"/>
      <c r="MC105" s="40"/>
      <c r="MD105" s="40"/>
      <c r="ME105" s="510">
        <f>COUNTA(MF105:MI105)</f>
        <v>0</v>
      </c>
      <c r="MF105" s="40"/>
      <c r="MG105" s="40"/>
      <c r="MH105" s="40"/>
      <c r="MI105" s="40"/>
      <c r="MJ105" s="510">
        <f>COUNTA(MK105:MP105)</f>
        <v>0</v>
      </c>
      <c r="MK105" s="40"/>
      <c r="ML105" s="40"/>
      <c r="MM105" s="40"/>
      <c r="MN105" s="40"/>
      <c r="MO105" s="40"/>
      <c r="MP105" s="40"/>
      <c r="MQ105" s="163"/>
      <c r="MR105" s="40"/>
      <c r="MS105" s="40"/>
      <c r="MT105" s="40"/>
      <c r="MU105" s="40"/>
      <c r="MV105" s="40"/>
      <c r="MW105" s="40"/>
      <c r="MX105" s="40"/>
      <c r="MY105" s="40"/>
      <c r="MZ105" s="40"/>
      <c r="NA105" s="34"/>
      <c r="NB105" s="34"/>
      <c r="NC105" s="34" t="s">
        <v>1093</v>
      </c>
      <c r="ND105" s="34"/>
    </row>
    <row r="106" spans="1:368">
      <c r="A106" s="1248">
        <v>68</v>
      </c>
      <c r="B106" s="50" t="s">
        <v>357</v>
      </c>
      <c r="C106" s="51">
        <v>2015</v>
      </c>
      <c r="D106" s="34" t="s">
        <v>80</v>
      </c>
      <c r="E106" s="34" t="s">
        <v>23</v>
      </c>
      <c r="F106" s="34" t="s">
        <v>24</v>
      </c>
      <c r="G106" s="35">
        <v>75</v>
      </c>
      <c r="H106" s="36">
        <v>0.6</v>
      </c>
      <c r="I106" s="37"/>
      <c r="J106" s="2" t="s">
        <v>358</v>
      </c>
      <c r="K106" s="52" t="s">
        <v>230</v>
      </c>
      <c r="L106" s="52" t="s">
        <v>46</v>
      </c>
      <c r="M106" s="2" t="s">
        <v>38</v>
      </c>
      <c r="N106" s="2" t="s">
        <v>359</v>
      </c>
      <c r="O106" s="2" t="s">
        <v>360</v>
      </c>
      <c r="P106" s="36">
        <v>0</v>
      </c>
      <c r="Q106" s="2" t="s">
        <v>25</v>
      </c>
      <c r="R106" s="34" t="s">
        <v>299</v>
      </c>
      <c r="S106" s="39" t="s">
        <v>361</v>
      </c>
      <c r="T106" s="39" t="s">
        <v>301</v>
      </c>
      <c r="U106" s="34" t="s">
        <v>89</v>
      </c>
      <c r="V106" s="153"/>
      <c r="W106" s="657">
        <f t="shared" ref="W106:W133" si="1015">COUNTIF(X106:BJ106,"&gt;0")</f>
        <v>0</v>
      </c>
      <c r="X106" s="510">
        <f t="shared" ref="X106:X133" si="1016">COUNTA(Y106)</f>
        <v>0</v>
      </c>
      <c r="Y106" s="40"/>
      <c r="Z106" s="510">
        <f t="shared" ref="Z106:Z133" si="1017">COUNTA(AA106)</f>
        <v>0</v>
      </c>
      <c r="AA106" s="40"/>
      <c r="AB106" s="510">
        <f t="shared" ref="AB106:AB133" si="1018">COUNTA(AC106)</f>
        <v>0</v>
      </c>
      <c r="AC106" s="40"/>
      <c r="AD106" s="510">
        <f t="shared" ref="AD106:AD133" si="1019">COUNTA(AE106:AH106)</f>
        <v>0</v>
      </c>
      <c r="AE106" s="40"/>
      <c r="AF106" s="40"/>
      <c r="AG106" s="40"/>
      <c r="AH106" s="40"/>
      <c r="AI106" s="510">
        <f t="shared" ref="AI106:AI133" si="1020">COUNTA(AJ106,AL106,AN106:AX106,AZ106,BB106)</f>
        <v>0</v>
      </c>
      <c r="AJ106" s="40"/>
      <c r="AK106" s="44"/>
      <c r="AL106" s="40"/>
      <c r="AM106" s="351">
        <f t="shared" ref="AM106:AM133" si="1021">COUNTA(AN106:AX106)</f>
        <v>0</v>
      </c>
      <c r="AN106" s="40"/>
      <c r="AO106" s="40"/>
      <c r="AP106" s="40"/>
      <c r="AQ106" s="40"/>
      <c r="AR106" s="40"/>
      <c r="AS106" s="40"/>
      <c r="AT106" s="40"/>
      <c r="AU106" s="40"/>
      <c r="AV106" s="40"/>
      <c r="AW106" s="40"/>
      <c r="AX106" s="40"/>
      <c r="AY106" s="44"/>
      <c r="AZ106" s="40"/>
      <c r="BA106" s="44"/>
      <c r="BB106" s="40"/>
      <c r="BC106" s="510">
        <f t="shared" ref="BC106:BC133" si="1022">COUNTA(BD106:BE106)</f>
        <v>0</v>
      </c>
      <c r="BD106" s="40"/>
      <c r="BE106" s="40"/>
      <c r="BF106" s="510">
        <f t="shared" ref="BF106:BF132" si="1023">COUNTA(BG106:BJ106)</f>
        <v>0</v>
      </c>
      <c r="BG106" s="40"/>
      <c r="BH106" s="40"/>
      <c r="BI106" s="40"/>
      <c r="BJ106" s="40"/>
      <c r="BK106" s="657">
        <f t="shared" ref="BK106:BK133" si="1024">COUNTIF(BL106:CD106,"&gt;0")</f>
        <v>0</v>
      </c>
      <c r="BL106" s="40"/>
      <c r="BM106" s="40"/>
      <c r="BN106" s="510">
        <f t="shared" ref="BN106:BN132" si="1025">COUNTA(BO106:BQ106)</f>
        <v>0</v>
      </c>
      <c r="BO106" s="40"/>
      <c r="BP106" s="40"/>
      <c r="BQ106" s="40"/>
      <c r="BR106" s="510">
        <f t="shared" ref="BR106:BR132" si="1026">COUNTA(BS106:BT106)</f>
        <v>0</v>
      </c>
      <c r="BS106" s="40"/>
      <c r="BT106" s="40"/>
      <c r="BU106" s="510">
        <f t="shared" ref="BU106:BU133" si="1027">COUNTA(BV106)</f>
        <v>0</v>
      </c>
      <c r="BV106" s="40"/>
      <c r="BW106" s="510">
        <f t="shared" ref="BW106:BW133" si="1028">COUNTA(BX106:BY106)</f>
        <v>0</v>
      </c>
      <c r="BX106" s="40"/>
      <c r="BZ106" s="510">
        <f t="shared" ref="BZ106:BZ133" si="1029">COUNTA(CA106:CD106)</f>
        <v>0</v>
      </c>
      <c r="CA106" s="40"/>
      <c r="CB106" s="40"/>
      <c r="CC106" s="40"/>
      <c r="CD106" s="40"/>
      <c r="CE106" s="657">
        <f t="shared" ref="CE106:CE133" si="1030">COUNTIF(CF106:DZ106,"&gt;0")</f>
        <v>2</v>
      </c>
      <c r="CF106" s="40"/>
      <c r="CG106" s="510">
        <f t="shared" ref="CG106:CG133" si="1031">COUNTA(CH106,CJ106:CK106,CM106:CO106,CQ106:CW106,CY106:DB106)</f>
        <v>1</v>
      </c>
      <c r="CH106" s="40"/>
      <c r="CI106" s="44"/>
      <c r="CJ106" s="40">
        <v>22.7</v>
      </c>
      <c r="CK106" s="40"/>
      <c r="CL106" s="351">
        <f t="shared" ref="CL106:CL133" si="1032">COUNTA(CM106:CO106)</f>
        <v>0</v>
      </c>
      <c r="CM106" s="40"/>
      <c r="CN106" s="40"/>
      <c r="CO106" s="40"/>
      <c r="CP106" s="351">
        <f t="shared" ref="CP106:CP133" si="1033">COUNTA(CQ106:CW106)</f>
        <v>0</v>
      </c>
      <c r="CQ106" s="40"/>
      <c r="CR106" s="40"/>
      <c r="CS106" s="40"/>
      <c r="CT106" s="40"/>
      <c r="CU106" s="40"/>
      <c r="CV106" s="40"/>
      <c r="CW106" s="40"/>
      <c r="CX106" s="351">
        <f t="shared" ref="CX106:CX133" si="1034">COUNTA(CY106:DB106)</f>
        <v>0</v>
      </c>
      <c r="CY106" s="40"/>
      <c r="CZ106" s="40"/>
      <c r="DA106" s="40"/>
      <c r="DB106" s="40"/>
      <c r="DC106" s="510">
        <f t="shared" ref="DC106:DC133" si="1035">COUNTA(DD106:DN106)</f>
        <v>0</v>
      </c>
      <c r="DD106" s="40"/>
      <c r="DE106" s="40"/>
      <c r="DF106" s="40"/>
      <c r="DG106" s="40"/>
      <c r="DH106" s="40"/>
      <c r="DI106" s="40"/>
      <c r="DJ106" s="40"/>
      <c r="DK106" s="40"/>
      <c r="DL106" s="40"/>
      <c r="DM106" s="40"/>
      <c r="DN106" s="40"/>
      <c r="DO106" s="510">
        <f t="shared" ref="DO106:DO133" si="1036">COUNTA(DP106:DR106)</f>
        <v>0</v>
      </c>
      <c r="DP106" s="40"/>
      <c r="DQ106" s="40"/>
      <c r="DR106" s="40"/>
      <c r="DS106" s="510">
        <f t="shared" ref="DS106:DS133" si="1037">COUNTA(DT106:DZ106)</f>
        <v>0</v>
      </c>
      <c r="DT106" s="40"/>
      <c r="DU106" s="40"/>
      <c r="DV106" s="40"/>
      <c r="DW106" s="40"/>
      <c r="DX106" s="40"/>
      <c r="DY106" s="40"/>
      <c r="DZ106" s="40"/>
      <c r="EA106" s="657">
        <f t="shared" ref="EA106:EA133" si="1038">COUNTIF(EB106:FM106,"&gt;0")</f>
        <v>0</v>
      </c>
      <c r="EB106" s="40"/>
      <c r="EC106" s="510">
        <f t="shared" ref="EC106:EC133" si="1039">COUNTA(EE106:EH106,EJ106,EL106:EM106,EO106,EQ106:EV106)</f>
        <v>0</v>
      </c>
      <c r="ED106" s="351">
        <f t="shared" ref="ED106:ED133" si="1040">COUNTA(EE106:EH106)</f>
        <v>0</v>
      </c>
      <c r="EE106" s="40"/>
      <c r="EF106" s="40"/>
      <c r="EG106" s="40"/>
      <c r="EH106" s="40"/>
      <c r="EI106" s="44"/>
      <c r="EJ106" s="40"/>
      <c r="EK106" s="351">
        <f t="shared" ref="EK106:EK133" si="1041">COUNTA(EL106:EM106)</f>
        <v>0</v>
      </c>
      <c r="EL106" s="40"/>
      <c r="EM106" s="40"/>
      <c r="EN106" s="44"/>
      <c r="EO106" s="40"/>
      <c r="EP106" s="351">
        <f t="shared" ref="EP106:EP132" si="1042">COUNTA(EQ106:EV106)</f>
        <v>0</v>
      </c>
      <c r="EQ106" s="40"/>
      <c r="ER106" s="40"/>
      <c r="ES106" s="40"/>
      <c r="ET106" s="40"/>
      <c r="EU106" s="40"/>
      <c r="EV106" s="40"/>
      <c r="EW106" s="510">
        <f t="shared" ref="EW106:EW133" si="1043">COUNTA(EY106:EZ106,FB106:FD106,FF106,FH106:FI106,FK106:FM106)</f>
        <v>0</v>
      </c>
      <c r="EX106" s="351">
        <f t="shared" ref="EX106:EX133" si="1044">COUNTA(EY106:EZ106)</f>
        <v>0</v>
      </c>
      <c r="EY106" s="40"/>
      <c r="EZ106" s="40"/>
      <c r="FA106" s="351">
        <f t="shared" ref="FA106:FA133" si="1045">COUNTA(FB106:FD106)</f>
        <v>0</v>
      </c>
      <c r="FB106" s="40"/>
      <c r="FC106" s="40"/>
      <c r="FD106" s="40"/>
      <c r="FE106" s="44"/>
      <c r="FF106" s="40"/>
      <c r="FG106" s="351">
        <f t="shared" ref="FG106:FG133" si="1046">COUNTA(FH106:FI106)</f>
        <v>0</v>
      </c>
      <c r="FH106" s="40"/>
      <c r="FI106" s="40"/>
      <c r="FJ106" s="351">
        <f t="shared" ref="FJ106:FJ133" si="1047">COUNTA(FK106:FM106)</f>
        <v>0</v>
      </c>
      <c r="FK106" s="40"/>
      <c r="FL106" s="40"/>
      <c r="FM106" s="40"/>
      <c r="FN106" s="657">
        <f t="shared" ref="FN106:FN133" si="1048">COUNTIF(FO106:GG106,"&gt;0")</f>
        <v>0</v>
      </c>
      <c r="FO106" s="40"/>
      <c r="FP106" s="510">
        <f t="shared" ref="FP106:FP133" si="1049">COUNTA(FQ106,FS106,FU106:FY106,GA106,GC106:GE106,FO106)</f>
        <v>0</v>
      </c>
      <c r="FQ106" s="40"/>
      <c r="FR106" s="44"/>
      <c r="FS106" s="40"/>
      <c r="FT106" s="351">
        <f t="shared" ref="FT106:FT133" si="1050">COUNTA(FU106:FY106)</f>
        <v>0</v>
      </c>
      <c r="FU106" s="40"/>
      <c r="FV106" s="40"/>
      <c r="FW106" s="40"/>
      <c r="FX106" s="40"/>
      <c r="FY106" s="40"/>
      <c r="FZ106" s="44"/>
      <c r="GA106" s="40"/>
      <c r="GB106" s="510">
        <f t="shared" ref="GB106:GB133" si="1051">COUNTA(GC106:GE106)</f>
        <v>0</v>
      </c>
      <c r="GC106" s="40"/>
      <c r="GD106" s="40"/>
      <c r="GE106" s="40"/>
      <c r="GF106" s="510">
        <f t="shared" ref="GF106:GF133" si="1052">COUNTA(GG106)</f>
        <v>0</v>
      </c>
      <c r="GG106" s="40"/>
      <c r="GH106" s="657">
        <f t="shared" ref="GH106:GH133" si="1053">COUNTIF(GI106:GR106,"&gt;0")</f>
        <v>0</v>
      </c>
      <c r="GI106" s="40"/>
      <c r="GJ106" s="510">
        <f t="shared" ref="GJ106:GJ133" si="1054">COUNTA(GK106)</f>
        <v>0</v>
      </c>
      <c r="GK106" s="40"/>
      <c r="GL106" s="40"/>
      <c r="GM106" s="510">
        <f t="shared" ref="GM106:GM133" si="1055">COUNTA(GN106:GR106)</f>
        <v>0</v>
      </c>
      <c r="GN106" s="40"/>
      <c r="GO106" s="40"/>
      <c r="GP106" s="40"/>
      <c r="GQ106" s="40"/>
      <c r="GR106" s="40"/>
      <c r="GS106" s="657">
        <f t="shared" ref="GS106:GS133" si="1056">COUNTIF(GT106:HZ106,"&gt;0")</f>
        <v>0</v>
      </c>
      <c r="GT106" s="40"/>
      <c r="GU106" s="510">
        <f t="shared" ref="GU106:GU133" si="1057">COUNTA(GW106:GX106,GZ106:HG106)</f>
        <v>0</v>
      </c>
      <c r="GV106" s="351">
        <f t="shared" ref="GV106:GV133" si="1058">COUNTA(GW106:GX106)</f>
        <v>0</v>
      </c>
      <c r="GW106" s="40"/>
      <c r="GX106" s="40"/>
      <c r="GY106" s="351">
        <f t="shared" ref="GY106:GY133" si="1059">COUNTA(GZ106:HG106)</f>
        <v>0</v>
      </c>
      <c r="GZ106" s="40"/>
      <c r="HA106" s="40"/>
      <c r="HB106" s="40"/>
      <c r="HC106" s="40"/>
      <c r="HD106" s="40"/>
      <c r="HE106" s="40"/>
      <c r="HF106" s="40"/>
      <c r="HG106" s="40"/>
      <c r="HH106" s="510">
        <f t="shared" ref="HH106:HH133" si="1060">COUNTA(HI106:HN106)</f>
        <v>0</v>
      </c>
      <c r="HI106" s="40"/>
      <c r="HJ106" s="40"/>
      <c r="HK106" s="40"/>
      <c r="HL106" s="40"/>
      <c r="HM106" s="40"/>
      <c r="HN106" s="40"/>
      <c r="HO106" s="510">
        <f t="shared" ref="HO106:HO133" si="1061">COUNTA(HQ106:HS106,HU106:HX106,HZ106)</f>
        <v>0</v>
      </c>
      <c r="HP106" s="351">
        <f t="shared" ref="HP106:HP133" si="1062">COUNTA(HQ106:HS106)</f>
        <v>0</v>
      </c>
      <c r="HQ106" s="40"/>
      <c r="HR106" s="40"/>
      <c r="HS106" s="40"/>
      <c r="HT106" s="351">
        <f t="shared" ref="HT106:HT133" si="1063">COUNTA(HU106:HX106)</f>
        <v>0</v>
      </c>
      <c r="HU106" s="40"/>
      <c r="HV106" s="40"/>
      <c r="HW106" s="40"/>
      <c r="HX106" s="40"/>
      <c r="HY106" s="44"/>
      <c r="HZ106" s="40"/>
      <c r="IA106" s="657">
        <f t="shared" ref="IA106:IA132" si="1064">COUNTIF(IB106:IJ106,"&gt;0")</f>
        <v>0</v>
      </c>
      <c r="IB106" s="510">
        <f t="shared" ref="IB106:IB133" si="1065">COUNTA(IC106:IJ106)</f>
        <v>0</v>
      </c>
      <c r="IC106" s="40"/>
      <c r="ID106" s="40"/>
      <c r="IE106" s="40"/>
      <c r="IF106" s="40"/>
      <c r="IG106" s="40"/>
      <c r="IH106" s="40"/>
      <c r="II106" s="40"/>
      <c r="IJ106" s="40"/>
      <c r="IK106" s="657">
        <f t="shared" ref="IK106:IK133" si="1066">COUNTIF(IL106:IR106,"&gt;0")</f>
        <v>0</v>
      </c>
      <c r="IL106" s="510">
        <f t="shared" ref="IL106:IL133" si="1067">COUNTA(IM106:IR106)</f>
        <v>0</v>
      </c>
      <c r="IM106" s="40"/>
      <c r="IN106" s="40"/>
      <c r="IO106" s="40"/>
      <c r="IP106" s="40"/>
      <c r="IQ106" s="40"/>
      <c r="IR106" s="40"/>
      <c r="IS106" s="657">
        <f t="shared" ref="IS106:IS133" si="1068">COUNTIF(IT106:JN106,"&gt;0")</f>
        <v>0</v>
      </c>
      <c r="IT106" s="40"/>
      <c r="IU106" s="40"/>
      <c r="IV106" s="510">
        <f t="shared" ref="IV106:IV133" si="1069">COUNTA(IW106:IX106,IZ106:JA106,JC106:JE106,JG106)</f>
        <v>0</v>
      </c>
      <c r="IW106" s="40"/>
      <c r="IX106" s="40"/>
      <c r="IY106" s="44"/>
      <c r="IZ106" s="40"/>
      <c r="JA106" s="40"/>
      <c r="JB106" s="44"/>
      <c r="JC106" s="40"/>
      <c r="JD106" s="40"/>
      <c r="JE106" s="40"/>
      <c r="JF106" s="44"/>
      <c r="JG106" s="40"/>
      <c r="JH106" s="510">
        <f t="shared" ref="JH106:JH133" si="1070">COUNTA(JI106:JL106)</f>
        <v>0</v>
      </c>
      <c r="JI106" s="40"/>
      <c r="JJ106" s="40"/>
      <c r="JK106" s="40"/>
      <c r="JL106" s="40"/>
      <c r="JM106" s="510">
        <f t="shared" ref="JM106:JM133" si="1071">COUNTA(JN106)</f>
        <v>0</v>
      </c>
      <c r="JN106" s="40"/>
      <c r="JO106" s="513"/>
      <c r="JP106" s="657">
        <f t="shared" ref="JP106:JP133" si="1072">COUNTIF(JQ106:KT106,"&gt;0")</f>
        <v>0</v>
      </c>
      <c r="JQ106" s="510">
        <f t="shared" ref="JQ106:JQ133" si="1073">COUNTA(JR106:JU106)</f>
        <v>0</v>
      </c>
      <c r="JR106" s="436"/>
      <c r="JS106" s="40"/>
      <c r="JT106" s="40"/>
      <c r="JU106" s="40"/>
      <c r="JV106" s="40"/>
      <c r="JW106" s="40"/>
      <c r="JX106" s="40"/>
      <c r="JY106" s="40"/>
      <c r="JZ106" s="40"/>
      <c r="KA106" s="40"/>
      <c r="KB106" s="40"/>
      <c r="KC106" s="40"/>
      <c r="KD106" s="510">
        <f t="shared" ref="KD106:KD133" si="1074">COUNTA(KE106:KG106)</f>
        <v>0</v>
      </c>
      <c r="KE106" s="40"/>
      <c r="KF106" s="40"/>
      <c r="KG106" s="40"/>
      <c r="KH106" s="510">
        <f t="shared" ref="KH106:KH133" si="1075">COUNTA(KI106:KL106)</f>
        <v>0</v>
      </c>
      <c r="KI106" s="40"/>
      <c r="KJ106" s="40"/>
      <c r="KK106" s="40"/>
      <c r="KL106" s="40"/>
      <c r="KM106" s="510">
        <f t="shared" ref="KM106:KM133" si="1076">COUNTA(KN106:KP106)</f>
        <v>0</v>
      </c>
      <c r="KN106" s="40"/>
      <c r="KO106" s="40"/>
      <c r="KP106" s="40"/>
      <c r="KQ106" s="510">
        <f t="shared" ref="KQ106:KQ133" si="1077">COUNTA(KR106:KS106)</f>
        <v>0</v>
      </c>
      <c r="KR106" s="40"/>
      <c r="KS106" s="40"/>
      <c r="KT106" s="40"/>
      <c r="KU106" s="657">
        <f t="shared" ref="KU106:KU133" si="1078">COUNTIF(KV106:MP106,"&gt;0")</f>
        <v>0</v>
      </c>
      <c r="KV106" s="510">
        <f t="shared" ref="KV106:KV133" si="1079">COUNTA(KW106:LA106)</f>
        <v>0</v>
      </c>
      <c r="KW106" s="40"/>
      <c r="KX106" s="40"/>
      <c r="KY106" s="40"/>
      <c r="KZ106" s="40"/>
      <c r="LA106" s="40"/>
      <c r="LB106" s="510">
        <f t="shared" ref="LB106:LB133" si="1080">COUNTA(LC106:LE106,LG106:LI106)</f>
        <v>0</v>
      </c>
      <c r="LC106" s="40"/>
      <c r="LD106" s="40"/>
      <c r="LE106" s="40"/>
      <c r="LF106" s="351">
        <f t="shared" ref="LF106:LF132" si="1081">COUNTA(LG106:LI106)</f>
        <v>0</v>
      </c>
      <c r="LG106" s="40"/>
      <c r="LH106" s="40"/>
      <c r="LI106" s="40"/>
      <c r="LJ106" s="510">
        <f t="shared" ref="LJ106:LJ132" si="1082">COUNTA(LK106:LX106)</f>
        <v>0</v>
      </c>
      <c r="LK106" s="40"/>
      <c r="LL106" s="40"/>
      <c r="LM106" s="40"/>
      <c r="LN106" s="40"/>
      <c r="LO106" s="40"/>
      <c r="LP106" s="40"/>
      <c r="LQ106" s="40"/>
      <c r="LR106" s="40"/>
      <c r="LS106" s="40"/>
      <c r="LT106" s="40"/>
      <c r="LU106" s="40"/>
      <c r="LV106" s="40"/>
      <c r="LW106" s="40"/>
      <c r="LX106" s="40"/>
      <c r="LY106" s="510">
        <f t="shared" ref="LY106:LY133" si="1083">COUNTA(LZ106:MD106)</f>
        <v>0</v>
      </c>
      <c r="LZ106" s="40"/>
      <c r="MA106" s="40"/>
      <c r="MB106" s="40"/>
      <c r="MC106" s="40"/>
      <c r="MD106" s="40"/>
      <c r="ME106" s="510">
        <f t="shared" ref="ME106:ME132" si="1084">COUNTA(MF106:MI106)</f>
        <v>0</v>
      </c>
      <c r="MF106" s="40"/>
      <c r="MG106" s="40"/>
      <c r="MH106" s="40"/>
      <c r="MI106" s="40"/>
      <c r="MJ106" s="510">
        <f t="shared" ref="MJ106:MJ133" si="1085">COUNTA(MK106:MP106)</f>
        <v>0</v>
      </c>
      <c r="MK106" s="40"/>
      <c r="ML106" s="40"/>
      <c r="MM106" s="40"/>
      <c r="MN106" s="40"/>
      <c r="MO106" s="40"/>
      <c r="MP106" s="40"/>
      <c r="MQ106" s="163"/>
      <c r="MR106" s="40"/>
      <c r="MS106" s="40"/>
      <c r="MT106" s="40"/>
      <c r="MU106" s="40"/>
      <c r="MV106" s="40"/>
      <c r="MW106" s="40"/>
      <c r="MX106" s="40"/>
      <c r="MY106" s="40"/>
      <c r="MZ106" s="40"/>
      <c r="NA106" s="34"/>
      <c r="NB106" s="34"/>
      <c r="NC106" s="34" t="s">
        <v>1104</v>
      </c>
      <c r="ND106" s="34"/>
    </row>
    <row r="107" spans="1:368">
      <c r="A107" s="1248">
        <v>69</v>
      </c>
      <c r="B107" s="50" t="s">
        <v>362</v>
      </c>
      <c r="C107" s="51">
        <v>2015</v>
      </c>
      <c r="D107" s="34" t="s">
        <v>80</v>
      </c>
      <c r="E107" s="34" t="s">
        <v>23</v>
      </c>
      <c r="F107" s="34" t="s">
        <v>39</v>
      </c>
      <c r="G107" s="35">
        <v>12</v>
      </c>
      <c r="H107" s="42">
        <v>0.5</v>
      </c>
      <c r="I107" s="43"/>
      <c r="J107" s="2" t="s">
        <v>363</v>
      </c>
      <c r="K107" s="52" t="s">
        <v>105</v>
      </c>
      <c r="L107" s="52" t="s">
        <v>122</v>
      </c>
      <c r="M107" s="2" t="s">
        <v>364</v>
      </c>
      <c r="N107" s="2" t="s">
        <v>365</v>
      </c>
      <c r="O107" s="2" t="s">
        <v>39</v>
      </c>
      <c r="P107" s="42">
        <v>1</v>
      </c>
      <c r="Q107" s="2" t="s">
        <v>25</v>
      </c>
      <c r="R107" s="34" t="s">
        <v>299</v>
      </c>
      <c r="S107" s="39" t="s">
        <v>366</v>
      </c>
      <c r="T107" s="39" t="s">
        <v>367</v>
      </c>
      <c r="U107" s="34" t="s">
        <v>89</v>
      </c>
      <c r="V107" s="153"/>
      <c r="W107" s="657">
        <f t="shared" si="1015"/>
        <v>0</v>
      </c>
      <c r="X107" s="510">
        <f t="shared" si="1016"/>
        <v>0</v>
      </c>
      <c r="Y107" s="40"/>
      <c r="Z107" s="510">
        <f t="shared" si="1017"/>
        <v>0</v>
      </c>
      <c r="AA107" s="40"/>
      <c r="AB107" s="510">
        <f t="shared" si="1018"/>
        <v>0</v>
      </c>
      <c r="AC107" s="40"/>
      <c r="AD107" s="510">
        <f t="shared" si="1019"/>
        <v>0</v>
      </c>
      <c r="AE107" s="40"/>
      <c r="AF107" s="40"/>
      <c r="AG107" s="40"/>
      <c r="AH107" s="40"/>
      <c r="AI107" s="510">
        <f t="shared" si="1020"/>
        <v>0</v>
      </c>
      <c r="AJ107" s="40"/>
      <c r="AK107" s="44"/>
      <c r="AL107" s="40"/>
      <c r="AM107" s="351">
        <f t="shared" si="1021"/>
        <v>0</v>
      </c>
      <c r="AN107" s="40"/>
      <c r="AO107" s="40"/>
      <c r="AP107" s="40"/>
      <c r="AQ107" s="40"/>
      <c r="AR107" s="40"/>
      <c r="AS107" s="40"/>
      <c r="AT107" s="40"/>
      <c r="AU107" s="40"/>
      <c r="AV107" s="40"/>
      <c r="AW107" s="40"/>
      <c r="AX107" s="40"/>
      <c r="AY107" s="44"/>
      <c r="AZ107" s="40"/>
      <c r="BA107" s="44"/>
      <c r="BB107" s="40"/>
      <c r="BC107" s="510">
        <f t="shared" si="1022"/>
        <v>0</v>
      </c>
      <c r="BD107" s="40"/>
      <c r="BE107" s="40"/>
      <c r="BF107" s="510">
        <f t="shared" si="1023"/>
        <v>0</v>
      </c>
      <c r="BG107" s="40"/>
      <c r="BH107" s="40"/>
      <c r="BI107" s="40"/>
      <c r="BJ107" s="40"/>
      <c r="BK107" s="657">
        <f t="shared" si="1024"/>
        <v>0</v>
      </c>
      <c r="BL107" s="40"/>
      <c r="BM107" s="40"/>
      <c r="BN107" s="510">
        <f t="shared" si="1025"/>
        <v>0</v>
      </c>
      <c r="BO107" s="40"/>
      <c r="BP107" s="40"/>
      <c r="BQ107" s="40"/>
      <c r="BR107" s="510">
        <f t="shared" si="1026"/>
        <v>0</v>
      </c>
      <c r="BS107" s="40"/>
      <c r="BT107" s="40"/>
      <c r="BU107" s="510">
        <f t="shared" si="1027"/>
        <v>0</v>
      </c>
      <c r="BV107" s="40"/>
      <c r="BW107" s="510">
        <f t="shared" si="1028"/>
        <v>0</v>
      </c>
      <c r="BX107" s="40"/>
      <c r="BZ107" s="510">
        <f t="shared" si="1029"/>
        <v>0</v>
      </c>
      <c r="CA107" s="40"/>
      <c r="CB107" s="40"/>
      <c r="CC107" s="40"/>
      <c r="CD107" s="40"/>
      <c r="CE107" s="657">
        <f t="shared" si="1030"/>
        <v>0</v>
      </c>
      <c r="CF107" s="40"/>
      <c r="CG107" s="510">
        <f t="shared" si="1031"/>
        <v>0</v>
      </c>
      <c r="CH107" s="40"/>
      <c r="CI107" s="44"/>
      <c r="CJ107" s="40"/>
      <c r="CK107" s="40"/>
      <c r="CL107" s="351">
        <f t="shared" si="1032"/>
        <v>0</v>
      </c>
      <c r="CM107" s="40"/>
      <c r="CN107" s="40"/>
      <c r="CO107" s="40"/>
      <c r="CP107" s="351">
        <f t="shared" si="1033"/>
        <v>0</v>
      </c>
      <c r="CQ107" s="40"/>
      <c r="CR107" s="40"/>
      <c r="CS107" s="40"/>
      <c r="CT107" s="40"/>
      <c r="CU107" s="40"/>
      <c r="CV107" s="40"/>
      <c r="CW107" s="40"/>
      <c r="CX107" s="351">
        <f t="shared" si="1034"/>
        <v>0</v>
      </c>
      <c r="CY107" s="40"/>
      <c r="CZ107" s="40"/>
      <c r="DA107" s="40"/>
      <c r="DB107" s="40"/>
      <c r="DC107" s="510">
        <f t="shared" si="1035"/>
        <v>0</v>
      </c>
      <c r="DD107" s="40"/>
      <c r="DE107" s="40"/>
      <c r="DF107" s="40"/>
      <c r="DG107" s="40"/>
      <c r="DH107" s="40"/>
      <c r="DI107" s="40"/>
      <c r="DJ107" s="40"/>
      <c r="DK107" s="40"/>
      <c r="DL107" s="40"/>
      <c r="DM107" s="40"/>
      <c r="DN107" s="40"/>
      <c r="DO107" s="510">
        <f t="shared" si="1036"/>
        <v>0</v>
      </c>
      <c r="DP107" s="40"/>
      <c r="DQ107" s="40"/>
      <c r="DR107" s="40"/>
      <c r="DS107" s="510">
        <f t="shared" si="1037"/>
        <v>0</v>
      </c>
      <c r="DT107" s="40"/>
      <c r="DU107" s="40"/>
      <c r="DV107" s="40"/>
      <c r="DW107" s="40"/>
      <c r="DX107" s="40"/>
      <c r="DY107" s="40"/>
      <c r="DZ107" s="40"/>
      <c r="EA107" s="657">
        <f t="shared" si="1038"/>
        <v>2</v>
      </c>
      <c r="EB107" s="40"/>
      <c r="EC107" s="510">
        <f t="shared" si="1039"/>
        <v>1</v>
      </c>
      <c r="ED107" s="351">
        <f t="shared" si="1040"/>
        <v>0</v>
      </c>
      <c r="EE107" s="40"/>
      <c r="EF107" s="40"/>
      <c r="EG107" s="40"/>
      <c r="EH107" s="40"/>
      <c r="EI107" s="44"/>
      <c r="EJ107" s="40"/>
      <c r="EK107" s="351">
        <f t="shared" si="1041"/>
        <v>1</v>
      </c>
      <c r="EL107" s="41" t="s">
        <v>627</v>
      </c>
      <c r="EM107" s="41"/>
      <c r="EN107" s="44"/>
      <c r="EO107" s="40"/>
      <c r="EP107" s="351">
        <f t="shared" si="1042"/>
        <v>0</v>
      </c>
      <c r="EQ107" s="40"/>
      <c r="ER107" s="40"/>
      <c r="ES107" s="40"/>
      <c r="ET107" s="40"/>
      <c r="EU107" s="40"/>
      <c r="EV107" s="40"/>
      <c r="EW107" s="510">
        <f t="shared" si="1043"/>
        <v>0</v>
      </c>
      <c r="EX107" s="351">
        <f t="shared" si="1044"/>
        <v>0</v>
      </c>
      <c r="EY107" s="40"/>
      <c r="EZ107" s="41"/>
      <c r="FA107" s="351">
        <f t="shared" si="1045"/>
        <v>0</v>
      </c>
      <c r="FB107" s="40"/>
      <c r="FC107" s="40"/>
      <c r="FD107" s="40"/>
      <c r="FE107" s="44"/>
      <c r="FF107" s="40"/>
      <c r="FG107" s="351">
        <f t="shared" si="1046"/>
        <v>0</v>
      </c>
      <c r="FH107" s="40"/>
      <c r="FI107" s="41"/>
      <c r="FJ107" s="351">
        <f t="shared" si="1047"/>
        <v>0</v>
      </c>
      <c r="FK107" s="40"/>
      <c r="FL107" s="40"/>
      <c r="FM107" s="40"/>
      <c r="FN107" s="657">
        <f t="shared" si="1048"/>
        <v>0</v>
      </c>
      <c r="FO107" s="40"/>
      <c r="FP107" s="510">
        <f t="shared" si="1049"/>
        <v>0</v>
      </c>
      <c r="FQ107" s="40"/>
      <c r="FR107" s="44"/>
      <c r="FS107" s="40"/>
      <c r="FT107" s="351">
        <f t="shared" si="1050"/>
        <v>0</v>
      </c>
      <c r="FU107" s="40"/>
      <c r="FV107" s="40"/>
      <c r="FW107" s="40"/>
      <c r="FX107" s="40"/>
      <c r="FY107" s="40"/>
      <c r="FZ107" s="44"/>
      <c r="GA107" s="40"/>
      <c r="GB107" s="510">
        <f t="shared" si="1051"/>
        <v>0</v>
      </c>
      <c r="GC107" s="40"/>
      <c r="GD107" s="40"/>
      <c r="GE107" s="40"/>
      <c r="GF107" s="510">
        <f t="shared" si="1052"/>
        <v>0</v>
      </c>
      <c r="GG107" s="40"/>
      <c r="GH107" s="657">
        <f t="shared" si="1053"/>
        <v>0</v>
      </c>
      <c r="GI107" s="40"/>
      <c r="GJ107" s="510">
        <f t="shared" si="1054"/>
        <v>0</v>
      </c>
      <c r="GK107" s="40"/>
      <c r="GL107" s="40"/>
      <c r="GM107" s="510">
        <f t="shared" si="1055"/>
        <v>0</v>
      </c>
      <c r="GN107" s="40"/>
      <c r="GO107" s="40"/>
      <c r="GP107" s="40"/>
      <c r="GQ107" s="40"/>
      <c r="GR107" s="40"/>
      <c r="GS107" s="657">
        <f t="shared" si="1056"/>
        <v>0</v>
      </c>
      <c r="GT107" s="40"/>
      <c r="GU107" s="510">
        <f t="shared" si="1057"/>
        <v>0</v>
      </c>
      <c r="GV107" s="351">
        <f t="shared" si="1058"/>
        <v>0</v>
      </c>
      <c r="GW107" s="40"/>
      <c r="GX107" s="40"/>
      <c r="GY107" s="351">
        <f t="shared" si="1059"/>
        <v>0</v>
      </c>
      <c r="GZ107" s="40"/>
      <c r="HA107" s="40"/>
      <c r="HB107" s="40"/>
      <c r="HC107" s="40"/>
      <c r="HD107" s="40"/>
      <c r="HE107" s="40"/>
      <c r="HF107" s="40"/>
      <c r="HG107" s="40"/>
      <c r="HH107" s="510">
        <f t="shared" si="1060"/>
        <v>0</v>
      </c>
      <c r="HI107" s="40"/>
      <c r="HJ107" s="40"/>
      <c r="HK107" s="40"/>
      <c r="HL107" s="40"/>
      <c r="HM107" s="40"/>
      <c r="HN107" s="40"/>
      <c r="HO107" s="510">
        <f t="shared" si="1061"/>
        <v>0</v>
      </c>
      <c r="HP107" s="351">
        <f t="shared" si="1062"/>
        <v>0</v>
      </c>
      <c r="HQ107" s="40"/>
      <c r="HR107" s="40"/>
      <c r="HS107" s="40"/>
      <c r="HT107" s="351">
        <f t="shared" si="1063"/>
        <v>0</v>
      </c>
      <c r="HU107" s="40"/>
      <c r="HV107" s="40"/>
      <c r="HW107" s="40"/>
      <c r="HX107" s="40"/>
      <c r="HY107" s="44"/>
      <c r="HZ107" s="40"/>
      <c r="IA107" s="657">
        <f t="shared" si="1064"/>
        <v>0</v>
      </c>
      <c r="IB107" s="510">
        <f t="shared" si="1065"/>
        <v>0</v>
      </c>
      <c r="IC107" s="40"/>
      <c r="ID107" s="40"/>
      <c r="IE107" s="40"/>
      <c r="IF107" s="40"/>
      <c r="IG107" s="40"/>
      <c r="IH107" s="40"/>
      <c r="II107" s="40"/>
      <c r="IJ107" s="40"/>
      <c r="IK107" s="657">
        <f t="shared" si="1066"/>
        <v>0</v>
      </c>
      <c r="IL107" s="510">
        <f t="shared" si="1067"/>
        <v>0</v>
      </c>
      <c r="IM107" s="40"/>
      <c r="IN107" s="40"/>
      <c r="IO107" s="40"/>
      <c r="IP107" s="40"/>
      <c r="IQ107" s="40"/>
      <c r="IR107" s="40"/>
      <c r="IS107" s="657">
        <f t="shared" si="1068"/>
        <v>0</v>
      </c>
      <c r="IT107" s="40"/>
      <c r="IU107" s="40"/>
      <c r="IV107" s="510">
        <f t="shared" si="1069"/>
        <v>0</v>
      </c>
      <c r="IW107" s="40"/>
      <c r="IX107" s="40"/>
      <c r="IY107" s="44"/>
      <c r="IZ107" s="40"/>
      <c r="JA107" s="40"/>
      <c r="JB107" s="44"/>
      <c r="JC107" s="40"/>
      <c r="JD107" s="40"/>
      <c r="JE107" s="40"/>
      <c r="JF107" s="44"/>
      <c r="JG107" s="40"/>
      <c r="JH107" s="510">
        <f t="shared" si="1070"/>
        <v>0</v>
      </c>
      <c r="JI107" s="40"/>
      <c r="JJ107" s="40"/>
      <c r="JK107" s="40"/>
      <c r="JL107" s="40"/>
      <c r="JM107" s="510">
        <f t="shared" si="1071"/>
        <v>0</v>
      </c>
      <c r="JN107" s="40"/>
      <c r="JO107" s="513"/>
      <c r="JP107" s="657">
        <f t="shared" si="1072"/>
        <v>0</v>
      </c>
      <c r="JQ107" s="510">
        <f t="shared" si="1073"/>
        <v>0</v>
      </c>
      <c r="JR107" s="436"/>
      <c r="JS107" s="40"/>
      <c r="JT107" s="40"/>
      <c r="JU107" s="40"/>
      <c r="JV107" s="40"/>
      <c r="JW107" s="40"/>
      <c r="JX107" s="40"/>
      <c r="JY107" s="40"/>
      <c r="JZ107" s="40"/>
      <c r="KA107" s="40"/>
      <c r="KB107" s="40"/>
      <c r="KC107" s="40"/>
      <c r="KD107" s="510">
        <f t="shared" si="1074"/>
        <v>0</v>
      </c>
      <c r="KE107" s="40"/>
      <c r="KF107" s="40"/>
      <c r="KG107" s="40"/>
      <c r="KH107" s="510">
        <f t="shared" si="1075"/>
        <v>0</v>
      </c>
      <c r="KI107" s="40"/>
      <c r="KJ107" s="40"/>
      <c r="KK107" s="40"/>
      <c r="KL107" s="40"/>
      <c r="KM107" s="510">
        <f t="shared" si="1076"/>
        <v>0</v>
      </c>
      <c r="KN107" s="40"/>
      <c r="KO107" s="40"/>
      <c r="KP107" s="40"/>
      <c r="KQ107" s="510">
        <f t="shared" si="1077"/>
        <v>0</v>
      </c>
      <c r="KR107" s="40"/>
      <c r="KS107" s="40"/>
      <c r="KT107" s="40"/>
      <c r="KU107" s="657">
        <f t="shared" si="1078"/>
        <v>0</v>
      </c>
      <c r="KV107" s="510">
        <f t="shared" si="1079"/>
        <v>0</v>
      </c>
      <c r="KW107" s="40"/>
      <c r="KX107" s="40"/>
      <c r="KY107" s="40"/>
      <c r="KZ107" s="40"/>
      <c r="LA107" s="40"/>
      <c r="LB107" s="510">
        <f t="shared" si="1080"/>
        <v>0</v>
      </c>
      <c r="LC107" s="40"/>
      <c r="LD107" s="40"/>
      <c r="LE107" s="40"/>
      <c r="LF107" s="351">
        <f t="shared" si="1081"/>
        <v>0</v>
      </c>
      <c r="LG107" s="40"/>
      <c r="LH107" s="40"/>
      <c r="LI107" s="40"/>
      <c r="LJ107" s="510">
        <f t="shared" si="1082"/>
        <v>0</v>
      </c>
      <c r="LK107" s="40"/>
      <c r="LL107" s="40"/>
      <c r="LM107" s="40"/>
      <c r="LN107" s="40"/>
      <c r="LO107" s="40"/>
      <c r="LP107" s="40"/>
      <c r="LQ107" s="40"/>
      <c r="LR107" s="40"/>
      <c r="LS107" s="40"/>
      <c r="LT107" s="40"/>
      <c r="LU107" s="40"/>
      <c r="LV107" s="40"/>
      <c r="LW107" s="40"/>
      <c r="LX107" s="40"/>
      <c r="LY107" s="510">
        <f t="shared" si="1083"/>
        <v>0</v>
      </c>
      <c r="LZ107" s="40"/>
      <c r="MA107" s="40"/>
      <c r="MB107" s="40"/>
      <c r="MC107" s="40"/>
      <c r="MD107" s="40"/>
      <c r="ME107" s="510">
        <f t="shared" si="1084"/>
        <v>0</v>
      </c>
      <c r="MF107" s="40"/>
      <c r="MG107" s="40"/>
      <c r="MH107" s="40"/>
      <c r="MI107" s="40"/>
      <c r="MJ107" s="510">
        <f t="shared" si="1085"/>
        <v>0</v>
      </c>
      <c r="MK107" s="40"/>
      <c r="ML107" s="40"/>
      <c r="MM107" s="40"/>
      <c r="MN107" s="40"/>
      <c r="MO107" s="40"/>
      <c r="MP107" s="40"/>
      <c r="MQ107" s="163"/>
      <c r="MR107" s="40"/>
      <c r="MS107" s="40"/>
      <c r="MT107" s="40"/>
      <c r="MU107" s="40"/>
      <c r="MV107" s="40"/>
      <c r="MW107" s="40"/>
      <c r="MX107" s="40"/>
      <c r="MY107" s="40"/>
      <c r="MZ107" s="40"/>
      <c r="NA107" s="34" t="s">
        <v>1049</v>
      </c>
      <c r="NB107" s="34"/>
      <c r="NC107" s="34" t="s">
        <v>1105</v>
      </c>
      <c r="ND107" s="34"/>
    </row>
    <row r="108" spans="1:368">
      <c r="A108" s="1248">
        <v>70</v>
      </c>
      <c r="B108" s="50" t="s">
        <v>368</v>
      </c>
      <c r="C108" s="51">
        <v>2016</v>
      </c>
      <c r="D108" s="34" t="s">
        <v>369</v>
      </c>
      <c r="E108" s="34" t="s">
        <v>23</v>
      </c>
      <c r="F108" s="34" t="s">
        <v>24</v>
      </c>
      <c r="G108" s="35">
        <v>50</v>
      </c>
      <c r="H108" s="42">
        <v>0.74</v>
      </c>
      <c r="I108" s="43"/>
      <c r="J108" s="2" t="s">
        <v>370</v>
      </c>
      <c r="K108" s="52" t="s">
        <v>105</v>
      </c>
      <c r="L108" s="52" t="s">
        <v>371</v>
      </c>
      <c r="M108" s="2" t="s">
        <v>372</v>
      </c>
      <c r="N108" s="2" t="s">
        <v>39</v>
      </c>
      <c r="O108" s="2" t="s">
        <v>373</v>
      </c>
      <c r="P108" s="42">
        <v>1</v>
      </c>
      <c r="Q108" s="2" t="s">
        <v>25</v>
      </c>
      <c r="R108" s="34" t="s">
        <v>299</v>
      </c>
      <c r="S108" s="39" t="s">
        <v>374</v>
      </c>
      <c r="T108" s="39" t="s">
        <v>301</v>
      </c>
      <c r="U108" s="34" t="s">
        <v>89</v>
      </c>
      <c r="V108" s="153"/>
      <c r="W108" s="657">
        <f t="shared" si="1015"/>
        <v>0</v>
      </c>
      <c r="X108" s="510">
        <f t="shared" si="1016"/>
        <v>0</v>
      </c>
      <c r="Y108" s="40"/>
      <c r="Z108" s="510">
        <f t="shared" si="1017"/>
        <v>0</v>
      </c>
      <c r="AA108" s="40"/>
      <c r="AB108" s="510">
        <f t="shared" si="1018"/>
        <v>0</v>
      </c>
      <c r="AC108" s="40"/>
      <c r="AD108" s="510">
        <f t="shared" si="1019"/>
        <v>0</v>
      </c>
      <c r="AE108" s="40"/>
      <c r="AF108" s="40"/>
      <c r="AG108" s="40"/>
      <c r="AH108" s="40"/>
      <c r="AI108" s="510">
        <f t="shared" si="1020"/>
        <v>0</v>
      </c>
      <c r="AJ108" s="40"/>
      <c r="AK108" s="44"/>
      <c r="AL108" s="40"/>
      <c r="AM108" s="351">
        <f t="shared" si="1021"/>
        <v>0</v>
      </c>
      <c r="AN108" s="40"/>
      <c r="AO108" s="40"/>
      <c r="AP108" s="40"/>
      <c r="AQ108" s="40"/>
      <c r="AR108" s="40"/>
      <c r="AS108" s="40"/>
      <c r="AT108" s="40"/>
      <c r="AU108" s="40"/>
      <c r="AV108" s="40"/>
      <c r="AW108" s="40"/>
      <c r="AX108" s="40"/>
      <c r="AY108" s="44"/>
      <c r="AZ108" s="40"/>
      <c r="BA108" s="44"/>
      <c r="BB108" s="40"/>
      <c r="BC108" s="510">
        <f t="shared" si="1022"/>
        <v>0</v>
      </c>
      <c r="BD108" s="40"/>
      <c r="BE108" s="40"/>
      <c r="BF108" s="510">
        <f t="shared" si="1023"/>
        <v>0</v>
      </c>
      <c r="BG108" s="40"/>
      <c r="BH108" s="40"/>
      <c r="BI108" s="40"/>
      <c r="BJ108" s="40"/>
      <c r="BK108" s="657">
        <f t="shared" si="1024"/>
        <v>0</v>
      </c>
      <c r="BL108" s="41" t="s">
        <v>627</v>
      </c>
      <c r="BM108" s="40"/>
      <c r="BN108" s="510">
        <f t="shared" si="1025"/>
        <v>0</v>
      </c>
      <c r="BO108" s="40"/>
      <c r="BP108" s="40"/>
      <c r="BQ108" s="40"/>
      <c r="BR108" s="510">
        <f t="shared" si="1026"/>
        <v>0</v>
      </c>
      <c r="BS108" s="40"/>
      <c r="BT108" s="40"/>
      <c r="BU108" s="510">
        <f t="shared" si="1027"/>
        <v>0</v>
      </c>
      <c r="BV108" s="40"/>
      <c r="BW108" s="510">
        <f t="shared" si="1028"/>
        <v>0</v>
      </c>
      <c r="BX108" s="40"/>
      <c r="BZ108" s="510">
        <f t="shared" si="1029"/>
        <v>0</v>
      </c>
      <c r="CA108" s="40"/>
      <c r="CB108" s="40"/>
      <c r="CC108" s="40"/>
      <c r="CD108" s="40"/>
      <c r="CE108" s="657">
        <f t="shared" si="1030"/>
        <v>0</v>
      </c>
      <c r="CF108" s="40"/>
      <c r="CG108" s="510">
        <f t="shared" si="1031"/>
        <v>0</v>
      </c>
      <c r="CH108" s="40"/>
      <c r="CI108" s="44"/>
      <c r="CJ108" s="40"/>
      <c r="CK108" s="40"/>
      <c r="CL108" s="351">
        <f t="shared" si="1032"/>
        <v>0</v>
      </c>
      <c r="CM108" s="40"/>
      <c r="CN108" s="40"/>
      <c r="CO108" s="40"/>
      <c r="CP108" s="351">
        <f t="shared" si="1033"/>
        <v>0</v>
      </c>
      <c r="CQ108" s="40"/>
      <c r="CR108" s="40"/>
      <c r="CS108" s="40"/>
      <c r="CT108" s="40"/>
      <c r="CU108" s="40"/>
      <c r="CV108" s="40"/>
      <c r="CW108" s="40"/>
      <c r="CX108" s="351">
        <f t="shared" si="1034"/>
        <v>0</v>
      </c>
      <c r="CY108" s="40"/>
      <c r="CZ108" s="40"/>
      <c r="DA108" s="40"/>
      <c r="DB108" s="40"/>
      <c r="DC108" s="510">
        <f t="shared" si="1035"/>
        <v>0</v>
      </c>
      <c r="DD108" s="40"/>
      <c r="DE108" s="40"/>
      <c r="DF108" s="40"/>
      <c r="DG108" s="40"/>
      <c r="DH108" s="40"/>
      <c r="DI108" s="40"/>
      <c r="DJ108" s="40"/>
      <c r="DK108" s="40"/>
      <c r="DL108" s="40"/>
      <c r="DM108" s="40"/>
      <c r="DN108" s="40"/>
      <c r="DO108" s="510">
        <f t="shared" si="1036"/>
        <v>0</v>
      </c>
      <c r="DP108" s="40"/>
      <c r="DQ108" s="40"/>
      <c r="DR108" s="40"/>
      <c r="DS108" s="510">
        <f t="shared" si="1037"/>
        <v>0</v>
      </c>
      <c r="DT108" s="40"/>
      <c r="DU108" s="40"/>
      <c r="DV108" s="40"/>
      <c r="DW108" s="40"/>
      <c r="DX108" s="40"/>
      <c r="DY108" s="40"/>
      <c r="DZ108" s="40"/>
      <c r="EA108" s="657">
        <f t="shared" si="1038"/>
        <v>0</v>
      </c>
      <c r="EB108" s="40"/>
      <c r="EC108" s="510">
        <f t="shared" si="1039"/>
        <v>0</v>
      </c>
      <c r="ED108" s="351">
        <f t="shared" si="1040"/>
        <v>0</v>
      </c>
      <c r="EE108" s="40"/>
      <c r="EF108" s="40"/>
      <c r="EG108" s="40"/>
      <c r="EH108" s="40"/>
      <c r="EI108" s="44"/>
      <c r="EJ108" s="40"/>
      <c r="EK108" s="351">
        <f t="shared" si="1041"/>
        <v>0</v>
      </c>
      <c r="EL108" s="40"/>
      <c r="EM108" s="40"/>
      <c r="EN108" s="44"/>
      <c r="EO108" s="40"/>
      <c r="EP108" s="351">
        <f t="shared" si="1042"/>
        <v>0</v>
      </c>
      <c r="EQ108" s="40"/>
      <c r="ER108" s="40"/>
      <c r="ES108" s="40"/>
      <c r="ET108" s="40"/>
      <c r="EU108" s="40"/>
      <c r="EV108" s="40"/>
      <c r="EW108" s="510">
        <f t="shared" si="1043"/>
        <v>0</v>
      </c>
      <c r="EX108" s="351">
        <f t="shared" si="1044"/>
        <v>0</v>
      </c>
      <c r="EY108" s="40"/>
      <c r="EZ108" s="40"/>
      <c r="FA108" s="351">
        <f t="shared" si="1045"/>
        <v>0</v>
      </c>
      <c r="FB108" s="40"/>
      <c r="FC108" s="40"/>
      <c r="FD108" s="40"/>
      <c r="FE108" s="44"/>
      <c r="FF108" s="40"/>
      <c r="FG108" s="351">
        <f t="shared" si="1046"/>
        <v>0</v>
      </c>
      <c r="FH108" s="40"/>
      <c r="FI108" s="40"/>
      <c r="FJ108" s="351">
        <f t="shared" si="1047"/>
        <v>0</v>
      </c>
      <c r="FK108" s="40"/>
      <c r="FL108" s="40"/>
      <c r="FM108" s="40"/>
      <c r="FN108" s="657">
        <f t="shared" si="1048"/>
        <v>0</v>
      </c>
      <c r="FO108" s="40"/>
      <c r="FP108" s="510">
        <f t="shared" si="1049"/>
        <v>0</v>
      </c>
      <c r="FQ108" s="40"/>
      <c r="FR108" s="44"/>
      <c r="FS108" s="40"/>
      <c r="FT108" s="351">
        <f t="shared" si="1050"/>
        <v>0</v>
      </c>
      <c r="FU108" s="40"/>
      <c r="FV108" s="40"/>
      <c r="FW108" s="40"/>
      <c r="FX108" s="40"/>
      <c r="FY108" s="40"/>
      <c r="FZ108" s="44"/>
      <c r="GA108" s="40"/>
      <c r="GB108" s="510">
        <f t="shared" si="1051"/>
        <v>0</v>
      </c>
      <c r="GC108" s="40"/>
      <c r="GD108" s="40"/>
      <c r="GE108" s="40"/>
      <c r="GF108" s="510">
        <f t="shared" si="1052"/>
        <v>0</v>
      </c>
      <c r="GG108" s="40"/>
      <c r="GH108" s="657">
        <f t="shared" si="1053"/>
        <v>0</v>
      </c>
      <c r="GI108" s="41" t="s">
        <v>627</v>
      </c>
      <c r="GJ108" s="510">
        <f t="shared" si="1054"/>
        <v>0</v>
      </c>
      <c r="GK108" s="40"/>
      <c r="GL108" s="40"/>
      <c r="GM108" s="510">
        <f t="shared" si="1055"/>
        <v>0</v>
      </c>
      <c r="GN108" s="40"/>
      <c r="GO108" s="40"/>
      <c r="GP108" s="40"/>
      <c r="GQ108" s="40"/>
      <c r="GR108" s="41"/>
      <c r="GS108" s="657">
        <f t="shared" si="1056"/>
        <v>0</v>
      </c>
      <c r="GT108" s="40"/>
      <c r="GU108" s="510">
        <f t="shared" si="1057"/>
        <v>0</v>
      </c>
      <c r="GV108" s="351">
        <f t="shared" si="1058"/>
        <v>0</v>
      </c>
      <c r="GW108" s="40"/>
      <c r="GX108" s="40"/>
      <c r="GY108" s="351">
        <f t="shared" si="1059"/>
        <v>0</v>
      </c>
      <c r="GZ108" s="40"/>
      <c r="HA108" s="40"/>
      <c r="HB108" s="40"/>
      <c r="HC108" s="40"/>
      <c r="HD108" s="40"/>
      <c r="HE108" s="40"/>
      <c r="HF108" s="40"/>
      <c r="HG108" s="40"/>
      <c r="HH108" s="510">
        <f t="shared" si="1060"/>
        <v>0</v>
      </c>
      <c r="HI108" s="40"/>
      <c r="HJ108" s="40"/>
      <c r="HK108" s="40"/>
      <c r="HL108" s="40"/>
      <c r="HM108" s="40"/>
      <c r="HN108" s="40"/>
      <c r="HO108" s="510">
        <f t="shared" si="1061"/>
        <v>0</v>
      </c>
      <c r="HP108" s="351">
        <f t="shared" si="1062"/>
        <v>0</v>
      </c>
      <c r="HQ108" s="40"/>
      <c r="HR108" s="40"/>
      <c r="HS108" s="40"/>
      <c r="HT108" s="351">
        <f t="shared" si="1063"/>
        <v>0</v>
      </c>
      <c r="HU108" s="40"/>
      <c r="HV108" s="40"/>
      <c r="HW108" s="40"/>
      <c r="HX108" s="40"/>
      <c r="HY108" s="44"/>
      <c r="HZ108" s="40"/>
      <c r="IA108" s="657">
        <f t="shared" si="1064"/>
        <v>0</v>
      </c>
      <c r="IB108" s="510">
        <f t="shared" si="1065"/>
        <v>0</v>
      </c>
      <c r="IC108" s="40"/>
      <c r="ID108" s="40"/>
      <c r="IE108" s="40"/>
      <c r="IF108" s="40"/>
      <c r="IG108" s="40"/>
      <c r="IH108" s="40"/>
      <c r="II108" s="40"/>
      <c r="IJ108" s="40"/>
      <c r="IK108" s="657">
        <f t="shared" si="1066"/>
        <v>0</v>
      </c>
      <c r="IL108" s="510">
        <f t="shared" si="1067"/>
        <v>0</v>
      </c>
      <c r="IM108" s="40"/>
      <c r="IN108" s="40"/>
      <c r="IO108" s="40"/>
      <c r="IP108" s="40"/>
      <c r="IQ108" s="40"/>
      <c r="IR108" s="40"/>
      <c r="IS108" s="657">
        <f t="shared" si="1068"/>
        <v>0</v>
      </c>
      <c r="IT108" s="40"/>
      <c r="IU108" s="40"/>
      <c r="IV108" s="510">
        <f t="shared" si="1069"/>
        <v>0</v>
      </c>
      <c r="IW108" s="40"/>
      <c r="IX108" s="40"/>
      <c r="IY108" s="44"/>
      <c r="IZ108" s="40"/>
      <c r="JA108" s="40"/>
      <c r="JB108" s="44"/>
      <c r="JC108" s="40"/>
      <c r="JD108" s="40"/>
      <c r="JE108" s="40"/>
      <c r="JF108" s="44"/>
      <c r="JG108" s="40"/>
      <c r="JH108" s="510">
        <f t="shared" si="1070"/>
        <v>0</v>
      </c>
      <c r="JI108" s="40"/>
      <c r="JJ108" s="40"/>
      <c r="JK108" s="40"/>
      <c r="JL108" s="40"/>
      <c r="JM108" s="510">
        <f t="shared" si="1071"/>
        <v>0</v>
      </c>
      <c r="JN108" s="40"/>
      <c r="JO108" s="513"/>
      <c r="JP108" s="657">
        <f t="shared" si="1072"/>
        <v>0</v>
      </c>
      <c r="JQ108" s="510">
        <f t="shared" si="1073"/>
        <v>0</v>
      </c>
      <c r="JR108" s="436"/>
      <c r="JS108" s="40"/>
      <c r="JT108" s="40"/>
      <c r="JU108" s="40"/>
      <c r="JV108" s="40"/>
      <c r="JW108" s="40"/>
      <c r="JX108" s="40"/>
      <c r="JY108" s="40"/>
      <c r="JZ108" s="40"/>
      <c r="KA108" s="40"/>
      <c r="KB108" s="40"/>
      <c r="KC108" s="40"/>
      <c r="KD108" s="510">
        <f t="shared" si="1074"/>
        <v>0</v>
      </c>
      <c r="KE108" s="40"/>
      <c r="KF108" s="40"/>
      <c r="KG108" s="40"/>
      <c r="KH108" s="510">
        <f t="shared" si="1075"/>
        <v>0</v>
      </c>
      <c r="KI108" s="40"/>
      <c r="KJ108" s="40"/>
      <c r="KK108" s="40"/>
      <c r="KL108" s="40"/>
      <c r="KM108" s="510">
        <f t="shared" si="1076"/>
        <v>0</v>
      </c>
      <c r="KN108" s="40"/>
      <c r="KO108" s="40"/>
      <c r="KP108" s="40"/>
      <c r="KQ108" s="510">
        <f t="shared" si="1077"/>
        <v>0</v>
      </c>
      <c r="KR108" s="40"/>
      <c r="KS108" s="40"/>
      <c r="KT108" s="40"/>
      <c r="KU108" s="657">
        <f t="shared" si="1078"/>
        <v>0</v>
      </c>
      <c r="KV108" s="510">
        <f t="shared" si="1079"/>
        <v>0</v>
      </c>
      <c r="KW108" s="40"/>
      <c r="KX108" s="40"/>
      <c r="KY108" s="40"/>
      <c r="KZ108" s="40"/>
      <c r="LA108" s="40"/>
      <c r="LB108" s="510">
        <f t="shared" si="1080"/>
        <v>0</v>
      </c>
      <c r="LC108" s="40"/>
      <c r="LD108" s="40"/>
      <c r="LE108" s="40"/>
      <c r="LF108" s="351">
        <f t="shared" si="1081"/>
        <v>0</v>
      </c>
      <c r="LG108" s="40"/>
      <c r="LH108" s="40"/>
      <c r="LI108" s="40"/>
      <c r="LJ108" s="510">
        <f t="shared" si="1082"/>
        <v>0</v>
      </c>
      <c r="LK108" s="40"/>
      <c r="LL108" s="40"/>
      <c r="LM108" s="40"/>
      <c r="LN108" s="40"/>
      <c r="LO108" s="40"/>
      <c r="LP108" s="40"/>
      <c r="LQ108" s="40"/>
      <c r="LR108" s="40"/>
      <c r="LS108" s="40"/>
      <c r="LT108" s="40"/>
      <c r="LU108" s="40"/>
      <c r="LV108" s="40"/>
      <c r="LW108" s="40"/>
      <c r="LX108" s="40"/>
      <c r="LY108" s="510">
        <f t="shared" si="1083"/>
        <v>0</v>
      </c>
      <c r="LZ108" s="40"/>
      <c r="MA108" s="40"/>
      <c r="MB108" s="40"/>
      <c r="MC108" s="40"/>
      <c r="MD108" s="40"/>
      <c r="ME108" s="510">
        <f t="shared" si="1084"/>
        <v>0</v>
      </c>
      <c r="MF108" s="40"/>
      <c r="MG108" s="40"/>
      <c r="MH108" s="40"/>
      <c r="MI108" s="40"/>
      <c r="MJ108" s="510">
        <f t="shared" si="1085"/>
        <v>0</v>
      </c>
      <c r="MK108" s="40"/>
      <c r="ML108" s="40"/>
      <c r="MM108" s="40"/>
      <c r="MN108" s="40"/>
      <c r="MO108" s="40"/>
      <c r="MP108" s="40"/>
      <c r="MQ108" s="163"/>
      <c r="MR108" s="40"/>
      <c r="MS108" s="40"/>
      <c r="MT108" s="40"/>
      <c r="MU108" s="40"/>
      <c r="MV108" s="40"/>
      <c r="MW108" s="40"/>
      <c r="MX108" s="40"/>
      <c r="MY108" s="40"/>
      <c r="MZ108" s="40"/>
      <c r="NA108" s="34" t="s">
        <v>1106</v>
      </c>
      <c r="NB108" s="34"/>
      <c r="NC108" s="34" t="s">
        <v>1107</v>
      </c>
      <c r="ND108" s="34"/>
    </row>
    <row r="109" spans="1:368">
      <c r="A109" s="1248">
        <v>71</v>
      </c>
      <c r="B109" s="50" t="s">
        <v>375</v>
      </c>
      <c r="C109" s="51">
        <v>2016</v>
      </c>
      <c r="D109" s="34" t="s">
        <v>376</v>
      </c>
      <c r="E109" s="34" t="s">
        <v>120</v>
      </c>
      <c r="F109" s="34" t="s">
        <v>24</v>
      </c>
      <c r="G109" s="35">
        <v>63</v>
      </c>
      <c r="H109" s="42">
        <v>0.61899999999999999</v>
      </c>
      <c r="I109" s="43"/>
      <c r="J109" s="2" t="s">
        <v>377</v>
      </c>
      <c r="K109" s="52" t="s">
        <v>105</v>
      </c>
      <c r="L109" s="52" t="s">
        <v>46</v>
      </c>
      <c r="M109" s="46" t="s">
        <v>378</v>
      </c>
      <c r="N109" s="2" t="s">
        <v>379</v>
      </c>
      <c r="O109" s="2" t="s">
        <v>380</v>
      </c>
      <c r="P109" s="42">
        <v>0</v>
      </c>
      <c r="Q109" s="2" t="s">
        <v>25</v>
      </c>
      <c r="R109" s="34" t="s">
        <v>299</v>
      </c>
      <c r="S109" s="39" t="s">
        <v>381</v>
      </c>
      <c r="T109" s="39" t="s">
        <v>301</v>
      </c>
      <c r="U109" s="34" t="s">
        <v>89</v>
      </c>
      <c r="V109" s="153"/>
      <c r="W109" s="657">
        <f t="shared" si="1015"/>
        <v>0</v>
      </c>
      <c r="X109" s="510">
        <f t="shared" si="1016"/>
        <v>0</v>
      </c>
      <c r="Y109" s="40"/>
      <c r="Z109" s="510">
        <f t="shared" si="1017"/>
        <v>0</v>
      </c>
      <c r="AA109" s="40"/>
      <c r="AB109" s="510">
        <f t="shared" si="1018"/>
        <v>0</v>
      </c>
      <c r="AC109" s="40"/>
      <c r="AD109" s="510">
        <f t="shared" si="1019"/>
        <v>0</v>
      </c>
      <c r="AE109" s="40"/>
      <c r="AF109" s="40"/>
      <c r="AG109" s="40"/>
      <c r="AH109" s="40"/>
      <c r="AI109" s="510">
        <f t="shared" si="1020"/>
        <v>0</v>
      </c>
      <c r="AJ109" s="40"/>
      <c r="AK109" s="44"/>
      <c r="AL109" s="40"/>
      <c r="AM109" s="351">
        <f t="shared" si="1021"/>
        <v>0</v>
      </c>
      <c r="AN109" s="40"/>
      <c r="AO109" s="40"/>
      <c r="AP109" s="40"/>
      <c r="AQ109" s="40"/>
      <c r="AR109" s="40"/>
      <c r="AS109" s="40"/>
      <c r="AT109" s="40"/>
      <c r="AU109" s="40"/>
      <c r="AV109" s="40"/>
      <c r="AW109" s="40"/>
      <c r="AX109" s="40"/>
      <c r="AY109" s="44"/>
      <c r="AZ109" s="40"/>
      <c r="BA109" s="44"/>
      <c r="BB109" s="40"/>
      <c r="BC109" s="510">
        <f t="shared" si="1022"/>
        <v>0</v>
      </c>
      <c r="BD109" s="40"/>
      <c r="BE109" s="40"/>
      <c r="BF109" s="510">
        <f t="shared" si="1023"/>
        <v>0</v>
      </c>
      <c r="BG109" s="40"/>
      <c r="BH109" s="40"/>
      <c r="BI109" s="40"/>
      <c r="BJ109" s="40"/>
      <c r="BK109" s="657">
        <f t="shared" si="1024"/>
        <v>3</v>
      </c>
      <c r="BL109" s="40">
        <v>41.3</v>
      </c>
      <c r="BM109" s="40"/>
      <c r="BN109" s="510">
        <f t="shared" si="1025"/>
        <v>0</v>
      </c>
      <c r="BO109" s="40"/>
      <c r="BP109" s="40"/>
      <c r="BQ109" s="40"/>
      <c r="BR109" s="510">
        <f t="shared" si="1026"/>
        <v>1</v>
      </c>
      <c r="BS109" s="40">
        <v>19</v>
      </c>
      <c r="BT109" s="40"/>
      <c r="BU109" s="510">
        <f t="shared" si="1027"/>
        <v>0</v>
      </c>
      <c r="BV109" s="40"/>
      <c r="BW109" s="510">
        <f t="shared" si="1028"/>
        <v>0</v>
      </c>
      <c r="BX109" s="40"/>
      <c r="BZ109" s="510">
        <f t="shared" si="1029"/>
        <v>0</v>
      </c>
      <c r="CA109" s="40"/>
      <c r="CB109" s="40"/>
      <c r="CC109" s="40"/>
      <c r="CD109" s="40"/>
      <c r="CE109" s="657">
        <f t="shared" si="1030"/>
        <v>10</v>
      </c>
      <c r="CF109" s="40"/>
      <c r="CG109" s="510">
        <f t="shared" si="1031"/>
        <v>3</v>
      </c>
      <c r="CH109" s="40"/>
      <c r="CI109" s="44"/>
      <c r="CJ109" s="40">
        <v>19</v>
      </c>
      <c r="CK109" s="40"/>
      <c r="CL109" s="351">
        <f t="shared" si="1032"/>
        <v>1</v>
      </c>
      <c r="CM109" s="40">
        <v>15.8</v>
      </c>
      <c r="CN109" s="40"/>
      <c r="CO109" s="40"/>
      <c r="CP109" s="351">
        <f t="shared" si="1033"/>
        <v>1</v>
      </c>
      <c r="CQ109" s="40"/>
      <c r="CR109" s="40">
        <v>11.1</v>
      </c>
      <c r="CS109" s="40"/>
      <c r="CT109" s="40"/>
      <c r="CU109" s="40"/>
      <c r="CV109" s="40"/>
      <c r="CW109" s="40"/>
      <c r="CX109" s="351">
        <f t="shared" si="1034"/>
        <v>0</v>
      </c>
      <c r="CY109" s="40"/>
      <c r="CZ109" s="40"/>
      <c r="DA109" s="40"/>
      <c r="DB109" s="40"/>
      <c r="DC109" s="510">
        <f t="shared" si="1035"/>
        <v>1</v>
      </c>
      <c r="DD109" s="40"/>
      <c r="DE109" s="40"/>
      <c r="DF109" s="40"/>
      <c r="DG109" s="40"/>
      <c r="DH109" s="40"/>
      <c r="DI109" s="40"/>
      <c r="DJ109" s="40"/>
      <c r="DK109" s="40"/>
      <c r="DL109" s="40"/>
      <c r="DM109" s="40"/>
      <c r="DN109" s="40">
        <v>12.6</v>
      </c>
      <c r="DO109" s="510">
        <f t="shared" si="1036"/>
        <v>1</v>
      </c>
      <c r="DP109" s="40">
        <v>11.1</v>
      </c>
      <c r="DQ109" s="40"/>
      <c r="DR109" s="40"/>
      <c r="DS109" s="510">
        <f t="shared" si="1037"/>
        <v>0</v>
      </c>
      <c r="DT109" s="40"/>
      <c r="DU109" s="40"/>
      <c r="DV109" s="40"/>
      <c r="DW109" s="40"/>
      <c r="DX109" s="40"/>
      <c r="DY109" s="40"/>
      <c r="DZ109" s="40"/>
      <c r="EA109" s="657">
        <f t="shared" si="1038"/>
        <v>0</v>
      </c>
      <c r="EB109" s="40"/>
      <c r="EC109" s="510">
        <f t="shared" si="1039"/>
        <v>0</v>
      </c>
      <c r="ED109" s="351">
        <f t="shared" si="1040"/>
        <v>0</v>
      </c>
      <c r="EE109" s="40"/>
      <c r="EF109" s="40"/>
      <c r="EG109" s="40"/>
      <c r="EH109" s="40"/>
      <c r="EI109" s="44"/>
      <c r="EJ109" s="40"/>
      <c r="EK109" s="351">
        <f t="shared" si="1041"/>
        <v>0</v>
      </c>
      <c r="EL109" s="40"/>
      <c r="EM109" s="40"/>
      <c r="EN109" s="44"/>
      <c r="EO109" s="40"/>
      <c r="EP109" s="351">
        <f t="shared" si="1042"/>
        <v>0</v>
      </c>
      <c r="EQ109" s="40"/>
      <c r="ER109" s="40"/>
      <c r="ES109" s="40"/>
      <c r="ET109" s="40"/>
      <c r="EU109" s="40"/>
      <c r="EV109" s="40"/>
      <c r="EW109" s="510">
        <f t="shared" si="1043"/>
        <v>0</v>
      </c>
      <c r="EX109" s="351">
        <f t="shared" si="1044"/>
        <v>0</v>
      </c>
      <c r="EY109" s="40"/>
      <c r="EZ109" s="40"/>
      <c r="FA109" s="351">
        <f t="shared" si="1045"/>
        <v>0</v>
      </c>
      <c r="FB109" s="40"/>
      <c r="FC109" s="40"/>
      <c r="FD109" s="40"/>
      <c r="FE109" s="44"/>
      <c r="FF109" s="40"/>
      <c r="FG109" s="351">
        <f t="shared" si="1046"/>
        <v>0</v>
      </c>
      <c r="FH109" s="40"/>
      <c r="FI109" s="40"/>
      <c r="FJ109" s="351">
        <f t="shared" si="1047"/>
        <v>0</v>
      </c>
      <c r="FK109" s="40"/>
      <c r="FL109" s="40"/>
      <c r="FM109" s="40"/>
      <c r="FN109" s="657">
        <f t="shared" si="1048"/>
        <v>0</v>
      </c>
      <c r="FO109" s="40"/>
      <c r="FP109" s="510">
        <f t="shared" si="1049"/>
        <v>0</v>
      </c>
      <c r="FQ109" s="40"/>
      <c r="FR109" s="44"/>
      <c r="FS109" s="40"/>
      <c r="FT109" s="351">
        <f t="shared" si="1050"/>
        <v>0</v>
      </c>
      <c r="FU109" s="40"/>
      <c r="FV109" s="40"/>
      <c r="FW109" s="40"/>
      <c r="FX109" s="40"/>
      <c r="FY109" s="40"/>
      <c r="FZ109" s="44"/>
      <c r="GA109" s="40"/>
      <c r="GB109" s="510">
        <f t="shared" si="1051"/>
        <v>0</v>
      </c>
      <c r="GC109" s="40"/>
      <c r="GD109" s="40"/>
      <c r="GE109" s="40"/>
      <c r="GF109" s="510">
        <f t="shared" si="1052"/>
        <v>0</v>
      </c>
      <c r="GG109" s="40"/>
      <c r="GH109" s="657">
        <f t="shared" si="1053"/>
        <v>0</v>
      </c>
      <c r="GI109" s="40"/>
      <c r="GJ109" s="510">
        <f t="shared" si="1054"/>
        <v>0</v>
      </c>
      <c r="GK109" s="40"/>
      <c r="GL109" s="40"/>
      <c r="GM109" s="510">
        <f t="shared" si="1055"/>
        <v>0</v>
      </c>
      <c r="GN109" s="40"/>
      <c r="GO109" s="40"/>
      <c r="GP109" s="40"/>
      <c r="GQ109" s="40"/>
      <c r="GR109" s="40"/>
      <c r="GS109" s="657">
        <f t="shared" si="1056"/>
        <v>0</v>
      </c>
      <c r="GT109" s="40"/>
      <c r="GU109" s="510">
        <f t="shared" si="1057"/>
        <v>0</v>
      </c>
      <c r="GV109" s="351">
        <f t="shared" si="1058"/>
        <v>0</v>
      </c>
      <c r="GW109" s="40"/>
      <c r="GX109" s="40"/>
      <c r="GY109" s="351">
        <f t="shared" si="1059"/>
        <v>0</v>
      </c>
      <c r="GZ109" s="40"/>
      <c r="HA109" s="40"/>
      <c r="HB109" s="40"/>
      <c r="HC109" s="40"/>
      <c r="HD109" s="40"/>
      <c r="HE109" s="40"/>
      <c r="HF109" s="40"/>
      <c r="HG109" s="40"/>
      <c r="HH109" s="510">
        <f t="shared" si="1060"/>
        <v>0</v>
      </c>
      <c r="HI109" s="40"/>
      <c r="HJ109" s="40"/>
      <c r="HK109" s="40"/>
      <c r="HL109" s="40"/>
      <c r="HM109" s="40"/>
      <c r="HN109" s="40"/>
      <c r="HO109" s="510">
        <f t="shared" si="1061"/>
        <v>0</v>
      </c>
      <c r="HP109" s="351">
        <f t="shared" si="1062"/>
        <v>0</v>
      </c>
      <c r="HQ109" s="40"/>
      <c r="HR109" s="40"/>
      <c r="HS109" s="40"/>
      <c r="HT109" s="351">
        <f t="shared" si="1063"/>
        <v>0</v>
      </c>
      <c r="HU109" s="40"/>
      <c r="HV109" s="40"/>
      <c r="HW109" s="40"/>
      <c r="HX109" s="40"/>
      <c r="HY109" s="44"/>
      <c r="HZ109" s="40"/>
      <c r="IA109" s="657">
        <f t="shared" si="1064"/>
        <v>0</v>
      </c>
      <c r="IB109" s="510">
        <f t="shared" si="1065"/>
        <v>0</v>
      </c>
      <c r="IC109" s="40"/>
      <c r="ID109" s="40"/>
      <c r="IE109" s="40"/>
      <c r="IF109" s="40"/>
      <c r="IG109" s="40"/>
      <c r="IH109" s="40"/>
      <c r="II109" s="40"/>
      <c r="IJ109" s="40"/>
      <c r="IK109" s="657">
        <f t="shared" si="1066"/>
        <v>0</v>
      </c>
      <c r="IL109" s="510">
        <f t="shared" si="1067"/>
        <v>0</v>
      </c>
      <c r="IM109" s="40"/>
      <c r="IN109" s="40"/>
      <c r="IO109" s="40"/>
      <c r="IP109" s="40"/>
      <c r="IQ109" s="40"/>
      <c r="IR109" s="40"/>
      <c r="IS109" s="657">
        <f t="shared" si="1068"/>
        <v>0</v>
      </c>
      <c r="IT109" s="40"/>
      <c r="IU109" s="40"/>
      <c r="IV109" s="510">
        <f t="shared" si="1069"/>
        <v>0</v>
      </c>
      <c r="IW109" s="40"/>
      <c r="IX109" s="40"/>
      <c r="IY109" s="44"/>
      <c r="IZ109" s="40"/>
      <c r="JA109" s="40"/>
      <c r="JB109" s="44"/>
      <c r="JC109" s="40"/>
      <c r="JD109" s="40"/>
      <c r="JE109" s="40"/>
      <c r="JF109" s="44"/>
      <c r="JG109" s="40"/>
      <c r="JH109" s="510">
        <f t="shared" si="1070"/>
        <v>0</v>
      </c>
      <c r="JI109" s="40"/>
      <c r="JJ109" s="40"/>
      <c r="JK109" s="40"/>
      <c r="JL109" s="40"/>
      <c r="JM109" s="510">
        <f t="shared" si="1071"/>
        <v>0</v>
      </c>
      <c r="JN109" s="40"/>
      <c r="JO109" s="513"/>
      <c r="JP109" s="657">
        <f t="shared" si="1072"/>
        <v>0</v>
      </c>
      <c r="JQ109" s="510">
        <f t="shared" si="1073"/>
        <v>0</v>
      </c>
      <c r="JR109" s="436"/>
      <c r="JS109" s="40"/>
      <c r="JT109" s="40"/>
      <c r="JU109" s="40"/>
      <c r="JV109" s="40"/>
      <c r="JW109" s="40"/>
      <c r="JX109" s="40"/>
      <c r="JY109" s="40"/>
      <c r="JZ109" s="40"/>
      <c r="KA109" s="40"/>
      <c r="KB109" s="40"/>
      <c r="KC109" s="40"/>
      <c r="KD109" s="510">
        <f t="shared" si="1074"/>
        <v>0</v>
      </c>
      <c r="KE109" s="40"/>
      <c r="KF109" s="40"/>
      <c r="KG109" s="40"/>
      <c r="KH109" s="510">
        <f t="shared" si="1075"/>
        <v>0</v>
      </c>
      <c r="KI109" s="40"/>
      <c r="KJ109" s="40"/>
      <c r="KK109" s="40"/>
      <c r="KL109" s="40"/>
      <c r="KM109" s="510">
        <f t="shared" si="1076"/>
        <v>0</v>
      </c>
      <c r="KN109" s="40"/>
      <c r="KO109" s="40"/>
      <c r="KP109" s="40"/>
      <c r="KQ109" s="510">
        <f t="shared" si="1077"/>
        <v>0</v>
      </c>
      <c r="KR109" s="40"/>
      <c r="KS109" s="40"/>
      <c r="KT109" s="40"/>
      <c r="KU109" s="657">
        <f t="shared" si="1078"/>
        <v>0</v>
      </c>
      <c r="KV109" s="510">
        <f t="shared" si="1079"/>
        <v>0</v>
      </c>
      <c r="KW109" s="40"/>
      <c r="KX109" s="40"/>
      <c r="KY109" s="40"/>
      <c r="KZ109" s="40"/>
      <c r="LA109" s="40"/>
      <c r="LB109" s="510">
        <f t="shared" si="1080"/>
        <v>0</v>
      </c>
      <c r="LC109" s="40"/>
      <c r="LD109" s="40"/>
      <c r="LE109" s="40"/>
      <c r="LF109" s="351">
        <f t="shared" si="1081"/>
        <v>0</v>
      </c>
      <c r="LG109" s="40"/>
      <c r="LH109" s="40"/>
      <c r="LI109" s="40"/>
      <c r="LJ109" s="510">
        <f t="shared" si="1082"/>
        <v>0</v>
      </c>
      <c r="LK109" s="40"/>
      <c r="LL109" s="40"/>
      <c r="LM109" s="40"/>
      <c r="LN109" s="40"/>
      <c r="LO109" s="40"/>
      <c r="LP109" s="40"/>
      <c r="LQ109" s="40"/>
      <c r="LR109" s="40"/>
      <c r="LS109" s="40"/>
      <c r="LT109" s="40"/>
      <c r="LU109" s="40"/>
      <c r="LV109" s="40"/>
      <c r="LW109" s="40"/>
      <c r="LX109" s="40"/>
      <c r="LY109" s="510">
        <f t="shared" si="1083"/>
        <v>0</v>
      </c>
      <c r="LZ109" s="40"/>
      <c r="MA109" s="40"/>
      <c r="MB109" s="40"/>
      <c r="MC109" s="40"/>
      <c r="MD109" s="40"/>
      <c r="ME109" s="510">
        <f t="shared" si="1084"/>
        <v>0</v>
      </c>
      <c r="MF109" s="40"/>
      <c r="MG109" s="40"/>
      <c r="MH109" s="40"/>
      <c r="MI109" s="40"/>
      <c r="MJ109" s="510">
        <f t="shared" si="1085"/>
        <v>0</v>
      </c>
      <c r="MK109" s="40"/>
      <c r="ML109" s="40"/>
      <c r="MM109" s="40"/>
      <c r="MN109" s="40"/>
      <c r="MO109" s="40"/>
      <c r="MP109" s="40"/>
      <c r="MQ109" s="163"/>
      <c r="MR109" s="40"/>
      <c r="MS109" s="40"/>
      <c r="MT109" s="40"/>
      <c r="MU109" s="40"/>
      <c r="MV109" s="40"/>
      <c r="MW109" s="40"/>
      <c r="MX109" s="40"/>
      <c r="MY109" s="40"/>
      <c r="MZ109" s="40"/>
      <c r="NA109" s="34" t="s">
        <v>1049</v>
      </c>
      <c r="NB109" s="34"/>
      <c r="NC109" s="34" t="s">
        <v>1108</v>
      </c>
      <c r="ND109" s="34"/>
    </row>
    <row r="110" spans="1:368">
      <c r="A110" s="1248">
        <v>72</v>
      </c>
      <c r="B110" s="50" t="s">
        <v>382</v>
      </c>
      <c r="C110" s="51">
        <v>2016</v>
      </c>
      <c r="D110" s="34" t="s">
        <v>383</v>
      </c>
      <c r="E110" s="34" t="s">
        <v>23</v>
      </c>
      <c r="F110" s="34" t="s">
        <v>24</v>
      </c>
      <c r="G110" s="35">
        <v>66</v>
      </c>
      <c r="H110" s="42">
        <v>0.63600000000000001</v>
      </c>
      <c r="I110" s="43"/>
      <c r="J110" s="2" t="s">
        <v>384</v>
      </c>
      <c r="K110" s="52" t="s">
        <v>105</v>
      </c>
      <c r="L110" s="52" t="s">
        <v>122</v>
      </c>
      <c r="M110" s="46" t="s">
        <v>385</v>
      </c>
      <c r="N110" s="2" t="s">
        <v>39</v>
      </c>
      <c r="O110" s="2" t="s">
        <v>386</v>
      </c>
      <c r="P110" s="42">
        <v>0.59</v>
      </c>
      <c r="Q110" s="2" t="s">
        <v>387</v>
      </c>
      <c r="R110" s="34" t="s">
        <v>299</v>
      </c>
      <c r="S110" s="39" t="s">
        <v>388</v>
      </c>
      <c r="T110" s="39" t="s">
        <v>301</v>
      </c>
      <c r="U110" s="34" t="s">
        <v>89</v>
      </c>
      <c r="V110" s="153"/>
      <c r="W110" s="657">
        <f t="shared" si="1015"/>
        <v>0</v>
      </c>
      <c r="X110" s="510">
        <f t="shared" si="1016"/>
        <v>0</v>
      </c>
      <c r="Y110" s="40"/>
      <c r="Z110" s="510">
        <f t="shared" si="1017"/>
        <v>0</v>
      </c>
      <c r="AA110" s="40"/>
      <c r="AB110" s="510">
        <f t="shared" si="1018"/>
        <v>0</v>
      </c>
      <c r="AC110" s="40"/>
      <c r="AD110" s="510">
        <f t="shared" si="1019"/>
        <v>0</v>
      </c>
      <c r="AE110" s="40"/>
      <c r="AF110" s="40"/>
      <c r="AG110" s="40"/>
      <c r="AH110" s="40"/>
      <c r="AI110" s="510">
        <f t="shared" si="1020"/>
        <v>0</v>
      </c>
      <c r="AJ110" s="40"/>
      <c r="AK110" s="44"/>
      <c r="AL110" s="40"/>
      <c r="AM110" s="351">
        <f t="shared" si="1021"/>
        <v>0</v>
      </c>
      <c r="AN110" s="40"/>
      <c r="AO110" s="40"/>
      <c r="AP110" s="40"/>
      <c r="AQ110" s="40"/>
      <c r="AR110" s="40"/>
      <c r="AS110" s="40"/>
      <c r="AT110" s="40"/>
      <c r="AU110" s="40"/>
      <c r="AV110" s="40"/>
      <c r="AW110" s="40"/>
      <c r="AX110" s="40"/>
      <c r="AY110" s="44"/>
      <c r="AZ110" s="40"/>
      <c r="BA110" s="44"/>
      <c r="BB110" s="40"/>
      <c r="BC110" s="510">
        <f t="shared" si="1022"/>
        <v>0</v>
      </c>
      <c r="BD110" s="40"/>
      <c r="BE110" s="40"/>
      <c r="BF110" s="510">
        <f t="shared" si="1023"/>
        <v>0</v>
      </c>
      <c r="BG110" s="40"/>
      <c r="BH110" s="40"/>
      <c r="BI110" s="40"/>
      <c r="BJ110" s="40"/>
      <c r="BK110" s="657">
        <f t="shared" si="1024"/>
        <v>0</v>
      </c>
      <c r="BL110" s="40"/>
      <c r="BM110" s="40"/>
      <c r="BN110" s="510">
        <f t="shared" si="1025"/>
        <v>0</v>
      </c>
      <c r="BO110" s="40"/>
      <c r="BP110" s="40"/>
      <c r="BQ110" s="40"/>
      <c r="BR110" s="510">
        <f t="shared" si="1026"/>
        <v>0</v>
      </c>
      <c r="BS110" s="40"/>
      <c r="BT110" s="40"/>
      <c r="BU110" s="510">
        <f t="shared" si="1027"/>
        <v>0</v>
      </c>
      <c r="BV110" s="40"/>
      <c r="BW110" s="510">
        <f t="shared" si="1028"/>
        <v>0</v>
      </c>
      <c r="BX110" s="40"/>
      <c r="BZ110" s="510">
        <f t="shared" si="1029"/>
        <v>0</v>
      </c>
      <c r="CA110" s="40"/>
      <c r="CB110" s="40"/>
      <c r="CC110" s="40"/>
      <c r="CD110" s="40"/>
      <c r="CE110" s="657">
        <f t="shared" si="1030"/>
        <v>0</v>
      </c>
      <c r="CF110" s="40"/>
      <c r="CG110" s="510">
        <f t="shared" si="1031"/>
        <v>0</v>
      </c>
      <c r="CH110" s="40"/>
      <c r="CI110" s="44"/>
      <c r="CJ110" s="40"/>
      <c r="CK110" s="40"/>
      <c r="CL110" s="351">
        <f t="shared" si="1032"/>
        <v>0</v>
      </c>
      <c r="CM110" s="40"/>
      <c r="CN110" s="40"/>
      <c r="CO110" s="40"/>
      <c r="CP110" s="351">
        <f t="shared" si="1033"/>
        <v>0</v>
      </c>
      <c r="CQ110" s="40"/>
      <c r="CR110" s="40"/>
      <c r="CS110" s="40"/>
      <c r="CT110" s="40"/>
      <c r="CU110" s="40"/>
      <c r="CV110" s="40"/>
      <c r="CW110" s="40"/>
      <c r="CX110" s="351">
        <f t="shared" si="1034"/>
        <v>0</v>
      </c>
      <c r="CY110" s="40"/>
      <c r="CZ110" s="40"/>
      <c r="DA110" s="40"/>
      <c r="DB110" s="40"/>
      <c r="DC110" s="510">
        <f t="shared" si="1035"/>
        <v>0</v>
      </c>
      <c r="DD110" s="40"/>
      <c r="DE110" s="40"/>
      <c r="DF110" s="40"/>
      <c r="DG110" s="40"/>
      <c r="DH110" s="40"/>
      <c r="DI110" s="40"/>
      <c r="DJ110" s="40"/>
      <c r="DK110" s="40"/>
      <c r="DL110" s="40"/>
      <c r="DM110" s="40"/>
      <c r="DN110" s="40"/>
      <c r="DO110" s="510">
        <f t="shared" si="1036"/>
        <v>0</v>
      </c>
      <c r="DP110" s="40"/>
      <c r="DQ110" s="40"/>
      <c r="DR110" s="40"/>
      <c r="DS110" s="510">
        <f t="shared" si="1037"/>
        <v>0</v>
      </c>
      <c r="DT110" s="40"/>
      <c r="DU110" s="40"/>
      <c r="DV110" s="40"/>
      <c r="DW110" s="40"/>
      <c r="DX110" s="40"/>
      <c r="DY110" s="40"/>
      <c r="DZ110" s="40"/>
      <c r="EA110" s="657">
        <f t="shared" si="1038"/>
        <v>2</v>
      </c>
      <c r="EB110" s="40"/>
      <c r="EC110" s="510">
        <f t="shared" si="1039"/>
        <v>0</v>
      </c>
      <c r="ED110" s="351">
        <f t="shared" si="1040"/>
        <v>0</v>
      </c>
      <c r="EE110" s="40"/>
      <c r="EF110" s="40"/>
      <c r="EG110" s="40"/>
      <c r="EH110" s="40"/>
      <c r="EI110" s="44"/>
      <c r="EJ110" s="40"/>
      <c r="EK110" s="351">
        <f t="shared" si="1041"/>
        <v>0</v>
      </c>
      <c r="EL110" s="40"/>
      <c r="EM110" s="40"/>
      <c r="EN110" s="44"/>
      <c r="EO110" s="40"/>
      <c r="EP110" s="351">
        <f t="shared" si="1042"/>
        <v>0</v>
      </c>
      <c r="EQ110" s="40"/>
      <c r="ER110" s="40"/>
      <c r="ES110" s="40"/>
      <c r="ET110" s="40"/>
      <c r="EU110" s="40"/>
      <c r="EV110" s="40"/>
      <c r="EW110" s="510">
        <f t="shared" si="1043"/>
        <v>1</v>
      </c>
      <c r="EX110" s="351">
        <f t="shared" si="1044"/>
        <v>0</v>
      </c>
      <c r="EY110" s="40"/>
      <c r="EZ110" s="40"/>
      <c r="FA110" s="351">
        <f t="shared" si="1045"/>
        <v>0</v>
      </c>
      <c r="FB110" s="40"/>
      <c r="FC110" s="40"/>
      <c r="FD110" s="40"/>
      <c r="FE110" s="44"/>
      <c r="FF110" s="41">
        <v>24</v>
      </c>
      <c r="FG110" s="351">
        <f t="shared" si="1046"/>
        <v>0</v>
      </c>
      <c r="FH110" s="40"/>
      <c r="FI110" s="40"/>
      <c r="FJ110" s="351">
        <f t="shared" si="1047"/>
        <v>0</v>
      </c>
      <c r="FK110" s="40"/>
      <c r="FL110" s="40"/>
      <c r="FM110" s="40"/>
      <c r="FN110" s="657">
        <f t="shared" si="1048"/>
        <v>0</v>
      </c>
      <c r="FO110" s="40"/>
      <c r="FP110" s="510">
        <f t="shared" si="1049"/>
        <v>0</v>
      </c>
      <c r="FQ110" s="40"/>
      <c r="FR110" s="44"/>
      <c r="FS110" s="40"/>
      <c r="FT110" s="351">
        <f t="shared" si="1050"/>
        <v>0</v>
      </c>
      <c r="FU110" s="40"/>
      <c r="FV110" s="40"/>
      <c r="FW110" s="40"/>
      <c r="FX110" s="40"/>
      <c r="FY110" s="40"/>
      <c r="FZ110" s="44"/>
      <c r="GA110" s="40"/>
      <c r="GB110" s="510">
        <f t="shared" si="1051"/>
        <v>0</v>
      </c>
      <c r="GC110" s="40"/>
      <c r="GD110" s="40"/>
      <c r="GE110" s="40"/>
      <c r="GF110" s="510">
        <f t="shared" si="1052"/>
        <v>0</v>
      </c>
      <c r="GG110" s="40"/>
      <c r="GH110" s="657">
        <f t="shared" si="1053"/>
        <v>0</v>
      </c>
      <c r="GI110" s="40"/>
      <c r="GJ110" s="510">
        <f t="shared" si="1054"/>
        <v>0</v>
      </c>
      <c r="GK110" s="40"/>
      <c r="GL110" s="40"/>
      <c r="GM110" s="510">
        <f t="shared" si="1055"/>
        <v>0</v>
      </c>
      <c r="GN110" s="40"/>
      <c r="GO110" s="40"/>
      <c r="GP110" s="40"/>
      <c r="GQ110" s="40"/>
      <c r="GR110" s="40"/>
      <c r="GS110" s="657">
        <f t="shared" si="1056"/>
        <v>2</v>
      </c>
      <c r="GT110" s="40"/>
      <c r="GU110" s="510">
        <f t="shared" si="1057"/>
        <v>1</v>
      </c>
      <c r="GV110" s="351">
        <f t="shared" si="1058"/>
        <v>0</v>
      </c>
      <c r="GW110" s="40"/>
      <c r="GX110" s="40"/>
      <c r="GY110" s="351">
        <f t="shared" si="1059"/>
        <v>1</v>
      </c>
      <c r="GZ110" s="40"/>
      <c r="HA110" s="40"/>
      <c r="HB110" s="40"/>
      <c r="HC110" s="40" t="s">
        <v>627</v>
      </c>
      <c r="HD110" s="40"/>
      <c r="HE110" s="40"/>
      <c r="HF110" s="40"/>
      <c r="HG110" s="40"/>
      <c r="HH110" s="510">
        <f t="shared" si="1060"/>
        <v>0</v>
      </c>
      <c r="HI110" s="40"/>
      <c r="HJ110" s="40"/>
      <c r="HK110" s="40"/>
      <c r="HL110" s="40"/>
      <c r="HM110" s="40"/>
      <c r="HN110" s="40"/>
      <c r="HO110" s="510">
        <f t="shared" si="1061"/>
        <v>0</v>
      </c>
      <c r="HP110" s="351">
        <f t="shared" si="1062"/>
        <v>0</v>
      </c>
      <c r="HQ110" s="40"/>
      <c r="HR110" s="40"/>
      <c r="HS110" s="40"/>
      <c r="HT110" s="351">
        <f t="shared" si="1063"/>
        <v>0</v>
      </c>
      <c r="HU110" s="40"/>
      <c r="HV110" s="40"/>
      <c r="HW110" s="40"/>
      <c r="HX110" s="40"/>
      <c r="HY110" s="44"/>
      <c r="HZ110" s="40"/>
      <c r="IA110" s="657">
        <f t="shared" si="1064"/>
        <v>0</v>
      </c>
      <c r="IB110" s="510">
        <f t="shared" si="1065"/>
        <v>0</v>
      </c>
      <c r="IC110" s="40"/>
      <c r="ID110" s="40"/>
      <c r="IE110" s="40"/>
      <c r="IF110" s="40"/>
      <c r="IG110" s="40"/>
      <c r="IH110" s="40"/>
      <c r="II110" s="40"/>
      <c r="IJ110" s="40"/>
      <c r="IK110" s="657">
        <f t="shared" si="1066"/>
        <v>0</v>
      </c>
      <c r="IL110" s="510">
        <f t="shared" si="1067"/>
        <v>0</v>
      </c>
      <c r="IM110" s="40"/>
      <c r="IN110" s="40"/>
      <c r="IO110" s="40"/>
      <c r="IP110" s="40"/>
      <c r="IQ110" s="40"/>
      <c r="IR110" s="40"/>
      <c r="IS110" s="657">
        <f t="shared" si="1068"/>
        <v>0</v>
      </c>
      <c r="IT110" s="40"/>
      <c r="IU110" s="40"/>
      <c r="IV110" s="510">
        <f t="shared" si="1069"/>
        <v>0</v>
      </c>
      <c r="IW110" s="40"/>
      <c r="IX110" s="40"/>
      <c r="IY110" s="44"/>
      <c r="IZ110" s="40"/>
      <c r="JA110" s="40"/>
      <c r="JB110" s="44"/>
      <c r="JC110" s="40"/>
      <c r="JD110" s="40"/>
      <c r="JE110" s="40"/>
      <c r="JF110" s="44"/>
      <c r="JG110" s="40"/>
      <c r="JH110" s="510">
        <f t="shared" si="1070"/>
        <v>0</v>
      </c>
      <c r="JI110" s="40"/>
      <c r="JJ110" s="40"/>
      <c r="JK110" s="40"/>
      <c r="JL110" s="40"/>
      <c r="JM110" s="510">
        <f t="shared" si="1071"/>
        <v>0</v>
      </c>
      <c r="JN110" s="40"/>
      <c r="JO110" s="513"/>
      <c r="JP110" s="657">
        <f t="shared" si="1072"/>
        <v>0</v>
      </c>
      <c r="JQ110" s="510">
        <f t="shared" si="1073"/>
        <v>0</v>
      </c>
      <c r="JR110" s="436"/>
      <c r="JS110" s="40"/>
      <c r="JT110" s="40"/>
      <c r="JU110" s="40"/>
      <c r="JV110" s="40"/>
      <c r="JW110" s="40"/>
      <c r="JX110" s="40"/>
      <c r="JY110" s="40"/>
      <c r="JZ110" s="40"/>
      <c r="KA110" s="40"/>
      <c r="KB110" s="40"/>
      <c r="KC110" s="40"/>
      <c r="KD110" s="510">
        <f t="shared" si="1074"/>
        <v>0</v>
      </c>
      <c r="KE110" s="40"/>
      <c r="KF110" s="40"/>
      <c r="KG110" s="40"/>
      <c r="KH110" s="510">
        <f t="shared" si="1075"/>
        <v>0</v>
      </c>
      <c r="KI110" s="40"/>
      <c r="KJ110" s="40"/>
      <c r="KK110" s="40"/>
      <c r="KL110" s="40"/>
      <c r="KM110" s="510">
        <f t="shared" si="1076"/>
        <v>0</v>
      </c>
      <c r="KN110" s="40"/>
      <c r="KO110" s="40"/>
      <c r="KP110" s="40"/>
      <c r="KQ110" s="510">
        <f t="shared" si="1077"/>
        <v>0</v>
      </c>
      <c r="KR110" s="40"/>
      <c r="KS110" s="40"/>
      <c r="KT110" s="40"/>
      <c r="KU110" s="657">
        <f t="shared" si="1078"/>
        <v>0</v>
      </c>
      <c r="KV110" s="510">
        <f t="shared" si="1079"/>
        <v>0</v>
      </c>
      <c r="KW110" s="40"/>
      <c r="KX110" s="40"/>
      <c r="KY110" s="40"/>
      <c r="KZ110" s="40"/>
      <c r="LA110" s="40"/>
      <c r="LB110" s="510">
        <f t="shared" si="1080"/>
        <v>0</v>
      </c>
      <c r="LC110" s="40"/>
      <c r="LD110" s="40"/>
      <c r="LE110" s="40"/>
      <c r="LF110" s="351">
        <f t="shared" si="1081"/>
        <v>0</v>
      </c>
      <c r="LG110" s="40"/>
      <c r="LH110" s="40"/>
      <c r="LI110" s="40"/>
      <c r="LJ110" s="510">
        <f t="shared" si="1082"/>
        <v>0</v>
      </c>
      <c r="LK110" s="40"/>
      <c r="LL110" s="40"/>
      <c r="LM110" s="40"/>
      <c r="LN110" s="40"/>
      <c r="LO110" s="40"/>
      <c r="LP110" s="40"/>
      <c r="LQ110" s="40"/>
      <c r="LR110" s="40"/>
      <c r="LS110" s="40"/>
      <c r="LT110" s="40"/>
      <c r="LU110" s="40"/>
      <c r="LV110" s="40"/>
      <c r="LW110" s="40"/>
      <c r="LX110" s="40"/>
      <c r="LY110" s="510">
        <f t="shared" si="1083"/>
        <v>0</v>
      </c>
      <c r="LZ110" s="40"/>
      <c r="MA110" s="40"/>
      <c r="MB110" s="40"/>
      <c r="MC110" s="40"/>
      <c r="MD110" s="40"/>
      <c r="ME110" s="510">
        <f t="shared" si="1084"/>
        <v>0</v>
      </c>
      <c r="MF110" s="40"/>
      <c r="MG110" s="40"/>
      <c r="MH110" s="40"/>
      <c r="MI110" s="40"/>
      <c r="MJ110" s="510">
        <f t="shared" si="1085"/>
        <v>0</v>
      </c>
      <c r="MK110" s="40"/>
      <c r="ML110" s="40"/>
      <c r="MM110" s="40"/>
      <c r="MN110" s="40"/>
      <c r="MO110" s="40"/>
      <c r="MP110" s="40"/>
      <c r="MQ110" s="163"/>
      <c r="MR110" s="40"/>
      <c r="MS110" s="40"/>
      <c r="MT110" s="40"/>
      <c r="MU110" s="40"/>
      <c r="MV110" s="40"/>
      <c r="MW110" s="40"/>
      <c r="MX110" s="40"/>
      <c r="MY110" s="40"/>
      <c r="MZ110" s="40"/>
      <c r="NA110" s="34" t="s">
        <v>1109</v>
      </c>
      <c r="NB110" s="34"/>
      <c r="NC110" s="34" t="s">
        <v>1110</v>
      </c>
      <c r="ND110" s="34"/>
    </row>
    <row r="111" spans="1:368">
      <c r="A111" s="1248">
        <v>73</v>
      </c>
      <c r="B111" s="50" t="s">
        <v>389</v>
      </c>
      <c r="C111" s="51">
        <v>2016</v>
      </c>
      <c r="D111" s="34" t="s">
        <v>73</v>
      </c>
      <c r="E111" s="34" t="s">
        <v>23</v>
      </c>
      <c r="F111" s="34" t="s">
        <v>24</v>
      </c>
      <c r="G111" s="35">
        <v>26</v>
      </c>
      <c r="H111" s="36">
        <v>0.57999999999999996</v>
      </c>
      <c r="I111" s="37" t="s">
        <v>39</v>
      </c>
      <c r="J111" s="2" t="s">
        <v>390</v>
      </c>
      <c r="K111" s="52" t="s">
        <v>105</v>
      </c>
      <c r="L111" s="52" t="s">
        <v>122</v>
      </c>
      <c r="M111" s="2" t="s">
        <v>391</v>
      </c>
      <c r="N111" s="2" t="s">
        <v>39</v>
      </c>
      <c r="O111" s="2" t="s">
        <v>39</v>
      </c>
      <c r="P111" s="36">
        <v>0.04</v>
      </c>
      <c r="Q111" s="2" t="s">
        <v>39</v>
      </c>
      <c r="R111" s="34" t="s">
        <v>299</v>
      </c>
      <c r="S111" s="39" t="s">
        <v>392</v>
      </c>
      <c r="T111" s="39" t="s">
        <v>301</v>
      </c>
      <c r="U111" s="34" t="s">
        <v>89</v>
      </c>
      <c r="V111" s="153"/>
      <c r="W111" s="657">
        <f t="shared" si="1015"/>
        <v>0</v>
      </c>
      <c r="X111" s="510">
        <f t="shared" si="1016"/>
        <v>0</v>
      </c>
      <c r="Y111" s="40"/>
      <c r="Z111" s="510">
        <f t="shared" si="1017"/>
        <v>0</v>
      </c>
      <c r="AA111" s="40"/>
      <c r="AB111" s="510">
        <f t="shared" si="1018"/>
        <v>0</v>
      </c>
      <c r="AC111" s="40"/>
      <c r="AD111" s="510">
        <f t="shared" si="1019"/>
        <v>0</v>
      </c>
      <c r="AE111" s="40"/>
      <c r="AF111" s="40"/>
      <c r="AG111" s="40"/>
      <c r="AH111" s="40"/>
      <c r="AI111" s="510">
        <f t="shared" si="1020"/>
        <v>0</v>
      </c>
      <c r="AJ111" s="40"/>
      <c r="AK111" s="44"/>
      <c r="AL111" s="40"/>
      <c r="AM111" s="351">
        <f t="shared" si="1021"/>
        <v>0</v>
      </c>
      <c r="AN111" s="40"/>
      <c r="AO111" s="40"/>
      <c r="AP111" s="40"/>
      <c r="AQ111" s="40"/>
      <c r="AR111" s="40"/>
      <c r="AS111" s="40"/>
      <c r="AT111" s="40"/>
      <c r="AU111" s="40"/>
      <c r="AV111" s="40"/>
      <c r="AW111" s="40"/>
      <c r="AX111" s="40"/>
      <c r="AY111" s="44"/>
      <c r="AZ111" s="40"/>
      <c r="BA111" s="44"/>
      <c r="BB111" s="40"/>
      <c r="BC111" s="510">
        <f t="shared" si="1022"/>
        <v>0</v>
      </c>
      <c r="BD111" s="40"/>
      <c r="BE111" s="40"/>
      <c r="BF111" s="510">
        <f t="shared" si="1023"/>
        <v>0</v>
      </c>
      <c r="BG111" s="40"/>
      <c r="BH111" s="40"/>
      <c r="BI111" s="40"/>
      <c r="BJ111" s="40"/>
      <c r="BK111" s="657">
        <f t="shared" si="1024"/>
        <v>0</v>
      </c>
      <c r="BL111" s="40"/>
      <c r="BM111" s="40"/>
      <c r="BN111" s="510">
        <f t="shared" si="1025"/>
        <v>0</v>
      </c>
      <c r="BO111" s="40"/>
      <c r="BP111" s="40"/>
      <c r="BQ111" s="40"/>
      <c r="BR111" s="510">
        <f t="shared" si="1026"/>
        <v>0</v>
      </c>
      <c r="BS111" s="40"/>
      <c r="BT111" s="40"/>
      <c r="BU111" s="510">
        <f t="shared" si="1027"/>
        <v>0</v>
      </c>
      <c r="BV111" s="40"/>
      <c r="BW111" s="510">
        <f t="shared" si="1028"/>
        <v>0</v>
      </c>
      <c r="BX111" s="40"/>
      <c r="BZ111" s="510">
        <f t="shared" si="1029"/>
        <v>0</v>
      </c>
      <c r="CA111" s="40"/>
      <c r="CB111" s="40"/>
      <c r="CC111" s="40"/>
      <c r="CD111" s="40"/>
      <c r="CE111" s="657">
        <f t="shared" si="1030"/>
        <v>0</v>
      </c>
      <c r="CF111" s="40"/>
      <c r="CG111" s="510">
        <f t="shared" si="1031"/>
        <v>0</v>
      </c>
      <c r="CH111" s="40"/>
      <c r="CI111" s="44"/>
      <c r="CJ111" s="40"/>
      <c r="CK111" s="40"/>
      <c r="CL111" s="351">
        <f t="shared" si="1032"/>
        <v>0</v>
      </c>
      <c r="CM111" s="40"/>
      <c r="CN111" s="40"/>
      <c r="CO111" s="40"/>
      <c r="CP111" s="351">
        <f t="shared" si="1033"/>
        <v>0</v>
      </c>
      <c r="CQ111" s="40"/>
      <c r="CR111" s="40"/>
      <c r="CS111" s="40"/>
      <c r="CT111" s="40"/>
      <c r="CU111" s="40"/>
      <c r="CV111" s="40"/>
      <c r="CW111" s="40"/>
      <c r="CX111" s="351">
        <f t="shared" si="1034"/>
        <v>0</v>
      </c>
      <c r="CY111" s="40"/>
      <c r="CZ111" s="40"/>
      <c r="DA111" s="40"/>
      <c r="DB111" s="40"/>
      <c r="DC111" s="510">
        <f t="shared" si="1035"/>
        <v>0</v>
      </c>
      <c r="DD111" s="40"/>
      <c r="DE111" s="40"/>
      <c r="DF111" s="40"/>
      <c r="DG111" s="40"/>
      <c r="DH111" s="40"/>
      <c r="DI111" s="40"/>
      <c r="DJ111" s="40"/>
      <c r="DK111" s="40"/>
      <c r="DL111" s="40"/>
      <c r="DM111" s="40"/>
      <c r="DN111" s="40"/>
      <c r="DO111" s="510">
        <f t="shared" si="1036"/>
        <v>0</v>
      </c>
      <c r="DP111" s="40"/>
      <c r="DQ111" s="40"/>
      <c r="DR111" s="40"/>
      <c r="DS111" s="510">
        <f t="shared" si="1037"/>
        <v>0</v>
      </c>
      <c r="DT111" s="40"/>
      <c r="DU111" s="40"/>
      <c r="DV111" s="40"/>
      <c r="DW111" s="40"/>
      <c r="DX111" s="40"/>
      <c r="DY111" s="40"/>
      <c r="DZ111" s="40"/>
      <c r="EA111" s="657">
        <f t="shared" si="1038"/>
        <v>4</v>
      </c>
      <c r="EB111" s="40"/>
      <c r="EC111" s="510">
        <f t="shared" si="1039"/>
        <v>2</v>
      </c>
      <c r="ED111" s="351">
        <f t="shared" si="1040"/>
        <v>0</v>
      </c>
      <c r="EE111" s="40"/>
      <c r="EF111" s="40"/>
      <c r="EG111" s="40"/>
      <c r="EH111" s="40"/>
      <c r="EI111" s="44"/>
      <c r="EJ111" s="40"/>
      <c r="EK111" s="351">
        <f t="shared" si="1041"/>
        <v>0</v>
      </c>
      <c r="EL111" s="40"/>
      <c r="EM111" s="40"/>
      <c r="EN111" s="44"/>
      <c r="EO111" s="41"/>
      <c r="EP111" s="351">
        <f t="shared" si="1042"/>
        <v>2</v>
      </c>
      <c r="EQ111" s="40"/>
      <c r="ER111" s="41">
        <v>38</v>
      </c>
      <c r="ES111" s="41">
        <v>55</v>
      </c>
      <c r="ET111" s="40"/>
      <c r="EU111" s="40"/>
      <c r="EV111" s="40"/>
      <c r="EW111" s="510">
        <f t="shared" si="1043"/>
        <v>0</v>
      </c>
      <c r="EX111" s="351">
        <f t="shared" si="1044"/>
        <v>0</v>
      </c>
      <c r="EY111" s="40"/>
      <c r="EZ111" s="40"/>
      <c r="FA111" s="351">
        <f t="shared" si="1045"/>
        <v>0</v>
      </c>
      <c r="FB111" s="40"/>
      <c r="FC111" s="40"/>
      <c r="FD111" s="40"/>
      <c r="FE111" s="44"/>
      <c r="FF111" s="40"/>
      <c r="FG111" s="351">
        <f t="shared" si="1046"/>
        <v>0</v>
      </c>
      <c r="FH111" s="40"/>
      <c r="FI111" s="40"/>
      <c r="FJ111" s="351">
        <f t="shared" si="1047"/>
        <v>0</v>
      </c>
      <c r="FK111" s="40"/>
      <c r="FL111" s="40"/>
      <c r="FM111" s="40"/>
      <c r="FN111" s="657">
        <f t="shared" si="1048"/>
        <v>0</v>
      </c>
      <c r="FO111" s="40"/>
      <c r="FP111" s="510">
        <f t="shared" si="1049"/>
        <v>0</v>
      </c>
      <c r="FQ111" s="40"/>
      <c r="FR111" s="44"/>
      <c r="FS111" s="40"/>
      <c r="FT111" s="351">
        <f t="shared" si="1050"/>
        <v>0</v>
      </c>
      <c r="FU111" s="40"/>
      <c r="FV111" s="40"/>
      <c r="FW111" s="40"/>
      <c r="FX111" s="40"/>
      <c r="FY111" s="40"/>
      <c r="FZ111" s="44"/>
      <c r="GA111" s="40"/>
      <c r="GB111" s="510">
        <f t="shared" si="1051"/>
        <v>0</v>
      </c>
      <c r="GC111" s="40"/>
      <c r="GD111" s="40"/>
      <c r="GE111" s="40"/>
      <c r="GF111" s="510">
        <f t="shared" si="1052"/>
        <v>0</v>
      </c>
      <c r="GG111" s="40"/>
      <c r="GH111" s="657">
        <f t="shared" si="1053"/>
        <v>0</v>
      </c>
      <c r="GI111" s="40"/>
      <c r="GJ111" s="510">
        <f t="shared" si="1054"/>
        <v>0</v>
      </c>
      <c r="GK111" s="40"/>
      <c r="GL111" s="40"/>
      <c r="GM111" s="510">
        <f t="shared" si="1055"/>
        <v>0</v>
      </c>
      <c r="GN111" s="40"/>
      <c r="GO111" s="40"/>
      <c r="GP111" s="40"/>
      <c r="GQ111" s="40"/>
      <c r="GR111" s="40"/>
      <c r="GS111" s="657">
        <f t="shared" si="1056"/>
        <v>0</v>
      </c>
      <c r="GT111" s="40"/>
      <c r="GU111" s="510">
        <f t="shared" si="1057"/>
        <v>0</v>
      </c>
      <c r="GV111" s="351">
        <f t="shared" si="1058"/>
        <v>0</v>
      </c>
      <c r="GW111" s="40"/>
      <c r="GX111" s="40"/>
      <c r="GY111" s="351">
        <f t="shared" si="1059"/>
        <v>0</v>
      </c>
      <c r="GZ111" s="40"/>
      <c r="HA111" s="40"/>
      <c r="HB111" s="40"/>
      <c r="HC111" s="40"/>
      <c r="HD111" s="40"/>
      <c r="HE111" s="40"/>
      <c r="HF111" s="40"/>
      <c r="HG111" s="40"/>
      <c r="HH111" s="510">
        <f t="shared" si="1060"/>
        <v>0</v>
      </c>
      <c r="HI111" s="40"/>
      <c r="HJ111" s="40"/>
      <c r="HK111" s="40"/>
      <c r="HL111" s="40"/>
      <c r="HM111" s="40"/>
      <c r="HN111" s="40"/>
      <c r="HO111" s="510">
        <f t="shared" si="1061"/>
        <v>0</v>
      </c>
      <c r="HP111" s="351">
        <f t="shared" si="1062"/>
        <v>0</v>
      </c>
      <c r="HQ111" s="40"/>
      <c r="HR111" s="40"/>
      <c r="HS111" s="40"/>
      <c r="HT111" s="351">
        <f t="shared" si="1063"/>
        <v>0</v>
      </c>
      <c r="HU111" s="40"/>
      <c r="HV111" s="40"/>
      <c r="HW111" s="40"/>
      <c r="HX111" s="40"/>
      <c r="HY111" s="44"/>
      <c r="HZ111" s="40"/>
      <c r="IA111" s="657">
        <f t="shared" si="1064"/>
        <v>0</v>
      </c>
      <c r="IB111" s="510">
        <f t="shared" si="1065"/>
        <v>0</v>
      </c>
      <c r="IC111" s="40"/>
      <c r="ID111" s="40"/>
      <c r="IE111" s="40"/>
      <c r="IF111" s="40"/>
      <c r="IG111" s="40"/>
      <c r="IH111" s="40"/>
      <c r="II111" s="40"/>
      <c r="IJ111" s="40"/>
      <c r="IK111" s="657">
        <f t="shared" si="1066"/>
        <v>0</v>
      </c>
      <c r="IL111" s="510">
        <f t="shared" si="1067"/>
        <v>0</v>
      </c>
      <c r="IM111" s="40"/>
      <c r="IN111" s="40"/>
      <c r="IO111" s="40"/>
      <c r="IP111" s="40"/>
      <c r="IQ111" s="40"/>
      <c r="IR111" s="40"/>
      <c r="IS111" s="657">
        <f t="shared" si="1068"/>
        <v>0</v>
      </c>
      <c r="IT111" s="40"/>
      <c r="IU111" s="40"/>
      <c r="IV111" s="510">
        <f t="shared" si="1069"/>
        <v>0</v>
      </c>
      <c r="IW111" s="40"/>
      <c r="IX111" s="40"/>
      <c r="IY111" s="44"/>
      <c r="IZ111" s="40"/>
      <c r="JA111" s="40"/>
      <c r="JB111" s="44"/>
      <c r="JC111" s="40"/>
      <c r="JD111" s="40"/>
      <c r="JE111" s="40"/>
      <c r="JF111" s="44"/>
      <c r="JG111" s="40"/>
      <c r="JH111" s="510">
        <f t="shared" si="1070"/>
        <v>0</v>
      </c>
      <c r="JI111" s="40"/>
      <c r="JJ111" s="40"/>
      <c r="JK111" s="40"/>
      <c r="JL111" s="40"/>
      <c r="JM111" s="510">
        <f t="shared" si="1071"/>
        <v>0</v>
      </c>
      <c r="JN111" s="40"/>
      <c r="JO111" s="513"/>
      <c r="JP111" s="657">
        <f t="shared" si="1072"/>
        <v>0</v>
      </c>
      <c r="JQ111" s="510">
        <f t="shared" si="1073"/>
        <v>0</v>
      </c>
      <c r="JR111" s="436"/>
      <c r="JS111" s="40"/>
      <c r="JT111" s="40"/>
      <c r="JU111" s="40"/>
      <c r="JV111" s="40"/>
      <c r="JW111" s="40"/>
      <c r="JX111" s="40"/>
      <c r="JY111" s="40"/>
      <c r="JZ111" s="40"/>
      <c r="KA111" s="40"/>
      <c r="KB111" s="40"/>
      <c r="KC111" s="40"/>
      <c r="KD111" s="510">
        <f t="shared" si="1074"/>
        <v>0</v>
      </c>
      <c r="KE111" s="40"/>
      <c r="KF111" s="40"/>
      <c r="KG111" s="40"/>
      <c r="KH111" s="510">
        <f t="shared" si="1075"/>
        <v>0</v>
      </c>
      <c r="KI111" s="40"/>
      <c r="KJ111" s="40"/>
      <c r="KK111" s="40"/>
      <c r="KL111" s="40"/>
      <c r="KM111" s="510">
        <f t="shared" si="1076"/>
        <v>0</v>
      </c>
      <c r="KN111" s="40"/>
      <c r="KO111" s="40"/>
      <c r="KP111" s="40"/>
      <c r="KQ111" s="510">
        <f t="shared" si="1077"/>
        <v>0</v>
      </c>
      <c r="KR111" s="40"/>
      <c r="KS111" s="40"/>
      <c r="KT111" s="40"/>
      <c r="KU111" s="657">
        <f t="shared" si="1078"/>
        <v>0</v>
      </c>
      <c r="KV111" s="510">
        <f t="shared" si="1079"/>
        <v>0</v>
      </c>
      <c r="KW111" s="40"/>
      <c r="KX111" s="40"/>
      <c r="KY111" s="40"/>
      <c r="KZ111" s="40"/>
      <c r="LA111" s="40"/>
      <c r="LB111" s="510">
        <f t="shared" si="1080"/>
        <v>0</v>
      </c>
      <c r="LC111" s="40"/>
      <c r="LD111" s="40"/>
      <c r="LE111" s="40"/>
      <c r="LF111" s="351">
        <f t="shared" si="1081"/>
        <v>0</v>
      </c>
      <c r="LG111" s="40"/>
      <c r="LH111" s="40"/>
      <c r="LI111" s="40"/>
      <c r="LJ111" s="510">
        <f t="shared" si="1082"/>
        <v>0</v>
      </c>
      <c r="LK111" s="40"/>
      <c r="LL111" s="40"/>
      <c r="LM111" s="40"/>
      <c r="LN111" s="40"/>
      <c r="LO111" s="40"/>
      <c r="LP111" s="40"/>
      <c r="LQ111" s="40"/>
      <c r="LR111" s="40"/>
      <c r="LS111" s="40"/>
      <c r="LT111" s="40"/>
      <c r="LU111" s="40"/>
      <c r="LV111" s="40"/>
      <c r="LW111" s="40"/>
      <c r="LX111" s="40"/>
      <c r="LY111" s="510">
        <f t="shared" si="1083"/>
        <v>0</v>
      </c>
      <c r="LZ111" s="40"/>
      <c r="MA111" s="40"/>
      <c r="MB111" s="40"/>
      <c r="MC111" s="40"/>
      <c r="MD111" s="40"/>
      <c r="ME111" s="510">
        <f t="shared" si="1084"/>
        <v>0</v>
      </c>
      <c r="MF111" s="40"/>
      <c r="MG111" s="40"/>
      <c r="MH111" s="40"/>
      <c r="MI111" s="40"/>
      <c r="MJ111" s="510">
        <f t="shared" si="1085"/>
        <v>0</v>
      </c>
      <c r="MK111" s="40"/>
      <c r="ML111" s="40"/>
      <c r="MM111" s="40"/>
      <c r="MN111" s="40"/>
      <c r="MO111" s="40"/>
      <c r="MP111" s="40"/>
      <c r="MQ111" s="163"/>
      <c r="MR111" s="40"/>
      <c r="MS111" s="40"/>
      <c r="MT111" s="40"/>
      <c r="MU111" s="40"/>
      <c r="MV111" s="40"/>
      <c r="MW111" s="40"/>
      <c r="MX111" s="40"/>
      <c r="MY111" s="40"/>
      <c r="MZ111" s="40"/>
      <c r="NA111" s="34" t="s">
        <v>1049</v>
      </c>
      <c r="NB111" s="34" t="s">
        <v>39</v>
      </c>
      <c r="NC111" s="34" t="s">
        <v>1111</v>
      </c>
      <c r="ND111" s="34"/>
    </row>
    <row r="112" spans="1:368">
      <c r="A112" s="1248">
        <v>74</v>
      </c>
      <c r="B112" s="50" t="s">
        <v>393</v>
      </c>
      <c r="C112" s="51">
        <v>2016</v>
      </c>
      <c r="D112" s="34" t="s">
        <v>318</v>
      </c>
      <c r="E112" s="34" t="s">
        <v>23</v>
      </c>
      <c r="F112" s="34" t="s">
        <v>24</v>
      </c>
      <c r="G112" s="35">
        <v>44</v>
      </c>
      <c r="H112" s="36">
        <v>0.46100000000000002</v>
      </c>
      <c r="I112" s="37" t="s">
        <v>39</v>
      </c>
      <c r="J112" s="2" t="s">
        <v>394</v>
      </c>
      <c r="K112" s="52" t="s">
        <v>105</v>
      </c>
      <c r="L112" s="52" t="s">
        <v>122</v>
      </c>
      <c r="M112" s="46" t="s">
        <v>395</v>
      </c>
      <c r="N112" s="2" t="s">
        <v>396</v>
      </c>
      <c r="O112" s="2" t="s">
        <v>397</v>
      </c>
      <c r="P112" s="36" t="s">
        <v>39</v>
      </c>
      <c r="Q112" s="2" t="s">
        <v>39</v>
      </c>
      <c r="R112" s="34" t="s">
        <v>299</v>
      </c>
      <c r="S112" s="39" t="s">
        <v>398</v>
      </c>
      <c r="T112" s="39" t="s">
        <v>301</v>
      </c>
      <c r="U112" s="34" t="s">
        <v>89</v>
      </c>
      <c r="V112" s="153"/>
      <c r="W112" s="657">
        <f t="shared" si="1015"/>
        <v>0</v>
      </c>
      <c r="X112" s="510">
        <f t="shared" si="1016"/>
        <v>0</v>
      </c>
      <c r="Y112" s="40"/>
      <c r="Z112" s="510">
        <f t="shared" si="1017"/>
        <v>0</v>
      </c>
      <c r="AA112" s="40"/>
      <c r="AB112" s="510">
        <f t="shared" si="1018"/>
        <v>0</v>
      </c>
      <c r="AC112" s="40"/>
      <c r="AD112" s="510">
        <f t="shared" si="1019"/>
        <v>0</v>
      </c>
      <c r="AE112" s="40"/>
      <c r="AF112" s="40"/>
      <c r="AG112" s="40"/>
      <c r="AH112" s="40"/>
      <c r="AI112" s="510">
        <f t="shared" si="1020"/>
        <v>0</v>
      </c>
      <c r="AJ112" s="40"/>
      <c r="AK112" s="44"/>
      <c r="AL112" s="40"/>
      <c r="AM112" s="351">
        <f t="shared" si="1021"/>
        <v>0</v>
      </c>
      <c r="AN112" s="40"/>
      <c r="AO112" s="40"/>
      <c r="AP112" s="40"/>
      <c r="AQ112" s="40"/>
      <c r="AR112" s="40"/>
      <c r="AS112" s="40"/>
      <c r="AT112" s="40"/>
      <c r="AU112" s="40"/>
      <c r="AV112" s="40"/>
      <c r="AW112" s="40"/>
      <c r="AX112" s="40"/>
      <c r="AY112" s="44"/>
      <c r="AZ112" s="40"/>
      <c r="BA112" s="44"/>
      <c r="BB112" s="40"/>
      <c r="BC112" s="510">
        <f t="shared" si="1022"/>
        <v>0</v>
      </c>
      <c r="BD112" s="40"/>
      <c r="BE112" s="40"/>
      <c r="BF112" s="510">
        <f t="shared" si="1023"/>
        <v>0</v>
      </c>
      <c r="BG112" s="40"/>
      <c r="BH112" s="40"/>
      <c r="BI112" s="40"/>
      <c r="BJ112" s="40"/>
      <c r="BK112" s="657">
        <f t="shared" si="1024"/>
        <v>0</v>
      </c>
      <c r="BL112" s="40"/>
      <c r="BM112" s="40"/>
      <c r="BN112" s="510">
        <f t="shared" si="1025"/>
        <v>0</v>
      </c>
      <c r="BO112" s="40"/>
      <c r="BP112" s="40"/>
      <c r="BQ112" s="40"/>
      <c r="BR112" s="510">
        <f t="shared" si="1026"/>
        <v>0</v>
      </c>
      <c r="BS112" s="40"/>
      <c r="BT112" s="40"/>
      <c r="BU112" s="510">
        <f t="shared" si="1027"/>
        <v>0</v>
      </c>
      <c r="BV112" s="40"/>
      <c r="BW112" s="510">
        <f t="shared" si="1028"/>
        <v>0</v>
      </c>
      <c r="BX112" s="40"/>
      <c r="BZ112" s="510">
        <f t="shared" si="1029"/>
        <v>0</v>
      </c>
      <c r="CA112" s="40"/>
      <c r="CB112" s="40"/>
      <c r="CC112" s="40"/>
      <c r="CD112" s="40"/>
      <c r="CE112" s="657">
        <f t="shared" si="1030"/>
        <v>0</v>
      </c>
      <c r="CF112" s="40"/>
      <c r="CG112" s="510">
        <f t="shared" si="1031"/>
        <v>0</v>
      </c>
      <c r="CH112" s="40"/>
      <c r="CI112" s="44"/>
      <c r="CJ112" s="40"/>
      <c r="CK112" s="40"/>
      <c r="CL112" s="351">
        <f t="shared" si="1032"/>
        <v>0</v>
      </c>
      <c r="CM112" s="40"/>
      <c r="CN112" s="40"/>
      <c r="CO112" s="40"/>
      <c r="CP112" s="351">
        <f t="shared" si="1033"/>
        <v>0</v>
      </c>
      <c r="CQ112" s="40"/>
      <c r="CR112" s="40"/>
      <c r="CS112" s="40"/>
      <c r="CT112" s="40"/>
      <c r="CU112" s="40"/>
      <c r="CV112" s="40"/>
      <c r="CW112" s="40"/>
      <c r="CX112" s="351">
        <f t="shared" si="1034"/>
        <v>0</v>
      </c>
      <c r="CY112" s="40"/>
      <c r="CZ112" s="40"/>
      <c r="DA112" s="40"/>
      <c r="DB112" s="40"/>
      <c r="DC112" s="510">
        <f t="shared" si="1035"/>
        <v>0</v>
      </c>
      <c r="DD112" s="40"/>
      <c r="DE112" s="40"/>
      <c r="DF112" s="40"/>
      <c r="DG112" s="40"/>
      <c r="DH112" s="40"/>
      <c r="DI112" s="40"/>
      <c r="DJ112" s="40"/>
      <c r="DK112" s="40"/>
      <c r="DL112" s="40"/>
      <c r="DM112" s="40"/>
      <c r="DN112" s="40"/>
      <c r="DO112" s="510">
        <f t="shared" si="1036"/>
        <v>0</v>
      </c>
      <c r="DP112" s="40"/>
      <c r="DQ112" s="40"/>
      <c r="DR112" s="40"/>
      <c r="DS112" s="510">
        <f t="shared" si="1037"/>
        <v>0</v>
      </c>
      <c r="DT112" s="40"/>
      <c r="DU112" s="40"/>
      <c r="DV112" s="40"/>
      <c r="DW112" s="40"/>
      <c r="DX112" s="40"/>
      <c r="DY112" s="40"/>
      <c r="DZ112" s="40"/>
      <c r="EA112" s="657">
        <f t="shared" si="1038"/>
        <v>11</v>
      </c>
      <c r="EB112" s="41">
        <v>79</v>
      </c>
      <c r="EC112" s="510">
        <f t="shared" si="1039"/>
        <v>6</v>
      </c>
      <c r="ED112" s="351">
        <f t="shared" si="1040"/>
        <v>0</v>
      </c>
      <c r="EE112" s="40"/>
      <c r="EF112" s="40"/>
      <c r="EG112" s="40"/>
      <c r="EH112" s="40"/>
      <c r="EI112" s="44"/>
      <c r="EJ112" s="40"/>
      <c r="EK112" s="351">
        <f t="shared" si="1041"/>
        <v>0</v>
      </c>
      <c r="EL112" s="40"/>
      <c r="EM112" s="40"/>
      <c r="EN112" s="44"/>
      <c r="EO112" s="40"/>
      <c r="EP112" s="351">
        <f t="shared" si="1042"/>
        <v>6</v>
      </c>
      <c r="EQ112" s="40">
        <v>23</v>
      </c>
      <c r="ER112" s="40" t="s">
        <v>25</v>
      </c>
      <c r="ES112" s="40">
        <v>54</v>
      </c>
      <c r="ET112" s="40">
        <v>20</v>
      </c>
      <c r="EU112" s="40">
        <v>28</v>
      </c>
      <c r="EV112" s="40">
        <v>31</v>
      </c>
      <c r="EW112" s="510">
        <f t="shared" si="1043"/>
        <v>1</v>
      </c>
      <c r="EX112" s="351">
        <f t="shared" si="1044"/>
        <v>1</v>
      </c>
      <c r="EY112" s="40">
        <v>20</v>
      </c>
      <c r="EZ112" s="40"/>
      <c r="FA112" s="351">
        <f t="shared" si="1045"/>
        <v>0</v>
      </c>
      <c r="FB112" s="40"/>
      <c r="FC112" s="41"/>
      <c r="FD112" s="41"/>
      <c r="FE112" s="44"/>
      <c r="FF112" s="40"/>
      <c r="FG112" s="351">
        <f t="shared" si="1046"/>
        <v>0</v>
      </c>
      <c r="FH112" s="40"/>
      <c r="FI112" s="40"/>
      <c r="FJ112" s="351">
        <f t="shared" si="1047"/>
        <v>0</v>
      </c>
      <c r="FK112" s="40"/>
      <c r="FL112" s="40"/>
      <c r="FM112" s="40"/>
      <c r="FN112" s="657">
        <f t="shared" si="1048"/>
        <v>0</v>
      </c>
      <c r="FO112" s="40"/>
      <c r="FP112" s="510">
        <f t="shared" si="1049"/>
        <v>0</v>
      </c>
      <c r="FQ112" s="40"/>
      <c r="FR112" s="44"/>
      <c r="FS112" s="40"/>
      <c r="FT112" s="351">
        <f t="shared" si="1050"/>
        <v>0</v>
      </c>
      <c r="FU112" s="40"/>
      <c r="FV112" s="40"/>
      <c r="FW112" s="40"/>
      <c r="FX112" s="40"/>
      <c r="FY112" s="40"/>
      <c r="FZ112" s="44"/>
      <c r="GA112" s="40"/>
      <c r="GB112" s="510">
        <f t="shared" si="1051"/>
        <v>0</v>
      </c>
      <c r="GC112" s="40"/>
      <c r="GD112" s="40"/>
      <c r="GE112" s="40"/>
      <c r="GF112" s="510">
        <f t="shared" si="1052"/>
        <v>0</v>
      </c>
      <c r="GG112" s="40"/>
      <c r="GH112" s="657">
        <f t="shared" si="1053"/>
        <v>0</v>
      </c>
      <c r="GI112" s="40"/>
      <c r="GJ112" s="510">
        <f t="shared" si="1054"/>
        <v>0</v>
      </c>
      <c r="GK112" s="40"/>
      <c r="GL112" s="40"/>
      <c r="GM112" s="510">
        <f t="shared" si="1055"/>
        <v>0</v>
      </c>
      <c r="GN112" s="40"/>
      <c r="GO112" s="40"/>
      <c r="GP112" s="40"/>
      <c r="GQ112" s="40"/>
      <c r="GR112" s="40"/>
      <c r="GS112" s="657">
        <f t="shared" si="1056"/>
        <v>0</v>
      </c>
      <c r="GT112" s="40"/>
      <c r="GU112" s="510">
        <f t="shared" si="1057"/>
        <v>0</v>
      </c>
      <c r="GV112" s="351">
        <f t="shared" si="1058"/>
        <v>0</v>
      </c>
      <c r="GW112" s="40"/>
      <c r="GX112" s="40"/>
      <c r="GY112" s="351">
        <f t="shared" si="1059"/>
        <v>0</v>
      </c>
      <c r="GZ112" s="40"/>
      <c r="HA112" s="40"/>
      <c r="HB112" s="40"/>
      <c r="HC112" s="40"/>
      <c r="HD112" s="40"/>
      <c r="HE112" s="40"/>
      <c r="HF112" s="40"/>
      <c r="HG112" s="40"/>
      <c r="HH112" s="510">
        <f t="shared" si="1060"/>
        <v>0</v>
      </c>
      <c r="HI112" s="40"/>
      <c r="HJ112" s="40"/>
      <c r="HK112" s="40"/>
      <c r="HL112" s="40"/>
      <c r="HM112" s="40"/>
      <c r="HN112" s="40"/>
      <c r="HO112" s="510">
        <f t="shared" si="1061"/>
        <v>0</v>
      </c>
      <c r="HP112" s="351">
        <f t="shared" si="1062"/>
        <v>0</v>
      </c>
      <c r="HQ112" s="40"/>
      <c r="HR112" s="40"/>
      <c r="HS112" s="40"/>
      <c r="HT112" s="351">
        <f t="shared" si="1063"/>
        <v>0</v>
      </c>
      <c r="HU112" s="40"/>
      <c r="HV112" s="40"/>
      <c r="HW112" s="40"/>
      <c r="HX112" s="40"/>
      <c r="HY112" s="44"/>
      <c r="HZ112" s="40"/>
      <c r="IA112" s="657">
        <f t="shared" si="1064"/>
        <v>0</v>
      </c>
      <c r="IB112" s="510">
        <f t="shared" si="1065"/>
        <v>0</v>
      </c>
      <c r="IC112" s="40"/>
      <c r="ID112" s="40"/>
      <c r="IE112" s="40"/>
      <c r="IF112" s="40"/>
      <c r="IG112" s="40"/>
      <c r="IH112" s="40"/>
      <c r="II112" s="40"/>
      <c r="IJ112" s="40"/>
      <c r="IK112" s="657">
        <f t="shared" si="1066"/>
        <v>0</v>
      </c>
      <c r="IL112" s="510">
        <f t="shared" si="1067"/>
        <v>0</v>
      </c>
      <c r="IM112" s="40"/>
      <c r="IN112" s="40"/>
      <c r="IO112" s="40"/>
      <c r="IP112" s="40"/>
      <c r="IQ112" s="40"/>
      <c r="IR112" s="40"/>
      <c r="IS112" s="657">
        <f t="shared" si="1068"/>
        <v>0</v>
      </c>
      <c r="IT112" s="40"/>
      <c r="IU112" s="40"/>
      <c r="IV112" s="510">
        <f t="shared" si="1069"/>
        <v>0</v>
      </c>
      <c r="IW112" s="40"/>
      <c r="IX112" s="40"/>
      <c r="IY112" s="44"/>
      <c r="IZ112" s="40"/>
      <c r="JA112" s="40"/>
      <c r="JB112" s="44"/>
      <c r="JC112" s="40"/>
      <c r="JD112" s="40"/>
      <c r="JE112" s="40"/>
      <c r="JF112" s="44"/>
      <c r="JG112" s="40"/>
      <c r="JH112" s="510">
        <f t="shared" si="1070"/>
        <v>0</v>
      </c>
      <c r="JI112" s="40"/>
      <c r="JJ112" s="40"/>
      <c r="JK112" s="40"/>
      <c r="JL112" s="40"/>
      <c r="JM112" s="510">
        <f t="shared" si="1071"/>
        <v>0</v>
      </c>
      <c r="JN112" s="40"/>
      <c r="JO112" s="513"/>
      <c r="JP112" s="657">
        <f t="shared" si="1072"/>
        <v>1</v>
      </c>
      <c r="JQ112" s="510">
        <f t="shared" si="1073"/>
        <v>1</v>
      </c>
      <c r="JR112" s="437" t="s">
        <v>627</v>
      </c>
      <c r="JS112" s="40"/>
      <c r="JT112" s="40"/>
      <c r="JU112" s="40"/>
      <c r="JV112" s="40"/>
      <c r="JW112" s="40"/>
      <c r="JX112" s="40"/>
      <c r="JY112" s="40"/>
      <c r="JZ112" s="40"/>
      <c r="KA112" s="40"/>
      <c r="KB112" s="40"/>
      <c r="KC112" s="40"/>
      <c r="KD112" s="510">
        <f t="shared" si="1074"/>
        <v>0</v>
      </c>
      <c r="KE112" s="40"/>
      <c r="KF112" s="40"/>
      <c r="KG112" s="40"/>
      <c r="KH112" s="510">
        <f t="shared" si="1075"/>
        <v>0</v>
      </c>
      <c r="KI112" s="40"/>
      <c r="KJ112" s="40"/>
      <c r="KK112" s="40"/>
      <c r="KL112" s="40"/>
      <c r="KM112" s="510">
        <f t="shared" si="1076"/>
        <v>0</v>
      </c>
      <c r="KN112" s="40"/>
      <c r="KO112" s="40"/>
      <c r="KP112" s="40"/>
      <c r="KQ112" s="510">
        <f t="shared" si="1077"/>
        <v>0</v>
      </c>
      <c r="KR112" s="40"/>
      <c r="KS112" s="40"/>
      <c r="KT112" s="40"/>
      <c r="KU112" s="657">
        <f t="shared" si="1078"/>
        <v>1</v>
      </c>
      <c r="KV112" s="510">
        <f t="shared" si="1079"/>
        <v>0</v>
      </c>
      <c r="KW112" s="40"/>
      <c r="KX112" s="40"/>
      <c r="KY112" s="40"/>
      <c r="KZ112" s="40"/>
      <c r="LA112" s="40"/>
      <c r="LB112" s="510">
        <f t="shared" si="1080"/>
        <v>0</v>
      </c>
      <c r="LC112" s="40"/>
      <c r="LD112" s="40"/>
      <c r="LE112" s="40"/>
      <c r="LF112" s="351">
        <f t="shared" si="1081"/>
        <v>0</v>
      </c>
      <c r="LG112" s="40"/>
      <c r="LH112" s="40"/>
      <c r="LI112" s="40"/>
      <c r="LJ112" s="510">
        <f t="shared" si="1082"/>
        <v>0</v>
      </c>
      <c r="LK112" s="40"/>
      <c r="LL112" s="40"/>
      <c r="LM112" s="40"/>
      <c r="LN112" s="40"/>
      <c r="LO112" s="40"/>
      <c r="LP112" s="40"/>
      <c r="LQ112" s="40"/>
      <c r="LR112" s="40"/>
      <c r="LS112" s="40"/>
      <c r="LT112" s="40"/>
      <c r="LU112" s="40"/>
      <c r="LV112" s="40"/>
      <c r="LW112" s="40"/>
      <c r="LX112" s="40"/>
      <c r="LY112" s="510">
        <f t="shared" si="1083"/>
        <v>1</v>
      </c>
      <c r="LZ112" s="41"/>
      <c r="MA112" s="41" t="s">
        <v>627</v>
      </c>
      <c r="MB112" s="40"/>
      <c r="MC112" s="40"/>
      <c r="MD112" s="40"/>
      <c r="ME112" s="510">
        <f t="shared" si="1084"/>
        <v>0</v>
      </c>
      <c r="MF112" s="40"/>
      <c r="MG112" s="40"/>
      <c r="MH112" s="40"/>
      <c r="MI112" s="40"/>
      <c r="MJ112" s="510">
        <f t="shared" si="1085"/>
        <v>0</v>
      </c>
      <c r="MK112" s="40"/>
      <c r="ML112" s="40"/>
      <c r="MM112" s="41"/>
      <c r="MN112" s="40"/>
      <c r="MO112" s="40"/>
      <c r="MP112" s="40"/>
      <c r="MQ112" s="163"/>
      <c r="MR112" s="40"/>
      <c r="MS112" s="40"/>
      <c r="MT112" s="40"/>
      <c r="MU112" s="41"/>
      <c r="MV112" s="40"/>
      <c r="MW112" s="40"/>
      <c r="MX112" s="41"/>
      <c r="MY112" s="41"/>
      <c r="MZ112" s="41"/>
      <c r="NA112" s="34" t="s">
        <v>1112</v>
      </c>
      <c r="NB112" s="34" t="s">
        <v>1113</v>
      </c>
      <c r="NC112" s="34" t="s">
        <v>1114</v>
      </c>
      <c r="ND112" s="34"/>
    </row>
    <row r="113" spans="1:368">
      <c r="A113" s="1248">
        <v>75</v>
      </c>
      <c r="B113" s="50" t="s">
        <v>128</v>
      </c>
      <c r="C113" s="51">
        <v>2016</v>
      </c>
      <c r="D113" s="34" t="s">
        <v>129</v>
      </c>
      <c r="E113" s="34" t="s">
        <v>23</v>
      </c>
      <c r="F113" s="34" t="s">
        <v>24</v>
      </c>
      <c r="G113" s="35">
        <v>111</v>
      </c>
      <c r="H113" s="42">
        <v>0.54100000000000004</v>
      </c>
      <c r="I113" s="43"/>
      <c r="J113" s="2" t="s">
        <v>399</v>
      </c>
      <c r="K113" s="52" t="s">
        <v>230</v>
      </c>
      <c r="L113" s="52" t="s">
        <v>122</v>
      </c>
      <c r="M113" s="2" t="s">
        <v>38</v>
      </c>
      <c r="N113" s="2">
        <v>1</v>
      </c>
      <c r="O113" s="2" t="s">
        <v>400</v>
      </c>
      <c r="P113" s="42">
        <v>0.64</v>
      </c>
      <c r="Q113" s="2" t="s">
        <v>39</v>
      </c>
      <c r="R113" s="34" t="s">
        <v>299</v>
      </c>
      <c r="S113" s="39" t="s">
        <v>401</v>
      </c>
      <c r="T113" s="39" t="s">
        <v>301</v>
      </c>
      <c r="U113" s="34" t="s">
        <v>89</v>
      </c>
      <c r="V113" s="153"/>
      <c r="W113" s="657">
        <f t="shared" si="1015"/>
        <v>1</v>
      </c>
      <c r="X113" s="510">
        <f t="shared" si="1016"/>
        <v>0</v>
      </c>
      <c r="Y113" s="40"/>
      <c r="Z113" s="510">
        <f t="shared" si="1017"/>
        <v>0</v>
      </c>
      <c r="AA113" s="40"/>
      <c r="AB113" s="510">
        <f t="shared" si="1018"/>
        <v>0</v>
      </c>
      <c r="AC113" s="40"/>
      <c r="AD113" s="510">
        <f t="shared" si="1019"/>
        <v>0</v>
      </c>
      <c r="AE113" s="40"/>
      <c r="AF113" s="40"/>
      <c r="AG113" s="40"/>
      <c r="AH113" s="40"/>
      <c r="AI113" s="510">
        <f t="shared" si="1020"/>
        <v>0</v>
      </c>
      <c r="AJ113" s="40"/>
      <c r="AK113" s="44"/>
      <c r="AL113" s="40"/>
      <c r="AM113" s="351">
        <f t="shared" si="1021"/>
        <v>0</v>
      </c>
      <c r="AN113" s="40"/>
      <c r="AO113" s="40"/>
      <c r="AP113" s="40"/>
      <c r="AQ113" s="40"/>
      <c r="AR113" s="40"/>
      <c r="AS113" s="40"/>
      <c r="AT113" s="40"/>
      <c r="AU113" s="40"/>
      <c r="AV113" s="40"/>
      <c r="AW113" s="40"/>
      <c r="AX113" s="40"/>
      <c r="AY113" s="44"/>
      <c r="AZ113" s="40"/>
      <c r="BA113" s="44"/>
      <c r="BB113" s="40"/>
      <c r="BC113" s="510">
        <f t="shared" si="1022"/>
        <v>0</v>
      </c>
      <c r="BD113" s="40"/>
      <c r="BE113" s="40"/>
      <c r="BF113" s="510">
        <f t="shared" si="1023"/>
        <v>1</v>
      </c>
      <c r="BG113" s="40"/>
      <c r="BH113" s="40"/>
      <c r="BI113" s="40" t="s">
        <v>25</v>
      </c>
      <c r="BJ113" s="40"/>
      <c r="BK113" s="657">
        <f t="shared" si="1024"/>
        <v>0</v>
      </c>
      <c r="BL113" s="40"/>
      <c r="BM113" s="40"/>
      <c r="BN113" s="510">
        <f t="shared" si="1025"/>
        <v>0</v>
      </c>
      <c r="BO113" s="40"/>
      <c r="BP113" s="40"/>
      <c r="BQ113" s="40"/>
      <c r="BR113" s="510">
        <f t="shared" si="1026"/>
        <v>0</v>
      </c>
      <c r="BS113" s="40"/>
      <c r="BT113" s="40"/>
      <c r="BU113" s="510">
        <f t="shared" si="1027"/>
        <v>0</v>
      </c>
      <c r="BV113" s="40"/>
      <c r="BW113" s="510">
        <f t="shared" si="1028"/>
        <v>0</v>
      </c>
      <c r="BX113" s="40"/>
      <c r="BZ113" s="510">
        <f t="shared" si="1029"/>
        <v>0</v>
      </c>
      <c r="CA113" s="40"/>
      <c r="CB113" s="40"/>
      <c r="CC113" s="40"/>
      <c r="CD113" s="40"/>
      <c r="CE113" s="657">
        <f t="shared" si="1030"/>
        <v>11</v>
      </c>
      <c r="CF113" s="40"/>
      <c r="CG113" s="510">
        <f t="shared" si="1031"/>
        <v>6</v>
      </c>
      <c r="CH113" s="40"/>
      <c r="CI113" s="44"/>
      <c r="CJ113" s="40">
        <v>58</v>
      </c>
      <c r="CK113" s="40"/>
      <c r="CL113" s="351">
        <f t="shared" si="1032"/>
        <v>1</v>
      </c>
      <c r="CM113" s="40">
        <v>63</v>
      </c>
      <c r="CN113" s="40"/>
      <c r="CO113" s="40"/>
      <c r="CP113" s="351">
        <f t="shared" si="1033"/>
        <v>1</v>
      </c>
      <c r="CQ113" s="40"/>
      <c r="CR113" s="40">
        <v>59</v>
      </c>
      <c r="CS113" s="40"/>
      <c r="CT113" s="40"/>
      <c r="CU113" s="40"/>
      <c r="CV113" s="40"/>
      <c r="CW113" s="40"/>
      <c r="CX113" s="351">
        <f t="shared" si="1034"/>
        <v>3</v>
      </c>
      <c r="CY113" s="40"/>
      <c r="CZ113" s="40">
        <v>9</v>
      </c>
      <c r="DA113" s="40" t="s">
        <v>25</v>
      </c>
      <c r="DB113" s="40">
        <v>13</v>
      </c>
      <c r="DC113" s="510">
        <f t="shared" si="1035"/>
        <v>0</v>
      </c>
      <c r="DD113" s="40"/>
      <c r="DE113" s="40"/>
      <c r="DF113" s="40"/>
      <c r="DG113" s="40"/>
      <c r="DH113" s="40"/>
      <c r="DI113" s="40"/>
      <c r="DJ113" s="40"/>
      <c r="DK113" s="40"/>
      <c r="DL113" s="40"/>
      <c r="DM113" s="40"/>
      <c r="DN113" s="40"/>
      <c r="DO113" s="510">
        <f t="shared" si="1036"/>
        <v>2</v>
      </c>
      <c r="DP113" s="40"/>
      <c r="DQ113" s="40" t="s">
        <v>25</v>
      </c>
      <c r="DR113" s="40" t="s">
        <v>25</v>
      </c>
      <c r="DS113" s="510">
        <f t="shared" si="1037"/>
        <v>1</v>
      </c>
      <c r="DT113" s="40"/>
      <c r="DU113" s="40"/>
      <c r="DV113" s="40"/>
      <c r="DW113" s="40" t="s">
        <v>25</v>
      </c>
      <c r="DX113" s="40"/>
      <c r="DY113" s="40"/>
      <c r="DZ113" s="40"/>
      <c r="EA113" s="657">
        <f t="shared" si="1038"/>
        <v>0</v>
      </c>
      <c r="EB113" s="40"/>
      <c r="EC113" s="510">
        <f t="shared" si="1039"/>
        <v>0</v>
      </c>
      <c r="ED113" s="351">
        <f t="shared" si="1040"/>
        <v>0</v>
      </c>
      <c r="EE113" s="40"/>
      <c r="EF113" s="40"/>
      <c r="EG113" s="40"/>
      <c r="EH113" s="40"/>
      <c r="EI113" s="44"/>
      <c r="EJ113" s="40"/>
      <c r="EK113" s="351">
        <f t="shared" si="1041"/>
        <v>0</v>
      </c>
      <c r="EL113" s="40"/>
      <c r="EM113" s="40"/>
      <c r="EN113" s="44"/>
      <c r="EO113" s="40"/>
      <c r="EP113" s="351">
        <f t="shared" si="1042"/>
        <v>0</v>
      </c>
      <c r="EQ113" s="40"/>
      <c r="ER113" s="40"/>
      <c r="ES113" s="40"/>
      <c r="ET113" s="40"/>
      <c r="EU113" s="40"/>
      <c r="EV113" s="40"/>
      <c r="EW113" s="510">
        <f t="shared" si="1043"/>
        <v>0</v>
      </c>
      <c r="EX113" s="351">
        <f t="shared" si="1044"/>
        <v>0</v>
      </c>
      <c r="EY113" s="40"/>
      <c r="EZ113" s="40"/>
      <c r="FA113" s="351">
        <f t="shared" si="1045"/>
        <v>0</v>
      </c>
      <c r="FB113" s="40"/>
      <c r="FC113" s="40"/>
      <c r="FD113" s="40"/>
      <c r="FE113" s="44"/>
      <c r="FF113" s="40"/>
      <c r="FG113" s="351">
        <f t="shared" si="1046"/>
        <v>0</v>
      </c>
      <c r="FH113" s="40"/>
      <c r="FI113" s="40"/>
      <c r="FJ113" s="351">
        <f t="shared" si="1047"/>
        <v>0</v>
      </c>
      <c r="FK113" s="40"/>
      <c r="FL113" s="40"/>
      <c r="FM113" s="40"/>
      <c r="FN113" s="657">
        <f t="shared" si="1048"/>
        <v>0</v>
      </c>
      <c r="FO113" s="40"/>
      <c r="FP113" s="510">
        <f t="shared" si="1049"/>
        <v>0</v>
      </c>
      <c r="FQ113" s="40"/>
      <c r="FR113" s="44"/>
      <c r="FS113" s="40"/>
      <c r="FT113" s="351">
        <f t="shared" si="1050"/>
        <v>0</v>
      </c>
      <c r="FU113" s="40"/>
      <c r="FV113" s="40"/>
      <c r="FW113" s="40"/>
      <c r="FX113" s="40"/>
      <c r="FY113" s="40"/>
      <c r="FZ113" s="44"/>
      <c r="GA113" s="40"/>
      <c r="GB113" s="510">
        <f t="shared" si="1051"/>
        <v>0</v>
      </c>
      <c r="GC113" s="40"/>
      <c r="GD113" s="40"/>
      <c r="GE113" s="40"/>
      <c r="GF113" s="510">
        <f t="shared" si="1052"/>
        <v>0</v>
      </c>
      <c r="GG113" s="40"/>
      <c r="GH113" s="657">
        <f t="shared" si="1053"/>
        <v>0</v>
      </c>
      <c r="GI113" s="40"/>
      <c r="GJ113" s="510">
        <f t="shared" si="1054"/>
        <v>0</v>
      </c>
      <c r="GK113" s="40"/>
      <c r="GL113" s="40"/>
      <c r="GM113" s="510">
        <f t="shared" si="1055"/>
        <v>0</v>
      </c>
      <c r="GN113" s="40"/>
      <c r="GO113" s="40"/>
      <c r="GP113" s="40"/>
      <c r="GQ113" s="40"/>
      <c r="GR113" s="40"/>
      <c r="GS113" s="657">
        <f t="shared" si="1056"/>
        <v>0</v>
      </c>
      <c r="GT113" s="40"/>
      <c r="GU113" s="510">
        <f t="shared" si="1057"/>
        <v>0</v>
      </c>
      <c r="GV113" s="351">
        <f t="shared" si="1058"/>
        <v>0</v>
      </c>
      <c r="GW113" s="40"/>
      <c r="GX113" s="40"/>
      <c r="GY113" s="351">
        <f t="shared" si="1059"/>
        <v>0</v>
      </c>
      <c r="GZ113" s="40"/>
      <c r="HA113" s="40"/>
      <c r="HB113" s="40"/>
      <c r="HC113" s="40"/>
      <c r="HD113" s="40"/>
      <c r="HE113" s="40"/>
      <c r="HF113" s="40"/>
      <c r="HG113" s="40"/>
      <c r="HH113" s="510">
        <f t="shared" si="1060"/>
        <v>0</v>
      </c>
      <c r="HI113" s="40"/>
      <c r="HJ113" s="40"/>
      <c r="HK113" s="40"/>
      <c r="HL113" s="40"/>
      <c r="HM113" s="40"/>
      <c r="HN113" s="40"/>
      <c r="HO113" s="510">
        <f t="shared" si="1061"/>
        <v>0</v>
      </c>
      <c r="HP113" s="351">
        <f t="shared" si="1062"/>
        <v>0</v>
      </c>
      <c r="HQ113" s="40"/>
      <c r="HR113" s="40"/>
      <c r="HS113" s="40"/>
      <c r="HT113" s="351">
        <f t="shared" si="1063"/>
        <v>0</v>
      </c>
      <c r="HU113" s="40"/>
      <c r="HV113" s="40"/>
      <c r="HW113" s="40"/>
      <c r="HX113" s="40"/>
      <c r="HY113" s="44"/>
      <c r="HZ113" s="40"/>
      <c r="IA113" s="657">
        <f t="shared" si="1064"/>
        <v>0</v>
      </c>
      <c r="IB113" s="510">
        <f t="shared" si="1065"/>
        <v>0</v>
      </c>
      <c r="IC113" s="40"/>
      <c r="ID113" s="40"/>
      <c r="IE113" s="40"/>
      <c r="IF113" s="40"/>
      <c r="IG113" s="40"/>
      <c r="IH113" s="40"/>
      <c r="II113" s="40"/>
      <c r="IJ113" s="40"/>
      <c r="IK113" s="657">
        <f t="shared" si="1066"/>
        <v>0</v>
      </c>
      <c r="IL113" s="510">
        <f t="shared" si="1067"/>
        <v>0</v>
      </c>
      <c r="IM113" s="40"/>
      <c r="IN113" s="40"/>
      <c r="IO113" s="40"/>
      <c r="IP113" s="40"/>
      <c r="IQ113" s="40"/>
      <c r="IR113" s="40"/>
      <c r="IS113" s="657">
        <f t="shared" si="1068"/>
        <v>0</v>
      </c>
      <c r="IT113" s="40"/>
      <c r="IU113" s="40"/>
      <c r="IV113" s="510">
        <f t="shared" si="1069"/>
        <v>0</v>
      </c>
      <c r="IW113" s="40"/>
      <c r="IX113" s="40"/>
      <c r="IY113" s="44"/>
      <c r="IZ113" s="40"/>
      <c r="JA113" s="40"/>
      <c r="JB113" s="44"/>
      <c r="JC113" s="40"/>
      <c r="JD113" s="40"/>
      <c r="JE113" s="40"/>
      <c r="JF113" s="44"/>
      <c r="JG113" s="40"/>
      <c r="JH113" s="510">
        <f t="shared" si="1070"/>
        <v>0</v>
      </c>
      <c r="JI113" s="40"/>
      <c r="JJ113" s="40"/>
      <c r="JK113" s="40"/>
      <c r="JL113" s="40"/>
      <c r="JM113" s="510">
        <f t="shared" si="1071"/>
        <v>0</v>
      </c>
      <c r="JN113" s="40"/>
      <c r="JO113" s="513"/>
      <c r="JP113" s="657">
        <f t="shared" si="1072"/>
        <v>0</v>
      </c>
      <c r="JQ113" s="510">
        <f t="shared" si="1073"/>
        <v>0</v>
      </c>
      <c r="JR113" s="436"/>
      <c r="JS113" s="40"/>
      <c r="JT113" s="40"/>
      <c r="JU113" s="40"/>
      <c r="JV113" s="40"/>
      <c r="JW113" s="40"/>
      <c r="JX113" s="40"/>
      <c r="JY113" s="40"/>
      <c r="JZ113" s="40"/>
      <c r="KA113" s="40"/>
      <c r="KB113" s="40"/>
      <c r="KC113" s="40"/>
      <c r="KD113" s="510">
        <f t="shared" si="1074"/>
        <v>0</v>
      </c>
      <c r="KE113" s="40"/>
      <c r="KF113" s="40"/>
      <c r="KG113" s="40"/>
      <c r="KH113" s="510">
        <f t="shared" si="1075"/>
        <v>0</v>
      </c>
      <c r="KI113" s="40"/>
      <c r="KJ113" s="40"/>
      <c r="KK113" s="40"/>
      <c r="KL113" s="40"/>
      <c r="KM113" s="510">
        <f t="shared" si="1076"/>
        <v>0</v>
      </c>
      <c r="KN113" s="40"/>
      <c r="KO113" s="40"/>
      <c r="KP113" s="40"/>
      <c r="KQ113" s="510">
        <f t="shared" si="1077"/>
        <v>0</v>
      </c>
      <c r="KR113" s="40"/>
      <c r="KS113" s="40"/>
      <c r="KT113" s="40"/>
      <c r="KU113" s="657">
        <f t="shared" si="1078"/>
        <v>0</v>
      </c>
      <c r="KV113" s="510">
        <f t="shared" si="1079"/>
        <v>0</v>
      </c>
      <c r="KW113" s="40"/>
      <c r="KX113" s="40"/>
      <c r="KY113" s="40"/>
      <c r="KZ113" s="40"/>
      <c r="LA113" s="40"/>
      <c r="LB113" s="510">
        <f t="shared" si="1080"/>
        <v>0</v>
      </c>
      <c r="LC113" s="40"/>
      <c r="LD113" s="40"/>
      <c r="LE113" s="40"/>
      <c r="LF113" s="351">
        <f t="shared" si="1081"/>
        <v>0</v>
      </c>
      <c r="LG113" s="40"/>
      <c r="LH113" s="40"/>
      <c r="LI113" s="40"/>
      <c r="LJ113" s="510">
        <f t="shared" si="1082"/>
        <v>0</v>
      </c>
      <c r="LK113" s="40"/>
      <c r="LL113" s="40"/>
      <c r="LM113" s="40"/>
      <c r="LN113" s="40"/>
      <c r="LO113" s="40"/>
      <c r="LP113" s="40"/>
      <c r="LQ113" s="40"/>
      <c r="LR113" s="40"/>
      <c r="LS113" s="40"/>
      <c r="LT113" s="40"/>
      <c r="LU113" s="40"/>
      <c r="LV113" s="40"/>
      <c r="LW113" s="40"/>
      <c r="LX113" s="40"/>
      <c r="LY113" s="510">
        <f t="shared" si="1083"/>
        <v>0</v>
      </c>
      <c r="LZ113" s="40"/>
      <c r="MA113" s="40"/>
      <c r="MB113" s="40"/>
      <c r="MC113" s="40"/>
      <c r="MD113" s="40"/>
      <c r="ME113" s="510">
        <f t="shared" si="1084"/>
        <v>0</v>
      </c>
      <c r="MF113" s="40"/>
      <c r="MG113" s="40"/>
      <c r="MH113" s="40"/>
      <c r="MI113" s="40"/>
      <c r="MJ113" s="510">
        <f t="shared" si="1085"/>
        <v>0</v>
      </c>
      <c r="MK113" s="40"/>
      <c r="ML113" s="40"/>
      <c r="MM113" s="40"/>
      <c r="MN113" s="40"/>
      <c r="MO113" s="40"/>
      <c r="MP113" s="40"/>
      <c r="MQ113" s="163"/>
      <c r="MR113" s="40"/>
      <c r="MS113" s="40"/>
      <c r="MT113" s="40"/>
      <c r="MU113" s="40"/>
      <c r="MV113" s="40"/>
      <c r="MW113" s="40"/>
      <c r="MX113" s="40"/>
      <c r="MY113" s="40"/>
      <c r="MZ113" s="40"/>
      <c r="NA113" s="34" t="s">
        <v>1115</v>
      </c>
      <c r="NB113" s="34"/>
      <c r="NC113" s="34" t="s">
        <v>1116</v>
      </c>
      <c r="ND113" s="34"/>
    </row>
    <row r="114" spans="1:368">
      <c r="A114" s="1248">
        <v>76</v>
      </c>
      <c r="B114" s="50" t="s">
        <v>195</v>
      </c>
      <c r="C114" s="51">
        <v>2016</v>
      </c>
      <c r="D114" s="34" t="s">
        <v>119</v>
      </c>
      <c r="E114" s="34" t="s">
        <v>23</v>
      </c>
      <c r="F114" s="34" t="s">
        <v>24</v>
      </c>
      <c r="G114" s="35">
        <v>248</v>
      </c>
      <c r="H114" s="42">
        <v>0.45200000000000001</v>
      </c>
      <c r="I114" s="43"/>
      <c r="J114" s="2">
        <v>65.900000000000006</v>
      </c>
      <c r="K114" s="52" t="s">
        <v>105</v>
      </c>
      <c r="L114" s="52" t="s">
        <v>28</v>
      </c>
      <c r="M114" s="2" t="s">
        <v>402</v>
      </c>
      <c r="N114" s="72" t="s">
        <v>403</v>
      </c>
      <c r="O114" s="2" t="s">
        <v>404</v>
      </c>
      <c r="P114" s="42" t="s">
        <v>405</v>
      </c>
      <c r="Q114" s="2" t="s">
        <v>39</v>
      </c>
      <c r="R114" s="34" t="s">
        <v>299</v>
      </c>
      <c r="S114" s="39" t="s">
        <v>406</v>
      </c>
      <c r="T114" s="39" t="s">
        <v>301</v>
      </c>
      <c r="U114" s="34" t="s">
        <v>89</v>
      </c>
      <c r="V114" s="153"/>
      <c r="W114" s="657">
        <f t="shared" si="1015"/>
        <v>2</v>
      </c>
      <c r="X114" s="510">
        <f t="shared" si="1016"/>
        <v>0</v>
      </c>
      <c r="Y114" s="40"/>
      <c r="Z114" s="510">
        <f t="shared" si="1017"/>
        <v>0</v>
      </c>
      <c r="AA114" s="40"/>
      <c r="AB114" s="510">
        <f t="shared" si="1018"/>
        <v>0</v>
      </c>
      <c r="AC114" s="40"/>
      <c r="AD114" s="510">
        <f t="shared" si="1019"/>
        <v>0</v>
      </c>
      <c r="AE114" s="40"/>
      <c r="AF114" s="40"/>
      <c r="AG114" s="40"/>
      <c r="AH114" s="40"/>
      <c r="AI114" s="510">
        <f t="shared" si="1020"/>
        <v>1</v>
      </c>
      <c r="AJ114" s="40"/>
      <c r="AK114" s="44"/>
      <c r="AL114" s="40"/>
      <c r="AM114" s="351">
        <f t="shared" si="1021"/>
        <v>1</v>
      </c>
      <c r="AN114" s="40"/>
      <c r="AO114" s="40"/>
      <c r="AP114" s="40"/>
      <c r="AQ114" s="40"/>
      <c r="AR114" s="40"/>
      <c r="AS114" s="40"/>
      <c r="AT114" s="40"/>
      <c r="AU114" s="40"/>
      <c r="AV114" s="41" t="s">
        <v>802</v>
      </c>
      <c r="AW114" s="40"/>
      <c r="AX114" s="40"/>
      <c r="AY114" s="44"/>
      <c r="AZ114" s="40"/>
      <c r="BA114" s="44"/>
      <c r="BB114" s="40"/>
      <c r="BC114" s="510">
        <f t="shared" si="1022"/>
        <v>0</v>
      </c>
      <c r="BD114" s="40"/>
      <c r="BE114" s="40"/>
      <c r="BF114" s="510">
        <f t="shared" si="1023"/>
        <v>0</v>
      </c>
      <c r="BG114" s="40"/>
      <c r="BH114" s="40"/>
      <c r="BI114" s="40"/>
      <c r="BJ114" s="40"/>
      <c r="BK114" s="657">
        <f t="shared" si="1024"/>
        <v>0</v>
      </c>
      <c r="BL114" s="40"/>
      <c r="BM114" s="40"/>
      <c r="BN114" s="510">
        <f t="shared" si="1025"/>
        <v>0</v>
      </c>
      <c r="BO114" s="40"/>
      <c r="BP114" s="40"/>
      <c r="BQ114" s="40"/>
      <c r="BR114" s="510">
        <f t="shared" si="1026"/>
        <v>0</v>
      </c>
      <c r="BS114" s="40"/>
      <c r="BT114" s="40"/>
      <c r="BU114" s="510">
        <f t="shared" si="1027"/>
        <v>0</v>
      </c>
      <c r="BV114" s="40"/>
      <c r="BW114" s="510">
        <f t="shared" si="1028"/>
        <v>0</v>
      </c>
      <c r="BX114" s="40"/>
      <c r="BZ114" s="510">
        <f t="shared" si="1029"/>
        <v>0</v>
      </c>
      <c r="CA114" s="40"/>
      <c r="CB114" s="40"/>
      <c r="CC114" s="40"/>
      <c r="CD114" s="40"/>
      <c r="CE114" s="657">
        <f t="shared" si="1030"/>
        <v>4</v>
      </c>
      <c r="CF114" s="40"/>
      <c r="CG114" s="510">
        <f t="shared" si="1031"/>
        <v>2</v>
      </c>
      <c r="CH114" s="40"/>
      <c r="CI114" s="44"/>
      <c r="CJ114" s="40"/>
      <c r="CK114" s="40"/>
      <c r="CL114" s="351">
        <f t="shared" si="1032"/>
        <v>1</v>
      </c>
      <c r="CM114" s="40" t="s">
        <v>25</v>
      </c>
      <c r="CN114" s="40"/>
      <c r="CO114" s="40"/>
      <c r="CP114" s="351">
        <f t="shared" si="1033"/>
        <v>1</v>
      </c>
      <c r="CQ114" s="40"/>
      <c r="CR114" s="40">
        <v>47</v>
      </c>
      <c r="CS114" s="40"/>
      <c r="CT114" s="40"/>
      <c r="CU114" s="40"/>
      <c r="CV114" s="40"/>
      <c r="CW114" s="40"/>
      <c r="CX114" s="351">
        <f t="shared" si="1034"/>
        <v>0</v>
      </c>
      <c r="CY114" s="40"/>
      <c r="CZ114" s="40"/>
      <c r="DA114" s="40"/>
      <c r="DB114" s="40"/>
      <c r="DC114" s="510">
        <f t="shared" si="1035"/>
        <v>0</v>
      </c>
      <c r="DD114" s="40"/>
      <c r="DE114" s="40"/>
      <c r="DF114" s="40"/>
      <c r="DG114" s="40"/>
      <c r="DH114" s="40"/>
      <c r="DI114" s="40"/>
      <c r="DJ114" s="40"/>
      <c r="DK114" s="40"/>
      <c r="DL114" s="40"/>
      <c r="DM114" s="40"/>
      <c r="DN114" s="40"/>
      <c r="DO114" s="510">
        <f t="shared" si="1036"/>
        <v>0</v>
      </c>
      <c r="DP114" s="40"/>
      <c r="DQ114" s="40"/>
      <c r="DR114" s="40"/>
      <c r="DS114" s="510">
        <f t="shared" si="1037"/>
        <v>0</v>
      </c>
      <c r="DT114" s="40"/>
      <c r="DU114" s="40"/>
      <c r="DV114" s="40"/>
      <c r="DW114" s="40"/>
      <c r="DX114" s="40"/>
      <c r="DY114" s="40"/>
      <c r="DZ114" s="40"/>
      <c r="EA114" s="657">
        <f t="shared" si="1038"/>
        <v>0</v>
      </c>
      <c r="EB114" s="40"/>
      <c r="EC114" s="510">
        <f t="shared" si="1039"/>
        <v>0</v>
      </c>
      <c r="ED114" s="351">
        <f t="shared" si="1040"/>
        <v>0</v>
      </c>
      <c r="EE114" s="40"/>
      <c r="EF114" s="40"/>
      <c r="EG114" s="40"/>
      <c r="EH114" s="40"/>
      <c r="EI114" s="44"/>
      <c r="EJ114" s="40"/>
      <c r="EK114" s="351">
        <f t="shared" si="1041"/>
        <v>0</v>
      </c>
      <c r="EL114" s="40"/>
      <c r="EM114" s="40"/>
      <c r="EN114" s="44"/>
      <c r="EO114" s="40"/>
      <c r="EP114" s="351">
        <f t="shared" si="1042"/>
        <v>0</v>
      </c>
      <c r="EQ114" s="40"/>
      <c r="ER114" s="40"/>
      <c r="ES114" s="40"/>
      <c r="ET114" s="40"/>
      <c r="EU114" s="40"/>
      <c r="EV114" s="40"/>
      <c r="EW114" s="510">
        <f t="shared" si="1043"/>
        <v>0</v>
      </c>
      <c r="EX114" s="351">
        <f t="shared" si="1044"/>
        <v>0</v>
      </c>
      <c r="EY114" s="40"/>
      <c r="EZ114" s="40"/>
      <c r="FA114" s="351">
        <f t="shared" si="1045"/>
        <v>0</v>
      </c>
      <c r="FB114" s="40"/>
      <c r="FC114" s="40"/>
      <c r="FD114" s="40"/>
      <c r="FE114" s="44"/>
      <c r="FF114" s="40"/>
      <c r="FG114" s="351">
        <f t="shared" si="1046"/>
        <v>0</v>
      </c>
      <c r="FH114" s="40"/>
      <c r="FI114" s="40"/>
      <c r="FJ114" s="351">
        <f t="shared" si="1047"/>
        <v>0</v>
      </c>
      <c r="FK114" s="40"/>
      <c r="FL114" s="40"/>
      <c r="FM114" s="40"/>
      <c r="FN114" s="657">
        <f t="shared" si="1048"/>
        <v>0</v>
      </c>
      <c r="FO114" s="40"/>
      <c r="FP114" s="510">
        <f t="shared" si="1049"/>
        <v>0</v>
      </c>
      <c r="FQ114" s="40"/>
      <c r="FR114" s="44"/>
      <c r="FS114" s="40"/>
      <c r="FT114" s="351">
        <f t="shared" si="1050"/>
        <v>0</v>
      </c>
      <c r="FU114" s="40"/>
      <c r="FV114" s="40"/>
      <c r="FW114" s="40"/>
      <c r="FX114" s="40"/>
      <c r="FY114" s="40"/>
      <c r="FZ114" s="44"/>
      <c r="GA114" s="40"/>
      <c r="GB114" s="510">
        <f t="shared" si="1051"/>
        <v>0</v>
      </c>
      <c r="GC114" s="40"/>
      <c r="GD114" s="40"/>
      <c r="GE114" s="40"/>
      <c r="GF114" s="510">
        <f t="shared" si="1052"/>
        <v>0</v>
      </c>
      <c r="GG114" s="40"/>
      <c r="GH114" s="657">
        <f t="shared" si="1053"/>
        <v>0</v>
      </c>
      <c r="GI114" s="40"/>
      <c r="GJ114" s="510">
        <f t="shared" si="1054"/>
        <v>0</v>
      </c>
      <c r="GK114" s="40"/>
      <c r="GL114" s="40"/>
      <c r="GM114" s="510">
        <f t="shared" si="1055"/>
        <v>0</v>
      </c>
      <c r="GN114" s="40"/>
      <c r="GO114" s="40"/>
      <c r="GP114" s="40"/>
      <c r="GQ114" s="40"/>
      <c r="GR114" s="40"/>
      <c r="GS114" s="657">
        <f t="shared" si="1056"/>
        <v>0</v>
      </c>
      <c r="GT114" s="40"/>
      <c r="GU114" s="510">
        <f t="shared" si="1057"/>
        <v>0</v>
      </c>
      <c r="GV114" s="351">
        <f t="shared" si="1058"/>
        <v>0</v>
      </c>
      <c r="GW114" s="40"/>
      <c r="GX114" s="40"/>
      <c r="GY114" s="351">
        <f t="shared" si="1059"/>
        <v>0</v>
      </c>
      <c r="GZ114" s="40"/>
      <c r="HA114" s="40"/>
      <c r="HB114" s="40"/>
      <c r="HC114" s="40"/>
      <c r="HD114" s="40"/>
      <c r="HE114" s="40"/>
      <c r="HF114" s="40"/>
      <c r="HG114" s="40"/>
      <c r="HH114" s="510">
        <f t="shared" si="1060"/>
        <v>0</v>
      </c>
      <c r="HI114" s="40"/>
      <c r="HJ114" s="40"/>
      <c r="HK114" s="40"/>
      <c r="HL114" s="40"/>
      <c r="HM114" s="40"/>
      <c r="HN114" s="40"/>
      <c r="HO114" s="510">
        <f t="shared" si="1061"/>
        <v>0</v>
      </c>
      <c r="HP114" s="351">
        <f t="shared" si="1062"/>
        <v>0</v>
      </c>
      <c r="HQ114" s="40"/>
      <c r="HR114" s="40"/>
      <c r="HS114" s="40"/>
      <c r="HT114" s="351">
        <f t="shared" si="1063"/>
        <v>0</v>
      </c>
      <c r="HU114" s="40"/>
      <c r="HV114" s="40"/>
      <c r="HW114" s="40"/>
      <c r="HX114" s="40"/>
      <c r="HY114" s="44"/>
      <c r="HZ114" s="40"/>
      <c r="IA114" s="657">
        <f t="shared" si="1064"/>
        <v>0</v>
      </c>
      <c r="IB114" s="510">
        <f t="shared" si="1065"/>
        <v>0</v>
      </c>
      <c r="IC114" s="40"/>
      <c r="ID114" s="40"/>
      <c r="IE114" s="40"/>
      <c r="IF114" s="40"/>
      <c r="IG114" s="40"/>
      <c r="IH114" s="40"/>
      <c r="II114" s="40"/>
      <c r="IJ114" s="40"/>
      <c r="IK114" s="657">
        <f t="shared" si="1066"/>
        <v>0</v>
      </c>
      <c r="IL114" s="510">
        <f t="shared" si="1067"/>
        <v>0</v>
      </c>
      <c r="IM114" s="40"/>
      <c r="IN114" s="40"/>
      <c r="IO114" s="40"/>
      <c r="IP114" s="40"/>
      <c r="IQ114" s="40"/>
      <c r="IR114" s="40"/>
      <c r="IS114" s="657">
        <f t="shared" si="1068"/>
        <v>0</v>
      </c>
      <c r="IT114" s="40"/>
      <c r="IU114" s="40"/>
      <c r="IV114" s="510">
        <f t="shared" si="1069"/>
        <v>0</v>
      </c>
      <c r="IW114" s="40"/>
      <c r="IX114" s="40"/>
      <c r="IY114" s="44"/>
      <c r="IZ114" s="40"/>
      <c r="JA114" s="40"/>
      <c r="JB114" s="44"/>
      <c r="JC114" s="40"/>
      <c r="JD114" s="40"/>
      <c r="JE114" s="40"/>
      <c r="JF114" s="44"/>
      <c r="JG114" s="40"/>
      <c r="JH114" s="510">
        <f t="shared" si="1070"/>
        <v>0</v>
      </c>
      <c r="JI114" s="40"/>
      <c r="JJ114" s="40"/>
      <c r="JK114" s="40"/>
      <c r="JL114" s="40"/>
      <c r="JM114" s="510">
        <f t="shared" si="1071"/>
        <v>0</v>
      </c>
      <c r="JN114" s="40"/>
      <c r="JO114" s="513"/>
      <c r="JP114" s="657">
        <f t="shared" si="1072"/>
        <v>0</v>
      </c>
      <c r="JQ114" s="510">
        <f t="shared" si="1073"/>
        <v>0</v>
      </c>
      <c r="JR114" s="436"/>
      <c r="JS114" s="40"/>
      <c r="JT114" s="40"/>
      <c r="JU114" s="40"/>
      <c r="JV114" s="40"/>
      <c r="JW114" s="40"/>
      <c r="JX114" s="40"/>
      <c r="JY114" s="40"/>
      <c r="JZ114" s="40"/>
      <c r="KA114" s="40"/>
      <c r="KB114" s="40"/>
      <c r="KC114" s="40"/>
      <c r="KD114" s="510">
        <f t="shared" si="1074"/>
        <v>0</v>
      </c>
      <c r="KE114" s="40"/>
      <c r="KF114" s="40"/>
      <c r="KG114" s="40"/>
      <c r="KH114" s="510">
        <f t="shared" si="1075"/>
        <v>0</v>
      </c>
      <c r="KI114" s="40"/>
      <c r="KJ114" s="40"/>
      <c r="KK114" s="40"/>
      <c r="KL114" s="40"/>
      <c r="KM114" s="510">
        <f t="shared" si="1076"/>
        <v>0</v>
      </c>
      <c r="KN114" s="40"/>
      <c r="KO114" s="40"/>
      <c r="KP114" s="40"/>
      <c r="KQ114" s="510">
        <f t="shared" si="1077"/>
        <v>0</v>
      </c>
      <c r="KR114" s="40"/>
      <c r="KS114" s="40"/>
      <c r="KT114" s="40"/>
      <c r="KU114" s="657">
        <f t="shared" si="1078"/>
        <v>0</v>
      </c>
      <c r="KV114" s="510">
        <f t="shared" si="1079"/>
        <v>0</v>
      </c>
      <c r="KW114" s="40"/>
      <c r="KX114" s="40"/>
      <c r="KY114" s="40"/>
      <c r="KZ114" s="40"/>
      <c r="LA114" s="40"/>
      <c r="LB114" s="510">
        <f t="shared" si="1080"/>
        <v>0</v>
      </c>
      <c r="LC114" s="40"/>
      <c r="LD114" s="40"/>
      <c r="LE114" s="40"/>
      <c r="LF114" s="351">
        <f t="shared" si="1081"/>
        <v>0</v>
      </c>
      <c r="LG114" s="40"/>
      <c r="LH114" s="40"/>
      <c r="LI114" s="40"/>
      <c r="LJ114" s="510">
        <f t="shared" si="1082"/>
        <v>0</v>
      </c>
      <c r="LK114" s="40"/>
      <c r="LL114" s="40"/>
      <c r="LM114" s="40"/>
      <c r="LN114" s="40"/>
      <c r="LO114" s="40"/>
      <c r="LP114" s="40"/>
      <c r="LQ114" s="40"/>
      <c r="LR114" s="40"/>
      <c r="LS114" s="40"/>
      <c r="LT114" s="40"/>
      <c r="LU114" s="40"/>
      <c r="LV114" s="40"/>
      <c r="LW114" s="40"/>
      <c r="LX114" s="40"/>
      <c r="LY114" s="510">
        <f t="shared" si="1083"/>
        <v>0</v>
      </c>
      <c r="LZ114" s="40"/>
      <c r="MA114" s="40"/>
      <c r="MB114" s="40"/>
      <c r="MC114" s="40"/>
      <c r="MD114" s="40"/>
      <c r="ME114" s="510">
        <f t="shared" si="1084"/>
        <v>0</v>
      </c>
      <c r="MF114" s="40"/>
      <c r="MG114" s="40"/>
      <c r="MH114" s="40"/>
      <c r="MI114" s="40"/>
      <c r="MJ114" s="510">
        <f t="shared" si="1085"/>
        <v>0</v>
      </c>
      <c r="MK114" s="40"/>
      <c r="ML114" s="40"/>
      <c r="MM114" s="40"/>
      <c r="MN114" s="40"/>
      <c r="MO114" s="40"/>
      <c r="MP114" s="40"/>
      <c r="MQ114" s="163"/>
      <c r="MR114" s="40"/>
      <c r="MS114" s="40"/>
      <c r="MT114" s="40"/>
      <c r="MU114" s="40"/>
      <c r="MV114" s="40"/>
      <c r="MW114" s="40"/>
      <c r="MX114" s="40"/>
      <c r="MY114" s="40"/>
      <c r="MZ114" s="40"/>
      <c r="NA114" s="34" t="s">
        <v>1117</v>
      </c>
      <c r="NB114" s="34"/>
      <c r="NC114" s="34" t="s">
        <v>1118</v>
      </c>
      <c r="ND114" s="34"/>
    </row>
    <row r="115" spans="1:368" ht="20" customHeight="1">
      <c r="A115" s="1248">
        <v>77</v>
      </c>
      <c r="B115" s="50" t="s">
        <v>256</v>
      </c>
      <c r="C115" s="51">
        <v>2017</v>
      </c>
      <c r="D115" s="34" t="s">
        <v>244</v>
      </c>
      <c r="E115" s="34" t="s">
        <v>23</v>
      </c>
      <c r="F115" s="34" t="s">
        <v>24</v>
      </c>
      <c r="G115" s="35">
        <v>941</v>
      </c>
      <c r="H115" s="36">
        <v>0.64800000000000002</v>
      </c>
      <c r="I115" s="37"/>
      <c r="J115" s="2" t="s">
        <v>311</v>
      </c>
      <c r="K115" s="52" t="s">
        <v>105</v>
      </c>
      <c r="L115" s="52" t="s">
        <v>312</v>
      </c>
      <c r="M115" s="46" t="s">
        <v>313</v>
      </c>
      <c r="N115" s="2" t="s">
        <v>314</v>
      </c>
      <c r="O115" s="2" t="s">
        <v>315</v>
      </c>
      <c r="P115" s="36">
        <v>0.872</v>
      </c>
      <c r="Q115" s="2" t="s">
        <v>39</v>
      </c>
      <c r="R115" s="34" t="s">
        <v>299</v>
      </c>
      <c r="S115" s="39" t="s">
        <v>316</v>
      </c>
      <c r="T115" s="39" t="s">
        <v>301</v>
      </c>
      <c r="U115" s="71" t="s">
        <v>250</v>
      </c>
      <c r="V115" s="153"/>
      <c r="W115" s="657">
        <f>COUNTIF(X115:BJ115,"&gt;0")</f>
        <v>0</v>
      </c>
      <c r="X115" s="510">
        <f>COUNTA(Y115)</f>
        <v>0</v>
      </c>
      <c r="Y115" s="40"/>
      <c r="Z115" s="510">
        <f>COUNTA(AA115)</f>
        <v>0</v>
      </c>
      <c r="AA115" s="40"/>
      <c r="AB115" s="510">
        <f>COUNTA(AC115)</f>
        <v>0</v>
      </c>
      <c r="AC115" s="40"/>
      <c r="AD115" s="510">
        <f>COUNTA(AE115:AH115)</f>
        <v>0</v>
      </c>
      <c r="AE115" s="40"/>
      <c r="AF115" s="40"/>
      <c r="AG115" s="40"/>
      <c r="AH115" s="40"/>
      <c r="AI115" s="510">
        <f>COUNTA(AJ115,AL115,AN115:AX115,AZ115,BB115)</f>
        <v>0</v>
      </c>
      <c r="AJ115" s="40"/>
      <c r="AK115" s="44"/>
      <c r="AL115" s="40"/>
      <c r="AM115" s="351">
        <f>COUNTA(AN115:AX115)</f>
        <v>0</v>
      </c>
      <c r="AN115" s="40"/>
      <c r="AO115" s="40"/>
      <c r="AP115" s="40"/>
      <c r="AQ115" s="40"/>
      <c r="AR115" s="40"/>
      <c r="AS115" s="40"/>
      <c r="AT115" s="40"/>
      <c r="AU115" s="40"/>
      <c r="AV115" s="40"/>
      <c r="AW115" s="40"/>
      <c r="AX115" s="40"/>
      <c r="AY115" s="44"/>
      <c r="AZ115" s="40"/>
      <c r="BA115" s="44"/>
      <c r="BB115" s="40"/>
      <c r="BC115" s="510">
        <f>COUNTA(BD115:BE115)</f>
        <v>0</v>
      </c>
      <c r="BD115" s="40"/>
      <c r="BE115" s="40"/>
      <c r="BF115" s="510">
        <f>COUNTA(BG115:BJ115)</f>
        <v>0</v>
      </c>
      <c r="BG115" s="40"/>
      <c r="BH115" s="40"/>
      <c r="BI115" s="40"/>
      <c r="BJ115" s="40"/>
      <c r="BK115" s="657">
        <f>COUNTIF(BL115:CD115,"&gt;0")</f>
        <v>0</v>
      </c>
      <c r="BL115" s="40"/>
      <c r="BM115" s="40"/>
      <c r="BN115" s="510">
        <f>COUNTA(BO115:BQ115)</f>
        <v>0</v>
      </c>
      <c r="BO115" s="40"/>
      <c r="BP115" s="40"/>
      <c r="BQ115" s="40"/>
      <c r="BR115" s="510">
        <f>COUNTA(BS115:BT115)</f>
        <v>0</v>
      </c>
      <c r="BS115" s="40"/>
      <c r="BT115" s="40"/>
      <c r="BU115" s="510">
        <f>COUNTA(BV115)</f>
        <v>0</v>
      </c>
      <c r="BV115" s="40"/>
      <c r="BW115" s="510">
        <f>COUNTA(BX115:BY115)</f>
        <v>0</v>
      </c>
      <c r="BX115" s="40"/>
      <c r="BZ115" s="510">
        <f>COUNTA(CA115:CD115)</f>
        <v>0</v>
      </c>
      <c r="CA115" s="40"/>
      <c r="CB115" s="40"/>
      <c r="CC115" s="40"/>
      <c r="CD115" s="40"/>
      <c r="CE115" s="657">
        <f>COUNTIF(CF115:DZ115,"&gt;0")</f>
        <v>1</v>
      </c>
      <c r="CF115" s="40"/>
      <c r="CG115" s="510">
        <f>COUNTA(CH115,CJ115:CK115,CM115:CO115,CQ115:CW115,CY115:DB115)</f>
        <v>0</v>
      </c>
      <c r="CH115" s="40"/>
      <c r="CI115" s="44"/>
      <c r="CJ115" s="40"/>
      <c r="CK115" s="40"/>
      <c r="CL115" s="351">
        <f>COUNTA(CM115:CO115)</f>
        <v>0</v>
      </c>
      <c r="CM115" s="40"/>
      <c r="CN115" s="40"/>
      <c r="CO115" s="41"/>
      <c r="CP115" s="351">
        <f>COUNTA(CQ115:CW115)</f>
        <v>0</v>
      </c>
      <c r="CQ115" s="40"/>
      <c r="CR115" s="40"/>
      <c r="CS115" s="40"/>
      <c r="CT115" s="40"/>
      <c r="CU115" s="40"/>
      <c r="CV115" s="40"/>
      <c r="CW115" s="40"/>
      <c r="CX115" s="351">
        <f>COUNTA(CY115:DB115)</f>
        <v>0</v>
      </c>
      <c r="CY115" s="40"/>
      <c r="CZ115" s="40"/>
      <c r="DA115" s="40"/>
      <c r="DB115" s="40"/>
      <c r="DC115" s="510">
        <f>COUNTA(DD115:DN115)</f>
        <v>0</v>
      </c>
      <c r="DD115" s="40"/>
      <c r="DE115" s="40"/>
      <c r="DF115" s="40"/>
      <c r="DG115" s="40"/>
      <c r="DH115" s="40"/>
      <c r="DI115" s="40"/>
      <c r="DJ115" s="40"/>
      <c r="DK115" s="40"/>
      <c r="DL115" s="40"/>
      <c r="DM115" s="40"/>
      <c r="DN115" s="40"/>
      <c r="DO115" s="510">
        <f>COUNTA(DP115:DR115)</f>
        <v>0</v>
      </c>
      <c r="DP115" s="40"/>
      <c r="DQ115" s="40"/>
      <c r="DR115" s="40"/>
      <c r="DS115" s="510">
        <f>COUNTA(DT115:DZ115)</f>
        <v>1</v>
      </c>
      <c r="DT115" s="40"/>
      <c r="DU115" s="40"/>
      <c r="DV115" s="40"/>
      <c r="DW115" s="40"/>
      <c r="DX115" s="41" t="s">
        <v>627</v>
      </c>
      <c r="DY115" s="40"/>
      <c r="DZ115" s="40"/>
      <c r="EA115" s="657">
        <f>COUNTIF(EB115:FM115,"&gt;0")</f>
        <v>0</v>
      </c>
      <c r="EB115" s="40"/>
      <c r="EC115" s="510">
        <f>COUNTA(EE115:EH115,EJ115,EL115:EM115,EO115,EQ115:EV115)</f>
        <v>0</v>
      </c>
      <c r="ED115" s="351">
        <f>COUNTA(EE115:EH115)</f>
        <v>0</v>
      </c>
      <c r="EE115" s="40"/>
      <c r="EF115" s="40"/>
      <c r="EG115" s="40"/>
      <c r="EH115" s="40"/>
      <c r="EI115" s="44"/>
      <c r="EJ115" s="40"/>
      <c r="EK115" s="351">
        <f>COUNTA(EL115:EM115)</f>
        <v>0</v>
      </c>
      <c r="EL115" s="40"/>
      <c r="EM115" s="40"/>
      <c r="EN115" s="44"/>
      <c r="EO115" s="40"/>
      <c r="EP115" s="351">
        <f>COUNTA(EQ115:EV115)</f>
        <v>0</v>
      </c>
      <c r="EQ115" s="40"/>
      <c r="ER115" s="40"/>
      <c r="ES115" s="40"/>
      <c r="ET115" s="40"/>
      <c r="EU115" s="40"/>
      <c r="EV115" s="40"/>
      <c r="EW115" s="510">
        <f>COUNTA(EY115:EZ115,FB115:FD115,FF115,FH115:FI115,FK115:FM115)</f>
        <v>0</v>
      </c>
      <c r="EX115" s="351">
        <f>COUNTA(EY115:EZ115)</f>
        <v>0</v>
      </c>
      <c r="EY115" s="40"/>
      <c r="EZ115" s="40"/>
      <c r="FA115" s="351">
        <f>COUNTA(FB115:FD115)</f>
        <v>0</v>
      </c>
      <c r="FB115" s="40"/>
      <c r="FC115" s="40"/>
      <c r="FD115" s="40"/>
      <c r="FE115" s="44"/>
      <c r="FF115" s="40"/>
      <c r="FG115" s="351">
        <f>COUNTA(FH115:FI115)</f>
        <v>0</v>
      </c>
      <c r="FH115" s="40"/>
      <c r="FI115" s="40"/>
      <c r="FJ115" s="351">
        <f>COUNTA(FK115:FM115)</f>
        <v>0</v>
      </c>
      <c r="FK115" s="40"/>
      <c r="FL115" s="40"/>
      <c r="FM115" s="40"/>
      <c r="FN115" s="657">
        <f>COUNTIF(FO115:GG115,"&gt;0")</f>
        <v>0</v>
      </c>
      <c r="FO115" s="40"/>
      <c r="FP115" s="510">
        <f>COUNTA(FQ115,FS115,FU115:FY115,GA115,GC115:GE115,FO115)</f>
        <v>0</v>
      </c>
      <c r="FQ115" s="40"/>
      <c r="FR115" s="44"/>
      <c r="FS115" s="40"/>
      <c r="FT115" s="351">
        <f>COUNTA(FU115:FY115)</f>
        <v>0</v>
      </c>
      <c r="FU115" s="40"/>
      <c r="FV115" s="40"/>
      <c r="FW115" s="40"/>
      <c r="FX115" s="40"/>
      <c r="FY115" s="40"/>
      <c r="FZ115" s="44"/>
      <c r="GA115" s="40"/>
      <c r="GB115" s="510">
        <f>COUNTA(GC115:GE115)</f>
        <v>0</v>
      </c>
      <c r="GC115" s="40"/>
      <c r="GD115" s="40"/>
      <c r="GE115" s="40"/>
      <c r="GF115" s="510">
        <f>COUNTA(GG115)</f>
        <v>0</v>
      </c>
      <c r="GG115" s="40"/>
      <c r="GH115" s="657">
        <f>COUNTIF(GI115:GR115,"&gt;0")</f>
        <v>0</v>
      </c>
      <c r="GI115" s="40"/>
      <c r="GJ115" s="510">
        <f>COUNTA(GK115)</f>
        <v>0</v>
      </c>
      <c r="GK115" s="40"/>
      <c r="GL115" s="40"/>
      <c r="GM115" s="510">
        <f>COUNTA(GN115:GR115)</f>
        <v>0</v>
      </c>
      <c r="GN115" s="40"/>
      <c r="GO115" s="40"/>
      <c r="GP115" s="40"/>
      <c r="GQ115" s="40"/>
      <c r="GR115" s="40"/>
      <c r="GS115" s="657">
        <f>COUNTIF(GT115:HZ115,"&gt;0")</f>
        <v>0</v>
      </c>
      <c r="GT115" s="40"/>
      <c r="GU115" s="510">
        <f>COUNTA(GW115:GX115,GZ115:HG115)</f>
        <v>0</v>
      </c>
      <c r="GV115" s="351">
        <f>COUNTA(GW115:GX115)</f>
        <v>0</v>
      </c>
      <c r="GW115" s="40"/>
      <c r="GX115" s="40"/>
      <c r="GY115" s="351">
        <f>COUNTA(GZ115:HG115)</f>
        <v>0</v>
      </c>
      <c r="GZ115" s="40"/>
      <c r="HA115" s="40"/>
      <c r="HB115" s="40"/>
      <c r="HC115" s="40"/>
      <c r="HD115" s="40"/>
      <c r="HE115" s="40"/>
      <c r="HF115" s="40"/>
      <c r="HG115" s="40"/>
      <c r="HH115" s="510">
        <f>COUNTA(HI115:HN115)</f>
        <v>0</v>
      </c>
      <c r="HI115" s="40"/>
      <c r="HJ115" s="40"/>
      <c r="HK115" s="40"/>
      <c r="HL115" s="40"/>
      <c r="HM115" s="40"/>
      <c r="HN115" s="40"/>
      <c r="HO115" s="510">
        <f>COUNTA(HQ115:HS115,HU115:HX115,HZ115)</f>
        <v>0</v>
      </c>
      <c r="HP115" s="351">
        <f>COUNTA(HQ115:HS115)</f>
        <v>0</v>
      </c>
      <c r="HQ115" s="40"/>
      <c r="HR115" s="40"/>
      <c r="HS115" s="40"/>
      <c r="HT115" s="351">
        <f>COUNTA(HU115:HX115)</f>
        <v>0</v>
      </c>
      <c r="HU115" s="40"/>
      <c r="HV115" s="40"/>
      <c r="HW115" s="40"/>
      <c r="HX115" s="40"/>
      <c r="HY115" s="44"/>
      <c r="HZ115" s="40"/>
      <c r="IA115" s="657">
        <f>COUNTIF(IB115:IJ115,"&gt;0")</f>
        <v>0</v>
      </c>
      <c r="IB115" s="510">
        <f>COUNTA(IC115:IJ115)</f>
        <v>0</v>
      </c>
      <c r="IC115" s="40"/>
      <c r="ID115" s="40"/>
      <c r="IE115" s="40"/>
      <c r="IF115" s="40"/>
      <c r="IG115" s="40"/>
      <c r="IH115" s="40"/>
      <c r="II115" s="40"/>
      <c r="IJ115" s="40"/>
      <c r="IK115" s="657">
        <f>COUNTIF(IL115:IR115,"&gt;0")</f>
        <v>0</v>
      </c>
      <c r="IL115" s="510">
        <f>COUNTA(IM115:IR115)</f>
        <v>0</v>
      </c>
      <c r="IM115" s="40"/>
      <c r="IN115" s="40"/>
      <c r="IO115" s="40"/>
      <c r="IP115" s="40"/>
      <c r="IQ115" s="40"/>
      <c r="IR115" s="40"/>
      <c r="IS115" s="657">
        <f>COUNTIF(IT115:JN115,"&gt;0")</f>
        <v>0</v>
      </c>
      <c r="IT115" s="40"/>
      <c r="IU115" s="40"/>
      <c r="IV115" s="510">
        <f>COUNTA(IW115:IX115,IZ115:JA115,JC115:JE115,JG115)</f>
        <v>0</v>
      </c>
      <c r="IW115" s="40"/>
      <c r="IX115" s="40"/>
      <c r="IY115" s="44"/>
      <c r="IZ115" s="40"/>
      <c r="JA115" s="40"/>
      <c r="JB115" s="44"/>
      <c r="JC115" s="40"/>
      <c r="JD115" s="40"/>
      <c r="JE115" s="40"/>
      <c r="JF115" s="44"/>
      <c r="JG115" s="40"/>
      <c r="JH115" s="510">
        <f>COUNTA(JI115:JL115)</f>
        <v>0</v>
      </c>
      <c r="JI115" s="40"/>
      <c r="JJ115" s="40"/>
      <c r="JK115" s="40"/>
      <c r="JL115" s="40"/>
      <c r="JM115" s="510">
        <f>COUNTA(JN115)</f>
        <v>0</v>
      </c>
      <c r="JN115" s="40"/>
      <c r="JO115" s="513"/>
      <c r="JP115" s="657">
        <f>COUNTIF(JQ115:KT115,"&gt;0")</f>
        <v>0</v>
      </c>
      <c r="JQ115" s="510">
        <f>COUNTA(JR115:JU115)</f>
        <v>0</v>
      </c>
      <c r="JR115" s="436"/>
      <c r="JS115" s="40"/>
      <c r="JT115" s="40"/>
      <c r="JU115" s="40"/>
      <c r="JV115" s="40"/>
      <c r="JW115" s="40"/>
      <c r="JX115" s="40"/>
      <c r="JY115" s="40"/>
      <c r="JZ115" s="40"/>
      <c r="KA115" s="40"/>
      <c r="KB115" s="40"/>
      <c r="KC115" s="40"/>
      <c r="KD115" s="510">
        <f>COUNTA(KE115:KG115)</f>
        <v>0</v>
      </c>
      <c r="KE115" s="40"/>
      <c r="KF115" s="40"/>
      <c r="KG115" s="40"/>
      <c r="KH115" s="510">
        <f>COUNTA(KI115:KL115)</f>
        <v>0</v>
      </c>
      <c r="KI115" s="40"/>
      <c r="KJ115" s="40"/>
      <c r="KK115" s="40"/>
      <c r="KL115" s="40"/>
      <c r="KM115" s="510">
        <f>COUNTA(KN115:KP115)</f>
        <v>0</v>
      </c>
      <c r="KN115" s="40"/>
      <c r="KO115" s="40"/>
      <c r="KP115" s="40"/>
      <c r="KQ115" s="510">
        <f>COUNTA(KR115:KS115)</f>
        <v>0</v>
      </c>
      <c r="KR115" s="40"/>
      <c r="KS115" s="40"/>
      <c r="KT115" s="40"/>
      <c r="KU115" s="657">
        <f>COUNTIF(KV115:MP115,"&gt;0")</f>
        <v>0</v>
      </c>
      <c r="KV115" s="510">
        <f>COUNTA(KW115:LA115)</f>
        <v>0</v>
      </c>
      <c r="KW115" s="40"/>
      <c r="KX115" s="40"/>
      <c r="KY115" s="40"/>
      <c r="KZ115" s="40"/>
      <c r="LA115" s="40"/>
      <c r="LB115" s="510">
        <f>COUNTA(LC115:LE115,LG115:LI115)</f>
        <v>0</v>
      </c>
      <c r="LC115" s="40"/>
      <c r="LD115" s="40"/>
      <c r="LE115" s="40"/>
      <c r="LF115" s="351">
        <f>COUNTA(LG115:LI115)</f>
        <v>0</v>
      </c>
      <c r="LG115" s="40"/>
      <c r="LH115" s="40"/>
      <c r="LI115" s="40"/>
      <c r="LJ115" s="510">
        <f>COUNTA(LK115:LX115)</f>
        <v>0</v>
      </c>
      <c r="LK115" s="40"/>
      <c r="LL115" s="40"/>
      <c r="LM115" s="40"/>
      <c r="LN115" s="40"/>
      <c r="LO115" s="40"/>
      <c r="LP115" s="40"/>
      <c r="LQ115" s="40"/>
      <c r="LR115" s="40"/>
      <c r="LS115" s="40"/>
      <c r="LT115" s="40"/>
      <c r="LU115" s="40"/>
      <c r="LV115" s="40"/>
      <c r="LW115" s="40"/>
      <c r="LX115" s="40"/>
      <c r="LY115" s="510">
        <f>COUNTA(LZ115:MD115)</f>
        <v>0</v>
      </c>
      <c r="LZ115" s="40"/>
      <c r="MA115" s="40"/>
      <c r="MB115" s="40"/>
      <c r="MC115" s="40"/>
      <c r="MD115" s="40"/>
      <c r="ME115" s="510">
        <f>COUNTA(MF115:MI115)</f>
        <v>0</v>
      </c>
      <c r="MF115" s="40"/>
      <c r="MG115" s="40"/>
      <c r="MH115" s="40"/>
      <c r="MI115" s="40"/>
      <c r="MJ115" s="510">
        <f>COUNTA(MK115:MP115)</f>
        <v>0</v>
      </c>
      <c r="MK115" s="40"/>
      <c r="ML115" s="40"/>
      <c r="MM115" s="40"/>
      <c r="MN115" s="40"/>
      <c r="MO115" s="40"/>
      <c r="MP115" s="40"/>
      <c r="MQ115" s="163"/>
      <c r="MR115" s="40"/>
      <c r="MS115" s="40"/>
      <c r="MT115" s="40"/>
      <c r="MU115" s="40"/>
      <c r="MV115" s="40"/>
      <c r="MW115" s="40"/>
      <c r="MX115" s="40"/>
      <c r="MY115" s="40"/>
      <c r="MZ115" s="40"/>
      <c r="NA115" s="34" t="s">
        <v>1094</v>
      </c>
      <c r="NB115" s="34"/>
      <c r="NC115" s="34" t="s">
        <v>1095</v>
      </c>
      <c r="ND115" s="34"/>
    </row>
    <row r="116" spans="1:368">
      <c r="A116" s="1248">
        <v>78</v>
      </c>
      <c r="B116" s="55" t="s">
        <v>407</v>
      </c>
      <c r="C116" s="2">
        <v>2019</v>
      </c>
      <c r="D116" s="34" t="s">
        <v>318</v>
      </c>
      <c r="E116" s="34" t="s">
        <v>23</v>
      </c>
      <c r="F116" s="34" t="s">
        <v>24</v>
      </c>
      <c r="G116" s="35">
        <v>135</v>
      </c>
      <c r="H116" s="42">
        <v>0.65</v>
      </c>
      <c r="I116" s="43" t="s">
        <v>39</v>
      </c>
      <c r="J116" s="2" t="s">
        <v>408</v>
      </c>
      <c r="K116" s="34" t="s">
        <v>132</v>
      </c>
      <c r="L116" s="34" t="s">
        <v>28</v>
      </c>
      <c r="M116" s="2" t="s">
        <v>409</v>
      </c>
      <c r="N116" s="2" t="s">
        <v>39</v>
      </c>
      <c r="O116" s="2" t="s">
        <v>410</v>
      </c>
      <c r="P116" s="42" t="s">
        <v>39</v>
      </c>
      <c r="Q116" s="2" t="s">
        <v>39</v>
      </c>
      <c r="R116" s="34" t="s">
        <v>299</v>
      </c>
      <c r="S116" s="39" t="s">
        <v>411</v>
      </c>
      <c r="T116" s="39" t="s">
        <v>301</v>
      </c>
      <c r="U116" s="34" t="s">
        <v>89</v>
      </c>
      <c r="V116" s="153"/>
      <c r="W116" s="657">
        <f t="shared" si="1015"/>
        <v>0</v>
      </c>
      <c r="X116" s="510">
        <f t="shared" si="1016"/>
        <v>0</v>
      </c>
      <c r="Y116" s="40"/>
      <c r="Z116" s="510">
        <f t="shared" si="1017"/>
        <v>0</v>
      </c>
      <c r="AA116" s="40"/>
      <c r="AB116" s="510">
        <f t="shared" si="1018"/>
        <v>0</v>
      </c>
      <c r="AC116" s="40"/>
      <c r="AD116" s="510">
        <f t="shared" si="1019"/>
        <v>0</v>
      </c>
      <c r="AE116" s="40"/>
      <c r="AF116" s="40"/>
      <c r="AG116" s="40"/>
      <c r="AH116" s="40"/>
      <c r="AI116" s="510">
        <f t="shared" si="1020"/>
        <v>0</v>
      </c>
      <c r="AJ116" s="40"/>
      <c r="AK116" s="44"/>
      <c r="AL116" s="40"/>
      <c r="AM116" s="351">
        <f t="shared" si="1021"/>
        <v>0</v>
      </c>
      <c r="AN116" s="40"/>
      <c r="AO116" s="40"/>
      <c r="AP116" s="40"/>
      <c r="AQ116" s="40"/>
      <c r="AR116" s="40"/>
      <c r="AS116" s="40"/>
      <c r="AT116" s="40"/>
      <c r="AU116" s="40"/>
      <c r="AV116" s="40"/>
      <c r="AW116" s="40"/>
      <c r="AX116" s="40"/>
      <c r="AY116" s="44"/>
      <c r="AZ116" s="40"/>
      <c r="BA116" s="44"/>
      <c r="BB116" s="40"/>
      <c r="BC116" s="510">
        <f t="shared" si="1022"/>
        <v>0</v>
      </c>
      <c r="BD116" s="40"/>
      <c r="BE116" s="40"/>
      <c r="BF116" s="510">
        <f t="shared" si="1023"/>
        <v>0</v>
      </c>
      <c r="BG116" s="40"/>
      <c r="BH116" s="40"/>
      <c r="BI116" s="40"/>
      <c r="BJ116" s="40"/>
      <c r="BK116" s="657">
        <f t="shared" si="1024"/>
        <v>0</v>
      </c>
      <c r="BL116" s="40"/>
      <c r="BM116" s="40"/>
      <c r="BN116" s="510">
        <f t="shared" si="1025"/>
        <v>0</v>
      </c>
      <c r="BO116" s="40"/>
      <c r="BP116" s="40"/>
      <c r="BQ116" s="40"/>
      <c r="BR116" s="510">
        <f t="shared" si="1026"/>
        <v>0</v>
      </c>
      <c r="BS116" s="40"/>
      <c r="BT116" s="40"/>
      <c r="BU116" s="510">
        <f t="shared" si="1027"/>
        <v>0</v>
      </c>
      <c r="BV116" s="40"/>
      <c r="BW116" s="510">
        <f t="shared" si="1028"/>
        <v>0</v>
      </c>
      <c r="BX116" s="40"/>
      <c r="BZ116" s="510">
        <f t="shared" si="1029"/>
        <v>0</v>
      </c>
      <c r="CA116" s="40"/>
      <c r="CB116" s="40"/>
      <c r="CC116" s="40"/>
      <c r="CD116" s="40"/>
      <c r="CE116" s="657">
        <f t="shared" si="1030"/>
        <v>0</v>
      </c>
      <c r="CF116" s="40"/>
      <c r="CG116" s="510">
        <f t="shared" si="1031"/>
        <v>0</v>
      </c>
      <c r="CH116" s="40"/>
      <c r="CI116" s="44"/>
      <c r="CJ116" s="40"/>
      <c r="CK116" s="40"/>
      <c r="CL116" s="351">
        <f t="shared" si="1032"/>
        <v>0</v>
      </c>
      <c r="CM116" s="40"/>
      <c r="CN116" s="40"/>
      <c r="CO116" s="40"/>
      <c r="CP116" s="351">
        <f t="shared" si="1033"/>
        <v>0</v>
      </c>
      <c r="CQ116" s="40"/>
      <c r="CR116" s="40"/>
      <c r="CS116" s="40"/>
      <c r="CT116" s="40"/>
      <c r="CU116" s="40"/>
      <c r="CV116" s="40"/>
      <c r="CW116" s="40"/>
      <c r="CX116" s="351">
        <f t="shared" si="1034"/>
        <v>0</v>
      </c>
      <c r="CY116" s="40"/>
      <c r="CZ116" s="40"/>
      <c r="DA116" s="40"/>
      <c r="DB116" s="40"/>
      <c r="DC116" s="510">
        <f t="shared" si="1035"/>
        <v>0</v>
      </c>
      <c r="DD116" s="40"/>
      <c r="DE116" s="40"/>
      <c r="DF116" s="40"/>
      <c r="DG116" s="40"/>
      <c r="DH116" s="40"/>
      <c r="DI116" s="40"/>
      <c r="DJ116" s="40"/>
      <c r="DK116" s="40"/>
      <c r="DL116" s="40"/>
      <c r="DM116" s="40"/>
      <c r="DN116" s="40"/>
      <c r="DO116" s="510">
        <f t="shared" si="1036"/>
        <v>0</v>
      </c>
      <c r="DP116" s="40"/>
      <c r="DQ116" s="40"/>
      <c r="DR116" s="40"/>
      <c r="DS116" s="510">
        <f t="shared" si="1037"/>
        <v>0</v>
      </c>
      <c r="DT116" s="40"/>
      <c r="DU116" s="40"/>
      <c r="DV116" s="40"/>
      <c r="DW116" s="40"/>
      <c r="DX116" s="40"/>
      <c r="DY116" s="40"/>
      <c r="DZ116" s="40"/>
      <c r="EA116" s="657">
        <f t="shared" si="1038"/>
        <v>0</v>
      </c>
      <c r="EB116" s="40"/>
      <c r="EC116" s="510">
        <f t="shared" si="1039"/>
        <v>0</v>
      </c>
      <c r="ED116" s="351">
        <f t="shared" si="1040"/>
        <v>0</v>
      </c>
      <c r="EE116" s="40"/>
      <c r="EF116" s="40"/>
      <c r="EG116" s="40"/>
      <c r="EH116" s="40"/>
      <c r="EI116" s="44"/>
      <c r="EJ116" s="40"/>
      <c r="EK116" s="351">
        <f t="shared" si="1041"/>
        <v>0</v>
      </c>
      <c r="EL116" s="40"/>
      <c r="EM116" s="40"/>
      <c r="EN116" s="44"/>
      <c r="EO116" s="40"/>
      <c r="EP116" s="351">
        <f t="shared" si="1042"/>
        <v>0</v>
      </c>
      <c r="EQ116" s="40"/>
      <c r="ER116" s="40"/>
      <c r="ES116" s="40"/>
      <c r="ET116" s="40"/>
      <c r="EU116" s="40"/>
      <c r="EV116" s="40"/>
      <c r="EW116" s="510">
        <f t="shared" si="1043"/>
        <v>0</v>
      </c>
      <c r="EX116" s="351">
        <f t="shared" si="1044"/>
        <v>0</v>
      </c>
      <c r="EY116" s="40"/>
      <c r="EZ116" s="40"/>
      <c r="FA116" s="351">
        <f t="shared" si="1045"/>
        <v>0</v>
      </c>
      <c r="FB116" s="40"/>
      <c r="FC116" s="40"/>
      <c r="FD116" s="40"/>
      <c r="FE116" s="44"/>
      <c r="FF116" s="40"/>
      <c r="FG116" s="351">
        <f t="shared" si="1046"/>
        <v>0</v>
      </c>
      <c r="FH116" s="40"/>
      <c r="FI116" s="40"/>
      <c r="FJ116" s="351">
        <f t="shared" si="1047"/>
        <v>0</v>
      </c>
      <c r="FK116" s="40"/>
      <c r="FL116" s="40"/>
      <c r="FM116" s="40"/>
      <c r="FN116" s="657">
        <f t="shared" si="1048"/>
        <v>2</v>
      </c>
      <c r="FO116" s="40"/>
      <c r="FP116" s="510">
        <f t="shared" si="1049"/>
        <v>1</v>
      </c>
      <c r="FQ116" s="40"/>
      <c r="FR116" s="44"/>
      <c r="FS116" s="40"/>
      <c r="FT116" s="351">
        <f t="shared" si="1050"/>
        <v>0</v>
      </c>
      <c r="FU116" s="40"/>
      <c r="FV116" s="40"/>
      <c r="FW116" s="40"/>
      <c r="FX116" s="40"/>
      <c r="FY116" s="40"/>
      <c r="FZ116" s="44"/>
      <c r="GA116" s="40"/>
      <c r="GB116" s="510">
        <f t="shared" si="1051"/>
        <v>1</v>
      </c>
      <c r="GC116" s="41" t="s">
        <v>627</v>
      </c>
      <c r="GD116" s="40"/>
      <c r="GE116" s="40"/>
      <c r="GF116" s="510">
        <f t="shared" si="1052"/>
        <v>0</v>
      </c>
      <c r="GG116" s="40"/>
      <c r="GH116" s="657">
        <f t="shared" si="1053"/>
        <v>0</v>
      </c>
      <c r="GI116" s="40"/>
      <c r="GJ116" s="510">
        <f t="shared" si="1054"/>
        <v>0</v>
      </c>
      <c r="GK116" s="40"/>
      <c r="GL116" s="40"/>
      <c r="GM116" s="510">
        <f t="shared" si="1055"/>
        <v>0</v>
      </c>
      <c r="GN116" s="40"/>
      <c r="GO116" s="40"/>
      <c r="GP116" s="40"/>
      <c r="GQ116" s="40"/>
      <c r="GR116" s="40"/>
      <c r="GS116" s="657">
        <f t="shared" si="1056"/>
        <v>0</v>
      </c>
      <c r="GT116" s="40"/>
      <c r="GU116" s="510">
        <f t="shared" si="1057"/>
        <v>0</v>
      </c>
      <c r="GV116" s="351">
        <f t="shared" si="1058"/>
        <v>0</v>
      </c>
      <c r="GW116" s="40"/>
      <c r="GX116" s="40"/>
      <c r="GY116" s="351">
        <f t="shared" si="1059"/>
        <v>0</v>
      </c>
      <c r="GZ116" s="40"/>
      <c r="HA116" s="40"/>
      <c r="HB116" s="40"/>
      <c r="HC116" s="40"/>
      <c r="HD116" s="40"/>
      <c r="HE116" s="40"/>
      <c r="HF116" s="40"/>
      <c r="HG116" s="40"/>
      <c r="HH116" s="510">
        <f t="shared" si="1060"/>
        <v>0</v>
      </c>
      <c r="HI116" s="40"/>
      <c r="HJ116" s="40"/>
      <c r="HK116" s="40"/>
      <c r="HL116" s="40"/>
      <c r="HM116" s="40"/>
      <c r="HN116" s="40"/>
      <c r="HO116" s="510">
        <f t="shared" si="1061"/>
        <v>0</v>
      </c>
      <c r="HP116" s="351">
        <f t="shared" si="1062"/>
        <v>0</v>
      </c>
      <c r="HQ116" s="40"/>
      <c r="HR116" s="40"/>
      <c r="HS116" s="40"/>
      <c r="HT116" s="351">
        <f t="shared" si="1063"/>
        <v>0</v>
      </c>
      <c r="HU116" s="40"/>
      <c r="HV116" s="40"/>
      <c r="HW116" s="40"/>
      <c r="HX116" s="40"/>
      <c r="HY116" s="44"/>
      <c r="HZ116" s="40"/>
      <c r="IA116" s="657">
        <f t="shared" si="1064"/>
        <v>0</v>
      </c>
      <c r="IB116" s="510">
        <f t="shared" si="1065"/>
        <v>0</v>
      </c>
      <c r="IC116" s="40"/>
      <c r="ID116" s="40"/>
      <c r="IE116" s="40"/>
      <c r="IF116" s="40"/>
      <c r="IG116" s="40"/>
      <c r="IH116" s="40"/>
      <c r="II116" s="40"/>
      <c r="IJ116" s="40"/>
      <c r="IK116" s="657">
        <f t="shared" si="1066"/>
        <v>0</v>
      </c>
      <c r="IL116" s="510">
        <f t="shared" si="1067"/>
        <v>0</v>
      </c>
      <c r="IM116" s="40"/>
      <c r="IN116" s="40"/>
      <c r="IO116" s="40"/>
      <c r="IP116" s="40"/>
      <c r="IQ116" s="40"/>
      <c r="IR116" s="40"/>
      <c r="IS116" s="657">
        <f t="shared" si="1068"/>
        <v>1</v>
      </c>
      <c r="IT116" s="40"/>
      <c r="IU116" s="40"/>
      <c r="IV116" s="510">
        <f t="shared" si="1069"/>
        <v>1</v>
      </c>
      <c r="IW116" s="40"/>
      <c r="IX116" s="40"/>
      <c r="IY116" s="44"/>
      <c r="IZ116" s="40" t="s">
        <v>627</v>
      </c>
      <c r="JA116" s="40"/>
      <c r="JB116" s="44"/>
      <c r="JC116" s="40"/>
      <c r="JD116" s="40"/>
      <c r="JE116" s="40"/>
      <c r="JF116" s="44"/>
      <c r="JG116" s="40"/>
      <c r="JH116" s="510">
        <f t="shared" si="1070"/>
        <v>0</v>
      </c>
      <c r="JI116" s="40"/>
      <c r="JJ116" s="40"/>
      <c r="JK116" s="40"/>
      <c r="JL116" s="40"/>
      <c r="JM116" s="510">
        <f t="shared" si="1071"/>
        <v>0</v>
      </c>
      <c r="JN116" s="40"/>
      <c r="JO116" s="513"/>
      <c r="JP116" s="657">
        <f t="shared" si="1072"/>
        <v>0</v>
      </c>
      <c r="JQ116" s="510">
        <f t="shared" si="1073"/>
        <v>0</v>
      </c>
      <c r="JR116" s="436"/>
      <c r="JS116" s="40"/>
      <c r="JT116" s="40"/>
      <c r="JU116" s="40"/>
      <c r="JV116" s="40"/>
      <c r="JW116" s="40"/>
      <c r="JX116" s="40"/>
      <c r="JY116" s="40"/>
      <c r="JZ116" s="40"/>
      <c r="KA116" s="40"/>
      <c r="KB116" s="40"/>
      <c r="KC116" s="40"/>
      <c r="KD116" s="510">
        <f t="shared" si="1074"/>
        <v>0</v>
      </c>
      <c r="KE116" s="40"/>
      <c r="KF116" s="40"/>
      <c r="KG116" s="40"/>
      <c r="KH116" s="510">
        <f t="shared" si="1075"/>
        <v>0</v>
      </c>
      <c r="KI116" s="40"/>
      <c r="KJ116" s="40"/>
      <c r="KK116" s="40"/>
      <c r="KL116" s="40"/>
      <c r="KM116" s="510">
        <f t="shared" si="1076"/>
        <v>0</v>
      </c>
      <c r="KN116" s="40"/>
      <c r="KO116" s="40"/>
      <c r="KP116" s="40"/>
      <c r="KQ116" s="510">
        <f t="shared" si="1077"/>
        <v>0</v>
      </c>
      <c r="KR116" s="40"/>
      <c r="KS116" s="40"/>
      <c r="KT116" s="40"/>
      <c r="KU116" s="657">
        <f t="shared" si="1078"/>
        <v>0</v>
      </c>
      <c r="KV116" s="510">
        <f t="shared" si="1079"/>
        <v>0</v>
      </c>
      <c r="KW116" s="40"/>
      <c r="KX116" s="40"/>
      <c r="KY116" s="40"/>
      <c r="KZ116" s="40"/>
      <c r="LA116" s="40"/>
      <c r="LB116" s="510">
        <f t="shared" si="1080"/>
        <v>0</v>
      </c>
      <c r="LC116" s="40"/>
      <c r="LD116" s="40"/>
      <c r="LE116" s="40"/>
      <c r="LF116" s="351">
        <f t="shared" si="1081"/>
        <v>0</v>
      </c>
      <c r="LG116" s="40"/>
      <c r="LH116" s="40"/>
      <c r="LI116" s="40"/>
      <c r="LJ116" s="510">
        <f t="shared" si="1082"/>
        <v>0</v>
      </c>
      <c r="LK116" s="40"/>
      <c r="LL116" s="40"/>
      <c r="LM116" s="40"/>
      <c r="LN116" s="40"/>
      <c r="LO116" s="40"/>
      <c r="LP116" s="40"/>
      <c r="LQ116" s="40"/>
      <c r="LR116" s="40"/>
      <c r="LS116" s="40"/>
      <c r="LT116" s="40"/>
      <c r="LU116" s="40"/>
      <c r="LV116" s="40"/>
      <c r="LW116" s="40"/>
      <c r="LX116" s="40"/>
      <c r="LY116" s="510">
        <f t="shared" si="1083"/>
        <v>0</v>
      </c>
      <c r="LZ116" s="40"/>
      <c r="MA116" s="40"/>
      <c r="MB116" s="40"/>
      <c r="MC116" s="40"/>
      <c r="MD116" s="40"/>
      <c r="ME116" s="510">
        <f t="shared" si="1084"/>
        <v>0</v>
      </c>
      <c r="MF116" s="40"/>
      <c r="MG116" s="40"/>
      <c r="MH116" s="40"/>
      <c r="MI116" s="40"/>
      <c r="MJ116" s="510">
        <f t="shared" si="1085"/>
        <v>0</v>
      </c>
      <c r="MK116" s="40"/>
      <c r="ML116" s="40"/>
      <c r="MM116" s="40"/>
      <c r="MN116" s="40"/>
      <c r="MO116" s="40"/>
      <c r="MP116" s="40"/>
      <c r="MQ116" s="163"/>
      <c r="MR116" s="40"/>
      <c r="MS116" s="40"/>
      <c r="MT116" s="40"/>
      <c r="MU116" s="40"/>
      <c r="MV116" s="40"/>
      <c r="MW116" s="40"/>
      <c r="MX116" s="40"/>
      <c r="MY116" s="40"/>
      <c r="MZ116" s="40"/>
      <c r="NA116" s="34" t="s">
        <v>1119</v>
      </c>
      <c r="NB116" s="34"/>
      <c r="NC116" s="34" t="s">
        <v>1120</v>
      </c>
      <c r="ND116" s="34"/>
    </row>
    <row r="117" spans="1:368">
      <c r="A117" s="1248">
        <v>79</v>
      </c>
      <c r="B117" s="50" t="s">
        <v>412</v>
      </c>
      <c r="C117" s="51">
        <v>2019</v>
      </c>
      <c r="D117" s="34" t="s">
        <v>103</v>
      </c>
      <c r="E117" s="34" t="s">
        <v>23</v>
      </c>
      <c r="F117" s="34" t="s">
        <v>24</v>
      </c>
      <c r="G117" s="35">
        <v>124</v>
      </c>
      <c r="H117" s="36">
        <v>0.53200000000000003</v>
      </c>
      <c r="I117" s="37" t="s">
        <v>39</v>
      </c>
      <c r="J117" s="2" t="s">
        <v>413</v>
      </c>
      <c r="K117" s="52" t="s">
        <v>230</v>
      </c>
      <c r="L117" s="52" t="s">
        <v>414</v>
      </c>
      <c r="M117" s="46" t="s">
        <v>415</v>
      </c>
      <c r="N117" s="2" t="s">
        <v>416</v>
      </c>
      <c r="O117" s="2" t="s">
        <v>417</v>
      </c>
      <c r="P117" s="36">
        <v>0</v>
      </c>
      <c r="Q117" s="2" t="s">
        <v>157</v>
      </c>
      <c r="R117" s="34" t="s">
        <v>299</v>
      </c>
      <c r="S117" s="39" t="s">
        <v>418</v>
      </c>
      <c r="T117" s="39" t="s">
        <v>301</v>
      </c>
      <c r="U117" s="34" t="s">
        <v>89</v>
      </c>
      <c r="V117" s="153"/>
      <c r="W117" s="657">
        <f t="shared" si="1015"/>
        <v>0</v>
      </c>
      <c r="X117" s="510">
        <f t="shared" si="1016"/>
        <v>0</v>
      </c>
      <c r="Y117" s="40"/>
      <c r="Z117" s="510">
        <f t="shared" si="1017"/>
        <v>0</v>
      </c>
      <c r="AA117" s="40"/>
      <c r="AB117" s="510">
        <f t="shared" si="1018"/>
        <v>0</v>
      </c>
      <c r="AC117" s="40"/>
      <c r="AD117" s="510">
        <f t="shared" si="1019"/>
        <v>0</v>
      </c>
      <c r="AE117" s="40"/>
      <c r="AF117" s="40"/>
      <c r="AG117" s="40"/>
      <c r="AH117" s="40"/>
      <c r="AI117" s="510">
        <f t="shared" si="1020"/>
        <v>0</v>
      </c>
      <c r="AJ117" s="40"/>
      <c r="AK117" s="44"/>
      <c r="AL117" s="40"/>
      <c r="AM117" s="351">
        <f t="shared" si="1021"/>
        <v>0</v>
      </c>
      <c r="AN117" s="40"/>
      <c r="AO117" s="40"/>
      <c r="AP117" s="40"/>
      <c r="AQ117" s="40"/>
      <c r="AR117" s="40"/>
      <c r="AS117" s="40"/>
      <c r="AT117" s="40"/>
      <c r="AU117" s="40"/>
      <c r="AV117" s="40"/>
      <c r="AW117" s="40"/>
      <c r="AX117" s="40"/>
      <c r="AY117" s="44"/>
      <c r="AZ117" s="40"/>
      <c r="BA117" s="44"/>
      <c r="BB117" s="40"/>
      <c r="BC117" s="510">
        <f t="shared" si="1022"/>
        <v>0</v>
      </c>
      <c r="BD117" s="40"/>
      <c r="BE117" s="40"/>
      <c r="BF117" s="510">
        <f t="shared" si="1023"/>
        <v>0</v>
      </c>
      <c r="BG117" s="40"/>
      <c r="BH117" s="40"/>
      <c r="BI117" s="40"/>
      <c r="BJ117" s="40"/>
      <c r="BK117" s="657">
        <f t="shared" si="1024"/>
        <v>0</v>
      </c>
      <c r="BL117" s="40"/>
      <c r="BM117" s="40"/>
      <c r="BN117" s="510">
        <f t="shared" si="1025"/>
        <v>0</v>
      </c>
      <c r="BO117" s="40"/>
      <c r="BP117" s="40"/>
      <c r="BQ117" s="40"/>
      <c r="BR117" s="510">
        <f t="shared" si="1026"/>
        <v>0</v>
      </c>
      <c r="BS117" s="40"/>
      <c r="BT117" s="40"/>
      <c r="BU117" s="510">
        <f t="shared" si="1027"/>
        <v>0</v>
      </c>
      <c r="BV117" s="40"/>
      <c r="BW117" s="510">
        <f t="shared" si="1028"/>
        <v>0</v>
      </c>
      <c r="BX117" s="40"/>
      <c r="BZ117" s="510">
        <f t="shared" si="1029"/>
        <v>0</v>
      </c>
      <c r="CA117" s="40"/>
      <c r="CB117" s="40"/>
      <c r="CC117" s="40"/>
      <c r="CD117" s="40"/>
      <c r="CE117" s="657">
        <f t="shared" si="1030"/>
        <v>0</v>
      </c>
      <c r="CF117" s="40"/>
      <c r="CG117" s="510">
        <f t="shared" si="1031"/>
        <v>0</v>
      </c>
      <c r="CH117" s="40"/>
      <c r="CI117" s="44"/>
      <c r="CJ117" s="40"/>
      <c r="CK117" s="40"/>
      <c r="CL117" s="351">
        <f t="shared" si="1032"/>
        <v>0</v>
      </c>
      <c r="CM117" s="40"/>
      <c r="CN117" s="40"/>
      <c r="CO117" s="40"/>
      <c r="CP117" s="351">
        <f t="shared" si="1033"/>
        <v>0</v>
      </c>
      <c r="CQ117" s="40"/>
      <c r="CR117" s="40"/>
      <c r="CS117" s="40"/>
      <c r="CT117" s="40"/>
      <c r="CU117" s="40"/>
      <c r="CV117" s="40"/>
      <c r="CW117" s="40"/>
      <c r="CX117" s="351">
        <f t="shared" si="1034"/>
        <v>0</v>
      </c>
      <c r="CY117" s="40"/>
      <c r="CZ117" s="40"/>
      <c r="DA117" s="40"/>
      <c r="DB117" s="40"/>
      <c r="DC117" s="510">
        <f t="shared" si="1035"/>
        <v>0</v>
      </c>
      <c r="DD117" s="40"/>
      <c r="DE117" s="40"/>
      <c r="DF117" s="40"/>
      <c r="DG117" s="40"/>
      <c r="DH117" s="40"/>
      <c r="DI117" s="40"/>
      <c r="DJ117" s="40"/>
      <c r="DK117" s="40"/>
      <c r="DL117" s="40"/>
      <c r="DM117" s="40"/>
      <c r="DN117" s="40"/>
      <c r="DO117" s="510">
        <f t="shared" si="1036"/>
        <v>0</v>
      </c>
      <c r="DP117" s="40"/>
      <c r="DQ117" s="40"/>
      <c r="DR117" s="40"/>
      <c r="DS117" s="510">
        <f t="shared" si="1037"/>
        <v>0</v>
      </c>
      <c r="DT117" s="40"/>
      <c r="DU117" s="40"/>
      <c r="DV117" s="40"/>
      <c r="DW117" s="40"/>
      <c r="DX117" s="40"/>
      <c r="DY117" s="40"/>
      <c r="DZ117" s="40"/>
      <c r="EA117" s="657">
        <f t="shared" si="1038"/>
        <v>0</v>
      </c>
      <c r="EB117" s="40"/>
      <c r="EC117" s="510">
        <f t="shared" si="1039"/>
        <v>0</v>
      </c>
      <c r="ED117" s="351">
        <f t="shared" si="1040"/>
        <v>0</v>
      </c>
      <c r="EE117" s="40"/>
      <c r="EF117" s="40"/>
      <c r="EG117" s="40"/>
      <c r="EH117" s="40"/>
      <c r="EI117" s="44"/>
      <c r="EJ117" s="40"/>
      <c r="EK117" s="351">
        <f t="shared" si="1041"/>
        <v>0</v>
      </c>
      <c r="EL117" s="40"/>
      <c r="EM117" s="40"/>
      <c r="EN117" s="44"/>
      <c r="EO117" s="40"/>
      <c r="EP117" s="351">
        <f t="shared" si="1042"/>
        <v>0</v>
      </c>
      <c r="EQ117" s="40"/>
      <c r="ER117" s="40"/>
      <c r="ES117" s="40"/>
      <c r="ET117" s="40"/>
      <c r="EU117" s="40"/>
      <c r="EV117" s="40"/>
      <c r="EW117" s="510">
        <f t="shared" si="1043"/>
        <v>0</v>
      </c>
      <c r="EX117" s="351">
        <f t="shared" si="1044"/>
        <v>0</v>
      </c>
      <c r="EY117" s="40"/>
      <c r="EZ117" s="40"/>
      <c r="FA117" s="351">
        <f t="shared" si="1045"/>
        <v>0</v>
      </c>
      <c r="FB117" s="40"/>
      <c r="FC117" s="40"/>
      <c r="FD117" s="40"/>
      <c r="FE117" s="44"/>
      <c r="FF117" s="40"/>
      <c r="FG117" s="351">
        <f t="shared" si="1046"/>
        <v>0</v>
      </c>
      <c r="FH117" s="40"/>
      <c r="FI117" s="40"/>
      <c r="FJ117" s="351">
        <f t="shared" si="1047"/>
        <v>0</v>
      </c>
      <c r="FK117" s="40"/>
      <c r="FL117" s="40"/>
      <c r="FM117" s="40"/>
      <c r="FN117" s="657">
        <f t="shared" si="1048"/>
        <v>0</v>
      </c>
      <c r="FO117" s="40"/>
      <c r="FP117" s="510">
        <f t="shared" si="1049"/>
        <v>0</v>
      </c>
      <c r="FQ117" s="40"/>
      <c r="FR117" s="44"/>
      <c r="FS117" s="40"/>
      <c r="FT117" s="351">
        <f t="shared" si="1050"/>
        <v>0</v>
      </c>
      <c r="FU117" s="40"/>
      <c r="FV117" s="40"/>
      <c r="FW117" s="40"/>
      <c r="FX117" s="40"/>
      <c r="FY117" s="40"/>
      <c r="FZ117" s="44"/>
      <c r="GA117" s="40"/>
      <c r="GB117" s="510">
        <f t="shared" si="1051"/>
        <v>0</v>
      </c>
      <c r="GC117" s="40"/>
      <c r="GD117" s="40"/>
      <c r="GE117" s="40"/>
      <c r="GF117" s="510">
        <f t="shared" si="1052"/>
        <v>0</v>
      </c>
      <c r="GG117" s="40"/>
      <c r="GH117" s="657">
        <f t="shared" si="1053"/>
        <v>0</v>
      </c>
      <c r="GI117" s="40"/>
      <c r="GJ117" s="510">
        <f t="shared" si="1054"/>
        <v>0</v>
      </c>
      <c r="GK117" s="40"/>
      <c r="GL117" s="40"/>
      <c r="GM117" s="510">
        <f t="shared" si="1055"/>
        <v>0</v>
      </c>
      <c r="GN117" s="40"/>
      <c r="GO117" s="40"/>
      <c r="GP117" s="40"/>
      <c r="GQ117" s="40"/>
      <c r="GR117" s="40"/>
      <c r="GS117" s="657">
        <f t="shared" si="1056"/>
        <v>0</v>
      </c>
      <c r="GT117" s="40"/>
      <c r="GU117" s="510">
        <f t="shared" si="1057"/>
        <v>0</v>
      </c>
      <c r="GV117" s="351">
        <f t="shared" si="1058"/>
        <v>0</v>
      </c>
      <c r="GW117" s="40"/>
      <c r="GX117" s="40"/>
      <c r="GY117" s="351">
        <f t="shared" si="1059"/>
        <v>0</v>
      </c>
      <c r="GZ117" s="40"/>
      <c r="HA117" s="40"/>
      <c r="HB117" s="40"/>
      <c r="HC117" s="40"/>
      <c r="HD117" s="40"/>
      <c r="HE117" s="40"/>
      <c r="HF117" s="40"/>
      <c r="HG117" s="40"/>
      <c r="HH117" s="510">
        <f t="shared" si="1060"/>
        <v>0</v>
      </c>
      <c r="HI117" s="40"/>
      <c r="HJ117" s="40"/>
      <c r="HK117" s="40"/>
      <c r="HL117" s="40"/>
      <c r="HM117" s="40"/>
      <c r="HN117" s="40"/>
      <c r="HO117" s="510">
        <f t="shared" si="1061"/>
        <v>0</v>
      </c>
      <c r="HP117" s="351">
        <f t="shared" si="1062"/>
        <v>0</v>
      </c>
      <c r="HQ117" s="40"/>
      <c r="HR117" s="40"/>
      <c r="HS117" s="40"/>
      <c r="HT117" s="351">
        <f t="shared" si="1063"/>
        <v>0</v>
      </c>
      <c r="HU117" s="40"/>
      <c r="HV117" s="40"/>
      <c r="HW117" s="40"/>
      <c r="HX117" s="40"/>
      <c r="HY117" s="44"/>
      <c r="HZ117" s="40"/>
      <c r="IA117" s="657">
        <f t="shared" si="1064"/>
        <v>0</v>
      </c>
      <c r="IB117" s="510">
        <f t="shared" si="1065"/>
        <v>0</v>
      </c>
      <c r="IC117" s="40"/>
      <c r="ID117" s="40"/>
      <c r="IE117" s="40"/>
      <c r="IF117" s="40"/>
      <c r="IG117" s="40"/>
      <c r="IH117" s="40"/>
      <c r="II117" s="40"/>
      <c r="IJ117" s="40"/>
      <c r="IK117" s="657">
        <f t="shared" si="1066"/>
        <v>0</v>
      </c>
      <c r="IL117" s="510">
        <f t="shared" si="1067"/>
        <v>0</v>
      </c>
      <c r="IM117" s="40"/>
      <c r="IN117" s="40"/>
      <c r="IO117" s="40"/>
      <c r="IP117" s="40"/>
      <c r="IQ117" s="40"/>
      <c r="IR117" s="40"/>
      <c r="IS117" s="657">
        <f t="shared" si="1068"/>
        <v>5</v>
      </c>
      <c r="IT117" s="40"/>
      <c r="IU117" s="40"/>
      <c r="IV117" s="510">
        <f t="shared" si="1069"/>
        <v>2</v>
      </c>
      <c r="IW117" s="40"/>
      <c r="IX117" s="40"/>
      <c r="IY117" s="44"/>
      <c r="IZ117" s="40">
        <v>27.4</v>
      </c>
      <c r="JA117" s="40">
        <v>61.3</v>
      </c>
      <c r="JB117" s="44"/>
      <c r="JC117" s="40"/>
      <c r="JD117" s="40"/>
      <c r="JE117" s="40"/>
      <c r="JF117" s="44"/>
      <c r="JG117" s="40"/>
      <c r="JH117" s="510">
        <f t="shared" si="1070"/>
        <v>1</v>
      </c>
      <c r="JI117" s="40">
        <v>40.299999999999997</v>
      </c>
      <c r="JJ117" s="40"/>
      <c r="JK117" s="40"/>
      <c r="JL117" s="40"/>
      <c r="JM117" s="510">
        <f t="shared" si="1071"/>
        <v>0</v>
      </c>
      <c r="JN117" s="40"/>
      <c r="JO117" s="513"/>
      <c r="JP117" s="657">
        <f t="shared" si="1072"/>
        <v>0</v>
      </c>
      <c r="JQ117" s="510">
        <f t="shared" si="1073"/>
        <v>0</v>
      </c>
      <c r="JR117" s="436"/>
      <c r="JS117" s="40"/>
      <c r="JT117" s="40"/>
      <c r="JU117" s="40"/>
      <c r="JV117" s="40"/>
      <c r="JW117" s="40"/>
      <c r="JX117" s="40"/>
      <c r="JY117" s="40"/>
      <c r="JZ117" s="40"/>
      <c r="KA117" s="40"/>
      <c r="KB117" s="40"/>
      <c r="KC117" s="40"/>
      <c r="KD117" s="510">
        <f t="shared" si="1074"/>
        <v>0</v>
      </c>
      <c r="KE117" s="40"/>
      <c r="KF117" s="40"/>
      <c r="KG117" s="40"/>
      <c r="KH117" s="510">
        <f t="shared" si="1075"/>
        <v>0</v>
      </c>
      <c r="KI117" s="40"/>
      <c r="KJ117" s="40"/>
      <c r="KK117" s="40"/>
      <c r="KL117" s="40"/>
      <c r="KM117" s="510">
        <f t="shared" si="1076"/>
        <v>0</v>
      </c>
      <c r="KN117" s="40"/>
      <c r="KO117" s="40"/>
      <c r="KP117" s="40"/>
      <c r="KQ117" s="510">
        <f t="shared" si="1077"/>
        <v>0</v>
      </c>
      <c r="KR117" s="40"/>
      <c r="KS117" s="40"/>
      <c r="KT117" s="40"/>
      <c r="KU117" s="657">
        <f t="shared" si="1078"/>
        <v>0</v>
      </c>
      <c r="KV117" s="510">
        <f t="shared" si="1079"/>
        <v>0</v>
      </c>
      <c r="KW117" s="40"/>
      <c r="KX117" s="40"/>
      <c r="KY117" s="40"/>
      <c r="KZ117" s="40"/>
      <c r="LA117" s="40"/>
      <c r="LB117" s="510">
        <f t="shared" si="1080"/>
        <v>0</v>
      </c>
      <c r="LC117" s="40"/>
      <c r="LD117" s="40"/>
      <c r="LE117" s="40"/>
      <c r="LF117" s="351">
        <f t="shared" si="1081"/>
        <v>0</v>
      </c>
      <c r="LG117" s="40"/>
      <c r="LH117" s="40"/>
      <c r="LI117" s="40"/>
      <c r="LJ117" s="510">
        <f t="shared" si="1082"/>
        <v>0</v>
      </c>
      <c r="LK117" s="40"/>
      <c r="LL117" s="40"/>
      <c r="LM117" s="40"/>
      <c r="LN117" s="40"/>
      <c r="LO117" s="40"/>
      <c r="LP117" s="40"/>
      <c r="LQ117" s="40"/>
      <c r="LR117" s="40"/>
      <c r="LS117" s="40"/>
      <c r="LT117" s="40"/>
      <c r="LU117" s="40"/>
      <c r="LV117" s="40"/>
      <c r="LW117" s="40"/>
      <c r="LX117" s="40"/>
      <c r="LY117" s="510">
        <f t="shared" si="1083"/>
        <v>0</v>
      </c>
      <c r="LZ117" s="40"/>
      <c r="MA117" s="40"/>
      <c r="MB117" s="40"/>
      <c r="MC117" s="40"/>
      <c r="MD117" s="40"/>
      <c r="ME117" s="510">
        <f t="shared" si="1084"/>
        <v>0</v>
      </c>
      <c r="MF117" s="40"/>
      <c r="MG117" s="40"/>
      <c r="MH117" s="40"/>
      <c r="MI117" s="40"/>
      <c r="MJ117" s="510">
        <f t="shared" si="1085"/>
        <v>0</v>
      </c>
      <c r="MK117" s="40"/>
      <c r="ML117" s="40"/>
      <c r="MM117" s="40"/>
      <c r="MN117" s="40"/>
      <c r="MO117" s="40"/>
      <c r="MP117" s="40"/>
      <c r="MQ117" s="163"/>
      <c r="MR117" s="40"/>
      <c r="MS117" s="40"/>
      <c r="MT117" s="40"/>
      <c r="MU117" s="40"/>
      <c r="MV117" s="40"/>
      <c r="MW117" s="40"/>
      <c r="MX117" s="40"/>
      <c r="MY117" s="40"/>
      <c r="MZ117" s="40"/>
      <c r="NA117" s="34" t="s">
        <v>1121</v>
      </c>
      <c r="NB117" s="34" t="s">
        <v>1049</v>
      </c>
      <c r="NC117" s="34" t="s">
        <v>1122</v>
      </c>
      <c r="ND117" s="34"/>
    </row>
    <row r="118" spans="1:368">
      <c r="A118" s="1248">
        <v>80</v>
      </c>
      <c r="B118" s="50" t="s">
        <v>326</v>
      </c>
      <c r="C118" s="51">
        <v>2020</v>
      </c>
      <c r="D118" s="34" t="s">
        <v>419</v>
      </c>
      <c r="E118" s="34" t="s">
        <v>23</v>
      </c>
      <c r="F118" s="34" t="s">
        <v>24</v>
      </c>
      <c r="G118" s="35">
        <v>64</v>
      </c>
      <c r="H118" s="42">
        <v>0.57999999999999996</v>
      </c>
      <c r="I118" s="43" t="s">
        <v>39</v>
      </c>
      <c r="J118" s="2" t="s">
        <v>420</v>
      </c>
      <c r="K118" s="52" t="s">
        <v>105</v>
      </c>
      <c r="L118" s="52" t="s">
        <v>122</v>
      </c>
      <c r="M118" s="2" t="s">
        <v>421</v>
      </c>
      <c r="N118" s="2" t="s">
        <v>39</v>
      </c>
      <c r="O118" s="2" t="s">
        <v>422</v>
      </c>
      <c r="P118" s="42" t="s">
        <v>39</v>
      </c>
      <c r="Q118" s="2" t="s">
        <v>423</v>
      </c>
      <c r="R118" s="34" t="s">
        <v>299</v>
      </c>
      <c r="S118" s="39" t="s">
        <v>424</v>
      </c>
      <c r="T118" s="39" t="s">
        <v>301</v>
      </c>
      <c r="U118" s="34" t="s">
        <v>89</v>
      </c>
      <c r="V118" s="153"/>
      <c r="W118" s="657">
        <f t="shared" si="1015"/>
        <v>0</v>
      </c>
      <c r="X118" s="510">
        <f t="shared" si="1016"/>
        <v>0</v>
      </c>
      <c r="Y118" s="40"/>
      <c r="Z118" s="510">
        <f t="shared" si="1017"/>
        <v>0</v>
      </c>
      <c r="AA118" s="40"/>
      <c r="AB118" s="510">
        <f t="shared" si="1018"/>
        <v>0</v>
      </c>
      <c r="AC118" s="40"/>
      <c r="AD118" s="510">
        <f t="shared" si="1019"/>
        <v>0</v>
      </c>
      <c r="AE118" s="40"/>
      <c r="AF118" s="40"/>
      <c r="AG118" s="40"/>
      <c r="AH118" s="41"/>
      <c r="AI118" s="510">
        <f t="shared" si="1020"/>
        <v>0</v>
      </c>
      <c r="AJ118" s="40"/>
      <c r="AK118" s="44"/>
      <c r="AL118" s="40"/>
      <c r="AM118" s="351">
        <f t="shared" si="1021"/>
        <v>0</v>
      </c>
      <c r="AN118" s="40"/>
      <c r="AO118" s="40"/>
      <c r="AP118" s="40"/>
      <c r="AQ118" s="40"/>
      <c r="AR118" s="40"/>
      <c r="AS118" s="40"/>
      <c r="AT118" s="40"/>
      <c r="AU118" s="40"/>
      <c r="AV118" s="40"/>
      <c r="AW118" s="40"/>
      <c r="AX118" s="40"/>
      <c r="AY118" s="44"/>
      <c r="AZ118" s="40"/>
      <c r="BA118" s="44"/>
      <c r="BB118" s="40"/>
      <c r="BC118" s="510">
        <f t="shared" si="1022"/>
        <v>0</v>
      </c>
      <c r="BD118" s="40"/>
      <c r="BE118" s="40"/>
      <c r="BF118" s="510">
        <f t="shared" si="1023"/>
        <v>0</v>
      </c>
      <c r="BG118" s="40"/>
      <c r="BH118" s="40"/>
      <c r="BI118" s="40"/>
      <c r="BJ118" s="40"/>
      <c r="BK118" s="657">
        <f t="shared" si="1024"/>
        <v>2</v>
      </c>
      <c r="BL118" s="41" t="s">
        <v>627</v>
      </c>
      <c r="BM118" s="41"/>
      <c r="BN118" s="510">
        <f t="shared" si="1025"/>
        <v>0</v>
      </c>
      <c r="BO118" s="40"/>
      <c r="BP118" s="40"/>
      <c r="BQ118" s="40"/>
      <c r="BR118" s="510">
        <f t="shared" si="1026"/>
        <v>1</v>
      </c>
      <c r="BS118" s="41" t="s">
        <v>627</v>
      </c>
      <c r="BT118" s="40"/>
      <c r="BU118" s="510">
        <f t="shared" si="1027"/>
        <v>0</v>
      </c>
      <c r="BV118" s="40"/>
      <c r="BW118" s="510">
        <f t="shared" si="1028"/>
        <v>1</v>
      </c>
      <c r="BX118" s="41" t="s">
        <v>627</v>
      </c>
      <c r="BZ118" s="510">
        <f t="shared" si="1029"/>
        <v>0</v>
      </c>
      <c r="CA118" s="40"/>
      <c r="CB118" s="40"/>
      <c r="CC118" s="40"/>
      <c r="CD118" s="40"/>
      <c r="CE118" s="657">
        <f t="shared" si="1030"/>
        <v>2</v>
      </c>
      <c r="CF118" s="40"/>
      <c r="CG118" s="510">
        <f t="shared" si="1031"/>
        <v>2</v>
      </c>
      <c r="CH118" s="41" t="s">
        <v>627</v>
      </c>
      <c r="CI118" s="44"/>
      <c r="CJ118" s="40"/>
      <c r="CK118" s="40"/>
      <c r="CL118" s="351">
        <f t="shared" si="1032"/>
        <v>0</v>
      </c>
      <c r="CM118" s="40"/>
      <c r="CN118" s="40"/>
      <c r="CO118" s="40"/>
      <c r="CP118" s="351">
        <f t="shared" si="1033"/>
        <v>1</v>
      </c>
      <c r="CQ118" s="40"/>
      <c r="CR118" s="41" t="s">
        <v>627</v>
      </c>
      <c r="CS118" s="40"/>
      <c r="CT118" s="40"/>
      <c r="CU118" s="40"/>
      <c r="CV118" s="41"/>
      <c r="CW118" s="41"/>
      <c r="CX118" s="351">
        <f t="shared" si="1034"/>
        <v>0</v>
      </c>
      <c r="CY118" s="40"/>
      <c r="CZ118" s="40"/>
      <c r="DA118" s="40"/>
      <c r="DB118" s="40"/>
      <c r="DC118" s="510">
        <f t="shared" si="1035"/>
        <v>0</v>
      </c>
      <c r="DD118" s="40"/>
      <c r="DE118" s="40"/>
      <c r="DF118" s="40"/>
      <c r="DG118" s="40"/>
      <c r="DH118" s="40"/>
      <c r="DI118" s="40"/>
      <c r="DJ118" s="40"/>
      <c r="DK118" s="40"/>
      <c r="DL118" s="40"/>
      <c r="DM118" s="40"/>
      <c r="DN118" s="40"/>
      <c r="DO118" s="510">
        <f t="shared" si="1036"/>
        <v>0</v>
      </c>
      <c r="DP118" s="40"/>
      <c r="DQ118" s="40"/>
      <c r="DR118" s="40"/>
      <c r="DS118" s="510">
        <f t="shared" si="1037"/>
        <v>0</v>
      </c>
      <c r="DT118" s="41"/>
      <c r="DU118" s="41"/>
      <c r="DV118" s="41"/>
      <c r="DW118" s="40"/>
      <c r="DX118" s="40"/>
      <c r="DY118" s="40"/>
      <c r="DZ118" s="41"/>
      <c r="EA118" s="657">
        <f t="shared" si="1038"/>
        <v>2</v>
      </c>
      <c r="EB118" s="40"/>
      <c r="EC118" s="510">
        <f t="shared" si="1039"/>
        <v>1</v>
      </c>
      <c r="ED118" s="351">
        <f t="shared" si="1040"/>
        <v>0</v>
      </c>
      <c r="EE118" s="40"/>
      <c r="EF118" s="40"/>
      <c r="EG118" s="40"/>
      <c r="EH118" s="41"/>
      <c r="EI118" s="44"/>
      <c r="EJ118" s="40"/>
      <c r="EK118" s="351">
        <f t="shared" si="1041"/>
        <v>1</v>
      </c>
      <c r="EL118" s="41" t="s">
        <v>627</v>
      </c>
      <c r="EM118" s="41"/>
      <c r="EN118" s="44"/>
      <c r="EO118" s="40"/>
      <c r="EP118" s="351">
        <f t="shared" si="1042"/>
        <v>0</v>
      </c>
      <c r="EQ118" s="40"/>
      <c r="ER118" s="40"/>
      <c r="ES118" s="40"/>
      <c r="ET118" s="40"/>
      <c r="EU118" s="40"/>
      <c r="EV118" s="40"/>
      <c r="EW118" s="510">
        <f t="shared" si="1043"/>
        <v>0</v>
      </c>
      <c r="EX118" s="351">
        <f t="shared" si="1044"/>
        <v>0</v>
      </c>
      <c r="EY118" s="40"/>
      <c r="EZ118" s="40"/>
      <c r="FA118" s="351">
        <f t="shared" si="1045"/>
        <v>0</v>
      </c>
      <c r="FB118" s="40"/>
      <c r="FC118" s="40"/>
      <c r="FD118" s="40"/>
      <c r="FE118" s="44"/>
      <c r="FF118" s="40"/>
      <c r="FG118" s="351">
        <f t="shared" si="1046"/>
        <v>0</v>
      </c>
      <c r="FH118" s="40"/>
      <c r="FI118" s="40"/>
      <c r="FJ118" s="351">
        <f t="shared" si="1047"/>
        <v>0</v>
      </c>
      <c r="FK118" s="40"/>
      <c r="FL118" s="40"/>
      <c r="FM118" s="40"/>
      <c r="FN118" s="657">
        <f t="shared" si="1048"/>
        <v>3</v>
      </c>
      <c r="FO118" s="41" t="s">
        <v>627</v>
      </c>
      <c r="FP118" s="510">
        <f t="shared" si="1049"/>
        <v>2</v>
      </c>
      <c r="FQ118" s="40"/>
      <c r="FR118" s="44"/>
      <c r="FS118" s="40"/>
      <c r="FT118" s="351">
        <f t="shared" si="1050"/>
        <v>0</v>
      </c>
      <c r="FU118" s="40"/>
      <c r="FV118" s="40"/>
      <c r="FW118" s="40"/>
      <c r="FX118" s="40"/>
      <c r="FY118" s="40"/>
      <c r="FZ118" s="44"/>
      <c r="GA118" s="40"/>
      <c r="GB118" s="510">
        <f t="shared" si="1051"/>
        <v>1</v>
      </c>
      <c r="GC118" s="40">
        <v>10.9</v>
      </c>
      <c r="GD118" s="40"/>
      <c r="GE118" s="40"/>
      <c r="GF118" s="510">
        <f t="shared" si="1052"/>
        <v>0</v>
      </c>
      <c r="GG118" s="40"/>
      <c r="GH118" s="657">
        <f t="shared" si="1053"/>
        <v>0</v>
      </c>
      <c r="GI118" s="40"/>
      <c r="GJ118" s="510">
        <f t="shared" si="1054"/>
        <v>0</v>
      </c>
      <c r="GK118" s="40"/>
      <c r="GL118" s="40"/>
      <c r="GM118" s="510">
        <f t="shared" si="1055"/>
        <v>0</v>
      </c>
      <c r="GN118" s="40"/>
      <c r="GO118" s="40"/>
      <c r="GP118" s="40"/>
      <c r="GQ118" s="40"/>
      <c r="GR118" s="40"/>
      <c r="GS118" s="657">
        <f t="shared" si="1056"/>
        <v>0</v>
      </c>
      <c r="GT118" s="40"/>
      <c r="GU118" s="510">
        <f t="shared" si="1057"/>
        <v>0</v>
      </c>
      <c r="GV118" s="351">
        <f t="shared" si="1058"/>
        <v>0</v>
      </c>
      <c r="GW118" s="40"/>
      <c r="GX118" s="40"/>
      <c r="GY118" s="351">
        <f t="shared" si="1059"/>
        <v>0</v>
      </c>
      <c r="GZ118" s="40"/>
      <c r="HA118" s="40"/>
      <c r="HB118" s="40"/>
      <c r="HC118" s="40"/>
      <c r="HD118" s="40"/>
      <c r="HE118" s="40"/>
      <c r="HF118" s="40"/>
      <c r="HG118" s="40"/>
      <c r="HH118" s="510">
        <f t="shared" si="1060"/>
        <v>0</v>
      </c>
      <c r="HI118" s="40"/>
      <c r="HJ118" s="40"/>
      <c r="HK118" s="40"/>
      <c r="HL118" s="40"/>
      <c r="HM118" s="40"/>
      <c r="HN118" s="40"/>
      <c r="HO118" s="510">
        <f t="shared" si="1061"/>
        <v>0</v>
      </c>
      <c r="HP118" s="351">
        <f t="shared" si="1062"/>
        <v>0</v>
      </c>
      <c r="HQ118" s="40"/>
      <c r="HR118" s="40"/>
      <c r="HS118" s="40"/>
      <c r="HT118" s="351">
        <f t="shared" si="1063"/>
        <v>0</v>
      </c>
      <c r="HU118" s="40"/>
      <c r="HV118" s="40"/>
      <c r="HW118" s="40"/>
      <c r="HX118" s="40"/>
      <c r="HY118" s="44"/>
      <c r="HZ118" s="40"/>
      <c r="IA118" s="657">
        <f t="shared" si="1064"/>
        <v>0</v>
      </c>
      <c r="IB118" s="510">
        <f t="shared" si="1065"/>
        <v>0</v>
      </c>
      <c r="IC118" s="40"/>
      <c r="ID118" s="40"/>
      <c r="IE118" s="40"/>
      <c r="IF118" s="40"/>
      <c r="IG118" s="40"/>
      <c r="IH118" s="40"/>
      <c r="II118" s="40"/>
      <c r="IJ118" s="40"/>
      <c r="IK118" s="657">
        <f t="shared" si="1066"/>
        <v>0</v>
      </c>
      <c r="IL118" s="510">
        <f t="shared" si="1067"/>
        <v>0</v>
      </c>
      <c r="IM118" s="40"/>
      <c r="IN118" s="40"/>
      <c r="IO118" s="40"/>
      <c r="IP118" s="40"/>
      <c r="IQ118" s="40"/>
      <c r="IR118" s="40"/>
      <c r="IS118" s="657">
        <f t="shared" si="1068"/>
        <v>0</v>
      </c>
      <c r="IT118" s="40"/>
      <c r="IU118" s="41" t="s">
        <v>627</v>
      </c>
      <c r="IV118" s="510">
        <f t="shared" si="1069"/>
        <v>0</v>
      </c>
      <c r="IW118" s="40"/>
      <c r="IX118" s="40"/>
      <c r="IY118" s="44"/>
      <c r="IZ118" s="40"/>
      <c r="JA118" s="40"/>
      <c r="JB118" s="44"/>
      <c r="JC118" s="40"/>
      <c r="JD118" s="40"/>
      <c r="JE118" s="40"/>
      <c r="JF118" s="44"/>
      <c r="JG118" s="40"/>
      <c r="JH118" s="510">
        <f t="shared" si="1070"/>
        <v>0</v>
      </c>
      <c r="JI118" s="40"/>
      <c r="JJ118" s="40"/>
      <c r="JK118" s="40"/>
      <c r="JL118" s="40"/>
      <c r="JM118" s="510">
        <f t="shared" si="1071"/>
        <v>0</v>
      </c>
      <c r="JN118" s="40"/>
      <c r="JO118" s="513"/>
      <c r="JP118" s="657">
        <f t="shared" si="1072"/>
        <v>0</v>
      </c>
      <c r="JQ118" s="510">
        <f t="shared" si="1073"/>
        <v>0</v>
      </c>
      <c r="JR118" s="436"/>
      <c r="JS118" s="40"/>
      <c r="JT118" s="40"/>
      <c r="JU118" s="40"/>
      <c r="JV118" s="40"/>
      <c r="JW118" s="40"/>
      <c r="JX118" s="40"/>
      <c r="JY118" s="40"/>
      <c r="JZ118" s="40"/>
      <c r="KA118" s="40"/>
      <c r="KB118" s="40"/>
      <c r="KC118" s="40"/>
      <c r="KD118" s="510">
        <f t="shared" si="1074"/>
        <v>0</v>
      </c>
      <c r="KE118" s="40"/>
      <c r="KF118" s="40"/>
      <c r="KG118" s="40"/>
      <c r="KH118" s="510">
        <f t="shared" si="1075"/>
        <v>0</v>
      </c>
      <c r="KI118" s="40"/>
      <c r="KJ118" s="40"/>
      <c r="KK118" s="40"/>
      <c r="KL118" s="40"/>
      <c r="KM118" s="510">
        <f t="shared" si="1076"/>
        <v>0</v>
      </c>
      <c r="KN118" s="40"/>
      <c r="KO118" s="40"/>
      <c r="KP118" s="40"/>
      <c r="KQ118" s="510">
        <f t="shared" si="1077"/>
        <v>0</v>
      </c>
      <c r="KR118" s="40"/>
      <c r="KS118" s="40"/>
      <c r="KT118" s="40"/>
      <c r="KU118" s="657">
        <f t="shared" si="1078"/>
        <v>0</v>
      </c>
      <c r="KV118" s="510">
        <f t="shared" si="1079"/>
        <v>0</v>
      </c>
      <c r="KW118" s="40"/>
      <c r="KX118" s="40"/>
      <c r="KY118" s="40"/>
      <c r="KZ118" s="40"/>
      <c r="LA118" s="40"/>
      <c r="LB118" s="510">
        <f t="shared" si="1080"/>
        <v>0</v>
      </c>
      <c r="LC118" s="40"/>
      <c r="LD118" s="40"/>
      <c r="LE118" s="40"/>
      <c r="LF118" s="351">
        <f t="shared" si="1081"/>
        <v>0</v>
      </c>
      <c r="LG118" s="40"/>
      <c r="LH118" s="40"/>
      <c r="LI118" s="40"/>
      <c r="LJ118" s="510">
        <f t="shared" si="1082"/>
        <v>0</v>
      </c>
      <c r="LK118" s="40"/>
      <c r="LL118" s="40"/>
      <c r="LM118" s="40"/>
      <c r="LN118" s="41"/>
      <c r="LO118" s="40"/>
      <c r="LP118" s="40"/>
      <c r="LQ118" s="40"/>
      <c r="LR118" s="40"/>
      <c r="LS118" s="40"/>
      <c r="LT118" s="40"/>
      <c r="LU118" s="40"/>
      <c r="LV118" s="40"/>
      <c r="LW118" s="40"/>
      <c r="LX118" s="40"/>
      <c r="LY118" s="510">
        <f t="shared" si="1083"/>
        <v>0</v>
      </c>
      <c r="LZ118" s="40"/>
      <c r="MA118" s="40"/>
      <c r="MB118" s="40"/>
      <c r="MC118" s="40"/>
      <c r="MD118" s="40"/>
      <c r="ME118" s="510">
        <f t="shared" si="1084"/>
        <v>0</v>
      </c>
      <c r="MF118" s="40"/>
      <c r="MG118" s="40"/>
      <c r="MH118" s="40"/>
      <c r="MI118" s="40"/>
      <c r="MJ118" s="510">
        <f t="shared" si="1085"/>
        <v>0</v>
      </c>
      <c r="MK118" s="40"/>
      <c r="ML118" s="40"/>
      <c r="MM118" s="40"/>
      <c r="MN118" s="40"/>
      <c r="MO118" s="40"/>
      <c r="MP118" s="40"/>
      <c r="MQ118" s="163"/>
      <c r="MR118" s="40"/>
      <c r="MS118" s="40"/>
      <c r="MT118" s="40"/>
      <c r="MU118" s="40"/>
      <c r="MV118" s="40"/>
      <c r="MW118" s="40"/>
      <c r="MX118" s="40"/>
      <c r="MY118" s="40"/>
      <c r="MZ118" s="40"/>
      <c r="NA118" s="34" t="s">
        <v>1049</v>
      </c>
      <c r="NB118" s="34" t="s">
        <v>39</v>
      </c>
      <c r="NC118" s="34" t="s">
        <v>1123</v>
      </c>
      <c r="ND118" s="34"/>
    </row>
    <row r="119" spans="1:368">
      <c r="A119" s="1248">
        <v>81</v>
      </c>
      <c r="B119" s="50" t="s">
        <v>425</v>
      </c>
      <c r="C119" s="51">
        <v>2020</v>
      </c>
      <c r="D119" s="34" t="s">
        <v>318</v>
      </c>
      <c r="E119" s="34" t="s">
        <v>23</v>
      </c>
      <c r="F119" s="34" t="s">
        <v>39</v>
      </c>
      <c r="G119" s="35">
        <v>20</v>
      </c>
      <c r="H119" s="42">
        <v>0.65</v>
      </c>
      <c r="I119" s="43" t="s">
        <v>39</v>
      </c>
      <c r="J119" s="2" t="s">
        <v>426</v>
      </c>
      <c r="K119" s="52" t="s">
        <v>105</v>
      </c>
      <c r="L119" s="52" t="s">
        <v>133</v>
      </c>
      <c r="M119" s="46" t="s">
        <v>427</v>
      </c>
      <c r="N119" s="2" t="s">
        <v>428</v>
      </c>
      <c r="O119" s="2" t="s">
        <v>39</v>
      </c>
      <c r="P119" s="42"/>
      <c r="Q119" s="2" t="s">
        <v>429</v>
      </c>
      <c r="R119" s="34" t="s">
        <v>299</v>
      </c>
      <c r="S119" s="39" t="s">
        <v>430</v>
      </c>
      <c r="T119" s="39" t="s">
        <v>301</v>
      </c>
      <c r="U119" s="34" t="s">
        <v>89</v>
      </c>
      <c r="V119" s="153"/>
      <c r="W119" s="657">
        <f t="shared" si="1015"/>
        <v>0</v>
      </c>
      <c r="X119" s="510">
        <f t="shared" si="1016"/>
        <v>0</v>
      </c>
      <c r="Y119" s="40"/>
      <c r="Z119" s="510">
        <f t="shared" si="1017"/>
        <v>0</v>
      </c>
      <c r="AA119" s="40"/>
      <c r="AB119" s="510">
        <f t="shared" si="1018"/>
        <v>0</v>
      </c>
      <c r="AC119" s="40"/>
      <c r="AD119" s="510">
        <f t="shared" si="1019"/>
        <v>0</v>
      </c>
      <c r="AE119" s="40"/>
      <c r="AF119" s="40"/>
      <c r="AG119" s="40"/>
      <c r="AH119" s="40"/>
      <c r="AI119" s="510">
        <f t="shared" si="1020"/>
        <v>0</v>
      </c>
      <c r="AJ119" s="40"/>
      <c r="AK119" s="44"/>
      <c r="AL119" s="40"/>
      <c r="AM119" s="351">
        <f t="shared" si="1021"/>
        <v>0</v>
      </c>
      <c r="AN119" s="40"/>
      <c r="AO119" s="40"/>
      <c r="AP119" s="40"/>
      <c r="AQ119" s="40"/>
      <c r="AR119" s="40"/>
      <c r="AS119" s="40"/>
      <c r="AT119" s="40"/>
      <c r="AU119" s="40"/>
      <c r="AV119" s="40"/>
      <c r="AW119" s="40"/>
      <c r="AX119" s="40"/>
      <c r="AY119" s="44"/>
      <c r="AZ119" s="40"/>
      <c r="BA119" s="44"/>
      <c r="BB119" s="40"/>
      <c r="BC119" s="510">
        <f t="shared" si="1022"/>
        <v>0</v>
      </c>
      <c r="BD119" s="40"/>
      <c r="BE119" s="40"/>
      <c r="BF119" s="510">
        <f t="shared" si="1023"/>
        <v>0</v>
      </c>
      <c r="BG119" s="40"/>
      <c r="BH119" s="40"/>
      <c r="BI119" s="40"/>
      <c r="BJ119" s="40"/>
      <c r="BK119" s="657">
        <f t="shared" si="1024"/>
        <v>0</v>
      </c>
      <c r="BL119" s="40"/>
      <c r="BM119" s="40"/>
      <c r="BN119" s="510">
        <f t="shared" si="1025"/>
        <v>0</v>
      </c>
      <c r="BO119" s="40"/>
      <c r="BP119" s="40"/>
      <c r="BQ119" s="40"/>
      <c r="BR119" s="510">
        <f t="shared" si="1026"/>
        <v>0</v>
      </c>
      <c r="BS119" s="40"/>
      <c r="BT119" s="40"/>
      <c r="BU119" s="510">
        <f t="shared" si="1027"/>
        <v>0</v>
      </c>
      <c r="BV119" s="40"/>
      <c r="BW119" s="510">
        <f t="shared" si="1028"/>
        <v>0</v>
      </c>
      <c r="BX119" s="40"/>
      <c r="BZ119" s="510">
        <f t="shared" si="1029"/>
        <v>0</v>
      </c>
      <c r="CA119" s="40"/>
      <c r="CB119" s="40"/>
      <c r="CC119" s="40"/>
      <c r="CD119" s="40"/>
      <c r="CE119" s="657">
        <f t="shared" si="1030"/>
        <v>3</v>
      </c>
      <c r="CF119" s="40"/>
      <c r="CG119" s="510">
        <f t="shared" si="1031"/>
        <v>1</v>
      </c>
      <c r="CH119" s="40"/>
      <c r="CI119" s="44"/>
      <c r="CJ119" s="40"/>
      <c r="CK119" s="40"/>
      <c r="CL119" s="351">
        <f t="shared" si="1032"/>
        <v>0</v>
      </c>
      <c r="CM119" s="40"/>
      <c r="CN119" s="40"/>
      <c r="CO119" s="40"/>
      <c r="CP119" s="351">
        <f t="shared" si="1033"/>
        <v>1</v>
      </c>
      <c r="CQ119" s="40"/>
      <c r="CR119" s="40">
        <v>26.3</v>
      </c>
      <c r="CS119" s="40"/>
      <c r="CT119" s="40"/>
      <c r="CU119" s="40"/>
      <c r="CV119" s="40"/>
      <c r="CW119" s="40"/>
      <c r="CX119" s="351">
        <f t="shared" si="1034"/>
        <v>0</v>
      </c>
      <c r="CY119" s="40"/>
      <c r="CZ119" s="40"/>
      <c r="DA119" s="40"/>
      <c r="DB119" s="40"/>
      <c r="DC119" s="510">
        <f t="shared" si="1035"/>
        <v>0</v>
      </c>
      <c r="DD119" s="40"/>
      <c r="DE119" s="40"/>
      <c r="DF119" s="40"/>
      <c r="DG119" s="40"/>
      <c r="DH119" s="40"/>
      <c r="DI119" s="40"/>
      <c r="DJ119" s="40"/>
      <c r="DK119" s="40"/>
      <c r="DL119" s="40"/>
      <c r="DM119" s="40"/>
      <c r="DN119" s="40"/>
      <c r="DO119" s="510">
        <f t="shared" si="1036"/>
        <v>0</v>
      </c>
      <c r="DP119" s="40"/>
      <c r="DQ119" s="40"/>
      <c r="DR119" s="40"/>
      <c r="DS119" s="510">
        <f t="shared" si="1037"/>
        <v>0</v>
      </c>
      <c r="DT119" s="40"/>
      <c r="DU119" s="40"/>
      <c r="DV119" s="40"/>
      <c r="DW119" s="40"/>
      <c r="DX119" s="40"/>
      <c r="DY119" s="40"/>
      <c r="DZ119" s="40"/>
      <c r="EA119" s="657">
        <f t="shared" si="1038"/>
        <v>4</v>
      </c>
      <c r="EB119" s="40"/>
      <c r="EC119" s="510">
        <f t="shared" si="1039"/>
        <v>2</v>
      </c>
      <c r="ED119" s="351">
        <f t="shared" si="1040"/>
        <v>0</v>
      </c>
      <c r="EE119" s="40"/>
      <c r="EF119" s="40"/>
      <c r="EG119" s="40"/>
      <c r="EH119" s="40"/>
      <c r="EI119" s="44"/>
      <c r="EJ119" s="40">
        <v>10</v>
      </c>
      <c r="EK119" s="351">
        <f t="shared" si="1041"/>
        <v>1</v>
      </c>
      <c r="EL119" s="41">
        <v>95</v>
      </c>
      <c r="EM119" s="41"/>
      <c r="EN119" s="44"/>
      <c r="EO119" s="40"/>
      <c r="EP119" s="351">
        <f t="shared" si="1042"/>
        <v>0</v>
      </c>
      <c r="EQ119" s="40"/>
      <c r="ER119" s="40"/>
      <c r="ES119" s="40"/>
      <c r="ET119" s="40"/>
      <c r="EU119" s="40"/>
      <c r="EV119" s="40"/>
      <c r="EW119" s="510">
        <f t="shared" si="1043"/>
        <v>0</v>
      </c>
      <c r="EX119" s="351">
        <f t="shared" si="1044"/>
        <v>0</v>
      </c>
      <c r="EY119" s="40"/>
      <c r="EZ119" s="40"/>
      <c r="FA119" s="351">
        <f t="shared" si="1045"/>
        <v>0</v>
      </c>
      <c r="FB119" s="40"/>
      <c r="FC119" s="40"/>
      <c r="FD119" s="40"/>
      <c r="FE119" s="44"/>
      <c r="FF119" s="40"/>
      <c r="FG119" s="351">
        <f t="shared" si="1046"/>
        <v>0</v>
      </c>
      <c r="FH119" s="40"/>
      <c r="FI119" s="40"/>
      <c r="FJ119" s="351">
        <f t="shared" si="1047"/>
        <v>0</v>
      </c>
      <c r="FK119" s="40"/>
      <c r="FL119" s="40"/>
      <c r="FM119" s="40"/>
      <c r="FN119" s="657">
        <f t="shared" si="1048"/>
        <v>0</v>
      </c>
      <c r="FO119" s="40"/>
      <c r="FP119" s="510">
        <f t="shared" si="1049"/>
        <v>0</v>
      </c>
      <c r="FQ119" s="40"/>
      <c r="FR119" s="44"/>
      <c r="FS119" s="40"/>
      <c r="FT119" s="351">
        <f t="shared" si="1050"/>
        <v>0</v>
      </c>
      <c r="FU119" s="40"/>
      <c r="FV119" s="40"/>
      <c r="FW119" s="40"/>
      <c r="FX119" s="40"/>
      <c r="FY119" s="40"/>
      <c r="FZ119" s="44"/>
      <c r="GA119" s="40"/>
      <c r="GB119" s="510">
        <f t="shared" si="1051"/>
        <v>0</v>
      </c>
      <c r="GC119" s="40"/>
      <c r="GD119" s="40"/>
      <c r="GE119" s="40"/>
      <c r="GF119" s="510">
        <f t="shared" si="1052"/>
        <v>0</v>
      </c>
      <c r="GG119" s="40"/>
      <c r="GH119" s="657">
        <f t="shared" si="1053"/>
        <v>0</v>
      </c>
      <c r="GI119" s="40"/>
      <c r="GJ119" s="510">
        <f t="shared" si="1054"/>
        <v>0</v>
      </c>
      <c r="GK119" s="40"/>
      <c r="GL119" s="40"/>
      <c r="GM119" s="510">
        <f t="shared" si="1055"/>
        <v>0</v>
      </c>
      <c r="GN119" s="40"/>
      <c r="GO119" s="40"/>
      <c r="GP119" s="40"/>
      <c r="GQ119" s="40"/>
      <c r="GR119" s="40"/>
      <c r="GS119" s="657">
        <f t="shared" si="1056"/>
        <v>7</v>
      </c>
      <c r="GT119" s="40"/>
      <c r="GU119" s="510">
        <f t="shared" si="1057"/>
        <v>2</v>
      </c>
      <c r="GV119" s="351">
        <f t="shared" si="1058"/>
        <v>0</v>
      </c>
      <c r="GW119" s="40"/>
      <c r="GX119" s="40"/>
      <c r="GY119" s="351">
        <f t="shared" si="1059"/>
        <v>2</v>
      </c>
      <c r="GZ119" s="40"/>
      <c r="HA119" s="40">
        <v>10</v>
      </c>
      <c r="HB119" s="40"/>
      <c r="HC119" s="40"/>
      <c r="HD119" s="40"/>
      <c r="HE119" s="40"/>
      <c r="HF119" s="40">
        <v>20</v>
      </c>
      <c r="HG119" s="40"/>
      <c r="HH119" s="510">
        <f t="shared" si="1060"/>
        <v>0</v>
      </c>
      <c r="HI119" s="40"/>
      <c r="HJ119" s="40"/>
      <c r="HK119" s="40"/>
      <c r="HL119" s="40"/>
      <c r="HM119" s="40"/>
      <c r="HN119" s="40"/>
      <c r="HO119" s="510">
        <f t="shared" si="1061"/>
        <v>1</v>
      </c>
      <c r="HP119" s="351">
        <f t="shared" si="1062"/>
        <v>1</v>
      </c>
      <c r="HQ119" s="40">
        <v>17.600000000000001</v>
      </c>
      <c r="HR119" s="40"/>
      <c r="HS119" s="40"/>
      <c r="HT119" s="351">
        <f t="shared" si="1063"/>
        <v>0</v>
      </c>
      <c r="HU119" s="40"/>
      <c r="HV119" s="40"/>
      <c r="HW119" s="40"/>
      <c r="HX119" s="40"/>
      <c r="HY119" s="44"/>
      <c r="HZ119" s="40"/>
      <c r="IA119" s="657">
        <f t="shared" si="1064"/>
        <v>0</v>
      </c>
      <c r="IB119" s="510">
        <f t="shared" si="1065"/>
        <v>0</v>
      </c>
      <c r="IC119" s="40"/>
      <c r="ID119" s="40"/>
      <c r="IE119" s="40"/>
      <c r="IF119" s="40"/>
      <c r="IG119" s="40"/>
      <c r="IH119" s="40"/>
      <c r="II119" s="40"/>
      <c r="IJ119" s="40"/>
      <c r="IK119" s="657">
        <f t="shared" si="1066"/>
        <v>0</v>
      </c>
      <c r="IL119" s="510">
        <f t="shared" si="1067"/>
        <v>0</v>
      </c>
      <c r="IM119" s="40"/>
      <c r="IN119" s="40"/>
      <c r="IO119" s="40"/>
      <c r="IP119" s="40"/>
      <c r="IQ119" s="40"/>
      <c r="IR119" s="40"/>
      <c r="IS119" s="657">
        <f t="shared" si="1068"/>
        <v>0</v>
      </c>
      <c r="IT119" s="40"/>
      <c r="IU119" s="40"/>
      <c r="IV119" s="510">
        <f t="shared" si="1069"/>
        <v>0</v>
      </c>
      <c r="IW119" s="40"/>
      <c r="IX119" s="40"/>
      <c r="IY119" s="44"/>
      <c r="IZ119" s="40"/>
      <c r="JA119" s="40"/>
      <c r="JB119" s="44"/>
      <c r="JC119" s="40"/>
      <c r="JD119" s="40"/>
      <c r="JE119" s="40"/>
      <c r="JF119" s="44"/>
      <c r="JG119" s="40"/>
      <c r="JH119" s="510">
        <f t="shared" si="1070"/>
        <v>0</v>
      </c>
      <c r="JI119" s="40"/>
      <c r="JJ119" s="40"/>
      <c r="JK119" s="40"/>
      <c r="JL119" s="40"/>
      <c r="JM119" s="510">
        <f t="shared" si="1071"/>
        <v>0</v>
      </c>
      <c r="JN119" s="40"/>
      <c r="JO119" s="513"/>
      <c r="JP119" s="657">
        <f t="shared" si="1072"/>
        <v>0</v>
      </c>
      <c r="JQ119" s="510">
        <f t="shared" si="1073"/>
        <v>0</v>
      </c>
      <c r="JR119" s="436"/>
      <c r="JS119" s="40"/>
      <c r="JT119" s="40"/>
      <c r="JU119" s="40"/>
      <c r="JV119" s="40"/>
      <c r="JW119" s="40"/>
      <c r="JX119" s="40"/>
      <c r="JY119" s="40"/>
      <c r="JZ119" s="40"/>
      <c r="KA119" s="40"/>
      <c r="KB119" s="40"/>
      <c r="KC119" s="40"/>
      <c r="KD119" s="510">
        <f t="shared" si="1074"/>
        <v>0</v>
      </c>
      <c r="KE119" s="40"/>
      <c r="KF119" s="40"/>
      <c r="KG119" s="40"/>
      <c r="KH119" s="510">
        <f t="shared" si="1075"/>
        <v>0</v>
      </c>
      <c r="KI119" s="40"/>
      <c r="KJ119" s="40"/>
      <c r="KK119" s="40"/>
      <c r="KL119" s="40"/>
      <c r="KM119" s="510">
        <f t="shared" si="1076"/>
        <v>0</v>
      </c>
      <c r="KN119" s="40"/>
      <c r="KO119" s="40"/>
      <c r="KP119" s="40"/>
      <c r="KQ119" s="510">
        <f t="shared" si="1077"/>
        <v>0</v>
      </c>
      <c r="KR119" s="40"/>
      <c r="KS119" s="40"/>
      <c r="KT119" s="40"/>
      <c r="KU119" s="657">
        <f t="shared" si="1078"/>
        <v>0</v>
      </c>
      <c r="KV119" s="510">
        <f t="shared" si="1079"/>
        <v>0</v>
      </c>
      <c r="KW119" s="40"/>
      <c r="KX119" s="40"/>
      <c r="KY119" s="40"/>
      <c r="KZ119" s="40"/>
      <c r="LA119" s="40"/>
      <c r="LB119" s="510">
        <f t="shared" si="1080"/>
        <v>0</v>
      </c>
      <c r="LC119" s="40"/>
      <c r="LD119" s="40"/>
      <c r="LE119" s="40"/>
      <c r="LF119" s="351">
        <f t="shared" si="1081"/>
        <v>0</v>
      </c>
      <c r="LG119" s="40"/>
      <c r="LH119" s="40"/>
      <c r="LI119" s="40"/>
      <c r="LJ119" s="510">
        <f t="shared" si="1082"/>
        <v>0</v>
      </c>
      <c r="LK119" s="40"/>
      <c r="LL119" s="40"/>
      <c r="LM119" s="40"/>
      <c r="LN119" s="40"/>
      <c r="LO119" s="40"/>
      <c r="LP119" s="40"/>
      <c r="LQ119" s="40"/>
      <c r="LR119" s="40"/>
      <c r="LS119" s="40"/>
      <c r="LT119" s="40"/>
      <c r="LU119" s="40"/>
      <c r="LV119" s="40"/>
      <c r="LW119" s="40"/>
      <c r="LX119" s="40"/>
      <c r="LY119" s="510">
        <f t="shared" si="1083"/>
        <v>0</v>
      </c>
      <c r="LZ119" s="40"/>
      <c r="MA119" s="40"/>
      <c r="MB119" s="40"/>
      <c r="MC119" s="40"/>
      <c r="MD119" s="40"/>
      <c r="ME119" s="510">
        <f t="shared" si="1084"/>
        <v>0</v>
      </c>
      <c r="MF119" s="40"/>
      <c r="MG119" s="40"/>
      <c r="MH119" s="40"/>
      <c r="MI119" s="40"/>
      <c r="MJ119" s="510">
        <f t="shared" si="1085"/>
        <v>0</v>
      </c>
      <c r="MK119" s="40"/>
      <c r="ML119" s="40"/>
      <c r="MM119" s="40"/>
      <c r="MN119" s="40"/>
      <c r="MO119" s="40"/>
      <c r="MP119" s="40"/>
      <c r="MQ119" s="163"/>
      <c r="MR119" s="40"/>
      <c r="MS119" s="40"/>
      <c r="MT119" s="40"/>
      <c r="MU119" s="40"/>
      <c r="MV119" s="40"/>
      <c r="MW119" s="40"/>
      <c r="MX119" s="40" t="s">
        <v>25</v>
      </c>
      <c r="MY119" s="40"/>
      <c r="MZ119" s="40"/>
      <c r="NA119" s="34" t="s">
        <v>1124</v>
      </c>
      <c r="NB119" s="34"/>
      <c r="NC119" s="34"/>
      <c r="ND119" s="34"/>
    </row>
    <row r="120" spans="1:368">
      <c r="A120" s="1248">
        <v>82</v>
      </c>
      <c r="B120" s="50" t="s">
        <v>431</v>
      </c>
      <c r="C120" s="51">
        <v>2020</v>
      </c>
      <c r="D120" s="34" t="s">
        <v>103</v>
      </c>
      <c r="E120" s="34" t="s">
        <v>23</v>
      </c>
      <c r="F120" s="34" t="s">
        <v>24</v>
      </c>
      <c r="G120" s="35">
        <v>80</v>
      </c>
      <c r="H120" s="42">
        <v>0.32400000000000001</v>
      </c>
      <c r="I120" s="43" t="s">
        <v>39</v>
      </c>
      <c r="J120" s="2" t="s">
        <v>432</v>
      </c>
      <c r="K120" s="52" t="s">
        <v>105</v>
      </c>
      <c r="L120" s="52" t="s">
        <v>433</v>
      </c>
      <c r="M120" s="46" t="s">
        <v>434</v>
      </c>
      <c r="N120" s="2" t="s">
        <v>435</v>
      </c>
      <c r="O120" s="2" t="s">
        <v>436</v>
      </c>
      <c r="P120" s="42"/>
      <c r="Q120" s="2" t="s">
        <v>437</v>
      </c>
      <c r="R120" s="34" t="s">
        <v>299</v>
      </c>
      <c r="S120" s="39" t="s">
        <v>438</v>
      </c>
      <c r="T120" s="39" t="s">
        <v>301</v>
      </c>
      <c r="U120" s="34" t="s">
        <v>89</v>
      </c>
      <c r="V120" s="153"/>
      <c r="W120" s="657">
        <f t="shared" si="1015"/>
        <v>0</v>
      </c>
      <c r="X120" s="510">
        <f t="shared" si="1016"/>
        <v>0</v>
      </c>
      <c r="Y120" s="40"/>
      <c r="Z120" s="510">
        <f t="shared" si="1017"/>
        <v>0</v>
      </c>
      <c r="AA120" s="40"/>
      <c r="AB120" s="510">
        <f t="shared" si="1018"/>
        <v>0</v>
      </c>
      <c r="AC120" s="40"/>
      <c r="AD120" s="510">
        <f t="shared" si="1019"/>
        <v>0</v>
      </c>
      <c r="AE120" s="40"/>
      <c r="AF120" s="40"/>
      <c r="AG120" s="40"/>
      <c r="AH120" s="40"/>
      <c r="AI120" s="510">
        <f t="shared" si="1020"/>
        <v>0</v>
      </c>
      <c r="AJ120" s="40"/>
      <c r="AK120" s="44"/>
      <c r="AL120" s="40"/>
      <c r="AM120" s="351">
        <f t="shared" si="1021"/>
        <v>0</v>
      </c>
      <c r="AN120" s="40"/>
      <c r="AO120" s="40"/>
      <c r="AP120" s="40"/>
      <c r="AQ120" s="40"/>
      <c r="AR120" s="40"/>
      <c r="AS120" s="40"/>
      <c r="AT120" s="40"/>
      <c r="AU120" s="40"/>
      <c r="AV120" s="40"/>
      <c r="AW120" s="40"/>
      <c r="AX120" s="40"/>
      <c r="AY120" s="44"/>
      <c r="AZ120" s="40"/>
      <c r="BA120" s="44"/>
      <c r="BB120" s="40"/>
      <c r="BC120" s="510">
        <f t="shared" si="1022"/>
        <v>0</v>
      </c>
      <c r="BD120" s="40"/>
      <c r="BE120" s="40"/>
      <c r="BF120" s="510">
        <f t="shared" si="1023"/>
        <v>0</v>
      </c>
      <c r="BG120" s="40"/>
      <c r="BH120" s="40"/>
      <c r="BI120" s="40"/>
      <c r="BJ120" s="40"/>
      <c r="BK120" s="657">
        <f t="shared" si="1024"/>
        <v>0</v>
      </c>
      <c r="BL120" s="40"/>
      <c r="BM120" s="40"/>
      <c r="BN120" s="510">
        <f t="shared" si="1025"/>
        <v>0</v>
      </c>
      <c r="BO120" s="40"/>
      <c r="BP120" s="40"/>
      <c r="BQ120" s="40"/>
      <c r="BR120" s="510">
        <f t="shared" si="1026"/>
        <v>0</v>
      </c>
      <c r="BS120" s="40"/>
      <c r="BT120" s="40"/>
      <c r="BU120" s="510">
        <f t="shared" si="1027"/>
        <v>0</v>
      </c>
      <c r="BV120" s="40"/>
      <c r="BW120" s="510">
        <f t="shared" si="1028"/>
        <v>0</v>
      </c>
      <c r="BX120" s="40"/>
      <c r="BZ120" s="510">
        <f t="shared" si="1029"/>
        <v>0</v>
      </c>
      <c r="CA120" s="40"/>
      <c r="CB120" s="40"/>
      <c r="CC120" s="40"/>
      <c r="CD120" s="40"/>
      <c r="CE120" s="657">
        <f t="shared" si="1030"/>
        <v>0</v>
      </c>
      <c r="CF120" s="40"/>
      <c r="CG120" s="510">
        <f t="shared" si="1031"/>
        <v>0</v>
      </c>
      <c r="CH120" s="40"/>
      <c r="CI120" s="44"/>
      <c r="CJ120" s="40"/>
      <c r="CK120" s="40"/>
      <c r="CL120" s="351">
        <f t="shared" si="1032"/>
        <v>0</v>
      </c>
      <c r="CM120" s="40"/>
      <c r="CN120" s="40"/>
      <c r="CO120" s="40"/>
      <c r="CP120" s="351">
        <f t="shared" si="1033"/>
        <v>0</v>
      </c>
      <c r="CQ120" s="40"/>
      <c r="CR120" s="40"/>
      <c r="CS120" s="40"/>
      <c r="CT120" s="40"/>
      <c r="CU120" s="40"/>
      <c r="CV120" s="40"/>
      <c r="CW120" s="40"/>
      <c r="CX120" s="351">
        <f t="shared" si="1034"/>
        <v>0</v>
      </c>
      <c r="CY120" s="40"/>
      <c r="CZ120" s="40"/>
      <c r="DA120" s="40"/>
      <c r="DB120" s="40"/>
      <c r="DC120" s="510">
        <f t="shared" si="1035"/>
        <v>0</v>
      </c>
      <c r="DD120" s="40"/>
      <c r="DE120" s="40"/>
      <c r="DF120" s="40"/>
      <c r="DG120" s="40"/>
      <c r="DH120" s="40"/>
      <c r="DI120" s="40"/>
      <c r="DJ120" s="40"/>
      <c r="DK120" s="40"/>
      <c r="DL120" s="40"/>
      <c r="DM120" s="40"/>
      <c r="DN120" s="40"/>
      <c r="DO120" s="510">
        <f t="shared" si="1036"/>
        <v>0</v>
      </c>
      <c r="DP120" s="40"/>
      <c r="DQ120" s="40"/>
      <c r="DR120" s="40"/>
      <c r="DS120" s="510">
        <f t="shared" si="1037"/>
        <v>0</v>
      </c>
      <c r="DT120" s="40"/>
      <c r="DU120" s="40"/>
      <c r="DV120" s="40"/>
      <c r="DW120" s="40"/>
      <c r="DX120" s="40"/>
      <c r="DY120" s="40"/>
      <c r="DZ120" s="40"/>
      <c r="EA120" s="657">
        <f t="shared" si="1038"/>
        <v>0</v>
      </c>
      <c r="EB120" s="40"/>
      <c r="EC120" s="510">
        <f t="shared" si="1039"/>
        <v>0</v>
      </c>
      <c r="ED120" s="351">
        <f t="shared" si="1040"/>
        <v>0</v>
      </c>
      <c r="EE120" s="40"/>
      <c r="EF120" s="40"/>
      <c r="EG120" s="40"/>
      <c r="EH120" s="40"/>
      <c r="EI120" s="44"/>
      <c r="EJ120" s="40"/>
      <c r="EK120" s="351">
        <f t="shared" si="1041"/>
        <v>0</v>
      </c>
      <c r="EL120" s="40"/>
      <c r="EM120" s="40"/>
      <c r="EN120" s="44"/>
      <c r="EO120" s="40"/>
      <c r="EP120" s="351">
        <f t="shared" si="1042"/>
        <v>0</v>
      </c>
      <c r="EQ120" s="40"/>
      <c r="ER120" s="40"/>
      <c r="ES120" s="40"/>
      <c r="ET120" s="40"/>
      <c r="EU120" s="40"/>
      <c r="EV120" s="40"/>
      <c r="EW120" s="510">
        <f t="shared" si="1043"/>
        <v>0</v>
      </c>
      <c r="EX120" s="351">
        <f t="shared" si="1044"/>
        <v>0</v>
      </c>
      <c r="EY120" s="40"/>
      <c r="EZ120" s="40"/>
      <c r="FA120" s="351">
        <f t="shared" si="1045"/>
        <v>0</v>
      </c>
      <c r="FB120" s="40"/>
      <c r="FC120" s="40"/>
      <c r="FD120" s="40"/>
      <c r="FE120" s="44"/>
      <c r="FF120" s="40"/>
      <c r="FG120" s="351">
        <f t="shared" si="1046"/>
        <v>0</v>
      </c>
      <c r="FH120" s="40"/>
      <c r="FI120" s="40"/>
      <c r="FJ120" s="351">
        <f t="shared" si="1047"/>
        <v>0</v>
      </c>
      <c r="FK120" s="40"/>
      <c r="FL120" s="40"/>
      <c r="FM120" s="40"/>
      <c r="FN120" s="657">
        <f t="shared" si="1048"/>
        <v>0</v>
      </c>
      <c r="FO120" s="40"/>
      <c r="FP120" s="510">
        <f t="shared" si="1049"/>
        <v>0</v>
      </c>
      <c r="FQ120" s="40"/>
      <c r="FR120" s="44"/>
      <c r="FS120" s="40"/>
      <c r="FT120" s="351">
        <f t="shared" si="1050"/>
        <v>0</v>
      </c>
      <c r="FU120" s="40"/>
      <c r="FV120" s="40"/>
      <c r="FW120" s="40"/>
      <c r="FX120" s="40"/>
      <c r="FY120" s="40"/>
      <c r="FZ120" s="44"/>
      <c r="GA120" s="40"/>
      <c r="GB120" s="510">
        <f t="shared" si="1051"/>
        <v>0</v>
      </c>
      <c r="GC120" s="40"/>
      <c r="GD120" s="40"/>
      <c r="GE120" s="40"/>
      <c r="GF120" s="510">
        <f t="shared" si="1052"/>
        <v>0</v>
      </c>
      <c r="GG120" s="40"/>
      <c r="GH120" s="657">
        <f t="shared" si="1053"/>
        <v>0</v>
      </c>
      <c r="GI120" s="40"/>
      <c r="GJ120" s="510">
        <f t="shared" si="1054"/>
        <v>0</v>
      </c>
      <c r="GK120" s="40"/>
      <c r="GL120" s="40"/>
      <c r="GM120" s="510">
        <f t="shared" si="1055"/>
        <v>0</v>
      </c>
      <c r="GN120" s="40"/>
      <c r="GO120" s="40"/>
      <c r="GP120" s="40"/>
      <c r="GQ120" s="40"/>
      <c r="GR120" s="40"/>
      <c r="GS120" s="657">
        <f t="shared" si="1056"/>
        <v>0</v>
      </c>
      <c r="GT120" s="40"/>
      <c r="GU120" s="510">
        <f t="shared" si="1057"/>
        <v>0</v>
      </c>
      <c r="GV120" s="351">
        <f t="shared" si="1058"/>
        <v>0</v>
      </c>
      <c r="GW120" s="40"/>
      <c r="GX120" s="40"/>
      <c r="GY120" s="351">
        <f t="shared" si="1059"/>
        <v>0</v>
      </c>
      <c r="GZ120" s="40"/>
      <c r="HA120" s="40"/>
      <c r="HB120" s="40"/>
      <c r="HC120" s="40"/>
      <c r="HD120" s="40"/>
      <c r="HE120" s="40"/>
      <c r="HF120" s="40"/>
      <c r="HG120" s="40"/>
      <c r="HH120" s="510">
        <f t="shared" si="1060"/>
        <v>0</v>
      </c>
      <c r="HI120" s="40"/>
      <c r="HJ120" s="40"/>
      <c r="HK120" s="40"/>
      <c r="HL120" s="40"/>
      <c r="HM120" s="40"/>
      <c r="HN120" s="40"/>
      <c r="HO120" s="510">
        <f t="shared" si="1061"/>
        <v>0</v>
      </c>
      <c r="HP120" s="351">
        <f t="shared" si="1062"/>
        <v>0</v>
      </c>
      <c r="HQ120" s="40"/>
      <c r="HR120" s="40"/>
      <c r="HS120" s="40"/>
      <c r="HT120" s="351">
        <f t="shared" si="1063"/>
        <v>0</v>
      </c>
      <c r="HU120" s="40"/>
      <c r="HV120" s="40"/>
      <c r="HW120" s="40"/>
      <c r="HX120" s="40"/>
      <c r="HY120" s="44"/>
      <c r="HZ120" s="40"/>
      <c r="IA120" s="657">
        <f t="shared" si="1064"/>
        <v>0</v>
      </c>
      <c r="IB120" s="510">
        <f t="shared" si="1065"/>
        <v>0</v>
      </c>
      <c r="IC120" s="40"/>
      <c r="ID120" s="40"/>
      <c r="IE120" s="40"/>
      <c r="IF120" s="40"/>
      <c r="IG120" s="40"/>
      <c r="IH120" s="40"/>
      <c r="II120" s="40"/>
      <c r="IJ120" s="40"/>
      <c r="IK120" s="657">
        <f t="shared" si="1066"/>
        <v>0</v>
      </c>
      <c r="IL120" s="510">
        <f t="shared" si="1067"/>
        <v>0</v>
      </c>
      <c r="IM120" s="40"/>
      <c r="IN120" s="40"/>
      <c r="IO120" s="40"/>
      <c r="IP120" s="40"/>
      <c r="IQ120" s="40"/>
      <c r="IR120" s="40"/>
      <c r="IS120" s="657">
        <f t="shared" si="1068"/>
        <v>2</v>
      </c>
      <c r="IT120" s="40"/>
      <c r="IU120" s="40"/>
      <c r="IV120" s="510">
        <f t="shared" si="1069"/>
        <v>0</v>
      </c>
      <c r="IW120" s="40"/>
      <c r="IX120" s="40"/>
      <c r="IY120" s="44"/>
      <c r="IZ120" s="40"/>
      <c r="JA120" s="40"/>
      <c r="JB120" s="44"/>
      <c r="JC120" s="40"/>
      <c r="JD120" s="40"/>
      <c r="JE120" s="40"/>
      <c r="JF120" s="44"/>
      <c r="JG120" s="40"/>
      <c r="JH120" s="510">
        <f t="shared" si="1070"/>
        <v>1</v>
      </c>
      <c r="JI120" s="40">
        <v>46.3</v>
      </c>
      <c r="JJ120" s="40"/>
      <c r="JK120" s="40"/>
      <c r="JL120" s="40"/>
      <c r="JM120" s="510">
        <f t="shared" si="1071"/>
        <v>0</v>
      </c>
      <c r="JN120" s="40"/>
      <c r="JO120" s="513"/>
      <c r="JP120" s="657">
        <f t="shared" si="1072"/>
        <v>0</v>
      </c>
      <c r="JQ120" s="510">
        <f t="shared" si="1073"/>
        <v>0</v>
      </c>
      <c r="JR120" s="436"/>
      <c r="JS120" s="40"/>
      <c r="JT120" s="40"/>
      <c r="JU120" s="40"/>
      <c r="JV120" s="40"/>
      <c r="JW120" s="40"/>
      <c r="JX120" s="40"/>
      <c r="JY120" s="40"/>
      <c r="JZ120" s="40"/>
      <c r="KA120" s="40"/>
      <c r="KB120" s="40"/>
      <c r="KC120" s="40"/>
      <c r="KD120" s="510">
        <f t="shared" si="1074"/>
        <v>0</v>
      </c>
      <c r="KE120" s="40"/>
      <c r="KF120" s="40"/>
      <c r="KG120" s="40"/>
      <c r="KH120" s="510">
        <f t="shared" si="1075"/>
        <v>0</v>
      </c>
      <c r="KI120" s="40"/>
      <c r="KJ120" s="40"/>
      <c r="KK120" s="40"/>
      <c r="KL120" s="40"/>
      <c r="KM120" s="510">
        <f t="shared" si="1076"/>
        <v>0</v>
      </c>
      <c r="KN120" s="40"/>
      <c r="KO120" s="40"/>
      <c r="KP120" s="40"/>
      <c r="KQ120" s="510">
        <f t="shared" si="1077"/>
        <v>0</v>
      </c>
      <c r="KR120" s="40"/>
      <c r="KS120" s="40"/>
      <c r="KT120" s="40"/>
      <c r="KU120" s="657">
        <f t="shared" si="1078"/>
        <v>0</v>
      </c>
      <c r="KV120" s="510">
        <f t="shared" si="1079"/>
        <v>0</v>
      </c>
      <c r="KW120" s="40"/>
      <c r="KX120" s="40"/>
      <c r="KY120" s="40"/>
      <c r="KZ120" s="40"/>
      <c r="LA120" s="40"/>
      <c r="LB120" s="510">
        <f t="shared" si="1080"/>
        <v>0</v>
      </c>
      <c r="LC120" s="40"/>
      <c r="LD120" s="40"/>
      <c r="LE120" s="40"/>
      <c r="LF120" s="351">
        <f t="shared" si="1081"/>
        <v>0</v>
      </c>
      <c r="LG120" s="40"/>
      <c r="LH120" s="40"/>
      <c r="LI120" s="40"/>
      <c r="LJ120" s="510">
        <f t="shared" si="1082"/>
        <v>0</v>
      </c>
      <c r="LK120" s="40"/>
      <c r="LL120" s="40"/>
      <c r="LM120" s="40"/>
      <c r="LN120" s="40"/>
      <c r="LO120" s="40"/>
      <c r="LP120" s="40"/>
      <c r="LQ120" s="40"/>
      <c r="LR120" s="40"/>
      <c r="LS120" s="40"/>
      <c r="LT120" s="40"/>
      <c r="LU120" s="40"/>
      <c r="LV120" s="40"/>
      <c r="LW120" s="40"/>
      <c r="LX120" s="40"/>
      <c r="LY120" s="510">
        <f t="shared" si="1083"/>
        <v>0</v>
      </c>
      <c r="LZ120" s="40"/>
      <c r="MA120" s="40"/>
      <c r="MB120" s="40"/>
      <c r="MC120" s="40"/>
      <c r="MD120" s="40"/>
      <c r="ME120" s="510">
        <f t="shared" si="1084"/>
        <v>0</v>
      </c>
      <c r="MF120" s="40"/>
      <c r="MG120" s="40"/>
      <c r="MH120" s="40"/>
      <c r="MI120" s="40"/>
      <c r="MJ120" s="510">
        <f t="shared" si="1085"/>
        <v>0</v>
      </c>
      <c r="MK120" s="40"/>
      <c r="ML120" s="40"/>
      <c r="MM120" s="40"/>
      <c r="MN120" s="40"/>
      <c r="MO120" s="40"/>
      <c r="MP120" s="40"/>
      <c r="MQ120" s="163"/>
      <c r="MR120" s="40"/>
      <c r="MS120" s="40"/>
      <c r="MT120" s="40"/>
      <c r="MU120" s="40"/>
      <c r="MV120" s="40"/>
      <c r="MW120" s="40"/>
      <c r="MX120" s="40"/>
      <c r="MY120" s="40"/>
      <c r="MZ120" s="40"/>
      <c r="NA120" s="34" t="s">
        <v>1125</v>
      </c>
      <c r="NB120" s="34" t="s">
        <v>1126</v>
      </c>
      <c r="NC120" s="34" t="s">
        <v>1127</v>
      </c>
      <c r="ND120" s="34"/>
    </row>
    <row r="121" spans="1:368">
      <c r="A121" s="1248">
        <v>83</v>
      </c>
      <c r="B121" s="50" t="s">
        <v>439</v>
      </c>
      <c r="C121" s="51">
        <v>2020</v>
      </c>
      <c r="D121" s="34" t="s">
        <v>44</v>
      </c>
      <c r="E121" s="34" t="s">
        <v>167</v>
      </c>
      <c r="F121" s="34" t="s">
        <v>39</v>
      </c>
      <c r="G121" s="35">
        <v>41</v>
      </c>
      <c r="H121" s="42">
        <v>0.439</v>
      </c>
      <c r="I121" s="43" t="s">
        <v>39</v>
      </c>
      <c r="J121" s="2" t="s">
        <v>440</v>
      </c>
      <c r="K121" s="52" t="s">
        <v>105</v>
      </c>
      <c r="L121" s="52" t="s">
        <v>46</v>
      </c>
      <c r="M121" s="2" t="s">
        <v>441</v>
      </c>
      <c r="N121" s="2" t="s">
        <v>39</v>
      </c>
      <c r="O121" s="2" t="s">
        <v>39</v>
      </c>
      <c r="P121" s="42">
        <v>0.8</v>
      </c>
      <c r="Q121" s="2" t="s">
        <v>39</v>
      </c>
      <c r="R121" s="34" t="s">
        <v>299</v>
      </c>
      <c r="S121" s="39" t="s">
        <v>442</v>
      </c>
      <c r="T121" s="39" t="s">
        <v>301</v>
      </c>
      <c r="U121" s="34" t="s">
        <v>89</v>
      </c>
      <c r="V121" s="153"/>
      <c r="W121" s="657">
        <f t="shared" si="1015"/>
        <v>0</v>
      </c>
      <c r="X121" s="510">
        <f t="shared" si="1016"/>
        <v>0</v>
      </c>
      <c r="Y121" s="40"/>
      <c r="Z121" s="510">
        <f t="shared" si="1017"/>
        <v>0</v>
      </c>
      <c r="AA121" s="40"/>
      <c r="AB121" s="510">
        <f t="shared" si="1018"/>
        <v>0</v>
      </c>
      <c r="AC121" s="40"/>
      <c r="AD121" s="510">
        <f t="shared" si="1019"/>
        <v>0</v>
      </c>
      <c r="AE121" s="40"/>
      <c r="AF121" s="40"/>
      <c r="AG121" s="40"/>
      <c r="AH121" s="40"/>
      <c r="AI121" s="510">
        <f t="shared" si="1020"/>
        <v>0</v>
      </c>
      <c r="AJ121" s="40"/>
      <c r="AK121" s="44"/>
      <c r="AL121" s="40"/>
      <c r="AM121" s="351">
        <f t="shared" si="1021"/>
        <v>0</v>
      </c>
      <c r="AN121" s="40"/>
      <c r="AO121" s="40"/>
      <c r="AP121" s="40"/>
      <c r="AQ121" s="40"/>
      <c r="AR121" s="40"/>
      <c r="AS121" s="40"/>
      <c r="AT121" s="40"/>
      <c r="AU121" s="40"/>
      <c r="AV121" s="40"/>
      <c r="AW121" s="40"/>
      <c r="AX121" s="40"/>
      <c r="AY121" s="44"/>
      <c r="AZ121" s="40"/>
      <c r="BA121" s="44"/>
      <c r="BB121" s="40"/>
      <c r="BC121" s="510">
        <f t="shared" si="1022"/>
        <v>0</v>
      </c>
      <c r="BD121" s="40"/>
      <c r="BE121" s="40"/>
      <c r="BF121" s="510">
        <f t="shared" si="1023"/>
        <v>0</v>
      </c>
      <c r="BG121" s="40"/>
      <c r="BH121" s="40"/>
      <c r="BI121" s="40"/>
      <c r="BJ121" s="40"/>
      <c r="BK121" s="657">
        <f t="shared" si="1024"/>
        <v>0</v>
      </c>
      <c r="BL121" s="40"/>
      <c r="BM121" s="40"/>
      <c r="BN121" s="510">
        <f t="shared" si="1025"/>
        <v>0</v>
      </c>
      <c r="BO121" s="40"/>
      <c r="BP121" s="40"/>
      <c r="BQ121" s="40"/>
      <c r="BR121" s="510">
        <f t="shared" si="1026"/>
        <v>0</v>
      </c>
      <c r="BS121" s="40"/>
      <c r="BT121" s="40"/>
      <c r="BU121" s="510">
        <f t="shared" si="1027"/>
        <v>0</v>
      </c>
      <c r="BV121" s="40"/>
      <c r="BW121" s="510">
        <f t="shared" si="1028"/>
        <v>0</v>
      </c>
      <c r="BX121" s="40"/>
      <c r="BZ121" s="510">
        <f t="shared" si="1029"/>
        <v>0</v>
      </c>
      <c r="CA121" s="40"/>
      <c r="CB121" s="40"/>
      <c r="CC121" s="40"/>
      <c r="CD121" s="40"/>
      <c r="CE121" s="657">
        <f t="shared" si="1030"/>
        <v>6</v>
      </c>
      <c r="CF121" s="40"/>
      <c r="CG121" s="510">
        <f t="shared" si="1031"/>
        <v>2</v>
      </c>
      <c r="CH121" s="40"/>
      <c r="CI121" s="44"/>
      <c r="CJ121" s="40"/>
      <c r="CK121" s="40"/>
      <c r="CL121" s="351">
        <f t="shared" si="1032"/>
        <v>0</v>
      </c>
      <c r="CM121" s="40"/>
      <c r="CN121" s="40"/>
      <c r="CO121" s="40"/>
      <c r="CP121" s="351">
        <f t="shared" si="1033"/>
        <v>2</v>
      </c>
      <c r="CQ121" s="40">
        <v>29</v>
      </c>
      <c r="CR121" s="40">
        <v>41</v>
      </c>
      <c r="CS121" s="40"/>
      <c r="CT121" s="40"/>
      <c r="CU121" s="40"/>
      <c r="CV121" s="40"/>
      <c r="CW121" s="40"/>
      <c r="CX121" s="351">
        <f t="shared" si="1034"/>
        <v>0</v>
      </c>
      <c r="CY121" s="40"/>
      <c r="CZ121" s="40"/>
      <c r="DA121" s="40"/>
      <c r="DB121" s="40"/>
      <c r="DC121" s="510">
        <f t="shared" si="1035"/>
        <v>1</v>
      </c>
      <c r="DD121" s="40"/>
      <c r="DE121" s="40"/>
      <c r="DF121" s="40"/>
      <c r="DG121" s="40"/>
      <c r="DH121" s="40"/>
      <c r="DI121" s="40"/>
      <c r="DJ121" s="40"/>
      <c r="DK121" s="40"/>
      <c r="DL121" s="40"/>
      <c r="DM121" s="40">
        <v>17</v>
      </c>
      <c r="DN121" s="40"/>
      <c r="DO121" s="510">
        <f t="shared" si="1036"/>
        <v>0</v>
      </c>
      <c r="DP121" s="40"/>
      <c r="DQ121" s="40"/>
      <c r="DR121" s="40"/>
      <c r="DS121" s="510">
        <f t="shared" si="1037"/>
        <v>0</v>
      </c>
      <c r="DT121" s="40"/>
      <c r="DU121" s="40"/>
      <c r="DV121" s="40"/>
      <c r="DW121" s="40"/>
      <c r="DX121" s="40"/>
      <c r="DY121" s="40"/>
      <c r="DZ121" s="40"/>
      <c r="EA121" s="657">
        <f t="shared" si="1038"/>
        <v>0</v>
      </c>
      <c r="EB121" s="40"/>
      <c r="EC121" s="510">
        <f t="shared" si="1039"/>
        <v>0</v>
      </c>
      <c r="ED121" s="351">
        <f t="shared" si="1040"/>
        <v>0</v>
      </c>
      <c r="EE121" s="40"/>
      <c r="EF121" s="40"/>
      <c r="EG121" s="40"/>
      <c r="EH121" s="40"/>
      <c r="EI121" s="44"/>
      <c r="EJ121" s="40"/>
      <c r="EK121" s="351">
        <f t="shared" si="1041"/>
        <v>0</v>
      </c>
      <c r="EL121" s="40"/>
      <c r="EM121" s="40"/>
      <c r="EN121" s="44"/>
      <c r="EO121" s="40"/>
      <c r="EP121" s="351">
        <f t="shared" si="1042"/>
        <v>0</v>
      </c>
      <c r="EQ121" s="40"/>
      <c r="ER121" s="40"/>
      <c r="ES121" s="40"/>
      <c r="ET121" s="40"/>
      <c r="EU121" s="40"/>
      <c r="EV121" s="40"/>
      <c r="EW121" s="510">
        <f t="shared" si="1043"/>
        <v>0</v>
      </c>
      <c r="EX121" s="351">
        <f t="shared" si="1044"/>
        <v>0</v>
      </c>
      <c r="EY121" s="40"/>
      <c r="EZ121" s="40"/>
      <c r="FA121" s="351">
        <f t="shared" si="1045"/>
        <v>0</v>
      </c>
      <c r="FB121" s="40"/>
      <c r="FC121" s="40"/>
      <c r="FD121" s="40"/>
      <c r="FE121" s="44"/>
      <c r="FF121" s="40"/>
      <c r="FG121" s="351">
        <f t="shared" si="1046"/>
        <v>0</v>
      </c>
      <c r="FH121" s="40"/>
      <c r="FI121" s="40"/>
      <c r="FJ121" s="351">
        <f t="shared" si="1047"/>
        <v>0</v>
      </c>
      <c r="FK121" s="40"/>
      <c r="FL121" s="40"/>
      <c r="FM121" s="40"/>
      <c r="FN121" s="657">
        <f t="shared" si="1048"/>
        <v>0</v>
      </c>
      <c r="FO121" s="40"/>
      <c r="FP121" s="510">
        <f t="shared" si="1049"/>
        <v>0</v>
      </c>
      <c r="FQ121" s="40"/>
      <c r="FR121" s="44"/>
      <c r="FS121" s="40"/>
      <c r="FT121" s="351">
        <f t="shared" si="1050"/>
        <v>0</v>
      </c>
      <c r="FU121" s="40"/>
      <c r="FV121" s="40"/>
      <c r="FW121" s="40"/>
      <c r="FX121" s="40"/>
      <c r="FY121" s="40"/>
      <c r="FZ121" s="44"/>
      <c r="GA121" s="40"/>
      <c r="GB121" s="510">
        <f t="shared" si="1051"/>
        <v>0</v>
      </c>
      <c r="GC121" s="40"/>
      <c r="GD121" s="40"/>
      <c r="GE121" s="40"/>
      <c r="GF121" s="510">
        <f t="shared" si="1052"/>
        <v>0</v>
      </c>
      <c r="GG121" s="40"/>
      <c r="GH121" s="657">
        <f t="shared" si="1053"/>
        <v>0</v>
      </c>
      <c r="GI121" s="40"/>
      <c r="GJ121" s="510">
        <f t="shared" si="1054"/>
        <v>0</v>
      </c>
      <c r="GK121" s="40"/>
      <c r="GL121" s="40"/>
      <c r="GM121" s="510">
        <f t="shared" si="1055"/>
        <v>0</v>
      </c>
      <c r="GN121" s="40"/>
      <c r="GO121" s="40"/>
      <c r="GP121" s="40"/>
      <c r="GQ121" s="40"/>
      <c r="GR121" s="40"/>
      <c r="GS121" s="657">
        <f t="shared" si="1056"/>
        <v>0</v>
      </c>
      <c r="GT121" s="40"/>
      <c r="GU121" s="510">
        <f t="shared" si="1057"/>
        <v>0</v>
      </c>
      <c r="GV121" s="351">
        <f t="shared" si="1058"/>
        <v>0</v>
      </c>
      <c r="GW121" s="40"/>
      <c r="GX121" s="40"/>
      <c r="GY121" s="351">
        <f t="shared" si="1059"/>
        <v>0</v>
      </c>
      <c r="GZ121" s="40"/>
      <c r="HA121" s="40"/>
      <c r="HB121" s="40"/>
      <c r="HC121" s="40"/>
      <c r="HD121" s="40"/>
      <c r="HE121" s="40"/>
      <c r="HF121" s="40"/>
      <c r="HG121" s="40"/>
      <c r="HH121" s="510">
        <f t="shared" si="1060"/>
        <v>0</v>
      </c>
      <c r="HI121" s="40"/>
      <c r="HJ121" s="40"/>
      <c r="HK121" s="40"/>
      <c r="HL121" s="40"/>
      <c r="HM121" s="40"/>
      <c r="HN121" s="40"/>
      <c r="HO121" s="510">
        <f t="shared" si="1061"/>
        <v>0</v>
      </c>
      <c r="HP121" s="351">
        <f t="shared" si="1062"/>
        <v>0</v>
      </c>
      <c r="HQ121" s="40"/>
      <c r="HR121" s="40"/>
      <c r="HS121" s="40"/>
      <c r="HT121" s="351">
        <f t="shared" si="1063"/>
        <v>0</v>
      </c>
      <c r="HU121" s="40"/>
      <c r="HV121" s="40"/>
      <c r="HW121" s="40"/>
      <c r="HX121" s="40"/>
      <c r="HY121" s="44"/>
      <c r="HZ121" s="40"/>
      <c r="IA121" s="657">
        <f t="shared" si="1064"/>
        <v>0</v>
      </c>
      <c r="IB121" s="510">
        <f t="shared" si="1065"/>
        <v>0</v>
      </c>
      <c r="IC121" s="40"/>
      <c r="ID121" s="40"/>
      <c r="IE121" s="40"/>
      <c r="IF121" s="40"/>
      <c r="IG121" s="40"/>
      <c r="IH121" s="40"/>
      <c r="II121" s="40"/>
      <c r="IJ121" s="40"/>
      <c r="IK121" s="657">
        <f t="shared" si="1066"/>
        <v>0</v>
      </c>
      <c r="IL121" s="510">
        <f t="shared" si="1067"/>
        <v>0</v>
      </c>
      <c r="IM121" s="40"/>
      <c r="IN121" s="40"/>
      <c r="IO121" s="40"/>
      <c r="IP121" s="40"/>
      <c r="IQ121" s="40"/>
      <c r="IR121" s="40"/>
      <c r="IS121" s="657">
        <f t="shared" si="1068"/>
        <v>0</v>
      </c>
      <c r="IT121" s="40"/>
      <c r="IU121" s="40"/>
      <c r="IV121" s="510">
        <f t="shared" si="1069"/>
        <v>0</v>
      </c>
      <c r="IW121" s="40"/>
      <c r="IX121" s="40"/>
      <c r="IY121" s="44"/>
      <c r="IZ121" s="40"/>
      <c r="JA121" s="40"/>
      <c r="JB121" s="44"/>
      <c r="JC121" s="40"/>
      <c r="JD121" s="40"/>
      <c r="JE121" s="40"/>
      <c r="JF121" s="44"/>
      <c r="JG121" s="40"/>
      <c r="JH121" s="510">
        <f t="shared" si="1070"/>
        <v>0</v>
      </c>
      <c r="JI121" s="40"/>
      <c r="JJ121" s="40"/>
      <c r="JK121" s="40"/>
      <c r="JL121" s="40"/>
      <c r="JM121" s="510">
        <f t="shared" si="1071"/>
        <v>0</v>
      </c>
      <c r="JN121" s="40"/>
      <c r="JO121" s="513"/>
      <c r="JP121" s="657">
        <f t="shared" si="1072"/>
        <v>0</v>
      </c>
      <c r="JQ121" s="510">
        <f t="shared" si="1073"/>
        <v>0</v>
      </c>
      <c r="JR121" s="436"/>
      <c r="JS121" s="40"/>
      <c r="JT121" s="40"/>
      <c r="JU121" s="40"/>
      <c r="JV121" s="40"/>
      <c r="JW121" s="40"/>
      <c r="JX121" s="40"/>
      <c r="JY121" s="40"/>
      <c r="JZ121" s="40"/>
      <c r="KA121" s="40"/>
      <c r="KB121" s="40"/>
      <c r="KC121" s="40"/>
      <c r="KD121" s="510">
        <f t="shared" si="1074"/>
        <v>0</v>
      </c>
      <c r="KE121" s="40"/>
      <c r="KF121" s="40"/>
      <c r="KG121" s="40"/>
      <c r="KH121" s="510">
        <f t="shared" si="1075"/>
        <v>0</v>
      </c>
      <c r="KI121" s="40"/>
      <c r="KJ121" s="40"/>
      <c r="KK121" s="40"/>
      <c r="KL121" s="40"/>
      <c r="KM121" s="510">
        <f t="shared" si="1076"/>
        <v>0</v>
      </c>
      <c r="KN121" s="40"/>
      <c r="KO121" s="40"/>
      <c r="KP121" s="40"/>
      <c r="KQ121" s="510">
        <f t="shared" si="1077"/>
        <v>0</v>
      </c>
      <c r="KR121" s="40"/>
      <c r="KS121" s="40"/>
      <c r="KT121" s="40"/>
      <c r="KU121" s="657">
        <f t="shared" si="1078"/>
        <v>0</v>
      </c>
      <c r="KV121" s="510">
        <f t="shared" si="1079"/>
        <v>0</v>
      </c>
      <c r="KW121" s="40"/>
      <c r="KX121" s="40"/>
      <c r="KY121" s="40"/>
      <c r="KZ121" s="40"/>
      <c r="LA121" s="40"/>
      <c r="LB121" s="510">
        <f t="shared" si="1080"/>
        <v>0</v>
      </c>
      <c r="LC121" s="40"/>
      <c r="LD121" s="40"/>
      <c r="LE121" s="40"/>
      <c r="LF121" s="351">
        <f t="shared" si="1081"/>
        <v>0</v>
      </c>
      <c r="LG121" s="40"/>
      <c r="LH121" s="40"/>
      <c r="LI121" s="40"/>
      <c r="LJ121" s="510">
        <f t="shared" si="1082"/>
        <v>0</v>
      </c>
      <c r="LK121" s="40"/>
      <c r="LL121" s="40"/>
      <c r="LM121" s="40"/>
      <c r="LN121" s="40"/>
      <c r="LO121" s="40"/>
      <c r="LP121" s="40"/>
      <c r="LQ121" s="40"/>
      <c r="LR121" s="40"/>
      <c r="LS121" s="40"/>
      <c r="LT121" s="40"/>
      <c r="LU121" s="40"/>
      <c r="LV121" s="40"/>
      <c r="LW121" s="40"/>
      <c r="LX121" s="40"/>
      <c r="LY121" s="510">
        <f t="shared" si="1083"/>
        <v>0</v>
      </c>
      <c r="LZ121" s="40"/>
      <c r="MA121" s="40"/>
      <c r="MB121" s="40"/>
      <c r="MC121" s="40"/>
      <c r="MD121" s="40"/>
      <c r="ME121" s="510">
        <f t="shared" si="1084"/>
        <v>0</v>
      </c>
      <c r="MF121" s="40"/>
      <c r="MG121" s="40"/>
      <c r="MH121" s="40"/>
      <c r="MI121" s="40"/>
      <c r="MJ121" s="510">
        <f t="shared" si="1085"/>
        <v>0</v>
      </c>
      <c r="MK121" s="40"/>
      <c r="ML121" s="40"/>
      <c r="MM121" s="40"/>
      <c r="MN121" s="40"/>
      <c r="MO121" s="40"/>
      <c r="MP121" s="40"/>
      <c r="MQ121" s="163"/>
      <c r="MR121" s="40"/>
      <c r="MS121" s="40"/>
      <c r="MT121" s="40"/>
      <c r="MU121" s="40"/>
      <c r="MV121" s="40"/>
      <c r="MW121" s="40"/>
      <c r="MX121" s="40"/>
      <c r="MY121" s="40"/>
      <c r="MZ121" s="40"/>
      <c r="NA121" s="34" t="s">
        <v>1128</v>
      </c>
      <c r="NB121" s="34" t="s">
        <v>1049</v>
      </c>
      <c r="NC121" s="34" t="s">
        <v>1129</v>
      </c>
      <c r="ND121" s="34"/>
    </row>
    <row r="122" spans="1:368">
      <c r="A122" s="1248">
        <v>84</v>
      </c>
      <c r="B122" s="50" t="s">
        <v>443</v>
      </c>
      <c r="C122" s="51">
        <v>2021</v>
      </c>
      <c r="D122" s="34" t="s">
        <v>80</v>
      </c>
      <c r="E122" s="34" t="s">
        <v>130</v>
      </c>
      <c r="F122" s="34" t="s">
        <v>444</v>
      </c>
      <c r="G122" s="35">
        <v>105</v>
      </c>
      <c r="H122" s="42">
        <v>0.63800000000000001</v>
      </c>
      <c r="I122" s="43" t="s">
        <v>39</v>
      </c>
      <c r="J122" s="2" t="s">
        <v>445</v>
      </c>
      <c r="K122" s="52" t="s">
        <v>83</v>
      </c>
      <c r="L122" s="52" t="s">
        <v>28</v>
      </c>
      <c r="M122" s="46" t="s">
        <v>446</v>
      </c>
      <c r="N122" s="2" t="s">
        <v>447</v>
      </c>
      <c r="O122" s="2" t="s">
        <v>448</v>
      </c>
      <c r="P122" s="42">
        <v>0.20899999999999999</v>
      </c>
      <c r="Q122" s="2" t="s">
        <v>449</v>
      </c>
      <c r="R122" s="34" t="s">
        <v>299</v>
      </c>
      <c r="S122" s="39" t="s">
        <v>450</v>
      </c>
      <c r="T122" s="39" t="s">
        <v>301</v>
      </c>
      <c r="U122" s="34" t="s">
        <v>89</v>
      </c>
      <c r="V122" s="153"/>
      <c r="W122" s="657">
        <f t="shared" si="1015"/>
        <v>0</v>
      </c>
      <c r="X122" s="510">
        <f t="shared" si="1016"/>
        <v>0</v>
      </c>
      <c r="Y122" s="40"/>
      <c r="Z122" s="510">
        <f t="shared" si="1017"/>
        <v>0</v>
      </c>
      <c r="AA122" s="40"/>
      <c r="AB122" s="510">
        <f t="shared" si="1018"/>
        <v>0</v>
      </c>
      <c r="AC122" s="40"/>
      <c r="AD122" s="510">
        <f t="shared" si="1019"/>
        <v>0</v>
      </c>
      <c r="AE122" s="40"/>
      <c r="AF122" s="40"/>
      <c r="AG122" s="40"/>
      <c r="AH122" s="40"/>
      <c r="AI122" s="510">
        <f t="shared" si="1020"/>
        <v>0</v>
      </c>
      <c r="AJ122" s="40"/>
      <c r="AK122" s="44"/>
      <c r="AL122" s="40"/>
      <c r="AM122" s="351">
        <f t="shared" si="1021"/>
        <v>0</v>
      </c>
      <c r="AN122" s="40"/>
      <c r="AO122" s="40"/>
      <c r="AP122" s="40"/>
      <c r="AQ122" s="40"/>
      <c r="AR122" s="40"/>
      <c r="AS122" s="40"/>
      <c r="AT122" s="40"/>
      <c r="AU122" s="40"/>
      <c r="AV122" s="40"/>
      <c r="AW122" s="40"/>
      <c r="AX122" s="40"/>
      <c r="AY122" s="44"/>
      <c r="AZ122" s="40"/>
      <c r="BA122" s="44"/>
      <c r="BB122" s="40"/>
      <c r="BC122" s="510">
        <f t="shared" si="1022"/>
        <v>0</v>
      </c>
      <c r="BD122" s="40"/>
      <c r="BE122" s="40"/>
      <c r="BF122" s="510">
        <f t="shared" si="1023"/>
        <v>0</v>
      </c>
      <c r="BG122" s="40"/>
      <c r="BH122" s="40"/>
      <c r="BI122" s="40"/>
      <c r="BJ122" s="40"/>
      <c r="BK122" s="657">
        <f t="shared" si="1024"/>
        <v>0</v>
      </c>
      <c r="BL122" s="40"/>
      <c r="BM122" s="40"/>
      <c r="BN122" s="510">
        <f t="shared" si="1025"/>
        <v>0</v>
      </c>
      <c r="BO122" s="40"/>
      <c r="BP122" s="40"/>
      <c r="BQ122" s="40"/>
      <c r="BR122" s="510">
        <f t="shared" si="1026"/>
        <v>0</v>
      </c>
      <c r="BS122" s="40"/>
      <c r="BT122" s="40"/>
      <c r="BU122" s="510">
        <f t="shared" si="1027"/>
        <v>0</v>
      </c>
      <c r="BV122" s="40"/>
      <c r="BW122" s="510">
        <f t="shared" si="1028"/>
        <v>0</v>
      </c>
      <c r="BX122" s="40"/>
      <c r="BZ122" s="510">
        <f t="shared" si="1029"/>
        <v>0</v>
      </c>
      <c r="CA122" s="40"/>
      <c r="CB122" s="40"/>
      <c r="CC122" s="40"/>
      <c r="CD122" s="40"/>
      <c r="CE122" s="657">
        <f t="shared" si="1030"/>
        <v>3</v>
      </c>
      <c r="CF122" s="40"/>
      <c r="CG122" s="510">
        <f t="shared" si="1031"/>
        <v>1</v>
      </c>
      <c r="CH122" s="40"/>
      <c r="CI122" s="44"/>
      <c r="CJ122" s="40"/>
      <c r="CK122" s="40"/>
      <c r="CL122" s="351">
        <f t="shared" si="1032"/>
        <v>0</v>
      </c>
      <c r="CM122" s="40"/>
      <c r="CN122" s="40"/>
      <c r="CO122" s="40"/>
      <c r="CP122" s="351">
        <f t="shared" si="1033"/>
        <v>1</v>
      </c>
      <c r="CQ122" s="40"/>
      <c r="CR122" s="40">
        <v>7.6</v>
      </c>
      <c r="CS122" s="40"/>
      <c r="CT122" s="40"/>
      <c r="CU122" s="40"/>
      <c r="CV122" s="40"/>
      <c r="CW122" s="40"/>
      <c r="CX122" s="351">
        <f t="shared" si="1034"/>
        <v>0</v>
      </c>
      <c r="CY122" s="40"/>
      <c r="CZ122" s="40"/>
      <c r="DA122" s="40"/>
      <c r="DB122" s="40"/>
      <c r="DC122" s="510">
        <f t="shared" si="1035"/>
        <v>0</v>
      </c>
      <c r="DD122" s="40"/>
      <c r="DE122" s="40"/>
      <c r="DF122" s="40"/>
      <c r="DG122" s="40"/>
      <c r="DH122" s="40"/>
      <c r="DI122" s="40"/>
      <c r="DJ122" s="40"/>
      <c r="DK122" s="40"/>
      <c r="DL122" s="40"/>
      <c r="DM122" s="40"/>
      <c r="DN122" s="40"/>
      <c r="DO122" s="510">
        <f t="shared" si="1036"/>
        <v>0</v>
      </c>
      <c r="DP122" s="40"/>
      <c r="DQ122" s="40"/>
      <c r="DR122" s="40"/>
      <c r="DS122" s="510">
        <f t="shared" si="1037"/>
        <v>0</v>
      </c>
      <c r="DT122" s="40"/>
      <c r="DU122" s="40"/>
      <c r="DV122" s="40"/>
      <c r="DW122" s="40"/>
      <c r="DX122" s="40"/>
      <c r="DY122" s="40"/>
      <c r="DZ122" s="40"/>
      <c r="EA122" s="657">
        <f t="shared" si="1038"/>
        <v>0</v>
      </c>
      <c r="EB122" s="40"/>
      <c r="EC122" s="510">
        <f t="shared" si="1039"/>
        <v>0</v>
      </c>
      <c r="ED122" s="351">
        <f t="shared" si="1040"/>
        <v>0</v>
      </c>
      <c r="EE122" s="40"/>
      <c r="EF122" s="40"/>
      <c r="EG122" s="40"/>
      <c r="EH122" s="40"/>
      <c r="EI122" s="44"/>
      <c r="EJ122" s="40"/>
      <c r="EK122" s="351">
        <f t="shared" si="1041"/>
        <v>0</v>
      </c>
      <c r="EL122" s="40"/>
      <c r="EM122" s="40"/>
      <c r="EN122" s="44"/>
      <c r="EO122" s="40"/>
      <c r="EP122" s="351">
        <f t="shared" si="1042"/>
        <v>0</v>
      </c>
      <c r="EQ122" s="40"/>
      <c r="ER122" s="40"/>
      <c r="ES122" s="40"/>
      <c r="ET122" s="40"/>
      <c r="EU122" s="40"/>
      <c r="EV122" s="40"/>
      <c r="EW122" s="510">
        <f t="shared" si="1043"/>
        <v>0</v>
      </c>
      <c r="EX122" s="351">
        <f t="shared" si="1044"/>
        <v>0</v>
      </c>
      <c r="EY122" s="40"/>
      <c r="EZ122" s="40"/>
      <c r="FA122" s="351">
        <f t="shared" si="1045"/>
        <v>0</v>
      </c>
      <c r="FB122" s="40"/>
      <c r="FC122" s="40"/>
      <c r="FD122" s="40"/>
      <c r="FE122" s="44"/>
      <c r="FF122" s="40"/>
      <c r="FG122" s="351">
        <f t="shared" si="1046"/>
        <v>0</v>
      </c>
      <c r="FH122" s="40"/>
      <c r="FI122" s="40"/>
      <c r="FJ122" s="351">
        <f t="shared" si="1047"/>
        <v>0</v>
      </c>
      <c r="FK122" s="40"/>
      <c r="FL122" s="40"/>
      <c r="FM122" s="40"/>
      <c r="FN122" s="657">
        <f t="shared" si="1048"/>
        <v>0</v>
      </c>
      <c r="FO122" s="40"/>
      <c r="FP122" s="510">
        <f t="shared" si="1049"/>
        <v>0</v>
      </c>
      <c r="FQ122" s="40"/>
      <c r="FR122" s="44"/>
      <c r="FS122" s="40"/>
      <c r="FT122" s="351">
        <f t="shared" si="1050"/>
        <v>0</v>
      </c>
      <c r="FU122" s="40"/>
      <c r="FV122" s="40"/>
      <c r="FW122" s="40"/>
      <c r="FX122" s="40"/>
      <c r="FY122" s="40"/>
      <c r="FZ122" s="44"/>
      <c r="GA122" s="40"/>
      <c r="GB122" s="510">
        <f t="shared" si="1051"/>
        <v>0</v>
      </c>
      <c r="GC122" s="40"/>
      <c r="GD122" s="40"/>
      <c r="GE122" s="40"/>
      <c r="GF122" s="510">
        <f t="shared" si="1052"/>
        <v>0</v>
      </c>
      <c r="GG122" s="40"/>
      <c r="GH122" s="657">
        <f t="shared" si="1053"/>
        <v>0</v>
      </c>
      <c r="GI122" s="40"/>
      <c r="GJ122" s="510">
        <f t="shared" si="1054"/>
        <v>0</v>
      </c>
      <c r="GK122" s="40"/>
      <c r="GL122" s="40"/>
      <c r="GM122" s="510">
        <f t="shared" si="1055"/>
        <v>0</v>
      </c>
      <c r="GN122" s="40"/>
      <c r="GO122" s="40"/>
      <c r="GP122" s="40"/>
      <c r="GQ122" s="40"/>
      <c r="GR122" s="40"/>
      <c r="GS122" s="657">
        <f t="shared" si="1056"/>
        <v>0</v>
      </c>
      <c r="GT122" s="40"/>
      <c r="GU122" s="510">
        <f t="shared" si="1057"/>
        <v>0</v>
      </c>
      <c r="GV122" s="351">
        <f t="shared" si="1058"/>
        <v>0</v>
      </c>
      <c r="GW122" s="40"/>
      <c r="GX122" s="40"/>
      <c r="GY122" s="351">
        <f t="shared" si="1059"/>
        <v>0</v>
      </c>
      <c r="GZ122" s="40"/>
      <c r="HA122" s="40"/>
      <c r="HB122" s="40"/>
      <c r="HC122" s="40"/>
      <c r="HD122" s="40"/>
      <c r="HE122" s="40"/>
      <c r="HF122" s="40"/>
      <c r="HG122" s="40"/>
      <c r="HH122" s="510">
        <f t="shared" si="1060"/>
        <v>0</v>
      </c>
      <c r="HI122" s="40"/>
      <c r="HJ122" s="40"/>
      <c r="HK122" s="40"/>
      <c r="HL122" s="40"/>
      <c r="HM122" s="40"/>
      <c r="HN122" s="40"/>
      <c r="HO122" s="510">
        <f t="shared" si="1061"/>
        <v>0</v>
      </c>
      <c r="HP122" s="351">
        <f t="shared" si="1062"/>
        <v>0</v>
      </c>
      <c r="HQ122" s="40"/>
      <c r="HR122" s="40"/>
      <c r="HS122" s="40"/>
      <c r="HT122" s="351">
        <f t="shared" si="1063"/>
        <v>0</v>
      </c>
      <c r="HU122" s="40"/>
      <c r="HV122" s="40"/>
      <c r="HW122" s="40"/>
      <c r="HX122" s="40"/>
      <c r="HY122" s="44"/>
      <c r="HZ122" s="40"/>
      <c r="IA122" s="657">
        <f t="shared" si="1064"/>
        <v>0</v>
      </c>
      <c r="IB122" s="510">
        <f t="shared" si="1065"/>
        <v>0</v>
      </c>
      <c r="IC122" s="40"/>
      <c r="ID122" s="40"/>
      <c r="IE122" s="40"/>
      <c r="IF122" s="40"/>
      <c r="IG122" s="40"/>
      <c r="IH122" s="40"/>
      <c r="II122" s="40"/>
      <c r="IJ122" s="40"/>
      <c r="IK122" s="657">
        <f t="shared" si="1066"/>
        <v>0</v>
      </c>
      <c r="IL122" s="510">
        <f t="shared" si="1067"/>
        <v>0</v>
      </c>
      <c r="IM122" s="40"/>
      <c r="IN122" s="40"/>
      <c r="IO122" s="40"/>
      <c r="IP122" s="40"/>
      <c r="IQ122" s="40"/>
      <c r="IR122" s="40"/>
      <c r="IS122" s="657">
        <f t="shared" si="1068"/>
        <v>5</v>
      </c>
      <c r="IT122" s="40"/>
      <c r="IU122" s="40"/>
      <c r="IV122" s="510">
        <f t="shared" si="1069"/>
        <v>2</v>
      </c>
      <c r="IW122" s="40"/>
      <c r="IX122" s="40"/>
      <c r="IY122" s="44"/>
      <c r="IZ122" s="40">
        <v>6.6</v>
      </c>
      <c r="JA122" s="40"/>
      <c r="JB122" s="44"/>
      <c r="JC122" s="41" t="s">
        <v>627</v>
      </c>
      <c r="JD122" s="40"/>
      <c r="JE122" s="40"/>
      <c r="JF122" s="44"/>
      <c r="JG122" s="40"/>
      <c r="JH122" s="510">
        <f t="shared" si="1070"/>
        <v>2</v>
      </c>
      <c r="JI122" s="40"/>
      <c r="JJ122" s="40">
        <v>17.100000000000001</v>
      </c>
      <c r="JK122" s="40"/>
      <c r="JL122" s="40">
        <v>3</v>
      </c>
      <c r="JM122" s="510">
        <f t="shared" si="1071"/>
        <v>0</v>
      </c>
      <c r="JN122" s="40"/>
      <c r="JO122" s="513"/>
      <c r="JP122" s="657">
        <f t="shared" si="1072"/>
        <v>0</v>
      </c>
      <c r="JQ122" s="510">
        <f t="shared" si="1073"/>
        <v>0</v>
      </c>
      <c r="JR122" s="436"/>
      <c r="JS122" s="40"/>
      <c r="JT122" s="40"/>
      <c r="JU122" s="40"/>
      <c r="JV122" s="40"/>
      <c r="JW122" s="40"/>
      <c r="JX122" s="40"/>
      <c r="JY122" s="40"/>
      <c r="JZ122" s="40"/>
      <c r="KA122" s="40"/>
      <c r="KB122" s="40"/>
      <c r="KC122" s="40"/>
      <c r="KD122" s="510">
        <f t="shared" si="1074"/>
        <v>0</v>
      </c>
      <c r="KE122" s="40"/>
      <c r="KF122" s="40"/>
      <c r="KG122" s="40"/>
      <c r="KH122" s="510">
        <f t="shared" si="1075"/>
        <v>0</v>
      </c>
      <c r="KI122" s="40"/>
      <c r="KJ122" s="40"/>
      <c r="KK122" s="40"/>
      <c r="KL122" s="40"/>
      <c r="KM122" s="510">
        <f t="shared" si="1076"/>
        <v>0</v>
      </c>
      <c r="KN122" s="40"/>
      <c r="KO122" s="40"/>
      <c r="KP122" s="40"/>
      <c r="KQ122" s="510">
        <f t="shared" si="1077"/>
        <v>0</v>
      </c>
      <c r="KR122" s="40"/>
      <c r="KS122" s="40"/>
      <c r="KT122" s="40"/>
      <c r="KU122" s="657">
        <f t="shared" si="1078"/>
        <v>0</v>
      </c>
      <c r="KV122" s="510">
        <f t="shared" si="1079"/>
        <v>0</v>
      </c>
      <c r="KW122" s="40"/>
      <c r="KX122" s="40"/>
      <c r="KY122" s="40"/>
      <c r="KZ122" s="40"/>
      <c r="LA122" s="40"/>
      <c r="LB122" s="510">
        <f t="shared" si="1080"/>
        <v>0</v>
      </c>
      <c r="LC122" s="40"/>
      <c r="LD122" s="40"/>
      <c r="LE122" s="40"/>
      <c r="LF122" s="351">
        <f t="shared" si="1081"/>
        <v>0</v>
      </c>
      <c r="LG122" s="40"/>
      <c r="LH122" s="40"/>
      <c r="LI122" s="40"/>
      <c r="LJ122" s="510">
        <f t="shared" si="1082"/>
        <v>0</v>
      </c>
      <c r="LK122" s="40"/>
      <c r="LL122" s="40"/>
      <c r="LM122" s="40"/>
      <c r="LN122" s="40"/>
      <c r="LO122" s="40"/>
      <c r="LP122" s="40"/>
      <c r="LQ122" s="40"/>
      <c r="LR122" s="40"/>
      <c r="LS122" s="40"/>
      <c r="LT122" s="40"/>
      <c r="LU122" s="40"/>
      <c r="LV122" s="40"/>
      <c r="LW122" s="40"/>
      <c r="LX122" s="40"/>
      <c r="LY122" s="510">
        <f t="shared" si="1083"/>
        <v>0</v>
      </c>
      <c r="LZ122" s="40"/>
      <c r="MA122" s="40"/>
      <c r="MB122" s="40"/>
      <c r="MC122" s="40"/>
      <c r="MD122" s="40"/>
      <c r="ME122" s="510">
        <f t="shared" si="1084"/>
        <v>0</v>
      </c>
      <c r="MF122" s="40"/>
      <c r="MG122" s="40"/>
      <c r="MH122" s="40"/>
      <c r="MI122" s="40"/>
      <c r="MJ122" s="510">
        <f t="shared" si="1085"/>
        <v>0</v>
      </c>
      <c r="MK122" s="40"/>
      <c r="ML122" s="40"/>
      <c r="MM122" s="40"/>
      <c r="MN122" s="40"/>
      <c r="MO122" s="40"/>
      <c r="MP122" s="40"/>
      <c r="MQ122" s="163"/>
      <c r="MR122" s="40"/>
      <c r="MS122" s="40"/>
      <c r="MT122" s="40"/>
      <c r="MU122" s="40"/>
      <c r="MV122" s="40"/>
      <c r="MW122" s="40"/>
      <c r="MX122" s="40"/>
      <c r="MY122" s="40"/>
      <c r="MZ122" s="40"/>
      <c r="NA122" s="34" t="s">
        <v>1049</v>
      </c>
      <c r="NB122" s="34" t="s">
        <v>1049</v>
      </c>
      <c r="NC122" s="34" t="s">
        <v>1130</v>
      </c>
      <c r="ND122" s="34"/>
    </row>
    <row r="123" spans="1:368">
      <c r="A123" s="1248">
        <v>85</v>
      </c>
      <c r="B123" s="50" t="s">
        <v>451</v>
      </c>
      <c r="C123" s="51">
        <v>2021</v>
      </c>
      <c r="D123" s="34" t="s">
        <v>103</v>
      </c>
      <c r="E123" s="34" t="s">
        <v>23</v>
      </c>
      <c r="F123" s="34" t="s">
        <v>154</v>
      </c>
      <c r="G123" s="35">
        <v>14</v>
      </c>
      <c r="H123" s="42">
        <v>0.64200000000000002</v>
      </c>
      <c r="I123" s="43" t="s">
        <v>39</v>
      </c>
      <c r="J123" s="2" t="s">
        <v>452</v>
      </c>
      <c r="K123" s="52" t="s">
        <v>105</v>
      </c>
      <c r="L123" s="52" t="s">
        <v>122</v>
      </c>
      <c r="M123" s="46" t="s">
        <v>453</v>
      </c>
      <c r="N123" s="2" t="s">
        <v>454</v>
      </c>
      <c r="O123" s="2" t="s">
        <v>455</v>
      </c>
      <c r="P123" s="42">
        <v>0</v>
      </c>
      <c r="Q123" s="2" t="s">
        <v>157</v>
      </c>
      <c r="R123" s="34" t="s">
        <v>299</v>
      </c>
      <c r="S123" s="39" t="s">
        <v>456</v>
      </c>
      <c r="T123" s="39" t="s">
        <v>301</v>
      </c>
      <c r="U123" s="34" t="s">
        <v>89</v>
      </c>
      <c r="V123" s="153"/>
      <c r="W123" s="657">
        <f t="shared" si="1015"/>
        <v>0</v>
      </c>
      <c r="X123" s="510">
        <f t="shared" si="1016"/>
        <v>0</v>
      </c>
      <c r="Y123" s="40"/>
      <c r="Z123" s="510">
        <f t="shared" si="1017"/>
        <v>0</v>
      </c>
      <c r="AA123" s="40"/>
      <c r="AB123" s="510">
        <f t="shared" si="1018"/>
        <v>0</v>
      </c>
      <c r="AC123" s="40"/>
      <c r="AD123" s="510">
        <f t="shared" si="1019"/>
        <v>0</v>
      </c>
      <c r="AE123" s="40"/>
      <c r="AF123" s="40"/>
      <c r="AG123" s="40"/>
      <c r="AH123" s="40"/>
      <c r="AI123" s="510">
        <f t="shared" si="1020"/>
        <v>0</v>
      </c>
      <c r="AJ123" s="40"/>
      <c r="AK123" s="44"/>
      <c r="AL123" s="40"/>
      <c r="AM123" s="351">
        <f t="shared" si="1021"/>
        <v>0</v>
      </c>
      <c r="AN123" s="40"/>
      <c r="AO123" s="40"/>
      <c r="AP123" s="40"/>
      <c r="AQ123" s="40"/>
      <c r="AR123" s="40"/>
      <c r="AS123" s="40"/>
      <c r="AT123" s="40"/>
      <c r="AU123" s="40"/>
      <c r="AV123" s="40"/>
      <c r="AW123" s="40"/>
      <c r="AX123" s="40"/>
      <c r="AY123" s="44"/>
      <c r="AZ123" s="40"/>
      <c r="BA123" s="44"/>
      <c r="BB123" s="40"/>
      <c r="BC123" s="510">
        <f t="shared" si="1022"/>
        <v>0</v>
      </c>
      <c r="BD123" s="40"/>
      <c r="BE123" s="40"/>
      <c r="BF123" s="510">
        <f t="shared" si="1023"/>
        <v>0</v>
      </c>
      <c r="BG123" s="40"/>
      <c r="BH123" s="40"/>
      <c r="BI123" s="40"/>
      <c r="BJ123" s="40"/>
      <c r="BK123" s="657">
        <f t="shared" si="1024"/>
        <v>1</v>
      </c>
      <c r="BL123" s="40" t="s">
        <v>25</v>
      </c>
      <c r="BM123" s="40"/>
      <c r="BN123" s="510">
        <f t="shared" si="1025"/>
        <v>1</v>
      </c>
      <c r="BO123" s="40" t="s">
        <v>25</v>
      </c>
      <c r="BP123" s="40"/>
      <c r="BQ123" s="40"/>
      <c r="BR123" s="510">
        <f t="shared" si="1026"/>
        <v>0</v>
      </c>
      <c r="BS123" s="40"/>
      <c r="BT123" s="40"/>
      <c r="BU123" s="510">
        <f t="shared" si="1027"/>
        <v>0</v>
      </c>
      <c r="BV123" s="40"/>
      <c r="BW123" s="510">
        <f t="shared" si="1028"/>
        <v>0</v>
      </c>
      <c r="BX123" s="40"/>
      <c r="BZ123" s="510">
        <f t="shared" si="1029"/>
        <v>0</v>
      </c>
      <c r="CA123" s="40"/>
      <c r="CB123" s="40"/>
      <c r="CC123" s="40"/>
      <c r="CD123" s="40"/>
      <c r="CE123" s="657">
        <f t="shared" si="1030"/>
        <v>3</v>
      </c>
      <c r="CF123" s="40"/>
      <c r="CG123" s="510">
        <f t="shared" si="1031"/>
        <v>2</v>
      </c>
      <c r="CH123" s="40" t="s">
        <v>25</v>
      </c>
      <c r="CI123" s="44"/>
      <c r="CJ123" s="40"/>
      <c r="CK123" s="40"/>
      <c r="CL123" s="351">
        <f t="shared" si="1032"/>
        <v>1</v>
      </c>
      <c r="CM123" s="41" t="s">
        <v>627</v>
      </c>
      <c r="CN123" s="40"/>
      <c r="CO123" s="40"/>
      <c r="CP123" s="351">
        <f t="shared" si="1033"/>
        <v>0</v>
      </c>
      <c r="CQ123" s="40"/>
      <c r="CR123" s="40"/>
      <c r="CS123" s="40"/>
      <c r="CT123" s="40"/>
      <c r="CU123" s="40"/>
      <c r="CV123" s="40"/>
      <c r="CW123" s="40"/>
      <c r="CX123" s="351">
        <f t="shared" si="1034"/>
        <v>0</v>
      </c>
      <c r="CY123" s="40"/>
      <c r="CZ123" s="40"/>
      <c r="DA123" s="40"/>
      <c r="DB123" s="40"/>
      <c r="DC123" s="510">
        <f t="shared" si="1035"/>
        <v>0</v>
      </c>
      <c r="DD123" s="40"/>
      <c r="DE123" s="40"/>
      <c r="DF123" s="40"/>
      <c r="DG123" s="40"/>
      <c r="DH123" s="40"/>
      <c r="DI123" s="40"/>
      <c r="DJ123" s="40"/>
      <c r="DK123" s="40"/>
      <c r="DL123" s="40"/>
      <c r="DM123" s="40"/>
      <c r="DN123" s="40"/>
      <c r="DO123" s="510">
        <f t="shared" si="1036"/>
        <v>1</v>
      </c>
      <c r="DP123" s="40"/>
      <c r="DQ123" s="40"/>
      <c r="DR123" s="40" t="s">
        <v>25</v>
      </c>
      <c r="DS123" s="510">
        <f t="shared" si="1037"/>
        <v>0</v>
      </c>
      <c r="DT123" s="40"/>
      <c r="DU123" s="40"/>
      <c r="DV123" s="40"/>
      <c r="DW123" s="40"/>
      <c r="DX123" s="40"/>
      <c r="DY123" s="40"/>
      <c r="DZ123" s="40"/>
      <c r="EA123" s="657">
        <f t="shared" si="1038"/>
        <v>2</v>
      </c>
      <c r="EB123" s="40"/>
      <c r="EC123" s="510">
        <f t="shared" si="1039"/>
        <v>0</v>
      </c>
      <c r="ED123" s="351">
        <f t="shared" si="1040"/>
        <v>0</v>
      </c>
      <c r="EE123" s="40"/>
      <c r="EF123" s="40"/>
      <c r="EG123" s="40"/>
      <c r="EH123" s="40"/>
      <c r="EI123" s="44"/>
      <c r="EJ123" s="40"/>
      <c r="EK123" s="351">
        <f t="shared" si="1041"/>
        <v>0</v>
      </c>
      <c r="EL123" s="40"/>
      <c r="EM123" s="40"/>
      <c r="EN123" s="44"/>
      <c r="EO123" s="40"/>
      <c r="EP123" s="351">
        <f t="shared" si="1042"/>
        <v>0</v>
      </c>
      <c r="EQ123" s="40"/>
      <c r="ER123" s="40"/>
      <c r="ES123" s="40"/>
      <c r="ET123" s="40"/>
      <c r="EU123" s="40"/>
      <c r="EV123" s="40"/>
      <c r="EW123" s="510">
        <f t="shared" si="1043"/>
        <v>1</v>
      </c>
      <c r="EX123" s="351">
        <f t="shared" si="1044"/>
        <v>0</v>
      </c>
      <c r="EY123" s="40"/>
      <c r="EZ123" s="40"/>
      <c r="FA123" s="351">
        <f t="shared" si="1045"/>
        <v>1</v>
      </c>
      <c r="FB123" s="40" t="s">
        <v>25</v>
      </c>
      <c r="FC123" s="40"/>
      <c r="FD123" s="40"/>
      <c r="FE123" s="44"/>
      <c r="FF123" s="40"/>
      <c r="FG123" s="351">
        <f t="shared" si="1046"/>
        <v>0</v>
      </c>
      <c r="FH123" s="40"/>
      <c r="FI123" s="40"/>
      <c r="FJ123" s="351">
        <f t="shared" si="1047"/>
        <v>0</v>
      </c>
      <c r="FK123" s="40"/>
      <c r="FL123" s="40"/>
      <c r="FM123" s="40"/>
      <c r="FN123" s="657">
        <f t="shared" si="1048"/>
        <v>2</v>
      </c>
      <c r="FO123" s="40"/>
      <c r="FP123" s="510">
        <f t="shared" si="1049"/>
        <v>1</v>
      </c>
      <c r="FQ123" s="40"/>
      <c r="FR123" s="44"/>
      <c r="FS123" s="40"/>
      <c r="FT123" s="351">
        <f t="shared" si="1050"/>
        <v>0</v>
      </c>
      <c r="FU123" s="40"/>
      <c r="FV123" s="40"/>
      <c r="FW123" s="40"/>
      <c r="FX123" s="40"/>
      <c r="FY123" s="40"/>
      <c r="FZ123" s="44"/>
      <c r="GA123" s="40"/>
      <c r="GB123" s="510">
        <f t="shared" si="1051"/>
        <v>1</v>
      </c>
      <c r="GC123" s="41" t="s">
        <v>627</v>
      </c>
      <c r="GD123" s="40"/>
      <c r="GE123" s="40"/>
      <c r="GF123" s="510">
        <f t="shared" si="1052"/>
        <v>0</v>
      </c>
      <c r="GG123" s="40"/>
      <c r="GH123" s="657">
        <f t="shared" si="1053"/>
        <v>0</v>
      </c>
      <c r="GI123" s="40"/>
      <c r="GJ123" s="510">
        <f t="shared" si="1054"/>
        <v>0</v>
      </c>
      <c r="GK123" s="40"/>
      <c r="GL123" s="40"/>
      <c r="GM123" s="510">
        <f t="shared" si="1055"/>
        <v>0</v>
      </c>
      <c r="GN123" s="40"/>
      <c r="GO123" s="40"/>
      <c r="GP123" s="40"/>
      <c r="GQ123" s="40"/>
      <c r="GR123" s="40"/>
      <c r="GS123" s="657">
        <f t="shared" si="1056"/>
        <v>0</v>
      </c>
      <c r="GT123" s="41" t="s">
        <v>627</v>
      </c>
      <c r="GU123" s="510">
        <f t="shared" si="1057"/>
        <v>0</v>
      </c>
      <c r="GV123" s="351">
        <f t="shared" si="1058"/>
        <v>0</v>
      </c>
      <c r="GW123" s="40"/>
      <c r="GX123" s="40"/>
      <c r="GY123" s="351">
        <f t="shared" si="1059"/>
        <v>0</v>
      </c>
      <c r="GZ123" s="40"/>
      <c r="HA123" s="40"/>
      <c r="HB123" s="40"/>
      <c r="HC123" s="40"/>
      <c r="HD123" s="40"/>
      <c r="HE123" s="40"/>
      <c r="HF123" s="40"/>
      <c r="HG123" s="40"/>
      <c r="HH123" s="510">
        <f t="shared" si="1060"/>
        <v>0</v>
      </c>
      <c r="HI123" s="40"/>
      <c r="HJ123" s="40"/>
      <c r="HK123" s="40"/>
      <c r="HL123" s="40"/>
      <c r="HM123" s="40"/>
      <c r="HN123" s="40"/>
      <c r="HO123" s="510">
        <f t="shared" si="1061"/>
        <v>0</v>
      </c>
      <c r="HP123" s="351">
        <f t="shared" si="1062"/>
        <v>0</v>
      </c>
      <c r="HQ123" s="40"/>
      <c r="HR123" s="40"/>
      <c r="HS123" s="40"/>
      <c r="HT123" s="351">
        <f t="shared" si="1063"/>
        <v>0</v>
      </c>
      <c r="HU123" s="40"/>
      <c r="HV123" s="40"/>
      <c r="HW123" s="40"/>
      <c r="HX123" s="40"/>
      <c r="HY123" s="44"/>
      <c r="HZ123" s="40"/>
      <c r="IA123" s="657">
        <f t="shared" si="1064"/>
        <v>0</v>
      </c>
      <c r="IB123" s="510"/>
      <c r="IC123" s="40" t="s">
        <v>25</v>
      </c>
      <c r="ID123" s="40"/>
      <c r="IE123" s="40"/>
      <c r="IF123" s="40"/>
      <c r="IG123" s="40"/>
      <c r="IH123" s="40"/>
      <c r="II123" s="40"/>
      <c r="IJ123" s="40"/>
      <c r="IK123" s="657">
        <f t="shared" si="1066"/>
        <v>1</v>
      </c>
      <c r="IL123" s="510">
        <f t="shared" si="1067"/>
        <v>1</v>
      </c>
      <c r="IM123" s="40" t="s">
        <v>25</v>
      </c>
      <c r="IN123" s="40"/>
      <c r="IO123" s="40"/>
      <c r="IP123" s="40"/>
      <c r="IQ123" s="40"/>
      <c r="IR123" s="40"/>
      <c r="IS123" s="657">
        <f t="shared" si="1068"/>
        <v>1</v>
      </c>
      <c r="IT123" s="40"/>
      <c r="IU123" s="40"/>
      <c r="IV123" s="510">
        <f t="shared" si="1069"/>
        <v>1</v>
      </c>
      <c r="IW123" s="40" t="s">
        <v>25</v>
      </c>
      <c r="IX123" s="40"/>
      <c r="IY123" s="44"/>
      <c r="IZ123" s="40"/>
      <c r="JA123" s="40"/>
      <c r="JB123" s="44"/>
      <c r="JC123" s="40"/>
      <c r="JD123" s="40"/>
      <c r="JE123" s="40"/>
      <c r="JF123" s="44"/>
      <c r="JG123" s="40"/>
      <c r="JH123" s="510">
        <f t="shared" si="1070"/>
        <v>0</v>
      </c>
      <c r="JI123" s="40"/>
      <c r="JJ123" s="40"/>
      <c r="JK123" s="40"/>
      <c r="JL123" s="40"/>
      <c r="JM123" s="510">
        <f t="shared" si="1071"/>
        <v>0</v>
      </c>
      <c r="JN123" s="40"/>
      <c r="JO123" s="513"/>
      <c r="JP123" s="657">
        <f t="shared" si="1072"/>
        <v>0</v>
      </c>
      <c r="JQ123" s="510">
        <f t="shared" si="1073"/>
        <v>0</v>
      </c>
      <c r="JR123" s="436"/>
      <c r="JS123" s="40"/>
      <c r="JT123" s="40"/>
      <c r="JU123" s="40"/>
      <c r="JV123" s="40"/>
      <c r="JW123" s="40"/>
      <c r="JX123" s="40"/>
      <c r="JY123" s="40"/>
      <c r="JZ123" s="40"/>
      <c r="KA123" s="40"/>
      <c r="KB123" s="40"/>
      <c r="KC123" s="40"/>
      <c r="KD123" s="510">
        <f t="shared" si="1074"/>
        <v>0</v>
      </c>
      <c r="KE123" s="40"/>
      <c r="KF123" s="40"/>
      <c r="KG123" s="40"/>
      <c r="KH123" s="510">
        <f t="shared" si="1075"/>
        <v>0</v>
      </c>
      <c r="KI123" s="40"/>
      <c r="KJ123" s="40"/>
      <c r="KK123" s="40"/>
      <c r="KL123" s="40"/>
      <c r="KM123" s="510">
        <f t="shared" si="1076"/>
        <v>0</v>
      </c>
      <c r="KN123" s="40"/>
      <c r="KO123" s="40"/>
      <c r="KP123" s="40"/>
      <c r="KQ123" s="510">
        <f t="shared" si="1077"/>
        <v>0</v>
      </c>
      <c r="KR123" s="40"/>
      <c r="KS123" s="40"/>
      <c r="KT123" s="40"/>
      <c r="KU123" s="657">
        <f t="shared" si="1078"/>
        <v>0</v>
      </c>
      <c r="KV123" s="510">
        <f t="shared" si="1079"/>
        <v>0</v>
      </c>
      <c r="KW123" s="40"/>
      <c r="KX123" s="40"/>
      <c r="KY123" s="40"/>
      <c r="KZ123" s="40"/>
      <c r="LA123" s="40"/>
      <c r="LB123" s="510">
        <f t="shared" si="1080"/>
        <v>0</v>
      </c>
      <c r="LC123" s="40"/>
      <c r="LD123" s="40"/>
      <c r="LE123" s="40"/>
      <c r="LF123" s="351">
        <f t="shared" si="1081"/>
        <v>0</v>
      </c>
      <c r="LG123" s="40"/>
      <c r="LH123" s="40"/>
      <c r="LI123" s="40"/>
      <c r="LJ123" s="510">
        <f t="shared" si="1082"/>
        <v>0</v>
      </c>
      <c r="LK123" s="40"/>
      <c r="LL123" s="40"/>
      <c r="LM123" s="40"/>
      <c r="LN123" s="40"/>
      <c r="LO123" s="40"/>
      <c r="LP123" s="40"/>
      <c r="LQ123" s="40"/>
      <c r="LR123" s="40"/>
      <c r="LS123" s="40"/>
      <c r="LT123" s="40"/>
      <c r="LU123" s="40"/>
      <c r="LV123" s="40"/>
      <c r="LW123" s="40"/>
      <c r="LX123" s="40"/>
      <c r="LY123" s="510">
        <f t="shared" si="1083"/>
        <v>0</v>
      </c>
      <c r="LZ123" s="40"/>
      <c r="MA123" s="40"/>
      <c r="MB123" s="40"/>
      <c r="MC123" s="40"/>
      <c r="MD123" s="40"/>
      <c r="ME123" s="510">
        <f t="shared" si="1084"/>
        <v>0</v>
      </c>
      <c r="MF123" s="40"/>
      <c r="MG123" s="40"/>
      <c r="MH123" s="40"/>
      <c r="MI123" s="40"/>
      <c r="MJ123" s="510">
        <f t="shared" si="1085"/>
        <v>0</v>
      </c>
      <c r="MK123" s="40"/>
      <c r="ML123" s="40"/>
      <c r="MM123" s="40"/>
      <c r="MN123" s="40"/>
      <c r="MO123" s="40"/>
      <c r="MP123" s="40"/>
      <c r="MQ123" s="163"/>
      <c r="MR123" s="40"/>
      <c r="MS123" s="40"/>
      <c r="MT123" s="40"/>
      <c r="MU123" s="40"/>
      <c r="MV123" s="40"/>
      <c r="MW123" s="40"/>
      <c r="MX123" s="40"/>
      <c r="MY123" s="40"/>
      <c r="MZ123" s="40"/>
      <c r="NA123" s="34" t="s">
        <v>1049</v>
      </c>
      <c r="NB123" s="34" t="s">
        <v>1049</v>
      </c>
      <c r="NC123" s="34" t="s">
        <v>1131</v>
      </c>
      <c r="ND123" s="34"/>
    </row>
    <row r="124" spans="1:368" ht="20" customHeight="1">
      <c r="A124" s="1248">
        <v>86</v>
      </c>
      <c r="B124" s="50" t="s">
        <v>295</v>
      </c>
      <c r="C124" s="51">
        <v>2021</v>
      </c>
      <c r="D124" s="34" t="s">
        <v>119</v>
      </c>
      <c r="E124" s="34" t="s">
        <v>23</v>
      </c>
      <c r="F124" s="34" t="s">
        <v>24</v>
      </c>
      <c r="G124" s="35">
        <v>99</v>
      </c>
      <c r="H124" s="42">
        <v>0.36699999999999999</v>
      </c>
      <c r="I124" s="43" t="s">
        <v>296</v>
      </c>
      <c r="J124" s="2" t="s">
        <v>297</v>
      </c>
      <c r="K124" s="52" t="s">
        <v>230</v>
      </c>
      <c r="L124" s="52" t="s">
        <v>46</v>
      </c>
      <c r="M124" s="46" t="s">
        <v>258</v>
      </c>
      <c r="N124" s="2" t="s">
        <v>148</v>
      </c>
      <c r="O124" s="2" t="s">
        <v>298</v>
      </c>
      <c r="P124" s="42">
        <v>0</v>
      </c>
      <c r="Q124" s="2" t="s">
        <v>157</v>
      </c>
      <c r="R124" s="34" t="s">
        <v>299</v>
      </c>
      <c r="S124" s="39" t="s">
        <v>300</v>
      </c>
      <c r="T124" s="39" t="s">
        <v>301</v>
      </c>
      <c r="U124" s="34" t="s">
        <v>302</v>
      </c>
      <c r="V124" s="153"/>
      <c r="W124" s="657">
        <f>COUNTIF(X124:BJ124,"&gt;0")</f>
        <v>0</v>
      </c>
      <c r="X124" s="510">
        <f>COUNTA(Y124)</f>
        <v>0</v>
      </c>
      <c r="Y124" s="40"/>
      <c r="Z124" s="510">
        <f>COUNTA(AA124)</f>
        <v>0</v>
      </c>
      <c r="AA124" s="40"/>
      <c r="AB124" s="510">
        <f>COUNTA(AC124)</f>
        <v>0</v>
      </c>
      <c r="AC124" s="40"/>
      <c r="AD124" s="510">
        <f>COUNTA(AE124:AH124)</f>
        <v>0</v>
      </c>
      <c r="AE124" s="40"/>
      <c r="AF124" s="40"/>
      <c r="AG124" s="40"/>
      <c r="AH124" s="40"/>
      <c r="AI124" s="510">
        <f>COUNTA(AJ124,AL124,AN124:AX124,AZ124,BB124)</f>
        <v>0</v>
      </c>
      <c r="AJ124" s="40"/>
      <c r="AK124" s="44"/>
      <c r="AL124" s="40"/>
      <c r="AM124" s="351">
        <f>COUNTA(AN124:AX124)</f>
        <v>0</v>
      </c>
      <c r="AN124" s="40"/>
      <c r="AO124" s="40"/>
      <c r="AP124" s="40"/>
      <c r="AQ124" s="40"/>
      <c r="AR124" s="40"/>
      <c r="AS124" s="40"/>
      <c r="AT124" s="40"/>
      <c r="AU124" s="40"/>
      <c r="AV124" s="40"/>
      <c r="AW124" s="40"/>
      <c r="AX124" s="40"/>
      <c r="AY124" s="44"/>
      <c r="AZ124" s="40"/>
      <c r="BA124" s="44"/>
      <c r="BB124" s="40"/>
      <c r="BC124" s="510">
        <f>COUNTA(BD124:BE124)</f>
        <v>0</v>
      </c>
      <c r="BD124" s="40"/>
      <c r="BE124" s="40"/>
      <c r="BF124" s="510">
        <f>COUNTA(BG124:BJ124)</f>
        <v>0</v>
      </c>
      <c r="BG124" s="40"/>
      <c r="BH124" s="40"/>
      <c r="BI124" s="40"/>
      <c r="BJ124" s="40"/>
      <c r="BK124" s="657">
        <f>COUNTIF(BL124:CD124,"&gt;0")</f>
        <v>1</v>
      </c>
      <c r="BL124" s="40">
        <v>53.5</v>
      </c>
      <c r="BM124" s="40"/>
      <c r="BN124" s="510">
        <f>COUNTA(BO124:BQ124)</f>
        <v>0</v>
      </c>
      <c r="BO124" s="40"/>
      <c r="BP124" s="40"/>
      <c r="BQ124" s="40"/>
      <c r="BR124" s="510">
        <f>COUNTA(BS124:BT124)</f>
        <v>0</v>
      </c>
      <c r="BS124" s="40"/>
      <c r="BT124" s="40"/>
      <c r="BU124" s="510">
        <f>COUNTA(BV124)</f>
        <v>0</v>
      </c>
      <c r="BV124" s="40"/>
      <c r="BW124" s="510">
        <f>COUNTA(BX124:BY124)</f>
        <v>0</v>
      </c>
      <c r="BX124" s="40"/>
      <c r="BZ124" s="510">
        <f>COUNTA(CA124:CD124)</f>
        <v>0</v>
      </c>
      <c r="CA124" s="40"/>
      <c r="CB124" s="40"/>
      <c r="CC124" s="40"/>
      <c r="CD124" s="40"/>
      <c r="CE124" s="657">
        <f>COUNTIF(CF124:DZ124,"&gt;0")</f>
        <v>0</v>
      </c>
      <c r="CF124" s="40"/>
      <c r="CG124" s="510">
        <f>COUNTA(CH124,CJ124:CK124,CM124:CO124,CQ124:CW124,CY124:DB124)</f>
        <v>0</v>
      </c>
      <c r="CH124" s="40"/>
      <c r="CI124" s="44"/>
      <c r="CJ124" s="40"/>
      <c r="CK124" s="40"/>
      <c r="CL124" s="351">
        <f>COUNTA(CM124:CO124)</f>
        <v>0</v>
      </c>
      <c r="CM124" s="40"/>
      <c r="CN124" s="40"/>
      <c r="CO124" s="40"/>
      <c r="CP124" s="351">
        <f>COUNTA(CQ124:CW124)</f>
        <v>0</v>
      </c>
      <c r="CQ124" s="40"/>
      <c r="CR124" s="40"/>
      <c r="CS124" s="40"/>
      <c r="CT124" s="40"/>
      <c r="CU124" s="40"/>
      <c r="CV124" s="40"/>
      <c r="CW124" s="40"/>
      <c r="CX124" s="351">
        <f>COUNTA(CY124:DB124)</f>
        <v>0</v>
      </c>
      <c r="CY124" s="40"/>
      <c r="CZ124" s="40"/>
      <c r="DA124" s="40"/>
      <c r="DB124" s="40"/>
      <c r="DC124" s="510">
        <f>COUNTA(DD124:DN124)</f>
        <v>0</v>
      </c>
      <c r="DD124" s="40"/>
      <c r="DE124" s="40"/>
      <c r="DF124" s="40"/>
      <c r="DG124" s="40"/>
      <c r="DH124" s="40"/>
      <c r="DI124" s="40"/>
      <c r="DJ124" s="40"/>
      <c r="DK124" s="40"/>
      <c r="DL124" s="40"/>
      <c r="DM124" s="40"/>
      <c r="DN124" s="40"/>
      <c r="DO124" s="510">
        <f>COUNTA(DP124:DR124)</f>
        <v>0</v>
      </c>
      <c r="DP124" s="40"/>
      <c r="DQ124" s="40"/>
      <c r="DR124" s="40"/>
      <c r="DS124" s="510">
        <f>COUNTA(DT124:DZ124)</f>
        <v>0</v>
      </c>
      <c r="DT124" s="40"/>
      <c r="DU124" s="40"/>
      <c r="DV124" s="40"/>
      <c r="DW124" s="40"/>
      <c r="DX124" s="40"/>
      <c r="DY124" s="40"/>
      <c r="DZ124" s="40"/>
      <c r="EA124" s="657">
        <f>COUNTIF(EB124:FM124,"&gt;0")</f>
        <v>0</v>
      </c>
      <c r="EB124" s="40"/>
      <c r="EC124" s="510">
        <f>COUNTA(EE124:EH124,EJ124,EL124:EM124,EO124,EQ124:EV124)</f>
        <v>0</v>
      </c>
      <c r="ED124" s="351">
        <f>COUNTA(EE124:EH124)</f>
        <v>0</v>
      </c>
      <c r="EE124" s="40"/>
      <c r="EF124" s="40"/>
      <c r="EG124" s="40"/>
      <c r="EH124" s="40"/>
      <c r="EI124" s="44"/>
      <c r="EJ124" s="40"/>
      <c r="EK124" s="351">
        <f>COUNTA(EL124:EM124)</f>
        <v>0</v>
      </c>
      <c r="EL124" s="40"/>
      <c r="EM124" s="40"/>
      <c r="EN124" s="44"/>
      <c r="EO124" s="40"/>
      <c r="EP124" s="351">
        <f>COUNTA(EQ124:EV124)</f>
        <v>0</v>
      </c>
      <c r="EQ124" s="40"/>
      <c r="ER124" s="40"/>
      <c r="ES124" s="40"/>
      <c r="ET124" s="40"/>
      <c r="EU124" s="40"/>
      <c r="EV124" s="40"/>
      <c r="EW124" s="510">
        <f>COUNTA(EY124:EZ124,FB124:FD124,FF124,FH124:FI124,FK124:FM124)</f>
        <v>0</v>
      </c>
      <c r="EX124" s="351">
        <f>COUNTA(EY124:EZ124)</f>
        <v>0</v>
      </c>
      <c r="EY124" s="40"/>
      <c r="EZ124" s="40"/>
      <c r="FA124" s="351">
        <f>COUNTA(FB124:FD124)</f>
        <v>0</v>
      </c>
      <c r="FB124" s="40"/>
      <c r="FC124" s="40"/>
      <c r="FD124" s="40"/>
      <c r="FE124" s="44"/>
      <c r="FF124" s="40"/>
      <c r="FG124" s="351">
        <f>COUNTA(FH124:FI124)</f>
        <v>0</v>
      </c>
      <c r="FH124" s="40"/>
      <c r="FI124" s="40"/>
      <c r="FJ124" s="351">
        <f>COUNTA(FK124:FM124)</f>
        <v>0</v>
      </c>
      <c r="FK124" s="40"/>
      <c r="FL124" s="40"/>
      <c r="FM124" s="40"/>
      <c r="FN124" s="657">
        <f>COUNTIF(FO124:GG124,"&gt;0")</f>
        <v>0</v>
      </c>
      <c r="FO124" s="40"/>
      <c r="FP124" s="510">
        <f>COUNTA(FQ124,FS124,FU124:FY124,GA124,GC124:GE124,FO124)</f>
        <v>0</v>
      </c>
      <c r="FQ124" s="40"/>
      <c r="FR124" s="44"/>
      <c r="FS124" s="40"/>
      <c r="FT124" s="351">
        <f>COUNTA(FU124:FY124)</f>
        <v>0</v>
      </c>
      <c r="FU124" s="40"/>
      <c r="FV124" s="40"/>
      <c r="FW124" s="40"/>
      <c r="FX124" s="40"/>
      <c r="FY124" s="40"/>
      <c r="FZ124" s="44"/>
      <c r="GA124" s="40"/>
      <c r="GB124" s="510">
        <f>COUNTA(GC124:GE124)</f>
        <v>0</v>
      </c>
      <c r="GC124" s="40"/>
      <c r="GD124" s="40"/>
      <c r="GE124" s="40"/>
      <c r="GF124" s="510">
        <f>COUNTA(GG124)</f>
        <v>0</v>
      </c>
      <c r="GG124" s="40"/>
      <c r="GH124" s="657">
        <f>COUNTIF(GI124:GR124,"&gt;0")</f>
        <v>0</v>
      </c>
      <c r="GI124" s="40"/>
      <c r="GJ124" s="510">
        <f>COUNTA(GK124)</f>
        <v>0</v>
      </c>
      <c r="GK124" s="40"/>
      <c r="GL124" s="40"/>
      <c r="GM124" s="510">
        <f>COUNTA(GN124:GR124)</f>
        <v>0</v>
      </c>
      <c r="GN124" s="40"/>
      <c r="GO124" s="40"/>
      <c r="GP124" s="40"/>
      <c r="GQ124" s="40"/>
      <c r="GR124" s="40"/>
      <c r="GS124" s="657">
        <f>COUNTIF(GT124:HZ124,"&gt;0")</f>
        <v>0</v>
      </c>
      <c r="GT124" s="40"/>
      <c r="GU124" s="510">
        <f>COUNTA(GW124:GX124,GZ124:HG124)</f>
        <v>0</v>
      </c>
      <c r="GV124" s="351">
        <f>COUNTA(GW124:GX124)</f>
        <v>0</v>
      </c>
      <c r="GW124" s="40"/>
      <c r="GX124" s="40"/>
      <c r="GY124" s="351">
        <f>COUNTA(GZ124:HG124)</f>
        <v>0</v>
      </c>
      <c r="GZ124" s="40"/>
      <c r="HA124" s="40"/>
      <c r="HB124" s="40"/>
      <c r="HC124" s="40"/>
      <c r="HD124" s="40"/>
      <c r="HE124" s="40"/>
      <c r="HF124" s="40"/>
      <c r="HG124" s="40"/>
      <c r="HH124" s="510">
        <f>COUNTA(HI124:HN124)</f>
        <v>0</v>
      </c>
      <c r="HI124" s="40"/>
      <c r="HJ124" s="40"/>
      <c r="HK124" s="40"/>
      <c r="HL124" s="40"/>
      <c r="HM124" s="40"/>
      <c r="HN124" s="40"/>
      <c r="HO124" s="510">
        <f>COUNTA(HQ124:HS124,HU124:HX124,HZ124)</f>
        <v>0</v>
      </c>
      <c r="HP124" s="351">
        <f>COUNTA(HQ124:HS124)</f>
        <v>0</v>
      </c>
      <c r="HQ124" s="40"/>
      <c r="HR124" s="40"/>
      <c r="HS124" s="40"/>
      <c r="HT124" s="351">
        <f>COUNTA(HU124:HX124)</f>
        <v>0</v>
      </c>
      <c r="HU124" s="40"/>
      <c r="HV124" s="40"/>
      <c r="HW124" s="40"/>
      <c r="HX124" s="40"/>
      <c r="HY124" s="44"/>
      <c r="HZ124" s="40"/>
      <c r="IA124" s="657">
        <f>COUNTIF(IB124:IJ124,"&gt;0")</f>
        <v>0</v>
      </c>
      <c r="IB124" s="510">
        <f>COUNTA(IC124:IJ124)</f>
        <v>0</v>
      </c>
      <c r="IC124" s="40"/>
      <c r="ID124" s="40"/>
      <c r="IE124" s="40"/>
      <c r="IF124" s="40"/>
      <c r="IG124" s="40"/>
      <c r="IH124" s="40"/>
      <c r="II124" s="40"/>
      <c r="IJ124" s="40"/>
      <c r="IK124" s="657">
        <f>COUNTIF(IL124:IR124,"&gt;0")</f>
        <v>0</v>
      </c>
      <c r="IL124" s="510">
        <f>COUNTA(IM124:IR124)</f>
        <v>0</v>
      </c>
      <c r="IM124" s="40"/>
      <c r="IN124" s="40"/>
      <c r="IO124" s="40"/>
      <c r="IP124" s="40"/>
      <c r="IQ124" s="40"/>
      <c r="IR124" s="40"/>
      <c r="IS124" s="657">
        <f>COUNTIF(IT124:JN124,"&gt;0")</f>
        <v>0</v>
      </c>
      <c r="IT124" s="40"/>
      <c r="IU124" s="40"/>
      <c r="IV124" s="510">
        <f>COUNTA(IW124:IX124,IZ124:JA124,JC124:JE124,JG124)</f>
        <v>0</v>
      </c>
      <c r="IW124" s="40"/>
      <c r="IX124" s="40"/>
      <c r="IY124" s="44"/>
      <c r="IZ124" s="40"/>
      <c r="JA124" s="40"/>
      <c r="JB124" s="44"/>
      <c r="JC124" s="40"/>
      <c r="JD124" s="40"/>
      <c r="JE124" s="40"/>
      <c r="JF124" s="44"/>
      <c r="JG124" s="40"/>
      <c r="JH124" s="510">
        <f>COUNTA(JI124:JL124)</f>
        <v>0</v>
      </c>
      <c r="JI124" s="40"/>
      <c r="JJ124" s="40"/>
      <c r="JK124" s="40"/>
      <c r="JL124" s="40"/>
      <c r="JM124" s="510">
        <f>COUNTA(JN124)</f>
        <v>0</v>
      </c>
      <c r="JN124" s="40"/>
      <c r="JO124" s="513"/>
      <c r="JP124" s="657">
        <f>COUNTIF(JQ124:KT124,"&gt;0")</f>
        <v>0</v>
      </c>
      <c r="JQ124" s="510">
        <f>COUNTA(JR124:JU124)</f>
        <v>0</v>
      </c>
      <c r="JR124" s="436"/>
      <c r="JS124" s="40"/>
      <c r="JT124" s="40"/>
      <c r="JU124" s="40"/>
      <c r="JV124" s="40"/>
      <c r="JW124" s="40"/>
      <c r="JX124" s="40"/>
      <c r="JY124" s="40"/>
      <c r="JZ124" s="40"/>
      <c r="KA124" s="40"/>
      <c r="KB124" s="40"/>
      <c r="KC124" s="40"/>
      <c r="KD124" s="510">
        <f>COUNTA(KE124:KG124)</f>
        <v>0</v>
      </c>
      <c r="KE124" s="40"/>
      <c r="KF124" s="40"/>
      <c r="KG124" s="40"/>
      <c r="KH124" s="510">
        <f>COUNTA(KI124:KL124)</f>
        <v>0</v>
      </c>
      <c r="KI124" s="40"/>
      <c r="KJ124" s="40"/>
      <c r="KK124" s="40"/>
      <c r="KL124" s="40"/>
      <c r="KM124" s="510">
        <f>COUNTA(KN124:KP124)</f>
        <v>0</v>
      </c>
      <c r="KN124" s="40"/>
      <c r="KO124" s="40"/>
      <c r="KP124" s="40"/>
      <c r="KQ124" s="510">
        <f>COUNTA(KR124:KS124)</f>
        <v>0</v>
      </c>
      <c r="KR124" s="40"/>
      <c r="KS124" s="40"/>
      <c r="KT124" s="40"/>
      <c r="KU124" s="657">
        <f>COUNTIF(KV124:MP124,"&gt;0")</f>
        <v>0</v>
      </c>
      <c r="KV124" s="510">
        <f>COUNTA(KW124:LA124)</f>
        <v>0</v>
      </c>
      <c r="KW124" s="40"/>
      <c r="KX124" s="40"/>
      <c r="KY124" s="40"/>
      <c r="KZ124" s="40"/>
      <c r="LA124" s="40"/>
      <c r="LB124" s="510">
        <f>COUNTA(LC124:LE124,LG124:LI124)</f>
        <v>0</v>
      </c>
      <c r="LC124" s="40"/>
      <c r="LD124" s="40"/>
      <c r="LE124" s="40"/>
      <c r="LF124" s="351">
        <f>COUNTA(LG124:LI124)</f>
        <v>0</v>
      </c>
      <c r="LG124" s="40"/>
      <c r="LH124" s="40"/>
      <c r="LI124" s="40"/>
      <c r="LJ124" s="510">
        <f>COUNTA(LK124:LX124)</f>
        <v>0</v>
      </c>
      <c r="LK124" s="40"/>
      <c r="LL124" s="40"/>
      <c r="LM124" s="40"/>
      <c r="LN124" s="40"/>
      <c r="LO124" s="40"/>
      <c r="LP124" s="40"/>
      <c r="LQ124" s="40"/>
      <c r="LR124" s="40"/>
      <c r="LS124" s="40"/>
      <c r="LT124" s="40"/>
      <c r="LU124" s="40"/>
      <c r="LV124" s="40"/>
      <c r="LW124" s="40"/>
      <c r="LX124" s="40"/>
      <c r="LY124" s="510">
        <f>COUNTA(LZ124:MD124)</f>
        <v>0</v>
      </c>
      <c r="LZ124" s="40"/>
      <c r="MA124" s="40"/>
      <c r="MB124" s="40"/>
      <c r="MC124" s="40"/>
      <c r="MD124" s="40"/>
      <c r="ME124" s="510">
        <f>COUNTA(MF124:MI124)</f>
        <v>0</v>
      </c>
      <c r="MF124" s="40"/>
      <c r="MG124" s="40"/>
      <c r="MH124" s="40"/>
      <c r="MI124" s="40"/>
      <c r="MJ124" s="510">
        <f>COUNTA(MK124:MP124)</f>
        <v>0</v>
      </c>
      <c r="MK124" s="40"/>
      <c r="ML124" s="40"/>
      <c r="MM124" s="40"/>
      <c r="MN124" s="40"/>
      <c r="MO124" s="40"/>
      <c r="MP124" s="40"/>
      <c r="MQ124" s="163"/>
      <c r="MR124" s="40"/>
      <c r="MS124" s="40"/>
      <c r="MT124" s="40"/>
      <c r="MU124" s="40"/>
      <c r="MV124" s="40"/>
      <c r="MW124" s="40"/>
      <c r="MX124" s="40"/>
      <c r="MY124" s="40"/>
      <c r="MZ124" s="40"/>
      <c r="NA124" s="34" t="s">
        <v>1090</v>
      </c>
      <c r="NB124" s="34" t="s">
        <v>1091</v>
      </c>
      <c r="NC124" s="34" t="s">
        <v>1092</v>
      </c>
      <c r="ND124" s="34"/>
    </row>
    <row r="125" spans="1:368">
      <c r="A125" s="1248">
        <v>87</v>
      </c>
      <c r="B125" s="50" t="s">
        <v>491</v>
      </c>
      <c r="C125" s="51">
        <v>2021</v>
      </c>
      <c r="D125" s="34" t="s">
        <v>80</v>
      </c>
      <c r="E125" s="34" t="s">
        <v>167</v>
      </c>
      <c r="F125" s="34" t="s">
        <v>39</v>
      </c>
      <c r="G125" s="35">
        <v>385</v>
      </c>
      <c r="H125" s="42">
        <v>0.64100000000000001</v>
      </c>
      <c r="I125" s="43" t="s">
        <v>39</v>
      </c>
      <c r="J125" s="2" t="s">
        <v>39</v>
      </c>
      <c r="K125" s="52" t="s">
        <v>105</v>
      </c>
      <c r="L125" s="52" t="s">
        <v>492</v>
      </c>
      <c r="M125" s="2" t="s">
        <v>39</v>
      </c>
      <c r="N125" s="2" t="s">
        <v>493</v>
      </c>
      <c r="O125" s="2" t="s">
        <v>39</v>
      </c>
      <c r="P125" s="42" t="s">
        <v>39</v>
      </c>
      <c r="Q125" s="2" t="s">
        <v>39</v>
      </c>
      <c r="R125" s="34" t="s">
        <v>299</v>
      </c>
      <c r="S125" s="39" t="s">
        <v>494</v>
      </c>
      <c r="T125" s="39" t="s">
        <v>301</v>
      </c>
      <c r="U125" s="34" t="s">
        <v>495</v>
      </c>
      <c r="V125" s="153"/>
      <c r="W125" s="657">
        <f>COUNTIF(X125:BJ125,"&gt;0")</f>
        <v>0</v>
      </c>
      <c r="X125" s="510">
        <f>COUNTA(Y125)</f>
        <v>0</v>
      </c>
      <c r="Y125" s="40"/>
      <c r="Z125" s="510">
        <f>COUNTA(AA125)</f>
        <v>0</v>
      </c>
      <c r="AA125" s="40"/>
      <c r="AB125" s="510">
        <f>COUNTA(AC125)</f>
        <v>0</v>
      </c>
      <c r="AC125" s="40"/>
      <c r="AD125" s="510">
        <f>COUNTA(AE125:AH125)</f>
        <v>0</v>
      </c>
      <c r="AE125" s="40"/>
      <c r="AF125" s="40"/>
      <c r="AG125" s="40"/>
      <c r="AH125" s="40"/>
      <c r="AI125" s="510">
        <f>COUNTA(AJ125,AL125,AN125:AX125,AZ125,BB125)</f>
        <v>0</v>
      </c>
      <c r="AJ125" s="40"/>
      <c r="AK125" s="44"/>
      <c r="AL125" s="40"/>
      <c r="AM125" s="351">
        <f>COUNTA(AN125:AX125)</f>
        <v>0</v>
      </c>
      <c r="AN125" s="40"/>
      <c r="AO125" s="40"/>
      <c r="AP125" s="40"/>
      <c r="AQ125" s="40"/>
      <c r="AR125" s="40"/>
      <c r="AS125" s="40"/>
      <c r="AT125" s="40"/>
      <c r="AU125" s="40"/>
      <c r="AV125" s="40"/>
      <c r="AW125" s="40"/>
      <c r="AX125" s="40"/>
      <c r="AY125" s="44"/>
      <c r="AZ125" s="40"/>
      <c r="BA125" s="44"/>
      <c r="BB125" s="40"/>
      <c r="BC125" s="510">
        <f>COUNTA(BD125:BE125)</f>
        <v>0</v>
      </c>
      <c r="BD125" s="40"/>
      <c r="BE125" s="40"/>
      <c r="BF125" s="510">
        <f>COUNTA(BG125:BJ125)</f>
        <v>0</v>
      </c>
      <c r="BG125" s="40"/>
      <c r="BH125" s="40"/>
      <c r="BI125" s="40"/>
      <c r="BJ125" s="40"/>
      <c r="BK125" s="657">
        <f>COUNTIF(BL125:CD125,"&gt;0")</f>
        <v>0</v>
      </c>
      <c r="BL125" s="40"/>
      <c r="BM125" s="40"/>
      <c r="BN125" s="510">
        <f>COUNTA(BO125:BQ125)</f>
        <v>0</v>
      </c>
      <c r="BO125" s="40"/>
      <c r="BP125" s="40"/>
      <c r="BQ125" s="40"/>
      <c r="BR125" s="510">
        <f>COUNTA(BS125:BT125)</f>
        <v>0</v>
      </c>
      <c r="BS125" s="40"/>
      <c r="BT125" s="40"/>
      <c r="BU125" s="510">
        <f>COUNTA(BV125)</f>
        <v>0</v>
      </c>
      <c r="BV125" s="40"/>
      <c r="BW125" s="510">
        <f>COUNTA(BX125:BY125)</f>
        <v>0</v>
      </c>
      <c r="BX125" s="40"/>
      <c r="BZ125" s="510">
        <f>COUNTA(CA125:CD125)</f>
        <v>0</v>
      </c>
      <c r="CA125" s="40"/>
      <c r="CB125" s="40"/>
      <c r="CC125" s="40"/>
      <c r="CD125" s="40"/>
      <c r="CE125" s="657">
        <f>COUNTIF(CF125:DZ125,"&gt;0")</f>
        <v>0</v>
      </c>
      <c r="CF125" s="40"/>
      <c r="CG125" s="510">
        <f>COUNTA(CH125,CJ125:CK125,CM125:CO125,CQ125:CW125,CY125:DB125)</f>
        <v>0</v>
      </c>
      <c r="CH125" s="40"/>
      <c r="CI125" s="44"/>
      <c r="CJ125" s="40"/>
      <c r="CK125" s="40"/>
      <c r="CL125" s="351">
        <f>COUNTA(CM125:CO125)</f>
        <v>0</v>
      </c>
      <c r="CM125" s="40"/>
      <c r="CN125" s="40"/>
      <c r="CO125" s="40"/>
      <c r="CP125" s="351">
        <f>COUNTA(CQ125:CW125)</f>
        <v>0</v>
      </c>
      <c r="CQ125" s="40"/>
      <c r="CR125" s="40"/>
      <c r="CS125" s="40"/>
      <c r="CT125" s="40"/>
      <c r="CU125" s="40"/>
      <c r="CV125" s="40"/>
      <c r="CW125" s="40"/>
      <c r="CX125" s="351">
        <f>COUNTA(CY125:DB125)</f>
        <v>0</v>
      </c>
      <c r="CY125" s="40"/>
      <c r="CZ125" s="40"/>
      <c r="DA125" s="40"/>
      <c r="DB125" s="40"/>
      <c r="DC125" s="510">
        <f>COUNTA(DD125:DN125)</f>
        <v>0</v>
      </c>
      <c r="DD125" s="40"/>
      <c r="DE125" s="40"/>
      <c r="DF125" s="40"/>
      <c r="DG125" s="40"/>
      <c r="DH125" s="40"/>
      <c r="DI125" s="40"/>
      <c r="DJ125" s="40"/>
      <c r="DK125" s="40"/>
      <c r="DL125" s="40"/>
      <c r="DM125" s="40"/>
      <c r="DN125" s="40"/>
      <c r="DO125" s="510">
        <f>COUNTA(DP125:DR125)</f>
        <v>0</v>
      </c>
      <c r="DP125" s="40"/>
      <c r="DQ125" s="40"/>
      <c r="DR125" s="40"/>
      <c r="DS125" s="510">
        <f>COUNTA(DT125:DZ125)</f>
        <v>0</v>
      </c>
      <c r="DT125" s="40"/>
      <c r="DU125" s="40"/>
      <c r="DV125" s="40"/>
      <c r="DW125" s="40"/>
      <c r="DX125" s="40"/>
      <c r="DY125" s="40"/>
      <c r="DZ125" s="40"/>
      <c r="EA125" s="657">
        <f>COUNTIF(EB125:FM125,"&gt;0")</f>
        <v>0</v>
      </c>
      <c r="EB125" s="40"/>
      <c r="EC125" s="510">
        <f>COUNTA(EE125:EH125,EJ125,EL125:EM125,EO125,EQ125:EV125)</f>
        <v>0</v>
      </c>
      <c r="ED125" s="351">
        <f>COUNTA(EE125:EH125)</f>
        <v>0</v>
      </c>
      <c r="EE125" s="40"/>
      <c r="EF125" s="40"/>
      <c r="EG125" s="40"/>
      <c r="EH125" s="40"/>
      <c r="EI125" s="44"/>
      <c r="EJ125" s="40"/>
      <c r="EK125" s="351">
        <f>COUNTA(EL125:EM125)</f>
        <v>0</v>
      </c>
      <c r="EL125" s="40"/>
      <c r="EM125" s="40"/>
      <c r="EN125" s="44"/>
      <c r="EO125" s="40"/>
      <c r="EP125" s="351">
        <f>COUNTA(EQ125:EV125)</f>
        <v>0</v>
      </c>
      <c r="EQ125" s="40"/>
      <c r="ER125" s="40"/>
      <c r="ES125" s="40"/>
      <c r="ET125" s="40"/>
      <c r="EU125" s="40"/>
      <c r="EV125" s="40"/>
      <c r="EW125" s="510">
        <f>COUNTA(EY125:EZ125,FB125:FD125,FF125,FH125:FI125,FK125:FM125)</f>
        <v>0</v>
      </c>
      <c r="EX125" s="351">
        <f>COUNTA(EY125:EZ125)</f>
        <v>0</v>
      </c>
      <c r="EY125" s="40"/>
      <c r="EZ125" s="40"/>
      <c r="FA125" s="351">
        <f>COUNTA(FB125:FD125)</f>
        <v>0</v>
      </c>
      <c r="FB125" s="40"/>
      <c r="FC125" s="40"/>
      <c r="FD125" s="40"/>
      <c r="FE125" s="44"/>
      <c r="FF125" s="40"/>
      <c r="FG125" s="351">
        <f>COUNTA(FH125:FI125)</f>
        <v>0</v>
      </c>
      <c r="FH125" s="40"/>
      <c r="FI125" s="40"/>
      <c r="FJ125" s="351">
        <f>COUNTA(FK125:FM125)</f>
        <v>0</v>
      </c>
      <c r="FK125" s="40"/>
      <c r="FL125" s="40"/>
      <c r="FM125" s="40"/>
      <c r="FN125" s="657">
        <f>COUNTIF(FO125:GG125,"&gt;0")</f>
        <v>0</v>
      </c>
      <c r="FO125" s="40"/>
      <c r="FP125" s="510">
        <f>COUNTA(FQ125,FS125,FU125:FY125,GA125,GC125:GE125,FO125)</f>
        <v>0</v>
      </c>
      <c r="FQ125" s="40"/>
      <c r="FR125" s="44"/>
      <c r="FS125" s="40"/>
      <c r="FT125" s="351">
        <f>COUNTA(FU125:FY125)</f>
        <v>0</v>
      </c>
      <c r="FU125" s="40"/>
      <c r="FV125" s="40"/>
      <c r="FW125" s="40"/>
      <c r="FX125" s="40"/>
      <c r="FY125" s="40"/>
      <c r="FZ125" s="44"/>
      <c r="GA125" s="40"/>
      <c r="GB125" s="510">
        <f>COUNTA(GC125:GE125)</f>
        <v>0</v>
      </c>
      <c r="GC125" s="40"/>
      <c r="GD125" s="40"/>
      <c r="GE125" s="40"/>
      <c r="GF125" s="510">
        <f>COUNTA(GG125)</f>
        <v>0</v>
      </c>
      <c r="GG125" s="40"/>
      <c r="GH125" s="657">
        <f>COUNTIF(GI125:GR125,"&gt;0")</f>
        <v>0</v>
      </c>
      <c r="GI125" s="40"/>
      <c r="GJ125" s="510">
        <f>COUNTA(GK125)</f>
        <v>0</v>
      </c>
      <c r="GK125" s="40"/>
      <c r="GL125" s="40"/>
      <c r="GM125" s="510">
        <f>COUNTA(GN125:GR125)</f>
        <v>0</v>
      </c>
      <c r="GN125" s="40"/>
      <c r="GO125" s="40"/>
      <c r="GP125" s="40"/>
      <c r="GQ125" s="40"/>
      <c r="GR125" s="40"/>
      <c r="GS125" s="657">
        <f>COUNTIF(GT125:HZ125,"&gt;0")</f>
        <v>3</v>
      </c>
      <c r="GT125" s="40"/>
      <c r="GU125" s="510">
        <f>COUNTA(GW125:GX125,GZ125:HG125)</f>
        <v>0</v>
      </c>
      <c r="GV125" s="351">
        <f>COUNTA(GW125:GX125)</f>
        <v>0</v>
      </c>
      <c r="GW125" s="40"/>
      <c r="GX125" s="40"/>
      <c r="GY125" s="351">
        <f>COUNTA(GZ125:HG125)</f>
        <v>0</v>
      </c>
      <c r="GZ125" s="40"/>
      <c r="HA125" s="40"/>
      <c r="HB125" s="41"/>
      <c r="HC125" s="40"/>
      <c r="HD125" s="40"/>
      <c r="HE125" s="40"/>
      <c r="HF125" s="40"/>
      <c r="HG125" s="40"/>
      <c r="HH125" s="510">
        <f>COUNTA(HI125:HN125)</f>
        <v>0</v>
      </c>
      <c r="HI125" s="40"/>
      <c r="HJ125" s="40"/>
      <c r="HK125" s="40"/>
      <c r="HL125" s="40"/>
      <c r="HM125" s="40"/>
      <c r="HN125" s="40"/>
      <c r="HO125" s="510">
        <f>COUNTA(HQ125:HS125,HU125:HX125,HZ125)</f>
        <v>1</v>
      </c>
      <c r="HP125" s="351">
        <f>COUNTA(HQ125:HS125)</f>
        <v>1</v>
      </c>
      <c r="HQ125" s="41">
        <v>38.200000000000003</v>
      </c>
      <c r="HR125" s="40"/>
      <c r="HS125" s="40"/>
      <c r="HT125" s="351">
        <f>COUNTA(HU125:HX125)</f>
        <v>0</v>
      </c>
      <c r="HU125" s="40"/>
      <c r="HV125" s="40"/>
      <c r="HW125" s="40"/>
      <c r="HX125" s="40"/>
      <c r="HY125" s="44"/>
      <c r="HZ125" s="40"/>
      <c r="IA125" s="657">
        <f>COUNTIF(IB125:IJ125,"&gt;0")</f>
        <v>0</v>
      </c>
      <c r="IB125" s="510">
        <f>COUNTA(IC125:IJ125)</f>
        <v>0</v>
      </c>
      <c r="IC125" s="40"/>
      <c r="ID125" s="40"/>
      <c r="IE125" s="40"/>
      <c r="IF125" s="40"/>
      <c r="IG125" s="40"/>
      <c r="IH125" s="40"/>
      <c r="II125" s="40"/>
      <c r="IJ125" s="40"/>
      <c r="IK125" s="657">
        <f>COUNTIF(IL125:IR125,"&gt;0")</f>
        <v>0</v>
      </c>
      <c r="IL125" s="510">
        <f>COUNTA(IM125:IR125)</f>
        <v>0</v>
      </c>
      <c r="IM125" s="40"/>
      <c r="IN125" s="40"/>
      <c r="IO125" s="40"/>
      <c r="IP125" s="40"/>
      <c r="IQ125" s="40"/>
      <c r="IR125" s="40"/>
      <c r="IS125" s="657">
        <f>COUNTIF(IT125:JN125,"&gt;0")</f>
        <v>0</v>
      </c>
      <c r="IT125" s="40"/>
      <c r="IU125" s="40"/>
      <c r="IV125" s="510">
        <f>COUNTA(IW125:IX125,IZ125:JA125,JC125:JE125,JG125)</f>
        <v>0</v>
      </c>
      <c r="IW125" s="40"/>
      <c r="IX125" s="40"/>
      <c r="IY125" s="44"/>
      <c r="IZ125" s="40"/>
      <c r="JA125" s="40"/>
      <c r="JB125" s="44"/>
      <c r="JC125" s="40"/>
      <c r="JD125" s="40"/>
      <c r="JE125" s="40"/>
      <c r="JF125" s="44"/>
      <c r="JG125" s="40"/>
      <c r="JH125" s="510">
        <f>COUNTA(JI125:JL125)</f>
        <v>0</v>
      </c>
      <c r="JI125" s="40"/>
      <c r="JJ125" s="40"/>
      <c r="JK125" s="40"/>
      <c r="JL125" s="40"/>
      <c r="JM125" s="510">
        <f>COUNTA(JN125)</f>
        <v>0</v>
      </c>
      <c r="JN125" s="40"/>
      <c r="JO125" s="513"/>
      <c r="JP125" s="657">
        <f>COUNTIF(JQ125:KT125,"&gt;0")</f>
        <v>0</v>
      </c>
      <c r="JQ125" s="510">
        <f>COUNTA(JR125:JU125)</f>
        <v>0</v>
      </c>
      <c r="JR125" s="436"/>
      <c r="JS125" s="40"/>
      <c r="JT125" s="40"/>
      <c r="JU125" s="40"/>
      <c r="JV125" s="40"/>
      <c r="JW125" s="40"/>
      <c r="JX125" s="40"/>
      <c r="JY125" s="40"/>
      <c r="JZ125" s="40"/>
      <c r="KA125" s="40"/>
      <c r="KB125" s="40"/>
      <c r="KC125" s="40"/>
      <c r="KD125" s="510">
        <f>COUNTA(KE125:KG125)</f>
        <v>0</v>
      </c>
      <c r="KE125" s="40"/>
      <c r="KF125" s="40"/>
      <c r="KG125" s="40"/>
      <c r="KH125" s="510">
        <f>COUNTA(KI125:KL125)</f>
        <v>0</v>
      </c>
      <c r="KI125" s="40"/>
      <c r="KJ125" s="40"/>
      <c r="KK125" s="40"/>
      <c r="KL125" s="40"/>
      <c r="KM125" s="510">
        <f>COUNTA(KN125:KP125)</f>
        <v>0</v>
      </c>
      <c r="KN125" s="40"/>
      <c r="KO125" s="40"/>
      <c r="KP125" s="40"/>
      <c r="KQ125" s="510">
        <f>COUNTA(KR125:KS125)</f>
        <v>0</v>
      </c>
      <c r="KR125" s="40"/>
      <c r="KS125" s="40"/>
      <c r="KT125" s="40"/>
      <c r="KU125" s="657">
        <f>COUNTIF(KV125:MP125,"&gt;0")</f>
        <v>0</v>
      </c>
      <c r="KV125" s="510">
        <f>COUNTA(KW125:LA125)</f>
        <v>0</v>
      </c>
      <c r="KW125" s="40"/>
      <c r="KX125" s="40"/>
      <c r="KY125" s="40"/>
      <c r="KZ125" s="40"/>
      <c r="LA125" s="40"/>
      <c r="LB125" s="510">
        <f>COUNTA(LC125:LE125,LG125:LI125)</f>
        <v>0</v>
      </c>
      <c r="LC125" s="40"/>
      <c r="LD125" s="40"/>
      <c r="LE125" s="40"/>
      <c r="LF125" s="351">
        <f>COUNTA(LG125:LI125)</f>
        <v>0</v>
      </c>
      <c r="LG125" s="40"/>
      <c r="LH125" s="40"/>
      <c r="LI125" s="40"/>
      <c r="LJ125" s="510">
        <f>COUNTA(LK125:LX125)</f>
        <v>0</v>
      </c>
      <c r="LK125" s="40"/>
      <c r="LL125" s="40"/>
      <c r="LM125" s="40"/>
      <c r="LN125" s="40"/>
      <c r="LO125" s="40"/>
      <c r="LP125" s="40"/>
      <c r="LQ125" s="40"/>
      <c r="LR125" s="40"/>
      <c r="LS125" s="40"/>
      <c r="LT125" s="40"/>
      <c r="LU125" s="40"/>
      <c r="LV125" s="40"/>
      <c r="LW125" s="40"/>
      <c r="LX125" s="40"/>
      <c r="LY125" s="510">
        <f>COUNTA(LZ125:MD125)</f>
        <v>0</v>
      </c>
      <c r="LZ125" s="40"/>
      <c r="MA125" s="40"/>
      <c r="MB125" s="40"/>
      <c r="MC125" s="40"/>
      <c r="MD125" s="40"/>
      <c r="ME125" s="510">
        <f>COUNTA(MF125:MI125)</f>
        <v>0</v>
      </c>
      <c r="MF125" s="40"/>
      <c r="MG125" s="40"/>
      <c r="MH125" s="40"/>
      <c r="MI125" s="40"/>
      <c r="MJ125" s="510">
        <f>COUNTA(MK125:MP125)</f>
        <v>0</v>
      </c>
      <c r="MK125" s="40"/>
      <c r="ML125" s="40"/>
      <c r="MM125" s="40"/>
      <c r="MN125" s="40"/>
      <c r="MO125" s="40"/>
      <c r="MP125" s="40"/>
      <c r="MQ125" s="163"/>
      <c r="MR125" s="40"/>
      <c r="MS125" s="40"/>
      <c r="MT125" s="40"/>
      <c r="MU125" s="40"/>
      <c r="MV125" s="40"/>
      <c r="MW125" s="40"/>
      <c r="MX125" s="40"/>
      <c r="MY125" s="40"/>
      <c r="MZ125" s="40"/>
      <c r="NA125" s="34" t="s">
        <v>1147</v>
      </c>
      <c r="NB125" s="34" t="s">
        <v>1148</v>
      </c>
      <c r="NC125" s="34" t="s">
        <v>1149</v>
      </c>
      <c r="ND125" s="34"/>
    </row>
    <row r="126" spans="1:368">
      <c r="A126" s="1248">
        <v>88</v>
      </c>
      <c r="B126" s="50" t="s">
        <v>457</v>
      </c>
      <c r="C126" s="51">
        <v>2022</v>
      </c>
      <c r="D126" s="34" t="s">
        <v>458</v>
      </c>
      <c r="E126" s="34" t="s">
        <v>23</v>
      </c>
      <c r="F126" s="34" t="s">
        <v>24</v>
      </c>
      <c r="G126" s="35">
        <v>33</v>
      </c>
      <c r="H126" s="42">
        <v>0.54500000000000004</v>
      </c>
      <c r="I126" s="43" t="s">
        <v>39</v>
      </c>
      <c r="J126" s="2" t="s">
        <v>459</v>
      </c>
      <c r="K126" s="52" t="s">
        <v>105</v>
      </c>
      <c r="L126" s="52" t="s">
        <v>122</v>
      </c>
      <c r="M126" s="2" t="s">
        <v>39</v>
      </c>
      <c r="N126" s="2" t="s">
        <v>460</v>
      </c>
      <c r="O126" s="2" t="s">
        <v>461</v>
      </c>
      <c r="P126" s="42">
        <v>1</v>
      </c>
      <c r="Q126" s="2" t="s">
        <v>462</v>
      </c>
      <c r="R126" s="34" t="s">
        <v>299</v>
      </c>
      <c r="S126" s="39" t="s">
        <v>463</v>
      </c>
      <c r="T126" s="39" t="s">
        <v>301</v>
      </c>
      <c r="U126" s="34" t="s">
        <v>89</v>
      </c>
      <c r="V126" s="153"/>
      <c r="W126" s="657">
        <f t="shared" si="1015"/>
        <v>0</v>
      </c>
      <c r="X126" s="510">
        <f t="shared" si="1016"/>
        <v>0</v>
      </c>
      <c r="Y126" s="40"/>
      <c r="Z126" s="510">
        <f t="shared" si="1017"/>
        <v>0</v>
      </c>
      <c r="AA126" s="40"/>
      <c r="AB126" s="510">
        <f t="shared" si="1018"/>
        <v>0</v>
      </c>
      <c r="AC126" s="40"/>
      <c r="AD126" s="510">
        <f t="shared" si="1019"/>
        <v>0</v>
      </c>
      <c r="AE126" s="40"/>
      <c r="AF126" s="40"/>
      <c r="AG126" s="40"/>
      <c r="AH126" s="40"/>
      <c r="AI126" s="510">
        <f t="shared" si="1020"/>
        <v>0</v>
      </c>
      <c r="AJ126" s="40"/>
      <c r="AK126" s="44"/>
      <c r="AL126" s="40"/>
      <c r="AM126" s="351">
        <f t="shared" si="1021"/>
        <v>0</v>
      </c>
      <c r="AN126" s="40"/>
      <c r="AO126" s="40"/>
      <c r="AP126" s="40"/>
      <c r="AQ126" s="40"/>
      <c r="AR126" s="40"/>
      <c r="AS126" s="40"/>
      <c r="AT126" s="40"/>
      <c r="AU126" s="40"/>
      <c r="AV126" s="40"/>
      <c r="AW126" s="40"/>
      <c r="AX126" s="40"/>
      <c r="AY126" s="44"/>
      <c r="AZ126" s="40"/>
      <c r="BA126" s="44"/>
      <c r="BB126" s="40"/>
      <c r="BC126" s="510">
        <f t="shared" si="1022"/>
        <v>0</v>
      </c>
      <c r="BD126" s="40"/>
      <c r="BE126" s="40"/>
      <c r="BF126" s="510">
        <f t="shared" si="1023"/>
        <v>0</v>
      </c>
      <c r="BG126" s="40"/>
      <c r="BH126" s="40"/>
      <c r="BI126" s="40"/>
      <c r="BJ126" s="40"/>
      <c r="BK126" s="657">
        <f t="shared" si="1024"/>
        <v>0</v>
      </c>
      <c r="BL126" s="40"/>
      <c r="BM126" s="40"/>
      <c r="BN126" s="510">
        <f t="shared" si="1025"/>
        <v>0</v>
      </c>
      <c r="BO126" s="40"/>
      <c r="BP126" s="40"/>
      <c r="BQ126" s="40"/>
      <c r="BR126" s="510">
        <f t="shared" si="1026"/>
        <v>0</v>
      </c>
      <c r="BS126" s="40"/>
      <c r="BT126" s="40"/>
      <c r="BU126" s="510">
        <f t="shared" si="1027"/>
        <v>0</v>
      </c>
      <c r="BV126" s="40"/>
      <c r="BW126" s="510">
        <f t="shared" si="1028"/>
        <v>0</v>
      </c>
      <c r="BX126" s="40"/>
      <c r="BZ126" s="510">
        <f t="shared" si="1029"/>
        <v>0</v>
      </c>
      <c r="CA126" s="40"/>
      <c r="CB126" s="40"/>
      <c r="CC126" s="40"/>
      <c r="CD126" s="40"/>
      <c r="CE126" s="657">
        <f t="shared" si="1030"/>
        <v>1</v>
      </c>
      <c r="CF126" s="40"/>
      <c r="CG126" s="510">
        <f t="shared" si="1031"/>
        <v>0</v>
      </c>
      <c r="CH126" s="40"/>
      <c r="CI126" s="44"/>
      <c r="CJ126" s="40"/>
      <c r="CK126" s="40"/>
      <c r="CL126" s="351">
        <f t="shared" si="1032"/>
        <v>0</v>
      </c>
      <c r="CM126" s="40"/>
      <c r="CN126" s="40"/>
      <c r="CO126" s="40"/>
      <c r="CP126" s="351">
        <f t="shared" si="1033"/>
        <v>0</v>
      </c>
      <c r="CQ126" s="40"/>
      <c r="CR126" s="40"/>
      <c r="CS126" s="40"/>
      <c r="CT126" s="40"/>
      <c r="CU126" s="40"/>
      <c r="CV126" s="40"/>
      <c r="CW126" s="40"/>
      <c r="CX126" s="351">
        <f t="shared" si="1034"/>
        <v>0</v>
      </c>
      <c r="CY126" s="40"/>
      <c r="CZ126" s="40"/>
      <c r="DA126" s="40"/>
      <c r="DB126" s="40"/>
      <c r="DC126" s="510">
        <f t="shared" si="1035"/>
        <v>0</v>
      </c>
      <c r="DD126" s="40"/>
      <c r="DE126" s="40"/>
      <c r="DF126" s="40"/>
      <c r="DG126" s="40"/>
      <c r="DH126" s="40"/>
      <c r="DI126" s="40"/>
      <c r="DJ126" s="40"/>
      <c r="DK126" s="40"/>
      <c r="DL126" s="40"/>
      <c r="DM126" s="40"/>
      <c r="DN126" s="40"/>
      <c r="DO126" s="510">
        <f t="shared" si="1036"/>
        <v>0</v>
      </c>
      <c r="DP126" s="40"/>
      <c r="DQ126" s="40"/>
      <c r="DR126" s="40"/>
      <c r="DS126" s="510">
        <f t="shared" si="1037"/>
        <v>1</v>
      </c>
      <c r="DT126" s="40"/>
      <c r="DU126" s="40"/>
      <c r="DV126" s="40"/>
      <c r="DW126" s="40"/>
      <c r="DX126" s="40"/>
      <c r="DY126" s="73" t="s">
        <v>627</v>
      </c>
      <c r="DZ126" s="40"/>
      <c r="EA126" s="657">
        <f t="shared" si="1038"/>
        <v>0</v>
      </c>
      <c r="EB126" s="40"/>
      <c r="EC126" s="510">
        <f t="shared" si="1039"/>
        <v>0</v>
      </c>
      <c r="ED126" s="351">
        <f t="shared" si="1040"/>
        <v>0</v>
      </c>
      <c r="EE126" s="40"/>
      <c r="EF126" s="40"/>
      <c r="EG126" s="40"/>
      <c r="EH126" s="40"/>
      <c r="EI126" s="44"/>
      <c r="EJ126" s="40"/>
      <c r="EK126" s="351">
        <f t="shared" si="1041"/>
        <v>0</v>
      </c>
      <c r="EL126" s="40"/>
      <c r="EM126" s="40"/>
      <c r="EN126" s="44"/>
      <c r="EO126" s="40"/>
      <c r="EP126" s="351">
        <f t="shared" si="1042"/>
        <v>0</v>
      </c>
      <c r="EQ126" s="40"/>
      <c r="ER126" s="40"/>
      <c r="ES126" s="40"/>
      <c r="ET126" s="40"/>
      <c r="EU126" s="40"/>
      <c r="EV126" s="40"/>
      <c r="EW126" s="510">
        <f t="shared" si="1043"/>
        <v>0</v>
      </c>
      <c r="EX126" s="351">
        <f t="shared" si="1044"/>
        <v>0</v>
      </c>
      <c r="EY126" s="40"/>
      <c r="EZ126" s="40"/>
      <c r="FA126" s="351">
        <f t="shared" si="1045"/>
        <v>0</v>
      </c>
      <c r="FB126" s="40"/>
      <c r="FC126" s="40"/>
      <c r="FD126" s="40"/>
      <c r="FE126" s="44"/>
      <c r="FF126" s="40"/>
      <c r="FG126" s="351">
        <f t="shared" si="1046"/>
        <v>0</v>
      </c>
      <c r="FH126" s="40"/>
      <c r="FI126" s="40"/>
      <c r="FJ126" s="351">
        <f t="shared" si="1047"/>
        <v>0</v>
      </c>
      <c r="FK126" s="40"/>
      <c r="FL126" s="40"/>
      <c r="FM126" s="40"/>
      <c r="FN126" s="657">
        <f t="shared" si="1048"/>
        <v>0</v>
      </c>
      <c r="FO126" s="40"/>
      <c r="FP126" s="510">
        <f t="shared" si="1049"/>
        <v>0</v>
      </c>
      <c r="FQ126" s="40"/>
      <c r="FR126" s="44"/>
      <c r="FS126" s="40"/>
      <c r="FT126" s="351">
        <f t="shared" si="1050"/>
        <v>0</v>
      </c>
      <c r="FU126" s="40"/>
      <c r="FV126" s="40"/>
      <c r="FW126" s="40"/>
      <c r="FX126" s="40"/>
      <c r="FY126" s="40"/>
      <c r="FZ126" s="44"/>
      <c r="GA126" s="40"/>
      <c r="GB126" s="510">
        <f t="shared" si="1051"/>
        <v>0</v>
      </c>
      <c r="GC126" s="40"/>
      <c r="GD126" s="40"/>
      <c r="GE126" s="40"/>
      <c r="GF126" s="510">
        <f t="shared" si="1052"/>
        <v>0</v>
      </c>
      <c r="GG126" s="40"/>
      <c r="GH126" s="657">
        <f t="shared" si="1053"/>
        <v>0</v>
      </c>
      <c r="GI126" s="40"/>
      <c r="GJ126" s="510">
        <f t="shared" si="1054"/>
        <v>0</v>
      </c>
      <c r="GK126" s="40"/>
      <c r="GL126" s="40"/>
      <c r="GM126" s="510">
        <f t="shared" si="1055"/>
        <v>0</v>
      </c>
      <c r="GN126" s="40"/>
      <c r="GO126" s="40"/>
      <c r="GP126" s="40"/>
      <c r="GQ126" s="40"/>
      <c r="GR126" s="40"/>
      <c r="GS126" s="657">
        <f t="shared" si="1056"/>
        <v>0</v>
      </c>
      <c r="GT126" s="40"/>
      <c r="GU126" s="510">
        <f t="shared" si="1057"/>
        <v>0</v>
      </c>
      <c r="GV126" s="351">
        <f t="shared" si="1058"/>
        <v>0</v>
      </c>
      <c r="GW126" s="40"/>
      <c r="GX126" s="40"/>
      <c r="GY126" s="351">
        <f t="shared" si="1059"/>
        <v>0</v>
      </c>
      <c r="GZ126" s="40"/>
      <c r="HA126" s="40"/>
      <c r="HB126" s="40"/>
      <c r="HC126" s="40"/>
      <c r="HD126" s="40"/>
      <c r="HE126" s="40"/>
      <c r="HF126" s="40"/>
      <c r="HG126" s="40"/>
      <c r="HH126" s="510">
        <f t="shared" si="1060"/>
        <v>0</v>
      </c>
      <c r="HI126" s="40"/>
      <c r="HJ126" s="40"/>
      <c r="HK126" s="40"/>
      <c r="HL126" s="40"/>
      <c r="HM126" s="40"/>
      <c r="HN126" s="40"/>
      <c r="HO126" s="510">
        <f t="shared" si="1061"/>
        <v>0</v>
      </c>
      <c r="HP126" s="351">
        <f t="shared" si="1062"/>
        <v>0</v>
      </c>
      <c r="HQ126" s="40"/>
      <c r="HR126" s="40"/>
      <c r="HS126" s="40"/>
      <c r="HT126" s="351">
        <f t="shared" si="1063"/>
        <v>0</v>
      </c>
      <c r="HU126" s="40"/>
      <c r="HV126" s="40"/>
      <c r="HW126" s="40"/>
      <c r="HX126" s="40"/>
      <c r="HY126" s="44"/>
      <c r="HZ126" s="40"/>
      <c r="IA126" s="657">
        <f t="shared" si="1064"/>
        <v>0</v>
      </c>
      <c r="IB126" s="510">
        <f t="shared" si="1065"/>
        <v>0</v>
      </c>
      <c r="IC126" s="40"/>
      <c r="ID126" s="40"/>
      <c r="IE126" s="40"/>
      <c r="IF126" s="40"/>
      <c r="IG126" s="40"/>
      <c r="IH126" s="40"/>
      <c r="II126" s="40"/>
      <c r="IJ126" s="40"/>
      <c r="IK126" s="657">
        <f t="shared" si="1066"/>
        <v>0</v>
      </c>
      <c r="IL126" s="510">
        <f t="shared" si="1067"/>
        <v>0</v>
      </c>
      <c r="IM126" s="40"/>
      <c r="IN126" s="40"/>
      <c r="IO126" s="40"/>
      <c r="IP126" s="40"/>
      <c r="IQ126" s="40"/>
      <c r="IR126" s="40"/>
      <c r="IS126" s="657">
        <f t="shared" si="1068"/>
        <v>0</v>
      </c>
      <c r="IT126" s="40"/>
      <c r="IU126" s="40"/>
      <c r="IV126" s="510">
        <f t="shared" si="1069"/>
        <v>0</v>
      </c>
      <c r="IW126" s="40"/>
      <c r="IX126" s="40"/>
      <c r="IY126" s="44"/>
      <c r="IZ126" s="40"/>
      <c r="JA126" s="40"/>
      <c r="JB126" s="44"/>
      <c r="JC126" s="40"/>
      <c r="JD126" s="40"/>
      <c r="JE126" s="40"/>
      <c r="JF126" s="44"/>
      <c r="JG126" s="40"/>
      <c r="JH126" s="510">
        <f t="shared" si="1070"/>
        <v>0</v>
      </c>
      <c r="JI126" s="40"/>
      <c r="JJ126" s="40"/>
      <c r="JK126" s="40"/>
      <c r="JL126" s="40"/>
      <c r="JM126" s="510">
        <f t="shared" si="1071"/>
        <v>0</v>
      </c>
      <c r="JN126" s="40"/>
      <c r="JO126" s="513"/>
      <c r="JP126" s="657">
        <f t="shared" si="1072"/>
        <v>0</v>
      </c>
      <c r="JQ126" s="510">
        <f t="shared" si="1073"/>
        <v>0</v>
      </c>
      <c r="JR126" s="436"/>
      <c r="JS126" s="40"/>
      <c r="JT126" s="40"/>
      <c r="JU126" s="40"/>
      <c r="JV126" s="40"/>
      <c r="JW126" s="40"/>
      <c r="JX126" s="40"/>
      <c r="JY126" s="40"/>
      <c r="JZ126" s="40"/>
      <c r="KA126" s="40"/>
      <c r="KB126" s="40"/>
      <c r="KC126" s="40"/>
      <c r="KD126" s="510">
        <f t="shared" si="1074"/>
        <v>0</v>
      </c>
      <c r="KE126" s="40"/>
      <c r="KF126" s="40"/>
      <c r="KG126" s="40"/>
      <c r="KH126" s="510">
        <f t="shared" si="1075"/>
        <v>0</v>
      </c>
      <c r="KI126" s="40"/>
      <c r="KJ126" s="40"/>
      <c r="KK126" s="40"/>
      <c r="KL126" s="40"/>
      <c r="KM126" s="510">
        <f t="shared" si="1076"/>
        <v>0</v>
      </c>
      <c r="KN126" s="40"/>
      <c r="KO126" s="40"/>
      <c r="KP126" s="40"/>
      <c r="KQ126" s="510">
        <f t="shared" si="1077"/>
        <v>0</v>
      </c>
      <c r="KR126" s="40"/>
      <c r="KS126" s="40"/>
      <c r="KT126" s="40"/>
      <c r="KU126" s="657">
        <f t="shared" si="1078"/>
        <v>0</v>
      </c>
      <c r="KV126" s="510">
        <f t="shared" si="1079"/>
        <v>0</v>
      </c>
      <c r="KW126" s="40"/>
      <c r="KX126" s="40"/>
      <c r="KY126" s="40"/>
      <c r="KZ126" s="40"/>
      <c r="LA126" s="40"/>
      <c r="LB126" s="510">
        <f t="shared" si="1080"/>
        <v>0</v>
      </c>
      <c r="LC126" s="40"/>
      <c r="LD126" s="40"/>
      <c r="LE126" s="40"/>
      <c r="LF126" s="351">
        <f t="shared" si="1081"/>
        <v>0</v>
      </c>
      <c r="LG126" s="40"/>
      <c r="LH126" s="40"/>
      <c r="LI126" s="40"/>
      <c r="LJ126" s="510">
        <f t="shared" si="1082"/>
        <v>0</v>
      </c>
      <c r="LK126" s="40"/>
      <c r="LL126" s="40"/>
      <c r="LM126" s="40"/>
      <c r="LN126" s="40"/>
      <c r="LO126" s="40"/>
      <c r="LP126" s="40"/>
      <c r="LQ126" s="40"/>
      <c r="LR126" s="40"/>
      <c r="LS126" s="40"/>
      <c r="LT126" s="40"/>
      <c r="LU126" s="40"/>
      <c r="LV126" s="40"/>
      <c r="LW126" s="40"/>
      <c r="LX126" s="40"/>
      <c r="LY126" s="510">
        <f t="shared" si="1083"/>
        <v>0</v>
      </c>
      <c r="LZ126" s="40"/>
      <c r="MA126" s="40"/>
      <c r="MB126" s="40"/>
      <c r="MC126" s="40"/>
      <c r="MD126" s="40"/>
      <c r="ME126" s="510">
        <f t="shared" si="1084"/>
        <v>0</v>
      </c>
      <c r="MF126" s="40"/>
      <c r="MG126" s="40"/>
      <c r="MH126" s="40"/>
      <c r="MI126" s="40"/>
      <c r="MJ126" s="510">
        <f t="shared" si="1085"/>
        <v>0</v>
      </c>
      <c r="MK126" s="40"/>
      <c r="ML126" s="40"/>
      <c r="MM126" s="40"/>
      <c r="MN126" s="40"/>
      <c r="MO126" s="40"/>
      <c r="MP126" s="40"/>
      <c r="MQ126" s="163"/>
      <c r="MR126" s="40"/>
      <c r="MS126" s="40"/>
      <c r="MT126" s="40"/>
      <c r="MU126" s="40"/>
      <c r="MV126" s="40"/>
      <c r="MW126" s="40"/>
      <c r="MX126" s="40"/>
      <c r="MY126" s="40"/>
      <c r="MZ126" s="40"/>
      <c r="NA126" s="34" t="s">
        <v>1132</v>
      </c>
      <c r="NB126" s="34" t="s">
        <v>1133</v>
      </c>
      <c r="NC126" s="34" t="s">
        <v>1134</v>
      </c>
      <c r="ND126" s="34"/>
    </row>
    <row r="127" spans="1:368">
      <c r="A127" s="1248">
        <v>89</v>
      </c>
      <c r="B127" s="50" t="s">
        <v>464</v>
      </c>
      <c r="C127" s="51">
        <v>2022</v>
      </c>
      <c r="D127" s="34" t="s">
        <v>129</v>
      </c>
      <c r="E127" s="34" t="s">
        <v>130</v>
      </c>
      <c r="F127" s="34" t="s">
        <v>24</v>
      </c>
      <c r="G127" s="35">
        <v>42</v>
      </c>
      <c r="H127" s="42">
        <v>0.61899999999999999</v>
      </c>
      <c r="I127" s="43" t="s">
        <v>39</v>
      </c>
      <c r="J127" s="2" t="s">
        <v>465</v>
      </c>
      <c r="K127" s="52" t="s">
        <v>105</v>
      </c>
      <c r="L127" s="52" t="s">
        <v>28</v>
      </c>
      <c r="M127" s="46" t="s">
        <v>306</v>
      </c>
      <c r="N127" s="2">
        <v>1</v>
      </c>
      <c r="O127" s="2" t="s">
        <v>466</v>
      </c>
      <c r="P127" s="42" t="s">
        <v>39</v>
      </c>
      <c r="Q127" s="2" t="s">
        <v>467</v>
      </c>
      <c r="R127" s="34" t="s">
        <v>299</v>
      </c>
      <c r="S127" s="39" t="s">
        <v>468</v>
      </c>
      <c r="T127" s="39" t="s">
        <v>301</v>
      </c>
      <c r="U127" s="34" t="s">
        <v>89</v>
      </c>
      <c r="V127" s="153"/>
      <c r="W127" s="657">
        <f t="shared" si="1015"/>
        <v>2</v>
      </c>
      <c r="X127" s="510">
        <f t="shared" si="1016"/>
        <v>0</v>
      </c>
      <c r="Y127" s="40"/>
      <c r="Z127" s="510">
        <f t="shared" si="1017"/>
        <v>0</v>
      </c>
      <c r="AA127" s="40"/>
      <c r="AB127" s="510">
        <f t="shared" si="1018"/>
        <v>0</v>
      </c>
      <c r="AC127" s="40"/>
      <c r="AD127" s="510">
        <f t="shared" si="1019"/>
        <v>0</v>
      </c>
      <c r="AE127" s="40"/>
      <c r="AF127" s="40"/>
      <c r="AG127" s="40"/>
      <c r="AH127" s="40"/>
      <c r="AI127" s="510">
        <f t="shared" si="1020"/>
        <v>3</v>
      </c>
      <c r="AJ127" s="40"/>
      <c r="AK127" s="44"/>
      <c r="AL127" s="40"/>
      <c r="AM127" s="351">
        <f t="shared" si="1021"/>
        <v>3</v>
      </c>
      <c r="AN127" s="40"/>
      <c r="AO127" s="40"/>
      <c r="AP127" s="40"/>
      <c r="AQ127" s="40" t="s">
        <v>25</v>
      </c>
      <c r="AR127" s="40"/>
      <c r="AS127" s="40"/>
      <c r="AT127" s="41" t="s">
        <v>627</v>
      </c>
      <c r="AU127" s="40"/>
      <c r="AV127" s="40"/>
      <c r="AW127" s="40" t="s">
        <v>25</v>
      </c>
      <c r="AX127" s="40"/>
      <c r="AY127" s="44"/>
      <c r="AZ127" s="40"/>
      <c r="BA127" s="44"/>
      <c r="BB127" s="40"/>
      <c r="BC127" s="510">
        <f t="shared" si="1022"/>
        <v>0</v>
      </c>
      <c r="BD127" s="40"/>
      <c r="BE127" s="40"/>
      <c r="BF127" s="510">
        <f t="shared" si="1023"/>
        <v>0</v>
      </c>
      <c r="BG127" s="40"/>
      <c r="BH127" s="40"/>
      <c r="BI127" s="40"/>
      <c r="BJ127" s="40"/>
      <c r="BK127" s="657">
        <f t="shared" si="1024"/>
        <v>0</v>
      </c>
      <c r="BL127" s="40"/>
      <c r="BM127" s="40"/>
      <c r="BN127" s="510">
        <f t="shared" si="1025"/>
        <v>0</v>
      </c>
      <c r="BO127" s="40"/>
      <c r="BP127" s="40"/>
      <c r="BQ127" s="40"/>
      <c r="BR127" s="510">
        <f t="shared" si="1026"/>
        <v>0</v>
      </c>
      <c r="BS127" s="40"/>
      <c r="BT127" s="40"/>
      <c r="BU127" s="510">
        <f t="shared" si="1027"/>
        <v>0</v>
      </c>
      <c r="BV127" s="40"/>
      <c r="BW127" s="510">
        <f t="shared" si="1028"/>
        <v>0</v>
      </c>
      <c r="BX127" s="40"/>
      <c r="BZ127" s="510">
        <f t="shared" si="1029"/>
        <v>0</v>
      </c>
      <c r="CA127" s="40"/>
      <c r="CB127" s="40"/>
      <c r="CC127" s="40"/>
      <c r="CD127" s="40"/>
      <c r="CE127" s="657">
        <f t="shared" si="1030"/>
        <v>0</v>
      </c>
      <c r="CF127" s="40"/>
      <c r="CG127" s="510">
        <f t="shared" si="1031"/>
        <v>0</v>
      </c>
      <c r="CH127" s="40"/>
      <c r="CI127" s="44"/>
      <c r="CJ127" s="40"/>
      <c r="CK127" s="40"/>
      <c r="CL127" s="351">
        <f t="shared" si="1032"/>
        <v>0</v>
      </c>
      <c r="CM127" s="40"/>
      <c r="CN127" s="40"/>
      <c r="CO127" s="40"/>
      <c r="CP127" s="351">
        <f t="shared" si="1033"/>
        <v>0</v>
      </c>
      <c r="CQ127" s="40"/>
      <c r="CR127" s="40"/>
      <c r="CS127" s="40"/>
      <c r="CT127" s="40"/>
      <c r="CU127" s="40"/>
      <c r="CV127" s="40"/>
      <c r="CW127" s="40"/>
      <c r="CX127" s="351">
        <f t="shared" si="1034"/>
        <v>0</v>
      </c>
      <c r="CY127" s="40"/>
      <c r="CZ127" s="40"/>
      <c r="DA127" s="40"/>
      <c r="DB127" s="40"/>
      <c r="DC127" s="510">
        <f t="shared" si="1035"/>
        <v>0</v>
      </c>
      <c r="DD127" s="40"/>
      <c r="DE127" s="40"/>
      <c r="DF127" s="40"/>
      <c r="DG127" s="40"/>
      <c r="DH127" s="40"/>
      <c r="DI127" s="40"/>
      <c r="DJ127" s="40"/>
      <c r="DK127" s="40"/>
      <c r="DL127" s="40"/>
      <c r="DM127" s="40"/>
      <c r="DN127" s="40"/>
      <c r="DO127" s="510">
        <f t="shared" si="1036"/>
        <v>0</v>
      </c>
      <c r="DP127" s="40"/>
      <c r="DQ127" s="40"/>
      <c r="DR127" s="40"/>
      <c r="DS127" s="510">
        <f t="shared" si="1037"/>
        <v>0</v>
      </c>
      <c r="DT127" s="40"/>
      <c r="DU127" s="40"/>
      <c r="DV127" s="40"/>
      <c r="DW127" s="40"/>
      <c r="DX127" s="40"/>
      <c r="DY127" s="40"/>
      <c r="DZ127" s="40"/>
      <c r="EA127" s="657">
        <f t="shared" si="1038"/>
        <v>0</v>
      </c>
      <c r="EB127" s="40"/>
      <c r="EC127" s="510">
        <f t="shared" si="1039"/>
        <v>0</v>
      </c>
      <c r="ED127" s="351">
        <f t="shared" si="1040"/>
        <v>0</v>
      </c>
      <c r="EE127" s="40"/>
      <c r="EF127" s="40"/>
      <c r="EG127" s="40"/>
      <c r="EH127" s="40"/>
      <c r="EI127" s="44"/>
      <c r="EJ127" s="40"/>
      <c r="EK127" s="351">
        <f t="shared" si="1041"/>
        <v>0</v>
      </c>
      <c r="EL127" s="40"/>
      <c r="EM127" s="40"/>
      <c r="EN127" s="44"/>
      <c r="EO127" s="40"/>
      <c r="EP127" s="351">
        <f t="shared" si="1042"/>
        <v>0</v>
      </c>
      <c r="EQ127" s="40"/>
      <c r="ER127" s="40"/>
      <c r="ES127" s="40"/>
      <c r="ET127" s="40"/>
      <c r="EU127" s="40"/>
      <c r="EV127" s="40"/>
      <c r="EW127" s="510">
        <f t="shared" si="1043"/>
        <v>0</v>
      </c>
      <c r="EX127" s="351">
        <f t="shared" si="1044"/>
        <v>0</v>
      </c>
      <c r="EY127" s="40"/>
      <c r="EZ127" s="40"/>
      <c r="FA127" s="351">
        <f t="shared" si="1045"/>
        <v>0</v>
      </c>
      <c r="FB127" s="40"/>
      <c r="FC127" s="40"/>
      <c r="FD127" s="40"/>
      <c r="FE127" s="44"/>
      <c r="FF127" s="40"/>
      <c r="FG127" s="351">
        <f t="shared" si="1046"/>
        <v>0</v>
      </c>
      <c r="FH127" s="40"/>
      <c r="FI127" s="40"/>
      <c r="FJ127" s="351">
        <f t="shared" si="1047"/>
        <v>0</v>
      </c>
      <c r="FK127" s="40"/>
      <c r="FL127" s="40"/>
      <c r="FM127" s="40"/>
      <c r="FN127" s="657">
        <f t="shared" si="1048"/>
        <v>0</v>
      </c>
      <c r="FO127" s="40"/>
      <c r="FP127" s="510">
        <f t="shared" si="1049"/>
        <v>0</v>
      </c>
      <c r="FQ127" s="40"/>
      <c r="FR127" s="44"/>
      <c r="FS127" s="40"/>
      <c r="FT127" s="351">
        <f t="shared" si="1050"/>
        <v>0</v>
      </c>
      <c r="FU127" s="40"/>
      <c r="FV127" s="40"/>
      <c r="FW127" s="40"/>
      <c r="FX127" s="40"/>
      <c r="FY127" s="40"/>
      <c r="FZ127" s="44"/>
      <c r="GA127" s="40"/>
      <c r="GB127" s="510">
        <f t="shared" si="1051"/>
        <v>0</v>
      </c>
      <c r="GC127" s="40"/>
      <c r="GD127" s="40"/>
      <c r="GE127" s="40"/>
      <c r="GF127" s="510">
        <f t="shared" si="1052"/>
        <v>0</v>
      </c>
      <c r="GG127" s="40"/>
      <c r="GH127" s="657">
        <f t="shared" si="1053"/>
        <v>0</v>
      </c>
      <c r="GI127" s="40"/>
      <c r="GJ127" s="510">
        <f t="shared" si="1054"/>
        <v>0</v>
      </c>
      <c r="GK127" s="40"/>
      <c r="GL127" s="40"/>
      <c r="GM127" s="510">
        <f t="shared" si="1055"/>
        <v>0</v>
      </c>
      <c r="GN127" s="40"/>
      <c r="GO127" s="40"/>
      <c r="GP127" s="40"/>
      <c r="GQ127" s="40"/>
      <c r="GR127" s="40"/>
      <c r="GS127" s="657">
        <f t="shared" si="1056"/>
        <v>0</v>
      </c>
      <c r="GT127" s="40"/>
      <c r="GU127" s="510">
        <f t="shared" si="1057"/>
        <v>0</v>
      </c>
      <c r="GV127" s="351">
        <f t="shared" si="1058"/>
        <v>0</v>
      </c>
      <c r="GW127" s="40"/>
      <c r="GX127" s="40"/>
      <c r="GY127" s="351">
        <f t="shared" si="1059"/>
        <v>0</v>
      </c>
      <c r="GZ127" s="40"/>
      <c r="HA127" s="40"/>
      <c r="HB127" s="40"/>
      <c r="HC127" s="40"/>
      <c r="HD127" s="40"/>
      <c r="HE127" s="40"/>
      <c r="HF127" s="40"/>
      <c r="HG127" s="40"/>
      <c r="HH127" s="510">
        <f t="shared" si="1060"/>
        <v>0</v>
      </c>
      <c r="HI127" s="40"/>
      <c r="HJ127" s="40"/>
      <c r="HK127" s="40"/>
      <c r="HL127" s="40"/>
      <c r="HM127" s="40"/>
      <c r="HN127" s="40"/>
      <c r="HO127" s="510">
        <f t="shared" si="1061"/>
        <v>0</v>
      </c>
      <c r="HP127" s="351">
        <f t="shared" si="1062"/>
        <v>0</v>
      </c>
      <c r="HQ127" s="40"/>
      <c r="HR127" s="40"/>
      <c r="HS127" s="40"/>
      <c r="HT127" s="351">
        <f t="shared" si="1063"/>
        <v>0</v>
      </c>
      <c r="HU127" s="40"/>
      <c r="HV127" s="40"/>
      <c r="HW127" s="40"/>
      <c r="HX127" s="40"/>
      <c r="HY127" s="44"/>
      <c r="HZ127" s="40"/>
      <c r="IA127" s="657">
        <f t="shared" si="1064"/>
        <v>0</v>
      </c>
      <c r="IB127" s="510">
        <f t="shared" si="1065"/>
        <v>0</v>
      </c>
      <c r="IC127" s="40"/>
      <c r="ID127" s="40"/>
      <c r="IE127" s="40"/>
      <c r="IF127" s="40"/>
      <c r="IG127" s="40"/>
      <c r="IH127" s="40"/>
      <c r="II127" s="40"/>
      <c r="IJ127" s="40"/>
      <c r="IK127" s="657">
        <f t="shared" si="1066"/>
        <v>0</v>
      </c>
      <c r="IL127" s="510">
        <f t="shared" si="1067"/>
        <v>0</v>
      </c>
      <c r="IM127" s="40"/>
      <c r="IN127" s="40"/>
      <c r="IO127" s="40"/>
      <c r="IP127" s="40"/>
      <c r="IQ127" s="40"/>
      <c r="IR127" s="40"/>
      <c r="IS127" s="657">
        <f t="shared" si="1068"/>
        <v>0</v>
      </c>
      <c r="IT127" s="40"/>
      <c r="IU127" s="40"/>
      <c r="IV127" s="510">
        <f t="shared" si="1069"/>
        <v>0</v>
      </c>
      <c r="IW127" s="40"/>
      <c r="IX127" s="40"/>
      <c r="IY127" s="44"/>
      <c r="IZ127" s="40"/>
      <c r="JA127" s="40"/>
      <c r="JB127" s="44"/>
      <c r="JC127" s="40"/>
      <c r="JD127" s="40"/>
      <c r="JE127" s="40"/>
      <c r="JF127" s="44"/>
      <c r="JG127" s="40"/>
      <c r="JH127" s="510">
        <f t="shared" si="1070"/>
        <v>0</v>
      </c>
      <c r="JI127" s="40"/>
      <c r="JJ127" s="40"/>
      <c r="JK127" s="40"/>
      <c r="JL127" s="40"/>
      <c r="JM127" s="510">
        <f t="shared" si="1071"/>
        <v>0</v>
      </c>
      <c r="JN127" s="40"/>
      <c r="JO127" s="513"/>
      <c r="JP127" s="657">
        <f t="shared" si="1072"/>
        <v>0</v>
      </c>
      <c r="JQ127" s="510">
        <f t="shared" si="1073"/>
        <v>0</v>
      </c>
      <c r="JR127" s="436"/>
      <c r="JS127" s="40"/>
      <c r="JT127" s="40"/>
      <c r="JU127" s="40"/>
      <c r="JV127" s="40"/>
      <c r="JW127" s="40"/>
      <c r="JX127" s="40"/>
      <c r="JY127" s="40"/>
      <c r="JZ127" s="40"/>
      <c r="KA127" s="40"/>
      <c r="KB127" s="40"/>
      <c r="KC127" s="40"/>
      <c r="KD127" s="510">
        <f t="shared" si="1074"/>
        <v>0</v>
      </c>
      <c r="KE127" s="40"/>
      <c r="KF127" s="40"/>
      <c r="KG127" s="40"/>
      <c r="KH127" s="510">
        <f t="shared" si="1075"/>
        <v>0</v>
      </c>
      <c r="KI127" s="40"/>
      <c r="KJ127" s="40"/>
      <c r="KK127" s="40"/>
      <c r="KL127" s="40"/>
      <c r="KM127" s="510">
        <f t="shared" si="1076"/>
        <v>0</v>
      </c>
      <c r="KN127" s="40"/>
      <c r="KO127" s="40"/>
      <c r="KP127" s="40"/>
      <c r="KQ127" s="510">
        <f t="shared" si="1077"/>
        <v>0</v>
      </c>
      <c r="KR127" s="40"/>
      <c r="KS127" s="40"/>
      <c r="KT127" s="40"/>
      <c r="KU127" s="657">
        <f t="shared" si="1078"/>
        <v>0</v>
      </c>
      <c r="KV127" s="510">
        <f t="shared" si="1079"/>
        <v>0</v>
      </c>
      <c r="KW127" s="40"/>
      <c r="KX127" s="40"/>
      <c r="KY127" s="40"/>
      <c r="KZ127" s="40"/>
      <c r="LA127" s="40"/>
      <c r="LB127" s="510">
        <f t="shared" si="1080"/>
        <v>0</v>
      </c>
      <c r="LC127" s="40"/>
      <c r="LD127" s="40"/>
      <c r="LE127" s="40"/>
      <c r="LF127" s="351">
        <f t="shared" si="1081"/>
        <v>0</v>
      </c>
      <c r="LG127" s="40"/>
      <c r="LH127" s="40"/>
      <c r="LI127" s="40"/>
      <c r="LJ127" s="510">
        <f t="shared" si="1082"/>
        <v>0</v>
      </c>
      <c r="LK127" s="40"/>
      <c r="LL127" s="40"/>
      <c r="LM127" s="40"/>
      <c r="LN127" s="40"/>
      <c r="LO127" s="40"/>
      <c r="LP127" s="40"/>
      <c r="LQ127" s="40"/>
      <c r="LR127" s="40"/>
      <c r="LS127" s="40"/>
      <c r="LT127" s="40"/>
      <c r="LU127" s="40"/>
      <c r="LV127" s="40"/>
      <c r="LW127" s="40"/>
      <c r="LX127" s="40"/>
      <c r="LY127" s="510">
        <f t="shared" si="1083"/>
        <v>0</v>
      </c>
      <c r="LZ127" s="40"/>
      <c r="MA127" s="40"/>
      <c r="MB127" s="40"/>
      <c r="MC127" s="40"/>
      <c r="MD127" s="40"/>
      <c r="ME127" s="510">
        <f t="shared" si="1084"/>
        <v>0</v>
      </c>
      <c r="MF127" s="40"/>
      <c r="MG127" s="40"/>
      <c r="MH127" s="40"/>
      <c r="MI127" s="40"/>
      <c r="MJ127" s="510">
        <f t="shared" si="1085"/>
        <v>0</v>
      </c>
      <c r="MK127" s="40"/>
      <c r="ML127" s="40"/>
      <c r="MM127" s="40"/>
      <c r="MN127" s="40"/>
      <c r="MO127" s="40"/>
      <c r="MP127" s="40"/>
      <c r="MQ127" s="163"/>
      <c r="MR127" s="40"/>
      <c r="MS127" s="40"/>
      <c r="MT127" s="40"/>
      <c r="MU127" s="40"/>
      <c r="MV127" s="40"/>
      <c r="MW127" s="40"/>
      <c r="MX127" s="40"/>
      <c r="MY127" s="40"/>
      <c r="MZ127" s="40"/>
      <c r="NA127" s="34" t="s">
        <v>1135</v>
      </c>
      <c r="NB127" s="34" t="s">
        <v>1049</v>
      </c>
      <c r="NC127" s="34" t="s">
        <v>1136</v>
      </c>
      <c r="ND127" s="34"/>
    </row>
    <row r="128" spans="1:368">
      <c r="A128" s="1248">
        <v>90</v>
      </c>
      <c r="B128" s="50" t="s">
        <v>469</v>
      </c>
      <c r="C128" s="51">
        <v>2022</v>
      </c>
      <c r="D128" s="34" t="s">
        <v>383</v>
      </c>
      <c r="E128" s="34" t="s">
        <v>23</v>
      </c>
      <c r="F128" s="34" t="s">
        <v>39</v>
      </c>
      <c r="G128" s="35">
        <v>193</v>
      </c>
      <c r="H128" s="36">
        <v>0.61699999999999999</v>
      </c>
      <c r="I128" s="37" t="s">
        <v>39</v>
      </c>
      <c r="J128" s="2" t="s">
        <v>470</v>
      </c>
      <c r="K128" s="52" t="s">
        <v>230</v>
      </c>
      <c r="L128" s="52" t="s">
        <v>46</v>
      </c>
      <c r="M128" s="46" t="s">
        <v>199</v>
      </c>
      <c r="N128" s="2" t="s">
        <v>39</v>
      </c>
      <c r="O128" s="2" t="s">
        <v>471</v>
      </c>
      <c r="P128" s="36" t="s">
        <v>39</v>
      </c>
      <c r="Q128" s="2" t="s">
        <v>39</v>
      </c>
      <c r="R128" s="34" t="s">
        <v>299</v>
      </c>
      <c r="S128" s="39" t="s">
        <v>472</v>
      </c>
      <c r="T128" s="39" t="s">
        <v>301</v>
      </c>
      <c r="U128" s="34" t="s">
        <v>89</v>
      </c>
      <c r="V128" s="153"/>
      <c r="W128" s="657">
        <f t="shared" si="1015"/>
        <v>0</v>
      </c>
      <c r="X128" s="510">
        <f t="shared" si="1016"/>
        <v>0</v>
      </c>
      <c r="Y128" s="40"/>
      <c r="Z128" s="510">
        <f t="shared" si="1017"/>
        <v>0</v>
      </c>
      <c r="AA128" s="40"/>
      <c r="AB128" s="510">
        <f t="shared" si="1018"/>
        <v>0</v>
      </c>
      <c r="AC128" s="40"/>
      <c r="AD128" s="510">
        <f t="shared" si="1019"/>
        <v>0</v>
      </c>
      <c r="AE128" s="40"/>
      <c r="AF128" s="40"/>
      <c r="AG128" s="40"/>
      <c r="AH128" s="40"/>
      <c r="AI128" s="510">
        <f t="shared" si="1020"/>
        <v>0</v>
      </c>
      <c r="AJ128" s="40"/>
      <c r="AK128" s="44"/>
      <c r="AL128" s="40"/>
      <c r="AM128" s="351">
        <f t="shared" si="1021"/>
        <v>0</v>
      </c>
      <c r="AN128" s="40"/>
      <c r="AO128" s="40"/>
      <c r="AP128" s="40"/>
      <c r="AQ128" s="40"/>
      <c r="AR128" s="40"/>
      <c r="AS128" s="40"/>
      <c r="AT128" s="40"/>
      <c r="AU128" s="40"/>
      <c r="AV128" s="40"/>
      <c r="AW128" s="40"/>
      <c r="AX128" s="40"/>
      <c r="AY128" s="44"/>
      <c r="AZ128" s="40"/>
      <c r="BA128" s="44"/>
      <c r="BB128" s="40"/>
      <c r="BC128" s="510">
        <f t="shared" si="1022"/>
        <v>0</v>
      </c>
      <c r="BD128" s="40"/>
      <c r="BE128" s="40"/>
      <c r="BF128" s="510">
        <f t="shared" si="1023"/>
        <v>0</v>
      </c>
      <c r="BG128" s="40"/>
      <c r="BH128" s="40"/>
      <c r="BI128" s="40"/>
      <c r="BJ128" s="40"/>
      <c r="BK128" s="657">
        <f t="shared" si="1024"/>
        <v>0</v>
      </c>
      <c r="BL128" s="40"/>
      <c r="BM128" s="40"/>
      <c r="BN128" s="510">
        <f t="shared" si="1025"/>
        <v>0</v>
      </c>
      <c r="BO128" s="40"/>
      <c r="BP128" s="40"/>
      <c r="BQ128" s="40"/>
      <c r="BR128" s="510">
        <f t="shared" si="1026"/>
        <v>0</v>
      </c>
      <c r="BS128" s="40"/>
      <c r="BT128" s="40"/>
      <c r="BU128" s="510">
        <f t="shared" si="1027"/>
        <v>0</v>
      </c>
      <c r="BV128" s="40"/>
      <c r="BW128" s="510">
        <f t="shared" si="1028"/>
        <v>0</v>
      </c>
      <c r="BX128" s="40"/>
      <c r="BZ128" s="510">
        <f t="shared" si="1029"/>
        <v>0</v>
      </c>
      <c r="CA128" s="40"/>
      <c r="CB128" s="40"/>
      <c r="CC128" s="40"/>
      <c r="CD128" s="40"/>
      <c r="CE128" s="657">
        <f t="shared" si="1030"/>
        <v>16</v>
      </c>
      <c r="CF128" s="40"/>
      <c r="CG128" s="510">
        <f t="shared" si="1031"/>
        <v>3</v>
      </c>
      <c r="CH128" s="40"/>
      <c r="CI128" s="44"/>
      <c r="CJ128" s="40">
        <v>25</v>
      </c>
      <c r="CK128" s="40"/>
      <c r="CL128" s="351">
        <f t="shared" si="1032"/>
        <v>1</v>
      </c>
      <c r="CM128" s="40">
        <v>26</v>
      </c>
      <c r="CN128" s="40"/>
      <c r="CO128" s="40"/>
      <c r="CP128" s="351">
        <f t="shared" si="1033"/>
        <v>1</v>
      </c>
      <c r="CQ128" s="40"/>
      <c r="CR128" s="40">
        <v>18</v>
      </c>
      <c r="CS128" s="40"/>
      <c r="CT128" s="40"/>
      <c r="CU128" s="40"/>
      <c r="CV128" s="40"/>
      <c r="CW128" s="40"/>
      <c r="CX128" s="351">
        <f t="shared" si="1034"/>
        <v>0</v>
      </c>
      <c r="CY128" s="40"/>
      <c r="CZ128" s="40"/>
      <c r="DA128" s="40"/>
      <c r="DB128" s="40"/>
      <c r="DC128" s="510">
        <f t="shared" si="1035"/>
        <v>4</v>
      </c>
      <c r="DD128" s="40">
        <v>88.9</v>
      </c>
      <c r="DE128" s="40"/>
      <c r="DF128" s="40">
        <v>0.5</v>
      </c>
      <c r="DG128" s="40">
        <v>2.6</v>
      </c>
      <c r="DH128" s="40"/>
      <c r="DI128" s="40"/>
      <c r="DJ128" s="40"/>
      <c r="DK128" s="40"/>
      <c r="DL128" s="40">
        <v>0.5</v>
      </c>
      <c r="DM128" s="40"/>
      <c r="DN128" s="40"/>
      <c r="DO128" s="510">
        <f t="shared" si="1036"/>
        <v>0</v>
      </c>
      <c r="DP128" s="40"/>
      <c r="DQ128" s="40"/>
      <c r="DR128" s="40"/>
      <c r="DS128" s="510">
        <f t="shared" si="1037"/>
        <v>4</v>
      </c>
      <c r="DT128" s="40">
        <v>64.099999999999994</v>
      </c>
      <c r="DU128" s="40">
        <v>59</v>
      </c>
      <c r="DV128" s="40">
        <v>59</v>
      </c>
      <c r="DW128" s="40"/>
      <c r="DX128" s="40"/>
      <c r="DY128" s="40"/>
      <c r="DZ128" s="40">
        <v>43</v>
      </c>
      <c r="EA128" s="657">
        <f t="shared" si="1038"/>
        <v>0</v>
      </c>
      <c r="EB128" s="40"/>
      <c r="EC128" s="510">
        <f t="shared" si="1039"/>
        <v>0</v>
      </c>
      <c r="ED128" s="351">
        <f t="shared" si="1040"/>
        <v>0</v>
      </c>
      <c r="EE128" s="40"/>
      <c r="EF128" s="40"/>
      <c r="EG128" s="40"/>
      <c r="EH128" s="40"/>
      <c r="EI128" s="44"/>
      <c r="EJ128" s="40"/>
      <c r="EK128" s="351">
        <f t="shared" si="1041"/>
        <v>0</v>
      </c>
      <c r="EL128" s="40"/>
      <c r="EM128" s="40"/>
      <c r="EN128" s="44"/>
      <c r="EO128" s="40"/>
      <c r="EP128" s="351">
        <f t="shared" si="1042"/>
        <v>0</v>
      </c>
      <c r="EQ128" s="40"/>
      <c r="ER128" s="40"/>
      <c r="ES128" s="40"/>
      <c r="ET128" s="40"/>
      <c r="EU128" s="40"/>
      <c r="EV128" s="40"/>
      <c r="EW128" s="510">
        <f t="shared" si="1043"/>
        <v>0</v>
      </c>
      <c r="EX128" s="351">
        <f t="shared" si="1044"/>
        <v>0</v>
      </c>
      <c r="EY128" s="40"/>
      <c r="EZ128" s="40"/>
      <c r="FA128" s="351">
        <f t="shared" si="1045"/>
        <v>0</v>
      </c>
      <c r="FB128" s="40"/>
      <c r="FC128" s="40"/>
      <c r="FD128" s="40"/>
      <c r="FE128" s="44"/>
      <c r="FF128" s="40"/>
      <c r="FG128" s="351">
        <f t="shared" si="1046"/>
        <v>0</v>
      </c>
      <c r="FH128" s="40"/>
      <c r="FI128" s="40"/>
      <c r="FJ128" s="351">
        <f t="shared" si="1047"/>
        <v>0</v>
      </c>
      <c r="FK128" s="40"/>
      <c r="FL128" s="40"/>
      <c r="FM128" s="40"/>
      <c r="FN128" s="657">
        <f t="shared" si="1048"/>
        <v>0</v>
      </c>
      <c r="FO128" s="40"/>
      <c r="FP128" s="510">
        <f t="shared" si="1049"/>
        <v>0</v>
      </c>
      <c r="FQ128" s="40"/>
      <c r="FR128" s="44"/>
      <c r="FS128" s="40"/>
      <c r="FT128" s="351">
        <f t="shared" si="1050"/>
        <v>0</v>
      </c>
      <c r="FU128" s="40"/>
      <c r="FV128" s="40"/>
      <c r="FW128" s="40"/>
      <c r="FX128" s="40"/>
      <c r="FY128" s="40"/>
      <c r="FZ128" s="44"/>
      <c r="GA128" s="40"/>
      <c r="GB128" s="510">
        <f t="shared" si="1051"/>
        <v>0</v>
      </c>
      <c r="GC128" s="40"/>
      <c r="GD128" s="40"/>
      <c r="GE128" s="40"/>
      <c r="GF128" s="510">
        <f t="shared" si="1052"/>
        <v>0</v>
      </c>
      <c r="GG128" s="40"/>
      <c r="GH128" s="657">
        <f t="shared" si="1053"/>
        <v>0</v>
      </c>
      <c r="GI128" s="40"/>
      <c r="GJ128" s="510">
        <f t="shared" si="1054"/>
        <v>0</v>
      </c>
      <c r="GK128" s="40"/>
      <c r="GL128" s="40"/>
      <c r="GM128" s="510">
        <f t="shared" si="1055"/>
        <v>0</v>
      </c>
      <c r="GN128" s="40"/>
      <c r="GO128" s="40"/>
      <c r="GP128" s="40"/>
      <c r="GQ128" s="40"/>
      <c r="GR128" s="40"/>
      <c r="GS128" s="657">
        <f t="shared" si="1056"/>
        <v>0</v>
      </c>
      <c r="GT128" s="40"/>
      <c r="GU128" s="510">
        <f t="shared" si="1057"/>
        <v>0</v>
      </c>
      <c r="GV128" s="351">
        <f t="shared" si="1058"/>
        <v>0</v>
      </c>
      <c r="GW128" s="40"/>
      <c r="GX128" s="40"/>
      <c r="GY128" s="351">
        <f t="shared" si="1059"/>
        <v>0</v>
      </c>
      <c r="GZ128" s="40"/>
      <c r="HA128" s="40"/>
      <c r="HB128" s="40"/>
      <c r="HC128" s="40"/>
      <c r="HD128" s="40"/>
      <c r="HE128" s="40"/>
      <c r="HF128" s="40"/>
      <c r="HG128" s="40"/>
      <c r="HH128" s="510">
        <f t="shared" si="1060"/>
        <v>0</v>
      </c>
      <c r="HI128" s="40"/>
      <c r="HJ128" s="40"/>
      <c r="HK128" s="40"/>
      <c r="HL128" s="40"/>
      <c r="HM128" s="40"/>
      <c r="HN128" s="40"/>
      <c r="HO128" s="510">
        <f t="shared" si="1061"/>
        <v>0</v>
      </c>
      <c r="HP128" s="351">
        <f t="shared" si="1062"/>
        <v>0</v>
      </c>
      <c r="HQ128" s="40"/>
      <c r="HR128" s="40"/>
      <c r="HS128" s="40"/>
      <c r="HT128" s="351">
        <f t="shared" si="1063"/>
        <v>0</v>
      </c>
      <c r="HU128" s="40"/>
      <c r="HV128" s="40"/>
      <c r="HW128" s="40"/>
      <c r="HX128" s="40"/>
      <c r="HY128" s="44"/>
      <c r="HZ128" s="40"/>
      <c r="IA128" s="657">
        <f t="shared" si="1064"/>
        <v>0</v>
      </c>
      <c r="IB128" s="510">
        <f t="shared" si="1065"/>
        <v>0</v>
      </c>
      <c r="IC128" s="40"/>
      <c r="ID128" s="40"/>
      <c r="IE128" s="40"/>
      <c r="IF128" s="40"/>
      <c r="IG128" s="40"/>
      <c r="IH128" s="40"/>
      <c r="II128" s="40"/>
      <c r="IJ128" s="40"/>
      <c r="IK128" s="657">
        <f t="shared" si="1066"/>
        <v>0</v>
      </c>
      <c r="IL128" s="510">
        <f t="shared" si="1067"/>
        <v>0</v>
      </c>
      <c r="IM128" s="40"/>
      <c r="IN128" s="40"/>
      <c r="IO128" s="40"/>
      <c r="IP128" s="40"/>
      <c r="IQ128" s="40"/>
      <c r="IR128" s="40"/>
      <c r="IS128" s="657">
        <f t="shared" si="1068"/>
        <v>0</v>
      </c>
      <c r="IT128" s="40"/>
      <c r="IU128" s="40"/>
      <c r="IV128" s="510">
        <f t="shared" si="1069"/>
        <v>0</v>
      </c>
      <c r="IW128" s="40"/>
      <c r="IX128" s="40"/>
      <c r="IY128" s="44"/>
      <c r="IZ128" s="40"/>
      <c r="JA128" s="40"/>
      <c r="JB128" s="44"/>
      <c r="JC128" s="40"/>
      <c r="JD128" s="40"/>
      <c r="JE128" s="40"/>
      <c r="JF128" s="44"/>
      <c r="JG128" s="40"/>
      <c r="JH128" s="510">
        <f t="shared" si="1070"/>
        <v>0</v>
      </c>
      <c r="JI128" s="40"/>
      <c r="JJ128" s="40"/>
      <c r="JK128" s="40"/>
      <c r="JL128" s="40"/>
      <c r="JM128" s="510">
        <f t="shared" si="1071"/>
        <v>0</v>
      </c>
      <c r="JN128" s="40"/>
      <c r="JO128" s="513"/>
      <c r="JP128" s="657">
        <f t="shared" si="1072"/>
        <v>0</v>
      </c>
      <c r="JQ128" s="510">
        <f t="shared" si="1073"/>
        <v>0</v>
      </c>
      <c r="JR128" s="436"/>
      <c r="JS128" s="40"/>
      <c r="JT128" s="40"/>
      <c r="JU128" s="40"/>
      <c r="JV128" s="40"/>
      <c r="JW128" s="40"/>
      <c r="JX128" s="40"/>
      <c r="JY128" s="40"/>
      <c r="JZ128" s="40"/>
      <c r="KA128" s="40"/>
      <c r="KB128" s="40"/>
      <c r="KC128" s="40"/>
      <c r="KD128" s="510">
        <f t="shared" si="1074"/>
        <v>0</v>
      </c>
      <c r="KE128" s="40"/>
      <c r="KF128" s="40"/>
      <c r="KG128" s="40"/>
      <c r="KH128" s="510">
        <f t="shared" si="1075"/>
        <v>0</v>
      </c>
      <c r="KI128" s="40"/>
      <c r="KJ128" s="40"/>
      <c r="KK128" s="40"/>
      <c r="KL128" s="40"/>
      <c r="KM128" s="510">
        <f t="shared" si="1076"/>
        <v>0</v>
      </c>
      <c r="KN128" s="40"/>
      <c r="KO128" s="40"/>
      <c r="KP128" s="40"/>
      <c r="KQ128" s="510">
        <f t="shared" si="1077"/>
        <v>0</v>
      </c>
      <c r="KR128" s="40"/>
      <c r="KS128" s="40"/>
      <c r="KT128" s="40"/>
      <c r="KU128" s="657">
        <f t="shared" si="1078"/>
        <v>2</v>
      </c>
      <c r="KV128" s="510">
        <f t="shared" si="1079"/>
        <v>0</v>
      </c>
      <c r="KW128" s="40"/>
      <c r="KX128" s="40"/>
      <c r="KY128" s="40"/>
      <c r="KZ128" s="40"/>
      <c r="LA128" s="40"/>
      <c r="LB128" s="510">
        <f t="shared" si="1080"/>
        <v>0</v>
      </c>
      <c r="LC128" s="40"/>
      <c r="LD128" s="40"/>
      <c r="LE128" s="40"/>
      <c r="LF128" s="351">
        <f t="shared" si="1081"/>
        <v>0</v>
      </c>
      <c r="LG128" s="40"/>
      <c r="LH128" s="40"/>
      <c r="LI128" s="40"/>
      <c r="LJ128" s="510">
        <f t="shared" si="1082"/>
        <v>1</v>
      </c>
      <c r="LK128" s="40"/>
      <c r="LL128" s="40"/>
      <c r="LM128" s="40"/>
      <c r="LN128" s="40">
        <v>62</v>
      </c>
      <c r="LO128" s="40"/>
      <c r="LP128" s="40"/>
      <c r="LQ128" s="40"/>
      <c r="LR128" s="40"/>
      <c r="LS128" s="40"/>
      <c r="LT128" s="40"/>
      <c r="LU128" s="40"/>
      <c r="LV128" s="40"/>
      <c r="LW128" s="40"/>
      <c r="LX128" s="40"/>
      <c r="LY128" s="510">
        <f t="shared" si="1083"/>
        <v>0</v>
      </c>
      <c r="LZ128" s="40"/>
      <c r="MA128" s="40"/>
      <c r="MB128" s="40"/>
      <c r="MC128" s="40"/>
      <c r="MD128" s="40"/>
      <c r="ME128" s="510">
        <f t="shared" si="1084"/>
        <v>0</v>
      </c>
      <c r="MF128" s="40"/>
      <c r="MG128" s="40"/>
      <c r="MH128" s="40"/>
      <c r="MI128" s="40"/>
      <c r="MJ128" s="510">
        <f t="shared" si="1085"/>
        <v>0</v>
      </c>
      <c r="MK128" s="40"/>
      <c r="ML128" s="40"/>
      <c r="MM128" s="40"/>
      <c r="MN128" s="40"/>
      <c r="MO128" s="40"/>
      <c r="MP128" s="40"/>
      <c r="MQ128" s="163"/>
      <c r="MR128" s="40"/>
      <c r="MS128" s="40"/>
      <c r="MT128" s="40"/>
      <c r="MU128" s="40"/>
      <c r="MV128" s="40"/>
      <c r="MW128" s="40"/>
      <c r="MX128" s="40"/>
      <c r="MY128" s="40"/>
      <c r="MZ128" s="40"/>
      <c r="NA128" s="34" t="s">
        <v>1137</v>
      </c>
      <c r="NB128" s="34"/>
      <c r="NC128" s="34" t="s">
        <v>1138</v>
      </c>
      <c r="ND128" s="34"/>
    </row>
    <row r="129" spans="1:368">
      <c r="A129" s="1248">
        <v>91</v>
      </c>
      <c r="B129" s="50" t="s">
        <v>473</v>
      </c>
      <c r="C129" s="51">
        <v>2022</v>
      </c>
      <c r="D129" s="34" t="s">
        <v>474</v>
      </c>
      <c r="E129" s="34" t="s">
        <v>23</v>
      </c>
      <c r="F129" s="34" t="s">
        <v>154</v>
      </c>
      <c r="G129" s="35">
        <v>180</v>
      </c>
      <c r="H129" s="42">
        <v>1</v>
      </c>
      <c r="I129" s="43" t="s">
        <v>474</v>
      </c>
      <c r="J129" s="2" t="s">
        <v>475</v>
      </c>
      <c r="K129" s="52" t="s">
        <v>105</v>
      </c>
      <c r="L129" s="52" t="s">
        <v>272</v>
      </c>
      <c r="M129" s="46" t="s">
        <v>476</v>
      </c>
      <c r="N129" s="2" t="s">
        <v>39</v>
      </c>
      <c r="O129" s="2" t="s">
        <v>477</v>
      </c>
      <c r="P129" s="42">
        <v>0</v>
      </c>
      <c r="Q129" s="2" t="s">
        <v>157</v>
      </c>
      <c r="R129" s="34" t="s">
        <v>299</v>
      </c>
      <c r="S129" s="39" t="s">
        <v>478</v>
      </c>
      <c r="T129" s="39" t="s">
        <v>301</v>
      </c>
      <c r="U129" s="34" t="s">
        <v>89</v>
      </c>
      <c r="V129" s="153"/>
      <c r="W129" s="657">
        <f t="shared" si="1015"/>
        <v>0</v>
      </c>
      <c r="X129" s="510">
        <f t="shared" si="1016"/>
        <v>0</v>
      </c>
      <c r="Y129" s="40"/>
      <c r="Z129" s="510">
        <f t="shared" si="1017"/>
        <v>0</v>
      </c>
      <c r="AA129" s="40"/>
      <c r="AB129" s="510">
        <f t="shared" si="1018"/>
        <v>0</v>
      </c>
      <c r="AC129" s="40"/>
      <c r="AD129" s="510">
        <f t="shared" si="1019"/>
        <v>0</v>
      </c>
      <c r="AE129" s="40"/>
      <c r="AF129" s="40"/>
      <c r="AG129" s="40"/>
      <c r="AH129" s="40"/>
      <c r="AI129" s="510">
        <f t="shared" si="1020"/>
        <v>0</v>
      </c>
      <c r="AJ129" s="40"/>
      <c r="AK129" s="44"/>
      <c r="AL129" s="40"/>
      <c r="AM129" s="351">
        <f t="shared" si="1021"/>
        <v>0</v>
      </c>
      <c r="AN129" s="40"/>
      <c r="AO129" s="40"/>
      <c r="AP129" s="40"/>
      <c r="AQ129" s="40"/>
      <c r="AR129" s="40"/>
      <c r="AS129" s="40"/>
      <c r="AT129" s="40"/>
      <c r="AU129" s="40"/>
      <c r="AV129" s="40"/>
      <c r="AW129" s="40"/>
      <c r="AX129" s="40"/>
      <c r="AY129" s="44"/>
      <c r="AZ129" s="40"/>
      <c r="BA129" s="44"/>
      <c r="BB129" s="40"/>
      <c r="BC129" s="510">
        <f t="shared" si="1022"/>
        <v>0</v>
      </c>
      <c r="BD129" s="40"/>
      <c r="BE129" s="40"/>
      <c r="BF129" s="510">
        <f t="shared" si="1023"/>
        <v>0</v>
      </c>
      <c r="BG129" s="40"/>
      <c r="BH129" s="40"/>
      <c r="BI129" s="40"/>
      <c r="BJ129" s="40"/>
      <c r="BK129" s="657">
        <f t="shared" si="1024"/>
        <v>0</v>
      </c>
      <c r="BL129" s="40"/>
      <c r="BM129" s="40"/>
      <c r="BN129" s="510">
        <f t="shared" si="1025"/>
        <v>0</v>
      </c>
      <c r="BO129" s="40"/>
      <c r="BP129" s="40"/>
      <c r="BQ129" s="40"/>
      <c r="BR129" s="510">
        <f t="shared" si="1026"/>
        <v>0</v>
      </c>
      <c r="BS129" s="40"/>
      <c r="BT129" s="40"/>
      <c r="BU129" s="510">
        <f t="shared" si="1027"/>
        <v>0</v>
      </c>
      <c r="BV129" s="40"/>
      <c r="BW129" s="510">
        <f t="shared" si="1028"/>
        <v>0</v>
      </c>
      <c r="BX129" s="40"/>
      <c r="BZ129" s="510">
        <f t="shared" si="1029"/>
        <v>0</v>
      </c>
      <c r="CA129" s="40"/>
      <c r="CB129" s="40"/>
      <c r="CC129" s="40"/>
      <c r="CD129" s="40"/>
      <c r="CE129" s="657">
        <f t="shared" si="1030"/>
        <v>0</v>
      </c>
      <c r="CF129" s="40"/>
      <c r="CG129" s="510">
        <f t="shared" si="1031"/>
        <v>0</v>
      </c>
      <c r="CH129" s="40"/>
      <c r="CI129" s="44"/>
      <c r="CJ129" s="40"/>
      <c r="CK129" s="40"/>
      <c r="CL129" s="351">
        <f t="shared" si="1032"/>
        <v>0</v>
      </c>
      <c r="CM129" s="40"/>
      <c r="CN129" s="40"/>
      <c r="CO129" s="40"/>
      <c r="CP129" s="351">
        <f t="shared" si="1033"/>
        <v>0</v>
      </c>
      <c r="CQ129" s="40"/>
      <c r="CR129" s="40"/>
      <c r="CS129" s="40"/>
      <c r="CT129" s="40"/>
      <c r="CU129" s="40"/>
      <c r="CV129" s="40"/>
      <c r="CW129" s="40"/>
      <c r="CX129" s="351">
        <f t="shared" si="1034"/>
        <v>0</v>
      </c>
      <c r="CY129" s="40"/>
      <c r="CZ129" s="40"/>
      <c r="DA129" s="40"/>
      <c r="DB129" s="40"/>
      <c r="DC129" s="510">
        <f t="shared" si="1035"/>
        <v>0</v>
      </c>
      <c r="DD129" s="40"/>
      <c r="DE129" s="40"/>
      <c r="DF129" s="40"/>
      <c r="DG129" s="40"/>
      <c r="DH129" s="40"/>
      <c r="DI129" s="40"/>
      <c r="DJ129" s="40"/>
      <c r="DK129" s="40"/>
      <c r="DL129" s="40"/>
      <c r="DM129" s="40"/>
      <c r="DN129" s="40"/>
      <c r="DO129" s="510">
        <f t="shared" si="1036"/>
        <v>0</v>
      </c>
      <c r="DP129" s="40"/>
      <c r="DQ129" s="40"/>
      <c r="DR129" s="40"/>
      <c r="DS129" s="510">
        <f t="shared" si="1037"/>
        <v>0</v>
      </c>
      <c r="DT129" s="40"/>
      <c r="DU129" s="40"/>
      <c r="DV129" s="40"/>
      <c r="DW129" s="40"/>
      <c r="DX129" s="40"/>
      <c r="DY129" s="40"/>
      <c r="DZ129" s="40"/>
      <c r="EA129" s="657">
        <f t="shared" si="1038"/>
        <v>0</v>
      </c>
      <c r="EB129" s="40"/>
      <c r="EC129" s="510">
        <f t="shared" si="1039"/>
        <v>0</v>
      </c>
      <c r="ED129" s="351">
        <f t="shared" si="1040"/>
        <v>0</v>
      </c>
      <c r="EE129" s="40"/>
      <c r="EF129" s="40"/>
      <c r="EG129" s="40"/>
      <c r="EH129" s="40"/>
      <c r="EI129" s="44"/>
      <c r="EJ129" s="40"/>
      <c r="EK129" s="351">
        <f t="shared" si="1041"/>
        <v>0</v>
      </c>
      <c r="EL129" s="40"/>
      <c r="EM129" s="40"/>
      <c r="EN129" s="44"/>
      <c r="EO129" s="40"/>
      <c r="EP129" s="351">
        <f t="shared" si="1042"/>
        <v>0</v>
      </c>
      <c r="EQ129" s="40"/>
      <c r="ER129" s="40"/>
      <c r="ES129" s="40"/>
      <c r="ET129" s="40"/>
      <c r="EU129" s="40"/>
      <c r="EV129" s="40"/>
      <c r="EW129" s="510">
        <f t="shared" si="1043"/>
        <v>0</v>
      </c>
      <c r="EX129" s="351">
        <f t="shared" si="1044"/>
        <v>0</v>
      </c>
      <c r="EY129" s="40"/>
      <c r="EZ129" s="40"/>
      <c r="FA129" s="351">
        <f t="shared" si="1045"/>
        <v>0</v>
      </c>
      <c r="FB129" s="40"/>
      <c r="FC129" s="40"/>
      <c r="FD129" s="40"/>
      <c r="FE129" s="44"/>
      <c r="FF129" s="40"/>
      <c r="FG129" s="351">
        <f t="shared" si="1046"/>
        <v>0</v>
      </c>
      <c r="FH129" s="40"/>
      <c r="FI129" s="40"/>
      <c r="FJ129" s="351">
        <f t="shared" si="1047"/>
        <v>0</v>
      </c>
      <c r="FK129" s="40"/>
      <c r="FL129" s="40"/>
      <c r="FM129" s="40"/>
      <c r="FN129" s="657">
        <f t="shared" si="1048"/>
        <v>0</v>
      </c>
      <c r="FO129" s="40"/>
      <c r="FP129" s="510">
        <f t="shared" si="1049"/>
        <v>0</v>
      </c>
      <c r="FQ129" s="40"/>
      <c r="FR129" s="44"/>
      <c r="FS129" s="40"/>
      <c r="FT129" s="351">
        <f t="shared" si="1050"/>
        <v>0</v>
      </c>
      <c r="FU129" s="40"/>
      <c r="FV129" s="40"/>
      <c r="FW129" s="40"/>
      <c r="FX129" s="40"/>
      <c r="FY129" s="40"/>
      <c r="FZ129" s="44"/>
      <c r="GA129" s="40"/>
      <c r="GB129" s="510">
        <f t="shared" si="1051"/>
        <v>0</v>
      </c>
      <c r="GC129" s="40"/>
      <c r="GD129" s="40"/>
      <c r="GE129" s="40"/>
      <c r="GF129" s="510">
        <f t="shared" si="1052"/>
        <v>0</v>
      </c>
      <c r="GG129" s="40"/>
      <c r="GH129" s="657">
        <f t="shared" si="1053"/>
        <v>2</v>
      </c>
      <c r="GI129" s="40"/>
      <c r="GJ129" s="510">
        <f t="shared" si="1054"/>
        <v>1</v>
      </c>
      <c r="GK129" s="41" t="s">
        <v>627</v>
      </c>
      <c r="GL129" s="40"/>
      <c r="GM129" s="510">
        <f t="shared" si="1055"/>
        <v>1</v>
      </c>
      <c r="GN129" s="41"/>
      <c r="GO129" s="41" t="s">
        <v>627</v>
      </c>
      <c r="GP129" s="40"/>
      <c r="GQ129" s="40"/>
      <c r="GR129" s="40"/>
      <c r="GS129" s="657">
        <f t="shared" si="1056"/>
        <v>0</v>
      </c>
      <c r="GT129" s="40"/>
      <c r="GU129" s="510">
        <f t="shared" si="1057"/>
        <v>0</v>
      </c>
      <c r="GV129" s="351">
        <f t="shared" si="1058"/>
        <v>0</v>
      </c>
      <c r="GW129" s="40"/>
      <c r="GX129" s="40"/>
      <c r="GY129" s="351">
        <f t="shared" si="1059"/>
        <v>0</v>
      </c>
      <c r="GZ129" s="40"/>
      <c r="HA129" s="40"/>
      <c r="HB129" s="40"/>
      <c r="HC129" s="40"/>
      <c r="HD129" s="40"/>
      <c r="HE129" s="40"/>
      <c r="HF129" s="40"/>
      <c r="HG129" s="40"/>
      <c r="HH129" s="510">
        <f t="shared" si="1060"/>
        <v>0</v>
      </c>
      <c r="HI129" s="40"/>
      <c r="HJ129" s="40"/>
      <c r="HK129" s="40"/>
      <c r="HL129" s="40"/>
      <c r="HM129" s="40"/>
      <c r="HN129" s="40"/>
      <c r="HO129" s="510">
        <f t="shared" si="1061"/>
        <v>0</v>
      </c>
      <c r="HP129" s="351">
        <f t="shared" si="1062"/>
        <v>0</v>
      </c>
      <c r="HQ129" s="40"/>
      <c r="HR129" s="40"/>
      <c r="HS129" s="40"/>
      <c r="HT129" s="351">
        <f t="shared" si="1063"/>
        <v>0</v>
      </c>
      <c r="HU129" s="40"/>
      <c r="HV129" s="40"/>
      <c r="HW129" s="40"/>
      <c r="HX129" s="40"/>
      <c r="HY129" s="44"/>
      <c r="HZ129" s="40"/>
      <c r="IA129" s="657">
        <f t="shared" si="1064"/>
        <v>0</v>
      </c>
      <c r="IB129" s="510">
        <f t="shared" si="1065"/>
        <v>0</v>
      </c>
      <c r="IC129" s="40"/>
      <c r="ID129" s="40"/>
      <c r="IE129" s="40"/>
      <c r="IF129" s="40"/>
      <c r="IG129" s="40"/>
      <c r="IH129" s="40"/>
      <c r="II129" s="40"/>
      <c r="IJ129" s="40"/>
      <c r="IK129" s="657">
        <f t="shared" si="1066"/>
        <v>0</v>
      </c>
      <c r="IL129" s="510">
        <f t="shared" si="1067"/>
        <v>0</v>
      </c>
      <c r="IM129" s="40"/>
      <c r="IN129" s="40"/>
      <c r="IO129" s="40"/>
      <c r="IP129" s="40"/>
      <c r="IQ129" s="40"/>
      <c r="IR129" s="40"/>
      <c r="IS129" s="657">
        <f t="shared" si="1068"/>
        <v>0</v>
      </c>
      <c r="IT129" s="40"/>
      <c r="IU129" s="40"/>
      <c r="IV129" s="510">
        <f t="shared" si="1069"/>
        <v>0</v>
      </c>
      <c r="IW129" s="40"/>
      <c r="IX129" s="40"/>
      <c r="IY129" s="44"/>
      <c r="IZ129" s="40"/>
      <c r="JA129" s="40"/>
      <c r="JB129" s="44"/>
      <c r="JC129" s="40"/>
      <c r="JD129" s="40"/>
      <c r="JE129" s="40"/>
      <c r="JF129" s="44"/>
      <c r="JG129" s="40"/>
      <c r="JH129" s="510">
        <f t="shared" si="1070"/>
        <v>0</v>
      </c>
      <c r="JI129" s="40"/>
      <c r="JJ129" s="40"/>
      <c r="JK129" s="40"/>
      <c r="JL129" s="40"/>
      <c r="JM129" s="510">
        <f t="shared" si="1071"/>
        <v>0</v>
      </c>
      <c r="JN129" s="40"/>
      <c r="JO129" s="513"/>
      <c r="JP129" s="657">
        <f t="shared" si="1072"/>
        <v>0</v>
      </c>
      <c r="JQ129" s="510">
        <f t="shared" si="1073"/>
        <v>0</v>
      </c>
      <c r="JR129" s="436"/>
      <c r="JS129" s="40"/>
      <c r="JT129" s="40"/>
      <c r="JU129" s="40"/>
      <c r="JV129" s="40"/>
      <c r="JW129" s="40"/>
      <c r="JX129" s="40"/>
      <c r="JY129" s="40"/>
      <c r="JZ129" s="40"/>
      <c r="KA129" s="40"/>
      <c r="KB129" s="40"/>
      <c r="KC129" s="40"/>
      <c r="KD129" s="510">
        <f t="shared" si="1074"/>
        <v>0</v>
      </c>
      <c r="KE129" s="40"/>
      <c r="KF129" s="40"/>
      <c r="KG129" s="40"/>
      <c r="KH129" s="510">
        <f t="shared" si="1075"/>
        <v>0</v>
      </c>
      <c r="KI129" s="40"/>
      <c r="KJ129" s="40"/>
      <c r="KK129" s="40"/>
      <c r="KL129" s="40"/>
      <c r="KM129" s="510">
        <f t="shared" si="1076"/>
        <v>0</v>
      </c>
      <c r="KN129" s="40"/>
      <c r="KO129" s="40"/>
      <c r="KP129" s="40"/>
      <c r="KQ129" s="510">
        <f t="shared" si="1077"/>
        <v>0</v>
      </c>
      <c r="KR129" s="40"/>
      <c r="KS129" s="40"/>
      <c r="KT129" s="40"/>
      <c r="KU129" s="657">
        <f t="shared" si="1078"/>
        <v>0</v>
      </c>
      <c r="KV129" s="510">
        <f t="shared" si="1079"/>
        <v>0</v>
      </c>
      <c r="KW129" s="40"/>
      <c r="KX129" s="40"/>
      <c r="KY129" s="40"/>
      <c r="KZ129" s="40"/>
      <c r="LA129" s="40"/>
      <c r="LB129" s="510">
        <f t="shared" si="1080"/>
        <v>0</v>
      </c>
      <c r="LC129" s="40"/>
      <c r="LD129" s="40"/>
      <c r="LE129" s="40"/>
      <c r="LF129" s="351">
        <f t="shared" si="1081"/>
        <v>0</v>
      </c>
      <c r="LG129" s="40"/>
      <c r="LH129" s="40"/>
      <c r="LI129" s="40"/>
      <c r="LJ129" s="510">
        <f t="shared" si="1082"/>
        <v>0</v>
      </c>
      <c r="LK129" s="40"/>
      <c r="LL129" s="40"/>
      <c r="LM129" s="40"/>
      <c r="LN129" s="40"/>
      <c r="LO129" s="40"/>
      <c r="LP129" s="40"/>
      <c r="LQ129" s="40"/>
      <c r="LR129" s="40"/>
      <c r="LS129" s="40"/>
      <c r="LT129" s="40"/>
      <c r="LU129" s="40"/>
      <c r="LV129" s="40"/>
      <c r="LW129" s="40"/>
      <c r="LX129" s="40"/>
      <c r="LY129" s="510">
        <f t="shared" si="1083"/>
        <v>0</v>
      </c>
      <c r="LZ129" s="40"/>
      <c r="MA129" s="40"/>
      <c r="MB129" s="40"/>
      <c r="MC129" s="40"/>
      <c r="MD129" s="40"/>
      <c r="ME129" s="510">
        <f t="shared" si="1084"/>
        <v>0</v>
      </c>
      <c r="MF129" s="40"/>
      <c r="MG129" s="40"/>
      <c r="MH129" s="40"/>
      <c r="MI129" s="40"/>
      <c r="MJ129" s="510">
        <f t="shared" si="1085"/>
        <v>0</v>
      </c>
      <c r="MK129" s="40"/>
      <c r="ML129" s="40"/>
      <c r="MM129" s="40"/>
      <c r="MN129" s="40"/>
      <c r="MO129" s="40"/>
      <c r="MP129" s="40"/>
      <c r="MQ129" s="163"/>
      <c r="MR129" s="40"/>
      <c r="MS129" s="40"/>
      <c r="MT129" s="40"/>
      <c r="MU129" s="40"/>
      <c r="MV129" s="40"/>
      <c r="MW129" s="40"/>
      <c r="MX129" s="40"/>
      <c r="MY129" s="40"/>
      <c r="MZ129" s="40"/>
      <c r="NA129" s="34" t="s">
        <v>1139</v>
      </c>
      <c r="NB129" s="34" t="s">
        <v>1140</v>
      </c>
      <c r="NC129" s="34" t="s">
        <v>1141</v>
      </c>
      <c r="ND129" s="34"/>
    </row>
    <row r="130" spans="1:368">
      <c r="A130" s="1248">
        <v>92</v>
      </c>
      <c r="B130" s="50" t="s">
        <v>479</v>
      </c>
      <c r="C130" s="51">
        <v>2023</v>
      </c>
      <c r="D130" s="34" t="s">
        <v>103</v>
      </c>
      <c r="E130" s="34" t="s">
        <v>23</v>
      </c>
      <c r="F130" s="34" t="s">
        <v>24</v>
      </c>
      <c r="G130" s="35">
        <v>324</v>
      </c>
      <c r="H130" s="42">
        <v>0.41399999999999998</v>
      </c>
      <c r="I130" s="43" t="s">
        <v>39</v>
      </c>
      <c r="J130" s="2" t="s">
        <v>480</v>
      </c>
      <c r="K130" s="52" t="s">
        <v>105</v>
      </c>
      <c r="L130" s="52" t="s">
        <v>46</v>
      </c>
      <c r="M130" s="46" t="s">
        <v>481</v>
      </c>
      <c r="N130" s="72" t="s">
        <v>47</v>
      </c>
      <c r="O130" s="2" t="s">
        <v>482</v>
      </c>
      <c r="P130" s="42" t="s">
        <v>39</v>
      </c>
      <c r="Q130" s="2" t="s">
        <v>39</v>
      </c>
      <c r="R130" s="34" t="s">
        <v>299</v>
      </c>
      <c r="S130" s="39" t="s">
        <v>483</v>
      </c>
      <c r="T130" s="39" t="s">
        <v>301</v>
      </c>
      <c r="U130" s="34" t="s">
        <v>89</v>
      </c>
      <c r="V130" s="153"/>
      <c r="W130" s="657">
        <f t="shared" si="1015"/>
        <v>0</v>
      </c>
      <c r="X130" s="510">
        <f t="shared" si="1016"/>
        <v>0</v>
      </c>
      <c r="Y130" s="40"/>
      <c r="Z130" s="510">
        <f t="shared" si="1017"/>
        <v>0</v>
      </c>
      <c r="AA130" s="40"/>
      <c r="AB130" s="510">
        <f t="shared" si="1018"/>
        <v>0</v>
      </c>
      <c r="AC130" s="40"/>
      <c r="AD130" s="510">
        <f t="shared" si="1019"/>
        <v>0</v>
      </c>
      <c r="AE130" s="40"/>
      <c r="AF130" s="40"/>
      <c r="AG130" s="40"/>
      <c r="AH130" s="40"/>
      <c r="AI130" s="510">
        <f t="shared" si="1020"/>
        <v>0</v>
      </c>
      <c r="AJ130" s="40"/>
      <c r="AK130" s="44"/>
      <c r="AL130" s="40"/>
      <c r="AM130" s="351">
        <f t="shared" si="1021"/>
        <v>0</v>
      </c>
      <c r="AN130" s="40"/>
      <c r="AO130" s="40"/>
      <c r="AP130" s="40"/>
      <c r="AQ130" s="40"/>
      <c r="AR130" s="40"/>
      <c r="AS130" s="40"/>
      <c r="AT130" s="40"/>
      <c r="AU130" s="40"/>
      <c r="AV130" s="40"/>
      <c r="AW130" s="40"/>
      <c r="AX130" s="40"/>
      <c r="AY130" s="44"/>
      <c r="AZ130" s="40"/>
      <c r="BA130" s="44"/>
      <c r="BB130" s="40"/>
      <c r="BC130" s="510">
        <f t="shared" si="1022"/>
        <v>0</v>
      </c>
      <c r="BD130" s="40"/>
      <c r="BE130" s="40"/>
      <c r="BF130" s="510">
        <f t="shared" si="1023"/>
        <v>0</v>
      </c>
      <c r="BG130" s="40"/>
      <c r="BH130" s="40"/>
      <c r="BI130" s="40"/>
      <c r="BJ130" s="40"/>
      <c r="BK130" s="657">
        <f t="shared" si="1024"/>
        <v>0</v>
      </c>
      <c r="BL130" s="40"/>
      <c r="BM130" s="40"/>
      <c r="BN130" s="510">
        <f t="shared" si="1025"/>
        <v>0</v>
      </c>
      <c r="BO130" s="40"/>
      <c r="BP130" s="40"/>
      <c r="BQ130" s="40"/>
      <c r="BR130" s="510">
        <f t="shared" si="1026"/>
        <v>0</v>
      </c>
      <c r="BS130" s="40"/>
      <c r="BT130" s="40"/>
      <c r="BU130" s="510">
        <f t="shared" si="1027"/>
        <v>0</v>
      </c>
      <c r="BV130" s="40"/>
      <c r="BW130" s="510">
        <f t="shared" si="1028"/>
        <v>0</v>
      </c>
      <c r="BX130" s="40"/>
      <c r="BZ130" s="510">
        <f t="shared" si="1029"/>
        <v>0</v>
      </c>
      <c r="CA130" s="40"/>
      <c r="CB130" s="40"/>
      <c r="CC130" s="40"/>
      <c r="CD130" s="40"/>
      <c r="CE130" s="657">
        <f t="shared" si="1030"/>
        <v>2</v>
      </c>
      <c r="CF130" s="40"/>
      <c r="CG130" s="510">
        <f t="shared" si="1031"/>
        <v>1</v>
      </c>
      <c r="CH130" s="40"/>
      <c r="CI130" s="44"/>
      <c r="CJ130" s="40">
        <v>33.9</v>
      </c>
      <c r="CK130" s="40"/>
      <c r="CL130" s="351">
        <f t="shared" si="1032"/>
        <v>0</v>
      </c>
      <c r="CM130" s="40"/>
      <c r="CN130" s="40"/>
      <c r="CO130" s="40"/>
      <c r="CP130" s="351">
        <f t="shared" si="1033"/>
        <v>0</v>
      </c>
      <c r="CQ130" s="40"/>
      <c r="CR130" s="40"/>
      <c r="CS130" s="40"/>
      <c r="CT130" s="40"/>
      <c r="CU130" s="40"/>
      <c r="CV130" s="40"/>
      <c r="CW130" s="40"/>
      <c r="CX130" s="351">
        <f t="shared" si="1034"/>
        <v>0</v>
      </c>
      <c r="CY130" s="40"/>
      <c r="CZ130" s="40"/>
      <c r="DA130" s="40"/>
      <c r="DB130" s="40"/>
      <c r="DC130" s="510">
        <f t="shared" si="1035"/>
        <v>0</v>
      </c>
      <c r="DD130" s="40"/>
      <c r="DE130" s="40"/>
      <c r="DF130" s="40"/>
      <c r="DG130" s="40"/>
      <c r="DH130" s="40"/>
      <c r="DI130" s="40"/>
      <c r="DJ130" s="40"/>
      <c r="DK130" s="40"/>
      <c r="DL130" s="40"/>
      <c r="DM130" s="40"/>
      <c r="DN130" s="40"/>
      <c r="DO130" s="510">
        <f t="shared" si="1036"/>
        <v>0</v>
      </c>
      <c r="DP130" s="40"/>
      <c r="DQ130" s="40"/>
      <c r="DR130" s="40"/>
      <c r="DS130" s="510">
        <f t="shared" si="1037"/>
        <v>0</v>
      </c>
      <c r="DT130" s="40"/>
      <c r="DU130" s="40"/>
      <c r="DV130" s="40"/>
      <c r="DW130" s="40"/>
      <c r="DX130" s="40"/>
      <c r="DY130" s="40"/>
      <c r="DZ130" s="40"/>
      <c r="EA130" s="657">
        <f t="shared" si="1038"/>
        <v>0</v>
      </c>
      <c r="EB130" s="40"/>
      <c r="EC130" s="510">
        <f t="shared" si="1039"/>
        <v>0</v>
      </c>
      <c r="ED130" s="351">
        <f t="shared" si="1040"/>
        <v>0</v>
      </c>
      <c r="EE130" s="40"/>
      <c r="EF130" s="40"/>
      <c r="EG130" s="40"/>
      <c r="EH130" s="40"/>
      <c r="EI130" s="44"/>
      <c r="EJ130" s="40"/>
      <c r="EK130" s="351">
        <f t="shared" si="1041"/>
        <v>0</v>
      </c>
      <c r="EL130" s="40"/>
      <c r="EM130" s="40"/>
      <c r="EN130" s="44"/>
      <c r="EO130" s="40"/>
      <c r="EP130" s="351">
        <f t="shared" si="1042"/>
        <v>0</v>
      </c>
      <c r="EQ130" s="40"/>
      <c r="ER130" s="40"/>
      <c r="ES130" s="40"/>
      <c r="ET130" s="40"/>
      <c r="EU130" s="40"/>
      <c r="EV130" s="40"/>
      <c r="EW130" s="510">
        <f t="shared" si="1043"/>
        <v>0</v>
      </c>
      <c r="EX130" s="351">
        <f t="shared" si="1044"/>
        <v>0</v>
      </c>
      <c r="EY130" s="40"/>
      <c r="EZ130" s="40"/>
      <c r="FA130" s="351">
        <f t="shared" si="1045"/>
        <v>0</v>
      </c>
      <c r="FB130" s="40"/>
      <c r="FC130" s="40"/>
      <c r="FD130" s="40"/>
      <c r="FE130" s="44"/>
      <c r="FF130" s="40"/>
      <c r="FG130" s="351">
        <f t="shared" si="1046"/>
        <v>0</v>
      </c>
      <c r="FH130" s="40"/>
      <c r="FI130" s="40"/>
      <c r="FJ130" s="351">
        <f t="shared" si="1047"/>
        <v>0</v>
      </c>
      <c r="FK130" s="40"/>
      <c r="FL130" s="40"/>
      <c r="FM130" s="40"/>
      <c r="FN130" s="657">
        <f t="shared" si="1048"/>
        <v>0</v>
      </c>
      <c r="FO130" s="40"/>
      <c r="FP130" s="510">
        <f t="shared" si="1049"/>
        <v>0</v>
      </c>
      <c r="FQ130" s="40"/>
      <c r="FR130" s="44"/>
      <c r="FS130" s="40"/>
      <c r="FT130" s="351">
        <f t="shared" si="1050"/>
        <v>0</v>
      </c>
      <c r="FU130" s="40"/>
      <c r="FV130" s="40"/>
      <c r="FW130" s="40"/>
      <c r="FX130" s="40"/>
      <c r="FY130" s="40"/>
      <c r="FZ130" s="44"/>
      <c r="GA130" s="40"/>
      <c r="GB130" s="510">
        <f t="shared" si="1051"/>
        <v>0</v>
      </c>
      <c r="GC130" s="40"/>
      <c r="GD130" s="40"/>
      <c r="GE130" s="40"/>
      <c r="GF130" s="510">
        <f t="shared" si="1052"/>
        <v>0</v>
      </c>
      <c r="GG130" s="40"/>
      <c r="GH130" s="657">
        <f t="shared" si="1053"/>
        <v>0</v>
      </c>
      <c r="GI130" s="40"/>
      <c r="GJ130" s="510">
        <f t="shared" si="1054"/>
        <v>0</v>
      </c>
      <c r="GK130" s="40"/>
      <c r="GL130" s="40"/>
      <c r="GM130" s="510">
        <f t="shared" si="1055"/>
        <v>0</v>
      </c>
      <c r="GN130" s="40"/>
      <c r="GO130" s="40"/>
      <c r="GP130" s="40"/>
      <c r="GQ130" s="40"/>
      <c r="GR130" s="40"/>
      <c r="GS130" s="657">
        <f t="shared" si="1056"/>
        <v>0</v>
      </c>
      <c r="GT130" s="40"/>
      <c r="GU130" s="510">
        <f t="shared" si="1057"/>
        <v>0</v>
      </c>
      <c r="GV130" s="351">
        <f t="shared" si="1058"/>
        <v>0</v>
      </c>
      <c r="GW130" s="40"/>
      <c r="GX130" s="40"/>
      <c r="GY130" s="351">
        <f t="shared" si="1059"/>
        <v>0</v>
      </c>
      <c r="GZ130" s="40"/>
      <c r="HA130" s="40"/>
      <c r="HB130" s="40"/>
      <c r="HC130" s="40"/>
      <c r="HD130" s="40"/>
      <c r="HE130" s="40"/>
      <c r="HF130" s="40"/>
      <c r="HG130" s="40"/>
      <c r="HH130" s="510">
        <f t="shared" si="1060"/>
        <v>0</v>
      </c>
      <c r="HI130" s="40"/>
      <c r="HJ130" s="40"/>
      <c r="HK130" s="40"/>
      <c r="HL130" s="40"/>
      <c r="HM130" s="40"/>
      <c r="HN130" s="40"/>
      <c r="HO130" s="510">
        <f t="shared" si="1061"/>
        <v>0</v>
      </c>
      <c r="HP130" s="351">
        <f t="shared" si="1062"/>
        <v>0</v>
      </c>
      <c r="HQ130" s="40"/>
      <c r="HR130" s="40"/>
      <c r="HS130" s="40"/>
      <c r="HT130" s="351">
        <f t="shared" si="1063"/>
        <v>0</v>
      </c>
      <c r="HU130" s="40"/>
      <c r="HV130" s="40"/>
      <c r="HW130" s="40"/>
      <c r="HX130" s="40"/>
      <c r="HY130" s="44"/>
      <c r="HZ130" s="40"/>
      <c r="IA130" s="657">
        <f t="shared" si="1064"/>
        <v>0</v>
      </c>
      <c r="IB130" s="510">
        <f t="shared" si="1065"/>
        <v>0</v>
      </c>
      <c r="IC130" s="40"/>
      <c r="ID130" s="40"/>
      <c r="IE130" s="40"/>
      <c r="IF130" s="40"/>
      <c r="IG130" s="40"/>
      <c r="IH130" s="40"/>
      <c r="II130" s="40"/>
      <c r="IJ130" s="40"/>
      <c r="IK130" s="657">
        <f t="shared" si="1066"/>
        <v>0</v>
      </c>
      <c r="IL130" s="510">
        <f t="shared" si="1067"/>
        <v>0</v>
      </c>
      <c r="IM130" s="40"/>
      <c r="IN130" s="40"/>
      <c r="IO130" s="40"/>
      <c r="IP130" s="40"/>
      <c r="IQ130" s="40"/>
      <c r="IR130" s="40"/>
      <c r="IS130" s="657">
        <f t="shared" si="1068"/>
        <v>0</v>
      </c>
      <c r="IT130" s="40"/>
      <c r="IU130" s="40"/>
      <c r="IV130" s="510">
        <f t="shared" si="1069"/>
        <v>0</v>
      </c>
      <c r="IW130" s="40"/>
      <c r="IX130" s="40"/>
      <c r="IY130" s="44"/>
      <c r="IZ130" s="40"/>
      <c r="JA130" s="40"/>
      <c r="JB130" s="44"/>
      <c r="JC130" s="40"/>
      <c r="JD130" s="40"/>
      <c r="JE130" s="40"/>
      <c r="JF130" s="44"/>
      <c r="JG130" s="40"/>
      <c r="JH130" s="510">
        <f t="shared" si="1070"/>
        <v>0</v>
      </c>
      <c r="JI130" s="40"/>
      <c r="JJ130" s="40"/>
      <c r="JK130" s="40"/>
      <c r="JL130" s="40"/>
      <c r="JM130" s="510">
        <f t="shared" si="1071"/>
        <v>0</v>
      </c>
      <c r="JN130" s="40"/>
      <c r="JO130" s="513"/>
      <c r="JP130" s="657">
        <f t="shared" si="1072"/>
        <v>0</v>
      </c>
      <c r="JQ130" s="510">
        <f t="shared" si="1073"/>
        <v>0</v>
      </c>
      <c r="JR130" s="436"/>
      <c r="JS130" s="40"/>
      <c r="JT130" s="40"/>
      <c r="JU130" s="40"/>
      <c r="JV130" s="40"/>
      <c r="JW130" s="40"/>
      <c r="JX130" s="40"/>
      <c r="JY130" s="40"/>
      <c r="JZ130" s="40"/>
      <c r="KA130" s="40"/>
      <c r="KB130" s="40"/>
      <c r="KC130" s="40"/>
      <c r="KD130" s="510">
        <f t="shared" si="1074"/>
        <v>0</v>
      </c>
      <c r="KE130" s="40"/>
      <c r="KF130" s="40"/>
      <c r="KG130" s="40"/>
      <c r="KH130" s="510">
        <f t="shared" si="1075"/>
        <v>0</v>
      </c>
      <c r="KI130" s="40"/>
      <c r="KJ130" s="40"/>
      <c r="KK130" s="40"/>
      <c r="KL130" s="40"/>
      <c r="KM130" s="510">
        <f t="shared" si="1076"/>
        <v>0</v>
      </c>
      <c r="KN130" s="40"/>
      <c r="KO130" s="40"/>
      <c r="KP130" s="40"/>
      <c r="KQ130" s="510">
        <f t="shared" si="1077"/>
        <v>0</v>
      </c>
      <c r="KR130" s="40"/>
      <c r="KS130" s="40"/>
      <c r="KT130" s="40"/>
      <c r="KU130" s="657">
        <f t="shared" si="1078"/>
        <v>0</v>
      </c>
      <c r="KV130" s="510">
        <f t="shared" si="1079"/>
        <v>0</v>
      </c>
      <c r="KW130" s="40"/>
      <c r="KX130" s="40"/>
      <c r="KY130" s="40"/>
      <c r="KZ130" s="40"/>
      <c r="LA130" s="40"/>
      <c r="LB130" s="510">
        <f t="shared" si="1080"/>
        <v>0</v>
      </c>
      <c r="LC130" s="40"/>
      <c r="LD130" s="40"/>
      <c r="LE130" s="40"/>
      <c r="LF130" s="351">
        <f t="shared" si="1081"/>
        <v>0</v>
      </c>
      <c r="LG130" s="40"/>
      <c r="LH130" s="40"/>
      <c r="LI130" s="40"/>
      <c r="LJ130" s="510">
        <f t="shared" si="1082"/>
        <v>0</v>
      </c>
      <c r="LK130" s="40"/>
      <c r="LL130" s="40"/>
      <c r="LM130" s="40"/>
      <c r="LN130" s="40"/>
      <c r="LO130" s="40"/>
      <c r="LP130" s="40"/>
      <c r="LQ130" s="40"/>
      <c r="LR130" s="40"/>
      <c r="LS130" s="40"/>
      <c r="LT130" s="40"/>
      <c r="LU130" s="40"/>
      <c r="LV130" s="40"/>
      <c r="LW130" s="40"/>
      <c r="LX130" s="40"/>
      <c r="LY130" s="510">
        <f t="shared" si="1083"/>
        <v>0</v>
      </c>
      <c r="LZ130" s="40"/>
      <c r="MA130" s="40"/>
      <c r="MB130" s="40"/>
      <c r="MC130" s="40"/>
      <c r="MD130" s="40"/>
      <c r="ME130" s="510">
        <f t="shared" si="1084"/>
        <v>0</v>
      </c>
      <c r="MF130" s="40"/>
      <c r="MG130" s="40"/>
      <c r="MH130" s="40"/>
      <c r="MI130" s="40"/>
      <c r="MJ130" s="510">
        <f t="shared" si="1085"/>
        <v>0</v>
      </c>
      <c r="MK130" s="40"/>
      <c r="ML130" s="40"/>
      <c r="MM130" s="40"/>
      <c r="MN130" s="40"/>
      <c r="MO130" s="40"/>
      <c r="MP130" s="40"/>
      <c r="MQ130" s="163"/>
      <c r="MR130" s="40"/>
      <c r="MS130" s="40"/>
      <c r="MT130" s="40"/>
      <c r="MU130" s="40"/>
      <c r="MV130" s="40"/>
      <c r="MW130" s="40"/>
      <c r="MX130" s="40"/>
      <c r="MY130" s="40"/>
      <c r="MZ130" s="40"/>
      <c r="NA130" s="34" t="s">
        <v>1142</v>
      </c>
      <c r="NB130" s="34" t="s">
        <v>1143</v>
      </c>
      <c r="NC130" s="34" t="s">
        <v>1144</v>
      </c>
      <c r="ND130" s="34"/>
    </row>
    <row r="131" spans="1:368" ht="21" customHeight="1">
      <c r="A131" s="1248">
        <v>93</v>
      </c>
      <c r="B131" s="50" t="s">
        <v>484</v>
      </c>
      <c r="C131" s="51">
        <v>2023</v>
      </c>
      <c r="D131" s="34" t="s">
        <v>44</v>
      </c>
      <c r="E131" s="34" t="s">
        <v>23</v>
      </c>
      <c r="F131" s="34" t="s">
        <v>485</v>
      </c>
      <c r="G131" s="35">
        <v>82</v>
      </c>
      <c r="H131" s="42">
        <v>0.56000000000000005</v>
      </c>
      <c r="I131" s="43">
        <v>0.95</v>
      </c>
      <c r="J131" s="2" t="s">
        <v>486</v>
      </c>
      <c r="K131" s="52" t="s">
        <v>105</v>
      </c>
      <c r="L131" s="52" t="s">
        <v>122</v>
      </c>
      <c r="M131" s="2" t="s">
        <v>487</v>
      </c>
      <c r="N131" s="72" t="s">
        <v>403</v>
      </c>
      <c r="O131" s="2" t="s">
        <v>488</v>
      </c>
      <c r="P131" s="42">
        <v>0</v>
      </c>
      <c r="Q131" s="2" t="s">
        <v>157</v>
      </c>
      <c r="R131" s="34" t="s">
        <v>299</v>
      </c>
      <c r="S131" s="39" t="s">
        <v>489</v>
      </c>
      <c r="T131" s="39" t="s">
        <v>338</v>
      </c>
      <c r="U131" s="34" t="s">
        <v>490</v>
      </c>
      <c r="V131" s="153"/>
      <c r="W131" s="657">
        <f t="shared" si="1015"/>
        <v>2</v>
      </c>
      <c r="X131" s="510">
        <f t="shared" si="1016"/>
        <v>1</v>
      </c>
      <c r="Y131" s="41" t="s">
        <v>627</v>
      </c>
      <c r="Z131" s="510">
        <f t="shared" si="1017"/>
        <v>1</v>
      </c>
      <c r="AA131" s="41" t="s">
        <v>627</v>
      </c>
      <c r="AB131" s="510">
        <f t="shared" si="1018"/>
        <v>0</v>
      </c>
      <c r="AC131" s="40"/>
      <c r="AD131" s="510">
        <f t="shared" si="1019"/>
        <v>0</v>
      </c>
      <c r="AE131" s="40"/>
      <c r="AF131" s="40"/>
      <c r="AG131" s="40"/>
      <c r="AH131" s="40"/>
      <c r="AI131" s="510">
        <f t="shared" si="1020"/>
        <v>0</v>
      </c>
      <c r="AJ131" s="40"/>
      <c r="AK131" s="44"/>
      <c r="AL131" s="40"/>
      <c r="AM131" s="351">
        <f t="shared" si="1021"/>
        <v>0</v>
      </c>
      <c r="AN131" s="40"/>
      <c r="AO131" s="40"/>
      <c r="AP131" s="40"/>
      <c r="AQ131" s="40"/>
      <c r="AR131" s="40"/>
      <c r="AS131" s="40"/>
      <c r="AT131" s="40"/>
      <c r="AU131" s="40"/>
      <c r="AV131" s="40"/>
      <c r="AW131" s="40"/>
      <c r="AX131" s="40"/>
      <c r="AY131" s="44"/>
      <c r="AZ131" s="40"/>
      <c r="BA131" s="44"/>
      <c r="BB131" s="40"/>
      <c r="BC131" s="510">
        <f t="shared" si="1022"/>
        <v>0</v>
      </c>
      <c r="BD131" s="40"/>
      <c r="BE131" s="40"/>
      <c r="BF131" s="510">
        <f t="shared" si="1023"/>
        <v>0</v>
      </c>
      <c r="BG131" s="40"/>
      <c r="BH131" s="40"/>
      <c r="BI131" s="40"/>
      <c r="BJ131" s="40"/>
      <c r="BK131" s="657">
        <f t="shared" si="1024"/>
        <v>0</v>
      </c>
      <c r="BL131" s="41" t="s">
        <v>627</v>
      </c>
      <c r="BM131" s="40"/>
      <c r="BN131" s="510">
        <f t="shared" si="1025"/>
        <v>0</v>
      </c>
      <c r="BO131" s="40"/>
      <c r="BP131" s="40"/>
      <c r="BQ131" s="40"/>
      <c r="BR131" s="510">
        <f t="shared" si="1026"/>
        <v>0</v>
      </c>
      <c r="BS131" s="40"/>
      <c r="BT131" s="40"/>
      <c r="BU131" s="510">
        <f t="shared" si="1027"/>
        <v>0</v>
      </c>
      <c r="BV131" s="40"/>
      <c r="BW131" s="510">
        <f t="shared" si="1028"/>
        <v>0</v>
      </c>
      <c r="BX131" s="40"/>
      <c r="BZ131" s="510">
        <f t="shared" si="1029"/>
        <v>0</v>
      </c>
      <c r="CA131" s="40"/>
      <c r="CB131" s="40"/>
      <c r="CC131" s="40"/>
      <c r="CD131" s="40"/>
      <c r="CE131" s="657">
        <f t="shared" si="1030"/>
        <v>0</v>
      </c>
      <c r="CF131" s="40"/>
      <c r="CG131" s="510">
        <f t="shared" si="1031"/>
        <v>0</v>
      </c>
      <c r="CH131" s="40"/>
      <c r="CI131" s="44"/>
      <c r="CJ131" s="40"/>
      <c r="CK131" s="40"/>
      <c r="CL131" s="351">
        <f t="shared" si="1032"/>
        <v>0</v>
      </c>
      <c r="CM131" s="40"/>
      <c r="CN131" s="40"/>
      <c r="CO131" s="40"/>
      <c r="CP131" s="351">
        <f t="shared" si="1033"/>
        <v>0</v>
      </c>
      <c r="CQ131" s="40"/>
      <c r="CR131" s="40"/>
      <c r="CS131" s="40"/>
      <c r="CT131" s="40"/>
      <c r="CU131" s="40"/>
      <c r="CV131" s="40"/>
      <c r="CW131" s="40"/>
      <c r="CX131" s="351">
        <f t="shared" si="1034"/>
        <v>0</v>
      </c>
      <c r="CY131" s="40"/>
      <c r="CZ131" s="40"/>
      <c r="DA131" s="40"/>
      <c r="DB131" s="40"/>
      <c r="DC131" s="510">
        <f t="shared" si="1035"/>
        <v>0</v>
      </c>
      <c r="DD131" s="40"/>
      <c r="DE131" s="40"/>
      <c r="DF131" s="40"/>
      <c r="DG131" s="40"/>
      <c r="DH131" s="40"/>
      <c r="DI131" s="40"/>
      <c r="DJ131" s="40"/>
      <c r="DK131" s="40"/>
      <c r="DL131" s="40"/>
      <c r="DM131" s="40"/>
      <c r="DN131" s="40"/>
      <c r="DO131" s="510">
        <f t="shared" si="1036"/>
        <v>0</v>
      </c>
      <c r="DP131" s="40"/>
      <c r="DQ131" s="40"/>
      <c r="DR131" s="40"/>
      <c r="DS131" s="510">
        <f t="shared" si="1037"/>
        <v>0</v>
      </c>
      <c r="DT131" s="40"/>
      <c r="DU131" s="40"/>
      <c r="DV131" s="40"/>
      <c r="DW131" s="40"/>
      <c r="DX131" s="40"/>
      <c r="DY131" s="40"/>
      <c r="DZ131" s="40"/>
      <c r="EA131" s="657">
        <f t="shared" si="1038"/>
        <v>0</v>
      </c>
      <c r="EB131" s="40"/>
      <c r="EC131" s="510">
        <f t="shared" si="1039"/>
        <v>0</v>
      </c>
      <c r="ED131" s="351">
        <f t="shared" si="1040"/>
        <v>0</v>
      </c>
      <c r="EE131" s="40"/>
      <c r="EF131" s="40"/>
      <c r="EG131" s="40"/>
      <c r="EH131" s="40"/>
      <c r="EI131" s="44"/>
      <c r="EJ131" s="40"/>
      <c r="EK131" s="351">
        <f t="shared" si="1041"/>
        <v>0</v>
      </c>
      <c r="EL131" s="40"/>
      <c r="EM131" s="40"/>
      <c r="EN131" s="44"/>
      <c r="EO131" s="40"/>
      <c r="EP131" s="351">
        <f t="shared" si="1042"/>
        <v>0</v>
      </c>
      <c r="EQ131" s="40"/>
      <c r="ER131" s="40"/>
      <c r="ES131" s="40"/>
      <c r="ET131" s="40"/>
      <c r="EU131" s="40"/>
      <c r="EV131" s="40"/>
      <c r="EW131" s="510">
        <f t="shared" si="1043"/>
        <v>0</v>
      </c>
      <c r="EX131" s="351">
        <f t="shared" si="1044"/>
        <v>0</v>
      </c>
      <c r="EY131" s="40"/>
      <c r="EZ131" s="40"/>
      <c r="FA131" s="351">
        <f t="shared" si="1045"/>
        <v>0</v>
      </c>
      <c r="FB131" s="40"/>
      <c r="FC131" s="40"/>
      <c r="FD131" s="40"/>
      <c r="FE131" s="44"/>
      <c r="FF131" s="40"/>
      <c r="FG131" s="351">
        <f t="shared" si="1046"/>
        <v>0</v>
      </c>
      <c r="FH131" s="40"/>
      <c r="FI131" s="40"/>
      <c r="FJ131" s="351">
        <f t="shared" si="1047"/>
        <v>0</v>
      </c>
      <c r="FK131" s="40"/>
      <c r="FL131" s="40"/>
      <c r="FM131" s="40"/>
      <c r="FN131" s="657">
        <f t="shared" si="1048"/>
        <v>0</v>
      </c>
      <c r="FO131" s="40"/>
      <c r="FP131" s="510">
        <f t="shared" si="1049"/>
        <v>0</v>
      </c>
      <c r="FQ131" s="40"/>
      <c r="FR131" s="44"/>
      <c r="FS131" s="40"/>
      <c r="FT131" s="351">
        <f t="shared" si="1050"/>
        <v>0</v>
      </c>
      <c r="FU131" s="40"/>
      <c r="FV131" s="40"/>
      <c r="FW131" s="40"/>
      <c r="FX131" s="40"/>
      <c r="FY131" s="40"/>
      <c r="FZ131" s="44"/>
      <c r="GA131" s="40"/>
      <c r="GB131" s="510">
        <f t="shared" si="1051"/>
        <v>0</v>
      </c>
      <c r="GC131" s="40"/>
      <c r="GD131" s="40"/>
      <c r="GE131" s="40"/>
      <c r="GF131" s="510">
        <f t="shared" si="1052"/>
        <v>0</v>
      </c>
      <c r="GG131" s="40"/>
      <c r="GH131" s="657">
        <f t="shared" si="1053"/>
        <v>2</v>
      </c>
      <c r="GI131" s="41" t="s">
        <v>627</v>
      </c>
      <c r="GJ131" s="510">
        <f t="shared" si="1054"/>
        <v>1</v>
      </c>
      <c r="GK131" s="41" t="s">
        <v>627</v>
      </c>
      <c r="GL131" s="40"/>
      <c r="GM131" s="510">
        <f t="shared" si="1055"/>
        <v>1</v>
      </c>
      <c r="GN131" s="41"/>
      <c r="GO131" s="41" t="s">
        <v>627</v>
      </c>
      <c r="GP131" s="40"/>
      <c r="GQ131" s="40"/>
      <c r="GR131" s="41"/>
      <c r="GS131" s="657">
        <f t="shared" si="1056"/>
        <v>0</v>
      </c>
      <c r="GT131" s="40"/>
      <c r="GU131" s="510">
        <f t="shared" si="1057"/>
        <v>0</v>
      </c>
      <c r="GV131" s="351">
        <f t="shared" si="1058"/>
        <v>0</v>
      </c>
      <c r="GW131" s="40"/>
      <c r="GX131" s="40"/>
      <c r="GY131" s="351">
        <f t="shared" si="1059"/>
        <v>0</v>
      </c>
      <c r="GZ131" s="40"/>
      <c r="HA131" s="40"/>
      <c r="HB131" s="40"/>
      <c r="HC131" s="40"/>
      <c r="HD131" s="40"/>
      <c r="HE131" s="40"/>
      <c r="HF131" s="40"/>
      <c r="HG131" s="40"/>
      <c r="HH131" s="510">
        <f t="shared" si="1060"/>
        <v>0</v>
      </c>
      <c r="HI131" s="40"/>
      <c r="HJ131" s="40"/>
      <c r="HK131" s="40"/>
      <c r="HL131" s="40"/>
      <c r="HM131" s="40"/>
      <c r="HN131" s="40"/>
      <c r="HO131" s="510">
        <f t="shared" si="1061"/>
        <v>0</v>
      </c>
      <c r="HP131" s="351">
        <f t="shared" si="1062"/>
        <v>0</v>
      </c>
      <c r="HQ131" s="40"/>
      <c r="HR131" s="40"/>
      <c r="HS131" s="40"/>
      <c r="HT131" s="351">
        <f t="shared" si="1063"/>
        <v>0</v>
      </c>
      <c r="HU131" s="40"/>
      <c r="HV131" s="40"/>
      <c r="HW131" s="40"/>
      <c r="HX131" s="40"/>
      <c r="HY131" s="44"/>
      <c r="HZ131" s="40"/>
      <c r="IA131" s="657">
        <f t="shared" si="1064"/>
        <v>0</v>
      </c>
      <c r="IB131" s="510">
        <f t="shared" si="1065"/>
        <v>0</v>
      </c>
      <c r="IC131" s="40"/>
      <c r="ID131" s="40"/>
      <c r="IE131" s="40"/>
      <c r="IF131" s="40"/>
      <c r="IG131" s="40"/>
      <c r="IH131" s="40"/>
      <c r="II131" s="40"/>
      <c r="IJ131" s="40"/>
      <c r="IK131" s="657">
        <f t="shared" si="1066"/>
        <v>0</v>
      </c>
      <c r="IL131" s="510">
        <f t="shared" si="1067"/>
        <v>0</v>
      </c>
      <c r="IM131" s="40"/>
      <c r="IN131" s="40"/>
      <c r="IO131" s="40"/>
      <c r="IP131" s="40"/>
      <c r="IQ131" s="40"/>
      <c r="IR131" s="40"/>
      <c r="IS131" s="657">
        <f t="shared" si="1068"/>
        <v>0</v>
      </c>
      <c r="IT131" s="40"/>
      <c r="IU131" s="40"/>
      <c r="IV131" s="510">
        <f t="shared" si="1069"/>
        <v>0</v>
      </c>
      <c r="IW131" s="40"/>
      <c r="IX131" s="40"/>
      <c r="IY131" s="44"/>
      <c r="IZ131" s="40"/>
      <c r="JA131" s="40"/>
      <c r="JB131" s="44"/>
      <c r="JC131" s="40"/>
      <c r="JD131" s="40"/>
      <c r="JE131" s="40"/>
      <c r="JF131" s="44"/>
      <c r="JG131" s="40"/>
      <c r="JH131" s="510">
        <f t="shared" si="1070"/>
        <v>0</v>
      </c>
      <c r="JI131" s="40"/>
      <c r="JJ131" s="40"/>
      <c r="JK131" s="40"/>
      <c r="JL131" s="40"/>
      <c r="JM131" s="510">
        <f t="shared" si="1071"/>
        <v>0</v>
      </c>
      <c r="JN131" s="40"/>
      <c r="JO131" s="513"/>
      <c r="JP131" s="657">
        <f t="shared" si="1072"/>
        <v>0</v>
      </c>
      <c r="JQ131" s="510">
        <f t="shared" si="1073"/>
        <v>0</v>
      </c>
      <c r="JR131" s="436"/>
      <c r="JS131" s="40"/>
      <c r="JT131" s="40"/>
      <c r="JU131" s="40"/>
      <c r="JV131" s="40"/>
      <c r="JW131" s="40"/>
      <c r="JX131" s="40"/>
      <c r="JY131" s="40"/>
      <c r="JZ131" s="40"/>
      <c r="KA131" s="40"/>
      <c r="KB131" s="40"/>
      <c r="KC131" s="40"/>
      <c r="KD131" s="510">
        <f t="shared" si="1074"/>
        <v>0</v>
      </c>
      <c r="KE131" s="40"/>
      <c r="KF131" s="40"/>
      <c r="KG131" s="40"/>
      <c r="KH131" s="510">
        <f t="shared" si="1075"/>
        <v>0</v>
      </c>
      <c r="KI131" s="40"/>
      <c r="KJ131" s="40"/>
      <c r="KK131" s="40"/>
      <c r="KL131" s="40"/>
      <c r="KM131" s="510">
        <f t="shared" si="1076"/>
        <v>0</v>
      </c>
      <c r="KN131" s="40"/>
      <c r="KO131" s="40"/>
      <c r="KP131" s="40"/>
      <c r="KQ131" s="510">
        <f t="shared" si="1077"/>
        <v>0</v>
      </c>
      <c r="KR131" s="40"/>
      <c r="KS131" s="40"/>
      <c r="KT131" s="40"/>
      <c r="KU131" s="657">
        <f t="shared" si="1078"/>
        <v>0</v>
      </c>
      <c r="KV131" s="510">
        <f t="shared" si="1079"/>
        <v>0</v>
      </c>
      <c r="KW131" s="40"/>
      <c r="KX131" s="40"/>
      <c r="KY131" s="40"/>
      <c r="KZ131" s="40"/>
      <c r="LA131" s="40"/>
      <c r="LB131" s="510">
        <f t="shared" si="1080"/>
        <v>0</v>
      </c>
      <c r="LC131" s="40"/>
      <c r="LD131" s="40"/>
      <c r="LE131" s="40"/>
      <c r="LF131" s="351">
        <f t="shared" si="1081"/>
        <v>0</v>
      </c>
      <c r="LG131" s="40"/>
      <c r="LH131" s="40"/>
      <c r="LI131" s="40"/>
      <c r="LJ131" s="510">
        <f t="shared" si="1082"/>
        <v>0</v>
      </c>
      <c r="LK131" s="40"/>
      <c r="LL131" s="40"/>
      <c r="LM131" s="40"/>
      <c r="LN131" s="40"/>
      <c r="LO131" s="40"/>
      <c r="LP131" s="40"/>
      <c r="LQ131" s="40"/>
      <c r="LR131" s="40"/>
      <c r="LS131" s="40"/>
      <c r="LT131" s="40"/>
      <c r="LU131" s="40"/>
      <c r="LV131" s="40"/>
      <c r="LW131" s="40"/>
      <c r="LX131" s="40"/>
      <c r="LY131" s="510">
        <f t="shared" si="1083"/>
        <v>0</v>
      </c>
      <c r="LZ131" s="40"/>
      <c r="MA131" s="40"/>
      <c r="MB131" s="40"/>
      <c r="MC131" s="40"/>
      <c r="MD131" s="40"/>
      <c r="ME131" s="510">
        <f t="shared" si="1084"/>
        <v>0</v>
      </c>
      <c r="MF131" s="40"/>
      <c r="MG131" s="40"/>
      <c r="MH131" s="40"/>
      <c r="MI131" s="40"/>
      <c r="MJ131" s="510">
        <f t="shared" si="1085"/>
        <v>0</v>
      </c>
      <c r="MK131" s="40"/>
      <c r="ML131" s="40"/>
      <c r="MM131" s="40"/>
      <c r="MN131" s="40"/>
      <c r="MO131" s="40"/>
      <c r="MP131" s="40"/>
      <c r="MQ131" s="163"/>
      <c r="MR131" s="40"/>
      <c r="MS131" s="40"/>
      <c r="MT131" s="40"/>
      <c r="MU131" s="40"/>
      <c r="MV131" s="40"/>
      <c r="MW131" s="40"/>
      <c r="MX131" s="40"/>
      <c r="MY131" s="40"/>
      <c r="MZ131" s="40"/>
      <c r="NA131" s="34" t="s">
        <v>1145</v>
      </c>
      <c r="NB131" s="34" t="s">
        <v>1049</v>
      </c>
      <c r="NC131" s="34" t="s">
        <v>1146</v>
      </c>
      <c r="ND131" s="34"/>
    </row>
    <row r="132" spans="1:368" ht="22" customHeight="1">
      <c r="A132" s="1248">
        <v>94</v>
      </c>
      <c r="B132" s="50" t="s">
        <v>496</v>
      </c>
      <c r="C132" s="51">
        <v>2022</v>
      </c>
      <c r="D132" s="34" t="s">
        <v>119</v>
      </c>
      <c r="E132" s="34" t="s">
        <v>120</v>
      </c>
      <c r="F132" s="34" t="s">
        <v>154</v>
      </c>
      <c r="G132" s="35">
        <v>75</v>
      </c>
      <c r="H132" s="42">
        <v>0.53300000000000003</v>
      </c>
      <c r="I132" s="43" t="s">
        <v>39</v>
      </c>
      <c r="J132" s="2" t="s">
        <v>497</v>
      </c>
      <c r="K132" s="52" t="s">
        <v>132</v>
      </c>
      <c r="L132" s="52" t="s">
        <v>122</v>
      </c>
      <c r="M132" s="2" t="s">
        <v>498</v>
      </c>
      <c r="N132" s="2" t="s">
        <v>499</v>
      </c>
      <c r="O132" s="2" t="s">
        <v>500</v>
      </c>
      <c r="P132" s="42">
        <v>0</v>
      </c>
      <c r="Q132" s="2" t="s">
        <v>157</v>
      </c>
      <c r="R132" s="34" t="s">
        <v>299</v>
      </c>
      <c r="S132" s="39" t="s">
        <v>501</v>
      </c>
      <c r="T132" s="39" t="s">
        <v>338</v>
      </c>
      <c r="U132" s="34" t="s">
        <v>502</v>
      </c>
      <c r="V132" s="153"/>
      <c r="W132" s="657">
        <f t="shared" si="1015"/>
        <v>1</v>
      </c>
      <c r="X132" s="510">
        <f t="shared" si="1016"/>
        <v>0</v>
      </c>
      <c r="Y132" s="40"/>
      <c r="Z132" s="510">
        <f t="shared" si="1017"/>
        <v>0</v>
      </c>
      <c r="AA132" s="40"/>
      <c r="AB132" s="510">
        <f t="shared" si="1018"/>
        <v>0</v>
      </c>
      <c r="AC132" s="40"/>
      <c r="AD132" s="510">
        <f t="shared" si="1019"/>
        <v>1</v>
      </c>
      <c r="AE132" s="40"/>
      <c r="AF132" s="40"/>
      <c r="AG132" s="40"/>
      <c r="AH132" s="41" t="s">
        <v>627</v>
      </c>
      <c r="AI132" s="510">
        <f t="shared" si="1020"/>
        <v>0</v>
      </c>
      <c r="AJ132" s="40"/>
      <c r="AK132" s="44"/>
      <c r="AL132" s="40"/>
      <c r="AM132" s="351">
        <f t="shared" si="1021"/>
        <v>0</v>
      </c>
      <c r="AN132" s="40"/>
      <c r="AO132" s="40"/>
      <c r="AP132" s="40"/>
      <c r="AQ132" s="40"/>
      <c r="AR132" s="40"/>
      <c r="AS132" s="40"/>
      <c r="AT132" s="40"/>
      <c r="AU132" s="40"/>
      <c r="AV132" s="40"/>
      <c r="AW132" s="40"/>
      <c r="AX132" s="40"/>
      <c r="AY132" s="44"/>
      <c r="AZ132" s="40"/>
      <c r="BA132" s="44"/>
      <c r="BB132" s="40"/>
      <c r="BC132" s="510">
        <f t="shared" si="1022"/>
        <v>0</v>
      </c>
      <c r="BD132" s="40"/>
      <c r="BE132" s="40"/>
      <c r="BF132" s="510">
        <f t="shared" si="1023"/>
        <v>0</v>
      </c>
      <c r="BG132" s="40"/>
      <c r="BH132" s="40"/>
      <c r="BI132" s="40"/>
      <c r="BJ132" s="40"/>
      <c r="BK132" s="657">
        <f t="shared" si="1024"/>
        <v>0</v>
      </c>
      <c r="BL132" s="40"/>
      <c r="BM132" s="40"/>
      <c r="BN132" s="510">
        <f t="shared" si="1025"/>
        <v>0</v>
      </c>
      <c r="BO132" s="40"/>
      <c r="BP132" s="40"/>
      <c r="BQ132" s="40"/>
      <c r="BR132" s="510">
        <f t="shared" si="1026"/>
        <v>0</v>
      </c>
      <c r="BS132" s="40"/>
      <c r="BT132" s="40"/>
      <c r="BU132" s="510">
        <f t="shared" si="1027"/>
        <v>0</v>
      </c>
      <c r="BV132" s="40"/>
      <c r="BW132" s="510">
        <f t="shared" si="1028"/>
        <v>0</v>
      </c>
      <c r="BX132" s="40"/>
      <c r="BZ132" s="510">
        <f t="shared" si="1029"/>
        <v>0</v>
      </c>
      <c r="CA132" s="40"/>
      <c r="CB132" s="40"/>
      <c r="CC132" s="40"/>
      <c r="CD132" s="40"/>
      <c r="CE132" s="657">
        <f t="shared" si="1030"/>
        <v>2</v>
      </c>
      <c r="CF132" s="40"/>
      <c r="CG132" s="510">
        <f t="shared" si="1031"/>
        <v>1</v>
      </c>
      <c r="CH132" s="40"/>
      <c r="CI132" s="44"/>
      <c r="CJ132" s="40"/>
      <c r="CK132" s="40"/>
      <c r="CL132" s="351">
        <f t="shared" si="1032"/>
        <v>0</v>
      </c>
      <c r="CM132" s="40"/>
      <c r="CN132" s="40"/>
      <c r="CO132" s="40"/>
      <c r="CP132" s="351">
        <f t="shared" si="1033"/>
        <v>1</v>
      </c>
      <c r="CQ132" s="40"/>
      <c r="CR132" s="41" t="s">
        <v>627</v>
      </c>
      <c r="CS132" s="40"/>
      <c r="CT132" s="40"/>
      <c r="CU132" s="40"/>
      <c r="CV132" s="40"/>
      <c r="CW132" s="40"/>
      <c r="CX132" s="351">
        <f t="shared" si="1034"/>
        <v>0</v>
      </c>
      <c r="CY132" s="40"/>
      <c r="CZ132" s="40"/>
      <c r="DA132" s="40"/>
      <c r="DB132" s="40"/>
      <c r="DC132" s="510">
        <f t="shared" si="1035"/>
        <v>0</v>
      </c>
      <c r="DD132" s="40"/>
      <c r="DE132" s="40"/>
      <c r="DF132" s="40"/>
      <c r="DG132" s="40"/>
      <c r="DH132" s="40"/>
      <c r="DI132" s="40"/>
      <c r="DJ132" s="40"/>
      <c r="DK132" s="40"/>
      <c r="DL132" s="40"/>
      <c r="DM132" s="40"/>
      <c r="DN132" s="40"/>
      <c r="DO132" s="510">
        <f t="shared" si="1036"/>
        <v>0</v>
      </c>
      <c r="DP132" s="40"/>
      <c r="DQ132" s="40"/>
      <c r="DR132" s="40"/>
      <c r="DS132" s="510">
        <f t="shared" si="1037"/>
        <v>0</v>
      </c>
      <c r="DT132" s="40"/>
      <c r="DU132" s="40"/>
      <c r="DV132" s="40"/>
      <c r="DW132" s="40"/>
      <c r="DX132" s="40"/>
      <c r="DY132" s="40"/>
      <c r="DZ132" s="40"/>
      <c r="EA132" s="657">
        <f t="shared" si="1038"/>
        <v>2</v>
      </c>
      <c r="EB132" s="40"/>
      <c r="EC132" s="510">
        <f t="shared" si="1039"/>
        <v>1</v>
      </c>
      <c r="ED132" s="351">
        <f t="shared" si="1040"/>
        <v>0</v>
      </c>
      <c r="EE132" s="40"/>
      <c r="EF132" s="40"/>
      <c r="EG132" s="40"/>
      <c r="EH132" s="40"/>
      <c r="EI132" s="44"/>
      <c r="EJ132" s="40"/>
      <c r="EK132" s="351">
        <f t="shared" si="1041"/>
        <v>1</v>
      </c>
      <c r="EL132" s="41" t="s">
        <v>627</v>
      </c>
      <c r="EM132" s="41"/>
      <c r="EN132" s="44"/>
      <c r="EO132" s="40"/>
      <c r="EP132" s="351">
        <f t="shared" si="1042"/>
        <v>0</v>
      </c>
      <c r="EQ132" s="40"/>
      <c r="ER132" s="40"/>
      <c r="ES132" s="40"/>
      <c r="ET132" s="40"/>
      <c r="EU132" s="40"/>
      <c r="EV132" s="40"/>
      <c r="EW132" s="510">
        <f t="shared" si="1043"/>
        <v>0</v>
      </c>
      <c r="EX132" s="351">
        <f t="shared" si="1044"/>
        <v>0</v>
      </c>
      <c r="EY132" s="40"/>
      <c r="EZ132" s="40"/>
      <c r="FA132" s="351">
        <f t="shared" si="1045"/>
        <v>0</v>
      </c>
      <c r="FB132" s="40"/>
      <c r="FC132" s="40"/>
      <c r="FD132" s="40"/>
      <c r="FE132" s="44"/>
      <c r="FF132" s="40"/>
      <c r="FG132" s="351">
        <f t="shared" si="1046"/>
        <v>0</v>
      </c>
      <c r="FH132" s="40"/>
      <c r="FI132" s="40"/>
      <c r="FJ132" s="351">
        <f t="shared" si="1047"/>
        <v>0</v>
      </c>
      <c r="FK132" s="40"/>
      <c r="FL132" s="40"/>
      <c r="FM132" s="40"/>
      <c r="FN132" s="657">
        <f t="shared" si="1048"/>
        <v>2</v>
      </c>
      <c r="FO132" s="40"/>
      <c r="FP132" s="510">
        <f t="shared" si="1049"/>
        <v>1</v>
      </c>
      <c r="FQ132" s="40"/>
      <c r="FR132" s="44"/>
      <c r="FS132" s="40"/>
      <c r="FT132" s="351">
        <f t="shared" si="1050"/>
        <v>0</v>
      </c>
      <c r="FU132" s="40"/>
      <c r="FV132" s="40"/>
      <c r="FW132" s="40"/>
      <c r="FX132" s="40"/>
      <c r="FY132" s="40"/>
      <c r="FZ132" s="44"/>
      <c r="GA132" s="40"/>
      <c r="GB132" s="510">
        <f t="shared" si="1051"/>
        <v>1</v>
      </c>
      <c r="GC132" s="41" t="s">
        <v>627</v>
      </c>
      <c r="GD132" s="40"/>
      <c r="GE132" s="40"/>
      <c r="GF132" s="510">
        <f t="shared" si="1052"/>
        <v>0</v>
      </c>
      <c r="GG132" s="40"/>
      <c r="GH132" s="657">
        <f t="shared" si="1053"/>
        <v>0</v>
      </c>
      <c r="GI132" s="40"/>
      <c r="GJ132" s="510">
        <f t="shared" si="1054"/>
        <v>0</v>
      </c>
      <c r="GK132" s="40"/>
      <c r="GL132" s="40"/>
      <c r="GM132" s="510">
        <f t="shared" si="1055"/>
        <v>0</v>
      </c>
      <c r="GN132" s="40"/>
      <c r="GO132" s="40"/>
      <c r="GP132" s="40"/>
      <c r="GQ132" s="40"/>
      <c r="GR132" s="40"/>
      <c r="GS132" s="657">
        <f t="shared" si="1056"/>
        <v>0</v>
      </c>
      <c r="GT132" s="40"/>
      <c r="GU132" s="510">
        <f t="shared" si="1057"/>
        <v>0</v>
      </c>
      <c r="GV132" s="351">
        <f t="shared" si="1058"/>
        <v>0</v>
      </c>
      <c r="GW132" s="40"/>
      <c r="GX132" s="40"/>
      <c r="GY132" s="351">
        <f t="shared" si="1059"/>
        <v>0</v>
      </c>
      <c r="GZ132" s="40"/>
      <c r="HA132" s="40"/>
      <c r="HB132" s="40"/>
      <c r="HC132" s="40"/>
      <c r="HD132" s="40"/>
      <c r="HE132" s="40"/>
      <c r="HF132" s="40"/>
      <c r="HG132" s="40"/>
      <c r="HH132" s="510">
        <f t="shared" si="1060"/>
        <v>0</v>
      </c>
      <c r="HI132" s="40"/>
      <c r="HJ132" s="40"/>
      <c r="HK132" s="40"/>
      <c r="HL132" s="40"/>
      <c r="HM132" s="40"/>
      <c r="HN132" s="40"/>
      <c r="HO132" s="510">
        <f t="shared" si="1061"/>
        <v>0</v>
      </c>
      <c r="HP132" s="351">
        <f t="shared" si="1062"/>
        <v>0</v>
      </c>
      <c r="HQ132" s="40"/>
      <c r="HR132" s="40"/>
      <c r="HS132" s="40"/>
      <c r="HT132" s="351">
        <f t="shared" si="1063"/>
        <v>0</v>
      </c>
      <c r="HU132" s="40"/>
      <c r="HV132" s="40"/>
      <c r="HW132" s="40"/>
      <c r="HX132" s="40"/>
      <c r="HY132" s="44"/>
      <c r="HZ132" s="40"/>
      <c r="IA132" s="657">
        <f t="shared" si="1064"/>
        <v>0</v>
      </c>
      <c r="IB132" s="510">
        <f t="shared" si="1065"/>
        <v>0</v>
      </c>
      <c r="IC132" s="40"/>
      <c r="ID132" s="40"/>
      <c r="IE132" s="40"/>
      <c r="IF132" s="40"/>
      <c r="IG132" s="40"/>
      <c r="IH132" s="40"/>
      <c r="II132" s="40"/>
      <c r="IJ132" s="40"/>
      <c r="IK132" s="657">
        <f t="shared" si="1066"/>
        <v>0</v>
      </c>
      <c r="IL132" s="510">
        <f t="shared" si="1067"/>
        <v>0</v>
      </c>
      <c r="IM132" s="40"/>
      <c r="IN132" s="40"/>
      <c r="IO132" s="40"/>
      <c r="IP132" s="40"/>
      <c r="IQ132" s="40"/>
      <c r="IR132" s="40"/>
      <c r="IS132" s="657">
        <f t="shared" si="1068"/>
        <v>0</v>
      </c>
      <c r="IT132" s="40"/>
      <c r="IU132" s="40"/>
      <c r="IV132" s="510">
        <f t="shared" si="1069"/>
        <v>0</v>
      </c>
      <c r="IW132" s="40"/>
      <c r="IX132" s="40"/>
      <c r="IY132" s="44"/>
      <c r="IZ132" s="40"/>
      <c r="JA132" s="40"/>
      <c r="JB132" s="44"/>
      <c r="JC132" s="40"/>
      <c r="JD132" s="40"/>
      <c r="JE132" s="40"/>
      <c r="JF132" s="44"/>
      <c r="JG132" s="40"/>
      <c r="JH132" s="510">
        <f t="shared" si="1070"/>
        <v>0</v>
      </c>
      <c r="JI132" s="40"/>
      <c r="JJ132" s="40"/>
      <c r="JK132" s="40"/>
      <c r="JL132" s="40"/>
      <c r="JM132" s="510">
        <f t="shared" si="1071"/>
        <v>0</v>
      </c>
      <c r="JN132" s="40"/>
      <c r="JO132" s="513"/>
      <c r="JP132" s="657">
        <f t="shared" si="1072"/>
        <v>0</v>
      </c>
      <c r="JQ132" s="510">
        <f t="shared" si="1073"/>
        <v>0</v>
      </c>
      <c r="JR132" s="436"/>
      <c r="JS132" s="40"/>
      <c r="JT132" s="40"/>
      <c r="JU132" s="40"/>
      <c r="JV132" s="40"/>
      <c r="JW132" s="40"/>
      <c r="JX132" s="40"/>
      <c r="JY132" s="40"/>
      <c r="JZ132" s="40"/>
      <c r="KA132" s="40"/>
      <c r="KB132" s="40"/>
      <c r="KC132" s="40"/>
      <c r="KD132" s="510">
        <f t="shared" si="1074"/>
        <v>0</v>
      </c>
      <c r="KE132" s="40"/>
      <c r="KF132" s="40"/>
      <c r="KG132" s="40"/>
      <c r="KH132" s="510">
        <f t="shared" si="1075"/>
        <v>0</v>
      </c>
      <c r="KI132" s="40"/>
      <c r="KJ132" s="40"/>
      <c r="KK132" s="40"/>
      <c r="KL132" s="40"/>
      <c r="KM132" s="510">
        <f t="shared" si="1076"/>
        <v>0</v>
      </c>
      <c r="KN132" s="40"/>
      <c r="KO132" s="40"/>
      <c r="KP132" s="40"/>
      <c r="KQ132" s="510">
        <f t="shared" si="1077"/>
        <v>0</v>
      </c>
      <c r="KR132" s="40"/>
      <c r="KS132" s="40"/>
      <c r="KT132" s="40"/>
      <c r="KU132" s="657">
        <f t="shared" si="1078"/>
        <v>0</v>
      </c>
      <c r="KV132" s="510">
        <f t="shared" si="1079"/>
        <v>0</v>
      </c>
      <c r="KW132" s="40"/>
      <c r="KX132" s="40"/>
      <c r="KY132" s="40"/>
      <c r="KZ132" s="40"/>
      <c r="LA132" s="40"/>
      <c r="LB132" s="510">
        <f t="shared" si="1080"/>
        <v>0</v>
      </c>
      <c r="LC132" s="40"/>
      <c r="LD132" s="40"/>
      <c r="LE132" s="40"/>
      <c r="LF132" s="351">
        <f t="shared" si="1081"/>
        <v>0</v>
      </c>
      <c r="LG132" s="40"/>
      <c r="LH132" s="40"/>
      <c r="LI132" s="40"/>
      <c r="LJ132" s="510">
        <f t="shared" si="1082"/>
        <v>0</v>
      </c>
      <c r="LK132" s="40"/>
      <c r="LL132" s="40"/>
      <c r="LM132" s="40"/>
      <c r="LN132" s="40"/>
      <c r="LO132" s="40"/>
      <c r="LP132" s="40"/>
      <c r="LQ132" s="40"/>
      <c r="LR132" s="40"/>
      <c r="LS132" s="40"/>
      <c r="LT132" s="40"/>
      <c r="LU132" s="40"/>
      <c r="LV132" s="40"/>
      <c r="LW132" s="40"/>
      <c r="LX132" s="40"/>
      <c r="LY132" s="510">
        <f t="shared" si="1083"/>
        <v>0</v>
      </c>
      <c r="LZ132" s="40"/>
      <c r="MA132" s="40"/>
      <c r="MB132" s="40"/>
      <c r="MC132" s="40"/>
      <c r="MD132" s="40"/>
      <c r="ME132" s="510">
        <f t="shared" si="1084"/>
        <v>0</v>
      </c>
      <c r="MF132" s="40"/>
      <c r="MG132" s="40"/>
      <c r="MH132" s="40"/>
      <c r="MI132" s="40"/>
      <c r="MJ132" s="510">
        <f t="shared" si="1085"/>
        <v>0</v>
      </c>
      <c r="MK132" s="40"/>
      <c r="ML132" s="40"/>
      <c r="MM132" s="40"/>
      <c r="MN132" s="40"/>
      <c r="MO132" s="40"/>
      <c r="MP132" s="40"/>
      <c r="MQ132" s="163"/>
      <c r="MR132" s="40"/>
      <c r="MS132" s="40"/>
      <c r="MT132" s="40"/>
      <c r="MU132" s="40"/>
      <c r="MV132" s="40"/>
      <c r="MW132" s="40"/>
      <c r="MX132" s="40"/>
      <c r="MY132" s="40"/>
      <c r="MZ132" s="40"/>
      <c r="NA132" s="34" t="s">
        <v>1150</v>
      </c>
      <c r="NB132" s="34" t="s">
        <v>1151</v>
      </c>
      <c r="NC132" s="34" t="s">
        <v>1152</v>
      </c>
      <c r="ND132" s="34"/>
    </row>
    <row r="133" spans="1:368" s="74" customFormat="1">
      <c r="A133" s="1264"/>
      <c r="B133" s="1224" t="s">
        <v>1371</v>
      </c>
      <c r="D133" s="75" t="s">
        <v>640</v>
      </c>
      <c r="E133" s="75" t="s">
        <v>640</v>
      </c>
      <c r="F133" s="75" t="s">
        <v>640</v>
      </c>
      <c r="G133" s="76" t="s">
        <v>640</v>
      </c>
      <c r="H133" s="77" t="s">
        <v>640</v>
      </c>
      <c r="I133" s="78" t="s">
        <v>640</v>
      </c>
      <c r="J133" s="18" t="s">
        <v>640</v>
      </c>
      <c r="K133" s="79" t="s">
        <v>640</v>
      </c>
      <c r="L133" s="79" t="s">
        <v>640</v>
      </c>
      <c r="M133" s="18" t="s">
        <v>640</v>
      </c>
      <c r="N133" s="18" t="s">
        <v>640</v>
      </c>
      <c r="O133" s="18" t="s">
        <v>640</v>
      </c>
      <c r="P133" s="77" t="s">
        <v>640</v>
      </c>
      <c r="Q133" s="18" t="s">
        <v>640</v>
      </c>
      <c r="R133" s="75" t="s">
        <v>299</v>
      </c>
      <c r="S133" s="80" t="s">
        <v>1285</v>
      </c>
      <c r="T133" s="81"/>
      <c r="U133" s="75"/>
      <c r="V133" s="274"/>
      <c r="W133" s="657">
        <f t="shared" si="1015"/>
        <v>5</v>
      </c>
      <c r="X133" s="510">
        <f t="shared" si="1016"/>
        <v>1</v>
      </c>
      <c r="Y133" s="82" t="s">
        <v>627</v>
      </c>
      <c r="Z133" s="510">
        <f t="shared" si="1017"/>
        <v>0</v>
      </c>
      <c r="AA133" s="82"/>
      <c r="AB133" s="510">
        <f t="shared" si="1018"/>
        <v>0</v>
      </c>
      <c r="AC133" s="82"/>
      <c r="AD133" s="510">
        <f t="shared" si="1019"/>
        <v>1</v>
      </c>
      <c r="AE133" s="82" t="s">
        <v>627</v>
      </c>
      <c r="AF133" s="82"/>
      <c r="AG133" s="82"/>
      <c r="AH133" s="82"/>
      <c r="AI133" s="510">
        <f t="shared" si="1020"/>
        <v>2</v>
      </c>
      <c r="AJ133" s="82"/>
      <c r="AK133" s="275"/>
      <c r="AL133" s="82" t="s">
        <v>627</v>
      </c>
      <c r="AM133" s="351">
        <f t="shared" si="1021"/>
        <v>1</v>
      </c>
      <c r="AN133" s="82" t="s">
        <v>627</v>
      </c>
      <c r="AO133" s="82"/>
      <c r="AP133" s="82"/>
      <c r="AQ133" s="82"/>
      <c r="AR133" s="82"/>
      <c r="AS133" s="82"/>
      <c r="AT133" s="82"/>
      <c r="AU133" s="82"/>
      <c r="AV133" s="82"/>
      <c r="AW133" s="82"/>
      <c r="AX133" s="82"/>
      <c r="AY133" s="275"/>
      <c r="AZ133" s="82"/>
      <c r="BA133" s="275"/>
      <c r="BB133" s="82"/>
      <c r="BC133" s="522">
        <f t="shared" si="1022"/>
        <v>1</v>
      </c>
      <c r="BD133" s="82" t="s">
        <v>627</v>
      </c>
      <c r="BE133" s="82"/>
      <c r="BF133" s="522">
        <f>COUNTA(BG133:BJ133)</f>
        <v>0</v>
      </c>
      <c r="BG133" s="82"/>
      <c r="BH133" s="82"/>
      <c r="BI133" s="82"/>
      <c r="BJ133" s="82"/>
      <c r="BK133" s="657">
        <f t="shared" si="1024"/>
        <v>0</v>
      </c>
      <c r="BL133" s="82"/>
      <c r="BM133" s="82"/>
      <c r="BN133" s="510">
        <f>COUNTA(BO133:BQ133)</f>
        <v>0</v>
      </c>
      <c r="BO133" s="82"/>
      <c r="BP133" s="82"/>
      <c r="BQ133" s="82"/>
      <c r="BR133" s="510">
        <f>COUNTA(BS133:BT133)</f>
        <v>0</v>
      </c>
      <c r="BS133" s="82"/>
      <c r="BT133" s="82"/>
      <c r="BU133" s="510">
        <f t="shared" si="1027"/>
        <v>0</v>
      </c>
      <c r="BV133" s="82"/>
      <c r="BW133" s="510">
        <f t="shared" si="1028"/>
        <v>0</v>
      </c>
      <c r="BX133" s="82"/>
      <c r="BZ133" s="510">
        <f t="shared" si="1029"/>
        <v>0</v>
      </c>
      <c r="CA133" s="82"/>
      <c r="CB133" s="82"/>
      <c r="CC133" s="82"/>
      <c r="CD133" s="82"/>
      <c r="CE133" s="657">
        <f t="shared" si="1030"/>
        <v>3</v>
      </c>
      <c r="CF133" s="82"/>
      <c r="CG133" s="510">
        <f t="shared" si="1031"/>
        <v>2</v>
      </c>
      <c r="CH133" s="82"/>
      <c r="CI133" s="275"/>
      <c r="CJ133" s="82" t="s">
        <v>25</v>
      </c>
      <c r="CK133" s="82"/>
      <c r="CL133" s="351">
        <f t="shared" si="1032"/>
        <v>0</v>
      </c>
      <c r="CM133" s="82"/>
      <c r="CN133" s="82"/>
      <c r="CO133" s="82"/>
      <c r="CP133" s="351">
        <f t="shared" si="1033"/>
        <v>1</v>
      </c>
      <c r="CQ133" s="82"/>
      <c r="CR133" s="82">
        <v>30</v>
      </c>
      <c r="CS133" s="82"/>
      <c r="CT133" s="82"/>
      <c r="CU133" s="82"/>
      <c r="CV133" s="82"/>
      <c r="CW133" s="82"/>
      <c r="CX133" s="351">
        <f t="shared" si="1034"/>
        <v>0</v>
      </c>
      <c r="CY133" s="82"/>
      <c r="CZ133" s="82"/>
      <c r="DA133" s="82"/>
      <c r="DB133" s="82"/>
      <c r="DC133" s="510">
        <f t="shared" si="1035"/>
        <v>0</v>
      </c>
      <c r="DD133" s="82"/>
      <c r="DE133" s="82"/>
      <c r="DF133" s="82"/>
      <c r="DG133" s="82"/>
      <c r="DH133" s="82"/>
      <c r="DI133" s="82"/>
      <c r="DJ133" s="82"/>
      <c r="DK133" s="82"/>
      <c r="DL133" s="82"/>
      <c r="DM133" s="82"/>
      <c r="DN133" s="82"/>
      <c r="DO133" s="510">
        <f t="shared" si="1036"/>
        <v>0</v>
      </c>
      <c r="DP133" s="82"/>
      <c r="DQ133" s="82"/>
      <c r="DR133" s="82"/>
      <c r="DS133" s="510">
        <f t="shared" si="1037"/>
        <v>0</v>
      </c>
      <c r="DT133" s="82"/>
      <c r="DU133" s="82"/>
      <c r="DV133" s="82"/>
      <c r="DW133" s="82"/>
      <c r="DX133" s="82"/>
      <c r="DY133" s="82"/>
      <c r="DZ133" s="82"/>
      <c r="EA133" s="657">
        <f t="shared" si="1038"/>
        <v>2</v>
      </c>
      <c r="EB133" s="82" t="s">
        <v>25</v>
      </c>
      <c r="EC133" s="510">
        <f t="shared" si="1039"/>
        <v>0</v>
      </c>
      <c r="ED133" s="351">
        <f t="shared" si="1040"/>
        <v>0</v>
      </c>
      <c r="EE133" s="82"/>
      <c r="EF133" s="82"/>
      <c r="EG133" s="82"/>
      <c r="EH133" s="82"/>
      <c r="EI133" s="275"/>
      <c r="EJ133" s="82"/>
      <c r="EK133" s="351">
        <f t="shared" si="1041"/>
        <v>0</v>
      </c>
      <c r="EL133" s="82"/>
      <c r="EM133" s="82"/>
      <c r="EN133" s="275"/>
      <c r="EO133" s="82"/>
      <c r="EP133" s="351">
        <f>COUNTA(EQ133:EV133)</f>
        <v>0</v>
      </c>
      <c r="EQ133" s="82"/>
      <c r="ER133" s="82"/>
      <c r="ES133" s="82"/>
      <c r="ET133" s="82"/>
      <c r="EU133" s="82"/>
      <c r="EV133" s="82"/>
      <c r="EW133" s="510">
        <f t="shared" si="1043"/>
        <v>1</v>
      </c>
      <c r="EX133" s="351">
        <f t="shared" si="1044"/>
        <v>0</v>
      </c>
      <c r="EY133" s="83"/>
      <c r="EZ133" s="82"/>
      <c r="FA133" s="351">
        <f t="shared" si="1045"/>
        <v>1</v>
      </c>
      <c r="FB133" s="82" t="s">
        <v>25</v>
      </c>
      <c r="FC133" s="82"/>
      <c r="FD133" s="82"/>
      <c r="FE133" s="275"/>
      <c r="FF133" s="82"/>
      <c r="FG133" s="351">
        <f t="shared" si="1046"/>
        <v>0</v>
      </c>
      <c r="FH133" s="82"/>
      <c r="FI133" s="82"/>
      <c r="FJ133" s="351">
        <f t="shared" si="1047"/>
        <v>0</v>
      </c>
      <c r="FK133" s="82"/>
      <c r="FL133" s="82"/>
      <c r="FM133" s="82"/>
      <c r="FN133" s="657">
        <f t="shared" si="1048"/>
        <v>3</v>
      </c>
      <c r="FO133" s="82"/>
      <c r="FP133" s="510">
        <f t="shared" si="1049"/>
        <v>1</v>
      </c>
      <c r="FQ133" s="82" t="s">
        <v>25</v>
      </c>
      <c r="FR133" s="275"/>
      <c r="FS133" s="82"/>
      <c r="FT133" s="351">
        <f t="shared" si="1050"/>
        <v>0</v>
      </c>
      <c r="FU133" s="82"/>
      <c r="FV133" s="82"/>
      <c r="FW133" s="82"/>
      <c r="FX133" s="82"/>
      <c r="FY133" s="82"/>
      <c r="FZ133" s="275"/>
      <c r="GA133" s="82"/>
      <c r="GB133" s="510">
        <f t="shared" si="1051"/>
        <v>0</v>
      </c>
      <c r="GC133" s="82"/>
      <c r="GD133" s="82"/>
      <c r="GE133" s="82"/>
      <c r="GF133" s="510">
        <f t="shared" si="1052"/>
        <v>1</v>
      </c>
      <c r="GG133" s="82">
        <v>12</v>
      </c>
      <c r="GH133" s="657">
        <f t="shared" si="1053"/>
        <v>0</v>
      </c>
      <c r="GI133" s="82"/>
      <c r="GJ133" s="510">
        <f t="shared" si="1054"/>
        <v>0</v>
      </c>
      <c r="GK133" s="82"/>
      <c r="GL133" s="82"/>
      <c r="GM133" s="510">
        <f t="shared" si="1055"/>
        <v>0</v>
      </c>
      <c r="GN133" s="82"/>
      <c r="GO133" s="82"/>
      <c r="GP133" s="82"/>
      <c r="GQ133" s="82"/>
      <c r="GR133" s="82"/>
      <c r="GS133" s="657">
        <f t="shared" si="1056"/>
        <v>0</v>
      </c>
      <c r="GT133" s="82"/>
      <c r="GU133" s="510">
        <f t="shared" si="1057"/>
        <v>0</v>
      </c>
      <c r="GV133" s="351">
        <f t="shared" si="1058"/>
        <v>0</v>
      </c>
      <c r="GW133" s="82"/>
      <c r="GX133" s="82"/>
      <c r="GY133" s="351">
        <f t="shared" si="1059"/>
        <v>0</v>
      </c>
      <c r="GZ133" s="82"/>
      <c r="HA133" s="82"/>
      <c r="HB133" s="82"/>
      <c r="HC133" s="82"/>
      <c r="HD133" s="82"/>
      <c r="HE133" s="82"/>
      <c r="HF133" s="82"/>
      <c r="HG133" s="82"/>
      <c r="HH133" s="510">
        <f t="shared" si="1060"/>
        <v>0</v>
      </c>
      <c r="HI133" s="82"/>
      <c r="HJ133" s="82"/>
      <c r="HK133" s="82"/>
      <c r="HL133" s="82"/>
      <c r="HM133" s="82"/>
      <c r="HN133" s="82"/>
      <c r="HO133" s="510">
        <f t="shared" si="1061"/>
        <v>0</v>
      </c>
      <c r="HP133" s="351">
        <f t="shared" si="1062"/>
        <v>0</v>
      </c>
      <c r="HQ133" s="82"/>
      <c r="HR133" s="82"/>
      <c r="HS133" s="82"/>
      <c r="HT133" s="351">
        <f t="shared" si="1063"/>
        <v>0</v>
      </c>
      <c r="HU133" s="82"/>
      <c r="HV133" s="82"/>
      <c r="HW133" s="82"/>
      <c r="HX133" s="82"/>
      <c r="HY133" s="275"/>
      <c r="HZ133" s="82"/>
      <c r="IA133" s="657">
        <f>COUNTIF(IB133:IJ133,"&gt;0")</f>
        <v>0</v>
      </c>
      <c r="IB133" s="510">
        <f t="shared" si="1065"/>
        <v>0</v>
      </c>
      <c r="IC133" s="82"/>
      <c r="ID133" s="82"/>
      <c r="IE133" s="82"/>
      <c r="IF133" s="82"/>
      <c r="IG133" s="82"/>
      <c r="IH133" s="82"/>
      <c r="II133" s="82"/>
      <c r="IJ133" s="82"/>
      <c r="IK133" s="657">
        <f t="shared" si="1066"/>
        <v>0</v>
      </c>
      <c r="IL133" s="510">
        <f t="shared" si="1067"/>
        <v>0</v>
      </c>
      <c r="IM133" s="82"/>
      <c r="IN133" s="82"/>
      <c r="IO133" s="82"/>
      <c r="IP133" s="82"/>
      <c r="IQ133" s="82"/>
      <c r="IR133" s="82"/>
      <c r="IS133" s="657">
        <f t="shared" si="1068"/>
        <v>0</v>
      </c>
      <c r="IT133" s="82"/>
      <c r="IU133" s="82" t="s">
        <v>627</v>
      </c>
      <c r="IV133" s="510">
        <f t="shared" si="1069"/>
        <v>0</v>
      </c>
      <c r="IW133" s="82"/>
      <c r="IX133" s="82"/>
      <c r="IY133" s="275"/>
      <c r="IZ133" s="82"/>
      <c r="JA133" s="82"/>
      <c r="JB133" s="275"/>
      <c r="JC133" s="82"/>
      <c r="JD133" s="82"/>
      <c r="JE133" s="82"/>
      <c r="JF133" s="275"/>
      <c r="JG133" s="82"/>
      <c r="JH133" s="510">
        <f t="shared" si="1070"/>
        <v>0</v>
      </c>
      <c r="JI133" s="82"/>
      <c r="JJ133" s="82"/>
      <c r="JK133" s="82"/>
      <c r="JL133" s="82"/>
      <c r="JM133" s="510">
        <f t="shared" si="1071"/>
        <v>0</v>
      </c>
      <c r="JN133" s="82"/>
      <c r="JO133" s="544"/>
      <c r="JP133" s="657">
        <f t="shared" si="1072"/>
        <v>0</v>
      </c>
      <c r="JQ133" s="510">
        <f t="shared" si="1073"/>
        <v>0</v>
      </c>
      <c r="JR133" s="82"/>
      <c r="JS133" s="82"/>
      <c r="JT133" s="82"/>
      <c r="JU133" s="82"/>
      <c r="JV133" s="82"/>
      <c r="JW133" s="82"/>
      <c r="JX133" s="82"/>
      <c r="JY133" s="82"/>
      <c r="JZ133" s="82"/>
      <c r="KA133" s="82"/>
      <c r="KB133" s="82"/>
      <c r="KC133" s="82"/>
      <c r="KD133" s="510">
        <f t="shared" si="1074"/>
        <v>0</v>
      </c>
      <c r="KE133" s="82"/>
      <c r="KF133" s="82"/>
      <c r="KG133" s="82"/>
      <c r="KH133" s="510">
        <f t="shared" si="1075"/>
        <v>0</v>
      </c>
      <c r="KI133" s="82"/>
      <c r="KJ133" s="82"/>
      <c r="KK133" s="82"/>
      <c r="KL133" s="82"/>
      <c r="KM133" s="510">
        <f t="shared" si="1076"/>
        <v>0</v>
      </c>
      <c r="KN133" s="82"/>
      <c r="KO133" s="82"/>
      <c r="KP133" s="82"/>
      <c r="KQ133" s="510">
        <f t="shared" si="1077"/>
        <v>0</v>
      </c>
      <c r="KR133" s="82"/>
      <c r="KS133" s="82"/>
      <c r="KT133" s="82"/>
      <c r="KU133" s="657">
        <f t="shared" si="1078"/>
        <v>0</v>
      </c>
      <c r="KV133" s="510">
        <f t="shared" si="1079"/>
        <v>0</v>
      </c>
      <c r="KW133" s="82"/>
      <c r="KX133" s="82"/>
      <c r="KY133" s="82"/>
      <c r="KZ133" s="82"/>
      <c r="LA133" s="82"/>
      <c r="LB133" s="510">
        <f t="shared" si="1080"/>
        <v>0</v>
      </c>
      <c r="LC133" s="82"/>
      <c r="LD133" s="82"/>
      <c r="LE133" s="82"/>
      <c r="LF133" s="351">
        <f>COUNTA(LG133:LI133)</f>
        <v>0</v>
      </c>
      <c r="LG133" s="82"/>
      <c r="LH133" s="82"/>
      <c r="LI133" s="82"/>
      <c r="LJ133" s="510">
        <f>COUNTA(LK133:LX133)</f>
        <v>0</v>
      </c>
      <c r="LK133" s="82"/>
      <c r="LL133" s="82"/>
      <c r="LM133" s="82"/>
      <c r="LN133" s="82"/>
      <c r="LO133" s="82"/>
      <c r="LP133" s="82"/>
      <c r="LQ133" s="82"/>
      <c r="LR133" s="82"/>
      <c r="LS133" s="82"/>
      <c r="LT133" s="82"/>
      <c r="LU133" s="82"/>
      <c r="LV133" s="82"/>
      <c r="LW133" s="82"/>
      <c r="LX133" s="82"/>
      <c r="LY133" s="510">
        <f t="shared" si="1083"/>
        <v>0</v>
      </c>
      <c r="LZ133" s="82"/>
      <c r="MA133" s="82"/>
      <c r="MB133" s="82"/>
      <c r="MC133" s="82"/>
      <c r="MD133" s="82"/>
      <c r="ME133" s="510">
        <f>COUNTA(MF133:MI133)</f>
        <v>0</v>
      </c>
      <c r="MF133" s="82"/>
      <c r="MG133" s="82"/>
      <c r="MH133" s="82"/>
      <c r="MI133" s="82"/>
      <c r="MJ133" s="510">
        <f t="shared" si="1085"/>
        <v>0</v>
      </c>
      <c r="MK133" s="82"/>
      <c r="ML133" s="82"/>
      <c r="MM133" s="82"/>
      <c r="MN133" s="82"/>
      <c r="MO133" s="82"/>
      <c r="MP133" s="82"/>
      <c r="MQ133" s="276"/>
      <c r="MR133" s="82"/>
      <c r="MS133" s="82"/>
      <c r="MT133" s="82"/>
      <c r="MU133" s="82"/>
      <c r="MV133" s="82"/>
      <c r="MW133" s="82"/>
      <c r="MX133" s="82"/>
      <c r="MY133" s="82"/>
      <c r="MZ133" s="82"/>
      <c r="NA133" s="75"/>
      <c r="NB133" s="75"/>
      <c r="NC133" s="75"/>
      <c r="ND133" s="75"/>
    </row>
    <row r="134" spans="1:368" s="240" customFormat="1" ht="15">
      <c r="A134" s="1259">
        <v>95</v>
      </c>
      <c r="B134" s="1226" t="s">
        <v>503</v>
      </c>
      <c r="C134" s="582">
        <v>2013</v>
      </c>
      <c r="D134" s="243" t="s">
        <v>223</v>
      </c>
      <c r="E134" s="243" t="s">
        <v>23</v>
      </c>
      <c r="F134" s="243" t="s">
        <v>24</v>
      </c>
      <c r="G134" s="244">
        <v>183</v>
      </c>
      <c r="H134" s="245" t="s">
        <v>25</v>
      </c>
      <c r="I134" s="246"/>
      <c r="J134" s="242" t="s">
        <v>504</v>
      </c>
      <c r="K134" s="583" t="s">
        <v>505</v>
      </c>
      <c r="L134" s="583" t="s">
        <v>506</v>
      </c>
      <c r="M134" s="585" t="s">
        <v>507</v>
      </c>
      <c r="N134" s="242" t="s">
        <v>454</v>
      </c>
      <c r="O134" s="242" t="s">
        <v>508</v>
      </c>
      <c r="P134" s="245">
        <v>0</v>
      </c>
      <c r="Q134" s="242"/>
      <c r="R134" s="243"/>
      <c r="S134" s="248" t="s">
        <v>509</v>
      </c>
      <c r="T134" s="248" t="s">
        <v>45</v>
      </c>
      <c r="U134" s="590" t="s">
        <v>227</v>
      </c>
      <c r="V134" s="230"/>
      <c r="W134" s="370"/>
      <c r="X134" s="232"/>
      <c r="Y134" s="249" t="s">
        <v>627</v>
      </c>
      <c r="Z134" s="494"/>
      <c r="AA134" s="249"/>
      <c r="AB134" s="494"/>
      <c r="AC134" s="238"/>
      <c r="AD134" s="327"/>
      <c r="AE134" s="249" t="s">
        <v>627</v>
      </c>
      <c r="AF134" s="238"/>
      <c r="AG134" s="238"/>
      <c r="AH134" s="238"/>
      <c r="AI134" s="492"/>
      <c r="AJ134" s="238"/>
      <c r="AK134" s="235"/>
      <c r="AL134" s="238" t="s">
        <v>627</v>
      </c>
      <c r="AM134" s="648"/>
      <c r="AN134" s="238"/>
      <c r="AO134" s="238"/>
      <c r="AP134" s="238"/>
      <c r="AQ134" s="238"/>
      <c r="AR134" s="238"/>
      <c r="AS134" s="238"/>
      <c r="AT134" s="238"/>
      <c r="AU134" s="238"/>
      <c r="AV134" s="238"/>
      <c r="AW134" s="238"/>
      <c r="AX134" s="238"/>
      <c r="AY134" s="235"/>
      <c r="AZ134" s="238"/>
      <c r="BA134" s="235"/>
      <c r="BB134" s="238"/>
      <c r="BC134" s="234"/>
      <c r="BD134" s="238" t="s">
        <v>627</v>
      </c>
      <c r="BE134" s="238"/>
      <c r="BF134" s="234"/>
      <c r="BG134" s="238"/>
      <c r="BH134" s="238"/>
      <c r="BI134" s="238"/>
      <c r="BJ134" s="238"/>
      <c r="BK134" s="623"/>
      <c r="BL134" s="238"/>
      <c r="BM134" s="238"/>
      <c r="BN134" s="234"/>
      <c r="BO134" s="238"/>
      <c r="BP134" s="238"/>
      <c r="BQ134" s="238"/>
      <c r="BR134" s="234"/>
      <c r="BS134" s="238"/>
      <c r="BT134" s="238"/>
      <c r="BU134" s="234"/>
      <c r="BV134" s="238"/>
      <c r="BW134" s="234"/>
      <c r="BX134" s="238"/>
      <c r="BZ134" s="234"/>
      <c r="CA134" s="238"/>
      <c r="CB134" s="238"/>
      <c r="CC134" s="238"/>
      <c r="CD134" s="238"/>
      <c r="CE134" s="370"/>
      <c r="CF134" s="238"/>
      <c r="CG134" s="234"/>
      <c r="CH134" s="238"/>
      <c r="CI134" s="235"/>
      <c r="CJ134" s="238"/>
      <c r="CK134" s="238"/>
      <c r="CL134" s="235"/>
      <c r="CM134" s="238"/>
      <c r="CN134" s="238"/>
      <c r="CO134" s="238"/>
      <c r="CP134" s="235"/>
      <c r="CQ134" s="238"/>
      <c r="CR134" s="238"/>
      <c r="CS134" s="238"/>
      <c r="CT134" s="238"/>
      <c r="CU134" s="238"/>
      <c r="CV134" s="238"/>
      <c r="CW134" s="238"/>
      <c r="CX134" s="235"/>
      <c r="CY134" s="238"/>
      <c r="CZ134" s="238"/>
      <c r="DA134" s="238"/>
      <c r="DB134" s="238"/>
      <c r="DC134" s="234"/>
      <c r="DD134" s="238"/>
      <c r="DE134" s="238"/>
      <c r="DF134" s="238"/>
      <c r="DG134" s="238"/>
      <c r="DH134" s="238"/>
      <c r="DI134" s="238"/>
      <c r="DJ134" s="238"/>
      <c r="DK134" s="238"/>
      <c r="DL134" s="238"/>
      <c r="DM134" s="238"/>
      <c r="DN134" s="238"/>
      <c r="DO134" s="234"/>
      <c r="DP134" s="238"/>
      <c r="DQ134" s="238"/>
      <c r="DR134" s="238"/>
      <c r="DS134" s="234"/>
      <c r="DT134" s="238"/>
      <c r="DU134" s="238"/>
      <c r="DV134" s="238"/>
      <c r="DW134" s="238"/>
      <c r="DX134" s="238"/>
      <c r="DY134" s="238"/>
      <c r="DZ134" s="238"/>
      <c r="EA134" s="370"/>
      <c r="EB134" s="238"/>
      <c r="EC134" s="234"/>
      <c r="ED134" s="235"/>
      <c r="EE134" s="238"/>
      <c r="EF134" s="238"/>
      <c r="EG134" s="238"/>
      <c r="EH134" s="238"/>
      <c r="EI134" s="235"/>
      <c r="EJ134" s="238"/>
      <c r="EK134" s="235"/>
      <c r="EL134" s="238"/>
      <c r="EM134" s="238"/>
      <c r="EN134" s="235"/>
      <c r="EO134" s="238"/>
      <c r="EP134" s="343"/>
      <c r="EQ134" s="238"/>
      <c r="ER134" s="238"/>
      <c r="ES134" s="238"/>
      <c r="ET134" s="238"/>
      <c r="EU134" s="238"/>
      <c r="EV134" s="238"/>
      <c r="EW134" s="234"/>
      <c r="EX134" s="235"/>
      <c r="EY134" s="238"/>
      <c r="EZ134" s="238"/>
      <c r="FA134" s="235"/>
      <c r="FB134" s="238"/>
      <c r="FC134" s="238"/>
      <c r="FD134" s="238"/>
      <c r="FE134" s="235"/>
      <c r="FF134" s="238"/>
      <c r="FG134" s="235"/>
      <c r="FH134" s="238"/>
      <c r="FI134" s="238"/>
      <c r="FJ134" s="235"/>
      <c r="FK134" s="238"/>
      <c r="FL134" s="238"/>
      <c r="FM134" s="238"/>
      <c r="FN134" s="606"/>
      <c r="FO134" s="238"/>
      <c r="FP134" s="234"/>
      <c r="FQ134" s="238"/>
      <c r="FR134" s="235"/>
      <c r="FS134" s="238"/>
      <c r="FT134" s="235"/>
      <c r="FU134" s="238"/>
      <c r="FV134" s="238"/>
      <c r="FW134" s="238"/>
      <c r="FX134" s="238"/>
      <c r="FY134" s="238"/>
      <c r="FZ134" s="235"/>
      <c r="GA134" s="238"/>
      <c r="GB134" s="234"/>
      <c r="GC134" s="238"/>
      <c r="GD134" s="238"/>
      <c r="GE134" s="238"/>
      <c r="GF134" s="234"/>
      <c r="GG134" s="238"/>
      <c r="GH134" s="370"/>
      <c r="GI134" s="238"/>
      <c r="GJ134" s="234"/>
      <c r="GK134" s="238"/>
      <c r="GL134" s="238"/>
      <c r="GM134" s="234"/>
      <c r="GN134" s="238"/>
      <c r="GO134" s="238"/>
      <c r="GP134" s="238"/>
      <c r="GQ134" s="238"/>
      <c r="GR134" s="238"/>
      <c r="GS134" s="370"/>
      <c r="GT134" s="238"/>
      <c r="GU134" s="234"/>
      <c r="GV134" s="235"/>
      <c r="GW134" s="238"/>
      <c r="GX134" s="238"/>
      <c r="GY134" s="235"/>
      <c r="GZ134" s="238"/>
      <c r="HA134" s="238"/>
      <c r="HB134" s="238"/>
      <c r="HC134" s="238"/>
      <c r="HD134" s="238"/>
      <c r="HE134" s="238"/>
      <c r="HF134" s="238"/>
      <c r="HG134" s="238"/>
      <c r="HH134" s="234"/>
      <c r="HI134" s="238"/>
      <c r="HJ134" s="238"/>
      <c r="HK134" s="238"/>
      <c r="HL134" s="238"/>
      <c r="HM134" s="238"/>
      <c r="HN134" s="238"/>
      <c r="HO134" s="234"/>
      <c r="HP134" s="235"/>
      <c r="HQ134" s="238"/>
      <c r="HR134" s="238"/>
      <c r="HS134" s="238"/>
      <c r="HT134" s="235"/>
      <c r="HU134" s="238"/>
      <c r="HV134" s="238"/>
      <c r="HW134" s="238"/>
      <c r="HX134" s="238"/>
      <c r="HY134" s="235"/>
      <c r="HZ134" s="238"/>
      <c r="IA134" s="370"/>
      <c r="IB134" s="234"/>
      <c r="IC134" s="238"/>
      <c r="ID134" s="238"/>
      <c r="IE134" s="238"/>
      <c r="IF134" s="238"/>
      <c r="IG134" s="238"/>
      <c r="IH134" s="238"/>
      <c r="II134" s="238"/>
      <c r="IJ134" s="238"/>
      <c r="IK134" s="370"/>
      <c r="IL134" s="234"/>
      <c r="IM134" s="238"/>
      <c r="IN134" s="238"/>
      <c r="IO134" s="238"/>
      <c r="IP134" s="238"/>
      <c r="IQ134" s="238"/>
      <c r="IR134" s="238"/>
      <c r="IS134" s="370"/>
      <c r="IT134" s="238"/>
      <c r="IU134" s="238"/>
      <c r="IV134" s="234"/>
      <c r="IW134" s="238"/>
      <c r="IX134" s="238"/>
      <c r="IY134" s="235"/>
      <c r="IZ134" s="238"/>
      <c r="JA134" s="238"/>
      <c r="JB134" s="235"/>
      <c r="JC134" s="238"/>
      <c r="JD134" s="238"/>
      <c r="JE134" s="238"/>
      <c r="JF134" s="235"/>
      <c r="JG134" s="238"/>
      <c r="JH134" s="234"/>
      <c r="JI134" s="238"/>
      <c r="JJ134" s="238"/>
      <c r="JK134" s="238"/>
      <c r="JL134" s="238"/>
      <c r="JM134" s="234"/>
      <c r="JN134" s="238"/>
      <c r="JO134" s="427"/>
      <c r="JP134" s="370"/>
      <c r="JQ134" s="234"/>
      <c r="JR134" s="238"/>
      <c r="JS134" s="238"/>
      <c r="JT134" s="238"/>
      <c r="JU134" s="238"/>
      <c r="JV134" s="238"/>
      <c r="JW134" s="238"/>
      <c r="JX134" s="238"/>
      <c r="JY134" s="238"/>
      <c r="JZ134" s="238"/>
      <c r="KA134" s="238"/>
      <c r="KB134" s="238"/>
      <c r="KC134" s="238"/>
      <c r="KD134" s="234"/>
      <c r="KE134" s="238"/>
      <c r="KF134" s="238"/>
      <c r="KG134" s="238"/>
      <c r="KH134" s="234"/>
      <c r="KI134" s="238"/>
      <c r="KJ134" s="238"/>
      <c r="KK134" s="238"/>
      <c r="KL134" s="238"/>
      <c r="KM134" s="234"/>
      <c r="KN134" s="238"/>
      <c r="KO134" s="238"/>
      <c r="KP134" s="238"/>
      <c r="KQ134" s="234"/>
      <c r="KR134" s="238"/>
      <c r="KS134" s="238"/>
      <c r="KT134" s="238"/>
      <c r="KU134" s="231"/>
      <c r="KV134" s="234"/>
      <c r="KW134" s="238"/>
      <c r="KX134" s="238"/>
      <c r="KY134" s="238"/>
      <c r="KZ134" s="238"/>
      <c r="LA134" s="238"/>
      <c r="LB134" s="234"/>
      <c r="LC134" s="238"/>
      <c r="LD134" s="238"/>
      <c r="LE134" s="238"/>
      <c r="LF134" s="235"/>
      <c r="LG134" s="238"/>
      <c r="LH134" s="238"/>
      <c r="LI134" s="238"/>
      <c r="LJ134" s="234"/>
      <c r="LK134" s="238"/>
      <c r="LL134" s="238"/>
      <c r="LM134" s="238"/>
      <c r="LN134" s="238"/>
      <c r="LO134" s="238"/>
      <c r="LP134" s="238"/>
      <c r="LQ134" s="238"/>
      <c r="LR134" s="238"/>
      <c r="LS134" s="238"/>
      <c r="LT134" s="238"/>
      <c r="LU134" s="238"/>
      <c r="LV134" s="238"/>
      <c r="LW134" s="238"/>
      <c r="LX134" s="238"/>
      <c r="LY134" s="234"/>
      <c r="LZ134" s="238"/>
      <c r="MA134" s="238"/>
      <c r="MB134" s="238"/>
      <c r="MC134" s="238"/>
      <c r="MD134" s="238"/>
      <c r="ME134" s="234"/>
      <c r="MF134" s="238"/>
      <c r="MG134" s="238"/>
      <c r="MH134" s="238"/>
      <c r="MI134" s="238"/>
      <c r="MJ134" s="234"/>
      <c r="MK134" s="238"/>
      <c r="ML134" s="238"/>
      <c r="MM134" s="238"/>
      <c r="MN134" s="238"/>
      <c r="MO134" s="238"/>
      <c r="MP134" s="238"/>
      <c r="MQ134" s="239"/>
      <c r="MR134" s="238"/>
      <c r="MS134" s="238"/>
      <c r="MT134" s="238"/>
      <c r="MU134" s="238"/>
      <c r="MV134" s="238"/>
      <c r="MW134" s="238"/>
      <c r="MX134" s="238"/>
      <c r="MY134" s="238"/>
      <c r="MZ134" s="238"/>
      <c r="NA134" s="243" t="s">
        <v>1153</v>
      </c>
      <c r="NB134" s="243" t="s">
        <v>1154</v>
      </c>
      <c r="NC134" s="243" t="s">
        <v>1463</v>
      </c>
      <c r="ND134" s="243"/>
    </row>
    <row r="135" spans="1:368" s="240" customFormat="1" ht="15">
      <c r="A135" s="1259">
        <v>96</v>
      </c>
      <c r="B135" s="1226" t="s">
        <v>222</v>
      </c>
      <c r="C135" s="582">
        <v>2015</v>
      </c>
      <c r="D135" s="243" t="s">
        <v>223</v>
      </c>
      <c r="E135" s="243" t="s">
        <v>23</v>
      </c>
      <c r="F135" s="243" t="s">
        <v>24</v>
      </c>
      <c r="G135" s="244">
        <v>153</v>
      </c>
      <c r="H135" s="245">
        <v>0.60699999999999998</v>
      </c>
      <c r="I135" s="246"/>
      <c r="J135" s="242" t="s">
        <v>510</v>
      </c>
      <c r="K135" s="583" t="s">
        <v>511</v>
      </c>
      <c r="L135" s="583" t="s">
        <v>28</v>
      </c>
      <c r="M135" s="242" t="s">
        <v>512</v>
      </c>
      <c r="N135" s="242" t="s">
        <v>39</v>
      </c>
      <c r="O135" s="242" t="s">
        <v>513</v>
      </c>
      <c r="P135" s="245"/>
      <c r="Q135" s="242"/>
      <c r="R135" s="243"/>
      <c r="S135" s="248" t="s">
        <v>514</v>
      </c>
      <c r="T135" s="248" t="s">
        <v>301</v>
      </c>
      <c r="U135" s="590" t="s">
        <v>227</v>
      </c>
      <c r="V135" s="230"/>
      <c r="W135" s="370"/>
      <c r="X135" s="232"/>
      <c r="Y135" s="238"/>
      <c r="Z135" s="494"/>
      <c r="AA135" s="238"/>
      <c r="AB135" s="494"/>
      <c r="AC135" s="238"/>
      <c r="AD135" s="327"/>
      <c r="AE135" s="238"/>
      <c r="AF135" s="238"/>
      <c r="AG135" s="238"/>
      <c r="AH135" s="238"/>
      <c r="AI135" s="492"/>
      <c r="AJ135" s="238"/>
      <c r="AK135" s="235"/>
      <c r="AL135" s="238"/>
      <c r="AM135" s="648"/>
      <c r="AN135" s="238"/>
      <c r="AO135" s="238"/>
      <c r="AP135" s="238"/>
      <c r="AQ135" s="238"/>
      <c r="AR135" s="238"/>
      <c r="AS135" s="238"/>
      <c r="AT135" s="238"/>
      <c r="AU135" s="238"/>
      <c r="AV135" s="238"/>
      <c r="AW135" s="238"/>
      <c r="AX135" s="238"/>
      <c r="AY135" s="235"/>
      <c r="AZ135" s="238"/>
      <c r="BA135" s="235"/>
      <c r="BB135" s="238"/>
      <c r="BC135" s="234"/>
      <c r="BD135" s="238"/>
      <c r="BE135" s="238"/>
      <c r="BF135" s="234"/>
      <c r="BG135" s="238"/>
      <c r="BH135" s="238"/>
      <c r="BI135" s="238"/>
      <c r="BJ135" s="238"/>
      <c r="BK135" s="623"/>
      <c r="BL135" s="238"/>
      <c r="BM135" s="238"/>
      <c r="BN135" s="234"/>
      <c r="BO135" s="238"/>
      <c r="BP135" s="238"/>
      <c r="BQ135" s="238"/>
      <c r="BR135" s="234"/>
      <c r="BS135" s="238"/>
      <c r="BT135" s="238"/>
      <c r="BU135" s="234"/>
      <c r="BV135" s="238"/>
      <c r="BW135" s="234"/>
      <c r="BX135" s="238"/>
      <c r="BZ135" s="234"/>
      <c r="CA135" s="238"/>
      <c r="CB135" s="238"/>
      <c r="CC135" s="238"/>
      <c r="CD135" s="238"/>
      <c r="CE135" s="370"/>
      <c r="CF135" s="238"/>
      <c r="CG135" s="234"/>
      <c r="CH135" s="238"/>
      <c r="CI135" s="235"/>
      <c r="CJ135" s="238"/>
      <c r="CK135" s="238"/>
      <c r="CL135" s="235"/>
      <c r="CM135" s="238"/>
      <c r="CN135" s="238"/>
      <c r="CO135" s="238"/>
      <c r="CP135" s="235"/>
      <c r="CQ135" s="238"/>
      <c r="CR135" s="238"/>
      <c r="CS135" s="238"/>
      <c r="CT135" s="238"/>
      <c r="CU135" s="238"/>
      <c r="CV135" s="238"/>
      <c r="CW135" s="238"/>
      <c r="CX135" s="235"/>
      <c r="CY135" s="238"/>
      <c r="CZ135" s="238"/>
      <c r="DA135" s="238"/>
      <c r="DB135" s="238"/>
      <c r="DC135" s="234"/>
      <c r="DD135" s="238"/>
      <c r="DE135" s="238"/>
      <c r="DF135" s="238"/>
      <c r="DG135" s="238"/>
      <c r="DH135" s="238"/>
      <c r="DI135" s="238"/>
      <c r="DJ135" s="238"/>
      <c r="DK135" s="238"/>
      <c r="DL135" s="238"/>
      <c r="DM135" s="238"/>
      <c r="DN135" s="238"/>
      <c r="DO135" s="234"/>
      <c r="DP135" s="238"/>
      <c r="DQ135" s="238"/>
      <c r="DR135" s="238"/>
      <c r="DS135" s="234"/>
      <c r="DT135" s="238"/>
      <c r="DU135" s="238"/>
      <c r="DV135" s="238"/>
      <c r="DW135" s="238"/>
      <c r="DX135" s="238"/>
      <c r="DY135" s="238"/>
      <c r="DZ135" s="238"/>
      <c r="EA135" s="370"/>
      <c r="EB135" s="238"/>
      <c r="EC135" s="234"/>
      <c r="ED135" s="235"/>
      <c r="EE135" s="238"/>
      <c r="EF135" s="238"/>
      <c r="EG135" s="238"/>
      <c r="EH135" s="238"/>
      <c r="EI135" s="235"/>
      <c r="EJ135" s="238"/>
      <c r="EK135" s="235"/>
      <c r="EL135" s="238"/>
      <c r="EM135" s="238"/>
      <c r="EN135" s="235"/>
      <c r="EO135" s="238"/>
      <c r="EP135" s="343"/>
      <c r="EQ135" s="238"/>
      <c r="ER135" s="238"/>
      <c r="ES135" s="238"/>
      <c r="ET135" s="238"/>
      <c r="EU135" s="238"/>
      <c r="EV135" s="238"/>
      <c r="EW135" s="234"/>
      <c r="EX135" s="235"/>
      <c r="EY135" s="238"/>
      <c r="EZ135" s="238"/>
      <c r="FA135" s="235"/>
      <c r="FB135" s="238"/>
      <c r="FC135" s="238"/>
      <c r="FD135" s="238"/>
      <c r="FE135" s="235"/>
      <c r="FF135" s="238"/>
      <c r="FG135" s="235"/>
      <c r="FH135" s="238"/>
      <c r="FI135" s="238"/>
      <c r="FJ135" s="235"/>
      <c r="FK135" s="238"/>
      <c r="FL135" s="238"/>
      <c r="FM135" s="238"/>
      <c r="FN135" s="606"/>
      <c r="FO135" s="238"/>
      <c r="FP135" s="234"/>
      <c r="FQ135" s="238"/>
      <c r="FR135" s="235"/>
      <c r="FS135" s="238"/>
      <c r="FT135" s="235"/>
      <c r="FU135" s="238"/>
      <c r="FV135" s="238"/>
      <c r="FW135" s="238"/>
      <c r="FX135" s="238"/>
      <c r="FY135" s="238"/>
      <c r="FZ135" s="235"/>
      <c r="GA135" s="238"/>
      <c r="GB135" s="234"/>
      <c r="GC135" s="238"/>
      <c r="GD135" s="238"/>
      <c r="GE135" s="238"/>
      <c r="GF135" s="234"/>
      <c r="GG135" s="238">
        <v>11.8</v>
      </c>
      <c r="GH135" s="370"/>
      <c r="GI135" s="238"/>
      <c r="GJ135" s="234"/>
      <c r="GK135" s="238"/>
      <c r="GL135" s="238"/>
      <c r="GM135" s="234"/>
      <c r="GN135" s="238"/>
      <c r="GO135" s="238"/>
      <c r="GP135" s="238"/>
      <c r="GQ135" s="238"/>
      <c r="GR135" s="238"/>
      <c r="GS135" s="370"/>
      <c r="GT135" s="238"/>
      <c r="GU135" s="234"/>
      <c r="GV135" s="235"/>
      <c r="GW135" s="238"/>
      <c r="GX135" s="238"/>
      <c r="GY135" s="235"/>
      <c r="GZ135" s="238"/>
      <c r="HA135" s="238"/>
      <c r="HB135" s="238"/>
      <c r="HC135" s="238"/>
      <c r="HD135" s="238"/>
      <c r="HE135" s="238"/>
      <c r="HF135" s="238"/>
      <c r="HG135" s="238"/>
      <c r="HH135" s="234"/>
      <c r="HI135" s="238"/>
      <c r="HJ135" s="238"/>
      <c r="HK135" s="238"/>
      <c r="HL135" s="238"/>
      <c r="HM135" s="238"/>
      <c r="HN135" s="238"/>
      <c r="HO135" s="234"/>
      <c r="HP135" s="235"/>
      <c r="HQ135" s="238"/>
      <c r="HR135" s="238"/>
      <c r="HS135" s="238"/>
      <c r="HT135" s="235"/>
      <c r="HU135" s="238"/>
      <c r="HV135" s="238"/>
      <c r="HW135" s="238"/>
      <c r="HX135" s="238"/>
      <c r="HY135" s="235"/>
      <c r="HZ135" s="238"/>
      <c r="IA135" s="370"/>
      <c r="IB135" s="234"/>
      <c r="IC135" s="238"/>
      <c r="ID135" s="238"/>
      <c r="IE135" s="238"/>
      <c r="IF135" s="238"/>
      <c r="IG135" s="238"/>
      <c r="IH135" s="238"/>
      <c r="II135" s="238"/>
      <c r="IJ135" s="238"/>
      <c r="IK135" s="370"/>
      <c r="IL135" s="234"/>
      <c r="IM135" s="238"/>
      <c r="IN135" s="238"/>
      <c r="IO135" s="238"/>
      <c r="IP135" s="238"/>
      <c r="IQ135" s="238"/>
      <c r="IR135" s="238"/>
      <c r="IS135" s="370"/>
      <c r="IT135" s="238"/>
      <c r="IU135" s="238"/>
      <c r="IV135" s="234"/>
      <c r="IW135" s="238"/>
      <c r="IX135" s="238"/>
      <c r="IY135" s="235"/>
      <c r="IZ135" s="238"/>
      <c r="JA135" s="238"/>
      <c r="JB135" s="235"/>
      <c r="JC135" s="238"/>
      <c r="JD135" s="238"/>
      <c r="JE135" s="238"/>
      <c r="JF135" s="235"/>
      <c r="JG135" s="238"/>
      <c r="JH135" s="234"/>
      <c r="JI135" s="238"/>
      <c r="JJ135" s="238"/>
      <c r="JK135" s="238"/>
      <c r="JL135" s="238"/>
      <c r="JM135" s="234"/>
      <c r="JN135" s="238"/>
      <c r="JO135" s="427"/>
      <c r="JP135" s="370"/>
      <c r="JQ135" s="234"/>
      <c r="JR135" s="238"/>
      <c r="JS135" s="238"/>
      <c r="JT135" s="238"/>
      <c r="JU135" s="238"/>
      <c r="JV135" s="238"/>
      <c r="JW135" s="238"/>
      <c r="JX135" s="238"/>
      <c r="JY135" s="238"/>
      <c r="JZ135" s="238"/>
      <c r="KA135" s="238"/>
      <c r="KB135" s="238"/>
      <c r="KC135" s="238"/>
      <c r="KD135" s="234"/>
      <c r="KE135" s="238"/>
      <c r="KF135" s="238"/>
      <c r="KG135" s="238"/>
      <c r="KH135" s="234"/>
      <c r="KI135" s="238"/>
      <c r="KJ135" s="238"/>
      <c r="KK135" s="238"/>
      <c r="KL135" s="238"/>
      <c r="KM135" s="234"/>
      <c r="KN135" s="238"/>
      <c r="KO135" s="238"/>
      <c r="KP135" s="238"/>
      <c r="KQ135" s="234"/>
      <c r="KR135" s="238"/>
      <c r="KS135" s="238"/>
      <c r="KT135" s="238"/>
      <c r="KU135" s="231"/>
      <c r="KV135" s="234"/>
      <c r="KW135" s="238"/>
      <c r="KX135" s="238"/>
      <c r="KY135" s="238"/>
      <c r="KZ135" s="238"/>
      <c r="LA135" s="238"/>
      <c r="LB135" s="234"/>
      <c r="LC135" s="238"/>
      <c r="LD135" s="238"/>
      <c r="LE135" s="238"/>
      <c r="LF135" s="235"/>
      <c r="LG135" s="238"/>
      <c r="LH135" s="238"/>
      <c r="LI135" s="238"/>
      <c r="LJ135" s="234"/>
      <c r="LK135" s="238"/>
      <c r="LL135" s="238"/>
      <c r="LM135" s="238"/>
      <c r="LN135" s="238"/>
      <c r="LO135" s="238"/>
      <c r="LP135" s="238"/>
      <c r="LQ135" s="238"/>
      <c r="LR135" s="238"/>
      <c r="LS135" s="238"/>
      <c r="LT135" s="238"/>
      <c r="LU135" s="238"/>
      <c r="LV135" s="238"/>
      <c r="LW135" s="238"/>
      <c r="LX135" s="238"/>
      <c r="LY135" s="234"/>
      <c r="LZ135" s="238"/>
      <c r="MA135" s="238"/>
      <c r="MB135" s="238"/>
      <c r="MC135" s="238"/>
      <c r="MD135" s="238"/>
      <c r="ME135" s="234"/>
      <c r="MF135" s="238"/>
      <c r="MG135" s="238"/>
      <c r="MH135" s="238"/>
      <c r="MI135" s="238"/>
      <c r="MJ135" s="234"/>
      <c r="MK135" s="238"/>
      <c r="ML135" s="238"/>
      <c r="MM135" s="238"/>
      <c r="MN135" s="238"/>
      <c r="MO135" s="238"/>
      <c r="MP135" s="238"/>
      <c r="MQ135" s="239"/>
      <c r="MR135" s="238"/>
      <c r="MS135" s="238"/>
      <c r="MT135" s="238"/>
      <c r="MU135" s="238"/>
      <c r="MV135" s="238"/>
      <c r="MW135" s="238"/>
      <c r="MX135" s="238"/>
      <c r="MY135" s="238"/>
      <c r="MZ135" s="238"/>
      <c r="NA135" s="243" t="s">
        <v>1124</v>
      </c>
      <c r="NB135" s="243"/>
      <c r="NC135" s="243" t="s">
        <v>1155</v>
      </c>
      <c r="ND135" s="243"/>
    </row>
    <row r="136" spans="1:368" s="240" customFormat="1" ht="15">
      <c r="A136" s="1259">
        <v>97</v>
      </c>
      <c r="B136" s="1226" t="s">
        <v>515</v>
      </c>
      <c r="C136" s="582">
        <v>2017</v>
      </c>
      <c r="D136" s="243" t="s">
        <v>223</v>
      </c>
      <c r="E136" s="243" t="s">
        <v>23</v>
      </c>
      <c r="F136" s="243" t="s">
        <v>24</v>
      </c>
      <c r="G136" s="244">
        <v>187</v>
      </c>
      <c r="H136" s="245">
        <v>0.6</v>
      </c>
      <c r="I136" s="246"/>
      <c r="J136" s="242" t="s">
        <v>516</v>
      </c>
      <c r="K136" s="583" t="s">
        <v>230</v>
      </c>
      <c r="L136" s="583" t="s">
        <v>133</v>
      </c>
      <c r="M136" s="242">
        <v>0</v>
      </c>
      <c r="N136" s="242" t="s">
        <v>39</v>
      </c>
      <c r="O136" s="242" t="s">
        <v>517</v>
      </c>
      <c r="P136" s="245">
        <v>0.02</v>
      </c>
      <c r="Q136" s="242">
        <v>0</v>
      </c>
      <c r="R136" s="243"/>
      <c r="S136" s="248" t="s">
        <v>518</v>
      </c>
      <c r="T136" s="248" t="s">
        <v>301</v>
      </c>
      <c r="U136" s="590" t="s">
        <v>227</v>
      </c>
      <c r="V136" s="230"/>
      <c r="W136" s="370"/>
      <c r="X136" s="232"/>
      <c r="Y136" s="238"/>
      <c r="Z136" s="494"/>
      <c r="AA136" s="238"/>
      <c r="AB136" s="494"/>
      <c r="AC136" s="238"/>
      <c r="AD136" s="327"/>
      <c r="AE136" s="238"/>
      <c r="AF136" s="238"/>
      <c r="AG136" s="238"/>
      <c r="AH136" s="238"/>
      <c r="AI136" s="492"/>
      <c r="AJ136" s="238"/>
      <c r="AK136" s="235"/>
      <c r="AL136" s="238"/>
      <c r="AM136" s="648"/>
      <c r="AN136" s="238"/>
      <c r="AO136" s="238"/>
      <c r="AP136" s="238"/>
      <c r="AQ136" s="238"/>
      <c r="AR136" s="238"/>
      <c r="AS136" s="238"/>
      <c r="AT136" s="238"/>
      <c r="AU136" s="238"/>
      <c r="AV136" s="238"/>
      <c r="AW136" s="238"/>
      <c r="AX136" s="238"/>
      <c r="AY136" s="235"/>
      <c r="AZ136" s="238"/>
      <c r="BA136" s="235"/>
      <c r="BB136" s="238"/>
      <c r="BC136" s="234"/>
      <c r="BD136" s="238"/>
      <c r="BE136" s="238"/>
      <c r="BF136" s="234"/>
      <c r="BG136" s="238"/>
      <c r="BH136" s="238"/>
      <c r="BI136" s="238"/>
      <c r="BJ136" s="238"/>
      <c r="BK136" s="623"/>
      <c r="BL136" s="238"/>
      <c r="BM136" s="238"/>
      <c r="BN136" s="234"/>
      <c r="BO136" s="238"/>
      <c r="BP136" s="238"/>
      <c r="BQ136" s="238"/>
      <c r="BR136" s="234"/>
      <c r="BS136" s="238"/>
      <c r="BT136" s="238"/>
      <c r="BU136" s="234"/>
      <c r="BV136" s="238"/>
      <c r="BW136" s="234"/>
      <c r="BX136" s="238"/>
      <c r="BZ136" s="234"/>
      <c r="CA136" s="238"/>
      <c r="CB136" s="238"/>
      <c r="CC136" s="238"/>
      <c r="CD136" s="238"/>
      <c r="CE136" s="370"/>
      <c r="CF136" s="238"/>
      <c r="CG136" s="234"/>
      <c r="CH136" s="238"/>
      <c r="CI136" s="235"/>
      <c r="CJ136" s="238"/>
      <c r="CK136" s="238"/>
      <c r="CL136" s="235"/>
      <c r="CM136" s="238"/>
      <c r="CN136" s="238"/>
      <c r="CO136" s="238"/>
      <c r="CP136" s="235"/>
      <c r="CQ136" s="238"/>
      <c r="CR136" s="238">
        <v>30</v>
      </c>
      <c r="CS136" s="238"/>
      <c r="CT136" s="238"/>
      <c r="CU136" s="238"/>
      <c r="CV136" s="238"/>
      <c r="CW136" s="238"/>
      <c r="CX136" s="235"/>
      <c r="CY136" s="238"/>
      <c r="CZ136" s="238"/>
      <c r="DA136" s="238"/>
      <c r="DB136" s="238"/>
      <c r="DC136" s="234"/>
      <c r="DD136" s="238"/>
      <c r="DE136" s="238"/>
      <c r="DF136" s="238"/>
      <c r="DG136" s="238"/>
      <c r="DH136" s="238"/>
      <c r="DI136" s="238"/>
      <c r="DJ136" s="238"/>
      <c r="DK136" s="238"/>
      <c r="DL136" s="238"/>
      <c r="DM136" s="238"/>
      <c r="DN136" s="238"/>
      <c r="DO136" s="234"/>
      <c r="DP136" s="238"/>
      <c r="DQ136" s="238"/>
      <c r="DR136" s="238"/>
      <c r="DS136" s="234"/>
      <c r="DT136" s="238"/>
      <c r="DU136" s="238"/>
      <c r="DV136" s="238"/>
      <c r="DW136" s="238"/>
      <c r="DX136" s="238"/>
      <c r="DY136" s="238"/>
      <c r="DZ136" s="238"/>
      <c r="EA136" s="370"/>
      <c r="EB136" s="238"/>
      <c r="EC136" s="234"/>
      <c r="ED136" s="235"/>
      <c r="EE136" s="238"/>
      <c r="EF136" s="238"/>
      <c r="EG136" s="238"/>
      <c r="EH136" s="238"/>
      <c r="EI136" s="235"/>
      <c r="EJ136" s="238"/>
      <c r="EK136" s="235"/>
      <c r="EL136" s="238"/>
      <c r="EM136" s="238"/>
      <c r="EN136" s="235"/>
      <c r="EO136" s="238"/>
      <c r="EP136" s="343"/>
      <c r="EQ136" s="238"/>
      <c r="ER136" s="238"/>
      <c r="ES136" s="238"/>
      <c r="ET136" s="238"/>
      <c r="EU136" s="238"/>
      <c r="EV136" s="238"/>
      <c r="EW136" s="234"/>
      <c r="EX136" s="235"/>
      <c r="EY136" s="238"/>
      <c r="EZ136" s="238"/>
      <c r="FA136" s="235"/>
      <c r="FB136" s="238"/>
      <c r="FC136" s="238"/>
      <c r="FD136" s="238"/>
      <c r="FE136" s="235"/>
      <c r="FF136" s="238"/>
      <c r="FG136" s="235"/>
      <c r="FH136" s="238"/>
      <c r="FI136" s="238"/>
      <c r="FJ136" s="235"/>
      <c r="FK136" s="238"/>
      <c r="FL136" s="238"/>
      <c r="FM136" s="238"/>
      <c r="FN136" s="606"/>
      <c r="FO136" s="238"/>
      <c r="FP136" s="234"/>
      <c r="FQ136" s="238"/>
      <c r="FR136" s="235"/>
      <c r="FS136" s="238"/>
      <c r="FT136" s="235"/>
      <c r="FU136" s="238"/>
      <c r="FV136" s="238"/>
      <c r="FW136" s="238"/>
      <c r="FX136" s="238"/>
      <c r="FY136" s="238"/>
      <c r="FZ136" s="235"/>
      <c r="GA136" s="238"/>
      <c r="GB136" s="234"/>
      <c r="GC136" s="238"/>
      <c r="GD136" s="238"/>
      <c r="GE136" s="238"/>
      <c r="GF136" s="234"/>
      <c r="GG136" s="238"/>
      <c r="GH136" s="370"/>
      <c r="GI136" s="238"/>
      <c r="GJ136" s="234"/>
      <c r="GK136" s="238"/>
      <c r="GL136" s="238"/>
      <c r="GM136" s="234"/>
      <c r="GN136" s="238"/>
      <c r="GO136" s="238"/>
      <c r="GP136" s="238"/>
      <c r="GQ136" s="238"/>
      <c r="GR136" s="238"/>
      <c r="GS136" s="370"/>
      <c r="GT136" s="238"/>
      <c r="GU136" s="234"/>
      <c r="GV136" s="235"/>
      <c r="GW136" s="238"/>
      <c r="GX136" s="238"/>
      <c r="GY136" s="235"/>
      <c r="GZ136" s="238"/>
      <c r="HA136" s="238"/>
      <c r="HB136" s="238"/>
      <c r="HC136" s="238"/>
      <c r="HD136" s="238"/>
      <c r="HE136" s="238"/>
      <c r="HF136" s="238"/>
      <c r="HG136" s="238"/>
      <c r="HH136" s="234"/>
      <c r="HI136" s="238"/>
      <c r="HJ136" s="238"/>
      <c r="HK136" s="238"/>
      <c r="HL136" s="238"/>
      <c r="HM136" s="238"/>
      <c r="HN136" s="238"/>
      <c r="HO136" s="234"/>
      <c r="HP136" s="235"/>
      <c r="HQ136" s="238"/>
      <c r="HR136" s="238"/>
      <c r="HS136" s="238"/>
      <c r="HT136" s="235"/>
      <c r="HU136" s="238"/>
      <c r="HV136" s="238"/>
      <c r="HW136" s="238"/>
      <c r="HX136" s="238"/>
      <c r="HY136" s="235"/>
      <c r="HZ136" s="238"/>
      <c r="IA136" s="370"/>
      <c r="IB136" s="234"/>
      <c r="IC136" s="238"/>
      <c r="ID136" s="238"/>
      <c r="IE136" s="238"/>
      <c r="IF136" s="238"/>
      <c r="IG136" s="238"/>
      <c r="IH136" s="238"/>
      <c r="II136" s="238"/>
      <c r="IJ136" s="238"/>
      <c r="IK136" s="370"/>
      <c r="IL136" s="234"/>
      <c r="IM136" s="238"/>
      <c r="IN136" s="238"/>
      <c r="IO136" s="238"/>
      <c r="IP136" s="238"/>
      <c r="IQ136" s="238"/>
      <c r="IR136" s="238"/>
      <c r="IS136" s="370"/>
      <c r="IT136" s="238"/>
      <c r="IU136" s="238"/>
      <c r="IV136" s="234"/>
      <c r="IW136" s="238"/>
      <c r="IX136" s="238"/>
      <c r="IY136" s="235"/>
      <c r="IZ136" s="238"/>
      <c r="JA136" s="238"/>
      <c r="JB136" s="235"/>
      <c r="JC136" s="238"/>
      <c r="JD136" s="238"/>
      <c r="JE136" s="238"/>
      <c r="JF136" s="235"/>
      <c r="JG136" s="238"/>
      <c r="JH136" s="234"/>
      <c r="JI136" s="238"/>
      <c r="JJ136" s="238"/>
      <c r="JK136" s="238"/>
      <c r="JL136" s="238"/>
      <c r="JM136" s="234"/>
      <c r="JN136" s="238"/>
      <c r="JO136" s="427"/>
      <c r="JP136" s="370"/>
      <c r="JQ136" s="234"/>
      <c r="JR136" s="238"/>
      <c r="JS136" s="238"/>
      <c r="JT136" s="238"/>
      <c r="JU136" s="238"/>
      <c r="JV136" s="238"/>
      <c r="JW136" s="238"/>
      <c r="JX136" s="238"/>
      <c r="JY136" s="238"/>
      <c r="JZ136" s="238"/>
      <c r="KA136" s="238"/>
      <c r="KB136" s="238"/>
      <c r="KC136" s="238"/>
      <c r="KD136" s="234"/>
      <c r="KE136" s="238"/>
      <c r="KF136" s="238"/>
      <c r="KG136" s="238"/>
      <c r="KH136" s="234"/>
      <c r="KI136" s="238"/>
      <c r="KJ136" s="238"/>
      <c r="KK136" s="238"/>
      <c r="KL136" s="238"/>
      <c r="KM136" s="234"/>
      <c r="KN136" s="238"/>
      <c r="KO136" s="238"/>
      <c r="KP136" s="238"/>
      <c r="KQ136" s="234"/>
      <c r="KR136" s="238"/>
      <c r="KS136" s="238"/>
      <c r="KT136" s="238"/>
      <c r="KU136" s="231"/>
      <c r="KV136" s="234"/>
      <c r="KW136" s="238"/>
      <c r="KX136" s="238"/>
      <c r="KY136" s="238"/>
      <c r="KZ136" s="238"/>
      <c r="LA136" s="238"/>
      <c r="LB136" s="234"/>
      <c r="LC136" s="238"/>
      <c r="LD136" s="238"/>
      <c r="LE136" s="238"/>
      <c r="LF136" s="235"/>
      <c r="LG136" s="238"/>
      <c r="LH136" s="238"/>
      <c r="LI136" s="238"/>
      <c r="LJ136" s="234"/>
      <c r="LK136" s="238"/>
      <c r="LL136" s="238"/>
      <c r="LM136" s="238"/>
      <c r="LN136" s="238"/>
      <c r="LO136" s="238"/>
      <c r="LP136" s="238"/>
      <c r="LQ136" s="238"/>
      <c r="LR136" s="238"/>
      <c r="LS136" s="238"/>
      <c r="LT136" s="238"/>
      <c r="LU136" s="238"/>
      <c r="LV136" s="238"/>
      <c r="LW136" s="238"/>
      <c r="LX136" s="238"/>
      <c r="LY136" s="234"/>
      <c r="LZ136" s="238"/>
      <c r="MA136" s="238"/>
      <c r="MB136" s="238"/>
      <c r="MC136" s="238"/>
      <c r="MD136" s="238"/>
      <c r="ME136" s="234"/>
      <c r="MF136" s="238"/>
      <c r="MG136" s="238"/>
      <c r="MH136" s="238"/>
      <c r="MI136" s="238"/>
      <c r="MJ136" s="234"/>
      <c r="MK136" s="238"/>
      <c r="ML136" s="238"/>
      <c r="MM136" s="238"/>
      <c r="MN136" s="238"/>
      <c r="MO136" s="238"/>
      <c r="MP136" s="238"/>
      <c r="MQ136" s="239"/>
      <c r="MR136" s="238"/>
      <c r="MS136" s="238"/>
      <c r="MT136" s="238"/>
      <c r="MU136" s="238"/>
      <c r="MV136" s="238"/>
      <c r="MW136" s="238"/>
      <c r="MX136" s="238"/>
      <c r="MY136" s="238"/>
      <c r="MZ136" s="238"/>
      <c r="NA136" s="243" t="s">
        <v>1156</v>
      </c>
      <c r="NB136" s="243"/>
      <c r="NC136" s="243" t="s">
        <v>1157</v>
      </c>
      <c r="ND136" s="243"/>
    </row>
    <row r="137" spans="1:368" s="240" customFormat="1" ht="15">
      <c r="A137" s="1259">
        <v>98</v>
      </c>
      <c r="B137" s="1226" t="s">
        <v>2237</v>
      </c>
      <c r="C137" s="582">
        <v>2013</v>
      </c>
      <c r="D137" s="243" t="s">
        <v>223</v>
      </c>
      <c r="E137" s="243" t="s">
        <v>23</v>
      </c>
      <c r="F137" s="243" t="s">
        <v>24</v>
      </c>
      <c r="G137" s="244">
        <v>166</v>
      </c>
      <c r="H137" s="245" t="s">
        <v>25</v>
      </c>
      <c r="I137" s="246"/>
      <c r="J137" s="242" t="s">
        <v>520</v>
      </c>
      <c r="K137" s="583" t="s">
        <v>505</v>
      </c>
      <c r="L137" s="583" t="s">
        <v>28</v>
      </c>
      <c r="M137" s="242" t="s">
        <v>25</v>
      </c>
      <c r="N137" s="242" t="s">
        <v>454</v>
      </c>
      <c r="O137" s="242" t="s">
        <v>521</v>
      </c>
      <c r="P137" s="245">
        <v>0</v>
      </c>
      <c r="Q137" s="242"/>
      <c r="R137" s="243"/>
      <c r="S137" s="248" t="s">
        <v>522</v>
      </c>
      <c r="T137" s="248" t="s">
        <v>301</v>
      </c>
      <c r="U137" s="590" t="s">
        <v>227</v>
      </c>
      <c r="V137" s="230"/>
      <c r="W137" s="370"/>
      <c r="X137" s="232"/>
      <c r="Y137" s="238" t="s">
        <v>25</v>
      </c>
      <c r="Z137" s="494"/>
      <c r="AA137" s="238"/>
      <c r="AB137" s="494"/>
      <c r="AC137" s="238"/>
      <c r="AD137" s="327"/>
      <c r="AE137" s="249" t="s">
        <v>627</v>
      </c>
      <c r="AF137" s="249"/>
      <c r="AG137" s="238"/>
      <c r="AH137" s="238"/>
      <c r="AI137" s="492"/>
      <c r="AJ137" s="238"/>
      <c r="AK137" s="235"/>
      <c r="AL137" s="249" t="s">
        <v>627</v>
      </c>
      <c r="AM137" s="648"/>
      <c r="AN137" s="249" t="s">
        <v>627</v>
      </c>
      <c r="AO137" s="238"/>
      <c r="AP137" s="249"/>
      <c r="AQ137" s="238"/>
      <c r="AR137" s="238"/>
      <c r="AS137" s="238"/>
      <c r="AT137" s="238"/>
      <c r="AU137" s="238"/>
      <c r="AV137" s="238"/>
      <c r="AW137" s="238"/>
      <c r="AX137" s="238"/>
      <c r="AY137" s="235"/>
      <c r="AZ137" s="238"/>
      <c r="BA137" s="235"/>
      <c r="BB137" s="238"/>
      <c r="BC137" s="234"/>
      <c r="BD137" s="238" t="s">
        <v>627</v>
      </c>
      <c r="BE137" s="238"/>
      <c r="BF137" s="234"/>
      <c r="BG137" s="238"/>
      <c r="BH137" s="238"/>
      <c r="BI137" s="238"/>
      <c r="BJ137" s="238"/>
      <c r="BK137" s="623"/>
      <c r="BL137" s="238"/>
      <c r="BM137" s="238"/>
      <c r="BN137" s="234"/>
      <c r="BO137" s="238" t="s">
        <v>25</v>
      </c>
      <c r="BP137" s="238"/>
      <c r="BQ137" s="238"/>
      <c r="BR137" s="234"/>
      <c r="BS137" s="238"/>
      <c r="BT137" s="238"/>
      <c r="BU137" s="234"/>
      <c r="BV137" s="238"/>
      <c r="BW137" s="234"/>
      <c r="BX137" s="238"/>
      <c r="BZ137" s="234"/>
      <c r="CA137" s="238"/>
      <c r="CB137" s="238"/>
      <c r="CC137" s="238"/>
      <c r="CD137" s="238"/>
      <c r="CE137" s="370"/>
      <c r="CF137" s="238"/>
      <c r="CG137" s="234"/>
      <c r="CH137" s="238"/>
      <c r="CI137" s="235"/>
      <c r="CJ137" s="238" t="s">
        <v>25</v>
      </c>
      <c r="CK137" s="238"/>
      <c r="CL137" s="235"/>
      <c r="CM137" s="238"/>
      <c r="CN137" s="249"/>
      <c r="CO137" s="238"/>
      <c r="CP137" s="235"/>
      <c r="CQ137" s="249"/>
      <c r="CR137" s="238" t="s">
        <v>25</v>
      </c>
      <c r="CS137" s="238"/>
      <c r="CT137" s="238"/>
      <c r="CU137" s="238"/>
      <c r="CV137" s="238"/>
      <c r="CW137" s="238"/>
      <c r="CX137" s="235"/>
      <c r="CY137" s="238"/>
      <c r="CZ137" s="238"/>
      <c r="DA137" s="238"/>
      <c r="DB137" s="238"/>
      <c r="DC137" s="234"/>
      <c r="DD137" s="238"/>
      <c r="DE137" s="238"/>
      <c r="DF137" s="238"/>
      <c r="DG137" s="238"/>
      <c r="DH137" s="238"/>
      <c r="DI137" s="238"/>
      <c r="DJ137" s="238"/>
      <c r="DK137" s="238"/>
      <c r="DL137" s="238"/>
      <c r="DM137" s="249"/>
      <c r="DN137" s="249"/>
      <c r="DO137" s="234"/>
      <c r="DP137" s="238"/>
      <c r="DQ137" s="238"/>
      <c r="DR137" s="238"/>
      <c r="DS137" s="234"/>
      <c r="DT137" s="238"/>
      <c r="DU137" s="238"/>
      <c r="DV137" s="238"/>
      <c r="DW137" s="238"/>
      <c r="DX137" s="238"/>
      <c r="DY137" s="238"/>
      <c r="DZ137" s="238"/>
      <c r="EA137" s="370"/>
      <c r="EB137" s="238" t="s">
        <v>25</v>
      </c>
      <c r="EC137" s="234"/>
      <c r="ED137" s="235"/>
      <c r="EE137" s="238"/>
      <c r="EF137" s="238"/>
      <c r="EG137" s="238"/>
      <c r="EH137" s="238"/>
      <c r="EI137" s="235"/>
      <c r="EJ137" s="238"/>
      <c r="EK137" s="235"/>
      <c r="EL137" s="238"/>
      <c r="EM137" s="238"/>
      <c r="EN137" s="235"/>
      <c r="EO137" s="238"/>
      <c r="EP137" s="343"/>
      <c r="EQ137" s="238"/>
      <c r="ER137" s="238"/>
      <c r="ES137" s="238"/>
      <c r="ET137" s="238"/>
      <c r="EU137" s="238"/>
      <c r="EV137" s="238"/>
      <c r="EW137" s="234"/>
      <c r="EX137" s="235"/>
      <c r="EY137" s="238"/>
      <c r="EZ137" s="238"/>
      <c r="FA137" s="235"/>
      <c r="FB137" s="238" t="s">
        <v>25</v>
      </c>
      <c r="FC137" s="238"/>
      <c r="FD137" s="238"/>
      <c r="FE137" s="235"/>
      <c r="FF137" s="238"/>
      <c r="FG137" s="235"/>
      <c r="FH137" s="238"/>
      <c r="FI137" s="238"/>
      <c r="FJ137" s="235"/>
      <c r="FK137" s="238"/>
      <c r="FL137" s="238"/>
      <c r="FM137" s="238"/>
      <c r="FN137" s="606"/>
      <c r="FO137" s="238"/>
      <c r="FP137" s="234"/>
      <c r="FQ137" s="238" t="s">
        <v>25</v>
      </c>
      <c r="FR137" s="235"/>
      <c r="FS137" s="238"/>
      <c r="FT137" s="235"/>
      <c r="FU137" s="238"/>
      <c r="FV137" s="238"/>
      <c r="FW137" s="238"/>
      <c r="FX137" s="238"/>
      <c r="FY137" s="238"/>
      <c r="FZ137" s="235"/>
      <c r="GA137" s="238"/>
      <c r="GB137" s="234"/>
      <c r="GC137" s="238"/>
      <c r="GD137" s="238"/>
      <c r="GE137" s="238"/>
      <c r="GF137" s="234"/>
      <c r="GG137" s="249" t="s">
        <v>627</v>
      </c>
      <c r="GH137" s="370"/>
      <c r="GI137" s="238"/>
      <c r="GJ137" s="234"/>
      <c r="GK137" s="238"/>
      <c r="GL137" s="238"/>
      <c r="GM137" s="234"/>
      <c r="GN137" s="238"/>
      <c r="GO137" s="238"/>
      <c r="GP137" s="238"/>
      <c r="GQ137" s="238"/>
      <c r="GR137" s="238"/>
      <c r="GS137" s="370"/>
      <c r="GT137" s="238"/>
      <c r="GU137" s="234"/>
      <c r="GV137" s="235"/>
      <c r="GW137" s="238"/>
      <c r="GX137" s="238"/>
      <c r="GY137" s="235"/>
      <c r="GZ137" s="238"/>
      <c r="HA137" s="238"/>
      <c r="HB137" s="238"/>
      <c r="HC137" s="238"/>
      <c r="HD137" s="238"/>
      <c r="HE137" s="238"/>
      <c r="HF137" s="238"/>
      <c r="HG137" s="238"/>
      <c r="HH137" s="234"/>
      <c r="HI137" s="238"/>
      <c r="HJ137" s="238"/>
      <c r="HK137" s="238"/>
      <c r="HL137" s="238"/>
      <c r="HM137" s="238"/>
      <c r="HN137" s="238"/>
      <c r="HO137" s="234"/>
      <c r="HP137" s="235"/>
      <c r="HQ137" s="238"/>
      <c r="HR137" s="238"/>
      <c r="HS137" s="238"/>
      <c r="HT137" s="235"/>
      <c r="HU137" s="238"/>
      <c r="HV137" s="238"/>
      <c r="HW137" s="238"/>
      <c r="HX137" s="238"/>
      <c r="HY137" s="235"/>
      <c r="HZ137" s="238"/>
      <c r="IA137" s="370"/>
      <c r="IB137" s="234"/>
      <c r="IC137" s="238"/>
      <c r="ID137" s="238"/>
      <c r="IE137" s="238"/>
      <c r="IF137" s="238"/>
      <c r="IG137" s="238"/>
      <c r="IH137" s="238"/>
      <c r="II137" s="238"/>
      <c r="IJ137" s="238"/>
      <c r="IK137" s="370"/>
      <c r="IL137" s="234"/>
      <c r="IM137" s="238"/>
      <c r="IN137" s="238"/>
      <c r="IO137" s="238"/>
      <c r="IP137" s="238"/>
      <c r="IQ137" s="238"/>
      <c r="IR137" s="238"/>
      <c r="IS137" s="370"/>
      <c r="IT137" s="238"/>
      <c r="IU137" s="249" t="s">
        <v>627</v>
      </c>
      <c r="IV137" s="234"/>
      <c r="IW137" s="238"/>
      <c r="IX137" s="238"/>
      <c r="IY137" s="235"/>
      <c r="IZ137" s="238"/>
      <c r="JA137" s="238"/>
      <c r="JB137" s="235"/>
      <c r="JC137" s="238"/>
      <c r="JD137" s="238"/>
      <c r="JE137" s="238"/>
      <c r="JF137" s="235"/>
      <c r="JG137" s="238"/>
      <c r="JH137" s="234"/>
      <c r="JI137" s="238"/>
      <c r="JJ137" s="238"/>
      <c r="JK137" s="238"/>
      <c r="JL137" s="238"/>
      <c r="JM137" s="234"/>
      <c r="JN137" s="238"/>
      <c r="JO137" s="427"/>
      <c r="JP137" s="370"/>
      <c r="JQ137" s="234"/>
      <c r="JR137" s="238"/>
      <c r="JS137" s="238"/>
      <c r="JT137" s="238"/>
      <c r="JU137" s="238"/>
      <c r="JV137" s="238"/>
      <c r="JW137" s="238"/>
      <c r="JX137" s="238"/>
      <c r="JY137" s="238"/>
      <c r="JZ137" s="238"/>
      <c r="KA137" s="238"/>
      <c r="KB137" s="238"/>
      <c r="KC137" s="238"/>
      <c r="KD137" s="234"/>
      <c r="KE137" s="238"/>
      <c r="KF137" s="238"/>
      <c r="KG137" s="238"/>
      <c r="KH137" s="234"/>
      <c r="KI137" s="238"/>
      <c r="KJ137" s="238"/>
      <c r="KK137" s="238"/>
      <c r="KL137" s="238"/>
      <c r="KM137" s="591"/>
      <c r="KN137" s="238"/>
      <c r="KO137" s="249" t="s">
        <v>627</v>
      </c>
      <c r="KP137" s="238"/>
      <c r="KQ137" s="234"/>
      <c r="KR137" s="238"/>
      <c r="KS137" s="238"/>
      <c r="KT137" s="238"/>
      <c r="KU137" s="231"/>
      <c r="KV137" s="234"/>
      <c r="KW137" s="238"/>
      <c r="KX137" s="238"/>
      <c r="KY137" s="238"/>
      <c r="KZ137" s="238"/>
      <c r="LA137" s="238"/>
      <c r="LB137" s="234"/>
      <c r="LC137" s="238"/>
      <c r="LD137" s="238"/>
      <c r="LE137" s="238"/>
      <c r="LF137" s="235"/>
      <c r="LG137" s="238"/>
      <c r="LH137" s="238"/>
      <c r="LI137" s="238"/>
      <c r="LJ137" s="234"/>
      <c r="LK137" s="238"/>
      <c r="LL137" s="238"/>
      <c r="LM137" s="238"/>
      <c r="LN137" s="238"/>
      <c r="LO137" s="238"/>
      <c r="LP137" s="238"/>
      <c r="LQ137" s="238"/>
      <c r="LR137" s="238"/>
      <c r="LS137" s="238"/>
      <c r="LT137" s="238"/>
      <c r="LU137" s="238"/>
      <c r="LV137" s="238"/>
      <c r="LW137" s="238"/>
      <c r="LX137" s="238"/>
      <c r="LY137" s="234"/>
      <c r="LZ137" s="238"/>
      <c r="MA137" s="238"/>
      <c r="MB137" s="238"/>
      <c r="MC137" s="249" t="s">
        <v>627</v>
      </c>
      <c r="MD137" s="238"/>
      <c r="ME137" s="234"/>
      <c r="MF137" s="238"/>
      <c r="MG137" s="238"/>
      <c r="MH137" s="238"/>
      <c r="MI137" s="238"/>
      <c r="MJ137" s="234"/>
      <c r="MK137" s="238"/>
      <c r="ML137" s="238"/>
      <c r="MM137" s="238"/>
      <c r="MN137" s="238"/>
      <c r="MO137" s="238"/>
      <c r="MP137" s="238"/>
      <c r="MQ137" s="239"/>
      <c r="MR137" s="238"/>
      <c r="MS137" s="238"/>
      <c r="MT137" s="238"/>
      <c r="MU137" s="238"/>
      <c r="MV137" s="249" t="s">
        <v>627</v>
      </c>
      <c r="MW137" s="238"/>
      <c r="MX137" s="238"/>
      <c r="MY137" s="238"/>
      <c r="MZ137" s="238"/>
      <c r="NA137" s="243" t="s">
        <v>1158</v>
      </c>
      <c r="NB137" s="243"/>
      <c r="NC137" s="243" t="s">
        <v>1464</v>
      </c>
      <c r="ND137" s="243"/>
    </row>
    <row r="138" spans="1:368" s="74" customFormat="1">
      <c r="A138" s="1264"/>
      <c r="B138" s="1224" t="s">
        <v>1370</v>
      </c>
      <c r="C138" s="74" t="s">
        <v>640</v>
      </c>
      <c r="D138" s="75" t="s">
        <v>640</v>
      </c>
      <c r="E138" s="75" t="s">
        <v>640</v>
      </c>
      <c r="F138" s="75" t="s">
        <v>640</v>
      </c>
      <c r="G138" s="76" t="s">
        <v>640</v>
      </c>
      <c r="H138" s="77" t="s">
        <v>640</v>
      </c>
      <c r="I138" s="78" t="s">
        <v>640</v>
      </c>
      <c r="J138" s="18" t="s">
        <v>640</v>
      </c>
      <c r="K138" s="79" t="s">
        <v>640</v>
      </c>
      <c r="L138" s="79" t="s">
        <v>640</v>
      </c>
      <c r="M138" s="18" t="s">
        <v>640</v>
      </c>
      <c r="N138" s="18" t="s">
        <v>640</v>
      </c>
      <c r="O138" s="18" t="s">
        <v>640</v>
      </c>
      <c r="P138" s="77" t="s">
        <v>640</v>
      </c>
      <c r="Q138" s="18" t="s">
        <v>640</v>
      </c>
      <c r="R138" s="75" t="s">
        <v>299</v>
      </c>
      <c r="S138" s="80" t="s">
        <v>1285</v>
      </c>
      <c r="T138" s="81"/>
      <c r="U138" s="75"/>
      <c r="V138" s="274"/>
      <c r="W138" s="657">
        <f>COUNTIF(X138:BJ138,"&gt;0")</f>
        <v>0</v>
      </c>
      <c r="X138" s="510">
        <f t="shared" ref="X138" si="1086">COUNTA(Y138)</f>
        <v>0</v>
      </c>
      <c r="Y138" s="82"/>
      <c r="Z138" s="510">
        <f t="shared" ref="Z138" si="1087">COUNTA(AA138)</f>
        <v>0</v>
      </c>
      <c r="AA138" s="82"/>
      <c r="AB138" s="510">
        <f t="shared" ref="AB138" si="1088">COUNTA(AC138)</f>
        <v>0</v>
      </c>
      <c r="AC138" s="82"/>
      <c r="AD138" s="510">
        <f t="shared" ref="AD138" si="1089">COUNTA(AE138:AH138)</f>
        <v>0</v>
      </c>
      <c r="AE138" s="82"/>
      <c r="AF138" s="82"/>
      <c r="AG138" s="82"/>
      <c r="AH138" s="82"/>
      <c r="AI138" s="510">
        <f>COUNTA(AJ138,AL138,AN138:AX138,AZ138,BB138)</f>
        <v>0</v>
      </c>
      <c r="AJ138" s="82"/>
      <c r="AK138" s="275"/>
      <c r="AL138" s="82"/>
      <c r="AM138" s="351">
        <f>COUNTA(AN138:AX138)</f>
        <v>0</v>
      </c>
      <c r="AN138" s="82"/>
      <c r="AO138" s="82"/>
      <c r="AP138" s="82"/>
      <c r="AQ138" s="82"/>
      <c r="AR138" s="82"/>
      <c r="AS138" s="82"/>
      <c r="AT138" s="82"/>
      <c r="AU138" s="82"/>
      <c r="AV138" s="82"/>
      <c r="AW138" s="82"/>
      <c r="AX138" s="82"/>
      <c r="AY138" s="275"/>
      <c r="AZ138" s="82"/>
      <c r="BA138" s="275"/>
      <c r="BB138" s="82"/>
      <c r="BC138" s="522">
        <f t="shared" ref="BC138" si="1090">COUNTA(BD138:BE138)</f>
        <v>0</v>
      </c>
      <c r="BD138" s="82"/>
      <c r="BE138" s="82"/>
      <c r="BF138" s="522">
        <f>COUNTA(BG138:BJ138)</f>
        <v>0</v>
      </c>
      <c r="BG138" s="82"/>
      <c r="BH138" s="82"/>
      <c r="BI138" s="82"/>
      <c r="BJ138" s="82"/>
      <c r="BK138" s="657">
        <f>COUNTIF(BL138:CD138,"&gt;0")</f>
        <v>0</v>
      </c>
      <c r="BL138" s="82"/>
      <c r="BM138" s="82"/>
      <c r="BN138" s="510">
        <f>COUNTA(BO138:BQ138)</f>
        <v>0</v>
      </c>
      <c r="BO138" s="82"/>
      <c r="BP138" s="82"/>
      <c r="BQ138" s="82"/>
      <c r="BR138" s="510">
        <f>COUNTA(BS138:BT138)</f>
        <v>0</v>
      </c>
      <c r="BS138" s="82"/>
      <c r="BT138" s="82"/>
      <c r="BU138" s="510">
        <f>COUNTA(BV138)</f>
        <v>0</v>
      </c>
      <c r="BV138" s="82"/>
      <c r="BW138" s="510">
        <f>COUNTA(BX138:BY138)</f>
        <v>0</v>
      </c>
      <c r="BX138" s="82"/>
      <c r="BZ138" s="510">
        <f t="shared" ref="BZ138" si="1091">COUNTA(CA138:CD138)</f>
        <v>0</v>
      </c>
      <c r="CA138" s="82"/>
      <c r="CB138" s="82"/>
      <c r="CC138" s="82"/>
      <c r="CD138" s="82"/>
      <c r="CE138" s="657">
        <f>COUNTIF(CF138:DZ138,"&gt;0")</f>
        <v>0</v>
      </c>
      <c r="CF138" s="82"/>
      <c r="CG138" s="510">
        <f>COUNTA(CH138,CJ138:CK138,CM138:CO138,CQ138:CW138,CY138:DB138)</f>
        <v>0</v>
      </c>
      <c r="CH138" s="82"/>
      <c r="CI138" s="275"/>
      <c r="CJ138" s="82"/>
      <c r="CK138" s="82"/>
      <c r="CL138" s="351">
        <f>COUNTA(CM138:CO138)</f>
        <v>0</v>
      </c>
      <c r="CM138" s="82"/>
      <c r="CN138" s="82"/>
      <c r="CO138" s="82"/>
      <c r="CP138" s="351">
        <f>COUNTA(CQ138:CW138)</f>
        <v>0</v>
      </c>
      <c r="CQ138" s="82"/>
      <c r="CR138" s="82"/>
      <c r="CS138" s="82"/>
      <c r="CT138" s="82"/>
      <c r="CU138" s="82"/>
      <c r="CV138" s="82"/>
      <c r="CW138" s="82"/>
      <c r="CX138" s="351">
        <f>COUNTA(CY138:DB138)</f>
        <v>0</v>
      </c>
      <c r="CY138" s="82"/>
      <c r="CZ138" s="82"/>
      <c r="DA138" s="82"/>
      <c r="DB138" s="82"/>
      <c r="DC138" s="510">
        <f>COUNTA(DD138:DN138)</f>
        <v>0</v>
      </c>
      <c r="DD138" s="82"/>
      <c r="DE138" s="82"/>
      <c r="DF138" s="82"/>
      <c r="DG138" s="82"/>
      <c r="DH138" s="82"/>
      <c r="DI138" s="82"/>
      <c r="DJ138" s="82"/>
      <c r="DK138" s="82"/>
      <c r="DL138" s="82"/>
      <c r="DM138" s="82"/>
      <c r="DN138" s="82"/>
      <c r="DO138" s="510">
        <f>COUNTA(DP138:DR138)</f>
        <v>0</v>
      </c>
      <c r="DP138" s="82"/>
      <c r="DQ138" s="82"/>
      <c r="DR138" s="82"/>
      <c r="DS138" s="510">
        <f>COUNTA(DT138:DZ138)</f>
        <v>0</v>
      </c>
      <c r="DT138" s="82"/>
      <c r="DU138" s="82"/>
      <c r="DV138" s="82"/>
      <c r="DW138" s="82"/>
      <c r="DX138" s="82"/>
      <c r="DY138" s="82"/>
      <c r="DZ138" s="82"/>
      <c r="EA138" s="657">
        <f>COUNTIF(EB138:FM138,"&gt;0")</f>
        <v>0</v>
      </c>
      <c r="EB138" s="82"/>
      <c r="EC138" s="510">
        <f>COUNTA(EE138:EH138,EJ138,EL138:EM138,EO138,EQ138:EV138)</f>
        <v>0</v>
      </c>
      <c r="ED138" s="351">
        <f>COUNTA(EE138:EH138)</f>
        <v>0</v>
      </c>
      <c r="EE138" s="82"/>
      <c r="EF138" s="82"/>
      <c r="EG138" s="82"/>
      <c r="EH138" s="82"/>
      <c r="EI138" s="275"/>
      <c r="EJ138" s="82"/>
      <c r="EK138" s="351">
        <f>COUNTA(EL138:EM138)</f>
        <v>0</v>
      </c>
      <c r="EL138" s="82"/>
      <c r="EM138" s="82"/>
      <c r="EN138" s="275"/>
      <c r="EO138" s="82"/>
      <c r="EP138" s="351">
        <f>COUNTA(EQ138:EV138)</f>
        <v>0</v>
      </c>
      <c r="EQ138" s="82"/>
      <c r="ER138" s="82"/>
      <c r="ES138" s="82"/>
      <c r="ET138" s="82"/>
      <c r="EU138" s="82"/>
      <c r="EV138" s="82"/>
      <c r="EW138" s="510">
        <f>COUNTA(EY138:EZ138,FB138:FD138,FF138,FH138:FI138,FK138:FM138)</f>
        <v>0</v>
      </c>
      <c r="EX138" s="351">
        <f>COUNTA(EY138:EZ138)</f>
        <v>0</v>
      </c>
      <c r="EY138" s="83"/>
      <c r="EZ138" s="82"/>
      <c r="FA138" s="351">
        <f>COUNTA(FB138:FD138)</f>
        <v>0</v>
      </c>
      <c r="FB138" s="82"/>
      <c r="FC138" s="82"/>
      <c r="FD138" s="82"/>
      <c r="FE138" s="275"/>
      <c r="FF138" s="82"/>
      <c r="FG138" s="351">
        <f>COUNTA(FH138:FI138)</f>
        <v>0</v>
      </c>
      <c r="FH138" s="82"/>
      <c r="FI138" s="82"/>
      <c r="FJ138" s="351">
        <f>COUNTA(FK138:FM138)</f>
        <v>0</v>
      </c>
      <c r="FK138" s="82"/>
      <c r="FL138" s="82"/>
      <c r="FM138" s="82"/>
      <c r="FN138" s="657">
        <f>COUNTIF(FO138:GG138,"&gt;0")</f>
        <v>0</v>
      </c>
      <c r="FO138" s="82"/>
      <c r="FP138" s="510">
        <f>COUNTA(FQ138,FS138,FU138:FY138,GA138,GC138:GE138,FO138)</f>
        <v>0</v>
      </c>
      <c r="FQ138" s="82"/>
      <c r="FR138" s="275"/>
      <c r="FS138" s="82"/>
      <c r="FT138" s="351">
        <f>COUNTA(FU138:FY138)</f>
        <v>0</v>
      </c>
      <c r="FU138" s="82"/>
      <c r="FV138" s="82"/>
      <c r="FW138" s="82"/>
      <c r="FX138" s="82"/>
      <c r="FY138" s="82"/>
      <c r="FZ138" s="275"/>
      <c r="GA138" s="82"/>
      <c r="GB138" s="510">
        <f>COUNTA(GC138:GE138)</f>
        <v>0</v>
      </c>
      <c r="GC138" s="82"/>
      <c r="GD138" s="82"/>
      <c r="GE138" s="82"/>
      <c r="GF138" s="510">
        <f t="shared" ref="GF138" si="1092">COUNTA(GG138)</f>
        <v>0</v>
      </c>
      <c r="GG138" s="82"/>
      <c r="GH138" s="657">
        <f>COUNTIF(GI138:GR138,"&gt;0")</f>
        <v>2</v>
      </c>
      <c r="GI138" s="82"/>
      <c r="GJ138" s="510">
        <f>COUNTA(GK138)</f>
        <v>1</v>
      </c>
      <c r="GK138" s="82" t="s">
        <v>627</v>
      </c>
      <c r="GL138" s="82" t="s">
        <v>627</v>
      </c>
      <c r="GM138" s="510">
        <f>COUNTA(GN138:GR138)</f>
        <v>2</v>
      </c>
      <c r="GN138" s="82"/>
      <c r="GO138" s="82" t="s">
        <v>25</v>
      </c>
      <c r="GP138" s="82" t="s">
        <v>627</v>
      </c>
      <c r="GQ138" s="82"/>
      <c r="GR138" s="82"/>
      <c r="GS138" s="657">
        <f>COUNTIF(GT138:HZ138,"&gt;0")</f>
        <v>0</v>
      </c>
      <c r="GT138" s="82"/>
      <c r="GU138" s="510">
        <f t="shared" ref="GU138" si="1093">COUNTA(GW138:GX138,GZ138:HG138)</f>
        <v>0</v>
      </c>
      <c r="GV138" s="351">
        <f>COUNTA(GW138:GX138)</f>
        <v>0</v>
      </c>
      <c r="GW138" s="82"/>
      <c r="GX138" s="82"/>
      <c r="GY138" s="351">
        <f>COUNTA(GZ138:HG138)</f>
        <v>0</v>
      </c>
      <c r="GZ138" s="82"/>
      <c r="HA138" s="82"/>
      <c r="HB138" s="82"/>
      <c r="HC138" s="82"/>
      <c r="HD138" s="82"/>
      <c r="HE138" s="82"/>
      <c r="HF138" s="82"/>
      <c r="HG138" s="82"/>
      <c r="HH138" s="510">
        <f>COUNTA(HI138:HN138)</f>
        <v>0</v>
      </c>
      <c r="HI138" s="82"/>
      <c r="HJ138" s="82"/>
      <c r="HK138" s="82"/>
      <c r="HL138" s="82"/>
      <c r="HM138" s="82"/>
      <c r="HN138" s="82"/>
      <c r="HO138" s="510">
        <f>COUNTA(HQ138:HS138,HU138:HX138,HZ138)</f>
        <v>0</v>
      </c>
      <c r="HP138" s="351">
        <f>COUNTA(HQ138:HS138)</f>
        <v>0</v>
      </c>
      <c r="HQ138" s="82"/>
      <c r="HR138" s="82"/>
      <c r="HS138" s="82"/>
      <c r="HT138" s="351">
        <f>COUNTA(HU138:HX138)</f>
        <v>0</v>
      </c>
      <c r="HU138" s="82"/>
      <c r="HV138" s="82"/>
      <c r="HW138" s="82"/>
      <c r="HX138" s="82"/>
      <c r="HY138" s="275"/>
      <c r="HZ138" s="82"/>
      <c r="IA138" s="657">
        <f>COUNTIF(IB138:IJ138,"&gt;0")</f>
        <v>0</v>
      </c>
      <c r="IB138" s="510">
        <f>COUNTA(IC138:IJ138)</f>
        <v>0</v>
      </c>
      <c r="IC138" s="82"/>
      <c r="ID138" s="82"/>
      <c r="IE138" s="82"/>
      <c r="IF138" s="82"/>
      <c r="IG138" s="82"/>
      <c r="IH138" s="82"/>
      <c r="II138" s="82"/>
      <c r="IJ138" s="82"/>
      <c r="IK138" s="657">
        <f>COUNTIF(IL138:IR138,"&gt;0")</f>
        <v>0</v>
      </c>
      <c r="IL138" s="510">
        <f>COUNTA(IM138:IR138)</f>
        <v>0</v>
      </c>
      <c r="IM138" s="82"/>
      <c r="IN138" s="82"/>
      <c r="IO138" s="82"/>
      <c r="IP138" s="82"/>
      <c r="IQ138" s="82"/>
      <c r="IR138" s="82"/>
      <c r="IS138" s="657">
        <f>COUNTIF(IT138:JN138,"&gt;0")</f>
        <v>0</v>
      </c>
      <c r="IT138" s="82"/>
      <c r="IU138" s="82"/>
      <c r="IV138" s="510">
        <f>COUNTA(IW138:IX138,IZ138:JA138,JC138:JE138,JG138)</f>
        <v>0</v>
      </c>
      <c r="IW138" s="82"/>
      <c r="IX138" s="82"/>
      <c r="IY138" s="275"/>
      <c r="IZ138" s="82"/>
      <c r="JA138" s="82"/>
      <c r="JB138" s="275"/>
      <c r="JC138" s="82"/>
      <c r="JD138" s="82"/>
      <c r="JE138" s="82"/>
      <c r="JF138" s="275"/>
      <c r="JG138" s="82"/>
      <c r="JH138" s="510">
        <f>COUNTA(JI138:JL138)</f>
        <v>0</v>
      </c>
      <c r="JI138" s="82"/>
      <c r="JJ138" s="82"/>
      <c r="JK138" s="82"/>
      <c r="JL138" s="82"/>
      <c r="JM138" s="510">
        <f>COUNTA(JN138)</f>
        <v>0</v>
      </c>
      <c r="JN138" s="82"/>
      <c r="JO138" s="544"/>
      <c r="JP138" s="657">
        <f>COUNTIF(JQ138:KT138,"&gt;0")</f>
        <v>0</v>
      </c>
      <c r="JQ138" s="510">
        <f t="shared" ref="JQ138" si="1094">COUNTA(JR138:JU138)</f>
        <v>0</v>
      </c>
      <c r="JR138" s="82"/>
      <c r="JS138" s="82"/>
      <c r="JT138" s="82"/>
      <c r="JU138" s="82"/>
      <c r="JV138" s="82"/>
      <c r="JW138" s="82"/>
      <c r="JX138" s="82"/>
      <c r="JY138" s="82"/>
      <c r="JZ138" s="82"/>
      <c r="KA138" s="82"/>
      <c r="KB138" s="82"/>
      <c r="KC138" s="82"/>
      <c r="KD138" s="510">
        <f>COUNTA(KE138:KG138)</f>
        <v>0</v>
      </c>
      <c r="KE138" s="82"/>
      <c r="KF138" s="82"/>
      <c r="KG138" s="82"/>
      <c r="KH138" s="510">
        <f>COUNTA(KI138:KL138)</f>
        <v>0</v>
      </c>
      <c r="KI138" s="82"/>
      <c r="KJ138" s="82"/>
      <c r="KK138" s="82"/>
      <c r="KL138" s="82"/>
      <c r="KM138" s="510">
        <f>COUNTA(KN138:KP138)</f>
        <v>0</v>
      </c>
      <c r="KN138" s="82"/>
      <c r="KO138" s="82"/>
      <c r="KP138" s="82"/>
      <c r="KQ138" s="510">
        <f>COUNTA(KR138:KS138)</f>
        <v>0</v>
      </c>
      <c r="KR138" s="82"/>
      <c r="KS138" s="82"/>
      <c r="KT138" s="82"/>
      <c r="KU138" s="657">
        <f>COUNTIF(KV138:MP138,"&gt;0")</f>
        <v>0</v>
      </c>
      <c r="KV138" s="510">
        <f>COUNTA(KW138:LA138)</f>
        <v>0</v>
      </c>
      <c r="KW138" s="82"/>
      <c r="KX138" s="82"/>
      <c r="KY138" s="82"/>
      <c r="KZ138" s="82"/>
      <c r="LA138" s="82"/>
      <c r="LB138" s="510">
        <f>COUNTA(LC138:LE138,LG138:LI138)</f>
        <v>0</v>
      </c>
      <c r="LC138" s="82"/>
      <c r="LD138" s="82"/>
      <c r="LE138" s="82"/>
      <c r="LF138" s="351">
        <f>COUNTA(LG138:LI138)</f>
        <v>0</v>
      </c>
      <c r="LG138" s="82"/>
      <c r="LH138" s="82"/>
      <c r="LI138" s="82"/>
      <c r="LJ138" s="510">
        <f>COUNTA(LK138:LX138)</f>
        <v>0</v>
      </c>
      <c r="LK138" s="82"/>
      <c r="LL138" s="82"/>
      <c r="LM138" s="82"/>
      <c r="LN138" s="82"/>
      <c r="LO138" s="82"/>
      <c r="LP138" s="82"/>
      <c r="LQ138" s="82"/>
      <c r="LR138" s="82"/>
      <c r="LS138" s="82"/>
      <c r="LT138" s="82"/>
      <c r="LU138" s="82"/>
      <c r="LV138" s="82"/>
      <c r="LW138" s="82"/>
      <c r="LX138" s="82"/>
      <c r="LY138" s="510">
        <f>COUNTA(LZ138:MD138)</f>
        <v>0</v>
      </c>
      <c r="LZ138" s="82"/>
      <c r="MA138" s="82"/>
      <c r="MB138" s="82"/>
      <c r="MC138" s="82"/>
      <c r="MD138" s="82"/>
      <c r="ME138" s="510">
        <f>COUNTA(MF138:MI138)</f>
        <v>0</v>
      </c>
      <c r="MF138" s="82"/>
      <c r="MG138" s="82"/>
      <c r="MH138" s="82"/>
      <c r="MI138" s="82"/>
      <c r="MJ138" s="510">
        <f>COUNTA(MK138:MP138)</f>
        <v>0</v>
      </c>
      <c r="MK138" s="82"/>
      <c r="ML138" s="82"/>
      <c r="MM138" s="82"/>
      <c r="MN138" s="82"/>
      <c r="MO138" s="82"/>
      <c r="MP138" s="82"/>
      <c r="MQ138" s="276"/>
      <c r="MR138" s="82"/>
      <c r="MS138" s="82"/>
      <c r="MT138" s="82"/>
      <c r="MU138" s="82"/>
      <c r="MV138" s="82"/>
      <c r="MW138" s="82"/>
      <c r="MX138" s="82"/>
      <c r="MY138" s="82"/>
      <c r="MZ138" s="82"/>
      <c r="NA138" s="75"/>
      <c r="NB138" s="75"/>
      <c r="NC138" s="75"/>
      <c r="ND138" s="75"/>
    </row>
    <row r="139" spans="1:368" s="240" customFormat="1" ht="15">
      <c r="A139" s="1259">
        <v>99</v>
      </c>
      <c r="B139" s="241" t="s">
        <v>523</v>
      </c>
      <c r="C139" s="242">
        <v>2022</v>
      </c>
      <c r="D139" s="243" t="s">
        <v>383</v>
      </c>
      <c r="E139" s="243" t="s">
        <v>130</v>
      </c>
      <c r="F139" s="243" t="s">
        <v>24</v>
      </c>
      <c r="G139" s="244">
        <v>120</v>
      </c>
      <c r="H139" s="245">
        <v>0.625</v>
      </c>
      <c r="I139" s="246" t="s">
        <v>39</v>
      </c>
      <c r="J139" s="242" t="s">
        <v>524</v>
      </c>
      <c r="K139" s="243" t="s">
        <v>105</v>
      </c>
      <c r="L139" s="243" t="s">
        <v>525</v>
      </c>
      <c r="M139" s="585" t="s">
        <v>1365</v>
      </c>
      <c r="N139" s="242">
        <v>2</v>
      </c>
      <c r="O139" s="242" t="s">
        <v>1366</v>
      </c>
      <c r="P139" s="245">
        <v>1</v>
      </c>
      <c r="Q139" s="242" t="s">
        <v>1367</v>
      </c>
      <c r="R139" s="243"/>
      <c r="S139" s="248" t="s">
        <v>530</v>
      </c>
      <c r="T139" s="248" t="s">
        <v>301</v>
      </c>
      <c r="U139" s="243" t="s">
        <v>531</v>
      </c>
      <c r="V139" s="579"/>
      <c r="W139" s="495"/>
      <c r="X139" s="232"/>
      <c r="Y139" s="238"/>
      <c r="Z139" s="494"/>
      <c r="AA139" s="238"/>
      <c r="AB139" s="494"/>
      <c r="AC139" s="238"/>
      <c r="AD139" s="327"/>
      <c r="AE139" s="238"/>
      <c r="AF139" s="238"/>
      <c r="AG139" s="238"/>
      <c r="AH139" s="238"/>
      <c r="AI139" s="492"/>
      <c r="AJ139" s="238"/>
      <c r="AK139" s="496"/>
      <c r="AL139" s="238"/>
      <c r="AM139" s="648"/>
      <c r="AN139" s="238"/>
      <c r="AO139" s="238"/>
      <c r="AP139" s="238"/>
      <c r="AQ139" s="238"/>
      <c r="AR139" s="238"/>
      <c r="AS139" s="238"/>
      <c r="AT139" s="238"/>
      <c r="AU139" s="238"/>
      <c r="AV139" s="238"/>
      <c r="AW139" s="238"/>
      <c r="AX139" s="238"/>
      <c r="AY139" s="496"/>
      <c r="AZ139" s="238"/>
      <c r="BA139" s="496"/>
      <c r="BB139" s="238"/>
      <c r="BC139" s="234"/>
      <c r="BD139" s="238"/>
      <c r="BE139" s="238"/>
      <c r="BF139" s="234"/>
      <c r="BG139" s="238"/>
      <c r="BH139" s="238"/>
      <c r="BI139" s="238"/>
      <c r="BJ139" s="238"/>
      <c r="BK139" s="633"/>
      <c r="BL139" s="238"/>
      <c r="BM139" s="238"/>
      <c r="BN139" s="234"/>
      <c r="BO139" s="238"/>
      <c r="BP139" s="238"/>
      <c r="BQ139" s="238"/>
      <c r="BR139" s="234"/>
      <c r="BS139" s="238"/>
      <c r="BT139" s="238"/>
      <c r="BU139" s="234"/>
      <c r="BV139" s="238"/>
      <c r="BW139" s="234"/>
      <c r="BX139" s="238"/>
      <c r="BZ139" s="234"/>
      <c r="CA139" s="238"/>
      <c r="CB139" s="238"/>
      <c r="CC139" s="238"/>
      <c r="CD139" s="238"/>
      <c r="CE139" s="495"/>
      <c r="CF139" s="238"/>
      <c r="CG139" s="234"/>
      <c r="CH139" s="238"/>
      <c r="CI139" s="496"/>
      <c r="CJ139" s="238"/>
      <c r="CK139" s="238"/>
      <c r="CL139" s="496"/>
      <c r="CM139" s="238"/>
      <c r="CN139" s="238"/>
      <c r="CO139" s="238"/>
      <c r="CP139" s="496"/>
      <c r="CQ139" s="238"/>
      <c r="CR139" s="238"/>
      <c r="CS139" s="238"/>
      <c r="CT139" s="238"/>
      <c r="CU139" s="238"/>
      <c r="CV139" s="238"/>
      <c r="CW139" s="238"/>
      <c r="CX139" s="496"/>
      <c r="CY139" s="238"/>
      <c r="CZ139" s="238"/>
      <c r="DA139" s="238"/>
      <c r="DB139" s="238"/>
      <c r="DC139" s="234"/>
      <c r="DD139" s="238"/>
      <c r="DE139" s="238"/>
      <c r="DF139" s="238"/>
      <c r="DG139" s="238"/>
      <c r="DH139" s="238"/>
      <c r="DI139" s="238"/>
      <c r="DJ139" s="238"/>
      <c r="DK139" s="238"/>
      <c r="DL139" s="238"/>
      <c r="DM139" s="238"/>
      <c r="DN139" s="238"/>
      <c r="DO139" s="234"/>
      <c r="DP139" s="238"/>
      <c r="DQ139" s="238"/>
      <c r="DR139" s="238"/>
      <c r="DS139" s="234"/>
      <c r="DT139" s="238"/>
      <c r="DU139" s="238"/>
      <c r="DV139" s="238"/>
      <c r="DW139" s="238"/>
      <c r="DX139" s="238"/>
      <c r="DY139" s="238"/>
      <c r="DZ139" s="238"/>
      <c r="EA139" s="370"/>
      <c r="EB139" s="238"/>
      <c r="EC139" s="234"/>
      <c r="ED139" s="496"/>
      <c r="EE139" s="238"/>
      <c r="EF139" s="238"/>
      <c r="EG139" s="238"/>
      <c r="EH139" s="238"/>
      <c r="EI139" s="496"/>
      <c r="EJ139" s="238"/>
      <c r="EK139" s="496"/>
      <c r="EL139" s="238"/>
      <c r="EM139" s="238"/>
      <c r="EN139" s="496"/>
      <c r="EO139" s="238"/>
      <c r="EP139" s="497"/>
      <c r="EQ139" s="238"/>
      <c r="ER139" s="238"/>
      <c r="ES139" s="238"/>
      <c r="ET139" s="238"/>
      <c r="EU139" s="238"/>
      <c r="EV139" s="238"/>
      <c r="EW139" s="234"/>
      <c r="EX139" s="496"/>
      <c r="EY139" s="238"/>
      <c r="EZ139" s="238"/>
      <c r="FA139" s="496"/>
      <c r="FB139" s="238"/>
      <c r="FC139" s="238"/>
      <c r="FD139" s="238"/>
      <c r="FE139" s="496"/>
      <c r="FF139" s="238"/>
      <c r="FG139" s="496"/>
      <c r="FH139" s="238"/>
      <c r="FI139" s="238"/>
      <c r="FJ139" s="496"/>
      <c r="FK139" s="238"/>
      <c r="FL139" s="238"/>
      <c r="FM139" s="238"/>
      <c r="FN139" s="606"/>
      <c r="FO139" s="238"/>
      <c r="FP139" s="234"/>
      <c r="FQ139" s="238"/>
      <c r="FR139" s="496"/>
      <c r="FS139" s="238"/>
      <c r="FT139" s="496"/>
      <c r="FU139" s="238"/>
      <c r="FV139" s="238"/>
      <c r="FW139" s="238"/>
      <c r="FX139" s="238"/>
      <c r="FY139" s="238"/>
      <c r="FZ139" s="496"/>
      <c r="GA139" s="238"/>
      <c r="GB139" s="234"/>
      <c r="GC139" s="238"/>
      <c r="GD139" s="238"/>
      <c r="GE139" s="238"/>
      <c r="GF139" s="234"/>
      <c r="GG139" s="238"/>
      <c r="GH139" s="495"/>
      <c r="GI139" s="238"/>
      <c r="GJ139" s="234"/>
      <c r="GK139" s="238" t="s">
        <v>627</v>
      </c>
      <c r="GL139" s="238" t="s">
        <v>627</v>
      </c>
      <c r="GM139" s="234"/>
      <c r="GN139" s="238"/>
      <c r="GO139" s="238" t="s">
        <v>25</v>
      </c>
      <c r="GP139" s="238" t="s">
        <v>627</v>
      </c>
      <c r="GQ139" s="238"/>
      <c r="GR139" s="238"/>
      <c r="GS139" s="495"/>
      <c r="GT139" s="238"/>
      <c r="GU139" s="234"/>
      <c r="GV139" s="496"/>
      <c r="GW139" s="238"/>
      <c r="GX139" s="238"/>
      <c r="GY139" s="496"/>
      <c r="GZ139" s="238"/>
      <c r="HA139" s="238"/>
      <c r="HB139" s="238"/>
      <c r="HC139" s="238"/>
      <c r="HD139" s="238"/>
      <c r="HE139" s="238"/>
      <c r="HF139" s="238"/>
      <c r="HG139" s="238"/>
      <c r="HH139" s="234"/>
      <c r="HI139" s="238"/>
      <c r="HJ139" s="238"/>
      <c r="HK139" s="238"/>
      <c r="HL139" s="238"/>
      <c r="HM139" s="238"/>
      <c r="HN139" s="238"/>
      <c r="HO139" s="234"/>
      <c r="HP139" s="496"/>
      <c r="HQ139" s="238"/>
      <c r="HR139" s="238"/>
      <c r="HS139" s="238"/>
      <c r="HT139" s="496"/>
      <c r="HU139" s="238"/>
      <c r="HV139" s="238"/>
      <c r="HW139" s="238"/>
      <c r="HX139" s="238"/>
      <c r="HY139" s="496"/>
      <c r="HZ139" s="238"/>
      <c r="IA139" s="495"/>
      <c r="IB139" s="234"/>
      <c r="IC139" s="238"/>
      <c r="ID139" s="238"/>
      <c r="IE139" s="238"/>
      <c r="IF139" s="238"/>
      <c r="IG139" s="238"/>
      <c r="IH139" s="238"/>
      <c r="II139" s="238"/>
      <c r="IJ139" s="238"/>
      <c r="IK139" s="495"/>
      <c r="IL139" s="234"/>
      <c r="IM139" s="238"/>
      <c r="IN139" s="238"/>
      <c r="IO139" s="238"/>
      <c r="IP139" s="238"/>
      <c r="IQ139" s="238"/>
      <c r="IR139" s="238"/>
      <c r="IS139" s="495"/>
      <c r="IT139" s="238"/>
      <c r="IU139" s="238"/>
      <c r="IV139" s="234"/>
      <c r="IW139" s="238"/>
      <c r="IX139" s="238"/>
      <c r="IY139" s="496"/>
      <c r="IZ139" s="238"/>
      <c r="JA139" s="238"/>
      <c r="JB139" s="496"/>
      <c r="JC139" s="238"/>
      <c r="JD139" s="238"/>
      <c r="JE139" s="238"/>
      <c r="JF139" s="496"/>
      <c r="JG139" s="238"/>
      <c r="JH139" s="234"/>
      <c r="JI139" s="238"/>
      <c r="JJ139" s="238"/>
      <c r="JK139" s="238"/>
      <c r="JL139" s="238"/>
      <c r="JM139" s="234"/>
      <c r="JN139" s="238"/>
      <c r="JO139" s="498"/>
      <c r="JP139" s="495"/>
      <c r="JQ139" s="234"/>
      <c r="JR139" s="238"/>
      <c r="JS139" s="238"/>
      <c r="JT139" s="238"/>
      <c r="JU139" s="238"/>
      <c r="JV139" s="238"/>
      <c r="JW139" s="238"/>
      <c r="JX139" s="238"/>
      <c r="JY139" s="238"/>
      <c r="JZ139" s="238"/>
      <c r="KA139" s="238"/>
      <c r="KB139" s="238"/>
      <c r="KC139" s="238"/>
      <c r="KD139" s="234"/>
      <c r="KE139" s="238"/>
      <c r="KF139" s="238"/>
      <c r="KG139" s="238"/>
      <c r="KH139" s="234"/>
      <c r="KI139" s="238"/>
      <c r="KJ139" s="238"/>
      <c r="KK139" s="238"/>
      <c r="KL139" s="238"/>
      <c r="KM139" s="234"/>
      <c r="KN139" s="238"/>
      <c r="KO139" s="238"/>
      <c r="KP139" s="238"/>
      <c r="KQ139" s="234"/>
      <c r="KR139" s="238"/>
      <c r="KS139" s="238"/>
      <c r="KT139" s="238"/>
      <c r="KU139" s="580"/>
      <c r="KV139" s="234"/>
      <c r="KW139" s="238"/>
      <c r="KX139" s="238"/>
      <c r="KY139" s="238"/>
      <c r="KZ139" s="238"/>
      <c r="LA139" s="238"/>
      <c r="LB139" s="234"/>
      <c r="LC139" s="238"/>
      <c r="LD139" s="238"/>
      <c r="LE139" s="238"/>
      <c r="LF139" s="496"/>
      <c r="LG139" s="238"/>
      <c r="LH139" s="238"/>
      <c r="LI139" s="238"/>
      <c r="LJ139" s="234"/>
      <c r="LK139" s="238"/>
      <c r="LL139" s="238"/>
      <c r="LM139" s="238"/>
      <c r="LN139" s="238"/>
      <c r="LO139" s="238"/>
      <c r="LP139" s="238"/>
      <c r="LQ139" s="238"/>
      <c r="LR139" s="238"/>
      <c r="LS139" s="238"/>
      <c r="LT139" s="238"/>
      <c r="LU139" s="238"/>
      <c r="LV139" s="238"/>
      <c r="LW139" s="238"/>
      <c r="LX139" s="238"/>
      <c r="LY139" s="234"/>
      <c r="LZ139" s="238"/>
      <c r="MA139" s="238"/>
      <c r="MB139" s="238"/>
      <c r="MC139" s="238"/>
      <c r="MD139" s="238"/>
      <c r="ME139" s="234"/>
      <c r="MF139" s="238"/>
      <c r="MG139" s="238"/>
      <c r="MH139" s="238"/>
      <c r="MI139" s="238"/>
      <c r="MJ139" s="234"/>
      <c r="MK139" s="238"/>
      <c r="ML139" s="238"/>
      <c r="MM139" s="238"/>
      <c r="MN139" s="238"/>
      <c r="MO139" s="238"/>
      <c r="MP139" s="238"/>
      <c r="MQ139" s="581"/>
      <c r="MR139" s="238"/>
      <c r="MS139" s="238"/>
      <c r="MT139" s="238"/>
      <c r="MU139" s="238"/>
      <c r="MV139" s="238"/>
      <c r="MW139" s="238"/>
      <c r="MX139" s="238"/>
      <c r="MY139" s="238"/>
      <c r="MZ139" s="238"/>
      <c r="NA139" s="243"/>
      <c r="NB139" s="243"/>
      <c r="NC139" s="243"/>
      <c r="ND139" s="243"/>
    </row>
    <row r="140" spans="1:368" s="222" customFormat="1" ht="12">
      <c r="A140" s="1260">
        <v>99</v>
      </c>
      <c r="B140" s="199" t="s">
        <v>523</v>
      </c>
      <c r="C140" s="201">
        <v>2022</v>
      </c>
      <c r="D140" s="200" t="s">
        <v>383</v>
      </c>
      <c r="E140" s="200" t="s">
        <v>130</v>
      </c>
      <c r="F140" s="200" t="s">
        <v>24</v>
      </c>
      <c r="G140" s="220">
        <v>75</v>
      </c>
      <c r="H140" s="221">
        <v>1</v>
      </c>
      <c r="I140" s="202" t="s">
        <v>39</v>
      </c>
      <c r="J140" s="201" t="s">
        <v>524</v>
      </c>
      <c r="K140" s="200" t="s">
        <v>92</v>
      </c>
      <c r="L140" s="200" t="s">
        <v>525</v>
      </c>
      <c r="M140" s="201" t="s">
        <v>526</v>
      </c>
      <c r="N140" s="201" t="s">
        <v>527</v>
      </c>
      <c r="O140" s="201" t="s">
        <v>528</v>
      </c>
      <c r="P140" s="221">
        <v>1</v>
      </c>
      <c r="Q140" s="201" t="s">
        <v>529</v>
      </c>
      <c r="R140" s="200"/>
      <c r="S140" s="205" t="s">
        <v>530</v>
      </c>
      <c r="T140" s="205" t="s">
        <v>301</v>
      </c>
      <c r="U140" s="200" t="s">
        <v>531</v>
      </c>
      <c r="V140" s="253"/>
      <c r="W140" s="368"/>
      <c r="X140" s="208"/>
      <c r="Y140" s="209"/>
      <c r="Z140" s="576"/>
      <c r="AA140" s="209"/>
      <c r="AB140" s="576"/>
      <c r="AC140" s="209"/>
      <c r="AD140" s="331"/>
      <c r="AE140" s="209"/>
      <c r="AF140" s="209"/>
      <c r="AG140" s="209"/>
      <c r="AH140" s="209"/>
      <c r="AI140" s="572"/>
      <c r="AJ140" s="209"/>
      <c r="AK140" s="256"/>
      <c r="AL140" s="209"/>
      <c r="AM140" s="651"/>
      <c r="AN140" s="209"/>
      <c r="AO140" s="209"/>
      <c r="AP140" s="209"/>
      <c r="AQ140" s="209"/>
      <c r="AR140" s="209"/>
      <c r="AS140" s="209"/>
      <c r="AT140" s="209"/>
      <c r="AU140" s="209"/>
      <c r="AV140" s="209"/>
      <c r="AW140" s="209"/>
      <c r="AX140" s="209"/>
      <c r="AY140" s="256"/>
      <c r="AZ140" s="209"/>
      <c r="BA140" s="256"/>
      <c r="BB140" s="209"/>
      <c r="BC140" s="255"/>
      <c r="BD140" s="209"/>
      <c r="BE140" s="209"/>
      <c r="BF140" s="255"/>
      <c r="BG140" s="209"/>
      <c r="BH140" s="209"/>
      <c r="BI140" s="209"/>
      <c r="BJ140" s="209"/>
      <c r="BK140" s="631"/>
      <c r="BL140" s="209"/>
      <c r="BM140" s="209"/>
      <c r="BN140" s="255"/>
      <c r="BO140" s="209"/>
      <c r="BP140" s="209"/>
      <c r="BQ140" s="209"/>
      <c r="BR140" s="255"/>
      <c r="BS140" s="209"/>
      <c r="BT140" s="209"/>
      <c r="BU140" s="255"/>
      <c r="BV140" s="209"/>
      <c r="BW140" s="255"/>
      <c r="BX140" s="209"/>
      <c r="BZ140" s="255"/>
      <c r="CA140" s="209"/>
      <c r="CB140" s="209"/>
      <c r="CC140" s="209"/>
      <c r="CD140" s="209"/>
      <c r="CE140" s="368"/>
      <c r="CF140" s="209"/>
      <c r="CG140" s="255"/>
      <c r="CH140" s="209"/>
      <c r="CI140" s="256"/>
      <c r="CJ140" s="209"/>
      <c r="CK140" s="209"/>
      <c r="CL140" s="256"/>
      <c r="CM140" s="209"/>
      <c r="CN140" s="209"/>
      <c r="CO140" s="209"/>
      <c r="CP140" s="256"/>
      <c r="CQ140" s="209"/>
      <c r="CR140" s="209"/>
      <c r="CS140" s="209"/>
      <c r="CT140" s="209"/>
      <c r="CU140" s="209"/>
      <c r="CV140" s="209"/>
      <c r="CW140" s="209"/>
      <c r="CX140" s="256"/>
      <c r="CY140" s="209"/>
      <c r="CZ140" s="209"/>
      <c r="DA140" s="209"/>
      <c r="DB140" s="209"/>
      <c r="DC140" s="255"/>
      <c r="DD140" s="209"/>
      <c r="DE140" s="209"/>
      <c r="DF140" s="209"/>
      <c r="DG140" s="209"/>
      <c r="DH140" s="209"/>
      <c r="DI140" s="209"/>
      <c r="DJ140" s="209"/>
      <c r="DK140" s="209"/>
      <c r="DL140" s="209"/>
      <c r="DM140" s="209"/>
      <c r="DN140" s="209"/>
      <c r="DO140" s="255"/>
      <c r="DP140" s="209"/>
      <c r="DQ140" s="209"/>
      <c r="DR140" s="209"/>
      <c r="DS140" s="255"/>
      <c r="DT140" s="209"/>
      <c r="DU140" s="209"/>
      <c r="DV140" s="209"/>
      <c r="DW140" s="209"/>
      <c r="DX140" s="209"/>
      <c r="DY140" s="209"/>
      <c r="DZ140" s="209"/>
      <c r="EA140" s="373"/>
      <c r="EB140" s="209"/>
      <c r="EC140" s="255"/>
      <c r="ED140" s="256"/>
      <c r="EE140" s="209"/>
      <c r="EF140" s="209"/>
      <c r="EG140" s="209"/>
      <c r="EH140" s="209"/>
      <c r="EI140" s="256"/>
      <c r="EJ140" s="209"/>
      <c r="EK140" s="256"/>
      <c r="EL140" s="209"/>
      <c r="EM140" s="209"/>
      <c r="EN140" s="256"/>
      <c r="EO140" s="209"/>
      <c r="EP140" s="344"/>
      <c r="EQ140" s="209"/>
      <c r="ER140" s="209"/>
      <c r="ES140" s="209"/>
      <c r="ET140" s="209"/>
      <c r="EU140" s="209"/>
      <c r="EV140" s="209"/>
      <c r="EW140" s="255"/>
      <c r="EX140" s="256"/>
      <c r="EY140" s="209"/>
      <c r="EZ140" s="209"/>
      <c r="FA140" s="256"/>
      <c r="FB140" s="209"/>
      <c r="FC140" s="209"/>
      <c r="FD140" s="209"/>
      <c r="FE140" s="256"/>
      <c r="FF140" s="209"/>
      <c r="FG140" s="256"/>
      <c r="FH140" s="209"/>
      <c r="FI140" s="209"/>
      <c r="FJ140" s="256"/>
      <c r="FK140" s="209"/>
      <c r="FL140" s="209"/>
      <c r="FM140" s="209"/>
      <c r="FN140" s="612"/>
      <c r="FO140" s="209"/>
      <c r="FP140" s="255"/>
      <c r="FQ140" s="209"/>
      <c r="FR140" s="256"/>
      <c r="FS140" s="209"/>
      <c r="FT140" s="256"/>
      <c r="FU140" s="209"/>
      <c r="FV140" s="209"/>
      <c r="FW140" s="209"/>
      <c r="FX140" s="209"/>
      <c r="FY140" s="209"/>
      <c r="FZ140" s="256"/>
      <c r="GA140" s="209"/>
      <c r="GB140" s="255"/>
      <c r="GC140" s="209"/>
      <c r="GD140" s="209"/>
      <c r="GE140" s="209"/>
      <c r="GF140" s="255"/>
      <c r="GG140" s="209"/>
      <c r="GH140" s="368"/>
      <c r="GI140" s="209"/>
      <c r="GJ140" s="255"/>
      <c r="GK140" s="219" t="s">
        <v>627</v>
      </c>
      <c r="GL140" s="219" t="s">
        <v>627</v>
      </c>
      <c r="GM140" s="255"/>
      <c r="GN140" s="209"/>
      <c r="GO140" s="209" t="s">
        <v>25</v>
      </c>
      <c r="GP140" s="219" t="s">
        <v>627</v>
      </c>
      <c r="GQ140" s="219"/>
      <c r="GR140" s="209"/>
      <c r="GS140" s="368"/>
      <c r="GT140" s="209"/>
      <c r="GU140" s="255"/>
      <c r="GV140" s="256"/>
      <c r="GW140" s="209"/>
      <c r="GX140" s="209"/>
      <c r="GY140" s="256"/>
      <c r="GZ140" s="209"/>
      <c r="HA140" s="209"/>
      <c r="HB140" s="209"/>
      <c r="HC140" s="209"/>
      <c r="HD140" s="209"/>
      <c r="HE140" s="209"/>
      <c r="HF140" s="209"/>
      <c r="HG140" s="209"/>
      <c r="HH140" s="255"/>
      <c r="HI140" s="209"/>
      <c r="HJ140" s="209"/>
      <c r="HK140" s="209"/>
      <c r="HL140" s="209"/>
      <c r="HM140" s="209"/>
      <c r="HN140" s="209"/>
      <c r="HO140" s="255"/>
      <c r="HP140" s="256"/>
      <c r="HQ140" s="209"/>
      <c r="HR140" s="209"/>
      <c r="HS140" s="209"/>
      <c r="HT140" s="256"/>
      <c r="HU140" s="209"/>
      <c r="HV140" s="209"/>
      <c r="HW140" s="209"/>
      <c r="HX140" s="209"/>
      <c r="HY140" s="256"/>
      <c r="HZ140" s="209"/>
      <c r="IA140" s="368"/>
      <c r="IB140" s="255"/>
      <c r="IC140" s="209"/>
      <c r="ID140" s="209"/>
      <c r="IE140" s="209"/>
      <c r="IF140" s="209"/>
      <c r="IG140" s="209"/>
      <c r="IH140" s="209"/>
      <c r="II140" s="209"/>
      <c r="IJ140" s="209"/>
      <c r="IK140" s="368"/>
      <c r="IL140" s="255"/>
      <c r="IM140" s="209"/>
      <c r="IN140" s="209"/>
      <c r="IO140" s="209"/>
      <c r="IP140" s="209"/>
      <c r="IQ140" s="209"/>
      <c r="IR140" s="209"/>
      <c r="IS140" s="368"/>
      <c r="IT140" s="209"/>
      <c r="IU140" s="209"/>
      <c r="IV140" s="255"/>
      <c r="IW140" s="209"/>
      <c r="IX140" s="209"/>
      <c r="IY140" s="256"/>
      <c r="IZ140" s="209"/>
      <c r="JA140" s="209"/>
      <c r="JB140" s="256"/>
      <c r="JC140" s="209"/>
      <c r="JD140" s="209"/>
      <c r="JE140" s="209"/>
      <c r="JF140" s="256"/>
      <c r="JG140" s="209"/>
      <c r="JH140" s="255"/>
      <c r="JI140" s="209"/>
      <c r="JJ140" s="209"/>
      <c r="JK140" s="209"/>
      <c r="JL140" s="209"/>
      <c r="JM140" s="255"/>
      <c r="JN140" s="209"/>
      <c r="JO140" s="431"/>
      <c r="JP140" s="368"/>
      <c r="JQ140" s="255"/>
      <c r="JR140" s="209"/>
      <c r="JS140" s="209"/>
      <c r="JT140" s="209"/>
      <c r="JU140" s="209"/>
      <c r="JV140" s="209"/>
      <c r="JW140" s="209"/>
      <c r="JX140" s="209"/>
      <c r="JY140" s="209"/>
      <c r="JZ140" s="209"/>
      <c r="KA140" s="209"/>
      <c r="KB140" s="209"/>
      <c r="KC140" s="209"/>
      <c r="KD140" s="255"/>
      <c r="KE140" s="209"/>
      <c r="KF140" s="209"/>
      <c r="KG140" s="209"/>
      <c r="KH140" s="255"/>
      <c r="KI140" s="209"/>
      <c r="KJ140" s="209"/>
      <c r="KK140" s="209"/>
      <c r="KL140" s="209"/>
      <c r="KM140" s="255"/>
      <c r="KN140" s="209"/>
      <c r="KO140" s="209"/>
      <c r="KP140" s="209"/>
      <c r="KQ140" s="255"/>
      <c r="KR140" s="209"/>
      <c r="KS140" s="209"/>
      <c r="KT140" s="209"/>
      <c r="KU140" s="254"/>
      <c r="KV140" s="255"/>
      <c r="KW140" s="209"/>
      <c r="KX140" s="209"/>
      <c r="KY140" s="209"/>
      <c r="KZ140" s="209"/>
      <c r="LA140" s="209"/>
      <c r="LB140" s="255"/>
      <c r="LC140" s="209"/>
      <c r="LD140" s="209"/>
      <c r="LE140" s="209"/>
      <c r="LF140" s="256"/>
      <c r="LG140" s="209"/>
      <c r="LH140" s="209"/>
      <c r="LI140" s="209"/>
      <c r="LJ140" s="255"/>
      <c r="LK140" s="209"/>
      <c r="LL140" s="209"/>
      <c r="LM140" s="209"/>
      <c r="LN140" s="209"/>
      <c r="LO140" s="209"/>
      <c r="LP140" s="209"/>
      <c r="LQ140" s="209"/>
      <c r="LR140" s="209"/>
      <c r="LS140" s="209"/>
      <c r="LT140" s="209"/>
      <c r="LU140" s="209"/>
      <c r="LV140" s="209"/>
      <c r="LW140" s="209"/>
      <c r="LX140" s="209"/>
      <c r="LY140" s="255"/>
      <c r="LZ140" s="209"/>
      <c r="MA140" s="209"/>
      <c r="MB140" s="209"/>
      <c r="MC140" s="209"/>
      <c r="MD140" s="209"/>
      <c r="ME140" s="255"/>
      <c r="MF140" s="209"/>
      <c r="MG140" s="209"/>
      <c r="MH140" s="209"/>
      <c r="MI140" s="209"/>
      <c r="MJ140" s="255"/>
      <c r="MK140" s="209"/>
      <c r="ML140" s="209"/>
      <c r="MM140" s="209"/>
      <c r="MN140" s="209"/>
      <c r="MO140" s="209"/>
      <c r="MP140" s="209"/>
      <c r="MQ140" s="257"/>
      <c r="MR140" s="209"/>
      <c r="MS140" s="209"/>
      <c r="MT140" s="209"/>
      <c r="MU140" s="209"/>
      <c r="MV140" s="209"/>
      <c r="MW140" s="209"/>
      <c r="MX140" s="209"/>
      <c r="MY140" s="209"/>
      <c r="MZ140" s="209"/>
      <c r="NA140" s="200"/>
      <c r="NB140" s="200" t="s">
        <v>1159</v>
      </c>
      <c r="NC140" s="200" t="s">
        <v>1160</v>
      </c>
      <c r="ND140" s="200"/>
    </row>
    <row r="141" spans="1:368" s="222" customFormat="1" ht="12">
      <c r="A141" s="1260">
        <v>99</v>
      </c>
      <c r="B141" s="1247" t="s">
        <v>523</v>
      </c>
      <c r="C141" s="260">
        <v>2022</v>
      </c>
      <c r="D141" s="261" t="s">
        <v>383</v>
      </c>
      <c r="E141" s="261" t="s">
        <v>130</v>
      </c>
      <c r="F141" s="261" t="s">
        <v>24</v>
      </c>
      <c r="G141" s="262">
        <v>42</v>
      </c>
      <c r="H141" s="263">
        <v>0</v>
      </c>
      <c r="I141" s="264" t="s">
        <v>39</v>
      </c>
      <c r="J141" s="260" t="s">
        <v>532</v>
      </c>
      <c r="K141" s="261" t="s">
        <v>99</v>
      </c>
      <c r="L141" s="261" t="s">
        <v>525</v>
      </c>
      <c r="M141" s="260" t="s">
        <v>533</v>
      </c>
      <c r="N141" s="260" t="s">
        <v>534</v>
      </c>
      <c r="O141" s="260" t="s">
        <v>535</v>
      </c>
      <c r="P141" s="263">
        <v>1</v>
      </c>
      <c r="Q141" s="260" t="s">
        <v>536</v>
      </c>
      <c r="R141" s="261"/>
      <c r="S141" s="265" t="s">
        <v>530</v>
      </c>
      <c r="T141" s="265" t="s">
        <v>301</v>
      </c>
      <c r="U141" s="261" t="s">
        <v>531</v>
      </c>
      <c r="V141" s="253"/>
      <c r="W141" s="368"/>
      <c r="X141" s="208"/>
      <c r="Y141" s="266"/>
      <c r="Z141" s="576"/>
      <c r="AA141" s="266"/>
      <c r="AB141" s="576"/>
      <c r="AC141" s="266"/>
      <c r="AD141" s="331"/>
      <c r="AE141" s="266"/>
      <c r="AF141" s="266"/>
      <c r="AG141" s="266"/>
      <c r="AH141" s="266"/>
      <c r="AI141" s="572"/>
      <c r="AJ141" s="266"/>
      <c r="AK141" s="267"/>
      <c r="AL141" s="266"/>
      <c r="AM141" s="656"/>
      <c r="AN141" s="266"/>
      <c r="AO141" s="266"/>
      <c r="AP141" s="266"/>
      <c r="AQ141" s="266"/>
      <c r="AR141" s="266"/>
      <c r="AS141" s="266"/>
      <c r="AT141" s="266"/>
      <c r="AU141" s="266"/>
      <c r="AV141" s="266"/>
      <c r="AW141" s="266"/>
      <c r="AX141" s="266"/>
      <c r="AY141" s="267"/>
      <c r="AZ141" s="266"/>
      <c r="BA141" s="267"/>
      <c r="BB141" s="266"/>
      <c r="BC141" s="255"/>
      <c r="BD141" s="266"/>
      <c r="BE141" s="266"/>
      <c r="BF141" s="255"/>
      <c r="BG141" s="266"/>
      <c r="BH141" s="266"/>
      <c r="BI141" s="266"/>
      <c r="BJ141" s="266"/>
      <c r="BK141" s="631"/>
      <c r="BL141" s="266"/>
      <c r="BM141" s="266"/>
      <c r="BN141" s="255"/>
      <c r="BO141" s="266"/>
      <c r="BP141" s="266"/>
      <c r="BQ141" s="266"/>
      <c r="BR141" s="255"/>
      <c r="BS141" s="266"/>
      <c r="BT141" s="266"/>
      <c r="BU141" s="255"/>
      <c r="BV141" s="266"/>
      <c r="BW141" s="255"/>
      <c r="BX141" s="266"/>
      <c r="BY141" s="268"/>
      <c r="BZ141" s="255"/>
      <c r="CA141" s="266"/>
      <c r="CB141" s="266"/>
      <c r="CC141" s="266"/>
      <c r="CD141" s="266"/>
      <c r="CE141" s="368"/>
      <c r="CF141" s="266"/>
      <c r="CG141" s="255"/>
      <c r="CH141" s="266"/>
      <c r="CI141" s="267"/>
      <c r="CJ141" s="266"/>
      <c r="CK141" s="266"/>
      <c r="CL141" s="267"/>
      <c r="CM141" s="266"/>
      <c r="CN141" s="266"/>
      <c r="CO141" s="266"/>
      <c r="CP141" s="267"/>
      <c r="CQ141" s="266"/>
      <c r="CR141" s="266"/>
      <c r="CS141" s="266"/>
      <c r="CT141" s="266"/>
      <c r="CU141" s="266"/>
      <c r="CV141" s="266"/>
      <c r="CW141" s="266"/>
      <c r="CX141" s="267"/>
      <c r="CY141" s="266"/>
      <c r="CZ141" s="266"/>
      <c r="DA141" s="266"/>
      <c r="DB141" s="266"/>
      <c r="DC141" s="255"/>
      <c r="DD141" s="266"/>
      <c r="DE141" s="266"/>
      <c r="DF141" s="266"/>
      <c r="DG141" s="266"/>
      <c r="DH141" s="266"/>
      <c r="DI141" s="266"/>
      <c r="DJ141" s="266"/>
      <c r="DK141" s="266"/>
      <c r="DL141" s="266"/>
      <c r="DM141" s="266"/>
      <c r="DN141" s="266"/>
      <c r="DO141" s="255"/>
      <c r="DP141" s="266"/>
      <c r="DQ141" s="266"/>
      <c r="DR141" s="266"/>
      <c r="DS141" s="255"/>
      <c r="DT141" s="266"/>
      <c r="DU141" s="266"/>
      <c r="DV141" s="266"/>
      <c r="DW141" s="266"/>
      <c r="DX141" s="266"/>
      <c r="DY141" s="266"/>
      <c r="DZ141" s="266"/>
      <c r="EA141" s="373"/>
      <c r="EB141" s="266"/>
      <c r="EC141" s="255"/>
      <c r="ED141" s="267"/>
      <c r="EE141" s="266"/>
      <c r="EF141" s="266"/>
      <c r="EG141" s="266"/>
      <c r="EH141" s="266"/>
      <c r="EI141" s="267"/>
      <c r="EJ141" s="266"/>
      <c r="EK141" s="267"/>
      <c r="EL141" s="266"/>
      <c r="EM141" s="266"/>
      <c r="EN141" s="267"/>
      <c r="EO141" s="266"/>
      <c r="EP141" s="350"/>
      <c r="EQ141" s="266"/>
      <c r="ER141" s="266"/>
      <c r="ES141" s="266"/>
      <c r="ET141" s="266"/>
      <c r="EU141" s="266"/>
      <c r="EV141" s="266"/>
      <c r="EW141" s="255"/>
      <c r="EX141" s="267"/>
      <c r="EY141" s="266"/>
      <c r="EZ141" s="266"/>
      <c r="FA141" s="267"/>
      <c r="FB141" s="266"/>
      <c r="FC141" s="266"/>
      <c r="FD141" s="266"/>
      <c r="FE141" s="267"/>
      <c r="FF141" s="266"/>
      <c r="FG141" s="267"/>
      <c r="FH141" s="266"/>
      <c r="FI141" s="266"/>
      <c r="FJ141" s="267"/>
      <c r="FK141" s="266"/>
      <c r="FL141" s="266"/>
      <c r="FM141" s="266"/>
      <c r="FN141" s="612"/>
      <c r="FO141" s="266"/>
      <c r="FP141" s="255"/>
      <c r="FQ141" s="266"/>
      <c r="FR141" s="267"/>
      <c r="FS141" s="266"/>
      <c r="FT141" s="267"/>
      <c r="FU141" s="266"/>
      <c r="FV141" s="266"/>
      <c r="FW141" s="266"/>
      <c r="FX141" s="266"/>
      <c r="FY141" s="266"/>
      <c r="FZ141" s="267"/>
      <c r="GA141" s="266"/>
      <c r="GB141" s="255"/>
      <c r="GC141" s="266"/>
      <c r="GD141" s="266"/>
      <c r="GE141" s="266"/>
      <c r="GF141" s="255"/>
      <c r="GG141" s="266"/>
      <c r="GH141" s="368"/>
      <c r="GI141" s="266"/>
      <c r="GJ141" s="255"/>
      <c r="GK141" s="269" t="s">
        <v>627</v>
      </c>
      <c r="GL141" s="269" t="s">
        <v>627</v>
      </c>
      <c r="GM141" s="255"/>
      <c r="GN141" s="266"/>
      <c r="GO141" s="266" t="s">
        <v>25</v>
      </c>
      <c r="GP141" s="269" t="s">
        <v>627</v>
      </c>
      <c r="GQ141" s="269"/>
      <c r="GR141" s="266"/>
      <c r="GS141" s="368"/>
      <c r="GT141" s="266"/>
      <c r="GU141" s="255"/>
      <c r="GV141" s="267"/>
      <c r="GW141" s="266"/>
      <c r="GX141" s="266"/>
      <c r="GY141" s="267"/>
      <c r="GZ141" s="266"/>
      <c r="HA141" s="266"/>
      <c r="HB141" s="266"/>
      <c r="HC141" s="266"/>
      <c r="HD141" s="266"/>
      <c r="HE141" s="266"/>
      <c r="HF141" s="266"/>
      <c r="HG141" s="266"/>
      <c r="HH141" s="255"/>
      <c r="HI141" s="266"/>
      <c r="HJ141" s="266"/>
      <c r="HK141" s="266"/>
      <c r="HL141" s="266"/>
      <c r="HM141" s="266"/>
      <c r="HN141" s="266"/>
      <c r="HO141" s="255"/>
      <c r="HP141" s="267"/>
      <c r="HQ141" s="266"/>
      <c r="HR141" s="266"/>
      <c r="HS141" s="266"/>
      <c r="HT141" s="267"/>
      <c r="HU141" s="266"/>
      <c r="HV141" s="266"/>
      <c r="HW141" s="266"/>
      <c r="HX141" s="266"/>
      <c r="HY141" s="267"/>
      <c r="HZ141" s="266"/>
      <c r="IA141" s="368"/>
      <c r="IB141" s="255"/>
      <c r="IC141" s="266"/>
      <c r="ID141" s="266"/>
      <c r="IE141" s="266"/>
      <c r="IF141" s="266"/>
      <c r="IG141" s="266"/>
      <c r="IH141" s="266"/>
      <c r="II141" s="266"/>
      <c r="IJ141" s="266"/>
      <c r="IK141" s="368"/>
      <c r="IL141" s="255"/>
      <c r="IM141" s="266"/>
      <c r="IN141" s="266"/>
      <c r="IO141" s="266"/>
      <c r="IP141" s="266"/>
      <c r="IQ141" s="266"/>
      <c r="IR141" s="266"/>
      <c r="IS141" s="368"/>
      <c r="IT141" s="266"/>
      <c r="IU141" s="266"/>
      <c r="IV141" s="255"/>
      <c r="IW141" s="266"/>
      <c r="IX141" s="266"/>
      <c r="IY141" s="267"/>
      <c r="IZ141" s="266"/>
      <c r="JA141" s="266"/>
      <c r="JB141" s="267"/>
      <c r="JC141" s="266"/>
      <c r="JD141" s="266"/>
      <c r="JE141" s="266"/>
      <c r="JF141" s="267"/>
      <c r="JG141" s="266"/>
      <c r="JH141" s="255"/>
      <c r="JI141" s="266"/>
      <c r="JJ141" s="266"/>
      <c r="JK141" s="266"/>
      <c r="JL141" s="266"/>
      <c r="JM141" s="255"/>
      <c r="JN141" s="266"/>
      <c r="JO141" s="431"/>
      <c r="JP141" s="368"/>
      <c r="JQ141" s="255"/>
      <c r="JR141" s="266"/>
      <c r="JS141" s="266"/>
      <c r="JT141" s="266"/>
      <c r="JU141" s="266"/>
      <c r="JV141" s="266"/>
      <c r="JW141" s="266"/>
      <c r="JX141" s="266"/>
      <c r="JY141" s="266"/>
      <c r="JZ141" s="266"/>
      <c r="KA141" s="266"/>
      <c r="KB141" s="266"/>
      <c r="KC141" s="266"/>
      <c r="KD141" s="255"/>
      <c r="KE141" s="266"/>
      <c r="KF141" s="209"/>
      <c r="KG141" s="209"/>
      <c r="KH141" s="255"/>
      <c r="KI141" s="266"/>
      <c r="KJ141" s="266"/>
      <c r="KK141" s="266"/>
      <c r="KL141" s="266"/>
      <c r="KM141" s="255"/>
      <c r="KN141" s="266"/>
      <c r="KO141" s="266"/>
      <c r="KP141" s="266"/>
      <c r="KQ141" s="255"/>
      <c r="KR141" s="266"/>
      <c r="KS141" s="266"/>
      <c r="KT141" s="266"/>
      <c r="KU141" s="254"/>
      <c r="KV141" s="255"/>
      <c r="KW141" s="266"/>
      <c r="KX141" s="266"/>
      <c r="KY141" s="266"/>
      <c r="KZ141" s="266"/>
      <c r="LA141" s="266"/>
      <c r="LB141" s="255"/>
      <c r="LC141" s="266"/>
      <c r="LD141" s="266"/>
      <c r="LE141" s="266"/>
      <c r="LF141" s="267"/>
      <c r="LG141" s="266"/>
      <c r="LH141" s="266"/>
      <c r="LI141" s="266"/>
      <c r="LJ141" s="255"/>
      <c r="LK141" s="266"/>
      <c r="LL141" s="266"/>
      <c r="LM141" s="266"/>
      <c r="LN141" s="266"/>
      <c r="LO141" s="266"/>
      <c r="LP141" s="266"/>
      <c r="LQ141" s="266"/>
      <c r="LR141" s="266"/>
      <c r="LS141" s="266"/>
      <c r="LT141" s="266"/>
      <c r="LU141" s="266"/>
      <c r="LV141" s="266"/>
      <c r="LW141" s="266"/>
      <c r="LX141" s="266"/>
      <c r="LY141" s="255"/>
      <c r="LZ141" s="266"/>
      <c r="MA141" s="266"/>
      <c r="MB141" s="266"/>
      <c r="MC141" s="266"/>
      <c r="MD141" s="266"/>
      <c r="ME141" s="255"/>
      <c r="MF141" s="266"/>
      <c r="MG141" s="266"/>
      <c r="MH141" s="266"/>
      <c r="MI141" s="266"/>
      <c r="MJ141" s="255"/>
      <c r="MK141" s="266"/>
      <c r="ML141" s="266"/>
      <c r="MM141" s="266"/>
      <c r="MN141" s="266"/>
      <c r="MO141" s="266"/>
      <c r="MP141" s="266"/>
      <c r="MQ141" s="257"/>
      <c r="MR141" s="266"/>
      <c r="MS141" s="266"/>
      <c r="MT141" s="266"/>
      <c r="MU141" s="266"/>
      <c r="MV141" s="266"/>
      <c r="MW141" s="266"/>
      <c r="MX141" s="266"/>
      <c r="MY141" s="266"/>
      <c r="MZ141" s="266"/>
      <c r="NA141" s="261"/>
      <c r="NB141" s="261" t="s">
        <v>1159</v>
      </c>
      <c r="NC141" s="261" t="s">
        <v>1160</v>
      </c>
      <c r="ND141" s="261"/>
    </row>
    <row r="142" spans="1:368" s="20" customFormat="1">
      <c r="A142" s="1257"/>
      <c r="B142" s="1218" t="s">
        <v>1369</v>
      </c>
      <c r="C142" s="20" t="s">
        <v>640</v>
      </c>
      <c r="D142" s="24" t="s">
        <v>640</v>
      </c>
      <c r="E142" s="24" t="s">
        <v>640</v>
      </c>
      <c r="F142" s="24" t="s">
        <v>640</v>
      </c>
      <c r="G142" s="25" t="s">
        <v>640</v>
      </c>
      <c r="H142" s="26" t="s">
        <v>640</v>
      </c>
      <c r="I142" s="27" t="s">
        <v>640</v>
      </c>
      <c r="J142" s="15" t="s">
        <v>640</v>
      </c>
      <c r="K142" s="68" t="s">
        <v>640</v>
      </c>
      <c r="L142" s="68" t="s">
        <v>640</v>
      </c>
      <c r="M142" s="15" t="s">
        <v>640</v>
      </c>
      <c r="N142" s="15" t="s">
        <v>640</v>
      </c>
      <c r="O142" s="15" t="s">
        <v>640</v>
      </c>
      <c r="P142" s="26" t="s">
        <v>640</v>
      </c>
      <c r="Q142" s="15" t="s">
        <v>640</v>
      </c>
      <c r="R142" s="24" t="s">
        <v>299</v>
      </c>
      <c r="S142" s="69" t="s">
        <v>1285</v>
      </c>
      <c r="T142" s="30"/>
      <c r="U142" s="24"/>
      <c r="V142" s="171"/>
      <c r="W142" s="657">
        <f>COUNTIF(X142:BJ142,"&gt;0")</f>
        <v>2</v>
      </c>
      <c r="X142" s="510">
        <f t="shared" ref="X142" si="1095">COUNTA(Y142)</f>
        <v>0</v>
      </c>
      <c r="Y142" s="31"/>
      <c r="Z142" s="510">
        <f t="shared" ref="Z142" si="1096">COUNTA(AA142)</f>
        <v>0</v>
      </c>
      <c r="AA142" s="31"/>
      <c r="AB142" s="510">
        <f t="shared" ref="AB142" si="1097">COUNTA(AC142)</f>
        <v>0</v>
      </c>
      <c r="AC142" s="31"/>
      <c r="AD142" s="510">
        <f t="shared" ref="AD142" si="1098">COUNTA(AE142:AH142)</f>
        <v>0</v>
      </c>
      <c r="AE142" s="31"/>
      <c r="AF142" s="31"/>
      <c r="AG142" s="31"/>
      <c r="AH142" s="31"/>
      <c r="AI142" s="510">
        <f>COUNTA(AJ142,AL142,AN142:AX142,AZ142,BB142)</f>
        <v>1</v>
      </c>
      <c r="AJ142" s="31"/>
      <c r="AK142" s="133"/>
      <c r="AL142" s="31"/>
      <c r="AM142" s="351">
        <f>COUNTA(AN142:AX142)</f>
        <v>1</v>
      </c>
      <c r="AN142" s="31" t="s">
        <v>627</v>
      </c>
      <c r="AO142" s="31"/>
      <c r="AP142" s="31"/>
      <c r="AQ142" s="31"/>
      <c r="AR142" s="31"/>
      <c r="AS142" s="31"/>
      <c r="AT142" s="31"/>
      <c r="AU142" s="31"/>
      <c r="AV142" s="31"/>
      <c r="AW142" s="31"/>
      <c r="AX142" s="31"/>
      <c r="AY142" s="133"/>
      <c r="AZ142" s="31"/>
      <c r="BA142" s="133"/>
      <c r="BB142" s="31"/>
      <c r="BC142" s="522">
        <f t="shared" ref="BC142" si="1099">COUNTA(BD142:BE142)</f>
        <v>0</v>
      </c>
      <c r="BD142" s="31"/>
      <c r="BE142" s="31"/>
      <c r="BF142" s="522">
        <f>COUNTA(BG142:BJ142)</f>
        <v>0</v>
      </c>
      <c r="BG142" s="31"/>
      <c r="BH142" s="31"/>
      <c r="BI142" s="31"/>
      <c r="BJ142" s="31"/>
      <c r="BK142" s="657">
        <f>COUNTIF(BL142:CD142,"&gt;0")</f>
        <v>2</v>
      </c>
      <c r="BL142" s="31" t="s">
        <v>627</v>
      </c>
      <c r="BM142" s="31"/>
      <c r="BN142" s="510">
        <f>COUNTA(BO142:BQ142)</f>
        <v>1</v>
      </c>
      <c r="BO142" s="31"/>
      <c r="BP142" s="31"/>
      <c r="BQ142" s="31" t="s">
        <v>627</v>
      </c>
      <c r="BR142" s="510">
        <f>COUNTA(BS142:BT142)</f>
        <v>1</v>
      </c>
      <c r="BS142" s="31" t="s">
        <v>627</v>
      </c>
      <c r="BT142" s="31"/>
      <c r="BU142" s="510">
        <f>COUNTA(BV142)</f>
        <v>0</v>
      </c>
      <c r="BV142" s="31"/>
      <c r="BW142" s="510">
        <f>COUNTA(BX142:BY142)</f>
        <v>0</v>
      </c>
      <c r="BX142" s="31"/>
      <c r="BZ142" s="510">
        <f t="shared" ref="BZ142" si="1100">COUNTA(CA142:CD142)</f>
        <v>0</v>
      </c>
      <c r="CA142" s="31"/>
      <c r="CB142" s="31"/>
      <c r="CC142" s="31"/>
      <c r="CD142" s="31"/>
      <c r="CE142" s="657">
        <f>COUNTIF(CF142:DZ142,"&gt;0")</f>
        <v>2</v>
      </c>
      <c r="CF142" s="31"/>
      <c r="CG142" s="510">
        <f>COUNTA(CH142,CJ142:CK142,CM142:CO142,CQ142:CW142,CY142:DB142)</f>
        <v>1</v>
      </c>
      <c r="CH142" s="31"/>
      <c r="CI142" s="133"/>
      <c r="CJ142" s="31"/>
      <c r="CK142" s="31"/>
      <c r="CL142" s="351">
        <f>COUNTA(CM142:CO142)</f>
        <v>0</v>
      </c>
      <c r="CM142" s="31"/>
      <c r="CN142" s="31"/>
      <c r="CO142" s="31"/>
      <c r="CP142" s="351">
        <f>COUNTA(CQ142:CW142)</f>
        <v>1</v>
      </c>
      <c r="CQ142" s="31"/>
      <c r="CR142" s="31" t="s">
        <v>627</v>
      </c>
      <c r="CS142" s="31"/>
      <c r="CT142" s="31"/>
      <c r="CU142" s="31"/>
      <c r="CV142" s="31"/>
      <c r="CW142" s="31"/>
      <c r="CX142" s="351">
        <f>COUNTA(CY142:DB142)</f>
        <v>0</v>
      </c>
      <c r="CY142" s="31"/>
      <c r="CZ142" s="31"/>
      <c r="DA142" s="31"/>
      <c r="DB142" s="31"/>
      <c r="DC142" s="510">
        <f>COUNTA(DD142:DN142)</f>
        <v>0</v>
      </c>
      <c r="DD142" s="31"/>
      <c r="DE142" s="31"/>
      <c r="DF142" s="31"/>
      <c r="DG142" s="31"/>
      <c r="DH142" s="31"/>
      <c r="DI142" s="31"/>
      <c r="DJ142" s="31"/>
      <c r="DK142" s="31"/>
      <c r="DL142" s="31"/>
      <c r="DM142" s="31"/>
      <c r="DN142" s="31"/>
      <c r="DO142" s="510">
        <f>COUNTA(DP142:DR142)</f>
        <v>0</v>
      </c>
      <c r="DP142" s="31"/>
      <c r="DQ142" s="31"/>
      <c r="DR142" s="31"/>
      <c r="DS142" s="510">
        <f>COUNTA(DT142:DZ142)</f>
        <v>0</v>
      </c>
      <c r="DT142" s="31"/>
      <c r="DU142" s="31"/>
      <c r="DV142" s="31"/>
      <c r="DW142" s="31"/>
      <c r="DX142" s="31"/>
      <c r="DY142" s="31"/>
      <c r="DZ142" s="31"/>
      <c r="EA142" s="657">
        <f>COUNTIF(EB142:FM142,"&gt;0")</f>
        <v>0</v>
      </c>
      <c r="EB142" s="31"/>
      <c r="EC142" s="510">
        <f>COUNTA(EE142:EH142,EJ142,EL142:EM142,EO142,EQ142:EV142)</f>
        <v>0</v>
      </c>
      <c r="ED142" s="351">
        <f>COUNTA(EE142:EH142)</f>
        <v>0</v>
      </c>
      <c r="EE142" s="31"/>
      <c r="EF142" s="31"/>
      <c r="EG142" s="31"/>
      <c r="EH142" s="31"/>
      <c r="EI142" s="133"/>
      <c r="EJ142" s="31"/>
      <c r="EK142" s="351">
        <f>COUNTA(EL142:EM142)</f>
        <v>0</v>
      </c>
      <c r="EL142" s="31"/>
      <c r="EM142" s="31"/>
      <c r="EN142" s="133"/>
      <c r="EO142" s="31"/>
      <c r="EP142" s="351">
        <f>COUNTA(EQ142:EV142)</f>
        <v>0</v>
      </c>
      <c r="EQ142" s="31"/>
      <c r="ER142" s="31"/>
      <c r="ES142" s="31"/>
      <c r="ET142" s="31"/>
      <c r="EU142" s="31"/>
      <c r="EV142" s="31"/>
      <c r="EW142" s="510">
        <f>COUNTA(EY142:EZ142,FB142:FD142,FF142,FH142:FI142,FK142:FM142)</f>
        <v>0</v>
      </c>
      <c r="EX142" s="351">
        <f>COUNTA(EY142:EZ142)</f>
        <v>0</v>
      </c>
      <c r="EY142" s="32"/>
      <c r="EZ142" s="31"/>
      <c r="FA142" s="351">
        <f>COUNTA(FB142:FD142)</f>
        <v>0</v>
      </c>
      <c r="FB142" s="31"/>
      <c r="FC142" s="31"/>
      <c r="FD142" s="31"/>
      <c r="FE142" s="133"/>
      <c r="FF142" s="31"/>
      <c r="FG142" s="351">
        <f>COUNTA(FH142:FI142)</f>
        <v>0</v>
      </c>
      <c r="FH142" s="31"/>
      <c r="FI142" s="31"/>
      <c r="FJ142" s="351">
        <f>COUNTA(FK142:FM142)</f>
        <v>0</v>
      </c>
      <c r="FK142" s="31"/>
      <c r="FL142" s="31"/>
      <c r="FM142" s="31"/>
      <c r="FN142" s="657">
        <f>COUNTIF(FO142:GG142,"&gt;0")</f>
        <v>0</v>
      </c>
      <c r="FO142" s="31"/>
      <c r="FP142" s="510">
        <f>COUNTA(FQ142,FS142,FU142:FY142,GA142,GC142:GE142,FO142)</f>
        <v>0</v>
      </c>
      <c r="FQ142" s="31"/>
      <c r="FR142" s="133"/>
      <c r="FS142" s="31"/>
      <c r="FT142" s="351">
        <f>COUNTA(FU142:FY142)</f>
        <v>0</v>
      </c>
      <c r="FU142" s="31"/>
      <c r="FV142" s="31"/>
      <c r="FW142" s="31"/>
      <c r="FX142" s="31"/>
      <c r="FY142" s="31"/>
      <c r="FZ142" s="133"/>
      <c r="GA142" s="31"/>
      <c r="GB142" s="510">
        <f>COUNTA(GC142:GE142)</f>
        <v>0</v>
      </c>
      <c r="GC142" s="31"/>
      <c r="GD142" s="31"/>
      <c r="GE142" s="31"/>
      <c r="GF142" s="510">
        <f t="shared" ref="GF142" si="1101">COUNTA(GG142)</f>
        <v>0</v>
      </c>
      <c r="GG142" s="31"/>
      <c r="GH142" s="657">
        <f>COUNTIF(GI142:GR142,"&gt;0")</f>
        <v>0</v>
      </c>
      <c r="GI142" s="31"/>
      <c r="GJ142" s="510">
        <f>COUNTA(GK142)</f>
        <v>0</v>
      </c>
      <c r="GK142" s="31"/>
      <c r="GL142" s="31"/>
      <c r="GM142" s="510">
        <f>COUNTA(GN142:GR142)</f>
        <v>0</v>
      </c>
      <c r="GN142" s="31"/>
      <c r="GO142" s="31"/>
      <c r="GP142" s="31"/>
      <c r="GQ142" s="31"/>
      <c r="GR142" s="31"/>
      <c r="GS142" s="657">
        <f>COUNTIF(GT142:HZ142,"&gt;0")</f>
        <v>0</v>
      </c>
      <c r="GT142" s="31"/>
      <c r="GU142" s="510">
        <f t="shared" ref="GU142" si="1102">COUNTA(GW142:GX142,GZ142:HG142)</f>
        <v>0</v>
      </c>
      <c r="GV142" s="351">
        <f>COUNTA(GW142:GX142)</f>
        <v>0</v>
      </c>
      <c r="GW142" s="31"/>
      <c r="GX142" s="31"/>
      <c r="GY142" s="351">
        <f>COUNTA(GZ142:HG142)</f>
        <v>0</v>
      </c>
      <c r="GZ142" s="31"/>
      <c r="HA142" s="31"/>
      <c r="HB142" s="31"/>
      <c r="HC142" s="31"/>
      <c r="HD142" s="31"/>
      <c r="HE142" s="31"/>
      <c r="HF142" s="31"/>
      <c r="HG142" s="31"/>
      <c r="HH142" s="510">
        <f>COUNTA(HI142:HN142)</f>
        <v>0</v>
      </c>
      <c r="HI142" s="31"/>
      <c r="HJ142" s="31"/>
      <c r="HK142" s="31"/>
      <c r="HL142" s="31"/>
      <c r="HM142" s="31"/>
      <c r="HN142" s="31"/>
      <c r="HO142" s="510">
        <f>COUNTA(HQ142:HS142,HU142:HX142,HZ142)</f>
        <v>0</v>
      </c>
      <c r="HP142" s="351">
        <f>COUNTA(HQ142:HS142)</f>
        <v>0</v>
      </c>
      <c r="HQ142" s="31"/>
      <c r="HR142" s="31"/>
      <c r="HS142" s="31"/>
      <c r="HT142" s="351">
        <f>COUNTA(HU142:HX142)</f>
        <v>0</v>
      </c>
      <c r="HU142" s="31"/>
      <c r="HV142" s="31"/>
      <c r="HW142" s="31"/>
      <c r="HX142" s="31"/>
      <c r="HY142" s="133"/>
      <c r="HZ142" s="31"/>
      <c r="IA142" s="657">
        <f>COUNTIF(IB142:IJ142,"&gt;0")</f>
        <v>0</v>
      </c>
      <c r="IB142" s="510">
        <f>COUNTA(IC142:IJ142)</f>
        <v>0</v>
      </c>
      <c r="IC142" s="31"/>
      <c r="ID142" s="31"/>
      <c r="IE142" s="31"/>
      <c r="IF142" s="31"/>
      <c r="IG142" s="31"/>
      <c r="IH142" s="31"/>
      <c r="II142" s="31"/>
      <c r="IJ142" s="31"/>
      <c r="IK142" s="657">
        <f>COUNTIF(IL142:IR142,"&gt;0")</f>
        <v>0</v>
      </c>
      <c r="IL142" s="510">
        <f>COUNTA(IM142:IR142)</f>
        <v>0</v>
      </c>
      <c r="IM142" s="31"/>
      <c r="IN142" s="31"/>
      <c r="IO142" s="31"/>
      <c r="IP142" s="31"/>
      <c r="IQ142" s="31"/>
      <c r="IR142" s="31"/>
      <c r="IS142" s="657">
        <f>COUNTIF(IT142:JN142,"&gt;0")</f>
        <v>0</v>
      </c>
      <c r="IT142" s="31"/>
      <c r="IU142" s="31"/>
      <c r="IV142" s="510">
        <f>COUNTA(IW142:IX142,IZ142:JA142,JC142:JE142,JG142)</f>
        <v>0</v>
      </c>
      <c r="IW142" s="31"/>
      <c r="IX142" s="31"/>
      <c r="IY142" s="133"/>
      <c r="IZ142" s="31"/>
      <c r="JA142" s="31"/>
      <c r="JB142" s="133"/>
      <c r="JC142" s="31"/>
      <c r="JD142" s="31"/>
      <c r="JE142" s="31"/>
      <c r="JF142" s="133"/>
      <c r="JG142" s="31"/>
      <c r="JH142" s="510">
        <f>COUNTA(JI142:JL142)</f>
        <v>0</v>
      </c>
      <c r="JI142" s="31"/>
      <c r="JJ142" s="31"/>
      <c r="JK142" s="31"/>
      <c r="JL142" s="31"/>
      <c r="JM142" s="510">
        <f>COUNTA(JN142)</f>
        <v>0</v>
      </c>
      <c r="JN142" s="31"/>
      <c r="JO142" s="519"/>
      <c r="JP142" s="657">
        <f>COUNTIF(JQ142:KT142,"&gt;0")</f>
        <v>0</v>
      </c>
      <c r="JQ142" s="510">
        <f t="shared" ref="JQ142" si="1103">COUNTA(JR142:JU142)</f>
        <v>0</v>
      </c>
      <c r="JR142" s="31"/>
      <c r="JS142" s="31"/>
      <c r="JT142" s="31"/>
      <c r="JU142" s="31"/>
      <c r="JV142" s="31"/>
      <c r="JW142" s="31"/>
      <c r="JX142" s="31"/>
      <c r="JY142" s="31"/>
      <c r="JZ142" s="31"/>
      <c r="KA142" s="31"/>
      <c r="KB142" s="31"/>
      <c r="KC142" s="31"/>
      <c r="KD142" s="510">
        <f>COUNTA(KE142:KG142)</f>
        <v>0</v>
      </c>
      <c r="KE142" s="31"/>
      <c r="KF142" s="31"/>
      <c r="KG142" s="31"/>
      <c r="KH142" s="510">
        <f>COUNTA(KI142:KL142)</f>
        <v>0</v>
      </c>
      <c r="KI142" s="31"/>
      <c r="KJ142" s="31"/>
      <c r="KK142" s="31"/>
      <c r="KL142" s="31"/>
      <c r="KM142" s="510">
        <f>COUNTA(KN142:KP142)</f>
        <v>0</v>
      </c>
      <c r="KN142" s="31"/>
      <c r="KO142" s="31"/>
      <c r="KP142" s="31"/>
      <c r="KQ142" s="510">
        <f>COUNTA(KR142:KS142)</f>
        <v>0</v>
      </c>
      <c r="KR142" s="31"/>
      <c r="KS142" s="31"/>
      <c r="KT142" s="31"/>
      <c r="KU142" s="657">
        <f>COUNTIF(KV142:MP142,"&gt;0")</f>
        <v>0</v>
      </c>
      <c r="KV142" s="510">
        <f>COUNTA(KW142:LA142)</f>
        <v>0</v>
      </c>
      <c r="KW142" s="31"/>
      <c r="KX142" s="31"/>
      <c r="KY142" s="31"/>
      <c r="KZ142" s="31"/>
      <c r="LA142" s="31"/>
      <c r="LB142" s="510">
        <f>COUNTA(LC142:LE142,LG142:LI142)</f>
        <v>0</v>
      </c>
      <c r="LC142" s="31"/>
      <c r="LD142" s="31"/>
      <c r="LE142" s="31"/>
      <c r="LF142" s="351">
        <f>COUNTA(LG142:LI142)</f>
        <v>0</v>
      </c>
      <c r="LG142" s="31"/>
      <c r="LH142" s="31"/>
      <c r="LI142" s="31"/>
      <c r="LJ142" s="510">
        <f>COUNTA(LK142:LX142)</f>
        <v>0</v>
      </c>
      <c r="LK142" s="31"/>
      <c r="LL142" s="31"/>
      <c r="LM142" s="31"/>
      <c r="LN142" s="31"/>
      <c r="LO142" s="31"/>
      <c r="LP142" s="31"/>
      <c r="LQ142" s="31"/>
      <c r="LR142" s="31"/>
      <c r="LS142" s="31"/>
      <c r="LT142" s="31"/>
      <c r="LU142" s="31"/>
      <c r="LV142" s="31"/>
      <c r="LW142" s="31"/>
      <c r="LX142" s="31"/>
      <c r="LY142" s="510">
        <f>COUNTA(LZ142:MD142)</f>
        <v>0</v>
      </c>
      <c r="LZ142" s="31"/>
      <c r="MA142" s="31"/>
      <c r="MB142" s="31"/>
      <c r="MC142" s="31"/>
      <c r="MD142" s="31"/>
      <c r="ME142" s="510">
        <f>COUNTA(MF142:MI142)</f>
        <v>0</v>
      </c>
      <c r="MF142" s="31"/>
      <c r="MG142" s="31"/>
      <c r="MH142" s="31"/>
      <c r="MI142" s="31"/>
      <c r="MJ142" s="510">
        <f>COUNTA(MK142:MP142)</f>
        <v>0</v>
      </c>
      <c r="MK142" s="31"/>
      <c r="ML142" s="31"/>
      <c r="MM142" s="31"/>
      <c r="MN142" s="31"/>
      <c r="MO142" s="31"/>
      <c r="MP142" s="31"/>
      <c r="MQ142" s="172"/>
      <c r="MR142" s="31"/>
      <c r="MS142" s="31"/>
      <c r="MT142" s="31"/>
      <c r="MU142" s="31"/>
      <c r="MV142" s="31"/>
      <c r="MW142" s="31"/>
      <c r="MX142" s="31"/>
      <c r="MY142" s="31"/>
      <c r="MZ142" s="31"/>
      <c r="NA142" s="24"/>
      <c r="NB142" s="24"/>
      <c r="NC142" s="24"/>
      <c r="ND142" s="24"/>
    </row>
    <row r="143" spans="1:368" s="240" customFormat="1" ht="15">
      <c r="A143" s="1259">
        <v>100</v>
      </c>
      <c r="B143" s="1228" t="s">
        <v>537</v>
      </c>
      <c r="C143" s="582">
        <v>2013</v>
      </c>
      <c r="D143" s="243" t="s">
        <v>244</v>
      </c>
      <c r="E143" s="243" t="s">
        <v>81</v>
      </c>
      <c r="F143" s="243" t="s">
        <v>24</v>
      </c>
      <c r="G143" s="244">
        <v>122</v>
      </c>
      <c r="H143" s="245">
        <v>0.67200000000000004</v>
      </c>
      <c r="I143" s="246"/>
      <c r="J143" s="242" t="s">
        <v>538</v>
      </c>
      <c r="K143" s="589" t="s">
        <v>230</v>
      </c>
      <c r="L143" s="589" t="s">
        <v>122</v>
      </c>
      <c r="M143" s="242" t="s">
        <v>25</v>
      </c>
      <c r="N143" s="242" t="s">
        <v>539</v>
      </c>
      <c r="O143" s="242" t="s">
        <v>540</v>
      </c>
      <c r="P143" s="245" t="s">
        <v>39</v>
      </c>
      <c r="Q143" s="242"/>
      <c r="R143" s="243"/>
      <c r="S143" s="248" t="s">
        <v>541</v>
      </c>
      <c r="T143" s="248" t="s">
        <v>301</v>
      </c>
      <c r="U143" s="578" t="s">
        <v>209</v>
      </c>
      <c r="V143" s="230"/>
      <c r="W143" s="370"/>
      <c r="X143" s="232"/>
      <c r="Y143" s="238"/>
      <c r="Z143" s="494"/>
      <c r="AA143" s="238"/>
      <c r="AB143" s="494"/>
      <c r="AC143" s="238"/>
      <c r="AD143" s="327"/>
      <c r="AE143" s="238"/>
      <c r="AF143" s="249"/>
      <c r="AG143" s="238"/>
      <c r="AH143" s="238"/>
      <c r="AI143" s="492"/>
      <c r="AJ143" s="238"/>
      <c r="AK143" s="235"/>
      <c r="AL143" s="238"/>
      <c r="AM143" s="648"/>
      <c r="AN143" s="249" t="s">
        <v>627</v>
      </c>
      <c r="AO143" s="238"/>
      <c r="AP143" s="249"/>
      <c r="AQ143" s="238"/>
      <c r="AR143" s="238"/>
      <c r="AS143" s="238"/>
      <c r="AT143" s="238"/>
      <c r="AU143" s="238"/>
      <c r="AV143" s="238"/>
      <c r="AW143" s="238"/>
      <c r="AX143" s="238"/>
      <c r="AY143" s="235"/>
      <c r="AZ143" s="238"/>
      <c r="BA143" s="235"/>
      <c r="BB143" s="238"/>
      <c r="BC143" s="234"/>
      <c r="BD143" s="238"/>
      <c r="BE143" s="238"/>
      <c r="BF143" s="234"/>
      <c r="BG143" s="238"/>
      <c r="BH143" s="238"/>
      <c r="BI143" s="238"/>
      <c r="BJ143" s="238"/>
      <c r="BK143" s="623"/>
      <c r="BL143" s="238"/>
      <c r="BM143" s="249"/>
      <c r="BN143" s="234"/>
      <c r="BO143" s="238"/>
      <c r="BP143" s="238"/>
      <c r="BQ143" s="238"/>
      <c r="BR143" s="234"/>
      <c r="BS143" s="238"/>
      <c r="BT143" s="238"/>
      <c r="BU143" s="234"/>
      <c r="BV143" s="238"/>
      <c r="BW143" s="234"/>
      <c r="BX143" s="238"/>
      <c r="BZ143" s="234"/>
      <c r="CA143" s="238"/>
      <c r="CB143" s="238"/>
      <c r="CC143" s="238"/>
      <c r="CD143" s="238"/>
      <c r="CE143" s="370"/>
      <c r="CF143" s="238"/>
      <c r="CG143" s="234"/>
      <c r="CH143" s="238"/>
      <c r="CI143" s="235"/>
      <c r="CJ143" s="238"/>
      <c r="CK143" s="238"/>
      <c r="CL143" s="235"/>
      <c r="CM143" s="238"/>
      <c r="CN143" s="238"/>
      <c r="CO143" s="238"/>
      <c r="CP143" s="235"/>
      <c r="CQ143" s="238"/>
      <c r="CR143" s="249" t="s">
        <v>627</v>
      </c>
      <c r="CS143" s="238"/>
      <c r="CT143" s="238"/>
      <c r="CU143" s="238"/>
      <c r="CV143" s="238"/>
      <c r="CW143" s="249"/>
      <c r="CX143" s="235"/>
      <c r="CY143" s="238"/>
      <c r="CZ143" s="238"/>
      <c r="DA143" s="238"/>
      <c r="DB143" s="238"/>
      <c r="DC143" s="234"/>
      <c r="DD143" s="238"/>
      <c r="DE143" s="238"/>
      <c r="DF143" s="238"/>
      <c r="DG143" s="238"/>
      <c r="DH143" s="238"/>
      <c r="DI143" s="238"/>
      <c r="DJ143" s="238"/>
      <c r="DK143" s="238"/>
      <c r="DL143" s="238"/>
      <c r="DM143" s="238"/>
      <c r="DN143" s="238"/>
      <c r="DO143" s="234"/>
      <c r="DP143" s="238"/>
      <c r="DQ143" s="238"/>
      <c r="DR143" s="238"/>
      <c r="DS143" s="234"/>
      <c r="DT143" s="238"/>
      <c r="DU143" s="238"/>
      <c r="DV143" s="238"/>
      <c r="DW143" s="238"/>
      <c r="DX143" s="238"/>
      <c r="DY143" s="238"/>
      <c r="DZ143" s="238"/>
      <c r="EA143" s="370"/>
      <c r="EB143" s="238"/>
      <c r="EC143" s="234"/>
      <c r="ED143" s="235"/>
      <c r="EE143" s="238"/>
      <c r="EF143" s="238"/>
      <c r="EG143" s="238"/>
      <c r="EH143" s="238"/>
      <c r="EI143" s="235"/>
      <c r="EJ143" s="238"/>
      <c r="EK143" s="235"/>
      <c r="EL143" s="238"/>
      <c r="EM143" s="238"/>
      <c r="EN143" s="235"/>
      <c r="EO143" s="238"/>
      <c r="EP143" s="343"/>
      <c r="EQ143" s="238"/>
      <c r="ER143" s="238"/>
      <c r="ES143" s="238"/>
      <c r="ET143" s="238"/>
      <c r="EU143" s="238"/>
      <c r="EV143" s="238"/>
      <c r="EW143" s="234"/>
      <c r="EX143" s="235"/>
      <c r="EY143" s="238"/>
      <c r="EZ143" s="238"/>
      <c r="FA143" s="235"/>
      <c r="FB143" s="238"/>
      <c r="FC143" s="238"/>
      <c r="FD143" s="238"/>
      <c r="FE143" s="235"/>
      <c r="FF143" s="238"/>
      <c r="FG143" s="235"/>
      <c r="FH143" s="238"/>
      <c r="FI143" s="238"/>
      <c r="FJ143" s="235"/>
      <c r="FK143" s="238"/>
      <c r="FL143" s="238"/>
      <c r="FM143" s="238"/>
      <c r="FN143" s="606"/>
      <c r="FO143" s="238"/>
      <c r="FP143" s="234"/>
      <c r="FQ143" s="238"/>
      <c r="FR143" s="235"/>
      <c r="FS143" s="238"/>
      <c r="FT143" s="235"/>
      <c r="FU143" s="238"/>
      <c r="FV143" s="238"/>
      <c r="FW143" s="238"/>
      <c r="FX143" s="238"/>
      <c r="FY143" s="238"/>
      <c r="FZ143" s="235"/>
      <c r="GA143" s="238"/>
      <c r="GB143" s="234"/>
      <c r="GC143" s="238"/>
      <c r="GD143" s="238"/>
      <c r="GE143" s="238"/>
      <c r="GF143" s="234"/>
      <c r="GG143" s="238"/>
      <c r="GH143" s="370"/>
      <c r="GI143" s="238"/>
      <c r="GJ143" s="234"/>
      <c r="GK143" s="238"/>
      <c r="GL143" s="238"/>
      <c r="GM143" s="234"/>
      <c r="GN143" s="238"/>
      <c r="GO143" s="238"/>
      <c r="GP143" s="238"/>
      <c r="GQ143" s="238"/>
      <c r="GR143" s="238"/>
      <c r="GS143" s="370"/>
      <c r="GT143" s="238"/>
      <c r="GU143" s="234"/>
      <c r="GV143" s="235"/>
      <c r="GW143" s="238"/>
      <c r="GX143" s="238"/>
      <c r="GY143" s="235"/>
      <c r="GZ143" s="238"/>
      <c r="HA143" s="238"/>
      <c r="HB143" s="238"/>
      <c r="HC143" s="238"/>
      <c r="HD143" s="238"/>
      <c r="HE143" s="238"/>
      <c r="HF143" s="238"/>
      <c r="HG143" s="238"/>
      <c r="HH143" s="234"/>
      <c r="HI143" s="238"/>
      <c r="HJ143" s="238"/>
      <c r="HK143" s="238"/>
      <c r="HL143" s="238"/>
      <c r="HM143" s="238"/>
      <c r="HN143" s="238"/>
      <c r="HO143" s="234"/>
      <c r="HP143" s="235"/>
      <c r="HQ143" s="238"/>
      <c r="HR143" s="238"/>
      <c r="HS143" s="238"/>
      <c r="HT143" s="235"/>
      <c r="HU143" s="238"/>
      <c r="HV143" s="238"/>
      <c r="HW143" s="238"/>
      <c r="HX143" s="238"/>
      <c r="HY143" s="235"/>
      <c r="HZ143" s="238"/>
      <c r="IA143" s="370"/>
      <c r="IB143" s="234"/>
      <c r="IC143" s="238"/>
      <c r="ID143" s="238"/>
      <c r="IE143" s="238"/>
      <c r="IF143" s="238"/>
      <c r="IG143" s="238"/>
      <c r="IH143" s="238"/>
      <c r="II143" s="238"/>
      <c r="IJ143" s="238"/>
      <c r="IK143" s="370"/>
      <c r="IL143" s="234"/>
      <c r="IM143" s="238"/>
      <c r="IN143" s="238"/>
      <c r="IO143" s="238"/>
      <c r="IP143" s="238"/>
      <c r="IQ143" s="238"/>
      <c r="IR143" s="238"/>
      <c r="IS143" s="370"/>
      <c r="IT143" s="238"/>
      <c r="IU143" s="238"/>
      <c r="IV143" s="234"/>
      <c r="IW143" s="238"/>
      <c r="IX143" s="238"/>
      <c r="IY143" s="235"/>
      <c r="IZ143" s="238"/>
      <c r="JA143" s="238"/>
      <c r="JB143" s="235"/>
      <c r="JC143" s="238"/>
      <c r="JD143" s="238"/>
      <c r="JE143" s="238"/>
      <c r="JF143" s="235"/>
      <c r="JG143" s="238"/>
      <c r="JH143" s="234"/>
      <c r="JI143" s="238"/>
      <c r="JJ143" s="238"/>
      <c r="JK143" s="238"/>
      <c r="JL143" s="238"/>
      <c r="JM143" s="234"/>
      <c r="JN143" s="238"/>
      <c r="JO143" s="427"/>
      <c r="JP143" s="370"/>
      <c r="JQ143" s="234"/>
      <c r="JR143" s="238"/>
      <c r="JS143" s="238"/>
      <c r="JT143" s="238"/>
      <c r="JU143" s="238"/>
      <c r="JV143" s="238"/>
      <c r="JW143" s="238"/>
      <c r="JX143" s="238"/>
      <c r="JY143" s="238"/>
      <c r="JZ143" s="238"/>
      <c r="KA143" s="238"/>
      <c r="KB143" s="238"/>
      <c r="KC143" s="238"/>
      <c r="KD143" s="234"/>
      <c r="KE143" s="238"/>
      <c r="KF143" s="238"/>
      <c r="KG143" s="238"/>
      <c r="KH143" s="234"/>
      <c r="KI143" s="238"/>
      <c r="KJ143" s="238"/>
      <c r="KK143" s="238"/>
      <c r="KL143" s="238"/>
      <c r="KM143" s="234"/>
      <c r="KN143" s="238"/>
      <c r="KO143" s="238"/>
      <c r="KP143" s="238"/>
      <c r="KQ143" s="234"/>
      <c r="KR143" s="238"/>
      <c r="KS143" s="238"/>
      <c r="KT143" s="238"/>
      <c r="KU143" s="231"/>
      <c r="KV143" s="234"/>
      <c r="KW143" s="238"/>
      <c r="KX143" s="238"/>
      <c r="KY143" s="238"/>
      <c r="KZ143" s="238"/>
      <c r="LA143" s="238"/>
      <c r="LB143" s="234"/>
      <c r="LC143" s="238"/>
      <c r="LD143" s="238"/>
      <c r="LE143" s="238"/>
      <c r="LF143" s="235"/>
      <c r="LG143" s="238"/>
      <c r="LH143" s="238"/>
      <c r="LI143" s="238"/>
      <c r="LJ143" s="234"/>
      <c r="LK143" s="238"/>
      <c r="LL143" s="238"/>
      <c r="LM143" s="238"/>
      <c r="LN143" s="238"/>
      <c r="LO143" s="238"/>
      <c r="LP143" s="238"/>
      <c r="LQ143" s="238"/>
      <c r="LR143" s="238"/>
      <c r="LS143" s="238"/>
      <c r="LT143" s="238"/>
      <c r="LU143" s="238"/>
      <c r="LV143" s="238"/>
      <c r="LW143" s="238"/>
      <c r="LX143" s="238"/>
      <c r="LY143" s="234"/>
      <c r="LZ143" s="238"/>
      <c r="MA143" s="238"/>
      <c r="MB143" s="238"/>
      <c r="MC143" s="238"/>
      <c r="MD143" s="238"/>
      <c r="ME143" s="234"/>
      <c r="MF143" s="238"/>
      <c r="MG143" s="238"/>
      <c r="MH143" s="238"/>
      <c r="MI143" s="238"/>
      <c r="MJ143" s="234"/>
      <c r="MK143" s="238"/>
      <c r="ML143" s="238"/>
      <c r="MM143" s="238"/>
      <c r="MN143" s="238"/>
      <c r="MO143" s="238"/>
      <c r="MP143" s="238"/>
      <c r="MQ143" s="239"/>
      <c r="MR143" s="238"/>
      <c r="MS143" s="238"/>
      <c r="MT143" s="238"/>
      <c r="MU143" s="238"/>
      <c r="MV143" s="238"/>
      <c r="MW143" s="238"/>
      <c r="MX143" s="238"/>
      <c r="MY143" s="238"/>
      <c r="MZ143" s="238"/>
      <c r="NA143" s="243" t="s">
        <v>838</v>
      </c>
      <c r="NB143" s="243"/>
      <c r="NC143" s="243" t="s">
        <v>1161</v>
      </c>
      <c r="ND143" s="243"/>
    </row>
    <row r="144" spans="1:368" s="240" customFormat="1" ht="15">
      <c r="A144" s="1259">
        <v>101</v>
      </c>
      <c r="B144" s="1226" t="s">
        <v>542</v>
      </c>
      <c r="C144" s="582">
        <v>2017</v>
      </c>
      <c r="D144" s="243" t="s">
        <v>244</v>
      </c>
      <c r="E144" s="243" t="s">
        <v>130</v>
      </c>
      <c r="F144" s="243" t="s">
        <v>24</v>
      </c>
      <c r="G144" s="244">
        <v>119</v>
      </c>
      <c r="H144" s="245">
        <v>0.66400000000000003</v>
      </c>
      <c r="I144" s="246"/>
      <c r="J144" s="242" t="s">
        <v>543</v>
      </c>
      <c r="K144" s="583" t="s">
        <v>105</v>
      </c>
      <c r="L144" s="583" t="s">
        <v>133</v>
      </c>
      <c r="M144" s="242" t="s">
        <v>212</v>
      </c>
      <c r="N144" s="242" t="s">
        <v>544</v>
      </c>
      <c r="O144" s="242" t="s">
        <v>545</v>
      </c>
      <c r="P144" s="245" t="s">
        <v>39</v>
      </c>
      <c r="Q144" s="242" t="s">
        <v>546</v>
      </c>
      <c r="R144" s="243"/>
      <c r="S144" s="248" t="s">
        <v>547</v>
      </c>
      <c r="T144" s="248" t="s">
        <v>301</v>
      </c>
      <c r="U144" s="578" t="s">
        <v>209</v>
      </c>
      <c r="V144" s="230"/>
      <c r="W144" s="370"/>
      <c r="X144" s="232"/>
      <c r="Y144" s="238"/>
      <c r="Z144" s="494"/>
      <c r="AA144" s="238"/>
      <c r="AB144" s="494"/>
      <c r="AC144" s="238"/>
      <c r="AD144" s="327"/>
      <c r="AE144" s="238"/>
      <c r="AF144" s="238"/>
      <c r="AG144" s="238"/>
      <c r="AH144" s="238"/>
      <c r="AI144" s="492"/>
      <c r="AJ144" s="238"/>
      <c r="AK144" s="235"/>
      <c r="AL144" s="238"/>
      <c r="AM144" s="648"/>
      <c r="AN144" s="238"/>
      <c r="AO144" s="238"/>
      <c r="AP144" s="238"/>
      <c r="AQ144" s="238"/>
      <c r="AR144" s="238"/>
      <c r="AS144" s="238"/>
      <c r="AT144" s="238"/>
      <c r="AU144" s="238"/>
      <c r="AV144" s="238"/>
      <c r="AW144" s="238"/>
      <c r="AX144" s="238"/>
      <c r="AY144" s="235"/>
      <c r="AZ144" s="238"/>
      <c r="BA144" s="235"/>
      <c r="BB144" s="238"/>
      <c r="BC144" s="234"/>
      <c r="BD144" s="238"/>
      <c r="BE144" s="238"/>
      <c r="BF144" s="234"/>
      <c r="BG144" s="238"/>
      <c r="BH144" s="238"/>
      <c r="BI144" s="238"/>
      <c r="BJ144" s="238"/>
      <c r="BK144" s="623"/>
      <c r="BL144" s="249" t="s">
        <v>627</v>
      </c>
      <c r="BM144" s="238"/>
      <c r="BN144" s="234"/>
      <c r="BO144" s="238"/>
      <c r="BP144" s="238"/>
      <c r="BQ144" s="249" t="s">
        <v>627</v>
      </c>
      <c r="BR144" s="234"/>
      <c r="BS144" s="249" t="s">
        <v>627</v>
      </c>
      <c r="BT144" s="238"/>
      <c r="BU144" s="234"/>
      <c r="BV144" s="238"/>
      <c r="BW144" s="234"/>
      <c r="BX144" s="238"/>
      <c r="BZ144" s="234"/>
      <c r="CA144" s="238"/>
      <c r="CB144" s="238"/>
      <c r="CC144" s="238"/>
      <c r="CD144" s="238"/>
      <c r="CE144" s="370"/>
      <c r="CF144" s="238"/>
      <c r="CG144" s="234"/>
      <c r="CH144" s="238"/>
      <c r="CI144" s="235"/>
      <c r="CJ144" s="238"/>
      <c r="CK144" s="238"/>
      <c r="CL144" s="235"/>
      <c r="CM144" s="238"/>
      <c r="CN144" s="238"/>
      <c r="CO144" s="238"/>
      <c r="CP144" s="235"/>
      <c r="CQ144" s="238"/>
      <c r="CR144" s="238"/>
      <c r="CS144" s="238"/>
      <c r="CT144" s="238"/>
      <c r="CU144" s="238"/>
      <c r="CV144" s="238"/>
      <c r="CW144" s="238"/>
      <c r="CX144" s="235"/>
      <c r="CY144" s="238"/>
      <c r="CZ144" s="238"/>
      <c r="DA144" s="238"/>
      <c r="DB144" s="238"/>
      <c r="DC144" s="234"/>
      <c r="DD144" s="238"/>
      <c r="DE144" s="238"/>
      <c r="DF144" s="238"/>
      <c r="DG144" s="238"/>
      <c r="DH144" s="238"/>
      <c r="DI144" s="238"/>
      <c r="DJ144" s="238"/>
      <c r="DK144" s="238"/>
      <c r="DL144" s="238"/>
      <c r="DM144" s="238"/>
      <c r="DN144" s="238"/>
      <c r="DO144" s="234"/>
      <c r="DP144" s="238"/>
      <c r="DQ144" s="238"/>
      <c r="DR144" s="238"/>
      <c r="DS144" s="234"/>
      <c r="DT144" s="238"/>
      <c r="DU144" s="238"/>
      <c r="DV144" s="238"/>
      <c r="DW144" s="238"/>
      <c r="DX144" s="238"/>
      <c r="DY144" s="238"/>
      <c r="DZ144" s="238"/>
      <c r="EA144" s="370"/>
      <c r="EB144" s="238"/>
      <c r="EC144" s="234"/>
      <c r="ED144" s="235"/>
      <c r="EE144" s="238"/>
      <c r="EF144" s="238"/>
      <c r="EG144" s="238"/>
      <c r="EH144" s="238"/>
      <c r="EI144" s="235"/>
      <c r="EJ144" s="238"/>
      <c r="EK144" s="235"/>
      <c r="EL144" s="238"/>
      <c r="EM144" s="238"/>
      <c r="EN144" s="235"/>
      <c r="EO144" s="238"/>
      <c r="EP144" s="343"/>
      <c r="EQ144" s="238"/>
      <c r="ER144" s="238"/>
      <c r="ES144" s="238"/>
      <c r="ET144" s="238"/>
      <c r="EU144" s="238"/>
      <c r="EV144" s="238"/>
      <c r="EW144" s="234"/>
      <c r="EX144" s="235"/>
      <c r="EY144" s="238"/>
      <c r="EZ144" s="238"/>
      <c r="FA144" s="235"/>
      <c r="FB144" s="238"/>
      <c r="FC144" s="238"/>
      <c r="FD144" s="238"/>
      <c r="FE144" s="235"/>
      <c r="FF144" s="238"/>
      <c r="FG144" s="235"/>
      <c r="FH144" s="238"/>
      <c r="FI144" s="238"/>
      <c r="FJ144" s="235"/>
      <c r="FK144" s="238"/>
      <c r="FL144" s="238"/>
      <c r="FM144" s="238"/>
      <c r="FN144" s="606"/>
      <c r="FO144" s="238"/>
      <c r="FP144" s="234"/>
      <c r="FQ144" s="238"/>
      <c r="FR144" s="235"/>
      <c r="FS144" s="238"/>
      <c r="FT144" s="235"/>
      <c r="FU144" s="238"/>
      <c r="FV144" s="238"/>
      <c r="FW144" s="238"/>
      <c r="FX144" s="238"/>
      <c r="FY144" s="238"/>
      <c r="FZ144" s="235"/>
      <c r="GA144" s="238"/>
      <c r="GB144" s="234"/>
      <c r="GC144" s="238"/>
      <c r="GD144" s="238"/>
      <c r="GE144" s="238"/>
      <c r="GF144" s="234"/>
      <c r="GG144" s="238"/>
      <c r="GH144" s="370"/>
      <c r="GI144" s="238"/>
      <c r="GJ144" s="234"/>
      <c r="GK144" s="238"/>
      <c r="GL144" s="238"/>
      <c r="GM144" s="234"/>
      <c r="GN144" s="238"/>
      <c r="GO144" s="238"/>
      <c r="GP144" s="238"/>
      <c r="GQ144" s="238"/>
      <c r="GR144" s="238"/>
      <c r="GS144" s="370"/>
      <c r="GT144" s="238"/>
      <c r="GU144" s="234"/>
      <c r="GV144" s="235"/>
      <c r="GW144" s="238"/>
      <c r="GX144" s="238"/>
      <c r="GY144" s="235"/>
      <c r="GZ144" s="238"/>
      <c r="HA144" s="238"/>
      <c r="HB144" s="238"/>
      <c r="HC144" s="238"/>
      <c r="HD144" s="238"/>
      <c r="HE144" s="238"/>
      <c r="HF144" s="238"/>
      <c r="HG144" s="238"/>
      <c r="HH144" s="234"/>
      <c r="HI144" s="238"/>
      <c r="HJ144" s="238"/>
      <c r="HK144" s="238"/>
      <c r="HL144" s="238"/>
      <c r="HM144" s="238"/>
      <c r="HN144" s="238"/>
      <c r="HO144" s="234"/>
      <c r="HP144" s="235"/>
      <c r="HQ144" s="238"/>
      <c r="HR144" s="238"/>
      <c r="HS144" s="238"/>
      <c r="HT144" s="235"/>
      <c r="HU144" s="238"/>
      <c r="HV144" s="238"/>
      <c r="HW144" s="238"/>
      <c r="HX144" s="238"/>
      <c r="HY144" s="235"/>
      <c r="HZ144" s="238"/>
      <c r="IA144" s="370"/>
      <c r="IB144" s="234"/>
      <c r="IC144" s="238"/>
      <c r="ID144" s="238"/>
      <c r="IE144" s="238"/>
      <c r="IF144" s="238"/>
      <c r="IG144" s="238"/>
      <c r="IH144" s="238"/>
      <c r="II144" s="238"/>
      <c r="IJ144" s="238"/>
      <c r="IK144" s="370"/>
      <c r="IL144" s="234"/>
      <c r="IM144" s="238"/>
      <c r="IN144" s="238"/>
      <c r="IO144" s="238"/>
      <c r="IP144" s="238"/>
      <c r="IQ144" s="238"/>
      <c r="IR144" s="238"/>
      <c r="IS144" s="370"/>
      <c r="IT144" s="238"/>
      <c r="IU144" s="238"/>
      <c r="IV144" s="234"/>
      <c r="IW144" s="238"/>
      <c r="IX144" s="238"/>
      <c r="IY144" s="235"/>
      <c r="IZ144" s="238"/>
      <c r="JA144" s="238"/>
      <c r="JB144" s="235"/>
      <c r="JC144" s="238"/>
      <c r="JD144" s="238"/>
      <c r="JE144" s="238"/>
      <c r="JF144" s="235"/>
      <c r="JG144" s="238"/>
      <c r="JH144" s="234"/>
      <c r="JI144" s="238"/>
      <c r="JJ144" s="238"/>
      <c r="JK144" s="238"/>
      <c r="JL144" s="238"/>
      <c r="JM144" s="234"/>
      <c r="JN144" s="238"/>
      <c r="JO144" s="427"/>
      <c r="JP144" s="370"/>
      <c r="JQ144" s="234"/>
      <c r="JR144" s="238"/>
      <c r="JS144" s="238"/>
      <c r="JT144" s="238"/>
      <c r="JU144" s="238"/>
      <c r="JV144" s="238"/>
      <c r="JW144" s="238"/>
      <c r="JX144" s="238"/>
      <c r="JY144" s="238"/>
      <c r="JZ144" s="238"/>
      <c r="KA144" s="238"/>
      <c r="KB144" s="238"/>
      <c r="KC144" s="238"/>
      <c r="KD144" s="234"/>
      <c r="KE144" s="238"/>
      <c r="KF144" s="238"/>
      <c r="KG144" s="238"/>
      <c r="KH144" s="234"/>
      <c r="KI144" s="238"/>
      <c r="KJ144" s="238"/>
      <c r="KK144" s="238"/>
      <c r="KL144" s="238"/>
      <c r="KM144" s="234"/>
      <c r="KN144" s="238"/>
      <c r="KO144" s="238"/>
      <c r="KP144" s="238"/>
      <c r="KQ144" s="234"/>
      <c r="KR144" s="238"/>
      <c r="KS144" s="238"/>
      <c r="KT144" s="238"/>
      <c r="KU144" s="231"/>
      <c r="KV144" s="234"/>
      <c r="KW144" s="238"/>
      <c r="KX144" s="238"/>
      <c r="KY144" s="238"/>
      <c r="KZ144" s="238"/>
      <c r="LA144" s="238"/>
      <c r="LB144" s="234"/>
      <c r="LC144" s="238"/>
      <c r="LD144" s="238"/>
      <c r="LE144" s="238"/>
      <c r="LF144" s="235"/>
      <c r="LG144" s="238"/>
      <c r="LH144" s="238"/>
      <c r="LI144" s="238"/>
      <c r="LJ144" s="234"/>
      <c r="LK144" s="238"/>
      <c r="LL144" s="238"/>
      <c r="LM144" s="238"/>
      <c r="LN144" s="238"/>
      <c r="LO144" s="238"/>
      <c r="LP144" s="238"/>
      <c r="LQ144" s="238"/>
      <c r="LR144" s="238"/>
      <c r="LS144" s="238"/>
      <c r="LT144" s="238"/>
      <c r="LU144" s="238"/>
      <c r="LV144" s="238"/>
      <c r="LW144" s="238"/>
      <c r="LX144" s="238"/>
      <c r="LY144" s="234"/>
      <c r="LZ144" s="238"/>
      <c r="MA144" s="238"/>
      <c r="MB144" s="238"/>
      <c r="MC144" s="238"/>
      <c r="MD144" s="238"/>
      <c r="ME144" s="234"/>
      <c r="MF144" s="238"/>
      <c r="MG144" s="238"/>
      <c r="MH144" s="238"/>
      <c r="MI144" s="238"/>
      <c r="MJ144" s="234"/>
      <c r="MK144" s="238"/>
      <c r="ML144" s="238"/>
      <c r="MM144" s="238"/>
      <c r="MN144" s="238"/>
      <c r="MO144" s="238"/>
      <c r="MP144" s="238"/>
      <c r="MQ144" s="239"/>
      <c r="MR144" s="238"/>
      <c r="MS144" s="238"/>
      <c r="MT144" s="238"/>
      <c r="MU144" s="238"/>
      <c r="MV144" s="238"/>
      <c r="MW144" s="238"/>
      <c r="MX144" s="238"/>
      <c r="MY144" s="238"/>
      <c r="MZ144" s="238"/>
      <c r="NA144" s="243" t="s">
        <v>1162</v>
      </c>
      <c r="NB144" s="243"/>
      <c r="NC144" s="243" t="s">
        <v>1163</v>
      </c>
      <c r="ND144" s="243"/>
    </row>
    <row r="145" spans="1:368" s="74" customFormat="1">
      <c r="A145" s="1264"/>
      <c r="B145" s="1224" t="s">
        <v>1368</v>
      </c>
      <c r="C145" s="74" t="s">
        <v>640</v>
      </c>
      <c r="D145" s="75" t="s">
        <v>640</v>
      </c>
      <c r="E145" s="75" t="s">
        <v>640</v>
      </c>
      <c r="F145" s="75" t="s">
        <v>640</v>
      </c>
      <c r="G145" s="76" t="s">
        <v>640</v>
      </c>
      <c r="H145" s="77" t="s">
        <v>640</v>
      </c>
      <c r="I145" s="78" t="s">
        <v>640</v>
      </c>
      <c r="J145" s="18" t="s">
        <v>640</v>
      </c>
      <c r="K145" s="79" t="s">
        <v>640</v>
      </c>
      <c r="L145" s="79" t="s">
        <v>640</v>
      </c>
      <c r="M145" s="18" t="s">
        <v>640</v>
      </c>
      <c r="N145" s="18" t="s">
        <v>640</v>
      </c>
      <c r="O145" s="18" t="s">
        <v>640</v>
      </c>
      <c r="P145" s="77" t="s">
        <v>640</v>
      </c>
      <c r="Q145" s="18" t="s">
        <v>640</v>
      </c>
      <c r="R145" s="75" t="s">
        <v>299</v>
      </c>
      <c r="S145" s="80" t="s">
        <v>1285</v>
      </c>
      <c r="T145" s="81"/>
      <c r="U145" s="75"/>
      <c r="V145" s="274"/>
      <c r="W145" s="657">
        <f>COUNTIF(X145:BJ145,"&gt;0")</f>
        <v>0</v>
      </c>
      <c r="X145" s="510">
        <f t="shared" ref="X145" si="1104">COUNTA(Y145)</f>
        <v>0</v>
      </c>
      <c r="Y145" s="82"/>
      <c r="Z145" s="510">
        <f t="shared" ref="Z145" si="1105">COUNTA(AA145)</f>
        <v>0</v>
      </c>
      <c r="AA145" s="82"/>
      <c r="AB145" s="510">
        <f t="shared" ref="AB145" si="1106">COUNTA(AC145)</f>
        <v>0</v>
      </c>
      <c r="AC145" s="82"/>
      <c r="AD145" s="510">
        <f t="shared" ref="AD145" si="1107">COUNTA(AE145:AH145)</f>
        <v>0</v>
      </c>
      <c r="AE145" s="82"/>
      <c r="AF145" s="82"/>
      <c r="AG145" s="82"/>
      <c r="AH145" s="82"/>
      <c r="AI145" s="510">
        <f>COUNTA(AJ145,AL145,AN145:AX145,AZ145,BB145)</f>
        <v>0</v>
      </c>
      <c r="AJ145" s="82"/>
      <c r="AK145" s="275"/>
      <c r="AL145" s="82"/>
      <c r="AM145" s="351">
        <f>COUNTA(AN145:AX145)</f>
        <v>0</v>
      </c>
      <c r="AN145" s="82"/>
      <c r="AO145" s="82"/>
      <c r="AP145" s="82"/>
      <c r="AQ145" s="82"/>
      <c r="AR145" s="82"/>
      <c r="AS145" s="82"/>
      <c r="AT145" s="82"/>
      <c r="AU145" s="82"/>
      <c r="AV145" s="82"/>
      <c r="AW145" s="82"/>
      <c r="AX145" s="82"/>
      <c r="AY145" s="275"/>
      <c r="AZ145" s="82"/>
      <c r="BA145" s="275"/>
      <c r="BB145" s="82"/>
      <c r="BC145" s="522">
        <f t="shared" ref="BC145" si="1108">COUNTA(BD145:BE145)</f>
        <v>0</v>
      </c>
      <c r="BD145" s="82"/>
      <c r="BE145" s="82"/>
      <c r="BF145" s="522">
        <f>COUNTA(BG145:BJ145)</f>
        <v>0</v>
      </c>
      <c r="BG145" s="82"/>
      <c r="BH145" s="82"/>
      <c r="BI145" s="82"/>
      <c r="BJ145" s="82"/>
      <c r="BK145" s="657">
        <f>COUNTIF(BL145:CD145,"&gt;0")</f>
        <v>1</v>
      </c>
      <c r="BL145" s="82">
        <v>35</v>
      </c>
      <c r="BM145" s="82"/>
      <c r="BN145" s="510">
        <f>COUNTA(BO145:BQ145)</f>
        <v>0</v>
      </c>
      <c r="BO145" s="82"/>
      <c r="BP145" s="82"/>
      <c r="BQ145" s="82"/>
      <c r="BR145" s="510">
        <f>COUNTA(BS145:BT145)</f>
        <v>0</v>
      </c>
      <c r="BS145" s="82"/>
      <c r="BT145" s="82"/>
      <c r="BU145" s="510">
        <f>COUNTA(BV145)</f>
        <v>0</v>
      </c>
      <c r="BV145" s="82"/>
      <c r="BW145" s="510">
        <f>COUNTA(BX145:BY145)</f>
        <v>0</v>
      </c>
      <c r="BX145" s="82"/>
      <c r="BZ145" s="510">
        <f t="shared" ref="BZ145" si="1109">COUNTA(CA145:CD145)</f>
        <v>0</v>
      </c>
      <c r="CA145" s="82"/>
      <c r="CB145" s="82"/>
      <c r="CC145" s="82"/>
      <c r="CD145" s="82"/>
      <c r="CE145" s="657">
        <f>COUNTIF(CF145:DZ145,"&gt;0")</f>
        <v>0</v>
      </c>
      <c r="CF145" s="82"/>
      <c r="CG145" s="510">
        <f>COUNTA(CH145,CJ145:CK145,CM145:CO145,CQ145:CW145,CY145:DB145)</f>
        <v>0</v>
      </c>
      <c r="CH145" s="82"/>
      <c r="CI145" s="275"/>
      <c r="CJ145" s="82"/>
      <c r="CK145" s="82"/>
      <c r="CL145" s="351">
        <f>COUNTA(CM145:CO145)</f>
        <v>0</v>
      </c>
      <c r="CM145" s="82"/>
      <c r="CN145" s="82"/>
      <c r="CO145" s="82"/>
      <c r="CP145" s="351">
        <f>COUNTA(CQ145:CW145)</f>
        <v>0</v>
      </c>
      <c r="CQ145" s="82"/>
      <c r="CR145" s="82"/>
      <c r="CS145" s="82"/>
      <c r="CT145" s="82"/>
      <c r="CU145" s="82"/>
      <c r="CV145" s="82"/>
      <c r="CW145" s="82"/>
      <c r="CX145" s="351">
        <f>COUNTA(CY145:DB145)</f>
        <v>0</v>
      </c>
      <c r="CY145" s="82"/>
      <c r="CZ145" s="82"/>
      <c r="DA145" s="82"/>
      <c r="DB145" s="82"/>
      <c r="DC145" s="510">
        <f>COUNTA(DD145:DN145)</f>
        <v>0</v>
      </c>
      <c r="DD145" s="82"/>
      <c r="DE145" s="82"/>
      <c r="DF145" s="82"/>
      <c r="DG145" s="82"/>
      <c r="DH145" s="82"/>
      <c r="DI145" s="82"/>
      <c r="DJ145" s="82"/>
      <c r="DK145" s="82"/>
      <c r="DL145" s="82"/>
      <c r="DM145" s="82"/>
      <c r="DN145" s="82"/>
      <c r="DO145" s="510">
        <f>COUNTA(DP145:DR145)</f>
        <v>0</v>
      </c>
      <c r="DP145" s="82"/>
      <c r="DQ145" s="82"/>
      <c r="DR145" s="82"/>
      <c r="DS145" s="510">
        <f>COUNTA(DT145:DZ145)</f>
        <v>0</v>
      </c>
      <c r="DT145" s="82"/>
      <c r="DU145" s="82"/>
      <c r="DV145" s="82"/>
      <c r="DW145" s="82"/>
      <c r="DX145" s="82"/>
      <c r="DY145" s="82"/>
      <c r="DZ145" s="82"/>
      <c r="EA145" s="657">
        <f>COUNTIF(EB145:FM145,"&gt;0")</f>
        <v>0</v>
      </c>
      <c r="EB145" s="82"/>
      <c r="EC145" s="510">
        <f>COUNTA(EE145:EH145,EJ145,EL145:EM145,EO145,EQ145:EV145)</f>
        <v>0</v>
      </c>
      <c r="ED145" s="351">
        <f>COUNTA(EE145:EH145)</f>
        <v>0</v>
      </c>
      <c r="EE145" s="82"/>
      <c r="EF145" s="82"/>
      <c r="EG145" s="82"/>
      <c r="EH145" s="82"/>
      <c r="EI145" s="275"/>
      <c r="EJ145" s="82"/>
      <c r="EK145" s="351">
        <f>COUNTA(EL145:EM145)</f>
        <v>0</v>
      </c>
      <c r="EL145" s="82"/>
      <c r="EM145" s="82"/>
      <c r="EN145" s="275"/>
      <c r="EO145" s="82"/>
      <c r="EP145" s="351">
        <f>COUNTA(EQ145:EV145)</f>
        <v>0</v>
      </c>
      <c r="EQ145" s="82"/>
      <c r="ER145" s="82"/>
      <c r="ES145" s="82"/>
      <c r="ET145" s="82"/>
      <c r="EU145" s="82"/>
      <c r="EV145" s="82"/>
      <c r="EW145" s="510">
        <f>COUNTA(EY145:EZ145,FB145:FD145,FF145,FH145:FI145,FK145:FM145)</f>
        <v>0</v>
      </c>
      <c r="EX145" s="351">
        <f>COUNTA(EY145:EZ145)</f>
        <v>0</v>
      </c>
      <c r="EY145" s="83"/>
      <c r="EZ145" s="82"/>
      <c r="FA145" s="351">
        <f>COUNTA(FB145:FD145)</f>
        <v>0</v>
      </c>
      <c r="FB145" s="82"/>
      <c r="FC145" s="82"/>
      <c r="FD145" s="82"/>
      <c r="FE145" s="275"/>
      <c r="FF145" s="82"/>
      <c r="FG145" s="351">
        <f>COUNTA(FH145:FI145)</f>
        <v>0</v>
      </c>
      <c r="FH145" s="82"/>
      <c r="FI145" s="82"/>
      <c r="FJ145" s="351">
        <f>COUNTA(FK145:FM145)</f>
        <v>0</v>
      </c>
      <c r="FK145" s="82"/>
      <c r="FL145" s="82"/>
      <c r="FM145" s="82"/>
      <c r="FN145" s="657">
        <f>COUNTIF(FO145:GG145,"&gt;0")</f>
        <v>2</v>
      </c>
      <c r="FO145" s="82">
        <v>54</v>
      </c>
      <c r="FP145" s="510">
        <f>COUNTA(FQ145,FS145,FU145:FY145,GA145,GC145:GE145,FO145)</f>
        <v>1</v>
      </c>
      <c r="FQ145" s="82"/>
      <c r="FR145" s="275"/>
      <c r="FS145" s="82"/>
      <c r="FT145" s="351">
        <f>COUNTA(FU145:FY145)</f>
        <v>0</v>
      </c>
      <c r="FU145" s="82"/>
      <c r="FV145" s="82"/>
      <c r="FW145" s="82"/>
      <c r="FX145" s="82"/>
      <c r="FY145" s="82"/>
      <c r="FZ145" s="275"/>
      <c r="GA145" s="82"/>
      <c r="GB145" s="510">
        <f>COUNTA(GC145:GE145)</f>
        <v>0</v>
      </c>
      <c r="GC145" s="82"/>
      <c r="GD145" s="82"/>
      <c r="GE145" s="82"/>
      <c r="GF145" s="510">
        <f t="shared" ref="GF145" si="1110">COUNTA(GG145)</f>
        <v>0</v>
      </c>
      <c r="GG145" s="82"/>
      <c r="GH145" s="657">
        <f>COUNTIF(GI145:GR145,"&gt;0")</f>
        <v>0</v>
      </c>
      <c r="GI145" s="82"/>
      <c r="GJ145" s="510">
        <f>COUNTA(GK145)</f>
        <v>0</v>
      </c>
      <c r="GK145" s="82"/>
      <c r="GL145" s="82"/>
      <c r="GM145" s="510">
        <f>COUNTA(GN145:GR145)</f>
        <v>0</v>
      </c>
      <c r="GN145" s="82"/>
      <c r="GO145" s="82"/>
      <c r="GP145" s="82"/>
      <c r="GQ145" s="82"/>
      <c r="GR145" s="82"/>
      <c r="GS145" s="657">
        <f>COUNTIF(GT145:HZ145,"&gt;0")</f>
        <v>0</v>
      </c>
      <c r="GT145" s="82"/>
      <c r="GU145" s="510">
        <f t="shared" ref="GU145" si="1111">COUNTA(GW145:GX145,GZ145:HG145)</f>
        <v>0</v>
      </c>
      <c r="GV145" s="351">
        <f>COUNTA(GW145:GX145)</f>
        <v>0</v>
      </c>
      <c r="GW145" s="82"/>
      <c r="GX145" s="82"/>
      <c r="GY145" s="351">
        <f>COUNTA(GZ145:HG145)</f>
        <v>0</v>
      </c>
      <c r="GZ145" s="82"/>
      <c r="HA145" s="82"/>
      <c r="HB145" s="82"/>
      <c r="HC145" s="82"/>
      <c r="HD145" s="82"/>
      <c r="HE145" s="82"/>
      <c r="HF145" s="82"/>
      <c r="HG145" s="82"/>
      <c r="HH145" s="510">
        <f>COUNTA(HI145:HN145)</f>
        <v>0</v>
      </c>
      <c r="HI145" s="82"/>
      <c r="HJ145" s="82"/>
      <c r="HK145" s="82"/>
      <c r="HL145" s="82"/>
      <c r="HM145" s="82"/>
      <c r="HN145" s="82"/>
      <c r="HO145" s="510">
        <f>COUNTA(HQ145:HS145,HU145:HX145,HZ145)</f>
        <v>0</v>
      </c>
      <c r="HP145" s="351">
        <f>COUNTA(HQ145:HS145)</f>
        <v>0</v>
      </c>
      <c r="HQ145" s="82"/>
      <c r="HR145" s="82"/>
      <c r="HS145" s="82"/>
      <c r="HT145" s="351">
        <f>COUNTA(HU145:HX145)</f>
        <v>0</v>
      </c>
      <c r="HU145" s="82"/>
      <c r="HV145" s="82"/>
      <c r="HW145" s="82"/>
      <c r="HX145" s="82"/>
      <c r="HY145" s="275"/>
      <c r="HZ145" s="82"/>
      <c r="IA145" s="657">
        <f>COUNTIF(IB145:IJ145,"&gt;0")</f>
        <v>0</v>
      </c>
      <c r="IB145" s="510">
        <f>COUNTA(IC145:IJ145)</f>
        <v>0</v>
      </c>
      <c r="IC145" s="82"/>
      <c r="ID145" s="82"/>
      <c r="IE145" s="82"/>
      <c r="IF145" s="82"/>
      <c r="IG145" s="82"/>
      <c r="IH145" s="82"/>
      <c r="II145" s="82"/>
      <c r="IJ145" s="82"/>
      <c r="IK145" s="657">
        <f>COUNTIF(IL145:IR145,"&gt;0")</f>
        <v>0</v>
      </c>
      <c r="IL145" s="510">
        <f>COUNTA(IM145:IR145)</f>
        <v>0</v>
      </c>
      <c r="IM145" s="82"/>
      <c r="IN145" s="82"/>
      <c r="IO145" s="82"/>
      <c r="IP145" s="82"/>
      <c r="IQ145" s="82"/>
      <c r="IR145" s="82"/>
      <c r="IS145" s="657">
        <f>COUNTIF(IT145:JN145,"&gt;0")</f>
        <v>0</v>
      </c>
      <c r="IT145" s="82"/>
      <c r="IU145" s="82"/>
      <c r="IV145" s="510">
        <f>COUNTA(IW145:IX145,IZ145:JA145,JC145:JE145,JG145)</f>
        <v>0</v>
      </c>
      <c r="IW145" s="82"/>
      <c r="IX145" s="82"/>
      <c r="IY145" s="275"/>
      <c r="IZ145" s="82"/>
      <c r="JA145" s="82"/>
      <c r="JB145" s="275"/>
      <c r="JC145" s="82"/>
      <c r="JD145" s="82"/>
      <c r="JE145" s="82"/>
      <c r="JF145" s="275"/>
      <c r="JG145" s="82"/>
      <c r="JH145" s="510">
        <f>COUNTA(JI145:JL145)</f>
        <v>0</v>
      </c>
      <c r="JI145" s="82"/>
      <c r="JJ145" s="82"/>
      <c r="JK145" s="82"/>
      <c r="JL145" s="82"/>
      <c r="JM145" s="510">
        <f>COUNTA(JN145)</f>
        <v>0</v>
      </c>
      <c r="JN145" s="82"/>
      <c r="JO145" s="544"/>
      <c r="JP145" s="657">
        <f>COUNTIF(JQ145:KT145,"&gt;0")</f>
        <v>0</v>
      </c>
      <c r="JQ145" s="510">
        <f t="shared" ref="JQ145" si="1112">COUNTA(JR145:JU145)</f>
        <v>0</v>
      </c>
      <c r="JR145" s="82"/>
      <c r="JS145" s="82"/>
      <c r="JT145" s="82"/>
      <c r="JU145" s="82"/>
      <c r="JV145" s="82"/>
      <c r="JW145" s="82"/>
      <c r="JX145" s="82"/>
      <c r="JY145" s="82"/>
      <c r="JZ145" s="82"/>
      <c r="KA145" s="82"/>
      <c r="KB145" s="82"/>
      <c r="KC145" s="82"/>
      <c r="KD145" s="510">
        <f>COUNTA(KE145:KG145)</f>
        <v>0</v>
      </c>
      <c r="KE145" s="82"/>
      <c r="KF145" s="82"/>
      <c r="KG145" s="82"/>
      <c r="KH145" s="510">
        <f>COUNTA(KI145:KL145)</f>
        <v>0</v>
      </c>
      <c r="KI145" s="82"/>
      <c r="KJ145" s="82"/>
      <c r="KK145" s="82"/>
      <c r="KL145" s="82"/>
      <c r="KM145" s="510">
        <f>COUNTA(KN145:KP145)</f>
        <v>0</v>
      </c>
      <c r="KN145" s="82"/>
      <c r="KO145" s="82"/>
      <c r="KP145" s="82"/>
      <c r="KQ145" s="510">
        <f>COUNTA(KR145:KS145)</f>
        <v>0</v>
      </c>
      <c r="KR145" s="82"/>
      <c r="KS145" s="82"/>
      <c r="KT145" s="82"/>
      <c r="KU145" s="657">
        <f>COUNTIF(KV145:MP145,"&gt;0")</f>
        <v>0</v>
      </c>
      <c r="KV145" s="510">
        <f>COUNTA(KW145:LA145)</f>
        <v>0</v>
      </c>
      <c r="KW145" s="82"/>
      <c r="KX145" s="82"/>
      <c r="KY145" s="82"/>
      <c r="KZ145" s="82"/>
      <c r="LA145" s="82"/>
      <c r="LB145" s="510">
        <f>COUNTA(LC145:LE145,LG145:LI145)</f>
        <v>0</v>
      </c>
      <c r="LC145" s="82"/>
      <c r="LD145" s="82"/>
      <c r="LE145" s="82"/>
      <c r="LF145" s="351">
        <f>COUNTA(LG145:LI145)</f>
        <v>0</v>
      </c>
      <c r="LG145" s="82"/>
      <c r="LH145" s="82"/>
      <c r="LI145" s="82"/>
      <c r="LJ145" s="510">
        <f>COUNTA(LK145:LX145)</f>
        <v>0</v>
      </c>
      <c r="LK145" s="82"/>
      <c r="LL145" s="82"/>
      <c r="LM145" s="82"/>
      <c r="LN145" s="82"/>
      <c r="LO145" s="82"/>
      <c r="LP145" s="82"/>
      <c r="LQ145" s="82"/>
      <c r="LR145" s="82"/>
      <c r="LS145" s="82"/>
      <c r="LT145" s="82"/>
      <c r="LU145" s="82"/>
      <c r="LV145" s="82"/>
      <c r="LW145" s="82"/>
      <c r="LX145" s="82"/>
      <c r="LY145" s="510">
        <f>COUNTA(LZ145:MD145)</f>
        <v>0</v>
      </c>
      <c r="LZ145" s="82"/>
      <c r="MA145" s="82"/>
      <c r="MB145" s="82"/>
      <c r="MC145" s="82"/>
      <c r="MD145" s="82"/>
      <c r="ME145" s="510">
        <f>COUNTA(MF145:MI145)</f>
        <v>0</v>
      </c>
      <c r="MF145" s="82"/>
      <c r="MG145" s="82"/>
      <c r="MH145" s="82"/>
      <c r="MI145" s="82"/>
      <c r="MJ145" s="510">
        <f>COUNTA(MK145:MP145)</f>
        <v>0</v>
      </c>
      <c r="MK145" s="82"/>
      <c r="ML145" s="82"/>
      <c r="MM145" s="82"/>
      <c r="MN145" s="82"/>
      <c r="MO145" s="82"/>
      <c r="MP145" s="82"/>
      <c r="MQ145" s="276"/>
      <c r="MR145" s="82"/>
      <c r="MS145" s="82"/>
      <c r="MT145" s="82"/>
      <c r="MU145" s="82"/>
      <c r="MV145" s="82"/>
      <c r="MW145" s="82"/>
      <c r="MX145" s="82"/>
      <c r="MY145" s="82"/>
      <c r="MZ145" s="82"/>
      <c r="NA145" s="75"/>
      <c r="NB145" s="75"/>
      <c r="NC145" s="75"/>
      <c r="ND145" s="75"/>
    </row>
    <row r="146" spans="1:368" s="240" customFormat="1" ht="20" customHeight="1">
      <c r="A146" s="1259">
        <v>102</v>
      </c>
      <c r="B146" s="1226" t="s">
        <v>548</v>
      </c>
      <c r="C146" s="582">
        <v>2018</v>
      </c>
      <c r="D146" s="243" t="s">
        <v>549</v>
      </c>
      <c r="E146" s="243" t="s">
        <v>23</v>
      </c>
      <c r="F146" s="243" t="s">
        <v>550</v>
      </c>
      <c r="G146" s="244">
        <v>125</v>
      </c>
      <c r="H146" s="245">
        <v>0.75</v>
      </c>
      <c r="I146" s="246" t="s">
        <v>296</v>
      </c>
      <c r="J146" s="242" t="s">
        <v>551</v>
      </c>
      <c r="K146" s="583" t="s">
        <v>105</v>
      </c>
      <c r="L146" s="583" t="s">
        <v>160</v>
      </c>
      <c r="M146" s="242" t="s">
        <v>552</v>
      </c>
      <c r="N146" s="242" t="s">
        <v>328</v>
      </c>
      <c r="O146" s="242" t="s">
        <v>553</v>
      </c>
      <c r="P146" s="245"/>
      <c r="Q146" s="242" t="s">
        <v>554</v>
      </c>
      <c r="R146" s="243"/>
      <c r="S146" s="248" t="s">
        <v>555</v>
      </c>
      <c r="T146" s="248" t="s">
        <v>301</v>
      </c>
      <c r="U146" s="588" t="s">
        <v>556</v>
      </c>
      <c r="V146" s="230"/>
      <c r="W146" s="370"/>
      <c r="X146" s="232"/>
      <c r="Y146" s="238"/>
      <c r="Z146" s="494"/>
      <c r="AA146" s="238"/>
      <c r="AB146" s="494"/>
      <c r="AC146" s="238"/>
      <c r="AD146" s="327"/>
      <c r="AE146" s="238"/>
      <c r="AF146" s="238"/>
      <c r="AG146" s="238"/>
      <c r="AH146" s="238"/>
      <c r="AI146" s="492"/>
      <c r="AJ146" s="238"/>
      <c r="AK146" s="235"/>
      <c r="AL146" s="238"/>
      <c r="AM146" s="648"/>
      <c r="AN146" s="238"/>
      <c r="AO146" s="238"/>
      <c r="AP146" s="238"/>
      <c r="AQ146" s="238"/>
      <c r="AR146" s="238"/>
      <c r="AS146" s="238"/>
      <c r="AT146" s="238"/>
      <c r="AU146" s="238"/>
      <c r="AV146" s="238"/>
      <c r="AW146" s="238"/>
      <c r="AX146" s="238"/>
      <c r="AY146" s="235"/>
      <c r="AZ146" s="238"/>
      <c r="BA146" s="235"/>
      <c r="BB146" s="238"/>
      <c r="BC146" s="234"/>
      <c r="BD146" s="238"/>
      <c r="BE146" s="238"/>
      <c r="BF146" s="234"/>
      <c r="BG146" s="238"/>
      <c r="BH146" s="238"/>
      <c r="BI146" s="238"/>
      <c r="BJ146" s="238"/>
      <c r="BK146" s="623"/>
      <c r="BL146" s="238"/>
      <c r="BM146" s="238"/>
      <c r="BN146" s="234"/>
      <c r="BO146" s="238"/>
      <c r="BP146" s="238"/>
      <c r="BQ146" s="238"/>
      <c r="BR146" s="234"/>
      <c r="BS146" s="238"/>
      <c r="BT146" s="238"/>
      <c r="BU146" s="234"/>
      <c r="BV146" s="238"/>
      <c r="BW146" s="234"/>
      <c r="BX146" s="238"/>
      <c r="BZ146" s="234"/>
      <c r="CA146" s="238"/>
      <c r="CB146" s="238"/>
      <c r="CC146" s="238"/>
      <c r="CD146" s="238"/>
      <c r="CE146" s="370"/>
      <c r="CF146" s="238"/>
      <c r="CG146" s="234"/>
      <c r="CH146" s="238"/>
      <c r="CI146" s="235"/>
      <c r="CJ146" s="238"/>
      <c r="CK146" s="238"/>
      <c r="CL146" s="235"/>
      <c r="CM146" s="238"/>
      <c r="CN146" s="238"/>
      <c r="CO146" s="238"/>
      <c r="CP146" s="235"/>
      <c r="CQ146" s="238"/>
      <c r="CR146" s="238"/>
      <c r="CS146" s="238"/>
      <c r="CT146" s="238"/>
      <c r="CU146" s="238"/>
      <c r="CV146" s="238"/>
      <c r="CW146" s="238"/>
      <c r="CX146" s="235"/>
      <c r="CY146" s="238"/>
      <c r="CZ146" s="238"/>
      <c r="DA146" s="238"/>
      <c r="DB146" s="238"/>
      <c r="DC146" s="234"/>
      <c r="DD146" s="238"/>
      <c r="DE146" s="238"/>
      <c r="DF146" s="238"/>
      <c r="DG146" s="238"/>
      <c r="DH146" s="238"/>
      <c r="DI146" s="238"/>
      <c r="DJ146" s="238"/>
      <c r="DK146" s="238"/>
      <c r="DL146" s="238"/>
      <c r="DM146" s="238"/>
      <c r="DN146" s="238"/>
      <c r="DO146" s="234"/>
      <c r="DP146" s="238"/>
      <c r="DQ146" s="238"/>
      <c r="DR146" s="238"/>
      <c r="DS146" s="234"/>
      <c r="DT146" s="238"/>
      <c r="DU146" s="238"/>
      <c r="DV146" s="238"/>
      <c r="DW146" s="238"/>
      <c r="DX146" s="238"/>
      <c r="DY146" s="238"/>
      <c r="DZ146" s="238"/>
      <c r="EA146" s="370"/>
      <c r="EB146" s="238"/>
      <c r="EC146" s="234"/>
      <c r="ED146" s="235"/>
      <c r="EE146" s="238"/>
      <c r="EF146" s="238"/>
      <c r="EG146" s="238"/>
      <c r="EH146" s="238"/>
      <c r="EI146" s="235"/>
      <c r="EJ146" s="238"/>
      <c r="EK146" s="235"/>
      <c r="EL146" s="238"/>
      <c r="EM146" s="238"/>
      <c r="EN146" s="235"/>
      <c r="EO146" s="238"/>
      <c r="EP146" s="343"/>
      <c r="EQ146" s="238"/>
      <c r="ER146" s="238"/>
      <c r="ES146" s="238"/>
      <c r="ET146" s="238"/>
      <c r="EU146" s="238"/>
      <c r="EV146" s="238"/>
      <c r="EW146" s="234"/>
      <c r="EX146" s="235"/>
      <c r="EY146" s="238"/>
      <c r="EZ146" s="238"/>
      <c r="FA146" s="235"/>
      <c r="FB146" s="238"/>
      <c r="FC146" s="238"/>
      <c r="FD146" s="238"/>
      <c r="FE146" s="235"/>
      <c r="FF146" s="238"/>
      <c r="FG146" s="235"/>
      <c r="FH146" s="238"/>
      <c r="FI146" s="238"/>
      <c r="FJ146" s="235"/>
      <c r="FK146" s="238"/>
      <c r="FL146" s="238"/>
      <c r="FM146" s="238"/>
      <c r="FN146" s="606"/>
      <c r="FO146" s="238"/>
      <c r="FP146" s="234"/>
      <c r="FQ146" s="238"/>
      <c r="FR146" s="235"/>
      <c r="FS146" s="238"/>
      <c r="FT146" s="235"/>
      <c r="FU146" s="238"/>
      <c r="FV146" s="238"/>
      <c r="FW146" s="238"/>
      <c r="FX146" s="238"/>
      <c r="FY146" s="238"/>
      <c r="FZ146" s="235"/>
      <c r="GA146" s="238"/>
      <c r="GB146" s="234"/>
      <c r="GC146" s="238"/>
      <c r="GD146" s="238"/>
      <c r="GE146" s="238"/>
      <c r="GF146" s="234"/>
      <c r="GG146" s="238"/>
      <c r="GH146" s="370"/>
      <c r="GI146" s="238"/>
      <c r="GJ146" s="234"/>
      <c r="GK146" s="238"/>
      <c r="GL146" s="238"/>
      <c r="GM146" s="234"/>
      <c r="GN146" s="238"/>
      <c r="GO146" s="238"/>
      <c r="GP146" s="238"/>
      <c r="GQ146" s="238"/>
      <c r="GR146" s="238"/>
      <c r="GS146" s="370"/>
      <c r="GT146" s="238"/>
      <c r="GU146" s="234"/>
      <c r="GV146" s="235"/>
      <c r="GW146" s="238"/>
      <c r="GX146" s="238"/>
      <c r="GY146" s="235"/>
      <c r="GZ146" s="238"/>
      <c r="HA146" s="238"/>
      <c r="HB146" s="238"/>
      <c r="HC146" s="238"/>
      <c r="HD146" s="238"/>
      <c r="HE146" s="238"/>
      <c r="HF146" s="238"/>
      <c r="HG146" s="238"/>
      <c r="HH146" s="234"/>
      <c r="HI146" s="238"/>
      <c r="HJ146" s="238"/>
      <c r="HK146" s="238"/>
      <c r="HL146" s="238"/>
      <c r="HM146" s="238"/>
      <c r="HN146" s="238"/>
      <c r="HO146" s="234"/>
      <c r="HP146" s="235"/>
      <c r="HQ146" s="238"/>
      <c r="HR146" s="238"/>
      <c r="HS146" s="238"/>
      <c r="HT146" s="235"/>
      <c r="HU146" s="238"/>
      <c r="HV146" s="238"/>
      <c r="HW146" s="238"/>
      <c r="HX146" s="238"/>
      <c r="HY146" s="235"/>
      <c r="HZ146" s="238"/>
      <c r="IA146" s="370"/>
      <c r="IB146" s="234"/>
      <c r="IC146" s="238"/>
      <c r="ID146" s="238"/>
      <c r="IE146" s="238"/>
      <c r="IF146" s="238"/>
      <c r="IG146" s="238"/>
      <c r="IH146" s="238"/>
      <c r="II146" s="238"/>
      <c r="IJ146" s="238"/>
      <c r="IK146" s="370"/>
      <c r="IL146" s="234"/>
      <c r="IM146" s="238"/>
      <c r="IN146" s="238"/>
      <c r="IO146" s="238"/>
      <c r="IP146" s="238"/>
      <c r="IQ146" s="238"/>
      <c r="IR146" s="238"/>
      <c r="IS146" s="370"/>
      <c r="IT146" s="238"/>
      <c r="IU146" s="238"/>
      <c r="IV146" s="234"/>
      <c r="IW146" s="238"/>
      <c r="IX146" s="238"/>
      <c r="IY146" s="235"/>
      <c r="IZ146" s="238"/>
      <c r="JA146" s="238"/>
      <c r="JB146" s="235"/>
      <c r="JC146" s="238"/>
      <c r="JD146" s="238"/>
      <c r="JE146" s="238"/>
      <c r="JF146" s="235"/>
      <c r="JG146" s="238"/>
      <c r="JH146" s="234"/>
      <c r="JI146" s="238"/>
      <c r="JJ146" s="238"/>
      <c r="JK146" s="238"/>
      <c r="JL146" s="238"/>
      <c r="JM146" s="234"/>
      <c r="JN146" s="238"/>
      <c r="JO146" s="427"/>
      <c r="JP146" s="370"/>
      <c r="JQ146" s="234"/>
      <c r="JR146" s="238"/>
      <c r="JS146" s="238"/>
      <c r="JT146" s="238"/>
      <c r="JU146" s="238"/>
      <c r="JV146" s="238"/>
      <c r="JW146" s="238"/>
      <c r="JX146" s="238"/>
      <c r="JY146" s="238"/>
      <c r="JZ146" s="238"/>
      <c r="KA146" s="238"/>
      <c r="KB146" s="238"/>
      <c r="KC146" s="238"/>
      <c r="KD146" s="234"/>
      <c r="KE146" s="238"/>
      <c r="KF146" s="238"/>
      <c r="KG146" s="238"/>
      <c r="KH146" s="234"/>
      <c r="KI146" s="238"/>
      <c r="KJ146" s="238"/>
      <c r="KK146" s="238"/>
      <c r="KL146" s="238"/>
      <c r="KM146" s="234"/>
      <c r="KN146" s="238"/>
      <c r="KO146" s="238"/>
      <c r="KP146" s="238"/>
      <c r="KQ146" s="234"/>
      <c r="KR146" s="238"/>
      <c r="KS146" s="238"/>
      <c r="KT146" s="238"/>
      <c r="KU146" s="231"/>
      <c r="KV146" s="234"/>
      <c r="KW146" s="238"/>
      <c r="KX146" s="238"/>
      <c r="KY146" s="238"/>
      <c r="KZ146" s="238"/>
      <c r="LA146" s="238"/>
      <c r="LB146" s="234"/>
      <c r="LC146" s="238"/>
      <c r="LD146" s="238"/>
      <c r="LE146" s="238"/>
      <c r="LF146" s="235"/>
      <c r="LG146" s="238"/>
      <c r="LH146" s="238"/>
      <c r="LI146" s="238"/>
      <c r="LJ146" s="234"/>
      <c r="LK146" s="238"/>
      <c r="LL146" s="238"/>
      <c r="LM146" s="238"/>
      <c r="LN146" s="238"/>
      <c r="LO146" s="238"/>
      <c r="LP146" s="238"/>
      <c r="LQ146" s="238"/>
      <c r="LR146" s="238"/>
      <c r="LS146" s="238"/>
      <c r="LT146" s="238"/>
      <c r="LU146" s="238"/>
      <c r="LV146" s="238"/>
      <c r="LW146" s="238"/>
      <c r="LX146" s="238"/>
      <c r="LY146" s="234"/>
      <c r="LZ146" s="238"/>
      <c r="MA146" s="238"/>
      <c r="MB146" s="238"/>
      <c r="MC146" s="238"/>
      <c r="MD146" s="238"/>
      <c r="ME146" s="234"/>
      <c r="MF146" s="238"/>
      <c r="MG146" s="238"/>
      <c r="MH146" s="238"/>
      <c r="MI146" s="238"/>
      <c r="MJ146" s="234"/>
      <c r="MK146" s="238"/>
      <c r="ML146" s="238"/>
      <c r="MM146" s="238"/>
      <c r="MN146" s="238"/>
      <c r="MO146" s="238"/>
      <c r="MP146" s="238"/>
      <c r="MQ146" s="239"/>
      <c r="MR146" s="238"/>
      <c r="MS146" s="238"/>
      <c r="MT146" s="238"/>
      <c r="MU146" s="238"/>
      <c r="MV146" s="238"/>
      <c r="MW146" s="238"/>
      <c r="MX146" s="238"/>
      <c r="MY146" s="238"/>
      <c r="MZ146" s="238"/>
      <c r="NA146" s="243"/>
      <c r="NB146" s="243"/>
      <c r="NC146" s="243" t="s">
        <v>1164</v>
      </c>
      <c r="ND146" s="243"/>
    </row>
    <row r="147" spans="1:368" s="240" customFormat="1" ht="20" customHeight="1">
      <c r="A147" s="1259">
        <v>103</v>
      </c>
      <c r="B147" s="1226" t="s">
        <v>557</v>
      </c>
      <c r="C147" s="582">
        <v>2021</v>
      </c>
      <c r="D147" s="243" t="s">
        <v>558</v>
      </c>
      <c r="E147" s="243" t="s">
        <v>23</v>
      </c>
      <c r="F147" s="243" t="s">
        <v>550</v>
      </c>
      <c r="G147" s="244">
        <v>121</v>
      </c>
      <c r="H147" s="245">
        <v>0.64300000000000002</v>
      </c>
      <c r="I147" s="246" t="s">
        <v>39</v>
      </c>
      <c r="J147" s="242" t="s">
        <v>559</v>
      </c>
      <c r="K147" s="583" t="s">
        <v>105</v>
      </c>
      <c r="L147" s="583" t="s">
        <v>46</v>
      </c>
      <c r="M147" s="242" t="s">
        <v>560</v>
      </c>
      <c r="N147" s="242" t="s">
        <v>39</v>
      </c>
      <c r="O147" s="242" t="s">
        <v>561</v>
      </c>
      <c r="P147" s="245" t="s">
        <v>39</v>
      </c>
      <c r="Q147" s="242" t="s">
        <v>562</v>
      </c>
      <c r="R147" s="243"/>
      <c r="S147" s="248" t="s">
        <v>563</v>
      </c>
      <c r="T147" s="248" t="s">
        <v>301</v>
      </c>
      <c r="U147" s="588" t="s">
        <v>556</v>
      </c>
      <c r="V147" s="230"/>
      <c r="W147" s="370"/>
      <c r="X147" s="232"/>
      <c r="Y147" s="238"/>
      <c r="Z147" s="494"/>
      <c r="AA147" s="238"/>
      <c r="AB147" s="494"/>
      <c r="AC147" s="238"/>
      <c r="AD147" s="327"/>
      <c r="AE147" s="238"/>
      <c r="AF147" s="238"/>
      <c r="AG147" s="238"/>
      <c r="AH147" s="238"/>
      <c r="AI147" s="492"/>
      <c r="AJ147" s="238"/>
      <c r="AK147" s="235"/>
      <c r="AL147" s="238"/>
      <c r="AM147" s="648"/>
      <c r="AN147" s="238"/>
      <c r="AO147" s="238"/>
      <c r="AP147" s="238"/>
      <c r="AQ147" s="238"/>
      <c r="AR147" s="238"/>
      <c r="AS147" s="238"/>
      <c r="AT147" s="238"/>
      <c r="AU147" s="238"/>
      <c r="AV147" s="238"/>
      <c r="AW147" s="238"/>
      <c r="AX147" s="238"/>
      <c r="AY147" s="235"/>
      <c r="AZ147" s="238"/>
      <c r="BA147" s="235"/>
      <c r="BB147" s="238"/>
      <c r="BC147" s="234"/>
      <c r="BD147" s="238"/>
      <c r="BE147" s="238"/>
      <c r="BF147" s="234"/>
      <c r="BG147" s="238"/>
      <c r="BH147" s="238"/>
      <c r="BI147" s="238"/>
      <c r="BJ147" s="238"/>
      <c r="BK147" s="623"/>
      <c r="BL147" s="238">
        <v>34.700000000000003</v>
      </c>
      <c r="BM147" s="238"/>
      <c r="BN147" s="234"/>
      <c r="BO147" s="238"/>
      <c r="BP147" s="238"/>
      <c r="BQ147" s="238"/>
      <c r="BR147" s="234"/>
      <c r="BS147" s="238"/>
      <c r="BT147" s="238"/>
      <c r="BU147" s="234"/>
      <c r="BV147" s="238"/>
      <c r="BW147" s="234"/>
      <c r="BX147" s="238"/>
      <c r="BZ147" s="234"/>
      <c r="CA147" s="238"/>
      <c r="CB147" s="238"/>
      <c r="CC147" s="238"/>
      <c r="CD147" s="238"/>
      <c r="CE147" s="370"/>
      <c r="CF147" s="238"/>
      <c r="CG147" s="234"/>
      <c r="CH147" s="238"/>
      <c r="CI147" s="235"/>
      <c r="CJ147" s="238"/>
      <c r="CK147" s="238"/>
      <c r="CL147" s="235"/>
      <c r="CM147" s="238"/>
      <c r="CN147" s="238"/>
      <c r="CO147" s="238"/>
      <c r="CP147" s="235"/>
      <c r="CQ147" s="238"/>
      <c r="CR147" s="238"/>
      <c r="CS147" s="238"/>
      <c r="CT147" s="238"/>
      <c r="CU147" s="238"/>
      <c r="CV147" s="238"/>
      <c r="CW147" s="238"/>
      <c r="CX147" s="235"/>
      <c r="CY147" s="238"/>
      <c r="CZ147" s="238"/>
      <c r="DA147" s="238"/>
      <c r="DB147" s="238"/>
      <c r="DC147" s="234"/>
      <c r="DD147" s="238"/>
      <c r="DE147" s="238"/>
      <c r="DF147" s="238"/>
      <c r="DG147" s="238"/>
      <c r="DH147" s="238"/>
      <c r="DI147" s="238"/>
      <c r="DJ147" s="238"/>
      <c r="DK147" s="238"/>
      <c r="DL147" s="238"/>
      <c r="DM147" s="238"/>
      <c r="DN147" s="238"/>
      <c r="DO147" s="234"/>
      <c r="DP147" s="238"/>
      <c r="DQ147" s="238"/>
      <c r="DR147" s="238"/>
      <c r="DS147" s="234"/>
      <c r="DT147" s="238"/>
      <c r="DU147" s="238"/>
      <c r="DV147" s="238"/>
      <c r="DW147" s="238"/>
      <c r="DX147" s="238"/>
      <c r="DY147" s="238"/>
      <c r="DZ147" s="238"/>
      <c r="EA147" s="370"/>
      <c r="EB147" s="238"/>
      <c r="EC147" s="234"/>
      <c r="ED147" s="235"/>
      <c r="EE147" s="238"/>
      <c r="EF147" s="238"/>
      <c r="EG147" s="238"/>
      <c r="EH147" s="238"/>
      <c r="EI147" s="235"/>
      <c r="EJ147" s="238"/>
      <c r="EK147" s="235"/>
      <c r="EL147" s="238"/>
      <c r="EM147" s="238"/>
      <c r="EN147" s="235"/>
      <c r="EO147" s="238"/>
      <c r="EP147" s="343"/>
      <c r="EQ147" s="238"/>
      <c r="ER147" s="238"/>
      <c r="ES147" s="238"/>
      <c r="ET147" s="238"/>
      <c r="EU147" s="238"/>
      <c r="EV147" s="238"/>
      <c r="EW147" s="234"/>
      <c r="EX147" s="235"/>
      <c r="EY147" s="238"/>
      <c r="EZ147" s="238"/>
      <c r="FA147" s="235"/>
      <c r="FB147" s="238"/>
      <c r="FC147" s="238"/>
      <c r="FD147" s="238"/>
      <c r="FE147" s="235"/>
      <c r="FF147" s="238"/>
      <c r="FG147" s="235"/>
      <c r="FH147" s="238"/>
      <c r="FI147" s="238"/>
      <c r="FJ147" s="235"/>
      <c r="FK147" s="238"/>
      <c r="FL147" s="238"/>
      <c r="FM147" s="238"/>
      <c r="FN147" s="606"/>
      <c r="FO147" s="238"/>
      <c r="FP147" s="234"/>
      <c r="FQ147" s="238"/>
      <c r="FR147" s="235"/>
      <c r="FS147" s="238"/>
      <c r="FT147" s="235"/>
      <c r="FU147" s="238"/>
      <c r="FV147" s="238"/>
      <c r="FW147" s="238"/>
      <c r="FX147" s="238"/>
      <c r="FY147" s="238"/>
      <c r="FZ147" s="235"/>
      <c r="GA147" s="238"/>
      <c r="GB147" s="234"/>
      <c r="GC147" s="238"/>
      <c r="GD147" s="238"/>
      <c r="GE147" s="238"/>
      <c r="GF147" s="234"/>
      <c r="GG147" s="238"/>
      <c r="GH147" s="370"/>
      <c r="GI147" s="238"/>
      <c r="GJ147" s="234"/>
      <c r="GK147" s="238"/>
      <c r="GL147" s="238"/>
      <c r="GM147" s="234"/>
      <c r="GN147" s="238"/>
      <c r="GO147" s="238"/>
      <c r="GP147" s="238"/>
      <c r="GQ147" s="238"/>
      <c r="GR147" s="238"/>
      <c r="GS147" s="370"/>
      <c r="GT147" s="238"/>
      <c r="GU147" s="234"/>
      <c r="GV147" s="235"/>
      <c r="GW147" s="238"/>
      <c r="GX147" s="238"/>
      <c r="GY147" s="235"/>
      <c r="GZ147" s="238"/>
      <c r="HA147" s="238"/>
      <c r="HB147" s="238"/>
      <c r="HC147" s="238"/>
      <c r="HD147" s="238"/>
      <c r="HE147" s="238"/>
      <c r="HF147" s="238"/>
      <c r="HG147" s="238"/>
      <c r="HH147" s="234"/>
      <c r="HI147" s="238"/>
      <c r="HJ147" s="238"/>
      <c r="HK147" s="238"/>
      <c r="HL147" s="238"/>
      <c r="HM147" s="238"/>
      <c r="HN147" s="238"/>
      <c r="HO147" s="234"/>
      <c r="HP147" s="235"/>
      <c r="HQ147" s="238"/>
      <c r="HR147" s="238"/>
      <c r="HS147" s="238"/>
      <c r="HT147" s="235"/>
      <c r="HU147" s="238"/>
      <c r="HV147" s="238"/>
      <c r="HW147" s="238"/>
      <c r="HX147" s="238"/>
      <c r="HY147" s="235"/>
      <c r="HZ147" s="238"/>
      <c r="IA147" s="370"/>
      <c r="IB147" s="234"/>
      <c r="IC147" s="238"/>
      <c r="ID147" s="238"/>
      <c r="IE147" s="238"/>
      <c r="IF147" s="238"/>
      <c r="IG147" s="238"/>
      <c r="IH147" s="238"/>
      <c r="II147" s="238"/>
      <c r="IJ147" s="238"/>
      <c r="IK147" s="370"/>
      <c r="IL147" s="234"/>
      <c r="IM147" s="238"/>
      <c r="IN147" s="238"/>
      <c r="IO147" s="238"/>
      <c r="IP147" s="238"/>
      <c r="IQ147" s="238"/>
      <c r="IR147" s="238"/>
      <c r="IS147" s="370"/>
      <c r="IT147" s="238"/>
      <c r="IU147" s="238"/>
      <c r="IV147" s="234"/>
      <c r="IW147" s="238"/>
      <c r="IX147" s="238"/>
      <c r="IY147" s="235"/>
      <c r="IZ147" s="238"/>
      <c r="JA147" s="238"/>
      <c r="JB147" s="235"/>
      <c r="JC147" s="238"/>
      <c r="JD147" s="238"/>
      <c r="JE147" s="238"/>
      <c r="JF147" s="235"/>
      <c r="JG147" s="238"/>
      <c r="JH147" s="234"/>
      <c r="JI147" s="238"/>
      <c r="JJ147" s="238"/>
      <c r="JK147" s="238"/>
      <c r="JL147" s="238"/>
      <c r="JM147" s="234"/>
      <c r="JN147" s="238"/>
      <c r="JO147" s="427"/>
      <c r="JP147" s="370"/>
      <c r="JQ147" s="234"/>
      <c r="JR147" s="238"/>
      <c r="JS147" s="238"/>
      <c r="JT147" s="238"/>
      <c r="JU147" s="238"/>
      <c r="JV147" s="238"/>
      <c r="JW147" s="238"/>
      <c r="JX147" s="238"/>
      <c r="JY147" s="238"/>
      <c r="JZ147" s="238"/>
      <c r="KA147" s="238"/>
      <c r="KB147" s="238"/>
      <c r="KC147" s="238"/>
      <c r="KD147" s="234"/>
      <c r="KE147" s="238"/>
      <c r="KF147" s="238"/>
      <c r="KG147" s="238"/>
      <c r="KH147" s="234"/>
      <c r="KI147" s="238"/>
      <c r="KJ147" s="238"/>
      <c r="KK147" s="238"/>
      <c r="KL147" s="238"/>
      <c r="KM147" s="234"/>
      <c r="KN147" s="238"/>
      <c r="KO147" s="238"/>
      <c r="KP147" s="238"/>
      <c r="KQ147" s="234"/>
      <c r="KR147" s="238"/>
      <c r="KS147" s="238"/>
      <c r="KT147" s="238"/>
      <c r="KU147" s="231"/>
      <c r="KV147" s="234"/>
      <c r="KW147" s="238"/>
      <c r="KX147" s="238"/>
      <c r="KY147" s="238"/>
      <c r="KZ147" s="238"/>
      <c r="LA147" s="238"/>
      <c r="LB147" s="234"/>
      <c r="LC147" s="238"/>
      <c r="LD147" s="238"/>
      <c r="LE147" s="238"/>
      <c r="LF147" s="235"/>
      <c r="LG147" s="238"/>
      <c r="LH147" s="238"/>
      <c r="LI147" s="238"/>
      <c r="LJ147" s="234"/>
      <c r="LK147" s="238"/>
      <c r="LL147" s="238"/>
      <c r="LM147" s="238"/>
      <c r="LN147" s="238"/>
      <c r="LO147" s="238"/>
      <c r="LP147" s="238"/>
      <c r="LQ147" s="238"/>
      <c r="LR147" s="238"/>
      <c r="LS147" s="238"/>
      <c r="LT147" s="238"/>
      <c r="LU147" s="238"/>
      <c r="LV147" s="238"/>
      <c r="LW147" s="238"/>
      <c r="LX147" s="238"/>
      <c r="LY147" s="234"/>
      <c r="LZ147" s="238"/>
      <c r="MA147" s="238"/>
      <c r="MB147" s="238"/>
      <c r="MC147" s="238"/>
      <c r="MD147" s="238"/>
      <c r="ME147" s="234"/>
      <c r="MF147" s="238"/>
      <c r="MG147" s="238"/>
      <c r="MH147" s="238"/>
      <c r="MI147" s="238"/>
      <c r="MJ147" s="234"/>
      <c r="MK147" s="238"/>
      <c r="ML147" s="238"/>
      <c r="MM147" s="238"/>
      <c r="MN147" s="238"/>
      <c r="MO147" s="238"/>
      <c r="MP147" s="238"/>
      <c r="MQ147" s="239"/>
      <c r="MR147" s="238"/>
      <c r="MS147" s="238"/>
      <c r="MT147" s="238"/>
      <c r="MU147" s="238"/>
      <c r="MV147" s="238"/>
      <c r="MW147" s="238"/>
      <c r="MX147" s="238"/>
      <c r="MY147" s="238"/>
      <c r="MZ147" s="238"/>
      <c r="NA147" s="243" t="s">
        <v>1165</v>
      </c>
      <c r="NB147" s="243" t="s">
        <v>1049</v>
      </c>
      <c r="NC147" s="243" t="s">
        <v>1166</v>
      </c>
      <c r="ND147" s="243"/>
    </row>
    <row r="148" spans="1:368" s="240" customFormat="1" ht="20" customHeight="1">
      <c r="A148" s="1259">
        <v>104</v>
      </c>
      <c r="B148" s="1226" t="s">
        <v>564</v>
      </c>
      <c r="C148" s="582">
        <v>2022</v>
      </c>
      <c r="D148" s="243" t="s">
        <v>558</v>
      </c>
      <c r="E148" s="243" t="s">
        <v>130</v>
      </c>
      <c r="F148" s="243" t="s">
        <v>550</v>
      </c>
      <c r="G148" s="244">
        <v>109</v>
      </c>
      <c r="H148" s="245">
        <v>0.625</v>
      </c>
      <c r="I148" s="246" t="s">
        <v>39</v>
      </c>
      <c r="J148" s="242" t="s">
        <v>565</v>
      </c>
      <c r="K148" s="583" t="s">
        <v>105</v>
      </c>
      <c r="L148" s="583" t="s">
        <v>46</v>
      </c>
      <c r="M148" s="242" t="s">
        <v>212</v>
      </c>
      <c r="N148" s="242" t="s">
        <v>566</v>
      </c>
      <c r="O148" s="242" t="s">
        <v>567</v>
      </c>
      <c r="P148" s="245" t="s">
        <v>39</v>
      </c>
      <c r="Q148" s="242" t="s">
        <v>568</v>
      </c>
      <c r="R148" s="243"/>
      <c r="S148" s="248" t="s">
        <v>563</v>
      </c>
      <c r="T148" s="248" t="s">
        <v>301</v>
      </c>
      <c r="U148" s="588" t="s">
        <v>556</v>
      </c>
      <c r="V148" s="230"/>
      <c r="W148" s="370"/>
      <c r="X148" s="232"/>
      <c r="Y148" s="238"/>
      <c r="Z148" s="494"/>
      <c r="AA148" s="238"/>
      <c r="AB148" s="494"/>
      <c r="AC148" s="238"/>
      <c r="AD148" s="327"/>
      <c r="AE148" s="238"/>
      <c r="AF148" s="238"/>
      <c r="AG148" s="238"/>
      <c r="AH148" s="238"/>
      <c r="AI148" s="492"/>
      <c r="AJ148" s="238"/>
      <c r="AK148" s="235"/>
      <c r="AL148" s="238"/>
      <c r="AM148" s="648"/>
      <c r="AN148" s="238"/>
      <c r="AO148" s="238"/>
      <c r="AP148" s="238"/>
      <c r="AQ148" s="238"/>
      <c r="AR148" s="238"/>
      <c r="AS148" s="238"/>
      <c r="AT148" s="238"/>
      <c r="AU148" s="238"/>
      <c r="AV148" s="238"/>
      <c r="AW148" s="238"/>
      <c r="AX148" s="238"/>
      <c r="AY148" s="235"/>
      <c r="AZ148" s="238"/>
      <c r="BA148" s="235"/>
      <c r="BB148" s="238"/>
      <c r="BC148" s="234"/>
      <c r="BD148" s="238"/>
      <c r="BE148" s="238"/>
      <c r="BF148" s="234"/>
      <c r="BG148" s="238"/>
      <c r="BH148" s="238"/>
      <c r="BI148" s="238"/>
      <c r="BJ148" s="238"/>
      <c r="BK148" s="623"/>
      <c r="BL148" s="238"/>
      <c r="BM148" s="238"/>
      <c r="BN148" s="234"/>
      <c r="BO148" s="238"/>
      <c r="BP148" s="238"/>
      <c r="BQ148" s="238"/>
      <c r="BR148" s="234"/>
      <c r="BS148" s="238"/>
      <c r="BT148" s="238"/>
      <c r="BU148" s="234"/>
      <c r="BV148" s="238"/>
      <c r="BW148" s="234"/>
      <c r="BX148" s="238"/>
      <c r="BZ148" s="234"/>
      <c r="CA148" s="238"/>
      <c r="CB148" s="238"/>
      <c r="CC148" s="238"/>
      <c r="CD148" s="238"/>
      <c r="CE148" s="370"/>
      <c r="CF148" s="238"/>
      <c r="CG148" s="234"/>
      <c r="CH148" s="238"/>
      <c r="CI148" s="235"/>
      <c r="CJ148" s="238"/>
      <c r="CK148" s="238"/>
      <c r="CL148" s="235"/>
      <c r="CM148" s="238"/>
      <c r="CN148" s="238"/>
      <c r="CO148" s="238"/>
      <c r="CP148" s="235"/>
      <c r="CQ148" s="238"/>
      <c r="CR148" s="238"/>
      <c r="CS148" s="238"/>
      <c r="CT148" s="238"/>
      <c r="CU148" s="238"/>
      <c r="CV148" s="238"/>
      <c r="CW148" s="238"/>
      <c r="CX148" s="235"/>
      <c r="CY148" s="238"/>
      <c r="CZ148" s="238"/>
      <c r="DA148" s="238"/>
      <c r="DB148" s="238"/>
      <c r="DC148" s="234"/>
      <c r="DD148" s="238"/>
      <c r="DE148" s="238"/>
      <c r="DF148" s="238"/>
      <c r="DG148" s="238"/>
      <c r="DH148" s="238"/>
      <c r="DI148" s="238"/>
      <c r="DJ148" s="238"/>
      <c r="DK148" s="238"/>
      <c r="DL148" s="238"/>
      <c r="DM148" s="238"/>
      <c r="DN148" s="238"/>
      <c r="DO148" s="234"/>
      <c r="DP148" s="238"/>
      <c r="DQ148" s="238"/>
      <c r="DR148" s="238"/>
      <c r="DS148" s="234"/>
      <c r="DT148" s="238"/>
      <c r="DU148" s="238"/>
      <c r="DV148" s="238"/>
      <c r="DW148" s="238"/>
      <c r="DX148" s="238"/>
      <c r="DY148" s="238"/>
      <c r="DZ148" s="238"/>
      <c r="EA148" s="370"/>
      <c r="EB148" s="238"/>
      <c r="EC148" s="234"/>
      <c r="ED148" s="235"/>
      <c r="EE148" s="238"/>
      <c r="EF148" s="238"/>
      <c r="EG148" s="238"/>
      <c r="EH148" s="238"/>
      <c r="EI148" s="235"/>
      <c r="EJ148" s="238"/>
      <c r="EK148" s="235"/>
      <c r="EL148" s="238"/>
      <c r="EM148" s="238"/>
      <c r="EN148" s="235"/>
      <c r="EO148" s="238"/>
      <c r="EP148" s="343"/>
      <c r="EQ148" s="238"/>
      <c r="ER148" s="238"/>
      <c r="ES148" s="238"/>
      <c r="ET148" s="238"/>
      <c r="EU148" s="238"/>
      <c r="EV148" s="238"/>
      <c r="EW148" s="234"/>
      <c r="EX148" s="235"/>
      <c r="EY148" s="238"/>
      <c r="EZ148" s="238"/>
      <c r="FA148" s="235"/>
      <c r="FB148" s="238"/>
      <c r="FC148" s="238"/>
      <c r="FD148" s="238"/>
      <c r="FE148" s="235"/>
      <c r="FF148" s="238"/>
      <c r="FG148" s="235"/>
      <c r="FH148" s="238"/>
      <c r="FI148" s="238"/>
      <c r="FJ148" s="235"/>
      <c r="FK148" s="238"/>
      <c r="FL148" s="238"/>
      <c r="FM148" s="238"/>
      <c r="FN148" s="606"/>
      <c r="FO148" s="238">
        <v>54.1</v>
      </c>
      <c r="FP148" s="234"/>
      <c r="FQ148" s="238"/>
      <c r="FR148" s="235"/>
      <c r="FS148" s="238"/>
      <c r="FT148" s="235"/>
      <c r="FU148" s="238"/>
      <c r="FV148" s="238"/>
      <c r="FW148" s="238"/>
      <c r="FX148" s="238"/>
      <c r="FY148" s="238"/>
      <c r="FZ148" s="235"/>
      <c r="GA148" s="238"/>
      <c r="GB148" s="234"/>
      <c r="GC148" s="238"/>
      <c r="GD148" s="238"/>
      <c r="GE148" s="238"/>
      <c r="GF148" s="234"/>
      <c r="GG148" s="238"/>
      <c r="GH148" s="370"/>
      <c r="GI148" s="238"/>
      <c r="GJ148" s="234"/>
      <c r="GK148" s="238"/>
      <c r="GL148" s="238"/>
      <c r="GM148" s="234"/>
      <c r="GN148" s="238"/>
      <c r="GO148" s="238"/>
      <c r="GP148" s="238"/>
      <c r="GQ148" s="238"/>
      <c r="GR148" s="238"/>
      <c r="GS148" s="370"/>
      <c r="GT148" s="238"/>
      <c r="GU148" s="234"/>
      <c r="GV148" s="235"/>
      <c r="GW148" s="238"/>
      <c r="GX148" s="238"/>
      <c r="GY148" s="235"/>
      <c r="GZ148" s="238"/>
      <c r="HA148" s="238"/>
      <c r="HB148" s="238"/>
      <c r="HC148" s="238"/>
      <c r="HD148" s="238"/>
      <c r="HE148" s="238"/>
      <c r="HF148" s="238"/>
      <c r="HG148" s="238"/>
      <c r="HH148" s="234"/>
      <c r="HI148" s="238"/>
      <c r="HJ148" s="238"/>
      <c r="HK148" s="238"/>
      <c r="HL148" s="238"/>
      <c r="HM148" s="238"/>
      <c r="HN148" s="238"/>
      <c r="HO148" s="234"/>
      <c r="HP148" s="235"/>
      <c r="HQ148" s="238"/>
      <c r="HR148" s="238"/>
      <c r="HS148" s="238"/>
      <c r="HT148" s="235"/>
      <c r="HU148" s="238"/>
      <c r="HV148" s="238"/>
      <c r="HW148" s="238"/>
      <c r="HX148" s="238"/>
      <c r="HY148" s="235"/>
      <c r="HZ148" s="238"/>
      <c r="IA148" s="370"/>
      <c r="IB148" s="234"/>
      <c r="IC148" s="238"/>
      <c r="ID148" s="238"/>
      <c r="IE148" s="238"/>
      <c r="IF148" s="238"/>
      <c r="IG148" s="238"/>
      <c r="IH148" s="238"/>
      <c r="II148" s="238"/>
      <c r="IJ148" s="238"/>
      <c r="IK148" s="370"/>
      <c r="IL148" s="234"/>
      <c r="IM148" s="238"/>
      <c r="IN148" s="238"/>
      <c r="IO148" s="238"/>
      <c r="IP148" s="238"/>
      <c r="IQ148" s="238"/>
      <c r="IR148" s="238"/>
      <c r="IS148" s="370"/>
      <c r="IT148" s="238"/>
      <c r="IU148" s="238"/>
      <c r="IV148" s="234"/>
      <c r="IW148" s="238"/>
      <c r="IX148" s="238"/>
      <c r="IY148" s="235"/>
      <c r="IZ148" s="238"/>
      <c r="JA148" s="238"/>
      <c r="JB148" s="235"/>
      <c r="JC148" s="238"/>
      <c r="JD148" s="238"/>
      <c r="JE148" s="238"/>
      <c r="JF148" s="235"/>
      <c r="JG148" s="238"/>
      <c r="JH148" s="234"/>
      <c r="JI148" s="238"/>
      <c r="JJ148" s="238"/>
      <c r="JK148" s="238"/>
      <c r="JL148" s="238"/>
      <c r="JM148" s="234"/>
      <c r="JN148" s="238"/>
      <c r="JO148" s="427"/>
      <c r="JP148" s="370"/>
      <c r="JQ148" s="234"/>
      <c r="JR148" s="238"/>
      <c r="JS148" s="238"/>
      <c r="JT148" s="238"/>
      <c r="JU148" s="238"/>
      <c r="JV148" s="238"/>
      <c r="JW148" s="238"/>
      <c r="JX148" s="238"/>
      <c r="JY148" s="238"/>
      <c r="JZ148" s="238"/>
      <c r="KA148" s="238"/>
      <c r="KB148" s="238"/>
      <c r="KC148" s="238"/>
      <c r="KD148" s="234"/>
      <c r="KE148" s="238"/>
      <c r="KF148" s="238"/>
      <c r="KG148" s="238"/>
      <c r="KH148" s="234"/>
      <c r="KI148" s="238"/>
      <c r="KJ148" s="238"/>
      <c r="KK148" s="238"/>
      <c r="KL148" s="238"/>
      <c r="KM148" s="234"/>
      <c r="KN148" s="238"/>
      <c r="KO148" s="238"/>
      <c r="KP148" s="238"/>
      <c r="KQ148" s="234"/>
      <c r="KR148" s="238"/>
      <c r="KS148" s="238"/>
      <c r="KT148" s="238"/>
      <c r="KU148" s="231"/>
      <c r="KV148" s="234"/>
      <c r="KW148" s="238"/>
      <c r="KX148" s="238"/>
      <c r="KY148" s="238"/>
      <c r="KZ148" s="238"/>
      <c r="LA148" s="238"/>
      <c r="LB148" s="234"/>
      <c r="LC148" s="238"/>
      <c r="LD148" s="238"/>
      <c r="LE148" s="238"/>
      <c r="LF148" s="235"/>
      <c r="LG148" s="238"/>
      <c r="LH148" s="238"/>
      <c r="LI148" s="238"/>
      <c r="LJ148" s="234"/>
      <c r="LK148" s="238"/>
      <c r="LL148" s="238"/>
      <c r="LM148" s="238"/>
      <c r="LN148" s="238"/>
      <c r="LO148" s="238"/>
      <c r="LP148" s="238"/>
      <c r="LQ148" s="238"/>
      <c r="LR148" s="238"/>
      <c r="LS148" s="238"/>
      <c r="LT148" s="238"/>
      <c r="LU148" s="238"/>
      <c r="LV148" s="238"/>
      <c r="LW148" s="238"/>
      <c r="LX148" s="238"/>
      <c r="LY148" s="234"/>
      <c r="LZ148" s="238"/>
      <c r="MA148" s="238"/>
      <c r="MB148" s="238"/>
      <c r="MC148" s="238"/>
      <c r="MD148" s="238"/>
      <c r="ME148" s="234"/>
      <c r="MF148" s="238"/>
      <c r="MG148" s="238"/>
      <c r="MH148" s="238"/>
      <c r="MI148" s="238"/>
      <c r="MJ148" s="234"/>
      <c r="MK148" s="238"/>
      <c r="ML148" s="238"/>
      <c r="MM148" s="238"/>
      <c r="MN148" s="238"/>
      <c r="MO148" s="238"/>
      <c r="MP148" s="238"/>
      <c r="MQ148" s="239"/>
      <c r="MR148" s="238"/>
      <c r="MS148" s="238"/>
      <c r="MT148" s="238"/>
      <c r="MU148" s="238"/>
      <c r="MV148" s="238"/>
      <c r="MW148" s="238"/>
      <c r="MX148" s="238"/>
      <c r="MY148" s="238"/>
      <c r="MZ148" s="238"/>
      <c r="NA148" s="243"/>
      <c r="NB148" s="243"/>
      <c r="NC148" s="243" t="s">
        <v>1167</v>
      </c>
      <c r="ND148" s="243"/>
    </row>
    <row r="149" spans="1:368" s="74" customFormat="1">
      <c r="A149" s="1264"/>
      <c r="B149" s="1224" t="s">
        <v>1364</v>
      </c>
      <c r="D149" s="75" t="s">
        <v>640</v>
      </c>
      <c r="E149" s="75" t="s">
        <v>640</v>
      </c>
      <c r="F149" s="75" t="s">
        <v>640</v>
      </c>
      <c r="G149" s="76" t="s">
        <v>640</v>
      </c>
      <c r="H149" s="77" t="s">
        <v>640</v>
      </c>
      <c r="I149" s="78" t="s">
        <v>640</v>
      </c>
      <c r="J149" s="18" t="s">
        <v>640</v>
      </c>
      <c r="K149" s="79" t="s">
        <v>640</v>
      </c>
      <c r="L149" s="79" t="s">
        <v>640</v>
      </c>
      <c r="M149" s="18" t="s">
        <v>640</v>
      </c>
      <c r="N149" s="18" t="s">
        <v>640</v>
      </c>
      <c r="O149" s="18" t="s">
        <v>640</v>
      </c>
      <c r="P149" s="77" t="s">
        <v>640</v>
      </c>
      <c r="Q149" s="18" t="s">
        <v>640</v>
      </c>
      <c r="R149" s="75" t="s">
        <v>299</v>
      </c>
      <c r="S149" s="80" t="s">
        <v>1285</v>
      </c>
      <c r="T149" s="81"/>
      <c r="U149" s="75"/>
      <c r="V149" s="274"/>
      <c r="W149" s="657">
        <f>COUNTIF(X149:BJ149,"&gt;0")</f>
        <v>8</v>
      </c>
      <c r="X149" s="510">
        <f t="shared" ref="X149" si="1113">COUNTA(Y149)</f>
        <v>1</v>
      </c>
      <c r="Y149" s="82">
        <v>83</v>
      </c>
      <c r="Z149" s="510">
        <f t="shared" ref="Z149" si="1114">COUNTA(AA149)</f>
        <v>0</v>
      </c>
      <c r="AA149" s="82"/>
      <c r="AB149" s="510">
        <f t="shared" ref="AB149" si="1115">COUNTA(AC149)</f>
        <v>0</v>
      </c>
      <c r="AC149" s="82"/>
      <c r="AD149" s="510">
        <f t="shared" ref="AD149" si="1116">COUNTA(AE149:AH149)</f>
        <v>1</v>
      </c>
      <c r="AE149" s="82">
        <v>76</v>
      </c>
      <c r="AF149" s="82"/>
      <c r="AG149" s="82"/>
      <c r="AH149" s="82"/>
      <c r="AI149" s="510">
        <f>COUNTA(AJ149,AL149,AN149:AX149,AZ149,BB149)</f>
        <v>1</v>
      </c>
      <c r="AJ149" s="82"/>
      <c r="AK149" s="275"/>
      <c r="AL149" s="82">
        <v>7</v>
      </c>
      <c r="AM149" s="351">
        <f>COUNTA(AN149:AX149)</f>
        <v>0</v>
      </c>
      <c r="AN149" s="82"/>
      <c r="AO149" s="82"/>
      <c r="AP149" s="82"/>
      <c r="AQ149" s="82"/>
      <c r="AR149" s="82"/>
      <c r="AS149" s="82"/>
      <c r="AT149" s="82"/>
      <c r="AU149" s="82"/>
      <c r="AV149" s="82"/>
      <c r="AW149" s="82"/>
      <c r="AX149" s="82"/>
      <c r="AY149" s="275"/>
      <c r="AZ149" s="82"/>
      <c r="BA149" s="275"/>
      <c r="BB149" s="82"/>
      <c r="BC149" s="522">
        <f t="shared" ref="BC149" si="1117">COUNTA(BD149:BE149)</f>
        <v>1</v>
      </c>
      <c r="BD149" s="82">
        <v>78</v>
      </c>
      <c r="BE149" s="82"/>
      <c r="BF149" s="522">
        <f>COUNTA(BG149:BJ149)</f>
        <v>0</v>
      </c>
      <c r="BG149" s="82"/>
      <c r="BH149" s="82"/>
      <c r="BI149" s="82"/>
      <c r="BJ149" s="82"/>
      <c r="BK149" s="657">
        <f>COUNTIF(BL149:CD149,"&gt;0")</f>
        <v>2</v>
      </c>
      <c r="BL149" s="82" t="s">
        <v>627</v>
      </c>
      <c r="BM149" s="82"/>
      <c r="BN149" s="510">
        <f>COUNTA(BO149:BQ149)</f>
        <v>1</v>
      </c>
      <c r="BO149" s="82" t="s">
        <v>627</v>
      </c>
      <c r="BP149" s="82"/>
      <c r="BQ149" s="82"/>
      <c r="BR149" s="510">
        <f>COUNTA(BS149:BT149)</f>
        <v>0</v>
      </c>
      <c r="BS149" s="82"/>
      <c r="BT149" s="82"/>
      <c r="BU149" s="510">
        <f>COUNTA(BV149)</f>
        <v>0</v>
      </c>
      <c r="BV149" s="82"/>
      <c r="BW149" s="510">
        <f>COUNTA(BX149:BY149)</f>
        <v>1</v>
      </c>
      <c r="BX149" s="82" t="s">
        <v>627</v>
      </c>
      <c r="BZ149" s="510">
        <f t="shared" ref="BZ149" si="1118">COUNTA(CA149:CD149)</f>
        <v>0</v>
      </c>
      <c r="CA149" s="82"/>
      <c r="CB149" s="82"/>
      <c r="CC149" s="82"/>
      <c r="CD149" s="82"/>
      <c r="CE149" s="657">
        <f>COUNTIF(CF149:DZ149,"&gt;0")</f>
        <v>5</v>
      </c>
      <c r="CF149" s="82"/>
      <c r="CG149" s="510">
        <f>COUNTA(CH149,CJ149:CK149,CM149:CO149,CQ149:CW149,CY149:DB149)</f>
        <v>2</v>
      </c>
      <c r="CH149" s="82"/>
      <c r="CI149" s="275"/>
      <c r="CJ149" s="82"/>
      <c r="CK149" s="82"/>
      <c r="CL149" s="351">
        <f>COUNTA(CM149:CO149)</f>
        <v>1</v>
      </c>
      <c r="CM149" s="82">
        <v>17</v>
      </c>
      <c r="CN149" s="82"/>
      <c r="CO149" s="82"/>
      <c r="CP149" s="351">
        <f>COUNTA(CQ149:CW149)</f>
        <v>1</v>
      </c>
      <c r="CQ149" s="82"/>
      <c r="CR149" s="82">
        <v>24</v>
      </c>
      <c r="CS149" s="82"/>
      <c r="CT149" s="82"/>
      <c r="CU149" s="82"/>
      <c r="CV149" s="82"/>
      <c r="CW149" s="82"/>
      <c r="CX149" s="351">
        <f>COUNTA(CY149:DB149)</f>
        <v>0</v>
      </c>
      <c r="CY149" s="82"/>
      <c r="CZ149" s="82"/>
      <c r="DA149" s="82"/>
      <c r="DB149" s="82"/>
      <c r="DC149" s="510">
        <f>COUNTA(DD149:DN149)</f>
        <v>0</v>
      </c>
      <c r="DD149" s="82"/>
      <c r="DE149" s="82"/>
      <c r="DF149" s="82"/>
      <c r="DG149" s="82"/>
      <c r="DH149" s="82"/>
      <c r="DI149" s="82"/>
      <c r="DJ149" s="82"/>
      <c r="DK149" s="82"/>
      <c r="DL149" s="82"/>
      <c r="DM149" s="82"/>
      <c r="DN149" s="82"/>
      <c r="DO149" s="510">
        <f>COUNTA(DP149:DR149)</f>
        <v>0</v>
      </c>
      <c r="DP149" s="82"/>
      <c r="DQ149" s="82"/>
      <c r="DR149" s="82"/>
      <c r="DS149" s="510">
        <f>COUNTA(DT149:DZ149)</f>
        <v>0</v>
      </c>
      <c r="DT149" s="82"/>
      <c r="DU149" s="82"/>
      <c r="DV149" s="82"/>
      <c r="DW149" s="82"/>
      <c r="DX149" s="82"/>
      <c r="DY149" s="82"/>
      <c r="DZ149" s="82"/>
      <c r="EA149" s="657">
        <f>COUNTIF(EB149:FM149,"&gt;0")</f>
        <v>5</v>
      </c>
      <c r="EB149" s="82"/>
      <c r="EC149" s="510">
        <f>COUNTA(EE149:EH149,EJ149,EL149:EM149,EO149,EQ149:EV149)</f>
        <v>1</v>
      </c>
      <c r="ED149" s="351">
        <f>COUNTA(EE149:EH149)</f>
        <v>0</v>
      </c>
      <c r="EE149" s="82"/>
      <c r="EF149" s="82"/>
      <c r="EG149" s="82"/>
      <c r="EH149" s="82"/>
      <c r="EI149" s="275"/>
      <c r="EJ149" s="82"/>
      <c r="EK149" s="351">
        <f>COUNTA(EL149:EM149)</f>
        <v>1</v>
      </c>
      <c r="EL149" s="82" t="s">
        <v>627</v>
      </c>
      <c r="EM149" s="82"/>
      <c r="EN149" s="275"/>
      <c r="EO149" s="82"/>
      <c r="EP149" s="351">
        <f>COUNTA(EQ149:EV149)</f>
        <v>0</v>
      </c>
      <c r="EQ149" s="82"/>
      <c r="ER149" s="82"/>
      <c r="ES149" s="82"/>
      <c r="ET149" s="82"/>
      <c r="EU149" s="82"/>
      <c r="EV149" s="82"/>
      <c r="EW149" s="510">
        <f>COUNTA(EY149:EZ149,FB149:FD149,FF149,FH149:FI149,FK149:FM149)</f>
        <v>1</v>
      </c>
      <c r="EX149" s="351">
        <f>COUNTA(EY149:EZ149)</f>
        <v>0</v>
      </c>
      <c r="EY149" s="83"/>
      <c r="EZ149" s="82"/>
      <c r="FA149" s="351">
        <f>COUNTA(FB149:FD149)</f>
        <v>1</v>
      </c>
      <c r="FB149" s="82">
        <v>50</v>
      </c>
      <c r="FC149" s="82"/>
      <c r="FD149" s="82"/>
      <c r="FE149" s="275"/>
      <c r="FF149" s="82"/>
      <c r="FG149" s="351">
        <f>COUNTA(FH149:FI149)</f>
        <v>0</v>
      </c>
      <c r="FH149" s="82"/>
      <c r="FI149" s="82"/>
      <c r="FJ149" s="351">
        <f>COUNTA(FK149:FM149)</f>
        <v>0</v>
      </c>
      <c r="FK149" s="82"/>
      <c r="FL149" s="82"/>
      <c r="FM149" s="82"/>
      <c r="FN149" s="657">
        <f>COUNTIF(FO149:GG149,"&gt;0")</f>
        <v>6</v>
      </c>
      <c r="FO149" s="82"/>
      <c r="FP149" s="510">
        <f>COUNTA(FQ149,FS149,FU149:FY149,GA149,GC149:GE149,FO149)</f>
        <v>2</v>
      </c>
      <c r="FQ149" s="82">
        <v>53</v>
      </c>
      <c r="FR149" s="275"/>
      <c r="FS149" s="82"/>
      <c r="FT149" s="351">
        <f>COUNTA(FU149:FY149)</f>
        <v>0</v>
      </c>
      <c r="FU149" s="82"/>
      <c r="FV149" s="82"/>
      <c r="FW149" s="82"/>
      <c r="FX149" s="82"/>
      <c r="FY149" s="82"/>
      <c r="FZ149" s="275"/>
      <c r="GA149" s="82"/>
      <c r="GB149" s="510">
        <f>COUNTA(GC149:GE149)</f>
        <v>1</v>
      </c>
      <c r="GC149" s="82">
        <v>33</v>
      </c>
      <c r="GD149" s="82"/>
      <c r="GE149" s="82"/>
      <c r="GF149" s="510">
        <f t="shared" ref="GF149" si="1119">COUNTA(GG149)</f>
        <v>1</v>
      </c>
      <c r="GG149" s="82">
        <v>32</v>
      </c>
      <c r="GH149" s="657">
        <f>COUNTIF(GI149:GR149,"&gt;0")</f>
        <v>0</v>
      </c>
      <c r="GI149" s="82"/>
      <c r="GJ149" s="510">
        <f>COUNTA(GK149)</f>
        <v>0</v>
      </c>
      <c r="GK149" s="82"/>
      <c r="GL149" s="82"/>
      <c r="GM149" s="510">
        <f>COUNTA(GN149:GR149)</f>
        <v>0</v>
      </c>
      <c r="GN149" s="82"/>
      <c r="GO149" s="82"/>
      <c r="GP149" s="82"/>
      <c r="GQ149" s="82"/>
      <c r="GR149" s="82"/>
      <c r="GS149" s="657">
        <f>COUNTIF(GT149:HZ149,"&gt;0")</f>
        <v>4</v>
      </c>
      <c r="GT149" s="82"/>
      <c r="GU149" s="510">
        <f t="shared" ref="GU149" si="1120">COUNTA(GW149:GX149,GZ149:HG149)</f>
        <v>0</v>
      </c>
      <c r="GV149" s="351">
        <f>COUNTA(GW149:GX149)</f>
        <v>0</v>
      </c>
      <c r="GW149" s="82"/>
      <c r="GX149" s="82"/>
      <c r="GY149" s="351">
        <f>COUNTA(GZ149:HG149)</f>
        <v>0</v>
      </c>
      <c r="GZ149" s="82"/>
      <c r="HA149" s="82"/>
      <c r="HB149" s="82"/>
      <c r="HC149" s="82"/>
      <c r="HD149" s="82"/>
      <c r="HE149" s="82"/>
      <c r="HF149" s="82"/>
      <c r="HG149" s="82"/>
      <c r="HH149" s="510">
        <f>COUNTA(HI149:HN149)</f>
        <v>0</v>
      </c>
      <c r="HI149" s="82"/>
      <c r="HJ149" s="82"/>
      <c r="HK149" s="82"/>
      <c r="HL149" s="82"/>
      <c r="HM149" s="82"/>
      <c r="HN149" s="82"/>
      <c r="HO149" s="510">
        <f>COUNTA(HQ149:HS149,HU149:HX149,HZ149)</f>
        <v>2</v>
      </c>
      <c r="HP149" s="351">
        <f>COUNTA(HQ149:HS149)</f>
        <v>1</v>
      </c>
      <c r="HQ149" s="82">
        <v>32</v>
      </c>
      <c r="HR149" s="82"/>
      <c r="HS149" s="82"/>
      <c r="HT149" s="351">
        <f>COUNTA(HU149:HX149)</f>
        <v>1</v>
      </c>
      <c r="HU149" s="82"/>
      <c r="HV149" s="82" t="s">
        <v>25</v>
      </c>
      <c r="HW149" s="82"/>
      <c r="HX149" s="82"/>
      <c r="HY149" s="275"/>
      <c r="HZ149" s="82"/>
      <c r="IA149" s="657">
        <f>COUNTIF(IB149:IJ149,"&gt;0")</f>
        <v>2</v>
      </c>
      <c r="IB149" s="510">
        <f>COUNTA(IC149:IJ149)</f>
        <v>2</v>
      </c>
      <c r="IC149" s="82"/>
      <c r="ID149" s="82"/>
      <c r="IE149" s="82"/>
      <c r="IF149" s="82" t="s">
        <v>25</v>
      </c>
      <c r="IG149" s="82"/>
      <c r="IH149" s="82">
        <v>27</v>
      </c>
      <c r="II149" s="82"/>
      <c r="IJ149" s="82"/>
      <c r="IK149" s="657">
        <f>COUNTIF(IL149:IR149,"&gt;0")</f>
        <v>0</v>
      </c>
      <c r="IL149" s="510">
        <f>COUNTA(IM149:IR149)</f>
        <v>0</v>
      </c>
      <c r="IM149" s="82"/>
      <c r="IN149" s="82"/>
      <c r="IO149" s="82"/>
      <c r="IP149" s="82"/>
      <c r="IQ149" s="82"/>
      <c r="IR149" s="82"/>
      <c r="IS149" s="657">
        <f>COUNTIF(IT149:JN149,"&gt;0")</f>
        <v>0</v>
      </c>
      <c r="IT149" s="82"/>
      <c r="IU149" s="82"/>
      <c r="IV149" s="510">
        <f>COUNTA(IW149:IX149,IZ149:JA149,JC149:JE149,JG149)</f>
        <v>0</v>
      </c>
      <c r="IW149" s="82"/>
      <c r="IX149" s="82"/>
      <c r="IY149" s="275"/>
      <c r="IZ149" s="82"/>
      <c r="JA149" s="82"/>
      <c r="JB149" s="275"/>
      <c r="JC149" s="82"/>
      <c r="JD149" s="82"/>
      <c r="JE149" s="82"/>
      <c r="JF149" s="275"/>
      <c r="JG149" s="82"/>
      <c r="JH149" s="510">
        <f>COUNTA(JI149:JL149)</f>
        <v>0</v>
      </c>
      <c r="JI149" s="82"/>
      <c r="JJ149" s="82"/>
      <c r="JK149" s="82"/>
      <c r="JL149" s="82"/>
      <c r="JM149" s="510">
        <f>COUNTA(JN149)</f>
        <v>0</v>
      </c>
      <c r="JN149" s="82"/>
      <c r="JO149" s="544"/>
      <c r="JP149" s="657">
        <f>COUNTIF(JQ149:KT149,"&gt;0")</f>
        <v>2</v>
      </c>
      <c r="JQ149" s="510">
        <f t="shared" ref="JQ149" si="1121">COUNTA(JR149:JU149)</f>
        <v>2</v>
      </c>
      <c r="JR149" s="82" t="s">
        <v>627</v>
      </c>
      <c r="JS149" s="82"/>
      <c r="JT149" s="82">
        <v>58</v>
      </c>
      <c r="JU149" s="82"/>
      <c r="JV149" s="82"/>
      <c r="JW149" s="82"/>
      <c r="JX149" s="82"/>
      <c r="JY149" s="82"/>
      <c r="JZ149" s="82"/>
      <c r="KA149" s="82"/>
      <c r="KB149" s="82"/>
      <c r="KC149" s="82"/>
      <c r="KD149" s="510">
        <f>COUNTA(KE149:KG149)</f>
        <v>0</v>
      </c>
      <c r="KE149" s="82"/>
      <c r="KF149" s="82"/>
      <c r="KG149" s="82"/>
      <c r="KH149" s="510">
        <f>COUNTA(KI149:KL149)</f>
        <v>0</v>
      </c>
      <c r="KI149" s="82"/>
      <c r="KJ149" s="82"/>
      <c r="KK149" s="82"/>
      <c r="KL149" s="82"/>
      <c r="KM149" s="510">
        <f>COUNTA(KN149:KP149)</f>
        <v>0</v>
      </c>
      <c r="KN149" s="82"/>
      <c r="KO149" s="82"/>
      <c r="KP149" s="82"/>
      <c r="KQ149" s="510">
        <f>COUNTA(KR149:KS149)</f>
        <v>0</v>
      </c>
      <c r="KR149" s="82"/>
      <c r="KS149" s="82"/>
      <c r="KT149" s="82"/>
      <c r="KU149" s="657">
        <f>COUNTIF(KV149:MP149,"&gt;0")</f>
        <v>1</v>
      </c>
      <c r="KV149" s="510">
        <f>COUNTA(KW149:LA149)</f>
        <v>0</v>
      </c>
      <c r="KW149" s="82"/>
      <c r="KX149" s="82"/>
      <c r="KY149" s="82"/>
      <c r="KZ149" s="82"/>
      <c r="LA149" s="82"/>
      <c r="LB149" s="510">
        <f>COUNTA(LC149:LE149,LG149:LI149)</f>
        <v>0</v>
      </c>
      <c r="LC149" s="82"/>
      <c r="LD149" s="82"/>
      <c r="LE149" s="82"/>
      <c r="LF149" s="351">
        <f>COUNTA(LG149:LI149)</f>
        <v>0</v>
      </c>
      <c r="LG149" s="82"/>
      <c r="LH149" s="82"/>
      <c r="LI149" s="82"/>
      <c r="LJ149" s="510">
        <f>COUNTA(LK149:LX149)</f>
        <v>0</v>
      </c>
      <c r="LK149" s="82"/>
      <c r="LL149" s="82"/>
      <c r="LM149" s="82"/>
      <c r="LN149" s="82"/>
      <c r="LO149" s="82"/>
      <c r="LP149" s="82"/>
      <c r="LQ149" s="82"/>
      <c r="LR149" s="82"/>
      <c r="LS149" s="82"/>
      <c r="LT149" s="82"/>
      <c r="LU149" s="82"/>
      <c r="LV149" s="82"/>
      <c r="LW149" s="82"/>
      <c r="LX149" s="82"/>
      <c r="LY149" s="510">
        <f>COUNTA(LZ149:MD149)</f>
        <v>0</v>
      </c>
      <c r="LZ149" s="82"/>
      <c r="MA149" s="82"/>
      <c r="MB149" s="82"/>
      <c r="MC149" s="82"/>
      <c r="MD149" s="82"/>
      <c r="ME149" s="510">
        <f>COUNTA(MF149:MI149)</f>
        <v>1</v>
      </c>
      <c r="MF149" s="82"/>
      <c r="MG149" s="82"/>
      <c r="MH149" s="82" t="s">
        <v>627</v>
      </c>
      <c r="MI149" s="82"/>
      <c r="MJ149" s="510">
        <f>COUNTA(MK149:MP149)</f>
        <v>0</v>
      </c>
      <c r="MK149" s="82"/>
      <c r="ML149" s="82"/>
      <c r="MM149" s="82"/>
      <c r="MN149" s="82"/>
      <c r="MO149" s="82"/>
      <c r="MP149" s="82"/>
      <c r="MQ149" s="276"/>
      <c r="MR149" s="82"/>
      <c r="MS149" s="82"/>
      <c r="MT149" s="82"/>
      <c r="MU149" s="82"/>
      <c r="MV149" s="82"/>
      <c r="MW149" s="82"/>
      <c r="MX149" s="82"/>
      <c r="MY149" s="82"/>
      <c r="MZ149" s="82"/>
      <c r="NA149" s="75"/>
      <c r="NB149" s="75"/>
      <c r="NC149" s="75"/>
      <c r="ND149" s="75"/>
    </row>
    <row r="150" spans="1:368" s="240" customFormat="1" ht="15">
      <c r="A150" s="1259">
        <v>105</v>
      </c>
      <c r="B150" s="241" t="s">
        <v>569</v>
      </c>
      <c r="C150" s="242">
        <v>2015</v>
      </c>
      <c r="D150" s="243" t="s">
        <v>44</v>
      </c>
      <c r="E150" s="243" t="s">
        <v>167</v>
      </c>
      <c r="F150" s="243" t="s">
        <v>283</v>
      </c>
      <c r="G150" s="244">
        <v>414</v>
      </c>
      <c r="H150" s="245">
        <v>0.65</v>
      </c>
      <c r="I150" s="246">
        <v>0.92</v>
      </c>
      <c r="J150" s="242" t="s">
        <v>284</v>
      </c>
      <c r="K150" s="243" t="s">
        <v>105</v>
      </c>
      <c r="L150" s="243" t="s">
        <v>122</v>
      </c>
      <c r="M150" s="242" t="s">
        <v>292</v>
      </c>
      <c r="N150" s="577" t="s">
        <v>403</v>
      </c>
      <c r="O150" s="242" t="s">
        <v>293</v>
      </c>
      <c r="P150" s="245">
        <v>0</v>
      </c>
      <c r="Q150" s="242" t="s">
        <v>157</v>
      </c>
      <c r="R150" s="243"/>
      <c r="S150" s="248" t="s">
        <v>573</v>
      </c>
      <c r="T150" s="248" t="s">
        <v>301</v>
      </c>
      <c r="U150" s="578" t="s">
        <v>283</v>
      </c>
      <c r="V150" s="579"/>
      <c r="W150" s="495"/>
      <c r="X150" s="232"/>
      <c r="Y150" s="238">
        <v>82.9</v>
      </c>
      <c r="Z150" s="494"/>
      <c r="AA150" s="238"/>
      <c r="AB150" s="494"/>
      <c r="AC150" s="238"/>
      <c r="AD150" s="327"/>
      <c r="AE150" s="238">
        <v>76.099999999999994</v>
      </c>
      <c r="AF150" s="238"/>
      <c r="AG150" s="238"/>
      <c r="AH150" s="238"/>
      <c r="AI150" s="492"/>
      <c r="AJ150" s="238"/>
      <c r="AK150" s="496"/>
      <c r="AL150" s="238"/>
      <c r="AM150" s="648"/>
      <c r="AN150" s="238"/>
      <c r="AO150" s="238"/>
      <c r="AP150" s="238"/>
      <c r="AQ150" s="238"/>
      <c r="AR150" s="238"/>
      <c r="AS150" s="238"/>
      <c r="AT150" s="238"/>
      <c r="AU150" s="238"/>
      <c r="AV150" s="238"/>
      <c r="AW150" s="238"/>
      <c r="AX150" s="238"/>
      <c r="AY150" s="496"/>
      <c r="AZ150" s="238"/>
      <c r="BA150" s="496"/>
      <c r="BB150" s="238"/>
      <c r="BC150" s="234"/>
      <c r="BD150" s="238">
        <v>78</v>
      </c>
      <c r="BE150" s="238"/>
      <c r="BF150" s="234"/>
      <c r="BG150" s="238"/>
      <c r="BH150" s="238"/>
      <c r="BI150" s="238"/>
      <c r="BJ150" s="238"/>
      <c r="BK150" s="633"/>
      <c r="BL150" s="238" t="s">
        <v>627</v>
      </c>
      <c r="BM150" s="238"/>
      <c r="BN150" s="234"/>
      <c r="BO150" s="238" t="s">
        <v>627</v>
      </c>
      <c r="BP150" s="238"/>
      <c r="BQ150" s="238"/>
      <c r="BR150" s="234"/>
      <c r="BS150" s="238"/>
      <c r="BT150" s="238"/>
      <c r="BU150" s="234"/>
      <c r="BV150" s="238"/>
      <c r="BW150" s="234"/>
      <c r="BX150" s="238" t="s">
        <v>627</v>
      </c>
      <c r="BZ150" s="234"/>
      <c r="CA150" s="238"/>
      <c r="CB150" s="238"/>
      <c r="CC150" s="238"/>
      <c r="CD150" s="238"/>
      <c r="CE150" s="495"/>
      <c r="CF150" s="238"/>
      <c r="CG150" s="234"/>
      <c r="CH150" s="238"/>
      <c r="CI150" s="496"/>
      <c r="CJ150" s="238"/>
      <c r="CK150" s="238"/>
      <c r="CL150" s="496"/>
      <c r="CM150" s="238" t="s">
        <v>627</v>
      </c>
      <c r="CN150" s="238"/>
      <c r="CO150" s="238"/>
      <c r="CP150" s="496"/>
      <c r="CQ150" s="238"/>
      <c r="CR150" s="238"/>
      <c r="CS150" s="238"/>
      <c r="CT150" s="238"/>
      <c r="CU150" s="238"/>
      <c r="CV150" s="238"/>
      <c r="CW150" s="238"/>
      <c r="CX150" s="496"/>
      <c r="CY150" s="238"/>
      <c r="CZ150" s="238"/>
      <c r="DA150" s="238"/>
      <c r="DB150" s="238"/>
      <c r="DC150" s="234"/>
      <c r="DD150" s="238"/>
      <c r="DE150" s="238"/>
      <c r="DF150" s="238"/>
      <c r="DG150" s="238"/>
      <c r="DH150" s="238"/>
      <c r="DI150" s="238"/>
      <c r="DJ150" s="238"/>
      <c r="DK150" s="238"/>
      <c r="DL150" s="238"/>
      <c r="DM150" s="238"/>
      <c r="DN150" s="238"/>
      <c r="DO150" s="234"/>
      <c r="DP150" s="238"/>
      <c r="DQ150" s="238"/>
      <c r="DR150" s="238"/>
      <c r="DS150" s="234"/>
      <c r="DT150" s="238"/>
      <c r="DU150" s="238"/>
      <c r="DV150" s="238"/>
      <c r="DW150" s="238"/>
      <c r="DX150" s="238"/>
      <c r="DY150" s="238"/>
      <c r="DZ150" s="238"/>
      <c r="EA150" s="370"/>
      <c r="EB150" s="238"/>
      <c r="EC150" s="234"/>
      <c r="ED150" s="496"/>
      <c r="EE150" s="238"/>
      <c r="EF150" s="238"/>
      <c r="EG150" s="238"/>
      <c r="EH150" s="238"/>
      <c r="EI150" s="496"/>
      <c r="EJ150" s="238"/>
      <c r="EK150" s="496"/>
      <c r="EL150" s="238" t="s">
        <v>627</v>
      </c>
      <c r="EM150" s="238"/>
      <c r="EN150" s="496"/>
      <c r="EO150" s="238"/>
      <c r="EP150" s="497"/>
      <c r="EQ150" s="238"/>
      <c r="ER150" s="238"/>
      <c r="ES150" s="238"/>
      <c r="ET150" s="238"/>
      <c r="EU150" s="238"/>
      <c r="EV150" s="238"/>
      <c r="EW150" s="234"/>
      <c r="EX150" s="496"/>
      <c r="EY150" s="238"/>
      <c r="EZ150" s="238"/>
      <c r="FA150" s="496"/>
      <c r="FB150" s="238"/>
      <c r="FC150" s="238"/>
      <c r="FD150" s="238"/>
      <c r="FE150" s="496"/>
      <c r="FF150" s="238"/>
      <c r="FG150" s="496"/>
      <c r="FH150" s="238"/>
      <c r="FI150" s="238"/>
      <c r="FJ150" s="496"/>
      <c r="FK150" s="238"/>
      <c r="FL150" s="238"/>
      <c r="FM150" s="238"/>
      <c r="FN150" s="606"/>
      <c r="FO150" s="238"/>
      <c r="FP150" s="234"/>
      <c r="FQ150" s="238"/>
      <c r="FR150" s="496"/>
      <c r="FS150" s="238"/>
      <c r="FT150" s="496"/>
      <c r="FU150" s="238"/>
      <c r="FV150" s="238"/>
      <c r="FW150" s="238"/>
      <c r="FX150" s="238"/>
      <c r="FY150" s="238"/>
      <c r="FZ150" s="496"/>
      <c r="GA150" s="238"/>
      <c r="GB150" s="234"/>
      <c r="GC150" s="238"/>
      <c r="GD150" s="238"/>
      <c r="GE150" s="238"/>
      <c r="GF150" s="234"/>
      <c r="GG150" s="238"/>
      <c r="GH150" s="495"/>
      <c r="GI150" s="238"/>
      <c r="GJ150" s="234"/>
      <c r="GK150" s="238"/>
      <c r="GL150" s="238"/>
      <c r="GM150" s="234"/>
      <c r="GN150" s="238"/>
      <c r="GO150" s="238"/>
      <c r="GP150" s="238"/>
      <c r="GQ150" s="238"/>
      <c r="GR150" s="238"/>
      <c r="GS150" s="495"/>
      <c r="GT150" s="238"/>
      <c r="GU150" s="234"/>
      <c r="GV150" s="496"/>
      <c r="GW150" s="238"/>
      <c r="GX150" s="238"/>
      <c r="GY150" s="496"/>
      <c r="GZ150" s="238"/>
      <c r="HA150" s="238"/>
      <c r="HB150" s="238"/>
      <c r="HC150" s="238"/>
      <c r="HD150" s="238"/>
      <c r="HE150" s="238"/>
      <c r="HF150" s="238"/>
      <c r="HG150" s="238"/>
      <c r="HH150" s="234"/>
      <c r="HI150" s="238"/>
      <c r="HJ150" s="238"/>
      <c r="HK150" s="238"/>
      <c r="HL150" s="238"/>
      <c r="HM150" s="238"/>
      <c r="HN150" s="238"/>
      <c r="HO150" s="234"/>
      <c r="HP150" s="496"/>
      <c r="HQ150" s="238"/>
      <c r="HR150" s="238"/>
      <c r="HS150" s="238"/>
      <c r="HT150" s="496"/>
      <c r="HU150" s="238"/>
      <c r="HV150" s="238"/>
      <c r="HW150" s="238"/>
      <c r="HX150" s="238"/>
      <c r="HY150" s="496"/>
      <c r="HZ150" s="238"/>
      <c r="IA150" s="495"/>
      <c r="IB150" s="234"/>
      <c r="IC150" s="238"/>
      <c r="ID150" s="238"/>
      <c r="IE150" s="238"/>
      <c r="IF150" s="238"/>
      <c r="IG150" s="238"/>
      <c r="IH150" s="238"/>
      <c r="II150" s="238"/>
      <c r="IJ150" s="238"/>
      <c r="IK150" s="495"/>
      <c r="IL150" s="234"/>
      <c r="IM150" s="238"/>
      <c r="IN150" s="238"/>
      <c r="IO150" s="238"/>
      <c r="IP150" s="238"/>
      <c r="IQ150" s="238"/>
      <c r="IR150" s="238"/>
      <c r="IS150" s="495"/>
      <c r="IT150" s="238"/>
      <c r="IU150" s="238"/>
      <c r="IV150" s="234"/>
      <c r="IW150" s="238"/>
      <c r="IX150" s="238"/>
      <c r="IY150" s="496"/>
      <c r="IZ150" s="238"/>
      <c r="JA150" s="238"/>
      <c r="JB150" s="496"/>
      <c r="JC150" s="238"/>
      <c r="JD150" s="238"/>
      <c r="JE150" s="238"/>
      <c r="JF150" s="496"/>
      <c r="JG150" s="238"/>
      <c r="JH150" s="234"/>
      <c r="JI150" s="238"/>
      <c r="JJ150" s="238"/>
      <c r="JK150" s="238"/>
      <c r="JL150" s="238"/>
      <c r="JM150" s="234"/>
      <c r="JN150" s="238"/>
      <c r="JO150" s="498"/>
      <c r="JP150" s="495"/>
      <c r="JQ150" s="234"/>
      <c r="JR150" s="238"/>
      <c r="JS150" s="238"/>
      <c r="JT150" s="238"/>
      <c r="JU150" s="238"/>
      <c r="JV150" s="238"/>
      <c r="JW150" s="238"/>
      <c r="JX150" s="238"/>
      <c r="JY150" s="238"/>
      <c r="JZ150" s="238"/>
      <c r="KA150" s="238"/>
      <c r="KB150" s="238"/>
      <c r="KC150" s="238"/>
      <c r="KD150" s="234"/>
      <c r="KE150" s="238"/>
      <c r="KF150" s="238"/>
      <c r="KG150" s="238"/>
      <c r="KH150" s="234"/>
      <c r="KI150" s="238"/>
      <c r="KJ150" s="238"/>
      <c r="KK150" s="238"/>
      <c r="KL150" s="238"/>
      <c r="KM150" s="234"/>
      <c r="KN150" s="238"/>
      <c r="KO150" s="238"/>
      <c r="KP150" s="238"/>
      <c r="KQ150" s="234"/>
      <c r="KR150" s="238"/>
      <c r="KS150" s="238"/>
      <c r="KT150" s="238"/>
      <c r="KU150" s="580"/>
      <c r="KV150" s="234"/>
      <c r="KW150" s="238"/>
      <c r="KX150" s="238"/>
      <c r="KY150" s="238"/>
      <c r="KZ150" s="238"/>
      <c r="LA150" s="238"/>
      <c r="LB150" s="234"/>
      <c r="LC150" s="238"/>
      <c r="LD150" s="238"/>
      <c r="LE150" s="238"/>
      <c r="LF150" s="496"/>
      <c r="LG150" s="238"/>
      <c r="LH150" s="238"/>
      <c r="LI150" s="238"/>
      <c r="LJ150" s="234"/>
      <c r="LK150" s="238"/>
      <c r="LL150" s="238"/>
      <c r="LM150" s="238"/>
      <c r="LN150" s="238"/>
      <c r="LO150" s="238"/>
      <c r="LP150" s="238"/>
      <c r="LQ150" s="238"/>
      <c r="LR150" s="238"/>
      <c r="LS150" s="238"/>
      <c r="LT150" s="238"/>
      <c r="LU150" s="238"/>
      <c r="LV150" s="238"/>
      <c r="LW150" s="238"/>
      <c r="LX150" s="238"/>
      <c r="LY150" s="234"/>
      <c r="LZ150" s="238"/>
      <c r="MA150" s="238"/>
      <c r="MB150" s="238"/>
      <c r="MC150" s="238"/>
      <c r="MD150" s="238"/>
      <c r="ME150" s="234"/>
      <c r="MF150" s="238"/>
      <c r="MG150" s="238"/>
      <c r="MH150" s="238"/>
      <c r="MI150" s="238"/>
      <c r="MJ150" s="234"/>
      <c r="MK150" s="238"/>
      <c r="ML150" s="238"/>
      <c r="MM150" s="238"/>
      <c r="MN150" s="238"/>
      <c r="MO150" s="238"/>
      <c r="MP150" s="238"/>
      <c r="MQ150" s="581"/>
      <c r="MR150" s="238"/>
      <c r="MS150" s="238"/>
      <c r="MT150" s="238"/>
      <c r="MU150" s="238"/>
      <c r="MV150" s="238"/>
      <c r="MW150" s="238"/>
      <c r="MX150" s="238"/>
      <c r="MY150" s="238"/>
      <c r="MZ150" s="238"/>
      <c r="NA150" s="243"/>
      <c r="NB150" s="243"/>
      <c r="NC150" s="243"/>
      <c r="ND150" s="243"/>
    </row>
    <row r="151" spans="1:368" s="222" customFormat="1" ht="12">
      <c r="A151" s="1260">
        <v>105</v>
      </c>
      <c r="B151" s="199" t="s">
        <v>569</v>
      </c>
      <c r="C151" s="201">
        <v>2015</v>
      </c>
      <c r="D151" s="200" t="s">
        <v>44</v>
      </c>
      <c r="E151" s="200" t="s">
        <v>167</v>
      </c>
      <c r="F151" s="200" t="s">
        <v>283</v>
      </c>
      <c r="G151" s="220">
        <v>269</v>
      </c>
      <c r="H151" s="221">
        <v>1</v>
      </c>
      <c r="I151" s="202"/>
      <c r="J151" s="201" t="s">
        <v>570</v>
      </c>
      <c r="K151" s="200" t="s">
        <v>92</v>
      </c>
      <c r="L151" s="200" t="s">
        <v>122</v>
      </c>
      <c r="M151" s="201" t="s">
        <v>571</v>
      </c>
      <c r="N151" s="201">
        <v>2</v>
      </c>
      <c r="O151" s="201" t="s">
        <v>572</v>
      </c>
      <c r="P151" s="221">
        <v>0</v>
      </c>
      <c r="Q151" s="201"/>
      <c r="R151" s="200"/>
      <c r="S151" s="205" t="s">
        <v>573</v>
      </c>
      <c r="T151" s="205" t="s">
        <v>301</v>
      </c>
      <c r="U151" s="270" t="s">
        <v>283</v>
      </c>
      <c r="V151" s="253"/>
      <c r="W151" s="368"/>
      <c r="X151" s="208"/>
      <c r="Y151" s="209">
        <v>84</v>
      </c>
      <c r="Z151" s="576"/>
      <c r="AA151" s="209"/>
      <c r="AB151" s="576"/>
      <c r="AC151" s="209"/>
      <c r="AD151" s="331"/>
      <c r="AE151" s="209">
        <v>80.2</v>
      </c>
      <c r="AF151" s="209"/>
      <c r="AG151" s="209"/>
      <c r="AH151" s="209"/>
      <c r="AI151" s="572"/>
      <c r="AJ151" s="209"/>
      <c r="AK151" s="256"/>
      <c r="AL151" s="209">
        <v>7</v>
      </c>
      <c r="AM151" s="651"/>
      <c r="AN151" s="209"/>
      <c r="AO151" s="209"/>
      <c r="AP151" s="209"/>
      <c r="AQ151" s="209"/>
      <c r="AR151" s="209"/>
      <c r="AS151" s="209"/>
      <c r="AT151" s="209"/>
      <c r="AU151" s="209"/>
      <c r="AV151" s="209"/>
      <c r="AW151" s="209"/>
      <c r="AX151" s="209"/>
      <c r="AY151" s="256"/>
      <c r="AZ151" s="209"/>
      <c r="BA151" s="256"/>
      <c r="BB151" s="209"/>
      <c r="BC151" s="255"/>
      <c r="BD151" s="209">
        <v>77.7</v>
      </c>
      <c r="BE151" s="209"/>
      <c r="BF151" s="255"/>
      <c r="BG151" s="209"/>
      <c r="BH151" s="209"/>
      <c r="BI151" s="209"/>
      <c r="BJ151" s="209"/>
      <c r="BK151" s="631"/>
      <c r="BL151" s="219" t="s">
        <v>627</v>
      </c>
      <c r="BM151" s="209"/>
      <c r="BN151" s="255"/>
      <c r="BO151" s="219" t="s">
        <v>627</v>
      </c>
      <c r="BP151" s="209"/>
      <c r="BQ151" s="209"/>
      <c r="BR151" s="255"/>
      <c r="BS151" s="209"/>
      <c r="BT151" s="209"/>
      <c r="BU151" s="255"/>
      <c r="BV151" s="219"/>
      <c r="BW151" s="255"/>
      <c r="BX151" s="209" t="s">
        <v>627</v>
      </c>
      <c r="BZ151" s="255"/>
      <c r="CA151" s="209"/>
      <c r="CB151" s="209"/>
      <c r="CC151" s="219"/>
      <c r="CD151" s="219"/>
      <c r="CE151" s="368"/>
      <c r="CF151" s="209"/>
      <c r="CG151" s="255"/>
      <c r="CH151" s="209"/>
      <c r="CI151" s="256"/>
      <c r="CJ151" s="209"/>
      <c r="CK151" s="209"/>
      <c r="CL151" s="256"/>
      <c r="CM151" s="219" t="s">
        <v>627</v>
      </c>
      <c r="CN151" s="209"/>
      <c r="CO151" s="209"/>
      <c r="CP151" s="256"/>
      <c r="CQ151" s="209"/>
      <c r="CR151" s="209"/>
      <c r="CS151" s="209"/>
      <c r="CT151" s="209"/>
      <c r="CU151" s="209"/>
      <c r="CV151" s="209"/>
      <c r="CW151" s="209"/>
      <c r="CX151" s="256"/>
      <c r="CY151" s="209"/>
      <c r="CZ151" s="209"/>
      <c r="DA151" s="209"/>
      <c r="DB151" s="209"/>
      <c r="DC151" s="255"/>
      <c r="DD151" s="209"/>
      <c r="DE151" s="209"/>
      <c r="DF151" s="209"/>
      <c r="DG151" s="209"/>
      <c r="DH151" s="209"/>
      <c r="DI151" s="209"/>
      <c r="DJ151" s="209"/>
      <c r="DK151" s="209"/>
      <c r="DL151" s="209"/>
      <c r="DM151" s="209"/>
      <c r="DN151" s="209"/>
      <c r="DO151" s="255"/>
      <c r="DP151" s="209"/>
      <c r="DQ151" s="209"/>
      <c r="DR151" s="209"/>
      <c r="DS151" s="255"/>
      <c r="DT151" s="209"/>
      <c r="DU151" s="209"/>
      <c r="DV151" s="209"/>
      <c r="DW151" s="209"/>
      <c r="DX151" s="209"/>
      <c r="DY151" s="209"/>
      <c r="DZ151" s="209"/>
      <c r="EA151" s="373"/>
      <c r="EB151" s="209"/>
      <c r="EC151" s="255"/>
      <c r="ED151" s="256"/>
      <c r="EE151" s="209"/>
      <c r="EF151" s="209"/>
      <c r="EG151" s="209"/>
      <c r="EH151" s="209"/>
      <c r="EI151" s="256"/>
      <c r="EJ151" s="209"/>
      <c r="EK151" s="256"/>
      <c r="EL151" s="209" t="s">
        <v>627</v>
      </c>
      <c r="EM151" s="209"/>
      <c r="EN151" s="256"/>
      <c r="EO151" s="209"/>
      <c r="EP151" s="344"/>
      <c r="EQ151" s="209"/>
      <c r="ER151" s="209"/>
      <c r="ES151" s="209"/>
      <c r="ET151" s="209"/>
      <c r="EU151" s="209"/>
      <c r="EV151" s="209"/>
      <c r="EW151" s="255"/>
      <c r="EX151" s="256"/>
      <c r="EY151" s="209"/>
      <c r="EZ151" s="209"/>
      <c r="FA151" s="256"/>
      <c r="FB151" s="209"/>
      <c r="FC151" s="209"/>
      <c r="FD151" s="209"/>
      <c r="FE151" s="256"/>
      <c r="FF151" s="209"/>
      <c r="FG151" s="256"/>
      <c r="FH151" s="209"/>
      <c r="FI151" s="209"/>
      <c r="FJ151" s="256"/>
      <c r="FK151" s="209"/>
      <c r="FL151" s="209"/>
      <c r="FM151" s="209"/>
      <c r="FN151" s="612"/>
      <c r="FO151" s="209"/>
      <c r="FP151" s="255"/>
      <c r="FQ151" s="209"/>
      <c r="FR151" s="256"/>
      <c r="FS151" s="209"/>
      <c r="FT151" s="256"/>
      <c r="FU151" s="209"/>
      <c r="FV151" s="209"/>
      <c r="FW151" s="209"/>
      <c r="FX151" s="209"/>
      <c r="FY151" s="209"/>
      <c r="FZ151" s="256"/>
      <c r="GA151" s="209"/>
      <c r="GB151" s="255"/>
      <c r="GC151" s="209"/>
      <c r="GD151" s="209"/>
      <c r="GE151" s="209"/>
      <c r="GF151" s="255"/>
      <c r="GG151" s="209"/>
      <c r="GH151" s="368"/>
      <c r="GI151" s="209"/>
      <c r="GJ151" s="255"/>
      <c r="GK151" s="209"/>
      <c r="GL151" s="209"/>
      <c r="GM151" s="255"/>
      <c r="GN151" s="209"/>
      <c r="GO151" s="209"/>
      <c r="GP151" s="209"/>
      <c r="GQ151" s="209"/>
      <c r="GR151" s="209"/>
      <c r="GS151" s="368"/>
      <c r="GT151" s="209"/>
      <c r="GU151" s="255"/>
      <c r="GV151" s="256"/>
      <c r="GW151" s="209"/>
      <c r="GX151" s="209"/>
      <c r="GY151" s="256"/>
      <c r="GZ151" s="209"/>
      <c r="HA151" s="209"/>
      <c r="HB151" s="209"/>
      <c r="HC151" s="209"/>
      <c r="HD151" s="209"/>
      <c r="HE151" s="209"/>
      <c r="HF151" s="209"/>
      <c r="HG151" s="209"/>
      <c r="HH151" s="255"/>
      <c r="HI151" s="209"/>
      <c r="HJ151" s="209"/>
      <c r="HK151" s="209"/>
      <c r="HL151" s="209"/>
      <c r="HM151" s="209"/>
      <c r="HN151" s="209"/>
      <c r="HO151" s="255"/>
      <c r="HP151" s="256"/>
      <c r="HQ151" s="209"/>
      <c r="HR151" s="209"/>
      <c r="HS151" s="209"/>
      <c r="HT151" s="256"/>
      <c r="HU151" s="209"/>
      <c r="HV151" s="209"/>
      <c r="HW151" s="209"/>
      <c r="HX151" s="209"/>
      <c r="HY151" s="256"/>
      <c r="HZ151" s="209"/>
      <c r="IA151" s="368"/>
      <c r="IB151" s="255"/>
      <c r="IC151" s="209"/>
      <c r="ID151" s="209"/>
      <c r="IE151" s="209"/>
      <c r="IF151" s="209"/>
      <c r="IG151" s="209"/>
      <c r="IH151" s="209"/>
      <c r="II151" s="209"/>
      <c r="IJ151" s="209"/>
      <c r="IK151" s="368"/>
      <c r="IL151" s="255"/>
      <c r="IM151" s="209"/>
      <c r="IN151" s="209"/>
      <c r="IO151" s="209"/>
      <c r="IP151" s="209"/>
      <c r="IQ151" s="209"/>
      <c r="IR151" s="209"/>
      <c r="IS151" s="368"/>
      <c r="IT151" s="209"/>
      <c r="IU151" s="209"/>
      <c r="IV151" s="255"/>
      <c r="IW151" s="209"/>
      <c r="IX151" s="209"/>
      <c r="IY151" s="256"/>
      <c r="IZ151" s="209"/>
      <c r="JA151" s="209"/>
      <c r="JB151" s="256"/>
      <c r="JC151" s="209"/>
      <c r="JD151" s="209"/>
      <c r="JE151" s="209"/>
      <c r="JF151" s="256"/>
      <c r="JG151" s="209"/>
      <c r="JH151" s="255"/>
      <c r="JI151" s="209"/>
      <c r="JJ151" s="209"/>
      <c r="JK151" s="209"/>
      <c r="JL151" s="209"/>
      <c r="JM151" s="255"/>
      <c r="JN151" s="209"/>
      <c r="JO151" s="431"/>
      <c r="JP151" s="368"/>
      <c r="JQ151" s="255"/>
      <c r="JR151" s="209"/>
      <c r="JS151" s="209"/>
      <c r="JT151" s="209"/>
      <c r="JU151" s="209"/>
      <c r="JV151" s="209"/>
      <c r="JW151" s="209"/>
      <c r="JX151" s="209"/>
      <c r="JY151" s="209"/>
      <c r="JZ151" s="209"/>
      <c r="KA151" s="209"/>
      <c r="KB151" s="209"/>
      <c r="KC151" s="209"/>
      <c r="KD151" s="255"/>
      <c r="KE151" s="209"/>
      <c r="KF151" s="209"/>
      <c r="KG151" s="209"/>
      <c r="KH151" s="255"/>
      <c r="KI151" s="209"/>
      <c r="KJ151" s="209"/>
      <c r="KK151" s="209"/>
      <c r="KL151" s="209"/>
      <c r="KM151" s="255"/>
      <c r="KN151" s="209"/>
      <c r="KO151" s="209"/>
      <c r="KP151" s="209"/>
      <c r="KQ151" s="255"/>
      <c r="KR151" s="209"/>
      <c r="KS151" s="209"/>
      <c r="KT151" s="209"/>
      <c r="KU151" s="254"/>
      <c r="KV151" s="255"/>
      <c r="KW151" s="209"/>
      <c r="KX151" s="209"/>
      <c r="KY151" s="209"/>
      <c r="KZ151" s="209"/>
      <c r="LA151" s="209"/>
      <c r="LB151" s="255"/>
      <c r="LC151" s="209"/>
      <c r="LD151" s="209"/>
      <c r="LE151" s="209"/>
      <c r="LF151" s="256"/>
      <c r="LG151" s="209"/>
      <c r="LH151" s="209"/>
      <c r="LI151" s="209"/>
      <c r="LJ151" s="255"/>
      <c r="LK151" s="209"/>
      <c r="LL151" s="209"/>
      <c r="LM151" s="209"/>
      <c r="LN151" s="209"/>
      <c r="LO151" s="209"/>
      <c r="LP151" s="209"/>
      <c r="LQ151" s="209"/>
      <c r="LR151" s="209"/>
      <c r="LS151" s="209"/>
      <c r="LT151" s="209"/>
      <c r="LU151" s="209"/>
      <c r="LV151" s="209"/>
      <c r="LW151" s="209"/>
      <c r="LX151" s="209"/>
      <c r="LY151" s="255"/>
      <c r="LZ151" s="209"/>
      <c r="MA151" s="209"/>
      <c r="MB151" s="209"/>
      <c r="MC151" s="209"/>
      <c r="MD151" s="209"/>
      <c r="ME151" s="255"/>
      <c r="MF151" s="209"/>
      <c r="MG151" s="209"/>
      <c r="MH151" s="209"/>
      <c r="MI151" s="209"/>
      <c r="MJ151" s="255"/>
      <c r="MK151" s="209"/>
      <c r="ML151" s="209"/>
      <c r="MM151" s="209"/>
      <c r="MN151" s="209"/>
      <c r="MO151" s="209"/>
      <c r="MP151" s="209"/>
      <c r="MQ151" s="257"/>
      <c r="MR151" s="209"/>
      <c r="MS151" s="209"/>
      <c r="MT151" s="209"/>
      <c r="MU151" s="209"/>
      <c r="MV151" s="209"/>
      <c r="MW151" s="209"/>
      <c r="MX151" s="209"/>
      <c r="MY151" s="209"/>
      <c r="MZ151" s="209"/>
      <c r="NA151" s="200" t="s">
        <v>204</v>
      </c>
      <c r="NB151" s="200"/>
      <c r="NC151" s="200" t="s">
        <v>1168</v>
      </c>
      <c r="ND151" s="200"/>
    </row>
    <row r="152" spans="1:368" s="222" customFormat="1" ht="12">
      <c r="A152" s="1260">
        <v>105</v>
      </c>
      <c r="B152" s="199" t="s">
        <v>569</v>
      </c>
      <c r="C152" s="201">
        <v>2015</v>
      </c>
      <c r="D152" s="200" t="s">
        <v>44</v>
      </c>
      <c r="E152" s="200" t="s">
        <v>167</v>
      </c>
      <c r="F152" s="200" t="s">
        <v>283</v>
      </c>
      <c r="G152" s="220">
        <v>145</v>
      </c>
      <c r="H152" s="221">
        <v>0</v>
      </c>
      <c r="I152" s="202"/>
      <c r="J152" s="201" t="s">
        <v>574</v>
      </c>
      <c r="K152" s="200" t="s">
        <v>99</v>
      </c>
      <c r="L152" s="200" t="s">
        <v>122</v>
      </c>
      <c r="M152" s="201" t="s">
        <v>292</v>
      </c>
      <c r="N152" s="201">
        <v>2</v>
      </c>
      <c r="O152" s="201" t="s">
        <v>575</v>
      </c>
      <c r="P152" s="221">
        <v>0</v>
      </c>
      <c r="Q152" s="201"/>
      <c r="R152" s="200"/>
      <c r="S152" s="205" t="s">
        <v>573</v>
      </c>
      <c r="T152" s="205" t="s">
        <v>301</v>
      </c>
      <c r="U152" s="270" t="s">
        <v>283</v>
      </c>
      <c r="V152" s="253"/>
      <c r="W152" s="368"/>
      <c r="X152" s="208"/>
      <c r="Y152" s="209">
        <v>81.3</v>
      </c>
      <c r="Z152" s="576"/>
      <c r="AA152" s="209"/>
      <c r="AB152" s="576"/>
      <c r="AC152" s="209"/>
      <c r="AD152" s="331"/>
      <c r="AE152" s="209">
        <v>69.400000000000006</v>
      </c>
      <c r="AF152" s="209"/>
      <c r="AG152" s="209"/>
      <c r="AH152" s="209"/>
      <c r="AI152" s="572"/>
      <c r="AJ152" s="209"/>
      <c r="AK152" s="256"/>
      <c r="AL152" s="209">
        <v>7</v>
      </c>
      <c r="AM152" s="651"/>
      <c r="AN152" s="209"/>
      <c r="AO152" s="209"/>
      <c r="AP152" s="209"/>
      <c r="AQ152" s="209"/>
      <c r="AR152" s="209"/>
      <c r="AS152" s="209"/>
      <c r="AT152" s="209"/>
      <c r="AU152" s="209"/>
      <c r="AV152" s="209"/>
      <c r="AW152" s="209"/>
      <c r="AX152" s="209"/>
      <c r="AY152" s="256"/>
      <c r="AZ152" s="209"/>
      <c r="BA152" s="256"/>
      <c r="BB152" s="209"/>
      <c r="BC152" s="255"/>
      <c r="BD152" s="209">
        <v>77.900000000000006</v>
      </c>
      <c r="BE152" s="209"/>
      <c r="BF152" s="255"/>
      <c r="BG152" s="209"/>
      <c r="BH152" s="209"/>
      <c r="BI152" s="209"/>
      <c r="BJ152" s="209"/>
      <c r="BK152" s="631"/>
      <c r="BL152" s="219" t="s">
        <v>627</v>
      </c>
      <c r="BM152" s="209"/>
      <c r="BN152" s="255"/>
      <c r="BO152" s="219" t="s">
        <v>627</v>
      </c>
      <c r="BP152" s="209"/>
      <c r="BQ152" s="209"/>
      <c r="BR152" s="255"/>
      <c r="BS152" s="209"/>
      <c r="BT152" s="209"/>
      <c r="BU152" s="255"/>
      <c r="BV152" s="219"/>
      <c r="BW152" s="255"/>
      <c r="BX152" s="209" t="s">
        <v>627</v>
      </c>
      <c r="BZ152" s="255"/>
      <c r="CA152" s="209"/>
      <c r="CB152" s="209"/>
      <c r="CC152" s="219"/>
      <c r="CD152" s="219"/>
      <c r="CE152" s="368"/>
      <c r="CF152" s="209"/>
      <c r="CG152" s="255"/>
      <c r="CH152" s="209"/>
      <c r="CI152" s="256"/>
      <c r="CJ152" s="209"/>
      <c r="CK152" s="209"/>
      <c r="CL152" s="256"/>
      <c r="CM152" s="219" t="s">
        <v>627</v>
      </c>
      <c r="CN152" s="209"/>
      <c r="CO152" s="209"/>
      <c r="CP152" s="256"/>
      <c r="CQ152" s="209"/>
      <c r="CR152" s="209"/>
      <c r="CS152" s="209"/>
      <c r="CT152" s="209"/>
      <c r="CU152" s="209"/>
      <c r="CV152" s="209"/>
      <c r="CW152" s="209"/>
      <c r="CX152" s="256"/>
      <c r="CY152" s="209"/>
      <c r="CZ152" s="209"/>
      <c r="DA152" s="209"/>
      <c r="DB152" s="209"/>
      <c r="DC152" s="255"/>
      <c r="DD152" s="209"/>
      <c r="DE152" s="209"/>
      <c r="DF152" s="209"/>
      <c r="DG152" s="209"/>
      <c r="DH152" s="209"/>
      <c r="DI152" s="209"/>
      <c r="DJ152" s="209"/>
      <c r="DK152" s="209"/>
      <c r="DL152" s="209"/>
      <c r="DM152" s="209"/>
      <c r="DN152" s="209"/>
      <c r="DO152" s="255"/>
      <c r="DP152" s="209"/>
      <c r="DQ152" s="209"/>
      <c r="DR152" s="209"/>
      <c r="DS152" s="255"/>
      <c r="DT152" s="209"/>
      <c r="DU152" s="209"/>
      <c r="DV152" s="209"/>
      <c r="DW152" s="209"/>
      <c r="DX152" s="209"/>
      <c r="DY152" s="209"/>
      <c r="DZ152" s="209"/>
      <c r="EA152" s="373"/>
      <c r="EB152" s="209"/>
      <c r="EC152" s="255"/>
      <c r="ED152" s="256"/>
      <c r="EE152" s="209"/>
      <c r="EF152" s="209"/>
      <c r="EG152" s="209"/>
      <c r="EH152" s="209"/>
      <c r="EI152" s="256"/>
      <c r="EJ152" s="209"/>
      <c r="EK152" s="256"/>
      <c r="EL152" s="209" t="s">
        <v>627</v>
      </c>
      <c r="EM152" s="209"/>
      <c r="EN152" s="256"/>
      <c r="EO152" s="209"/>
      <c r="EP152" s="344"/>
      <c r="EQ152" s="209"/>
      <c r="ER152" s="209"/>
      <c r="ES152" s="209"/>
      <c r="ET152" s="209"/>
      <c r="EU152" s="209"/>
      <c r="EV152" s="209"/>
      <c r="EW152" s="255"/>
      <c r="EX152" s="256"/>
      <c r="EY152" s="209"/>
      <c r="EZ152" s="209"/>
      <c r="FA152" s="256"/>
      <c r="FB152" s="209"/>
      <c r="FC152" s="209"/>
      <c r="FD152" s="209"/>
      <c r="FE152" s="256"/>
      <c r="FF152" s="209"/>
      <c r="FG152" s="256"/>
      <c r="FH152" s="209"/>
      <c r="FI152" s="209"/>
      <c r="FJ152" s="256"/>
      <c r="FK152" s="209"/>
      <c r="FL152" s="209"/>
      <c r="FM152" s="209"/>
      <c r="FN152" s="612"/>
      <c r="FO152" s="209"/>
      <c r="FP152" s="255"/>
      <c r="FQ152" s="209"/>
      <c r="FR152" s="256"/>
      <c r="FS152" s="209"/>
      <c r="FT152" s="256"/>
      <c r="FU152" s="209"/>
      <c r="FV152" s="209"/>
      <c r="FW152" s="209"/>
      <c r="FX152" s="209"/>
      <c r="FY152" s="209"/>
      <c r="FZ152" s="256"/>
      <c r="GA152" s="209"/>
      <c r="GB152" s="255"/>
      <c r="GC152" s="209"/>
      <c r="GD152" s="209"/>
      <c r="GE152" s="209"/>
      <c r="GF152" s="255"/>
      <c r="GG152" s="209"/>
      <c r="GH152" s="368"/>
      <c r="GI152" s="209"/>
      <c r="GJ152" s="255"/>
      <c r="GK152" s="209"/>
      <c r="GL152" s="209"/>
      <c r="GM152" s="255"/>
      <c r="GN152" s="209"/>
      <c r="GO152" s="209"/>
      <c r="GP152" s="209"/>
      <c r="GQ152" s="209"/>
      <c r="GR152" s="209"/>
      <c r="GS152" s="368"/>
      <c r="GT152" s="209"/>
      <c r="GU152" s="255"/>
      <c r="GV152" s="256"/>
      <c r="GW152" s="209"/>
      <c r="GX152" s="209"/>
      <c r="GY152" s="256"/>
      <c r="GZ152" s="209"/>
      <c r="HA152" s="209"/>
      <c r="HB152" s="209"/>
      <c r="HC152" s="209"/>
      <c r="HD152" s="209"/>
      <c r="HE152" s="209"/>
      <c r="HF152" s="209"/>
      <c r="HG152" s="209"/>
      <c r="HH152" s="255"/>
      <c r="HI152" s="209"/>
      <c r="HJ152" s="209"/>
      <c r="HK152" s="209"/>
      <c r="HL152" s="209"/>
      <c r="HM152" s="209"/>
      <c r="HN152" s="209"/>
      <c r="HO152" s="255"/>
      <c r="HP152" s="256"/>
      <c r="HQ152" s="209"/>
      <c r="HR152" s="209"/>
      <c r="HS152" s="209"/>
      <c r="HT152" s="256"/>
      <c r="HU152" s="209"/>
      <c r="HV152" s="209"/>
      <c r="HW152" s="209"/>
      <c r="HX152" s="209"/>
      <c r="HY152" s="256"/>
      <c r="HZ152" s="209"/>
      <c r="IA152" s="368"/>
      <c r="IB152" s="255"/>
      <c r="IC152" s="209"/>
      <c r="ID152" s="209"/>
      <c r="IE152" s="209"/>
      <c r="IF152" s="209"/>
      <c r="IG152" s="209"/>
      <c r="IH152" s="209"/>
      <c r="II152" s="209"/>
      <c r="IJ152" s="209"/>
      <c r="IK152" s="368"/>
      <c r="IL152" s="255"/>
      <c r="IM152" s="209"/>
      <c r="IN152" s="209"/>
      <c r="IO152" s="209"/>
      <c r="IP152" s="209"/>
      <c r="IQ152" s="209"/>
      <c r="IR152" s="209"/>
      <c r="IS152" s="368"/>
      <c r="IT152" s="209"/>
      <c r="IU152" s="209"/>
      <c r="IV152" s="255"/>
      <c r="IW152" s="209"/>
      <c r="IX152" s="209"/>
      <c r="IY152" s="256"/>
      <c r="IZ152" s="209"/>
      <c r="JA152" s="209"/>
      <c r="JB152" s="256"/>
      <c r="JC152" s="209"/>
      <c r="JD152" s="209"/>
      <c r="JE152" s="209"/>
      <c r="JF152" s="256"/>
      <c r="JG152" s="209"/>
      <c r="JH152" s="255"/>
      <c r="JI152" s="209"/>
      <c r="JJ152" s="209"/>
      <c r="JK152" s="209"/>
      <c r="JL152" s="209"/>
      <c r="JM152" s="255"/>
      <c r="JN152" s="209"/>
      <c r="JO152" s="431"/>
      <c r="JP152" s="368"/>
      <c r="JQ152" s="255"/>
      <c r="JR152" s="209"/>
      <c r="JS152" s="209"/>
      <c r="JT152" s="209"/>
      <c r="JU152" s="209"/>
      <c r="JV152" s="209"/>
      <c r="JW152" s="209"/>
      <c r="JX152" s="209"/>
      <c r="JY152" s="209"/>
      <c r="JZ152" s="209"/>
      <c r="KA152" s="209"/>
      <c r="KB152" s="209"/>
      <c r="KC152" s="209"/>
      <c r="KD152" s="255"/>
      <c r="KE152" s="209"/>
      <c r="KF152" s="209"/>
      <c r="KG152" s="209"/>
      <c r="KH152" s="255"/>
      <c r="KI152" s="209"/>
      <c r="KJ152" s="209"/>
      <c r="KK152" s="209"/>
      <c r="KL152" s="209"/>
      <c r="KM152" s="255"/>
      <c r="KN152" s="209"/>
      <c r="KO152" s="209"/>
      <c r="KP152" s="209"/>
      <c r="KQ152" s="255"/>
      <c r="KR152" s="209"/>
      <c r="KS152" s="209"/>
      <c r="KT152" s="209"/>
      <c r="KU152" s="254"/>
      <c r="KV152" s="255"/>
      <c r="KW152" s="209"/>
      <c r="KX152" s="209"/>
      <c r="KY152" s="209"/>
      <c r="KZ152" s="209"/>
      <c r="LA152" s="209"/>
      <c r="LB152" s="255"/>
      <c r="LC152" s="209"/>
      <c r="LD152" s="209"/>
      <c r="LE152" s="209"/>
      <c r="LF152" s="256"/>
      <c r="LG152" s="209"/>
      <c r="LH152" s="209"/>
      <c r="LI152" s="209"/>
      <c r="LJ152" s="255"/>
      <c r="LK152" s="209"/>
      <c r="LL152" s="209"/>
      <c r="LM152" s="209"/>
      <c r="LN152" s="209"/>
      <c r="LO152" s="209"/>
      <c r="LP152" s="209"/>
      <c r="LQ152" s="209"/>
      <c r="LR152" s="209"/>
      <c r="LS152" s="209"/>
      <c r="LT152" s="209"/>
      <c r="LU152" s="209"/>
      <c r="LV152" s="209"/>
      <c r="LW152" s="209"/>
      <c r="LX152" s="209"/>
      <c r="LY152" s="255"/>
      <c r="LZ152" s="209"/>
      <c r="MA152" s="209"/>
      <c r="MB152" s="209"/>
      <c r="MC152" s="209"/>
      <c r="MD152" s="209"/>
      <c r="ME152" s="255"/>
      <c r="MF152" s="209"/>
      <c r="MG152" s="209"/>
      <c r="MH152" s="209"/>
      <c r="MI152" s="209"/>
      <c r="MJ152" s="255"/>
      <c r="MK152" s="209"/>
      <c r="ML152" s="209"/>
      <c r="MM152" s="209"/>
      <c r="MN152" s="209"/>
      <c r="MO152" s="209"/>
      <c r="MP152" s="209"/>
      <c r="MQ152" s="257"/>
      <c r="MR152" s="209"/>
      <c r="MS152" s="209"/>
      <c r="MT152" s="209"/>
      <c r="MU152" s="209"/>
      <c r="MV152" s="209"/>
      <c r="MW152" s="209"/>
      <c r="MX152" s="209"/>
      <c r="MY152" s="209"/>
      <c r="MZ152" s="209"/>
      <c r="NA152" s="200" t="s">
        <v>204</v>
      </c>
      <c r="NB152" s="200"/>
      <c r="NC152" s="200" t="s">
        <v>1168</v>
      </c>
      <c r="ND152" s="200"/>
    </row>
    <row r="153" spans="1:368" s="240" customFormat="1" ht="15">
      <c r="A153" s="1259">
        <v>106</v>
      </c>
      <c r="B153" s="1226" t="s">
        <v>282</v>
      </c>
      <c r="C153" s="582">
        <v>2015</v>
      </c>
      <c r="D153" s="243" t="s">
        <v>44</v>
      </c>
      <c r="E153" s="243" t="s">
        <v>167</v>
      </c>
      <c r="F153" s="243" t="s">
        <v>283</v>
      </c>
      <c r="G153" s="244">
        <v>423</v>
      </c>
      <c r="H153" s="245">
        <v>0.65</v>
      </c>
      <c r="I153" s="246">
        <v>0.92</v>
      </c>
      <c r="J153" s="242" t="s">
        <v>284</v>
      </c>
      <c r="K153" s="583" t="s">
        <v>132</v>
      </c>
      <c r="L153" s="583" t="s">
        <v>133</v>
      </c>
      <c r="M153" s="242" t="s">
        <v>292</v>
      </c>
      <c r="N153" s="577" t="s">
        <v>403</v>
      </c>
      <c r="O153" s="242" t="s">
        <v>293</v>
      </c>
      <c r="P153" s="245">
        <v>0</v>
      </c>
      <c r="Q153" s="242" t="s">
        <v>157</v>
      </c>
      <c r="R153" s="243"/>
      <c r="S153" s="248" t="s">
        <v>576</v>
      </c>
      <c r="T153" s="248" t="s">
        <v>301</v>
      </c>
      <c r="U153" s="578" t="s">
        <v>283</v>
      </c>
      <c r="V153" s="230"/>
      <c r="W153" s="370"/>
      <c r="X153" s="232"/>
      <c r="Y153" s="238"/>
      <c r="Z153" s="494"/>
      <c r="AA153" s="238"/>
      <c r="AB153" s="494"/>
      <c r="AC153" s="238"/>
      <c r="AD153" s="327"/>
      <c r="AE153" s="238"/>
      <c r="AF153" s="238"/>
      <c r="AG153" s="238"/>
      <c r="AH153" s="238"/>
      <c r="AI153" s="492"/>
      <c r="AJ153" s="238"/>
      <c r="AK153" s="235"/>
      <c r="AL153" s="238"/>
      <c r="AM153" s="648"/>
      <c r="AN153" s="238"/>
      <c r="AO153" s="238"/>
      <c r="AP153" s="238"/>
      <c r="AQ153" s="238"/>
      <c r="AR153" s="238"/>
      <c r="AS153" s="238"/>
      <c r="AT153" s="238"/>
      <c r="AU153" s="238"/>
      <c r="AV153" s="238"/>
      <c r="AW153" s="238"/>
      <c r="AX153" s="238"/>
      <c r="AY153" s="235"/>
      <c r="AZ153" s="238"/>
      <c r="BA153" s="235"/>
      <c r="BB153" s="238"/>
      <c r="BC153" s="234"/>
      <c r="BD153" s="238"/>
      <c r="BE153" s="238"/>
      <c r="BF153" s="234"/>
      <c r="BG153" s="238"/>
      <c r="BH153" s="238"/>
      <c r="BI153" s="238"/>
      <c r="BJ153" s="238"/>
      <c r="BK153" s="623"/>
      <c r="BL153" s="238"/>
      <c r="BM153" s="238"/>
      <c r="BN153" s="234"/>
      <c r="BO153" s="238"/>
      <c r="BP153" s="238"/>
      <c r="BQ153" s="238"/>
      <c r="BR153" s="234"/>
      <c r="BS153" s="238"/>
      <c r="BT153" s="238"/>
      <c r="BU153" s="234"/>
      <c r="BV153" s="238"/>
      <c r="BW153" s="234"/>
      <c r="BX153" s="238"/>
      <c r="BZ153" s="234"/>
      <c r="CA153" s="238"/>
      <c r="CB153" s="238"/>
      <c r="CC153" s="238"/>
      <c r="CD153" s="238"/>
      <c r="CE153" s="370"/>
      <c r="CF153" s="238"/>
      <c r="CG153" s="234"/>
      <c r="CH153" s="238"/>
      <c r="CI153" s="235"/>
      <c r="CJ153" s="238"/>
      <c r="CK153" s="238"/>
      <c r="CL153" s="235"/>
      <c r="CM153" s="238"/>
      <c r="CN153" s="238"/>
      <c r="CO153" s="238"/>
      <c r="CP153" s="235"/>
      <c r="CQ153" s="238"/>
      <c r="CR153" s="238"/>
      <c r="CS153" s="238"/>
      <c r="CT153" s="238"/>
      <c r="CU153" s="238"/>
      <c r="CV153" s="238"/>
      <c r="CW153" s="238"/>
      <c r="CX153" s="235"/>
      <c r="CY153" s="584"/>
      <c r="CZ153" s="238"/>
      <c r="DA153" s="238"/>
      <c r="DB153" s="238"/>
      <c r="DC153" s="234"/>
      <c r="DD153" s="238"/>
      <c r="DE153" s="238"/>
      <c r="DF153" s="238"/>
      <c r="DG153" s="238"/>
      <c r="DH153" s="238"/>
      <c r="DI153" s="238"/>
      <c r="DJ153" s="238"/>
      <c r="DK153" s="238"/>
      <c r="DL153" s="238"/>
      <c r="DM153" s="238"/>
      <c r="DN153" s="238"/>
      <c r="DO153" s="234"/>
      <c r="DP153" s="238"/>
      <c r="DQ153" s="238"/>
      <c r="DR153" s="238"/>
      <c r="DS153" s="234"/>
      <c r="DT153" s="238"/>
      <c r="DU153" s="238"/>
      <c r="DV153" s="238"/>
      <c r="DW153" s="238"/>
      <c r="DX153" s="238"/>
      <c r="DY153" s="238"/>
      <c r="DZ153" s="238"/>
      <c r="EA153" s="370"/>
      <c r="EB153" s="238"/>
      <c r="EC153" s="234"/>
      <c r="ED153" s="235"/>
      <c r="EE153" s="238"/>
      <c r="EF153" s="238"/>
      <c r="EG153" s="238"/>
      <c r="EH153" s="238"/>
      <c r="EI153" s="235"/>
      <c r="EJ153" s="238"/>
      <c r="EK153" s="235"/>
      <c r="EL153" s="238"/>
      <c r="EM153" s="238"/>
      <c r="EN153" s="235"/>
      <c r="EO153" s="238"/>
      <c r="EP153" s="343"/>
      <c r="EQ153" s="238"/>
      <c r="ER153" s="238"/>
      <c r="ES153" s="238"/>
      <c r="ET153" s="238"/>
      <c r="EU153" s="238"/>
      <c r="EV153" s="238"/>
      <c r="EW153" s="234"/>
      <c r="EX153" s="235"/>
      <c r="EY153" s="238"/>
      <c r="EZ153" s="238"/>
      <c r="FA153" s="235"/>
      <c r="FB153" s="584">
        <v>50</v>
      </c>
      <c r="FC153" s="238"/>
      <c r="FD153" s="238"/>
      <c r="FE153" s="235"/>
      <c r="FF153" s="238"/>
      <c r="FG153" s="235"/>
      <c r="FH153" s="238"/>
      <c r="FI153" s="238"/>
      <c r="FJ153" s="235"/>
      <c r="FK153" s="238"/>
      <c r="FL153" s="238"/>
      <c r="FM153" s="238"/>
      <c r="FN153" s="606"/>
      <c r="FO153" s="238"/>
      <c r="FP153" s="234"/>
      <c r="FQ153" s="584">
        <v>53</v>
      </c>
      <c r="FR153" s="235"/>
      <c r="FS153" s="238"/>
      <c r="FT153" s="235"/>
      <c r="FU153" s="238"/>
      <c r="FV153" s="238"/>
      <c r="FW153" s="238"/>
      <c r="FX153" s="238"/>
      <c r="FY153" s="238"/>
      <c r="FZ153" s="235"/>
      <c r="GA153" s="238"/>
      <c r="GB153" s="234"/>
      <c r="GC153" s="584">
        <v>38</v>
      </c>
      <c r="GD153" s="238"/>
      <c r="GE153" s="238"/>
      <c r="GF153" s="234"/>
      <c r="GG153" s="584">
        <v>50</v>
      </c>
      <c r="GH153" s="370"/>
      <c r="GI153" s="238"/>
      <c r="GJ153" s="234"/>
      <c r="GK153" s="238"/>
      <c r="GL153" s="238"/>
      <c r="GM153" s="234"/>
      <c r="GN153" s="238"/>
      <c r="GO153" s="238"/>
      <c r="GP153" s="238"/>
      <c r="GQ153" s="238"/>
      <c r="GR153" s="238"/>
      <c r="GS153" s="370"/>
      <c r="GT153" s="238"/>
      <c r="GU153" s="234"/>
      <c r="GV153" s="235"/>
      <c r="GW153" s="238"/>
      <c r="GX153" s="238"/>
      <c r="GY153" s="235"/>
      <c r="GZ153" s="238"/>
      <c r="HA153" s="238"/>
      <c r="HB153" s="238"/>
      <c r="HC153" s="238"/>
      <c r="HD153" s="238"/>
      <c r="HE153" s="238"/>
      <c r="HF153" s="238"/>
      <c r="HG153" s="238"/>
      <c r="HH153" s="234"/>
      <c r="HI153" s="238"/>
      <c r="HJ153" s="238"/>
      <c r="HK153" s="238"/>
      <c r="HL153" s="238"/>
      <c r="HM153" s="238"/>
      <c r="HN153" s="238"/>
      <c r="HO153" s="234"/>
      <c r="HP153" s="235"/>
      <c r="HQ153" s="238"/>
      <c r="HR153" s="238"/>
      <c r="HS153" s="238"/>
      <c r="HT153" s="235"/>
      <c r="HU153" s="238"/>
      <c r="HV153" s="238"/>
      <c r="HW153" s="238"/>
      <c r="HX153" s="238"/>
      <c r="HY153" s="235"/>
      <c r="HZ153" s="238"/>
      <c r="IA153" s="370"/>
      <c r="IB153" s="234"/>
      <c r="IC153" s="238"/>
      <c r="ID153" s="238"/>
      <c r="IE153" s="238"/>
      <c r="IF153" s="238"/>
      <c r="IG153" s="238"/>
      <c r="IH153" s="238"/>
      <c r="II153" s="238"/>
      <c r="IJ153" s="238"/>
      <c r="IK153" s="370"/>
      <c r="IL153" s="234"/>
      <c r="IM153" s="238"/>
      <c r="IN153" s="238"/>
      <c r="IO153" s="238"/>
      <c r="IP153" s="238"/>
      <c r="IQ153" s="238"/>
      <c r="IR153" s="238"/>
      <c r="IS153" s="370"/>
      <c r="IT153" s="238"/>
      <c r="IU153" s="238"/>
      <c r="IV153" s="234"/>
      <c r="IW153" s="238"/>
      <c r="IX153" s="238"/>
      <c r="IY153" s="235"/>
      <c r="IZ153" s="238"/>
      <c r="JA153" s="238"/>
      <c r="JB153" s="235"/>
      <c r="JC153" s="238"/>
      <c r="JD153" s="238"/>
      <c r="JE153" s="238"/>
      <c r="JF153" s="235"/>
      <c r="JG153" s="238"/>
      <c r="JH153" s="234"/>
      <c r="JI153" s="238"/>
      <c r="JJ153" s="238"/>
      <c r="JK153" s="238"/>
      <c r="JL153" s="238"/>
      <c r="JM153" s="234"/>
      <c r="JN153" s="238"/>
      <c r="JO153" s="427"/>
      <c r="JP153" s="370"/>
      <c r="JQ153" s="234"/>
      <c r="JR153" s="238"/>
      <c r="JS153" s="238"/>
      <c r="JT153" s="238"/>
      <c r="JU153" s="238"/>
      <c r="JV153" s="238"/>
      <c r="JW153" s="238"/>
      <c r="JX153" s="238"/>
      <c r="JY153" s="238"/>
      <c r="JZ153" s="238"/>
      <c r="KA153" s="238"/>
      <c r="KB153" s="238"/>
      <c r="KC153" s="238"/>
      <c r="KD153" s="234"/>
      <c r="KE153" s="238"/>
      <c r="KF153" s="238"/>
      <c r="KG153" s="238"/>
      <c r="KH153" s="234"/>
      <c r="KI153" s="238"/>
      <c r="KJ153" s="238"/>
      <c r="KK153" s="238"/>
      <c r="KL153" s="238"/>
      <c r="KM153" s="234"/>
      <c r="KN153" s="238"/>
      <c r="KO153" s="238"/>
      <c r="KP153" s="238"/>
      <c r="KQ153" s="234"/>
      <c r="KR153" s="238"/>
      <c r="KS153" s="238"/>
      <c r="KT153" s="238"/>
      <c r="KU153" s="231"/>
      <c r="KV153" s="234"/>
      <c r="KW153" s="238"/>
      <c r="KX153" s="238"/>
      <c r="KY153" s="238"/>
      <c r="KZ153" s="238"/>
      <c r="LA153" s="238"/>
      <c r="LB153" s="234"/>
      <c r="LC153" s="238"/>
      <c r="LD153" s="238"/>
      <c r="LE153" s="238"/>
      <c r="LF153" s="235"/>
      <c r="LG153" s="238"/>
      <c r="LH153" s="238"/>
      <c r="LI153" s="238"/>
      <c r="LJ153" s="234"/>
      <c r="LK153" s="238"/>
      <c r="LL153" s="238"/>
      <c r="LM153" s="238"/>
      <c r="LN153" s="238"/>
      <c r="LO153" s="238"/>
      <c r="LP153" s="238"/>
      <c r="LQ153" s="238"/>
      <c r="LR153" s="238"/>
      <c r="LS153" s="238"/>
      <c r="LT153" s="238"/>
      <c r="LU153" s="238"/>
      <c r="LV153" s="238"/>
      <c r="LW153" s="238"/>
      <c r="LX153" s="238"/>
      <c r="LY153" s="234"/>
      <c r="LZ153" s="238"/>
      <c r="MA153" s="238"/>
      <c r="MB153" s="238"/>
      <c r="MC153" s="238"/>
      <c r="MD153" s="238"/>
      <c r="ME153" s="234"/>
      <c r="MF153" s="238"/>
      <c r="MG153" s="238"/>
      <c r="MH153" s="238"/>
      <c r="MI153" s="238"/>
      <c r="MJ153" s="234"/>
      <c r="MK153" s="238"/>
      <c r="ML153" s="238"/>
      <c r="MM153" s="238"/>
      <c r="MN153" s="238"/>
      <c r="MO153" s="238"/>
      <c r="MP153" s="238"/>
      <c r="MQ153" s="239"/>
      <c r="MR153" s="238"/>
      <c r="MS153" s="238"/>
      <c r="MT153" s="238"/>
      <c r="MU153" s="238"/>
      <c r="MV153" s="238"/>
      <c r="MW153" s="238"/>
      <c r="MX153" s="238"/>
      <c r="MY153" s="238"/>
      <c r="MZ153" s="238"/>
      <c r="NA153" s="243" t="s">
        <v>1169</v>
      </c>
      <c r="NB153" s="243"/>
      <c r="NC153" s="243" t="s">
        <v>1170</v>
      </c>
      <c r="ND153" s="243"/>
    </row>
    <row r="154" spans="1:368" s="240" customFormat="1" ht="15">
      <c r="A154" s="1259">
        <v>107</v>
      </c>
      <c r="B154" s="1226" t="s">
        <v>577</v>
      </c>
      <c r="C154" s="582">
        <v>2017</v>
      </c>
      <c r="D154" s="243" t="s">
        <v>44</v>
      </c>
      <c r="E154" s="243" t="s">
        <v>167</v>
      </c>
      <c r="F154" s="243" t="s">
        <v>283</v>
      </c>
      <c r="G154" s="244">
        <v>423</v>
      </c>
      <c r="H154" s="245">
        <v>0.65</v>
      </c>
      <c r="I154" s="246">
        <v>0.92400000000000004</v>
      </c>
      <c r="J154" s="242" t="s">
        <v>284</v>
      </c>
      <c r="K154" s="583" t="s">
        <v>83</v>
      </c>
      <c r="L154" s="583" t="s">
        <v>133</v>
      </c>
      <c r="M154" s="242" t="s">
        <v>292</v>
      </c>
      <c r="N154" s="577" t="s">
        <v>403</v>
      </c>
      <c r="O154" s="242" t="s">
        <v>293</v>
      </c>
      <c r="P154" s="245">
        <v>0</v>
      </c>
      <c r="Q154" s="242" t="s">
        <v>157</v>
      </c>
      <c r="R154" s="243"/>
      <c r="S154" s="248" t="s">
        <v>578</v>
      </c>
      <c r="T154" s="248" t="s">
        <v>301</v>
      </c>
      <c r="U154" s="578" t="s">
        <v>283</v>
      </c>
      <c r="V154" s="230"/>
      <c r="W154" s="370"/>
      <c r="X154" s="232"/>
      <c r="Y154" s="238"/>
      <c r="Z154" s="494"/>
      <c r="AA154" s="238"/>
      <c r="AB154" s="494"/>
      <c r="AC154" s="238"/>
      <c r="AD154" s="327"/>
      <c r="AE154" s="238"/>
      <c r="AF154" s="238"/>
      <c r="AG154" s="238"/>
      <c r="AH154" s="238"/>
      <c r="AI154" s="492"/>
      <c r="AJ154" s="238"/>
      <c r="AK154" s="235"/>
      <c r="AL154" s="238"/>
      <c r="AM154" s="648"/>
      <c r="AN154" s="238"/>
      <c r="AO154" s="238"/>
      <c r="AP154" s="238"/>
      <c r="AQ154" s="238"/>
      <c r="AR154" s="238"/>
      <c r="AS154" s="238"/>
      <c r="AT154" s="238"/>
      <c r="AU154" s="238"/>
      <c r="AV154" s="238"/>
      <c r="AW154" s="238"/>
      <c r="AX154" s="238"/>
      <c r="AY154" s="235"/>
      <c r="AZ154" s="238"/>
      <c r="BA154" s="235"/>
      <c r="BB154" s="238"/>
      <c r="BC154" s="234"/>
      <c r="BD154" s="238">
        <v>50.9</v>
      </c>
      <c r="BE154" s="238"/>
      <c r="BF154" s="234"/>
      <c r="BG154" s="238"/>
      <c r="BH154" s="238"/>
      <c r="BI154" s="238"/>
      <c r="BJ154" s="238"/>
      <c r="BK154" s="623"/>
      <c r="BL154" s="238"/>
      <c r="BM154" s="238"/>
      <c r="BN154" s="234"/>
      <c r="BO154" s="238"/>
      <c r="BP154" s="238"/>
      <c r="BQ154" s="238"/>
      <c r="BR154" s="234"/>
      <c r="BS154" s="238"/>
      <c r="BT154" s="238"/>
      <c r="BU154" s="234"/>
      <c r="BV154" s="238"/>
      <c r="BW154" s="234"/>
      <c r="BX154" s="238"/>
      <c r="BZ154" s="234"/>
      <c r="CA154" s="238"/>
      <c r="CB154" s="238"/>
      <c r="CC154" s="238"/>
      <c r="CD154" s="238"/>
      <c r="CE154" s="370"/>
      <c r="CF154" s="238"/>
      <c r="CG154" s="234"/>
      <c r="CH154" s="238"/>
      <c r="CI154" s="235"/>
      <c r="CJ154" s="238"/>
      <c r="CK154" s="238"/>
      <c r="CL154" s="235"/>
      <c r="CM154" s="238"/>
      <c r="CN154" s="238"/>
      <c r="CO154" s="238"/>
      <c r="CP154" s="235"/>
      <c r="CQ154" s="238"/>
      <c r="CR154" s="238"/>
      <c r="CS154" s="238"/>
      <c r="CT154" s="238"/>
      <c r="CU154" s="238"/>
      <c r="CV154" s="238"/>
      <c r="CW154" s="238"/>
      <c r="CX154" s="235"/>
      <c r="CY154" s="238"/>
      <c r="CZ154" s="238"/>
      <c r="DA154" s="238"/>
      <c r="DB154" s="238"/>
      <c r="DC154" s="234"/>
      <c r="DD154" s="238"/>
      <c r="DE154" s="238"/>
      <c r="DF154" s="238"/>
      <c r="DG154" s="238"/>
      <c r="DH154" s="238"/>
      <c r="DI154" s="238"/>
      <c r="DJ154" s="238"/>
      <c r="DK154" s="238"/>
      <c r="DL154" s="238"/>
      <c r="DM154" s="238"/>
      <c r="DN154" s="238"/>
      <c r="DO154" s="234"/>
      <c r="DP154" s="238"/>
      <c r="DQ154" s="238"/>
      <c r="DR154" s="238"/>
      <c r="DS154" s="234"/>
      <c r="DT154" s="238"/>
      <c r="DU154" s="238"/>
      <c r="DV154" s="238"/>
      <c r="DW154" s="238"/>
      <c r="DX154" s="238"/>
      <c r="DY154" s="238"/>
      <c r="DZ154" s="238"/>
      <c r="EA154" s="370"/>
      <c r="EB154" s="238"/>
      <c r="EC154" s="234"/>
      <c r="ED154" s="235"/>
      <c r="EE154" s="238"/>
      <c r="EF154" s="238"/>
      <c r="EG154" s="238"/>
      <c r="EH154" s="238"/>
      <c r="EI154" s="235"/>
      <c r="EJ154" s="238"/>
      <c r="EK154" s="235"/>
      <c r="EL154" s="238"/>
      <c r="EM154" s="238"/>
      <c r="EN154" s="235"/>
      <c r="EO154" s="238"/>
      <c r="EP154" s="343"/>
      <c r="EQ154" s="238"/>
      <c r="ER154" s="238"/>
      <c r="ES154" s="238"/>
      <c r="ET154" s="238"/>
      <c r="EU154" s="238"/>
      <c r="EV154" s="238"/>
      <c r="EW154" s="234"/>
      <c r="EX154" s="235"/>
      <c r="EY154" s="238"/>
      <c r="EZ154" s="238"/>
      <c r="FA154" s="235"/>
      <c r="FB154" s="238"/>
      <c r="FC154" s="238"/>
      <c r="FD154" s="238"/>
      <c r="FE154" s="235"/>
      <c r="FF154" s="238"/>
      <c r="FG154" s="235"/>
      <c r="FH154" s="238"/>
      <c r="FI154" s="238"/>
      <c r="FJ154" s="235"/>
      <c r="FK154" s="238"/>
      <c r="FL154" s="238"/>
      <c r="FM154" s="238"/>
      <c r="FN154" s="606"/>
      <c r="FO154" s="238"/>
      <c r="FP154" s="234"/>
      <c r="FQ154" s="238"/>
      <c r="FR154" s="235"/>
      <c r="FS154" s="238"/>
      <c r="FT154" s="235"/>
      <c r="FU154" s="238"/>
      <c r="FV154" s="238"/>
      <c r="FW154" s="238"/>
      <c r="FX154" s="238"/>
      <c r="FY154" s="238"/>
      <c r="FZ154" s="235"/>
      <c r="GA154" s="238"/>
      <c r="GB154" s="234"/>
      <c r="GC154" s="584">
        <v>27.5</v>
      </c>
      <c r="GD154" s="238"/>
      <c r="GE154" s="238"/>
      <c r="GF154" s="234"/>
      <c r="GG154" s="584">
        <v>16</v>
      </c>
      <c r="GH154" s="370"/>
      <c r="GI154" s="238"/>
      <c r="GJ154" s="234"/>
      <c r="GK154" s="238"/>
      <c r="GL154" s="238"/>
      <c r="GM154" s="234"/>
      <c r="GN154" s="238"/>
      <c r="GO154" s="238"/>
      <c r="GP154" s="238"/>
      <c r="GQ154" s="238"/>
      <c r="GR154" s="238"/>
      <c r="GS154" s="370"/>
      <c r="GT154" s="238"/>
      <c r="GU154" s="234"/>
      <c r="GV154" s="235"/>
      <c r="GW154" s="238"/>
      <c r="GX154" s="238"/>
      <c r="GY154" s="235"/>
      <c r="GZ154" s="238"/>
      <c r="HA154" s="238"/>
      <c r="HB154" s="238"/>
      <c r="HC154" s="238"/>
      <c r="HD154" s="238"/>
      <c r="HE154" s="238"/>
      <c r="HF154" s="238"/>
      <c r="HG154" s="238"/>
      <c r="HH154" s="234"/>
      <c r="HI154" s="238"/>
      <c r="HJ154" s="238"/>
      <c r="HK154" s="238"/>
      <c r="HL154" s="238"/>
      <c r="HM154" s="238"/>
      <c r="HN154" s="238"/>
      <c r="HO154" s="234"/>
      <c r="HP154" s="235"/>
      <c r="HQ154" s="238"/>
      <c r="HR154" s="238"/>
      <c r="HS154" s="238"/>
      <c r="HT154" s="235"/>
      <c r="HU154" s="238"/>
      <c r="HV154" s="238"/>
      <c r="HW154" s="238"/>
      <c r="HX154" s="238"/>
      <c r="HY154" s="235"/>
      <c r="HZ154" s="238"/>
      <c r="IA154" s="370"/>
      <c r="IB154" s="234"/>
      <c r="IC154" s="238"/>
      <c r="ID154" s="238"/>
      <c r="IE154" s="238"/>
      <c r="IF154" s="238"/>
      <c r="IG154" s="238"/>
      <c r="IH154" s="238"/>
      <c r="II154" s="238"/>
      <c r="IJ154" s="238"/>
      <c r="IK154" s="370"/>
      <c r="IL154" s="234"/>
      <c r="IM154" s="238"/>
      <c r="IN154" s="238"/>
      <c r="IO154" s="238"/>
      <c r="IP154" s="238"/>
      <c r="IQ154" s="238"/>
      <c r="IR154" s="238"/>
      <c r="IS154" s="370"/>
      <c r="IT154" s="238"/>
      <c r="IU154" s="238"/>
      <c r="IV154" s="234"/>
      <c r="IW154" s="238"/>
      <c r="IX154" s="238"/>
      <c r="IY154" s="235"/>
      <c r="IZ154" s="238"/>
      <c r="JA154" s="238"/>
      <c r="JB154" s="235"/>
      <c r="JC154" s="238"/>
      <c r="JD154" s="238"/>
      <c r="JE154" s="238"/>
      <c r="JF154" s="235"/>
      <c r="JG154" s="238"/>
      <c r="JH154" s="234"/>
      <c r="JI154" s="238"/>
      <c r="JJ154" s="238"/>
      <c r="JK154" s="238"/>
      <c r="JL154" s="238"/>
      <c r="JM154" s="234"/>
      <c r="JN154" s="238"/>
      <c r="JO154" s="427"/>
      <c r="JP154" s="370"/>
      <c r="JQ154" s="234"/>
      <c r="JR154" s="238"/>
      <c r="JS154" s="238"/>
      <c r="JT154" s="238"/>
      <c r="JU154" s="238"/>
      <c r="JV154" s="238"/>
      <c r="JW154" s="238"/>
      <c r="JX154" s="238"/>
      <c r="JY154" s="238"/>
      <c r="JZ154" s="238"/>
      <c r="KA154" s="238"/>
      <c r="KB154" s="238"/>
      <c r="KC154" s="238"/>
      <c r="KD154" s="234"/>
      <c r="KE154" s="238"/>
      <c r="KF154" s="238"/>
      <c r="KG154" s="238"/>
      <c r="KH154" s="234"/>
      <c r="KI154" s="238"/>
      <c r="KJ154" s="238"/>
      <c r="KK154" s="238"/>
      <c r="KL154" s="238"/>
      <c r="KM154" s="234"/>
      <c r="KN154" s="238"/>
      <c r="KO154" s="238"/>
      <c r="KP154" s="238"/>
      <c r="KQ154" s="234"/>
      <c r="KR154" s="238"/>
      <c r="KS154" s="238"/>
      <c r="KT154" s="238"/>
      <c r="KU154" s="231"/>
      <c r="KV154" s="234"/>
      <c r="KW154" s="238"/>
      <c r="KX154" s="238"/>
      <c r="KY154" s="238"/>
      <c r="KZ154" s="238"/>
      <c r="LA154" s="238"/>
      <c r="LB154" s="234"/>
      <c r="LC154" s="238"/>
      <c r="LD154" s="238"/>
      <c r="LE154" s="238"/>
      <c r="LF154" s="235"/>
      <c r="LG154" s="238"/>
      <c r="LH154" s="238"/>
      <c r="LI154" s="238"/>
      <c r="LJ154" s="234"/>
      <c r="LK154" s="238"/>
      <c r="LL154" s="238"/>
      <c r="LM154" s="238"/>
      <c r="LN154" s="238"/>
      <c r="LO154" s="238"/>
      <c r="LP154" s="238"/>
      <c r="LQ154" s="238"/>
      <c r="LR154" s="238"/>
      <c r="LS154" s="238"/>
      <c r="LT154" s="238"/>
      <c r="LU154" s="238"/>
      <c r="LV154" s="238"/>
      <c r="LW154" s="238"/>
      <c r="LX154" s="238"/>
      <c r="LY154" s="234"/>
      <c r="LZ154" s="238"/>
      <c r="MA154" s="238"/>
      <c r="MB154" s="238"/>
      <c r="MC154" s="238"/>
      <c r="MD154" s="238"/>
      <c r="ME154" s="234"/>
      <c r="MF154" s="238"/>
      <c r="MG154" s="238"/>
      <c r="MH154" s="238"/>
      <c r="MI154" s="238"/>
      <c r="MJ154" s="234"/>
      <c r="MK154" s="238"/>
      <c r="ML154" s="238"/>
      <c r="MM154" s="238"/>
      <c r="MN154" s="238"/>
      <c r="MO154" s="238"/>
      <c r="MP154" s="238"/>
      <c r="MQ154" s="239"/>
      <c r="MR154" s="238"/>
      <c r="MS154" s="238"/>
      <c r="MT154" s="238"/>
      <c r="MU154" s="238"/>
      <c r="MV154" s="238"/>
      <c r="MW154" s="238"/>
      <c r="MX154" s="238"/>
      <c r="MY154" s="238"/>
      <c r="MZ154" s="238"/>
      <c r="NA154" s="243" t="s">
        <v>1171</v>
      </c>
      <c r="NB154" s="243"/>
      <c r="NC154" s="243" t="s">
        <v>1172</v>
      </c>
      <c r="ND154" s="243"/>
    </row>
    <row r="155" spans="1:368" s="240" customFormat="1" ht="15">
      <c r="A155" s="1259">
        <v>108</v>
      </c>
      <c r="B155" s="1226" t="s">
        <v>579</v>
      </c>
      <c r="C155" s="582">
        <v>2017</v>
      </c>
      <c r="D155" s="243" t="s">
        <v>44</v>
      </c>
      <c r="E155" s="243" t="s">
        <v>167</v>
      </c>
      <c r="F155" s="243" t="s">
        <v>283</v>
      </c>
      <c r="G155" s="244">
        <v>424</v>
      </c>
      <c r="H155" s="245">
        <v>0.66</v>
      </c>
      <c r="I155" s="246">
        <v>0.92400000000000004</v>
      </c>
      <c r="J155" s="242" t="s">
        <v>284</v>
      </c>
      <c r="K155" s="583" t="s">
        <v>230</v>
      </c>
      <c r="L155" s="583" t="s">
        <v>580</v>
      </c>
      <c r="M155" s="242" t="s">
        <v>285</v>
      </c>
      <c r="N155" s="242" t="s">
        <v>286</v>
      </c>
      <c r="O155" s="242" t="s">
        <v>287</v>
      </c>
      <c r="P155" s="245">
        <v>0</v>
      </c>
      <c r="Q155" s="242" t="s">
        <v>157</v>
      </c>
      <c r="R155" s="243"/>
      <c r="S155" s="248" t="s">
        <v>581</v>
      </c>
      <c r="T155" s="248" t="s">
        <v>301</v>
      </c>
      <c r="U155" s="578" t="s">
        <v>283</v>
      </c>
      <c r="V155" s="230"/>
      <c r="W155" s="370"/>
      <c r="X155" s="232"/>
      <c r="Y155" s="238">
        <v>82.9</v>
      </c>
      <c r="Z155" s="494"/>
      <c r="AA155" s="238"/>
      <c r="AB155" s="494"/>
      <c r="AC155" s="238"/>
      <c r="AD155" s="327"/>
      <c r="AE155" s="238">
        <v>76.7</v>
      </c>
      <c r="AF155" s="238"/>
      <c r="AG155" s="238"/>
      <c r="AH155" s="238"/>
      <c r="AI155" s="492"/>
      <c r="AJ155" s="238"/>
      <c r="AK155" s="235"/>
      <c r="AL155" s="238">
        <v>6.9</v>
      </c>
      <c r="AM155" s="648"/>
      <c r="AN155" s="238"/>
      <c r="AO155" s="238"/>
      <c r="AP155" s="238"/>
      <c r="AQ155" s="238"/>
      <c r="AR155" s="238"/>
      <c r="AS155" s="238"/>
      <c r="AT155" s="238"/>
      <c r="AU155" s="238"/>
      <c r="AV155" s="238"/>
      <c r="AW155" s="238"/>
      <c r="AX155" s="238"/>
      <c r="AY155" s="235"/>
      <c r="AZ155" s="238"/>
      <c r="BA155" s="235"/>
      <c r="BB155" s="238"/>
      <c r="BC155" s="234"/>
      <c r="BD155" s="238">
        <v>78.3</v>
      </c>
      <c r="BE155" s="238"/>
      <c r="BF155" s="234"/>
      <c r="BG155" s="238"/>
      <c r="BH155" s="238"/>
      <c r="BI155" s="238"/>
      <c r="BJ155" s="238"/>
      <c r="BK155" s="623"/>
      <c r="BL155" s="238"/>
      <c r="BM155" s="238"/>
      <c r="BN155" s="234"/>
      <c r="BO155" s="238"/>
      <c r="BP155" s="238"/>
      <c r="BQ155" s="238"/>
      <c r="BR155" s="234"/>
      <c r="BS155" s="238"/>
      <c r="BT155" s="238"/>
      <c r="BU155" s="234"/>
      <c r="BV155" s="238"/>
      <c r="BW155" s="234"/>
      <c r="BX155" s="238"/>
      <c r="BZ155" s="234"/>
      <c r="CA155" s="238"/>
      <c r="CB155" s="238"/>
      <c r="CC155" s="238"/>
      <c r="CD155" s="238"/>
      <c r="CE155" s="370"/>
      <c r="CF155" s="238"/>
      <c r="CG155" s="234"/>
      <c r="CH155" s="238"/>
      <c r="CI155" s="235"/>
      <c r="CJ155" s="238"/>
      <c r="CK155" s="238"/>
      <c r="CL155" s="235"/>
      <c r="CM155" s="238"/>
      <c r="CN155" s="238"/>
      <c r="CO155" s="238"/>
      <c r="CP155" s="235"/>
      <c r="CQ155" s="238"/>
      <c r="CR155" s="238"/>
      <c r="CS155" s="238"/>
      <c r="CT155" s="238"/>
      <c r="CU155" s="238"/>
      <c r="CV155" s="238"/>
      <c r="CW155" s="238"/>
      <c r="CX155" s="235"/>
      <c r="CY155" s="238"/>
      <c r="CZ155" s="238"/>
      <c r="DA155" s="238"/>
      <c r="DB155" s="238"/>
      <c r="DC155" s="234"/>
      <c r="DD155" s="238"/>
      <c r="DE155" s="238"/>
      <c r="DF155" s="238"/>
      <c r="DG155" s="238"/>
      <c r="DH155" s="238"/>
      <c r="DI155" s="238"/>
      <c r="DJ155" s="238"/>
      <c r="DK155" s="238"/>
      <c r="DL155" s="238"/>
      <c r="DM155" s="238"/>
      <c r="DN155" s="238"/>
      <c r="DO155" s="234"/>
      <c r="DP155" s="238"/>
      <c r="DQ155" s="238"/>
      <c r="DR155" s="238"/>
      <c r="DS155" s="234"/>
      <c r="DT155" s="238"/>
      <c r="DU155" s="238"/>
      <c r="DV155" s="238"/>
      <c r="DW155" s="238"/>
      <c r="DX155" s="238"/>
      <c r="DY155" s="238"/>
      <c r="DZ155" s="238"/>
      <c r="EA155" s="370"/>
      <c r="EB155" s="238"/>
      <c r="EC155" s="234"/>
      <c r="ED155" s="235"/>
      <c r="EE155" s="238"/>
      <c r="EF155" s="238"/>
      <c r="EG155" s="238"/>
      <c r="EH155" s="238"/>
      <c r="EI155" s="235"/>
      <c r="EJ155" s="238"/>
      <c r="EK155" s="235"/>
      <c r="EL155" s="238"/>
      <c r="EM155" s="238"/>
      <c r="EN155" s="235"/>
      <c r="EO155" s="238"/>
      <c r="EP155" s="343"/>
      <c r="EQ155" s="238"/>
      <c r="ER155" s="238"/>
      <c r="ES155" s="238"/>
      <c r="ET155" s="238"/>
      <c r="EU155" s="238"/>
      <c r="EV155" s="238"/>
      <c r="EW155" s="234"/>
      <c r="EX155" s="235"/>
      <c r="EY155" s="238"/>
      <c r="EZ155" s="238"/>
      <c r="FA155" s="235"/>
      <c r="FB155" s="238"/>
      <c r="FC155" s="238"/>
      <c r="FD155" s="238"/>
      <c r="FE155" s="235"/>
      <c r="FF155" s="238"/>
      <c r="FG155" s="235"/>
      <c r="FH155" s="238"/>
      <c r="FI155" s="238"/>
      <c r="FJ155" s="235"/>
      <c r="FK155" s="238"/>
      <c r="FL155" s="238"/>
      <c r="FM155" s="238"/>
      <c r="FN155" s="606"/>
      <c r="FO155" s="238"/>
      <c r="FP155" s="234"/>
      <c r="FQ155" s="238"/>
      <c r="FR155" s="235"/>
      <c r="FS155" s="238"/>
      <c r="FT155" s="235"/>
      <c r="FU155" s="238"/>
      <c r="FV155" s="238"/>
      <c r="FW155" s="238"/>
      <c r="FX155" s="238"/>
      <c r="FY155" s="238"/>
      <c r="FZ155" s="235"/>
      <c r="GA155" s="238"/>
      <c r="GB155" s="234"/>
      <c r="GC155" s="238"/>
      <c r="GD155" s="238"/>
      <c r="GE155" s="238"/>
      <c r="GF155" s="234"/>
      <c r="GG155" s="238"/>
      <c r="GH155" s="370"/>
      <c r="GI155" s="238"/>
      <c r="GJ155" s="234"/>
      <c r="GK155" s="238"/>
      <c r="GL155" s="238"/>
      <c r="GM155" s="234"/>
      <c r="GN155" s="238"/>
      <c r="GO155" s="238"/>
      <c r="GP155" s="238"/>
      <c r="GQ155" s="238"/>
      <c r="GR155" s="238"/>
      <c r="GS155" s="370"/>
      <c r="GT155" s="238"/>
      <c r="GU155" s="234"/>
      <c r="GV155" s="235"/>
      <c r="GW155" s="238"/>
      <c r="GX155" s="238"/>
      <c r="GY155" s="235"/>
      <c r="GZ155" s="238"/>
      <c r="HA155" s="238"/>
      <c r="HB155" s="238"/>
      <c r="HC155" s="238"/>
      <c r="HD155" s="238"/>
      <c r="HE155" s="238"/>
      <c r="HF155" s="238"/>
      <c r="HG155" s="238"/>
      <c r="HH155" s="234"/>
      <c r="HI155" s="238"/>
      <c r="HJ155" s="238"/>
      <c r="HK155" s="238"/>
      <c r="HL155" s="238"/>
      <c r="HM155" s="238"/>
      <c r="HN155" s="238"/>
      <c r="HO155" s="234"/>
      <c r="HP155" s="235"/>
      <c r="HQ155" s="238"/>
      <c r="HR155" s="238"/>
      <c r="HS155" s="238"/>
      <c r="HT155" s="235"/>
      <c r="HU155" s="238"/>
      <c r="HV155" s="238"/>
      <c r="HW155" s="238"/>
      <c r="HX155" s="238"/>
      <c r="HY155" s="235"/>
      <c r="HZ155" s="238"/>
      <c r="IA155" s="370"/>
      <c r="IB155" s="234"/>
      <c r="IC155" s="238"/>
      <c r="ID155" s="238"/>
      <c r="IE155" s="238"/>
      <c r="IF155" s="238"/>
      <c r="IG155" s="238"/>
      <c r="IH155" s="238"/>
      <c r="II155" s="238"/>
      <c r="IJ155" s="238"/>
      <c r="IK155" s="370"/>
      <c r="IL155" s="234"/>
      <c r="IM155" s="238"/>
      <c r="IN155" s="238"/>
      <c r="IO155" s="238"/>
      <c r="IP155" s="238"/>
      <c r="IQ155" s="238"/>
      <c r="IR155" s="238"/>
      <c r="IS155" s="370"/>
      <c r="IT155" s="238"/>
      <c r="IU155" s="238"/>
      <c r="IV155" s="234"/>
      <c r="IW155" s="238"/>
      <c r="IX155" s="238"/>
      <c r="IY155" s="235"/>
      <c r="IZ155" s="238"/>
      <c r="JA155" s="238"/>
      <c r="JB155" s="235"/>
      <c r="JC155" s="238"/>
      <c r="JD155" s="238"/>
      <c r="JE155" s="238"/>
      <c r="JF155" s="235"/>
      <c r="JG155" s="238"/>
      <c r="JH155" s="234"/>
      <c r="JI155" s="238"/>
      <c r="JJ155" s="238"/>
      <c r="JK155" s="238"/>
      <c r="JL155" s="238"/>
      <c r="JM155" s="234"/>
      <c r="JN155" s="238"/>
      <c r="JO155" s="427"/>
      <c r="JP155" s="370"/>
      <c r="JQ155" s="234"/>
      <c r="JR155" s="238"/>
      <c r="JS155" s="238"/>
      <c r="JT155" s="238"/>
      <c r="JU155" s="238"/>
      <c r="JV155" s="238"/>
      <c r="JW155" s="238"/>
      <c r="JX155" s="238"/>
      <c r="JY155" s="238"/>
      <c r="JZ155" s="238"/>
      <c r="KA155" s="238"/>
      <c r="KB155" s="238"/>
      <c r="KC155" s="238"/>
      <c r="KD155" s="234"/>
      <c r="KE155" s="238"/>
      <c r="KF155" s="238"/>
      <c r="KG155" s="238"/>
      <c r="KH155" s="234"/>
      <c r="KI155" s="238"/>
      <c r="KJ155" s="238"/>
      <c r="KK155" s="238"/>
      <c r="KL155" s="238"/>
      <c r="KM155" s="234"/>
      <c r="KN155" s="238"/>
      <c r="KO155" s="238"/>
      <c r="KP155" s="238"/>
      <c r="KQ155" s="234"/>
      <c r="KR155" s="238"/>
      <c r="KS155" s="238"/>
      <c r="KT155" s="238"/>
      <c r="KU155" s="231"/>
      <c r="KV155" s="234"/>
      <c r="KW155" s="238"/>
      <c r="KX155" s="238"/>
      <c r="KY155" s="238"/>
      <c r="KZ155" s="238"/>
      <c r="LA155" s="238"/>
      <c r="LB155" s="234"/>
      <c r="LC155" s="238"/>
      <c r="LD155" s="238"/>
      <c r="LE155" s="238"/>
      <c r="LF155" s="235"/>
      <c r="LG155" s="238"/>
      <c r="LH155" s="238"/>
      <c r="LI155" s="238"/>
      <c r="LJ155" s="234"/>
      <c r="LK155" s="238"/>
      <c r="LL155" s="238"/>
      <c r="LM155" s="238"/>
      <c r="LN155" s="238"/>
      <c r="LO155" s="238"/>
      <c r="LP155" s="238"/>
      <c r="LQ155" s="238"/>
      <c r="LR155" s="238"/>
      <c r="LS155" s="238"/>
      <c r="LT155" s="238"/>
      <c r="LU155" s="238"/>
      <c r="LV155" s="238"/>
      <c r="LW155" s="238"/>
      <c r="LX155" s="238"/>
      <c r="LY155" s="234"/>
      <c r="LZ155" s="238"/>
      <c r="MA155" s="238"/>
      <c r="MB155" s="238"/>
      <c r="MC155" s="238"/>
      <c r="MD155" s="238"/>
      <c r="ME155" s="234"/>
      <c r="MF155" s="238"/>
      <c r="MG155" s="238"/>
      <c r="MH155" s="238"/>
      <c r="MI155" s="238"/>
      <c r="MJ155" s="234"/>
      <c r="MK155" s="238"/>
      <c r="ML155" s="238"/>
      <c r="MM155" s="238"/>
      <c r="MN155" s="238"/>
      <c r="MO155" s="238"/>
      <c r="MP155" s="238"/>
      <c r="MQ155" s="239"/>
      <c r="MR155" s="238"/>
      <c r="MS155" s="238"/>
      <c r="MT155" s="238"/>
      <c r="MU155" s="238"/>
      <c r="MV155" s="238"/>
      <c r="MW155" s="238"/>
      <c r="MX155" s="238"/>
      <c r="MY155" s="238"/>
      <c r="MZ155" s="238"/>
      <c r="NA155" s="243" t="s">
        <v>1173</v>
      </c>
      <c r="NB155" s="243"/>
      <c r="NC155" s="243" t="s">
        <v>1174</v>
      </c>
      <c r="ND155" s="243"/>
    </row>
    <row r="156" spans="1:368" s="240" customFormat="1" ht="15">
      <c r="A156" s="1259">
        <v>109</v>
      </c>
      <c r="B156" s="1226" t="s">
        <v>582</v>
      </c>
      <c r="C156" s="582">
        <v>2018</v>
      </c>
      <c r="D156" s="243" t="s">
        <v>59</v>
      </c>
      <c r="E156" s="243" t="s">
        <v>167</v>
      </c>
      <c r="F156" s="243" t="s">
        <v>283</v>
      </c>
      <c r="G156" s="244">
        <v>423</v>
      </c>
      <c r="H156" s="245">
        <v>0.65</v>
      </c>
      <c r="I156" s="246">
        <v>0.92400000000000004</v>
      </c>
      <c r="J156" s="242" t="s">
        <v>284</v>
      </c>
      <c r="K156" s="583" t="s">
        <v>230</v>
      </c>
      <c r="L156" s="583" t="s">
        <v>122</v>
      </c>
      <c r="M156" s="242" t="s">
        <v>285</v>
      </c>
      <c r="N156" s="242" t="s">
        <v>286</v>
      </c>
      <c r="O156" s="242" t="s">
        <v>287</v>
      </c>
      <c r="P156" s="245">
        <v>0</v>
      </c>
      <c r="Q156" s="242" t="s">
        <v>157</v>
      </c>
      <c r="R156" s="243"/>
      <c r="S156" s="248" t="s">
        <v>583</v>
      </c>
      <c r="T156" s="248" t="s">
        <v>301</v>
      </c>
      <c r="U156" s="578" t="s">
        <v>283</v>
      </c>
      <c r="V156" s="230"/>
      <c r="W156" s="370"/>
      <c r="X156" s="232"/>
      <c r="Y156" s="238"/>
      <c r="Z156" s="494"/>
      <c r="AA156" s="238"/>
      <c r="AB156" s="494"/>
      <c r="AC156" s="238"/>
      <c r="AD156" s="327"/>
      <c r="AE156" s="238"/>
      <c r="AF156" s="238"/>
      <c r="AG156" s="238"/>
      <c r="AH156" s="238"/>
      <c r="AI156" s="492"/>
      <c r="AJ156" s="238"/>
      <c r="AK156" s="235"/>
      <c r="AL156" s="238"/>
      <c r="AM156" s="648"/>
      <c r="AN156" s="238"/>
      <c r="AO156" s="238"/>
      <c r="AP156" s="238"/>
      <c r="AQ156" s="238"/>
      <c r="AR156" s="238"/>
      <c r="AS156" s="238"/>
      <c r="AT156" s="238"/>
      <c r="AU156" s="238"/>
      <c r="AV156" s="238"/>
      <c r="AW156" s="238"/>
      <c r="AX156" s="238"/>
      <c r="AY156" s="235"/>
      <c r="AZ156" s="238"/>
      <c r="BA156" s="235"/>
      <c r="BB156" s="238"/>
      <c r="BC156" s="234"/>
      <c r="BD156" s="238"/>
      <c r="BE156" s="238"/>
      <c r="BF156" s="234"/>
      <c r="BG156" s="238"/>
      <c r="BH156" s="238"/>
      <c r="BI156" s="238"/>
      <c r="BJ156" s="238"/>
      <c r="BK156" s="623"/>
      <c r="BL156" s="238"/>
      <c r="BM156" s="584"/>
      <c r="BN156" s="234"/>
      <c r="BO156" s="238"/>
      <c r="BP156" s="238"/>
      <c r="BQ156" s="238"/>
      <c r="BR156" s="234"/>
      <c r="BS156" s="238"/>
      <c r="BT156" s="238"/>
      <c r="BU156" s="234"/>
      <c r="BV156" s="238"/>
      <c r="BW156" s="234"/>
      <c r="BX156" s="238"/>
      <c r="BZ156" s="234"/>
      <c r="CA156" s="238"/>
      <c r="CB156" s="238"/>
      <c r="CC156" s="238"/>
      <c r="CD156" s="238"/>
      <c r="CE156" s="370"/>
      <c r="CF156" s="238"/>
      <c r="CG156" s="234"/>
      <c r="CH156" s="238"/>
      <c r="CI156" s="235"/>
      <c r="CJ156" s="238"/>
      <c r="CK156" s="238"/>
      <c r="CL156" s="235"/>
      <c r="CM156" s="584">
        <v>17</v>
      </c>
      <c r="CN156" s="238"/>
      <c r="CO156" s="238"/>
      <c r="CP156" s="235"/>
      <c r="CQ156" s="238"/>
      <c r="CR156" s="584">
        <v>27</v>
      </c>
      <c r="CS156" s="238"/>
      <c r="CT156" s="238"/>
      <c r="CU156" s="238"/>
      <c r="CV156" s="238"/>
      <c r="CW156" s="584"/>
      <c r="CX156" s="235"/>
      <c r="CY156" s="238"/>
      <c r="CZ156" s="238"/>
      <c r="DA156" s="238"/>
      <c r="DB156" s="238"/>
      <c r="DC156" s="234"/>
      <c r="DD156" s="238"/>
      <c r="DE156" s="238"/>
      <c r="DF156" s="238"/>
      <c r="DG156" s="238"/>
      <c r="DH156" s="238"/>
      <c r="DI156" s="238"/>
      <c r="DJ156" s="238"/>
      <c r="DK156" s="238"/>
      <c r="DL156" s="238"/>
      <c r="DM156" s="238"/>
      <c r="DN156" s="238"/>
      <c r="DO156" s="234"/>
      <c r="DP156" s="238"/>
      <c r="DQ156" s="238"/>
      <c r="DR156" s="238"/>
      <c r="DS156" s="234"/>
      <c r="DT156" s="238"/>
      <c r="DU156" s="238"/>
      <c r="DV156" s="238"/>
      <c r="DW156" s="238"/>
      <c r="DX156" s="238"/>
      <c r="DY156" s="238"/>
      <c r="DZ156" s="238"/>
      <c r="EA156" s="370"/>
      <c r="EB156" s="238"/>
      <c r="EC156" s="234"/>
      <c r="ED156" s="235"/>
      <c r="EE156" s="238"/>
      <c r="EF156" s="238"/>
      <c r="EG156" s="238"/>
      <c r="EH156" s="238"/>
      <c r="EI156" s="235"/>
      <c r="EJ156" s="238"/>
      <c r="EK156" s="235"/>
      <c r="EL156" s="238"/>
      <c r="EM156" s="238"/>
      <c r="EN156" s="235"/>
      <c r="EO156" s="238"/>
      <c r="EP156" s="343"/>
      <c r="EQ156" s="238"/>
      <c r="ER156" s="238"/>
      <c r="ES156" s="238"/>
      <c r="ET156" s="238"/>
      <c r="EU156" s="238"/>
      <c r="EV156" s="238"/>
      <c r="EW156" s="234"/>
      <c r="EX156" s="235"/>
      <c r="EY156" s="238"/>
      <c r="EZ156" s="238"/>
      <c r="FA156" s="235"/>
      <c r="FB156" s="238"/>
      <c r="FC156" s="238"/>
      <c r="FD156" s="238"/>
      <c r="FE156" s="235"/>
      <c r="FF156" s="238"/>
      <c r="FG156" s="235"/>
      <c r="FH156" s="238"/>
      <c r="FI156" s="238"/>
      <c r="FJ156" s="235"/>
      <c r="FK156" s="238"/>
      <c r="FL156" s="238"/>
      <c r="FM156" s="238"/>
      <c r="FN156" s="606"/>
      <c r="FO156" s="238"/>
      <c r="FP156" s="234"/>
      <c r="FQ156" s="238"/>
      <c r="FR156" s="235"/>
      <c r="FS156" s="238"/>
      <c r="FT156" s="235"/>
      <c r="FU156" s="238"/>
      <c r="FV156" s="238"/>
      <c r="FW156" s="238"/>
      <c r="FX156" s="238"/>
      <c r="FY156" s="238"/>
      <c r="FZ156" s="235"/>
      <c r="GA156" s="238"/>
      <c r="GB156" s="234"/>
      <c r="GC156" s="238"/>
      <c r="GD156" s="238"/>
      <c r="GE156" s="238"/>
      <c r="GF156" s="234"/>
      <c r="GG156" s="238"/>
      <c r="GH156" s="370"/>
      <c r="GI156" s="238"/>
      <c r="GJ156" s="234"/>
      <c r="GK156" s="238"/>
      <c r="GL156" s="238"/>
      <c r="GM156" s="234"/>
      <c r="GN156" s="238"/>
      <c r="GO156" s="238"/>
      <c r="GP156" s="238"/>
      <c r="GQ156" s="238"/>
      <c r="GR156" s="238"/>
      <c r="GS156" s="370"/>
      <c r="GT156" s="238"/>
      <c r="GU156" s="234"/>
      <c r="GV156" s="235"/>
      <c r="GW156" s="238"/>
      <c r="GX156" s="238"/>
      <c r="GY156" s="235"/>
      <c r="GZ156" s="238"/>
      <c r="HA156" s="238"/>
      <c r="HB156" s="584"/>
      <c r="HC156" s="238"/>
      <c r="HD156" s="238"/>
      <c r="HE156" s="238"/>
      <c r="HF156" s="238"/>
      <c r="HG156" s="238"/>
      <c r="HH156" s="234"/>
      <c r="HI156" s="238"/>
      <c r="HJ156" s="238"/>
      <c r="HK156" s="238"/>
      <c r="HL156" s="238"/>
      <c r="HM156" s="238"/>
      <c r="HN156" s="238"/>
      <c r="HO156" s="234"/>
      <c r="HP156" s="235"/>
      <c r="HQ156" s="584">
        <v>32.4</v>
      </c>
      <c r="HR156" s="238"/>
      <c r="HS156" s="238"/>
      <c r="HT156" s="235"/>
      <c r="HU156" s="238"/>
      <c r="HV156" s="238" t="s">
        <v>25</v>
      </c>
      <c r="HW156" s="238"/>
      <c r="HX156" s="238"/>
      <c r="HY156" s="235"/>
      <c r="HZ156" s="238"/>
      <c r="IA156" s="370"/>
      <c r="IB156" s="234"/>
      <c r="IC156" s="238"/>
      <c r="ID156" s="238"/>
      <c r="IE156" s="238"/>
      <c r="IF156" s="238" t="s">
        <v>25</v>
      </c>
      <c r="IG156" s="238"/>
      <c r="IH156" s="584">
        <v>26.7</v>
      </c>
      <c r="II156" s="238"/>
      <c r="IJ156" s="238"/>
      <c r="IK156" s="370"/>
      <c r="IL156" s="234"/>
      <c r="IM156" s="238"/>
      <c r="IN156" s="238"/>
      <c r="IO156" s="238"/>
      <c r="IP156" s="238"/>
      <c r="IQ156" s="238"/>
      <c r="IR156" s="238"/>
      <c r="IS156" s="370"/>
      <c r="IT156" s="238"/>
      <c r="IU156" s="238"/>
      <c r="IV156" s="234"/>
      <c r="IW156" s="238"/>
      <c r="IX156" s="238"/>
      <c r="IY156" s="235"/>
      <c r="IZ156" s="238"/>
      <c r="JA156" s="238"/>
      <c r="JB156" s="235"/>
      <c r="JC156" s="238"/>
      <c r="JD156" s="238"/>
      <c r="JE156" s="238"/>
      <c r="JF156" s="235"/>
      <c r="JG156" s="238"/>
      <c r="JH156" s="234"/>
      <c r="JI156" s="238"/>
      <c r="JJ156" s="238"/>
      <c r="JK156" s="238"/>
      <c r="JL156" s="238"/>
      <c r="JM156" s="234"/>
      <c r="JN156" s="238"/>
      <c r="JO156" s="427"/>
      <c r="JP156" s="370"/>
      <c r="JQ156" s="234"/>
      <c r="JR156" s="238" t="s">
        <v>627</v>
      </c>
      <c r="JS156" s="238"/>
      <c r="JT156" s="238"/>
      <c r="JU156" s="238"/>
      <c r="JV156" s="238"/>
      <c r="JW156" s="238"/>
      <c r="JX156" s="238"/>
      <c r="JY156" s="238"/>
      <c r="JZ156" s="238"/>
      <c r="KA156" s="238"/>
      <c r="KB156" s="238"/>
      <c r="KC156" s="238"/>
      <c r="KD156" s="234"/>
      <c r="KE156" s="238"/>
      <c r="KF156" s="238"/>
      <c r="KG156" s="238"/>
      <c r="KH156" s="234"/>
      <c r="KI156" s="238"/>
      <c r="KJ156" s="238"/>
      <c r="KK156" s="238"/>
      <c r="KL156" s="238"/>
      <c r="KM156" s="234"/>
      <c r="KN156" s="238"/>
      <c r="KO156" s="238"/>
      <c r="KP156" s="238"/>
      <c r="KQ156" s="234"/>
      <c r="KR156" s="238"/>
      <c r="KS156" s="238"/>
      <c r="KT156" s="238"/>
      <c r="KU156" s="231"/>
      <c r="KV156" s="234"/>
      <c r="KW156" s="238"/>
      <c r="KX156" s="238"/>
      <c r="KY156" s="238"/>
      <c r="KZ156" s="238"/>
      <c r="LA156" s="238"/>
      <c r="LB156" s="234"/>
      <c r="LC156" s="238"/>
      <c r="LD156" s="238"/>
      <c r="LE156" s="238"/>
      <c r="LF156" s="235"/>
      <c r="LG156" s="238"/>
      <c r="LH156" s="238"/>
      <c r="LI156" s="238"/>
      <c r="LJ156" s="234"/>
      <c r="LK156" s="238"/>
      <c r="LL156" s="238"/>
      <c r="LM156" s="238"/>
      <c r="LN156" s="238"/>
      <c r="LO156" s="238"/>
      <c r="LP156" s="238"/>
      <c r="LQ156" s="238"/>
      <c r="LR156" s="238"/>
      <c r="LS156" s="238"/>
      <c r="LT156" s="238"/>
      <c r="LU156" s="238"/>
      <c r="LV156" s="238"/>
      <c r="LW156" s="238"/>
      <c r="LX156" s="238"/>
      <c r="LY156" s="234"/>
      <c r="LZ156" s="238"/>
      <c r="MA156" s="238"/>
      <c r="MB156" s="238"/>
      <c r="MC156" s="238"/>
      <c r="MD156" s="238"/>
      <c r="ME156" s="234"/>
      <c r="MF156" s="238"/>
      <c r="MG156" s="238"/>
      <c r="MH156" s="238"/>
      <c r="MI156" s="238"/>
      <c r="MJ156" s="234"/>
      <c r="MK156" s="238"/>
      <c r="ML156" s="238"/>
      <c r="MM156" s="238"/>
      <c r="MN156" s="238"/>
      <c r="MO156" s="238"/>
      <c r="MP156" s="238"/>
      <c r="MQ156" s="239"/>
      <c r="MR156" s="238"/>
      <c r="MS156" s="238"/>
      <c r="MT156" s="238"/>
      <c r="MU156" s="238"/>
      <c r="MV156" s="238"/>
      <c r="MW156" s="238"/>
      <c r="MX156" s="238"/>
      <c r="MY156" s="238"/>
      <c r="MZ156" s="238"/>
      <c r="NA156" s="243" t="s">
        <v>1175</v>
      </c>
      <c r="NB156" s="243"/>
      <c r="NC156" s="243" t="s">
        <v>1176</v>
      </c>
      <c r="ND156" s="243"/>
    </row>
    <row r="157" spans="1:368" s="240" customFormat="1" ht="15">
      <c r="A157" s="1259">
        <v>110</v>
      </c>
      <c r="B157" s="1226" t="s">
        <v>577</v>
      </c>
      <c r="C157" s="582">
        <v>2019</v>
      </c>
      <c r="D157" s="243" t="s">
        <v>59</v>
      </c>
      <c r="E157" s="243" t="s">
        <v>167</v>
      </c>
      <c r="F157" s="243" t="s">
        <v>283</v>
      </c>
      <c r="G157" s="244">
        <v>380</v>
      </c>
      <c r="H157" s="245">
        <v>0.65500000000000003</v>
      </c>
      <c r="I157" s="246" t="s">
        <v>39</v>
      </c>
      <c r="J157" s="242" t="s">
        <v>584</v>
      </c>
      <c r="K157" s="583" t="s">
        <v>585</v>
      </c>
      <c r="L157" s="583" t="s">
        <v>122</v>
      </c>
      <c r="M157" s="585" t="s">
        <v>586</v>
      </c>
      <c r="N157" s="242" t="s">
        <v>39</v>
      </c>
      <c r="O157" s="242" t="s">
        <v>39</v>
      </c>
      <c r="P157" s="245" t="s">
        <v>39</v>
      </c>
      <c r="Q157" s="242" t="s">
        <v>587</v>
      </c>
      <c r="R157" s="243"/>
      <c r="S157" s="248" t="s">
        <v>588</v>
      </c>
      <c r="T157" s="248" t="s">
        <v>301</v>
      </c>
      <c r="U157" s="578" t="s">
        <v>283</v>
      </c>
      <c r="V157" s="230"/>
      <c r="W157" s="370"/>
      <c r="X157" s="232"/>
      <c r="Y157" s="238"/>
      <c r="Z157" s="494"/>
      <c r="AA157" s="238"/>
      <c r="AB157" s="494"/>
      <c r="AC157" s="238"/>
      <c r="AD157" s="327"/>
      <c r="AE157" s="238"/>
      <c r="AF157" s="238"/>
      <c r="AG157" s="238"/>
      <c r="AH157" s="238"/>
      <c r="AI157" s="492"/>
      <c r="AJ157" s="238"/>
      <c r="AK157" s="235"/>
      <c r="AL157" s="238"/>
      <c r="AM157" s="648"/>
      <c r="AN157" s="238"/>
      <c r="AO157" s="238"/>
      <c r="AP157" s="238"/>
      <c r="AQ157" s="238"/>
      <c r="AR157" s="238"/>
      <c r="AS157" s="238"/>
      <c r="AT157" s="238"/>
      <c r="AU157" s="238"/>
      <c r="AV157" s="238"/>
      <c r="AW157" s="238"/>
      <c r="AX157" s="238"/>
      <c r="AY157" s="235"/>
      <c r="AZ157" s="238"/>
      <c r="BA157" s="235"/>
      <c r="BB157" s="238"/>
      <c r="BC157" s="234"/>
      <c r="BD157" s="238"/>
      <c r="BE157" s="238"/>
      <c r="BF157" s="234"/>
      <c r="BG157" s="238"/>
      <c r="BH157" s="238"/>
      <c r="BI157" s="238"/>
      <c r="BJ157" s="238"/>
      <c r="BK157" s="623"/>
      <c r="BL157" s="238"/>
      <c r="BM157" s="238"/>
      <c r="BN157" s="234"/>
      <c r="BO157" s="238"/>
      <c r="BP157" s="238"/>
      <c r="BQ157" s="238"/>
      <c r="BR157" s="234"/>
      <c r="BS157" s="238"/>
      <c r="BT157" s="238"/>
      <c r="BU157" s="234"/>
      <c r="BV157" s="238"/>
      <c r="BW157" s="234"/>
      <c r="BX157" s="238"/>
      <c r="BZ157" s="234"/>
      <c r="CA157" s="238"/>
      <c r="CB157" s="238"/>
      <c r="CC157" s="238"/>
      <c r="CD157" s="238"/>
      <c r="CE157" s="370"/>
      <c r="CF157" s="238"/>
      <c r="CG157" s="234"/>
      <c r="CH157" s="238"/>
      <c r="CI157" s="235"/>
      <c r="CJ157" s="238"/>
      <c r="CK157" s="238"/>
      <c r="CL157" s="235"/>
      <c r="CM157" s="238"/>
      <c r="CN157" s="238"/>
      <c r="CO157" s="238"/>
      <c r="CP157" s="235"/>
      <c r="CQ157" s="238"/>
      <c r="CR157" s="238"/>
      <c r="CS157" s="238"/>
      <c r="CT157" s="238"/>
      <c r="CU157" s="238"/>
      <c r="CV157" s="238"/>
      <c r="CW157" s="238"/>
      <c r="CX157" s="235"/>
      <c r="CY157" s="238"/>
      <c r="CZ157" s="238"/>
      <c r="DA157" s="238"/>
      <c r="DB157" s="238"/>
      <c r="DC157" s="234"/>
      <c r="DD157" s="238"/>
      <c r="DE157" s="238"/>
      <c r="DF157" s="238"/>
      <c r="DG157" s="238"/>
      <c r="DH157" s="238"/>
      <c r="DI157" s="238"/>
      <c r="DJ157" s="238"/>
      <c r="DK157" s="238"/>
      <c r="DL157" s="238"/>
      <c r="DM157" s="238"/>
      <c r="DN157" s="238"/>
      <c r="DO157" s="234"/>
      <c r="DP157" s="238"/>
      <c r="DQ157" s="238"/>
      <c r="DR157" s="238"/>
      <c r="DS157" s="234"/>
      <c r="DT157" s="238"/>
      <c r="DU157" s="238"/>
      <c r="DV157" s="238"/>
      <c r="DW157" s="238"/>
      <c r="DX157" s="238"/>
      <c r="DY157" s="238"/>
      <c r="DZ157" s="238"/>
      <c r="EA157" s="370"/>
      <c r="EB157" s="238"/>
      <c r="EC157" s="234"/>
      <c r="ED157" s="235"/>
      <c r="EE157" s="238"/>
      <c r="EF157" s="238"/>
      <c r="EG157" s="238"/>
      <c r="EH157" s="238"/>
      <c r="EI157" s="235"/>
      <c r="EJ157" s="238"/>
      <c r="EK157" s="235"/>
      <c r="EL157" s="238"/>
      <c r="EM157" s="238"/>
      <c r="EN157" s="235"/>
      <c r="EO157" s="238"/>
      <c r="EP157" s="343"/>
      <c r="EQ157" s="238"/>
      <c r="ER157" s="238"/>
      <c r="ES157" s="238"/>
      <c r="ET157" s="238"/>
      <c r="EU157" s="238"/>
      <c r="EV157" s="238"/>
      <c r="EW157" s="234"/>
      <c r="EX157" s="235"/>
      <c r="EY157" s="238"/>
      <c r="EZ157" s="238"/>
      <c r="FA157" s="235"/>
      <c r="FB157" s="238"/>
      <c r="FC157" s="238"/>
      <c r="FD157" s="238"/>
      <c r="FE157" s="235"/>
      <c r="FF157" s="238"/>
      <c r="FG157" s="235"/>
      <c r="FH157" s="238"/>
      <c r="FI157" s="238"/>
      <c r="FJ157" s="235"/>
      <c r="FK157" s="238"/>
      <c r="FL157" s="238"/>
      <c r="FM157" s="238"/>
      <c r="FN157" s="606"/>
      <c r="FO157" s="238"/>
      <c r="FP157" s="234"/>
      <c r="FQ157" s="238"/>
      <c r="FR157" s="235"/>
      <c r="FS157" s="238"/>
      <c r="FT157" s="235"/>
      <c r="FU157" s="238"/>
      <c r="FV157" s="238"/>
      <c r="FW157" s="238"/>
      <c r="FX157" s="238"/>
      <c r="FY157" s="238"/>
      <c r="FZ157" s="235"/>
      <c r="GA157" s="238"/>
      <c r="GB157" s="234"/>
      <c r="GC157" s="238"/>
      <c r="GD157" s="238"/>
      <c r="GE157" s="238"/>
      <c r="GF157" s="234"/>
      <c r="GG157" s="238"/>
      <c r="GH157" s="370"/>
      <c r="GI157" s="238"/>
      <c r="GJ157" s="234"/>
      <c r="GK157" s="238"/>
      <c r="GL157" s="238"/>
      <c r="GM157" s="234"/>
      <c r="GN157" s="238"/>
      <c r="GO157" s="238"/>
      <c r="GP157" s="238"/>
      <c r="GQ157" s="238"/>
      <c r="GR157" s="238"/>
      <c r="GS157" s="370"/>
      <c r="GT157" s="238"/>
      <c r="GU157" s="234"/>
      <c r="GV157" s="235"/>
      <c r="GW157" s="238"/>
      <c r="GX157" s="238"/>
      <c r="GY157" s="235"/>
      <c r="GZ157" s="238"/>
      <c r="HA157" s="238"/>
      <c r="HB157" s="238"/>
      <c r="HC157" s="238"/>
      <c r="HD157" s="238"/>
      <c r="HE157" s="238"/>
      <c r="HF157" s="238"/>
      <c r="HG157" s="238"/>
      <c r="HH157" s="234"/>
      <c r="HI157" s="238"/>
      <c r="HJ157" s="238"/>
      <c r="HK157" s="238"/>
      <c r="HL157" s="238"/>
      <c r="HM157" s="238"/>
      <c r="HN157" s="238"/>
      <c r="HO157" s="234"/>
      <c r="HP157" s="235"/>
      <c r="HQ157" s="238"/>
      <c r="HR157" s="238"/>
      <c r="HS157" s="238"/>
      <c r="HT157" s="235"/>
      <c r="HU157" s="238"/>
      <c r="HV157" s="238"/>
      <c r="HW157" s="238"/>
      <c r="HX157" s="238"/>
      <c r="HY157" s="235"/>
      <c r="HZ157" s="238"/>
      <c r="IA157" s="370"/>
      <c r="IB157" s="234"/>
      <c r="IC157" s="238"/>
      <c r="ID157" s="238"/>
      <c r="IE157" s="238"/>
      <c r="IF157" s="238"/>
      <c r="IG157" s="238"/>
      <c r="IH157" s="238"/>
      <c r="II157" s="238"/>
      <c r="IJ157" s="238"/>
      <c r="IK157" s="370"/>
      <c r="IL157" s="234"/>
      <c r="IM157" s="238"/>
      <c r="IN157" s="238"/>
      <c r="IO157" s="238"/>
      <c r="IP157" s="238"/>
      <c r="IQ157" s="238"/>
      <c r="IR157" s="238"/>
      <c r="IS157" s="370"/>
      <c r="IT157" s="238"/>
      <c r="IU157" s="238"/>
      <c r="IV157" s="234"/>
      <c r="IW157" s="238"/>
      <c r="IX157" s="238"/>
      <c r="IY157" s="235"/>
      <c r="IZ157" s="238"/>
      <c r="JA157" s="238"/>
      <c r="JB157" s="235"/>
      <c r="JC157" s="238"/>
      <c r="JD157" s="238"/>
      <c r="JE157" s="238"/>
      <c r="JF157" s="235"/>
      <c r="JG157" s="238"/>
      <c r="JH157" s="234"/>
      <c r="JI157" s="238"/>
      <c r="JJ157" s="238"/>
      <c r="JK157" s="238"/>
      <c r="JL157" s="238"/>
      <c r="JM157" s="234"/>
      <c r="JN157" s="238"/>
      <c r="JO157" s="427"/>
      <c r="JP157" s="370"/>
      <c r="JQ157" s="234"/>
      <c r="JR157" s="238"/>
      <c r="JS157" s="238"/>
      <c r="JT157" s="238"/>
      <c r="JU157" s="238"/>
      <c r="JV157" s="238"/>
      <c r="JW157" s="238"/>
      <c r="JX157" s="238"/>
      <c r="JY157" s="238"/>
      <c r="JZ157" s="238"/>
      <c r="KA157" s="238"/>
      <c r="KB157" s="238"/>
      <c r="KC157" s="238"/>
      <c r="KD157" s="234"/>
      <c r="KE157" s="238"/>
      <c r="KF157" s="238"/>
      <c r="KG157" s="238"/>
      <c r="KH157" s="234"/>
      <c r="KI157" s="238"/>
      <c r="KJ157" s="238"/>
      <c r="KK157" s="238"/>
      <c r="KL157" s="238"/>
      <c r="KM157" s="234"/>
      <c r="KN157" s="238"/>
      <c r="KO157" s="238"/>
      <c r="KP157" s="238"/>
      <c r="KQ157" s="234"/>
      <c r="KR157" s="238"/>
      <c r="KS157" s="238"/>
      <c r="KT157" s="238"/>
      <c r="KU157" s="231"/>
      <c r="KV157" s="234"/>
      <c r="KW157" s="238"/>
      <c r="KX157" s="238"/>
      <c r="KY157" s="238"/>
      <c r="KZ157" s="238"/>
      <c r="LA157" s="238"/>
      <c r="LB157" s="234"/>
      <c r="LC157" s="238"/>
      <c r="LD157" s="238"/>
      <c r="LE157" s="238"/>
      <c r="LF157" s="235"/>
      <c r="LG157" s="238"/>
      <c r="LH157" s="238"/>
      <c r="LI157" s="238"/>
      <c r="LJ157" s="234"/>
      <c r="LK157" s="238"/>
      <c r="LL157" s="238"/>
      <c r="LM157" s="238"/>
      <c r="LN157" s="238"/>
      <c r="LO157" s="238"/>
      <c r="LP157" s="238"/>
      <c r="LQ157" s="238"/>
      <c r="LR157" s="238"/>
      <c r="LS157" s="238"/>
      <c r="LT157" s="238"/>
      <c r="LU157" s="238"/>
      <c r="LV157" s="238"/>
      <c r="LW157" s="238"/>
      <c r="LX157" s="238"/>
      <c r="LY157" s="234"/>
      <c r="LZ157" s="238"/>
      <c r="MA157" s="238"/>
      <c r="MB157" s="238"/>
      <c r="MC157" s="238"/>
      <c r="MD157" s="238"/>
      <c r="ME157" s="234"/>
      <c r="MF157" s="238"/>
      <c r="MG157" s="238"/>
      <c r="MH157" s="584" t="s">
        <v>627</v>
      </c>
      <c r="MI157" s="238"/>
      <c r="MJ157" s="234"/>
      <c r="MK157" s="238"/>
      <c r="ML157" s="238"/>
      <c r="MM157" s="238"/>
      <c r="MN157" s="238"/>
      <c r="MO157" s="238"/>
      <c r="MP157" s="238"/>
      <c r="MQ157" s="239"/>
      <c r="MR157" s="238"/>
      <c r="MS157" s="238"/>
      <c r="MT157" s="238"/>
      <c r="MU157" s="238"/>
      <c r="MV157" s="238"/>
      <c r="MW157" s="238"/>
      <c r="MX157" s="238"/>
      <c r="MY157" s="238"/>
      <c r="MZ157" s="238"/>
      <c r="NA157" s="243"/>
      <c r="NB157" s="243"/>
      <c r="NC157" s="243" t="s">
        <v>1177</v>
      </c>
      <c r="ND157" s="243"/>
    </row>
    <row r="158" spans="1:368" s="240" customFormat="1" ht="15">
      <c r="A158" s="1259">
        <v>111</v>
      </c>
      <c r="B158" s="1226" t="s">
        <v>589</v>
      </c>
      <c r="C158" s="582">
        <v>2022</v>
      </c>
      <c r="D158" s="243" t="s">
        <v>59</v>
      </c>
      <c r="E158" s="243" t="s">
        <v>167</v>
      </c>
      <c r="F158" s="243" t="s">
        <v>283</v>
      </c>
      <c r="G158" s="244">
        <v>421</v>
      </c>
      <c r="H158" s="245">
        <v>0.65</v>
      </c>
      <c r="I158" s="246">
        <v>0.92400000000000004</v>
      </c>
      <c r="J158" s="242" t="s">
        <v>284</v>
      </c>
      <c r="K158" s="583" t="s">
        <v>230</v>
      </c>
      <c r="L158" s="583" t="s">
        <v>75</v>
      </c>
      <c r="M158" s="242" t="s">
        <v>292</v>
      </c>
      <c r="N158" s="577" t="s">
        <v>403</v>
      </c>
      <c r="O158" s="242" t="s">
        <v>293</v>
      </c>
      <c r="P158" s="245">
        <v>0</v>
      </c>
      <c r="Q158" s="242" t="s">
        <v>157</v>
      </c>
      <c r="R158" s="243"/>
      <c r="S158" s="248" t="s">
        <v>590</v>
      </c>
      <c r="T158" s="248" t="s">
        <v>301</v>
      </c>
      <c r="U158" s="578" t="s">
        <v>283</v>
      </c>
      <c r="V158" s="230"/>
      <c r="W158" s="370"/>
      <c r="X158" s="232"/>
      <c r="Y158" s="238"/>
      <c r="Z158" s="494"/>
      <c r="AA158" s="238"/>
      <c r="AB158" s="494"/>
      <c r="AC158" s="238"/>
      <c r="AD158" s="327"/>
      <c r="AE158" s="238"/>
      <c r="AF158" s="238"/>
      <c r="AG158" s="238"/>
      <c r="AH158" s="238"/>
      <c r="AI158" s="492"/>
      <c r="AJ158" s="238"/>
      <c r="AK158" s="235"/>
      <c r="AL158" s="238"/>
      <c r="AM158" s="648"/>
      <c r="AN158" s="238"/>
      <c r="AO158" s="238"/>
      <c r="AP158" s="238"/>
      <c r="AQ158" s="238"/>
      <c r="AR158" s="238"/>
      <c r="AS158" s="238"/>
      <c r="AT158" s="238"/>
      <c r="AU158" s="238"/>
      <c r="AV158" s="238"/>
      <c r="AW158" s="238"/>
      <c r="AX158" s="238"/>
      <c r="AY158" s="235"/>
      <c r="AZ158" s="238"/>
      <c r="BA158" s="235"/>
      <c r="BB158" s="238"/>
      <c r="BC158" s="234"/>
      <c r="BD158" s="238"/>
      <c r="BE158" s="238"/>
      <c r="BF158" s="234"/>
      <c r="BG158" s="238"/>
      <c r="BH158" s="238"/>
      <c r="BI158" s="238"/>
      <c r="BJ158" s="238"/>
      <c r="BK158" s="623"/>
      <c r="BL158" s="238"/>
      <c r="BM158" s="238"/>
      <c r="BN158" s="234"/>
      <c r="BO158" s="238"/>
      <c r="BP158" s="238"/>
      <c r="BQ158" s="238"/>
      <c r="BR158" s="234"/>
      <c r="BS158" s="238"/>
      <c r="BT158" s="238"/>
      <c r="BU158" s="234"/>
      <c r="BV158" s="238"/>
      <c r="BW158" s="234"/>
      <c r="BX158" s="238"/>
      <c r="BZ158" s="234"/>
      <c r="CA158" s="238"/>
      <c r="CB158" s="238"/>
      <c r="CC158" s="238"/>
      <c r="CD158" s="238"/>
      <c r="CE158" s="370"/>
      <c r="CF158" s="238"/>
      <c r="CG158" s="234"/>
      <c r="CH158" s="238"/>
      <c r="CI158" s="235"/>
      <c r="CJ158" s="238"/>
      <c r="CK158" s="238"/>
      <c r="CL158" s="235"/>
      <c r="CM158" s="238"/>
      <c r="CN158" s="238"/>
      <c r="CO158" s="238"/>
      <c r="CP158" s="235"/>
      <c r="CQ158" s="238"/>
      <c r="CR158" s="238"/>
      <c r="CS158" s="238"/>
      <c r="CT158" s="238"/>
      <c r="CU158" s="238"/>
      <c r="CV158" s="238"/>
      <c r="CW158" s="238"/>
      <c r="CX158" s="235"/>
      <c r="CY158" s="238"/>
      <c r="CZ158" s="238"/>
      <c r="DA158" s="238"/>
      <c r="DB158" s="238"/>
      <c r="DC158" s="234"/>
      <c r="DD158" s="238"/>
      <c r="DE158" s="238"/>
      <c r="DF158" s="238"/>
      <c r="DG158" s="238"/>
      <c r="DH158" s="238"/>
      <c r="DI158" s="238"/>
      <c r="DJ158" s="238"/>
      <c r="DK158" s="238"/>
      <c r="DL158" s="238"/>
      <c r="DM158" s="238"/>
      <c r="DN158" s="238"/>
      <c r="DO158" s="234"/>
      <c r="DP158" s="238"/>
      <c r="DQ158" s="238"/>
      <c r="DR158" s="238"/>
      <c r="DS158" s="234"/>
      <c r="DT158" s="238"/>
      <c r="DU158" s="238"/>
      <c r="DV158" s="238"/>
      <c r="DW158" s="238"/>
      <c r="DX158" s="238"/>
      <c r="DY158" s="238"/>
      <c r="DZ158" s="238"/>
      <c r="EA158" s="370"/>
      <c r="EB158" s="238"/>
      <c r="EC158" s="234"/>
      <c r="ED158" s="235"/>
      <c r="EE158" s="238"/>
      <c r="EF158" s="238"/>
      <c r="EG158" s="238"/>
      <c r="EH158" s="238"/>
      <c r="EI158" s="235"/>
      <c r="EJ158" s="238"/>
      <c r="EK158" s="235"/>
      <c r="EL158" s="238"/>
      <c r="EM158" s="238"/>
      <c r="EN158" s="235"/>
      <c r="EO158" s="238"/>
      <c r="EP158" s="343"/>
      <c r="EQ158" s="238"/>
      <c r="ER158" s="238"/>
      <c r="ES158" s="238"/>
      <c r="ET158" s="238"/>
      <c r="EU158" s="238"/>
      <c r="EV158" s="238"/>
      <c r="EW158" s="234"/>
      <c r="EX158" s="235"/>
      <c r="EY158" s="238"/>
      <c r="EZ158" s="238"/>
      <c r="FA158" s="235"/>
      <c r="FB158" s="238"/>
      <c r="FC158" s="238"/>
      <c r="FD158" s="238"/>
      <c r="FE158" s="235"/>
      <c r="FF158" s="238"/>
      <c r="FG158" s="235"/>
      <c r="FH158" s="238"/>
      <c r="FI158" s="238"/>
      <c r="FJ158" s="235"/>
      <c r="FK158" s="238"/>
      <c r="FL158" s="238"/>
      <c r="FM158" s="238"/>
      <c r="FN158" s="606"/>
      <c r="FO158" s="238"/>
      <c r="FP158" s="234"/>
      <c r="FQ158" s="238"/>
      <c r="FR158" s="235"/>
      <c r="FS158" s="238"/>
      <c r="FT158" s="235"/>
      <c r="FU158" s="238"/>
      <c r="FV158" s="238"/>
      <c r="FW158" s="238"/>
      <c r="FX158" s="238"/>
      <c r="FY158" s="238"/>
      <c r="FZ158" s="235"/>
      <c r="GA158" s="238"/>
      <c r="GB158" s="234"/>
      <c r="GC158" s="238"/>
      <c r="GD158" s="238"/>
      <c r="GE158" s="238"/>
      <c r="GF158" s="234"/>
      <c r="GG158" s="238"/>
      <c r="GH158" s="370"/>
      <c r="GI158" s="238"/>
      <c r="GJ158" s="234"/>
      <c r="GK158" s="238"/>
      <c r="GL158" s="238"/>
      <c r="GM158" s="234"/>
      <c r="GN158" s="238"/>
      <c r="GO158" s="238"/>
      <c r="GP158" s="238"/>
      <c r="GQ158" s="238"/>
      <c r="GR158" s="238"/>
      <c r="GS158" s="370"/>
      <c r="GT158" s="238"/>
      <c r="GU158" s="234"/>
      <c r="GV158" s="235"/>
      <c r="GW158" s="238"/>
      <c r="GX158" s="238"/>
      <c r="GY158" s="235"/>
      <c r="GZ158" s="238"/>
      <c r="HA158" s="238"/>
      <c r="HB158" s="238"/>
      <c r="HC158" s="238"/>
      <c r="HD158" s="238"/>
      <c r="HE158" s="238"/>
      <c r="HF158" s="238"/>
      <c r="HG158" s="238"/>
      <c r="HH158" s="234"/>
      <c r="HI158" s="238"/>
      <c r="HJ158" s="238"/>
      <c r="HK158" s="238"/>
      <c r="HL158" s="238"/>
      <c r="HM158" s="238"/>
      <c r="HN158" s="238"/>
      <c r="HO158" s="234"/>
      <c r="HP158" s="235"/>
      <c r="HQ158" s="238"/>
      <c r="HR158" s="238"/>
      <c r="HS158" s="238"/>
      <c r="HT158" s="235"/>
      <c r="HU158" s="238"/>
      <c r="HV158" s="238"/>
      <c r="HW158" s="238"/>
      <c r="HX158" s="238"/>
      <c r="HY158" s="235"/>
      <c r="HZ158" s="238"/>
      <c r="IA158" s="370"/>
      <c r="IB158" s="234"/>
      <c r="IC158" s="238"/>
      <c r="ID158" s="238"/>
      <c r="IE158" s="238"/>
      <c r="IF158" s="238"/>
      <c r="IG158" s="238"/>
      <c r="IH158" s="238"/>
      <c r="II158" s="238"/>
      <c r="IJ158" s="238"/>
      <c r="IK158" s="370"/>
      <c r="IL158" s="234"/>
      <c r="IM158" s="238"/>
      <c r="IN158" s="238"/>
      <c r="IO158" s="238"/>
      <c r="IP158" s="238"/>
      <c r="IQ158" s="238"/>
      <c r="IR158" s="238"/>
      <c r="IS158" s="370"/>
      <c r="IT158" s="238"/>
      <c r="IU158" s="238"/>
      <c r="IV158" s="234"/>
      <c r="IW158" s="238"/>
      <c r="IX158" s="238"/>
      <c r="IY158" s="235"/>
      <c r="IZ158" s="238"/>
      <c r="JA158" s="238"/>
      <c r="JB158" s="235"/>
      <c r="JC158" s="238"/>
      <c r="JD158" s="238"/>
      <c r="JE158" s="238"/>
      <c r="JF158" s="235"/>
      <c r="JG158" s="238"/>
      <c r="JH158" s="234"/>
      <c r="JI158" s="238"/>
      <c r="JJ158" s="238"/>
      <c r="JK158" s="238"/>
      <c r="JL158" s="238"/>
      <c r="JM158" s="234"/>
      <c r="JN158" s="238"/>
      <c r="JO158" s="427"/>
      <c r="JP158" s="370"/>
      <c r="JQ158" s="234"/>
      <c r="JR158" s="238"/>
      <c r="JS158" s="238"/>
      <c r="JT158" s="658">
        <v>57.6</v>
      </c>
      <c r="JU158" s="238"/>
      <c r="JV158" s="238"/>
      <c r="JW158" s="238"/>
      <c r="JX158" s="238"/>
      <c r="JY158" s="238"/>
      <c r="JZ158" s="238"/>
      <c r="KA158" s="238"/>
      <c r="KB158" s="238"/>
      <c r="KC158" s="238"/>
      <c r="KD158" s="234"/>
      <c r="KE158" s="238"/>
      <c r="KF158" s="238"/>
      <c r="KG158" s="238"/>
      <c r="KH158" s="234"/>
      <c r="KI158" s="238"/>
      <c r="KJ158" s="238"/>
      <c r="KK158" s="238"/>
      <c r="KL158" s="238"/>
      <c r="KM158" s="234"/>
      <c r="KN158" s="238"/>
      <c r="KO158" s="238"/>
      <c r="KP158" s="238"/>
      <c r="KQ158" s="234"/>
      <c r="KR158" s="238"/>
      <c r="KS158" s="238"/>
      <c r="KT158" s="238"/>
      <c r="KU158" s="231"/>
      <c r="KV158" s="234"/>
      <c r="KW158" s="238"/>
      <c r="KX158" s="238"/>
      <c r="KY158" s="238"/>
      <c r="KZ158" s="238"/>
      <c r="LA158" s="238"/>
      <c r="LB158" s="234"/>
      <c r="LC158" s="238"/>
      <c r="LD158" s="238"/>
      <c r="LE158" s="238"/>
      <c r="LF158" s="235"/>
      <c r="LG158" s="238"/>
      <c r="LH158" s="238"/>
      <c r="LI158" s="238"/>
      <c r="LJ158" s="234"/>
      <c r="LK158" s="238"/>
      <c r="LL158" s="238"/>
      <c r="LM158" s="238"/>
      <c r="LN158" s="238"/>
      <c r="LO158" s="238"/>
      <c r="LP158" s="238"/>
      <c r="LQ158" s="238"/>
      <c r="LR158" s="238"/>
      <c r="LS158" s="238"/>
      <c r="LT158" s="238"/>
      <c r="LU158" s="238"/>
      <c r="LV158" s="238"/>
      <c r="LW158" s="238"/>
      <c r="LX158" s="238"/>
      <c r="LY158" s="234"/>
      <c r="LZ158" s="238"/>
      <c r="MA158" s="238"/>
      <c r="MB158" s="238"/>
      <c r="MC158" s="238"/>
      <c r="MD158" s="238"/>
      <c r="ME158" s="234"/>
      <c r="MF158" s="238"/>
      <c r="MG158" s="238"/>
      <c r="MH158" s="238"/>
      <c r="MI158" s="238"/>
      <c r="MJ158" s="234"/>
      <c r="MK158" s="238"/>
      <c r="ML158" s="238"/>
      <c r="MM158" s="238"/>
      <c r="MN158" s="238"/>
      <c r="MO158" s="238"/>
      <c r="MP158" s="238"/>
      <c r="MQ158" s="239"/>
      <c r="MR158" s="238"/>
      <c r="MS158" s="238"/>
      <c r="MT158" s="238"/>
      <c r="MU158" s="238"/>
      <c r="MV158" s="238"/>
      <c r="MW158" s="238"/>
      <c r="MX158" s="238"/>
      <c r="MY158" s="238"/>
      <c r="MZ158" s="238"/>
      <c r="NA158" s="243"/>
      <c r="NB158" s="243"/>
      <c r="NC158" s="243" t="s">
        <v>1178</v>
      </c>
      <c r="ND158" s="243"/>
    </row>
    <row r="159" spans="1:368" s="240" customFormat="1" ht="15">
      <c r="A159" s="1259">
        <v>112</v>
      </c>
      <c r="B159" s="1226" t="s">
        <v>591</v>
      </c>
      <c r="C159" s="582">
        <v>2023</v>
      </c>
      <c r="D159" s="243" t="s">
        <v>59</v>
      </c>
      <c r="E159" s="243" t="s">
        <v>167</v>
      </c>
      <c r="F159" s="243" t="s">
        <v>283</v>
      </c>
      <c r="G159" s="244">
        <v>487</v>
      </c>
      <c r="H159" s="245">
        <v>0.65100000000000002</v>
      </c>
      <c r="I159" s="246">
        <v>0.92800000000000005</v>
      </c>
      <c r="J159" s="242" t="s">
        <v>592</v>
      </c>
      <c r="K159" s="583" t="s">
        <v>105</v>
      </c>
      <c r="L159" s="583" t="s">
        <v>28</v>
      </c>
      <c r="M159" s="242" t="s">
        <v>39</v>
      </c>
      <c r="N159" s="242" t="s">
        <v>39</v>
      </c>
      <c r="O159" s="242" t="s">
        <v>593</v>
      </c>
      <c r="P159" s="245" t="s">
        <v>39</v>
      </c>
      <c r="Q159" s="242" t="s">
        <v>39</v>
      </c>
      <c r="R159" s="243"/>
      <c r="S159" s="248" t="s">
        <v>594</v>
      </c>
      <c r="T159" s="248" t="s">
        <v>301</v>
      </c>
      <c r="U159" s="578" t="s">
        <v>283</v>
      </c>
      <c r="V159" s="230"/>
      <c r="W159" s="370"/>
      <c r="X159" s="232"/>
      <c r="Y159" s="238"/>
      <c r="Z159" s="494"/>
      <c r="AA159" s="238"/>
      <c r="AB159" s="494"/>
      <c r="AC159" s="238"/>
      <c r="AD159" s="327"/>
      <c r="AE159" s="238"/>
      <c r="AF159" s="238"/>
      <c r="AG159" s="238"/>
      <c r="AH159" s="238"/>
      <c r="AI159" s="492"/>
      <c r="AJ159" s="238"/>
      <c r="AK159" s="235"/>
      <c r="AL159" s="238"/>
      <c r="AM159" s="648"/>
      <c r="AN159" s="238"/>
      <c r="AO159" s="238"/>
      <c r="AP159" s="238"/>
      <c r="AQ159" s="238"/>
      <c r="AR159" s="238"/>
      <c r="AS159" s="238"/>
      <c r="AT159" s="238"/>
      <c r="AU159" s="238"/>
      <c r="AV159" s="238"/>
      <c r="AW159" s="238"/>
      <c r="AX159" s="238"/>
      <c r="AY159" s="235"/>
      <c r="AZ159" s="238"/>
      <c r="BA159" s="235"/>
      <c r="BB159" s="238"/>
      <c r="BC159" s="234"/>
      <c r="BD159" s="238"/>
      <c r="BE159" s="238"/>
      <c r="BF159" s="234"/>
      <c r="BG159" s="238"/>
      <c r="BH159" s="238"/>
      <c r="BI159" s="238"/>
      <c r="BJ159" s="238"/>
      <c r="BK159" s="623"/>
      <c r="BL159" s="238"/>
      <c r="BM159" s="238"/>
      <c r="BN159" s="234"/>
      <c r="BO159" s="238"/>
      <c r="BP159" s="238"/>
      <c r="BQ159" s="238"/>
      <c r="BR159" s="234"/>
      <c r="BS159" s="238"/>
      <c r="BT159" s="238"/>
      <c r="BU159" s="234"/>
      <c r="BV159" s="238"/>
      <c r="BW159" s="234"/>
      <c r="BX159" s="238"/>
      <c r="BZ159" s="234"/>
      <c r="CA159" s="238"/>
      <c r="CB159" s="238"/>
      <c r="CC159" s="238"/>
      <c r="CD159" s="238"/>
      <c r="CE159" s="370"/>
      <c r="CF159" s="238"/>
      <c r="CG159" s="234"/>
      <c r="CH159" s="238"/>
      <c r="CI159" s="235"/>
      <c r="CJ159" s="238"/>
      <c r="CK159" s="238"/>
      <c r="CL159" s="235"/>
      <c r="CM159" s="238"/>
      <c r="CN159" s="238"/>
      <c r="CO159" s="238"/>
      <c r="CP159" s="235"/>
      <c r="CQ159" s="238"/>
      <c r="CR159" s="238">
        <v>16</v>
      </c>
      <c r="CS159" s="238"/>
      <c r="CT159" s="238"/>
      <c r="CU159" s="238"/>
      <c r="CV159" s="238"/>
      <c r="CW159" s="238"/>
      <c r="CX159" s="235"/>
      <c r="CY159" s="238"/>
      <c r="CZ159" s="238"/>
      <c r="DA159" s="238"/>
      <c r="DB159" s="238"/>
      <c r="DC159" s="234"/>
      <c r="DD159" s="238"/>
      <c r="DE159" s="238"/>
      <c r="DF159" s="238"/>
      <c r="DG159" s="238"/>
      <c r="DH159" s="238"/>
      <c r="DI159" s="238"/>
      <c r="DJ159" s="238"/>
      <c r="DK159" s="238"/>
      <c r="DL159" s="238"/>
      <c r="DM159" s="238"/>
      <c r="DN159" s="238"/>
      <c r="DO159" s="234"/>
      <c r="DP159" s="238"/>
      <c r="DQ159" s="238"/>
      <c r="DR159" s="238"/>
      <c r="DS159" s="234"/>
      <c r="DT159" s="238"/>
      <c r="DU159" s="238"/>
      <c r="DV159" s="238"/>
      <c r="DW159" s="238"/>
      <c r="DX159" s="238"/>
      <c r="DY159" s="238"/>
      <c r="DZ159" s="238"/>
      <c r="EA159" s="370"/>
      <c r="EB159" s="238"/>
      <c r="EC159" s="234"/>
      <c r="ED159" s="235"/>
      <c r="EE159" s="238"/>
      <c r="EF159" s="238"/>
      <c r="EG159" s="238"/>
      <c r="EH159" s="238"/>
      <c r="EI159" s="235"/>
      <c r="EJ159" s="238"/>
      <c r="EK159" s="235"/>
      <c r="EL159" s="238"/>
      <c r="EM159" s="238"/>
      <c r="EN159" s="235"/>
      <c r="EO159" s="238"/>
      <c r="EP159" s="343"/>
      <c r="EQ159" s="238"/>
      <c r="ER159" s="238"/>
      <c r="ES159" s="238"/>
      <c r="ET159" s="238"/>
      <c r="EU159" s="238"/>
      <c r="EV159" s="238"/>
      <c r="EW159" s="234"/>
      <c r="EX159" s="235"/>
      <c r="EY159" s="238"/>
      <c r="EZ159" s="238"/>
      <c r="FA159" s="235"/>
      <c r="FB159" s="238"/>
      <c r="FC159" s="238"/>
      <c r="FD159" s="238"/>
      <c r="FE159" s="235"/>
      <c r="FF159" s="238"/>
      <c r="FG159" s="235"/>
      <c r="FH159" s="238"/>
      <c r="FI159" s="238"/>
      <c r="FJ159" s="235"/>
      <c r="FK159" s="238"/>
      <c r="FL159" s="238"/>
      <c r="FM159" s="238"/>
      <c r="FN159" s="606"/>
      <c r="FO159" s="238"/>
      <c r="FP159" s="234"/>
      <c r="FQ159" s="238"/>
      <c r="FR159" s="235"/>
      <c r="FS159" s="238"/>
      <c r="FT159" s="235"/>
      <c r="FU159" s="238"/>
      <c r="FV159" s="238"/>
      <c r="FW159" s="238"/>
      <c r="FX159" s="238"/>
      <c r="FY159" s="238"/>
      <c r="FZ159" s="235"/>
      <c r="GA159" s="238"/>
      <c r="GB159" s="234"/>
      <c r="GC159" s="238"/>
      <c r="GD159" s="238"/>
      <c r="GE159" s="238"/>
      <c r="GF159" s="234"/>
      <c r="GG159" s="238"/>
      <c r="GH159" s="370"/>
      <c r="GI159" s="238"/>
      <c r="GJ159" s="234"/>
      <c r="GK159" s="238"/>
      <c r="GL159" s="238"/>
      <c r="GM159" s="234"/>
      <c r="GN159" s="238"/>
      <c r="GO159" s="238"/>
      <c r="GP159" s="238"/>
      <c r="GQ159" s="238"/>
      <c r="GR159" s="238"/>
      <c r="GS159" s="370"/>
      <c r="GT159" s="238"/>
      <c r="GU159" s="234"/>
      <c r="GV159" s="235"/>
      <c r="GW159" s="238"/>
      <c r="GX159" s="238"/>
      <c r="GY159" s="235"/>
      <c r="GZ159" s="238"/>
      <c r="HA159" s="238"/>
      <c r="HB159" s="238"/>
      <c r="HC159" s="238"/>
      <c r="HD159" s="238"/>
      <c r="HE159" s="238"/>
      <c r="HF159" s="238"/>
      <c r="HG159" s="238"/>
      <c r="HH159" s="234"/>
      <c r="HI159" s="238"/>
      <c r="HJ159" s="238"/>
      <c r="HK159" s="238"/>
      <c r="HL159" s="238"/>
      <c r="HM159" s="238"/>
      <c r="HN159" s="238"/>
      <c r="HO159" s="234"/>
      <c r="HP159" s="235"/>
      <c r="HQ159" s="238"/>
      <c r="HR159" s="238"/>
      <c r="HS159" s="238"/>
      <c r="HT159" s="235"/>
      <c r="HU159" s="238"/>
      <c r="HV159" s="238"/>
      <c r="HW159" s="238"/>
      <c r="HX159" s="238"/>
      <c r="HY159" s="235"/>
      <c r="HZ159" s="238"/>
      <c r="IA159" s="370"/>
      <c r="IB159" s="234"/>
      <c r="IC159" s="238"/>
      <c r="ID159" s="238"/>
      <c r="IE159" s="238"/>
      <c r="IF159" s="238"/>
      <c r="IG159" s="238"/>
      <c r="IH159" s="238"/>
      <c r="II159" s="238"/>
      <c r="IJ159" s="238"/>
      <c r="IK159" s="370"/>
      <c r="IL159" s="234"/>
      <c r="IM159" s="238"/>
      <c r="IN159" s="238"/>
      <c r="IO159" s="238"/>
      <c r="IP159" s="238"/>
      <c r="IQ159" s="238"/>
      <c r="IR159" s="238"/>
      <c r="IS159" s="370"/>
      <c r="IT159" s="238"/>
      <c r="IU159" s="238"/>
      <c r="IV159" s="234"/>
      <c r="IW159" s="238"/>
      <c r="IX159" s="238"/>
      <c r="IY159" s="235"/>
      <c r="IZ159" s="238"/>
      <c r="JA159" s="238"/>
      <c r="JB159" s="235"/>
      <c r="JC159" s="238"/>
      <c r="JD159" s="238"/>
      <c r="JE159" s="238"/>
      <c r="JF159" s="235"/>
      <c r="JG159" s="238"/>
      <c r="JH159" s="234"/>
      <c r="JI159" s="238"/>
      <c r="JJ159" s="238"/>
      <c r="JK159" s="238"/>
      <c r="JL159" s="238"/>
      <c r="JM159" s="234"/>
      <c r="JN159" s="238"/>
      <c r="JO159" s="427"/>
      <c r="JP159" s="370"/>
      <c r="JQ159" s="234"/>
      <c r="JR159" s="238"/>
      <c r="JS159" s="238"/>
      <c r="JT159" s="238"/>
      <c r="JU159" s="238"/>
      <c r="JV159" s="238"/>
      <c r="JW159" s="238"/>
      <c r="JX159" s="238"/>
      <c r="JY159" s="238"/>
      <c r="JZ159" s="238"/>
      <c r="KA159" s="238"/>
      <c r="KB159" s="238"/>
      <c r="KC159" s="238"/>
      <c r="KD159" s="234"/>
      <c r="KE159" s="238"/>
      <c r="KF159" s="238"/>
      <c r="KG159" s="238"/>
      <c r="KH159" s="234"/>
      <c r="KI159" s="238"/>
      <c r="KJ159" s="238"/>
      <c r="KK159" s="238"/>
      <c r="KL159" s="238"/>
      <c r="KM159" s="234"/>
      <c r="KN159" s="238"/>
      <c r="KO159" s="238"/>
      <c r="KP159" s="238"/>
      <c r="KQ159" s="234"/>
      <c r="KR159" s="238"/>
      <c r="KS159" s="238"/>
      <c r="KT159" s="238"/>
      <c r="KU159" s="231"/>
      <c r="KV159" s="234"/>
      <c r="KW159" s="238"/>
      <c r="KX159" s="238"/>
      <c r="KY159" s="238"/>
      <c r="KZ159" s="238"/>
      <c r="LA159" s="238"/>
      <c r="LB159" s="234"/>
      <c r="LC159" s="238"/>
      <c r="LD159" s="238"/>
      <c r="LE159" s="238"/>
      <c r="LF159" s="235"/>
      <c r="LG159" s="238"/>
      <c r="LH159" s="238"/>
      <c r="LI159" s="238"/>
      <c r="LJ159" s="234"/>
      <c r="LK159" s="238"/>
      <c r="LL159" s="238"/>
      <c r="LM159" s="238"/>
      <c r="LN159" s="238"/>
      <c r="LO159" s="238"/>
      <c r="LP159" s="238"/>
      <c r="LQ159" s="238"/>
      <c r="LR159" s="238"/>
      <c r="LS159" s="238"/>
      <c r="LT159" s="238"/>
      <c r="LU159" s="238"/>
      <c r="LV159" s="238"/>
      <c r="LW159" s="238"/>
      <c r="LX159" s="238"/>
      <c r="LY159" s="234"/>
      <c r="LZ159" s="238"/>
      <c r="MA159" s="238"/>
      <c r="MB159" s="238"/>
      <c r="MC159" s="238"/>
      <c r="MD159" s="238"/>
      <c r="ME159" s="234"/>
      <c r="MF159" s="238"/>
      <c r="MG159" s="238"/>
      <c r="MH159" s="238"/>
      <c r="MI159" s="238"/>
      <c r="MJ159" s="234"/>
      <c r="MK159" s="238"/>
      <c r="ML159" s="238"/>
      <c r="MM159" s="238"/>
      <c r="MN159" s="238"/>
      <c r="MO159" s="238"/>
      <c r="MP159" s="238"/>
      <c r="MQ159" s="239"/>
      <c r="MR159" s="238"/>
      <c r="MS159" s="238"/>
      <c r="MT159" s="238"/>
      <c r="MU159" s="238"/>
      <c r="MV159" s="238"/>
      <c r="MW159" s="238"/>
      <c r="MX159" s="238"/>
      <c r="MY159" s="238"/>
      <c r="MZ159" s="238"/>
      <c r="NA159" s="243" t="s">
        <v>1179</v>
      </c>
      <c r="NB159" s="243" t="s">
        <v>1049</v>
      </c>
      <c r="NC159" s="243" t="s">
        <v>1180</v>
      </c>
      <c r="ND159" s="243"/>
    </row>
    <row r="160" spans="1:368" s="74" customFormat="1">
      <c r="A160" s="1264"/>
      <c r="B160" s="1224" t="s">
        <v>1363</v>
      </c>
      <c r="C160" s="74" t="s">
        <v>640</v>
      </c>
      <c r="D160" s="75" t="s">
        <v>640</v>
      </c>
      <c r="E160" s="75" t="s">
        <v>640</v>
      </c>
      <c r="F160" s="75" t="s">
        <v>640</v>
      </c>
      <c r="G160" s="76" t="s">
        <v>640</v>
      </c>
      <c r="H160" s="77" t="s">
        <v>640</v>
      </c>
      <c r="I160" s="78" t="s">
        <v>640</v>
      </c>
      <c r="J160" s="18" t="s">
        <v>640</v>
      </c>
      <c r="K160" s="79" t="s">
        <v>640</v>
      </c>
      <c r="L160" s="79" t="s">
        <v>640</v>
      </c>
      <c r="M160" s="18" t="s">
        <v>640</v>
      </c>
      <c r="N160" s="18" t="s">
        <v>640</v>
      </c>
      <c r="O160" s="18" t="s">
        <v>640</v>
      </c>
      <c r="P160" s="77" t="s">
        <v>640</v>
      </c>
      <c r="Q160" s="18" t="s">
        <v>640</v>
      </c>
      <c r="R160" s="75" t="s">
        <v>299</v>
      </c>
      <c r="S160" s="80" t="s">
        <v>1285</v>
      </c>
      <c r="T160" s="81"/>
      <c r="U160" s="75"/>
      <c r="V160" s="274"/>
      <c r="W160" s="657">
        <f>COUNTIF(X160:BJ160,"&gt;0")</f>
        <v>0</v>
      </c>
      <c r="X160" s="510">
        <f t="shared" ref="X160" si="1122">COUNTA(Y160)</f>
        <v>0</v>
      </c>
      <c r="Y160" s="82"/>
      <c r="Z160" s="510">
        <f t="shared" ref="Z160" si="1123">COUNTA(AA160)</f>
        <v>0</v>
      </c>
      <c r="AA160" s="82"/>
      <c r="AB160" s="510">
        <f t="shared" ref="AB160" si="1124">COUNTA(AC160)</f>
        <v>0</v>
      </c>
      <c r="AC160" s="82"/>
      <c r="AD160" s="510">
        <f t="shared" ref="AD160" si="1125">COUNTA(AE160:AH160)</f>
        <v>0</v>
      </c>
      <c r="AE160" s="82"/>
      <c r="AF160" s="82"/>
      <c r="AG160" s="82"/>
      <c r="AH160" s="82"/>
      <c r="AI160" s="510">
        <f>COUNTA(AJ160,AL160,AN160:AX160,AZ160,BB160)</f>
        <v>0</v>
      </c>
      <c r="AJ160" s="82"/>
      <c r="AK160" s="275"/>
      <c r="AL160" s="82"/>
      <c r="AM160" s="351">
        <f>COUNTA(AN160:AX160)</f>
        <v>0</v>
      </c>
      <c r="AN160" s="82"/>
      <c r="AO160" s="82"/>
      <c r="AP160" s="82"/>
      <c r="AQ160" s="82"/>
      <c r="AR160" s="82"/>
      <c r="AS160" s="82"/>
      <c r="AT160" s="82"/>
      <c r="AU160" s="82"/>
      <c r="AV160" s="82"/>
      <c r="AW160" s="82"/>
      <c r="AX160" s="82"/>
      <c r="AY160" s="275"/>
      <c r="AZ160" s="82"/>
      <c r="BA160" s="275"/>
      <c r="BB160" s="82"/>
      <c r="BC160" s="522">
        <f t="shared" ref="BC160" si="1126">COUNTA(BD160:BE160)</f>
        <v>0</v>
      </c>
      <c r="BD160" s="82"/>
      <c r="BE160" s="82"/>
      <c r="BF160" s="522">
        <f>COUNTA(BG160:BJ160)</f>
        <v>0</v>
      </c>
      <c r="BG160" s="82"/>
      <c r="BH160" s="82"/>
      <c r="BI160" s="82"/>
      <c r="BJ160" s="82"/>
      <c r="BK160" s="657">
        <f>COUNTIF(BL160:CD160,"&gt;0")</f>
        <v>0</v>
      </c>
      <c r="BL160" s="82"/>
      <c r="BM160" s="82"/>
      <c r="BN160" s="510">
        <f>COUNTA(BO160:BQ160)</f>
        <v>0</v>
      </c>
      <c r="BO160" s="82"/>
      <c r="BP160" s="82"/>
      <c r="BQ160" s="82"/>
      <c r="BR160" s="510">
        <f>COUNTA(BS160:BT160)</f>
        <v>0</v>
      </c>
      <c r="BS160" s="82"/>
      <c r="BT160" s="82"/>
      <c r="BU160" s="510">
        <f>COUNTA(BV160)</f>
        <v>0</v>
      </c>
      <c r="BV160" s="82"/>
      <c r="BW160" s="510">
        <f>COUNTA(BX160:BY160)</f>
        <v>0</v>
      </c>
      <c r="BX160" s="82"/>
      <c r="BZ160" s="510">
        <f t="shared" ref="BZ160" si="1127">COUNTA(CA160:CD160)</f>
        <v>0</v>
      </c>
      <c r="CA160" s="82"/>
      <c r="CB160" s="82"/>
      <c r="CC160" s="82"/>
      <c r="CD160" s="82"/>
      <c r="CE160" s="657">
        <f>COUNTIF(CF160:DZ160,"&gt;0")</f>
        <v>6</v>
      </c>
      <c r="CF160" s="82"/>
      <c r="CG160" s="510">
        <f>COUNTA(CH160,CJ160:CK160,CM160:CO160,CQ160:CW160,CY160:DB160)</f>
        <v>3</v>
      </c>
      <c r="CH160" s="82"/>
      <c r="CI160" s="275"/>
      <c r="CJ160" s="82">
        <v>18.5</v>
      </c>
      <c r="CK160" s="82"/>
      <c r="CL160" s="351">
        <f>COUNTA(CM160:CO160)</f>
        <v>1</v>
      </c>
      <c r="CM160" s="82">
        <v>9</v>
      </c>
      <c r="CN160" s="82"/>
      <c r="CO160" s="82"/>
      <c r="CP160" s="351">
        <f>COUNTA(CQ160:CW160)</f>
        <v>1</v>
      </c>
      <c r="CQ160" s="82"/>
      <c r="CR160" s="82">
        <v>7</v>
      </c>
      <c r="CS160" s="82"/>
      <c r="CT160" s="82"/>
      <c r="CU160" s="82"/>
      <c r="CV160" s="82"/>
      <c r="CW160" s="82"/>
      <c r="CX160" s="351">
        <f>COUNTA(CY160:DB160)</f>
        <v>0</v>
      </c>
      <c r="CY160" s="82"/>
      <c r="CZ160" s="82"/>
      <c r="DA160" s="82"/>
      <c r="DB160" s="82"/>
      <c r="DC160" s="510">
        <f>COUNTA(DD160:DN160)</f>
        <v>0</v>
      </c>
      <c r="DD160" s="82"/>
      <c r="DE160" s="82"/>
      <c r="DF160" s="82"/>
      <c r="DG160" s="82"/>
      <c r="DH160" s="82"/>
      <c r="DI160" s="82"/>
      <c r="DJ160" s="82"/>
      <c r="DK160" s="82"/>
      <c r="DL160" s="82"/>
      <c r="DM160" s="82"/>
      <c r="DN160" s="82"/>
      <c r="DO160" s="510">
        <f>COUNTA(DP160:DR160)</f>
        <v>0</v>
      </c>
      <c r="DP160" s="82"/>
      <c r="DQ160" s="82"/>
      <c r="DR160" s="82"/>
      <c r="DS160" s="510">
        <f>COUNTA(DT160:DZ160)</f>
        <v>0</v>
      </c>
      <c r="DT160" s="82"/>
      <c r="DU160" s="82"/>
      <c r="DV160" s="82"/>
      <c r="DW160" s="82"/>
      <c r="DX160" s="82"/>
      <c r="DY160" s="82"/>
      <c r="DZ160" s="82"/>
      <c r="EA160" s="657">
        <f>COUNTIF(EB160:FM160,"&gt;0")</f>
        <v>3</v>
      </c>
      <c r="EB160" s="82"/>
      <c r="EC160" s="510">
        <f>COUNTA(EE160:EH160,EJ160,EL160:EM160,EO160,EQ160:EV160)</f>
        <v>0</v>
      </c>
      <c r="ED160" s="351">
        <f>COUNTA(EE160:EH160)</f>
        <v>0</v>
      </c>
      <c r="EE160" s="82"/>
      <c r="EF160" s="82"/>
      <c r="EG160" s="82"/>
      <c r="EH160" s="82"/>
      <c r="EI160" s="275"/>
      <c r="EJ160" s="82"/>
      <c r="EK160" s="351">
        <f>COUNTA(EL160:EM160)</f>
        <v>0</v>
      </c>
      <c r="EL160" s="82"/>
      <c r="EM160" s="82"/>
      <c r="EN160" s="275"/>
      <c r="EO160" s="82"/>
      <c r="EP160" s="351">
        <f>COUNTA(EQ160:EV160)</f>
        <v>0</v>
      </c>
      <c r="EQ160" s="82"/>
      <c r="ER160" s="82"/>
      <c r="ES160" s="82"/>
      <c r="ET160" s="82"/>
      <c r="EU160" s="82"/>
      <c r="EV160" s="82"/>
      <c r="EW160" s="510">
        <f>COUNTA(EY160:EZ160,FB160:FD160,FF160,FH160:FI160,FK160:FM160)</f>
        <v>1</v>
      </c>
      <c r="EX160" s="351">
        <f>COUNTA(EY160:EZ160)</f>
        <v>0</v>
      </c>
      <c r="EY160" s="83"/>
      <c r="EZ160" s="82"/>
      <c r="FA160" s="351">
        <f>COUNTA(FB160:FD160)</f>
        <v>1</v>
      </c>
      <c r="FB160" s="82">
        <v>35</v>
      </c>
      <c r="FC160" s="82"/>
      <c r="FD160" s="82"/>
      <c r="FE160" s="275"/>
      <c r="FF160" s="82"/>
      <c r="FG160" s="351">
        <f>COUNTA(FH160:FI160)</f>
        <v>0</v>
      </c>
      <c r="FH160" s="82"/>
      <c r="FI160" s="82"/>
      <c r="FJ160" s="351">
        <f>COUNTA(FK160:FM160)</f>
        <v>0</v>
      </c>
      <c r="FK160" s="82"/>
      <c r="FL160" s="82"/>
      <c r="FM160" s="82"/>
      <c r="FN160" s="657">
        <f>COUNTIF(FO160:GG160,"&gt;0")</f>
        <v>2</v>
      </c>
      <c r="FO160" s="82"/>
      <c r="FP160" s="510">
        <f>COUNTA(FQ160,FS160,FU160:FY160,GA160,GC160:GE160,FO160)</f>
        <v>1</v>
      </c>
      <c r="FQ160" s="82">
        <v>22</v>
      </c>
      <c r="FR160" s="275"/>
      <c r="FS160" s="82"/>
      <c r="FT160" s="351">
        <f>COUNTA(FU160:FY160)</f>
        <v>0</v>
      </c>
      <c r="FU160" s="82"/>
      <c r="FV160" s="82"/>
      <c r="FW160" s="82"/>
      <c r="FX160" s="82"/>
      <c r="FY160" s="82"/>
      <c r="FZ160" s="275"/>
      <c r="GA160" s="82"/>
      <c r="GB160" s="510">
        <f>COUNTA(GC160:GE160)</f>
        <v>0</v>
      </c>
      <c r="GC160" s="82"/>
      <c r="GD160" s="82"/>
      <c r="GE160" s="82"/>
      <c r="GF160" s="545"/>
      <c r="GG160" s="82"/>
      <c r="GH160" s="657">
        <f>COUNTIF(GI160:GR160,"&gt;0")</f>
        <v>0</v>
      </c>
      <c r="GI160" s="82"/>
      <c r="GJ160" s="510">
        <f>COUNTA(GK160)</f>
        <v>0</v>
      </c>
      <c r="GK160" s="82"/>
      <c r="GL160" s="82"/>
      <c r="GM160" s="510">
        <f>COUNTA(GN160:GR160)</f>
        <v>0</v>
      </c>
      <c r="GN160" s="82"/>
      <c r="GO160" s="82"/>
      <c r="GP160" s="82"/>
      <c r="GQ160" s="82"/>
      <c r="GR160" s="82"/>
      <c r="GS160" s="657">
        <f>COUNTIF(GT160:HZ160,"&gt;0")</f>
        <v>0</v>
      </c>
      <c r="GT160" s="82"/>
      <c r="GU160" s="510">
        <f t="shared" ref="GU160" si="1128">COUNTA(GW160:GX160,GZ160:HG160)</f>
        <v>0</v>
      </c>
      <c r="GV160" s="351">
        <f>COUNTA(GW160:GX160)</f>
        <v>0</v>
      </c>
      <c r="GW160" s="82"/>
      <c r="GX160" s="82"/>
      <c r="GY160" s="351">
        <f>COUNTA(GZ160:HG160)</f>
        <v>0</v>
      </c>
      <c r="GZ160" s="82"/>
      <c r="HA160" s="82"/>
      <c r="HB160" s="82"/>
      <c r="HC160" s="82"/>
      <c r="HD160" s="82"/>
      <c r="HE160" s="82"/>
      <c r="HF160" s="82"/>
      <c r="HG160" s="82"/>
      <c r="HH160" s="510">
        <f>COUNTA(HI160:HN160)</f>
        <v>0</v>
      </c>
      <c r="HI160" s="82"/>
      <c r="HJ160" s="82"/>
      <c r="HK160" s="82"/>
      <c r="HL160" s="82"/>
      <c r="HM160" s="82"/>
      <c r="HN160" s="82"/>
      <c r="HO160" s="510">
        <f>COUNTA(HQ160:HS160,HU160:HX160,HZ160)</f>
        <v>0</v>
      </c>
      <c r="HP160" s="351">
        <f>COUNTA(HQ160:HS160)</f>
        <v>0</v>
      </c>
      <c r="HQ160" s="82"/>
      <c r="HR160" s="82"/>
      <c r="HS160" s="82"/>
      <c r="HT160" s="351">
        <f>COUNTA(HU160:HX160)</f>
        <v>0</v>
      </c>
      <c r="HU160" s="82"/>
      <c r="HV160" s="82"/>
      <c r="HW160" s="82"/>
      <c r="HX160" s="82"/>
      <c r="HY160" s="275"/>
      <c r="HZ160" s="82"/>
      <c r="IA160" s="657">
        <f>COUNTIF(IB160:IJ160,"&gt;0")</f>
        <v>0</v>
      </c>
      <c r="IB160" s="510">
        <f>COUNTA(IC160:IJ160)</f>
        <v>0</v>
      </c>
      <c r="IC160" s="82"/>
      <c r="ID160" s="82"/>
      <c r="IE160" s="82"/>
      <c r="IF160" s="82"/>
      <c r="IG160" s="82"/>
      <c r="IH160" s="82"/>
      <c r="II160" s="82"/>
      <c r="IJ160" s="82"/>
      <c r="IK160" s="657">
        <f>COUNTIF(IL160:IR160,"&gt;0")</f>
        <v>0</v>
      </c>
      <c r="IL160" s="510">
        <f>COUNTA(IM160:IR160)</f>
        <v>0</v>
      </c>
      <c r="IM160" s="82"/>
      <c r="IN160" s="82"/>
      <c r="IO160" s="82"/>
      <c r="IP160" s="82"/>
      <c r="IQ160" s="82"/>
      <c r="IR160" s="82"/>
      <c r="IS160" s="657">
        <f>COUNTIF(IT160:JN160,"&gt;0")</f>
        <v>0</v>
      </c>
      <c r="IT160" s="82"/>
      <c r="IU160" s="82"/>
      <c r="IV160" s="510">
        <f>COUNTA(IW160:IX160,IZ160:JA160,JC160:JE160,JG160)</f>
        <v>0</v>
      </c>
      <c r="IW160" s="82"/>
      <c r="IX160" s="82"/>
      <c r="IY160" s="275"/>
      <c r="IZ160" s="82"/>
      <c r="JA160" s="82"/>
      <c r="JB160" s="275"/>
      <c r="JC160" s="82"/>
      <c r="JD160" s="82"/>
      <c r="JE160" s="82"/>
      <c r="JF160" s="275"/>
      <c r="JG160" s="82"/>
      <c r="JH160" s="510">
        <f>COUNTA(JI160:JL160)</f>
        <v>0</v>
      </c>
      <c r="JI160" s="82"/>
      <c r="JJ160" s="82"/>
      <c r="JK160" s="82"/>
      <c r="JL160" s="82"/>
      <c r="JM160" s="510">
        <f>COUNTA(JN160)</f>
        <v>0</v>
      </c>
      <c r="JN160" s="82"/>
      <c r="JO160" s="544"/>
      <c r="JP160" s="657">
        <f>COUNTIF(JQ160:KT160,"&gt;0")</f>
        <v>0</v>
      </c>
      <c r="JQ160" s="510">
        <f t="shared" ref="JQ160" si="1129">COUNTA(JR160:JU160)</f>
        <v>0</v>
      </c>
      <c r="JR160" s="82"/>
      <c r="JS160" s="82"/>
      <c r="JT160" s="82"/>
      <c r="JU160" s="82"/>
      <c r="JV160" s="82"/>
      <c r="JW160" s="82"/>
      <c r="JX160" s="82"/>
      <c r="JY160" s="82"/>
      <c r="JZ160" s="82"/>
      <c r="KA160" s="82"/>
      <c r="KB160" s="82"/>
      <c r="KC160" s="82"/>
      <c r="KD160" s="510">
        <f>COUNTA(KE160:KG160)</f>
        <v>0</v>
      </c>
      <c r="KE160" s="82"/>
      <c r="KF160" s="82"/>
      <c r="KG160" s="82"/>
      <c r="KH160" s="510">
        <f>COUNTA(KI160:KL160)</f>
        <v>0</v>
      </c>
      <c r="KI160" s="82"/>
      <c r="KJ160" s="82"/>
      <c r="KK160" s="82"/>
      <c r="KL160" s="82"/>
      <c r="KM160" s="510">
        <f>COUNTA(KN160:KP160)</f>
        <v>0</v>
      </c>
      <c r="KN160" s="82"/>
      <c r="KO160" s="82"/>
      <c r="KP160" s="82"/>
      <c r="KQ160" s="510">
        <f>COUNTA(KR160:KS160)</f>
        <v>0</v>
      </c>
      <c r="KR160" s="82"/>
      <c r="KS160" s="82"/>
      <c r="KT160" s="82"/>
      <c r="KU160" s="657">
        <f>COUNTIF(KV160:MP160,"&gt;0")</f>
        <v>0</v>
      </c>
      <c r="KV160" s="510">
        <f>COUNTA(KW160:LA160)</f>
        <v>0</v>
      </c>
      <c r="KW160" s="82"/>
      <c r="KX160" s="82"/>
      <c r="KY160" s="82"/>
      <c r="KZ160" s="82"/>
      <c r="LA160" s="82"/>
      <c r="LB160" s="510">
        <f>COUNTA(LC160:LE160,LG160:LI160)</f>
        <v>0</v>
      </c>
      <c r="LC160" s="82"/>
      <c r="LD160" s="82"/>
      <c r="LE160" s="82"/>
      <c r="LF160" s="351">
        <f>COUNTA(LG160:LI160)</f>
        <v>0</v>
      </c>
      <c r="LG160" s="82"/>
      <c r="LH160" s="82"/>
      <c r="LI160" s="82"/>
      <c r="LJ160" s="510">
        <f>COUNTA(LK160:LX160)</f>
        <v>0</v>
      </c>
      <c r="LK160" s="82"/>
      <c r="LL160" s="82"/>
      <c r="LM160" s="82"/>
      <c r="LN160" s="82"/>
      <c r="LO160" s="82"/>
      <c r="LP160" s="82"/>
      <c r="LQ160" s="82"/>
      <c r="LR160" s="82"/>
      <c r="LS160" s="82"/>
      <c r="LT160" s="82"/>
      <c r="LU160" s="82"/>
      <c r="LV160" s="82"/>
      <c r="LW160" s="82"/>
      <c r="LX160" s="82"/>
      <c r="LY160" s="510">
        <f>COUNTA(LZ160:MD160)</f>
        <v>0</v>
      </c>
      <c r="LZ160" s="82"/>
      <c r="MA160" s="82"/>
      <c r="MB160" s="82"/>
      <c r="MC160" s="82"/>
      <c r="MD160" s="82"/>
      <c r="ME160" s="510">
        <f>COUNTA(MF160:MI160)</f>
        <v>0</v>
      </c>
      <c r="MF160" s="82"/>
      <c r="MG160" s="82"/>
      <c r="MH160" s="82"/>
      <c r="MI160" s="82"/>
      <c r="MJ160" s="510">
        <f>COUNTA(MK160:MP160)</f>
        <v>0</v>
      </c>
      <c r="MK160" s="82"/>
      <c r="ML160" s="82"/>
      <c r="MM160" s="82"/>
      <c r="MN160" s="82"/>
      <c r="MO160" s="82"/>
      <c r="MP160" s="82"/>
      <c r="MQ160" s="276"/>
      <c r="MR160" s="82"/>
      <c r="MS160" s="82"/>
      <c r="MT160" s="82"/>
      <c r="MU160" s="82"/>
      <c r="MV160" s="82"/>
      <c r="MW160" s="82"/>
      <c r="MX160" s="82"/>
      <c r="MY160" s="82"/>
      <c r="MZ160" s="82"/>
      <c r="NA160" s="75"/>
      <c r="NB160" s="75"/>
      <c r="NC160" s="75"/>
      <c r="ND160" s="75"/>
    </row>
    <row r="161" spans="1:368" s="240" customFormat="1" ht="15">
      <c r="A161" s="1259">
        <v>113</v>
      </c>
      <c r="B161" s="1226" t="s">
        <v>595</v>
      </c>
      <c r="C161" s="582">
        <v>2021</v>
      </c>
      <c r="D161" s="243" t="s">
        <v>119</v>
      </c>
      <c r="E161" s="243" t="s">
        <v>23</v>
      </c>
      <c r="F161" s="243" t="s">
        <v>24</v>
      </c>
      <c r="G161" s="244">
        <v>174</v>
      </c>
      <c r="H161" s="245">
        <v>0.51100000000000001</v>
      </c>
      <c r="I161" s="246" t="s">
        <v>296</v>
      </c>
      <c r="J161" s="242" t="s">
        <v>596</v>
      </c>
      <c r="K161" s="583" t="s">
        <v>105</v>
      </c>
      <c r="L161" s="583" t="s">
        <v>28</v>
      </c>
      <c r="M161" s="585" t="s">
        <v>334</v>
      </c>
      <c r="N161" s="242" t="s">
        <v>534</v>
      </c>
      <c r="O161" s="242" t="s">
        <v>597</v>
      </c>
      <c r="P161" s="245">
        <v>0.47699999999999998</v>
      </c>
      <c r="Q161" s="242" t="s">
        <v>598</v>
      </c>
      <c r="R161" s="243"/>
      <c r="S161" s="248" t="s">
        <v>599</v>
      </c>
      <c r="T161" s="248" t="s">
        <v>301</v>
      </c>
      <c r="U161" s="586" t="s">
        <v>165</v>
      </c>
      <c r="V161" s="230"/>
      <c r="W161" s="370"/>
      <c r="X161" s="232"/>
      <c r="Y161" s="238"/>
      <c r="Z161" s="494"/>
      <c r="AA161" s="238"/>
      <c r="AB161" s="494"/>
      <c r="AC161" s="238"/>
      <c r="AD161" s="327"/>
      <c r="AE161" s="238"/>
      <c r="AF161" s="238"/>
      <c r="AG161" s="238"/>
      <c r="AH161" s="238"/>
      <c r="AI161" s="492"/>
      <c r="AJ161" s="238"/>
      <c r="AK161" s="235"/>
      <c r="AL161" s="238"/>
      <c r="AM161" s="648"/>
      <c r="AN161" s="238"/>
      <c r="AO161" s="238"/>
      <c r="AP161" s="238"/>
      <c r="AQ161" s="238"/>
      <c r="AR161" s="238"/>
      <c r="AS161" s="238"/>
      <c r="AT161" s="238"/>
      <c r="AU161" s="238"/>
      <c r="AV161" s="238"/>
      <c r="AW161" s="238"/>
      <c r="AX161" s="238"/>
      <c r="AY161" s="235"/>
      <c r="AZ161" s="238"/>
      <c r="BA161" s="235"/>
      <c r="BB161" s="238"/>
      <c r="BC161" s="234"/>
      <c r="BD161" s="238"/>
      <c r="BE161" s="238"/>
      <c r="BF161" s="234"/>
      <c r="BG161" s="238"/>
      <c r="BH161" s="238"/>
      <c r="BI161" s="238"/>
      <c r="BJ161" s="238"/>
      <c r="BK161" s="623"/>
      <c r="BL161" s="238"/>
      <c r="BM161" s="238"/>
      <c r="BN161" s="234"/>
      <c r="BO161" s="238"/>
      <c r="BP161" s="238"/>
      <c r="BQ161" s="238"/>
      <c r="BR161" s="234"/>
      <c r="BS161" s="238"/>
      <c r="BT161" s="238"/>
      <c r="BU161" s="234"/>
      <c r="BV161" s="238"/>
      <c r="BW161" s="234"/>
      <c r="BX161" s="238"/>
      <c r="BZ161" s="234"/>
      <c r="CA161" s="238"/>
      <c r="CB161" s="238"/>
      <c r="CC161" s="238"/>
      <c r="CD161" s="238"/>
      <c r="CE161" s="370"/>
      <c r="CF161" s="238"/>
      <c r="CG161" s="234"/>
      <c r="CH161" s="238"/>
      <c r="CI161" s="235"/>
      <c r="CJ161" s="238">
        <v>18</v>
      </c>
      <c r="CK161" s="238"/>
      <c r="CL161" s="235"/>
      <c r="CM161" s="238">
        <v>9</v>
      </c>
      <c r="CN161" s="238"/>
      <c r="CO161" s="238"/>
      <c r="CP161" s="235"/>
      <c r="CQ161" s="238"/>
      <c r="CR161" s="238">
        <v>7</v>
      </c>
      <c r="CS161" s="238"/>
      <c r="CT161" s="238"/>
      <c r="CU161" s="238"/>
      <c r="CV161" s="238"/>
      <c r="CW161" s="238"/>
      <c r="CX161" s="235"/>
      <c r="CY161" s="249"/>
      <c r="CZ161" s="238"/>
      <c r="DA161" s="238"/>
      <c r="DB161" s="238"/>
      <c r="DC161" s="234"/>
      <c r="DD161" s="238"/>
      <c r="DE161" s="238"/>
      <c r="DF161" s="238"/>
      <c r="DG161" s="238"/>
      <c r="DH161" s="238"/>
      <c r="DI161" s="238"/>
      <c r="DJ161" s="238"/>
      <c r="DK161" s="238"/>
      <c r="DL161" s="238"/>
      <c r="DM161" s="238"/>
      <c r="DN161" s="238"/>
      <c r="DO161" s="234"/>
      <c r="DP161" s="238"/>
      <c r="DQ161" s="238"/>
      <c r="DR161" s="238"/>
      <c r="DS161" s="234"/>
      <c r="DT161" s="238"/>
      <c r="DU161" s="238"/>
      <c r="DV161" s="238"/>
      <c r="DW161" s="238"/>
      <c r="DX161" s="238"/>
      <c r="DY161" s="238"/>
      <c r="DZ161" s="238"/>
      <c r="EA161" s="370"/>
      <c r="EB161" s="238"/>
      <c r="EC161" s="234"/>
      <c r="ED161" s="235"/>
      <c r="EE161" s="238"/>
      <c r="EF161" s="238"/>
      <c r="EG161" s="238"/>
      <c r="EH161" s="238"/>
      <c r="EI161" s="235"/>
      <c r="EJ161" s="238"/>
      <c r="EK161" s="235"/>
      <c r="EL161" s="238"/>
      <c r="EM161" s="238"/>
      <c r="EN161" s="235"/>
      <c r="EO161" s="238"/>
      <c r="EP161" s="343"/>
      <c r="EQ161" s="238"/>
      <c r="ER161" s="238"/>
      <c r="ES161" s="238"/>
      <c r="ET161" s="238"/>
      <c r="EU161" s="238"/>
      <c r="EV161" s="238"/>
      <c r="EW161" s="234"/>
      <c r="EX161" s="235"/>
      <c r="EY161" s="238"/>
      <c r="EZ161" s="238"/>
      <c r="FA161" s="235"/>
      <c r="FB161" s="249">
        <v>35.1</v>
      </c>
      <c r="FC161" s="238"/>
      <c r="FD161" s="238"/>
      <c r="FE161" s="235"/>
      <c r="FF161" s="238"/>
      <c r="FG161" s="235"/>
      <c r="FH161" s="238"/>
      <c r="FI161" s="238"/>
      <c r="FJ161" s="235"/>
      <c r="FK161" s="238"/>
      <c r="FL161" s="238"/>
      <c r="FM161" s="238"/>
      <c r="FN161" s="606"/>
      <c r="FO161" s="238"/>
      <c r="FP161" s="234"/>
      <c r="FQ161" s="238">
        <v>22</v>
      </c>
      <c r="FR161" s="235"/>
      <c r="FS161" s="238"/>
      <c r="FT161" s="235"/>
      <c r="FU161" s="238"/>
      <c r="FV161" s="238"/>
      <c r="FW161" s="238"/>
      <c r="FX161" s="238"/>
      <c r="FY161" s="238"/>
      <c r="FZ161" s="235"/>
      <c r="GA161" s="238"/>
      <c r="GB161" s="234"/>
      <c r="GC161" s="238"/>
      <c r="GD161" s="238"/>
      <c r="GE161" s="238"/>
      <c r="GF161" s="234"/>
      <c r="GG161" s="238"/>
      <c r="GH161" s="370"/>
      <c r="GI161" s="238"/>
      <c r="GJ161" s="234"/>
      <c r="GK161" s="238"/>
      <c r="GL161" s="238"/>
      <c r="GM161" s="234"/>
      <c r="GN161" s="238"/>
      <c r="GO161" s="238"/>
      <c r="GP161" s="238"/>
      <c r="GQ161" s="238"/>
      <c r="GR161" s="238"/>
      <c r="GS161" s="370"/>
      <c r="GT161" s="238"/>
      <c r="GU161" s="234"/>
      <c r="GV161" s="235"/>
      <c r="GW161" s="238"/>
      <c r="GX161" s="238"/>
      <c r="GY161" s="235"/>
      <c r="GZ161" s="238"/>
      <c r="HA161" s="238"/>
      <c r="HB161" s="238"/>
      <c r="HC161" s="238"/>
      <c r="HD161" s="238"/>
      <c r="HE161" s="238"/>
      <c r="HF161" s="238"/>
      <c r="HG161" s="238"/>
      <c r="HH161" s="234"/>
      <c r="HI161" s="238"/>
      <c r="HJ161" s="238"/>
      <c r="HK161" s="238"/>
      <c r="HL161" s="238"/>
      <c r="HM161" s="238"/>
      <c r="HN161" s="238"/>
      <c r="HO161" s="234"/>
      <c r="HP161" s="235"/>
      <c r="HQ161" s="238"/>
      <c r="HR161" s="238"/>
      <c r="HS161" s="238"/>
      <c r="HT161" s="235"/>
      <c r="HU161" s="238"/>
      <c r="HV161" s="238"/>
      <c r="HW161" s="238"/>
      <c r="HX161" s="238"/>
      <c r="HY161" s="235"/>
      <c r="HZ161" s="238"/>
      <c r="IA161" s="370"/>
      <c r="IB161" s="234"/>
      <c r="IC161" s="238"/>
      <c r="ID161" s="238"/>
      <c r="IE161" s="238"/>
      <c r="IF161" s="238"/>
      <c r="IG161" s="238"/>
      <c r="IH161" s="238"/>
      <c r="II161" s="238"/>
      <c r="IJ161" s="238"/>
      <c r="IK161" s="370"/>
      <c r="IL161" s="234"/>
      <c r="IM161" s="238"/>
      <c r="IN161" s="238"/>
      <c r="IO161" s="238"/>
      <c r="IP161" s="238"/>
      <c r="IQ161" s="238"/>
      <c r="IR161" s="238"/>
      <c r="IS161" s="370"/>
      <c r="IT161" s="238"/>
      <c r="IU161" s="238"/>
      <c r="IV161" s="234"/>
      <c r="IW161" s="238"/>
      <c r="IX161" s="238"/>
      <c r="IY161" s="235"/>
      <c r="IZ161" s="238"/>
      <c r="JA161" s="238"/>
      <c r="JB161" s="235"/>
      <c r="JC161" s="238"/>
      <c r="JD161" s="238"/>
      <c r="JE161" s="238"/>
      <c r="JF161" s="235"/>
      <c r="JG161" s="238"/>
      <c r="JH161" s="234"/>
      <c r="JI161" s="238"/>
      <c r="JJ161" s="238"/>
      <c r="JK161" s="238"/>
      <c r="JL161" s="238"/>
      <c r="JM161" s="234"/>
      <c r="JN161" s="238"/>
      <c r="JO161" s="427"/>
      <c r="JP161" s="370"/>
      <c r="JQ161" s="234"/>
      <c r="JR161" s="587"/>
      <c r="JS161" s="238"/>
      <c r="JT161" s="238"/>
      <c r="JU161" s="238"/>
      <c r="JV161" s="238"/>
      <c r="JW161" s="238"/>
      <c r="JX161" s="238"/>
      <c r="JY161" s="238"/>
      <c r="JZ161" s="238"/>
      <c r="KA161" s="238"/>
      <c r="KB161" s="238"/>
      <c r="KC161" s="238"/>
      <c r="KD161" s="234"/>
      <c r="KE161" s="238"/>
      <c r="KF161" s="238"/>
      <c r="KG161" s="238"/>
      <c r="KH161" s="234"/>
      <c r="KI161" s="238"/>
      <c r="KJ161" s="238"/>
      <c r="KK161" s="238"/>
      <c r="KL161" s="238"/>
      <c r="KM161" s="234"/>
      <c r="KN161" s="238"/>
      <c r="KO161" s="238"/>
      <c r="KP161" s="238"/>
      <c r="KQ161" s="234"/>
      <c r="KR161" s="238"/>
      <c r="KS161" s="238"/>
      <c r="KT161" s="238"/>
      <c r="KU161" s="231"/>
      <c r="KV161" s="234"/>
      <c r="KW161" s="238"/>
      <c r="KX161" s="238"/>
      <c r="KY161" s="238"/>
      <c r="KZ161" s="238"/>
      <c r="LA161" s="238"/>
      <c r="LB161" s="234"/>
      <c r="LC161" s="238"/>
      <c r="LD161" s="238"/>
      <c r="LE161" s="238"/>
      <c r="LF161" s="235"/>
      <c r="LG161" s="238"/>
      <c r="LH161" s="238"/>
      <c r="LI161" s="238"/>
      <c r="LJ161" s="234"/>
      <c r="LK161" s="238"/>
      <c r="LL161" s="238"/>
      <c r="LM161" s="238"/>
      <c r="LN161" s="238"/>
      <c r="LO161" s="238"/>
      <c r="LP161" s="238"/>
      <c r="LQ161" s="238"/>
      <c r="LR161" s="238"/>
      <c r="LS161" s="238"/>
      <c r="LT161" s="238"/>
      <c r="LU161" s="238"/>
      <c r="LV161" s="238"/>
      <c r="LW161" s="238"/>
      <c r="LX161" s="238"/>
      <c r="LY161" s="234"/>
      <c r="LZ161" s="238"/>
      <c r="MA161" s="238"/>
      <c r="MB161" s="238"/>
      <c r="MC161" s="238"/>
      <c r="MD161" s="238"/>
      <c r="ME161" s="234"/>
      <c r="MF161" s="238"/>
      <c r="MG161" s="238"/>
      <c r="MH161" s="238"/>
      <c r="MI161" s="238"/>
      <c r="MJ161" s="234"/>
      <c r="MK161" s="238"/>
      <c r="ML161" s="238"/>
      <c r="MM161" s="238"/>
      <c r="MN161" s="238"/>
      <c r="MO161" s="238"/>
      <c r="MP161" s="238"/>
      <c r="MQ161" s="239"/>
      <c r="MR161" s="238"/>
      <c r="MS161" s="238"/>
      <c r="MT161" s="238"/>
      <c r="MU161" s="238"/>
      <c r="MV161" s="238"/>
      <c r="MW161" s="238"/>
      <c r="MX161" s="238"/>
      <c r="MY161" s="238"/>
      <c r="MZ161" s="238"/>
      <c r="NA161" s="243" t="s">
        <v>1181</v>
      </c>
      <c r="NB161" s="243" t="s">
        <v>1182</v>
      </c>
      <c r="NC161" s="243" t="s">
        <v>1183</v>
      </c>
      <c r="ND161" s="243"/>
    </row>
    <row r="162" spans="1:368" s="240" customFormat="1" ht="15">
      <c r="A162" s="1259">
        <v>114</v>
      </c>
      <c r="B162" s="1226" t="s">
        <v>600</v>
      </c>
      <c r="C162" s="582">
        <v>2021</v>
      </c>
      <c r="D162" s="243" t="s">
        <v>119</v>
      </c>
      <c r="E162" s="243" t="s">
        <v>23</v>
      </c>
      <c r="F162" s="243" t="s">
        <v>24</v>
      </c>
      <c r="G162" s="244">
        <v>188</v>
      </c>
      <c r="H162" s="245">
        <v>0.505</v>
      </c>
      <c r="I162" s="246" t="s">
        <v>296</v>
      </c>
      <c r="J162" s="242" t="s">
        <v>601</v>
      </c>
      <c r="K162" s="583" t="s">
        <v>105</v>
      </c>
      <c r="L162" s="583" t="s">
        <v>28</v>
      </c>
      <c r="M162" s="585" t="s">
        <v>602</v>
      </c>
      <c r="N162" s="242" t="s">
        <v>566</v>
      </c>
      <c r="O162" s="242" t="s">
        <v>603</v>
      </c>
      <c r="P162" s="245">
        <v>0.47899999999999998</v>
      </c>
      <c r="Q162" s="242" t="s">
        <v>604</v>
      </c>
      <c r="R162" s="243"/>
      <c r="S162" s="248" t="s">
        <v>605</v>
      </c>
      <c r="T162" s="248" t="s">
        <v>301</v>
      </c>
      <c r="U162" s="586" t="s">
        <v>165</v>
      </c>
      <c r="V162" s="230"/>
      <c r="W162" s="370"/>
      <c r="X162" s="232"/>
      <c r="Y162" s="238"/>
      <c r="Z162" s="494"/>
      <c r="AA162" s="238"/>
      <c r="AB162" s="494"/>
      <c r="AC162" s="238"/>
      <c r="AD162" s="327"/>
      <c r="AE162" s="238"/>
      <c r="AF162" s="238"/>
      <c r="AG162" s="238"/>
      <c r="AH162" s="238"/>
      <c r="AI162" s="492"/>
      <c r="AJ162" s="238"/>
      <c r="AK162" s="235"/>
      <c r="AL162" s="238"/>
      <c r="AM162" s="648"/>
      <c r="AN162" s="238"/>
      <c r="AO162" s="238"/>
      <c r="AP162" s="238"/>
      <c r="AQ162" s="238"/>
      <c r="AR162" s="238"/>
      <c r="AS162" s="238"/>
      <c r="AT162" s="238"/>
      <c r="AU162" s="238"/>
      <c r="AV162" s="238"/>
      <c r="AW162" s="238"/>
      <c r="AX162" s="238"/>
      <c r="AY162" s="235"/>
      <c r="AZ162" s="238"/>
      <c r="BA162" s="235"/>
      <c r="BB162" s="238"/>
      <c r="BC162" s="234"/>
      <c r="BD162" s="238"/>
      <c r="BE162" s="238"/>
      <c r="BF162" s="234"/>
      <c r="BG162" s="238"/>
      <c r="BH162" s="238"/>
      <c r="BI162" s="238"/>
      <c r="BJ162" s="238"/>
      <c r="BK162" s="623"/>
      <c r="BL162" s="238"/>
      <c r="BM162" s="238"/>
      <c r="BN162" s="234"/>
      <c r="BO162" s="238"/>
      <c r="BP162" s="238"/>
      <c r="BQ162" s="238"/>
      <c r="BR162" s="234"/>
      <c r="BS162" s="238"/>
      <c r="BT162" s="238"/>
      <c r="BU162" s="234"/>
      <c r="BV162" s="238"/>
      <c r="BW162" s="234"/>
      <c r="BX162" s="238"/>
      <c r="BZ162" s="234"/>
      <c r="CA162" s="238"/>
      <c r="CB162" s="238"/>
      <c r="CC162" s="238"/>
      <c r="CD162" s="238"/>
      <c r="CE162" s="370"/>
      <c r="CF162" s="238"/>
      <c r="CG162" s="234"/>
      <c r="CH162" s="238"/>
      <c r="CI162" s="235"/>
      <c r="CJ162" s="249">
        <v>18.600000000000001</v>
      </c>
      <c r="CK162" s="238"/>
      <c r="CL162" s="235"/>
      <c r="CM162" s="238"/>
      <c r="CN162" s="238"/>
      <c r="CO162" s="238"/>
      <c r="CP162" s="235"/>
      <c r="CQ162" s="238"/>
      <c r="CR162" s="238"/>
      <c r="CS162" s="238"/>
      <c r="CT162" s="238"/>
      <c r="CU162" s="238"/>
      <c r="CV162" s="238"/>
      <c r="CW162" s="238"/>
      <c r="CX162" s="235"/>
      <c r="CY162" s="238"/>
      <c r="CZ162" s="238"/>
      <c r="DA162" s="238"/>
      <c r="DB162" s="238"/>
      <c r="DC162" s="234"/>
      <c r="DD162" s="238"/>
      <c r="DE162" s="238"/>
      <c r="DF162" s="238"/>
      <c r="DG162" s="238"/>
      <c r="DH162" s="238"/>
      <c r="DI162" s="238"/>
      <c r="DJ162" s="238"/>
      <c r="DK162" s="238"/>
      <c r="DL162" s="238"/>
      <c r="DM162" s="238"/>
      <c r="DN162" s="238"/>
      <c r="DO162" s="234"/>
      <c r="DP162" s="238"/>
      <c r="DQ162" s="238"/>
      <c r="DR162" s="238"/>
      <c r="DS162" s="234"/>
      <c r="DT162" s="238"/>
      <c r="DU162" s="238"/>
      <c r="DV162" s="238"/>
      <c r="DW162" s="238"/>
      <c r="DX162" s="238"/>
      <c r="DY162" s="238"/>
      <c r="DZ162" s="238"/>
      <c r="EA162" s="370"/>
      <c r="EB162" s="238"/>
      <c r="EC162" s="234"/>
      <c r="ED162" s="235"/>
      <c r="EE162" s="238"/>
      <c r="EF162" s="238"/>
      <c r="EG162" s="238"/>
      <c r="EH162" s="238"/>
      <c r="EI162" s="235"/>
      <c r="EJ162" s="238"/>
      <c r="EK162" s="235"/>
      <c r="EL162" s="238"/>
      <c r="EM162" s="238"/>
      <c r="EN162" s="235"/>
      <c r="EO162" s="238"/>
      <c r="EP162" s="343"/>
      <c r="EQ162" s="238"/>
      <c r="ER162" s="238"/>
      <c r="ES162" s="238"/>
      <c r="ET162" s="238"/>
      <c r="EU162" s="238"/>
      <c r="EV162" s="238"/>
      <c r="EW162" s="234"/>
      <c r="EX162" s="235"/>
      <c r="EY162" s="238"/>
      <c r="EZ162" s="238"/>
      <c r="FA162" s="235"/>
      <c r="FB162" s="238"/>
      <c r="FC162" s="238"/>
      <c r="FD162" s="238"/>
      <c r="FE162" s="235"/>
      <c r="FF162" s="238"/>
      <c r="FG162" s="235"/>
      <c r="FH162" s="238"/>
      <c r="FI162" s="238"/>
      <c r="FJ162" s="235"/>
      <c r="FK162" s="238"/>
      <c r="FL162" s="238"/>
      <c r="FM162" s="238"/>
      <c r="FN162" s="606"/>
      <c r="FO162" s="238"/>
      <c r="FP162" s="234"/>
      <c r="FQ162" s="238"/>
      <c r="FR162" s="235"/>
      <c r="FS162" s="238"/>
      <c r="FT162" s="235"/>
      <c r="FU162" s="238"/>
      <c r="FV162" s="238"/>
      <c r="FW162" s="238"/>
      <c r="FX162" s="238"/>
      <c r="FY162" s="238"/>
      <c r="FZ162" s="235"/>
      <c r="GA162" s="238"/>
      <c r="GB162" s="234"/>
      <c r="GC162" s="238"/>
      <c r="GD162" s="238"/>
      <c r="GE162" s="238"/>
      <c r="GF162" s="234"/>
      <c r="GG162" s="238"/>
      <c r="GH162" s="370"/>
      <c r="GI162" s="238"/>
      <c r="GJ162" s="234"/>
      <c r="GK162" s="238"/>
      <c r="GL162" s="238"/>
      <c r="GM162" s="234"/>
      <c r="GN162" s="238"/>
      <c r="GO162" s="238"/>
      <c r="GP162" s="238"/>
      <c r="GQ162" s="238"/>
      <c r="GR162" s="238"/>
      <c r="GS162" s="370"/>
      <c r="GT162" s="238"/>
      <c r="GU162" s="234"/>
      <c r="GV162" s="235"/>
      <c r="GW162" s="238"/>
      <c r="GX162" s="238"/>
      <c r="GY162" s="235"/>
      <c r="GZ162" s="238"/>
      <c r="HA162" s="238"/>
      <c r="HB162" s="238"/>
      <c r="HC162" s="238"/>
      <c r="HD162" s="238"/>
      <c r="HE162" s="238"/>
      <c r="HF162" s="238"/>
      <c r="HG162" s="238"/>
      <c r="HH162" s="234"/>
      <c r="HI162" s="238"/>
      <c r="HJ162" s="238"/>
      <c r="HK162" s="238"/>
      <c r="HL162" s="238"/>
      <c r="HM162" s="238"/>
      <c r="HN162" s="238"/>
      <c r="HO162" s="234"/>
      <c r="HP162" s="235"/>
      <c r="HQ162" s="238"/>
      <c r="HR162" s="238"/>
      <c r="HS162" s="238"/>
      <c r="HT162" s="235"/>
      <c r="HU162" s="238"/>
      <c r="HV162" s="238"/>
      <c r="HW162" s="238"/>
      <c r="HX162" s="238"/>
      <c r="HY162" s="235"/>
      <c r="HZ162" s="238"/>
      <c r="IA162" s="370"/>
      <c r="IB162" s="234"/>
      <c r="IC162" s="238"/>
      <c r="ID162" s="238"/>
      <c r="IE162" s="238"/>
      <c r="IF162" s="238"/>
      <c r="IG162" s="238"/>
      <c r="IH162" s="238"/>
      <c r="II162" s="238"/>
      <c r="IJ162" s="238"/>
      <c r="IK162" s="370"/>
      <c r="IL162" s="234"/>
      <c r="IM162" s="238"/>
      <c r="IN162" s="238"/>
      <c r="IO162" s="238"/>
      <c r="IP162" s="238"/>
      <c r="IQ162" s="238"/>
      <c r="IR162" s="238"/>
      <c r="IS162" s="370"/>
      <c r="IT162" s="238"/>
      <c r="IU162" s="238"/>
      <c r="IV162" s="234"/>
      <c r="IW162" s="238"/>
      <c r="IX162" s="238"/>
      <c r="IY162" s="235"/>
      <c r="IZ162" s="238"/>
      <c r="JA162" s="238"/>
      <c r="JB162" s="235"/>
      <c r="JC162" s="238"/>
      <c r="JD162" s="238"/>
      <c r="JE162" s="238"/>
      <c r="JF162" s="235"/>
      <c r="JG162" s="238"/>
      <c r="JH162" s="234"/>
      <c r="JI162" s="238"/>
      <c r="JJ162" s="238"/>
      <c r="JK162" s="238"/>
      <c r="JL162" s="238"/>
      <c r="JM162" s="234"/>
      <c r="JN162" s="238"/>
      <c r="JO162" s="427"/>
      <c r="JP162" s="370"/>
      <c r="JQ162" s="234"/>
      <c r="JR162" s="587"/>
      <c r="JS162" s="238"/>
      <c r="JT162" s="238"/>
      <c r="JU162" s="238"/>
      <c r="JV162" s="238"/>
      <c r="JW162" s="238"/>
      <c r="JX162" s="238"/>
      <c r="JY162" s="238"/>
      <c r="JZ162" s="238"/>
      <c r="KA162" s="238"/>
      <c r="KB162" s="238"/>
      <c r="KC162" s="238"/>
      <c r="KD162" s="234"/>
      <c r="KE162" s="238"/>
      <c r="KF162" s="238"/>
      <c r="KG162" s="238"/>
      <c r="KH162" s="234"/>
      <c r="KI162" s="238"/>
      <c r="KJ162" s="238"/>
      <c r="KK162" s="238"/>
      <c r="KL162" s="238"/>
      <c r="KM162" s="234"/>
      <c r="KN162" s="238"/>
      <c r="KO162" s="238"/>
      <c r="KP162" s="238"/>
      <c r="KQ162" s="234"/>
      <c r="KR162" s="238"/>
      <c r="KS162" s="238"/>
      <c r="KT162" s="238"/>
      <c r="KU162" s="231"/>
      <c r="KV162" s="234"/>
      <c r="KW162" s="238"/>
      <c r="KX162" s="238"/>
      <c r="KY162" s="238"/>
      <c r="KZ162" s="238"/>
      <c r="LA162" s="238"/>
      <c r="LB162" s="234"/>
      <c r="LC162" s="238"/>
      <c r="LD162" s="238"/>
      <c r="LE162" s="238"/>
      <c r="LF162" s="235"/>
      <c r="LG162" s="238"/>
      <c r="LH162" s="238"/>
      <c r="LI162" s="238"/>
      <c r="LJ162" s="234"/>
      <c r="LK162" s="238"/>
      <c r="LL162" s="238"/>
      <c r="LM162" s="238"/>
      <c r="LN162" s="238"/>
      <c r="LO162" s="238"/>
      <c r="LP162" s="238"/>
      <c r="LQ162" s="238"/>
      <c r="LR162" s="238"/>
      <c r="LS162" s="238"/>
      <c r="LT162" s="238"/>
      <c r="LU162" s="238"/>
      <c r="LV162" s="238"/>
      <c r="LW162" s="238"/>
      <c r="LX162" s="238"/>
      <c r="LY162" s="234"/>
      <c r="LZ162" s="238"/>
      <c r="MA162" s="238"/>
      <c r="MB162" s="238"/>
      <c r="MC162" s="238"/>
      <c r="MD162" s="238"/>
      <c r="ME162" s="234"/>
      <c r="MF162" s="238"/>
      <c r="MG162" s="238"/>
      <c r="MH162" s="238"/>
      <c r="MI162" s="238"/>
      <c r="MJ162" s="234"/>
      <c r="MK162" s="238"/>
      <c r="ML162" s="238"/>
      <c r="MM162" s="238"/>
      <c r="MN162" s="238"/>
      <c r="MO162" s="238"/>
      <c r="MP162" s="238"/>
      <c r="MQ162" s="239"/>
      <c r="MR162" s="238"/>
      <c r="MS162" s="238"/>
      <c r="MT162" s="238"/>
      <c r="MU162" s="238"/>
      <c r="MV162" s="238"/>
      <c r="MW162" s="238"/>
      <c r="MX162" s="238"/>
      <c r="MY162" s="238"/>
      <c r="MZ162" s="238"/>
      <c r="NA162" s="243" t="s">
        <v>1184</v>
      </c>
      <c r="NB162" s="243" t="s">
        <v>1185</v>
      </c>
      <c r="NC162" s="243" t="s">
        <v>1186</v>
      </c>
      <c r="ND162" s="243"/>
    </row>
    <row r="163" spans="1:368" s="381" customFormat="1" ht="100" customHeight="1" thickBot="1">
      <c r="A163" s="1250"/>
      <c r="B163" s="438"/>
      <c r="C163" s="439"/>
      <c r="D163" s="440"/>
      <c r="E163" s="440"/>
      <c r="F163" s="440"/>
      <c r="G163" s="441"/>
      <c r="H163" s="442"/>
      <c r="I163" s="443"/>
      <c r="J163" s="444"/>
      <c r="K163" s="445"/>
      <c r="L163" s="445"/>
      <c r="M163" s="444"/>
      <c r="N163" s="444"/>
      <c r="O163" s="444"/>
      <c r="P163" s="442"/>
      <c r="Q163" s="444"/>
      <c r="R163" s="440"/>
      <c r="S163" s="446"/>
      <c r="T163" s="446"/>
      <c r="U163" s="440"/>
      <c r="V163" s="378"/>
      <c r="W163" s="499"/>
      <c r="X163" s="516"/>
      <c r="Y163" s="447"/>
      <c r="AA163" s="447"/>
      <c r="AC163" s="447"/>
      <c r="AD163" s="546"/>
      <c r="AE163" s="447"/>
      <c r="AF163" s="447"/>
      <c r="AG163" s="447"/>
      <c r="AH163" s="447"/>
      <c r="AI163" s="515"/>
      <c r="AJ163" s="447"/>
      <c r="AK163" s="448"/>
      <c r="AL163" s="447"/>
      <c r="AM163" s="468"/>
      <c r="AN163" s="447"/>
      <c r="AO163" s="447"/>
      <c r="AP163" s="447"/>
      <c r="AQ163" s="447"/>
      <c r="AR163" s="447"/>
      <c r="AS163" s="447"/>
      <c r="AT163" s="447"/>
      <c r="AU163" s="447"/>
      <c r="AV163" s="447"/>
      <c r="AW163" s="447"/>
      <c r="AX163" s="447"/>
      <c r="AY163" s="448"/>
      <c r="AZ163" s="447"/>
      <c r="BA163" s="448"/>
      <c r="BB163" s="447"/>
      <c r="BC163" s="517"/>
      <c r="BD163" s="447"/>
      <c r="BE163" s="447"/>
      <c r="BF163" s="517"/>
      <c r="BG163" s="447"/>
      <c r="BH163" s="447"/>
      <c r="BI163" s="447"/>
      <c r="BJ163" s="447"/>
      <c r="BK163" s="624"/>
      <c r="BL163" s="447"/>
      <c r="BM163" s="447"/>
      <c r="BN163" s="517"/>
      <c r="BO163" s="447"/>
      <c r="BP163" s="447"/>
      <c r="BQ163" s="447"/>
      <c r="BR163" s="517"/>
      <c r="BS163" s="447"/>
      <c r="BT163" s="447"/>
      <c r="BU163" s="517"/>
      <c r="BV163" s="447"/>
      <c r="BW163" s="517"/>
      <c r="BX163" s="447"/>
      <c r="BZ163" s="517"/>
      <c r="CA163" s="447"/>
      <c r="CB163" s="447"/>
      <c r="CC163" s="447"/>
      <c r="CD163" s="447"/>
      <c r="CE163" s="514"/>
      <c r="CF163" s="447"/>
      <c r="CG163" s="517"/>
      <c r="CH163" s="447"/>
      <c r="CI163" s="448"/>
      <c r="CJ163" s="447"/>
      <c r="CK163" s="447"/>
      <c r="CL163" s="448"/>
      <c r="CM163" s="447"/>
      <c r="CN163" s="447"/>
      <c r="CO163" s="447"/>
      <c r="CP163" s="448"/>
      <c r="CQ163" s="447"/>
      <c r="CR163" s="447"/>
      <c r="CS163" s="447"/>
      <c r="CT163" s="447"/>
      <c r="CU163" s="447"/>
      <c r="CV163" s="447"/>
      <c r="CW163" s="447"/>
      <c r="CX163" s="448"/>
      <c r="CY163" s="447"/>
      <c r="CZ163" s="447"/>
      <c r="DA163" s="447"/>
      <c r="DB163" s="447"/>
      <c r="DC163" s="517"/>
      <c r="DD163" s="447"/>
      <c r="DE163" s="447"/>
      <c r="DF163" s="447"/>
      <c r="DG163" s="447"/>
      <c r="DH163" s="447"/>
      <c r="DI163" s="447"/>
      <c r="DJ163" s="447"/>
      <c r="DK163" s="447"/>
      <c r="DL163" s="447"/>
      <c r="DM163" s="447"/>
      <c r="DN163" s="447"/>
      <c r="DO163" s="517"/>
      <c r="DP163" s="447"/>
      <c r="DQ163" s="447"/>
      <c r="DR163" s="447"/>
      <c r="DS163" s="517"/>
      <c r="DT163" s="447"/>
      <c r="DU163" s="447"/>
      <c r="DV163" s="447"/>
      <c r="DW163" s="447"/>
      <c r="DX163" s="447"/>
      <c r="DY163" s="447"/>
      <c r="DZ163" s="447"/>
      <c r="EA163" s="514"/>
      <c r="EB163" s="447"/>
      <c r="EC163" s="517"/>
      <c r="ED163" s="448"/>
      <c r="EE163" s="447"/>
      <c r="EF163" s="447"/>
      <c r="EG163" s="447"/>
      <c r="EH163" s="447"/>
      <c r="EI163" s="448"/>
      <c r="EJ163" s="447"/>
      <c r="EK163" s="448"/>
      <c r="EL163" s="447"/>
      <c r="EM163" s="447"/>
      <c r="EN163" s="448"/>
      <c r="EO163" s="447"/>
      <c r="EP163" s="449"/>
      <c r="EQ163" s="447"/>
      <c r="ER163" s="447"/>
      <c r="ES163" s="447"/>
      <c r="ET163" s="447"/>
      <c r="EU163" s="447"/>
      <c r="EV163" s="447"/>
      <c r="EW163" s="517"/>
      <c r="EX163" s="448"/>
      <c r="EY163" s="447"/>
      <c r="EZ163" s="447"/>
      <c r="FA163" s="448"/>
      <c r="FB163" s="447"/>
      <c r="FC163" s="447"/>
      <c r="FD163" s="447"/>
      <c r="FE163" s="448"/>
      <c r="FF163" s="447"/>
      <c r="FG163" s="448"/>
      <c r="FH163" s="447"/>
      <c r="FI163" s="447"/>
      <c r="FJ163" s="448"/>
      <c r="FK163" s="447"/>
      <c r="FL163" s="447"/>
      <c r="FM163" s="447"/>
      <c r="FN163" s="614"/>
      <c r="FO163" s="447"/>
      <c r="FP163" s="517"/>
      <c r="FQ163" s="447"/>
      <c r="FR163" s="448"/>
      <c r="FS163" s="447"/>
      <c r="FT163" s="448"/>
      <c r="FU163" s="447"/>
      <c r="FV163" s="447"/>
      <c r="FW163" s="447"/>
      <c r="FX163" s="447"/>
      <c r="FY163" s="447"/>
      <c r="FZ163" s="448"/>
      <c r="GA163" s="447"/>
      <c r="GB163" s="517"/>
      <c r="GC163" s="447"/>
      <c r="GD163" s="447"/>
      <c r="GE163" s="447"/>
      <c r="GF163" s="517"/>
      <c r="GG163" s="447"/>
      <c r="GH163" s="514"/>
      <c r="GI163" s="447"/>
      <c r="GJ163" s="517"/>
      <c r="GK163" s="447"/>
      <c r="GL163" s="447"/>
      <c r="GM163" s="517"/>
      <c r="GN163" s="447"/>
      <c r="GO163" s="447"/>
      <c r="GP163" s="447"/>
      <c r="GQ163" s="447"/>
      <c r="GR163" s="447"/>
      <c r="GS163" s="514"/>
      <c r="GT163" s="447"/>
      <c r="GU163" s="517"/>
      <c r="GV163" s="448"/>
      <c r="GW163" s="447"/>
      <c r="GX163" s="447"/>
      <c r="GY163" s="448"/>
      <c r="GZ163" s="447"/>
      <c r="HA163" s="447"/>
      <c r="HB163" s="447"/>
      <c r="HC163" s="447"/>
      <c r="HD163" s="447"/>
      <c r="HE163" s="447"/>
      <c r="HF163" s="447"/>
      <c r="HG163" s="447"/>
      <c r="HH163" s="517"/>
      <c r="HI163" s="447"/>
      <c r="HJ163" s="447"/>
      <c r="HK163" s="447"/>
      <c r="HL163" s="447"/>
      <c r="HM163" s="447"/>
      <c r="HN163" s="447"/>
      <c r="HO163" s="517"/>
      <c r="HP163" s="448"/>
      <c r="HQ163" s="447"/>
      <c r="HR163" s="447"/>
      <c r="HS163" s="447"/>
      <c r="HT163" s="448"/>
      <c r="HU163" s="447"/>
      <c r="HV163" s="447"/>
      <c r="HW163" s="447"/>
      <c r="HX163" s="447"/>
      <c r="HY163" s="448"/>
      <c r="HZ163" s="447"/>
      <c r="IA163" s="514"/>
      <c r="IB163" s="517"/>
      <c r="IC163" s="447"/>
      <c r="ID163" s="447"/>
      <c r="IE163" s="447"/>
      <c r="IF163" s="447"/>
      <c r="IG163" s="447"/>
      <c r="IH163" s="447"/>
      <c r="II163" s="447"/>
      <c r="IJ163" s="447"/>
      <c r="IK163" s="514"/>
      <c r="IL163" s="517"/>
      <c r="IM163" s="447"/>
      <c r="IN163" s="447"/>
      <c r="IO163" s="447"/>
      <c r="IP163" s="447"/>
      <c r="IQ163" s="447"/>
      <c r="IR163" s="447"/>
      <c r="IS163" s="514"/>
      <c r="IT163" s="447"/>
      <c r="IU163" s="447"/>
      <c r="IV163" s="517"/>
      <c r="IW163" s="447"/>
      <c r="IX163" s="447"/>
      <c r="IY163" s="448"/>
      <c r="IZ163" s="447"/>
      <c r="JA163" s="447"/>
      <c r="JB163" s="448"/>
      <c r="JC163" s="447"/>
      <c r="JD163" s="447"/>
      <c r="JE163" s="447"/>
      <c r="JF163" s="448"/>
      <c r="JG163" s="447"/>
      <c r="JH163" s="517"/>
      <c r="JI163" s="447"/>
      <c r="JJ163" s="447"/>
      <c r="JK163" s="447"/>
      <c r="JL163" s="447"/>
      <c r="JM163" s="517"/>
      <c r="JN163" s="447"/>
      <c r="JO163" s="514"/>
      <c r="JP163" s="514"/>
      <c r="JQ163" s="517"/>
      <c r="JR163" s="447"/>
      <c r="JS163" s="447"/>
      <c r="JT163" s="447"/>
      <c r="JU163" s="447"/>
      <c r="JV163" s="447"/>
      <c r="JW163" s="447"/>
      <c r="JX163" s="447"/>
      <c r="JY163" s="447"/>
      <c r="JZ163" s="447"/>
      <c r="KA163" s="447"/>
      <c r="KB163" s="447"/>
      <c r="KC163" s="447"/>
      <c r="KD163" s="517"/>
      <c r="KE163" s="447"/>
      <c r="KF163" s="447"/>
      <c r="KG163" s="447"/>
      <c r="KH163" s="517"/>
      <c r="KI163" s="447"/>
      <c r="KJ163" s="447"/>
      <c r="KK163" s="447"/>
      <c r="KL163" s="447"/>
      <c r="KM163" s="517"/>
      <c r="KN163" s="447"/>
      <c r="KO163" s="447"/>
      <c r="KP163" s="447"/>
      <c r="KQ163" s="517"/>
      <c r="KR163" s="447"/>
      <c r="KS163" s="447"/>
      <c r="KT163" s="447"/>
      <c r="KU163" s="567"/>
      <c r="KV163" s="517"/>
      <c r="KW163" s="447"/>
      <c r="KX163" s="447"/>
      <c r="KY163" s="447"/>
      <c r="KZ163" s="447"/>
      <c r="LA163" s="447"/>
      <c r="LB163" s="517"/>
      <c r="LC163" s="447"/>
      <c r="LD163" s="447"/>
      <c r="LE163" s="447"/>
      <c r="LF163" s="448"/>
      <c r="LG163" s="447"/>
      <c r="LH163" s="447"/>
      <c r="LI163" s="447"/>
      <c r="LJ163" s="517"/>
      <c r="LK163" s="447"/>
      <c r="LL163" s="447"/>
      <c r="LM163" s="447"/>
      <c r="LN163" s="447"/>
      <c r="LO163" s="447"/>
      <c r="LP163" s="447"/>
      <c r="LQ163" s="447"/>
      <c r="LR163" s="447"/>
      <c r="LS163" s="447"/>
      <c r="LT163" s="447"/>
      <c r="LU163" s="447"/>
      <c r="LV163" s="447"/>
      <c r="LW163" s="447"/>
      <c r="LX163" s="447"/>
      <c r="LY163" s="517"/>
      <c r="LZ163" s="447"/>
      <c r="MA163" s="447"/>
      <c r="MB163" s="447"/>
      <c r="MC163" s="447"/>
      <c r="MD163" s="447"/>
      <c r="ME163" s="517"/>
      <c r="MF163" s="447"/>
      <c r="MG163" s="447"/>
      <c r="MH163" s="447"/>
      <c r="MI163" s="447"/>
      <c r="MJ163" s="517"/>
      <c r="MK163" s="447"/>
      <c r="ML163" s="447"/>
      <c r="MM163" s="447"/>
      <c r="MN163" s="447"/>
      <c r="MO163" s="447"/>
      <c r="MP163" s="447"/>
      <c r="MQ163" s="380"/>
      <c r="MR163" s="447"/>
      <c r="MS163" s="447"/>
      <c r="MT163" s="447"/>
      <c r="MU163" s="447"/>
      <c r="MV163" s="447"/>
      <c r="MW163" s="447"/>
      <c r="MX163" s="447"/>
      <c r="MY163" s="447"/>
      <c r="MZ163" s="447"/>
      <c r="NA163" s="440"/>
      <c r="NB163" s="440"/>
      <c r="NC163" s="440"/>
      <c r="ND163" s="440"/>
    </row>
    <row r="164" spans="1:368" ht="22" thickBot="1">
      <c r="B164" s="84" t="s">
        <v>614</v>
      </c>
      <c r="C164" s="84"/>
      <c r="D164" s="84"/>
      <c r="E164" s="85"/>
      <c r="F164" s="85"/>
      <c r="G164" s="86"/>
      <c r="H164" s="86"/>
      <c r="I164" s="87"/>
      <c r="J164" s="84"/>
      <c r="K164" s="85"/>
      <c r="L164" s="85"/>
      <c r="M164" s="84"/>
      <c r="N164" s="84"/>
      <c r="O164" s="84"/>
      <c r="P164" s="86"/>
      <c r="Q164" s="86" t="s">
        <v>20</v>
      </c>
      <c r="R164" s="22">
        <f>COUNTIF(R165:R229, "X")</f>
        <v>63</v>
      </c>
      <c r="S164" s="84"/>
      <c r="T164" s="85"/>
      <c r="U164" s="84"/>
      <c r="V164" s="153"/>
      <c r="W164" s="376"/>
      <c r="X164" s="508"/>
      <c r="Y164" s="547"/>
      <c r="AA164" s="548"/>
      <c r="AC164" s="548"/>
      <c r="AD164" s="549"/>
      <c r="AE164" s="548"/>
      <c r="AF164" s="548"/>
      <c r="AG164" s="548"/>
      <c r="AH164" s="548"/>
      <c r="AI164" s="277"/>
      <c r="AJ164" s="548"/>
      <c r="AK164" s="44"/>
      <c r="AL164" s="548"/>
      <c r="AM164" s="351"/>
      <c r="AN164" s="548"/>
      <c r="AO164" s="548"/>
      <c r="AP164" s="548"/>
      <c r="AQ164" s="548"/>
      <c r="AR164" s="548"/>
      <c r="AS164" s="548"/>
      <c r="AT164" s="548"/>
      <c r="AU164" s="548"/>
      <c r="AV164" s="548"/>
      <c r="AW164" s="548"/>
      <c r="AX164" s="548"/>
      <c r="AY164" s="44"/>
      <c r="AZ164" s="548"/>
      <c r="BA164" s="44"/>
      <c r="BB164" s="548"/>
      <c r="BC164" s="511"/>
      <c r="BD164" s="548"/>
      <c r="BE164" s="548"/>
      <c r="BF164" s="511"/>
      <c r="BG164" s="548"/>
      <c r="BH164" s="548"/>
      <c r="BI164" s="548"/>
      <c r="BJ164" s="548"/>
      <c r="BK164" s="622"/>
      <c r="BL164" s="548"/>
      <c r="BM164" s="548"/>
      <c r="BN164" s="511"/>
      <c r="BO164" s="548"/>
      <c r="BP164" s="548"/>
      <c r="BQ164" s="548"/>
      <c r="BR164" s="511"/>
      <c r="BS164" s="548"/>
      <c r="BT164" s="548"/>
      <c r="BU164" s="511"/>
      <c r="BV164" s="548"/>
      <c r="BW164" s="511"/>
      <c r="BX164" s="548"/>
      <c r="BY164" s="548"/>
      <c r="BZ164" s="511"/>
      <c r="CA164" s="548"/>
      <c r="CB164" s="548"/>
      <c r="CC164" s="548"/>
      <c r="CD164" s="548"/>
      <c r="CE164" s="509"/>
      <c r="CF164" s="548"/>
      <c r="CG164" s="511"/>
      <c r="CH164" s="548"/>
      <c r="CI164" s="44"/>
      <c r="CJ164" s="548"/>
      <c r="CK164" s="548"/>
      <c r="CL164" s="44"/>
      <c r="CM164" s="548"/>
      <c r="CN164" s="548"/>
      <c r="CO164" s="548"/>
      <c r="CP164" s="44"/>
      <c r="CQ164" s="548"/>
      <c r="CR164" s="548"/>
      <c r="CS164" s="548"/>
      <c r="CT164" s="548"/>
      <c r="CU164" s="548"/>
      <c r="CV164" s="548"/>
      <c r="CW164" s="548"/>
      <c r="CX164" s="44"/>
      <c r="CY164" s="548"/>
      <c r="CZ164" s="548"/>
      <c r="DA164" s="548"/>
      <c r="DB164" s="548"/>
      <c r="DC164" s="511"/>
      <c r="DD164" s="548"/>
      <c r="DE164" s="548"/>
      <c r="DF164" s="548"/>
      <c r="DG164" s="548"/>
      <c r="DH164" s="548"/>
      <c r="DI164" s="548"/>
      <c r="DJ164" s="548"/>
      <c r="DK164" s="548"/>
      <c r="DL164" s="548"/>
      <c r="DM164" s="548"/>
      <c r="DN164" s="548"/>
      <c r="DO164" s="511"/>
      <c r="DP164" s="548"/>
      <c r="DQ164" s="548"/>
      <c r="DR164" s="548"/>
      <c r="DS164" s="511"/>
      <c r="DT164" s="548"/>
      <c r="DU164" s="548"/>
      <c r="DV164" s="548"/>
      <c r="DW164" s="548"/>
      <c r="DX164" s="548"/>
      <c r="DY164" s="548"/>
      <c r="DZ164" s="548"/>
      <c r="EA164" s="509"/>
      <c r="EB164" s="548"/>
      <c r="EC164" s="511"/>
      <c r="ED164" s="44"/>
      <c r="EE164" s="548"/>
      <c r="EF164" s="548"/>
      <c r="EG164" s="548"/>
      <c r="EH164" s="548"/>
      <c r="EI164" s="44"/>
      <c r="EJ164" s="548"/>
      <c r="EK164" s="44"/>
      <c r="EL164" s="548"/>
      <c r="EM164" s="548"/>
      <c r="EN164" s="44"/>
      <c r="EO164" s="548"/>
      <c r="EP164" s="132"/>
      <c r="EQ164" s="548"/>
      <c r="ER164" s="548"/>
      <c r="ES164" s="548"/>
      <c r="ET164" s="548"/>
      <c r="EU164" s="548"/>
      <c r="EV164" s="548"/>
      <c r="EW164" s="511"/>
      <c r="EX164" s="44"/>
      <c r="EY164" s="548"/>
      <c r="EZ164" s="548"/>
      <c r="FA164" s="44"/>
      <c r="FB164" s="548"/>
      <c r="FC164" s="548"/>
      <c r="FD164" s="548"/>
      <c r="FE164" s="44"/>
      <c r="FF164" s="548"/>
      <c r="FG164" s="44"/>
      <c r="FH164" s="548"/>
      <c r="FI164" s="548"/>
      <c r="FJ164" s="44"/>
      <c r="FK164" s="548"/>
      <c r="FL164" s="548"/>
      <c r="FM164" s="548"/>
      <c r="FN164" s="605"/>
      <c r="FO164" s="548"/>
      <c r="FP164" s="511"/>
      <c r="FQ164" s="548"/>
      <c r="FR164" s="44"/>
      <c r="FS164" s="548"/>
      <c r="FT164" s="44"/>
      <c r="FU164" s="548"/>
      <c r="FV164" s="548"/>
      <c r="FW164" s="548"/>
      <c r="FX164" s="548"/>
      <c r="FY164" s="548"/>
      <c r="FZ164" s="44"/>
      <c r="GA164" s="548"/>
      <c r="GB164" s="511"/>
      <c r="GC164" s="548"/>
      <c r="GD164" s="548"/>
      <c r="GE164" s="548"/>
      <c r="GF164" s="511"/>
      <c r="GG164" s="548"/>
      <c r="GH164" s="509"/>
      <c r="GI164" s="548"/>
      <c r="GJ164" s="511"/>
      <c r="GK164" s="548"/>
      <c r="GL164" s="548"/>
      <c r="GM164" s="511"/>
      <c r="GN164" s="548"/>
      <c r="GO164" s="548"/>
      <c r="GP164" s="548"/>
      <c r="GQ164" s="548"/>
      <c r="GR164" s="548"/>
      <c r="GS164" s="509"/>
      <c r="GT164" s="548"/>
      <c r="GU164" s="511"/>
      <c r="GV164" s="44"/>
      <c r="GW164" s="548"/>
      <c r="GX164" s="548"/>
      <c r="GY164" s="44"/>
      <c r="GZ164" s="548"/>
      <c r="HA164" s="548"/>
      <c r="HB164" s="548"/>
      <c r="HC164" s="548"/>
      <c r="HD164" s="548"/>
      <c r="HE164" s="548"/>
      <c r="HF164" s="548"/>
      <c r="HG164" s="548"/>
      <c r="HH164" s="511"/>
      <c r="HI164" s="548"/>
      <c r="HJ164" s="548"/>
      <c r="HK164" s="548"/>
      <c r="HL164" s="548"/>
      <c r="HM164" s="548"/>
      <c r="HN164" s="548"/>
      <c r="HO164" s="511"/>
      <c r="HP164" s="44"/>
      <c r="HQ164" s="548"/>
      <c r="HR164" s="548"/>
      <c r="HS164" s="548"/>
      <c r="HT164" s="44"/>
      <c r="HU164" s="548"/>
      <c r="HV164" s="548"/>
      <c r="HW164" s="548"/>
      <c r="HX164" s="548"/>
      <c r="HY164" s="44"/>
      <c r="HZ164" s="548"/>
      <c r="IA164" s="509"/>
      <c r="IB164" s="511"/>
      <c r="IC164" s="548"/>
      <c r="ID164" s="548"/>
      <c r="IE164" s="548"/>
      <c r="IF164" s="548"/>
      <c r="IG164" s="548"/>
      <c r="IH164" s="548"/>
      <c r="II164" s="548"/>
      <c r="IJ164" s="548"/>
      <c r="IK164" s="509"/>
      <c r="IL164" s="511"/>
      <c r="IM164" s="548"/>
      <c r="IN164" s="548"/>
      <c r="IO164" s="548"/>
      <c r="IP164" s="548"/>
      <c r="IQ164" s="548"/>
      <c r="IR164" s="548"/>
      <c r="IS164" s="509"/>
      <c r="IT164" s="548"/>
      <c r="IU164" s="548"/>
      <c r="IV164" s="511"/>
      <c r="IW164" s="548"/>
      <c r="IX164" s="548"/>
      <c r="IY164" s="44"/>
      <c r="IZ164" s="548"/>
      <c r="JA164" s="548"/>
      <c r="JB164" s="44"/>
      <c r="JC164" s="548"/>
      <c r="JD164" s="548"/>
      <c r="JE164" s="548"/>
      <c r="JF164" s="44"/>
      <c r="JG164" s="548"/>
      <c r="JH164" s="511"/>
      <c r="JI164" s="548"/>
      <c r="JJ164" s="548"/>
      <c r="JK164" s="548"/>
      <c r="JL164" s="548"/>
      <c r="JM164" s="511"/>
      <c r="JN164" s="548"/>
      <c r="JO164" s="513"/>
      <c r="JP164" s="509"/>
      <c r="JQ164" s="511"/>
      <c r="JR164" s="44"/>
      <c r="JS164" s="548"/>
      <c r="JT164" s="548"/>
      <c r="JU164" s="548"/>
      <c r="JV164" s="548"/>
      <c r="JW164" s="548"/>
      <c r="JX164" s="548"/>
      <c r="JY164" s="548"/>
      <c r="JZ164" s="548"/>
      <c r="KA164" s="548"/>
      <c r="KB164" s="548"/>
      <c r="KC164" s="548"/>
      <c r="KD164" s="511"/>
      <c r="KE164" s="548"/>
      <c r="KF164" s="548"/>
      <c r="KG164" s="548"/>
      <c r="KH164" s="511"/>
      <c r="KI164" s="548"/>
      <c r="KJ164" s="548"/>
      <c r="KK164" s="548"/>
      <c r="KL164" s="548"/>
      <c r="KM164" s="511"/>
      <c r="KN164" s="548"/>
      <c r="KO164" s="548"/>
      <c r="KP164" s="548"/>
      <c r="KQ164" s="511"/>
      <c r="KR164" s="548"/>
      <c r="KS164" s="548"/>
      <c r="KT164" s="548"/>
      <c r="KU164" s="565"/>
      <c r="KV164" s="511"/>
      <c r="KW164" s="548"/>
      <c r="KX164" s="548"/>
      <c r="KY164" s="548"/>
      <c r="KZ164" s="548"/>
      <c r="LA164" s="548"/>
      <c r="LB164" s="511"/>
      <c r="LC164" s="548"/>
      <c r="LD164" s="548"/>
      <c r="LE164" s="548"/>
      <c r="LF164" s="44"/>
      <c r="LG164" s="548"/>
      <c r="LH164" s="548"/>
      <c r="LI164" s="548"/>
      <c r="LJ164" s="511"/>
      <c r="LK164" s="548"/>
      <c r="LL164" s="548"/>
      <c r="LM164" s="548"/>
      <c r="LN164" s="548"/>
      <c r="LO164" s="548"/>
      <c r="LP164" s="548"/>
      <c r="LQ164" s="548"/>
      <c r="LR164" s="548"/>
      <c r="LS164" s="548"/>
      <c r="LT164" s="548"/>
      <c r="LU164" s="548"/>
      <c r="LV164" s="548"/>
      <c r="LW164" s="548"/>
      <c r="LX164" s="548"/>
      <c r="LY164" s="511"/>
      <c r="LZ164" s="548"/>
      <c r="MA164" s="548"/>
      <c r="MB164" s="548"/>
      <c r="MC164" s="548"/>
      <c r="MD164" s="548"/>
      <c r="ME164" s="511"/>
      <c r="MF164" s="548"/>
      <c r="MG164" s="548"/>
      <c r="MH164" s="548"/>
      <c r="MI164" s="548"/>
      <c r="MJ164" s="511"/>
      <c r="MK164" s="548"/>
      <c r="ML164" s="548"/>
      <c r="MM164" s="548"/>
      <c r="MN164" s="548"/>
      <c r="MO164" s="548"/>
      <c r="MP164" s="548"/>
      <c r="MQ164" s="163"/>
      <c r="MR164" s="84"/>
      <c r="MS164" s="84"/>
      <c r="MT164" s="84"/>
      <c r="MU164" s="84"/>
      <c r="MV164" s="84"/>
      <c r="MW164" s="84"/>
      <c r="MX164" s="84"/>
      <c r="MY164" s="84"/>
      <c r="MZ164" s="84"/>
      <c r="NA164" s="84"/>
      <c r="NB164" s="84"/>
      <c r="NC164" s="84"/>
      <c r="ND164" s="84"/>
    </row>
    <row r="165" spans="1:368">
      <c r="A165" s="1248">
        <v>124</v>
      </c>
      <c r="B165" s="88" t="s">
        <v>615</v>
      </c>
      <c r="C165" s="89">
        <v>2013</v>
      </c>
      <c r="D165" s="90" t="s">
        <v>80</v>
      </c>
      <c r="E165" s="90" t="s">
        <v>81</v>
      </c>
      <c r="F165" s="90"/>
      <c r="G165" s="91">
        <v>100</v>
      </c>
      <c r="H165" s="92"/>
      <c r="I165" s="93"/>
      <c r="J165" s="4"/>
      <c r="K165" s="90"/>
      <c r="L165" s="90"/>
      <c r="M165" s="4" t="s">
        <v>84</v>
      </c>
      <c r="N165" s="4" t="s">
        <v>25</v>
      </c>
      <c r="O165" s="4" t="s">
        <v>616</v>
      </c>
      <c r="P165" s="92">
        <v>0</v>
      </c>
      <c r="Q165" s="4"/>
      <c r="R165" s="90" t="s">
        <v>617</v>
      </c>
      <c r="S165" s="94" t="s">
        <v>618</v>
      </c>
      <c r="T165" s="94"/>
      <c r="U165" s="90" t="s">
        <v>89</v>
      </c>
      <c r="V165" s="153"/>
      <c r="W165" s="376"/>
      <c r="X165" s="508"/>
      <c r="Y165" s="40"/>
      <c r="AA165" s="40"/>
      <c r="AC165" s="40"/>
      <c r="AD165" s="549"/>
      <c r="AE165" s="40"/>
      <c r="AF165" s="40"/>
      <c r="AG165" s="40"/>
      <c r="AH165" s="40"/>
      <c r="AI165" s="277"/>
      <c r="AJ165" s="40"/>
      <c r="AK165" s="44"/>
      <c r="AL165" s="40"/>
      <c r="AM165" s="351"/>
      <c r="AN165" s="40"/>
      <c r="AO165" s="40"/>
      <c r="AP165" s="40"/>
      <c r="AQ165" s="40"/>
      <c r="AR165" s="40"/>
      <c r="AS165" s="40"/>
      <c r="AT165" s="40"/>
      <c r="AU165" s="40"/>
      <c r="AV165" s="40"/>
      <c r="AW165" s="40"/>
      <c r="AX165" s="40"/>
      <c r="AY165" s="44"/>
      <c r="AZ165" s="40"/>
      <c r="BA165" s="44"/>
      <c r="BB165" s="40"/>
      <c r="BC165" s="511"/>
      <c r="BD165" s="40"/>
      <c r="BE165" s="40"/>
      <c r="BF165" s="511"/>
      <c r="BG165" s="40"/>
      <c r="BH165" s="40"/>
      <c r="BI165" s="40"/>
      <c r="BJ165" s="40"/>
      <c r="BK165" s="622"/>
      <c r="BL165" s="40"/>
      <c r="BM165" s="40"/>
      <c r="BN165" s="511"/>
      <c r="BO165" s="40"/>
      <c r="BP165" s="40"/>
      <c r="BQ165" s="40"/>
      <c r="BR165" s="511"/>
      <c r="BS165" s="40"/>
      <c r="BT165" s="40"/>
      <c r="BU165" s="511"/>
      <c r="BV165" s="40"/>
      <c r="BW165" s="511"/>
      <c r="BX165" s="40"/>
      <c r="BZ165" s="511"/>
      <c r="CA165" s="40"/>
      <c r="CB165" s="40"/>
      <c r="CC165" s="40"/>
      <c r="CD165" s="40"/>
      <c r="CE165" s="509"/>
      <c r="CF165" s="40"/>
      <c r="CG165" s="511"/>
      <c r="CH165" s="40"/>
      <c r="CI165" s="44"/>
      <c r="CJ165" s="40"/>
      <c r="CK165" s="40"/>
      <c r="CL165" s="44"/>
      <c r="CM165" s="40"/>
      <c r="CN165" s="40"/>
      <c r="CO165" s="40"/>
      <c r="CP165" s="44"/>
      <c r="CQ165" s="40"/>
      <c r="CR165" s="40"/>
      <c r="CS165" s="40"/>
      <c r="CT165" s="40"/>
      <c r="CU165" s="40"/>
      <c r="CV165" s="40"/>
      <c r="CW165" s="40"/>
      <c r="CX165" s="44"/>
      <c r="CY165" s="40"/>
      <c r="CZ165" s="40"/>
      <c r="DA165" s="40"/>
      <c r="DB165" s="40"/>
      <c r="DC165" s="511"/>
      <c r="DD165" s="40"/>
      <c r="DE165" s="40"/>
      <c r="DF165" s="40"/>
      <c r="DG165" s="40"/>
      <c r="DH165" s="40"/>
      <c r="DI165" s="40"/>
      <c r="DJ165" s="40"/>
      <c r="DK165" s="40"/>
      <c r="DL165" s="40"/>
      <c r="DM165" s="40"/>
      <c r="DN165" s="40"/>
      <c r="DO165" s="511"/>
      <c r="DP165" s="40"/>
      <c r="DQ165" s="40"/>
      <c r="DR165" s="40"/>
      <c r="DS165" s="511"/>
      <c r="DT165" s="40"/>
      <c r="DU165" s="40"/>
      <c r="DV165" s="40"/>
      <c r="DW165" s="40"/>
      <c r="DX165" s="40"/>
      <c r="DY165" s="40"/>
      <c r="DZ165" s="40"/>
      <c r="EA165" s="509"/>
      <c r="EB165" s="40"/>
      <c r="EC165" s="511"/>
      <c r="ED165" s="44"/>
      <c r="EE165" s="40"/>
      <c r="EF165" s="40"/>
      <c r="EG165" s="40"/>
      <c r="EH165" s="40"/>
      <c r="EI165" s="44"/>
      <c r="EJ165" s="40"/>
      <c r="EK165" s="44"/>
      <c r="EL165" s="40"/>
      <c r="EM165" s="40"/>
      <c r="EN165" s="44"/>
      <c r="EO165" s="40"/>
      <c r="EP165" s="132"/>
      <c r="EQ165" s="40"/>
      <c r="ER165" s="40"/>
      <c r="ES165" s="40"/>
      <c r="ET165" s="40"/>
      <c r="EU165" s="40"/>
      <c r="EV165" s="40"/>
      <c r="EW165" s="511"/>
      <c r="EX165" s="44"/>
      <c r="EY165" s="40"/>
      <c r="EZ165" s="40"/>
      <c r="FA165" s="44"/>
      <c r="FB165" s="40"/>
      <c r="FC165" s="40"/>
      <c r="FD165" s="40"/>
      <c r="FE165" s="44"/>
      <c r="FF165" s="40"/>
      <c r="FG165" s="44"/>
      <c r="FH165" s="40"/>
      <c r="FI165" s="40"/>
      <c r="FJ165" s="44"/>
      <c r="FK165" s="40"/>
      <c r="FL165" s="40"/>
      <c r="FM165" s="40"/>
      <c r="FN165" s="605"/>
      <c r="FO165" s="40"/>
      <c r="FP165" s="511"/>
      <c r="FQ165" s="40"/>
      <c r="FR165" s="44"/>
      <c r="FS165" s="40"/>
      <c r="FT165" s="44"/>
      <c r="FU165" s="40"/>
      <c r="FV165" s="40"/>
      <c r="FW165" s="40"/>
      <c r="FX165" s="40"/>
      <c r="FY165" s="40"/>
      <c r="FZ165" s="44"/>
      <c r="GA165" s="40"/>
      <c r="GB165" s="511"/>
      <c r="GC165" s="40"/>
      <c r="GD165" s="40"/>
      <c r="GE165" s="40"/>
      <c r="GF165" s="511"/>
      <c r="GG165" s="40"/>
      <c r="GH165" s="509"/>
      <c r="GI165" s="40"/>
      <c r="GJ165" s="511"/>
      <c r="GK165" s="40"/>
      <c r="GL165" s="40"/>
      <c r="GM165" s="511"/>
      <c r="GN165" s="40"/>
      <c r="GO165" s="40"/>
      <c r="GP165" s="40"/>
      <c r="GQ165" s="40"/>
      <c r="GR165" s="40"/>
      <c r="GS165" s="509"/>
      <c r="GT165" s="40"/>
      <c r="GU165" s="511"/>
      <c r="GV165" s="44"/>
      <c r="GW165" s="40"/>
      <c r="GX165" s="40"/>
      <c r="GY165" s="44"/>
      <c r="GZ165" s="40"/>
      <c r="HA165" s="40"/>
      <c r="HB165" s="40"/>
      <c r="HC165" s="40"/>
      <c r="HD165" s="40"/>
      <c r="HE165" s="40"/>
      <c r="HF165" s="40"/>
      <c r="HG165" s="40"/>
      <c r="HH165" s="511"/>
      <c r="HI165" s="40"/>
      <c r="HJ165" s="40"/>
      <c r="HK165" s="40"/>
      <c r="HL165" s="40"/>
      <c r="HM165" s="40"/>
      <c r="HN165" s="40"/>
      <c r="HO165" s="511"/>
      <c r="HP165" s="44"/>
      <c r="HQ165" s="40"/>
      <c r="HR165" s="40"/>
      <c r="HS165" s="40"/>
      <c r="HT165" s="44"/>
      <c r="HU165" s="40"/>
      <c r="HV165" s="40"/>
      <c r="HW165" s="40"/>
      <c r="HX165" s="40"/>
      <c r="HY165" s="44"/>
      <c r="HZ165" s="40"/>
      <c r="IA165" s="509"/>
      <c r="IB165" s="511"/>
      <c r="IC165" s="40"/>
      <c r="ID165" s="40"/>
      <c r="IE165" s="40"/>
      <c r="IF165" s="40"/>
      <c r="IG165" s="40"/>
      <c r="IH165" s="40"/>
      <c r="II165" s="40"/>
      <c r="IJ165" s="40"/>
      <c r="IK165" s="509"/>
      <c r="IL165" s="511"/>
      <c r="IM165" s="40"/>
      <c r="IN165" s="40"/>
      <c r="IO165" s="40"/>
      <c r="IP165" s="40"/>
      <c r="IQ165" s="40"/>
      <c r="IR165" s="40"/>
      <c r="IS165" s="509"/>
      <c r="IT165" s="40"/>
      <c r="IU165" s="40"/>
      <c r="IV165" s="511"/>
      <c r="IW165" s="40"/>
      <c r="IX165" s="40"/>
      <c r="IY165" s="44"/>
      <c r="IZ165" s="40"/>
      <c r="JA165" s="40"/>
      <c r="JB165" s="44"/>
      <c r="JC165" s="40"/>
      <c r="JD165" s="40"/>
      <c r="JE165" s="40"/>
      <c r="JF165" s="44"/>
      <c r="JG165" s="40"/>
      <c r="JH165" s="511"/>
      <c r="JI165" s="40"/>
      <c r="JJ165" s="40"/>
      <c r="JK165" s="40"/>
      <c r="JL165" s="40"/>
      <c r="JM165" s="511"/>
      <c r="JN165" s="40"/>
      <c r="JO165" s="513"/>
      <c r="JP165" s="509"/>
      <c r="JQ165" s="511"/>
      <c r="JR165" s="436"/>
      <c r="JS165" s="40"/>
      <c r="JT165" s="40"/>
      <c r="JU165" s="40"/>
      <c r="JV165" s="40"/>
      <c r="JW165" s="40"/>
      <c r="JX165" s="40"/>
      <c r="JY165" s="40"/>
      <c r="JZ165" s="40"/>
      <c r="KA165" s="40"/>
      <c r="KB165" s="40"/>
      <c r="KC165" s="40"/>
      <c r="KD165" s="511"/>
      <c r="KE165" s="40"/>
      <c r="KF165" s="40"/>
      <c r="KG165" s="40"/>
      <c r="KH165" s="511"/>
      <c r="KI165" s="40"/>
      <c r="KJ165" s="40"/>
      <c r="KK165" s="40"/>
      <c r="KL165" s="40"/>
      <c r="KM165" s="511"/>
      <c r="KN165" s="40"/>
      <c r="KO165" s="40"/>
      <c r="KP165" s="40"/>
      <c r="KQ165" s="511"/>
      <c r="KR165" s="40"/>
      <c r="KS165" s="40"/>
      <c r="KT165" s="40"/>
      <c r="KU165" s="565"/>
      <c r="KV165" s="511"/>
      <c r="KW165" s="40"/>
      <c r="KX165" s="40"/>
      <c r="KY165" s="40"/>
      <c r="KZ165" s="40"/>
      <c r="LA165" s="40"/>
      <c r="LB165" s="511"/>
      <c r="LC165" s="40"/>
      <c r="LD165" s="40"/>
      <c r="LE165" s="40"/>
      <c r="LF165" s="44"/>
      <c r="LG165" s="40"/>
      <c r="LH165" s="40"/>
      <c r="LI165" s="40"/>
      <c r="LJ165" s="511"/>
      <c r="LK165" s="40"/>
      <c r="LL165" s="40"/>
      <c r="LM165" s="40"/>
      <c r="LN165" s="40"/>
      <c r="LO165" s="40"/>
      <c r="LP165" s="40"/>
      <c r="LQ165" s="40"/>
      <c r="LR165" s="40"/>
      <c r="LS165" s="40"/>
      <c r="LT165" s="40"/>
      <c r="LU165" s="40"/>
      <c r="LV165" s="40"/>
      <c r="LW165" s="40"/>
      <c r="LX165" s="40"/>
      <c r="LY165" s="511"/>
      <c r="LZ165" s="40"/>
      <c r="MA165" s="40"/>
      <c r="MB165" s="40"/>
      <c r="MC165" s="40"/>
      <c r="MD165" s="40"/>
      <c r="ME165" s="511"/>
      <c r="MF165" s="40"/>
      <c r="MG165" s="40"/>
      <c r="MH165" s="40"/>
      <c r="MI165" s="40"/>
      <c r="MJ165" s="511"/>
      <c r="MK165" s="40"/>
      <c r="ML165" s="40"/>
      <c r="MM165" s="40"/>
      <c r="MN165" s="40"/>
      <c r="MO165" s="40"/>
      <c r="MP165" s="40"/>
      <c r="MQ165" s="163"/>
      <c r="MR165" s="40"/>
      <c r="MS165" s="40"/>
      <c r="MT165" s="40"/>
      <c r="MU165" s="40"/>
      <c r="MV165" s="40"/>
      <c r="MW165" s="40"/>
      <c r="MX165" s="40"/>
      <c r="MY165" s="40"/>
      <c r="MZ165" s="40"/>
      <c r="NA165" s="34" t="s">
        <v>1188</v>
      </c>
      <c r="NB165" s="34"/>
      <c r="NC165" s="34" t="s">
        <v>1189</v>
      </c>
      <c r="ND165" s="34"/>
    </row>
    <row r="166" spans="1:368">
      <c r="A166" s="1248">
        <v>125</v>
      </c>
      <c r="B166" s="95" t="s">
        <v>619</v>
      </c>
      <c r="C166" s="89">
        <v>2013</v>
      </c>
      <c r="D166" s="90" t="s">
        <v>244</v>
      </c>
      <c r="E166" s="90" t="s">
        <v>81</v>
      </c>
      <c r="F166" s="90"/>
      <c r="G166" s="91">
        <v>159</v>
      </c>
      <c r="H166" s="92">
        <v>0.66</v>
      </c>
      <c r="I166" s="93"/>
      <c r="J166" s="4" t="s">
        <v>620</v>
      </c>
      <c r="K166" s="96"/>
      <c r="L166" s="96"/>
      <c r="M166" s="4">
        <v>4.4000000000000004</v>
      </c>
      <c r="N166" s="4" t="s">
        <v>621</v>
      </c>
      <c r="O166" s="4" t="s">
        <v>622</v>
      </c>
      <c r="P166" s="92" t="s">
        <v>25</v>
      </c>
      <c r="Q166" s="4"/>
      <c r="R166" s="90" t="s">
        <v>617</v>
      </c>
      <c r="S166" s="94" t="s">
        <v>623</v>
      </c>
      <c r="T166" s="94" t="s">
        <v>624</v>
      </c>
      <c r="U166" s="90" t="s">
        <v>209</v>
      </c>
      <c r="V166" s="153"/>
      <c r="W166" s="376"/>
      <c r="X166" s="508"/>
      <c r="Y166" s="40"/>
      <c r="AA166" s="40"/>
      <c r="AC166" s="40"/>
      <c r="AD166" s="549"/>
      <c r="AE166" s="40"/>
      <c r="AF166" s="40"/>
      <c r="AG166" s="40"/>
      <c r="AH166" s="40"/>
      <c r="AI166" s="277"/>
      <c r="AJ166" s="40"/>
      <c r="AK166" s="44"/>
      <c r="AL166" s="40"/>
      <c r="AM166" s="351"/>
      <c r="AN166" s="40"/>
      <c r="AO166" s="40"/>
      <c r="AP166" s="40"/>
      <c r="AQ166" s="40"/>
      <c r="AR166" s="40"/>
      <c r="AS166" s="40"/>
      <c r="AT166" s="40"/>
      <c r="AU166" s="40"/>
      <c r="AV166" s="40"/>
      <c r="AW166" s="40"/>
      <c r="AX166" s="40"/>
      <c r="AY166" s="44"/>
      <c r="AZ166" s="40"/>
      <c r="BA166" s="44"/>
      <c r="BB166" s="40"/>
      <c r="BC166" s="511"/>
      <c r="BD166" s="40"/>
      <c r="BE166" s="40"/>
      <c r="BF166" s="511"/>
      <c r="BG166" s="40"/>
      <c r="BH166" s="40"/>
      <c r="BI166" s="40"/>
      <c r="BJ166" s="40">
        <v>27.7</v>
      </c>
      <c r="BK166" s="622"/>
      <c r="BL166" s="40"/>
      <c r="BM166" s="40"/>
      <c r="BN166" s="511"/>
      <c r="BO166" s="40">
        <v>55.3</v>
      </c>
      <c r="BP166" s="40"/>
      <c r="BQ166" s="40"/>
      <c r="BR166" s="511"/>
      <c r="BS166" s="40"/>
      <c r="BT166" s="40"/>
      <c r="BU166" s="511"/>
      <c r="BV166" s="40"/>
      <c r="BW166" s="511"/>
      <c r="BX166" s="40"/>
      <c r="BZ166" s="511"/>
      <c r="CA166" s="40"/>
      <c r="CB166" s="40"/>
      <c r="CC166" s="40"/>
      <c r="CD166" s="40"/>
      <c r="CE166" s="509"/>
      <c r="CF166" s="40"/>
      <c r="CG166" s="511"/>
      <c r="CH166" s="40"/>
      <c r="CI166" s="44"/>
      <c r="CJ166" s="40">
        <v>27.7</v>
      </c>
      <c r="CK166" s="40"/>
      <c r="CL166" s="44"/>
      <c r="CM166" s="40">
        <v>42.8</v>
      </c>
      <c r="CN166" s="40"/>
      <c r="CO166" s="40"/>
      <c r="CP166" s="44"/>
      <c r="CQ166" s="40"/>
      <c r="CR166" s="40">
        <v>37.1</v>
      </c>
      <c r="CS166" s="40"/>
      <c r="CT166" s="40"/>
      <c r="CU166" s="40"/>
      <c r="CV166" s="40"/>
      <c r="CW166" s="40"/>
      <c r="CX166" s="44"/>
      <c r="CY166" s="40"/>
      <c r="CZ166" s="40"/>
      <c r="DA166" s="40"/>
      <c r="DB166" s="40"/>
      <c r="DC166" s="511"/>
      <c r="DD166" s="40"/>
      <c r="DE166" s="40"/>
      <c r="DF166" s="40"/>
      <c r="DG166" s="40"/>
      <c r="DH166" s="40"/>
      <c r="DI166" s="40"/>
      <c r="DJ166" s="40"/>
      <c r="DK166" s="40"/>
      <c r="DL166" s="40"/>
      <c r="DM166" s="40"/>
      <c r="DN166" s="40"/>
      <c r="DO166" s="511"/>
      <c r="DP166" s="40"/>
      <c r="DQ166" s="40" t="s">
        <v>25</v>
      </c>
      <c r="DR166" s="40">
        <v>22</v>
      </c>
      <c r="DS166" s="511"/>
      <c r="DT166" s="40"/>
      <c r="DU166" s="40"/>
      <c r="DV166" s="40"/>
      <c r="DW166" s="40"/>
      <c r="DX166" s="40"/>
      <c r="DY166" s="40"/>
      <c r="DZ166" s="40"/>
      <c r="EA166" s="509"/>
      <c r="EB166" s="40"/>
      <c r="EC166" s="511"/>
      <c r="ED166" s="44"/>
      <c r="EE166" s="40"/>
      <c r="EF166" s="40">
        <v>10.1</v>
      </c>
      <c r="EG166" s="40"/>
      <c r="EH166" s="40"/>
      <c r="EI166" s="44"/>
      <c r="EJ166" s="40"/>
      <c r="EK166" s="44"/>
      <c r="EL166" s="40">
        <v>44.7</v>
      </c>
      <c r="EM166" s="40"/>
      <c r="EN166" s="44"/>
      <c r="EO166" s="40"/>
      <c r="EP166" s="132"/>
      <c r="EQ166" s="40"/>
      <c r="ER166" s="40"/>
      <c r="ES166" s="40"/>
      <c r="ET166" s="40"/>
      <c r="EU166" s="40"/>
      <c r="EV166" s="40"/>
      <c r="EW166" s="511"/>
      <c r="EX166" s="44"/>
      <c r="EY166" s="40">
        <v>37.700000000000003</v>
      </c>
      <c r="EZ166" s="40"/>
      <c r="FA166" s="44"/>
      <c r="FB166" s="40"/>
      <c r="FC166" s="40"/>
      <c r="FD166" s="40"/>
      <c r="FE166" s="44"/>
      <c r="FF166" s="40"/>
      <c r="FG166" s="44"/>
      <c r="FH166" s="40"/>
      <c r="FI166" s="40"/>
      <c r="FJ166" s="44"/>
      <c r="FK166" s="40"/>
      <c r="FL166" s="40"/>
      <c r="FM166" s="40"/>
      <c r="FN166" s="605"/>
      <c r="FO166" s="40"/>
      <c r="FP166" s="511"/>
      <c r="FQ166" s="40"/>
      <c r="FR166" s="44"/>
      <c r="FS166" s="40"/>
      <c r="FT166" s="44"/>
      <c r="FU166" s="40" t="s">
        <v>25</v>
      </c>
      <c r="FV166" s="40"/>
      <c r="FW166" s="40"/>
      <c r="FX166" s="40"/>
      <c r="FY166" s="40"/>
      <c r="FZ166" s="44"/>
      <c r="GA166" s="40"/>
      <c r="GB166" s="511"/>
      <c r="GC166" s="40">
        <v>34.6</v>
      </c>
      <c r="GD166" s="40">
        <v>30.2</v>
      </c>
      <c r="GE166" s="40"/>
      <c r="GF166" s="511"/>
      <c r="GG166" s="40">
        <v>37.1</v>
      </c>
      <c r="GH166" s="509"/>
      <c r="GI166" s="40"/>
      <c r="GJ166" s="511"/>
      <c r="GK166" s="40"/>
      <c r="GL166" s="40"/>
      <c r="GM166" s="511"/>
      <c r="GN166" s="40"/>
      <c r="GO166" s="40"/>
      <c r="GP166" s="40"/>
      <c r="GQ166" s="40"/>
      <c r="GR166" s="40"/>
      <c r="GS166" s="509"/>
      <c r="GT166" s="40"/>
      <c r="GU166" s="511"/>
      <c r="GV166" s="44"/>
      <c r="GW166" s="40">
        <v>56</v>
      </c>
      <c r="GX166" s="40"/>
      <c r="GY166" s="44"/>
      <c r="GZ166" s="40"/>
      <c r="HA166" s="40">
        <v>20.100000000000001</v>
      </c>
      <c r="HB166" s="40"/>
      <c r="HC166" s="40"/>
      <c r="HD166" s="40"/>
      <c r="HE166" s="40"/>
      <c r="HF166" s="40"/>
      <c r="HG166" s="40"/>
      <c r="HH166" s="511"/>
      <c r="HI166" s="40"/>
      <c r="HJ166" s="40"/>
      <c r="HK166" s="40"/>
      <c r="HL166" s="40" t="s">
        <v>25</v>
      </c>
      <c r="HM166" s="40"/>
      <c r="HN166" s="40"/>
      <c r="HO166" s="511"/>
      <c r="HP166" s="44"/>
      <c r="HQ166" s="40">
        <v>42.1</v>
      </c>
      <c r="HR166" s="40"/>
      <c r="HS166" s="40"/>
      <c r="HT166" s="44"/>
      <c r="HU166" s="40"/>
      <c r="HV166" s="40" t="s">
        <v>25</v>
      </c>
      <c r="HW166" s="40">
        <v>32.1</v>
      </c>
      <c r="HX166" s="40"/>
      <c r="HY166" s="44"/>
      <c r="HZ166" s="40"/>
      <c r="IA166" s="509"/>
      <c r="IB166" s="511"/>
      <c r="IC166" s="40"/>
      <c r="ID166" s="40"/>
      <c r="IE166" s="40">
        <v>46.5</v>
      </c>
      <c r="IF166" s="40" t="s">
        <v>25</v>
      </c>
      <c r="IG166" s="40"/>
      <c r="IH166" s="40"/>
      <c r="II166" s="40"/>
      <c r="IJ166" s="40"/>
      <c r="IK166" s="509"/>
      <c r="IL166" s="511"/>
      <c r="IM166" s="40">
        <v>20.8</v>
      </c>
      <c r="IN166" s="40"/>
      <c r="IO166" s="40"/>
      <c r="IP166" s="40"/>
      <c r="IQ166" s="40">
        <v>17.600000000000001</v>
      </c>
      <c r="IR166" s="40"/>
      <c r="IS166" s="509"/>
      <c r="IT166" s="40"/>
      <c r="IU166" s="40"/>
      <c r="IV166" s="511"/>
      <c r="IW166" s="40"/>
      <c r="IX166" s="40"/>
      <c r="IY166" s="44"/>
      <c r="IZ166" s="40"/>
      <c r="JA166" s="40">
        <v>33.299999999999997</v>
      </c>
      <c r="JB166" s="44"/>
      <c r="JC166" s="40"/>
      <c r="JD166" s="40"/>
      <c r="JE166" s="40"/>
      <c r="JF166" s="44"/>
      <c r="JG166" s="40" t="s">
        <v>25</v>
      </c>
      <c r="JH166" s="511"/>
      <c r="JI166" s="40"/>
      <c r="JJ166" s="40"/>
      <c r="JK166" s="40"/>
      <c r="JL166" s="40"/>
      <c r="JM166" s="511"/>
      <c r="JN166" s="40" t="s">
        <v>25</v>
      </c>
      <c r="JO166" s="513"/>
      <c r="JP166" s="509"/>
      <c r="JQ166" s="511"/>
      <c r="JR166" s="436"/>
      <c r="JS166" s="40"/>
      <c r="JT166" s="40"/>
      <c r="JU166" s="40"/>
      <c r="JV166" s="40"/>
      <c r="JW166" s="40"/>
      <c r="JX166" s="40"/>
      <c r="JY166" s="40"/>
      <c r="JZ166" s="40"/>
      <c r="KA166" s="40"/>
      <c r="KB166" s="40"/>
      <c r="KC166" s="40"/>
      <c r="KD166" s="511"/>
      <c r="KE166" s="40"/>
      <c r="KF166" s="40"/>
      <c r="KG166" s="40"/>
      <c r="KH166" s="511"/>
      <c r="KI166" s="40"/>
      <c r="KJ166" s="40"/>
      <c r="KK166" s="40"/>
      <c r="KL166" s="40"/>
      <c r="KM166" s="511"/>
      <c r="KN166" s="40"/>
      <c r="KO166" s="40"/>
      <c r="KP166" s="40"/>
      <c r="KQ166" s="511"/>
      <c r="KR166" s="40"/>
      <c r="KS166" s="40">
        <v>23.3</v>
      </c>
      <c r="KT166" s="40" t="s">
        <v>25</v>
      </c>
      <c r="KU166" s="565"/>
      <c r="KV166" s="511"/>
      <c r="KW166" s="40"/>
      <c r="KX166" s="40"/>
      <c r="KY166" s="40"/>
      <c r="KZ166" s="40"/>
      <c r="LA166" s="40"/>
      <c r="LB166" s="511"/>
      <c r="LC166" s="40"/>
      <c r="LD166" s="40"/>
      <c r="LE166" s="40"/>
      <c r="LF166" s="44"/>
      <c r="LG166" s="40"/>
      <c r="LH166" s="40"/>
      <c r="LI166" s="40"/>
      <c r="LJ166" s="511"/>
      <c r="LK166" s="40"/>
      <c r="LL166" s="40"/>
      <c r="LM166" s="40"/>
      <c r="LN166" s="40"/>
      <c r="LO166" s="40"/>
      <c r="LP166" s="40"/>
      <c r="LQ166" s="40"/>
      <c r="LR166" s="40"/>
      <c r="LS166" s="40"/>
      <c r="LT166" s="40"/>
      <c r="LU166" s="40"/>
      <c r="LV166" s="40"/>
      <c r="LW166" s="40"/>
      <c r="LX166" s="40"/>
      <c r="LY166" s="511"/>
      <c r="LZ166" s="40"/>
      <c r="MA166" s="40"/>
      <c r="MB166" s="40"/>
      <c r="MC166" s="40"/>
      <c r="MD166" s="40"/>
      <c r="ME166" s="511"/>
      <c r="MF166" s="40"/>
      <c r="MG166" s="40"/>
      <c r="MH166" s="40"/>
      <c r="MI166" s="40"/>
      <c r="MJ166" s="511"/>
      <c r="MK166" s="40"/>
      <c r="ML166" s="40"/>
      <c r="MM166" s="40"/>
      <c r="MN166" s="40"/>
      <c r="MO166" s="40"/>
      <c r="MP166" s="40"/>
      <c r="MQ166" s="163"/>
      <c r="MR166" s="40"/>
      <c r="MS166" s="40"/>
      <c r="MT166" s="40"/>
      <c r="MU166" s="40"/>
      <c r="MV166" s="40"/>
      <c r="MW166" s="40"/>
      <c r="MX166" s="40"/>
      <c r="MY166" s="40"/>
      <c r="MZ166" s="40"/>
      <c r="NA166" s="34" t="s">
        <v>1190</v>
      </c>
      <c r="NB166" s="34" t="s">
        <v>1098</v>
      </c>
      <c r="NC166" s="34" t="s">
        <v>1191</v>
      </c>
      <c r="ND166" s="34"/>
    </row>
    <row r="167" spans="1:368">
      <c r="A167" s="1248">
        <v>126</v>
      </c>
      <c r="B167" s="95" t="s">
        <v>491</v>
      </c>
      <c r="C167" s="89">
        <v>2013</v>
      </c>
      <c r="D167" s="90" t="s">
        <v>80</v>
      </c>
      <c r="E167" s="90"/>
      <c r="F167" s="90"/>
      <c r="G167" s="91">
        <v>44</v>
      </c>
      <c r="H167" s="92"/>
      <c r="I167" s="93"/>
      <c r="J167" s="4"/>
      <c r="K167" s="96"/>
      <c r="L167" s="96"/>
      <c r="M167" s="4" t="s">
        <v>25</v>
      </c>
      <c r="N167" s="4" t="s">
        <v>625</v>
      </c>
      <c r="O167" s="4" t="s">
        <v>626</v>
      </c>
      <c r="P167" s="92" t="s">
        <v>627</v>
      </c>
      <c r="Q167" s="4"/>
      <c r="R167" s="90" t="s">
        <v>617</v>
      </c>
      <c r="S167" s="94" t="s">
        <v>509</v>
      </c>
      <c r="T167" s="94"/>
      <c r="U167" s="90" t="s">
        <v>89</v>
      </c>
      <c r="V167" s="153"/>
      <c r="W167" s="376"/>
      <c r="X167" s="508"/>
      <c r="Y167" s="40"/>
      <c r="AA167" s="40"/>
      <c r="AC167" s="40"/>
      <c r="AD167" s="549"/>
      <c r="AE167" s="40"/>
      <c r="AF167" s="40"/>
      <c r="AG167" s="40"/>
      <c r="AH167" s="40"/>
      <c r="AI167" s="277"/>
      <c r="AJ167" s="40"/>
      <c r="AK167" s="44"/>
      <c r="AL167" s="40"/>
      <c r="AM167" s="351"/>
      <c r="AN167" s="40"/>
      <c r="AO167" s="40"/>
      <c r="AP167" s="40"/>
      <c r="AQ167" s="40"/>
      <c r="AR167" s="40"/>
      <c r="AS167" s="40"/>
      <c r="AT167" s="40"/>
      <c r="AU167" s="40"/>
      <c r="AV167" s="40"/>
      <c r="AW167" s="40"/>
      <c r="AX167" s="40"/>
      <c r="AY167" s="44"/>
      <c r="AZ167" s="40"/>
      <c r="BA167" s="44"/>
      <c r="BB167" s="40"/>
      <c r="BC167" s="511"/>
      <c r="BD167" s="40"/>
      <c r="BE167" s="40"/>
      <c r="BF167" s="511"/>
      <c r="BG167" s="40"/>
      <c r="BH167" s="40"/>
      <c r="BI167" s="40"/>
      <c r="BJ167" s="40"/>
      <c r="BK167" s="622"/>
      <c r="BL167" s="40"/>
      <c r="BM167" s="40"/>
      <c r="BN167" s="511"/>
      <c r="BO167" s="40"/>
      <c r="BP167" s="40"/>
      <c r="BQ167" s="40"/>
      <c r="BR167" s="511"/>
      <c r="BS167" s="40"/>
      <c r="BT167" s="40"/>
      <c r="BU167" s="511"/>
      <c r="BV167" s="40"/>
      <c r="BW167" s="511"/>
      <c r="BX167" s="40"/>
      <c r="BZ167" s="511"/>
      <c r="CA167" s="40"/>
      <c r="CB167" s="40"/>
      <c r="CC167" s="40"/>
      <c r="CD167" s="40"/>
      <c r="CE167" s="509"/>
      <c r="CF167" s="40"/>
      <c r="CG167" s="511"/>
      <c r="CH167" s="40"/>
      <c r="CI167" s="44"/>
      <c r="CJ167" s="40"/>
      <c r="CK167" s="40"/>
      <c r="CL167" s="44"/>
      <c r="CM167" s="40"/>
      <c r="CN167" s="40"/>
      <c r="CO167" s="40"/>
      <c r="CP167" s="44"/>
      <c r="CQ167" s="40"/>
      <c r="CR167" s="40"/>
      <c r="CS167" s="40"/>
      <c r="CT167" s="40"/>
      <c r="CU167" s="40"/>
      <c r="CV167" s="40"/>
      <c r="CW167" s="40"/>
      <c r="CX167" s="44"/>
      <c r="CY167" s="40"/>
      <c r="CZ167" s="40"/>
      <c r="DA167" s="40"/>
      <c r="DB167" s="40"/>
      <c r="DC167" s="511"/>
      <c r="DD167" s="40"/>
      <c r="DE167" s="40"/>
      <c r="DF167" s="40"/>
      <c r="DG167" s="40"/>
      <c r="DH167" s="40"/>
      <c r="DI167" s="40"/>
      <c r="DJ167" s="40"/>
      <c r="DK167" s="40"/>
      <c r="DL167" s="40"/>
      <c r="DM167" s="40"/>
      <c r="DN167" s="40"/>
      <c r="DO167" s="511"/>
      <c r="DP167" s="40"/>
      <c r="DQ167" s="40"/>
      <c r="DR167" s="40"/>
      <c r="DS167" s="511"/>
      <c r="DT167" s="40"/>
      <c r="DU167" s="40"/>
      <c r="DV167" s="40"/>
      <c r="DW167" s="40"/>
      <c r="DX167" s="40"/>
      <c r="DY167" s="40"/>
      <c r="DZ167" s="40"/>
      <c r="EA167" s="509"/>
      <c r="EB167" s="40"/>
      <c r="EC167" s="511"/>
      <c r="ED167" s="44"/>
      <c r="EE167" s="40"/>
      <c r="EF167" s="40"/>
      <c r="EG167" s="40"/>
      <c r="EH167" s="40"/>
      <c r="EI167" s="44"/>
      <c r="EJ167" s="40"/>
      <c r="EK167" s="44"/>
      <c r="EL167" s="40"/>
      <c r="EM167" s="40"/>
      <c r="EN167" s="44"/>
      <c r="EO167" s="40"/>
      <c r="EP167" s="132"/>
      <c r="EQ167" s="40"/>
      <c r="ER167" s="40"/>
      <c r="ES167" s="40"/>
      <c r="ET167" s="40"/>
      <c r="EU167" s="40"/>
      <c r="EV167" s="40"/>
      <c r="EW167" s="511"/>
      <c r="EX167" s="44"/>
      <c r="EY167" s="40"/>
      <c r="EZ167" s="40"/>
      <c r="FA167" s="44"/>
      <c r="FB167" s="40"/>
      <c r="FC167" s="40"/>
      <c r="FD167" s="40"/>
      <c r="FE167" s="44"/>
      <c r="FF167" s="40"/>
      <c r="FG167" s="44"/>
      <c r="FH167" s="40"/>
      <c r="FI167" s="40"/>
      <c r="FJ167" s="44"/>
      <c r="FK167" s="40"/>
      <c r="FL167" s="40"/>
      <c r="FM167" s="40"/>
      <c r="FN167" s="605"/>
      <c r="FO167" s="40"/>
      <c r="FP167" s="511"/>
      <c r="FQ167" s="40"/>
      <c r="FR167" s="44"/>
      <c r="FS167" s="40"/>
      <c r="FT167" s="44"/>
      <c r="FU167" s="40"/>
      <c r="FV167" s="40"/>
      <c r="FW167" s="40"/>
      <c r="FX167" s="40"/>
      <c r="FY167" s="40"/>
      <c r="FZ167" s="44"/>
      <c r="GA167" s="40"/>
      <c r="GB167" s="511"/>
      <c r="GC167" s="40"/>
      <c r="GD167" s="40"/>
      <c r="GE167" s="40"/>
      <c r="GF167" s="511"/>
      <c r="GG167" s="40"/>
      <c r="GH167" s="509"/>
      <c r="GI167" s="40"/>
      <c r="GJ167" s="511"/>
      <c r="GK167" s="40"/>
      <c r="GL167" s="40"/>
      <c r="GM167" s="511"/>
      <c r="GN167" s="40"/>
      <c r="GO167" s="40"/>
      <c r="GP167" s="40"/>
      <c r="GQ167" s="40"/>
      <c r="GR167" s="40"/>
      <c r="GS167" s="509"/>
      <c r="GT167" s="40"/>
      <c r="GU167" s="511"/>
      <c r="GV167" s="44"/>
      <c r="GW167" s="40"/>
      <c r="GX167" s="40"/>
      <c r="GY167" s="44"/>
      <c r="GZ167" s="40"/>
      <c r="HA167" s="40"/>
      <c r="HB167" s="40"/>
      <c r="HC167" s="40"/>
      <c r="HD167" s="40"/>
      <c r="HE167" s="40"/>
      <c r="HF167" s="40"/>
      <c r="HG167" s="40"/>
      <c r="HH167" s="511"/>
      <c r="HI167" s="40"/>
      <c r="HJ167" s="40"/>
      <c r="HK167" s="40"/>
      <c r="HL167" s="40"/>
      <c r="HM167" s="40"/>
      <c r="HN167" s="40"/>
      <c r="HO167" s="511"/>
      <c r="HP167" s="44"/>
      <c r="HQ167" s="40"/>
      <c r="HR167" s="40"/>
      <c r="HS167" s="40"/>
      <c r="HT167" s="44"/>
      <c r="HU167" s="40"/>
      <c r="HV167" s="40"/>
      <c r="HW167" s="40"/>
      <c r="HX167" s="40"/>
      <c r="HY167" s="44"/>
      <c r="HZ167" s="40"/>
      <c r="IA167" s="509"/>
      <c r="IB167" s="511"/>
      <c r="IC167" s="40"/>
      <c r="ID167" s="40"/>
      <c r="IE167" s="40"/>
      <c r="IF167" s="40"/>
      <c r="IG167" s="40"/>
      <c r="IH167" s="40"/>
      <c r="II167" s="40"/>
      <c r="IJ167" s="40"/>
      <c r="IK167" s="509"/>
      <c r="IL167" s="511"/>
      <c r="IM167" s="40"/>
      <c r="IN167" s="40"/>
      <c r="IO167" s="40"/>
      <c r="IP167" s="40"/>
      <c r="IQ167" s="40"/>
      <c r="IR167" s="40"/>
      <c r="IS167" s="509"/>
      <c r="IT167" s="40"/>
      <c r="IU167" s="40"/>
      <c r="IV167" s="511"/>
      <c r="IW167" s="40"/>
      <c r="IX167" s="40"/>
      <c r="IY167" s="44"/>
      <c r="IZ167" s="40"/>
      <c r="JA167" s="40"/>
      <c r="JB167" s="44"/>
      <c r="JC167" s="40"/>
      <c r="JD167" s="40"/>
      <c r="JE167" s="40"/>
      <c r="JF167" s="44"/>
      <c r="JG167" s="40"/>
      <c r="JH167" s="511"/>
      <c r="JI167" s="40"/>
      <c r="JJ167" s="40"/>
      <c r="JK167" s="40"/>
      <c r="JL167" s="40"/>
      <c r="JM167" s="511"/>
      <c r="JN167" s="40"/>
      <c r="JO167" s="513"/>
      <c r="JP167" s="509"/>
      <c r="JQ167" s="511"/>
      <c r="JR167" s="436"/>
      <c r="JS167" s="40"/>
      <c r="JT167" s="40"/>
      <c r="JU167" s="40"/>
      <c r="JV167" s="40"/>
      <c r="JW167" s="40"/>
      <c r="JX167" s="40"/>
      <c r="JY167" s="40"/>
      <c r="JZ167" s="40"/>
      <c r="KA167" s="40"/>
      <c r="KB167" s="40"/>
      <c r="KC167" s="40"/>
      <c r="KD167" s="511"/>
      <c r="KE167" s="40"/>
      <c r="KF167" s="40"/>
      <c r="KG167" s="40"/>
      <c r="KH167" s="511"/>
      <c r="KI167" s="40"/>
      <c r="KJ167" s="40"/>
      <c r="KK167" s="40"/>
      <c r="KL167" s="40"/>
      <c r="KM167" s="511"/>
      <c r="KN167" s="40"/>
      <c r="KO167" s="40"/>
      <c r="KP167" s="40"/>
      <c r="KQ167" s="511"/>
      <c r="KR167" s="40"/>
      <c r="KS167" s="40"/>
      <c r="KT167" s="40"/>
      <c r="KU167" s="565"/>
      <c r="KV167" s="511"/>
      <c r="KW167" s="40"/>
      <c r="KX167" s="40"/>
      <c r="KY167" s="40"/>
      <c r="KZ167" s="40"/>
      <c r="LA167" s="40"/>
      <c r="LB167" s="511"/>
      <c r="LC167" s="40"/>
      <c r="LD167" s="40"/>
      <c r="LE167" s="40"/>
      <c r="LF167" s="44"/>
      <c r="LG167" s="40"/>
      <c r="LH167" s="40"/>
      <c r="LI167" s="40"/>
      <c r="LJ167" s="511"/>
      <c r="LK167" s="40"/>
      <c r="LL167" s="40"/>
      <c r="LM167" s="40"/>
      <c r="LN167" s="40"/>
      <c r="LO167" s="40"/>
      <c r="LP167" s="40"/>
      <c r="LQ167" s="40"/>
      <c r="LR167" s="40"/>
      <c r="LS167" s="40"/>
      <c r="LT167" s="40"/>
      <c r="LU167" s="40"/>
      <c r="LV167" s="40"/>
      <c r="LW167" s="40"/>
      <c r="LX167" s="40"/>
      <c r="LY167" s="511"/>
      <c r="LZ167" s="40"/>
      <c r="MA167" s="40"/>
      <c r="MB167" s="40"/>
      <c r="MC167" s="40"/>
      <c r="MD167" s="40"/>
      <c r="ME167" s="511"/>
      <c r="MF167" s="40"/>
      <c r="MG167" s="40"/>
      <c r="MH167" s="40"/>
      <c r="MI167" s="40"/>
      <c r="MJ167" s="511"/>
      <c r="MK167" s="40"/>
      <c r="ML167" s="40"/>
      <c r="MM167" s="40"/>
      <c r="MN167" s="40"/>
      <c r="MO167" s="40"/>
      <c r="MP167" s="40"/>
      <c r="MQ167" s="163"/>
      <c r="MR167" s="40"/>
      <c r="MS167" s="40"/>
      <c r="MT167" s="40"/>
      <c r="MU167" s="40"/>
      <c r="MV167" s="40"/>
      <c r="MW167" s="40"/>
      <c r="MX167" s="40"/>
      <c r="MY167" s="40"/>
      <c r="MZ167" s="40"/>
      <c r="NA167" s="34" t="s">
        <v>1192</v>
      </c>
      <c r="NB167" s="34"/>
      <c r="NC167" s="34" t="s">
        <v>1193</v>
      </c>
      <c r="ND167" s="34"/>
    </row>
    <row r="168" spans="1:368">
      <c r="A168" s="1248">
        <v>127</v>
      </c>
      <c r="B168" s="95" t="s">
        <v>628</v>
      </c>
      <c r="C168" s="89">
        <v>2014</v>
      </c>
      <c r="D168" s="90" t="s">
        <v>59</v>
      </c>
      <c r="E168" s="90" t="s">
        <v>81</v>
      </c>
      <c r="F168" s="90" t="s">
        <v>283</v>
      </c>
      <c r="G168" s="91">
        <v>423</v>
      </c>
      <c r="H168" s="92">
        <v>0.65500000000000003</v>
      </c>
      <c r="I168" s="93"/>
      <c r="J168" s="4" t="s">
        <v>629</v>
      </c>
      <c r="K168" s="96"/>
      <c r="L168" s="96"/>
      <c r="M168" s="4" t="s">
        <v>630</v>
      </c>
      <c r="N168" s="4" t="s">
        <v>631</v>
      </c>
      <c r="O168" s="4" t="s">
        <v>293</v>
      </c>
      <c r="P168" s="92" t="s">
        <v>627</v>
      </c>
      <c r="Q168" s="4"/>
      <c r="R168" s="90" t="s">
        <v>617</v>
      </c>
      <c r="S168" s="94" t="s">
        <v>632</v>
      </c>
      <c r="T168" s="94"/>
      <c r="U168" s="90" t="s">
        <v>283</v>
      </c>
      <c r="V168" s="153"/>
      <c r="W168" s="376"/>
      <c r="X168" s="508"/>
      <c r="Y168" s="40"/>
      <c r="AA168" s="40"/>
      <c r="AC168" s="40"/>
      <c r="AD168" s="549"/>
      <c r="AE168" s="40"/>
      <c r="AF168" s="40"/>
      <c r="AG168" s="40"/>
      <c r="AH168" s="40"/>
      <c r="AI168" s="277"/>
      <c r="AJ168" s="40"/>
      <c r="AK168" s="44"/>
      <c r="AL168" s="40"/>
      <c r="AM168" s="643"/>
      <c r="AN168" s="40"/>
      <c r="AO168" s="40"/>
      <c r="AP168" s="40"/>
      <c r="AQ168" s="40"/>
      <c r="AR168" s="40"/>
      <c r="AS168" s="40"/>
      <c r="AT168" s="40"/>
      <c r="AU168" s="40"/>
      <c r="AV168" s="40"/>
      <c r="AW168" s="40"/>
      <c r="AX168" s="40"/>
      <c r="AY168" s="44"/>
      <c r="AZ168" s="40"/>
      <c r="BA168" s="44"/>
      <c r="BB168" s="40"/>
      <c r="BC168" s="511"/>
      <c r="BD168" s="40"/>
      <c r="BE168" s="40"/>
      <c r="BF168" s="511"/>
      <c r="BG168" s="40"/>
      <c r="BH168" s="40"/>
      <c r="BI168" s="40"/>
      <c r="BJ168" s="40"/>
      <c r="BK168" s="622"/>
      <c r="BL168" s="41">
        <v>22</v>
      </c>
      <c r="BM168" s="41"/>
      <c r="BN168" s="511"/>
      <c r="BO168" s="40"/>
      <c r="BP168" s="40"/>
      <c r="BQ168" s="40"/>
      <c r="BR168" s="511"/>
      <c r="BS168" s="40"/>
      <c r="BT168" s="40"/>
      <c r="BU168" s="511"/>
      <c r="BV168" s="40"/>
      <c r="BW168" s="511"/>
      <c r="BX168" s="40"/>
      <c r="BZ168" s="511"/>
      <c r="CA168" s="40"/>
      <c r="CB168" s="40"/>
      <c r="CC168" s="40"/>
      <c r="CD168" s="40"/>
      <c r="CE168" s="509"/>
      <c r="CF168" s="40"/>
      <c r="CG168" s="511"/>
      <c r="CH168" s="40"/>
      <c r="CI168" s="44"/>
      <c r="CJ168" s="40"/>
      <c r="CK168" s="40"/>
      <c r="CL168" s="44"/>
      <c r="CM168" s="40"/>
      <c r="CN168" s="40"/>
      <c r="CO168" s="40"/>
      <c r="CP168" s="44"/>
      <c r="CQ168" s="40"/>
      <c r="CR168" s="41">
        <v>14</v>
      </c>
      <c r="CS168" s="40"/>
      <c r="CT168" s="40"/>
      <c r="CU168" s="40"/>
      <c r="CV168" s="40"/>
      <c r="CW168" s="41"/>
      <c r="CX168" s="44"/>
      <c r="CY168" s="40"/>
      <c r="CZ168" s="40"/>
      <c r="DA168" s="40"/>
      <c r="DB168" s="40"/>
      <c r="DC168" s="511"/>
      <c r="DD168" s="40"/>
      <c r="DE168" s="40"/>
      <c r="DF168" s="40"/>
      <c r="DG168" s="40"/>
      <c r="DH168" s="40"/>
      <c r="DI168" s="40"/>
      <c r="DJ168" s="40"/>
      <c r="DK168" s="40"/>
      <c r="DL168" s="40"/>
      <c r="DM168" s="40"/>
      <c r="DN168" s="40" t="s">
        <v>833</v>
      </c>
      <c r="DO168" s="511"/>
      <c r="DP168" s="40"/>
      <c r="DQ168" s="40"/>
      <c r="DR168" s="40"/>
      <c r="DS168" s="511"/>
      <c r="DT168" s="40"/>
      <c r="DU168" s="40"/>
      <c r="DV168" s="40"/>
      <c r="DW168" s="40"/>
      <c r="DX168" s="40"/>
      <c r="DY168" s="40"/>
      <c r="DZ168" s="40"/>
      <c r="EA168" s="509"/>
      <c r="EB168" s="40"/>
      <c r="EC168" s="511"/>
      <c r="ED168" s="44"/>
      <c r="EE168" s="40"/>
      <c r="EF168" s="40"/>
      <c r="EG168" s="40"/>
      <c r="EH168" s="40"/>
      <c r="EI168" s="44"/>
      <c r="EJ168" s="40"/>
      <c r="EK168" s="44"/>
      <c r="EL168" s="40"/>
      <c r="EM168" s="40"/>
      <c r="EN168" s="44"/>
      <c r="EO168" s="40"/>
      <c r="EP168" s="132"/>
      <c r="EQ168" s="40"/>
      <c r="ER168" s="40"/>
      <c r="ES168" s="40"/>
      <c r="ET168" s="40"/>
      <c r="EU168" s="40"/>
      <c r="EV168" s="40"/>
      <c r="EW168" s="511"/>
      <c r="EX168" s="44"/>
      <c r="EY168" s="40"/>
      <c r="EZ168" s="40"/>
      <c r="FA168" s="44"/>
      <c r="FB168" s="40"/>
      <c r="FC168" s="40"/>
      <c r="FD168" s="40"/>
      <c r="FE168" s="44"/>
      <c r="FF168" s="40"/>
      <c r="FG168" s="44"/>
      <c r="FH168" s="40"/>
      <c r="FI168" s="40"/>
      <c r="FJ168" s="44"/>
      <c r="FK168" s="40"/>
      <c r="FL168" s="40"/>
      <c r="FM168" s="40"/>
      <c r="FN168" s="605"/>
      <c r="FO168" s="40"/>
      <c r="FP168" s="511"/>
      <c r="FQ168" s="40"/>
      <c r="FR168" s="44"/>
      <c r="FS168" s="40"/>
      <c r="FT168" s="44"/>
      <c r="FU168" s="40"/>
      <c r="FV168" s="40"/>
      <c r="FW168" s="40"/>
      <c r="FX168" s="40"/>
      <c r="FY168" s="40"/>
      <c r="FZ168" s="44"/>
      <c r="GA168" s="40"/>
      <c r="GB168" s="511"/>
      <c r="GC168" s="40"/>
      <c r="GD168" s="40"/>
      <c r="GE168" s="40"/>
      <c r="GF168" s="511"/>
      <c r="GG168" s="40"/>
      <c r="GH168" s="509"/>
      <c r="GI168" s="40"/>
      <c r="GJ168" s="511"/>
      <c r="GK168" s="40"/>
      <c r="GL168" s="40"/>
      <c r="GM168" s="511"/>
      <c r="GN168" s="40"/>
      <c r="GO168" s="40"/>
      <c r="GP168" s="40"/>
      <c r="GQ168" s="40"/>
      <c r="GR168" s="40"/>
      <c r="GS168" s="509"/>
      <c r="GT168" s="40"/>
      <c r="GU168" s="511"/>
      <c r="GV168" s="44"/>
      <c r="GW168" s="40"/>
      <c r="GX168" s="40"/>
      <c r="GY168" s="44"/>
      <c r="GZ168" s="40"/>
      <c r="HA168" s="40"/>
      <c r="HB168" s="40"/>
      <c r="HC168" s="40"/>
      <c r="HD168" s="40"/>
      <c r="HE168" s="40"/>
      <c r="HF168" s="40"/>
      <c r="HG168" s="40"/>
      <c r="HH168" s="511"/>
      <c r="HI168" s="40"/>
      <c r="HJ168" s="40"/>
      <c r="HK168" s="40"/>
      <c r="HL168" s="40"/>
      <c r="HM168" s="40"/>
      <c r="HN168" s="40"/>
      <c r="HO168" s="511"/>
      <c r="HP168" s="44"/>
      <c r="HQ168" s="40"/>
      <c r="HR168" s="40"/>
      <c r="HS168" s="40"/>
      <c r="HT168" s="44"/>
      <c r="HU168" s="40"/>
      <c r="HV168" s="40"/>
      <c r="HW168" s="40"/>
      <c r="HX168" s="40"/>
      <c r="HY168" s="44"/>
      <c r="HZ168" s="40"/>
      <c r="IA168" s="509"/>
      <c r="IB168" s="511"/>
      <c r="IC168" s="40"/>
      <c r="ID168" s="40"/>
      <c r="IE168" s="40"/>
      <c r="IF168" s="40"/>
      <c r="IG168" s="40"/>
      <c r="IH168" s="40"/>
      <c r="II168" s="40"/>
      <c r="IJ168" s="40"/>
      <c r="IK168" s="509"/>
      <c r="IL168" s="511"/>
      <c r="IM168" s="40"/>
      <c r="IN168" s="40"/>
      <c r="IO168" s="40"/>
      <c r="IP168" s="40"/>
      <c r="IQ168" s="40"/>
      <c r="IR168" s="40"/>
      <c r="IS168" s="509"/>
      <c r="IT168" s="40"/>
      <c r="IU168" s="40"/>
      <c r="IV168" s="511"/>
      <c r="IW168" s="40"/>
      <c r="IX168" s="40"/>
      <c r="IY168" s="44"/>
      <c r="IZ168" s="40"/>
      <c r="JA168" s="40"/>
      <c r="JB168" s="44"/>
      <c r="JC168" s="40"/>
      <c r="JD168" s="40"/>
      <c r="JE168" s="40"/>
      <c r="JF168" s="44"/>
      <c r="JG168" s="40"/>
      <c r="JH168" s="511"/>
      <c r="JI168" s="40"/>
      <c r="JJ168" s="40"/>
      <c r="JK168" s="40"/>
      <c r="JL168" s="40"/>
      <c r="JM168" s="511"/>
      <c r="JN168" s="40"/>
      <c r="JO168" s="513"/>
      <c r="JP168" s="509"/>
      <c r="JQ168" s="511"/>
      <c r="JR168" s="436"/>
      <c r="JS168" s="40"/>
      <c r="JT168" s="40"/>
      <c r="JU168" s="40"/>
      <c r="JV168" s="40"/>
      <c r="JW168" s="40"/>
      <c r="JX168" s="40"/>
      <c r="JY168" s="40"/>
      <c r="JZ168" s="40"/>
      <c r="KA168" s="40"/>
      <c r="KB168" s="40"/>
      <c r="KC168" s="40"/>
      <c r="KD168" s="511"/>
      <c r="KE168" s="40"/>
      <c r="KF168" s="40"/>
      <c r="KG168" s="40"/>
      <c r="KH168" s="511"/>
      <c r="KI168" s="40"/>
      <c r="KJ168" s="40"/>
      <c r="KK168" s="40"/>
      <c r="KL168" s="40"/>
      <c r="KM168" s="511"/>
      <c r="KN168" s="40"/>
      <c r="KO168" s="40"/>
      <c r="KP168" s="40"/>
      <c r="KQ168" s="511"/>
      <c r="KR168" s="40"/>
      <c r="KS168" s="40"/>
      <c r="KT168" s="40"/>
      <c r="KU168" s="565"/>
      <c r="KV168" s="511"/>
      <c r="KW168" s="40"/>
      <c r="KX168" s="40"/>
      <c r="KY168" s="40"/>
      <c r="KZ168" s="40"/>
      <c r="LA168" s="40"/>
      <c r="LB168" s="511"/>
      <c r="LC168" s="40"/>
      <c r="LD168" s="40"/>
      <c r="LE168" s="40"/>
      <c r="LF168" s="44"/>
      <c r="LG168" s="40"/>
      <c r="LH168" s="40"/>
      <c r="LI168" s="40"/>
      <c r="LJ168" s="511"/>
      <c r="LK168" s="40"/>
      <c r="LL168" s="40"/>
      <c r="LM168" s="40"/>
      <c r="LN168" s="40"/>
      <c r="LO168" s="40"/>
      <c r="LP168" s="40"/>
      <c r="LQ168" s="40"/>
      <c r="LR168" s="40"/>
      <c r="LS168" s="40"/>
      <c r="LT168" s="40"/>
      <c r="LU168" s="40"/>
      <c r="LV168" s="40"/>
      <c r="LW168" s="40"/>
      <c r="LX168" s="40"/>
      <c r="LY168" s="511"/>
      <c r="LZ168" s="40"/>
      <c r="MA168" s="40"/>
      <c r="MB168" s="40"/>
      <c r="MC168" s="40"/>
      <c r="MD168" s="40"/>
      <c r="ME168" s="511"/>
      <c r="MF168" s="40"/>
      <c r="MG168" s="40"/>
      <c r="MH168" s="40"/>
      <c r="MI168" s="40"/>
      <c r="MJ168" s="511"/>
      <c r="MK168" s="40"/>
      <c r="ML168" s="40"/>
      <c r="MM168" s="40"/>
      <c r="MN168" s="40"/>
      <c r="MO168" s="40"/>
      <c r="MP168" s="40"/>
      <c r="MQ168" s="163"/>
      <c r="MR168" s="40"/>
      <c r="MS168" s="40"/>
      <c r="MT168" s="40"/>
      <c r="MU168" s="40"/>
      <c r="MV168" s="40"/>
      <c r="MW168" s="40"/>
      <c r="MX168" s="40"/>
      <c r="MY168" s="40"/>
      <c r="MZ168" s="40"/>
      <c r="NA168" s="34" t="s">
        <v>1194</v>
      </c>
      <c r="NB168" s="34"/>
      <c r="NC168" s="34" t="s">
        <v>1195</v>
      </c>
      <c r="ND168" s="34"/>
    </row>
    <row r="169" spans="1:368">
      <c r="A169" s="1248">
        <v>128</v>
      </c>
      <c r="B169" s="95" t="s">
        <v>633</v>
      </c>
      <c r="C169" s="89">
        <v>2014</v>
      </c>
      <c r="D169" s="90" t="s">
        <v>244</v>
      </c>
      <c r="E169" s="90" t="s">
        <v>81</v>
      </c>
      <c r="F169" s="90"/>
      <c r="G169" s="91">
        <v>158</v>
      </c>
      <c r="H169" s="92">
        <v>0.65800000000000003</v>
      </c>
      <c r="I169" s="93"/>
      <c r="J169" s="4" t="s">
        <v>634</v>
      </c>
      <c r="K169" s="96"/>
      <c r="L169" s="96"/>
      <c r="M169" s="4" t="s">
        <v>25</v>
      </c>
      <c r="N169" s="4" t="s">
        <v>635</v>
      </c>
      <c r="O169" s="4" t="s">
        <v>636</v>
      </c>
      <c r="P169" s="92" t="s">
        <v>25</v>
      </c>
      <c r="Q169" s="4"/>
      <c r="R169" s="90" t="s">
        <v>617</v>
      </c>
      <c r="S169" s="94" t="s">
        <v>637</v>
      </c>
      <c r="T169" s="94"/>
      <c r="U169" s="90" t="s">
        <v>209</v>
      </c>
      <c r="V169" s="153"/>
      <c r="W169" s="376"/>
      <c r="X169" s="508"/>
      <c r="Y169" s="40"/>
      <c r="AA169" s="40"/>
      <c r="AC169" s="40"/>
      <c r="AD169" s="549"/>
      <c r="AE169" s="40"/>
      <c r="AF169" s="40"/>
      <c r="AG169" s="40"/>
      <c r="AH169" s="40"/>
      <c r="AI169" s="277"/>
      <c r="AJ169" s="40"/>
      <c r="AK169" s="44"/>
      <c r="AL169" s="40"/>
      <c r="AM169" s="643"/>
      <c r="AN169" s="40"/>
      <c r="AO169" s="40"/>
      <c r="AP169" s="40"/>
      <c r="AQ169" s="40"/>
      <c r="AR169" s="40"/>
      <c r="AS169" s="40"/>
      <c r="AT169" s="40"/>
      <c r="AU169" s="40"/>
      <c r="AV169" s="40"/>
      <c r="AW169" s="40"/>
      <c r="AX169" s="40"/>
      <c r="AY169" s="44"/>
      <c r="AZ169" s="40"/>
      <c r="BA169" s="44"/>
      <c r="BB169" s="40"/>
      <c r="BC169" s="511"/>
      <c r="BD169" s="40"/>
      <c r="BE169" s="40"/>
      <c r="BF169" s="511"/>
      <c r="BG169" s="40"/>
      <c r="BH169" s="40"/>
      <c r="BI169" s="40"/>
      <c r="BJ169" s="40">
        <v>27.2</v>
      </c>
      <c r="BK169" s="622"/>
      <c r="BL169" s="40">
        <v>39.9</v>
      </c>
      <c r="BM169" s="40"/>
      <c r="BN169" s="511"/>
      <c r="BO169" s="40">
        <v>53.8</v>
      </c>
      <c r="BP169" s="40"/>
      <c r="BQ169" s="40"/>
      <c r="BR169" s="511"/>
      <c r="BS169" s="40"/>
      <c r="BT169" s="40"/>
      <c r="BU169" s="511"/>
      <c r="BV169" s="40"/>
      <c r="BW169" s="511"/>
      <c r="BX169" s="40"/>
      <c r="BZ169" s="511"/>
      <c r="CA169" s="40"/>
      <c r="CB169" s="40">
        <v>29.1</v>
      </c>
      <c r="CC169" s="40"/>
      <c r="CD169" s="40"/>
      <c r="CE169" s="509"/>
      <c r="CF169" s="40"/>
      <c r="CG169" s="511"/>
      <c r="CH169" s="40"/>
      <c r="CI169" s="44"/>
      <c r="CJ169" s="40">
        <v>26.6</v>
      </c>
      <c r="CK169" s="40"/>
      <c r="CL169" s="44"/>
      <c r="CM169" s="40">
        <v>42.4</v>
      </c>
      <c r="CN169" s="40"/>
      <c r="CO169" s="40"/>
      <c r="CP169" s="44"/>
      <c r="CQ169" s="40"/>
      <c r="CR169" s="40">
        <v>14.6</v>
      </c>
      <c r="CS169" s="40">
        <v>36.700000000000003</v>
      </c>
      <c r="CT169" s="40"/>
      <c r="CU169" s="40"/>
      <c r="CV169" s="40"/>
      <c r="CW169" s="40"/>
      <c r="CX169" s="44"/>
      <c r="CY169" s="40"/>
      <c r="CZ169" s="40"/>
      <c r="DA169" s="40"/>
      <c r="DB169" s="40"/>
      <c r="DC169" s="511"/>
      <c r="DD169" s="40"/>
      <c r="DE169" s="40"/>
      <c r="DF169" s="40"/>
      <c r="DG169" s="40"/>
      <c r="DH169" s="40"/>
      <c r="DI169" s="40"/>
      <c r="DJ169" s="40"/>
      <c r="DK169" s="40"/>
      <c r="DL169" s="40"/>
      <c r="DM169" s="40"/>
      <c r="DN169" s="40"/>
      <c r="DO169" s="511"/>
      <c r="DP169" s="40"/>
      <c r="DQ169" s="40">
        <v>0.6</v>
      </c>
      <c r="DR169" s="40">
        <v>21.5</v>
      </c>
      <c r="DS169" s="511"/>
      <c r="DT169" s="40"/>
      <c r="DU169" s="40"/>
      <c r="DV169" s="40"/>
      <c r="DW169" s="40"/>
      <c r="DX169" s="40"/>
      <c r="DY169" s="40"/>
      <c r="DZ169" s="40"/>
      <c r="EA169" s="509"/>
      <c r="EB169" s="40"/>
      <c r="EC169" s="511"/>
      <c r="ED169" s="44"/>
      <c r="EE169" s="40"/>
      <c r="EF169" s="40">
        <v>10.1</v>
      </c>
      <c r="EG169" s="40"/>
      <c r="EH169" s="40"/>
      <c r="EI169" s="44"/>
      <c r="EJ169" s="40"/>
      <c r="EK169" s="44"/>
      <c r="EL169" s="40">
        <v>44.3</v>
      </c>
      <c r="EM169" s="40"/>
      <c r="EN169" s="44"/>
      <c r="EO169" s="40"/>
      <c r="EP169" s="132"/>
      <c r="EQ169" s="40"/>
      <c r="ER169" s="40"/>
      <c r="ES169" s="40"/>
      <c r="ET169" s="40"/>
      <c r="EU169" s="40"/>
      <c r="EV169" s="40"/>
      <c r="EW169" s="511"/>
      <c r="EX169" s="44"/>
      <c r="EY169" s="40">
        <v>37.299999999999997</v>
      </c>
      <c r="EZ169" s="40"/>
      <c r="FA169" s="44"/>
      <c r="FB169" s="40"/>
      <c r="FC169" s="40"/>
      <c r="FD169" s="40"/>
      <c r="FE169" s="44"/>
      <c r="FF169" s="40"/>
      <c r="FG169" s="44"/>
      <c r="FH169" s="40"/>
      <c r="FI169" s="40"/>
      <c r="FJ169" s="44"/>
      <c r="FK169" s="40"/>
      <c r="FL169" s="40"/>
      <c r="FM169" s="40"/>
      <c r="FN169" s="605"/>
      <c r="FO169" s="40"/>
      <c r="FP169" s="511"/>
      <c r="FQ169" s="40"/>
      <c r="FR169" s="44"/>
      <c r="FS169" s="40">
        <v>46.8</v>
      </c>
      <c r="FT169" s="44"/>
      <c r="FU169" s="40">
        <v>17.7</v>
      </c>
      <c r="FV169" s="40"/>
      <c r="FW169" s="40"/>
      <c r="FX169" s="40"/>
      <c r="FY169" s="40"/>
      <c r="FZ169" s="44"/>
      <c r="GA169" s="40"/>
      <c r="GB169" s="511"/>
      <c r="GC169" s="40">
        <v>30.4</v>
      </c>
      <c r="GD169" s="40"/>
      <c r="GE169" s="40"/>
      <c r="GF169" s="511"/>
      <c r="GG169" s="40">
        <v>25.3</v>
      </c>
      <c r="GH169" s="509"/>
      <c r="GI169" s="40"/>
      <c r="GJ169" s="511"/>
      <c r="GK169" s="40"/>
      <c r="GL169" s="40"/>
      <c r="GM169" s="511"/>
      <c r="GN169" s="40"/>
      <c r="GO169" s="40"/>
      <c r="GP169" s="40"/>
      <c r="GQ169" s="40"/>
      <c r="GR169" s="40"/>
      <c r="GS169" s="509"/>
      <c r="GT169" s="40"/>
      <c r="GU169" s="511"/>
      <c r="GV169" s="44"/>
      <c r="GW169" s="40">
        <v>55.1</v>
      </c>
      <c r="GX169" s="40"/>
      <c r="GY169" s="44"/>
      <c r="GZ169" s="40"/>
      <c r="HA169" s="40">
        <v>20.3</v>
      </c>
      <c r="HB169" s="40"/>
      <c r="HC169" s="40"/>
      <c r="HD169" s="40"/>
      <c r="HE169" s="40"/>
      <c r="HF169" s="40"/>
      <c r="HG169" s="40"/>
      <c r="HH169" s="511"/>
      <c r="HI169" s="40"/>
      <c r="HJ169" s="40"/>
      <c r="HK169" s="40"/>
      <c r="HL169" s="40">
        <v>9</v>
      </c>
      <c r="HM169" s="40"/>
      <c r="HN169" s="40"/>
      <c r="HO169" s="511"/>
      <c r="HP169" s="44"/>
      <c r="HQ169" s="40">
        <v>42.4</v>
      </c>
      <c r="HR169" s="40"/>
      <c r="HS169" s="40"/>
      <c r="HT169" s="44"/>
      <c r="HU169" s="40"/>
      <c r="HV169" s="40">
        <v>5.7</v>
      </c>
      <c r="HW169" s="40">
        <v>31.6</v>
      </c>
      <c r="HX169" s="40"/>
      <c r="HY169" s="44"/>
      <c r="HZ169" s="40"/>
      <c r="IA169" s="509"/>
      <c r="IB169" s="511"/>
      <c r="IC169" s="40"/>
      <c r="ID169" s="40"/>
      <c r="IE169" s="40">
        <v>45.6</v>
      </c>
      <c r="IF169" s="40">
        <v>25.3</v>
      </c>
      <c r="IG169" s="40"/>
      <c r="IH169" s="40"/>
      <c r="II169" s="40"/>
      <c r="IJ169" s="40"/>
      <c r="IK169" s="509"/>
      <c r="IL169" s="511"/>
      <c r="IM169" s="40">
        <v>20.9</v>
      </c>
      <c r="IN169" s="40"/>
      <c r="IO169" s="40"/>
      <c r="IP169" s="40"/>
      <c r="IQ169" s="40">
        <v>17.7</v>
      </c>
      <c r="IR169" s="40"/>
      <c r="IS169" s="509"/>
      <c r="IT169" s="40"/>
      <c r="IU169" s="40"/>
      <c r="IV169" s="511"/>
      <c r="IW169" s="40"/>
      <c r="IX169" s="40"/>
      <c r="IY169" s="44"/>
      <c r="IZ169" s="40"/>
      <c r="JA169" s="40">
        <v>32.299999999999997</v>
      </c>
      <c r="JB169" s="44"/>
      <c r="JC169" s="40"/>
      <c r="JD169" s="40"/>
      <c r="JE169" s="40"/>
      <c r="JF169" s="44"/>
      <c r="JG169" s="40">
        <v>17.7</v>
      </c>
      <c r="JH169" s="511"/>
      <c r="JI169" s="40"/>
      <c r="JJ169" s="40"/>
      <c r="JK169" s="40"/>
      <c r="JL169" s="40"/>
      <c r="JM169" s="511"/>
      <c r="JN169" s="40">
        <v>9.5</v>
      </c>
      <c r="JO169" s="513"/>
      <c r="JP169" s="509"/>
      <c r="JQ169" s="511"/>
      <c r="JR169" s="436"/>
      <c r="JS169" s="40"/>
      <c r="JT169" s="40"/>
      <c r="JU169" s="40"/>
      <c r="JV169" s="40"/>
      <c r="JW169" s="40"/>
      <c r="JX169" s="40"/>
      <c r="JY169" s="40"/>
      <c r="JZ169" s="40"/>
      <c r="KA169" s="40"/>
      <c r="KB169" s="40"/>
      <c r="KC169" s="40"/>
      <c r="KD169" s="511"/>
      <c r="KE169" s="40"/>
      <c r="KF169" s="40"/>
      <c r="KG169" s="40"/>
      <c r="KH169" s="511"/>
      <c r="KI169" s="40"/>
      <c r="KJ169" s="40"/>
      <c r="KK169" s="40"/>
      <c r="KL169" s="40"/>
      <c r="KM169" s="511"/>
      <c r="KN169" s="40"/>
      <c r="KO169" s="40"/>
      <c r="KP169" s="40"/>
      <c r="KQ169" s="511"/>
      <c r="KR169" s="40"/>
      <c r="KS169" s="40">
        <v>22.8</v>
      </c>
      <c r="KT169" s="40">
        <v>22.8</v>
      </c>
      <c r="KU169" s="565"/>
      <c r="KV169" s="511"/>
      <c r="KW169" s="40"/>
      <c r="KX169" s="40"/>
      <c r="KY169" s="40"/>
      <c r="KZ169" s="40"/>
      <c r="LA169" s="40"/>
      <c r="LB169" s="511"/>
      <c r="LC169" s="40"/>
      <c r="LD169" s="40"/>
      <c r="LE169" s="40"/>
      <c r="LF169" s="44"/>
      <c r="LG169" s="40"/>
      <c r="LH169" s="40"/>
      <c r="LI169" s="40"/>
      <c r="LJ169" s="511"/>
      <c r="LK169" s="40"/>
      <c r="LL169" s="40"/>
      <c r="LM169" s="40"/>
      <c r="LN169" s="40"/>
      <c r="LO169" s="40"/>
      <c r="LP169" s="40"/>
      <c r="LQ169" s="40"/>
      <c r="LR169" s="40"/>
      <c r="LS169" s="40"/>
      <c r="LT169" s="40"/>
      <c r="LU169" s="40"/>
      <c r="LV169" s="40"/>
      <c r="LW169" s="40"/>
      <c r="LX169" s="40"/>
      <c r="LY169" s="511"/>
      <c r="LZ169" s="40"/>
      <c r="MA169" s="40"/>
      <c r="MB169" s="40"/>
      <c r="MC169" s="40"/>
      <c r="MD169" s="40"/>
      <c r="ME169" s="511"/>
      <c r="MF169" s="40"/>
      <c r="MG169" s="40"/>
      <c r="MH169" s="40"/>
      <c r="MI169" s="40"/>
      <c r="MJ169" s="511"/>
      <c r="MK169" s="40"/>
      <c r="ML169" s="40"/>
      <c r="MM169" s="40"/>
      <c r="MN169" s="40"/>
      <c r="MO169" s="40"/>
      <c r="MP169" s="40"/>
      <c r="MQ169" s="163"/>
      <c r="MR169" s="40"/>
      <c r="MS169" s="40"/>
      <c r="MT169" s="40"/>
      <c r="MU169" s="40"/>
      <c r="MV169" s="40"/>
      <c r="MW169" s="40"/>
      <c r="MX169" s="40"/>
      <c r="MY169" s="40"/>
      <c r="MZ169" s="40"/>
      <c r="NA169" s="34"/>
      <c r="NB169" s="34"/>
      <c r="NC169" s="34" t="s">
        <v>1196</v>
      </c>
      <c r="ND169" s="34"/>
    </row>
    <row r="170" spans="1:368">
      <c r="A170" s="1248">
        <v>129</v>
      </c>
      <c r="B170" s="95" t="s">
        <v>638</v>
      </c>
      <c r="C170" s="89">
        <v>2014</v>
      </c>
      <c r="D170" s="90" t="s">
        <v>639</v>
      </c>
      <c r="E170" s="90" t="s">
        <v>81</v>
      </c>
      <c r="F170" s="90"/>
      <c r="G170" s="91"/>
      <c r="H170" s="92"/>
      <c r="I170" s="93"/>
      <c r="J170" s="4"/>
      <c r="K170" s="96"/>
      <c r="L170" s="96"/>
      <c r="M170" s="4"/>
      <c r="N170" s="4"/>
      <c r="O170" s="4"/>
      <c r="P170" s="92" t="s">
        <v>640</v>
      </c>
      <c r="Q170" s="4"/>
      <c r="R170" s="90" t="s">
        <v>617</v>
      </c>
      <c r="S170" s="94"/>
      <c r="T170" s="94"/>
      <c r="U170" s="90" t="s">
        <v>89</v>
      </c>
      <c r="V170" s="153"/>
      <c r="W170" s="376"/>
      <c r="X170" s="508"/>
      <c r="Y170" s="40"/>
      <c r="AA170" s="40"/>
      <c r="AC170" s="40"/>
      <c r="AD170" s="549"/>
      <c r="AE170" s="40"/>
      <c r="AF170" s="40"/>
      <c r="AG170" s="40"/>
      <c r="AH170" s="40"/>
      <c r="AI170" s="277"/>
      <c r="AJ170" s="40"/>
      <c r="AK170" s="44"/>
      <c r="AL170" s="40"/>
      <c r="AM170" s="643"/>
      <c r="AN170" s="40"/>
      <c r="AO170" s="40"/>
      <c r="AP170" s="40"/>
      <c r="AQ170" s="40"/>
      <c r="AR170" s="40"/>
      <c r="AS170" s="40"/>
      <c r="AT170" s="40"/>
      <c r="AU170" s="40"/>
      <c r="AV170" s="40"/>
      <c r="AW170" s="40"/>
      <c r="AX170" s="40"/>
      <c r="AY170" s="44"/>
      <c r="AZ170" s="40"/>
      <c r="BA170" s="44"/>
      <c r="BB170" s="40"/>
      <c r="BC170" s="511"/>
      <c r="BD170" s="40"/>
      <c r="BE170" s="40"/>
      <c r="BF170" s="511"/>
      <c r="BG170" s="40"/>
      <c r="BH170" s="40"/>
      <c r="BI170" s="40"/>
      <c r="BJ170" s="40"/>
      <c r="BK170" s="622"/>
      <c r="BL170" s="40"/>
      <c r="BM170" s="40"/>
      <c r="BN170" s="511"/>
      <c r="BO170" s="40"/>
      <c r="BP170" s="40"/>
      <c r="BQ170" s="40"/>
      <c r="BR170" s="511"/>
      <c r="BS170" s="40"/>
      <c r="BT170" s="40"/>
      <c r="BU170" s="511"/>
      <c r="BV170" s="40"/>
      <c r="BW170" s="511"/>
      <c r="BX170" s="40"/>
      <c r="BZ170" s="511"/>
      <c r="CA170" s="40"/>
      <c r="CB170" s="40"/>
      <c r="CC170" s="40"/>
      <c r="CD170" s="40"/>
      <c r="CE170" s="509"/>
      <c r="CF170" s="40"/>
      <c r="CG170" s="511"/>
      <c r="CH170" s="40"/>
      <c r="CI170" s="44"/>
      <c r="CJ170" s="40"/>
      <c r="CK170" s="40"/>
      <c r="CL170" s="44"/>
      <c r="CM170" s="40"/>
      <c r="CN170" s="40"/>
      <c r="CO170" s="40"/>
      <c r="CP170" s="44"/>
      <c r="CQ170" s="40"/>
      <c r="CR170" s="40"/>
      <c r="CS170" s="40"/>
      <c r="CT170" s="40"/>
      <c r="CU170" s="40"/>
      <c r="CV170" s="40"/>
      <c r="CW170" s="40"/>
      <c r="CX170" s="44"/>
      <c r="CY170" s="40"/>
      <c r="CZ170" s="40"/>
      <c r="DA170" s="40"/>
      <c r="DB170" s="40"/>
      <c r="DC170" s="511"/>
      <c r="DD170" s="40"/>
      <c r="DE170" s="40"/>
      <c r="DF170" s="40"/>
      <c r="DG170" s="40"/>
      <c r="DH170" s="40"/>
      <c r="DI170" s="40"/>
      <c r="DJ170" s="40"/>
      <c r="DK170" s="40"/>
      <c r="DL170" s="40"/>
      <c r="DM170" s="40"/>
      <c r="DN170" s="40"/>
      <c r="DO170" s="511"/>
      <c r="DP170" s="40"/>
      <c r="DQ170" s="40"/>
      <c r="DR170" s="40"/>
      <c r="DS170" s="511"/>
      <c r="DT170" s="40"/>
      <c r="DU170" s="40"/>
      <c r="DV170" s="40"/>
      <c r="DW170" s="40"/>
      <c r="DX170" s="40"/>
      <c r="DY170" s="40"/>
      <c r="DZ170" s="40"/>
      <c r="EA170" s="509"/>
      <c r="EB170" s="40"/>
      <c r="EC170" s="511"/>
      <c r="ED170" s="44"/>
      <c r="EE170" s="40"/>
      <c r="EF170" s="40"/>
      <c r="EG170" s="40"/>
      <c r="EH170" s="40"/>
      <c r="EI170" s="44"/>
      <c r="EJ170" s="40"/>
      <c r="EK170" s="44"/>
      <c r="EL170" s="40"/>
      <c r="EM170" s="40"/>
      <c r="EN170" s="44"/>
      <c r="EO170" s="40"/>
      <c r="EP170" s="132"/>
      <c r="EQ170" s="40"/>
      <c r="ER170" s="40"/>
      <c r="ES170" s="40"/>
      <c r="ET170" s="40"/>
      <c r="EU170" s="40"/>
      <c r="EV170" s="40"/>
      <c r="EW170" s="511"/>
      <c r="EX170" s="44"/>
      <c r="EY170" s="40"/>
      <c r="EZ170" s="40"/>
      <c r="FA170" s="44"/>
      <c r="FB170" s="40"/>
      <c r="FC170" s="40"/>
      <c r="FD170" s="40"/>
      <c r="FE170" s="44"/>
      <c r="FF170" s="40"/>
      <c r="FG170" s="44"/>
      <c r="FH170" s="40"/>
      <c r="FI170" s="40"/>
      <c r="FJ170" s="44"/>
      <c r="FK170" s="40"/>
      <c r="FL170" s="40"/>
      <c r="FM170" s="40"/>
      <c r="FN170" s="605"/>
      <c r="FO170" s="40"/>
      <c r="FP170" s="511"/>
      <c r="FQ170" s="40"/>
      <c r="FR170" s="44"/>
      <c r="FS170" s="40"/>
      <c r="FT170" s="44"/>
      <c r="FU170" s="40"/>
      <c r="FV170" s="40"/>
      <c r="FW170" s="40"/>
      <c r="FX170" s="40"/>
      <c r="FY170" s="40"/>
      <c r="FZ170" s="44"/>
      <c r="GA170" s="40"/>
      <c r="GB170" s="511"/>
      <c r="GC170" s="40"/>
      <c r="GD170" s="40"/>
      <c r="GE170" s="40"/>
      <c r="GF170" s="511"/>
      <c r="GG170" s="40"/>
      <c r="GH170" s="509"/>
      <c r="GI170" s="40"/>
      <c r="GJ170" s="511"/>
      <c r="GK170" s="40"/>
      <c r="GL170" s="40"/>
      <c r="GM170" s="511"/>
      <c r="GN170" s="40"/>
      <c r="GO170" s="40"/>
      <c r="GP170" s="40"/>
      <c r="GQ170" s="40"/>
      <c r="GR170" s="40"/>
      <c r="GS170" s="509"/>
      <c r="GT170" s="40"/>
      <c r="GU170" s="511"/>
      <c r="GV170" s="44"/>
      <c r="GW170" s="40"/>
      <c r="GX170" s="40"/>
      <c r="GY170" s="44"/>
      <c r="GZ170" s="40"/>
      <c r="HA170" s="40"/>
      <c r="HB170" s="40"/>
      <c r="HC170" s="40"/>
      <c r="HD170" s="40"/>
      <c r="HE170" s="40"/>
      <c r="HF170" s="40"/>
      <c r="HG170" s="40"/>
      <c r="HH170" s="511"/>
      <c r="HI170" s="40"/>
      <c r="HJ170" s="40"/>
      <c r="HK170" s="40"/>
      <c r="HL170" s="40"/>
      <c r="HM170" s="40"/>
      <c r="HN170" s="40"/>
      <c r="HO170" s="511"/>
      <c r="HP170" s="44"/>
      <c r="HQ170" s="40"/>
      <c r="HR170" s="40"/>
      <c r="HS170" s="40"/>
      <c r="HT170" s="44"/>
      <c r="HU170" s="40"/>
      <c r="HV170" s="40"/>
      <c r="HW170" s="40"/>
      <c r="HX170" s="40"/>
      <c r="HY170" s="44"/>
      <c r="HZ170" s="40"/>
      <c r="IA170" s="509"/>
      <c r="IB170" s="511"/>
      <c r="IC170" s="40"/>
      <c r="ID170" s="40"/>
      <c r="IE170" s="40"/>
      <c r="IF170" s="40"/>
      <c r="IG170" s="40"/>
      <c r="IH170" s="40"/>
      <c r="II170" s="40"/>
      <c r="IJ170" s="40"/>
      <c r="IK170" s="509"/>
      <c r="IL170" s="511"/>
      <c r="IM170" s="40"/>
      <c r="IN170" s="40"/>
      <c r="IO170" s="40"/>
      <c r="IP170" s="40"/>
      <c r="IQ170" s="40"/>
      <c r="IR170" s="40"/>
      <c r="IS170" s="509"/>
      <c r="IT170" s="40"/>
      <c r="IU170" s="40"/>
      <c r="IV170" s="511"/>
      <c r="IW170" s="40"/>
      <c r="IX170" s="40"/>
      <c r="IY170" s="44"/>
      <c r="IZ170" s="40"/>
      <c r="JA170" s="40"/>
      <c r="JB170" s="44"/>
      <c r="JC170" s="40"/>
      <c r="JD170" s="40"/>
      <c r="JE170" s="40"/>
      <c r="JF170" s="44"/>
      <c r="JG170" s="40"/>
      <c r="JH170" s="511"/>
      <c r="JI170" s="40"/>
      <c r="JJ170" s="40"/>
      <c r="JK170" s="40"/>
      <c r="JL170" s="40"/>
      <c r="JM170" s="511"/>
      <c r="JN170" s="40"/>
      <c r="JO170" s="513"/>
      <c r="JP170" s="509"/>
      <c r="JQ170" s="511"/>
      <c r="JR170" s="436"/>
      <c r="JS170" s="40"/>
      <c r="JT170" s="40"/>
      <c r="JU170" s="40"/>
      <c r="JV170" s="40"/>
      <c r="JW170" s="40"/>
      <c r="JX170" s="40"/>
      <c r="JY170" s="40"/>
      <c r="JZ170" s="40"/>
      <c r="KA170" s="40"/>
      <c r="KB170" s="40"/>
      <c r="KC170" s="40"/>
      <c r="KD170" s="511"/>
      <c r="KE170" s="40"/>
      <c r="KF170" s="40"/>
      <c r="KG170" s="40"/>
      <c r="KH170" s="511"/>
      <c r="KI170" s="40"/>
      <c r="KJ170" s="40"/>
      <c r="KK170" s="40"/>
      <c r="KL170" s="40"/>
      <c r="KM170" s="511"/>
      <c r="KN170" s="40"/>
      <c r="KO170" s="40"/>
      <c r="KP170" s="40"/>
      <c r="KQ170" s="511"/>
      <c r="KR170" s="40"/>
      <c r="KS170" s="40"/>
      <c r="KT170" s="40"/>
      <c r="KU170" s="565"/>
      <c r="KV170" s="511"/>
      <c r="KW170" s="40"/>
      <c r="KX170" s="40"/>
      <c r="KY170" s="40"/>
      <c r="KZ170" s="40"/>
      <c r="LA170" s="40"/>
      <c r="LB170" s="511"/>
      <c r="LC170" s="40"/>
      <c r="LD170" s="40"/>
      <c r="LE170" s="40"/>
      <c r="LF170" s="44"/>
      <c r="LG170" s="40"/>
      <c r="LH170" s="40"/>
      <c r="LI170" s="40"/>
      <c r="LJ170" s="511"/>
      <c r="LK170" s="40"/>
      <c r="LL170" s="40"/>
      <c r="LM170" s="40"/>
      <c r="LN170" s="40"/>
      <c r="LO170" s="40"/>
      <c r="LP170" s="40"/>
      <c r="LQ170" s="40"/>
      <c r="LR170" s="40"/>
      <c r="LS170" s="40"/>
      <c r="LT170" s="40"/>
      <c r="LU170" s="40"/>
      <c r="LV170" s="40"/>
      <c r="LW170" s="40"/>
      <c r="LX170" s="40"/>
      <c r="LY170" s="511"/>
      <c r="LZ170" s="40"/>
      <c r="MA170" s="40"/>
      <c r="MB170" s="40"/>
      <c r="MC170" s="40"/>
      <c r="MD170" s="40"/>
      <c r="ME170" s="511"/>
      <c r="MF170" s="40"/>
      <c r="MG170" s="40"/>
      <c r="MH170" s="40"/>
      <c r="MI170" s="40"/>
      <c r="MJ170" s="511"/>
      <c r="MK170" s="40"/>
      <c r="ML170" s="40"/>
      <c r="MM170" s="40"/>
      <c r="MN170" s="40"/>
      <c r="MO170" s="40"/>
      <c r="MP170" s="40"/>
      <c r="MQ170" s="163"/>
      <c r="MR170" s="40"/>
      <c r="MS170" s="40"/>
      <c r="MT170" s="40"/>
      <c r="MU170" s="40"/>
      <c r="MV170" s="40"/>
      <c r="MW170" s="40"/>
      <c r="MX170" s="40"/>
      <c r="MY170" s="40"/>
      <c r="MZ170" s="40"/>
      <c r="NA170" s="34"/>
      <c r="NB170" s="34"/>
      <c r="NC170" s="34" t="s">
        <v>1197</v>
      </c>
      <c r="ND170" s="34"/>
    </row>
    <row r="171" spans="1:368">
      <c r="A171" s="1248">
        <v>130</v>
      </c>
      <c r="B171" s="95" t="s">
        <v>641</v>
      </c>
      <c r="C171" s="89">
        <v>2014</v>
      </c>
      <c r="D171" s="90" t="s">
        <v>639</v>
      </c>
      <c r="E171" s="90" t="s">
        <v>81</v>
      </c>
      <c r="F171" s="90"/>
      <c r="G171" s="91">
        <v>10</v>
      </c>
      <c r="H171" s="92">
        <v>0.9</v>
      </c>
      <c r="I171" s="93"/>
      <c r="J171" s="4" t="s">
        <v>642</v>
      </c>
      <c r="K171" s="96"/>
      <c r="L171" s="96"/>
      <c r="M171" s="4"/>
      <c r="N171" s="4">
        <v>1</v>
      </c>
      <c r="O171" s="4"/>
      <c r="P171" s="92" t="s">
        <v>640</v>
      </c>
      <c r="Q171" s="4"/>
      <c r="R171" s="90" t="s">
        <v>617</v>
      </c>
      <c r="S171" s="94" t="s">
        <v>643</v>
      </c>
      <c r="T171" s="94"/>
      <c r="U171" s="90" t="s">
        <v>89</v>
      </c>
      <c r="V171" s="153"/>
      <c r="W171" s="376"/>
      <c r="X171" s="508"/>
      <c r="Y171" s="40"/>
      <c r="AA171" s="40"/>
      <c r="AC171" s="40"/>
      <c r="AD171" s="549"/>
      <c r="AE171" s="40"/>
      <c r="AF171" s="40"/>
      <c r="AG171" s="40"/>
      <c r="AH171" s="40"/>
      <c r="AI171" s="277"/>
      <c r="AJ171" s="40"/>
      <c r="AK171" s="44"/>
      <c r="AL171" s="40"/>
      <c r="AM171" s="643"/>
      <c r="AN171" s="40"/>
      <c r="AO171" s="40"/>
      <c r="AP171" s="40"/>
      <c r="AQ171" s="40"/>
      <c r="AR171" s="40"/>
      <c r="AS171" s="40"/>
      <c r="AT171" s="40"/>
      <c r="AU171" s="40"/>
      <c r="AV171" s="40"/>
      <c r="AW171" s="40"/>
      <c r="AX171" s="40"/>
      <c r="AY171" s="44"/>
      <c r="AZ171" s="40"/>
      <c r="BA171" s="44"/>
      <c r="BB171" s="40"/>
      <c r="BC171" s="511"/>
      <c r="BD171" s="40"/>
      <c r="BE171" s="40"/>
      <c r="BF171" s="511"/>
      <c r="BG171" s="40"/>
      <c r="BH171" s="40"/>
      <c r="BI171" s="40"/>
      <c r="BJ171" s="40"/>
      <c r="BK171" s="622"/>
      <c r="BL171" s="40"/>
      <c r="BM171" s="40"/>
      <c r="BN171" s="511"/>
      <c r="BO171" s="40"/>
      <c r="BP171" s="40"/>
      <c r="BQ171" s="40"/>
      <c r="BR171" s="511"/>
      <c r="BS171" s="40"/>
      <c r="BT171" s="40"/>
      <c r="BU171" s="511"/>
      <c r="BV171" s="40"/>
      <c r="BW171" s="511"/>
      <c r="BX171" s="40"/>
      <c r="BZ171" s="511"/>
      <c r="CA171" s="40"/>
      <c r="CB171" s="40"/>
      <c r="CC171" s="40"/>
      <c r="CD171" s="40"/>
      <c r="CE171" s="509"/>
      <c r="CF171" s="40"/>
      <c r="CG171" s="511"/>
      <c r="CH171" s="40"/>
      <c r="CI171" s="44"/>
      <c r="CJ171" s="40"/>
      <c r="CK171" s="40"/>
      <c r="CL171" s="44"/>
      <c r="CM171" s="40"/>
      <c r="CN171" s="40"/>
      <c r="CO171" s="40"/>
      <c r="CP171" s="44"/>
      <c r="CQ171" s="40"/>
      <c r="CR171" s="40"/>
      <c r="CS171" s="40"/>
      <c r="CT171" s="40"/>
      <c r="CU171" s="40"/>
      <c r="CV171" s="40"/>
      <c r="CW171" s="40"/>
      <c r="CX171" s="44"/>
      <c r="CY171" s="40"/>
      <c r="CZ171" s="40"/>
      <c r="DA171" s="40"/>
      <c r="DB171" s="40"/>
      <c r="DC171" s="511"/>
      <c r="DD171" s="40"/>
      <c r="DE171" s="40"/>
      <c r="DF171" s="40"/>
      <c r="DG171" s="40"/>
      <c r="DH171" s="40"/>
      <c r="DI171" s="40"/>
      <c r="DJ171" s="40"/>
      <c r="DK171" s="40"/>
      <c r="DL171" s="40"/>
      <c r="DM171" s="40"/>
      <c r="DN171" s="40"/>
      <c r="DO171" s="511"/>
      <c r="DP171" s="40"/>
      <c r="DQ171" s="40"/>
      <c r="DR171" s="40"/>
      <c r="DS171" s="511"/>
      <c r="DT171" s="40"/>
      <c r="DU171" s="40"/>
      <c r="DV171" s="40"/>
      <c r="DW171" s="40"/>
      <c r="DX171" s="40"/>
      <c r="DY171" s="40"/>
      <c r="DZ171" s="40"/>
      <c r="EA171" s="509"/>
      <c r="EB171" s="40"/>
      <c r="EC171" s="511"/>
      <c r="ED171" s="44"/>
      <c r="EE171" s="40"/>
      <c r="EF171" s="40"/>
      <c r="EG171" s="40"/>
      <c r="EH171" s="40"/>
      <c r="EI171" s="44"/>
      <c r="EJ171" s="40"/>
      <c r="EK171" s="44"/>
      <c r="EL171" s="40"/>
      <c r="EM171" s="40"/>
      <c r="EN171" s="44"/>
      <c r="EO171" s="40"/>
      <c r="EP171" s="132"/>
      <c r="EQ171" s="40"/>
      <c r="ER171" s="40"/>
      <c r="ES171" s="40"/>
      <c r="ET171" s="40"/>
      <c r="EU171" s="40"/>
      <c r="EV171" s="40"/>
      <c r="EW171" s="511"/>
      <c r="EX171" s="44"/>
      <c r="EY171" s="40"/>
      <c r="EZ171" s="40"/>
      <c r="FA171" s="44"/>
      <c r="FB171" s="40"/>
      <c r="FC171" s="40"/>
      <c r="FD171" s="40"/>
      <c r="FE171" s="44"/>
      <c r="FF171" s="40"/>
      <c r="FG171" s="44"/>
      <c r="FH171" s="40"/>
      <c r="FI171" s="40"/>
      <c r="FJ171" s="44"/>
      <c r="FK171" s="40"/>
      <c r="FL171" s="40"/>
      <c r="FM171" s="40"/>
      <c r="FN171" s="605"/>
      <c r="FO171" s="40"/>
      <c r="FP171" s="511"/>
      <c r="FQ171" s="40"/>
      <c r="FR171" s="44"/>
      <c r="FS171" s="40"/>
      <c r="FT171" s="44"/>
      <c r="FU171" s="40"/>
      <c r="FV171" s="40"/>
      <c r="FW171" s="40"/>
      <c r="FX171" s="40"/>
      <c r="FY171" s="40"/>
      <c r="FZ171" s="44"/>
      <c r="GA171" s="40"/>
      <c r="GB171" s="511"/>
      <c r="GC171" s="40"/>
      <c r="GD171" s="40"/>
      <c r="GE171" s="40"/>
      <c r="GF171" s="511"/>
      <c r="GG171" s="40"/>
      <c r="GH171" s="509"/>
      <c r="GI171" s="40"/>
      <c r="GJ171" s="511"/>
      <c r="GK171" s="40"/>
      <c r="GL171" s="40"/>
      <c r="GM171" s="511"/>
      <c r="GN171" s="40"/>
      <c r="GO171" s="40"/>
      <c r="GP171" s="40"/>
      <c r="GQ171" s="40"/>
      <c r="GR171" s="40"/>
      <c r="GS171" s="509"/>
      <c r="GT171" s="40"/>
      <c r="GU171" s="511"/>
      <c r="GV171" s="44"/>
      <c r="GW171" s="40"/>
      <c r="GX171" s="40"/>
      <c r="GY171" s="44"/>
      <c r="GZ171" s="40"/>
      <c r="HA171" s="40"/>
      <c r="HB171" s="40"/>
      <c r="HC171" s="40"/>
      <c r="HD171" s="40"/>
      <c r="HE171" s="40"/>
      <c r="HF171" s="40"/>
      <c r="HG171" s="40"/>
      <c r="HH171" s="511"/>
      <c r="HI171" s="40"/>
      <c r="HJ171" s="40"/>
      <c r="HK171" s="40"/>
      <c r="HL171" s="40"/>
      <c r="HM171" s="40"/>
      <c r="HN171" s="40"/>
      <c r="HO171" s="511"/>
      <c r="HP171" s="44"/>
      <c r="HQ171" s="40"/>
      <c r="HR171" s="40"/>
      <c r="HS171" s="40"/>
      <c r="HT171" s="44"/>
      <c r="HU171" s="40"/>
      <c r="HV171" s="40"/>
      <c r="HW171" s="40"/>
      <c r="HX171" s="40"/>
      <c r="HY171" s="44"/>
      <c r="HZ171" s="40"/>
      <c r="IA171" s="509"/>
      <c r="IB171" s="511"/>
      <c r="IC171" s="40"/>
      <c r="ID171" s="40"/>
      <c r="IE171" s="40"/>
      <c r="IF171" s="40"/>
      <c r="IG171" s="40"/>
      <c r="IH171" s="40"/>
      <c r="II171" s="40"/>
      <c r="IJ171" s="40"/>
      <c r="IK171" s="509"/>
      <c r="IL171" s="511"/>
      <c r="IM171" s="40"/>
      <c r="IN171" s="40"/>
      <c r="IO171" s="40"/>
      <c r="IP171" s="40"/>
      <c r="IQ171" s="40"/>
      <c r="IR171" s="40"/>
      <c r="IS171" s="509"/>
      <c r="IT171" s="40"/>
      <c r="IU171" s="40"/>
      <c r="IV171" s="511"/>
      <c r="IW171" s="40"/>
      <c r="IX171" s="40"/>
      <c r="IY171" s="44"/>
      <c r="IZ171" s="40"/>
      <c r="JA171" s="40"/>
      <c r="JB171" s="44"/>
      <c r="JC171" s="40"/>
      <c r="JD171" s="40"/>
      <c r="JE171" s="40"/>
      <c r="JF171" s="44"/>
      <c r="JG171" s="40"/>
      <c r="JH171" s="511"/>
      <c r="JI171" s="40"/>
      <c r="JJ171" s="40"/>
      <c r="JK171" s="40"/>
      <c r="JL171" s="40"/>
      <c r="JM171" s="511"/>
      <c r="JN171" s="40"/>
      <c r="JO171" s="513"/>
      <c r="JP171" s="509"/>
      <c r="JQ171" s="511"/>
      <c r="JR171" s="436"/>
      <c r="JS171" s="40"/>
      <c r="JT171" s="40"/>
      <c r="JU171" s="40"/>
      <c r="JV171" s="40"/>
      <c r="JW171" s="40"/>
      <c r="JX171" s="40"/>
      <c r="JY171" s="40"/>
      <c r="JZ171" s="40"/>
      <c r="KA171" s="40"/>
      <c r="KB171" s="40"/>
      <c r="KC171" s="40"/>
      <c r="KD171" s="511"/>
      <c r="KE171" s="40"/>
      <c r="KF171" s="40"/>
      <c r="KG171" s="40"/>
      <c r="KH171" s="511"/>
      <c r="KI171" s="40"/>
      <c r="KJ171" s="40"/>
      <c r="KK171" s="40"/>
      <c r="KL171" s="40"/>
      <c r="KM171" s="511"/>
      <c r="KN171" s="40"/>
      <c r="KO171" s="40"/>
      <c r="KP171" s="40"/>
      <c r="KQ171" s="511"/>
      <c r="KR171" s="40"/>
      <c r="KS171" s="40"/>
      <c r="KT171" s="40"/>
      <c r="KU171" s="565"/>
      <c r="KV171" s="511"/>
      <c r="KW171" s="40"/>
      <c r="KX171" s="40"/>
      <c r="KY171" s="40"/>
      <c r="KZ171" s="40"/>
      <c r="LA171" s="40"/>
      <c r="LB171" s="511"/>
      <c r="LC171" s="40"/>
      <c r="LD171" s="40"/>
      <c r="LE171" s="40"/>
      <c r="LF171" s="44"/>
      <c r="LG171" s="40"/>
      <c r="LH171" s="40"/>
      <c r="LI171" s="40"/>
      <c r="LJ171" s="511"/>
      <c r="LK171" s="40"/>
      <c r="LL171" s="40"/>
      <c r="LM171" s="40"/>
      <c r="LN171" s="40"/>
      <c r="LO171" s="40"/>
      <c r="LP171" s="40"/>
      <c r="LQ171" s="40"/>
      <c r="LR171" s="40"/>
      <c r="LS171" s="40"/>
      <c r="LT171" s="40"/>
      <c r="LU171" s="40"/>
      <c r="LV171" s="40"/>
      <c r="LW171" s="40"/>
      <c r="LX171" s="40"/>
      <c r="LY171" s="511"/>
      <c r="LZ171" s="40"/>
      <c r="MA171" s="40"/>
      <c r="MB171" s="40"/>
      <c r="MC171" s="40"/>
      <c r="MD171" s="40"/>
      <c r="ME171" s="511"/>
      <c r="MF171" s="40"/>
      <c r="MG171" s="40"/>
      <c r="MH171" s="40"/>
      <c r="MI171" s="40"/>
      <c r="MJ171" s="511"/>
      <c r="MK171" s="40"/>
      <c r="ML171" s="40"/>
      <c r="MM171" s="40"/>
      <c r="MN171" s="40"/>
      <c r="MO171" s="40"/>
      <c r="MP171" s="40"/>
      <c r="MQ171" s="163"/>
      <c r="MR171" s="40"/>
      <c r="MS171" s="40"/>
      <c r="MT171" s="40"/>
      <c r="MU171" s="40"/>
      <c r="MV171" s="40"/>
      <c r="MW171" s="40"/>
      <c r="MX171" s="40"/>
      <c r="MY171" s="40"/>
      <c r="MZ171" s="40"/>
      <c r="NA171" s="34"/>
      <c r="NB171" s="34"/>
      <c r="NC171" s="34" t="s">
        <v>1198</v>
      </c>
      <c r="ND171" s="34"/>
    </row>
    <row r="172" spans="1:368">
      <c r="A172" s="1248">
        <v>131</v>
      </c>
      <c r="B172" s="95" t="s">
        <v>644</v>
      </c>
      <c r="C172" s="89">
        <v>2014</v>
      </c>
      <c r="D172" s="90" t="s">
        <v>244</v>
      </c>
      <c r="E172" s="90"/>
      <c r="F172" s="90"/>
      <c r="G172" s="91">
        <v>219</v>
      </c>
      <c r="H172" s="92"/>
      <c r="I172" s="93"/>
      <c r="J172" s="4"/>
      <c r="K172" s="96"/>
      <c r="L172" s="96"/>
      <c r="M172" s="4" t="s">
        <v>645</v>
      </c>
      <c r="N172" s="4"/>
      <c r="O172" s="4" t="s">
        <v>25</v>
      </c>
      <c r="P172" s="92" t="s">
        <v>25</v>
      </c>
      <c r="Q172" s="4"/>
      <c r="R172" s="90" t="s">
        <v>617</v>
      </c>
      <c r="S172" s="94" t="s">
        <v>646</v>
      </c>
      <c r="T172" s="94" t="s">
        <v>647</v>
      </c>
      <c r="U172" s="90"/>
      <c r="V172" s="153"/>
      <c r="W172" s="376"/>
      <c r="X172" s="508"/>
      <c r="Y172" s="40"/>
      <c r="AA172" s="40"/>
      <c r="AC172" s="40"/>
      <c r="AD172" s="549"/>
      <c r="AE172" s="40"/>
      <c r="AF172" s="40"/>
      <c r="AG172" s="40"/>
      <c r="AH172" s="40"/>
      <c r="AI172" s="277"/>
      <c r="AJ172" s="40"/>
      <c r="AK172" s="44"/>
      <c r="AL172" s="40"/>
      <c r="AM172" s="643"/>
      <c r="AN172" s="40"/>
      <c r="AO172" s="40"/>
      <c r="AP172" s="40"/>
      <c r="AQ172" s="40"/>
      <c r="AR172" s="40"/>
      <c r="AS172" s="40"/>
      <c r="AT172" s="40"/>
      <c r="AU172" s="40"/>
      <c r="AV172" s="40"/>
      <c r="AW172" s="40"/>
      <c r="AX172" s="40"/>
      <c r="AY172" s="44"/>
      <c r="AZ172" s="40"/>
      <c r="BA172" s="44"/>
      <c r="BB172" s="40"/>
      <c r="BC172" s="511"/>
      <c r="BD172" s="40"/>
      <c r="BE172" s="40"/>
      <c r="BF172" s="511"/>
      <c r="BG172" s="40"/>
      <c r="BH172" s="40"/>
      <c r="BI172" s="40"/>
      <c r="BJ172" s="40"/>
      <c r="BK172" s="622"/>
      <c r="BL172" s="40"/>
      <c r="BM172" s="40"/>
      <c r="BN172" s="511"/>
      <c r="BO172" s="40"/>
      <c r="BP172" s="40"/>
      <c r="BQ172" s="40"/>
      <c r="BR172" s="511"/>
      <c r="BS172" s="40"/>
      <c r="BT172" s="40"/>
      <c r="BU172" s="511"/>
      <c r="BV172" s="40"/>
      <c r="BW172" s="511"/>
      <c r="BX172" s="40"/>
      <c r="BZ172" s="511"/>
      <c r="CA172" s="40"/>
      <c r="CB172" s="40"/>
      <c r="CC172" s="40"/>
      <c r="CD172" s="40"/>
      <c r="CE172" s="509"/>
      <c r="CF172" s="40"/>
      <c r="CG172" s="511"/>
      <c r="CH172" s="40"/>
      <c r="CI172" s="44"/>
      <c r="CJ172" s="40"/>
      <c r="CK172" s="40"/>
      <c r="CL172" s="44"/>
      <c r="CM172" s="40"/>
      <c r="CN172" s="40"/>
      <c r="CO172" s="40"/>
      <c r="CP172" s="44"/>
      <c r="CQ172" s="40"/>
      <c r="CR172" s="40"/>
      <c r="CS172" s="40"/>
      <c r="CT172" s="40"/>
      <c r="CU172" s="40"/>
      <c r="CV172" s="40"/>
      <c r="CW172" s="40"/>
      <c r="CX172" s="44"/>
      <c r="CY172" s="40"/>
      <c r="CZ172" s="40"/>
      <c r="DA172" s="40"/>
      <c r="DB172" s="40"/>
      <c r="DC172" s="511"/>
      <c r="DD172" s="40"/>
      <c r="DE172" s="40"/>
      <c r="DF172" s="40"/>
      <c r="DG172" s="40"/>
      <c r="DH172" s="40"/>
      <c r="DI172" s="40"/>
      <c r="DJ172" s="40"/>
      <c r="DK172" s="40"/>
      <c r="DL172" s="40"/>
      <c r="DM172" s="40"/>
      <c r="DN172" s="40"/>
      <c r="DO172" s="511"/>
      <c r="DP172" s="40"/>
      <c r="DQ172" s="40"/>
      <c r="DR172" s="40"/>
      <c r="DS172" s="511"/>
      <c r="DT172" s="40"/>
      <c r="DU172" s="40"/>
      <c r="DV172" s="40"/>
      <c r="DW172" s="40"/>
      <c r="DX172" s="40"/>
      <c r="DY172" s="40"/>
      <c r="DZ172" s="40"/>
      <c r="EA172" s="509"/>
      <c r="EB172" s="40"/>
      <c r="EC172" s="511"/>
      <c r="ED172" s="44"/>
      <c r="EE172" s="40"/>
      <c r="EF172" s="40"/>
      <c r="EG172" s="40"/>
      <c r="EH172" s="40"/>
      <c r="EI172" s="44"/>
      <c r="EJ172" s="40"/>
      <c r="EK172" s="44"/>
      <c r="EL172" s="40"/>
      <c r="EM172" s="40"/>
      <c r="EN172" s="44"/>
      <c r="EO172" s="40"/>
      <c r="EP172" s="132"/>
      <c r="EQ172" s="40"/>
      <c r="ER172" s="40"/>
      <c r="ES172" s="40"/>
      <c r="ET172" s="40"/>
      <c r="EU172" s="40"/>
      <c r="EV172" s="40"/>
      <c r="EW172" s="511"/>
      <c r="EX172" s="44"/>
      <c r="EY172" s="40"/>
      <c r="EZ172" s="40"/>
      <c r="FA172" s="44"/>
      <c r="FB172" s="40"/>
      <c r="FC172" s="40"/>
      <c r="FD172" s="40"/>
      <c r="FE172" s="44"/>
      <c r="FF172" s="40"/>
      <c r="FG172" s="44"/>
      <c r="FH172" s="40"/>
      <c r="FI172" s="40"/>
      <c r="FJ172" s="44"/>
      <c r="FK172" s="40"/>
      <c r="FL172" s="40"/>
      <c r="FM172" s="40"/>
      <c r="FN172" s="605"/>
      <c r="FO172" s="40"/>
      <c r="FP172" s="511"/>
      <c r="FQ172" s="40"/>
      <c r="FR172" s="44"/>
      <c r="FS172" s="40"/>
      <c r="FT172" s="44"/>
      <c r="FU172" s="40"/>
      <c r="FV172" s="40"/>
      <c r="FW172" s="40"/>
      <c r="FX172" s="40"/>
      <c r="FY172" s="40"/>
      <c r="FZ172" s="44"/>
      <c r="GA172" s="40"/>
      <c r="GB172" s="511"/>
      <c r="GC172" s="40"/>
      <c r="GD172" s="40"/>
      <c r="GE172" s="40"/>
      <c r="GF172" s="511"/>
      <c r="GG172" s="40"/>
      <c r="GH172" s="509"/>
      <c r="GI172" s="40"/>
      <c r="GJ172" s="511"/>
      <c r="GK172" s="40"/>
      <c r="GL172" s="40"/>
      <c r="GM172" s="511"/>
      <c r="GN172" s="40"/>
      <c r="GO172" s="40"/>
      <c r="GP172" s="40"/>
      <c r="GQ172" s="40"/>
      <c r="GR172" s="40"/>
      <c r="GS172" s="509"/>
      <c r="GT172" s="40"/>
      <c r="GU172" s="511"/>
      <c r="GV172" s="44"/>
      <c r="GW172" s="40"/>
      <c r="GX172" s="40"/>
      <c r="GY172" s="44"/>
      <c r="GZ172" s="40"/>
      <c r="HA172" s="40"/>
      <c r="HB172" s="40"/>
      <c r="HC172" s="40"/>
      <c r="HD172" s="40"/>
      <c r="HE172" s="40"/>
      <c r="HF172" s="40"/>
      <c r="HG172" s="40"/>
      <c r="HH172" s="511"/>
      <c r="HI172" s="40"/>
      <c r="HJ172" s="40"/>
      <c r="HK172" s="40"/>
      <c r="HL172" s="40"/>
      <c r="HM172" s="40"/>
      <c r="HN172" s="40"/>
      <c r="HO172" s="511"/>
      <c r="HP172" s="44"/>
      <c r="HQ172" s="40"/>
      <c r="HR172" s="40"/>
      <c r="HS172" s="40"/>
      <c r="HT172" s="44"/>
      <c r="HU172" s="40"/>
      <c r="HV172" s="40"/>
      <c r="HW172" s="40"/>
      <c r="HX172" s="40"/>
      <c r="HY172" s="44"/>
      <c r="HZ172" s="40"/>
      <c r="IA172" s="509"/>
      <c r="IB172" s="511"/>
      <c r="IC172" s="40"/>
      <c r="ID172" s="40"/>
      <c r="IE172" s="40"/>
      <c r="IF172" s="40"/>
      <c r="IG172" s="40"/>
      <c r="IH172" s="40"/>
      <c r="II172" s="40"/>
      <c r="IJ172" s="40"/>
      <c r="IK172" s="509"/>
      <c r="IL172" s="511"/>
      <c r="IM172" s="40"/>
      <c r="IN172" s="40"/>
      <c r="IO172" s="40"/>
      <c r="IP172" s="40"/>
      <c r="IQ172" s="40"/>
      <c r="IR172" s="40"/>
      <c r="IS172" s="509"/>
      <c r="IT172" s="40"/>
      <c r="IU172" s="40"/>
      <c r="IV172" s="511"/>
      <c r="IW172" s="40"/>
      <c r="IX172" s="40"/>
      <c r="IY172" s="44"/>
      <c r="IZ172" s="40"/>
      <c r="JA172" s="40"/>
      <c r="JB172" s="44"/>
      <c r="JC172" s="40"/>
      <c r="JD172" s="40"/>
      <c r="JE172" s="40"/>
      <c r="JF172" s="44"/>
      <c r="JG172" s="40"/>
      <c r="JH172" s="511"/>
      <c r="JI172" s="40"/>
      <c r="JJ172" s="40"/>
      <c r="JK172" s="40"/>
      <c r="JL172" s="40"/>
      <c r="JM172" s="511"/>
      <c r="JN172" s="40"/>
      <c r="JO172" s="513"/>
      <c r="JP172" s="509"/>
      <c r="JQ172" s="511"/>
      <c r="JR172" s="436"/>
      <c r="JS172" s="40"/>
      <c r="JT172" s="40"/>
      <c r="JU172" s="40"/>
      <c r="JV172" s="40"/>
      <c r="JW172" s="40"/>
      <c r="JX172" s="40"/>
      <c r="JY172" s="40"/>
      <c r="JZ172" s="40"/>
      <c r="KA172" s="40"/>
      <c r="KB172" s="40"/>
      <c r="KC172" s="40"/>
      <c r="KD172" s="511"/>
      <c r="KE172" s="40"/>
      <c r="KF172" s="40"/>
      <c r="KG172" s="40"/>
      <c r="KH172" s="511"/>
      <c r="KI172" s="40"/>
      <c r="KJ172" s="40"/>
      <c r="KK172" s="40"/>
      <c r="KL172" s="40"/>
      <c r="KM172" s="511"/>
      <c r="KN172" s="40"/>
      <c r="KO172" s="40"/>
      <c r="KP172" s="40"/>
      <c r="KQ172" s="511"/>
      <c r="KR172" s="40"/>
      <c r="KS172" s="40"/>
      <c r="KT172" s="40"/>
      <c r="KU172" s="565"/>
      <c r="KV172" s="511"/>
      <c r="KW172" s="40"/>
      <c r="KX172" s="40"/>
      <c r="KY172" s="40"/>
      <c r="KZ172" s="40"/>
      <c r="LA172" s="40"/>
      <c r="LB172" s="511"/>
      <c r="LC172" s="40"/>
      <c r="LD172" s="40"/>
      <c r="LE172" s="40"/>
      <c r="LF172" s="44"/>
      <c r="LG172" s="40"/>
      <c r="LH172" s="40"/>
      <c r="LI172" s="40"/>
      <c r="LJ172" s="511"/>
      <c r="LK172" s="40"/>
      <c r="LL172" s="40"/>
      <c r="LM172" s="40"/>
      <c r="LN172" s="40"/>
      <c r="LO172" s="40"/>
      <c r="LP172" s="40"/>
      <c r="LQ172" s="40"/>
      <c r="LR172" s="40"/>
      <c r="LS172" s="40"/>
      <c r="LT172" s="40"/>
      <c r="LU172" s="40"/>
      <c r="LV172" s="40"/>
      <c r="LW172" s="40"/>
      <c r="LX172" s="40"/>
      <c r="LY172" s="511"/>
      <c r="LZ172" s="40"/>
      <c r="MA172" s="40"/>
      <c r="MB172" s="40"/>
      <c r="MC172" s="40"/>
      <c r="MD172" s="40"/>
      <c r="ME172" s="511"/>
      <c r="MF172" s="40"/>
      <c r="MG172" s="40"/>
      <c r="MH172" s="40"/>
      <c r="MI172" s="40"/>
      <c r="MJ172" s="511"/>
      <c r="MK172" s="40"/>
      <c r="ML172" s="40"/>
      <c r="MM172" s="40"/>
      <c r="MN172" s="40"/>
      <c r="MO172" s="40"/>
      <c r="MP172" s="40"/>
      <c r="MQ172" s="163"/>
      <c r="MR172" s="40"/>
      <c r="MS172" s="40"/>
      <c r="MT172" s="40"/>
      <c r="MU172" s="40"/>
      <c r="MV172" s="40"/>
      <c r="MW172" s="40"/>
      <c r="MX172" s="40"/>
      <c r="MY172" s="40"/>
      <c r="MZ172" s="40"/>
      <c r="NA172" s="34"/>
      <c r="NB172" s="34"/>
      <c r="NC172" s="34" t="s">
        <v>1199</v>
      </c>
      <c r="ND172" s="34"/>
    </row>
    <row r="173" spans="1:368">
      <c r="A173" s="1248">
        <v>132</v>
      </c>
      <c r="B173" s="95" t="s">
        <v>648</v>
      </c>
      <c r="C173" s="89">
        <v>2014</v>
      </c>
      <c r="D173" s="90" t="s">
        <v>649</v>
      </c>
      <c r="E173" s="90"/>
      <c r="F173" s="90"/>
      <c r="G173" s="91"/>
      <c r="H173" s="92"/>
      <c r="I173" s="93"/>
      <c r="J173" s="4"/>
      <c r="K173" s="96"/>
      <c r="L173" s="96"/>
      <c r="M173" s="4"/>
      <c r="N173" s="4"/>
      <c r="O173" s="4"/>
      <c r="P173" s="92" t="s">
        <v>640</v>
      </c>
      <c r="Q173" s="4"/>
      <c r="R173" s="90" t="s">
        <v>617</v>
      </c>
      <c r="S173" s="94"/>
      <c r="T173" s="94"/>
      <c r="U173" s="90"/>
      <c r="V173" s="153"/>
      <c r="W173" s="376"/>
      <c r="X173" s="508"/>
      <c r="Y173" s="40"/>
      <c r="AA173" s="40"/>
      <c r="AC173" s="40"/>
      <c r="AD173" s="549"/>
      <c r="AE173" s="40"/>
      <c r="AF173" s="40"/>
      <c r="AG173" s="40"/>
      <c r="AH173" s="40"/>
      <c r="AI173" s="277"/>
      <c r="AJ173" s="40"/>
      <c r="AK173" s="44"/>
      <c r="AL173" s="40"/>
      <c r="AM173" s="643"/>
      <c r="AN173" s="40"/>
      <c r="AO173" s="40"/>
      <c r="AP173" s="40"/>
      <c r="AQ173" s="40"/>
      <c r="AR173" s="40"/>
      <c r="AS173" s="40"/>
      <c r="AT173" s="40"/>
      <c r="AU173" s="40"/>
      <c r="AV173" s="40"/>
      <c r="AW173" s="40"/>
      <c r="AX173" s="40"/>
      <c r="AY173" s="44"/>
      <c r="AZ173" s="40"/>
      <c r="BA173" s="44"/>
      <c r="BB173" s="40"/>
      <c r="BC173" s="511"/>
      <c r="BD173" s="40"/>
      <c r="BE173" s="40"/>
      <c r="BF173" s="511"/>
      <c r="BG173" s="40"/>
      <c r="BH173" s="40"/>
      <c r="BI173" s="40"/>
      <c r="BJ173" s="40"/>
      <c r="BK173" s="622"/>
      <c r="BL173" s="40"/>
      <c r="BM173" s="40"/>
      <c r="BN173" s="511"/>
      <c r="BO173" s="40"/>
      <c r="BP173" s="40"/>
      <c r="BQ173" s="40"/>
      <c r="BR173" s="511"/>
      <c r="BS173" s="40"/>
      <c r="BT173" s="40"/>
      <c r="BU173" s="511"/>
      <c r="BV173" s="40"/>
      <c r="BW173" s="511"/>
      <c r="BX173" s="40"/>
      <c r="BZ173" s="511"/>
      <c r="CA173" s="40"/>
      <c r="CB173" s="40"/>
      <c r="CC173" s="40"/>
      <c r="CD173" s="40"/>
      <c r="CE173" s="509"/>
      <c r="CF173" s="40"/>
      <c r="CG173" s="511"/>
      <c r="CH173" s="40"/>
      <c r="CI173" s="44"/>
      <c r="CJ173" s="40"/>
      <c r="CK173" s="40"/>
      <c r="CL173" s="44"/>
      <c r="CM173" s="40"/>
      <c r="CN173" s="40"/>
      <c r="CO173" s="40"/>
      <c r="CP173" s="44"/>
      <c r="CQ173" s="40"/>
      <c r="CR173" s="40"/>
      <c r="CS173" s="40"/>
      <c r="CT173" s="40"/>
      <c r="CU173" s="40"/>
      <c r="CV173" s="40"/>
      <c r="CW173" s="40"/>
      <c r="CX173" s="44"/>
      <c r="CY173" s="40"/>
      <c r="CZ173" s="40"/>
      <c r="DA173" s="40"/>
      <c r="DB173" s="40"/>
      <c r="DC173" s="511"/>
      <c r="DD173" s="40"/>
      <c r="DE173" s="40"/>
      <c r="DF173" s="40"/>
      <c r="DG173" s="40"/>
      <c r="DH173" s="40"/>
      <c r="DI173" s="40"/>
      <c r="DJ173" s="40"/>
      <c r="DK173" s="40"/>
      <c r="DL173" s="40"/>
      <c r="DM173" s="40"/>
      <c r="DN173" s="40"/>
      <c r="DO173" s="511"/>
      <c r="DP173" s="40"/>
      <c r="DQ173" s="40"/>
      <c r="DR173" s="40"/>
      <c r="DS173" s="511"/>
      <c r="DT173" s="40"/>
      <c r="DU173" s="40"/>
      <c r="DV173" s="40"/>
      <c r="DW173" s="40"/>
      <c r="DX173" s="40"/>
      <c r="DY173" s="40"/>
      <c r="DZ173" s="40"/>
      <c r="EA173" s="509"/>
      <c r="EB173" s="40"/>
      <c r="EC173" s="511"/>
      <c r="ED173" s="44"/>
      <c r="EE173" s="40"/>
      <c r="EF173" s="40"/>
      <c r="EG173" s="40"/>
      <c r="EH173" s="40"/>
      <c r="EI173" s="44"/>
      <c r="EJ173" s="40"/>
      <c r="EK173" s="44"/>
      <c r="EL173" s="40"/>
      <c r="EM173" s="40"/>
      <c r="EN173" s="44"/>
      <c r="EO173" s="40"/>
      <c r="EP173" s="132"/>
      <c r="EQ173" s="40"/>
      <c r="ER173" s="40"/>
      <c r="ES173" s="40"/>
      <c r="ET173" s="40"/>
      <c r="EU173" s="40"/>
      <c r="EV173" s="40"/>
      <c r="EW173" s="511"/>
      <c r="EX173" s="44"/>
      <c r="EY173" s="40"/>
      <c r="EZ173" s="40"/>
      <c r="FA173" s="44"/>
      <c r="FB173" s="40"/>
      <c r="FC173" s="40"/>
      <c r="FD173" s="40"/>
      <c r="FE173" s="44"/>
      <c r="FF173" s="40"/>
      <c r="FG173" s="44"/>
      <c r="FH173" s="40"/>
      <c r="FI173" s="40"/>
      <c r="FJ173" s="44"/>
      <c r="FK173" s="40"/>
      <c r="FL173" s="40"/>
      <c r="FM173" s="40"/>
      <c r="FN173" s="605"/>
      <c r="FO173" s="40"/>
      <c r="FP173" s="511"/>
      <c r="FQ173" s="40"/>
      <c r="FR173" s="44"/>
      <c r="FS173" s="40"/>
      <c r="FT173" s="44"/>
      <c r="FU173" s="40"/>
      <c r="FV173" s="40"/>
      <c r="FW173" s="40"/>
      <c r="FX173" s="40"/>
      <c r="FY173" s="40"/>
      <c r="FZ173" s="44"/>
      <c r="GA173" s="40"/>
      <c r="GB173" s="511"/>
      <c r="GC173" s="40"/>
      <c r="GD173" s="40"/>
      <c r="GE173" s="40"/>
      <c r="GF173" s="511"/>
      <c r="GG173" s="40"/>
      <c r="GH173" s="509"/>
      <c r="GI173" s="40"/>
      <c r="GJ173" s="511"/>
      <c r="GK173" s="40"/>
      <c r="GL173" s="40"/>
      <c r="GM173" s="511"/>
      <c r="GN173" s="40"/>
      <c r="GO173" s="40"/>
      <c r="GP173" s="40"/>
      <c r="GQ173" s="40"/>
      <c r="GR173" s="40"/>
      <c r="GS173" s="509"/>
      <c r="GT173" s="40"/>
      <c r="GU173" s="511"/>
      <c r="GV173" s="44"/>
      <c r="GW173" s="40"/>
      <c r="GX173" s="40"/>
      <c r="GY173" s="44"/>
      <c r="GZ173" s="40"/>
      <c r="HA173" s="40"/>
      <c r="HB173" s="40"/>
      <c r="HC173" s="40"/>
      <c r="HD173" s="40"/>
      <c r="HE173" s="40"/>
      <c r="HF173" s="40"/>
      <c r="HG173" s="40"/>
      <c r="HH173" s="511"/>
      <c r="HI173" s="40"/>
      <c r="HJ173" s="40"/>
      <c r="HK173" s="40"/>
      <c r="HL173" s="40"/>
      <c r="HM173" s="40"/>
      <c r="HN173" s="40"/>
      <c r="HO173" s="511"/>
      <c r="HP173" s="44"/>
      <c r="HQ173" s="40"/>
      <c r="HR173" s="40"/>
      <c r="HS173" s="40"/>
      <c r="HT173" s="44"/>
      <c r="HU173" s="40"/>
      <c r="HV173" s="40"/>
      <c r="HW173" s="40"/>
      <c r="HX173" s="40"/>
      <c r="HY173" s="44"/>
      <c r="HZ173" s="40"/>
      <c r="IA173" s="509"/>
      <c r="IB173" s="511"/>
      <c r="IC173" s="40"/>
      <c r="ID173" s="40"/>
      <c r="IE173" s="40"/>
      <c r="IF173" s="40"/>
      <c r="IG173" s="40"/>
      <c r="IH173" s="40"/>
      <c r="II173" s="40"/>
      <c r="IJ173" s="40"/>
      <c r="IK173" s="509"/>
      <c r="IL173" s="511"/>
      <c r="IM173" s="40"/>
      <c r="IN173" s="40"/>
      <c r="IO173" s="40"/>
      <c r="IP173" s="40"/>
      <c r="IQ173" s="40"/>
      <c r="IR173" s="40"/>
      <c r="IS173" s="509"/>
      <c r="IT173" s="40"/>
      <c r="IU173" s="40"/>
      <c r="IV173" s="511"/>
      <c r="IW173" s="40"/>
      <c r="IX173" s="40"/>
      <c r="IY173" s="44"/>
      <c r="IZ173" s="40"/>
      <c r="JA173" s="40"/>
      <c r="JB173" s="44"/>
      <c r="JC173" s="40"/>
      <c r="JD173" s="40"/>
      <c r="JE173" s="40"/>
      <c r="JF173" s="44"/>
      <c r="JG173" s="40"/>
      <c r="JH173" s="511"/>
      <c r="JI173" s="40"/>
      <c r="JJ173" s="40"/>
      <c r="JK173" s="40"/>
      <c r="JL173" s="40"/>
      <c r="JM173" s="511"/>
      <c r="JN173" s="40"/>
      <c r="JO173" s="513"/>
      <c r="JP173" s="509"/>
      <c r="JQ173" s="511"/>
      <c r="JR173" s="436"/>
      <c r="JS173" s="40"/>
      <c r="JT173" s="40"/>
      <c r="JU173" s="40"/>
      <c r="JV173" s="40"/>
      <c r="JW173" s="40"/>
      <c r="JX173" s="40"/>
      <c r="JY173" s="40"/>
      <c r="JZ173" s="40"/>
      <c r="KA173" s="40"/>
      <c r="KB173" s="40"/>
      <c r="KC173" s="40"/>
      <c r="KD173" s="511"/>
      <c r="KE173" s="40"/>
      <c r="KF173" s="40"/>
      <c r="KG173" s="40"/>
      <c r="KH173" s="511"/>
      <c r="KI173" s="40"/>
      <c r="KJ173" s="40"/>
      <c r="KK173" s="40"/>
      <c r="KL173" s="40"/>
      <c r="KM173" s="511"/>
      <c r="KN173" s="40"/>
      <c r="KO173" s="40"/>
      <c r="KP173" s="40"/>
      <c r="KQ173" s="511"/>
      <c r="KR173" s="40"/>
      <c r="KS173" s="40"/>
      <c r="KT173" s="40"/>
      <c r="KU173" s="565"/>
      <c r="KV173" s="511"/>
      <c r="KW173" s="40"/>
      <c r="KX173" s="40"/>
      <c r="KY173" s="40"/>
      <c r="KZ173" s="40"/>
      <c r="LA173" s="40"/>
      <c r="LB173" s="511"/>
      <c r="LC173" s="40"/>
      <c r="LD173" s="40"/>
      <c r="LE173" s="40"/>
      <c r="LF173" s="44"/>
      <c r="LG173" s="40"/>
      <c r="LH173" s="40"/>
      <c r="LI173" s="40"/>
      <c r="LJ173" s="511"/>
      <c r="LK173" s="40"/>
      <c r="LL173" s="40"/>
      <c r="LM173" s="40"/>
      <c r="LN173" s="40"/>
      <c r="LO173" s="40"/>
      <c r="LP173" s="40"/>
      <c r="LQ173" s="40"/>
      <c r="LR173" s="40"/>
      <c r="LS173" s="40"/>
      <c r="LT173" s="40"/>
      <c r="LU173" s="40"/>
      <c r="LV173" s="40"/>
      <c r="LW173" s="40"/>
      <c r="LX173" s="40"/>
      <c r="LY173" s="511"/>
      <c r="LZ173" s="40"/>
      <c r="MA173" s="40"/>
      <c r="MB173" s="40"/>
      <c r="MC173" s="40"/>
      <c r="MD173" s="40"/>
      <c r="ME173" s="511"/>
      <c r="MF173" s="40"/>
      <c r="MG173" s="40"/>
      <c r="MH173" s="40"/>
      <c r="MI173" s="40"/>
      <c r="MJ173" s="511"/>
      <c r="MK173" s="40"/>
      <c r="ML173" s="40"/>
      <c r="MM173" s="40"/>
      <c r="MN173" s="40"/>
      <c r="MO173" s="40"/>
      <c r="MP173" s="40"/>
      <c r="MQ173" s="163"/>
      <c r="MR173" s="40"/>
      <c r="MS173" s="40"/>
      <c r="MT173" s="40"/>
      <c r="MU173" s="40"/>
      <c r="MV173" s="40"/>
      <c r="MW173" s="40"/>
      <c r="MX173" s="40"/>
      <c r="MY173" s="40"/>
      <c r="MZ173" s="40"/>
      <c r="NA173" s="34"/>
      <c r="NB173" s="34"/>
      <c r="NC173" s="34" t="s">
        <v>1200</v>
      </c>
      <c r="ND173" s="34"/>
    </row>
    <row r="174" spans="1:368">
      <c r="A174" s="1248">
        <v>133</v>
      </c>
      <c r="B174" s="95" t="s">
        <v>650</v>
      </c>
      <c r="C174" s="89">
        <v>2014</v>
      </c>
      <c r="D174" s="90" t="s">
        <v>44</v>
      </c>
      <c r="E174" s="90"/>
      <c r="F174" s="90"/>
      <c r="G174" s="91">
        <v>418</v>
      </c>
      <c r="H174" s="92">
        <v>0.65100000000000002</v>
      </c>
      <c r="I174" s="93"/>
      <c r="J174" s="4" t="s">
        <v>651</v>
      </c>
      <c r="K174" s="96"/>
      <c r="L174" s="96"/>
      <c r="M174" s="4"/>
      <c r="N174" s="4"/>
      <c r="O174" s="4"/>
      <c r="P174" s="92" t="s">
        <v>640</v>
      </c>
      <c r="Q174" s="4"/>
      <c r="R174" s="90" t="s">
        <v>617</v>
      </c>
      <c r="S174" s="94"/>
      <c r="T174" s="94"/>
      <c r="U174" s="90" t="s">
        <v>283</v>
      </c>
      <c r="V174" s="153"/>
      <c r="W174" s="376"/>
      <c r="X174" s="508"/>
      <c r="Y174" s="40"/>
      <c r="AA174" s="40"/>
      <c r="AC174" s="40"/>
      <c r="AD174" s="549"/>
      <c r="AE174" s="40"/>
      <c r="AF174" s="40"/>
      <c r="AG174" s="40"/>
      <c r="AH174" s="40"/>
      <c r="AI174" s="277"/>
      <c r="AJ174" s="40"/>
      <c r="AK174" s="44"/>
      <c r="AL174" s="40"/>
      <c r="AM174" s="643"/>
      <c r="AN174" s="40"/>
      <c r="AO174" s="40"/>
      <c r="AP174" s="40"/>
      <c r="AQ174" s="40"/>
      <c r="AR174" s="40"/>
      <c r="AS174" s="40"/>
      <c r="AT174" s="40"/>
      <c r="AU174" s="40"/>
      <c r="AV174" s="40"/>
      <c r="AW174" s="40"/>
      <c r="AX174" s="40"/>
      <c r="AY174" s="44"/>
      <c r="AZ174" s="40"/>
      <c r="BA174" s="44"/>
      <c r="BB174" s="40"/>
      <c r="BC174" s="511"/>
      <c r="BD174" s="40"/>
      <c r="BE174" s="40"/>
      <c r="BF174" s="511"/>
      <c r="BG174" s="40"/>
      <c r="BH174" s="40"/>
      <c r="BI174" s="40"/>
      <c r="BJ174" s="40"/>
      <c r="BK174" s="622"/>
      <c r="BL174" s="40"/>
      <c r="BM174" s="40"/>
      <c r="BN174" s="511"/>
      <c r="BO174" s="40"/>
      <c r="BP174" s="40"/>
      <c r="BQ174" s="40"/>
      <c r="BR174" s="511"/>
      <c r="BS174" s="40"/>
      <c r="BT174" s="40"/>
      <c r="BU174" s="511"/>
      <c r="BV174" s="40"/>
      <c r="BW174" s="511"/>
      <c r="BX174" s="40"/>
      <c r="BZ174" s="511"/>
      <c r="CA174" s="40"/>
      <c r="CB174" s="40"/>
      <c r="CC174" s="40"/>
      <c r="CD174" s="40"/>
      <c r="CE174" s="509"/>
      <c r="CF174" s="40"/>
      <c r="CG174" s="511"/>
      <c r="CH174" s="40"/>
      <c r="CI174" s="44"/>
      <c r="CJ174" s="40"/>
      <c r="CK174" s="40"/>
      <c r="CL174" s="44"/>
      <c r="CM174" s="40"/>
      <c r="CN174" s="40"/>
      <c r="CO174" s="40"/>
      <c r="CP174" s="44"/>
      <c r="CQ174" s="40"/>
      <c r="CR174" s="40"/>
      <c r="CS174" s="40"/>
      <c r="CT174" s="40"/>
      <c r="CU174" s="40"/>
      <c r="CV174" s="40"/>
      <c r="CW174" s="40"/>
      <c r="CX174" s="44"/>
      <c r="CY174" s="40"/>
      <c r="CZ174" s="40"/>
      <c r="DA174" s="40"/>
      <c r="DB174" s="40"/>
      <c r="DC174" s="511"/>
      <c r="DD174" s="40"/>
      <c r="DE174" s="40"/>
      <c r="DF174" s="40"/>
      <c r="DG174" s="40"/>
      <c r="DH174" s="40"/>
      <c r="DI174" s="40"/>
      <c r="DJ174" s="40"/>
      <c r="DK174" s="40"/>
      <c r="DL174" s="40"/>
      <c r="DM174" s="40"/>
      <c r="DN174" s="40"/>
      <c r="DO174" s="511"/>
      <c r="DP174" s="40"/>
      <c r="DQ174" s="40"/>
      <c r="DR174" s="40"/>
      <c r="DS174" s="511"/>
      <c r="DT174" s="40"/>
      <c r="DU174" s="40"/>
      <c r="DV174" s="40"/>
      <c r="DW174" s="40"/>
      <c r="DX174" s="40"/>
      <c r="DY174" s="40"/>
      <c r="DZ174" s="40"/>
      <c r="EA174" s="509"/>
      <c r="EB174" s="40"/>
      <c r="EC174" s="511"/>
      <c r="ED174" s="44"/>
      <c r="EE174" s="40"/>
      <c r="EF174" s="40"/>
      <c r="EG174" s="40"/>
      <c r="EH174" s="40"/>
      <c r="EI174" s="44"/>
      <c r="EJ174" s="40"/>
      <c r="EK174" s="44"/>
      <c r="EL174" s="40"/>
      <c r="EM174" s="40"/>
      <c r="EN174" s="44"/>
      <c r="EO174" s="40"/>
      <c r="EP174" s="132"/>
      <c r="EQ174" s="40"/>
      <c r="ER174" s="40"/>
      <c r="ES174" s="40"/>
      <c r="ET174" s="40"/>
      <c r="EU174" s="40"/>
      <c r="EV174" s="40"/>
      <c r="EW174" s="511"/>
      <c r="EX174" s="44"/>
      <c r="EY174" s="40"/>
      <c r="EZ174" s="40"/>
      <c r="FA174" s="44"/>
      <c r="FB174" s="40"/>
      <c r="FC174" s="40"/>
      <c r="FD174" s="40"/>
      <c r="FE174" s="44"/>
      <c r="FF174" s="40"/>
      <c r="FG174" s="44"/>
      <c r="FH174" s="40"/>
      <c r="FI174" s="40"/>
      <c r="FJ174" s="44"/>
      <c r="FK174" s="40"/>
      <c r="FL174" s="40"/>
      <c r="FM174" s="40"/>
      <c r="FN174" s="605"/>
      <c r="FO174" s="40"/>
      <c r="FP174" s="511"/>
      <c r="FQ174" s="40"/>
      <c r="FR174" s="44"/>
      <c r="FS174" s="40"/>
      <c r="FT174" s="44"/>
      <c r="FU174" s="40"/>
      <c r="FV174" s="40"/>
      <c r="FW174" s="40"/>
      <c r="FX174" s="40"/>
      <c r="FY174" s="40"/>
      <c r="FZ174" s="44"/>
      <c r="GA174" s="40"/>
      <c r="GB174" s="511"/>
      <c r="GC174" s="40"/>
      <c r="GD174" s="40"/>
      <c r="GE174" s="40"/>
      <c r="GF174" s="511"/>
      <c r="GG174" s="40"/>
      <c r="GH174" s="509"/>
      <c r="GI174" s="40"/>
      <c r="GJ174" s="511"/>
      <c r="GK174" s="40"/>
      <c r="GL174" s="40"/>
      <c r="GM174" s="511"/>
      <c r="GN174" s="40"/>
      <c r="GO174" s="40"/>
      <c r="GP174" s="40"/>
      <c r="GQ174" s="40"/>
      <c r="GR174" s="40"/>
      <c r="GS174" s="509"/>
      <c r="GT174" s="40"/>
      <c r="GU174" s="511"/>
      <c r="GV174" s="44"/>
      <c r="GW174" s="40"/>
      <c r="GX174" s="40"/>
      <c r="GY174" s="44"/>
      <c r="GZ174" s="40"/>
      <c r="HA174" s="40"/>
      <c r="HB174" s="40"/>
      <c r="HC174" s="40"/>
      <c r="HD174" s="40"/>
      <c r="HE174" s="40"/>
      <c r="HF174" s="40"/>
      <c r="HG174" s="40"/>
      <c r="HH174" s="511"/>
      <c r="HI174" s="40"/>
      <c r="HJ174" s="40"/>
      <c r="HK174" s="40"/>
      <c r="HL174" s="40"/>
      <c r="HM174" s="40"/>
      <c r="HN174" s="40"/>
      <c r="HO174" s="511"/>
      <c r="HP174" s="44"/>
      <c r="HQ174" s="40"/>
      <c r="HR174" s="40"/>
      <c r="HS174" s="40"/>
      <c r="HT174" s="44"/>
      <c r="HU174" s="40"/>
      <c r="HV174" s="40"/>
      <c r="HW174" s="40"/>
      <c r="HX174" s="40"/>
      <c r="HY174" s="44"/>
      <c r="HZ174" s="40"/>
      <c r="IA174" s="509"/>
      <c r="IB174" s="511"/>
      <c r="IC174" s="40"/>
      <c r="ID174" s="40"/>
      <c r="IE174" s="40"/>
      <c r="IF174" s="40"/>
      <c r="IG174" s="40"/>
      <c r="IH174" s="40"/>
      <c r="II174" s="40"/>
      <c r="IJ174" s="40"/>
      <c r="IK174" s="509"/>
      <c r="IL174" s="511"/>
      <c r="IM174" s="40"/>
      <c r="IN174" s="40"/>
      <c r="IO174" s="40"/>
      <c r="IP174" s="40"/>
      <c r="IQ174" s="40"/>
      <c r="IR174" s="40"/>
      <c r="IS174" s="509"/>
      <c r="IT174" s="40"/>
      <c r="IU174" s="40"/>
      <c r="IV174" s="511"/>
      <c r="IW174" s="40"/>
      <c r="IX174" s="40"/>
      <c r="IY174" s="44"/>
      <c r="IZ174" s="40"/>
      <c r="JA174" s="40"/>
      <c r="JB174" s="44"/>
      <c r="JC174" s="40"/>
      <c r="JD174" s="40"/>
      <c r="JE174" s="40"/>
      <c r="JF174" s="44"/>
      <c r="JG174" s="40"/>
      <c r="JH174" s="511"/>
      <c r="JI174" s="40"/>
      <c r="JJ174" s="40"/>
      <c r="JK174" s="40"/>
      <c r="JL174" s="40"/>
      <c r="JM174" s="511"/>
      <c r="JN174" s="40"/>
      <c r="JO174" s="513"/>
      <c r="JP174" s="509"/>
      <c r="JQ174" s="511"/>
      <c r="JR174" s="436"/>
      <c r="JS174" s="40"/>
      <c r="JT174" s="40"/>
      <c r="JU174" s="40"/>
      <c r="JV174" s="40"/>
      <c r="JW174" s="40"/>
      <c r="JX174" s="40"/>
      <c r="JY174" s="40"/>
      <c r="JZ174" s="40"/>
      <c r="KA174" s="40"/>
      <c r="KB174" s="40"/>
      <c r="KC174" s="40"/>
      <c r="KD174" s="511"/>
      <c r="KE174" s="40"/>
      <c r="KF174" s="40"/>
      <c r="KG174" s="40"/>
      <c r="KH174" s="511"/>
      <c r="KI174" s="40"/>
      <c r="KJ174" s="40"/>
      <c r="KK174" s="40"/>
      <c r="KL174" s="40"/>
      <c r="KM174" s="511"/>
      <c r="KN174" s="40"/>
      <c r="KO174" s="40"/>
      <c r="KP174" s="40"/>
      <c r="KQ174" s="511"/>
      <c r="KR174" s="40"/>
      <c r="KS174" s="40"/>
      <c r="KT174" s="40"/>
      <c r="KU174" s="565"/>
      <c r="KV174" s="511"/>
      <c r="KW174" s="40"/>
      <c r="KX174" s="40"/>
      <c r="KY174" s="40"/>
      <c r="KZ174" s="40"/>
      <c r="LA174" s="40"/>
      <c r="LB174" s="511"/>
      <c r="LC174" s="40"/>
      <c r="LD174" s="40"/>
      <c r="LE174" s="40"/>
      <c r="LF174" s="44"/>
      <c r="LG174" s="40"/>
      <c r="LH174" s="40"/>
      <c r="LI174" s="40"/>
      <c r="LJ174" s="511"/>
      <c r="LK174" s="40"/>
      <c r="LL174" s="40"/>
      <c r="LM174" s="40"/>
      <c r="LN174" s="40"/>
      <c r="LO174" s="40"/>
      <c r="LP174" s="40"/>
      <c r="LQ174" s="40"/>
      <c r="LR174" s="40"/>
      <c r="LS174" s="40"/>
      <c r="LT174" s="40"/>
      <c r="LU174" s="40"/>
      <c r="LV174" s="40"/>
      <c r="LW174" s="40"/>
      <c r="LX174" s="40"/>
      <c r="LY174" s="511"/>
      <c r="LZ174" s="40"/>
      <c r="MA174" s="40"/>
      <c r="MB174" s="40"/>
      <c r="MC174" s="40"/>
      <c r="MD174" s="40"/>
      <c r="ME174" s="511"/>
      <c r="MF174" s="40"/>
      <c r="MG174" s="40"/>
      <c r="MH174" s="40"/>
      <c r="MI174" s="40"/>
      <c r="MJ174" s="511"/>
      <c r="MK174" s="40"/>
      <c r="ML174" s="40"/>
      <c r="MM174" s="40"/>
      <c r="MN174" s="40"/>
      <c r="MO174" s="40"/>
      <c r="MP174" s="40"/>
      <c r="MQ174" s="163"/>
      <c r="MR174" s="40"/>
      <c r="MS174" s="40"/>
      <c r="MT174" s="40"/>
      <c r="MU174" s="40"/>
      <c r="MV174" s="40"/>
      <c r="MW174" s="40"/>
      <c r="MX174" s="40"/>
      <c r="MY174" s="40"/>
      <c r="MZ174" s="40"/>
      <c r="NA174" s="34"/>
      <c r="NB174" s="34"/>
      <c r="NC174" s="34" t="s">
        <v>1201</v>
      </c>
      <c r="ND174" s="34"/>
    </row>
    <row r="175" spans="1:368">
      <c r="A175" s="1248">
        <v>134</v>
      </c>
      <c r="B175" s="95" t="s">
        <v>652</v>
      </c>
      <c r="C175" s="89">
        <v>2015</v>
      </c>
      <c r="D175" s="90" t="s">
        <v>304</v>
      </c>
      <c r="E175" s="90" t="s">
        <v>23</v>
      </c>
      <c r="F175" s="90" t="s">
        <v>39</v>
      </c>
      <c r="G175" s="91">
        <v>1741</v>
      </c>
      <c r="H175" s="92">
        <v>0.66900000000000004</v>
      </c>
      <c r="I175" s="93">
        <v>0.91200000000000003</v>
      </c>
      <c r="J175" s="4" t="s">
        <v>305</v>
      </c>
      <c r="K175" s="96"/>
      <c r="L175" s="96" t="s">
        <v>28</v>
      </c>
      <c r="M175" s="4" t="s">
        <v>653</v>
      </c>
      <c r="N175" s="4" t="s">
        <v>25</v>
      </c>
      <c r="O175" s="4" t="s">
        <v>307</v>
      </c>
      <c r="P175" s="92">
        <v>1</v>
      </c>
      <c r="Q175" s="4" t="s">
        <v>308</v>
      </c>
      <c r="R175" s="94" t="s">
        <v>617</v>
      </c>
      <c r="S175" s="94"/>
      <c r="T175" s="94"/>
      <c r="U175" s="90" t="s">
        <v>310</v>
      </c>
      <c r="V175" s="153"/>
      <c r="W175" s="376"/>
      <c r="X175" s="508"/>
      <c r="Y175" s="40"/>
      <c r="AA175" s="40"/>
      <c r="AC175" s="40"/>
      <c r="AD175" s="549"/>
      <c r="AE175" s="40"/>
      <c r="AF175" s="40"/>
      <c r="AG175" s="40"/>
      <c r="AH175" s="40"/>
      <c r="AI175" s="277"/>
      <c r="AJ175" s="40"/>
      <c r="AK175" s="44"/>
      <c r="AL175" s="40"/>
      <c r="AM175" s="643"/>
      <c r="AN175" s="40"/>
      <c r="AO175" s="40"/>
      <c r="AP175" s="40"/>
      <c r="AQ175" s="40"/>
      <c r="AR175" s="40"/>
      <c r="AS175" s="40"/>
      <c r="AT175" s="40"/>
      <c r="AU175" s="40"/>
      <c r="AV175" s="40"/>
      <c r="AW175" s="40"/>
      <c r="AX175" s="40"/>
      <c r="AY175" s="44"/>
      <c r="AZ175" s="40"/>
      <c r="BA175" s="44"/>
      <c r="BB175" s="40"/>
      <c r="BC175" s="511"/>
      <c r="BD175" s="40"/>
      <c r="BE175" s="40"/>
      <c r="BF175" s="511"/>
      <c r="BG175" s="40"/>
      <c r="BH175" s="40"/>
      <c r="BI175" s="40"/>
      <c r="BJ175" s="40"/>
      <c r="BK175" s="622"/>
      <c r="BL175" s="40"/>
      <c r="BM175" s="40"/>
      <c r="BN175" s="511"/>
      <c r="BO175" s="40"/>
      <c r="BP175" s="40"/>
      <c r="BQ175" s="40"/>
      <c r="BR175" s="511"/>
      <c r="BS175" s="40"/>
      <c r="BT175" s="40"/>
      <c r="BU175" s="511"/>
      <c r="BV175" s="40"/>
      <c r="BW175" s="511"/>
      <c r="BX175" s="40"/>
      <c r="BZ175" s="511"/>
      <c r="CA175" s="40"/>
      <c r="CB175" s="40"/>
      <c r="CC175" s="40"/>
      <c r="CD175" s="40"/>
      <c r="CE175" s="509"/>
      <c r="CF175" s="40"/>
      <c r="CG175" s="511"/>
      <c r="CH175" s="40"/>
      <c r="CI175" s="44"/>
      <c r="CJ175" s="40"/>
      <c r="CK175" s="40"/>
      <c r="CL175" s="44"/>
      <c r="CM175" s="40"/>
      <c r="CN175" s="40"/>
      <c r="CO175" s="40"/>
      <c r="CP175" s="44"/>
      <c r="CQ175" s="40"/>
      <c r="CR175" s="40"/>
      <c r="CS175" s="40"/>
      <c r="CT175" s="40"/>
      <c r="CU175" s="40"/>
      <c r="CV175" s="40"/>
      <c r="CW175" s="40"/>
      <c r="CX175" s="44"/>
      <c r="CY175" s="40"/>
      <c r="CZ175" s="40"/>
      <c r="DA175" s="40"/>
      <c r="DB175" s="40"/>
      <c r="DC175" s="511"/>
      <c r="DD175" s="40"/>
      <c r="DE175" s="40"/>
      <c r="DF175" s="40"/>
      <c r="DG175" s="40"/>
      <c r="DH175" s="40"/>
      <c r="DI175" s="40"/>
      <c r="DJ175" s="40"/>
      <c r="DK175" s="40"/>
      <c r="DL175" s="40"/>
      <c r="DM175" s="40"/>
      <c r="DN175" s="40"/>
      <c r="DO175" s="511"/>
      <c r="DP175" s="40"/>
      <c r="DQ175" s="40"/>
      <c r="DR175" s="40"/>
      <c r="DS175" s="511"/>
      <c r="DT175" s="40"/>
      <c r="DU175" s="40"/>
      <c r="DV175" s="40"/>
      <c r="DW175" s="40"/>
      <c r="DX175" s="40"/>
      <c r="DY175" s="40"/>
      <c r="DZ175" s="40"/>
      <c r="EA175" s="509"/>
      <c r="EB175" s="40"/>
      <c r="EC175" s="511"/>
      <c r="ED175" s="44"/>
      <c r="EE175" s="40"/>
      <c r="EF175" s="40"/>
      <c r="EG175" s="40"/>
      <c r="EH175" s="40"/>
      <c r="EI175" s="44"/>
      <c r="EJ175" s="40"/>
      <c r="EK175" s="44"/>
      <c r="EL175" s="40"/>
      <c r="EM175" s="40"/>
      <c r="EN175" s="44"/>
      <c r="EO175" s="40"/>
      <c r="EP175" s="132"/>
      <c r="EQ175" s="40"/>
      <c r="ER175" s="40"/>
      <c r="ES175" s="40"/>
      <c r="ET175" s="40"/>
      <c r="EU175" s="40"/>
      <c r="EV175" s="40"/>
      <c r="EW175" s="511"/>
      <c r="EX175" s="44"/>
      <c r="EY175" s="40"/>
      <c r="EZ175" s="40"/>
      <c r="FA175" s="44"/>
      <c r="FB175" s="40"/>
      <c r="FC175" s="40"/>
      <c r="FD175" s="40"/>
      <c r="FE175" s="44"/>
      <c r="FF175" s="40"/>
      <c r="FG175" s="44"/>
      <c r="FH175" s="40"/>
      <c r="FI175" s="40"/>
      <c r="FJ175" s="44"/>
      <c r="FK175" s="40"/>
      <c r="FL175" s="40"/>
      <c r="FM175" s="40"/>
      <c r="FN175" s="605"/>
      <c r="FO175" s="40"/>
      <c r="FP175" s="511"/>
      <c r="FQ175" s="40"/>
      <c r="FR175" s="44"/>
      <c r="FS175" s="40"/>
      <c r="FT175" s="44"/>
      <c r="FU175" s="40"/>
      <c r="FV175" s="40"/>
      <c r="FW175" s="40"/>
      <c r="FX175" s="40"/>
      <c r="FY175" s="40"/>
      <c r="FZ175" s="44"/>
      <c r="GA175" s="40"/>
      <c r="GB175" s="511"/>
      <c r="GC175" s="40"/>
      <c r="GD175" s="40"/>
      <c r="GE175" s="40"/>
      <c r="GF175" s="511"/>
      <c r="GG175" s="40"/>
      <c r="GH175" s="509"/>
      <c r="GI175" s="40"/>
      <c r="GJ175" s="511"/>
      <c r="GK175" s="40"/>
      <c r="GL175" s="40"/>
      <c r="GM175" s="511"/>
      <c r="GN175" s="40"/>
      <c r="GO175" s="40"/>
      <c r="GP175" s="40"/>
      <c r="GQ175" s="40"/>
      <c r="GR175" s="40"/>
      <c r="GS175" s="509"/>
      <c r="GT175" s="40"/>
      <c r="GU175" s="511"/>
      <c r="GV175" s="44"/>
      <c r="GW175" s="40"/>
      <c r="GX175" s="40"/>
      <c r="GY175" s="44"/>
      <c r="GZ175" s="40"/>
      <c r="HA175" s="40"/>
      <c r="HB175" s="40"/>
      <c r="HC175" s="40"/>
      <c r="HD175" s="40"/>
      <c r="HE175" s="40"/>
      <c r="HF175" s="40"/>
      <c r="HG175" s="40"/>
      <c r="HH175" s="511"/>
      <c r="HI175" s="40"/>
      <c r="HJ175" s="40"/>
      <c r="HK175" s="40"/>
      <c r="HL175" s="40"/>
      <c r="HM175" s="40"/>
      <c r="HN175" s="40"/>
      <c r="HO175" s="511"/>
      <c r="HP175" s="44"/>
      <c r="HQ175" s="40"/>
      <c r="HR175" s="40"/>
      <c r="HS175" s="40"/>
      <c r="HT175" s="44"/>
      <c r="HU175" s="40"/>
      <c r="HV175" s="40"/>
      <c r="HW175" s="40"/>
      <c r="HX175" s="40"/>
      <c r="HY175" s="44"/>
      <c r="HZ175" s="40"/>
      <c r="IA175" s="509"/>
      <c r="IB175" s="511"/>
      <c r="IC175" s="40"/>
      <c r="ID175" s="40"/>
      <c r="IE175" s="40"/>
      <c r="IF175" s="40"/>
      <c r="IG175" s="40"/>
      <c r="IH175" s="40"/>
      <c r="II175" s="40"/>
      <c r="IJ175" s="40"/>
      <c r="IK175" s="509"/>
      <c r="IL175" s="511"/>
      <c r="IM175" s="40"/>
      <c r="IN175" s="40"/>
      <c r="IO175" s="40"/>
      <c r="IP175" s="40"/>
      <c r="IQ175" s="40"/>
      <c r="IR175" s="40"/>
      <c r="IS175" s="509"/>
      <c r="IT175" s="40"/>
      <c r="IU175" s="40"/>
      <c r="IV175" s="511"/>
      <c r="IW175" s="40"/>
      <c r="IX175" s="40"/>
      <c r="IY175" s="44"/>
      <c r="IZ175" s="40"/>
      <c r="JA175" s="40"/>
      <c r="JB175" s="44"/>
      <c r="JC175" s="40"/>
      <c r="JD175" s="40"/>
      <c r="JE175" s="40"/>
      <c r="JF175" s="44"/>
      <c r="JG175" s="40"/>
      <c r="JH175" s="511"/>
      <c r="JI175" s="40"/>
      <c r="JJ175" s="40"/>
      <c r="JK175" s="40"/>
      <c r="JL175" s="40"/>
      <c r="JM175" s="511"/>
      <c r="JN175" s="40"/>
      <c r="JO175" s="513"/>
      <c r="JP175" s="509"/>
      <c r="JQ175" s="511"/>
      <c r="JR175" s="436"/>
      <c r="JS175" s="40"/>
      <c r="JT175" s="40"/>
      <c r="JU175" s="40"/>
      <c r="JV175" s="40"/>
      <c r="JW175" s="40"/>
      <c r="JX175" s="40"/>
      <c r="JY175" s="40"/>
      <c r="JZ175" s="40"/>
      <c r="KA175" s="40"/>
      <c r="KB175" s="40"/>
      <c r="KC175" s="40"/>
      <c r="KD175" s="511"/>
      <c r="KE175" s="40"/>
      <c r="KF175" s="40"/>
      <c r="KG175" s="40"/>
      <c r="KH175" s="511"/>
      <c r="KI175" s="40"/>
      <c r="KJ175" s="40"/>
      <c r="KK175" s="40"/>
      <c r="KL175" s="40"/>
      <c r="KM175" s="511"/>
      <c r="KN175" s="40"/>
      <c r="KO175" s="40"/>
      <c r="KP175" s="40"/>
      <c r="KQ175" s="511"/>
      <c r="KR175" s="40"/>
      <c r="KS175" s="40"/>
      <c r="KT175" s="40"/>
      <c r="KU175" s="565"/>
      <c r="KV175" s="511"/>
      <c r="KW175" s="40"/>
      <c r="KX175" s="40"/>
      <c r="KY175" s="40"/>
      <c r="KZ175" s="40"/>
      <c r="LA175" s="40"/>
      <c r="LB175" s="511"/>
      <c r="LC175" s="40"/>
      <c r="LD175" s="40"/>
      <c r="LE175" s="40"/>
      <c r="LF175" s="44"/>
      <c r="LG175" s="40"/>
      <c r="LH175" s="40"/>
      <c r="LI175" s="40"/>
      <c r="LJ175" s="511"/>
      <c r="LK175" s="40"/>
      <c r="LL175" s="40"/>
      <c r="LM175" s="40"/>
      <c r="LN175" s="40"/>
      <c r="LO175" s="40"/>
      <c r="LP175" s="40"/>
      <c r="LQ175" s="40"/>
      <c r="LR175" s="40"/>
      <c r="LS175" s="40"/>
      <c r="LT175" s="40"/>
      <c r="LU175" s="40"/>
      <c r="LV175" s="40"/>
      <c r="LW175" s="40"/>
      <c r="LX175" s="40"/>
      <c r="LY175" s="511"/>
      <c r="LZ175" s="40"/>
      <c r="MA175" s="40"/>
      <c r="MB175" s="40"/>
      <c r="MC175" s="40"/>
      <c r="MD175" s="40"/>
      <c r="ME175" s="511"/>
      <c r="MF175" s="40"/>
      <c r="MG175" s="40"/>
      <c r="MH175" s="40"/>
      <c r="MI175" s="40"/>
      <c r="MJ175" s="511"/>
      <c r="MK175" s="40"/>
      <c r="ML175" s="40"/>
      <c r="MM175" s="40"/>
      <c r="MN175" s="40"/>
      <c r="MO175" s="40"/>
      <c r="MP175" s="40"/>
      <c r="MQ175" s="163"/>
      <c r="MR175" s="40"/>
      <c r="MS175" s="40"/>
      <c r="MT175" s="40"/>
      <c r="MU175" s="40"/>
      <c r="MV175" s="40"/>
      <c r="MW175" s="40"/>
      <c r="MX175" s="40"/>
      <c r="MY175" s="40"/>
      <c r="MZ175" s="40"/>
      <c r="NA175" s="34"/>
      <c r="NB175" s="34"/>
      <c r="NC175" s="34" t="s">
        <v>1202</v>
      </c>
      <c r="ND175" s="34"/>
    </row>
    <row r="176" spans="1:368">
      <c r="A176" s="1248">
        <v>135</v>
      </c>
      <c r="B176" s="95" t="s">
        <v>654</v>
      </c>
      <c r="C176" s="89">
        <v>2015</v>
      </c>
      <c r="D176" s="90"/>
      <c r="E176" s="90"/>
      <c r="F176" s="90"/>
      <c r="G176" s="91"/>
      <c r="H176" s="92"/>
      <c r="I176" s="93"/>
      <c r="J176" s="4"/>
      <c r="K176" s="96"/>
      <c r="L176" s="96"/>
      <c r="M176" s="4" t="s">
        <v>655</v>
      </c>
      <c r="N176" s="4"/>
      <c r="O176" s="4"/>
      <c r="P176" s="92"/>
      <c r="Q176" s="4"/>
      <c r="R176" s="90" t="s">
        <v>617</v>
      </c>
      <c r="S176" s="94"/>
      <c r="T176" s="94"/>
      <c r="U176" s="90"/>
      <c r="V176" s="153"/>
      <c r="W176" s="376"/>
      <c r="X176" s="508"/>
      <c r="Y176" s="40"/>
      <c r="AA176" s="40"/>
      <c r="AC176" s="40"/>
      <c r="AD176" s="549"/>
      <c r="AE176" s="40"/>
      <c r="AF176" s="40"/>
      <c r="AG176" s="40"/>
      <c r="AH176" s="40"/>
      <c r="AI176" s="277"/>
      <c r="AJ176" s="40"/>
      <c r="AK176" s="44"/>
      <c r="AL176" s="40"/>
      <c r="AM176" s="643"/>
      <c r="AN176" s="40"/>
      <c r="AO176" s="40"/>
      <c r="AP176" s="40"/>
      <c r="AQ176" s="40"/>
      <c r="AR176" s="40"/>
      <c r="AS176" s="40"/>
      <c r="AT176" s="40"/>
      <c r="AU176" s="40"/>
      <c r="AV176" s="40"/>
      <c r="AW176" s="40"/>
      <c r="AX176" s="40"/>
      <c r="AY176" s="44"/>
      <c r="AZ176" s="40"/>
      <c r="BA176" s="44"/>
      <c r="BB176" s="40"/>
      <c r="BC176" s="511"/>
      <c r="BD176" s="40"/>
      <c r="BE176" s="40"/>
      <c r="BF176" s="511"/>
      <c r="BG176" s="40"/>
      <c r="BH176" s="40"/>
      <c r="BI176" s="40"/>
      <c r="BJ176" s="40"/>
      <c r="BK176" s="622"/>
      <c r="BL176" s="40"/>
      <c r="BM176" s="40"/>
      <c r="BN176" s="511"/>
      <c r="BO176" s="40"/>
      <c r="BP176" s="40"/>
      <c r="BQ176" s="40"/>
      <c r="BR176" s="511"/>
      <c r="BS176" s="40"/>
      <c r="BT176" s="40"/>
      <c r="BU176" s="511"/>
      <c r="BV176" s="40"/>
      <c r="BW176" s="511"/>
      <c r="BX176" s="40"/>
      <c r="BZ176" s="511"/>
      <c r="CA176" s="40"/>
      <c r="CB176" s="40"/>
      <c r="CC176" s="40"/>
      <c r="CD176" s="40"/>
      <c r="CE176" s="509"/>
      <c r="CF176" s="40"/>
      <c r="CG176" s="511"/>
      <c r="CH176" s="40"/>
      <c r="CI176" s="44"/>
      <c r="CJ176" s="40"/>
      <c r="CK176" s="40"/>
      <c r="CL176" s="44"/>
      <c r="CM176" s="40"/>
      <c r="CN176" s="40"/>
      <c r="CO176" s="40"/>
      <c r="CP176" s="44"/>
      <c r="CQ176" s="40"/>
      <c r="CR176" s="40"/>
      <c r="CS176" s="40"/>
      <c r="CT176" s="40"/>
      <c r="CU176" s="40"/>
      <c r="CV176" s="40"/>
      <c r="CW176" s="40"/>
      <c r="CX176" s="44"/>
      <c r="CY176" s="40"/>
      <c r="CZ176" s="40"/>
      <c r="DA176" s="40"/>
      <c r="DB176" s="40"/>
      <c r="DC176" s="511"/>
      <c r="DD176" s="40"/>
      <c r="DE176" s="40"/>
      <c r="DF176" s="40"/>
      <c r="DG176" s="40"/>
      <c r="DH176" s="40"/>
      <c r="DI176" s="40"/>
      <c r="DJ176" s="40"/>
      <c r="DK176" s="40"/>
      <c r="DL176" s="40"/>
      <c r="DM176" s="40"/>
      <c r="DN176" s="40"/>
      <c r="DO176" s="511"/>
      <c r="DP176" s="40"/>
      <c r="DQ176" s="40"/>
      <c r="DR176" s="40"/>
      <c r="DS176" s="511"/>
      <c r="DT176" s="40"/>
      <c r="DU176" s="40"/>
      <c r="DV176" s="40"/>
      <c r="DW176" s="40"/>
      <c r="DX176" s="40"/>
      <c r="DY176" s="40"/>
      <c r="DZ176" s="40"/>
      <c r="EA176" s="509"/>
      <c r="EB176" s="40"/>
      <c r="EC176" s="511"/>
      <c r="ED176" s="44"/>
      <c r="EE176" s="40"/>
      <c r="EF176" s="40"/>
      <c r="EG176" s="40"/>
      <c r="EH176" s="40"/>
      <c r="EI176" s="44"/>
      <c r="EJ176" s="40"/>
      <c r="EK176" s="44"/>
      <c r="EL176" s="40"/>
      <c r="EM176" s="40"/>
      <c r="EN176" s="44"/>
      <c r="EO176" s="40"/>
      <c r="EP176" s="132"/>
      <c r="EQ176" s="40"/>
      <c r="ER176" s="40"/>
      <c r="ES176" s="40"/>
      <c r="ET176" s="40"/>
      <c r="EU176" s="40"/>
      <c r="EV176" s="40"/>
      <c r="EW176" s="511"/>
      <c r="EX176" s="44"/>
      <c r="EY176" s="40"/>
      <c r="EZ176" s="40"/>
      <c r="FA176" s="44"/>
      <c r="FB176" s="40"/>
      <c r="FC176" s="40"/>
      <c r="FD176" s="40"/>
      <c r="FE176" s="44"/>
      <c r="FF176" s="40"/>
      <c r="FG176" s="44"/>
      <c r="FH176" s="40"/>
      <c r="FI176" s="40"/>
      <c r="FJ176" s="44"/>
      <c r="FK176" s="40"/>
      <c r="FL176" s="40"/>
      <c r="FM176" s="40"/>
      <c r="FN176" s="605"/>
      <c r="FO176" s="40"/>
      <c r="FP176" s="511"/>
      <c r="FQ176" s="40"/>
      <c r="FR176" s="44"/>
      <c r="FS176" s="40"/>
      <c r="FT176" s="44"/>
      <c r="FU176" s="40"/>
      <c r="FV176" s="40"/>
      <c r="FW176" s="40"/>
      <c r="FX176" s="40"/>
      <c r="FY176" s="40"/>
      <c r="FZ176" s="44"/>
      <c r="GA176" s="40"/>
      <c r="GB176" s="511"/>
      <c r="GC176" s="40"/>
      <c r="GD176" s="40"/>
      <c r="GE176" s="40"/>
      <c r="GF176" s="511"/>
      <c r="GG176" s="40"/>
      <c r="GH176" s="509"/>
      <c r="GI176" s="40"/>
      <c r="GJ176" s="511"/>
      <c r="GK176" s="40"/>
      <c r="GL176" s="40"/>
      <c r="GM176" s="511"/>
      <c r="GN176" s="40"/>
      <c r="GO176" s="40"/>
      <c r="GP176" s="40"/>
      <c r="GQ176" s="40"/>
      <c r="GR176" s="40"/>
      <c r="GS176" s="509"/>
      <c r="GT176" s="40"/>
      <c r="GU176" s="511"/>
      <c r="GV176" s="44"/>
      <c r="GW176" s="40"/>
      <c r="GX176" s="40"/>
      <c r="GY176" s="44"/>
      <c r="GZ176" s="40"/>
      <c r="HA176" s="40"/>
      <c r="HB176" s="40"/>
      <c r="HC176" s="40"/>
      <c r="HD176" s="40"/>
      <c r="HE176" s="40"/>
      <c r="HF176" s="40"/>
      <c r="HG176" s="40"/>
      <c r="HH176" s="511"/>
      <c r="HI176" s="40"/>
      <c r="HJ176" s="40"/>
      <c r="HK176" s="40"/>
      <c r="HL176" s="40"/>
      <c r="HM176" s="40"/>
      <c r="HN176" s="40"/>
      <c r="HO176" s="511"/>
      <c r="HP176" s="44"/>
      <c r="HQ176" s="40"/>
      <c r="HR176" s="40"/>
      <c r="HS176" s="40"/>
      <c r="HT176" s="44"/>
      <c r="HU176" s="40"/>
      <c r="HV176" s="40"/>
      <c r="HW176" s="40"/>
      <c r="HX176" s="40"/>
      <c r="HY176" s="44"/>
      <c r="HZ176" s="40"/>
      <c r="IA176" s="509"/>
      <c r="IB176" s="511"/>
      <c r="IC176" s="40"/>
      <c r="ID176" s="40"/>
      <c r="IE176" s="40"/>
      <c r="IF176" s="40"/>
      <c r="IG176" s="40"/>
      <c r="IH176" s="40"/>
      <c r="II176" s="40"/>
      <c r="IJ176" s="40"/>
      <c r="IK176" s="509"/>
      <c r="IL176" s="511"/>
      <c r="IM176" s="40"/>
      <c r="IN176" s="40"/>
      <c r="IO176" s="40"/>
      <c r="IP176" s="40"/>
      <c r="IQ176" s="40"/>
      <c r="IR176" s="40"/>
      <c r="IS176" s="509"/>
      <c r="IT176" s="40"/>
      <c r="IU176" s="40"/>
      <c r="IV176" s="511"/>
      <c r="IW176" s="40"/>
      <c r="IX176" s="40"/>
      <c r="IY176" s="44"/>
      <c r="IZ176" s="40"/>
      <c r="JA176" s="40"/>
      <c r="JB176" s="44"/>
      <c r="JC176" s="40"/>
      <c r="JD176" s="40"/>
      <c r="JE176" s="40"/>
      <c r="JF176" s="44"/>
      <c r="JG176" s="40"/>
      <c r="JH176" s="511"/>
      <c r="JI176" s="40"/>
      <c r="JJ176" s="40"/>
      <c r="JK176" s="40"/>
      <c r="JL176" s="40"/>
      <c r="JM176" s="511"/>
      <c r="JN176" s="40"/>
      <c r="JO176" s="513"/>
      <c r="JP176" s="509"/>
      <c r="JQ176" s="511"/>
      <c r="JR176" s="436"/>
      <c r="JS176" s="40"/>
      <c r="JT176" s="40"/>
      <c r="JU176" s="40"/>
      <c r="JV176" s="40"/>
      <c r="JW176" s="40"/>
      <c r="JX176" s="40"/>
      <c r="JY176" s="40"/>
      <c r="JZ176" s="40"/>
      <c r="KA176" s="40"/>
      <c r="KB176" s="40"/>
      <c r="KC176" s="40"/>
      <c r="KD176" s="511"/>
      <c r="KE176" s="40"/>
      <c r="KF176" s="40"/>
      <c r="KG176" s="40"/>
      <c r="KH176" s="511"/>
      <c r="KI176" s="40"/>
      <c r="KJ176" s="40"/>
      <c r="KK176" s="40"/>
      <c r="KL176" s="40"/>
      <c r="KM176" s="511"/>
      <c r="KN176" s="40"/>
      <c r="KO176" s="40"/>
      <c r="KP176" s="40"/>
      <c r="KQ176" s="511"/>
      <c r="KR176" s="40"/>
      <c r="KS176" s="40"/>
      <c r="KT176" s="40"/>
      <c r="KU176" s="565"/>
      <c r="KV176" s="511"/>
      <c r="KW176" s="40"/>
      <c r="KX176" s="40"/>
      <c r="KY176" s="40"/>
      <c r="KZ176" s="40"/>
      <c r="LA176" s="40"/>
      <c r="LB176" s="511"/>
      <c r="LC176" s="40"/>
      <c r="LD176" s="40"/>
      <c r="LE176" s="40"/>
      <c r="LF176" s="44"/>
      <c r="LG176" s="40"/>
      <c r="LH176" s="40"/>
      <c r="LI176" s="40"/>
      <c r="LJ176" s="511"/>
      <c r="LK176" s="40"/>
      <c r="LL176" s="40"/>
      <c r="LM176" s="40"/>
      <c r="LN176" s="40"/>
      <c r="LO176" s="40"/>
      <c r="LP176" s="40"/>
      <c r="LQ176" s="40"/>
      <c r="LR176" s="40"/>
      <c r="LS176" s="40"/>
      <c r="LT176" s="40"/>
      <c r="LU176" s="40"/>
      <c r="LV176" s="40"/>
      <c r="LW176" s="40"/>
      <c r="LX176" s="40"/>
      <c r="LY176" s="511"/>
      <c r="LZ176" s="40"/>
      <c r="MA176" s="40"/>
      <c r="MB176" s="40"/>
      <c r="MC176" s="40"/>
      <c r="MD176" s="40"/>
      <c r="ME176" s="511"/>
      <c r="MF176" s="40"/>
      <c r="MG176" s="40"/>
      <c r="MH176" s="40"/>
      <c r="MI176" s="40"/>
      <c r="MJ176" s="511"/>
      <c r="MK176" s="40"/>
      <c r="ML176" s="40"/>
      <c r="MM176" s="40"/>
      <c r="MN176" s="40"/>
      <c r="MO176" s="40"/>
      <c r="MP176" s="40"/>
      <c r="MQ176" s="163"/>
      <c r="MR176" s="40"/>
      <c r="MS176" s="40"/>
      <c r="MT176" s="40"/>
      <c r="MU176" s="40"/>
      <c r="MV176" s="40"/>
      <c r="MW176" s="40"/>
      <c r="MX176" s="40"/>
      <c r="MY176" s="40"/>
      <c r="MZ176" s="40"/>
      <c r="NA176" s="34"/>
      <c r="NB176" s="34"/>
      <c r="NC176" s="34" t="s">
        <v>1203</v>
      </c>
      <c r="ND176" s="34"/>
    </row>
    <row r="177" spans="1:368">
      <c r="A177" s="1248">
        <v>136</v>
      </c>
      <c r="B177" s="95" t="s">
        <v>656</v>
      </c>
      <c r="C177" s="89">
        <v>2015</v>
      </c>
      <c r="D177" s="90"/>
      <c r="E177" s="90"/>
      <c r="F177" s="90"/>
      <c r="G177" s="91"/>
      <c r="H177" s="92"/>
      <c r="I177" s="93"/>
      <c r="J177" s="4"/>
      <c r="K177" s="96"/>
      <c r="L177" s="96"/>
      <c r="M177" s="4" t="s">
        <v>657</v>
      </c>
      <c r="N177" s="4"/>
      <c r="O177" s="4"/>
      <c r="P177" s="92"/>
      <c r="Q177" s="4"/>
      <c r="R177" s="90" t="s">
        <v>617</v>
      </c>
      <c r="S177" s="94"/>
      <c r="T177" s="94"/>
      <c r="U177" s="90"/>
      <c r="V177" s="153"/>
      <c r="W177" s="376"/>
      <c r="X177" s="508"/>
      <c r="Y177" s="40"/>
      <c r="AA177" s="40"/>
      <c r="AC177" s="40"/>
      <c r="AD177" s="549"/>
      <c r="AE177" s="40"/>
      <c r="AF177" s="40"/>
      <c r="AG177" s="40"/>
      <c r="AH177" s="40"/>
      <c r="AI177" s="277"/>
      <c r="AJ177" s="40"/>
      <c r="AK177" s="44"/>
      <c r="AL177" s="40"/>
      <c r="AM177" s="643"/>
      <c r="AN177" s="40"/>
      <c r="AO177" s="40"/>
      <c r="AP177" s="40"/>
      <c r="AQ177" s="40"/>
      <c r="AR177" s="40"/>
      <c r="AS177" s="40"/>
      <c r="AT177" s="40"/>
      <c r="AU177" s="40"/>
      <c r="AV177" s="40"/>
      <c r="AW177" s="40"/>
      <c r="AX177" s="40"/>
      <c r="AY177" s="44"/>
      <c r="AZ177" s="40"/>
      <c r="BA177" s="44"/>
      <c r="BB177" s="40"/>
      <c r="BC177" s="511"/>
      <c r="BD177" s="40"/>
      <c r="BE177" s="40"/>
      <c r="BF177" s="511"/>
      <c r="BG177" s="40"/>
      <c r="BH177" s="40"/>
      <c r="BI177" s="40"/>
      <c r="BJ177" s="40"/>
      <c r="BK177" s="622"/>
      <c r="BL177" s="40"/>
      <c r="BM177" s="40"/>
      <c r="BN177" s="511"/>
      <c r="BO177" s="40"/>
      <c r="BP177" s="40"/>
      <c r="BQ177" s="40"/>
      <c r="BR177" s="511"/>
      <c r="BS177" s="40"/>
      <c r="BT177" s="40"/>
      <c r="BU177" s="511"/>
      <c r="BV177" s="40"/>
      <c r="BW177" s="511"/>
      <c r="BX177" s="40"/>
      <c r="BZ177" s="511"/>
      <c r="CA177" s="40"/>
      <c r="CB177" s="40"/>
      <c r="CC177" s="40"/>
      <c r="CD177" s="40"/>
      <c r="CE177" s="509"/>
      <c r="CF177" s="40"/>
      <c r="CG177" s="511"/>
      <c r="CH177" s="40"/>
      <c r="CI177" s="44"/>
      <c r="CJ177" s="40"/>
      <c r="CK177" s="40"/>
      <c r="CL177" s="44"/>
      <c r="CM177" s="40"/>
      <c r="CN177" s="40"/>
      <c r="CO177" s="40"/>
      <c r="CP177" s="44"/>
      <c r="CQ177" s="40"/>
      <c r="CR177" s="40"/>
      <c r="CS177" s="40"/>
      <c r="CT177" s="40"/>
      <c r="CU177" s="40"/>
      <c r="CV177" s="40"/>
      <c r="CW177" s="40"/>
      <c r="CX177" s="44"/>
      <c r="CY177" s="40"/>
      <c r="CZ177" s="40"/>
      <c r="DA177" s="40"/>
      <c r="DB177" s="40"/>
      <c r="DC177" s="511"/>
      <c r="DD177" s="40"/>
      <c r="DE177" s="40"/>
      <c r="DF177" s="40"/>
      <c r="DG177" s="40"/>
      <c r="DH177" s="40"/>
      <c r="DI177" s="40"/>
      <c r="DJ177" s="40"/>
      <c r="DK177" s="40"/>
      <c r="DL177" s="40"/>
      <c r="DM177" s="40"/>
      <c r="DN177" s="40"/>
      <c r="DO177" s="511"/>
      <c r="DP177" s="40"/>
      <c r="DQ177" s="40"/>
      <c r="DR177" s="40"/>
      <c r="DS177" s="511"/>
      <c r="DT177" s="40"/>
      <c r="DU177" s="40"/>
      <c r="DV177" s="40"/>
      <c r="DW177" s="40"/>
      <c r="DX177" s="40"/>
      <c r="DY177" s="40"/>
      <c r="DZ177" s="40"/>
      <c r="EA177" s="509"/>
      <c r="EB177" s="40"/>
      <c r="EC177" s="511"/>
      <c r="ED177" s="44"/>
      <c r="EE177" s="40"/>
      <c r="EF177" s="40"/>
      <c r="EG177" s="40"/>
      <c r="EH177" s="40"/>
      <c r="EI177" s="44"/>
      <c r="EJ177" s="40"/>
      <c r="EK177" s="44"/>
      <c r="EL177" s="40"/>
      <c r="EM177" s="40"/>
      <c r="EN177" s="44"/>
      <c r="EO177" s="40"/>
      <c r="EP177" s="132"/>
      <c r="EQ177" s="40"/>
      <c r="ER177" s="40"/>
      <c r="ES177" s="40"/>
      <c r="ET177" s="40"/>
      <c r="EU177" s="40"/>
      <c r="EV177" s="40"/>
      <c r="EW177" s="511"/>
      <c r="EX177" s="44"/>
      <c r="EY177" s="40"/>
      <c r="EZ177" s="40"/>
      <c r="FA177" s="44"/>
      <c r="FB177" s="40"/>
      <c r="FC177" s="40"/>
      <c r="FD177" s="40"/>
      <c r="FE177" s="44"/>
      <c r="FF177" s="40"/>
      <c r="FG177" s="44"/>
      <c r="FH177" s="40"/>
      <c r="FI177" s="40"/>
      <c r="FJ177" s="44"/>
      <c r="FK177" s="40"/>
      <c r="FL177" s="40"/>
      <c r="FM177" s="40"/>
      <c r="FN177" s="605"/>
      <c r="FO177" s="40"/>
      <c r="FP177" s="511"/>
      <c r="FQ177" s="40"/>
      <c r="FR177" s="44"/>
      <c r="FS177" s="40"/>
      <c r="FT177" s="44"/>
      <c r="FU177" s="40"/>
      <c r="FV177" s="40"/>
      <c r="FW177" s="40"/>
      <c r="FX177" s="40"/>
      <c r="FY177" s="40"/>
      <c r="FZ177" s="44"/>
      <c r="GA177" s="40"/>
      <c r="GB177" s="511"/>
      <c r="GC177" s="40"/>
      <c r="GD177" s="40"/>
      <c r="GE177" s="40"/>
      <c r="GF177" s="511"/>
      <c r="GG177" s="40"/>
      <c r="GH177" s="509"/>
      <c r="GI177" s="40"/>
      <c r="GJ177" s="511"/>
      <c r="GK177" s="40"/>
      <c r="GL177" s="40"/>
      <c r="GM177" s="511"/>
      <c r="GN177" s="40"/>
      <c r="GO177" s="40"/>
      <c r="GP177" s="40"/>
      <c r="GQ177" s="40"/>
      <c r="GR177" s="40"/>
      <c r="GS177" s="509"/>
      <c r="GT177" s="40"/>
      <c r="GU177" s="511"/>
      <c r="GV177" s="44"/>
      <c r="GW177" s="40"/>
      <c r="GX177" s="40"/>
      <c r="GY177" s="44"/>
      <c r="GZ177" s="40"/>
      <c r="HA177" s="40"/>
      <c r="HB177" s="40"/>
      <c r="HC177" s="40"/>
      <c r="HD177" s="40"/>
      <c r="HE177" s="40"/>
      <c r="HF177" s="40"/>
      <c r="HG177" s="40"/>
      <c r="HH177" s="511"/>
      <c r="HI177" s="40"/>
      <c r="HJ177" s="40"/>
      <c r="HK177" s="40"/>
      <c r="HL177" s="40"/>
      <c r="HM177" s="40"/>
      <c r="HN177" s="40"/>
      <c r="HO177" s="511"/>
      <c r="HP177" s="44"/>
      <c r="HQ177" s="40"/>
      <c r="HR177" s="40"/>
      <c r="HS177" s="40"/>
      <c r="HT177" s="44"/>
      <c r="HU177" s="40"/>
      <c r="HV177" s="40"/>
      <c r="HW177" s="40"/>
      <c r="HX177" s="40"/>
      <c r="HY177" s="44"/>
      <c r="HZ177" s="40"/>
      <c r="IA177" s="509"/>
      <c r="IB177" s="511"/>
      <c r="IC177" s="40"/>
      <c r="ID177" s="40"/>
      <c r="IE177" s="40"/>
      <c r="IF177" s="40"/>
      <c r="IG177" s="40"/>
      <c r="IH177" s="40"/>
      <c r="II177" s="40"/>
      <c r="IJ177" s="40"/>
      <c r="IK177" s="509"/>
      <c r="IL177" s="511"/>
      <c r="IM177" s="40"/>
      <c r="IN177" s="40"/>
      <c r="IO177" s="40"/>
      <c r="IP177" s="40"/>
      <c r="IQ177" s="40"/>
      <c r="IR177" s="40"/>
      <c r="IS177" s="509"/>
      <c r="IT177" s="40"/>
      <c r="IU177" s="40"/>
      <c r="IV177" s="511"/>
      <c r="IW177" s="40"/>
      <c r="IX177" s="40"/>
      <c r="IY177" s="44"/>
      <c r="IZ177" s="40"/>
      <c r="JA177" s="40"/>
      <c r="JB177" s="44"/>
      <c r="JC177" s="40"/>
      <c r="JD177" s="40"/>
      <c r="JE177" s="40"/>
      <c r="JF177" s="44"/>
      <c r="JG177" s="40"/>
      <c r="JH177" s="511"/>
      <c r="JI177" s="40"/>
      <c r="JJ177" s="40"/>
      <c r="JK177" s="40"/>
      <c r="JL177" s="40"/>
      <c r="JM177" s="511"/>
      <c r="JN177" s="40"/>
      <c r="JO177" s="513"/>
      <c r="JP177" s="509"/>
      <c r="JQ177" s="511"/>
      <c r="JR177" s="436"/>
      <c r="JS177" s="40"/>
      <c r="JT177" s="40"/>
      <c r="JU177" s="40"/>
      <c r="JV177" s="40"/>
      <c r="JW177" s="40"/>
      <c r="JX177" s="40"/>
      <c r="JY177" s="40"/>
      <c r="JZ177" s="40"/>
      <c r="KA177" s="40"/>
      <c r="KB177" s="40"/>
      <c r="KC177" s="40"/>
      <c r="KD177" s="511"/>
      <c r="KE177" s="40"/>
      <c r="KF177" s="40"/>
      <c r="KG177" s="40"/>
      <c r="KH177" s="511"/>
      <c r="KI177" s="40"/>
      <c r="KJ177" s="40"/>
      <c r="KK177" s="40"/>
      <c r="KL177" s="40"/>
      <c r="KM177" s="511"/>
      <c r="KN177" s="40"/>
      <c r="KO177" s="40"/>
      <c r="KP177" s="40"/>
      <c r="KQ177" s="511"/>
      <c r="KR177" s="40"/>
      <c r="KS177" s="40"/>
      <c r="KT177" s="40"/>
      <c r="KU177" s="565"/>
      <c r="KV177" s="511"/>
      <c r="KW177" s="40"/>
      <c r="KX177" s="40"/>
      <c r="KY177" s="40"/>
      <c r="KZ177" s="40"/>
      <c r="LA177" s="40"/>
      <c r="LB177" s="511"/>
      <c r="LC177" s="40"/>
      <c r="LD177" s="40"/>
      <c r="LE177" s="40"/>
      <c r="LF177" s="44"/>
      <c r="LG177" s="40"/>
      <c r="LH177" s="40"/>
      <c r="LI177" s="40"/>
      <c r="LJ177" s="511"/>
      <c r="LK177" s="40"/>
      <c r="LL177" s="40"/>
      <c r="LM177" s="40"/>
      <c r="LN177" s="40"/>
      <c r="LO177" s="40"/>
      <c r="LP177" s="40"/>
      <c r="LQ177" s="40"/>
      <c r="LR177" s="40"/>
      <c r="LS177" s="40"/>
      <c r="LT177" s="40"/>
      <c r="LU177" s="40"/>
      <c r="LV177" s="40"/>
      <c r="LW177" s="40"/>
      <c r="LX177" s="40"/>
      <c r="LY177" s="511"/>
      <c r="LZ177" s="40"/>
      <c r="MA177" s="40"/>
      <c r="MB177" s="40"/>
      <c r="MC177" s="40"/>
      <c r="MD177" s="40"/>
      <c r="ME177" s="511"/>
      <c r="MF177" s="40"/>
      <c r="MG177" s="40"/>
      <c r="MH177" s="40"/>
      <c r="MI177" s="40"/>
      <c r="MJ177" s="511"/>
      <c r="MK177" s="40"/>
      <c r="ML177" s="40"/>
      <c r="MM177" s="40"/>
      <c r="MN177" s="40"/>
      <c r="MO177" s="40"/>
      <c r="MP177" s="40"/>
      <c r="MQ177" s="163"/>
      <c r="MR177" s="40"/>
      <c r="MS177" s="40"/>
      <c r="MT177" s="40"/>
      <c r="MU177" s="40"/>
      <c r="MV177" s="40"/>
      <c r="MW177" s="40"/>
      <c r="MX177" s="40"/>
      <c r="MY177" s="40"/>
      <c r="MZ177" s="40"/>
      <c r="NA177" s="34"/>
      <c r="NB177" s="34"/>
      <c r="NC177" s="34" t="s">
        <v>1204</v>
      </c>
      <c r="ND177" s="34"/>
    </row>
    <row r="178" spans="1:368">
      <c r="A178" s="1248">
        <v>137</v>
      </c>
      <c r="B178" s="95" t="s">
        <v>658</v>
      </c>
      <c r="C178" s="89">
        <v>2015</v>
      </c>
      <c r="D178" s="90"/>
      <c r="E178" s="90"/>
      <c r="F178" s="90"/>
      <c r="G178" s="91"/>
      <c r="H178" s="92"/>
      <c r="I178" s="93"/>
      <c r="J178" s="4"/>
      <c r="K178" s="96"/>
      <c r="L178" s="96"/>
      <c r="M178" s="4" t="s">
        <v>659</v>
      </c>
      <c r="N178" s="4"/>
      <c r="O178" s="4"/>
      <c r="P178" s="92"/>
      <c r="Q178" s="4"/>
      <c r="R178" s="90" t="s">
        <v>617</v>
      </c>
      <c r="S178" s="94"/>
      <c r="T178" s="94" t="s">
        <v>301</v>
      </c>
      <c r="U178" s="90"/>
      <c r="V178" s="153"/>
      <c r="W178" s="376"/>
      <c r="X178" s="508"/>
      <c r="Y178" s="40"/>
      <c r="AA178" s="40"/>
      <c r="AC178" s="40"/>
      <c r="AD178" s="549"/>
      <c r="AE178" s="40"/>
      <c r="AF178" s="40"/>
      <c r="AG178" s="40"/>
      <c r="AH178" s="40"/>
      <c r="AI178" s="277"/>
      <c r="AJ178" s="40"/>
      <c r="AK178" s="44"/>
      <c r="AL178" s="40"/>
      <c r="AM178" s="643"/>
      <c r="AN178" s="40"/>
      <c r="AO178" s="40"/>
      <c r="AP178" s="40"/>
      <c r="AQ178" s="40"/>
      <c r="AR178" s="40"/>
      <c r="AS178" s="40"/>
      <c r="AT178" s="40"/>
      <c r="AU178" s="40"/>
      <c r="AV178" s="40"/>
      <c r="AW178" s="40"/>
      <c r="AX178" s="40"/>
      <c r="AY178" s="44"/>
      <c r="AZ178" s="40"/>
      <c r="BA178" s="44"/>
      <c r="BB178" s="40"/>
      <c r="BC178" s="511"/>
      <c r="BD178" s="40"/>
      <c r="BE178" s="40"/>
      <c r="BF178" s="511"/>
      <c r="BG178" s="40"/>
      <c r="BH178" s="40"/>
      <c r="BI178" s="40"/>
      <c r="BJ178" s="40"/>
      <c r="BK178" s="622"/>
      <c r="BL178" s="40"/>
      <c r="BM178" s="40"/>
      <c r="BN178" s="511"/>
      <c r="BO178" s="40"/>
      <c r="BP178" s="40"/>
      <c r="BQ178" s="40"/>
      <c r="BR178" s="511"/>
      <c r="BS178" s="40"/>
      <c r="BT178" s="40"/>
      <c r="BU178" s="511"/>
      <c r="BV178" s="40"/>
      <c r="BW178" s="511"/>
      <c r="BX178" s="40"/>
      <c r="BZ178" s="511"/>
      <c r="CA178" s="40"/>
      <c r="CB178" s="40"/>
      <c r="CC178" s="40"/>
      <c r="CD178" s="40"/>
      <c r="CE178" s="509"/>
      <c r="CF178" s="40"/>
      <c r="CG178" s="511"/>
      <c r="CH178" s="40"/>
      <c r="CI178" s="44"/>
      <c r="CJ178" s="40"/>
      <c r="CK178" s="40"/>
      <c r="CL178" s="44"/>
      <c r="CM178" s="40"/>
      <c r="CN178" s="40"/>
      <c r="CO178" s="40"/>
      <c r="CP178" s="44"/>
      <c r="CQ178" s="40"/>
      <c r="CR178" s="40"/>
      <c r="CS178" s="40"/>
      <c r="CT178" s="40"/>
      <c r="CU178" s="40"/>
      <c r="CV178" s="40"/>
      <c r="CW178" s="40"/>
      <c r="CX178" s="44"/>
      <c r="CY178" s="40"/>
      <c r="CZ178" s="40"/>
      <c r="DA178" s="40"/>
      <c r="DB178" s="40"/>
      <c r="DC178" s="511"/>
      <c r="DD178" s="40"/>
      <c r="DE178" s="40"/>
      <c r="DF178" s="40"/>
      <c r="DG178" s="40"/>
      <c r="DH178" s="40"/>
      <c r="DI178" s="40"/>
      <c r="DJ178" s="40"/>
      <c r="DK178" s="40"/>
      <c r="DL178" s="40"/>
      <c r="DM178" s="40"/>
      <c r="DN178" s="40"/>
      <c r="DO178" s="511"/>
      <c r="DP178" s="40"/>
      <c r="DQ178" s="40"/>
      <c r="DR178" s="40"/>
      <c r="DS178" s="511"/>
      <c r="DT178" s="40"/>
      <c r="DU178" s="40"/>
      <c r="DV178" s="40"/>
      <c r="DW178" s="40"/>
      <c r="DX178" s="40"/>
      <c r="DY178" s="40"/>
      <c r="DZ178" s="40"/>
      <c r="EA178" s="509"/>
      <c r="EB178" s="40"/>
      <c r="EC178" s="511"/>
      <c r="ED178" s="44"/>
      <c r="EE178" s="40"/>
      <c r="EF178" s="40"/>
      <c r="EG178" s="40"/>
      <c r="EH178" s="40"/>
      <c r="EI178" s="44"/>
      <c r="EJ178" s="40"/>
      <c r="EK178" s="44"/>
      <c r="EL178" s="40"/>
      <c r="EM178" s="40"/>
      <c r="EN178" s="44"/>
      <c r="EO178" s="40"/>
      <c r="EP178" s="132"/>
      <c r="EQ178" s="40"/>
      <c r="ER178" s="40"/>
      <c r="ES178" s="40"/>
      <c r="ET178" s="40"/>
      <c r="EU178" s="40"/>
      <c r="EV178" s="40"/>
      <c r="EW178" s="511"/>
      <c r="EX178" s="44"/>
      <c r="EY178" s="40"/>
      <c r="EZ178" s="40"/>
      <c r="FA178" s="44"/>
      <c r="FB178" s="40"/>
      <c r="FC178" s="40"/>
      <c r="FD178" s="40"/>
      <c r="FE178" s="44"/>
      <c r="FF178" s="40"/>
      <c r="FG178" s="44"/>
      <c r="FH178" s="40"/>
      <c r="FI178" s="40"/>
      <c r="FJ178" s="44"/>
      <c r="FK178" s="40"/>
      <c r="FL178" s="40"/>
      <c r="FM178" s="40"/>
      <c r="FN178" s="605"/>
      <c r="FO178" s="40"/>
      <c r="FP178" s="511"/>
      <c r="FQ178" s="40"/>
      <c r="FR178" s="44"/>
      <c r="FS178" s="40"/>
      <c r="FT178" s="44"/>
      <c r="FU178" s="40"/>
      <c r="FV178" s="40"/>
      <c r="FW178" s="40"/>
      <c r="FX178" s="40"/>
      <c r="FY178" s="40"/>
      <c r="FZ178" s="44"/>
      <c r="GA178" s="40"/>
      <c r="GB178" s="511"/>
      <c r="GC178" s="40"/>
      <c r="GD178" s="40"/>
      <c r="GE178" s="40"/>
      <c r="GF178" s="511"/>
      <c r="GG178" s="40"/>
      <c r="GH178" s="509"/>
      <c r="GI178" s="40"/>
      <c r="GJ178" s="511"/>
      <c r="GK178" s="40"/>
      <c r="GL178" s="40"/>
      <c r="GM178" s="511"/>
      <c r="GN178" s="40"/>
      <c r="GO178" s="40"/>
      <c r="GP178" s="40"/>
      <c r="GQ178" s="40"/>
      <c r="GR178" s="40"/>
      <c r="GS178" s="509"/>
      <c r="GT178" s="40"/>
      <c r="GU178" s="511"/>
      <c r="GV178" s="44"/>
      <c r="GW178" s="40"/>
      <c r="GX178" s="40"/>
      <c r="GY178" s="44"/>
      <c r="GZ178" s="40"/>
      <c r="HA178" s="40"/>
      <c r="HB178" s="40"/>
      <c r="HC178" s="40"/>
      <c r="HD178" s="40"/>
      <c r="HE178" s="40"/>
      <c r="HF178" s="40"/>
      <c r="HG178" s="40"/>
      <c r="HH178" s="511"/>
      <c r="HI178" s="40"/>
      <c r="HJ178" s="40"/>
      <c r="HK178" s="40"/>
      <c r="HL178" s="40"/>
      <c r="HM178" s="40"/>
      <c r="HN178" s="40"/>
      <c r="HO178" s="511"/>
      <c r="HP178" s="44"/>
      <c r="HQ178" s="40"/>
      <c r="HR178" s="40"/>
      <c r="HS178" s="40"/>
      <c r="HT178" s="44"/>
      <c r="HU178" s="40"/>
      <c r="HV178" s="40"/>
      <c r="HW178" s="40"/>
      <c r="HX178" s="40"/>
      <c r="HY178" s="44"/>
      <c r="HZ178" s="40"/>
      <c r="IA178" s="509"/>
      <c r="IB178" s="511"/>
      <c r="IC178" s="40"/>
      <c r="ID178" s="40"/>
      <c r="IE178" s="40"/>
      <c r="IF178" s="40"/>
      <c r="IG178" s="40"/>
      <c r="IH178" s="40"/>
      <c r="II178" s="40"/>
      <c r="IJ178" s="40"/>
      <c r="IK178" s="509"/>
      <c r="IL178" s="511"/>
      <c r="IM178" s="40"/>
      <c r="IN178" s="40"/>
      <c r="IO178" s="40"/>
      <c r="IP178" s="40"/>
      <c r="IQ178" s="40"/>
      <c r="IR178" s="40"/>
      <c r="IS178" s="509"/>
      <c r="IT178" s="40"/>
      <c r="IU178" s="40"/>
      <c r="IV178" s="511"/>
      <c r="IW178" s="40"/>
      <c r="IX178" s="40"/>
      <c r="IY178" s="44"/>
      <c r="IZ178" s="40"/>
      <c r="JA178" s="40"/>
      <c r="JB178" s="44"/>
      <c r="JC178" s="40"/>
      <c r="JD178" s="40"/>
      <c r="JE178" s="40"/>
      <c r="JF178" s="44"/>
      <c r="JG178" s="40"/>
      <c r="JH178" s="511"/>
      <c r="JI178" s="40"/>
      <c r="JJ178" s="40"/>
      <c r="JK178" s="40"/>
      <c r="JL178" s="40"/>
      <c r="JM178" s="511"/>
      <c r="JN178" s="40"/>
      <c r="JO178" s="513"/>
      <c r="JP178" s="509"/>
      <c r="JQ178" s="511"/>
      <c r="JR178" s="436"/>
      <c r="JS178" s="40"/>
      <c r="JT178" s="40"/>
      <c r="JU178" s="40"/>
      <c r="JV178" s="40"/>
      <c r="JW178" s="40"/>
      <c r="JX178" s="40"/>
      <c r="JY178" s="40"/>
      <c r="JZ178" s="40"/>
      <c r="KA178" s="40"/>
      <c r="KB178" s="40"/>
      <c r="KC178" s="40"/>
      <c r="KD178" s="511"/>
      <c r="KE178" s="40"/>
      <c r="KF178" s="40"/>
      <c r="KG178" s="40"/>
      <c r="KH178" s="511"/>
      <c r="KI178" s="40"/>
      <c r="KJ178" s="40"/>
      <c r="KK178" s="40"/>
      <c r="KL178" s="40"/>
      <c r="KM178" s="511"/>
      <c r="KN178" s="40"/>
      <c r="KO178" s="40"/>
      <c r="KP178" s="40"/>
      <c r="KQ178" s="511"/>
      <c r="KR178" s="40"/>
      <c r="KS178" s="40"/>
      <c r="KT178" s="40"/>
      <c r="KU178" s="565"/>
      <c r="KV178" s="511"/>
      <c r="KW178" s="40"/>
      <c r="KX178" s="40"/>
      <c r="KY178" s="40"/>
      <c r="KZ178" s="40"/>
      <c r="LA178" s="40"/>
      <c r="LB178" s="511"/>
      <c r="LC178" s="40"/>
      <c r="LD178" s="40"/>
      <c r="LE178" s="40"/>
      <c r="LF178" s="44"/>
      <c r="LG178" s="40"/>
      <c r="LH178" s="40"/>
      <c r="LI178" s="40"/>
      <c r="LJ178" s="511"/>
      <c r="LK178" s="40"/>
      <c r="LL178" s="40"/>
      <c r="LM178" s="40"/>
      <c r="LN178" s="40"/>
      <c r="LO178" s="40"/>
      <c r="LP178" s="40"/>
      <c r="LQ178" s="40"/>
      <c r="LR178" s="40"/>
      <c r="LS178" s="40"/>
      <c r="LT178" s="40"/>
      <c r="LU178" s="40"/>
      <c r="LV178" s="40"/>
      <c r="LW178" s="40"/>
      <c r="LX178" s="40"/>
      <c r="LY178" s="511"/>
      <c r="LZ178" s="40"/>
      <c r="MA178" s="40"/>
      <c r="MB178" s="40"/>
      <c r="MC178" s="40"/>
      <c r="MD178" s="40"/>
      <c r="ME178" s="511"/>
      <c r="MF178" s="40"/>
      <c r="MG178" s="40"/>
      <c r="MH178" s="40"/>
      <c r="MI178" s="40"/>
      <c r="MJ178" s="511"/>
      <c r="MK178" s="40"/>
      <c r="ML178" s="40"/>
      <c r="MM178" s="40"/>
      <c r="MN178" s="40"/>
      <c r="MO178" s="40"/>
      <c r="MP178" s="40"/>
      <c r="MQ178" s="163"/>
      <c r="MR178" s="40"/>
      <c r="MS178" s="40"/>
      <c r="MT178" s="40"/>
      <c r="MU178" s="40"/>
      <c r="MV178" s="40"/>
      <c r="MW178" s="40"/>
      <c r="MX178" s="40"/>
      <c r="MY178" s="40"/>
      <c r="MZ178" s="40"/>
      <c r="NA178" s="34"/>
      <c r="NB178" s="34"/>
      <c r="NC178" s="34" t="s">
        <v>1205</v>
      </c>
      <c r="ND178" s="34"/>
    </row>
    <row r="179" spans="1:368">
      <c r="A179" s="1248">
        <v>138</v>
      </c>
      <c r="B179" s="95" t="s">
        <v>660</v>
      </c>
      <c r="C179" s="89">
        <v>2015</v>
      </c>
      <c r="D179" s="90"/>
      <c r="E179" s="90"/>
      <c r="F179" s="90"/>
      <c r="G179" s="91"/>
      <c r="H179" s="92"/>
      <c r="I179" s="93"/>
      <c r="J179" s="4"/>
      <c r="K179" s="96"/>
      <c r="L179" s="96"/>
      <c r="M179" s="4" t="s">
        <v>661</v>
      </c>
      <c r="N179" s="4"/>
      <c r="O179" s="4"/>
      <c r="P179" s="92"/>
      <c r="Q179" s="4"/>
      <c r="R179" s="90" t="s">
        <v>617</v>
      </c>
      <c r="S179" s="94"/>
      <c r="T179" s="94"/>
      <c r="U179" s="90"/>
      <c r="V179" s="153"/>
      <c r="W179" s="376"/>
      <c r="X179" s="508"/>
      <c r="Y179" s="40"/>
      <c r="AA179" s="40"/>
      <c r="AC179" s="40"/>
      <c r="AD179" s="549"/>
      <c r="AE179" s="40"/>
      <c r="AF179" s="40"/>
      <c r="AG179" s="40"/>
      <c r="AH179" s="40"/>
      <c r="AI179" s="277"/>
      <c r="AJ179" s="40"/>
      <c r="AK179" s="44"/>
      <c r="AL179" s="40"/>
      <c r="AM179" s="643"/>
      <c r="AN179" s="40"/>
      <c r="AO179" s="40"/>
      <c r="AP179" s="40"/>
      <c r="AQ179" s="40"/>
      <c r="AR179" s="40"/>
      <c r="AS179" s="40"/>
      <c r="AT179" s="40"/>
      <c r="AU179" s="40"/>
      <c r="AV179" s="40"/>
      <c r="AW179" s="40"/>
      <c r="AX179" s="40"/>
      <c r="AY179" s="44"/>
      <c r="AZ179" s="40"/>
      <c r="BA179" s="44"/>
      <c r="BB179" s="40"/>
      <c r="BC179" s="511"/>
      <c r="BD179" s="40"/>
      <c r="BE179" s="40"/>
      <c r="BF179" s="511"/>
      <c r="BG179" s="40"/>
      <c r="BH179" s="40"/>
      <c r="BI179" s="40"/>
      <c r="BJ179" s="40"/>
      <c r="BK179" s="622"/>
      <c r="BL179" s="40"/>
      <c r="BM179" s="40"/>
      <c r="BN179" s="511"/>
      <c r="BO179" s="40"/>
      <c r="BP179" s="40"/>
      <c r="BQ179" s="40"/>
      <c r="BR179" s="511"/>
      <c r="BS179" s="40"/>
      <c r="BT179" s="40"/>
      <c r="BU179" s="511"/>
      <c r="BV179" s="40"/>
      <c r="BW179" s="511"/>
      <c r="BX179" s="40"/>
      <c r="BZ179" s="511"/>
      <c r="CA179" s="40"/>
      <c r="CB179" s="40"/>
      <c r="CC179" s="40"/>
      <c r="CD179" s="40"/>
      <c r="CE179" s="509"/>
      <c r="CF179" s="40"/>
      <c r="CG179" s="511"/>
      <c r="CH179" s="40"/>
      <c r="CI179" s="44"/>
      <c r="CJ179" s="40"/>
      <c r="CK179" s="40"/>
      <c r="CL179" s="44"/>
      <c r="CM179" s="40"/>
      <c r="CN179" s="40"/>
      <c r="CO179" s="40"/>
      <c r="CP179" s="44"/>
      <c r="CQ179" s="40"/>
      <c r="CR179" s="40"/>
      <c r="CS179" s="40"/>
      <c r="CT179" s="40"/>
      <c r="CU179" s="40"/>
      <c r="CV179" s="40"/>
      <c r="CW179" s="40"/>
      <c r="CX179" s="44"/>
      <c r="CY179" s="40"/>
      <c r="CZ179" s="40"/>
      <c r="DA179" s="40"/>
      <c r="DB179" s="40"/>
      <c r="DC179" s="511"/>
      <c r="DD179" s="40"/>
      <c r="DE179" s="40"/>
      <c r="DF179" s="40"/>
      <c r="DG179" s="40"/>
      <c r="DH179" s="40"/>
      <c r="DI179" s="40"/>
      <c r="DJ179" s="40"/>
      <c r="DK179" s="40"/>
      <c r="DL179" s="40"/>
      <c r="DM179" s="40"/>
      <c r="DN179" s="40"/>
      <c r="DO179" s="511"/>
      <c r="DP179" s="40"/>
      <c r="DQ179" s="40"/>
      <c r="DR179" s="40"/>
      <c r="DS179" s="511"/>
      <c r="DT179" s="40"/>
      <c r="DU179" s="40"/>
      <c r="DV179" s="40"/>
      <c r="DW179" s="40"/>
      <c r="DX179" s="40"/>
      <c r="DY179" s="40"/>
      <c r="DZ179" s="40"/>
      <c r="EA179" s="509"/>
      <c r="EB179" s="40"/>
      <c r="EC179" s="511"/>
      <c r="ED179" s="44"/>
      <c r="EE179" s="40"/>
      <c r="EF179" s="40"/>
      <c r="EG179" s="40"/>
      <c r="EH179" s="40"/>
      <c r="EI179" s="44"/>
      <c r="EJ179" s="40"/>
      <c r="EK179" s="44"/>
      <c r="EL179" s="40"/>
      <c r="EM179" s="40"/>
      <c r="EN179" s="44"/>
      <c r="EO179" s="40"/>
      <c r="EP179" s="132"/>
      <c r="EQ179" s="40"/>
      <c r="ER179" s="40"/>
      <c r="ES179" s="40"/>
      <c r="ET179" s="40"/>
      <c r="EU179" s="40"/>
      <c r="EV179" s="40"/>
      <c r="EW179" s="511"/>
      <c r="EX179" s="44"/>
      <c r="EY179" s="40"/>
      <c r="EZ179" s="40"/>
      <c r="FA179" s="44"/>
      <c r="FB179" s="40"/>
      <c r="FC179" s="40"/>
      <c r="FD179" s="40"/>
      <c r="FE179" s="44"/>
      <c r="FF179" s="40"/>
      <c r="FG179" s="44"/>
      <c r="FH179" s="40"/>
      <c r="FI179" s="40"/>
      <c r="FJ179" s="44"/>
      <c r="FK179" s="40"/>
      <c r="FL179" s="40"/>
      <c r="FM179" s="40"/>
      <c r="FN179" s="605"/>
      <c r="FO179" s="40"/>
      <c r="FP179" s="511"/>
      <c r="FQ179" s="40"/>
      <c r="FR179" s="44"/>
      <c r="FS179" s="40"/>
      <c r="FT179" s="44"/>
      <c r="FU179" s="40"/>
      <c r="FV179" s="40"/>
      <c r="FW179" s="40"/>
      <c r="FX179" s="40"/>
      <c r="FY179" s="40"/>
      <c r="FZ179" s="44"/>
      <c r="GA179" s="40"/>
      <c r="GB179" s="511"/>
      <c r="GC179" s="40"/>
      <c r="GD179" s="40"/>
      <c r="GE179" s="40"/>
      <c r="GF179" s="511"/>
      <c r="GG179" s="40"/>
      <c r="GH179" s="509"/>
      <c r="GI179" s="40"/>
      <c r="GJ179" s="511"/>
      <c r="GK179" s="40"/>
      <c r="GL179" s="40"/>
      <c r="GM179" s="511"/>
      <c r="GN179" s="40"/>
      <c r="GO179" s="40"/>
      <c r="GP179" s="40"/>
      <c r="GQ179" s="40"/>
      <c r="GR179" s="40"/>
      <c r="GS179" s="509"/>
      <c r="GT179" s="40"/>
      <c r="GU179" s="511"/>
      <c r="GV179" s="44"/>
      <c r="GW179" s="40"/>
      <c r="GX179" s="40"/>
      <c r="GY179" s="44"/>
      <c r="GZ179" s="40"/>
      <c r="HA179" s="40"/>
      <c r="HB179" s="40"/>
      <c r="HC179" s="40"/>
      <c r="HD179" s="40"/>
      <c r="HE179" s="40"/>
      <c r="HF179" s="40"/>
      <c r="HG179" s="40"/>
      <c r="HH179" s="511"/>
      <c r="HI179" s="40"/>
      <c r="HJ179" s="40"/>
      <c r="HK179" s="40"/>
      <c r="HL179" s="40"/>
      <c r="HM179" s="40"/>
      <c r="HN179" s="40"/>
      <c r="HO179" s="511"/>
      <c r="HP179" s="44"/>
      <c r="HQ179" s="40"/>
      <c r="HR179" s="40"/>
      <c r="HS179" s="40"/>
      <c r="HT179" s="44"/>
      <c r="HU179" s="40"/>
      <c r="HV179" s="40"/>
      <c r="HW179" s="40"/>
      <c r="HX179" s="40"/>
      <c r="HY179" s="44"/>
      <c r="HZ179" s="40"/>
      <c r="IA179" s="509"/>
      <c r="IB179" s="511"/>
      <c r="IC179" s="40"/>
      <c r="ID179" s="40"/>
      <c r="IE179" s="40"/>
      <c r="IF179" s="40"/>
      <c r="IG179" s="40"/>
      <c r="IH179" s="40"/>
      <c r="II179" s="40"/>
      <c r="IJ179" s="40"/>
      <c r="IK179" s="509"/>
      <c r="IL179" s="511"/>
      <c r="IM179" s="40"/>
      <c r="IN179" s="40"/>
      <c r="IO179" s="40"/>
      <c r="IP179" s="40"/>
      <c r="IQ179" s="40"/>
      <c r="IR179" s="40"/>
      <c r="IS179" s="509"/>
      <c r="IT179" s="40"/>
      <c r="IU179" s="40"/>
      <c r="IV179" s="511"/>
      <c r="IW179" s="40"/>
      <c r="IX179" s="40"/>
      <c r="IY179" s="44"/>
      <c r="IZ179" s="40"/>
      <c r="JA179" s="40"/>
      <c r="JB179" s="44"/>
      <c r="JC179" s="40"/>
      <c r="JD179" s="40"/>
      <c r="JE179" s="40"/>
      <c r="JF179" s="44"/>
      <c r="JG179" s="40"/>
      <c r="JH179" s="511"/>
      <c r="JI179" s="40"/>
      <c r="JJ179" s="40"/>
      <c r="JK179" s="40"/>
      <c r="JL179" s="40"/>
      <c r="JM179" s="511"/>
      <c r="JN179" s="40"/>
      <c r="JO179" s="513"/>
      <c r="JP179" s="509"/>
      <c r="JQ179" s="511"/>
      <c r="JR179" s="436"/>
      <c r="JS179" s="40"/>
      <c r="JT179" s="40"/>
      <c r="JU179" s="40"/>
      <c r="JV179" s="40"/>
      <c r="JW179" s="40"/>
      <c r="JX179" s="40"/>
      <c r="JY179" s="40"/>
      <c r="JZ179" s="40"/>
      <c r="KA179" s="40"/>
      <c r="KB179" s="40"/>
      <c r="KC179" s="40"/>
      <c r="KD179" s="511"/>
      <c r="KE179" s="40"/>
      <c r="KF179" s="40"/>
      <c r="KG179" s="40"/>
      <c r="KH179" s="511"/>
      <c r="KI179" s="40"/>
      <c r="KJ179" s="40"/>
      <c r="KK179" s="40"/>
      <c r="KL179" s="40"/>
      <c r="KM179" s="511"/>
      <c r="KN179" s="40"/>
      <c r="KO179" s="40"/>
      <c r="KP179" s="40"/>
      <c r="KQ179" s="511"/>
      <c r="KR179" s="40"/>
      <c r="KS179" s="40"/>
      <c r="KT179" s="40"/>
      <c r="KU179" s="565"/>
      <c r="KV179" s="511"/>
      <c r="KW179" s="40"/>
      <c r="KX179" s="40"/>
      <c r="KY179" s="40"/>
      <c r="KZ179" s="40"/>
      <c r="LA179" s="40"/>
      <c r="LB179" s="511"/>
      <c r="LC179" s="40"/>
      <c r="LD179" s="40"/>
      <c r="LE179" s="40"/>
      <c r="LF179" s="44"/>
      <c r="LG179" s="40"/>
      <c r="LH179" s="40"/>
      <c r="LI179" s="40"/>
      <c r="LJ179" s="511"/>
      <c r="LK179" s="40"/>
      <c r="LL179" s="40"/>
      <c r="LM179" s="40"/>
      <c r="LN179" s="40"/>
      <c r="LO179" s="40"/>
      <c r="LP179" s="40"/>
      <c r="LQ179" s="40"/>
      <c r="LR179" s="40"/>
      <c r="LS179" s="40"/>
      <c r="LT179" s="40"/>
      <c r="LU179" s="40"/>
      <c r="LV179" s="40"/>
      <c r="LW179" s="40"/>
      <c r="LX179" s="40"/>
      <c r="LY179" s="511"/>
      <c r="LZ179" s="40"/>
      <c r="MA179" s="40"/>
      <c r="MB179" s="40"/>
      <c r="MC179" s="40"/>
      <c r="MD179" s="40"/>
      <c r="ME179" s="511"/>
      <c r="MF179" s="40"/>
      <c r="MG179" s="40"/>
      <c r="MH179" s="40"/>
      <c r="MI179" s="40"/>
      <c r="MJ179" s="511"/>
      <c r="MK179" s="40"/>
      <c r="ML179" s="40"/>
      <c r="MM179" s="40"/>
      <c r="MN179" s="40"/>
      <c r="MO179" s="40"/>
      <c r="MP179" s="40"/>
      <c r="MQ179" s="163"/>
      <c r="MR179" s="40"/>
      <c r="MS179" s="40"/>
      <c r="MT179" s="40"/>
      <c r="MU179" s="40"/>
      <c r="MV179" s="40"/>
      <c r="MW179" s="40"/>
      <c r="MX179" s="40"/>
      <c r="MY179" s="40"/>
      <c r="MZ179" s="40"/>
      <c r="NA179" s="34"/>
      <c r="NB179" s="34"/>
      <c r="NC179" s="34" t="s">
        <v>1206</v>
      </c>
      <c r="ND179" s="34"/>
    </row>
    <row r="180" spans="1:368">
      <c r="A180" s="1248">
        <v>139</v>
      </c>
      <c r="B180" s="95" t="s">
        <v>662</v>
      </c>
      <c r="C180" s="89">
        <v>2016</v>
      </c>
      <c r="D180" s="90"/>
      <c r="E180" s="90" t="s">
        <v>23</v>
      </c>
      <c r="F180" s="90"/>
      <c r="G180" s="91"/>
      <c r="H180" s="92"/>
      <c r="I180" s="93"/>
      <c r="J180" s="4"/>
      <c r="K180" s="96"/>
      <c r="L180" s="96"/>
      <c r="M180" s="4" t="s">
        <v>663</v>
      </c>
      <c r="N180" s="4"/>
      <c r="O180" s="4"/>
      <c r="P180" s="92"/>
      <c r="Q180" s="4"/>
      <c r="R180" s="90" t="s">
        <v>617</v>
      </c>
      <c r="S180" s="94"/>
      <c r="T180" s="94"/>
      <c r="U180" s="90"/>
      <c r="V180" s="153"/>
      <c r="W180" s="376"/>
      <c r="X180" s="508"/>
      <c r="Y180" s="40"/>
      <c r="AA180" s="40"/>
      <c r="AC180" s="40"/>
      <c r="AD180" s="549"/>
      <c r="AE180" s="40"/>
      <c r="AF180" s="40"/>
      <c r="AG180" s="40"/>
      <c r="AH180" s="40"/>
      <c r="AI180" s="277"/>
      <c r="AJ180" s="40"/>
      <c r="AK180" s="44"/>
      <c r="AL180" s="40"/>
      <c r="AM180" s="643"/>
      <c r="AN180" s="40"/>
      <c r="AO180" s="40"/>
      <c r="AP180" s="40"/>
      <c r="AQ180" s="40"/>
      <c r="AR180" s="40"/>
      <c r="AS180" s="40"/>
      <c r="AT180" s="40"/>
      <c r="AU180" s="40"/>
      <c r="AV180" s="40"/>
      <c r="AW180" s="40"/>
      <c r="AX180" s="40"/>
      <c r="AY180" s="44"/>
      <c r="AZ180" s="40"/>
      <c r="BA180" s="44"/>
      <c r="BB180" s="40"/>
      <c r="BC180" s="511"/>
      <c r="BD180" s="40"/>
      <c r="BE180" s="40"/>
      <c r="BF180" s="511"/>
      <c r="BG180" s="40"/>
      <c r="BH180" s="40"/>
      <c r="BI180" s="40"/>
      <c r="BJ180" s="40"/>
      <c r="BK180" s="622"/>
      <c r="BL180" s="40"/>
      <c r="BM180" s="40"/>
      <c r="BN180" s="511"/>
      <c r="BO180" s="40"/>
      <c r="BP180" s="40"/>
      <c r="BQ180" s="40"/>
      <c r="BR180" s="511"/>
      <c r="BS180" s="40"/>
      <c r="BT180" s="40"/>
      <c r="BU180" s="511"/>
      <c r="BV180" s="40"/>
      <c r="BW180" s="511"/>
      <c r="BX180" s="40"/>
      <c r="BZ180" s="511"/>
      <c r="CA180" s="40"/>
      <c r="CB180" s="40"/>
      <c r="CC180" s="40"/>
      <c r="CD180" s="40"/>
      <c r="CE180" s="509"/>
      <c r="CF180" s="40"/>
      <c r="CG180" s="511"/>
      <c r="CH180" s="40"/>
      <c r="CI180" s="44"/>
      <c r="CJ180" s="40"/>
      <c r="CK180" s="40"/>
      <c r="CL180" s="44"/>
      <c r="CM180" s="40"/>
      <c r="CN180" s="40"/>
      <c r="CO180" s="40"/>
      <c r="CP180" s="44"/>
      <c r="CQ180" s="40"/>
      <c r="CR180" s="40"/>
      <c r="CS180" s="40"/>
      <c r="CT180" s="40"/>
      <c r="CU180" s="40"/>
      <c r="CV180" s="40"/>
      <c r="CW180" s="40"/>
      <c r="CX180" s="44"/>
      <c r="CY180" s="40"/>
      <c r="CZ180" s="40"/>
      <c r="DA180" s="40"/>
      <c r="DB180" s="40"/>
      <c r="DC180" s="511"/>
      <c r="DD180" s="40"/>
      <c r="DE180" s="40"/>
      <c r="DF180" s="40"/>
      <c r="DG180" s="40"/>
      <c r="DH180" s="40"/>
      <c r="DI180" s="40"/>
      <c r="DJ180" s="40"/>
      <c r="DK180" s="40"/>
      <c r="DL180" s="40"/>
      <c r="DM180" s="40"/>
      <c r="DN180" s="40"/>
      <c r="DO180" s="511"/>
      <c r="DP180" s="40"/>
      <c r="DQ180" s="40"/>
      <c r="DR180" s="40"/>
      <c r="DS180" s="511"/>
      <c r="DT180" s="40"/>
      <c r="DU180" s="40"/>
      <c r="DV180" s="40"/>
      <c r="DW180" s="40"/>
      <c r="DX180" s="40"/>
      <c r="DY180" s="40"/>
      <c r="DZ180" s="40"/>
      <c r="EA180" s="509"/>
      <c r="EB180" s="40"/>
      <c r="EC180" s="511"/>
      <c r="ED180" s="44"/>
      <c r="EE180" s="40"/>
      <c r="EF180" s="40"/>
      <c r="EG180" s="40"/>
      <c r="EH180" s="40"/>
      <c r="EI180" s="44"/>
      <c r="EJ180" s="40"/>
      <c r="EK180" s="44"/>
      <c r="EL180" s="40"/>
      <c r="EM180" s="40"/>
      <c r="EN180" s="44"/>
      <c r="EO180" s="40"/>
      <c r="EP180" s="132"/>
      <c r="EQ180" s="40"/>
      <c r="ER180" s="40"/>
      <c r="ES180" s="40"/>
      <c r="ET180" s="40"/>
      <c r="EU180" s="40"/>
      <c r="EV180" s="40"/>
      <c r="EW180" s="511"/>
      <c r="EX180" s="44"/>
      <c r="EY180" s="40"/>
      <c r="EZ180" s="40"/>
      <c r="FA180" s="44"/>
      <c r="FB180" s="40"/>
      <c r="FC180" s="40"/>
      <c r="FD180" s="40"/>
      <c r="FE180" s="44"/>
      <c r="FF180" s="40"/>
      <c r="FG180" s="44"/>
      <c r="FH180" s="40"/>
      <c r="FI180" s="40"/>
      <c r="FJ180" s="44"/>
      <c r="FK180" s="40"/>
      <c r="FL180" s="40"/>
      <c r="FM180" s="40"/>
      <c r="FN180" s="605"/>
      <c r="FO180" s="40"/>
      <c r="FP180" s="511"/>
      <c r="FQ180" s="40"/>
      <c r="FR180" s="44"/>
      <c r="FS180" s="40"/>
      <c r="FT180" s="44"/>
      <c r="FU180" s="40"/>
      <c r="FV180" s="40"/>
      <c r="FW180" s="40"/>
      <c r="FX180" s="40"/>
      <c r="FY180" s="40"/>
      <c r="FZ180" s="44"/>
      <c r="GA180" s="40"/>
      <c r="GB180" s="511"/>
      <c r="GC180" s="40"/>
      <c r="GD180" s="40"/>
      <c r="GE180" s="40"/>
      <c r="GF180" s="511"/>
      <c r="GG180" s="40"/>
      <c r="GH180" s="509"/>
      <c r="GI180" s="40"/>
      <c r="GJ180" s="511"/>
      <c r="GK180" s="40"/>
      <c r="GL180" s="40"/>
      <c r="GM180" s="511"/>
      <c r="GN180" s="40"/>
      <c r="GO180" s="40"/>
      <c r="GP180" s="40"/>
      <c r="GQ180" s="40"/>
      <c r="GR180" s="40"/>
      <c r="GS180" s="509"/>
      <c r="GT180" s="40"/>
      <c r="GU180" s="511"/>
      <c r="GV180" s="44"/>
      <c r="GW180" s="40"/>
      <c r="GX180" s="40"/>
      <c r="GY180" s="44"/>
      <c r="GZ180" s="40"/>
      <c r="HA180" s="40"/>
      <c r="HB180" s="40"/>
      <c r="HC180" s="40"/>
      <c r="HD180" s="40"/>
      <c r="HE180" s="40"/>
      <c r="HF180" s="40"/>
      <c r="HG180" s="40"/>
      <c r="HH180" s="511"/>
      <c r="HI180" s="40"/>
      <c r="HJ180" s="40"/>
      <c r="HK180" s="40"/>
      <c r="HL180" s="40"/>
      <c r="HM180" s="40"/>
      <c r="HN180" s="40"/>
      <c r="HO180" s="511"/>
      <c r="HP180" s="44"/>
      <c r="HQ180" s="40"/>
      <c r="HR180" s="40"/>
      <c r="HS180" s="40"/>
      <c r="HT180" s="44"/>
      <c r="HU180" s="40"/>
      <c r="HV180" s="40"/>
      <c r="HW180" s="40"/>
      <c r="HX180" s="40"/>
      <c r="HY180" s="44"/>
      <c r="HZ180" s="40"/>
      <c r="IA180" s="509"/>
      <c r="IB180" s="511"/>
      <c r="IC180" s="40"/>
      <c r="ID180" s="40"/>
      <c r="IE180" s="40"/>
      <c r="IF180" s="40"/>
      <c r="IG180" s="40"/>
      <c r="IH180" s="40"/>
      <c r="II180" s="40"/>
      <c r="IJ180" s="40"/>
      <c r="IK180" s="509"/>
      <c r="IL180" s="511"/>
      <c r="IM180" s="40"/>
      <c r="IN180" s="40"/>
      <c r="IO180" s="40"/>
      <c r="IP180" s="40"/>
      <c r="IQ180" s="40"/>
      <c r="IR180" s="40"/>
      <c r="IS180" s="509"/>
      <c r="IT180" s="40"/>
      <c r="IU180" s="40"/>
      <c r="IV180" s="511"/>
      <c r="IW180" s="40"/>
      <c r="IX180" s="40"/>
      <c r="IY180" s="44"/>
      <c r="IZ180" s="40"/>
      <c r="JA180" s="40"/>
      <c r="JB180" s="44"/>
      <c r="JC180" s="40"/>
      <c r="JD180" s="40"/>
      <c r="JE180" s="40"/>
      <c r="JF180" s="44"/>
      <c r="JG180" s="40"/>
      <c r="JH180" s="511"/>
      <c r="JI180" s="40"/>
      <c r="JJ180" s="40"/>
      <c r="JK180" s="40"/>
      <c r="JL180" s="40"/>
      <c r="JM180" s="511"/>
      <c r="JN180" s="40"/>
      <c r="JO180" s="513"/>
      <c r="JP180" s="509"/>
      <c r="JQ180" s="511"/>
      <c r="JR180" s="436"/>
      <c r="JS180" s="40"/>
      <c r="JT180" s="40"/>
      <c r="JU180" s="40"/>
      <c r="JV180" s="40"/>
      <c r="JW180" s="40"/>
      <c r="JX180" s="40"/>
      <c r="JY180" s="40"/>
      <c r="JZ180" s="40"/>
      <c r="KA180" s="40"/>
      <c r="KB180" s="40"/>
      <c r="KC180" s="40"/>
      <c r="KD180" s="511"/>
      <c r="KE180" s="40"/>
      <c r="KF180" s="40"/>
      <c r="KG180" s="40"/>
      <c r="KH180" s="511"/>
      <c r="KI180" s="40"/>
      <c r="KJ180" s="40"/>
      <c r="KK180" s="40"/>
      <c r="KL180" s="40"/>
      <c r="KM180" s="511"/>
      <c r="KN180" s="40"/>
      <c r="KO180" s="40"/>
      <c r="KP180" s="40"/>
      <c r="KQ180" s="511"/>
      <c r="KR180" s="40"/>
      <c r="KS180" s="40"/>
      <c r="KT180" s="40"/>
      <c r="KU180" s="565"/>
      <c r="KV180" s="511"/>
      <c r="KW180" s="40"/>
      <c r="KX180" s="40"/>
      <c r="KY180" s="40"/>
      <c r="KZ180" s="40"/>
      <c r="LA180" s="40"/>
      <c r="LB180" s="511"/>
      <c r="LC180" s="40"/>
      <c r="LD180" s="40"/>
      <c r="LE180" s="40"/>
      <c r="LF180" s="44"/>
      <c r="LG180" s="40"/>
      <c r="LH180" s="40"/>
      <c r="LI180" s="40"/>
      <c r="LJ180" s="511"/>
      <c r="LK180" s="40"/>
      <c r="LL180" s="40"/>
      <c r="LM180" s="40"/>
      <c r="LN180" s="40"/>
      <c r="LO180" s="40"/>
      <c r="LP180" s="40"/>
      <c r="LQ180" s="40"/>
      <c r="LR180" s="40"/>
      <c r="LS180" s="40"/>
      <c r="LT180" s="40"/>
      <c r="LU180" s="40"/>
      <c r="LV180" s="40"/>
      <c r="LW180" s="40"/>
      <c r="LX180" s="40"/>
      <c r="LY180" s="511"/>
      <c r="LZ180" s="40"/>
      <c r="MA180" s="40"/>
      <c r="MB180" s="40"/>
      <c r="MC180" s="40"/>
      <c r="MD180" s="40"/>
      <c r="ME180" s="511"/>
      <c r="MF180" s="40"/>
      <c r="MG180" s="40"/>
      <c r="MH180" s="40"/>
      <c r="MI180" s="40"/>
      <c r="MJ180" s="511"/>
      <c r="MK180" s="40"/>
      <c r="ML180" s="40"/>
      <c r="MM180" s="40"/>
      <c r="MN180" s="40"/>
      <c r="MO180" s="40"/>
      <c r="MP180" s="40"/>
      <c r="MQ180" s="163"/>
      <c r="MR180" s="40"/>
      <c r="MS180" s="40"/>
      <c r="MT180" s="40"/>
      <c r="MU180" s="40"/>
      <c r="MV180" s="40"/>
      <c r="MW180" s="40"/>
      <c r="MX180" s="40"/>
      <c r="MY180" s="40"/>
      <c r="MZ180" s="40"/>
      <c r="NA180" s="34"/>
      <c r="NB180" s="34"/>
      <c r="NC180" s="34" t="s">
        <v>1207</v>
      </c>
      <c r="ND180" s="34"/>
    </row>
    <row r="181" spans="1:368">
      <c r="A181" s="1248">
        <v>140</v>
      </c>
      <c r="B181" s="95" t="s">
        <v>664</v>
      </c>
      <c r="C181" s="89">
        <v>2016</v>
      </c>
      <c r="D181" s="90"/>
      <c r="E181" s="90"/>
      <c r="F181" s="90"/>
      <c r="G181" s="91"/>
      <c r="H181" s="92"/>
      <c r="I181" s="93"/>
      <c r="J181" s="4"/>
      <c r="K181" s="96" t="s">
        <v>105</v>
      </c>
      <c r="L181" s="96" t="s">
        <v>122</v>
      </c>
      <c r="M181" s="4" t="s">
        <v>665</v>
      </c>
      <c r="N181" s="4"/>
      <c r="O181" s="4"/>
      <c r="P181" s="92"/>
      <c r="Q181" s="4"/>
      <c r="R181" s="90" t="s">
        <v>617</v>
      </c>
      <c r="S181" s="94"/>
      <c r="T181" s="94"/>
      <c r="U181" s="90"/>
      <c r="V181" s="153"/>
      <c r="W181" s="376"/>
      <c r="X181" s="508"/>
      <c r="Y181" s="40"/>
      <c r="AA181" s="40"/>
      <c r="AC181" s="40"/>
      <c r="AD181" s="549"/>
      <c r="AE181" s="40"/>
      <c r="AF181" s="40"/>
      <c r="AG181" s="40"/>
      <c r="AH181" s="40"/>
      <c r="AI181" s="277"/>
      <c r="AJ181" s="40"/>
      <c r="AK181" s="44"/>
      <c r="AL181" s="40"/>
      <c r="AM181" s="643"/>
      <c r="AN181" s="40"/>
      <c r="AO181" s="40"/>
      <c r="AP181" s="40"/>
      <c r="AQ181" s="40"/>
      <c r="AR181" s="40"/>
      <c r="AS181" s="40"/>
      <c r="AT181" s="40"/>
      <c r="AU181" s="40"/>
      <c r="AV181" s="40"/>
      <c r="AW181" s="40"/>
      <c r="AX181" s="40"/>
      <c r="AY181" s="44"/>
      <c r="AZ181" s="40"/>
      <c r="BA181" s="44"/>
      <c r="BB181" s="40"/>
      <c r="BC181" s="511"/>
      <c r="BD181" s="40"/>
      <c r="BE181" s="40"/>
      <c r="BF181" s="511"/>
      <c r="BG181" s="40"/>
      <c r="BH181" s="40"/>
      <c r="BI181" s="40"/>
      <c r="BJ181" s="40"/>
      <c r="BK181" s="622"/>
      <c r="BL181" s="40"/>
      <c r="BM181" s="40"/>
      <c r="BN181" s="511"/>
      <c r="BO181" s="40"/>
      <c r="BP181" s="40"/>
      <c r="BQ181" s="40"/>
      <c r="BR181" s="511"/>
      <c r="BS181" s="40"/>
      <c r="BT181" s="40"/>
      <c r="BU181" s="511"/>
      <c r="BV181" s="40"/>
      <c r="BW181" s="511"/>
      <c r="BX181" s="40"/>
      <c r="BZ181" s="511"/>
      <c r="CA181" s="40"/>
      <c r="CB181" s="40"/>
      <c r="CC181" s="40"/>
      <c r="CD181" s="40"/>
      <c r="CE181" s="509"/>
      <c r="CF181" s="40"/>
      <c r="CG181" s="511"/>
      <c r="CH181" s="40"/>
      <c r="CI181" s="44"/>
      <c r="CJ181" s="40"/>
      <c r="CK181" s="40"/>
      <c r="CL181" s="44"/>
      <c r="CM181" s="40"/>
      <c r="CN181" s="40"/>
      <c r="CO181" s="40"/>
      <c r="CP181" s="44"/>
      <c r="CQ181" s="40"/>
      <c r="CR181" s="40"/>
      <c r="CS181" s="40"/>
      <c r="CT181" s="40"/>
      <c r="CU181" s="40"/>
      <c r="CV181" s="40"/>
      <c r="CW181" s="40"/>
      <c r="CX181" s="44"/>
      <c r="CY181" s="40"/>
      <c r="CZ181" s="40"/>
      <c r="DA181" s="40"/>
      <c r="DB181" s="40"/>
      <c r="DC181" s="511"/>
      <c r="DD181" s="40"/>
      <c r="DE181" s="40"/>
      <c r="DF181" s="40"/>
      <c r="DG181" s="40"/>
      <c r="DH181" s="40"/>
      <c r="DI181" s="40"/>
      <c r="DJ181" s="40"/>
      <c r="DK181" s="40"/>
      <c r="DL181" s="40"/>
      <c r="DM181" s="40"/>
      <c r="DN181" s="40"/>
      <c r="DO181" s="511"/>
      <c r="DP181" s="40"/>
      <c r="DQ181" s="40"/>
      <c r="DR181" s="40"/>
      <c r="DS181" s="511"/>
      <c r="DT181" s="40"/>
      <c r="DU181" s="40"/>
      <c r="DV181" s="40"/>
      <c r="DW181" s="40"/>
      <c r="DX181" s="40"/>
      <c r="DY181" s="40"/>
      <c r="DZ181" s="40"/>
      <c r="EA181" s="509"/>
      <c r="EB181" s="40"/>
      <c r="EC181" s="511"/>
      <c r="ED181" s="44"/>
      <c r="EE181" s="40"/>
      <c r="EF181" s="40"/>
      <c r="EG181" s="40"/>
      <c r="EH181" s="40"/>
      <c r="EI181" s="44"/>
      <c r="EJ181" s="40"/>
      <c r="EK181" s="44"/>
      <c r="EL181" s="40"/>
      <c r="EM181" s="40"/>
      <c r="EN181" s="44"/>
      <c r="EO181" s="40"/>
      <c r="EP181" s="132"/>
      <c r="EQ181" s="40"/>
      <c r="ER181" s="40"/>
      <c r="ES181" s="40"/>
      <c r="ET181" s="40"/>
      <c r="EU181" s="40"/>
      <c r="EV181" s="40"/>
      <c r="EW181" s="511"/>
      <c r="EX181" s="44"/>
      <c r="EY181" s="40"/>
      <c r="EZ181" s="40"/>
      <c r="FA181" s="44"/>
      <c r="FB181" s="40"/>
      <c r="FC181" s="40"/>
      <c r="FD181" s="40"/>
      <c r="FE181" s="44"/>
      <c r="FF181" s="40"/>
      <c r="FG181" s="44"/>
      <c r="FH181" s="40"/>
      <c r="FI181" s="40"/>
      <c r="FJ181" s="44"/>
      <c r="FK181" s="40"/>
      <c r="FL181" s="40"/>
      <c r="FM181" s="40"/>
      <c r="FN181" s="605"/>
      <c r="FO181" s="40"/>
      <c r="FP181" s="511"/>
      <c r="FQ181" s="40"/>
      <c r="FR181" s="44"/>
      <c r="FS181" s="40"/>
      <c r="FT181" s="44"/>
      <c r="FU181" s="40"/>
      <c r="FV181" s="40"/>
      <c r="FW181" s="40"/>
      <c r="FX181" s="40"/>
      <c r="FY181" s="40"/>
      <c r="FZ181" s="44"/>
      <c r="GA181" s="40"/>
      <c r="GB181" s="511"/>
      <c r="GC181" s="40"/>
      <c r="GD181" s="40"/>
      <c r="GE181" s="40"/>
      <c r="GF181" s="511"/>
      <c r="GG181" s="40"/>
      <c r="GH181" s="509"/>
      <c r="GI181" s="40"/>
      <c r="GJ181" s="511"/>
      <c r="GK181" s="40"/>
      <c r="GL181" s="40"/>
      <c r="GM181" s="511"/>
      <c r="GN181" s="40"/>
      <c r="GO181" s="40"/>
      <c r="GP181" s="40"/>
      <c r="GQ181" s="40"/>
      <c r="GR181" s="40"/>
      <c r="GS181" s="509"/>
      <c r="GT181" s="40"/>
      <c r="GU181" s="511"/>
      <c r="GV181" s="44"/>
      <c r="GW181" s="40"/>
      <c r="GX181" s="40"/>
      <c r="GY181" s="44"/>
      <c r="GZ181" s="40"/>
      <c r="HA181" s="40"/>
      <c r="HB181" s="40"/>
      <c r="HC181" s="40"/>
      <c r="HD181" s="40"/>
      <c r="HE181" s="40"/>
      <c r="HF181" s="40"/>
      <c r="HG181" s="40"/>
      <c r="HH181" s="511"/>
      <c r="HI181" s="40"/>
      <c r="HJ181" s="40"/>
      <c r="HK181" s="40"/>
      <c r="HL181" s="40"/>
      <c r="HM181" s="40"/>
      <c r="HN181" s="40"/>
      <c r="HO181" s="511"/>
      <c r="HP181" s="44"/>
      <c r="HQ181" s="40"/>
      <c r="HR181" s="40"/>
      <c r="HS181" s="40"/>
      <c r="HT181" s="44"/>
      <c r="HU181" s="40"/>
      <c r="HV181" s="40"/>
      <c r="HW181" s="40"/>
      <c r="HX181" s="40"/>
      <c r="HY181" s="44"/>
      <c r="HZ181" s="40"/>
      <c r="IA181" s="509"/>
      <c r="IB181" s="511"/>
      <c r="IC181" s="40"/>
      <c r="ID181" s="40"/>
      <c r="IE181" s="40"/>
      <c r="IF181" s="40"/>
      <c r="IG181" s="40"/>
      <c r="IH181" s="40"/>
      <c r="II181" s="40"/>
      <c r="IJ181" s="40"/>
      <c r="IK181" s="509"/>
      <c r="IL181" s="511"/>
      <c r="IM181" s="40"/>
      <c r="IN181" s="40"/>
      <c r="IO181" s="40"/>
      <c r="IP181" s="40"/>
      <c r="IQ181" s="40"/>
      <c r="IR181" s="40"/>
      <c r="IS181" s="509"/>
      <c r="IT181" s="40"/>
      <c r="IU181" s="40"/>
      <c r="IV181" s="511"/>
      <c r="IW181" s="40"/>
      <c r="IX181" s="40"/>
      <c r="IY181" s="44"/>
      <c r="IZ181" s="40"/>
      <c r="JA181" s="40"/>
      <c r="JB181" s="44"/>
      <c r="JC181" s="40"/>
      <c r="JD181" s="40"/>
      <c r="JE181" s="40"/>
      <c r="JF181" s="44"/>
      <c r="JG181" s="40"/>
      <c r="JH181" s="511"/>
      <c r="JI181" s="40"/>
      <c r="JJ181" s="40"/>
      <c r="JK181" s="40"/>
      <c r="JL181" s="40"/>
      <c r="JM181" s="511"/>
      <c r="JN181" s="40"/>
      <c r="JO181" s="513"/>
      <c r="JP181" s="509"/>
      <c r="JQ181" s="511"/>
      <c r="JR181" s="436"/>
      <c r="JS181" s="40"/>
      <c r="JT181" s="40"/>
      <c r="JU181" s="40"/>
      <c r="JV181" s="40"/>
      <c r="JW181" s="40"/>
      <c r="JX181" s="40"/>
      <c r="JY181" s="40"/>
      <c r="JZ181" s="40"/>
      <c r="KA181" s="40"/>
      <c r="KB181" s="40"/>
      <c r="KC181" s="40"/>
      <c r="KD181" s="511"/>
      <c r="KE181" s="40"/>
      <c r="KF181" s="40"/>
      <c r="KG181" s="40"/>
      <c r="KH181" s="511"/>
      <c r="KI181" s="40"/>
      <c r="KJ181" s="40"/>
      <c r="KK181" s="40"/>
      <c r="KL181" s="40"/>
      <c r="KM181" s="511"/>
      <c r="KN181" s="40"/>
      <c r="KO181" s="40"/>
      <c r="KP181" s="40"/>
      <c r="KQ181" s="511"/>
      <c r="KR181" s="40"/>
      <c r="KS181" s="40"/>
      <c r="KT181" s="40"/>
      <c r="KU181" s="565"/>
      <c r="KV181" s="511"/>
      <c r="KW181" s="40"/>
      <c r="KX181" s="40"/>
      <c r="KY181" s="40"/>
      <c r="KZ181" s="40"/>
      <c r="LA181" s="40"/>
      <c r="LB181" s="511"/>
      <c r="LC181" s="40"/>
      <c r="LD181" s="40"/>
      <c r="LE181" s="40"/>
      <c r="LF181" s="44"/>
      <c r="LG181" s="40"/>
      <c r="LH181" s="40"/>
      <c r="LI181" s="40"/>
      <c r="LJ181" s="511"/>
      <c r="LK181" s="40"/>
      <c r="LL181" s="40"/>
      <c r="LM181" s="40"/>
      <c r="LN181" s="40"/>
      <c r="LO181" s="40"/>
      <c r="LP181" s="40"/>
      <c r="LQ181" s="40"/>
      <c r="LR181" s="40"/>
      <c r="LS181" s="40"/>
      <c r="LT181" s="40"/>
      <c r="LU181" s="40"/>
      <c r="LV181" s="40"/>
      <c r="LW181" s="40"/>
      <c r="LX181" s="40"/>
      <c r="LY181" s="511"/>
      <c r="LZ181" s="40"/>
      <c r="MA181" s="40"/>
      <c r="MB181" s="40"/>
      <c r="MC181" s="40"/>
      <c r="MD181" s="40"/>
      <c r="ME181" s="511"/>
      <c r="MF181" s="40"/>
      <c r="MG181" s="40"/>
      <c r="MH181" s="40"/>
      <c r="MI181" s="40"/>
      <c r="MJ181" s="511"/>
      <c r="MK181" s="40"/>
      <c r="ML181" s="40"/>
      <c r="MM181" s="40"/>
      <c r="MN181" s="40"/>
      <c r="MO181" s="40"/>
      <c r="MP181" s="40"/>
      <c r="MQ181" s="163"/>
      <c r="MR181" s="40"/>
      <c r="MS181" s="40"/>
      <c r="MT181" s="40"/>
      <c r="MU181" s="40"/>
      <c r="MV181" s="40"/>
      <c r="MW181" s="40"/>
      <c r="MX181" s="40"/>
      <c r="MY181" s="40"/>
      <c r="MZ181" s="40"/>
      <c r="NA181" s="34"/>
      <c r="NB181" s="34"/>
      <c r="NC181" s="34" t="s">
        <v>1208</v>
      </c>
      <c r="ND181" s="34"/>
    </row>
    <row r="182" spans="1:368">
      <c r="A182" s="1248">
        <v>141</v>
      </c>
      <c r="B182" s="95" t="s">
        <v>666</v>
      </c>
      <c r="C182" s="89">
        <v>2016</v>
      </c>
      <c r="D182" s="90"/>
      <c r="E182" s="90"/>
      <c r="F182" s="90"/>
      <c r="G182" s="91">
        <v>423</v>
      </c>
      <c r="H182" s="92">
        <v>0.65</v>
      </c>
      <c r="I182" s="93"/>
      <c r="J182" s="4"/>
      <c r="K182" s="96"/>
      <c r="L182" s="96"/>
      <c r="M182" s="4" t="s">
        <v>292</v>
      </c>
      <c r="N182" s="4"/>
      <c r="O182" s="4"/>
      <c r="P182" s="92"/>
      <c r="Q182" s="4"/>
      <c r="R182" s="90" t="s">
        <v>617</v>
      </c>
      <c r="S182" s="94"/>
      <c r="T182" s="94"/>
      <c r="U182" s="90"/>
      <c r="V182" s="153"/>
      <c r="W182" s="376"/>
      <c r="X182" s="508"/>
      <c r="Y182" s="40"/>
      <c r="AA182" s="40"/>
      <c r="AC182" s="40"/>
      <c r="AD182" s="549"/>
      <c r="AE182" s="40"/>
      <c r="AF182" s="40"/>
      <c r="AG182" s="40"/>
      <c r="AH182" s="40"/>
      <c r="AI182" s="277"/>
      <c r="AJ182" s="40"/>
      <c r="AK182" s="44"/>
      <c r="AL182" s="40"/>
      <c r="AM182" s="643"/>
      <c r="AN182" s="40"/>
      <c r="AO182" s="40"/>
      <c r="AP182" s="40"/>
      <c r="AQ182" s="40"/>
      <c r="AR182" s="40"/>
      <c r="AS182" s="40"/>
      <c r="AT182" s="40"/>
      <c r="AU182" s="40"/>
      <c r="AV182" s="40"/>
      <c r="AW182" s="40"/>
      <c r="AX182" s="40"/>
      <c r="AY182" s="44"/>
      <c r="AZ182" s="40"/>
      <c r="BA182" s="44"/>
      <c r="BB182" s="40"/>
      <c r="BC182" s="511"/>
      <c r="BD182" s="40"/>
      <c r="BE182" s="40"/>
      <c r="BF182" s="511"/>
      <c r="BG182" s="40"/>
      <c r="BH182" s="40"/>
      <c r="BI182" s="40"/>
      <c r="BJ182" s="40"/>
      <c r="BK182" s="622"/>
      <c r="BL182" s="40"/>
      <c r="BM182" s="40"/>
      <c r="BN182" s="511"/>
      <c r="BO182" s="40"/>
      <c r="BP182" s="40"/>
      <c r="BQ182" s="40"/>
      <c r="BR182" s="511"/>
      <c r="BS182" s="40"/>
      <c r="BT182" s="40"/>
      <c r="BU182" s="511"/>
      <c r="BV182" s="40"/>
      <c r="BW182" s="511"/>
      <c r="BX182" s="40"/>
      <c r="BZ182" s="511"/>
      <c r="CA182" s="40"/>
      <c r="CB182" s="40"/>
      <c r="CC182" s="40"/>
      <c r="CD182" s="40"/>
      <c r="CE182" s="509"/>
      <c r="CF182" s="40"/>
      <c r="CG182" s="511"/>
      <c r="CH182" s="40"/>
      <c r="CI182" s="44"/>
      <c r="CJ182" s="40"/>
      <c r="CK182" s="40"/>
      <c r="CL182" s="44"/>
      <c r="CM182" s="40"/>
      <c r="CN182" s="40"/>
      <c r="CO182" s="40"/>
      <c r="CP182" s="44"/>
      <c r="CQ182" s="40"/>
      <c r="CR182" s="40"/>
      <c r="CS182" s="40"/>
      <c r="CT182" s="40"/>
      <c r="CU182" s="40"/>
      <c r="CV182" s="40"/>
      <c r="CW182" s="40"/>
      <c r="CX182" s="44"/>
      <c r="CY182" s="40"/>
      <c r="CZ182" s="40"/>
      <c r="DA182" s="40"/>
      <c r="DB182" s="40"/>
      <c r="DC182" s="511"/>
      <c r="DD182" s="40"/>
      <c r="DE182" s="40"/>
      <c r="DF182" s="40"/>
      <c r="DG182" s="40"/>
      <c r="DH182" s="40"/>
      <c r="DI182" s="40"/>
      <c r="DJ182" s="40"/>
      <c r="DK182" s="40"/>
      <c r="DL182" s="40"/>
      <c r="DM182" s="40"/>
      <c r="DN182" s="40"/>
      <c r="DO182" s="511"/>
      <c r="DP182" s="40"/>
      <c r="DQ182" s="40"/>
      <c r="DR182" s="40"/>
      <c r="DS182" s="511"/>
      <c r="DT182" s="40"/>
      <c r="DU182" s="40"/>
      <c r="DV182" s="40"/>
      <c r="DW182" s="40"/>
      <c r="DX182" s="40"/>
      <c r="DY182" s="40"/>
      <c r="DZ182" s="40"/>
      <c r="EA182" s="509"/>
      <c r="EB182" s="40"/>
      <c r="EC182" s="511"/>
      <c r="ED182" s="44"/>
      <c r="EE182" s="40"/>
      <c r="EF182" s="40"/>
      <c r="EG182" s="40"/>
      <c r="EH182" s="40"/>
      <c r="EI182" s="44"/>
      <c r="EJ182" s="40"/>
      <c r="EK182" s="44"/>
      <c r="EL182" s="40"/>
      <c r="EM182" s="40"/>
      <c r="EN182" s="44"/>
      <c r="EO182" s="40"/>
      <c r="EP182" s="132"/>
      <c r="EQ182" s="40"/>
      <c r="ER182" s="40"/>
      <c r="ES182" s="40"/>
      <c r="ET182" s="40"/>
      <c r="EU182" s="40"/>
      <c r="EV182" s="40"/>
      <c r="EW182" s="511"/>
      <c r="EX182" s="44"/>
      <c r="EY182" s="40"/>
      <c r="EZ182" s="40"/>
      <c r="FA182" s="44"/>
      <c r="FB182" s="40"/>
      <c r="FC182" s="40"/>
      <c r="FD182" s="40"/>
      <c r="FE182" s="44"/>
      <c r="FF182" s="40"/>
      <c r="FG182" s="44"/>
      <c r="FH182" s="40"/>
      <c r="FI182" s="40"/>
      <c r="FJ182" s="44"/>
      <c r="FK182" s="40"/>
      <c r="FL182" s="40"/>
      <c r="FM182" s="40"/>
      <c r="FN182" s="605"/>
      <c r="FO182" s="40"/>
      <c r="FP182" s="511"/>
      <c r="FQ182" s="40"/>
      <c r="FR182" s="44"/>
      <c r="FS182" s="40"/>
      <c r="FT182" s="44"/>
      <c r="FU182" s="40"/>
      <c r="FV182" s="40"/>
      <c r="FW182" s="40"/>
      <c r="FX182" s="40"/>
      <c r="FY182" s="40"/>
      <c r="FZ182" s="44"/>
      <c r="GA182" s="40"/>
      <c r="GB182" s="511"/>
      <c r="GC182" s="40"/>
      <c r="GD182" s="40"/>
      <c r="GE182" s="40"/>
      <c r="GF182" s="511"/>
      <c r="GG182" s="40"/>
      <c r="GH182" s="509"/>
      <c r="GI182" s="40"/>
      <c r="GJ182" s="511"/>
      <c r="GK182" s="40"/>
      <c r="GL182" s="40"/>
      <c r="GM182" s="511"/>
      <c r="GN182" s="40"/>
      <c r="GO182" s="40"/>
      <c r="GP182" s="40"/>
      <c r="GQ182" s="40"/>
      <c r="GR182" s="40"/>
      <c r="GS182" s="509"/>
      <c r="GT182" s="40"/>
      <c r="GU182" s="511"/>
      <c r="GV182" s="44"/>
      <c r="GW182" s="40"/>
      <c r="GX182" s="40"/>
      <c r="GY182" s="44"/>
      <c r="GZ182" s="40"/>
      <c r="HA182" s="40"/>
      <c r="HB182" s="40"/>
      <c r="HC182" s="40"/>
      <c r="HD182" s="40"/>
      <c r="HE182" s="40"/>
      <c r="HF182" s="40"/>
      <c r="HG182" s="40"/>
      <c r="HH182" s="511"/>
      <c r="HI182" s="40"/>
      <c r="HJ182" s="40"/>
      <c r="HK182" s="40"/>
      <c r="HL182" s="40"/>
      <c r="HM182" s="40"/>
      <c r="HN182" s="40"/>
      <c r="HO182" s="511"/>
      <c r="HP182" s="44"/>
      <c r="HQ182" s="40"/>
      <c r="HR182" s="40"/>
      <c r="HS182" s="40"/>
      <c r="HT182" s="44"/>
      <c r="HU182" s="40"/>
      <c r="HV182" s="40"/>
      <c r="HW182" s="40"/>
      <c r="HX182" s="40"/>
      <c r="HY182" s="44"/>
      <c r="HZ182" s="40"/>
      <c r="IA182" s="509"/>
      <c r="IB182" s="511"/>
      <c r="IC182" s="40"/>
      <c r="ID182" s="40"/>
      <c r="IE182" s="40"/>
      <c r="IF182" s="40"/>
      <c r="IG182" s="40"/>
      <c r="IH182" s="40"/>
      <c r="II182" s="40"/>
      <c r="IJ182" s="40"/>
      <c r="IK182" s="509"/>
      <c r="IL182" s="511"/>
      <c r="IM182" s="40"/>
      <c r="IN182" s="40"/>
      <c r="IO182" s="40"/>
      <c r="IP182" s="40"/>
      <c r="IQ182" s="40"/>
      <c r="IR182" s="40"/>
      <c r="IS182" s="509"/>
      <c r="IT182" s="40"/>
      <c r="IU182" s="40"/>
      <c r="IV182" s="511"/>
      <c r="IW182" s="40"/>
      <c r="IX182" s="40"/>
      <c r="IY182" s="44"/>
      <c r="IZ182" s="40"/>
      <c r="JA182" s="40"/>
      <c r="JB182" s="44"/>
      <c r="JC182" s="40"/>
      <c r="JD182" s="40"/>
      <c r="JE182" s="40"/>
      <c r="JF182" s="44"/>
      <c r="JG182" s="40"/>
      <c r="JH182" s="511"/>
      <c r="JI182" s="40"/>
      <c r="JJ182" s="40"/>
      <c r="JK182" s="40"/>
      <c r="JL182" s="40"/>
      <c r="JM182" s="511"/>
      <c r="JN182" s="40"/>
      <c r="JO182" s="513"/>
      <c r="JP182" s="509"/>
      <c r="JQ182" s="511"/>
      <c r="JR182" s="436"/>
      <c r="JS182" s="40"/>
      <c r="JT182" s="40"/>
      <c r="JU182" s="40"/>
      <c r="JV182" s="40"/>
      <c r="JW182" s="40"/>
      <c r="JX182" s="40"/>
      <c r="JY182" s="40"/>
      <c r="JZ182" s="40"/>
      <c r="KA182" s="40"/>
      <c r="KB182" s="40"/>
      <c r="KC182" s="40"/>
      <c r="KD182" s="511"/>
      <c r="KE182" s="40"/>
      <c r="KF182" s="40"/>
      <c r="KG182" s="40"/>
      <c r="KH182" s="511"/>
      <c r="KI182" s="40"/>
      <c r="KJ182" s="40"/>
      <c r="KK182" s="40"/>
      <c r="KL182" s="40"/>
      <c r="KM182" s="511"/>
      <c r="KN182" s="40"/>
      <c r="KO182" s="40"/>
      <c r="KP182" s="40"/>
      <c r="KQ182" s="511"/>
      <c r="KR182" s="40"/>
      <c r="KS182" s="40"/>
      <c r="KT182" s="40"/>
      <c r="KU182" s="565"/>
      <c r="KV182" s="511"/>
      <c r="KW182" s="40"/>
      <c r="KX182" s="40"/>
      <c r="KY182" s="40"/>
      <c r="KZ182" s="40"/>
      <c r="LA182" s="40"/>
      <c r="LB182" s="511"/>
      <c r="LC182" s="40"/>
      <c r="LD182" s="40"/>
      <c r="LE182" s="40"/>
      <c r="LF182" s="44"/>
      <c r="LG182" s="40"/>
      <c r="LH182" s="40"/>
      <c r="LI182" s="40"/>
      <c r="LJ182" s="511"/>
      <c r="LK182" s="40"/>
      <c r="LL182" s="40"/>
      <c r="LM182" s="40"/>
      <c r="LN182" s="40"/>
      <c r="LO182" s="40"/>
      <c r="LP182" s="40"/>
      <c r="LQ182" s="40"/>
      <c r="LR182" s="40"/>
      <c r="LS182" s="40"/>
      <c r="LT182" s="40"/>
      <c r="LU182" s="40"/>
      <c r="LV182" s="40"/>
      <c r="LW182" s="40"/>
      <c r="LX182" s="40"/>
      <c r="LY182" s="511"/>
      <c r="LZ182" s="40"/>
      <c r="MA182" s="40"/>
      <c r="MB182" s="40"/>
      <c r="MC182" s="40"/>
      <c r="MD182" s="40"/>
      <c r="ME182" s="511"/>
      <c r="MF182" s="40"/>
      <c r="MG182" s="40"/>
      <c r="MH182" s="40"/>
      <c r="MI182" s="40"/>
      <c r="MJ182" s="511"/>
      <c r="MK182" s="40"/>
      <c r="ML182" s="40"/>
      <c r="MM182" s="40"/>
      <c r="MN182" s="40"/>
      <c r="MO182" s="40"/>
      <c r="MP182" s="40"/>
      <c r="MQ182" s="163"/>
      <c r="MR182" s="40"/>
      <c r="MS182" s="40"/>
      <c r="MT182" s="40"/>
      <c r="MU182" s="40"/>
      <c r="MV182" s="40"/>
      <c r="MW182" s="40"/>
      <c r="MX182" s="40"/>
      <c r="MY182" s="40"/>
      <c r="MZ182" s="40"/>
      <c r="NA182" s="34"/>
      <c r="NB182" s="34"/>
      <c r="NC182" s="34" t="s">
        <v>1193</v>
      </c>
      <c r="ND182" s="34"/>
    </row>
    <row r="183" spans="1:368">
      <c r="A183" s="1248">
        <v>142</v>
      </c>
      <c r="B183" s="95" t="s">
        <v>667</v>
      </c>
      <c r="C183" s="89">
        <v>2016</v>
      </c>
      <c r="D183" s="90"/>
      <c r="E183" s="90"/>
      <c r="F183" s="90"/>
      <c r="G183" s="91"/>
      <c r="H183" s="92"/>
      <c r="I183" s="93"/>
      <c r="J183" s="4"/>
      <c r="K183" s="96"/>
      <c r="L183" s="96"/>
      <c r="M183" s="4" t="s">
        <v>668</v>
      </c>
      <c r="N183" s="4"/>
      <c r="O183" s="4"/>
      <c r="P183" s="92"/>
      <c r="Q183" s="4"/>
      <c r="R183" s="90" t="s">
        <v>617</v>
      </c>
      <c r="S183" s="94"/>
      <c r="T183" s="94"/>
      <c r="U183" s="90"/>
      <c r="V183" s="153"/>
      <c r="W183" s="376"/>
      <c r="X183" s="508"/>
      <c r="Y183" s="40"/>
      <c r="AA183" s="40"/>
      <c r="AC183" s="40"/>
      <c r="AD183" s="549"/>
      <c r="AE183" s="40"/>
      <c r="AF183" s="40"/>
      <c r="AG183" s="40"/>
      <c r="AH183" s="40"/>
      <c r="AI183" s="277"/>
      <c r="AJ183" s="40"/>
      <c r="AK183" s="44"/>
      <c r="AL183" s="40"/>
      <c r="AM183" s="643"/>
      <c r="AN183" s="40"/>
      <c r="AO183" s="40"/>
      <c r="AP183" s="40"/>
      <c r="AQ183" s="40"/>
      <c r="AR183" s="40"/>
      <c r="AS183" s="40"/>
      <c r="AT183" s="40"/>
      <c r="AU183" s="40"/>
      <c r="AV183" s="40"/>
      <c r="AW183" s="40"/>
      <c r="AX183" s="40"/>
      <c r="AY183" s="44"/>
      <c r="AZ183" s="40"/>
      <c r="BA183" s="44"/>
      <c r="BB183" s="40"/>
      <c r="BC183" s="511"/>
      <c r="BD183" s="40"/>
      <c r="BE183" s="40"/>
      <c r="BF183" s="511"/>
      <c r="BG183" s="40"/>
      <c r="BH183" s="40"/>
      <c r="BI183" s="40"/>
      <c r="BJ183" s="40"/>
      <c r="BK183" s="622"/>
      <c r="BL183" s="40"/>
      <c r="BM183" s="40"/>
      <c r="BN183" s="511"/>
      <c r="BO183" s="40"/>
      <c r="BP183" s="40"/>
      <c r="BQ183" s="40"/>
      <c r="BR183" s="511"/>
      <c r="BS183" s="40"/>
      <c r="BT183" s="40"/>
      <c r="BU183" s="511"/>
      <c r="BV183" s="40"/>
      <c r="BW183" s="511"/>
      <c r="BX183" s="40"/>
      <c r="BZ183" s="511"/>
      <c r="CA183" s="40"/>
      <c r="CB183" s="40"/>
      <c r="CC183" s="40"/>
      <c r="CD183" s="40"/>
      <c r="CE183" s="509"/>
      <c r="CF183" s="40"/>
      <c r="CG183" s="511"/>
      <c r="CH183" s="40"/>
      <c r="CI183" s="44"/>
      <c r="CJ183" s="40"/>
      <c r="CK183" s="40"/>
      <c r="CL183" s="44"/>
      <c r="CM183" s="40"/>
      <c r="CN183" s="40"/>
      <c r="CO183" s="40"/>
      <c r="CP183" s="44"/>
      <c r="CQ183" s="40"/>
      <c r="CR183" s="40"/>
      <c r="CS183" s="40"/>
      <c r="CT183" s="40"/>
      <c r="CU183" s="40"/>
      <c r="CV183" s="40"/>
      <c r="CW183" s="40"/>
      <c r="CX183" s="44"/>
      <c r="CY183" s="40"/>
      <c r="CZ183" s="40"/>
      <c r="DA183" s="40"/>
      <c r="DB183" s="40"/>
      <c r="DC183" s="511"/>
      <c r="DD183" s="40"/>
      <c r="DE183" s="40"/>
      <c r="DF183" s="40"/>
      <c r="DG183" s="40"/>
      <c r="DH183" s="40"/>
      <c r="DI183" s="40"/>
      <c r="DJ183" s="40"/>
      <c r="DK183" s="40"/>
      <c r="DL183" s="40"/>
      <c r="DM183" s="40"/>
      <c r="DN183" s="40"/>
      <c r="DO183" s="511"/>
      <c r="DP183" s="40"/>
      <c r="DQ183" s="40"/>
      <c r="DR183" s="40"/>
      <c r="DS183" s="511"/>
      <c r="DT183" s="40"/>
      <c r="DU183" s="40"/>
      <c r="DV183" s="40"/>
      <c r="DW183" s="40"/>
      <c r="DX183" s="40"/>
      <c r="DY183" s="40"/>
      <c r="DZ183" s="40"/>
      <c r="EA183" s="509"/>
      <c r="EB183" s="40"/>
      <c r="EC183" s="511"/>
      <c r="ED183" s="44"/>
      <c r="EE183" s="40"/>
      <c r="EF183" s="40"/>
      <c r="EG183" s="40"/>
      <c r="EH183" s="40"/>
      <c r="EI183" s="44"/>
      <c r="EJ183" s="40"/>
      <c r="EK183" s="44"/>
      <c r="EL183" s="40"/>
      <c r="EM183" s="40"/>
      <c r="EN183" s="44"/>
      <c r="EO183" s="40"/>
      <c r="EP183" s="132"/>
      <c r="EQ183" s="40"/>
      <c r="ER183" s="40"/>
      <c r="ES183" s="40"/>
      <c r="ET183" s="40"/>
      <c r="EU183" s="40"/>
      <c r="EV183" s="40"/>
      <c r="EW183" s="511"/>
      <c r="EX183" s="44"/>
      <c r="EY183" s="40"/>
      <c r="EZ183" s="40"/>
      <c r="FA183" s="44"/>
      <c r="FB183" s="40"/>
      <c r="FC183" s="40"/>
      <c r="FD183" s="40"/>
      <c r="FE183" s="44"/>
      <c r="FF183" s="40"/>
      <c r="FG183" s="44"/>
      <c r="FH183" s="40"/>
      <c r="FI183" s="40"/>
      <c r="FJ183" s="44"/>
      <c r="FK183" s="40"/>
      <c r="FL183" s="40"/>
      <c r="FM183" s="40"/>
      <c r="FN183" s="605"/>
      <c r="FO183" s="40"/>
      <c r="FP183" s="511"/>
      <c r="FQ183" s="40"/>
      <c r="FR183" s="44"/>
      <c r="FS183" s="40"/>
      <c r="FT183" s="44"/>
      <c r="FU183" s="40"/>
      <c r="FV183" s="40"/>
      <c r="FW183" s="40"/>
      <c r="FX183" s="40"/>
      <c r="FY183" s="40"/>
      <c r="FZ183" s="44"/>
      <c r="GA183" s="40"/>
      <c r="GB183" s="511"/>
      <c r="GC183" s="40"/>
      <c r="GD183" s="40"/>
      <c r="GE183" s="40"/>
      <c r="GF183" s="511"/>
      <c r="GG183" s="40"/>
      <c r="GH183" s="509"/>
      <c r="GI183" s="40"/>
      <c r="GJ183" s="511"/>
      <c r="GK183" s="40"/>
      <c r="GL183" s="40"/>
      <c r="GM183" s="511"/>
      <c r="GN183" s="40"/>
      <c r="GO183" s="40"/>
      <c r="GP183" s="40"/>
      <c r="GQ183" s="40"/>
      <c r="GR183" s="40"/>
      <c r="GS183" s="509"/>
      <c r="GT183" s="40"/>
      <c r="GU183" s="511"/>
      <c r="GV183" s="44"/>
      <c r="GW183" s="40"/>
      <c r="GX183" s="40"/>
      <c r="GY183" s="44"/>
      <c r="GZ183" s="40"/>
      <c r="HA183" s="40"/>
      <c r="HB183" s="40"/>
      <c r="HC183" s="40"/>
      <c r="HD183" s="40"/>
      <c r="HE183" s="40"/>
      <c r="HF183" s="40"/>
      <c r="HG183" s="40"/>
      <c r="HH183" s="511"/>
      <c r="HI183" s="40"/>
      <c r="HJ183" s="40"/>
      <c r="HK183" s="40"/>
      <c r="HL183" s="40"/>
      <c r="HM183" s="40"/>
      <c r="HN183" s="40"/>
      <c r="HO183" s="511"/>
      <c r="HP183" s="44"/>
      <c r="HQ183" s="40"/>
      <c r="HR183" s="40"/>
      <c r="HS183" s="40"/>
      <c r="HT183" s="44"/>
      <c r="HU183" s="40"/>
      <c r="HV183" s="40"/>
      <c r="HW183" s="40"/>
      <c r="HX183" s="40"/>
      <c r="HY183" s="44"/>
      <c r="HZ183" s="40"/>
      <c r="IA183" s="509"/>
      <c r="IB183" s="511"/>
      <c r="IC183" s="40"/>
      <c r="ID183" s="40"/>
      <c r="IE183" s="40"/>
      <c r="IF183" s="40"/>
      <c r="IG183" s="40"/>
      <c r="IH183" s="40"/>
      <c r="II183" s="40"/>
      <c r="IJ183" s="40"/>
      <c r="IK183" s="509"/>
      <c r="IL183" s="511"/>
      <c r="IM183" s="40"/>
      <c r="IN183" s="40"/>
      <c r="IO183" s="40"/>
      <c r="IP183" s="40"/>
      <c r="IQ183" s="40"/>
      <c r="IR183" s="40"/>
      <c r="IS183" s="509"/>
      <c r="IT183" s="40"/>
      <c r="IU183" s="40"/>
      <c r="IV183" s="511"/>
      <c r="IW183" s="40"/>
      <c r="IX183" s="40"/>
      <c r="IY183" s="44"/>
      <c r="IZ183" s="40"/>
      <c r="JA183" s="40"/>
      <c r="JB183" s="44"/>
      <c r="JC183" s="40"/>
      <c r="JD183" s="40"/>
      <c r="JE183" s="40"/>
      <c r="JF183" s="44"/>
      <c r="JG183" s="40"/>
      <c r="JH183" s="511"/>
      <c r="JI183" s="40"/>
      <c r="JJ183" s="40"/>
      <c r="JK183" s="40"/>
      <c r="JL183" s="40"/>
      <c r="JM183" s="511"/>
      <c r="JN183" s="40"/>
      <c r="JO183" s="513"/>
      <c r="JP183" s="509"/>
      <c r="JQ183" s="511"/>
      <c r="JR183" s="436"/>
      <c r="JS183" s="40"/>
      <c r="JT183" s="40"/>
      <c r="JU183" s="40"/>
      <c r="JV183" s="40"/>
      <c r="JW183" s="40"/>
      <c r="JX183" s="40"/>
      <c r="JY183" s="40"/>
      <c r="JZ183" s="40"/>
      <c r="KA183" s="40"/>
      <c r="KB183" s="40"/>
      <c r="KC183" s="40"/>
      <c r="KD183" s="511"/>
      <c r="KE183" s="40"/>
      <c r="KF183" s="40"/>
      <c r="KG183" s="40"/>
      <c r="KH183" s="511"/>
      <c r="KI183" s="40"/>
      <c r="KJ183" s="40"/>
      <c r="KK183" s="40"/>
      <c r="KL183" s="40"/>
      <c r="KM183" s="511"/>
      <c r="KN183" s="40"/>
      <c r="KO183" s="40"/>
      <c r="KP183" s="40"/>
      <c r="KQ183" s="511"/>
      <c r="KR183" s="40"/>
      <c r="KS183" s="40"/>
      <c r="KT183" s="40"/>
      <c r="KU183" s="565"/>
      <c r="KV183" s="511"/>
      <c r="KW183" s="40"/>
      <c r="KX183" s="40"/>
      <c r="KY183" s="40"/>
      <c r="KZ183" s="40"/>
      <c r="LA183" s="40"/>
      <c r="LB183" s="511"/>
      <c r="LC183" s="40"/>
      <c r="LD183" s="40"/>
      <c r="LE183" s="40"/>
      <c r="LF183" s="44"/>
      <c r="LG183" s="40"/>
      <c r="LH183" s="40"/>
      <c r="LI183" s="40"/>
      <c r="LJ183" s="511"/>
      <c r="LK183" s="40"/>
      <c r="LL183" s="40"/>
      <c r="LM183" s="40"/>
      <c r="LN183" s="40"/>
      <c r="LO183" s="40"/>
      <c r="LP183" s="40"/>
      <c r="LQ183" s="40"/>
      <c r="LR183" s="40"/>
      <c r="LS183" s="40"/>
      <c r="LT183" s="40"/>
      <c r="LU183" s="40"/>
      <c r="LV183" s="40"/>
      <c r="LW183" s="40"/>
      <c r="LX183" s="40"/>
      <c r="LY183" s="511"/>
      <c r="LZ183" s="40"/>
      <c r="MA183" s="40"/>
      <c r="MB183" s="40"/>
      <c r="MC183" s="40"/>
      <c r="MD183" s="40"/>
      <c r="ME183" s="511"/>
      <c r="MF183" s="40"/>
      <c r="MG183" s="40"/>
      <c r="MH183" s="40"/>
      <c r="MI183" s="40"/>
      <c r="MJ183" s="511"/>
      <c r="MK183" s="40"/>
      <c r="ML183" s="40"/>
      <c r="MM183" s="40"/>
      <c r="MN183" s="40"/>
      <c r="MO183" s="40"/>
      <c r="MP183" s="40"/>
      <c r="MQ183" s="163"/>
      <c r="MR183" s="40"/>
      <c r="MS183" s="40"/>
      <c r="MT183" s="40"/>
      <c r="MU183" s="40"/>
      <c r="MV183" s="40"/>
      <c r="MW183" s="40"/>
      <c r="MX183" s="40"/>
      <c r="MY183" s="40"/>
      <c r="MZ183" s="40"/>
      <c r="NA183" s="34"/>
      <c r="NB183" s="34"/>
      <c r="NC183" s="34" t="s">
        <v>1209</v>
      </c>
      <c r="ND183" s="34"/>
    </row>
    <row r="184" spans="1:368">
      <c r="A184" s="1248">
        <v>143</v>
      </c>
      <c r="B184" s="95" t="s">
        <v>669</v>
      </c>
      <c r="C184" s="89">
        <v>2016</v>
      </c>
      <c r="D184" s="90"/>
      <c r="E184" s="90"/>
      <c r="F184" s="90"/>
      <c r="G184" s="91"/>
      <c r="H184" s="92"/>
      <c r="I184" s="93"/>
      <c r="J184" s="4"/>
      <c r="K184" s="96"/>
      <c r="L184" s="96"/>
      <c r="M184" s="4" t="s">
        <v>670</v>
      </c>
      <c r="N184" s="4"/>
      <c r="O184" s="4"/>
      <c r="P184" s="92"/>
      <c r="Q184" s="4"/>
      <c r="R184" s="90" t="s">
        <v>617</v>
      </c>
      <c r="S184" s="94"/>
      <c r="T184" s="94" t="s">
        <v>301</v>
      </c>
      <c r="U184" s="90"/>
      <c r="V184" s="153"/>
      <c r="W184" s="376"/>
      <c r="X184" s="508"/>
      <c r="Y184" s="40"/>
      <c r="AA184" s="40"/>
      <c r="AC184" s="40"/>
      <c r="AD184" s="549"/>
      <c r="AE184" s="40"/>
      <c r="AF184" s="40"/>
      <c r="AG184" s="40"/>
      <c r="AH184" s="40"/>
      <c r="AI184" s="277"/>
      <c r="AJ184" s="40"/>
      <c r="AK184" s="44"/>
      <c r="AL184" s="40"/>
      <c r="AM184" s="643"/>
      <c r="AN184" s="40"/>
      <c r="AO184" s="40"/>
      <c r="AP184" s="40"/>
      <c r="AQ184" s="40"/>
      <c r="AR184" s="40"/>
      <c r="AS184" s="40"/>
      <c r="AT184" s="40"/>
      <c r="AU184" s="40"/>
      <c r="AV184" s="40"/>
      <c r="AW184" s="40"/>
      <c r="AX184" s="40"/>
      <c r="AY184" s="44"/>
      <c r="AZ184" s="40"/>
      <c r="BA184" s="44"/>
      <c r="BB184" s="40"/>
      <c r="BC184" s="511"/>
      <c r="BD184" s="40"/>
      <c r="BE184" s="40"/>
      <c r="BF184" s="511"/>
      <c r="BG184" s="40"/>
      <c r="BH184" s="40"/>
      <c r="BI184" s="40"/>
      <c r="BJ184" s="40"/>
      <c r="BK184" s="622"/>
      <c r="BL184" s="40"/>
      <c r="BM184" s="40"/>
      <c r="BN184" s="511"/>
      <c r="BO184" s="40"/>
      <c r="BP184" s="40"/>
      <c r="BQ184" s="40"/>
      <c r="BR184" s="511"/>
      <c r="BS184" s="40"/>
      <c r="BT184" s="40"/>
      <c r="BU184" s="511"/>
      <c r="BV184" s="40"/>
      <c r="BW184" s="511"/>
      <c r="BX184" s="40"/>
      <c r="BZ184" s="511"/>
      <c r="CA184" s="40"/>
      <c r="CB184" s="40"/>
      <c r="CC184" s="40"/>
      <c r="CD184" s="40"/>
      <c r="CE184" s="509"/>
      <c r="CF184" s="40"/>
      <c r="CG184" s="511"/>
      <c r="CH184" s="40"/>
      <c r="CI184" s="44"/>
      <c r="CJ184" s="40"/>
      <c r="CK184" s="40"/>
      <c r="CL184" s="44"/>
      <c r="CM184" s="40"/>
      <c r="CN184" s="40"/>
      <c r="CO184" s="40"/>
      <c r="CP184" s="44"/>
      <c r="CQ184" s="40"/>
      <c r="CR184" s="40"/>
      <c r="CS184" s="40"/>
      <c r="CT184" s="40"/>
      <c r="CU184" s="40"/>
      <c r="CV184" s="40"/>
      <c r="CW184" s="40"/>
      <c r="CX184" s="44"/>
      <c r="CY184" s="40"/>
      <c r="CZ184" s="40"/>
      <c r="DA184" s="40"/>
      <c r="DB184" s="40"/>
      <c r="DC184" s="511"/>
      <c r="DD184" s="40"/>
      <c r="DE184" s="40"/>
      <c r="DF184" s="40"/>
      <c r="DG184" s="40"/>
      <c r="DH184" s="40"/>
      <c r="DI184" s="40"/>
      <c r="DJ184" s="40"/>
      <c r="DK184" s="40"/>
      <c r="DL184" s="40"/>
      <c r="DM184" s="40"/>
      <c r="DN184" s="40"/>
      <c r="DO184" s="511"/>
      <c r="DP184" s="40"/>
      <c r="DQ184" s="40"/>
      <c r="DR184" s="40"/>
      <c r="DS184" s="511"/>
      <c r="DT184" s="40"/>
      <c r="DU184" s="40"/>
      <c r="DV184" s="40"/>
      <c r="DW184" s="40"/>
      <c r="DX184" s="40"/>
      <c r="DY184" s="40"/>
      <c r="DZ184" s="40"/>
      <c r="EA184" s="509"/>
      <c r="EB184" s="40"/>
      <c r="EC184" s="511"/>
      <c r="ED184" s="44"/>
      <c r="EE184" s="40"/>
      <c r="EF184" s="40"/>
      <c r="EG184" s="40"/>
      <c r="EH184" s="40"/>
      <c r="EI184" s="44"/>
      <c r="EJ184" s="40"/>
      <c r="EK184" s="44"/>
      <c r="EL184" s="40"/>
      <c r="EM184" s="40"/>
      <c r="EN184" s="44"/>
      <c r="EO184" s="41"/>
      <c r="EP184" s="132"/>
      <c r="EQ184" s="40"/>
      <c r="ER184" s="41"/>
      <c r="ES184" s="41"/>
      <c r="ET184" s="40"/>
      <c r="EU184" s="40"/>
      <c r="EV184" s="40"/>
      <c r="EW184" s="511"/>
      <c r="EX184" s="44"/>
      <c r="EY184" s="40"/>
      <c r="EZ184" s="40"/>
      <c r="FA184" s="44"/>
      <c r="FB184" s="40"/>
      <c r="FC184" s="40"/>
      <c r="FD184" s="40"/>
      <c r="FE184" s="44"/>
      <c r="FF184" s="40"/>
      <c r="FG184" s="44"/>
      <c r="FH184" s="40"/>
      <c r="FI184" s="40"/>
      <c r="FJ184" s="44"/>
      <c r="FK184" s="40"/>
      <c r="FL184" s="40"/>
      <c r="FM184" s="40"/>
      <c r="FN184" s="605"/>
      <c r="FO184" s="40"/>
      <c r="FP184" s="511"/>
      <c r="FQ184" s="40"/>
      <c r="FR184" s="44"/>
      <c r="FS184" s="40"/>
      <c r="FT184" s="44"/>
      <c r="FU184" s="40"/>
      <c r="FV184" s="40"/>
      <c r="FW184" s="40"/>
      <c r="FX184" s="40"/>
      <c r="FY184" s="40"/>
      <c r="FZ184" s="44"/>
      <c r="GA184" s="40"/>
      <c r="GB184" s="511"/>
      <c r="GC184" s="40"/>
      <c r="GD184" s="40"/>
      <c r="GE184" s="40"/>
      <c r="GF184" s="511"/>
      <c r="GG184" s="40"/>
      <c r="GH184" s="509"/>
      <c r="GI184" s="40"/>
      <c r="GJ184" s="511"/>
      <c r="GK184" s="40"/>
      <c r="GL184" s="40"/>
      <c r="GM184" s="511"/>
      <c r="GN184" s="40"/>
      <c r="GO184" s="40"/>
      <c r="GP184" s="40"/>
      <c r="GQ184" s="40"/>
      <c r="GR184" s="40"/>
      <c r="GS184" s="509"/>
      <c r="GT184" s="40"/>
      <c r="GU184" s="511"/>
      <c r="GV184" s="44"/>
      <c r="GW184" s="40"/>
      <c r="GX184" s="40"/>
      <c r="GY184" s="44"/>
      <c r="GZ184" s="40"/>
      <c r="HA184" s="40"/>
      <c r="HB184" s="40"/>
      <c r="HC184" s="40"/>
      <c r="HD184" s="40"/>
      <c r="HE184" s="40"/>
      <c r="HF184" s="40"/>
      <c r="HG184" s="40"/>
      <c r="HH184" s="511"/>
      <c r="HI184" s="40"/>
      <c r="HJ184" s="40"/>
      <c r="HK184" s="40"/>
      <c r="HL184" s="40"/>
      <c r="HM184" s="40"/>
      <c r="HN184" s="40"/>
      <c r="HO184" s="511"/>
      <c r="HP184" s="44"/>
      <c r="HQ184" s="40"/>
      <c r="HR184" s="40"/>
      <c r="HS184" s="40"/>
      <c r="HT184" s="44"/>
      <c r="HU184" s="40"/>
      <c r="HV184" s="40"/>
      <c r="HW184" s="40"/>
      <c r="HX184" s="40"/>
      <c r="HY184" s="44"/>
      <c r="HZ184" s="40"/>
      <c r="IA184" s="509"/>
      <c r="IB184" s="511"/>
      <c r="IC184" s="40"/>
      <c r="ID184" s="40"/>
      <c r="IE184" s="40"/>
      <c r="IF184" s="40"/>
      <c r="IG184" s="40"/>
      <c r="IH184" s="40"/>
      <c r="II184" s="40"/>
      <c r="IJ184" s="40"/>
      <c r="IK184" s="509"/>
      <c r="IL184" s="511"/>
      <c r="IM184" s="40"/>
      <c r="IN184" s="40"/>
      <c r="IO184" s="40"/>
      <c r="IP184" s="40"/>
      <c r="IQ184" s="40"/>
      <c r="IR184" s="40"/>
      <c r="IS184" s="509"/>
      <c r="IT184" s="40"/>
      <c r="IU184" s="40"/>
      <c r="IV184" s="511"/>
      <c r="IW184" s="40"/>
      <c r="IX184" s="40"/>
      <c r="IY184" s="44"/>
      <c r="IZ184" s="40"/>
      <c r="JA184" s="40"/>
      <c r="JB184" s="44"/>
      <c r="JC184" s="40"/>
      <c r="JD184" s="40"/>
      <c r="JE184" s="40"/>
      <c r="JF184" s="44"/>
      <c r="JG184" s="40"/>
      <c r="JH184" s="511"/>
      <c r="JI184" s="40"/>
      <c r="JJ184" s="40"/>
      <c r="JK184" s="40"/>
      <c r="JL184" s="40"/>
      <c r="JM184" s="511"/>
      <c r="JN184" s="40"/>
      <c r="JO184" s="513"/>
      <c r="JP184" s="509"/>
      <c r="JQ184" s="511"/>
      <c r="JR184" s="436"/>
      <c r="JS184" s="40"/>
      <c r="JT184" s="40"/>
      <c r="JU184" s="40"/>
      <c r="JV184" s="40"/>
      <c r="JW184" s="40"/>
      <c r="JX184" s="40"/>
      <c r="JY184" s="40"/>
      <c r="JZ184" s="40"/>
      <c r="KA184" s="40"/>
      <c r="KB184" s="40"/>
      <c r="KC184" s="40"/>
      <c r="KD184" s="511"/>
      <c r="KE184" s="40"/>
      <c r="KF184" s="40"/>
      <c r="KG184" s="40"/>
      <c r="KH184" s="511"/>
      <c r="KI184" s="40"/>
      <c r="KJ184" s="40"/>
      <c r="KK184" s="40"/>
      <c r="KL184" s="40"/>
      <c r="KM184" s="511"/>
      <c r="KN184" s="40"/>
      <c r="KO184" s="40"/>
      <c r="KP184" s="40"/>
      <c r="KQ184" s="511"/>
      <c r="KR184" s="40"/>
      <c r="KS184" s="40"/>
      <c r="KT184" s="40"/>
      <c r="KU184" s="565"/>
      <c r="KV184" s="511"/>
      <c r="KW184" s="40"/>
      <c r="KX184" s="40"/>
      <c r="KY184" s="40"/>
      <c r="KZ184" s="40"/>
      <c r="LA184" s="40"/>
      <c r="LB184" s="511"/>
      <c r="LC184" s="40"/>
      <c r="LD184" s="40"/>
      <c r="LE184" s="40"/>
      <c r="LF184" s="44"/>
      <c r="LG184" s="40"/>
      <c r="LH184" s="40"/>
      <c r="LI184" s="40"/>
      <c r="LJ184" s="511"/>
      <c r="LK184" s="40"/>
      <c r="LL184" s="40"/>
      <c r="LM184" s="40"/>
      <c r="LN184" s="40"/>
      <c r="LO184" s="40"/>
      <c r="LP184" s="40"/>
      <c r="LQ184" s="40"/>
      <c r="LR184" s="40"/>
      <c r="LS184" s="40"/>
      <c r="LT184" s="40"/>
      <c r="LU184" s="40"/>
      <c r="LV184" s="40"/>
      <c r="LW184" s="40"/>
      <c r="LX184" s="40"/>
      <c r="LY184" s="511"/>
      <c r="LZ184" s="40"/>
      <c r="MA184" s="40"/>
      <c r="MB184" s="40"/>
      <c r="MC184" s="40"/>
      <c r="MD184" s="40"/>
      <c r="ME184" s="511"/>
      <c r="MF184" s="40"/>
      <c r="MG184" s="40"/>
      <c r="MH184" s="40"/>
      <c r="MI184" s="40"/>
      <c r="MJ184" s="511"/>
      <c r="MK184" s="40"/>
      <c r="ML184" s="40"/>
      <c r="MM184" s="40"/>
      <c r="MN184" s="40"/>
      <c r="MO184" s="40"/>
      <c r="MP184" s="40"/>
      <c r="MQ184" s="163"/>
      <c r="MR184" s="40"/>
      <c r="MS184" s="40"/>
      <c r="MT184" s="40"/>
      <c r="MU184" s="40"/>
      <c r="MV184" s="40"/>
      <c r="MW184" s="40"/>
      <c r="MX184" s="40"/>
      <c r="MY184" s="40"/>
      <c r="MZ184" s="40"/>
      <c r="NA184" s="34"/>
      <c r="NB184" s="34"/>
      <c r="NC184" s="34" t="s">
        <v>1210</v>
      </c>
      <c r="ND184" s="34"/>
    </row>
    <row r="185" spans="1:368">
      <c r="A185" s="1248">
        <v>144</v>
      </c>
      <c r="B185" s="95" t="s">
        <v>2238</v>
      </c>
      <c r="C185" s="89">
        <v>2016</v>
      </c>
      <c r="D185" s="90"/>
      <c r="E185" s="90"/>
      <c r="F185" s="90"/>
      <c r="G185" s="91"/>
      <c r="H185" s="92"/>
      <c r="I185" s="93"/>
      <c r="J185" s="4"/>
      <c r="K185" s="96"/>
      <c r="L185" s="96"/>
      <c r="M185" s="4"/>
      <c r="N185" s="4"/>
      <c r="O185" s="4"/>
      <c r="P185" s="92"/>
      <c r="Q185" s="4"/>
      <c r="R185" s="90"/>
      <c r="S185" s="94"/>
      <c r="T185" s="94"/>
      <c r="U185" s="90"/>
      <c r="V185" s="153"/>
      <c r="W185" s="376"/>
      <c r="X185" s="508"/>
      <c r="Y185" s="40"/>
      <c r="AA185" s="40"/>
      <c r="AC185" s="40"/>
      <c r="AD185" s="549"/>
      <c r="AE185" s="40"/>
      <c r="AF185" s="40"/>
      <c r="AG185" s="40"/>
      <c r="AH185" s="40"/>
      <c r="AI185" s="277"/>
      <c r="AJ185" s="40"/>
      <c r="AK185" s="44"/>
      <c r="AL185" s="40"/>
      <c r="AM185" s="643"/>
      <c r="AN185" s="40"/>
      <c r="AO185" s="40"/>
      <c r="AP185" s="40"/>
      <c r="AQ185" s="40"/>
      <c r="AR185" s="40"/>
      <c r="AS185" s="40"/>
      <c r="AT185" s="40"/>
      <c r="AU185" s="40"/>
      <c r="AV185" s="40"/>
      <c r="AW185" s="40"/>
      <c r="AX185" s="40"/>
      <c r="AY185" s="44"/>
      <c r="AZ185" s="40"/>
      <c r="BA185" s="44"/>
      <c r="BB185" s="40"/>
      <c r="BC185" s="511"/>
      <c r="BD185" s="40"/>
      <c r="BE185" s="40"/>
      <c r="BF185" s="511"/>
      <c r="BG185" s="40"/>
      <c r="BH185" s="40"/>
      <c r="BI185" s="40"/>
      <c r="BJ185" s="40"/>
      <c r="BK185" s="622"/>
      <c r="BL185" s="40"/>
      <c r="BM185" s="40"/>
      <c r="BN185" s="511"/>
      <c r="BO185" s="40"/>
      <c r="BP185" s="40"/>
      <c r="BQ185" s="40"/>
      <c r="BR185" s="511"/>
      <c r="BS185" s="40"/>
      <c r="BT185" s="40"/>
      <c r="BU185" s="511"/>
      <c r="BV185" s="40"/>
      <c r="BW185" s="511"/>
      <c r="BX185" s="40"/>
      <c r="BZ185" s="511"/>
      <c r="CA185" s="40"/>
      <c r="CB185" s="40"/>
      <c r="CC185" s="40"/>
      <c r="CD185" s="40"/>
      <c r="CE185" s="509"/>
      <c r="CF185" s="40"/>
      <c r="CG185" s="511"/>
      <c r="CH185" s="40"/>
      <c r="CI185" s="44"/>
      <c r="CJ185" s="40"/>
      <c r="CK185" s="40"/>
      <c r="CL185" s="44"/>
      <c r="CM185" s="40"/>
      <c r="CN185" s="40"/>
      <c r="CO185" s="40"/>
      <c r="CP185" s="44"/>
      <c r="CQ185" s="40"/>
      <c r="CR185" s="40"/>
      <c r="CS185" s="40"/>
      <c r="CT185" s="40"/>
      <c r="CU185" s="40"/>
      <c r="CV185" s="40"/>
      <c r="CW185" s="40"/>
      <c r="CX185" s="44"/>
      <c r="CY185" s="40"/>
      <c r="CZ185" s="40"/>
      <c r="DA185" s="40"/>
      <c r="DB185" s="40"/>
      <c r="DC185" s="511"/>
      <c r="DD185" s="40"/>
      <c r="DE185" s="40"/>
      <c r="DF185" s="40"/>
      <c r="DG185" s="40"/>
      <c r="DH185" s="40"/>
      <c r="DI185" s="40"/>
      <c r="DJ185" s="40"/>
      <c r="DK185" s="40"/>
      <c r="DL185" s="40"/>
      <c r="DM185" s="40"/>
      <c r="DN185" s="40"/>
      <c r="DO185" s="511"/>
      <c r="DP185" s="40"/>
      <c r="DQ185" s="40"/>
      <c r="DR185" s="40"/>
      <c r="DS185" s="511"/>
      <c r="DT185" s="40"/>
      <c r="DU185" s="40"/>
      <c r="DV185" s="40"/>
      <c r="DW185" s="40"/>
      <c r="DX185" s="40"/>
      <c r="DY185" s="40"/>
      <c r="DZ185" s="40"/>
      <c r="EA185" s="509"/>
      <c r="EB185" s="40"/>
      <c r="EC185" s="511"/>
      <c r="ED185" s="44"/>
      <c r="EE185" s="40"/>
      <c r="EF185" s="40"/>
      <c r="EG185" s="40"/>
      <c r="EH185" s="40"/>
      <c r="EI185" s="44"/>
      <c r="EJ185" s="40"/>
      <c r="EK185" s="44"/>
      <c r="EL185" s="40"/>
      <c r="EM185" s="40"/>
      <c r="EN185" s="44"/>
      <c r="EO185" s="41"/>
      <c r="EP185" s="132"/>
      <c r="EQ185" s="40"/>
      <c r="ER185" s="41"/>
      <c r="ES185" s="41"/>
      <c r="ET185" s="40"/>
      <c r="EU185" s="40"/>
      <c r="EV185" s="40"/>
      <c r="EW185" s="511"/>
      <c r="EX185" s="44"/>
      <c r="EY185" s="40"/>
      <c r="EZ185" s="40"/>
      <c r="FA185" s="44"/>
      <c r="FB185" s="40"/>
      <c r="FC185" s="40"/>
      <c r="FD185" s="40"/>
      <c r="FE185" s="44"/>
      <c r="FF185" s="40"/>
      <c r="FG185" s="44"/>
      <c r="FH185" s="40"/>
      <c r="FI185" s="40"/>
      <c r="FJ185" s="44"/>
      <c r="FK185" s="40"/>
      <c r="FL185" s="40"/>
      <c r="FM185" s="40"/>
      <c r="FN185" s="605"/>
      <c r="FO185" s="40"/>
      <c r="FP185" s="511"/>
      <c r="FQ185" s="40"/>
      <c r="FR185" s="44"/>
      <c r="FS185" s="40"/>
      <c r="FT185" s="44"/>
      <c r="FU185" s="40"/>
      <c r="FV185" s="40"/>
      <c r="FW185" s="40"/>
      <c r="FX185" s="40"/>
      <c r="FY185" s="40"/>
      <c r="FZ185" s="44"/>
      <c r="GA185" s="40"/>
      <c r="GB185" s="511"/>
      <c r="GC185" s="40"/>
      <c r="GD185" s="40"/>
      <c r="GE185" s="40"/>
      <c r="GF185" s="511"/>
      <c r="GG185" s="40"/>
      <c r="GH185" s="509"/>
      <c r="GI185" s="40"/>
      <c r="GJ185" s="511"/>
      <c r="GK185" s="40"/>
      <c r="GL185" s="40"/>
      <c r="GM185" s="511"/>
      <c r="GN185" s="40"/>
      <c r="GO185" s="40"/>
      <c r="GP185" s="40"/>
      <c r="GQ185" s="40"/>
      <c r="GR185" s="40"/>
      <c r="GS185" s="509"/>
      <c r="GT185" s="40"/>
      <c r="GU185" s="511"/>
      <c r="GV185" s="44"/>
      <c r="GW185" s="40"/>
      <c r="GX185" s="40"/>
      <c r="GY185" s="44"/>
      <c r="GZ185" s="40"/>
      <c r="HA185" s="40"/>
      <c r="HB185" s="40"/>
      <c r="HC185" s="40"/>
      <c r="HD185" s="40"/>
      <c r="HE185" s="40"/>
      <c r="HF185" s="40"/>
      <c r="HG185" s="40"/>
      <c r="HH185" s="511"/>
      <c r="HI185" s="40"/>
      <c r="HJ185" s="40"/>
      <c r="HK185" s="40"/>
      <c r="HL185" s="40"/>
      <c r="HM185" s="40"/>
      <c r="HN185" s="40"/>
      <c r="HO185" s="511"/>
      <c r="HP185" s="44"/>
      <c r="HQ185" s="40"/>
      <c r="HR185" s="40"/>
      <c r="HS185" s="40"/>
      <c r="HT185" s="44"/>
      <c r="HU185" s="40"/>
      <c r="HV185" s="40"/>
      <c r="HW185" s="40"/>
      <c r="HX185" s="40"/>
      <c r="HY185" s="44"/>
      <c r="HZ185" s="40"/>
      <c r="IA185" s="509"/>
      <c r="IB185" s="511"/>
      <c r="IC185" s="40"/>
      <c r="ID185" s="40"/>
      <c r="IE185" s="40"/>
      <c r="IF185" s="40"/>
      <c r="IG185" s="40"/>
      <c r="IH185" s="40"/>
      <c r="II185" s="40"/>
      <c r="IJ185" s="40"/>
      <c r="IK185" s="509"/>
      <c r="IL185" s="511"/>
      <c r="IM185" s="40"/>
      <c r="IN185" s="40"/>
      <c r="IO185" s="40"/>
      <c r="IP185" s="40"/>
      <c r="IQ185" s="40"/>
      <c r="IR185" s="40"/>
      <c r="IS185" s="509"/>
      <c r="IT185" s="40"/>
      <c r="IU185" s="40"/>
      <c r="IV185" s="511"/>
      <c r="IW185" s="40"/>
      <c r="IX185" s="40"/>
      <c r="IY185" s="44"/>
      <c r="IZ185" s="40"/>
      <c r="JA185" s="40"/>
      <c r="JB185" s="44"/>
      <c r="JC185" s="40"/>
      <c r="JD185" s="40"/>
      <c r="JE185" s="40"/>
      <c r="JF185" s="44"/>
      <c r="JG185" s="40"/>
      <c r="JH185" s="511"/>
      <c r="JI185" s="40"/>
      <c r="JJ185" s="40"/>
      <c r="JK185" s="40"/>
      <c r="JL185" s="40"/>
      <c r="JM185" s="511"/>
      <c r="JN185" s="40"/>
      <c r="JO185" s="513"/>
      <c r="JP185" s="509"/>
      <c r="JQ185" s="511"/>
      <c r="JR185" s="436"/>
      <c r="JS185" s="40"/>
      <c r="JT185" s="40"/>
      <c r="JU185" s="40"/>
      <c r="JV185" s="40"/>
      <c r="JW185" s="40"/>
      <c r="JX185" s="40"/>
      <c r="JY185" s="40"/>
      <c r="JZ185" s="40"/>
      <c r="KA185" s="40"/>
      <c r="KB185" s="40"/>
      <c r="KC185" s="40"/>
      <c r="KD185" s="511"/>
      <c r="KE185" s="40"/>
      <c r="KF185" s="40"/>
      <c r="KG185" s="40"/>
      <c r="KH185" s="511"/>
      <c r="KI185" s="40"/>
      <c r="KJ185" s="40"/>
      <c r="KK185" s="40"/>
      <c r="KL185" s="40"/>
      <c r="KM185" s="511"/>
      <c r="KN185" s="40"/>
      <c r="KO185" s="40"/>
      <c r="KP185" s="40"/>
      <c r="KQ185" s="511"/>
      <c r="KR185" s="40"/>
      <c r="KS185" s="40"/>
      <c r="KT185" s="40"/>
      <c r="KU185" s="565"/>
      <c r="KV185" s="511"/>
      <c r="KW185" s="40"/>
      <c r="KX185" s="40"/>
      <c r="KY185" s="40"/>
      <c r="KZ185" s="40"/>
      <c r="LA185" s="40"/>
      <c r="LB185" s="511"/>
      <c r="LC185" s="40"/>
      <c r="LD185" s="40"/>
      <c r="LE185" s="40"/>
      <c r="LF185" s="44"/>
      <c r="LG185" s="40"/>
      <c r="LH185" s="40"/>
      <c r="LI185" s="40"/>
      <c r="LJ185" s="511"/>
      <c r="LK185" s="40"/>
      <c r="LL185" s="40"/>
      <c r="LM185" s="40"/>
      <c r="LN185" s="40"/>
      <c r="LO185" s="40"/>
      <c r="LP185" s="40"/>
      <c r="LQ185" s="40"/>
      <c r="LR185" s="40"/>
      <c r="LS185" s="40"/>
      <c r="LT185" s="40"/>
      <c r="LU185" s="40"/>
      <c r="LV185" s="40"/>
      <c r="LW185" s="40"/>
      <c r="LX185" s="40"/>
      <c r="LY185" s="511"/>
      <c r="LZ185" s="40"/>
      <c r="MA185" s="40"/>
      <c r="MB185" s="40"/>
      <c r="MC185" s="40"/>
      <c r="MD185" s="40"/>
      <c r="ME185" s="511"/>
      <c r="MF185" s="40"/>
      <c r="MG185" s="40"/>
      <c r="MH185" s="40"/>
      <c r="MI185" s="40"/>
      <c r="MJ185" s="511"/>
      <c r="MK185" s="40"/>
      <c r="ML185" s="40"/>
      <c r="MM185" s="40"/>
      <c r="MN185" s="40"/>
      <c r="MO185" s="40"/>
      <c r="MP185" s="40"/>
      <c r="MQ185" s="163"/>
      <c r="MR185" s="40"/>
      <c r="MS185" s="40"/>
      <c r="MT185" s="40"/>
      <c r="MU185" s="40"/>
      <c r="MV185" s="40"/>
      <c r="MW185" s="40"/>
      <c r="MX185" s="40"/>
      <c r="MY185" s="40"/>
      <c r="MZ185" s="40"/>
      <c r="NA185" s="34"/>
      <c r="NB185" s="34"/>
      <c r="NC185" s="34" t="s">
        <v>2239</v>
      </c>
      <c r="ND185" s="34"/>
    </row>
    <row r="186" spans="1:368">
      <c r="A186" s="1248">
        <v>145</v>
      </c>
      <c r="B186" s="95" t="s">
        <v>671</v>
      </c>
      <c r="C186" s="89">
        <v>2017</v>
      </c>
      <c r="D186" s="90" t="s">
        <v>44</v>
      </c>
      <c r="E186" s="90" t="s">
        <v>672</v>
      </c>
      <c r="F186" s="90" t="s">
        <v>283</v>
      </c>
      <c r="G186" s="91">
        <v>423</v>
      </c>
      <c r="H186" s="92"/>
      <c r="I186" s="93"/>
      <c r="J186" s="4"/>
      <c r="K186" s="96"/>
      <c r="L186" s="96"/>
      <c r="M186" s="4"/>
      <c r="N186" s="97" t="s">
        <v>673</v>
      </c>
      <c r="O186" s="4"/>
      <c r="P186" s="92"/>
      <c r="Q186" s="4"/>
      <c r="R186" s="90" t="s">
        <v>617</v>
      </c>
      <c r="S186" s="94"/>
      <c r="T186" s="94" t="s">
        <v>301</v>
      </c>
      <c r="U186" s="90" t="s">
        <v>283</v>
      </c>
      <c r="V186" s="153"/>
      <c r="W186" s="376"/>
      <c r="X186" s="508"/>
      <c r="Y186" s="40"/>
      <c r="AA186" s="40"/>
      <c r="AC186" s="40"/>
      <c r="AD186" s="549"/>
      <c r="AE186" s="40"/>
      <c r="AF186" s="40"/>
      <c r="AG186" s="40"/>
      <c r="AH186" s="40"/>
      <c r="AI186" s="277"/>
      <c r="AJ186" s="40"/>
      <c r="AK186" s="44"/>
      <c r="AL186" s="40"/>
      <c r="AM186" s="643"/>
      <c r="AN186" s="40"/>
      <c r="AO186" s="40"/>
      <c r="AP186" s="40"/>
      <c r="AQ186" s="40"/>
      <c r="AR186" s="40"/>
      <c r="AS186" s="40"/>
      <c r="AT186" s="40"/>
      <c r="AU186" s="40"/>
      <c r="AV186" s="40"/>
      <c r="AW186" s="40"/>
      <c r="AX186" s="40"/>
      <c r="AY186" s="44"/>
      <c r="AZ186" s="40"/>
      <c r="BA186" s="44"/>
      <c r="BB186" s="40"/>
      <c r="BC186" s="511"/>
      <c r="BD186" s="40"/>
      <c r="BE186" s="40"/>
      <c r="BF186" s="511"/>
      <c r="BG186" s="40"/>
      <c r="BH186" s="40"/>
      <c r="BI186" s="40"/>
      <c r="BJ186" s="40"/>
      <c r="BK186" s="622"/>
      <c r="BL186" s="40"/>
      <c r="BM186" s="40"/>
      <c r="BN186" s="511"/>
      <c r="BO186" s="40"/>
      <c r="BP186" s="40"/>
      <c r="BQ186" s="40"/>
      <c r="BR186" s="511"/>
      <c r="BS186" s="40"/>
      <c r="BT186" s="40"/>
      <c r="BU186" s="511"/>
      <c r="BV186" s="40"/>
      <c r="BW186" s="511"/>
      <c r="BX186" s="40"/>
      <c r="BZ186" s="511"/>
      <c r="CA186" s="40"/>
      <c r="CB186" s="40"/>
      <c r="CC186" s="40"/>
      <c r="CD186" s="40"/>
      <c r="CE186" s="509"/>
      <c r="CF186" s="40"/>
      <c r="CG186" s="511"/>
      <c r="CH186" s="40"/>
      <c r="CI186" s="44"/>
      <c r="CJ186" s="40"/>
      <c r="CK186" s="40"/>
      <c r="CL186" s="44"/>
      <c r="CM186" s="40"/>
      <c r="CN186" s="40"/>
      <c r="CO186" s="40"/>
      <c r="CP186" s="44"/>
      <c r="CQ186" s="40"/>
      <c r="CR186" s="40"/>
      <c r="CS186" s="40"/>
      <c r="CT186" s="40"/>
      <c r="CU186" s="40"/>
      <c r="CV186" s="40"/>
      <c r="CW186" s="40"/>
      <c r="CX186" s="44"/>
      <c r="CY186" s="40"/>
      <c r="CZ186" s="40"/>
      <c r="DA186" s="40"/>
      <c r="DB186" s="40"/>
      <c r="DC186" s="511"/>
      <c r="DD186" s="40"/>
      <c r="DE186" s="40"/>
      <c r="DF186" s="40"/>
      <c r="DG186" s="40"/>
      <c r="DH186" s="40"/>
      <c r="DI186" s="40"/>
      <c r="DJ186" s="40"/>
      <c r="DK186" s="40"/>
      <c r="DL186" s="40"/>
      <c r="DM186" s="40"/>
      <c r="DN186" s="40"/>
      <c r="DO186" s="511"/>
      <c r="DP186" s="40"/>
      <c r="DQ186" s="40"/>
      <c r="DR186" s="40"/>
      <c r="DS186" s="511"/>
      <c r="DT186" s="40"/>
      <c r="DU186" s="40"/>
      <c r="DV186" s="40"/>
      <c r="DW186" s="40"/>
      <c r="DX186" s="40"/>
      <c r="DY186" s="40"/>
      <c r="DZ186" s="40"/>
      <c r="EA186" s="509"/>
      <c r="EB186" s="40"/>
      <c r="EC186" s="511"/>
      <c r="ED186" s="44"/>
      <c r="EE186" s="40"/>
      <c r="EF186" s="40"/>
      <c r="EG186" s="40"/>
      <c r="EH186" s="40"/>
      <c r="EI186" s="44"/>
      <c r="EJ186" s="40"/>
      <c r="EK186" s="44"/>
      <c r="EL186" s="40"/>
      <c r="EM186" s="40"/>
      <c r="EN186" s="44"/>
      <c r="EO186" s="40"/>
      <c r="EP186" s="132"/>
      <c r="EQ186" s="40"/>
      <c r="ER186" s="40"/>
      <c r="ES186" s="40"/>
      <c r="ET186" s="40"/>
      <c r="EU186" s="40"/>
      <c r="EV186" s="40"/>
      <c r="EW186" s="511"/>
      <c r="EX186" s="44"/>
      <c r="EY186" s="40"/>
      <c r="EZ186" s="40"/>
      <c r="FA186" s="44"/>
      <c r="FB186" s="40"/>
      <c r="FC186" s="40"/>
      <c r="FD186" s="40"/>
      <c r="FE186" s="44"/>
      <c r="FF186" s="40"/>
      <c r="FG186" s="44"/>
      <c r="FH186" s="40"/>
      <c r="FI186" s="40"/>
      <c r="FJ186" s="44"/>
      <c r="FK186" s="40"/>
      <c r="FL186" s="40"/>
      <c r="FM186" s="40"/>
      <c r="FN186" s="605"/>
      <c r="FO186" s="40"/>
      <c r="FP186" s="511"/>
      <c r="FQ186" s="40"/>
      <c r="FR186" s="44"/>
      <c r="FS186" s="40"/>
      <c r="FT186" s="44"/>
      <c r="FU186" s="40"/>
      <c r="FV186" s="40"/>
      <c r="FW186" s="40"/>
      <c r="FX186" s="40"/>
      <c r="FY186" s="40"/>
      <c r="FZ186" s="44"/>
      <c r="GA186" s="40"/>
      <c r="GB186" s="511"/>
      <c r="GC186" s="40"/>
      <c r="GD186" s="40"/>
      <c r="GE186" s="40"/>
      <c r="GF186" s="511"/>
      <c r="GG186" s="40"/>
      <c r="GH186" s="509"/>
      <c r="GI186" s="40"/>
      <c r="GJ186" s="511"/>
      <c r="GK186" s="40"/>
      <c r="GL186" s="40"/>
      <c r="GM186" s="511"/>
      <c r="GN186" s="40"/>
      <c r="GO186" s="40"/>
      <c r="GP186" s="40"/>
      <c r="GQ186" s="40"/>
      <c r="GR186" s="40"/>
      <c r="GS186" s="509"/>
      <c r="GT186" s="40"/>
      <c r="GU186" s="511"/>
      <c r="GV186" s="44"/>
      <c r="GW186" s="40"/>
      <c r="GX186" s="40"/>
      <c r="GY186" s="44"/>
      <c r="GZ186" s="40"/>
      <c r="HA186" s="40"/>
      <c r="HB186" s="40"/>
      <c r="HC186" s="40"/>
      <c r="HD186" s="40"/>
      <c r="HE186" s="40"/>
      <c r="HF186" s="40"/>
      <c r="HG186" s="40"/>
      <c r="HH186" s="511"/>
      <c r="HI186" s="40"/>
      <c r="HJ186" s="40"/>
      <c r="HK186" s="40"/>
      <c r="HL186" s="40"/>
      <c r="HM186" s="40"/>
      <c r="HN186" s="40"/>
      <c r="HO186" s="511"/>
      <c r="HP186" s="44"/>
      <c r="HQ186" s="40"/>
      <c r="HR186" s="40"/>
      <c r="HS186" s="40"/>
      <c r="HT186" s="44"/>
      <c r="HU186" s="40"/>
      <c r="HV186" s="40"/>
      <c r="HW186" s="40"/>
      <c r="HX186" s="40"/>
      <c r="HY186" s="44"/>
      <c r="HZ186" s="40"/>
      <c r="IA186" s="509"/>
      <c r="IB186" s="511"/>
      <c r="IC186" s="40"/>
      <c r="ID186" s="40"/>
      <c r="IE186" s="40"/>
      <c r="IF186" s="40"/>
      <c r="IG186" s="40"/>
      <c r="IH186" s="40"/>
      <c r="II186" s="40"/>
      <c r="IJ186" s="40"/>
      <c r="IK186" s="509"/>
      <c r="IL186" s="511"/>
      <c r="IM186" s="40"/>
      <c r="IN186" s="40"/>
      <c r="IO186" s="40"/>
      <c r="IP186" s="40"/>
      <c r="IQ186" s="40"/>
      <c r="IR186" s="40"/>
      <c r="IS186" s="509"/>
      <c r="IT186" s="40"/>
      <c r="IU186" s="40"/>
      <c r="IV186" s="511"/>
      <c r="IW186" s="40"/>
      <c r="IX186" s="40"/>
      <c r="IY186" s="44"/>
      <c r="IZ186" s="40"/>
      <c r="JA186" s="40"/>
      <c r="JB186" s="44"/>
      <c r="JC186" s="40"/>
      <c r="JD186" s="40"/>
      <c r="JE186" s="40"/>
      <c r="JF186" s="44"/>
      <c r="JG186" s="40"/>
      <c r="JH186" s="511"/>
      <c r="JI186" s="40"/>
      <c r="JJ186" s="40"/>
      <c r="JK186" s="40"/>
      <c r="JL186" s="40"/>
      <c r="JM186" s="511"/>
      <c r="JN186" s="40"/>
      <c r="JO186" s="513"/>
      <c r="JP186" s="509"/>
      <c r="JQ186" s="511"/>
      <c r="JR186" s="436"/>
      <c r="JS186" s="40"/>
      <c r="JT186" s="40"/>
      <c r="JU186" s="40"/>
      <c r="JV186" s="40"/>
      <c r="JW186" s="40"/>
      <c r="JX186" s="40"/>
      <c r="JY186" s="40"/>
      <c r="JZ186" s="40"/>
      <c r="KA186" s="40"/>
      <c r="KB186" s="40"/>
      <c r="KC186" s="40"/>
      <c r="KD186" s="511"/>
      <c r="KE186" s="40"/>
      <c r="KF186" s="40"/>
      <c r="KG186" s="40"/>
      <c r="KH186" s="511"/>
      <c r="KI186" s="40"/>
      <c r="KJ186" s="40"/>
      <c r="KK186" s="40"/>
      <c r="KL186" s="40"/>
      <c r="KM186" s="511"/>
      <c r="KN186" s="40"/>
      <c r="KO186" s="40"/>
      <c r="KP186" s="40"/>
      <c r="KQ186" s="511"/>
      <c r="KR186" s="40"/>
      <c r="KS186" s="40"/>
      <c r="KT186" s="40"/>
      <c r="KU186" s="565"/>
      <c r="KV186" s="511"/>
      <c r="KW186" s="40"/>
      <c r="KX186" s="40"/>
      <c r="KY186" s="40"/>
      <c r="KZ186" s="40"/>
      <c r="LA186" s="40"/>
      <c r="LB186" s="511"/>
      <c r="LC186" s="40"/>
      <c r="LD186" s="40"/>
      <c r="LE186" s="40"/>
      <c r="LF186" s="44"/>
      <c r="LG186" s="40"/>
      <c r="LH186" s="40"/>
      <c r="LI186" s="40"/>
      <c r="LJ186" s="511"/>
      <c r="LK186" s="40"/>
      <c r="LL186" s="40"/>
      <c r="LM186" s="40"/>
      <c r="LN186" s="40"/>
      <c r="LO186" s="40"/>
      <c r="LP186" s="40"/>
      <c r="LQ186" s="40"/>
      <c r="LR186" s="40"/>
      <c r="LS186" s="40"/>
      <c r="LT186" s="40"/>
      <c r="LU186" s="40"/>
      <c r="LV186" s="40"/>
      <c r="LW186" s="40"/>
      <c r="LX186" s="40"/>
      <c r="LY186" s="511"/>
      <c r="LZ186" s="40"/>
      <c r="MA186" s="40"/>
      <c r="MB186" s="40"/>
      <c r="MC186" s="40"/>
      <c r="MD186" s="40"/>
      <c r="ME186" s="511"/>
      <c r="MF186" s="40"/>
      <c r="MG186" s="40"/>
      <c r="MH186" s="40"/>
      <c r="MI186" s="40"/>
      <c r="MJ186" s="511"/>
      <c r="MK186" s="40"/>
      <c r="ML186" s="40"/>
      <c r="MM186" s="40"/>
      <c r="MN186" s="40"/>
      <c r="MO186" s="40"/>
      <c r="MP186" s="40"/>
      <c r="MQ186" s="163"/>
      <c r="MR186" s="40"/>
      <c r="MS186" s="40"/>
      <c r="MT186" s="40"/>
      <c r="MU186" s="40"/>
      <c r="MV186" s="40"/>
      <c r="MW186" s="40"/>
      <c r="MX186" s="40"/>
      <c r="MY186" s="40"/>
      <c r="MZ186" s="40"/>
      <c r="NA186" s="34"/>
      <c r="NB186" s="34"/>
      <c r="NC186" s="34" t="s">
        <v>1211</v>
      </c>
      <c r="ND186" s="34"/>
    </row>
    <row r="187" spans="1:368">
      <c r="A187" s="1248">
        <v>146</v>
      </c>
      <c r="B187" s="95" t="s">
        <v>674</v>
      </c>
      <c r="C187" s="89">
        <v>2017</v>
      </c>
      <c r="D187" s="90" t="s">
        <v>73</v>
      </c>
      <c r="E187" s="90" t="s">
        <v>672</v>
      </c>
      <c r="F187" s="90" t="s">
        <v>283</v>
      </c>
      <c r="G187" s="91">
        <v>421</v>
      </c>
      <c r="H187" s="92"/>
      <c r="I187" s="93"/>
      <c r="J187" s="4"/>
      <c r="K187" s="96"/>
      <c r="L187" s="96"/>
      <c r="M187" s="4"/>
      <c r="N187" s="4"/>
      <c r="O187" s="4"/>
      <c r="P187" s="92"/>
      <c r="Q187" s="4"/>
      <c r="R187" s="90" t="s">
        <v>617</v>
      </c>
      <c r="S187" s="94"/>
      <c r="T187" s="94" t="s">
        <v>301</v>
      </c>
      <c r="U187" s="90" t="s">
        <v>283</v>
      </c>
      <c r="V187" s="153"/>
      <c r="W187" s="376"/>
      <c r="X187" s="508"/>
      <c r="Y187" s="40"/>
      <c r="AA187" s="40"/>
      <c r="AC187" s="40"/>
      <c r="AD187" s="549"/>
      <c r="AE187" s="40"/>
      <c r="AF187" s="40"/>
      <c r="AG187" s="40"/>
      <c r="AH187" s="40"/>
      <c r="AI187" s="277"/>
      <c r="AJ187" s="40"/>
      <c r="AK187" s="44"/>
      <c r="AL187" s="40"/>
      <c r="AM187" s="643"/>
      <c r="AN187" s="40"/>
      <c r="AO187" s="40"/>
      <c r="AP187" s="40"/>
      <c r="AQ187" s="40"/>
      <c r="AR187" s="40"/>
      <c r="AS187" s="40"/>
      <c r="AT187" s="40"/>
      <c r="AU187" s="40"/>
      <c r="AV187" s="40"/>
      <c r="AW187" s="40"/>
      <c r="AX187" s="40"/>
      <c r="AY187" s="44"/>
      <c r="AZ187" s="40"/>
      <c r="BA187" s="44"/>
      <c r="BB187" s="40"/>
      <c r="BC187" s="511"/>
      <c r="BD187" s="40"/>
      <c r="BE187" s="40"/>
      <c r="BF187" s="511"/>
      <c r="BG187" s="40"/>
      <c r="BH187" s="40"/>
      <c r="BI187" s="40"/>
      <c r="BJ187" s="40"/>
      <c r="BK187" s="622"/>
      <c r="BL187" s="40"/>
      <c r="BM187" s="40"/>
      <c r="BN187" s="511"/>
      <c r="BO187" s="40"/>
      <c r="BP187" s="40"/>
      <c r="BQ187" s="40"/>
      <c r="BR187" s="511"/>
      <c r="BS187" s="40"/>
      <c r="BT187" s="40"/>
      <c r="BU187" s="511"/>
      <c r="BV187" s="40"/>
      <c r="BW187" s="511"/>
      <c r="BX187" s="40"/>
      <c r="BZ187" s="511"/>
      <c r="CA187" s="40"/>
      <c r="CB187" s="40"/>
      <c r="CC187" s="40"/>
      <c r="CD187" s="40"/>
      <c r="CE187" s="509"/>
      <c r="CF187" s="40"/>
      <c r="CG187" s="511"/>
      <c r="CH187" s="40"/>
      <c r="CI187" s="44"/>
      <c r="CJ187" s="40"/>
      <c r="CK187" s="40"/>
      <c r="CL187" s="44"/>
      <c r="CM187" s="40"/>
      <c r="CN187" s="40"/>
      <c r="CO187" s="40"/>
      <c r="CP187" s="44"/>
      <c r="CQ187" s="40"/>
      <c r="CR187" s="40"/>
      <c r="CS187" s="40"/>
      <c r="CT187" s="40"/>
      <c r="CU187" s="40"/>
      <c r="CV187" s="40"/>
      <c r="CW187" s="40"/>
      <c r="CX187" s="44"/>
      <c r="CY187" s="40"/>
      <c r="CZ187" s="40"/>
      <c r="DA187" s="40"/>
      <c r="DB187" s="40"/>
      <c r="DC187" s="511"/>
      <c r="DD187" s="40"/>
      <c r="DE187" s="40"/>
      <c r="DF187" s="40"/>
      <c r="DG187" s="40"/>
      <c r="DH187" s="40"/>
      <c r="DI187" s="40"/>
      <c r="DJ187" s="40"/>
      <c r="DK187" s="40"/>
      <c r="DL187" s="40"/>
      <c r="DM187" s="40"/>
      <c r="DN187" s="40"/>
      <c r="DO187" s="511"/>
      <c r="DP187" s="40"/>
      <c r="DQ187" s="40"/>
      <c r="DR187" s="40"/>
      <c r="DS187" s="511"/>
      <c r="DT187" s="40"/>
      <c r="DU187" s="40"/>
      <c r="DV187" s="40"/>
      <c r="DW187" s="40"/>
      <c r="DX187" s="40"/>
      <c r="DY187" s="40"/>
      <c r="DZ187" s="40"/>
      <c r="EA187" s="509"/>
      <c r="EB187" s="40"/>
      <c r="EC187" s="511"/>
      <c r="ED187" s="44"/>
      <c r="EE187" s="40"/>
      <c r="EF187" s="40"/>
      <c r="EG187" s="40"/>
      <c r="EH187" s="40"/>
      <c r="EI187" s="44"/>
      <c r="EJ187" s="40"/>
      <c r="EK187" s="44"/>
      <c r="EL187" s="40"/>
      <c r="EM187" s="40"/>
      <c r="EN187" s="44"/>
      <c r="EO187" s="40"/>
      <c r="EP187" s="132"/>
      <c r="EQ187" s="40"/>
      <c r="ER187" s="40"/>
      <c r="ES187" s="40"/>
      <c r="ET187" s="40"/>
      <c r="EU187" s="40"/>
      <c r="EV187" s="40"/>
      <c r="EW187" s="511"/>
      <c r="EX187" s="44"/>
      <c r="EY187" s="40"/>
      <c r="EZ187" s="40"/>
      <c r="FA187" s="44"/>
      <c r="FB187" s="40"/>
      <c r="FC187" s="40"/>
      <c r="FD187" s="40"/>
      <c r="FE187" s="44"/>
      <c r="FF187" s="40"/>
      <c r="FG187" s="44"/>
      <c r="FH187" s="40"/>
      <c r="FI187" s="40"/>
      <c r="FJ187" s="44"/>
      <c r="FK187" s="40"/>
      <c r="FL187" s="40"/>
      <c r="FM187" s="40"/>
      <c r="FN187" s="605"/>
      <c r="FO187" s="40"/>
      <c r="FP187" s="511"/>
      <c r="FQ187" s="40"/>
      <c r="FR187" s="44"/>
      <c r="FS187" s="40"/>
      <c r="FT187" s="44"/>
      <c r="FU187" s="40"/>
      <c r="FV187" s="40"/>
      <c r="FW187" s="40"/>
      <c r="FX187" s="40"/>
      <c r="FY187" s="40"/>
      <c r="FZ187" s="44"/>
      <c r="GA187" s="40"/>
      <c r="GB187" s="511"/>
      <c r="GC187" s="40"/>
      <c r="GD187" s="40"/>
      <c r="GE187" s="40"/>
      <c r="GF187" s="511"/>
      <c r="GG187" s="40"/>
      <c r="GH187" s="509"/>
      <c r="GI187" s="40"/>
      <c r="GJ187" s="511"/>
      <c r="GK187" s="40"/>
      <c r="GL187" s="40"/>
      <c r="GM187" s="511"/>
      <c r="GN187" s="40"/>
      <c r="GO187" s="40"/>
      <c r="GP187" s="40"/>
      <c r="GQ187" s="40"/>
      <c r="GR187" s="40"/>
      <c r="GS187" s="509"/>
      <c r="GT187" s="40"/>
      <c r="GU187" s="511"/>
      <c r="GV187" s="44"/>
      <c r="GW187" s="40"/>
      <c r="GX187" s="40"/>
      <c r="GY187" s="44"/>
      <c r="GZ187" s="40"/>
      <c r="HA187" s="40"/>
      <c r="HB187" s="40"/>
      <c r="HC187" s="40"/>
      <c r="HD187" s="40"/>
      <c r="HE187" s="40"/>
      <c r="HF187" s="40"/>
      <c r="HG187" s="40"/>
      <c r="HH187" s="511"/>
      <c r="HI187" s="40"/>
      <c r="HJ187" s="40"/>
      <c r="HK187" s="40"/>
      <c r="HL187" s="40"/>
      <c r="HM187" s="40"/>
      <c r="HN187" s="40"/>
      <c r="HO187" s="511"/>
      <c r="HP187" s="44"/>
      <c r="HQ187" s="40"/>
      <c r="HR187" s="40"/>
      <c r="HS187" s="40"/>
      <c r="HT187" s="44"/>
      <c r="HU187" s="40"/>
      <c r="HV187" s="40"/>
      <c r="HW187" s="40"/>
      <c r="HX187" s="40"/>
      <c r="HY187" s="44"/>
      <c r="HZ187" s="40"/>
      <c r="IA187" s="509"/>
      <c r="IB187" s="511"/>
      <c r="IC187" s="40"/>
      <c r="ID187" s="40"/>
      <c r="IE187" s="40"/>
      <c r="IF187" s="40"/>
      <c r="IG187" s="40"/>
      <c r="IH187" s="40"/>
      <c r="II187" s="40"/>
      <c r="IJ187" s="40"/>
      <c r="IK187" s="509"/>
      <c r="IL187" s="511"/>
      <c r="IM187" s="40"/>
      <c r="IN187" s="40"/>
      <c r="IO187" s="40"/>
      <c r="IP187" s="40"/>
      <c r="IQ187" s="40"/>
      <c r="IR187" s="40"/>
      <c r="IS187" s="509"/>
      <c r="IT187" s="40"/>
      <c r="IU187" s="40"/>
      <c r="IV187" s="511"/>
      <c r="IW187" s="40"/>
      <c r="IX187" s="40"/>
      <c r="IY187" s="44"/>
      <c r="IZ187" s="40"/>
      <c r="JA187" s="40"/>
      <c r="JB187" s="44"/>
      <c r="JC187" s="40"/>
      <c r="JD187" s="40"/>
      <c r="JE187" s="40"/>
      <c r="JF187" s="44"/>
      <c r="JG187" s="40"/>
      <c r="JH187" s="511"/>
      <c r="JI187" s="40"/>
      <c r="JJ187" s="40"/>
      <c r="JK187" s="40"/>
      <c r="JL187" s="40"/>
      <c r="JM187" s="511"/>
      <c r="JN187" s="40"/>
      <c r="JO187" s="513"/>
      <c r="JP187" s="509"/>
      <c r="JQ187" s="511"/>
      <c r="JR187" s="436"/>
      <c r="JS187" s="40"/>
      <c r="JT187" s="40"/>
      <c r="JU187" s="40"/>
      <c r="JV187" s="40"/>
      <c r="JW187" s="40"/>
      <c r="JX187" s="40"/>
      <c r="JY187" s="40"/>
      <c r="JZ187" s="40"/>
      <c r="KA187" s="40"/>
      <c r="KB187" s="40"/>
      <c r="KC187" s="40"/>
      <c r="KD187" s="511"/>
      <c r="KE187" s="40"/>
      <c r="KF187" s="40"/>
      <c r="KG187" s="40"/>
      <c r="KH187" s="511"/>
      <c r="KI187" s="40"/>
      <c r="KJ187" s="40"/>
      <c r="KK187" s="40"/>
      <c r="KL187" s="40"/>
      <c r="KM187" s="511"/>
      <c r="KN187" s="40"/>
      <c r="KO187" s="40"/>
      <c r="KP187" s="40"/>
      <c r="KQ187" s="511"/>
      <c r="KR187" s="40"/>
      <c r="KS187" s="40"/>
      <c r="KT187" s="40"/>
      <c r="KU187" s="565"/>
      <c r="KV187" s="511"/>
      <c r="KW187" s="40"/>
      <c r="KX187" s="40"/>
      <c r="KY187" s="40"/>
      <c r="KZ187" s="40"/>
      <c r="LA187" s="40"/>
      <c r="LB187" s="511"/>
      <c r="LC187" s="40"/>
      <c r="LD187" s="40"/>
      <c r="LE187" s="40"/>
      <c r="LF187" s="44"/>
      <c r="LG187" s="40"/>
      <c r="LH187" s="40"/>
      <c r="LI187" s="40"/>
      <c r="LJ187" s="511"/>
      <c r="LK187" s="40"/>
      <c r="LL187" s="40"/>
      <c r="LM187" s="40"/>
      <c r="LN187" s="40"/>
      <c r="LO187" s="40"/>
      <c r="LP187" s="40"/>
      <c r="LQ187" s="40"/>
      <c r="LR187" s="40"/>
      <c r="LS187" s="40"/>
      <c r="LT187" s="40"/>
      <c r="LU187" s="40"/>
      <c r="LV187" s="40"/>
      <c r="LW187" s="40"/>
      <c r="LX187" s="40"/>
      <c r="LY187" s="511"/>
      <c r="LZ187" s="40"/>
      <c r="MA187" s="40"/>
      <c r="MB187" s="40"/>
      <c r="MC187" s="40"/>
      <c r="MD187" s="40"/>
      <c r="ME187" s="511"/>
      <c r="MF187" s="40"/>
      <c r="MG187" s="40"/>
      <c r="MH187" s="40"/>
      <c r="MI187" s="40"/>
      <c r="MJ187" s="511"/>
      <c r="MK187" s="40"/>
      <c r="ML187" s="40"/>
      <c r="MM187" s="40"/>
      <c r="MN187" s="40"/>
      <c r="MO187" s="40"/>
      <c r="MP187" s="40"/>
      <c r="MQ187" s="163"/>
      <c r="MR187" s="40"/>
      <c r="MS187" s="40"/>
      <c r="MT187" s="40"/>
      <c r="MU187" s="40"/>
      <c r="MV187" s="40"/>
      <c r="MW187" s="40"/>
      <c r="MX187" s="40"/>
      <c r="MY187" s="40"/>
      <c r="MZ187" s="40"/>
      <c r="NA187" s="34"/>
      <c r="NB187" s="34"/>
      <c r="NC187" s="34" t="s">
        <v>1212</v>
      </c>
      <c r="ND187" s="34"/>
    </row>
    <row r="188" spans="1:368">
      <c r="A188" s="1248">
        <v>147</v>
      </c>
      <c r="B188" s="95" t="s">
        <v>675</v>
      </c>
      <c r="C188" s="89">
        <v>2017</v>
      </c>
      <c r="D188" s="90" t="s">
        <v>22</v>
      </c>
      <c r="E188" s="90" t="s">
        <v>23</v>
      </c>
      <c r="F188" s="90" t="s">
        <v>24</v>
      </c>
      <c r="G188" s="91">
        <v>69</v>
      </c>
      <c r="H188" s="92"/>
      <c r="I188" s="93"/>
      <c r="J188" s="4"/>
      <c r="K188" s="96"/>
      <c r="L188" s="96" t="s">
        <v>46</v>
      </c>
      <c r="M188" s="4" t="s">
        <v>39</v>
      </c>
      <c r="N188" s="4" t="s">
        <v>676</v>
      </c>
      <c r="O188" s="4" t="s">
        <v>677</v>
      </c>
      <c r="P188" s="92"/>
      <c r="Q188" s="4" t="s">
        <v>678</v>
      </c>
      <c r="R188" s="90" t="s">
        <v>617</v>
      </c>
      <c r="S188" s="94"/>
      <c r="T188" s="94" t="s">
        <v>301</v>
      </c>
      <c r="U188" s="90" t="s">
        <v>89</v>
      </c>
      <c r="V188" s="153"/>
      <c r="W188" s="376"/>
      <c r="X188" s="508"/>
      <c r="Y188" s="40"/>
      <c r="AA188" s="40"/>
      <c r="AC188" s="40"/>
      <c r="AD188" s="549"/>
      <c r="AE188" s="40"/>
      <c r="AF188" s="40"/>
      <c r="AG188" s="40"/>
      <c r="AH188" s="40"/>
      <c r="AI188" s="277"/>
      <c r="AJ188" s="40"/>
      <c r="AK188" s="44"/>
      <c r="AL188" s="40"/>
      <c r="AM188" s="643"/>
      <c r="AN188" s="40"/>
      <c r="AO188" s="40"/>
      <c r="AP188" s="40"/>
      <c r="AQ188" s="40"/>
      <c r="AR188" s="40"/>
      <c r="AS188" s="40"/>
      <c r="AT188" s="40"/>
      <c r="AU188" s="40"/>
      <c r="AV188" s="40"/>
      <c r="AW188" s="40"/>
      <c r="AX188" s="40"/>
      <c r="AY188" s="44"/>
      <c r="AZ188" s="40"/>
      <c r="BA188" s="44"/>
      <c r="BB188" s="40"/>
      <c r="BC188" s="511"/>
      <c r="BD188" s="40"/>
      <c r="BE188" s="40"/>
      <c r="BF188" s="511"/>
      <c r="BG188" s="40"/>
      <c r="BH188" s="40"/>
      <c r="BI188" s="40"/>
      <c r="BJ188" s="40"/>
      <c r="BK188" s="622"/>
      <c r="BL188" s="40"/>
      <c r="BM188" s="40"/>
      <c r="BN188" s="511"/>
      <c r="BO188" s="40"/>
      <c r="BP188" s="40"/>
      <c r="BQ188" s="40"/>
      <c r="BR188" s="511"/>
      <c r="BS188" s="40"/>
      <c r="BT188" s="40"/>
      <c r="BU188" s="511"/>
      <c r="BV188" s="40"/>
      <c r="BW188" s="511"/>
      <c r="BX188" s="40"/>
      <c r="BZ188" s="511"/>
      <c r="CA188" s="40"/>
      <c r="CB188" s="40"/>
      <c r="CC188" s="40"/>
      <c r="CD188" s="40"/>
      <c r="CE188" s="509"/>
      <c r="CF188" s="40"/>
      <c r="CG188" s="511"/>
      <c r="CH188" s="40"/>
      <c r="CI188" s="44"/>
      <c r="CJ188" s="40"/>
      <c r="CK188" s="40"/>
      <c r="CL188" s="44"/>
      <c r="CM188" s="40"/>
      <c r="CN188" s="40"/>
      <c r="CO188" s="40"/>
      <c r="CP188" s="44"/>
      <c r="CQ188" s="40"/>
      <c r="CR188" s="40"/>
      <c r="CS188" s="40"/>
      <c r="CT188" s="40"/>
      <c r="CU188" s="40"/>
      <c r="CV188" s="40"/>
      <c r="CW188" s="40"/>
      <c r="CX188" s="44"/>
      <c r="CY188" s="40"/>
      <c r="CZ188" s="40"/>
      <c r="DA188" s="40"/>
      <c r="DB188" s="40"/>
      <c r="DC188" s="511"/>
      <c r="DD188" s="40"/>
      <c r="DE188" s="40"/>
      <c r="DF188" s="40"/>
      <c r="DG188" s="40"/>
      <c r="DH188" s="40"/>
      <c r="DI188" s="40"/>
      <c r="DJ188" s="40"/>
      <c r="DK188" s="40"/>
      <c r="DL188" s="40"/>
      <c r="DM188" s="40"/>
      <c r="DN188" s="40"/>
      <c r="DO188" s="511"/>
      <c r="DP188" s="40"/>
      <c r="DQ188" s="40"/>
      <c r="DR188" s="40"/>
      <c r="DS188" s="511"/>
      <c r="DT188" s="40"/>
      <c r="DU188" s="40"/>
      <c r="DV188" s="40"/>
      <c r="DW188" s="40"/>
      <c r="DX188" s="40"/>
      <c r="DY188" s="40"/>
      <c r="DZ188" s="40"/>
      <c r="EA188" s="509"/>
      <c r="EB188" s="40"/>
      <c r="EC188" s="511"/>
      <c r="ED188" s="44"/>
      <c r="EE188" s="40"/>
      <c r="EF188" s="40"/>
      <c r="EG188" s="40"/>
      <c r="EH188" s="40"/>
      <c r="EI188" s="44"/>
      <c r="EJ188" s="40"/>
      <c r="EK188" s="44"/>
      <c r="EL188" s="40"/>
      <c r="EM188" s="40"/>
      <c r="EN188" s="44"/>
      <c r="EO188" s="40"/>
      <c r="EP188" s="132"/>
      <c r="EQ188" s="40"/>
      <c r="ER188" s="40"/>
      <c r="ES188" s="40"/>
      <c r="ET188" s="40"/>
      <c r="EU188" s="40"/>
      <c r="EV188" s="40"/>
      <c r="EW188" s="511"/>
      <c r="EX188" s="44"/>
      <c r="EY188" s="40"/>
      <c r="EZ188" s="40"/>
      <c r="FA188" s="44"/>
      <c r="FB188" s="40"/>
      <c r="FC188" s="40"/>
      <c r="FD188" s="40"/>
      <c r="FE188" s="44"/>
      <c r="FF188" s="40"/>
      <c r="FG188" s="44"/>
      <c r="FH188" s="40"/>
      <c r="FI188" s="40"/>
      <c r="FJ188" s="44"/>
      <c r="FK188" s="40"/>
      <c r="FL188" s="40"/>
      <c r="FM188" s="40"/>
      <c r="FN188" s="605"/>
      <c r="FO188" s="40"/>
      <c r="FP188" s="511"/>
      <c r="FQ188" s="40"/>
      <c r="FR188" s="44"/>
      <c r="FS188" s="40"/>
      <c r="FT188" s="44"/>
      <c r="FU188" s="40"/>
      <c r="FV188" s="40"/>
      <c r="FW188" s="40"/>
      <c r="FX188" s="40"/>
      <c r="FY188" s="40"/>
      <c r="FZ188" s="44"/>
      <c r="GA188" s="40"/>
      <c r="GB188" s="511"/>
      <c r="GC188" s="40"/>
      <c r="GD188" s="40"/>
      <c r="GE188" s="40"/>
      <c r="GF188" s="511"/>
      <c r="GG188" s="40"/>
      <c r="GH188" s="509"/>
      <c r="GI188" s="40"/>
      <c r="GJ188" s="511"/>
      <c r="GK188" s="40"/>
      <c r="GL188" s="40"/>
      <c r="GM188" s="511"/>
      <c r="GN188" s="40"/>
      <c r="GO188" s="40"/>
      <c r="GP188" s="40"/>
      <c r="GQ188" s="40"/>
      <c r="GR188" s="40"/>
      <c r="GS188" s="509"/>
      <c r="GT188" s="40"/>
      <c r="GU188" s="511"/>
      <c r="GV188" s="44"/>
      <c r="GW188" s="40"/>
      <c r="GX188" s="40"/>
      <c r="GY188" s="44"/>
      <c r="GZ188" s="40"/>
      <c r="HA188" s="40"/>
      <c r="HB188" s="40"/>
      <c r="HC188" s="40"/>
      <c r="HD188" s="40"/>
      <c r="HE188" s="40"/>
      <c r="HF188" s="40"/>
      <c r="HG188" s="40"/>
      <c r="HH188" s="511"/>
      <c r="HI188" s="40"/>
      <c r="HJ188" s="40"/>
      <c r="HK188" s="40"/>
      <c r="HL188" s="40"/>
      <c r="HM188" s="40"/>
      <c r="HN188" s="40"/>
      <c r="HO188" s="511"/>
      <c r="HP188" s="44"/>
      <c r="HQ188" s="40"/>
      <c r="HR188" s="40"/>
      <c r="HS188" s="40"/>
      <c r="HT188" s="44"/>
      <c r="HU188" s="40"/>
      <c r="HV188" s="40"/>
      <c r="HW188" s="40"/>
      <c r="HX188" s="40"/>
      <c r="HY188" s="44"/>
      <c r="HZ188" s="40"/>
      <c r="IA188" s="509"/>
      <c r="IB188" s="511"/>
      <c r="IC188" s="40"/>
      <c r="ID188" s="40"/>
      <c r="IE188" s="40"/>
      <c r="IF188" s="40"/>
      <c r="IG188" s="40"/>
      <c r="IH188" s="40"/>
      <c r="II188" s="40"/>
      <c r="IJ188" s="40"/>
      <c r="IK188" s="509"/>
      <c r="IL188" s="511"/>
      <c r="IM188" s="40"/>
      <c r="IN188" s="40"/>
      <c r="IO188" s="40"/>
      <c r="IP188" s="40"/>
      <c r="IQ188" s="40"/>
      <c r="IR188" s="40"/>
      <c r="IS188" s="509"/>
      <c r="IT188" s="40"/>
      <c r="IU188" s="40"/>
      <c r="IV188" s="511"/>
      <c r="IW188" s="40"/>
      <c r="IX188" s="40"/>
      <c r="IY188" s="44"/>
      <c r="IZ188" s="40"/>
      <c r="JA188" s="40"/>
      <c r="JB188" s="44"/>
      <c r="JC188" s="40"/>
      <c r="JD188" s="40"/>
      <c r="JE188" s="40"/>
      <c r="JF188" s="44"/>
      <c r="JG188" s="40"/>
      <c r="JH188" s="511"/>
      <c r="JI188" s="40"/>
      <c r="JJ188" s="40"/>
      <c r="JK188" s="40"/>
      <c r="JL188" s="40"/>
      <c r="JM188" s="511"/>
      <c r="JN188" s="40"/>
      <c r="JO188" s="513"/>
      <c r="JP188" s="509"/>
      <c r="JQ188" s="511"/>
      <c r="JR188" s="436"/>
      <c r="JS188" s="40"/>
      <c r="JT188" s="40"/>
      <c r="JU188" s="40"/>
      <c r="JV188" s="40"/>
      <c r="JW188" s="40"/>
      <c r="JX188" s="40"/>
      <c r="JY188" s="40"/>
      <c r="JZ188" s="40"/>
      <c r="KA188" s="40"/>
      <c r="KB188" s="40"/>
      <c r="KC188" s="40"/>
      <c r="KD188" s="511"/>
      <c r="KE188" s="40"/>
      <c r="KF188" s="40"/>
      <c r="KG188" s="40"/>
      <c r="KH188" s="511"/>
      <c r="KI188" s="40"/>
      <c r="KJ188" s="40"/>
      <c r="KK188" s="40"/>
      <c r="KL188" s="40"/>
      <c r="KM188" s="511"/>
      <c r="KN188" s="40"/>
      <c r="KO188" s="40"/>
      <c r="KP188" s="40"/>
      <c r="KQ188" s="511"/>
      <c r="KR188" s="40"/>
      <c r="KS188" s="40"/>
      <c r="KT188" s="40"/>
      <c r="KU188" s="565"/>
      <c r="KV188" s="511"/>
      <c r="KW188" s="40"/>
      <c r="KX188" s="40"/>
      <c r="KY188" s="40"/>
      <c r="KZ188" s="40"/>
      <c r="LA188" s="40"/>
      <c r="LB188" s="511"/>
      <c r="LC188" s="40"/>
      <c r="LD188" s="40"/>
      <c r="LE188" s="40"/>
      <c r="LF188" s="44"/>
      <c r="LG188" s="40"/>
      <c r="LH188" s="40"/>
      <c r="LI188" s="40"/>
      <c r="LJ188" s="511"/>
      <c r="LK188" s="40"/>
      <c r="LL188" s="40"/>
      <c r="LM188" s="40"/>
      <c r="LN188" s="40"/>
      <c r="LO188" s="40"/>
      <c r="LP188" s="40"/>
      <c r="LQ188" s="40"/>
      <c r="LR188" s="40"/>
      <c r="LS188" s="40"/>
      <c r="LT188" s="40"/>
      <c r="LU188" s="40"/>
      <c r="LV188" s="40"/>
      <c r="LW188" s="40"/>
      <c r="LX188" s="40"/>
      <c r="LY188" s="511"/>
      <c r="LZ188" s="40"/>
      <c r="MA188" s="40"/>
      <c r="MB188" s="40"/>
      <c r="MC188" s="40"/>
      <c r="MD188" s="40"/>
      <c r="ME188" s="511"/>
      <c r="MF188" s="40"/>
      <c r="MG188" s="40"/>
      <c r="MH188" s="40"/>
      <c r="MI188" s="40"/>
      <c r="MJ188" s="511"/>
      <c r="MK188" s="40"/>
      <c r="ML188" s="40"/>
      <c r="MM188" s="40"/>
      <c r="MN188" s="40"/>
      <c r="MO188" s="40"/>
      <c r="MP188" s="40"/>
      <c r="MQ188" s="163"/>
      <c r="MR188" s="40"/>
      <c r="MS188" s="40"/>
      <c r="MT188" s="40"/>
      <c r="MU188" s="40"/>
      <c r="MV188" s="40"/>
      <c r="MW188" s="40"/>
      <c r="MX188" s="40"/>
      <c r="MY188" s="40"/>
      <c r="MZ188" s="40"/>
      <c r="NA188" s="34"/>
      <c r="NB188" s="34"/>
      <c r="NC188" s="34" t="s">
        <v>1213</v>
      </c>
      <c r="ND188" s="34"/>
    </row>
    <row r="189" spans="1:368">
      <c r="A189" s="1248">
        <v>148</v>
      </c>
      <c r="B189" s="95" t="s">
        <v>679</v>
      </c>
      <c r="C189" s="89">
        <v>2017</v>
      </c>
      <c r="D189" s="90" t="s">
        <v>223</v>
      </c>
      <c r="E189" s="90" t="s">
        <v>23</v>
      </c>
      <c r="F189" s="90" t="s">
        <v>24</v>
      </c>
      <c r="G189" s="91">
        <v>192</v>
      </c>
      <c r="H189" s="92"/>
      <c r="I189" s="93"/>
      <c r="J189" s="4" t="s">
        <v>680</v>
      </c>
      <c r="K189" s="96"/>
      <c r="L189" s="96"/>
      <c r="M189" s="4"/>
      <c r="N189" s="4" t="s">
        <v>454</v>
      </c>
      <c r="O189" s="4"/>
      <c r="P189" s="92"/>
      <c r="Q189" s="4"/>
      <c r="R189" s="90" t="s">
        <v>617</v>
      </c>
      <c r="S189" s="94"/>
      <c r="T189" s="94" t="s">
        <v>301</v>
      </c>
      <c r="U189" s="90" t="s">
        <v>227</v>
      </c>
      <c r="V189" s="153"/>
      <c r="W189" s="376"/>
      <c r="X189" s="508"/>
      <c r="Y189" s="40"/>
      <c r="AA189" s="40"/>
      <c r="AC189" s="40"/>
      <c r="AD189" s="549"/>
      <c r="AE189" s="40"/>
      <c r="AF189" s="40"/>
      <c r="AG189" s="40"/>
      <c r="AH189" s="40"/>
      <c r="AI189" s="277"/>
      <c r="AJ189" s="40"/>
      <c r="AK189" s="44"/>
      <c r="AL189" s="40"/>
      <c r="AM189" s="643"/>
      <c r="AN189" s="40"/>
      <c r="AO189" s="40"/>
      <c r="AP189" s="40"/>
      <c r="AQ189" s="40"/>
      <c r="AR189" s="40"/>
      <c r="AS189" s="40"/>
      <c r="AT189" s="40"/>
      <c r="AU189" s="40"/>
      <c r="AV189" s="40"/>
      <c r="AW189" s="40"/>
      <c r="AX189" s="40"/>
      <c r="AY189" s="44"/>
      <c r="AZ189" s="40"/>
      <c r="BA189" s="44"/>
      <c r="BB189" s="40"/>
      <c r="BC189" s="511"/>
      <c r="BD189" s="40"/>
      <c r="BE189" s="40"/>
      <c r="BF189" s="511"/>
      <c r="BG189" s="40"/>
      <c r="BH189" s="40"/>
      <c r="BI189" s="40"/>
      <c r="BJ189" s="40"/>
      <c r="BK189" s="622"/>
      <c r="BL189" s="40"/>
      <c r="BM189" s="40"/>
      <c r="BN189" s="511"/>
      <c r="BO189" s="40"/>
      <c r="BP189" s="40"/>
      <c r="BQ189" s="40"/>
      <c r="BR189" s="511"/>
      <c r="BS189" s="40"/>
      <c r="BT189" s="40"/>
      <c r="BU189" s="511"/>
      <c r="BV189" s="40"/>
      <c r="BW189" s="511"/>
      <c r="BX189" s="40"/>
      <c r="BZ189" s="511"/>
      <c r="CA189" s="40"/>
      <c r="CB189" s="40"/>
      <c r="CC189" s="40"/>
      <c r="CD189" s="40"/>
      <c r="CE189" s="509"/>
      <c r="CF189" s="40"/>
      <c r="CG189" s="511"/>
      <c r="CH189" s="40"/>
      <c r="CI189" s="44"/>
      <c r="CJ189" s="40"/>
      <c r="CK189" s="40"/>
      <c r="CL189" s="44"/>
      <c r="CM189" s="40"/>
      <c r="CN189" s="40"/>
      <c r="CO189" s="40"/>
      <c r="CP189" s="44"/>
      <c r="CQ189" s="40"/>
      <c r="CR189" s="40"/>
      <c r="CS189" s="40"/>
      <c r="CT189" s="40"/>
      <c r="CU189" s="40"/>
      <c r="CV189" s="40"/>
      <c r="CW189" s="40"/>
      <c r="CX189" s="44"/>
      <c r="CY189" s="40"/>
      <c r="CZ189" s="40"/>
      <c r="DA189" s="40"/>
      <c r="DB189" s="40"/>
      <c r="DC189" s="511"/>
      <c r="DD189" s="40"/>
      <c r="DE189" s="40"/>
      <c r="DF189" s="40"/>
      <c r="DG189" s="40"/>
      <c r="DH189" s="40"/>
      <c r="DI189" s="40"/>
      <c r="DJ189" s="40"/>
      <c r="DK189" s="40"/>
      <c r="DL189" s="40"/>
      <c r="DM189" s="40"/>
      <c r="DN189" s="40"/>
      <c r="DO189" s="511"/>
      <c r="DP189" s="40"/>
      <c r="DQ189" s="40"/>
      <c r="DR189" s="40"/>
      <c r="DS189" s="511"/>
      <c r="DT189" s="40"/>
      <c r="DU189" s="40"/>
      <c r="DV189" s="40"/>
      <c r="DW189" s="40"/>
      <c r="DX189" s="40"/>
      <c r="DY189" s="40"/>
      <c r="DZ189" s="40"/>
      <c r="EA189" s="509"/>
      <c r="EB189" s="40"/>
      <c r="EC189" s="511"/>
      <c r="ED189" s="44"/>
      <c r="EE189" s="40"/>
      <c r="EF189" s="40"/>
      <c r="EG189" s="40"/>
      <c r="EH189" s="40"/>
      <c r="EI189" s="44"/>
      <c r="EJ189" s="40"/>
      <c r="EK189" s="44"/>
      <c r="EL189" s="40"/>
      <c r="EM189" s="40"/>
      <c r="EN189" s="44"/>
      <c r="EO189" s="40"/>
      <c r="EP189" s="132"/>
      <c r="EQ189" s="40"/>
      <c r="ER189" s="40"/>
      <c r="ES189" s="40"/>
      <c r="ET189" s="40"/>
      <c r="EU189" s="40"/>
      <c r="EV189" s="40"/>
      <c r="EW189" s="511"/>
      <c r="EX189" s="44"/>
      <c r="EY189" s="40"/>
      <c r="EZ189" s="40"/>
      <c r="FA189" s="44"/>
      <c r="FB189" s="40"/>
      <c r="FC189" s="40"/>
      <c r="FD189" s="40"/>
      <c r="FE189" s="44"/>
      <c r="FF189" s="40"/>
      <c r="FG189" s="44"/>
      <c r="FH189" s="40"/>
      <c r="FI189" s="40"/>
      <c r="FJ189" s="44"/>
      <c r="FK189" s="40"/>
      <c r="FL189" s="40"/>
      <c r="FM189" s="40"/>
      <c r="FN189" s="605"/>
      <c r="FO189" s="40"/>
      <c r="FP189" s="511"/>
      <c r="FQ189" s="40"/>
      <c r="FR189" s="44"/>
      <c r="FS189" s="40"/>
      <c r="FT189" s="44"/>
      <c r="FU189" s="40"/>
      <c r="FV189" s="40"/>
      <c r="FW189" s="40"/>
      <c r="FX189" s="40"/>
      <c r="FY189" s="40"/>
      <c r="FZ189" s="44"/>
      <c r="GA189" s="40"/>
      <c r="GB189" s="511"/>
      <c r="GC189" s="40"/>
      <c r="GD189" s="40"/>
      <c r="GE189" s="40"/>
      <c r="GF189" s="511"/>
      <c r="GG189" s="40"/>
      <c r="GH189" s="509"/>
      <c r="GI189" s="40"/>
      <c r="GJ189" s="511"/>
      <c r="GK189" s="40"/>
      <c r="GL189" s="40"/>
      <c r="GM189" s="511"/>
      <c r="GN189" s="40"/>
      <c r="GO189" s="40"/>
      <c r="GP189" s="40"/>
      <c r="GQ189" s="40"/>
      <c r="GR189" s="40"/>
      <c r="GS189" s="509"/>
      <c r="GT189" s="40"/>
      <c r="GU189" s="511"/>
      <c r="GV189" s="44"/>
      <c r="GW189" s="40"/>
      <c r="GX189" s="40"/>
      <c r="GY189" s="44"/>
      <c r="GZ189" s="40"/>
      <c r="HA189" s="40"/>
      <c r="HB189" s="40"/>
      <c r="HC189" s="40"/>
      <c r="HD189" s="40"/>
      <c r="HE189" s="40"/>
      <c r="HF189" s="40"/>
      <c r="HG189" s="40"/>
      <c r="HH189" s="511"/>
      <c r="HI189" s="40"/>
      <c r="HJ189" s="40"/>
      <c r="HK189" s="40"/>
      <c r="HL189" s="40"/>
      <c r="HM189" s="40"/>
      <c r="HN189" s="40"/>
      <c r="HO189" s="511"/>
      <c r="HP189" s="44"/>
      <c r="HQ189" s="40"/>
      <c r="HR189" s="40"/>
      <c r="HS189" s="40"/>
      <c r="HT189" s="44"/>
      <c r="HU189" s="40"/>
      <c r="HV189" s="40"/>
      <c r="HW189" s="40"/>
      <c r="HX189" s="40"/>
      <c r="HY189" s="44"/>
      <c r="HZ189" s="40"/>
      <c r="IA189" s="509"/>
      <c r="IB189" s="511"/>
      <c r="IC189" s="40"/>
      <c r="ID189" s="40"/>
      <c r="IE189" s="40"/>
      <c r="IF189" s="40"/>
      <c r="IG189" s="40"/>
      <c r="IH189" s="40"/>
      <c r="II189" s="40"/>
      <c r="IJ189" s="40"/>
      <c r="IK189" s="509"/>
      <c r="IL189" s="511"/>
      <c r="IM189" s="40"/>
      <c r="IN189" s="40"/>
      <c r="IO189" s="40"/>
      <c r="IP189" s="40"/>
      <c r="IQ189" s="40"/>
      <c r="IR189" s="40"/>
      <c r="IS189" s="509"/>
      <c r="IT189" s="40"/>
      <c r="IU189" s="40"/>
      <c r="IV189" s="511"/>
      <c r="IW189" s="40"/>
      <c r="IX189" s="40"/>
      <c r="IY189" s="44"/>
      <c r="IZ189" s="40"/>
      <c r="JA189" s="40"/>
      <c r="JB189" s="44"/>
      <c r="JC189" s="40"/>
      <c r="JD189" s="40"/>
      <c r="JE189" s="40"/>
      <c r="JF189" s="44"/>
      <c r="JG189" s="40"/>
      <c r="JH189" s="511"/>
      <c r="JI189" s="40"/>
      <c r="JJ189" s="40"/>
      <c r="JK189" s="40"/>
      <c r="JL189" s="40"/>
      <c r="JM189" s="511"/>
      <c r="JN189" s="40"/>
      <c r="JO189" s="513"/>
      <c r="JP189" s="509"/>
      <c r="JQ189" s="511"/>
      <c r="JR189" s="436"/>
      <c r="JS189" s="40"/>
      <c r="JT189" s="40"/>
      <c r="JU189" s="40"/>
      <c r="JV189" s="40"/>
      <c r="JW189" s="40"/>
      <c r="JX189" s="40"/>
      <c r="JY189" s="40"/>
      <c r="JZ189" s="40"/>
      <c r="KA189" s="40"/>
      <c r="KB189" s="40"/>
      <c r="KC189" s="40"/>
      <c r="KD189" s="511"/>
      <c r="KE189" s="40"/>
      <c r="KF189" s="40"/>
      <c r="KG189" s="40"/>
      <c r="KH189" s="511"/>
      <c r="KI189" s="40"/>
      <c r="KJ189" s="40"/>
      <c r="KK189" s="40"/>
      <c r="KL189" s="40"/>
      <c r="KM189" s="511"/>
      <c r="KN189" s="40"/>
      <c r="KO189" s="40"/>
      <c r="KP189" s="40"/>
      <c r="KQ189" s="511"/>
      <c r="KR189" s="40"/>
      <c r="KS189" s="40"/>
      <c r="KT189" s="40"/>
      <c r="KU189" s="565"/>
      <c r="KV189" s="511"/>
      <c r="KW189" s="40"/>
      <c r="KX189" s="40"/>
      <c r="KY189" s="40"/>
      <c r="KZ189" s="40"/>
      <c r="LA189" s="40"/>
      <c r="LB189" s="511"/>
      <c r="LC189" s="40"/>
      <c r="LD189" s="40"/>
      <c r="LE189" s="40"/>
      <c r="LF189" s="44"/>
      <c r="LG189" s="40"/>
      <c r="LH189" s="40"/>
      <c r="LI189" s="40"/>
      <c r="LJ189" s="511"/>
      <c r="LK189" s="40"/>
      <c r="LL189" s="40"/>
      <c r="LM189" s="40"/>
      <c r="LN189" s="40"/>
      <c r="LO189" s="40"/>
      <c r="LP189" s="40"/>
      <c r="LQ189" s="40"/>
      <c r="LR189" s="40"/>
      <c r="LS189" s="40"/>
      <c r="LT189" s="40"/>
      <c r="LU189" s="40"/>
      <c r="LV189" s="40"/>
      <c r="LW189" s="40"/>
      <c r="LX189" s="40"/>
      <c r="LY189" s="511"/>
      <c r="LZ189" s="40"/>
      <c r="MA189" s="40"/>
      <c r="MB189" s="40"/>
      <c r="MC189" s="40"/>
      <c r="MD189" s="40"/>
      <c r="ME189" s="511"/>
      <c r="MF189" s="40"/>
      <c r="MG189" s="40"/>
      <c r="MH189" s="40"/>
      <c r="MI189" s="40"/>
      <c r="MJ189" s="511"/>
      <c r="MK189" s="40"/>
      <c r="ML189" s="40"/>
      <c r="MM189" s="40"/>
      <c r="MN189" s="40"/>
      <c r="MO189" s="40"/>
      <c r="MP189" s="40"/>
      <c r="MQ189" s="163"/>
      <c r="MR189" s="40"/>
      <c r="MS189" s="40"/>
      <c r="MT189" s="40"/>
      <c r="MU189" s="40"/>
      <c r="MV189" s="40"/>
      <c r="MW189" s="40"/>
      <c r="MX189" s="40"/>
      <c r="MY189" s="40"/>
      <c r="MZ189" s="40"/>
      <c r="NA189" s="34"/>
      <c r="NB189" s="34"/>
      <c r="NC189" s="34" t="s">
        <v>1214</v>
      </c>
      <c r="ND189" s="34"/>
    </row>
    <row r="190" spans="1:368">
      <c r="A190" s="1248">
        <v>149</v>
      </c>
      <c r="B190" s="95" t="s">
        <v>491</v>
      </c>
      <c r="C190" s="89">
        <v>2017</v>
      </c>
      <c r="D190" s="90"/>
      <c r="E190" s="90" t="s">
        <v>130</v>
      </c>
      <c r="F190" s="90"/>
      <c r="G190" s="91">
        <v>585</v>
      </c>
      <c r="H190" s="92"/>
      <c r="I190" s="93"/>
      <c r="J190" s="4"/>
      <c r="K190" s="96" t="s">
        <v>83</v>
      </c>
      <c r="L190" s="96" t="s">
        <v>681</v>
      </c>
      <c r="M190" s="4" t="s">
        <v>682</v>
      </c>
      <c r="N190" s="4"/>
      <c r="O190" s="4" t="s">
        <v>683</v>
      </c>
      <c r="P190" s="92"/>
      <c r="Q190" s="4"/>
      <c r="R190" s="90" t="s">
        <v>617</v>
      </c>
      <c r="S190" s="94"/>
      <c r="T190" s="94"/>
      <c r="U190" s="90" t="s">
        <v>495</v>
      </c>
      <c r="V190" s="153"/>
      <c r="W190" s="376"/>
      <c r="X190" s="508"/>
      <c r="Y190" s="40"/>
      <c r="AA190" s="40"/>
      <c r="AC190" s="40"/>
      <c r="AD190" s="549"/>
      <c r="AE190" s="40"/>
      <c r="AF190" s="40"/>
      <c r="AG190" s="40"/>
      <c r="AH190" s="40"/>
      <c r="AI190" s="277"/>
      <c r="AJ190" s="40"/>
      <c r="AK190" s="44"/>
      <c r="AL190" s="40"/>
      <c r="AM190" s="643"/>
      <c r="AN190" s="40"/>
      <c r="AO190" s="40"/>
      <c r="AP190" s="40"/>
      <c r="AQ190" s="40"/>
      <c r="AR190" s="40"/>
      <c r="AS190" s="40"/>
      <c r="AT190" s="40"/>
      <c r="AU190" s="40"/>
      <c r="AV190" s="40"/>
      <c r="AW190" s="40"/>
      <c r="AX190" s="40"/>
      <c r="AY190" s="44"/>
      <c r="AZ190" s="40"/>
      <c r="BA190" s="44"/>
      <c r="BB190" s="40"/>
      <c r="BC190" s="511"/>
      <c r="BD190" s="40"/>
      <c r="BE190" s="40"/>
      <c r="BF190" s="511"/>
      <c r="BG190" s="40"/>
      <c r="BH190" s="40"/>
      <c r="BI190" s="40"/>
      <c r="BJ190" s="40"/>
      <c r="BK190" s="622"/>
      <c r="BL190" s="40"/>
      <c r="BM190" s="40"/>
      <c r="BN190" s="511"/>
      <c r="BO190" s="40"/>
      <c r="BP190" s="40"/>
      <c r="BQ190" s="40"/>
      <c r="BR190" s="511"/>
      <c r="BS190" s="40"/>
      <c r="BT190" s="40"/>
      <c r="BU190" s="511"/>
      <c r="BV190" s="40"/>
      <c r="BW190" s="511"/>
      <c r="BX190" s="40"/>
      <c r="BZ190" s="511"/>
      <c r="CA190" s="40"/>
      <c r="CB190" s="40"/>
      <c r="CC190" s="40"/>
      <c r="CD190" s="40"/>
      <c r="CE190" s="509"/>
      <c r="CF190" s="40"/>
      <c r="CG190" s="511"/>
      <c r="CH190" s="40"/>
      <c r="CI190" s="44"/>
      <c r="CJ190" s="40"/>
      <c r="CK190" s="40"/>
      <c r="CL190" s="44"/>
      <c r="CM190" s="40"/>
      <c r="CN190" s="40"/>
      <c r="CO190" s="40"/>
      <c r="CP190" s="44"/>
      <c r="CQ190" s="40"/>
      <c r="CR190" s="40"/>
      <c r="CS190" s="40"/>
      <c r="CT190" s="40"/>
      <c r="CU190" s="40"/>
      <c r="CV190" s="40"/>
      <c r="CW190" s="40"/>
      <c r="CX190" s="44"/>
      <c r="CY190" s="40"/>
      <c r="CZ190" s="40"/>
      <c r="DA190" s="40"/>
      <c r="DB190" s="40"/>
      <c r="DC190" s="511"/>
      <c r="DD190" s="40"/>
      <c r="DE190" s="40"/>
      <c r="DF190" s="40"/>
      <c r="DG190" s="40"/>
      <c r="DH190" s="40"/>
      <c r="DI190" s="40"/>
      <c r="DJ190" s="40"/>
      <c r="DK190" s="40"/>
      <c r="DL190" s="40"/>
      <c r="DM190" s="40"/>
      <c r="DN190" s="40"/>
      <c r="DO190" s="511"/>
      <c r="DP190" s="40"/>
      <c r="DQ190" s="40"/>
      <c r="DR190" s="40"/>
      <c r="DS190" s="511"/>
      <c r="DT190" s="40"/>
      <c r="DU190" s="40"/>
      <c r="DV190" s="40"/>
      <c r="DW190" s="40"/>
      <c r="DX190" s="40"/>
      <c r="DY190" s="40"/>
      <c r="DZ190" s="40"/>
      <c r="EA190" s="509"/>
      <c r="EB190" s="40"/>
      <c r="EC190" s="511"/>
      <c r="ED190" s="44"/>
      <c r="EE190" s="40"/>
      <c r="EF190" s="40"/>
      <c r="EG190" s="40"/>
      <c r="EH190" s="40"/>
      <c r="EI190" s="44"/>
      <c r="EJ190" s="40"/>
      <c r="EK190" s="44"/>
      <c r="EL190" s="40"/>
      <c r="EM190" s="40"/>
      <c r="EN190" s="44"/>
      <c r="EO190" s="40"/>
      <c r="EP190" s="132"/>
      <c r="EQ190" s="40"/>
      <c r="ER190" s="40"/>
      <c r="ES190" s="40"/>
      <c r="ET190" s="40"/>
      <c r="EU190" s="40"/>
      <c r="EV190" s="40"/>
      <c r="EW190" s="511"/>
      <c r="EX190" s="44"/>
      <c r="EY190" s="40"/>
      <c r="EZ190" s="40"/>
      <c r="FA190" s="44"/>
      <c r="FB190" s="40"/>
      <c r="FC190" s="40"/>
      <c r="FD190" s="40"/>
      <c r="FE190" s="44"/>
      <c r="FF190" s="40"/>
      <c r="FG190" s="44"/>
      <c r="FH190" s="40"/>
      <c r="FI190" s="40"/>
      <c r="FJ190" s="44"/>
      <c r="FK190" s="40"/>
      <c r="FL190" s="40"/>
      <c r="FM190" s="40"/>
      <c r="FN190" s="605"/>
      <c r="FO190" s="40"/>
      <c r="FP190" s="511"/>
      <c r="FQ190" s="40"/>
      <c r="FR190" s="44"/>
      <c r="FS190" s="40"/>
      <c r="FT190" s="44"/>
      <c r="FU190" s="40"/>
      <c r="FV190" s="40"/>
      <c r="FW190" s="40"/>
      <c r="FX190" s="40"/>
      <c r="FY190" s="40"/>
      <c r="FZ190" s="44"/>
      <c r="GA190" s="40"/>
      <c r="GB190" s="511"/>
      <c r="GC190" s="40"/>
      <c r="GD190" s="40"/>
      <c r="GE190" s="40"/>
      <c r="GF190" s="511"/>
      <c r="GG190" s="40"/>
      <c r="GH190" s="509"/>
      <c r="GI190" s="40"/>
      <c r="GJ190" s="511"/>
      <c r="GK190" s="40"/>
      <c r="GL190" s="40"/>
      <c r="GM190" s="511"/>
      <c r="GN190" s="40"/>
      <c r="GO190" s="40"/>
      <c r="GP190" s="40"/>
      <c r="GQ190" s="40"/>
      <c r="GR190" s="40"/>
      <c r="GS190" s="509"/>
      <c r="GT190" s="40"/>
      <c r="GU190" s="511"/>
      <c r="GV190" s="44"/>
      <c r="GW190" s="40"/>
      <c r="GX190" s="40"/>
      <c r="GY190" s="44"/>
      <c r="GZ190" s="40"/>
      <c r="HA190" s="40"/>
      <c r="HB190" s="40"/>
      <c r="HC190" s="40"/>
      <c r="HD190" s="40"/>
      <c r="HE190" s="40"/>
      <c r="HF190" s="40"/>
      <c r="HG190" s="40"/>
      <c r="HH190" s="511"/>
      <c r="HI190" s="40"/>
      <c r="HJ190" s="40"/>
      <c r="HK190" s="40"/>
      <c r="HL190" s="40"/>
      <c r="HM190" s="40"/>
      <c r="HN190" s="40"/>
      <c r="HO190" s="511"/>
      <c r="HP190" s="44"/>
      <c r="HQ190" s="40"/>
      <c r="HR190" s="40"/>
      <c r="HS190" s="40"/>
      <c r="HT190" s="44"/>
      <c r="HU190" s="40"/>
      <c r="HV190" s="40"/>
      <c r="HW190" s="40"/>
      <c r="HX190" s="40"/>
      <c r="HY190" s="44"/>
      <c r="HZ190" s="40"/>
      <c r="IA190" s="509"/>
      <c r="IB190" s="511"/>
      <c r="IC190" s="40"/>
      <c r="ID190" s="40"/>
      <c r="IE190" s="40"/>
      <c r="IF190" s="40"/>
      <c r="IG190" s="40"/>
      <c r="IH190" s="40"/>
      <c r="II190" s="40"/>
      <c r="IJ190" s="40"/>
      <c r="IK190" s="509"/>
      <c r="IL190" s="511"/>
      <c r="IM190" s="40"/>
      <c r="IN190" s="40"/>
      <c r="IO190" s="40"/>
      <c r="IP190" s="40"/>
      <c r="IQ190" s="40"/>
      <c r="IR190" s="40"/>
      <c r="IS190" s="509"/>
      <c r="IT190" s="40"/>
      <c r="IU190" s="40"/>
      <c r="IV190" s="511"/>
      <c r="IW190" s="40"/>
      <c r="IX190" s="40"/>
      <c r="IY190" s="44"/>
      <c r="IZ190" s="40"/>
      <c r="JA190" s="40"/>
      <c r="JB190" s="44"/>
      <c r="JC190" s="40"/>
      <c r="JD190" s="40"/>
      <c r="JE190" s="40"/>
      <c r="JF190" s="44"/>
      <c r="JG190" s="40"/>
      <c r="JH190" s="511"/>
      <c r="JI190" s="40"/>
      <c r="JJ190" s="40"/>
      <c r="JK190" s="40"/>
      <c r="JL190" s="40"/>
      <c r="JM190" s="511"/>
      <c r="JN190" s="40"/>
      <c r="JO190" s="513"/>
      <c r="JP190" s="509"/>
      <c r="JQ190" s="511"/>
      <c r="JR190" s="436"/>
      <c r="JS190" s="40"/>
      <c r="JT190" s="40"/>
      <c r="JU190" s="40"/>
      <c r="JV190" s="40"/>
      <c r="JW190" s="40"/>
      <c r="JX190" s="40"/>
      <c r="JY190" s="40"/>
      <c r="JZ190" s="40"/>
      <c r="KA190" s="40"/>
      <c r="KB190" s="40"/>
      <c r="KC190" s="40"/>
      <c r="KD190" s="511"/>
      <c r="KE190" s="40"/>
      <c r="KF190" s="40"/>
      <c r="KG190" s="40"/>
      <c r="KH190" s="511"/>
      <c r="KI190" s="40"/>
      <c r="KJ190" s="40"/>
      <c r="KK190" s="40"/>
      <c r="KL190" s="40"/>
      <c r="KM190" s="511"/>
      <c r="KN190" s="40"/>
      <c r="KO190" s="40"/>
      <c r="KP190" s="40"/>
      <c r="KQ190" s="511"/>
      <c r="KR190" s="40"/>
      <c r="KS190" s="40"/>
      <c r="KT190" s="40"/>
      <c r="KU190" s="565"/>
      <c r="KV190" s="511"/>
      <c r="KW190" s="40"/>
      <c r="KX190" s="40"/>
      <c r="KY190" s="40"/>
      <c r="KZ190" s="40"/>
      <c r="LA190" s="40"/>
      <c r="LB190" s="511"/>
      <c r="LC190" s="40"/>
      <c r="LD190" s="40"/>
      <c r="LE190" s="40"/>
      <c r="LF190" s="44"/>
      <c r="LG190" s="40"/>
      <c r="LH190" s="40"/>
      <c r="LI190" s="40"/>
      <c r="LJ190" s="511"/>
      <c r="LK190" s="40"/>
      <c r="LL190" s="40"/>
      <c r="LM190" s="40"/>
      <c r="LN190" s="40"/>
      <c r="LO190" s="40"/>
      <c r="LP190" s="40"/>
      <c r="LQ190" s="40"/>
      <c r="LR190" s="40"/>
      <c r="LS190" s="40"/>
      <c r="LT190" s="40"/>
      <c r="LU190" s="40"/>
      <c r="LV190" s="40"/>
      <c r="LW190" s="40"/>
      <c r="LX190" s="40"/>
      <c r="LY190" s="511"/>
      <c r="LZ190" s="40"/>
      <c r="MA190" s="40"/>
      <c r="MB190" s="40"/>
      <c r="MC190" s="40"/>
      <c r="MD190" s="40"/>
      <c r="ME190" s="511"/>
      <c r="MF190" s="40"/>
      <c r="MG190" s="40"/>
      <c r="MH190" s="40"/>
      <c r="MI190" s="40"/>
      <c r="MJ190" s="511"/>
      <c r="MK190" s="40"/>
      <c r="ML190" s="40"/>
      <c r="MM190" s="40"/>
      <c r="MN190" s="40"/>
      <c r="MO190" s="40"/>
      <c r="MP190" s="40"/>
      <c r="MQ190" s="163"/>
      <c r="MR190" s="40"/>
      <c r="MS190" s="40"/>
      <c r="MT190" s="40"/>
      <c r="MU190" s="40"/>
      <c r="MV190" s="40"/>
      <c r="MW190" s="40"/>
      <c r="MX190" s="40"/>
      <c r="MY190" s="40"/>
      <c r="MZ190" s="40"/>
      <c r="NA190" s="34"/>
      <c r="NB190" s="34"/>
      <c r="NC190" s="34" t="s">
        <v>1215</v>
      </c>
      <c r="ND190" s="34"/>
    </row>
    <row r="191" spans="1:368">
      <c r="A191" s="1248">
        <v>150</v>
      </c>
      <c r="B191" s="95" t="s">
        <v>684</v>
      </c>
      <c r="C191" s="89">
        <v>2017</v>
      </c>
      <c r="D191" s="90" t="s">
        <v>685</v>
      </c>
      <c r="E191" s="90" t="s">
        <v>23</v>
      </c>
      <c r="F191" s="90"/>
      <c r="G191" s="91"/>
      <c r="H191" s="92"/>
      <c r="I191" s="93"/>
      <c r="J191" s="4"/>
      <c r="K191" s="96"/>
      <c r="L191" s="96"/>
      <c r="M191" s="4" t="s">
        <v>686</v>
      </c>
      <c r="N191" s="4"/>
      <c r="O191" s="4"/>
      <c r="P191" s="92"/>
      <c r="Q191" s="4"/>
      <c r="R191" s="90" t="s">
        <v>617</v>
      </c>
      <c r="S191" s="94"/>
      <c r="T191" s="94"/>
      <c r="U191" s="90"/>
      <c r="V191" s="153"/>
      <c r="W191" s="376"/>
      <c r="X191" s="508"/>
      <c r="Y191" s="40"/>
      <c r="AA191" s="40"/>
      <c r="AC191" s="40"/>
      <c r="AD191" s="549"/>
      <c r="AE191" s="40"/>
      <c r="AF191" s="40"/>
      <c r="AG191" s="40"/>
      <c r="AH191" s="40"/>
      <c r="AI191" s="277"/>
      <c r="AJ191" s="40"/>
      <c r="AK191" s="44"/>
      <c r="AL191" s="40"/>
      <c r="AM191" s="643"/>
      <c r="AN191" s="40"/>
      <c r="AO191" s="40"/>
      <c r="AP191" s="40"/>
      <c r="AQ191" s="40"/>
      <c r="AR191" s="40"/>
      <c r="AS191" s="40"/>
      <c r="AT191" s="40"/>
      <c r="AU191" s="40"/>
      <c r="AV191" s="40"/>
      <c r="AW191" s="40"/>
      <c r="AX191" s="40"/>
      <c r="AY191" s="44"/>
      <c r="AZ191" s="40"/>
      <c r="BA191" s="44"/>
      <c r="BB191" s="40"/>
      <c r="BC191" s="511"/>
      <c r="BD191" s="40"/>
      <c r="BE191" s="40"/>
      <c r="BF191" s="511"/>
      <c r="BG191" s="40"/>
      <c r="BH191" s="40"/>
      <c r="BI191" s="40"/>
      <c r="BJ191" s="40"/>
      <c r="BK191" s="622"/>
      <c r="BL191" s="40"/>
      <c r="BM191" s="40"/>
      <c r="BN191" s="511"/>
      <c r="BO191" s="40"/>
      <c r="BP191" s="40"/>
      <c r="BQ191" s="40"/>
      <c r="BR191" s="511"/>
      <c r="BS191" s="40"/>
      <c r="BT191" s="40"/>
      <c r="BU191" s="511"/>
      <c r="BV191" s="40"/>
      <c r="BW191" s="511"/>
      <c r="BX191" s="40"/>
      <c r="BZ191" s="511"/>
      <c r="CA191" s="40"/>
      <c r="CB191" s="40"/>
      <c r="CC191" s="40"/>
      <c r="CD191" s="40"/>
      <c r="CE191" s="509"/>
      <c r="CF191" s="40"/>
      <c r="CG191" s="511"/>
      <c r="CH191" s="40"/>
      <c r="CI191" s="44"/>
      <c r="CJ191" s="40"/>
      <c r="CK191" s="40"/>
      <c r="CL191" s="44"/>
      <c r="CM191" s="40"/>
      <c r="CN191" s="40"/>
      <c r="CO191" s="40"/>
      <c r="CP191" s="44"/>
      <c r="CQ191" s="40"/>
      <c r="CR191" s="40"/>
      <c r="CS191" s="40"/>
      <c r="CT191" s="40"/>
      <c r="CU191" s="40"/>
      <c r="CV191" s="40"/>
      <c r="CW191" s="40"/>
      <c r="CX191" s="44"/>
      <c r="CY191" s="40"/>
      <c r="CZ191" s="40"/>
      <c r="DA191" s="40"/>
      <c r="DB191" s="40"/>
      <c r="DC191" s="511"/>
      <c r="DD191" s="40"/>
      <c r="DE191" s="40"/>
      <c r="DF191" s="40"/>
      <c r="DG191" s="40"/>
      <c r="DH191" s="40"/>
      <c r="DI191" s="40"/>
      <c r="DJ191" s="40"/>
      <c r="DK191" s="40"/>
      <c r="DL191" s="40"/>
      <c r="DM191" s="40"/>
      <c r="DN191" s="40"/>
      <c r="DO191" s="511"/>
      <c r="DP191" s="40"/>
      <c r="DQ191" s="40"/>
      <c r="DR191" s="40"/>
      <c r="DS191" s="511"/>
      <c r="DT191" s="40"/>
      <c r="DU191" s="40"/>
      <c r="DV191" s="40"/>
      <c r="DW191" s="40"/>
      <c r="DX191" s="40"/>
      <c r="DY191" s="40"/>
      <c r="DZ191" s="40"/>
      <c r="EA191" s="509"/>
      <c r="EB191" s="40"/>
      <c r="EC191" s="511"/>
      <c r="ED191" s="44"/>
      <c r="EE191" s="40"/>
      <c r="EF191" s="40"/>
      <c r="EG191" s="40"/>
      <c r="EH191" s="40"/>
      <c r="EI191" s="44"/>
      <c r="EJ191" s="40"/>
      <c r="EK191" s="44"/>
      <c r="EL191" s="40"/>
      <c r="EM191" s="40"/>
      <c r="EN191" s="44"/>
      <c r="EO191" s="40"/>
      <c r="EP191" s="132"/>
      <c r="EQ191" s="40"/>
      <c r="ER191" s="40"/>
      <c r="ES191" s="40"/>
      <c r="ET191" s="40"/>
      <c r="EU191" s="40"/>
      <c r="EV191" s="40"/>
      <c r="EW191" s="511"/>
      <c r="EX191" s="44"/>
      <c r="EY191" s="40"/>
      <c r="EZ191" s="40"/>
      <c r="FA191" s="44"/>
      <c r="FB191" s="40"/>
      <c r="FC191" s="40"/>
      <c r="FD191" s="40"/>
      <c r="FE191" s="44"/>
      <c r="FF191" s="40"/>
      <c r="FG191" s="44"/>
      <c r="FH191" s="40"/>
      <c r="FI191" s="40"/>
      <c r="FJ191" s="44"/>
      <c r="FK191" s="40"/>
      <c r="FL191" s="40"/>
      <c r="FM191" s="40"/>
      <c r="FN191" s="605"/>
      <c r="FO191" s="40"/>
      <c r="FP191" s="511"/>
      <c r="FQ191" s="40"/>
      <c r="FR191" s="44"/>
      <c r="FS191" s="40"/>
      <c r="FT191" s="44"/>
      <c r="FU191" s="40"/>
      <c r="FV191" s="40"/>
      <c r="FW191" s="40"/>
      <c r="FX191" s="40"/>
      <c r="FY191" s="40"/>
      <c r="FZ191" s="44"/>
      <c r="GA191" s="40"/>
      <c r="GB191" s="511"/>
      <c r="GC191" s="40"/>
      <c r="GD191" s="40"/>
      <c r="GE191" s="40"/>
      <c r="GF191" s="511"/>
      <c r="GG191" s="40"/>
      <c r="GH191" s="509"/>
      <c r="GI191" s="40"/>
      <c r="GJ191" s="511"/>
      <c r="GK191" s="40"/>
      <c r="GL191" s="40"/>
      <c r="GM191" s="511"/>
      <c r="GN191" s="40"/>
      <c r="GO191" s="40"/>
      <c r="GP191" s="40"/>
      <c r="GQ191" s="40"/>
      <c r="GR191" s="40"/>
      <c r="GS191" s="509"/>
      <c r="GT191" s="40"/>
      <c r="GU191" s="511"/>
      <c r="GV191" s="44"/>
      <c r="GW191" s="40"/>
      <c r="GX191" s="40"/>
      <c r="GY191" s="44"/>
      <c r="GZ191" s="40"/>
      <c r="HA191" s="40"/>
      <c r="HB191" s="40"/>
      <c r="HC191" s="40"/>
      <c r="HD191" s="40"/>
      <c r="HE191" s="40"/>
      <c r="HF191" s="40"/>
      <c r="HG191" s="40"/>
      <c r="HH191" s="511"/>
      <c r="HI191" s="40"/>
      <c r="HJ191" s="40"/>
      <c r="HK191" s="40"/>
      <c r="HL191" s="40"/>
      <c r="HM191" s="40"/>
      <c r="HN191" s="40"/>
      <c r="HO191" s="511"/>
      <c r="HP191" s="44"/>
      <c r="HQ191" s="40"/>
      <c r="HR191" s="40"/>
      <c r="HS191" s="40"/>
      <c r="HT191" s="44"/>
      <c r="HU191" s="40"/>
      <c r="HV191" s="40"/>
      <c r="HW191" s="40"/>
      <c r="HX191" s="40"/>
      <c r="HY191" s="44"/>
      <c r="HZ191" s="40"/>
      <c r="IA191" s="509"/>
      <c r="IB191" s="511"/>
      <c r="IC191" s="40"/>
      <c r="ID191" s="40"/>
      <c r="IE191" s="40"/>
      <c r="IF191" s="40"/>
      <c r="IG191" s="40"/>
      <c r="IH191" s="40"/>
      <c r="II191" s="40"/>
      <c r="IJ191" s="40"/>
      <c r="IK191" s="509"/>
      <c r="IL191" s="511"/>
      <c r="IM191" s="40"/>
      <c r="IN191" s="40"/>
      <c r="IO191" s="40"/>
      <c r="IP191" s="40"/>
      <c r="IQ191" s="40"/>
      <c r="IR191" s="40"/>
      <c r="IS191" s="509"/>
      <c r="IT191" s="40"/>
      <c r="IU191" s="40"/>
      <c r="IV191" s="511"/>
      <c r="IW191" s="40"/>
      <c r="IX191" s="40"/>
      <c r="IY191" s="44"/>
      <c r="IZ191" s="40"/>
      <c r="JA191" s="40"/>
      <c r="JB191" s="44"/>
      <c r="JC191" s="40"/>
      <c r="JD191" s="40"/>
      <c r="JE191" s="40"/>
      <c r="JF191" s="44"/>
      <c r="JG191" s="40"/>
      <c r="JH191" s="511"/>
      <c r="JI191" s="40"/>
      <c r="JJ191" s="40"/>
      <c r="JK191" s="40"/>
      <c r="JL191" s="40"/>
      <c r="JM191" s="511"/>
      <c r="JN191" s="40"/>
      <c r="JO191" s="513"/>
      <c r="JP191" s="509"/>
      <c r="JQ191" s="511"/>
      <c r="JR191" s="436"/>
      <c r="JS191" s="40"/>
      <c r="JT191" s="40"/>
      <c r="JU191" s="40"/>
      <c r="JV191" s="40"/>
      <c r="JW191" s="40"/>
      <c r="JX191" s="40"/>
      <c r="JY191" s="40"/>
      <c r="JZ191" s="40"/>
      <c r="KA191" s="40"/>
      <c r="KB191" s="40"/>
      <c r="KC191" s="40"/>
      <c r="KD191" s="511"/>
      <c r="KE191" s="40"/>
      <c r="KF191" s="40"/>
      <c r="KG191" s="40"/>
      <c r="KH191" s="511"/>
      <c r="KI191" s="40"/>
      <c r="KJ191" s="40"/>
      <c r="KK191" s="40"/>
      <c r="KL191" s="40"/>
      <c r="KM191" s="511"/>
      <c r="KN191" s="40"/>
      <c r="KO191" s="40"/>
      <c r="KP191" s="40"/>
      <c r="KQ191" s="511"/>
      <c r="KR191" s="40"/>
      <c r="KS191" s="40"/>
      <c r="KT191" s="40"/>
      <c r="KU191" s="565"/>
      <c r="KV191" s="511"/>
      <c r="KW191" s="40"/>
      <c r="KX191" s="40"/>
      <c r="KY191" s="40"/>
      <c r="KZ191" s="40"/>
      <c r="LA191" s="40"/>
      <c r="LB191" s="511"/>
      <c r="LC191" s="40"/>
      <c r="LD191" s="40"/>
      <c r="LE191" s="40"/>
      <c r="LF191" s="44"/>
      <c r="LG191" s="40"/>
      <c r="LH191" s="40"/>
      <c r="LI191" s="40"/>
      <c r="LJ191" s="511"/>
      <c r="LK191" s="40"/>
      <c r="LL191" s="40"/>
      <c r="LM191" s="40"/>
      <c r="LN191" s="40"/>
      <c r="LO191" s="40"/>
      <c r="LP191" s="40"/>
      <c r="LQ191" s="40"/>
      <c r="LR191" s="40"/>
      <c r="LS191" s="40"/>
      <c r="LT191" s="40"/>
      <c r="LU191" s="40"/>
      <c r="LV191" s="40"/>
      <c r="LW191" s="40"/>
      <c r="LX191" s="40"/>
      <c r="LY191" s="511"/>
      <c r="LZ191" s="40"/>
      <c r="MA191" s="40"/>
      <c r="MB191" s="40"/>
      <c r="MC191" s="40"/>
      <c r="MD191" s="40"/>
      <c r="ME191" s="511"/>
      <c r="MF191" s="40"/>
      <c r="MG191" s="40"/>
      <c r="MH191" s="40"/>
      <c r="MI191" s="40"/>
      <c r="MJ191" s="511"/>
      <c r="MK191" s="40"/>
      <c r="ML191" s="40"/>
      <c r="MM191" s="40"/>
      <c r="MN191" s="40"/>
      <c r="MO191" s="40"/>
      <c r="MP191" s="40"/>
      <c r="MQ191" s="163"/>
      <c r="MR191" s="40"/>
      <c r="MS191" s="40"/>
      <c r="MT191" s="40"/>
      <c r="MU191" s="40"/>
      <c r="MV191" s="40"/>
      <c r="MW191" s="40"/>
      <c r="MX191" s="40"/>
      <c r="MY191" s="40"/>
      <c r="MZ191" s="40"/>
      <c r="NA191" s="34"/>
      <c r="NB191" s="34"/>
      <c r="NC191" s="34" t="s">
        <v>1216</v>
      </c>
      <c r="ND191" s="34"/>
    </row>
    <row r="192" spans="1:368">
      <c r="A192" s="1248">
        <v>151</v>
      </c>
      <c r="B192" s="95" t="s">
        <v>687</v>
      </c>
      <c r="C192" s="89">
        <v>2018</v>
      </c>
      <c r="D192" s="90" t="s">
        <v>59</v>
      </c>
      <c r="E192" s="90" t="s">
        <v>130</v>
      </c>
      <c r="F192" s="90" t="s">
        <v>283</v>
      </c>
      <c r="G192" s="91">
        <v>423</v>
      </c>
      <c r="H192" s="92"/>
      <c r="I192" s="93"/>
      <c r="J192" s="4"/>
      <c r="K192" s="96"/>
      <c r="L192" s="96"/>
      <c r="M192" s="4"/>
      <c r="N192" s="4"/>
      <c r="O192" s="4"/>
      <c r="P192" s="92"/>
      <c r="Q192" s="4"/>
      <c r="R192" s="90" t="s">
        <v>617</v>
      </c>
      <c r="S192" s="94"/>
      <c r="T192" s="94" t="s">
        <v>301</v>
      </c>
      <c r="U192" s="90"/>
      <c r="V192" s="153"/>
      <c r="W192" s="376"/>
      <c r="X192" s="508"/>
      <c r="Y192" s="40"/>
      <c r="AA192" s="40"/>
      <c r="AC192" s="40"/>
      <c r="AD192" s="549"/>
      <c r="AE192" s="40"/>
      <c r="AF192" s="40"/>
      <c r="AG192" s="40"/>
      <c r="AH192" s="40"/>
      <c r="AI192" s="277"/>
      <c r="AJ192" s="40"/>
      <c r="AK192" s="44"/>
      <c r="AL192" s="40"/>
      <c r="AM192" s="643"/>
      <c r="AN192" s="40"/>
      <c r="AO192" s="40"/>
      <c r="AP192" s="40"/>
      <c r="AQ192" s="40"/>
      <c r="AR192" s="40"/>
      <c r="AS192" s="40"/>
      <c r="AT192" s="40"/>
      <c r="AU192" s="40"/>
      <c r="AV192" s="40"/>
      <c r="AW192" s="40"/>
      <c r="AX192" s="40"/>
      <c r="AY192" s="44"/>
      <c r="AZ192" s="40"/>
      <c r="BA192" s="44"/>
      <c r="BB192" s="40"/>
      <c r="BC192" s="511"/>
      <c r="BD192" s="40"/>
      <c r="BE192" s="40"/>
      <c r="BF192" s="511"/>
      <c r="BG192" s="40"/>
      <c r="BH192" s="40"/>
      <c r="BI192" s="40"/>
      <c r="BJ192" s="40"/>
      <c r="BK192" s="622"/>
      <c r="BL192" s="40"/>
      <c r="BM192" s="40"/>
      <c r="BN192" s="511"/>
      <c r="BO192" s="40"/>
      <c r="BP192" s="40"/>
      <c r="BQ192" s="40"/>
      <c r="BR192" s="511"/>
      <c r="BS192" s="40"/>
      <c r="BT192" s="40"/>
      <c r="BU192" s="511"/>
      <c r="BV192" s="40"/>
      <c r="BW192" s="511"/>
      <c r="BX192" s="40"/>
      <c r="BZ192" s="511"/>
      <c r="CA192" s="40"/>
      <c r="CB192" s="40"/>
      <c r="CC192" s="40"/>
      <c r="CD192" s="40"/>
      <c r="CE192" s="509"/>
      <c r="CF192" s="40"/>
      <c r="CG192" s="511"/>
      <c r="CH192" s="40"/>
      <c r="CI192" s="44"/>
      <c r="CJ192" s="40"/>
      <c r="CK192" s="40"/>
      <c r="CL192" s="44"/>
      <c r="CM192" s="40"/>
      <c r="CN192" s="40"/>
      <c r="CO192" s="40"/>
      <c r="CP192" s="44"/>
      <c r="CQ192" s="40"/>
      <c r="CR192" s="40"/>
      <c r="CS192" s="40"/>
      <c r="CT192" s="40"/>
      <c r="CU192" s="40"/>
      <c r="CV192" s="40"/>
      <c r="CW192" s="40"/>
      <c r="CX192" s="44"/>
      <c r="CY192" s="40"/>
      <c r="CZ192" s="40"/>
      <c r="DA192" s="40"/>
      <c r="DB192" s="40"/>
      <c r="DC192" s="511"/>
      <c r="DD192" s="40"/>
      <c r="DE192" s="40"/>
      <c r="DF192" s="40"/>
      <c r="DG192" s="40"/>
      <c r="DH192" s="40"/>
      <c r="DI192" s="40"/>
      <c r="DJ192" s="40"/>
      <c r="DK192" s="40"/>
      <c r="DL192" s="40"/>
      <c r="DM192" s="40"/>
      <c r="DN192" s="40"/>
      <c r="DO192" s="511"/>
      <c r="DP192" s="40"/>
      <c r="DQ192" s="40"/>
      <c r="DR192" s="40"/>
      <c r="DS192" s="511"/>
      <c r="DT192" s="40"/>
      <c r="DU192" s="40"/>
      <c r="DV192" s="40"/>
      <c r="DW192" s="40"/>
      <c r="DX192" s="40"/>
      <c r="DY192" s="40"/>
      <c r="DZ192" s="40"/>
      <c r="EA192" s="509"/>
      <c r="EB192" s="40"/>
      <c r="EC192" s="511"/>
      <c r="ED192" s="44"/>
      <c r="EE192" s="40"/>
      <c r="EF192" s="40"/>
      <c r="EG192" s="40"/>
      <c r="EH192" s="40"/>
      <c r="EI192" s="44"/>
      <c r="EJ192" s="40"/>
      <c r="EK192" s="44"/>
      <c r="EL192" s="40"/>
      <c r="EM192" s="40"/>
      <c r="EN192" s="44"/>
      <c r="EO192" s="40"/>
      <c r="EP192" s="132"/>
      <c r="EQ192" s="40"/>
      <c r="ER192" s="40"/>
      <c r="ES192" s="40"/>
      <c r="ET192" s="40"/>
      <c r="EU192" s="40"/>
      <c r="EV192" s="40"/>
      <c r="EW192" s="511"/>
      <c r="EX192" s="44"/>
      <c r="EY192" s="40"/>
      <c r="EZ192" s="40"/>
      <c r="FA192" s="44"/>
      <c r="FB192" s="40"/>
      <c r="FC192" s="40"/>
      <c r="FD192" s="40"/>
      <c r="FE192" s="44"/>
      <c r="FF192" s="40"/>
      <c r="FG192" s="44"/>
      <c r="FH192" s="40"/>
      <c r="FI192" s="40"/>
      <c r="FJ192" s="44"/>
      <c r="FK192" s="40"/>
      <c r="FL192" s="40"/>
      <c r="FM192" s="40"/>
      <c r="FN192" s="605"/>
      <c r="FO192" s="40"/>
      <c r="FP192" s="511"/>
      <c r="FQ192" s="40"/>
      <c r="FR192" s="44"/>
      <c r="FS192" s="40"/>
      <c r="FT192" s="44"/>
      <c r="FU192" s="40"/>
      <c r="FV192" s="40"/>
      <c r="FW192" s="40"/>
      <c r="FX192" s="40"/>
      <c r="FY192" s="40"/>
      <c r="FZ192" s="44"/>
      <c r="GA192" s="40"/>
      <c r="GB192" s="511"/>
      <c r="GC192" s="40"/>
      <c r="GD192" s="40"/>
      <c r="GE192" s="40"/>
      <c r="GF192" s="511"/>
      <c r="GG192" s="40"/>
      <c r="GH192" s="509"/>
      <c r="GI192" s="40"/>
      <c r="GJ192" s="511"/>
      <c r="GK192" s="40"/>
      <c r="GL192" s="40"/>
      <c r="GM192" s="511"/>
      <c r="GN192" s="40"/>
      <c r="GO192" s="40"/>
      <c r="GP192" s="40"/>
      <c r="GQ192" s="40"/>
      <c r="GR192" s="40"/>
      <c r="GS192" s="509"/>
      <c r="GT192" s="40"/>
      <c r="GU192" s="511"/>
      <c r="GV192" s="44"/>
      <c r="GW192" s="40"/>
      <c r="GX192" s="40"/>
      <c r="GY192" s="44"/>
      <c r="GZ192" s="40"/>
      <c r="HA192" s="40"/>
      <c r="HB192" s="40"/>
      <c r="HC192" s="40"/>
      <c r="HD192" s="40"/>
      <c r="HE192" s="40"/>
      <c r="HF192" s="40"/>
      <c r="HG192" s="40"/>
      <c r="HH192" s="511"/>
      <c r="HI192" s="40"/>
      <c r="HJ192" s="40"/>
      <c r="HK192" s="40"/>
      <c r="HL192" s="40"/>
      <c r="HM192" s="40"/>
      <c r="HN192" s="40"/>
      <c r="HO192" s="511"/>
      <c r="HP192" s="44"/>
      <c r="HQ192" s="40"/>
      <c r="HR192" s="40"/>
      <c r="HS192" s="40"/>
      <c r="HT192" s="44"/>
      <c r="HU192" s="40"/>
      <c r="HV192" s="40"/>
      <c r="HW192" s="40"/>
      <c r="HX192" s="40"/>
      <c r="HY192" s="44"/>
      <c r="HZ192" s="40"/>
      <c r="IA192" s="509"/>
      <c r="IB192" s="511"/>
      <c r="IC192" s="40"/>
      <c r="ID192" s="40"/>
      <c r="IE192" s="40"/>
      <c r="IF192" s="40"/>
      <c r="IG192" s="40"/>
      <c r="IH192" s="40"/>
      <c r="II192" s="40"/>
      <c r="IJ192" s="40"/>
      <c r="IK192" s="509"/>
      <c r="IL192" s="511"/>
      <c r="IM192" s="40"/>
      <c r="IN192" s="40"/>
      <c r="IO192" s="40"/>
      <c r="IP192" s="40"/>
      <c r="IQ192" s="40"/>
      <c r="IR192" s="40"/>
      <c r="IS192" s="509"/>
      <c r="IT192" s="40"/>
      <c r="IU192" s="40"/>
      <c r="IV192" s="511"/>
      <c r="IW192" s="40"/>
      <c r="IX192" s="40"/>
      <c r="IY192" s="44"/>
      <c r="IZ192" s="40"/>
      <c r="JA192" s="40"/>
      <c r="JB192" s="44"/>
      <c r="JC192" s="40"/>
      <c r="JD192" s="40"/>
      <c r="JE192" s="40"/>
      <c r="JF192" s="44"/>
      <c r="JG192" s="40"/>
      <c r="JH192" s="511"/>
      <c r="JI192" s="40"/>
      <c r="JJ192" s="40"/>
      <c r="JK192" s="40"/>
      <c r="JL192" s="40"/>
      <c r="JM192" s="511"/>
      <c r="JN192" s="40"/>
      <c r="JO192" s="513"/>
      <c r="JP192" s="509"/>
      <c r="JQ192" s="511"/>
      <c r="JR192" s="436"/>
      <c r="JS192" s="40"/>
      <c r="JT192" s="40"/>
      <c r="JU192" s="40"/>
      <c r="JV192" s="40"/>
      <c r="JW192" s="40"/>
      <c r="JX192" s="40"/>
      <c r="JY192" s="40"/>
      <c r="JZ192" s="40"/>
      <c r="KA192" s="40"/>
      <c r="KB192" s="40"/>
      <c r="KC192" s="40"/>
      <c r="KD192" s="511"/>
      <c r="KE192" s="40"/>
      <c r="KF192" s="40"/>
      <c r="KG192" s="40"/>
      <c r="KH192" s="511"/>
      <c r="KI192" s="40"/>
      <c r="KJ192" s="40"/>
      <c r="KK192" s="40"/>
      <c r="KL192" s="40"/>
      <c r="KM192" s="511"/>
      <c r="KN192" s="40"/>
      <c r="KO192" s="40"/>
      <c r="KP192" s="40"/>
      <c r="KQ192" s="511"/>
      <c r="KR192" s="40"/>
      <c r="KS192" s="40"/>
      <c r="KT192" s="40"/>
      <c r="KU192" s="565"/>
      <c r="KV192" s="511"/>
      <c r="KW192" s="40"/>
      <c r="KX192" s="40"/>
      <c r="KY192" s="40"/>
      <c r="KZ192" s="40"/>
      <c r="LA192" s="40"/>
      <c r="LB192" s="511"/>
      <c r="LC192" s="40"/>
      <c r="LD192" s="40"/>
      <c r="LE192" s="40"/>
      <c r="LF192" s="44"/>
      <c r="LG192" s="40"/>
      <c r="LH192" s="40"/>
      <c r="LI192" s="40"/>
      <c r="LJ192" s="511"/>
      <c r="LK192" s="40"/>
      <c r="LL192" s="40"/>
      <c r="LM192" s="40"/>
      <c r="LN192" s="40"/>
      <c r="LO192" s="40"/>
      <c r="LP192" s="40"/>
      <c r="LQ192" s="40"/>
      <c r="LR192" s="40"/>
      <c r="LS192" s="40"/>
      <c r="LT192" s="40"/>
      <c r="LU192" s="40"/>
      <c r="LV192" s="40"/>
      <c r="LW192" s="40"/>
      <c r="LX192" s="40"/>
      <c r="LY192" s="511"/>
      <c r="LZ192" s="40"/>
      <c r="MA192" s="40"/>
      <c r="MB192" s="40"/>
      <c r="MC192" s="40"/>
      <c r="MD192" s="40"/>
      <c r="ME192" s="511"/>
      <c r="MF192" s="40"/>
      <c r="MG192" s="40"/>
      <c r="MH192" s="40"/>
      <c r="MI192" s="40"/>
      <c r="MJ192" s="511"/>
      <c r="MK192" s="40"/>
      <c r="ML192" s="40"/>
      <c r="MM192" s="40"/>
      <c r="MN192" s="40"/>
      <c r="MO192" s="40"/>
      <c r="MP192" s="40"/>
      <c r="MQ192" s="163"/>
      <c r="MR192" s="40"/>
      <c r="MS192" s="40"/>
      <c r="MT192" s="40"/>
      <c r="MU192" s="40"/>
      <c r="MV192" s="40"/>
      <c r="MW192" s="40"/>
      <c r="MX192" s="40"/>
      <c r="MY192" s="40"/>
      <c r="MZ192" s="40"/>
      <c r="NA192" s="34"/>
      <c r="NB192" s="34"/>
      <c r="NC192" s="34" t="s">
        <v>1217</v>
      </c>
      <c r="ND192" s="34"/>
    </row>
    <row r="193" spans="1:368">
      <c r="A193" s="1248">
        <v>152</v>
      </c>
      <c r="B193" s="95" t="s">
        <v>688</v>
      </c>
      <c r="C193" s="89">
        <v>2018</v>
      </c>
      <c r="D193" s="90"/>
      <c r="E193" s="90"/>
      <c r="F193" s="90"/>
      <c r="G193" s="91"/>
      <c r="H193" s="92"/>
      <c r="I193" s="93"/>
      <c r="J193" s="4"/>
      <c r="K193" s="96"/>
      <c r="L193" s="96"/>
      <c r="M193" s="4" t="s">
        <v>689</v>
      </c>
      <c r="N193" s="4"/>
      <c r="O193" s="4"/>
      <c r="P193" s="92"/>
      <c r="Q193" s="4"/>
      <c r="R193" s="90" t="s">
        <v>617</v>
      </c>
      <c r="S193" s="94"/>
      <c r="T193" s="94"/>
      <c r="U193" s="90"/>
      <c r="V193" s="153"/>
      <c r="W193" s="376"/>
      <c r="X193" s="508"/>
      <c r="Y193" s="40"/>
      <c r="AA193" s="40"/>
      <c r="AC193" s="40"/>
      <c r="AD193" s="549"/>
      <c r="AE193" s="40"/>
      <c r="AF193" s="40"/>
      <c r="AG193" s="40"/>
      <c r="AH193" s="40"/>
      <c r="AI193" s="277"/>
      <c r="AJ193" s="40"/>
      <c r="AK193" s="44"/>
      <c r="AL193" s="40"/>
      <c r="AM193" s="643"/>
      <c r="AN193" s="40"/>
      <c r="AO193" s="40"/>
      <c r="AP193" s="40"/>
      <c r="AQ193" s="40"/>
      <c r="AR193" s="40"/>
      <c r="AS193" s="40"/>
      <c r="AT193" s="40"/>
      <c r="AU193" s="40"/>
      <c r="AV193" s="40"/>
      <c r="AW193" s="40"/>
      <c r="AX193" s="40"/>
      <c r="AY193" s="44"/>
      <c r="AZ193" s="40"/>
      <c r="BA193" s="44"/>
      <c r="BB193" s="40"/>
      <c r="BC193" s="511"/>
      <c r="BD193" s="40"/>
      <c r="BE193" s="40"/>
      <c r="BF193" s="511"/>
      <c r="BG193" s="40"/>
      <c r="BH193" s="40"/>
      <c r="BI193" s="40"/>
      <c r="BJ193" s="40"/>
      <c r="BK193" s="622"/>
      <c r="BL193" s="40">
        <v>52.8</v>
      </c>
      <c r="BM193" s="40"/>
      <c r="BN193" s="511"/>
      <c r="BO193" s="40">
        <v>44.8</v>
      </c>
      <c r="BP193" s="40"/>
      <c r="BQ193" s="40"/>
      <c r="BR193" s="511"/>
      <c r="BS193" s="40"/>
      <c r="BT193" s="40"/>
      <c r="BU193" s="511"/>
      <c r="BV193" s="40"/>
      <c r="BW193" s="511"/>
      <c r="BX193" s="40"/>
      <c r="BZ193" s="511"/>
      <c r="CA193" s="40">
        <v>44.8</v>
      </c>
      <c r="CB193" s="40"/>
      <c r="CC193" s="40"/>
      <c r="CD193" s="40"/>
      <c r="CE193" s="509"/>
      <c r="CF193" s="40"/>
      <c r="CG193" s="511"/>
      <c r="CH193" s="40"/>
      <c r="CI193" s="44"/>
      <c r="CJ193" s="40">
        <v>21.6</v>
      </c>
      <c r="CK193" s="40"/>
      <c r="CL193" s="44"/>
      <c r="CM193" s="40">
        <v>7.2</v>
      </c>
      <c r="CN193" s="40"/>
      <c r="CO193" s="40"/>
      <c r="CP193" s="44"/>
      <c r="CQ193" s="40"/>
      <c r="CR193" s="40">
        <v>8.8000000000000007</v>
      </c>
      <c r="CS193" s="40"/>
      <c r="CT193" s="40"/>
      <c r="CU193" s="40"/>
      <c r="CV193" s="40"/>
      <c r="CW193" s="40"/>
      <c r="CX193" s="44"/>
      <c r="CY193" s="40"/>
      <c r="CZ193" s="40"/>
      <c r="DA193" s="40"/>
      <c r="DB193" s="40"/>
      <c r="DC193" s="511"/>
      <c r="DD193" s="40"/>
      <c r="DE193" s="40"/>
      <c r="DF193" s="40"/>
      <c r="DG193" s="40"/>
      <c r="DH193" s="40"/>
      <c r="DI193" s="40"/>
      <c r="DJ193" s="40"/>
      <c r="DK193" s="40"/>
      <c r="DL193" s="40"/>
      <c r="DM193" s="40"/>
      <c r="DN193" s="40"/>
      <c r="DO193" s="511"/>
      <c r="DP193" s="40"/>
      <c r="DQ193" s="40">
        <v>16</v>
      </c>
      <c r="DR193" s="40">
        <v>16</v>
      </c>
      <c r="DS193" s="511"/>
      <c r="DT193" s="40"/>
      <c r="DU193" s="40"/>
      <c r="DV193" s="40"/>
      <c r="DW193" s="40"/>
      <c r="DX193" s="40"/>
      <c r="DY193" s="40"/>
      <c r="DZ193" s="40"/>
      <c r="EA193" s="509"/>
      <c r="EB193" s="40"/>
      <c r="EC193" s="511"/>
      <c r="ED193" s="44"/>
      <c r="EE193" s="40"/>
      <c r="EF193" s="40"/>
      <c r="EG193" s="40"/>
      <c r="EH193" s="40"/>
      <c r="EI193" s="44"/>
      <c r="EJ193" s="40"/>
      <c r="EK193" s="44"/>
      <c r="EL193" s="40"/>
      <c r="EM193" s="40"/>
      <c r="EN193" s="44"/>
      <c r="EO193" s="40"/>
      <c r="EP193" s="132"/>
      <c r="EQ193" s="40"/>
      <c r="ER193" s="40"/>
      <c r="ES193" s="40"/>
      <c r="ET193" s="40"/>
      <c r="EU193" s="40"/>
      <c r="EV193" s="40"/>
      <c r="EW193" s="511"/>
      <c r="EX193" s="44"/>
      <c r="EY193" s="40"/>
      <c r="EZ193" s="40"/>
      <c r="FA193" s="44"/>
      <c r="FB193" s="40">
        <v>35.200000000000003</v>
      </c>
      <c r="FC193" s="40"/>
      <c r="FD193" s="40"/>
      <c r="FE193" s="44"/>
      <c r="FF193" s="40"/>
      <c r="FG193" s="44"/>
      <c r="FH193" s="40"/>
      <c r="FI193" s="40"/>
      <c r="FJ193" s="44"/>
      <c r="FK193" s="40"/>
      <c r="FL193" s="40"/>
      <c r="FM193" s="40"/>
      <c r="FN193" s="605"/>
      <c r="FO193" s="40"/>
      <c r="FP193" s="511"/>
      <c r="FQ193" s="40">
        <v>39.200000000000003</v>
      </c>
      <c r="FR193" s="44"/>
      <c r="FS193" s="40"/>
      <c r="FT193" s="44"/>
      <c r="FU193" s="40"/>
      <c r="FV193" s="40"/>
      <c r="FW193" s="40"/>
      <c r="FX193" s="40"/>
      <c r="FY193" s="40"/>
      <c r="FZ193" s="44"/>
      <c r="GA193" s="40"/>
      <c r="GB193" s="511"/>
      <c r="GC193" s="40">
        <v>25.6</v>
      </c>
      <c r="GD193" s="40"/>
      <c r="GE193" s="40"/>
      <c r="GF193" s="511"/>
      <c r="GG193" s="40"/>
      <c r="GH193" s="509"/>
      <c r="GI193" s="40"/>
      <c r="GJ193" s="511"/>
      <c r="GK193" s="40"/>
      <c r="GL193" s="40"/>
      <c r="GM193" s="511"/>
      <c r="GN193" s="40"/>
      <c r="GO193" s="40"/>
      <c r="GP193" s="40"/>
      <c r="GQ193" s="40"/>
      <c r="GR193" s="40"/>
      <c r="GS193" s="509"/>
      <c r="GT193" s="40">
        <v>42.4</v>
      </c>
      <c r="GU193" s="511"/>
      <c r="GV193" s="44"/>
      <c r="GW193" s="40"/>
      <c r="GX193" s="40"/>
      <c r="GY193" s="44"/>
      <c r="GZ193" s="40"/>
      <c r="HA193" s="40"/>
      <c r="HB193" s="40"/>
      <c r="HC193" s="40"/>
      <c r="HD193" s="40"/>
      <c r="HE193" s="40"/>
      <c r="HF193" s="40"/>
      <c r="HG193" s="40"/>
      <c r="HH193" s="511"/>
      <c r="HI193" s="40"/>
      <c r="HJ193" s="40"/>
      <c r="HK193" s="40"/>
      <c r="HL193" s="40"/>
      <c r="HM193" s="40"/>
      <c r="HN193" s="40"/>
      <c r="HO193" s="511"/>
      <c r="HP193" s="44"/>
      <c r="HQ193" s="40"/>
      <c r="HR193" s="40"/>
      <c r="HS193" s="40"/>
      <c r="HT193" s="44"/>
      <c r="HU193" s="40"/>
      <c r="HV193" s="40"/>
      <c r="HW193" s="40"/>
      <c r="HX193" s="40"/>
      <c r="HY193" s="44"/>
      <c r="HZ193" s="40"/>
      <c r="IA193" s="509"/>
      <c r="IB193" s="511"/>
      <c r="IC193" s="40">
        <v>68.8</v>
      </c>
      <c r="ID193" s="40"/>
      <c r="IE193" s="40"/>
      <c r="IF193" s="40"/>
      <c r="IG193" s="40"/>
      <c r="IH193" s="40"/>
      <c r="II193" s="40"/>
      <c r="IJ193" s="40"/>
      <c r="IK193" s="509"/>
      <c r="IL193" s="511"/>
      <c r="IM193" s="40">
        <v>28</v>
      </c>
      <c r="IN193" s="40"/>
      <c r="IO193" s="40"/>
      <c r="IP193" s="40"/>
      <c r="IQ193" s="40"/>
      <c r="IR193" s="40"/>
      <c r="IS193" s="509"/>
      <c r="IT193" s="40"/>
      <c r="IU193" s="40"/>
      <c r="IV193" s="511"/>
      <c r="IW193" s="40">
        <v>26.4</v>
      </c>
      <c r="IX193" s="40"/>
      <c r="IY193" s="44"/>
      <c r="IZ193" s="40"/>
      <c r="JA193" s="40"/>
      <c r="JB193" s="44"/>
      <c r="JC193" s="40"/>
      <c r="JD193" s="40"/>
      <c r="JE193" s="40"/>
      <c r="JF193" s="44"/>
      <c r="JG193" s="40"/>
      <c r="JH193" s="511"/>
      <c r="JI193" s="40"/>
      <c r="JJ193" s="40"/>
      <c r="JK193" s="40"/>
      <c r="JL193" s="40"/>
      <c r="JM193" s="511"/>
      <c r="JN193" s="40"/>
      <c r="JO193" s="513"/>
      <c r="JP193" s="509"/>
      <c r="JQ193" s="511"/>
      <c r="JR193" s="436"/>
      <c r="JS193" s="40"/>
      <c r="JT193" s="40"/>
      <c r="JU193" s="40"/>
      <c r="JV193" s="40"/>
      <c r="JW193" s="40"/>
      <c r="JX193" s="40"/>
      <c r="JY193" s="40"/>
      <c r="JZ193" s="40"/>
      <c r="KA193" s="40"/>
      <c r="KB193" s="40"/>
      <c r="KC193" s="40"/>
      <c r="KD193" s="511"/>
      <c r="KE193" s="40"/>
      <c r="KF193" s="40"/>
      <c r="KG193" s="40"/>
      <c r="KH193" s="511"/>
      <c r="KI193" s="40"/>
      <c r="KJ193" s="40"/>
      <c r="KK193" s="40"/>
      <c r="KL193" s="40"/>
      <c r="KM193" s="511"/>
      <c r="KN193" s="40"/>
      <c r="KO193" s="40"/>
      <c r="KP193" s="40"/>
      <c r="KQ193" s="511"/>
      <c r="KR193" s="40"/>
      <c r="KS193" s="40"/>
      <c r="KT193" s="40"/>
      <c r="KU193" s="565"/>
      <c r="KV193" s="511"/>
      <c r="KW193" s="40"/>
      <c r="KX193" s="40"/>
      <c r="KY193" s="40"/>
      <c r="KZ193" s="40"/>
      <c r="LA193" s="40"/>
      <c r="LB193" s="511"/>
      <c r="LC193" s="40"/>
      <c r="LD193" s="40"/>
      <c r="LE193" s="40"/>
      <c r="LF193" s="44"/>
      <c r="LG193" s="40"/>
      <c r="LH193" s="40"/>
      <c r="LI193" s="40"/>
      <c r="LJ193" s="511"/>
      <c r="LK193" s="40"/>
      <c r="LL193" s="40"/>
      <c r="LM193" s="40"/>
      <c r="LN193" s="40"/>
      <c r="LO193" s="40"/>
      <c r="LP193" s="40"/>
      <c r="LQ193" s="40"/>
      <c r="LR193" s="40"/>
      <c r="LS193" s="40"/>
      <c r="LT193" s="40"/>
      <c r="LU193" s="40"/>
      <c r="LV193" s="40"/>
      <c r="LW193" s="40"/>
      <c r="LX193" s="40"/>
      <c r="LY193" s="511"/>
      <c r="LZ193" s="40"/>
      <c r="MA193" s="40"/>
      <c r="MB193" s="40"/>
      <c r="MC193" s="40"/>
      <c r="MD193" s="40"/>
      <c r="ME193" s="511"/>
      <c r="MF193" s="40"/>
      <c r="MG193" s="40"/>
      <c r="MH193" s="40"/>
      <c r="MI193" s="40"/>
      <c r="MJ193" s="511"/>
      <c r="MK193" s="40"/>
      <c r="ML193" s="40"/>
      <c r="MM193" s="40"/>
      <c r="MN193" s="40"/>
      <c r="MO193" s="40"/>
      <c r="MP193" s="40"/>
      <c r="MQ193" s="163"/>
      <c r="MR193" s="40"/>
      <c r="MS193" s="40"/>
      <c r="MT193" s="40"/>
      <c r="MU193" s="40"/>
      <c r="MV193" s="40"/>
      <c r="MW193" s="40"/>
      <c r="MX193" s="40"/>
      <c r="MY193" s="40"/>
      <c r="MZ193" s="40"/>
      <c r="NA193" s="34"/>
      <c r="NB193" s="34"/>
      <c r="NC193" s="34" t="s">
        <v>1218</v>
      </c>
      <c r="ND193" s="34"/>
    </row>
    <row r="194" spans="1:368">
      <c r="A194" s="1248">
        <v>153</v>
      </c>
      <c r="B194" s="95" t="s">
        <v>690</v>
      </c>
      <c r="C194" s="89">
        <v>2018</v>
      </c>
      <c r="D194" s="90" t="s">
        <v>44</v>
      </c>
      <c r="E194" s="90" t="s">
        <v>167</v>
      </c>
      <c r="F194" s="90" t="s">
        <v>485</v>
      </c>
      <c r="G194" s="91" t="s">
        <v>39</v>
      </c>
      <c r="H194" s="92"/>
      <c r="I194" s="93"/>
      <c r="J194" s="4"/>
      <c r="K194" s="96"/>
      <c r="L194" s="96"/>
      <c r="M194" s="4" t="s">
        <v>39</v>
      </c>
      <c r="N194" s="4" t="s">
        <v>39</v>
      </c>
      <c r="O194" s="4" t="s">
        <v>39</v>
      </c>
      <c r="P194" s="92"/>
      <c r="Q194" s="4"/>
      <c r="R194" s="90" t="s">
        <v>617</v>
      </c>
      <c r="S194" s="94"/>
      <c r="T194" s="94"/>
      <c r="U194" s="90" t="s">
        <v>691</v>
      </c>
      <c r="V194" s="153"/>
      <c r="W194" s="376"/>
      <c r="X194" s="508"/>
      <c r="Y194" s="40"/>
      <c r="AA194" s="40"/>
      <c r="AC194" s="40"/>
      <c r="AD194" s="549"/>
      <c r="AE194" s="40"/>
      <c r="AF194" s="40"/>
      <c r="AG194" s="40"/>
      <c r="AH194" s="40"/>
      <c r="AI194" s="277"/>
      <c r="AJ194" s="40"/>
      <c r="AK194" s="44"/>
      <c r="AL194" s="40"/>
      <c r="AM194" s="643"/>
      <c r="AN194" s="40"/>
      <c r="AO194" s="40"/>
      <c r="AP194" s="40"/>
      <c r="AQ194" s="40"/>
      <c r="AR194" s="40"/>
      <c r="AS194" s="40"/>
      <c r="AT194" s="40"/>
      <c r="AU194" s="40"/>
      <c r="AV194" s="40"/>
      <c r="AW194" s="40"/>
      <c r="AX194" s="40"/>
      <c r="AY194" s="44"/>
      <c r="AZ194" s="40"/>
      <c r="BA194" s="44"/>
      <c r="BB194" s="40"/>
      <c r="BC194" s="511"/>
      <c r="BD194" s="40"/>
      <c r="BE194" s="40"/>
      <c r="BF194" s="511"/>
      <c r="BG194" s="40"/>
      <c r="BH194" s="40"/>
      <c r="BI194" s="40"/>
      <c r="BJ194" s="40"/>
      <c r="BK194" s="622"/>
      <c r="BL194" s="40"/>
      <c r="BM194" s="40"/>
      <c r="BN194" s="511"/>
      <c r="BO194" s="40"/>
      <c r="BP194" s="40"/>
      <c r="BQ194" s="40"/>
      <c r="BR194" s="511"/>
      <c r="BS194" s="40"/>
      <c r="BT194" s="40"/>
      <c r="BU194" s="511"/>
      <c r="BV194" s="40"/>
      <c r="BW194" s="511"/>
      <c r="BX194" s="40"/>
      <c r="BZ194" s="511"/>
      <c r="CA194" s="40"/>
      <c r="CB194" s="40"/>
      <c r="CC194" s="40"/>
      <c r="CD194" s="40"/>
      <c r="CE194" s="509"/>
      <c r="CF194" s="40"/>
      <c r="CG194" s="511"/>
      <c r="CH194" s="40"/>
      <c r="CI194" s="44"/>
      <c r="CJ194" s="40"/>
      <c r="CK194" s="40"/>
      <c r="CL194" s="44"/>
      <c r="CM194" s="40"/>
      <c r="CN194" s="40"/>
      <c r="CO194" s="40"/>
      <c r="CP194" s="44"/>
      <c r="CQ194" s="40"/>
      <c r="CR194" s="40"/>
      <c r="CS194" s="40"/>
      <c r="CT194" s="40"/>
      <c r="CU194" s="40"/>
      <c r="CV194" s="40"/>
      <c r="CW194" s="40"/>
      <c r="CX194" s="44"/>
      <c r="CY194" s="40"/>
      <c r="CZ194" s="40"/>
      <c r="DA194" s="40"/>
      <c r="DB194" s="40"/>
      <c r="DC194" s="511"/>
      <c r="DD194" s="40"/>
      <c r="DE194" s="40"/>
      <c r="DF194" s="40"/>
      <c r="DG194" s="40"/>
      <c r="DH194" s="40"/>
      <c r="DI194" s="40"/>
      <c r="DJ194" s="40"/>
      <c r="DK194" s="40"/>
      <c r="DL194" s="40"/>
      <c r="DM194" s="40"/>
      <c r="DN194" s="40"/>
      <c r="DO194" s="511"/>
      <c r="DP194" s="40"/>
      <c r="DQ194" s="40"/>
      <c r="DR194" s="40"/>
      <c r="DS194" s="511"/>
      <c r="DT194" s="40"/>
      <c r="DU194" s="40"/>
      <c r="DV194" s="40"/>
      <c r="DW194" s="40"/>
      <c r="DX194" s="40"/>
      <c r="DY194" s="40"/>
      <c r="DZ194" s="40"/>
      <c r="EA194" s="509"/>
      <c r="EB194" s="40"/>
      <c r="EC194" s="511"/>
      <c r="ED194" s="44"/>
      <c r="EE194" s="40"/>
      <c r="EF194" s="40"/>
      <c r="EG194" s="40"/>
      <c r="EH194" s="40"/>
      <c r="EI194" s="44"/>
      <c r="EJ194" s="40"/>
      <c r="EK194" s="44"/>
      <c r="EL194" s="40"/>
      <c r="EM194" s="40"/>
      <c r="EN194" s="44"/>
      <c r="EO194" s="40"/>
      <c r="EP194" s="132"/>
      <c r="EQ194" s="40"/>
      <c r="ER194" s="40"/>
      <c r="ES194" s="40"/>
      <c r="ET194" s="40"/>
      <c r="EU194" s="40"/>
      <c r="EV194" s="40"/>
      <c r="EW194" s="511"/>
      <c r="EX194" s="44"/>
      <c r="EY194" s="40"/>
      <c r="EZ194" s="40"/>
      <c r="FA194" s="44"/>
      <c r="FB194" s="40"/>
      <c r="FC194" s="40"/>
      <c r="FD194" s="40"/>
      <c r="FE194" s="44"/>
      <c r="FF194" s="40"/>
      <c r="FG194" s="44"/>
      <c r="FH194" s="40"/>
      <c r="FI194" s="40"/>
      <c r="FJ194" s="44"/>
      <c r="FK194" s="40"/>
      <c r="FL194" s="40"/>
      <c r="FM194" s="40"/>
      <c r="FN194" s="605"/>
      <c r="FO194" s="40"/>
      <c r="FP194" s="511"/>
      <c r="FQ194" s="40"/>
      <c r="FR194" s="44"/>
      <c r="FS194" s="40"/>
      <c r="FT194" s="44"/>
      <c r="FU194" s="40"/>
      <c r="FV194" s="40"/>
      <c r="FW194" s="40"/>
      <c r="FX194" s="40"/>
      <c r="FY194" s="40"/>
      <c r="FZ194" s="44"/>
      <c r="GA194" s="40"/>
      <c r="GB194" s="511"/>
      <c r="GC194" s="40"/>
      <c r="GD194" s="40"/>
      <c r="GE194" s="40"/>
      <c r="GF194" s="511"/>
      <c r="GG194" s="40"/>
      <c r="GH194" s="509"/>
      <c r="GI194" s="40"/>
      <c r="GJ194" s="511"/>
      <c r="GK194" s="40"/>
      <c r="GL194" s="40"/>
      <c r="GM194" s="511"/>
      <c r="GN194" s="40"/>
      <c r="GO194" s="40"/>
      <c r="GP194" s="40"/>
      <c r="GQ194" s="40"/>
      <c r="GR194" s="40"/>
      <c r="GS194" s="509"/>
      <c r="GT194" s="40"/>
      <c r="GU194" s="511"/>
      <c r="GV194" s="44"/>
      <c r="GW194" s="40"/>
      <c r="GX194" s="40"/>
      <c r="GY194" s="44"/>
      <c r="GZ194" s="40"/>
      <c r="HA194" s="40"/>
      <c r="HB194" s="40"/>
      <c r="HC194" s="40"/>
      <c r="HD194" s="40"/>
      <c r="HE194" s="40"/>
      <c r="HF194" s="40"/>
      <c r="HG194" s="40"/>
      <c r="HH194" s="511"/>
      <c r="HI194" s="40"/>
      <c r="HJ194" s="40"/>
      <c r="HK194" s="40"/>
      <c r="HL194" s="40"/>
      <c r="HM194" s="40"/>
      <c r="HN194" s="40"/>
      <c r="HO194" s="511"/>
      <c r="HP194" s="44"/>
      <c r="HQ194" s="40"/>
      <c r="HR194" s="40"/>
      <c r="HS194" s="40"/>
      <c r="HT194" s="44"/>
      <c r="HU194" s="40"/>
      <c r="HV194" s="40"/>
      <c r="HW194" s="40"/>
      <c r="HX194" s="40"/>
      <c r="HY194" s="44"/>
      <c r="HZ194" s="40"/>
      <c r="IA194" s="509"/>
      <c r="IB194" s="511"/>
      <c r="IC194" s="40"/>
      <c r="ID194" s="40"/>
      <c r="IE194" s="40"/>
      <c r="IF194" s="40"/>
      <c r="IG194" s="40"/>
      <c r="IH194" s="40"/>
      <c r="II194" s="40"/>
      <c r="IJ194" s="40"/>
      <c r="IK194" s="509"/>
      <c r="IL194" s="511"/>
      <c r="IM194" s="40"/>
      <c r="IN194" s="40"/>
      <c r="IO194" s="40"/>
      <c r="IP194" s="40"/>
      <c r="IQ194" s="40"/>
      <c r="IR194" s="40"/>
      <c r="IS194" s="509"/>
      <c r="IT194" s="40"/>
      <c r="IU194" s="40"/>
      <c r="IV194" s="511"/>
      <c r="IW194" s="40"/>
      <c r="IX194" s="40"/>
      <c r="IY194" s="44"/>
      <c r="IZ194" s="40"/>
      <c r="JA194" s="40"/>
      <c r="JB194" s="44"/>
      <c r="JC194" s="40"/>
      <c r="JD194" s="40"/>
      <c r="JE194" s="40"/>
      <c r="JF194" s="44"/>
      <c r="JG194" s="40"/>
      <c r="JH194" s="511"/>
      <c r="JI194" s="40"/>
      <c r="JJ194" s="40"/>
      <c r="JK194" s="40"/>
      <c r="JL194" s="40"/>
      <c r="JM194" s="511"/>
      <c r="JN194" s="40"/>
      <c r="JO194" s="513"/>
      <c r="JP194" s="509"/>
      <c r="JQ194" s="511"/>
      <c r="JR194" s="436"/>
      <c r="JS194" s="40"/>
      <c r="JT194" s="40"/>
      <c r="JU194" s="40"/>
      <c r="JV194" s="40"/>
      <c r="JW194" s="40"/>
      <c r="JX194" s="40"/>
      <c r="JY194" s="40"/>
      <c r="JZ194" s="40"/>
      <c r="KA194" s="40"/>
      <c r="KB194" s="40"/>
      <c r="KC194" s="40"/>
      <c r="KD194" s="511"/>
      <c r="KE194" s="40"/>
      <c r="KF194" s="40"/>
      <c r="KG194" s="40"/>
      <c r="KH194" s="511"/>
      <c r="KI194" s="40"/>
      <c r="KJ194" s="40"/>
      <c r="KK194" s="40"/>
      <c r="KL194" s="40"/>
      <c r="KM194" s="511"/>
      <c r="KN194" s="40"/>
      <c r="KO194" s="40"/>
      <c r="KP194" s="40"/>
      <c r="KQ194" s="511"/>
      <c r="KR194" s="40"/>
      <c r="KS194" s="40"/>
      <c r="KT194" s="40"/>
      <c r="KU194" s="565"/>
      <c r="KV194" s="511"/>
      <c r="KW194" s="40"/>
      <c r="KX194" s="40"/>
      <c r="KY194" s="40"/>
      <c r="KZ194" s="40"/>
      <c r="LA194" s="40"/>
      <c r="LB194" s="511"/>
      <c r="LC194" s="40"/>
      <c r="LD194" s="40"/>
      <c r="LE194" s="40"/>
      <c r="LF194" s="44"/>
      <c r="LG194" s="40"/>
      <c r="LH194" s="40"/>
      <c r="LI194" s="40"/>
      <c r="LJ194" s="511"/>
      <c r="LK194" s="40"/>
      <c r="LL194" s="40"/>
      <c r="LM194" s="40"/>
      <c r="LN194" s="40"/>
      <c r="LO194" s="40"/>
      <c r="LP194" s="40"/>
      <c r="LQ194" s="40"/>
      <c r="LR194" s="40"/>
      <c r="LS194" s="40"/>
      <c r="LT194" s="40"/>
      <c r="LU194" s="40"/>
      <c r="LV194" s="40"/>
      <c r="LW194" s="40"/>
      <c r="LX194" s="40"/>
      <c r="LY194" s="511"/>
      <c r="LZ194" s="40"/>
      <c r="MA194" s="40"/>
      <c r="MB194" s="40"/>
      <c r="MC194" s="40"/>
      <c r="MD194" s="40"/>
      <c r="ME194" s="511"/>
      <c r="MF194" s="40"/>
      <c r="MG194" s="40"/>
      <c r="MH194" s="40"/>
      <c r="MI194" s="40"/>
      <c r="MJ194" s="511"/>
      <c r="MK194" s="40"/>
      <c r="ML194" s="40"/>
      <c r="MM194" s="40"/>
      <c r="MN194" s="40"/>
      <c r="MO194" s="40"/>
      <c r="MP194" s="40"/>
      <c r="MQ194" s="163"/>
      <c r="MR194" s="40"/>
      <c r="MS194" s="40"/>
      <c r="MT194" s="40"/>
      <c r="MU194" s="40"/>
      <c r="MV194" s="40"/>
      <c r="MW194" s="40"/>
      <c r="MX194" s="40"/>
      <c r="MY194" s="40"/>
      <c r="MZ194" s="40"/>
      <c r="NA194" s="34"/>
      <c r="NB194" s="34"/>
      <c r="NC194" s="34" t="s">
        <v>1219</v>
      </c>
      <c r="ND194" s="34"/>
    </row>
    <row r="195" spans="1:368">
      <c r="A195" s="1248">
        <v>154</v>
      </c>
      <c r="B195" s="95" t="s">
        <v>692</v>
      </c>
      <c r="C195" s="89">
        <v>2018</v>
      </c>
      <c r="D195" s="90" t="s">
        <v>369</v>
      </c>
      <c r="E195" s="90" t="s">
        <v>23</v>
      </c>
      <c r="F195" s="90" t="s">
        <v>693</v>
      </c>
      <c r="G195" s="91">
        <v>25</v>
      </c>
      <c r="H195" s="92">
        <v>1</v>
      </c>
      <c r="I195" s="93" t="s">
        <v>39</v>
      </c>
      <c r="J195" s="4" t="s">
        <v>694</v>
      </c>
      <c r="K195" s="96" t="s">
        <v>105</v>
      </c>
      <c r="L195" s="96" t="s">
        <v>122</v>
      </c>
      <c r="M195" s="4" t="s">
        <v>695</v>
      </c>
      <c r="N195" s="4"/>
      <c r="O195" s="4"/>
      <c r="P195" s="92">
        <v>1</v>
      </c>
      <c r="Q195" s="4"/>
      <c r="R195" s="90" t="s">
        <v>617</v>
      </c>
      <c r="S195" s="94"/>
      <c r="T195" s="94" t="s">
        <v>301</v>
      </c>
      <c r="U195" s="90"/>
      <c r="V195" s="153"/>
      <c r="W195" s="376"/>
      <c r="X195" s="508"/>
      <c r="Y195" s="40"/>
      <c r="AA195" s="40"/>
      <c r="AC195" s="40"/>
      <c r="AD195" s="549"/>
      <c r="AE195" s="40"/>
      <c r="AF195" s="40"/>
      <c r="AG195" s="40"/>
      <c r="AH195" s="40"/>
      <c r="AI195" s="277"/>
      <c r="AJ195" s="40"/>
      <c r="AK195" s="44"/>
      <c r="AL195" s="40"/>
      <c r="AM195" s="643"/>
      <c r="AN195" s="40"/>
      <c r="AO195" s="40"/>
      <c r="AP195" s="40"/>
      <c r="AQ195" s="40"/>
      <c r="AR195" s="40"/>
      <c r="AS195" s="40"/>
      <c r="AT195" s="40"/>
      <c r="AU195" s="40"/>
      <c r="AV195" s="40"/>
      <c r="AW195" s="40"/>
      <c r="AX195" s="40"/>
      <c r="AY195" s="44"/>
      <c r="AZ195" s="40"/>
      <c r="BA195" s="44"/>
      <c r="BB195" s="40"/>
      <c r="BC195" s="511"/>
      <c r="BD195" s="40"/>
      <c r="BE195" s="40"/>
      <c r="BF195" s="511"/>
      <c r="BG195" s="40"/>
      <c r="BH195" s="40"/>
      <c r="BI195" s="40"/>
      <c r="BJ195" s="40"/>
      <c r="BK195" s="622"/>
      <c r="BL195" s="40"/>
      <c r="BM195" s="40"/>
      <c r="BN195" s="511"/>
      <c r="BO195" s="40"/>
      <c r="BP195" s="40"/>
      <c r="BQ195" s="40"/>
      <c r="BR195" s="511"/>
      <c r="BS195" s="40"/>
      <c r="BT195" s="40"/>
      <c r="BU195" s="511"/>
      <c r="BV195" s="40"/>
      <c r="BW195" s="511"/>
      <c r="BX195" s="40"/>
      <c r="BZ195" s="511"/>
      <c r="CA195" s="40"/>
      <c r="CB195" s="40"/>
      <c r="CC195" s="40"/>
      <c r="CD195" s="40"/>
      <c r="CE195" s="509"/>
      <c r="CF195" s="40"/>
      <c r="CG195" s="511"/>
      <c r="CH195" s="40"/>
      <c r="CI195" s="44"/>
      <c r="CJ195" s="40"/>
      <c r="CK195" s="40"/>
      <c r="CL195" s="44"/>
      <c r="CM195" s="40"/>
      <c r="CN195" s="40"/>
      <c r="CO195" s="40"/>
      <c r="CP195" s="44"/>
      <c r="CQ195" s="40"/>
      <c r="CR195" s="40"/>
      <c r="CS195" s="40"/>
      <c r="CT195" s="40"/>
      <c r="CU195" s="40"/>
      <c r="CV195" s="40"/>
      <c r="CW195" s="40"/>
      <c r="CX195" s="44"/>
      <c r="CY195" s="40"/>
      <c r="CZ195" s="40"/>
      <c r="DA195" s="40"/>
      <c r="DB195" s="40"/>
      <c r="DC195" s="511"/>
      <c r="DD195" s="40"/>
      <c r="DE195" s="40"/>
      <c r="DF195" s="40"/>
      <c r="DG195" s="40"/>
      <c r="DH195" s="40"/>
      <c r="DI195" s="40"/>
      <c r="DJ195" s="40"/>
      <c r="DK195" s="40"/>
      <c r="DL195" s="40"/>
      <c r="DM195" s="40"/>
      <c r="DN195" s="40"/>
      <c r="DO195" s="511"/>
      <c r="DP195" s="40"/>
      <c r="DQ195" s="40"/>
      <c r="DR195" s="40"/>
      <c r="DS195" s="511"/>
      <c r="DT195" s="40"/>
      <c r="DU195" s="40"/>
      <c r="DV195" s="40"/>
      <c r="DW195" s="40"/>
      <c r="DX195" s="40"/>
      <c r="DY195" s="40"/>
      <c r="DZ195" s="40"/>
      <c r="EA195" s="509"/>
      <c r="EB195" s="40"/>
      <c r="EC195" s="511"/>
      <c r="ED195" s="44"/>
      <c r="EE195" s="40"/>
      <c r="EF195" s="40"/>
      <c r="EG195" s="40"/>
      <c r="EH195" s="40"/>
      <c r="EI195" s="44"/>
      <c r="EJ195" s="40"/>
      <c r="EK195" s="44"/>
      <c r="EL195" s="40"/>
      <c r="EM195" s="40"/>
      <c r="EN195" s="44"/>
      <c r="EO195" s="40"/>
      <c r="EP195" s="132"/>
      <c r="EQ195" s="40"/>
      <c r="ER195" s="40"/>
      <c r="ES195" s="40"/>
      <c r="ET195" s="40"/>
      <c r="EU195" s="40"/>
      <c r="EV195" s="40"/>
      <c r="EW195" s="511"/>
      <c r="EX195" s="44"/>
      <c r="EY195" s="40"/>
      <c r="EZ195" s="40"/>
      <c r="FA195" s="44"/>
      <c r="FB195" s="40"/>
      <c r="FC195" s="40"/>
      <c r="FD195" s="40"/>
      <c r="FE195" s="44"/>
      <c r="FF195" s="40"/>
      <c r="FG195" s="44"/>
      <c r="FH195" s="40"/>
      <c r="FI195" s="40"/>
      <c r="FJ195" s="44"/>
      <c r="FK195" s="40"/>
      <c r="FL195" s="40"/>
      <c r="FM195" s="40"/>
      <c r="FN195" s="605"/>
      <c r="FO195" s="40"/>
      <c r="FP195" s="511"/>
      <c r="FQ195" s="40"/>
      <c r="FR195" s="44"/>
      <c r="FS195" s="40"/>
      <c r="FT195" s="44"/>
      <c r="FU195" s="40"/>
      <c r="FV195" s="40"/>
      <c r="FW195" s="40"/>
      <c r="FX195" s="40"/>
      <c r="FY195" s="40"/>
      <c r="FZ195" s="44"/>
      <c r="GA195" s="40"/>
      <c r="GB195" s="511"/>
      <c r="GC195" s="40"/>
      <c r="GD195" s="40"/>
      <c r="GE195" s="40"/>
      <c r="GF195" s="511"/>
      <c r="GG195" s="40"/>
      <c r="GH195" s="509"/>
      <c r="GI195" s="40"/>
      <c r="GJ195" s="511"/>
      <c r="GK195" s="40"/>
      <c r="GL195" s="40"/>
      <c r="GM195" s="511"/>
      <c r="GN195" s="40"/>
      <c r="GO195" s="40"/>
      <c r="GP195" s="40"/>
      <c r="GQ195" s="40"/>
      <c r="GR195" s="40"/>
      <c r="GS195" s="509"/>
      <c r="GT195" s="40"/>
      <c r="GU195" s="511"/>
      <c r="GV195" s="44"/>
      <c r="GW195" s="40"/>
      <c r="GX195" s="40"/>
      <c r="GY195" s="44"/>
      <c r="GZ195" s="40"/>
      <c r="HA195" s="40"/>
      <c r="HB195" s="40"/>
      <c r="HC195" s="40"/>
      <c r="HD195" s="40"/>
      <c r="HE195" s="40"/>
      <c r="HF195" s="40"/>
      <c r="HG195" s="40"/>
      <c r="HH195" s="511"/>
      <c r="HI195" s="40"/>
      <c r="HJ195" s="40"/>
      <c r="HK195" s="40"/>
      <c r="HL195" s="40"/>
      <c r="HM195" s="40"/>
      <c r="HN195" s="40"/>
      <c r="HO195" s="511"/>
      <c r="HP195" s="44"/>
      <c r="HQ195" s="40"/>
      <c r="HR195" s="40"/>
      <c r="HS195" s="40"/>
      <c r="HT195" s="44"/>
      <c r="HU195" s="40"/>
      <c r="HV195" s="40"/>
      <c r="HW195" s="40"/>
      <c r="HX195" s="40"/>
      <c r="HY195" s="44"/>
      <c r="HZ195" s="40"/>
      <c r="IA195" s="509"/>
      <c r="IB195" s="511"/>
      <c r="IC195" s="40"/>
      <c r="ID195" s="40"/>
      <c r="IE195" s="40"/>
      <c r="IF195" s="40"/>
      <c r="IG195" s="40"/>
      <c r="IH195" s="40"/>
      <c r="II195" s="40"/>
      <c r="IJ195" s="40"/>
      <c r="IK195" s="509"/>
      <c r="IL195" s="511"/>
      <c r="IM195" s="40"/>
      <c r="IN195" s="40"/>
      <c r="IO195" s="40"/>
      <c r="IP195" s="40"/>
      <c r="IQ195" s="40"/>
      <c r="IR195" s="40"/>
      <c r="IS195" s="509"/>
      <c r="IT195" s="40"/>
      <c r="IU195" s="40"/>
      <c r="IV195" s="511"/>
      <c r="IW195" s="40"/>
      <c r="IX195" s="40"/>
      <c r="IY195" s="44"/>
      <c r="IZ195" s="40"/>
      <c r="JA195" s="40"/>
      <c r="JB195" s="44"/>
      <c r="JC195" s="40"/>
      <c r="JD195" s="40"/>
      <c r="JE195" s="40"/>
      <c r="JF195" s="44"/>
      <c r="JG195" s="40"/>
      <c r="JH195" s="511"/>
      <c r="JI195" s="40"/>
      <c r="JJ195" s="40"/>
      <c r="JK195" s="40"/>
      <c r="JL195" s="40"/>
      <c r="JM195" s="511"/>
      <c r="JN195" s="40"/>
      <c r="JO195" s="513"/>
      <c r="JP195" s="509"/>
      <c r="JQ195" s="511"/>
      <c r="JR195" s="436"/>
      <c r="JS195" s="40"/>
      <c r="JT195" s="40"/>
      <c r="JU195" s="40"/>
      <c r="JV195" s="40"/>
      <c r="JW195" s="40"/>
      <c r="JX195" s="40"/>
      <c r="JY195" s="40"/>
      <c r="JZ195" s="40"/>
      <c r="KA195" s="40"/>
      <c r="KB195" s="40"/>
      <c r="KC195" s="40"/>
      <c r="KD195" s="511"/>
      <c r="KE195" s="40"/>
      <c r="KF195" s="40"/>
      <c r="KG195" s="40"/>
      <c r="KH195" s="511"/>
      <c r="KI195" s="40"/>
      <c r="KJ195" s="40"/>
      <c r="KK195" s="40"/>
      <c r="KL195" s="40"/>
      <c r="KM195" s="511"/>
      <c r="KN195" s="40"/>
      <c r="KO195" s="40"/>
      <c r="KP195" s="40"/>
      <c r="KQ195" s="511"/>
      <c r="KR195" s="40"/>
      <c r="KS195" s="40"/>
      <c r="KT195" s="40"/>
      <c r="KU195" s="565"/>
      <c r="KV195" s="511"/>
      <c r="KW195" s="40"/>
      <c r="KX195" s="40"/>
      <c r="KY195" s="40"/>
      <c r="KZ195" s="40"/>
      <c r="LA195" s="40"/>
      <c r="LB195" s="511"/>
      <c r="LC195" s="40"/>
      <c r="LD195" s="40"/>
      <c r="LE195" s="40"/>
      <c r="LF195" s="44"/>
      <c r="LG195" s="40"/>
      <c r="LH195" s="40"/>
      <c r="LI195" s="40"/>
      <c r="LJ195" s="511"/>
      <c r="LK195" s="40"/>
      <c r="LL195" s="40"/>
      <c r="LM195" s="40"/>
      <c r="LN195" s="40"/>
      <c r="LO195" s="40"/>
      <c r="LP195" s="40"/>
      <c r="LQ195" s="40"/>
      <c r="LR195" s="40"/>
      <c r="LS195" s="40"/>
      <c r="LT195" s="40"/>
      <c r="LU195" s="40"/>
      <c r="LV195" s="40"/>
      <c r="LW195" s="40"/>
      <c r="LX195" s="40"/>
      <c r="LY195" s="511"/>
      <c r="LZ195" s="40"/>
      <c r="MA195" s="40"/>
      <c r="MB195" s="40"/>
      <c r="MC195" s="40"/>
      <c r="MD195" s="40"/>
      <c r="ME195" s="511"/>
      <c r="MF195" s="40"/>
      <c r="MG195" s="40"/>
      <c r="MH195" s="40"/>
      <c r="MI195" s="40"/>
      <c r="MJ195" s="511"/>
      <c r="MK195" s="40"/>
      <c r="ML195" s="40"/>
      <c r="MM195" s="40"/>
      <c r="MN195" s="40"/>
      <c r="MO195" s="40"/>
      <c r="MP195" s="40"/>
      <c r="MQ195" s="163"/>
      <c r="MR195" s="40"/>
      <c r="MS195" s="40"/>
      <c r="MT195" s="40"/>
      <c r="MU195" s="40"/>
      <c r="MV195" s="40"/>
      <c r="MW195" s="40"/>
      <c r="MX195" s="40"/>
      <c r="MY195" s="40"/>
      <c r="MZ195" s="40"/>
      <c r="NA195" s="34"/>
      <c r="NB195" s="34"/>
      <c r="NC195" s="34" t="s">
        <v>1220</v>
      </c>
      <c r="ND195" s="34"/>
    </row>
    <row r="196" spans="1:368">
      <c r="A196" s="1248">
        <v>155</v>
      </c>
      <c r="B196" s="95" t="s">
        <v>696</v>
      </c>
      <c r="C196" s="89">
        <v>2018</v>
      </c>
      <c r="D196" s="90" t="s">
        <v>103</v>
      </c>
      <c r="E196" s="90" t="s">
        <v>23</v>
      </c>
      <c r="F196" s="90"/>
      <c r="G196" s="91">
        <v>132</v>
      </c>
      <c r="H196" s="92"/>
      <c r="I196" s="93"/>
      <c r="J196" s="4"/>
      <c r="K196" s="96" t="s">
        <v>697</v>
      </c>
      <c r="L196" s="96" t="s">
        <v>698</v>
      </c>
      <c r="M196" s="4" t="s">
        <v>699</v>
      </c>
      <c r="N196" s="4"/>
      <c r="O196" s="4"/>
      <c r="P196" s="92"/>
      <c r="Q196" s="4"/>
      <c r="R196" s="90" t="s">
        <v>617</v>
      </c>
      <c r="S196" s="94"/>
      <c r="T196" s="94" t="s">
        <v>301</v>
      </c>
      <c r="U196" s="90"/>
      <c r="V196" s="153"/>
      <c r="W196" s="376"/>
      <c r="X196" s="508"/>
      <c r="Y196" s="40"/>
      <c r="AA196" s="40"/>
      <c r="AC196" s="40"/>
      <c r="AD196" s="549"/>
      <c r="AE196" s="40"/>
      <c r="AF196" s="40"/>
      <c r="AG196" s="40"/>
      <c r="AH196" s="40"/>
      <c r="AI196" s="277"/>
      <c r="AJ196" s="40"/>
      <c r="AK196" s="44"/>
      <c r="AL196" s="40"/>
      <c r="AM196" s="643"/>
      <c r="AN196" s="40"/>
      <c r="AO196" s="40"/>
      <c r="AP196" s="40"/>
      <c r="AQ196" s="40"/>
      <c r="AR196" s="40"/>
      <c r="AS196" s="40"/>
      <c r="AT196" s="40"/>
      <c r="AU196" s="40"/>
      <c r="AV196" s="40"/>
      <c r="AW196" s="40"/>
      <c r="AX196" s="40"/>
      <c r="AY196" s="44"/>
      <c r="AZ196" s="40"/>
      <c r="BA196" s="44"/>
      <c r="BB196" s="40"/>
      <c r="BC196" s="511"/>
      <c r="BD196" s="40"/>
      <c r="BE196" s="40"/>
      <c r="BF196" s="511"/>
      <c r="BG196" s="40"/>
      <c r="BH196" s="40"/>
      <c r="BI196" s="40"/>
      <c r="BJ196" s="40"/>
      <c r="BK196" s="622"/>
      <c r="BL196" s="40"/>
      <c r="BM196" s="40"/>
      <c r="BN196" s="511"/>
      <c r="BO196" s="40"/>
      <c r="BP196" s="40"/>
      <c r="BQ196" s="40"/>
      <c r="BR196" s="511"/>
      <c r="BS196" s="40"/>
      <c r="BT196" s="40"/>
      <c r="BU196" s="511"/>
      <c r="BV196" s="40"/>
      <c r="BW196" s="511"/>
      <c r="BX196" s="40"/>
      <c r="BZ196" s="511"/>
      <c r="CA196" s="40"/>
      <c r="CB196" s="40"/>
      <c r="CC196" s="40"/>
      <c r="CD196" s="40"/>
      <c r="CE196" s="509"/>
      <c r="CF196" s="40"/>
      <c r="CG196" s="511"/>
      <c r="CH196" s="40"/>
      <c r="CI196" s="44"/>
      <c r="CJ196" s="40"/>
      <c r="CK196" s="40"/>
      <c r="CL196" s="44"/>
      <c r="CM196" s="40"/>
      <c r="CN196" s="40"/>
      <c r="CO196" s="40"/>
      <c r="CP196" s="44"/>
      <c r="CQ196" s="40"/>
      <c r="CR196" s="40"/>
      <c r="CS196" s="40"/>
      <c r="CT196" s="40"/>
      <c r="CU196" s="40"/>
      <c r="CV196" s="40"/>
      <c r="CW196" s="40"/>
      <c r="CX196" s="44"/>
      <c r="CY196" s="40"/>
      <c r="CZ196" s="40"/>
      <c r="DA196" s="40"/>
      <c r="DB196" s="40"/>
      <c r="DC196" s="511"/>
      <c r="DD196" s="40"/>
      <c r="DE196" s="40"/>
      <c r="DF196" s="40"/>
      <c r="DG196" s="40"/>
      <c r="DH196" s="40"/>
      <c r="DI196" s="40"/>
      <c r="DJ196" s="40"/>
      <c r="DK196" s="40"/>
      <c r="DL196" s="40"/>
      <c r="DM196" s="40"/>
      <c r="DN196" s="40"/>
      <c r="DO196" s="511"/>
      <c r="DP196" s="40"/>
      <c r="DQ196" s="40"/>
      <c r="DR196" s="40"/>
      <c r="DS196" s="511"/>
      <c r="DT196" s="40"/>
      <c r="DU196" s="40"/>
      <c r="DV196" s="40"/>
      <c r="DW196" s="40"/>
      <c r="DX196" s="40"/>
      <c r="DY196" s="40"/>
      <c r="DZ196" s="40"/>
      <c r="EA196" s="509"/>
      <c r="EB196" s="40"/>
      <c r="EC196" s="511"/>
      <c r="ED196" s="44"/>
      <c r="EE196" s="40"/>
      <c r="EF196" s="40"/>
      <c r="EG196" s="40"/>
      <c r="EH196" s="40"/>
      <c r="EI196" s="44"/>
      <c r="EJ196" s="40"/>
      <c r="EK196" s="44"/>
      <c r="EL196" s="40"/>
      <c r="EM196" s="40"/>
      <c r="EN196" s="44"/>
      <c r="EO196" s="40"/>
      <c r="EP196" s="132"/>
      <c r="EQ196" s="40"/>
      <c r="ER196" s="40"/>
      <c r="ES196" s="40"/>
      <c r="ET196" s="40"/>
      <c r="EU196" s="40"/>
      <c r="EV196" s="40"/>
      <c r="EW196" s="511"/>
      <c r="EX196" s="44"/>
      <c r="EY196" s="40"/>
      <c r="EZ196" s="40"/>
      <c r="FA196" s="44"/>
      <c r="FB196" s="40"/>
      <c r="FC196" s="40"/>
      <c r="FD196" s="40"/>
      <c r="FE196" s="44"/>
      <c r="FF196" s="40"/>
      <c r="FG196" s="44"/>
      <c r="FH196" s="40"/>
      <c r="FI196" s="40"/>
      <c r="FJ196" s="44"/>
      <c r="FK196" s="40"/>
      <c r="FL196" s="40"/>
      <c r="FM196" s="40"/>
      <c r="FN196" s="605"/>
      <c r="FO196" s="40"/>
      <c r="FP196" s="511"/>
      <c r="FQ196" s="40"/>
      <c r="FR196" s="44"/>
      <c r="FS196" s="40"/>
      <c r="FT196" s="44"/>
      <c r="FU196" s="40"/>
      <c r="FV196" s="40"/>
      <c r="FW196" s="40"/>
      <c r="FX196" s="40"/>
      <c r="FY196" s="40"/>
      <c r="FZ196" s="44"/>
      <c r="GA196" s="40"/>
      <c r="GB196" s="511"/>
      <c r="GC196" s="40"/>
      <c r="GD196" s="40"/>
      <c r="GE196" s="40"/>
      <c r="GF196" s="511"/>
      <c r="GG196" s="40"/>
      <c r="GH196" s="509"/>
      <c r="GI196" s="40"/>
      <c r="GJ196" s="511"/>
      <c r="GK196" s="40"/>
      <c r="GL196" s="40"/>
      <c r="GM196" s="511"/>
      <c r="GN196" s="40"/>
      <c r="GO196" s="40"/>
      <c r="GP196" s="40"/>
      <c r="GQ196" s="40"/>
      <c r="GR196" s="40"/>
      <c r="GS196" s="509"/>
      <c r="GT196" s="40"/>
      <c r="GU196" s="511"/>
      <c r="GV196" s="44"/>
      <c r="GW196" s="40"/>
      <c r="GX196" s="40"/>
      <c r="GY196" s="44"/>
      <c r="GZ196" s="40"/>
      <c r="HA196" s="40"/>
      <c r="HB196" s="40"/>
      <c r="HC196" s="40"/>
      <c r="HD196" s="40"/>
      <c r="HE196" s="40"/>
      <c r="HF196" s="40"/>
      <c r="HG196" s="40"/>
      <c r="HH196" s="511"/>
      <c r="HI196" s="40"/>
      <c r="HJ196" s="40"/>
      <c r="HK196" s="40"/>
      <c r="HL196" s="40"/>
      <c r="HM196" s="40"/>
      <c r="HN196" s="40"/>
      <c r="HO196" s="511"/>
      <c r="HP196" s="44"/>
      <c r="HQ196" s="40"/>
      <c r="HR196" s="40"/>
      <c r="HS196" s="40"/>
      <c r="HT196" s="44"/>
      <c r="HU196" s="40"/>
      <c r="HV196" s="40"/>
      <c r="HW196" s="40"/>
      <c r="HX196" s="40"/>
      <c r="HY196" s="44"/>
      <c r="HZ196" s="40"/>
      <c r="IA196" s="509"/>
      <c r="IB196" s="511"/>
      <c r="IC196" s="40"/>
      <c r="ID196" s="40"/>
      <c r="IE196" s="40"/>
      <c r="IF196" s="40"/>
      <c r="IG196" s="40"/>
      <c r="IH196" s="40"/>
      <c r="II196" s="40"/>
      <c r="IJ196" s="40"/>
      <c r="IK196" s="509"/>
      <c r="IL196" s="511"/>
      <c r="IM196" s="40"/>
      <c r="IN196" s="40"/>
      <c r="IO196" s="40"/>
      <c r="IP196" s="40"/>
      <c r="IQ196" s="40"/>
      <c r="IR196" s="40"/>
      <c r="IS196" s="509"/>
      <c r="IT196" s="40"/>
      <c r="IU196" s="40"/>
      <c r="IV196" s="511"/>
      <c r="IW196" s="40"/>
      <c r="IX196" s="40"/>
      <c r="IY196" s="44"/>
      <c r="IZ196" s="40"/>
      <c r="JA196" s="40"/>
      <c r="JB196" s="44"/>
      <c r="JC196" s="40"/>
      <c r="JD196" s="40"/>
      <c r="JE196" s="40"/>
      <c r="JF196" s="44"/>
      <c r="JG196" s="40"/>
      <c r="JH196" s="511"/>
      <c r="JI196" s="40"/>
      <c r="JJ196" s="40"/>
      <c r="JK196" s="40"/>
      <c r="JL196" s="40"/>
      <c r="JM196" s="511"/>
      <c r="JN196" s="40"/>
      <c r="JO196" s="513"/>
      <c r="JP196" s="509"/>
      <c r="JQ196" s="511"/>
      <c r="JR196" s="436"/>
      <c r="JS196" s="40"/>
      <c r="JT196" s="40"/>
      <c r="JU196" s="40"/>
      <c r="JV196" s="40"/>
      <c r="JW196" s="40"/>
      <c r="JX196" s="40"/>
      <c r="JY196" s="40"/>
      <c r="JZ196" s="40"/>
      <c r="KA196" s="40"/>
      <c r="KB196" s="40"/>
      <c r="KC196" s="40"/>
      <c r="KD196" s="511"/>
      <c r="KE196" s="40"/>
      <c r="KF196" s="40"/>
      <c r="KG196" s="40"/>
      <c r="KH196" s="511"/>
      <c r="KI196" s="40"/>
      <c r="KJ196" s="40"/>
      <c r="KK196" s="40"/>
      <c r="KL196" s="40"/>
      <c r="KM196" s="511"/>
      <c r="KN196" s="40"/>
      <c r="KO196" s="40"/>
      <c r="KP196" s="40"/>
      <c r="KQ196" s="511"/>
      <c r="KR196" s="40"/>
      <c r="KS196" s="40"/>
      <c r="KT196" s="40"/>
      <c r="KU196" s="565"/>
      <c r="KV196" s="511"/>
      <c r="KW196" s="40"/>
      <c r="KX196" s="40"/>
      <c r="KY196" s="40"/>
      <c r="KZ196" s="40"/>
      <c r="LA196" s="40"/>
      <c r="LB196" s="511"/>
      <c r="LC196" s="40"/>
      <c r="LD196" s="40"/>
      <c r="LE196" s="40"/>
      <c r="LF196" s="44"/>
      <c r="LG196" s="40"/>
      <c r="LH196" s="40"/>
      <c r="LI196" s="40"/>
      <c r="LJ196" s="511"/>
      <c r="LK196" s="40"/>
      <c r="LL196" s="40"/>
      <c r="LM196" s="40"/>
      <c r="LN196" s="40"/>
      <c r="LO196" s="40"/>
      <c r="LP196" s="40"/>
      <c r="LQ196" s="40"/>
      <c r="LR196" s="40"/>
      <c r="LS196" s="40"/>
      <c r="LT196" s="40"/>
      <c r="LU196" s="40"/>
      <c r="LV196" s="40"/>
      <c r="LW196" s="40"/>
      <c r="LX196" s="40"/>
      <c r="LY196" s="511"/>
      <c r="LZ196" s="40"/>
      <c r="MA196" s="40"/>
      <c r="MB196" s="40"/>
      <c r="MC196" s="40"/>
      <c r="MD196" s="40"/>
      <c r="ME196" s="511"/>
      <c r="MF196" s="40"/>
      <c r="MG196" s="40"/>
      <c r="MH196" s="40"/>
      <c r="MI196" s="40"/>
      <c r="MJ196" s="511"/>
      <c r="MK196" s="40"/>
      <c r="ML196" s="40"/>
      <c r="MM196" s="40"/>
      <c r="MN196" s="40"/>
      <c r="MO196" s="40"/>
      <c r="MP196" s="40"/>
      <c r="MQ196" s="163"/>
      <c r="MR196" s="40"/>
      <c r="MS196" s="40"/>
      <c r="MT196" s="40"/>
      <c r="MU196" s="40"/>
      <c r="MV196" s="40"/>
      <c r="MW196" s="40"/>
      <c r="MX196" s="40"/>
      <c r="MY196" s="40"/>
      <c r="MZ196" s="40"/>
      <c r="NA196" s="34"/>
      <c r="NB196" s="34"/>
      <c r="NC196" s="34" t="s">
        <v>1221</v>
      </c>
      <c r="ND196" s="34"/>
    </row>
    <row r="197" spans="1:368">
      <c r="A197" s="1248">
        <v>156</v>
      </c>
      <c r="B197" s="95" t="s">
        <v>700</v>
      </c>
      <c r="C197" s="89">
        <v>2018</v>
      </c>
      <c r="D197" s="90"/>
      <c r="E197" s="90"/>
      <c r="F197" s="90"/>
      <c r="G197" s="91"/>
      <c r="H197" s="92"/>
      <c r="I197" s="93"/>
      <c r="J197" s="4"/>
      <c r="K197" s="96"/>
      <c r="L197" s="96"/>
      <c r="M197" s="4" t="s">
        <v>701</v>
      </c>
      <c r="N197" s="4"/>
      <c r="O197" s="4"/>
      <c r="P197" s="92"/>
      <c r="Q197" s="4"/>
      <c r="R197" s="90" t="s">
        <v>617</v>
      </c>
      <c r="S197" s="94"/>
      <c r="T197" s="94"/>
      <c r="U197" s="90"/>
      <c r="V197" s="153"/>
      <c r="W197" s="376"/>
      <c r="X197" s="508"/>
      <c r="Y197" s="40"/>
      <c r="AA197" s="40"/>
      <c r="AC197" s="40"/>
      <c r="AD197" s="549"/>
      <c r="AE197" s="40"/>
      <c r="AF197" s="40"/>
      <c r="AG197" s="40"/>
      <c r="AH197" s="40"/>
      <c r="AI197" s="277"/>
      <c r="AJ197" s="40"/>
      <c r="AK197" s="44"/>
      <c r="AL197" s="40"/>
      <c r="AM197" s="643"/>
      <c r="AN197" s="40"/>
      <c r="AO197" s="40"/>
      <c r="AP197" s="40"/>
      <c r="AQ197" s="40"/>
      <c r="AR197" s="40"/>
      <c r="AS197" s="40"/>
      <c r="AT197" s="40"/>
      <c r="AU197" s="40"/>
      <c r="AV197" s="40"/>
      <c r="AW197" s="40"/>
      <c r="AX197" s="40"/>
      <c r="AY197" s="44"/>
      <c r="AZ197" s="40"/>
      <c r="BA197" s="44"/>
      <c r="BB197" s="40"/>
      <c r="BC197" s="511"/>
      <c r="BD197" s="40"/>
      <c r="BE197" s="40"/>
      <c r="BF197" s="511"/>
      <c r="BG197" s="40"/>
      <c r="BH197" s="40"/>
      <c r="BI197" s="40"/>
      <c r="BJ197" s="40"/>
      <c r="BK197" s="622"/>
      <c r="BL197" s="40"/>
      <c r="BM197" s="40"/>
      <c r="BN197" s="511"/>
      <c r="BO197" s="40"/>
      <c r="BP197" s="40"/>
      <c r="BQ197" s="40"/>
      <c r="BR197" s="511"/>
      <c r="BS197" s="40"/>
      <c r="BT197" s="40"/>
      <c r="BU197" s="511"/>
      <c r="BV197" s="40"/>
      <c r="BW197" s="511"/>
      <c r="BX197" s="40"/>
      <c r="BZ197" s="511"/>
      <c r="CA197" s="40"/>
      <c r="CB197" s="40"/>
      <c r="CC197" s="40"/>
      <c r="CD197" s="40"/>
      <c r="CE197" s="509"/>
      <c r="CF197" s="40"/>
      <c r="CG197" s="511"/>
      <c r="CH197" s="40"/>
      <c r="CI197" s="44"/>
      <c r="CJ197" s="40"/>
      <c r="CK197" s="40"/>
      <c r="CL197" s="44"/>
      <c r="CM197" s="40"/>
      <c r="CN197" s="40"/>
      <c r="CO197" s="40"/>
      <c r="CP197" s="44"/>
      <c r="CQ197" s="40"/>
      <c r="CR197" s="40"/>
      <c r="CS197" s="40"/>
      <c r="CT197" s="40"/>
      <c r="CU197" s="40"/>
      <c r="CV197" s="40"/>
      <c r="CW197" s="40"/>
      <c r="CX197" s="44"/>
      <c r="CY197" s="40"/>
      <c r="CZ197" s="40"/>
      <c r="DA197" s="40"/>
      <c r="DB197" s="40"/>
      <c r="DC197" s="511"/>
      <c r="DD197" s="40"/>
      <c r="DE197" s="40"/>
      <c r="DF197" s="40"/>
      <c r="DG197" s="40"/>
      <c r="DH197" s="40"/>
      <c r="DI197" s="40"/>
      <c r="DJ197" s="40"/>
      <c r="DK197" s="40"/>
      <c r="DL197" s="40"/>
      <c r="DM197" s="40"/>
      <c r="DN197" s="40"/>
      <c r="DO197" s="511"/>
      <c r="DP197" s="40"/>
      <c r="DQ197" s="40"/>
      <c r="DR197" s="40"/>
      <c r="DS197" s="511"/>
      <c r="DT197" s="40"/>
      <c r="DU197" s="40"/>
      <c r="DV197" s="40"/>
      <c r="DW197" s="40"/>
      <c r="DX197" s="40"/>
      <c r="DY197" s="40"/>
      <c r="DZ197" s="40"/>
      <c r="EA197" s="509"/>
      <c r="EB197" s="40"/>
      <c r="EC197" s="511"/>
      <c r="ED197" s="44"/>
      <c r="EE197" s="40"/>
      <c r="EF197" s="40"/>
      <c r="EG197" s="40"/>
      <c r="EH197" s="40"/>
      <c r="EI197" s="44"/>
      <c r="EJ197" s="40"/>
      <c r="EK197" s="44"/>
      <c r="EL197" s="40"/>
      <c r="EM197" s="40"/>
      <c r="EN197" s="44"/>
      <c r="EO197" s="40"/>
      <c r="EP197" s="132"/>
      <c r="EQ197" s="40"/>
      <c r="ER197" s="40"/>
      <c r="ES197" s="40"/>
      <c r="ET197" s="40"/>
      <c r="EU197" s="40"/>
      <c r="EV197" s="40"/>
      <c r="EW197" s="511"/>
      <c r="EX197" s="44"/>
      <c r="EY197" s="40"/>
      <c r="EZ197" s="40"/>
      <c r="FA197" s="44"/>
      <c r="FB197" s="40"/>
      <c r="FC197" s="40"/>
      <c r="FD197" s="40"/>
      <c r="FE197" s="44"/>
      <c r="FF197" s="40"/>
      <c r="FG197" s="44"/>
      <c r="FH197" s="40"/>
      <c r="FI197" s="40"/>
      <c r="FJ197" s="44"/>
      <c r="FK197" s="40"/>
      <c r="FL197" s="40"/>
      <c r="FM197" s="40"/>
      <c r="FN197" s="605"/>
      <c r="FO197" s="40"/>
      <c r="FP197" s="511"/>
      <c r="FQ197" s="40"/>
      <c r="FR197" s="44"/>
      <c r="FS197" s="40"/>
      <c r="FT197" s="44"/>
      <c r="FU197" s="40"/>
      <c r="FV197" s="40"/>
      <c r="FW197" s="40"/>
      <c r="FX197" s="40"/>
      <c r="FY197" s="40"/>
      <c r="FZ197" s="44"/>
      <c r="GA197" s="40"/>
      <c r="GB197" s="511"/>
      <c r="GC197" s="40"/>
      <c r="GD197" s="40"/>
      <c r="GE197" s="40"/>
      <c r="GF197" s="511"/>
      <c r="GG197" s="40"/>
      <c r="GH197" s="509"/>
      <c r="GI197" s="40"/>
      <c r="GJ197" s="511"/>
      <c r="GK197" s="40"/>
      <c r="GL197" s="40"/>
      <c r="GM197" s="511"/>
      <c r="GN197" s="40"/>
      <c r="GO197" s="40"/>
      <c r="GP197" s="40"/>
      <c r="GQ197" s="40"/>
      <c r="GR197" s="40"/>
      <c r="GS197" s="509"/>
      <c r="GT197" s="40"/>
      <c r="GU197" s="511"/>
      <c r="GV197" s="44"/>
      <c r="GW197" s="40"/>
      <c r="GX197" s="40"/>
      <c r="GY197" s="44"/>
      <c r="GZ197" s="40"/>
      <c r="HA197" s="40"/>
      <c r="HB197" s="40"/>
      <c r="HC197" s="40"/>
      <c r="HD197" s="40"/>
      <c r="HE197" s="40"/>
      <c r="HF197" s="40"/>
      <c r="HG197" s="40"/>
      <c r="HH197" s="511"/>
      <c r="HI197" s="40"/>
      <c r="HJ197" s="40"/>
      <c r="HK197" s="40"/>
      <c r="HL197" s="40"/>
      <c r="HM197" s="40"/>
      <c r="HN197" s="40"/>
      <c r="HO197" s="511"/>
      <c r="HP197" s="44"/>
      <c r="HQ197" s="40"/>
      <c r="HR197" s="40"/>
      <c r="HS197" s="40"/>
      <c r="HT197" s="44"/>
      <c r="HU197" s="40"/>
      <c r="HV197" s="40"/>
      <c r="HW197" s="40"/>
      <c r="HX197" s="40"/>
      <c r="HY197" s="44"/>
      <c r="HZ197" s="40"/>
      <c r="IA197" s="509"/>
      <c r="IB197" s="511"/>
      <c r="IC197" s="40"/>
      <c r="ID197" s="40"/>
      <c r="IE197" s="40"/>
      <c r="IF197" s="40"/>
      <c r="IG197" s="40"/>
      <c r="IH197" s="40"/>
      <c r="II197" s="40"/>
      <c r="IJ197" s="40"/>
      <c r="IK197" s="509"/>
      <c r="IL197" s="511"/>
      <c r="IM197" s="40"/>
      <c r="IN197" s="40"/>
      <c r="IO197" s="40"/>
      <c r="IP197" s="40"/>
      <c r="IQ197" s="40"/>
      <c r="IR197" s="40"/>
      <c r="IS197" s="509"/>
      <c r="IT197" s="40"/>
      <c r="IU197" s="40"/>
      <c r="IV197" s="511"/>
      <c r="IW197" s="40"/>
      <c r="IX197" s="40"/>
      <c r="IY197" s="44"/>
      <c r="IZ197" s="40"/>
      <c r="JA197" s="40"/>
      <c r="JB197" s="44"/>
      <c r="JC197" s="40"/>
      <c r="JD197" s="40"/>
      <c r="JE197" s="40"/>
      <c r="JF197" s="44"/>
      <c r="JG197" s="40"/>
      <c r="JH197" s="511"/>
      <c r="JI197" s="40"/>
      <c r="JJ197" s="40"/>
      <c r="JK197" s="40"/>
      <c r="JL197" s="40"/>
      <c r="JM197" s="511"/>
      <c r="JN197" s="40"/>
      <c r="JO197" s="513"/>
      <c r="JP197" s="509"/>
      <c r="JQ197" s="511"/>
      <c r="JR197" s="436"/>
      <c r="JS197" s="40"/>
      <c r="JT197" s="40"/>
      <c r="JU197" s="40"/>
      <c r="JV197" s="40"/>
      <c r="JW197" s="40"/>
      <c r="JX197" s="40"/>
      <c r="JY197" s="40"/>
      <c r="JZ197" s="40"/>
      <c r="KA197" s="40"/>
      <c r="KB197" s="40"/>
      <c r="KC197" s="40"/>
      <c r="KD197" s="511"/>
      <c r="KE197" s="40"/>
      <c r="KF197" s="40"/>
      <c r="KG197" s="40"/>
      <c r="KH197" s="511"/>
      <c r="KI197" s="40"/>
      <c r="KJ197" s="40"/>
      <c r="KK197" s="40"/>
      <c r="KL197" s="40"/>
      <c r="KM197" s="511"/>
      <c r="KN197" s="40"/>
      <c r="KO197" s="40"/>
      <c r="KP197" s="40"/>
      <c r="KQ197" s="511"/>
      <c r="KR197" s="40"/>
      <c r="KS197" s="40"/>
      <c r="KT197" s="40"/>
      <c r="KU197" s="565"/>
      <c r="KV197" s="511"/>
      <c r="KW197" s="40"/>
      <c r="KX197" s="40"/>
      <c r="KY197" s="40"/>
      <c r="KZ197" s="40"/>
      <c r="LA197" s="40"/>
      <c r="LB197" s="511"/>
      <c r="LC197" s="40"/>
      <c r="LD197" s="40"/>
      <c r="LE197" s="40"/>
      <c r="LF197" s="44"/>
      <c r="LG197" s="40"/>
      <c r="LH197" s="40"/>
      <c r="LI197" s="40"/>
      <c r="LJ197" s="511"/>
      <c r="LK197" s="40"/>
      <c r="LL197" s="40"/>
      <c r="LM197" s="40"/>
      <c r="LN197" s="40"/>
      <c r="LO197" s="40"/>
      <c r="LP197" s="40"/>
      <c r="LQ197" s="40"/>
      <c r="LR197" s="40"/>
      <c r="LS197" s="40"/>
      <c r="LT197" s="40"/>
      <c r="LU197" s="40"/>
      <c r="LV197" s="40"/>
      <c r="LW197" s="40"/>
      <c r="LX197" s="40"/>
      <c r="LY197" s="511"/>
      <c r="LZ197" s="40"/>
      <c r="MA197" s="40"/>
      <c r="MB197" s="40"/>
      <c r="MC197" s="40"/>
      <c r="MD197" s="40"/>
      <c r="ME197" s="511"/>
      <c r="MF197" s="40"/>
      <c r="MG197" s="40"/>
      <c r="MH197" s="40"/>
      <c r="MI197" s="40"/>
      <c r="MJ197" s="511"/>
      <c r="MK197" s="40"/>
      <c r="ML197" s="40"/>
      <c r="MM197" s="40"/>
      <c r="MN197" s="40"/>
      <c r="MO197" s="40"/>
      <c r="MP197" s="40"/>
      <c r="MQ197" s="163"/>
      <c r="MR197" s="40"/>
      <c r="MS197" s="40"/>
      <c r="MT197" s="40"/>
      <c r="MU197" s="40"/>
      <c r="MV197" s="40"/>
      <c r="MW197" s="40"/>
      <c r="MX197" s="40"/>
      <c r="MY197" s="40"/>
      <c r="MZ197" s="40"/>
      <c r="NA197" s="34"/>
      <c r="NB197" s="34"/>
      <c r="NC197" s="34" t="s">
        <v>1222</v>
      </c>
      <c r="ND197" s="34"/>
    </row>
    <row r="198" spans="1:368">
      <c r="A198" s="1248">
        <v>157</v>
      </c>
      <c r="B198" s="95" t="s">
        <v>702</v>
      </c>
      <c r="C198" s="89">
        <v>2019</v>
      </c>
      <c r="D198" s="90" t="s">
        <v>59</v>
      </c>
      <c r="E198" s="90" t="s">
        <v>167</v>
      </c>
      <c r="F198" s="90" t="s">
        <v>283</v>
      </c>
      <c r="G198" s="91">
        <v>413</v>
      </c>
      <c r="H198" s="92"/>
      <c r="I198" s="93"/>
      <c r="J198" s="4"/>
      <c r="K198" s="96"/>
      <c r="L198" s="96"/>
      <c r="M198" s="4"/>
      <c r="N198" s="4"/>
      <c r="O198" s="4"/>
      <c r="P198" s="92"/>
      <c r="Q198" s="4"/>
      <c r="R198" s="90" t="s">
        <v>617</v>
      </c>
      <c r="S198" s="94"/>
      <c r="T198" s="94"/>
      <c r="U198" s="90" t="s">
        <v>283</v>
      </c>
      <c r="V198" s="153"/>
      <c r="W198" s="376"/>
      <c r="X198" s="508"/>
      <c r="Y198" s="40"/>
      <c r="AA198" s="40"/>
      <c r="AC198" s="40"/>
      <c r="AD198" s="549"/>
      <c r="AE198" s="40"/>
      <c r="AF198" s="40"/>
      <c r="AG198" s="40"/>
      <c r="AH198" s="40"/>
      <c r="AI198" s="277"/>
      <c r="AJ198" s="40"/>
      <c r="AK198" s="44"/>
      <c r="AL198" s="40"/>
      <c r="AM198" s="643"/>
      <c r="AN198" s="40"/>
      <c r="AO198" s="40"/>
      <c r="AP198" s="40"/>
      <c r="AQ198" s="40"/>
      <c r="AR198" s="40"/>
      <c r="AS198" s="40"/>
      <c r="AT198" s="40"/>
      <c r="AU198" s="40"/>
      <c r="AV198" s="40"/>
      <c r="AW198" s="40"/>
      <c r="AX198" s="40"/>
      <c r="AY198" s="44"/>
      <c r="AZ198" s="40"/>
      <c r="BA198" s="44"/>
      <c r="BB198" s="40"/>
      <c r="BC198" s="511"/>
      <c r="BD198" s="40"/>
      <c r="BE198" s="40"/>
      <c r="BF198" s="511"/>
      <c r="BG198" s="40"/>
      <c r="BH198" s="40"/>
      <c r="BI198" s="40"/>
      <c r="BJ198" s="40"/>
      <c r="BK198" s="622"/>
      <c r="BL198" s="40"/>
      <c r="BM198" s="40"/>
      <c r="BN198" s="511"/>
      <c r="BO198" s="40"/>
      <c r="BP198" s="40"/>
      <c r="BQ198" s="40"/>
      <c r="BR198" s="511"/>
      <c r="BS198" s="40"/>
      <c r="BT198" s="40"/>
      <c r="BU198" s="511"/>
      <c r="BV198" s="40"/>
      <c r="BW198" s="511"/>
      <c r="BX198" s="40"/>
      <c r="BZ198" s="511"/>
      <c r="CA198" s="40"/>
      <c r="CB198" s="40"/>
      <c r="CC198" s="40"/>
      <c r="CD198" s="40"/>
      <c r="CE198" s="509"/>
      <c r="CF198" s="40"/>
      <c r="CG198" s="511"/>
      <c r="CH198" s="40"/>
      <c r="CI198" s="44"/>
      <c r="CJ198" s="40"/>
      <c r="CK198" s="40"/>
      <c r="CL198" s="44"/>
      <c r="CM198" s="40"/>
      <c r="CN198" s="40"/>
      <c r="CO198" s="40"/>
      <c r="CP198" s="44"/>
      <c r="CQ198" s="40"/>
      <c r="CR198" s="40"/>
      <c r="CS198" s="40"/>
      <c r="CT198" s="40"/>
      <c r="CU198" s="40"/>
      <c r="CV198" s="40"/>
      <c r="CW198" s="40"/>
      <c r="CX198" s="44"/>
      <c r="CY198" s="40"/>
      <c r="CZ198" s="40"/>
      <c r="DA198" s="40"/>
      <c r="DB198" s="40"/>
      <c r="DC198" s="511"/>
      <c r="DD198" s="40"/>
      <c r="DE198" s="40"/>
      <c r="DF198" s="40"/>
      <c r="DG198" s="40"/>
      <c r="DH198" s="40"/>
      <c r="DI198" s="40"/>
      <c r="DJ198" s="40"/>
      <c r="DK198" s="40"/>
      <c r="DL198" s="40"/>
      <c r="DM198" s="40"/>
      <c r="DN198" s="40"/>
      <c r="DO198" s="511"/>
      <c r="DP198" s="40"/>
      <c r="DQ198" s="40"/>
      <c r="DR198" s="40"/>
      <c r="DS198" s="511"/>
      <c r="DT198" s="40"/>
      <c r="DU198" s="40"/>
      <c r="DV198" s="40"/>
      <c r="DW198" s="40"/>
      <c r="DX198" s="40"/>
      <c r="DY198" s="40"/>
      <c r="DZ198" s="40"/>
      <c r="EA198" s="509"/>
      <c r="EB198" s="40"/>
      <c r="EC198" s="511"/>
      <c r="ED198" s="44"/>
      <c r="EE198" s="40"/>
      <c r="EF198" s="40"/>
      <c r="EG198" s="40"/>
      <c r="EH198" s="40"/>
      <c r="EI198" s="44"/>
      <c r="EJ198" s="40"/>
      <c r="EK198" s="44"/>
      <c r="EL198" s="40"/>
      <c r="EM198" s="40"/>
      <c r="EN198" s="44"/>
      <c r="EO198" s="40"/>
      <c r="EP198" s="132"/>
      <c r="EQ198" s="40"/>
      <c r="ER198" s="40"/>
      <c r="ES198" s="40"/>
      <c r="ET198" s="40"/>
      <c r="EU198" s="40"/>
      <c r="EV198" s="40"/>
      <c r="EW198" s="511"/>
      <c r="EX198" s="44"/>
      <c r="EY198" s="40"/>
      <c r="EZ198" s="40"/>
      <c r="FA198" s="44"/>
      <c r="FB198" s="40"/>
      <c r="FC198" s="40"/>
      <c r="FD198" s="40"/>
      <c r="FE198" s="44"/>
      <c r="FF198" s="40"/>
      <c r="FG198" s="44"/>
      <c r="FH198" s="40"/>
      <c r="FI198" s="40"/>
      <c r="FJ198" s="44"/>
      <c r="FK198" s="40"/>
      <c r="FL198" s="40"/>
      <c r="FM198" s="40"/>
      <c r="FN198" s="605"/>
      <c r="FO198" s="40"/>
      <c r="FP198" s="511"/>
      <c r="FQ198" s="40"/>
      <c r="FR198" s="44"/>
      <c r="FS198" s="40"/>
      <c r="FT198" s="44"/>
      <c r="FU198" s="40"/>
      <c r="FV198" s="40"/>
      <c r="FW198" s="40"/>
      <c r="FX198" s="40"/>
      <c r="FY198" s="40"/>
      <c r="FZ198" s="44"/>
      <c r="GA198" s="40"/>
      <c r="GB198" s="511"/>
      <c r="GC198" s="40"/>
      <c r="GD198" s="40"/>
      <c r="GE198" s="40"/>
      <c r="GF198" s="511"/>
      <c r="GG198" s="40"/>
      <c r="GH198" s="509"/>
      <c r="GI198" s="40"/>
      <c r="GJ198" s="511"/>
      <c r="GK198" s="40"/>
      <c r="GL198" s="40"/>
      <c r="GM198" s="511"/>
      <c r="GN198" s="40"/>
      <c r="GO198" s="40"/>
      <c r="GP198" s="40"/>
      <c r="GQ198" s="40"/>
      <c r="GR198" s="40"/>
      <c r="GS198" s="509"/>
      <c r="GT198" s="40"/>
      <c r="GU198" s="511"/>
      <c r="GV198" s="44"/>
      <c r="GW198" s="40"/>
      <c r="GX198" s="40"/>
      <c r="GY198" s="44"/>
      <c r="GZ198" s="40"/>
      <c r="HA198" s="40"/>
      <c r="HB198" s="40"/>
      <c r="HC198" s="40"/>
      <c r="HD198" s="40"/>
      <c r="HE198" s="40"/>
      <c r="HF198" s="40"/>
      <c r="HG198" s="40"/>
      <c r="HH198" s="511"/>
      <c r="HI198" s="40"/>
      <c r="HJ198" s="40"/>
      <c r="HK198" s="40"/>
      <c r="HL198" s="40">
        <v>2</v>
      </c>
      <c r="HM198" s="40"/>
      <c r="HN198" s="40"/>
      <c r="HO198" s="511"/>
      <c r="HP198" s="44"/>
      <c r="HQ198" s="40"/>
      <c r="HR198" s="40"/>
      <c r="HS198" s="40"/>
      <c r="HT198" s="44"/>
      <c r="HU198" s="40"/>
      <c r="HV198" s="40">
        <v>2.6</v>
      </c>
      <c r="HW198" s="40"/>
      <c r="HX198" s="40"/>
      <c r="HY198" s="44"/>
      <c r="HZ198" s="40"/>
      <c r="IA198" s="509"/>
      <c r="IB198" s="511"/>
      <c r="IC198" s="40"/>
      <c r="ID198" s="40"/>
      <c r="IE198" s="40"/>
      <c r="IF198" s="40"/>
      <c r="IG198" s="40"/>
      <c r="IH198" s="40"/>
      <c r="II198" s="40"/>
      <c r="IJ198" s="40"/>
      <c r="IK198" s="509"/>
      <c r="IL198" s="511"/>
      <c r="IM198" s="40"/>
      <c r="IN198" s="40"/>
      <c r="IO198" s="40"/>
      <c r="IP198" s="40"/>
      <c r="IQ198" s="40"/>
      <c r="IR198" s="40"/>
      <c r="IS198" s="509"/>
      <c r="IT198" s="40"/>
      <c r="IU198" s="40"/>
      <c r="IV198" s="511"/>
      <c r="IW198" s="40"/>
      <c r="IX198" s="40"/>
      <c r="IY198" s="44"/>
      <c r="IZ198" s="40"/>
      <c r="JA198" s="40"/>
      <c r="JB198" s="44"/>
      <c r="JC198" s="40"/>
      <c r="JD198" s="40"/>
      <c r="JE198" s="40"/>
      <c r="JF198" s="44"/>
      <c r="JG198" s="40"/>
      <c r="JH198" s="511"/>
      <c r="JI198" s="40"/>
      <c r="JJ198" s="40"/>
      <c r="JK198" s="40"/>
      <c r="JL198" s="40"/>
      <c r="JM198" s="511"/>
      <c r="JN198" s="40"/>
      <c r="JO198" s="513"/>
      <c r="JP198" s="509"/>
      <c r="JQ198" s="511"/>
      <c r="JR198" s="436"/>
      <c r="JS198" s="40"/>
      <c r="JT198" s="40"/>
      <c r="JU198" s="40"/>
      <c r="JV198" s="40"/>
      <c r="JW198" s="40"/>
      <c r="JX198" s="40"/>
      <c r="JY198" s="40"/>
      <c r="JZ198" s="40"/>
      <c r="KA198" s="40"/>
      <c r="KB198" s="40"/>
      <c r="KC198" s="40"/>
      <c r="KD198" s="511"/>
      <c r="KE198" s="40"/>
      <c r="KF198" s="40"/>
      <c r="KG198" s="40"/>
      <c r="KH198" s="511"/>
      <c r="KI198" s="40"/>
      <c r="KJ198" s="40"/>
      <c r="KK198" s="40"/>
      <c r="KL198" s="40"/>
      <c r="KM198" s="511"/>
      <c r="KN198" s="40"/>
      <c r="KO198" s="40"/>
      <c r="KP198" s="40"/>
      <c r="KQ198" s="511"/>
      <c r="KR198" s="40"/>
      <c r="KS198" s="40"/>
      <c r="KT198" s="40"/>
      <c r="KU198" s="565"/>
      <c r="KV198" s="511"/>
      <c r="KW198" s="40"/>
      <c r="KX198" s="40"/>
      <c r="KY198" s="40"/>
      <c r="KZ198" s="40"/>
      <c r="LA198" s="40"/>
      <c r="LB198" s="511"/>
      <c r="LC198" s="40"/>
      <c r="LD198" s="40"/>
      <c r="LE198" s="40"/>
      <c r="LF198" s="44"/>
      <c r="LG198" s="40"/>
      <c r="LH198" s="40"/>
      <c r="LI198" s="40"/>
      <c r="LJ198" s="511"/>
      <c r="LK198" s="40"/>
      <c r="LL198" s="40"/>
      <c r="LM198" s="40"/>
      <c r="LN198" s="40"/>
      <c r="LO198" s="40"/>
      <c r="LP198" s="40"/>
      <c r="LQ198" s="40"/>
      <c r="LR198" s="40"/>
      <c r="LS198" s="40"/>
      <c r="LT198" s="40"/>
      <c r="LU198" s="40"/>
      <c r="LV198" s="40"/>
      <c r="LW198" s="40"/>
      <c r="LX198" s="40"/>
      <c r="LY198" s="511"/>
      <c r="LZ198" s="40"/>
      <c r="MA198" s="40"/>
      <c r="MB198" s="40"/>
      <c r="MC198" s="40"/>
      <c r="MD198" s="40"/>
      <c r="ME198" s="511"/>
      <c r="MF198" s="40"/>
      <c r="MG198" s="40"/>
      <c r="MH198" s="40"/>
      <c r="MI198" s="40"/>
      <c r="MJ198" s="511"/>
      <c r="MK198" s="40"/>
      <c r="ML198" s="40"/>
      <c r="MM198" s="40"/>
      <c r="MN198" s="40"/>
      <c r="MO198" s="40"/>
      <c r="MP198" s="40"/>
      <c r="MQ198" s="163"/>
      <c r="MR198" s="40"/>
      <c r="MS198" s="40"/>
      <c r="MT198" s="40"/>
      <c r="MU198" s="40"/>
      <c r="MV198" s="40"/>
      <c r="MW198" s="40"/>
      <c r="MX198" s="40"/>
      <c r="MY198" s="40"/>
      <c r="MZ198" s="40"/>
      <c r="NA198" s="34" t="s">
        <v>1223</v>
      </c>
      <c r="NB198" s="34"/>
      <c r="NC198" s="34" t="s">
        <v>1224</v>
      </c>
      <c r="ND198" s="34"/>
    </row>
    <row r="199" spans="1:368">
      <c r="A199" s="1248">
        <v>158</v>
      </c>
      <c r="B199" s="95" t="s">
        <v>548</v>
      </c>
      <c r="C199" s="89">
        <v>2019</v>
      </c>
      <c r="D199" s="90" t="s">
        <v>558</v>
      </c>
      <c r="E199" s="90" t="s">
        <v>23</v>
      </c>
      <c r="F199" s="90" t="s">
        <v>550</v>
      </c>
      <c r="G199" s="91">
        <v>132</v>
      </c>
      <c r="H199" s="92">
        <v>0.58299999999999996</v>
      </c>
      <c r="I199" s="93" t="s">
        <v>39</v>
      </c>
      <c r="J199" s="4" t="s">
        <v>703</v>
      </c>
      <c r="K199" s="96" t="s">
        <v>83</v>
      </c>
      <c r="L199" s="96" t="s">
        <v>160</v>
      </c>
      <c r="M199" s="4" t="s">
        <v>704</v>
      </c>
      <c r="N199" s="4" t="s">
        <v>359</v>
      </c>
      <c r="O199" s="4" t="s">
        <v>705</v>
      </c>
      <c r="P199" s="92"/>
      <c r="Q199" s="4"/>
      <c r="R199" s="90" t="s">
        <v>617</v>
      </c>
      <c r="S199" s="94"/>
      <c r="T199" s="94"/>
      <c r="U199" s="90" t="s">
        <v>556</v>
      </c>
      <c r="V199" s="153"/>
      <c r="W199" s="376"/>
      <c r="X199" s="508"/>
      <c r="Y199" s="40"/>
      <c r="AA199" s="40"/>
      <c r="AC199" s="40"/>
      <c r="AD199" s="549"/>
      <c r="AE199" s="40"/>
      <c r="AF199" s="40"/>
      <c r="AG199" s="40"/>
      <c r="AH199" s="40"/>
      <c r="AI199" s="277"/>
      <c r="AJ199" s="40"/>
      <c r="AK199" s="44"/>
      <c r="AL199" s="40"/>
      <c r="AM199" s="643"/>
      <c r="AN199" s="40"/>
      <c r="AO199" s="40"/>
      <c r="AP199" s="40"/>
      <c r="AQ199" s="40"/>
      <c r="AR199" s="40"/>
      <c r="AS199" s="40"/>
      <c r="AT199" s="40"/>
      <c r="AU199" s="40"/>
      <c r="AV199" s="40"/>
      <c r="AW199" s="40"/>
      <c r="AX199" s="40"/>
      <c r="AY199" s="44"/>
      <c r="AZ199" s="40"/>
      <c r="BA199" s="44"/>
      <c r="BB199" s="40"/>
      <c r="BC199" s="511"/>
      <c r="BD199" s="40"/>
      <c r="BE199" s="40"/>
      <c r="BF199" s="511"/>
      <c r="BG199" s="40"/>
      <c r="BH199" s="40"/>
      <c r="BI199" s="40"/>
      <c r="BJ199" s="40"/>
      <c r="BK199" s="622"/>
      <c r="BL199" s="40"/>
      <c r="BM199" s="40"/>
      <c r="BN199" s="511"/>
      <c r="BO199" s="40"/>
      <c r="BP199" s="40"/>
      <c r="BQ199" s="40"/>
      <c r="BR199" s="511"/>
      <c r="BS199" s="40"/>
      <c r="BT199" s="40"/>
      <c r="BU199" s="511"/>
      <c r="BV199" s="40"/>
      <c r="BW199" s="511"/>
      <c r="BX199" s="40"/>
      <c r="BZ199" s="511"/>
      <c r="CA199" s="40"/>
      <c r="CB199" s="40"/>
      <c r="CC199" s="40"/>
      <c r="CD199" s="40"/>
      <c r="CE199" s="509"/>
      <c r="CF199" s="40"/>
      <c r="CG199" s="511"/>
      <c r="CH199" s="40"/>
      <c r="CI199" s="44"/>
      <c r="CJ199" s="40"/>
      <c r="CK199" s="40"/>
      <c r="CL199" s="44"/>
      <c r="CM199" s="40"/>
      <c r="CN199" s="40"/>
      <c r="CO199" s="40"/>
      <c r="CP199" s="44"/>
      <c r="CQ199" s="40"/>
      <c r="CR199" s="40"/>
      <c r="CS199" s="40"/>
      <c r="CT199" s="40"/>
      <c r="CU199" s="40"/>
      <c r="CV199" s="40"/>
      <c r="CW199" s="40"/>
      <c r="CX199" s="44"/>
      <c r="CY199" s="40"/>
      <c r="CZ199" s="40"/>
      <c r="DA199" s="40"/>
      <c r="DB199" s="40"/>
      <c r="DC199" s="511"/>
      <c r="DD199" s="40"/>
      <c r="DE199" s="40"/>
      <c r="DF199" s="40"/>
      <c r="DG199" s="40"/>
      <c r="DH199" s="40"/>
      <c r="DI199" s="40"/>
      <c r="DJ199" s="40"/>
      <c r="DK199" s="40"/>
      <c r="DL199" s="40"/>
      <c r="DM199" s="40"/>
      <c r="DN199" s="40"/>
      <c r="DO199" s="511"/>
      <c r="DP199" s="40"/>
      <c r="DQ199" s="40"/>
      <c r="DR199" s="40"/>
      <c r="DS199" s="511"/>
      <c r="DT199" s="40"/>
      <c r="DU199" s="40"/>
      <c r="DV199" s="40"/>
      <c r="DW199" s="40"/>
      <c r="DX199" s="40"/>
      <c r="DY199" s="40"/>
      <c r="DZ199" s="40"/>
      <c r="EA199" s="509"/>
      <c r="EB199" s="40"/>
      <c r="EC199" s="511"/>
      <c r="ED199" s="44"/>
      <c r="EE199" s="40"/>
      <c r="EF199" s="40"/>
      <c r="EG199" s="40"/>
      <c r="EH199" s="40"/>
      <c r="EI199" s="44"/>
      <c r="EJ199" s="40"/>
      <c r="EK199" s="44"/>
      <c r="EL199" s="40"/>
      <c r="EM199" s="40"/>
      <c r="EN199" s="44"/>
      <c r="EO199" s="40"/>
      <c r="EP199" s="132"/>
      <c r="EQ199" s="40"/>
      <c r="ER199" s="40"/>
      <c r="ES199" s="40"/>
      <c r="ET199" s="40"/>
      <c r="EU199" s="40"/>
      <c r="EV199" s="40"/>
      <c r="EW199" s="511"/>
      <c r="EX199" s="44"/>
      <c r="EY199" s="40"/>
      <c r="EZ199" s="40"/>
      <c r="FA199" s="44"/>
      <c r="FB199" s="40"/>
      <c r="FC199" s="40"/>
      <c r="FD199" s="40"/>
      <c r="FE199" s="44"/>
      <c r="FF199" s="40"/>
      <c r="FG199" s="44"/>
      <c r="FH199" s="40"/>
      <c r="FI199" s="40"/>
      <c r="FJ199" s="44"/>
      <c r="FK199" s="40"/>
      <c r="FL199" s="40"/>
      <c r="FM199" s="40"/>
      <c r="FN199" s="605"/>
      <c r="FO199" s="40"/>
      <c r="FP199" s="511"/>
      <c r="FQ199" s="40"/>
      <c r="FR199" s="44"/>
      <c r="FS199" s="40"/>
      <c r="FT199" s="44"/>
      <c r="FU199" s="40"/>
      <c r="FV199" s="40"/>
      <c r="FW199" s="40"/>
      <c r="FX199" s="40"/>
      <c r="FY199" s="40"/>
      <c r="FZ199" s="44"/>
      <c r="GA199" s="40"/>
      <c r="GB199" s="511"/>
      <c r="GC199" s="40"/>
      <c r="GD199" s="40"/>
      <c r="GE199" s="40"/>
      <c r="GF199" s="511"/>
      <c r="GG199" s="40"/>
      <c r="GH199" s="509"/>
      <c r="GI199" s="40"/>
      <c r="GJ199" s="511"/>
      <c r="GK199" s="40"/>
      <c r="GL199" s="40"/>
      <c r="GM199" s="511"/>
      <c r="GN199" s="40"/>
      <c r="GO199" s="40"/>
      <c r="GP199" s="40"/>
      <c r="GQ199" s="40"/>
      <c r="GR199" s="40"/>
      <c r="GS199" s="509"/>
      <c r="GT199" s="40"/>
      <c r="GU199" s="511"/>
      <c r="GV199" s="44"/>
      <c r="GW199" s="40"/>
      <c r="GX199" s="40"/>
      <c r="GY199" s="44"/>
      <c r="GZ199" s="40"/>
      <c r="HA199" s="40"/>
      <c r="HB199" s="40"/>
      <c r="HC199" s="40"/>
      <c r="HD199" s="40"/>
      <c r="HE199" s="40"/>
      <c r="HF199" s="40"/>
      <c r="HG199" s="40"/>
      <c r="HH199" s="511"/>
      <c r="HI199" s="40"/>
      <c r="HJ199" s="40"/>
      <c r="HK199" s="40"/>
      <c r="HL199" s="40"/>
      <c r="HM199" s="40"/>
      <c r="HN199" s="40"/>
      <c r="HO199" s="511"/>
      <c r="HP199" s="44"/>
      <c r="HQ199" s="40"/>
      <c r="HR199" s="40"/>
      <c r="HS199" s="40"/>
      <c r="HT199" s="44"/>
      <c r="HU199" s="40"/>
      <c r="HV199" s="40"/>
      <c r="HW199" s="40"/>
      <c r="HX199" s="40"/>
      <c r="HY199" s="44"/>
      <c r="HZ199" s="40"/>
      <c r="IA199" s="509"/>
      <c r="IB199" s="511"/>
      <c r="IC199" s="40"/>
      <c r="ID199" s="40"/>
      <c r="IE199" s="40"/>
      <c r="IF199" s="40"/>
      <c r="IG199" s="40"/>
      <c r="IH199" s="40"/>
      <c r="II199" s="40"/>
      <c r="IJ199" s="40"/>
      <c r="IK199" s="509"/>
      <c r="IL199" s="511"/>
      <c r="IM199" s="40"/>
      <c r="IN199" s="40"/>
      <c r="IO199" s="40"/>
      <c r="IP199" s="40"/>
      <c r="IQ199" s="40"/>
      <c r="IR199" s="40"/>
      <c r="IS199" s="509"/>
      <c r="IT199" s="40"/>
      <c r="IU199" s="40"/>
      <c r="IV199" s="511"/>
      <c r="IW199" s="40"/>
      <c r="IX199" s="40"/>
      <c r="IY199" s="44"/>
      <c r="IZ199" s="40"/>
      <c r="JA199" s="40"/>
      <c r="JB199" s="44"/>
      <c r="JC199" s="40"/>
      <c r="JD199" s="40"/>
      <c r="JE199" s="40"/>
      <c r="JF199" s="44"/>
      <c r="JG199" s="40"/>
      <c r="JH199" s="511"/>
      <c r="JI199" s="40"/>
      <c r="JJ199" s="40"/>
      <c r="JK199" s="40"/>
      <c r="JL199" s="40"/>
      <c r="JM199" s="511"/>
      <c r="JN199" s="40"/>
      <c r="JO199" s="513"/>
      <c r="JP199" s="509"/>
      <c r="JQ199" s="511"/>
      <c r="JR199" s="436"/>
      <c r="JS199" s="40"/>
      <c r="JT199" s="40"/>
      <c r="JU199" s="40"/>
      <c r="JV199" s="40"/>
      <c r="JW199" s="40"/>
      <c r="JX199" s="40"/>
      <c r="JY199" s="40"/>
      <c r="JZ199" s="40"/>
      <c r="KA199" s="40"/>
      <c r="KB199" s="40"/>
      <c r="KC199" s="40"/>
      <c r="KD199" s="511"/>
      <c r="KE199" s="40"/>
      <c r="KF199" s="40"/>
      <c r="KG199" s="40"/>
      <c r="KH199" s="511"/>
      <c r="KI199" s="40"/>
      <c r="KJ199" s="40"/>
      <c r="KK199" s="40"/>
      <c r="KL199" s="40"/>
      <c r="KM199" s="511"/>
      <c r="KN199" s="40"/>
      <c r="KO199" s="40"/>
      <c r="KP199" s="40"/>
      <c r="KQ199" s="511"/>
      <c r="KR199" s="40"/>
      <c r="KS199" s="40"/>
      <c r="KT199" s="40"/>
      <c r="KU199" s="565"/>
      <c r="KV199" s="511"/>
      <c r="KW199" s="40"/>
      <c r="KX199" s="40"/>
      <c r="KY199" s="40"/>
      <c r="KZ199" s="40"/>
      <c r="LA199" s="40"/>
      <c r="LB199" s="511"/>
      <c r="LC199" s="40"/>
      <c r="LD199" s="40"/>
      <c r="LE199" s="40"/>
      <c r="LF199" s="44"/>
      <c r="LG199" s="40"/>
      <c r="LH199" s="40"/>
      <c r="LI199" s="40"/>
      <c r="LJ199" s="511"/>
      <c r="LK199" s="40"/>
      <c r="LL199" s="40"/>
      <c r="LM199" s="40"/>
      <c r="LN199" s="40"/>
      <c r="LO199" s="40"/>
      <c r="LP199" s="40"/>
      <c r="LQ199" s="40"/>
      <c r="LR199" s="40"/>
      <c r="LS199" s="40"/>
      <c r="LT199" s="40"/>
      <c r="LU199" s="40"/>
      <c r="LV199" s="40"/>
      <c r="LW199" s="40"/>
      <c r="LX199" s="40"/>
      <c r="LY199" s="511"/>
      <c r="LZ199" s="40"/>
      <c r="MA199" s="40"/>
      <c r="MB199" s="40"/>
      <c r="MC199" s="40"/>
      <c r="MD199" s="40"/>
      <c r="ME199" s="511"/>
      <c r="MF199" s="40"/>
      <c r="MG199" s="40"/>
      <c r="MH199" s="40"/>
      <c r="MI199" s="40"/>
      <c r="MJ199" s="511"/>
      <c r="MK199" s="40"/>
      <c r="ML199" s="40"/>
      <c r="MM199" s="40"/>
      <c r="MN199" s="40"/>
      <c r="MO199" s="40"/>
      <c r="MP199" s="40"/>
      <c r="MQ199" s="163"/>
      <c r="MR199" s="40"/>
      <c r="MS199" s="40"/>
      <c r="MT199" s="40"/>
      <c r="MU199" s="40"/>
      <c r="MV199" s="40"/>
      <c r="MW199" s="40"/>
      <c r="MX199" s="40"/>
      <c r="MY199" s="40"/>
      <c r="MZ199" s="40"/>
      <c r="NA199" s="34"/>
      <c r="NB199" s="34"/>
      <c r="NC199" s="34" t="s">
        <v>1225</v>
      </c>
      <c r="ND199" s="34"/>
    </row>
    <row r="200" spans="1:368">
      <c r="A200" s="1248">
        <v>159</v>
      </c>
      <c r="B200" s="95" t="s">
        <v>451</v>
      </c>
      <c r="C200" s="89">
        <v>2019</v>
      </c>
      <c r="D200" s="90" t="s">
        <v>103</v>
      </c>
      <c r="E200" s="90" t="s">
        <v>167</v>
      </c>
      <c r="F200" s="90" t="s">
        <v>283</v>
      </c>
      <c r="G200" s="91">
        <v>423</v>
      </c>
      <c r="H200" s="92">
        <v>0.65</v>
      </c>
      <c r="I200" s="93"/>
      <c r="J200" s="4"/>
      <c r="K200" s="96"/>
      <c r="L200" s="96"/>
      <c r="M200" s="4"/>
      <c r="N200" s="4"/>
      <c r="O200" s="4"/>
      <c r="P200" s="92">
        <v>0</v>
      </c>
      <c r="Q200" s="4"/>
      <c r="R200" s="90" t="s">
        <v>617</v>
      </c>
      <c r="S200" s="94"/>
      <c r="T200" s="94"/>
      <c r="U200" s="90" t="s">
        <v>283</v>
      </c>
      <c r="V200" s="153"/>
      <c r="W200" s="376"/>
      <c r="X200" s="508"/>
      <c r="Y200" s="40"/>
      <c r="AA200" s="40"/>
      <c r="AC200" s="40"/>
      <c r="AD200" s="549"/>
      <c r="AE200" s="40"/>
      <c r="AF200" s="40"/>
      <c r="AG200" s="40"/>
      <c r="AH200" s="40"/>
      <c r="AI200" s="277"/>
      <c r="AJ200" s="40"/>
      <c r="AK200" s="44"/>
      <c r="AL200" s="40"/>
      <c r="AM200" s="643"/>
      <c r="AN200" s="40"/>
      <c r="AO200" s="40"/>
      <c r="AP200" s="40"/>
      <c r="AQ200" s="40"/>
      <c r="AR200" s="40"/>
      <c r="AS200" s="40"/>
      <c r="AT200" s="40"/>
      <c r="AU200" s="40"/>
      <c r="AV200" s="40"/>
      <c r="AW200" s="40"/>
      <c r="AX200" s="40"/>
      <c r="AY200" s="44"/>
      <c r="AZ200" s="40"/>
      <c r="BA200" s="44"/>
      <c r="BB200" s="40"/>
      <c r="BC200" s="511"/>
      <c r="BD200" s="40"/>
      <c r="BE200" s="40"/>
      <c r="BF200" s="511"/>
      <c r="BG200" s="40"/>
      <c r="BH200" s="40"/>
      <c r="BI200" s="40"/>
      <c r="BJ200" s="40"/>
      <c r="BK200" s="622"/>
      <c r="BL200" s="40"/>
      <c r="BM200" s="40"/>
      <c r="BN200" s="511"/>
      <c r="BO200" s="40"/>
      <c r="BP200" s="40"/>
      <c r="BQ200" s="40"/>
      <c r="BR200" s="511"/>
      <c r="BS200" s="40"/>
      <c r="BT200" s="40"/>
      <c r="BU200" s="511"/>
      <c r="BV200" s="40"/>
      <c r="BW200" s="511"/>
      <c r="BX200" s="40"/>
      <c r="BZ200" s="511"/>
      <c r="CA200" s="40"/>
      <c r="CB200" s="40"/>
      <c r="CC200" s="40"/>
      <c r="CD200" s="40"/>
      <c r="CE200" s="509"/>
      <c r="CF200" s="40"/>
      <c r="CG200" s="511"/>
      <c r="CH200" s="40"/>
      <c r="CI200" s="44"/>
      <c r="CJ200" s="40"/>
      <c r="CK200" s="40"/>
      <c r="CL200" s="44"/>
      <c r="CM200" s="40"/>
      <c r="CN200" s="40"/>
      <c r="CO200" s="40"/>
      <c r="CP200" s="44"/>
      <c r="CQ200" s="40"/>
      <c r="CR200" s="40"/>
      <c r="CS200" s="40"/>
      <c r="CT200" s="40"/>
      <c r="CU200" s="40"/>
      <c r="CV200" s="40"/>
      <c r="CW200" s="40"/>
      <c r="CX200" s="44"/>
      <c r="CY200" s="40"/>
      <c r="CZ200" s="40"/>
      <c r="DA200" s="40"/>
      <c r="DB200" s="40"/>
      <c r="DC200" s="511"/>
      <c r="DD200" s="40"/>
      <c r="DE200" s="40"/>
      <c r="DF200" s="40"/>
      <c r="DG200" s="40"/>
      <c r="DH200" s="40"/>
      <c r="DI200" s="40"/>
      <c r="DJ200" s="40"/>
      <c r="DK200" s="40"/>
      <c r="DL200" s="40"/>
      <c r="DM200" s="40"/>
      <c r="DN200" s="40"/>
      <c r="DO200" s="511"/>
      <c r="DP200" s="40"/>
      <c r="DQ200" s="40"/>
      <c r="DR200" s="40"/>
      <c r="DS200" s="511"/>
      <c r="DT200" s="40"/>
      <c r="DU200" s="40"/>
      <c r="DV200" s="40"/>
      <c r="DW200" s="40"/>
      <c r="DX200" s="40"/>
      <c r="DY200" s="40"/>
      <c r="DZ200" s="40"/>
      <c r="EA200" s="509"/>
      <c r="EB200" s="40"/>
      <c r="EC200" s="511"/>
      <c r="ED200" s="44"/>
      <c r="EE200" s="40"/>
      <c r="EF200" s="40"/>
      <c r="EG200" s="40"/>
      <c r="EH200" s="40"/>
      <c r="EI200" s="44"/>
      <c r="EJ200" s="40"/>
      <c r="EK200" s="44"/>
      <c r="EL200" s="40"/>
      <c r="EM200" s="40"/>
      <c r="EN200" s="44"/>
      <c r="EO200" s="40"/>
      <c r="EP200" s="132"/>
      <c r="EQ200" s="40"/>
      <c r="ER200" s="40"/>
      <c r="ES200" s="40"/>
      <c r="ET200" s="40"/>
      <c r="EU200" s="40"/>
      <c r="EV200" s="40"/>
      <c r="EW200" s="511"/>
      <c r="EX200" s="44"/>
      <c r="EY200" s="40"/>
      <c r="EZ200" s="40"/>
      <c r="FA200" s="44"/>
      <c r="FB200" s="40"/>
      <c r="FC200" s="40"/>
      <c r="FD200" s="40"/>
      <c r="FE200" s="44"/>
      <c r="FF200" s="40"/>
      <c r="FG200" s="44"/>
      <c r="FH200" s="40"/>
      <c r="FI200" s="40"/>
      <c r="FJ200" s="44"/>
      <c r="FK200" s="40"/>
      <c r="FL200" s="40"/>
      <c r="FM200" s="40"/>
      <c r="FN200" s="605"/>
      <c r="FO200" s="40"/>
      <c r="FP200" s="511"/>
      <c r="FQ200" s="40"/>
      <c r="FR200" s="44"/>
      <c r="FS200" s="40"/>
      <c r="FT200" s="44"/>
      <c r="FU200" s="40"/>
      <c r="FV200" s="40"/>
      <c r="FW200" s="40"/>
      <c r="FX200" s="40"/>
      <c r="FY200" s="40"/>
      <c r="FZ200" s="44"/>
      <c r="GA200" s="40"/>
      <c r="GB200" s="511"/>
      <c r="GC200" s="40"/>
      <c r="GD200" s="40"/>
      <c r="GE200" s="40"/>
      <c r="GF200" s="511"/>
      <c r="GG200" s="40"/>
      <c r="GH200" s="509"/>
      <c r="GI200" s="40"/>
      <c r="GJ200" s="511"/>
      <c r="GK200" s="40"/>
      <c r="GL200" s="40"/>
      <c r="GM200" s="511"/>
      <c r="GN200" s="40"/>
      <c r="GO200" s="40"/>
      <c r="GP200" s="40"/>
      <c r="GQ200" s="40"/>
      <c r="GR200" s="40"/>
      <c r="GS200" s="509"/>
      <c r="GT200" s="40"/>
      <c r="GU200" s="511"/>
      <c r="GV200" s="44"/>
      <c r="GW200" s="40"/>
      <c r="GX200" s="40"/>
      <c r="GY200" s="44"/>
      <c r="GZ200" s="40"/>
      <c r="HA200" s="40"/>
      <c r="HB200" s="40"/>
      <c r="HC200" s="40"/>
      <c r="HD200" s="40"/>
      <c r="HE200" s="40"/>
      <c r="HF200" s="40"/>
      <c r="HG200" s="40"/>
      <c r="HH200" s="511"/>
      <c r="HI200" s="40"/>
      <c r="HJ200" s="40"/>
      <c r="HK200" s="40"/>
      <c r="HL200" s="40"/>
      <c r="HM200" s="40"/>
      <c r="HN200" s="40"/>
      <c r="HO200" s="511"/>
      <c r="HP200" s="44"/>
      <c r="HQ200" s="40"/>
      <c r="HR200" s="40"/>
      <c r="HS200" s="40"/>
      <c r="HT200" s="44"/>
      <c r="HU200" s="40"/>
      <c r="HV200" s="40"/>
      <c r="HW200" s="40"/>
      <c r="HX200" s="40"/>
      <c r="HY200" s="44"/>
      <c r="HZ200" s="40"/>
      <c r="IA200" s="509"/>
      <c r="IB200" s="511"/>
      <c r="IC200" s="40"/>
      <c r="ID200" s="40"/>
      <c r="IE200" s="40"/>
      <c r="IF200" s="40"/>
      <c r="IG200" s="40"/>
      <c r="IH200" s="40"/>
      <c r="II200" s="40"/>
      <c r="IJ200" s="40"/>
      <c r="IK200" s="509"/>
      <c r="IL200" s="511"/>
      <c r="IM200" s="40"/>
      <c r="IN200" s="40"/>
      <c r="IO200" s="40"/>
      <c r="IP200" s="40"/>
      <c r="IQ200" s="40"/>
      <c r="IR200" s="40"/>
      <c r="IS200" s="509"/>
      <c r="IT200" s="40"/>
      <c r="IU200" s="40"/>
      <c r="IV200" s="511"/>
      <c r="IW200" s="40"/>
      <c r="IX200" s="40"/>
      <c r="IY200" s="44"/>
      <c r="IZ200" s="40"/>
      <c r="JA200" s="40"/>
      <c r="JB200" s="44"/>
      <c r="JC200" s="40"/>
      <c r="JD200" s="40"/>
      <c r="JE200" s="40"/>
      <c r="JF200" s="44"/>
      <c r="JG200" s="40"/>
      <c r="JH200" s="511"/>
      <c r="JI200" s="40"/>
      <c r="JJ200" s="40"/>
      <c r="JK200" s="40"/>
      <c r="JL200" s="40"/>
      <c r="JM200" s="511"/>
      <c r="JN200" s="40"/>
      <c r="JO200" s="513"/>
      <c r="JP200" s="509"/>
      <c r="JQ200" s="511"/>
      <c r="JR200" s="436"/>
      <c r="JS200" s="40"/>
      <c r="JT200" s="40"/>
      <c r="JU200" s="40"/>
      <c r="JV200" s="40"/>
      <c r="JW200" s="40"/>
      <c r="JX200" s="40"/>
      <c r="JY200" s="40"/>
      <c r="JZ200" s="40"/>
      <c r="KA200" s="40"/>
      <c r="KB200" s="40"/>
      <c r="KC200" s="40"/>
      <c r="KD200" s="511"/>
      <c r="KE200" s="40"/>
      <c r="KF200" s="40"/>
      <c r="KG200" s="40"/>
      <c r="KH200" s="511"/>
      <c r="KI200" s="40"/>
      <c r="KJ200" s="40"/>
      <c r="KK200" s="40"/>
      <c r="KL200" s="40"/>
      <c r="KM200" s="511"/>
      <c r="KN200" s="40"/>
      <c r="KO200" s="40"/>
      <c r="KP200" s="40"/>
      <c r="KQ200" s="511"/>
      <c r="KR200" s="40"/>
      <c r="KS200" s="40"/>
      <c r="KT200" s="40"/>
      <c r="KU200" s="565"/>
      <c r="KV200" s="511"/>
      <c r="KW200" s="40"/>
      <c r="KX200" s="40"/>
      <c r="KY200" s="40"/>
      <c r="KZ200" s="40"/>
      <c r="LA200" s="40"/>
      <c r="LB200" s="511"/>
      <c r="LC200" s="40"/>
      <c r="LD200" s="40"/>
      <c r="LE200" s="40"/>
      <c r="LF200" s="44"/>
      <c r="LG200" s="40"/>
      <c r="LH200" s="40"/>
      <c r="LI200" s="40"/>
      <c r="LJ200" s="511"/>
      <c r="LK200" s="40"/>
      <c r="LL200" s="40"/>
      <c r="LM200" s="40"/>
      <c r="LN200" s="40"/>
      <c r="LO200" s="40"/>
      <c r="LP200" s="40"/>
      <c r="LQ200" s="40"/>
      <c r="LR200" s="40"/>
      <c r="LS200" s="40"/>
      <c r="LT200" s="40"/>
      <c r="LU200" s="40"/>
      <c r="LV200" s="40"/>
      <c r="LW200" s="40"/>
      <c r="LX200" s="40"/>
      <c r="LY200" s="511"/>
      <c r="LZ200" s="40"/>
      <c r="MA200" s="40"/>
      <c r="MB200" s="40"/>
      <c r="MC200" s="40"/>
      <c r="MD200" s="40"/>
      <c r="ME200" s="511"/>
      <c r="MF200" s="40"/>
      <c r="MG200" s="40"/>
      <c r="MH200" s="40"/>
      <c r="MI200" s="40"/>
      <c r="MJ200" s="511"/>
      <c r="MK200" s="40"/>
      <c r="ML200" s="40"/>
      <c r="MM200" s="40"/>
      <c r="MN200" s="40"/>
      <c r="MO200" s="40"/>
      <c r="MP200" s="40"/>
      <c r="MQ200" s="163"/>
      <c r="MR200" s="40"/>
      <c r="MS200" s="40"/>
      <c r="MT200" s="40"/>
      <c r="MU200" s="40"/>
      <c r="MV200" s="40"/>
      <c r="MW200" s="40"/>
      <c r="MX200" s="40"/>
      <c r="MY200" s="40"/>
      <c r="MZ200" s="40"/>
      <c r="NA200" s="34" t="s">
        <v>1226</v>
      </c>
      <c r="NB200" s="34"/>
      <c r="NC200" s="34" t="s">
        <v>1227</v>
      </c>
      <c r="ND200" s="34"/>
    </row>
    <row r="201" spans="1:368">
      <c r="A201" s="1248">
        <v>160</v>
      </c>
      <c r="B201" s="88" t="s">
        <v>706</v>
      </c>
      <c r="C201" s="4">
        <v>2019</v>
      </c>
      <c r="D201" s="90" t="s">
        <v>119</v>
      </c>
      <c r="E201" s="90"/>
      <c r="F201" s="90"/>
      <c r="G201" s="91">
        <v>52</v>
      </c>
      <c r="H201" s="92"/>
      <c r="I201" s="93"/>
      <c r="J201" s="4"/>
      <c r="K201" s="90"/>
      <c r="L201" s="90"/>
      <c r="M201" s="4" t="s">
        <v>707</v>
      </c>
      <c r="N201" s="4" t="s">
        <v>421</v>
      </c>
      <c r="O201" s="4"/>
      <c r="P201" s="92"/>
      <c r="Q201" s="4"/>
      <c r="R201" s="90" t="s">
        <v>617</v>
      </c>
      <c r="S201" s="94"/>
      <c r="T201" s="94"/>
      <c r="U201" s="90"/>
      <c r="V201" s="153"/>
      <c r="W201" s="376"/>
      <c r="X201" s="508"/>
      <c r="Y201" s="40"/>
      <c r="AA201" s="40"/>
      <c r="AC201" s="40"/>
      <c r="AD201" s="549"/>
      <c r="AE201" s="40"/>
      <c r="AF201" s="40"/>
      <c r="AG201" s="40"/>
      <c r="AH201" s="40"/>
      <c r="AI201" s="277"/>
      <c r="AJ201" s="40"/>
      <c r="AK201" s="44"/>
      <c r="AL201" s="40"/>
      <c r="AM201" s="643"/>
      <c r="AN201" s="40"/>
      <c r="AO201" s="40"/>
      <c r="AP201" s="40"/>
      <c r="AQ201" s="40"/>
      <c r="AR201" s="40"/>
      <c r="AS201" s="40"/>
      <c r="AT201" s="40"/>
      <c r="AU201" s="40"/>
      <c r="AV201" s="40"/>
      <c r="AW201" s="40"/>
      <c r="AX201" s="40"/>
      <c r="AY201" s="44"/>
      <c r="AZ201" s="40"/>
      <c r="BA201" s="44"/>
      <c r="BB201" s="40"/>
      <c r="BC201" s="511"/>
      <c r="BD201" s="40"/>
      <c r="BE201" s="40"/>
      <c r="BF201" s="511"/>
      <c r="BG201" s="40"/>
      <c r="BH201" s="40"/>
      <c r="BI201" s="40"/>
      <c r="BJ201" s="40"/>
      <c r="BK201" s="622"/>
      <c r="BL201" s="40"/>
      <c r="BM201" s="40"/>
      <c r="BN201" s="511"/>
      <c r="BO201" s="40"/>
      <c r="BP201" s="40"/>
      <c r="BQ201" s="40"/>
      <c r="BR201" s="511"/>
      <c r="BS201" s="40"/>
      <c r="BT201" s="40"/>
      <c r="BU201" s="511"/>
      <c r="BV201" s="40"/>
      <c r="BW201" s="511"/>
      <c r="BX201" s="40"/>
      <c r="BZ201" s="511"/>
      <c r="CA201" s="40"/>
      <c r="CB201" s="40"/>
      <c r="CC201" s="40"/>
      <c r="CD201" s="40"/>
      <c r="CE201" s="509"/>
      <c r="CF201" s="40"/>
      <c r="CG201" s="511"/>
      <c r="CH201" s="40"/>
      <c r="CI201" s="44"/>
      <c r="CJ201" s="40"/>
      <c r="CK201" s="40"/>
      <c r="CL201" s="44"/>
      <c r="CM201" s="40"/>
      <c r="CN201" s="40"/>
      <c r="CO201" s="40"/>
      <c r="CP201" s="44"/>
      <c r="CQ201" s="40"/>
      <c r="CR201" s="40"/>
      <c r="CS201" s="40"/>
      <c r="CT201" s="40"/>
      <c r="CU201" s="40"/>
      <c r="CV201" s="40"/>
      <c r="CW201" s="40"/>
      <c r="CX201" s="44"/>
      <c r="CY201" s="40"/>
      <c r="CZ201" s="40"/>
      <c r="DA201" s="40"/>
      <c r="DB201" s="40"/>
      <c r="DC201" s="511"/>
      <c r="DD201" s="40"/>
      <c r="DE201" s="40"/>
      <c r="DF201" s="40"/>
      <c r="DG201" s="40"/>
      <c r="DH201" s="40"/>
      <c r="DI201" s="40"/>
      <c r="DJ201" s="40"/>
      <c r="DK201" s="40"/>
      <c r="DL201" s="40"/>
      <c r="DM201" s="40"/>
      <c r="DN201" s="40"/>
      <c r="DO201" s="511"/>
      <c r="DP201" s="40"/>
      <c r="DQ201" s="40"/>
      <c r="DR201" s="40"/>
      <c r="DS201" s="511"/>
      <c r="DT201" s="40"/>
      <c r="DU201" s="40"/>
      <c r="DV201" s="40"/>
      <c r="DW201" s="40"/>
      <c r="DX201" s="40"/>
      <c r="DY201" s="40"/>
      <c r="DZ201" s="40"/>
      <c r="EA201" s="509"/>
      <c r="EB201" s="40"/>
      <c r="EC201" s="511"/>
      <c r="ED201" s="44"/>
      <c r="EE201" s="40"/>
      <c r="EF201" s="40"/>
      <c r="EG201" s="40"/>
      <c r="EH201" s="40"/>
      <c r="EI201" s="44"/>
      <c r="EJ201" s="40"/>
      <c r="EK201" s="44"/>
      <c r="EL201" s="40"/>
      <c r="EM201" s="40"/>
      <c r="EN201" s="44"/>
      <c r="EO201" s="40"/>
      <c r="EP201" s="132"/>
      <c r="EQ201" s="40"/>
      <c r="ER201" s="40"/>
      <c r="ES201" s="40"/>
      <c r="ET201" s="40"/>
      <c r="EU201" s="40"/>
      <c r="EV201" s="40"/>
      <c r="EW201" s="511"/>
      <c r="EX201" s="44"/>
      <c r="EY201" s="40"/>
      <c r="EZ201" s="40"/>
      <c r="FA201" s="44"/>
      <c r="FB201" s="40"/>
      <c r="FC201" s="40"/>
      <c r="FD201" s="40"/>
      <c r="FE201" s="44"/>
      <c r="FF201" s="40"/>
      <c r="FG201" s="44"/>
      <c r="FH201" s="40"/>
      <c r="FI201" s="40"/>
      <c r="FJ201" s="44"/>
      <c r="FK201" s="40"/>
      <c r="FL201" s="40"/>
      <c r="FM201" s="40"/>
      <c r="FN201" s="605"/>
      <c r="FO201" s="40"/>
      <c r="FP201" s="511"/>
      <c r="FQ201" s="40"/>
      <c r="FR201" s="44"/>
      <c r="FS201" s="40"/>
      <c r="FT201" s="44"/>
      <c r="FU201" s="40"/>
      <c r="FV201" s="40"/>
      <c r="FW201" s="40"/>
      <c r="FX201" s="40"/>
      <c r="FY201" s="40"/>
      <c r="FZ201" s="44"/>
      <c r="GA201" s="40"/>
      <c r="GB201" s="511"/>
      <c r="GC201" s="40"/>
      <c r="GD201" s="40"/>
      <c r="GE201" s="40"/>
      <c r="GF201" s="511"/>
      <c r="GG201" s="40"/>
      <c r="GH201" s="509"/>
      <c r="GI201" s="40"/>
      <c r="GJ201" s="511"/>
      <c r="GK201" s="40"/>
      <c r="GL201" s="40"/>
      <c r="GM201" s="511"/>
      <c r="GN201" s="40"/>
      <c r="GO201" s="40"/>
      <c r="GP201" s="40"/>
      <c r="GQ201" s="40"/>
      <c r="GR201" s="40"/>
      <c r="GS201" s="509"/>
      <c r="GT201" s="40"/>
      <c r="GU201" s="511"/>
      <c r="GV201" s="44"/>
      <c r="GW201" s="40"/>
      <c r="GX201" s="40"/>
      <c r="GY201" s="44"/>
      <c r="GZ201" s="40"/>
      <c r="HA201" s="40"/>
      <c r="HB201" s="40"/>
      <c r="HC201" s="40"/>
      <c r="HD201" s="40"/>
      <c r="HE201" s="40"/>
      <c r="HF201" s="40"/>
      <c r="HG201" s="40"/>
      <c r="HH201" s="511"/>
      <c r="HI201" s="40"/>
      <c r="HJ201" s="40"/>
      <c r="HK201" s="40"/>
      <c r="HL201" s="40"/>
      <c r="HM201" s="40"/>
      <c r="HN201" s="40"/>
      <c r="HO201" s="511"/>
      <c r="HP201" s="44"/>
      <c r="HQ201" s="40"/>
      <c r="HR201" s="40"/>
      <c r="HS201" s="40"/>
      <c r="HT201" s="44"/>
      <c r="HU201" s="40"/>
      <c r="HV201" s="40"/>
      <c r="HW201" s="40"/>
      <c r="HX201" s="40"/>
      <c r="HY201" s="44"/>
      <c r="HZ201" s="40"/>
      <c r="IA201" s="509"/>
      <c r="IB201" s="511"/>
      <c r="IC201" s="40"/>
      <c r="ID201" s="40"/>
      <c r="IE201" s="40"/>
      <c r="IF201" s="40"/>
      <c r="IG201" s="40"/>
      <c r="IH201" s="40"/>
      <c r="II201" s="40"/>
      <c r="IJ201" s="40"/>
      <c r="IK201" s="509"/>
      <c r="IL201" s="511"/>
      <c r="IM201" s="40"/>
      <c r="IN201" s="40"/>
      <c r="IO201" s="40"/>
      <c r="IP201" s="40"/>
      <c r="IQ201" s="40"/>
      <c r="IR201" s="40"/>
      <c r="IS201" s="509"/>
      <c r="IT201" s="40"/>
      <c r="IU201" s="40"/>
      <c r="IV201" s="511"/>
      <c r="IW201" s="40"/>
      <c r="IX201" s="40"/>
      <c r="IY201" s="44"/>
      <c r="IZ201" s="40"/>
      <c r="JA201" s="40"/>
      <c r="JB201" s="44"/>
      <c r="JC201" s="40"/>
      <c r="JD201" s="40"/>
      <c r="JE201" s="40"/>
      <c r="JF201" s="44"/>
      <c r="JG201" s="40"/>
      <c r="JH201" s="511"/>
      <c r="JI201" s="40"/>
      <c r="JJ201" s="40"/>
      <c r="JK201" s="40"/>
      <c r="JL201" s="40"/>
      <c r="JM201" s="511"/>
      <c r="JN201" s="40"/>
      <c r="JO201" s="513"/>
      <c r="JP201" s="509"/>
      <c r="JQ201" s="511"/>
      <c r="JR201" s="436"/>
      <c r="JS201" s="40"/>
      <c r="JT201" s="40"/>
      <c r="JU201" s="40"/>
      <c r="JV201" s="40"/>
      <c r="JW201" s="40"/>
      <c r="JX201" s="40"/>
      <c r="JY201" s="40"/>
      <c r="JZ201" s="40"/>
      <c r="KA201" s="40"/>
      <c r="KB201" s="40"/>
      <c r="KC201" s="40"/>
      <c r="KD201" s="511"/>
      <c r="KE201" s="40"/>
      <c r="KF201" s="40"/>
      <c r="KG201" s="40"/>
      <c r="KH201" s="511"/>
      <c r="KI201" s="40"/>
      <c r="KJ201" s="40"/>
      <c r="KK201" s="40"/>
      <c r="KL201" s="40"/>
      <c r="KM201" s="511"/>
      <c r="KN201" s="40"/>
      <c r="KO201" s="40"/>
      <c r="KP201" s="40"/>
      <c r="KQ201" s="511"/>
      <c r="KR201" s="40"/>
      <c r="KS201" s="40"/>
      <c r="KT201" s="40"/>
      <c r="KU201" s="565"/>
      <c r="KV201" s="511"/>
      <c r="KW201" s="40"/>
      <c r="KX201" s="40"/>
      <c r="KY201" s="40"/>
      <c r="KZ201" s="40"/>
      <c r="LA201" s="40"/>
      <c r="LB201" s="511"/>
      <c r="LC201" s="40"/>
      <c r="LD201" s="40"/>
      <c r="LE201" s="40"/>
      <c r="LF201" s="44"/>
      <c r="LG201" s="40"/>
      <c r="LH201" s="40"/>
      <c r="LI201" s="40"/>
      <c r="LJ201" s="511"/>
      <c r="LK201" s="40"/>
      <c r="LL201" s="40"/>
      <c r="LM201" s="40"/>
      <c r="LN201" s="40"/>
      <c r="LO201" s="40"/>
      <c r="LP201" s="40"/>
      <c r="LQ201" s="40"/>
      <c r="LR201" s="40"/>
      <c r="LS201" s="40"/>
      <c r="LT201" s="40"/>
      <c r="LU201" s="40"/>
      <c r="LV201" s="40"/>
      <c r="LW201" s="40"/>
      <c r="LX201" s="40"/>
      <c r="LY201" s="511"/>
      <c r="LZ201" s="40"/>
      <c r="MA201" s="40"/>
      <c r="MB201" s="40"/>
      <c r="MC201" s="40"/>
      <c r="MD201" s="40"/>
      <c r="ME201" s="511"/>
      <c r="MF201" s="40"/>
      <c r="MG201" s="40"/>
      <c r="MH201" s="40"/>
      <c r="MI201" s="40"/>
      <c r="MJ201" s="511"/>
      <c r="MK201" s="40"/>
      <c r="ML201" s="40"/>
      <c r="MM201" s="40"/>
      <c r="MN201" s="40"/>
      <c r="MO201" s="40"/>
      <c r="MP201" s="40"/>
      <c r="MQ201" s="163"/>
      <c r="MR201" s="40"/>
      <c r="MS201" s="40"/>
      <c r="MT201" s="40"/>
      <c r="MU201" s="40"/>
      <c r="MV201" s="40"/>
      <c r="MW201" s="40"/>
      <c r="MX201" s="40"/>
      <c r="MY201" s="40"/>
      <c r="MZ201" s="40"/>
      <c r="NA201" s="34"/>
      <c r="NB201" s="34"/>
      <c r="NC201" s="34" t="s">
        <v>1228</v>
      </c>
      <c r="ND201" s="34"/>
    </row>
    <row r="202" spans="1:368">
      <c r="A202" s="1248">
        <v>161</v>
      </c>
      <c r="B202" s="88" t="s">
        <v>708</v>
      </c>
      <c r="C202" s="4">
        <v>2019</v>
      </c>
      <c r="D202" s="90" t="s">
        <v>119</v>
      </c>
      <c r="E202" s="90"/>
      <c r="F202" s="90"/>
      <c r="G202" s="91"/>
      <c r="H202" s="92"/>
      <c r="I202" s="93"/>
      <c r="J202" s="4"/>
      <c r="K202" s="90"/>
      <c r="L202" s="90"/>
      <c r="M202" s="4" t="s">
        <v>199</v>
      </c>
      <c r="N202" s="4" t="s">
        <v>237</v>
      </c>
      <c r="O202" s="4" t="s">
        <v>709</v>
      </c>
      <c r="P202" s="92"/>
      <c r="Q202" s="4"/>
      <c r="R202" s="90" t="s">
        <v>617</v>
      </c>
      <c r="S202" s="94"/>
      <c r="T202" s="94"/>
      <c r="U202" s="90"/>
      <c r="V202" s="153"/>
      <c r="W202" s="376"/>
      <c r="X202" s="508"/>
      <c r="Y202" s="40"/>
      <c r="AA202" s="40"/>
      <c r="AC202" s="40"/>
      <c r="AD202" s="549"/>
      <c r="AE202" s="40"/>
      <c r="AF202" s="40"/>
      <c r="AG202" s="40"/>
      <c r="AH202" s="40"/>
      <c r="AI202" s="277"/>
      <c r="AJ202" s="40"/>
      <c r="AK202" s="44"/>
      <c r="AL202" s="40"/>
      <c r="AM202" s="643"/>
      <c r="AN202" s="40"/>
      <c r="AO202" s="40"/>
      <c r="AP202" s="40"/>
      <c r="AQ202" s="40"/>
      <c r="AR202" s="40"/>
      <c r="AS202" s="40"/>
      <c r="AT202" s="40"/>
      <c r="AU202" s="40"/>
      <c r="AV202" s="40"/>
      <c r="AW202" s="40"/>
      <c r="AX202" s="40"/>
      <c r="AY202" s="44"/>
      <c r="AZ202" s="40"/>
      <c r="BA202" s="44"/>
      <c r="BB202" s="40"/>
      <c r="BC202" s="511"/>
      <c r="BD202" s="40"/>
      <c r="BE202" s="40"/>
      <c r="BF202" s="511"/>
      <c r="BG202" s="40"/>
      <c r="BH202" s="40"/>
      <c r="BI202" s="40"/>
      <c r="BJ202" s="40"/>
      <c r="BK202" s="622"/>
      <c r="BL202" s="40"/>
      <c r="BM202" s="40"/>
      <c r="BN202" s="511"/>
      <c r="BO202" s="40"/>
      <c r="BP202" s="40"/>
      <c r="BQ202" s="40"/>
      <c r="BR202" s="511"/>
      <c r="BS202" s="40"/>
      <c r="BT202" s="40"/>
      <c r="BU202" s="511"/>
      <c r="BV202" s="40"/>
      <c r="BW202" s="511"/>
      <c r="BX202" s="40"/>
      <c r="BZ202" s="511"/>
      <c r="CA202" s="40"/>
      <c r="CB202" s="40"/>
      <c r="CC202" s="40"/>
      <c r="CD202" s="40"/>
      <c r="CE202" s="509"/>
      <c r="CF202" s="40"/>
      <c r="CG202" s="511"/>
      <c r="CH202" s="40"/>
      <c r="CI202" s="44"/>
      <c r="CJ202" s="40"/>
      <c r="CK202" s="40"/>
      <c r="CL202" s="44"/>
      <c r="CM202" s="40"/>
      <c r="CN202" s="40"/>
      <c r="CO202" s="40"/>
      <c r="CP202" s="44"/>
      <c r="CQ202" s="40"/>
      <c r="CR202" s="40"/>
      <c r="CS202" s="40"/>
      <c r="CT202" s="40"/>
      <c r="CU202" s="40"/>
      <c r="CV202" s="40"/>
      <c r="CW202" s="40"/>
      <c r="CX202" s="44"/>
      <c r="CY202" s="40"/>
      <c r="CZ202" s="40"/>
      <c r="DA202" s="40"/>
      <c r="DB202" s="40"/>
      <c r="DC202" s="511"/>
      <c r="DD202" s="40"/>
      <c r="DE202" s="40"/>
      <c r="DF202" s="40"/>
      <c r="DG202" s="40"/>
      <c r="DH202" s="40"/>
      <c r="DI202" s="40"/>
      <c r="DJ202" s="40"/>
      <c r="DK202" s="40"/>
      <c r="DL202" s="40"/>
      <c r="DM202" s="40"/>
      <c r="DN202" s="40"/>
      <c r="DO202" s="511"/>
      <c r="DP202" s="40"/>
      <c r="DQ202" s="40"/>
      <c r="DR202" s="40"/>
      <c r="DS202" s="511"/>
      <c r="DT202" s="40"/>
      <c r="DU202" s="40"/>
      <c r="DV202" s="40"/>
      <c r="DW202" s="40"/>
      <c r="DX202" s="40"/>
      <c r="DY202" s="40"/>
      <c r="DZ202" s="40"/>
      <c r="EA202" s="509"/>
      <c r="EB202" s="40"/>
      <c r="EC202" s="511"/>
      <c r="ED202" s="44"/>
      <c r="EE202" s="40"/>
      <c r="EF202" s="40"/>
      <c r="EG202" s="40"/>
      <c r="EH202" s="40"/>
      <c r="EI202" s="44"/>
      <c r="EJ202" s="40"/>
      <c r="EK202" s="44"/>
      <c r="EL202" s="40"/>
      <c r="EM202" s="40"/>
      <c r="EN202" s="44"/>
      <c r="EO202" s="40"/>
      <c r="EP202" s="132"/>
      <c r="EQ202" s="40"/>
      <c r="ER202" s="40"/>
      <c r="ES202" s="40"/>
      <c r="ET202" s="40"/>
      <c r="EU202" s="40"/>
      <c r="EV202" s="40"/>
      <c r="EW202" s="511"/>
      <c r="EX202" s="44"/>
      <c r="EY202" s="40"/>
      <c r="EZ202" s="40"/>
      <c r="FA202" s="44"/>
      <c r="FB202" s="40"/>
      <c r="FC202" s="40"/>
      <c r="FD202" s="40"/>
      <c r="FE202" s="44"/>
      <c r="FF202" s="40"/>
      <c r="FG202" s="44"/>
      <c r="FH202" s="40"/>
      <c r="FI202" s="40"/>
      <c r="FJ202" s="44"/>
      <c r="FK202" s="40"/>
      <c r="FL202" s="40"/>
      <c r="FM202" s="40"/>
      <c r="FN202" s="605"/>
      <c r="FO202" s="40"/>
      <c r="FP202" s="511"/>
      <c r="FQ202" s="40"/>
      <c r="FR202" s="44"/>
      <c r="FS202" s="40"/>
      <c r="FT202" s="44"/>
      <c r="FU202" s="40"/>
      <c r="FV202" s="40"/>
      <c r="FW202" s="40"/>
      <c r="FX202" s="40"/>
      <c r="FY202" s="40"/>
      <c r="FZ202" s="44"/>
      <c r="GA202" s="40"/>
      <c r="GB202" s="511"/>
      <c r="GC202" s="40"/>
      <c r="GD202" s="40"/>
      <c r="GE202" s="40"/>
      <c r="GF202" s="511"/>
      <c r="GG202" s="40"/>
      <c r="GH202" s="509"/>
      <c r="GI202" s="40"/>
      <c r="GJ202" s="511"/>
      <c r="GK202" s="40"/>
      <c r="GL202" s="40"/>
      <c r="GM202" s="511"/>
      <c r="GN202" s="40"/>
      <c r="GO202" s="40"/>
      <c r="GP202" s="40"/>
      <c r="GQ202" s="40"/>
      <c r="GR202" s="40"/>
      <c r="GS202" s="509"/>
      <c r="GT202" s="40"/>
      <c r="GU202" s="511"/>
      <c r="GV202" s="44"/>
      <c r="GW202" s="40"/>
      <c r="GX202" s="40"/>
      <c r="GY202" s="44"/>
      <c r="GZ202" s="40"/>
      <c r="HA202" s="40"/>
      <c r="HB202" s="40"/>
      <c r="HC202" s="40"/>
      <c r="HD202" s="40"/>
      <c r="HE202" s="40"/>
      <c r="HF202" s="40"/>
      <c r="HG202" s="40"/>
      <c r="HH202" s="511"/>
      <c r="HI202" s="40"/>
      <c r="HJ202" s="40"/>
      <c r="HK202" s="40"/>
      <c r="HL202" s="40"/>
      <c r="HM202" s="40"/>
      <c r="HN202" s="40"/>
      <c r="HO202" s="511"/>
      <c r="HP202" s="44"/>
      <c r="HQ202" s="40"/>
      <c r="HR202" s="40"/>
      <c r="HS202" s="40"/>
      <c r="HT202" s="44"/>
      <c r="HU202" s="40"/>
      <c r="HV202" s="40"/>
      <c r="HW202" s="40"/>
      <c r="HX202" s="40"/>
      <c r="HY202" s="44"/>
      <c r="HZ202" s="40"/>
      <c r="IA202" s="509"/>
      <c r="IB202" s="511"/>
      <c r="IC202" s="40"/>
      <c r="ID202" s="40"/>
      <c r="IE202" s="40"/>
      <c r="IF202" s="40"/>
      <c r="IG202" s="40"/>
      <c r="IH202" s="40"/>
      <c r="II202" s="40"/>
      <c r="IJ202" s="40"/>
      <c r="IK202" s="509"/>
      <c r="IL202" s="511"/>
      <c r="IM202" s="40"/>
      <c r="IN202" s="40"/>
      <c r="IO202" s="40"/>
      <c r="IP202" s="40"/>
      <c r="IQ202" s="40"/>
      <c r="IR202" s="40"/>
      <c r="IS202" s="509"/>
      <c r="IT202" s="40"/>
      <c r="IU202" s="40"/>
      <c r="IV202" s="511"/>
      <c r="IW202" s="40"/>
      <c r="IX202" s="40"/>
      <c r="IY202" s="44"/>
      <c r="IZ202" s="40"/>
      <c r="JA202" s="40"/>
      <c r="JB202" s="44"/>
      <c r="JC202" s="40"/>
      <c r="JD202" s="40"/>
      <c r="JE202" s="40"/>
      <c r="JF202" s="44"/>
      <c r="JG202" s="40"/>
      <c r="JH202" s="511"/>
      <c r="JI202" s="40"/>
      <c r="JJ202" s="40"/>
      <c r="JK202" s="40"/>
      <c r="JL202" s="40"/>
      <c r="JM202" s="511"/>
      <c r="JN202" s="40"/>
      <c r="JO202" s="513"/>
      <c r="JP202" s="509"/>
      <c r="JQ202" s="511"/>
      <c r="JR202" s="436"/>
      <c r="JS202" s="40"/>
      <c r="JT202" s="40"/>
      <c r="JU202" s="40"/>
      <c r="JV202" s="40"/>
      <c r="JW202" s="40"/>
      <c r="JX202" s="40"/>
      <c r="JY202" s="40"/>
      <c r="JZ202" s="40"/>
      <c r="KA202" s="40"/>
      <c r="KB202" s="40"/>
      <c r="KC202" s="40"/>
      <c r="KD202" s="511"/>
      <c r="KE202" s="40"/>
      <c r="KF202" s="40"/>
      <c r="KG202" s="40"/>
      <c r="KH202" s="511"/>
      <c r="KI202" s="40"/>
      <c r="KJ202" s="40"/>
      <c r="KK202" s="40"/>
      <c r="KL202" s="40"/>
      <c r="KM202" s="511"/>
      <c r="KN202" s="40"/>
      <c r="KO202" s="40"/>
      <c r="KP202" s="40"/>
      <c r="KQ202" s="511"/>
      <c r="KR202" s="40"/>
      <c r="KS202" s="40"/>
      <c r="KT202" s="40"/>
      <c r="KU202" s="565"/>
      <c r="KV202" s="511"/>
      <c r="KW202" s="40"/>
      <c r="KX202" s="40"/>
      <c r="KY202" s="40"/>
      <c r="KZ202" s="40"/>
      <c r="LA202" s="40"/>
      <c r="LB202" s="511"/>
      <c r="LC202" s="40"/>
      <c r="LD202" s="40"/>
      <c r="LE202" s="40"/>
      <c r="LF202" s="44"/>
      <c r="LG202" s="40"/>
      <c r="LH202" s="40"/>
      <c r="LI202" s="40"/>
      <c r="LJ202" s="511"/>
      <c r="LK202" s="40"/>
      <c r="LL202" s="40"/>
      <c r="LM202" s="40"/>
      <c r="LN202" s="40"/>
      <c r="LO202" s="40"/>
      <c r="LP202" s="40"/>
      <c r="LQ202" s="40"/>
      <c r="LR202" s="40"/>
      <c r="LS202" s="40"/>
      <c r="LT202" s="40"/>
      <c r="LU202" s="40"/>
      <c r="LV202" s="40"/>
      <c r="LW202" s="40"/>
      <c r="LX202" s="40"/>
      <c r="LY202" s="511"/>
      <c r="LZ202" s="40"/>
      <c r="MA202" s="40"/>
      <c r="MB202" s="40"/>
      <c r="MC202" s="40"/>
      <c r="MD202" s="40"/>
      <c r="ME202" s="511"/>
      <c r="MF202" s="40"/>
      <c r="MG202" s="40"/>
      <c r="MH202" s="40"/>
      <c r="MI202" s="40"/>
      <c r="MJ202" s="511"/>
      <c r="MK202" s="40"/>
      <c r="ML202" s="40"/>
      <c r="MM202" s="40"/>
      <c r="MN202" s="40"/>
      <c r="MO202" s="40"/>
      <c r="MP202" s="40"/>
      <c r="MQ202" s="163"/>
      <c r="MR202" s="40"/>
      <c r="MS202" s="40"/>
      <c r="MT202" s="40"/>
      <c r="MU202" s="40"/>
      <c r="MV202" s="40"/>
      <c r="MW202" s="40"/>
      <c r="MX202" s="40"/>
      <c r="MY202" s="40"/>
      <c r="MZ202" s="40"/>
      <c r="NA202" s="34"/>
      <c r="NB202" s="34"/>
      <c r="NC202" s="34" t="s">
        <v>1229</v>
      </c>
      <c r="ND202" s="34"/>
    </row>
    <row r="203" spans="1:368">
      <c r="A203" s="1248">
        <v>162</v>
      </c>
      <c r="B203" s="95" t="s">
        <v>491</v>
      </c>
      <c r="C203" s="89">
        <v>2019</v>
      </c>
      <c r="D203" s="90" t="s">
        <v>80</v>
      </c>
      <c r="E203" s="90" t="s">
        <v>130</v>
      </c>
      <c r="F203" s="90" t="s">
        <v>710</v>
      </c>
      <c r="G203" s="91">
        <v>355</v>
      </c>
      <c r="H203" s="92"/>
      <c r="I203" s="93" t="s">
        <v>39</v>
      </c>
      <c r="J203" s="4"/>
      <c r="K203" s="96"/>
      <c r="L203" s="96"/>
      <c r="M203" s="4" t="s">
        <v>670</v>
      </c>
      <c r="N203" s="4"/>
      <c r="O203" s="4"/>
      <c r="P203" s="92"/>
      <c r="Q203" s="4"/>
      <c r="R203" s="90" t="s">
        <v>617</v>
      </c>
      <c r="S203" s="94" t="s">
        <v>711</v>
      </c>
      <c r="T203" s="94"/>
      <c r="U203" s="90"/>
      <c r="V203" s="153"/>
      <c r="W203" s="376"/>
      <c r="X203" s="508"/>
      <c r="Y203" s="40"/>
      <c r="AA203" s="40"/>
      <c r="AC203" s="40"/>
      <c r="AD203" s="549"/>
      <c r="AE203" s="40"/>
      <c r="AF203" s="40"/>
      <c r="AG203" s="40"/>
      <c r="AH203" s="40"/>
      <c r="AI203" s="277"/>
      <c r="AJ203" s="40"/>
      <c r="AK203" s="44"/>
      <c r="AL203" s="40"/>
      <c r="AM203" s="643"/>
      <c r="AN203" s="40"/>
      <c r="AO203" s="40"/>
      <c r="AP203" s="40"/>
      <c r="AQ203" s="40"/>
      <c r="AR203" s="40"/>
      <c r="AS203" s="40"/>
      <c r="AT203" s="40"/>
      <c r="AU203" s="40"/>
      <c r="AV203" s="40"/>
      <c r="AW203" s="40"/>
      <c r="AX203" s="40"/>
      <c r="AY203" s="44"/>
      <c r="AZ203" s="40"/>
      <c r="BA203" s="44"/>
      <c r="BB203" s="40"/>
      <c r="BC203" s="511"/>
      <c r="BD203" s="40"/>
      <c r="BE203" s="40"/>
      <c r="BF203" s="511"/>
      <c r="BG203" s="40"/>
      <c r="BH203" s="40"/>
      <c r="BI203" s="40"/>
      <c r="BJ203" s="40"/>
      <c r="BK203" s="622"/>
      <c r="BL203" s="40"/>
      <c r="BM203" s="40"/>
      <c r="BN203" s="511"/>
      <c r="BO203" s="40"/>
      <c r="BP203" s="40"/>
      <c r="BQ203" s="40"/>
      <c r="BR203" s="511"/>
      <c r="BS203" s="40"/>
      <c r="BT203" s="40"/>
      <c r="BU203" s="511"/>
      <c r="BV203" s="40"/>
      <c r="BW203" s="511"/>
      <c r="BX203" s="40"/>
      <c r="BZ203" s="511"/>
      <c r="CA203" s="40"/>
      <c r="CB203" s="40"/>
      <c r="CC203" s="40"/>
      <c r="CD203" s="40"/>
      <c r="CE203" s="509"/>
      <c r="CF203" s="40"/>
      <c r="CG203" s="511"/>
      <c r="CH203" s="40"/>
      <c r="CI203" s="44"/>
      <c r="CJ203" s="40"/>
      <c r="CK203" s="40"/>
      <c r="CL203" s="44"/>
      <c r="CM203" s="40"/>
      <c r="CN203" s="40"/>
      <c r="CO203" s="40"/>
      <c r="CP203" s="44"/>
      <c r="CQ203" s="40"/>
      <c r="CR203" s="40"/>
      <c r="CS203" s="40"/>
      <c r="CT203" s="40"/>
      <c r="CU203" s="40"/>
      <c r="CV203" s="40"/>
      <c r="CW203" s="40"/>
      <c r="CX203" s="44"/>
      <c r="CY203" s="40"/>
      <c r="CZ203" s="40"/>
      <c r="DA203" s="40"/>
      <c r="DB203" s="40"/>
      <c r="DC203" s="511"/>
      <c r="DD203" s="40"/>
      <c r="DE203" s="40"/>
      <c r="DF203" s="40"/>
      <c r="DG203" s="40"/>
      <c r="DH203" s="40"/>
      <c r="DI203" s="40"/>
      <c r="DJ203" s="40"/>
      <c r="DK203" s="40"/>
      <c r="DL203" s="40"/>
      <c r="DM203" s="40"/>
      <c r="DN203" s="40"/>
      <c r="DO203" s="511"/>
      <c r="DP203" s="40"/>
      <c r="DQ203" s="40"/>
      <c r="DR203" s="40"/>
      <c r="DS203" s="511"/>
      <c r="DT203" s="40"/>
      <c r="DU203" s="40"/>
      <c r="DV203" s="40"/>
      <c r="DW203" s="40"/>
      <c r="DX203" s="40"/>
      <c r="DY203" s="40"/>
      <c r="DZ203" s="40"/>
      <c r="EA203" s="509"/>
      <c r="EB203" s="40"/>
      <c r="EC203" s="511"/>
      <c r="ED203" s="44"/>
      <c r="EE203" s="40"/>
      <c r="EF203" s="40"/>
      <c r="EG203" s="40"/>
      <c r="EH203" s="40"/>
      <c r="EI203" s="44"/>
      <c r="EJ203" s="40"/>
      <c r="EK203" s="44"/>
      <c r="EL203" s="40"/>
      <c r="EM203" s="40"/>
      <c r="EN203" s="44"/>
      <c r="EO203" s="40"/>
      <c r="EP203" s="132"/>
      <c r="EQ203" s="40"/>
      <c r="ER203" s="40"/>
      <c r="ES203" s="40"/>
      <c r="ET203" s="40"/>
      <c r="EU203" s="40"/>
      <c r="EV203" s="40"/>
      <c r="EW203" s="511"/>
      <c r="EX203" s="44"/>
      <c r="EY203" s="40"/>
      <c r="EZ203" s="40"/>
      <c r="FA203" s="44"/>
      <c r="FB203" s="40"/>
      <c r="FC203" s="40"/>
      <c r="FD203" s="40"/>
      <c r="FE203" s="44"/>
      <c r="FF203" s="40"/>
      <c r="FG203" s="44"/>
      <c r="FH203" s="40"/>
      <c r="FI203" s="40"/>
      <c r="FJ203" s="44"/>
      <c r="FK203" s="40"/>
      <c r="FL203" s="40"/>
      <c r="FM203" s="40"/>
      <c r="FN203" s="605"/>
      <c r="FO203" s="40"/>
      <c r="FP203" s="511"/>
      <c r="FQ203" s="40"/>
      <c r="FR203" s="44"/>
      <c r="FS203" s="40"/>
      <c r="FT203" s="44"/>
      <c r="FU203" s="40"/>
      <c r="FV203" s="40"/>
      <c r="FW203" s="40"/>
      <c r="FX203" s="40"/>
      <c r="FY203" s="40"/>
      <c r="FZ203" s="44"/>
      <c r="GA203" s="40"/>
      <c r="GB203" s="511"/>
      <c r="GC203" s="40"/>
      <c r="GD203" s="40"/>
      <c r="GE203" s="40"/>
      <c r="GF203" s="511"/>
      <c r="GG203" s="40"/>
      <c r="GH203" s="509"/>
      <c r="GI203" s="40"/>
      <c r="GJ203" s="511"/>
      <c r="GK203" s="40"/>
      <c r="GL203" s="40"/>
      <c r="GM203" s="511"/>
      <c r="GN203" s="40"/>
      <c r="GO203" s="40"/>
      <c r="GP203" s="40"/>
      <c r="GQ203" s="40"/>
      <c r="GR203" s="40"/>
      <c r="GS203" s="509"/>
      <c r="GT203" s="40"/>
      <c r="GU203" s="511"/>
      <c r="GV203" s="44"/>
      <c r="GW203" s="40"/>
      <c r="GX203" s="40"/>
      <c r="GY203" s="44"/>
      <c r="GZ203" s="40"/>
      <c r="HA203" s="40"/>
      <c r="HB203" s="40"/>
      <c r="HC203" s="40"/>
      <c r="HD203" s="40"/>
      <c r="HE203" s="40"/>
      <c r="HF203" s="40"/>
      <c r="HG203" s="40"/>
      <c r="HH203" s="511"/>
      <c r="HI203" s="40"/>
      <c r="HJ203" s="40"/>
      <c r="HK203" s="40"/>
      <c r="HL203" s="40"/>
      <c r="HM203" s="40"/>
      <c r="HN203" s="40"/>
      <c r="HO203" s="511"/>
      <c r="HP203" s="44"/>
      <c r="HQ203" s="40"/>
      <c r="HR203" s="40"/>
      <c r="HS203" s="40"/>
      <c r="HT203" s="44"/>
      <c r="HU203" s="40"/>
      <c r="HV203" s="40"/>
      <c r="HW203" s="40"/>
      <c r="HX203" s="40"/>
      <c r="HY203" s="44"/>
      <c r="HZ203" s="40"/>
      <c r="IA203" s="509"/>
      <c r="IB203" s="511"/>
      <c r="IC203" s="40"/>
      <c r="ID203" s="40"/>
      <c r="IE203" s="40"/>
      <c r="IF203" s="40"/>
      <c r="IG203" s="40"/>
      <c r="IH203" s="40"/>
      <c r="II203" s="40"/>
      <c r="IJ203" s="40"/>
      <c r="IK203" s="509"/>
      <c r="IL203" s="511"/>
      <c r="IM203" s="40"/>
      <c r="IN203" s="40"/>
      <c r="IO203" s="40"/>
      <c r="IP203" s="40"/>
      <c r="IQ203" s="40"/>
      <c r="IR203" s="40"/>
      <c r="IS203" s="509"/>
      <c r="IT203" s="40"/>
      <c r="IU203" s="40"/>
      <c r="IV203" s="511"/>
      <c r="IW203" s="40"/>
      <c r="IX203" s="40"/>
      <c r="IY203" s="44"/>
      <c r="IZ203" s="40"/>
      <c r="JA203" s="40"/>
      <c r="JB203" s="44"/>
      <c r="JC203" s="40"/>
      <c r="JD203" s="40"/>
      <c r="JE203" s="40"/>
      <c r="JF203" s="44"/>
      <c r="JG203" s="40"/>
      <c r="JH203" s="511"/>
      <c r="JI203" s="40"/>
      <c r="JJ203" s="40"/>
      <c r="JK203" s="40"/>
      <c r="JL203" s="40"/>
      <c r="JM203" s="511"/>
      <c r="JN203" s="40"/>
      <c r="JO203" s="513"/>
      <c r="JP203" s="509"/>
      <c r="JQ203" s="511"/>
      <c r="JR203" s="436"/>
      <c r="JS203" s="40"/>
      <c r="JT203" s="40"/>
      <c r="JU203" s="40"/>
      <c r="JV203" s="40"/>
      <c r="JW203" s="40"/>
      <c r="JX203" s="40"/>
      <c r="JY203" s="40"/>
      <c r="JZ203" s="40"/>
      <c r="KA203" s="40"/>
      <c r="KB203" s="40"/>
      <c r="KC203" s="40"/>
      <c r="KD203" s="511"/>
      <c r="KE203" s="40"/>
      <c r="KF203" s="40"/>
      <c r="KG203" s="40"/>
      <c r="KH203" s="511"/>
      <c r="KI203" s="40"/>
      <c r="KJ203" s="40"/>
      <c r="KK203" s="40"/>
      <c r="KL203" s="40"/>
      <c r="KM203" s="511"/>
      <c r="KN203" s="40"/>
      <c r="KO203" s="40"/>
      <c r="KP203" s="40"/>
      <c r="KQ203" s="511"/>
      <c r="KR203" s="40"/>
      <c r="KS203" s="40"/>
      <c r="KT203" s="40"/>
      <c r="KU203" s="565"/>
      <c r="KV203" s="511"/>
      <c r="KW203" s="40"/>
      <c r="KX203" s="40"/>
      <c r="KY203" s="40"/>
      <c r="KZ203" s="40"/>
      <c r="LA203" s="40"/>
      <c r="LB203" s="511"/>
      <c r="LC203" s="40"/>
      <c r="LD203" s="40"/>
      <c r="LE203" s="40"/>
      <c r="LF203" s="44"/>
      <c r="LG203" s="40"/>
      <c r="LH203" s="40"/>
      <c r="LI203" s="40"/>
      <c r="LJ203" s="511"/>
      <c r="LK203" s="40"/>
      <c r="LL203" s="40"/>
      <c r="LM203" s="40"/>
      <c r="LN203" s="40"/>
      <c r="LO203" s="40"/>
      <c r="LP203" s="40"/>
      <c r="LQ203" s="40"/>
      <c r="LR203" s="40"/>
      <c r="LS203" s="40"/>
      <c r="LT203" s="40"/>
      <c r="LU203" s="40"/>
      <c r="LV203" s="40"/>
      <c r="LW203" s="40"/>
      <c r="LX203" s="40"/>
      <c r="LY203" s="511"/>
      <c r="LZ203" s="40"/>
      <c r="MA203" s="40"/>
      <c r="MB203" s="40"/>
      <c r="MC203" s="40"/>
      <c r="MD203" s="40"/>
      <c r="ME203" s="511"/>
      <c r="MF203" s="40"/>
      <c r="MG203" s="40"/>
      <c r="MH203" s="40"/>
      <c r="MI203" s="40"/>
      <c r="MJ203" s="511"/>
      <c r="MK203" s="40"/>
      <c r="ML203" s="40"/>
      <c r="MM203" s="40"/>
      <c r="MN203" s="40"/>
      <c r="MO203" s="40"/>
      <c r="MP203" s="40"/>
      <c r="MQ203" s="163"/>
      <c r="MR203" s="40"/>
      <c r="MS203" s="40"/>
      <c r="MT203" s="40"/>
      <c r="MU203" s="40"/>
      <c r="MV203" s="40"/>
      <c r="MW203" s="40"/>
      <c r="MX203" s="40"/>
      <c r="MY203" s="40"/>
      <c r="MZ203" s="40"/>
      <c r="NA203" s="34"/>
      <c r="NB203" s="34"/>
      <c r="NC203" s="34" t="s">
        <v>1230</v>
      </c>
      <c r="ND203" s="34"/>
    </row>
    <row r="204" spans="1:368">
      <c r="A204" s="1248">
        <v>163</v>
      </c>
      <c r="B204" s="95" t="s">
        <v>712</v>
      </c>
      <c r="C204" s="89">
        <v>2019</v>
      </c>
      <c r="D204" s="90"/>
      <c r="E204" s="90"/>
      <c r="F204" s="90"/>
      <c r="G204" s="91"/>
      <c r="H204" s="92"/>
      <c r="I204" s="93"/>
      <c r="J204" s="4"/>
      <c r="K204" s="96"/>
      <c r="L204" s="96"/>
      <c r="M204" s="4" t="s">
        <v>670</v>
      </c>
      <c r="N204" s="4" t="s">
        <v>713</v>
      </c>
      <c r="O204" s="4"/>
      <c r="P204" s="92"/>
      <c r="Q204" s="4"/>
      <c r="R204" s="90" t="s">
        <v>617</v>
      </c>
      <c r="S204" s="94"/>
      <c r="T204" s="94"/>
      <c r="U204" s="90"/>
      <c r="V204" s="153"/>
      <c r="W204" s="376"/>
      <c r="X204" s="508"/>
      <c r="Y204" s="40"/>
      <c r="AA204" s="40"/>
      <c r="AC204" s="40"/>
      <c r="AD204" s="549"/>
      <c r="AE204" s="40"/>
      <c r="AF204" s="40"/>
      <c r="AG204" s="40"/>
      <c r="AH204" s="40"/>
      <c r="AI204" s="277"/>
      <c r="AJ204" s="40"/>
      <c r="AK204" s="44"/>
      <c r="AL204" s="40"/>
      <c r="AM204" s="643"/>
      <c r="AN204" s="40"/>
      <c r="AO204" s="40"/>
      <c r="AP204" s="40"/>
      <c r="AQ204" s="40"/>
      <c r="AR204" s="40"/>
      <c r="AS204" s="40"/>
      <c r="AT204" s="40"/>
      <c r="AU204" s="40"/>
      <c r="AV204" s="40"/>
      <c r="AW204" s="40"/>
      <c r="AX204" s="40"/>
      <c r="AY204" s="44"/>
      <c r="AZ204" s="40"/>
      <c r="BA204" s="44"/>
      <c r="BB204" s="40"/>
      <c r="BC204" s="511"/>
      <c r="BD204" s="40"/>
      <c r="BE204" s="40"/>
      <c r="BF204" s="511"/>
      <c r="BG204" s="40"/>
      <c r="BH204" s="40"/>
      <c r="BI204" s="40"/>
      <c r="BJ204" s="40"/>
      <c r="BK204" s="622"/>
      <c r="BL204" s="40"/>
      <c r="BM204" s="40"/>
      <c r="BN204" s="511"/>
      <c r="BO204" s="40"/>
      <c r="BP204" s="40"/>
      <c r="BQ204" s="40"/>
      <c r="BR204" s="511"/>
      <c r="BS204" s="40"/>
      <c r="BT204" s="40"/>
      <c r="BU204" s="511"/>
      <c r="BV204" s="40"/>
      <c r="BW204" s="511"/>
      <c r="BX204" s="40"/>
      <c r="BZ204" s="511"/>
      <c r="CA204" s="40"/>
      <c r="CB204" s="40"/>
      <c r="CC204" s="40"/>
      <c r="CD204" s="40"/>
      <c r="CE204" s="509"/>
      <c r="CF204" s="40"/>
      <c r="CG204" s="511"/>
      <c r="CH204" s="40"/>
      <c r="CI204" s="44"/>
      <c r="CJ204" s="40"/>
      <c r="CK204" s="40"/>
      <c r="CL204" s="44"/>
      <c r="CM204" s="40"/>
      <c r="CN204" s="40"/>
      <c r="CO204" s="40"/>
      <c r="CP204" s="44"/>
      <c r="CQ204" s="40"/>
      <c r="CR204" s="40"/>
      <c r="CS204" s="40"/>
      <c r="CT204" s="40"/>
      <c r="CU204" s="40"/>
      <c r="CV204" s="40"/>
      <c r="CW204" s="40"/>
      <c r="CX204" s="44"/>
      <c r="CY204" s="40"/>
      <c r="CZ204" s="40"/>
      <c r="DA204" s="40"/>
      <c r="DB204" s="40"/>
      <c r="DC204" s="511"/>
      <c r="DD204" s="40"/>
      <c r="DE204" s="40"/>
      <c r="DF204" s="40"/>
      <c r="DG204" s="40"/>
      <c r="DH204" s="40"/>
      <c r="DI204" s="40"/>
      <c r="DJ204" s="40"/>
      <c r="DK204" s="40"/>
      <c r="DL204" s="40"/>
      <c r="DM204" s="40"/>
      <c r="DN204" s="40"/>
      <c r="DO204" s="511"/>
      <c r="DP204" s="40"/>
      <c r="DQ204" s="40"/>
      <c r="DR204" s="40"/>
      <c r="DS204" s="511"/>
      <c r="DT204" s="40"/>
      <c r="DU204" s="40"/>
      <c r="DV204" s="40"/>
      <c r="DW204" s="40"/>
      <c r="DX204" s="40"/>
      <c r="DY204" s="40"/>
      <c r="DZ204" s="40"/>
      <c r="EA204" s="509"/>
      <c r="EB204" s="40"/>
      <c r="EC204" s="511"/>
      <c r="ED204" s="44"/>
      <c r="EE204" s="40"/>
      <c r="EF204" s="40"/>
      <c r="EG204" s="40"/>
      <c r="EH204" s="40"/>
      <c r="EI204" s="44"/>
      <c r="EJ204" s="40"/>
      <c r="EK204" s="44"/>
      <c r="EL204" s="40"/>
      <c r="EM204" s="40"/>
      <c r="EN204" s="44"/>
      <c r="EO204" s="40"/>
      <c r="EP204" s="132"/>
      <c r="EQ204" s="40"/>
      <c r="ER204" s="40"/>
      <c r="ES204" s="40"/>
      <c r="ET204" s="40"/>
      <c r="EU204" s="40"/>
      <c r="EV204" s="40"/>
      <c r="EW204" s="511"/>
      <c r="EX204" s="44"/>
      <c r="EY204" s="40"/>
      <c r="EZ204" s="40"/>
      <c r="FA204" s="44"/>
      <c r="FB204" s="40"/>
      <c r="FC204" s="40"/>
      <c r="FD204" s="40"/>
      <c r="FE204" s="44"/>
      <c r="FF204" s="40"/>
      <c r="FG204" s="44"/>
      <c r="FH204" s="40"/>
      <c r="FI204" s="40"/>
      <c r="FJ204" s="44"/>
      <c r="FK204" s="40"/>
      <c r="FL204" s="40"/>
      <c r="FM204" s="40"/>
      <c r="FN204" s="605"/>
      <c r="FO204" s="40"/>
      <c r="FP204" s="511"/>
      <c r="FQ204" s="40"/>
      <c r="FR204" s="44"/>
      <c r="FS204" s="40"/>
      <c r="FT204" s="44"/>
      <c r="FU204" s="40"/>
      <c r="FV204" s="40"/>
      <c r="FW204" s="40"/>
      <c r="FX204" s="40"/>
      <c r="FY204" s="40"/>
      <c r="FZ204" s="44"/>
      <c r="GA204" s="40"/>
      <c r="GB204" s="511"/>
      <c r="GC204" s="40"/>
      <c r="GD204" s="40"/>
      <c r="GE204" s="40"/>
      <c r="GF204" s="511"/>
      <c r="GG204" s="40"/>
      <c r="GH204" s="509"/>
      <c r="GI204" s="40"/>
      <c r="GJ204" s="511"/>
      <c r="GK204" s="40"/>
      <c r="GL204" s="40"/>
      <c r="GM204" s="511"/>
      <c r="GN204" s="40"/>
      <c r="GO204" s="40"/>
      <c r="GP204" s="40"/>
      <c r="GQ204" s="40"/>
      <c r="GR204" s="40"/>
      <c r="GS204" s="509"/>
      <c r="GT204" s="40"/>
      <c r="GU204" s="511"/>
      <c r="GV204" s="44"/>
      <c r="GW204" s="40"/>
      <c r="GX204" s="40"/>
      <c r="GY204" s="44"/>
      <c r="GZ204" s="40"/>
      <c r="HA204" s="40"/>
      <c r="HB204" s="40"/>
      <c r="HC204" s="40"/>
      <c r="HD204" s="40"/>
      <c r="HE204" s="40"/>
      <c r="HF204" s="40"/>
      <c r="HG204" s="40"/>
      <c r="HH204" s="511"/>
      <c r="HI204" s="40"/>
      <c r="HJ204" s="40"/>
      <c r="HK204" s="40"/>
      <c r="HL204" s="40"/>
      <c r="HM204" s="40"/>
      <c r="HN204" s="40"/>
      <c r="HO204" s="511"/>
      <c r="HP204" s="44"/>
      <c r="HQ204" s="40"/>
      <c r="HR204" s="40"/>
      <c r="HS204" s="40"/>
      <c r="HT204" s="44"/>
      <c r="HU204" s="40"/>
      <c r="HV204" s="40"/>
      <c r="HW204" s="40"/>
      <c r="HX204" s="40"/>
      <c r="HY204" s="44"/>
      <c r="HZ204" s="40"/>
      <c r="IA204" s="509"/>
      <c r="IB204" s="511"/>
      <c r="IC204" s="40"/>
      <c r="ID204" s="40"/>
      <c r="IE204" s="40"/>
      <c r="IF204" s="40"/>
      <c r="IG204" s="40"/>
      <c r="IH204" s="40"/>
      <c r="II204" s="40"/>
      <c r="IJ204" s="40"/>
      <c r="IK204" s="509"/>
      <c r="IL204" s="511"/>
      <c r="IM204" s="40"/>
      <c r="IN204" s="40"/>
      <c r="IO204" s="40"/>
      <c r="IP204" s="40"/>
      <c r="IQ204" s="40"/>
      <c r="IR204" s="40"/>
      <c r="IS204" s="509"/>
      <c r="IT204" s="40"/>
      <c r="IU204" s="40"/>
      <c r="IV204" s="511"/>
      <c r="IW204" s="40"/>
      <c r="IX204" s="40"/>
      <c r="IY204" s="44"/>
      <c r="IZ204" s="40"/>
      <c r="JA204" s="40"/>
      <c r="JB204" s="44"/>
      <c r="JC204" s="40"/>
      <c r="JD204" s="40"/>
      <c r="JE204" s="40"/>
      <c r="JF204" s="44"/>
      <c r="JG204" s="40"/>
      <c r="JH204" s="511"/>
      <c r="JI204" s="40"/>
      <c r="JJ204" s="40"/>
      <c r="JK204" s="40"/>
      <c r="JL204" s="40"/>
      <c r="JM204" s="511"/>
      <c r="JN204" s="40"/>
      <c r="JO204" s="513"/>
      <c r="JP204" s="509"/>
      <c r="JQ204" s="511"/>
      <c r="JR204" s="436"/>
      <c r="JS204" s="40"/>
      <c r="JT204" s="40"/>
      <c r="JU204" s="40"/>
      <c r="JV204" s="40"/>
      <c r="JW204" s="40"/>
      <c r="JX204" s="40"/>
      <c r="JY204" s="40"/>
      <c r="JZ204" s="40"/>
      <c r="KA204" s="40"/>
      <c r="KB204" s="40"/>
      <c r="KC204" s="40"/>
      <c r="KD204" s="511"/>
      <c r="KE204" s="40"/>
      <c r="KF204" s="40"/>
      <c r="KG204" s="40"/>
      <c r="KH204" s="511"/>
      <c r="KI204" s="40"/>
      <c r="KJ204" s="40"/>
      <c r="KK204" s="40"/>
      <c r="KL204" s="40"/>
      <c r="KM204" s="511"/>
      <c r="KN204" s="40"/>
      <c r="KO204" s="40"/>
      <c r="KP204" s="40"/>
      <c r="KQ204" s="511"/>
      <c r="KR204" s="40"/>
      <c r="KS204" s="40"/>
      <c r="KT204" s="40"/>
      <c r="KU204" s="565"/>
      <c r="KV204" s="511"/>
      <c r="KW204" s="40"/>
      <c r="KX204" s="40"/>
      <c r="KY204" s="40"/>
      <c r="KZ204" s="40"/>
      <c r="LA204" s="40"/>
      <c r="LB204" s="511"/>
      <c r="LC204" s="40"/>
      <c r="LD204" s="40"/>
      <c r="LE204" s="40"/>
      <c r="LF204" s="44"/>
      <c r="LG204" s="40"/>
      <c r="LH204" s="40"/>
      <c r="LI204" s="40"/>
      <c r="LJ204" s="511"/>
      <c r="LK204" s="40"/>
      <c r="LL204" s="40"/>
      <c r="LM204" s="40"/>
      <c r="LN204" s="40"/>
      <c r="LO204" s="40"/>
      <c r="LP204" s="40"/>
      <c r="LQ204" s="40"/>
      <c r="LR204" s="40"/>
      <c r="LS204" s="40"/>
      <c r="LT204" s="40"/>
      <c r="LU204" s="40"/>
      <c r="LV204" s="40"/>
      <c r="LW204" s="40"/>
      <c r="LX204" s="40"/>
      <c r="LY204" s="511"/>
      <c r="LZ204" s="40"/>
      <c r="MA204" s="40"/>
      <c r="MB204" s="40"/>
      <c r="MC204" s="40"/>
      <c r="MD204" s="40"/>
      <c r="ME204" s="511"/>
      <c r="MF204" s="40"/>
      <c r="MG204" s="40"/>
      <c r="MH204" s="40"/>
      <c r="MI204" s="40"/>
      <c r="MJ204" s="511"/>
      <c r="MK204" s="40"/>
      <c r="ML204" s="40"/>
      <c r="MM204" s="40"/>
      <c r="MN204" s="40"/>
      <c r="MO204" s="40"/>
      <c r="MP204" s="40"/>
      <c r="MQ204" s="163"/>
      <c r="MR204" s="40"/>
      <c r="MS204" s="40"/>
      <c r="MT204" s="40"/>
      <c r="MU204" s="40"/>
      <c r="MV204" s="40"/>
      <c r="MW204" s="40"/>
      <c r="MX204" s="40"/>
      <c r="MY204" s="40"/>
      <c r="MZ204" s="40"/>
      <c r="NA204" s="34"/>
      <c r="NB204" s="34"/>
      <c r="NC204" s="34" t="s">
        <v>1231</v>
      </c>
      <c r="ND204" s="34"/>
    </row>
    <row r="205" spans="1:368">
      <c r="A205" s="1248">
        <v>164</v>
      </c>
      <c r="B205" s="95" t="s">
        <v>714</v>
      </c>
      <c r="C205" s="89">
        <v>2019</v>
      </c>
      <c r="D205" s="90" t="s">
        <v>103</v>
      </c>
      <c r="E205" s="90"/>
      <c r="F205" s="90" t="s">
        <v>24</v>
      </c>
      <c r="G205" s="91">
        <v>203</v>
      </c>
      <c r="H205" s="92">
        <v>0.47799999999999998</v>
      </c>
      <c r="I205" s="93" t="s">
        <v>39</v>
      </c>
      <c r="J205" s="4" t="s">
        <v>715</v>
      </c>
      <c r="K205" s="96" t="s">
        <v>230</v>
      </c>
      <c r="L205" s="96" t="s">
        <v>716</v>
      </c>
      <c r="M205" s="4" t="s">
        <v>717</v>
      </c>
      <c r="N205" s="4"/>
      <c r="O205" s="4" t="s">
        <v>718</v>
      </c>
      <c r="P205" s="92"/>
      <c r="Q205" s="4"/>
      <c r="R205" s="90" t="s">
        <v>617</v>
      </c>
      <c r="S205" s="94"/>
      <c r="T205" s="94"/>
      <c r="U205" s="90"/>
      <c r="V205" s="153"/>
      <c r="W205" s="376"/>
      <c r="X205" s="508"/>
      <c r="Y205" s="40"/>
      <c r="AA205" s="40"/>
      <c r="AC205" s="40"/>
      <c r="AD205" s="549"/>
      <c r="AE205" s="40"/>
      <c r="AF205" s="40"/>
      <c r="AG205" s="40"/>
      <c r="AH205" s="40"/>
      <c r="AI205" s="277"/>
      <c r="AJ205" s="40"/>
      <c r="AK205" s="44"/>
      <c r="AL205" s="40"/>
      <c r="AM205" s="643"/>
      <c r="AN205" s="40"/>
      <c r="AO205" s="40"/>
      <c r="AP205" s="40"/>
      <c r="AQ205" s="40"/>
      <c r="AR205" s="40"/>
      <c r="AS205" s="40"/>
      <c r="AT205" s="40"/>
      <c r="AU205" s="40"/>
      <c r="AV205" s="40"/>
      <c r="AW205" s="40"/>
      <c r="AX205" s="40"/>
      <c r="AY205" s="44"/>
      <c r="AZ205" s="40"/>
      <c r="BA205" s="44"/>
      <c r="BB205" s="40"/>
      <c r="BC205" s="511"/>
      <c r="BD205" s="40"/>
      <c r="BE205" s="40"/>
      <c r="BF205" s="511"/>
      <c r="BG205" s="40"/>
      <c r="BH205" s="40"/>
      <c r="BI205" s="40"/>
      <c r="BJ205" s="40"/>
      <c r="BK205" s="622"/>
      <c r="BL205" s="40"/>
      <c r="BM205" s="40"/>
      <c r="BN205" s="511"/>
      <c r="BO205" s="40"/>
      <c r="BP205" s="40"/>
      <c r="BQ205" s="40"/>
      <c r="BR205" s="511"/>
      <c r="BS205" s="40"/>
      <c r="BT205" s="40"/>
      <c r="BU205" s="511"/>
      <c r="BV205" s="40"/>
      <c r="BW205" s="511"/>
      <c r="BX205" s="40"/>
      <c r="BZ205" s="511"/>
      <c r="CA205" s="40"/>
      <c r="CB205" s="40"/>
      <c r="CC205" s="40"/>
      <c r="CD205" s="40"/>
      <c r="CE205" s="509"/>
      <c r="CF205" s="40"/>
      <c r="CG205" s="511"/>
      <c r="CH205" s="40"/>
      <c r="CI205" s="44"/>
      <c r="CJ205" s="40"/>
      <c r="CK205" s="40"/>
      <c r="CL205" s="44"/>
      <c r="CM205" s="40"/>
      <c r="CN205" s="40"/>
      <c r="CO205" s="40"/>
      <c r="CP205" s="44"/>
      <c r="CQ205" s="40"/>
      <c r="CR205" s="40"/>
      <c r="CS205" s="40"/>
      <c r="CT205" s="40"/>
      <c r="CU205" s="40"/>
      <c r="CV205" s="40"/>
      <c r="CW205" s="40"/>
      <c r="CX205" s="44"/>
      <c r="CY205" s="40"/>
      <c r="CZ205" s="40"/>
      <c r="DA205" s="40"/>
      <c r="DB205" s="40"/>
      <c r="DC205" s="511"/>
      <c r="DD205" s="40"/>
      <c r="DE205" s="40"/>
      <c r="DF205" s="40"/>
      <c r="DG205" s="40"/>
      <c r="DH205" s="40"/>
      <c r="DI205" s="40"/>
      <c r="DJ205" s="40"/>
      <c r="DK205" s="40"/>
      <c r="DL205" s="40"/>
      <c r="DM205" s="40"/>
      <c r="DN205" s="40"/>
      <c r="DO205" s="511"/>
      <c r="DP205" s="40"/>
      <c r="DQ205" s="40"/>
      <c r="DR205" s="40"/>
      <c r="DS205" s="511"/>
      <c r="DT205" s="40"/>
      <c r="DU205" s="40"/>
      <c r="DV205" s="40"/>
      <c r="DW205" s="40"/>
      <c r="DX205" s="40"/>
      <c r="DY205" s="40"/>
      <c r="DZ205" s="40"/>
      <c r="EA205" s="509"/>
      <c r="EB205" s="40"/>
      <c r="EC205" s="511"/>
      <c r="ED205" s="44"/>
      <c r="EE205" s="40"/>
      <c r="EF205" s="40"/>
      <c r="EG205" s="40"/>
      <c r="EH205" s="40"/>
      <c r="EI205" s="44"/>
      <c r="EJ205" s="40"/>
      <c r="EK205" s="44"/>
      <c r="EL205" s="40"/>
      <c r="EM205" s="40"/>
      <c r="EN205" s="44"/>
      <c r="EO205" s="40"/>
      <c r="EP205" s="132"/>
      <c r="EQ205" s="40"/>
      <c r="ER205" s="40"/>
      <c r="ES205" s="40"/>
      <c r="ET205" s="40"/>
      <c r="EU205" s="40"/>
      <c r="EV205" s="40"/>
      <c r="EW205" s="511"/>
      <c r="EX205" s="44"/>
      <c r="EY205" s="40"/>
      <c r="EZ205" s="40"/>
      <c r="FA205" s="44"/>
      <c r="FB205" s="40"/>
      <c r="FC205" s="40"/>
      <c r="FD205" s="40"/>
      <c r="FE205" s="44"/>
      <c r="FF205" s="40"/>
      <c r="FG205" s="44"/>
      <c r="FH205" s="40"/>
      <c r="FI205" s="40"/>
      <c r="FJ205" s="44"/>
      <c r="FK205" s="40"/>
      <c r="FL205" s="40"/>
      <c r="FM205" s="40"/>
      <c r="FN205" s="605"/>
      <c r="FO205" s="40"/>
      <c r="FP205" s="511"/>
      <c r="FQ205" s="40"/>
      <c r="FR205" s="44"/>
      <c r="FS205" s="40"/>
      <c r="FT205" s="44"/>
      <c r="FU205" s="40"/>
      <c r="FV205" s="40"/>
      <c r="FW205" s="40"/>
      <c r="FX205" s="40"/>
      <c r="FY205" s="40"/>
      <c r="FZ205" s="44"/>
      <c r="GA205" s="40"/>
      <c r="GB205" s="511"/>
      <c r="GC205" s="40"/>
      <c r="GD205" s="40"/>
      <c r="GE205" s="40"/>
      <c r="GF205" s="511"/>
      <c r="GG205" s="40"/>
      <c r="GH205" s="509"/>
      <c r="GI205" s="40"/>
      <c r="GJ205" s="511"/>
      <c r="GK205" s="40"/>
      <c r="GL205" s="40"/>
      <c r="GM205" s="511"/>
      <c r="GN205" s="40"/>
      <c r="GO205" s="40"/>
      <c r="GP205" s="40"/>
      <c r="GQ205" s="40"/>
      <c r="GR205" s="40"/>
      <c r="GS205" s="509"/>
      <c r="GT205" s="40"/>
      <c r="GU205" s="511"/>
      <c r="GV205" s="44"/>
      <c r="GW205" s="40"/>
      <c r="GX205" s="40"/>
      <c r="GY205" s="44"/>
      <c r="GZ205" s="40"/>
      <c r="HA205" s="40"/>
      <c r="HB205" s="40"/>
      <c r="HC205" s="40"/>
      <c r="HD205" s="40"/>
      <c r="HE205" s="40"/>
      <c r="HF205" s="40"/>
      <c r="HG205" s="40"/>
      <c r="HH205" s="511"/>
      <c r="HI205" s="40"/>
      <c r="HJ205" s="40"/>
      <c r="HK205" s="40"/>
      <c r="HL205" s="40"/>
      <c r="HM205" s="40"/>
      <c r="HN205" s="40"/>
      <c r="HO205" s="511"/>
      <c r="HP205" s="44"/>
      <c r="HQ205" s="40"/>
      <c r="HR205" s="40"/>
      <c r="HS205" s="40"/>
      <c r="HT205" s="44"/>
      <c r="HU205" s="40"/>
      <c r="HV205" s="40"/>
      <c r="HW205" s="40"/>
      <c r="HX205" s="40"/>
      <c r="HY205" s="44"/>
      <c r="HZ205" s="40"/>
      <c r="IA205" s="509"/>
      <c r="IB205" s="511"/>
      <c r="IC205" s="40"/>
      <c r="ID205" s="40"/>
      <c r="IE205" s="40"/>
      <c r="IF205" s="40"/>
      <c r="IG205" s="40"/>
      <c r="IH205" s="40"/>
      <c r="II205" s="40"/>
      <c r="IJ205" s="40"/>
      <c r="IK205" s="509"/>
      <c r="IL205" s="511"/>
      <c r="IM205" s="40"/>
      <c r="IN205" s="40"/>
      <c r="IO205" s="40"/>
      <c r="IP205" s="40"/>
      <c r="IQ205" s="40"/>
      <c r="IR205" s="40"/>
      <c r="IS205" s="509"/>
      <c r="IT205" s="40"/>
      <c r="IU205" s="40"/>
      <c r="IV205" s="511"/>
      <c r="IW205" s="40"/>
      <c r="IX205" s="40"/>
      <c r="IY205" s="44"/>
      <c r="IZ205" s="40"/>
      <c r="JA205" s="40"/>
      <c r="JB205" s="44"/>
      <c r="JC205" s="40"/>
      <c r="JD205" s="40"/>
      <c r="JE205" s="40"/>
      <c r="JF205" s="44"/>
      <c r="JG205" s="40"/>
      <c r="JH205" s="511"/>
      <c r="JI205" s="40"/>
      <c r="JJ205" s="40"/>
      <c r="JK205" s="40"/>
      <c r="JL205" s="40"/>
      <c r="JM205" s="511"/>
      <c r="JN205" s="40"/>
      <c r="JO205" s="513"/>
      <c r="JP205" s="509"/>
      <c r="JQ205" s="511"/>
      <c r="JR205" s="436"/>
      <c r="JS205" s="40"/>
      <c r="JT205" s="40"/>
      <c r="JU205" s="40"/>
      <c r="JV205" s="40"/>
      <c r="JW205" s="40"/>
      <c r="JX205" s="40"/>
      <c r="JY205" s="40"/>
      <c r="JZ205" s="40"/>
      <c r="KA205" s="40"/>
      <c r="KB205" s="40"/>
      <c r="KC205" s="40"/>
      <c r="KD205" s="511"/>
      <c r="KE205" s="40"/>
      <c r="KF205" s="40"/>
      <c r="KG205" s="40"/>
      <c r="KH205" s="511"/>
      <c r="KI205" s="40"/>
      <c r="KJ205" s="40"/>
      <c r="KK205" s="40"/>
      <c r="KL205" s="40"/>
      <c r="KM205" s="511"/>
      <c r="KN205" s="40"/>
      <c r="KO205" s="40"/>
      <c r="KP205" s="40"/>
      <c r="KQ205" s="511"/>
      <c r="KR205" s="40"/>
      <c r="KS205" s="40"/>
      <c r="KT205" s="40"/>
      <c r="KU205" s="565"/>
      <c r="KV205" s="511"/>
      <c r="KW205" s="40"/>
      <c r="KX205" s="40"/>
      <c r="KY205" s="40"/>
      <c r="KZ205" s="40"/>
      <c r="LA205" s="40"/>
      <c r="LB205" s="511"/>
      <c r="LC205" s="40"/>
      <c r="LD205" s="40"/>
      <c r="LE205" s="40"/>
      <c r="LF205" s="44"/>
      <c r="LG205" s="40"/>
      <c r="LH205" s="40"/>
      <c r="LI205" s="40"/>
      <c r="LJ205" s="511"/>
      <c r="LK205" s="40"/>
      <c r="LL205" s="40"/>
      <c r="LM205" s="40"/>
      <c r="LN205" s="40"/>
      <c r="LO205" s="40"/>
      <c r="LP205" s="40"/>
      <c r="LQ205" s="40"/>
      <c r="LR205" s="40"/>
      <c r="LS205" s="40"/>
      <c r="LT205" s="40"/>
      <c r="LU205" s="40"/>
      <c r="LV205" s="40"/>
      <c r="LW205" s="40"/>
      <c r="LX205" s="40"/>
      <c r="LY205" s="511"/>
      <c r="LZ205" s="40"/>
      <c r="MA205" s="40"/>
      <c r="MB205" s="40"/>
      <c r="MC205" s="40"/>
      <c r="MD205" s="40"/>
      <c r="ME205" s="511"/>
      <c r="MF205" s="40"/>
      <c r="MG205" s="40"/>
      <c r="MH205" s="40"/>
      <c r="MI205" s="40"/>
      <c r="MJ205" s="511"/>
      <c r="MK205" s="40"/>
      <c r="ML205" s="40"/>
      <c r="MM205" s="40"/>
      <c r="MN205" s="40"/>
      <c r="MO205" s="40"/>
      <c r="MP205" s="40"/>
      <c r="MQ205" s="163"/>
      <c r="MR205" s="40"/>
      <c r="MS205" s="40"/>
      <c r="MT205" s="40"/>
      <c r="MU205" s="40"/>
      <c r="MV205" s="40"/>
      <c r="MW205" s="40"/>
      <c r="MX205" s="40"/>
      <c r="MY205" s="40"/>
      <c r="MZ205" s="40"/>
      <c r="NA205" s="34"/>
      <c r="NB205" s="34"/>
      <c r="NC205" s="34" t="s">
        <v>1232</v>
      </c>
      <c r="ND205" s="34"/>
    </row>
    <row r="206" spans="1:368">
      <c r="A206" s="1248">
        <v>165</v>
      </c>
      <c r="B206" s="95" t="s">
        <v>719</v>
      </c>
      <c r="C206" s="89">
        <v>2019</v>
      </c>
      <c r="D206" s="90"/>
      <c r="E206" s="90"/>
      <c r="F206" s="90"/>
      <c r="G206" s="91"/>
      <c r="H206" s="92"/>
      <c r="I206" s="93"/>
      <c r="J206" s="4" t="s">
        <v>720</v>
      </c>
      <c r="K206" s="96"/>
      <c r="L206" s="96"/>
      <c r="M206" s="4" t="s">
        <v>571</v>
      </c>
      <c r="N206" s="4" t="s">
        <v>115</v>
      </c>
      <c r="O206" s="4" t="s">
        <v>206</v>
      </c>
      <c r="P206" s="92"/>
      <c r="Q206" s="4" t="s">
        <v>221</v>
      </c>
      <c r="R206" s="90" t="s">
        <v>617</v>
      </c>
      <c r="S206" s="94"/>
      <c r="T206" s="94"/>
      <c r="U206" s="90"/>
      <c r="V206" s="153"/>
      <c r="W206" s="376"/>
      <c r="X206" s="508"/>
      <c r="Y206" s="40"/>
      <c r="AA206" s="40"/>
      <c r="AC206" s="40"/>
      <c r="AD206" s="549"/>
      <c r="AE206" s="40"/>
      <c r="AF206" s="40"/>
      <c r="AG206" s="40"/>
      <c r="AH206" s="40"/>
      <c r="AI206" s="277"/>
      <c r="AJ206" s="40"/>
      <c r="AK206" s="44"/>
      <c r="AL206" s="40"/>
      <c r="AM206" s="643"/>
      <c r="AN206" s="40"/>
      <c r="AO206" s="40"/>
      <c r="AP206" s="40"/>
      <c r="AQ206" s="40"/>
      <c r="AR206" s="40"/>
      <c r="AS206" s="40"/>
      <c r="AT206" s="40"/>
      <c r="AU206" s="40"/>
      <c r="AV206" s="40"/>
      <c r="AW206" s="40"/>
      <c r="AX206" s="40"/>
      <c r="AY206" s="44"/>
      <c r="AZ206" s="40"/>
      <c r="BA206" s="44"/>
      <c r="BB206" s="40"/>
      <c r="BC206" s="511"/>
      <c r="BD206" s="40"/>
      <c r="BE206" s="40"/>
      <c r="BF206" s="511"/>
      <c r="BG206" s="40"/>
      <c r="BH206" s="40"/>
      <c r="BI206" s="40"/>
      <c r="BJ206" s="40"/>
      <c r="BK206" s="622"/>
      <c r="BL206" s="40"/>
      <c r="BM206" s="40"/>
      <c r="BN206" s="511"/>
      <c r="BO206" s="40"/>
      <c r="BP206" s="40"/>
      <c r="BQ206" s="40"/>
      <c r="BR206" s="511"/>
      <c r="BS206" s="40"/>
      <c r="BT206" s="40"/>
      <c r="BU206" s="511"/>
      <c r="BV206" s="40"/>
      <c r="BW206" s="511"/>
      <c r="BX206" s="40"/>
      <c r="BZ206" s="511"/>
      <c r="CA206" s="40"/>
      <c r="CB206" s="40"/>
      <c r="CC206" s="40"/>
      <c r="CD206" s="40"/>
      <c r="CE206" s="509"/>
      <c r="CF206" s="40"/>
      <c r="CG206" s="511"/>
      <c r="CH206" s="40"/>
      <c r="CI206" s="44"/>
      <c r="CJ206" s="40"/>
      <c r="CK206" s="40"/>
      <c r="CL206" s="44"/>
      <c r="CM206" s="40"/>
      <c r="CN206" s="40"/>
      <c r="CO206" s="40"/>
      <c r="CP206" s="44"/>
      <c r="CQ206" s="40"/>
      <c r="CR206" s="40"/>
      <c r="CS206" s="40"/>
      <c r="CT206" s="40"/>
      <c r="CU206" s="40"/>
      <c r="CV206" s="40"/>
      <c r="CW206" s="40"/>
      <c r="CX206" s="44"/>
      <c r="CY206" s="40"/>
      <c r="CZ206" s="40"/>
      <c r="DA206" s="40"/>
      <c r="DB206" s="40"/>
      <c r="DC206" s="511"/>
      <c r="DD206" s="40"/>
      <c r="DE206" s="40"/>
      <c r="DF206" s="40"/>
      <c r="DG206" s="40"/>
      <c r="DH206" s="40"/>
      <c r="DI206" s="40"/>
      <c r="DJ206" s="40"/>
      <c r="DK206" s="40"/>
      <c r="DL206" s="40"/>
      <c r="DM206" s="40"/>
      <c r="DN206" s="40"/>
      <c r="DO206" s="511"/>
      <c r="DP206" s="40"/>
      <c r="DQ206" s="40"/>
      <c r="DR206" s="40"/>
      <c r="DS206" s="511"/>
      <c r="DT206" s="40"/>
      <c r="DU206" s="40"/>
      <c r="DV206" s="40"/>
      <c r="DW206" s="40"/>
      <c r="DX206" s="40"/>
      <c r="DY206" s="40"/>
      <c r="DZ206" s="40"/>
      <c r="EA206" s="509"/>
      <c r="EB206" s="40"/>
      <c r="EC206" s="511"/>
      <c r="ED206" s="44"/>
      <c r="EE206" s="40"/>
      <c r="EF206" s="40"/>
      <c r="EG206" s="40"/>
      <c r="EH206" s="40"/>
      <c r="EI206" s="44"/>
      <c r="EJ206" s="40"/>
      <c r="EK206" s="44"/>
      <c r="EL206" s="40"/>
      <c r="EM206" s="40"/>
      <c r="EN206" s="44"/>
      <c r="EO206" s="40"/>
      <c r="EP206" s="132"/>
      <c r="EQ206" s="40"/>
      <c r="ER206" s="40"/>
      <c r="ES206" s="40"/>
      <c r="ET206" s="40"/>
      <c r="EU206" s="40"/>
      <c r="EV206" s="40"/>
      <c r="EW206" s="511"/>
      <c r="EX206" s="44"/>
      <c r="EY206" s="40"/>
      <c r="EZ206" s="40"/>
      <c r="FA206" s="44"/>
      <c r="FB206" s="40"/>
      <c r="FC206" s="40"/>
      <c r="FD206" s="40"/>
      <c r="FE206" s="44"/>
      <c r="FF206" s="40"/>
      <c r="FG206" s="44"/>
      <c r="FH206" s="40"/>
      <c r="FI206" s="40"/>
      <c r="FJ206" s="44"/>
      <c r="FK206" s="40"/>
      <c r="FL206" s="40"/>
      <c r="FM206" s="40"/>
      <c r="FN206" s="605"/>
      <c r="FO206" s="40"/>
      <c r="FP206" s="511"/>
      <c r="FQ206" s="40"/>
      <c r="FR206" s="44"/>
      <c r="FS206" s="40"/>
      <c r="FT206" s="44"/>
      <c r="FU206" s="40"/>
      <c r="FV206" s="40"/>
      <c r="FW206" s="40"/>
      <c r="FX206" s="40"/>
      <c r="FY206" s="40"/>
      <c r="FZ206" s="44"/>
      <c r="GA206" s="40"/>
      <c r="GB206" s="511"/>
      <c r="GC206" s="40"/>
      <c r="GD206" s="40"/>
      <c r="GE206" s="40"/>
      <c r="GF206" s="511"/>
      <c r="GG206" s="40"/>
      <c r="GH206" s="509"/>
      <c r="GI206" s="40"/>
      <c r="GJ206" s="511"/>
      <c r="GK206" s="40"/>
      <c r="GL206" s="40"/>
      <c r="GM206" s="511"/>
      <c r="GN206" s="40"/>
      <c r="GO206" s="40"/>
      <c r="GP206" s="40"/>
      <c r="GQ206" s="40"/>
      <c r="GR206" s="40"/>
      <c r="GS206" s="509"/>
      <c r="GT206" s="40"/>
      <c r="GU206" s="511"/>
      <c r="GV206" s="44"/>
      <c r="GW206" s="40"/>
      <c r="GX206" s="40"/>
      <c r="GY206" s="44"/>
      <c r="GZ206" s="40"/>
      <c r="HA206" s="40"/>
      <c r="HB206" s="40"/>
      <c r="HC206" s="40"/>
      <c r="HD206" s="40"/>
      <c r="HE206" s="40"/>
      <c r="HF206" s="40"/>
      <c r="HG206" s="40"/>
      <c r="HH206" s="511"/>
      <c r="HI206" s="40"/>
      <c r="HJ206" s="40"/>
      <c r="HK206" s="40"/>
      <c r="HL206" s="40"/>
      <c r="HM206" s="40"/>
      <c r="HN206" s="40"/>
      <c r="HO206" s="511"/>
      <c r="HP206" s="44"/>
      <c r="HQ206" s="40"/>
      <c r="HR206" s="40"/>
      <c r="HS206" s="40"/>
      <c r="HT206" s="44"/>
      <c r="HU206" s="40"/>
      <c r="HV206" s="40"/>
      <c r="HW206" s="40"/>
      <c r="HX206" s="40"/>
      <c r="HY206" s="44"/>
      <c r="HZ206" s="40"/>
      <c r="IA206" s="509"/>
      <c r="IB206" s="511"/>
      <c r="IC206" s="40"/>
      <c r="ID206" s="40"/>
      <c r="IE206" s="40"/>
      <c r="IF206" s="40"/>
      <c r="IG206" s="40"/>
      <c r="IH206" s="40"/>
      <c r="II206" s="40"/>
      <c r="IJ206" s="40"/>
      <c r="IK206" s="509"/>
      <c r="IL206" s="511"/>
      <c r="IM206" s="40"/>
      <c r="IN206" s="40"/>
      <c r="IO206" s="40"/>
      <c r="IP206" s="40"/>
      <c r="IQ206" s="40"/>
      <c r="IR206" s="40"/>
      <c r="IS206" s="509"/>
      <c r="IT206" s="40"/>
      <c r="IU206" s="40"/>
      <c r="IV206" s="511"/>
      <c r="IW206" s="40"/>
      <c r="IX206" s="40"/>
      <c r="IY206" s="44"/>
      <c r="IZ206" s="40"/>
      <c r="JA206" s="40"/>
      <c r="JB206" s="44"/>
      <c r="JC206" s="40"/>
      <c r="JD206" s="40"/>
      <c r="JE206" s="40"/>
      <c r="JF206" s="44"/>
      <c r="JG206" s="40"/>
      <c r="JH206" s="511"/>
      <c r="JI206" s="40"/>
      <c r="JJ206" s="40"/>
      <c r="JK206" s="40"/>
      <c r="JL206" s="40"/>
      <c r="JM206" s="511"/>
      <c r="JN206" s="40"/>
      <c r="JO206" s="513"/>
      <c r="JP206" s="509"/>
      <c r="JQ206" s="511"/>
      <c r="JR206" s="436"/>
      <c r="JS206" s="40"/>
      <c r="JT206" s="40"/>
      <c r="JU206" s="40"/>
      <c r="JV206" s="40"/>
      <c r="JW206" s="40"/>
      <c r="JX206" s="40"/>
      <c r="JY206" s="40"/>
      <c r="JZ206" s="40"/>
      <c r="KA206" s="40"/>
      <c r="KB206" s="40"/>
      <c r="KC206" s="40"/>
      <c r="KD206" s="511"/>
      <c r="KE206" s="40"/>
      <c r="KF206" s="40"/>
      <c r="KG206" s="40"/>
      <c r="KH206" s="511"/>
      <c r="KI206" s="40"/>
      <c r="KJ206" s="40"/>
      <c r="KK206" s="40"/>
      <c r="KL206" s="40"/>
      <c r="KM206" s="511"/>
      <c r="KN206" s="40"/>
      <c r="KO206" s="40"/>
      <c r="KP206" s="40"/>
      <c r="KQ206" s="511"/>
      <c r="KR206" s="40"/>
      <c r="KS206" s="40"/>
      <c r="KT206" s="40"/>
      <c r="KU206" s="565"/>
      <c r="KV206" s="511"/>
      <c r="KW206" s="40"/>
      <c r="KX206" s="40"/>
      <c r="KY206" s="40"/>
      <c r="KZ206" s="40"/>
      <c r="LA206" s="40"/>
      <c r="LB206" s="511"/>
      <c r="LC206" s="40"/>
      <c r="LD206" s="40"/>
      <c r="LE206" s="40"/>
      <c r="LF206" s="44"/>
      <c r="LG206" s="40"/>
      <c r="LH206" s="40"/>
      <c r="LI206" s="40"/>
      <c r="LJ206" s="511"/>
      <c r="LK206" s="40"/>
      <c r="LL206" s="40"/>
      <c r="LM206" s="40"/>
      <c r="LN206" s="40"/>
      <c r="LO206" s="40"/>
      <c r="LP206" s="40"/>
      <c r="LQ206" s="40"/>
      <c r="LR206" s="40"/>
      <c r="LS206" s="40"/>
      <c r="LT206" s="40"/>
      <c r="LU206" s="40"/>
      <c r="LV206" s="40"/>
      <c r="LW206" s="40"/>
      <c r="LX206" s="40"/>
      <c r="LY206" s="511"/>
      <c r="LZ206" s="40"/>
      <c r="MA206" s="40"/>
      <c r="MB206" s="40"/>
      <c r="MC206" s="40"/>
      <c r="MD206" s="40"/>
      <c r="ME206" s="511"/>
      <c r="MF206" s="40"/>
      <c r="MG206" s="40"/>
      <c r="MH206" s="40"/>
      <c r="MI206" s="40"/>
      <c r="MJ206" s="511"/>
      <c r="MK206" s="40"/>
      <c r="ML206" s="40"/>
      <c r="MM206" s="40"/>
      <c r="MN206" s="40"/>
      <c r="MO206" s="40"/>
      <c r="MP206" s="40"/>
      <c r="MQ206" s="163"/>
      <c r="MR206" s="40"/>
      <c r="MS206" s="40"/>
      <c r="MT206" s="40"/>
      <c r="MU206" s="40"/>
      <c r="MV206" s="40"/>
      <c r="MW206" s="40"/>
      <c r="MX206" s="40"/>
      <c r="MY206" s="40"/>
      <c r="MZ206" s="40"/>
      <c r="NA206" s="34"/>
      <c r="NB206" s="34"/>
      <c r="NC206" s="34" t="s">
        <v>1233</v>
      </c>
      <c r="ND206" s="34"/>
    </row>
    <row r="207" spans="1:368">
      <c r="A207" s="1248">
        <v>166</v>
      </c>
      <c r="B207" s="95" t="s">
        <v>721</v>
      </c>
      <c r="C207" s="89">
        <v>2020</v>
      </c>
      <c r="D207" s="90" t="s">
        <v>44</v>
      </c>
      <c r="E207" s="90" t="s">
        <v>167</v>
      </c>
      <c r="F207" s="90"/>
      <c r="G207" s="91">
        <v>336</v>
      </c>
      <c r="H207" s="92">
        <v>0.69</v>
      </c>
      <c r="I207" s="93" t="s">
        <v>45</v>
      </c>
      <c r="J207" s="4" t="s">
        <v>722</v>
      </c>
      <c r="K207" s="96" t="s">
        <v>83</v>
      </c>
      <c r="L207" s="96"/>
      <c r="M207" s="4"/>
      <c r="N207" s="4" t="s">
        <v>148</v>
      </c>
      <c r="O207" s="4" t="s">
        <v>723</v>
      </c>
      <c r="P207" s="92"/>
      <c r="Q207" s="4"/>
      <c r="R207" s="90" t="s">
        <v>617</v>
      </c>
      <c r="S207" s="94"/>
      <c r="T207" s="94"/>
      <c r="U207" s="90" t="s">
        <v>724</v>
      </c>
      <c r="V207" s="153"/>
      <c r="W207" s="376"/>
      <c r="X207" s="508"/>
      <c r="Y207" s="40"/>
      <c r="AA207" s="40"/>
      <c r="AC207" s="40"/>
      <c r="AD207" s="549"/>
      <c r="AE207" s="40"/>
      <c r="AF207" s="40"/>
      <c r="AG207" s="40"/>
      <c r="AH207" s="40"/>
      <c r="AI207" s="277"/>
      <c r="AJ207" s="40"/>
      <c r="AK207" s="44"/>
      <c r="AL207" s="40"/>
      <c r="AM207" s="643"/>
      <c r="AN207" s="40"/>
      <c r="AO207" s="40"/>
      <c r="AP207" s="40"/>
      <c r="AQ207" s="40"/>
      <c r="AR207" s="40"/>
      <c r="AS207" s="40"/>
      <c r="AT207" s="40"/>
      <c r="AU207" s="40"/>
      <c r="AV207" s="40"/>
      <c r="AW207" s="40"/>
      <c r="AX207" s="40"/>
      <c r="AY207" s="44"/>
      <c r="AZ207" s="40"/>
      <c r="BA207" s="44"/>
      <c r="BB207" s="40"/>
      <c r="BC207" s="511"/>
      <c r="BD207" s="40"/>
      <c r="BE207" s="40"/>
      <c r="BF207" s="511"/>
      <c r="BG207" s="40"/>
      <c r="BH207" s="40"/>
      <c r="BI207" s="40"/>
      <c r="BJ207" s="40"/>
      <c r="BK207" s="622"/>
      <c r="BL207" s="40"/>
      <c r="BM207" s="40"/>
      <c r="BN207" s="511"/>
      <c r="BO207" s="40"/>
      <c r="BP207" s="40"/>
      <c r="BQ207" s="40"/>
      <c r="BR207" s="511"/>
      <c r="BS207" s="40"/>
      <c r="BT207" s="40"/>
      <c r="BU207" s="511"/>
      <c r="BV207" s="40"/>
      <c r="BW207" s="511"/>
      <c r="BX207" s="40"/>
      <c r="BZ207" s="511"/>
      <c r="CA207" s="40"/>
      <c r="CB207" s="40"/>
      <c r="CC207" s="40"/>
      <c r="CD207" s="40"/>
      <c r="CE207" s="509"/>
      <c r="CF207" s="40"/>
      <c r="CG207" s="511"/>
      <c r="CH207" s="40"/>
      <c r="CI207" s="44"/>
      <c r="CJ207" s="40"/>
      <c r="CK207" s="40"/>
      <c r="CL207" s="44"/>
      <c r="CM207" s="40"/>
      <c r="CN207" s="40"/>
      <c r="CO207" s="40"/>
      <c r="CP207" s="44"/>
      <c r="CQ207" s="40"/>
      <c r="CR207" s="40"/>
      <c r="CS207" s="40"/>
      <c r="CT207" s="40"/>
      <c r="CU207" s="40"/>
      <c r="CV207" s="40"/>
      <c r="CW207" s="40"/>
      <c r="CX207" s="44"/>
      <c r="CY207" s="40"/>
      <c r="CZ207" s="40"/>
      <c r="DA207" s="40"/>
      <c r="DB207" s="40"/>
      <c r="DC207" s="511"/>
      <c r="DD207" s="40"/>
      <c r="DE207" s="40"/>
      <c r="DF207" s="40"/>
      <c r="DG207" s="40"/>
      <c r="DH207" s="40"/>
      <c r="DI207" s="40"/>
      <c r="DJ207" s="40"/>
      <c r="DK207" s="40"/>
      <c r="DL207" s="40"/>
      <c r="DM207" s="40"/>
      <c r="DN207" s="40"/>
      <c r="DO207" s="511"/>
      <c r="DP207" s="40"/>
      <c r="DQ207" s="40"/>
      <c r="DR207" s="40"/>
      <c r="DS207" s="511"/>
      <c r="DT207" s="40"/>
      <c r="DU207" s="40"/>
      <c r="DV207" s="40"/>
      <c r="DW207" s="40"/>
      <c r="DX207" s="40"/>
      <c r="DY207" s="40"/>
      <c r="DZ207" s="40"/>
      <c r="EA207" s="509"/>
      <c r="EB207" s="40"/>
      <c r="EC207" s="511"/>
      <c r="ED207" s="44"/>
      <c r="EE207" s="40"/>
      <c r="EF207" s="40"/>
      <c r="EG207" s="40"/>
      <c r="EH207" s="40"/>
      <c r="EI207" s="44"/>
      <c r="EJ207" s="40"/>
      <c r="EK207" s="44"/>
      <c r="EL207" s="40"/>
      <c r="EM207" s="40"/>
      <c r="EN207" s="44"/>
      <c r="EO207" s="40"/>
      <c r="EP207" s="132"/>
      <c r="EQ207" s="40"/>
      <c r="ER207" s="40"/>
      <c r="ES207" s="40"/>
      <c r="ET207" s="40"/>
      <c r="EU207" s="40"/>
      <c r="EV207" s="40"/>
      <c r="EW207" s="511"/>
      <c r="EX207" s="44"/>
      <c r="EY207" s="40"/>
      <c r="EZ207" s="40"/>
      <c r="FA207" s="44"/>
      <c r="FB207" s="40"/>
      <c r="FC207" s="40"/>
      <c r="FD207" s="40"/>
      <c r="FE207" s="44"/>
      <c r="FF207" s="40"/>
      <c r="FG207" s="44"/>
      <c r="FH207" s="40"/>
      <c r="FI207" s="40"/>
      <c r="FJ207" s="44"/>
      <c r="FK207" s="40"/>
      <c r="FL207" s="40"/>
      <c r="FM207" s="40"/>
      <c r="FN207" s="605"/>
      <c r="FO207" s="40"/>
      <c r="FP207" s="511"/>
      <c r="FQ207" s="40"/>
      <c r="FR207" s="44"/>
      <c r="FS207" s="40"/>
      <c r="FT207" s="44"/>
      <c r="FU207" s="40"/>
      <c r="FV207" s="40"/>
      <c r="FW207" s="40"/>
      <c r="FX207" s="40"/>
      <c r="FY207" s="40"/>
      <c r="FZ207" s="44"/>
      <c r="GA207" s="40"/>
      <c r="GB207" s="511"/>
      <c r="GC207" s="40"/>
      <c r="GD207" s="40"/>
      <c r="GE207" s="40"/>
      <c r="GF207" s="511"/>
      <c r="GG207" s="40"/>
      <c r="GH207" s="509"/>
      <c r="GI207" s="40"/>
      <c r="GJ207" s="511"/>
      <c r="GK207" s="40"/>
      <c r="GL207" s="40"/>
      <c r="GM207" s="511"/>
      <c r="GN207" s="40"/>
      <c r="GO207" s="40"/>
      <c r="GP207" s="40"/>
      <c r="GQ207" s="40"/>
      <c r="GR207" s="40"/>
      <c r="GS207" s="509"/>
      <c r="GT207" s="40"/>
      <c r="GU207" s="511"/>
      <c r="GV207" s="44"/>
      <c r="GW207" s="40"/>
      <c r="GX207" s="40"/>
      <c r="GY207" s="44"/>
      <c r="GZ207" s="40"/>
      <c r="HA207" s="40"/>
      <c r="HB207" s="40"/>
      <c r="HC207" s="40"/>
      <c r="HD207" s="40"/>
      <c r="HE207" s="40"/>
      <c r="HF207" s="40"/>
      <c r="HG207" s="40"/>
      <c r="HH207" s="511"/>
      <c r="HI207" s="40"/>
      <c r="HJ207" s="40"/>
      <c r="HK207" s="40"/>
      <c r="HL207" s="40"/>
      <c r="HM207" s="40"/>
      <c r="HN207" s="40"/>
      <c r="HO207" s="511"/>
      <c r="HP207" s="44"/>
      <c r="HQ207" s="40"/>
      <c r="HR207" s="40"/>
      <c r="HS207" s="40"/>
      <c r="HT207" s="44"/>
      <c r="HU207" s="40"/>
      <c r="HV207" s="40"/>
      <c r="HW207" s="40"/>
      <c r="HX207" s="40"/>
      <c r="HY207" s="44"/>
      <c r="HZ207" s="40"/>
      <c r="IA207" s="509"/>
      <c r="IB207" s="511"/>
      <c r="IC207" s="40"/>
      <c r="ID207" s="40"/>
      <c r="IE207" s="40"/>
      <c r="IF207" s="40"/>
      <c r="IG207" s="40"/>
      <c r="IH207" s="40"/>
      <c r="II207" s="40"/>
      <c r="IJ207" s="40"/>
      <c r="IK207" s="509"/>
      <c r="IL207" s="511"/>
      <c r="IM207" s="40"/>
      <c r="IN207" s="40"/>
      <c r="IO207" s="40"/>
      <c r="IP207" s="40"/>
      <c r="IQ207" s="40"/>
      <c r="IR207" s="40"/>
      <c r="IS207" s="509"/>
      <c r="IT207" s="40"/>
      <c r="IU207" s="40"/>
      <c r="IV207" s="511"/>
      <c r="IW207" s="40"/>
      <c r="IX207" s="40"/>
      <c r="IY207" s="44"/>
      <c r="IZ207" s="40"/>
      <c r="JA207" s="40"/>
      <c r="JB207" s="44"/>
      <c r="JC207" s="40"/>
      <c r="JD207" s="40"/>
      <c r="JE207" s="40"/>
      <c r="JF207" s="44"/>
      <c r="JG207" s="40"/>
      <c r="JH207" s="511"/>
      <c r="JI207" s="40"/>
      <c r="JJ207" s="40"/>
      <c r="JK207" s="40"/>
      <c r="JL207" s="40"/>
      <c r="JM207" s="511"/>
      <c r="JN207" s="40"/>
      <c r="JO207" s="513"/>
      <c r="JP207" s="509"/>
      <c r="JQ207" s="511"/>
      <c r="JR207" s="436"/>
      <c r="JS207" s="40"/>
      <c r="JT207" s="40"/>
      <c r="JU207" s="40"/>
      <c r="JV207" s="40"/>
      <c r="JW207" s="40"/>
      <c r="JX207" s="40"/>
      <c r="JY207" s="40"/>
      <c r="JZ207" s="40"/>
      <c r="KA207" s="40"/>
      <c r="KB207" s="40"/>
      <c r="KC207" s="40"/>
      <c r="KD207" s="511"/>
      <c r="KE207" s="40"/>
      <c r="KF207" s="40"/>
      <c r="KG207" s="40"/>
      <c r="KH207" s="511"/>
      <c r="KI207" s="40"/>
      <c r="KJ207" s="40"/>
      <c r="KK207" s="40"/>
      <c r="KL207" s="40"/>
      <c r="KM207" s="511"/>
      <c r="KN207" s="40"/>
      <c r="KO207" s="40"/>
      <c r="KP207" s="40"/>
      <c r="KQ207" s="511"/>
      <c r="KR207" s="40"/>
      <c r="KS207" s="40"/>
      <c r="KT207" s="40"/>
      <c r="KU207" s="565"/>
      <c r="KV207" s="511"/>
      <c r="KW207" s="40"/>
      <c r="KX207" s="40"/>
      <c r="KY207" s="40"/>
      <c r="KZ207" s="40"/>
      <c r="LA207" s="40"/>
      <c r="LB207" s="511"/>
      <c r="LC207" s="40"/>
      <c r="LD207" s="40"/>
      <c r="LE207" s="40"/>
      <c r="LF207" s="44"/>
      <c r="LG207" s="40"/>
      <c r="LH207" s="40"/>
      <c r="LI207" s="40"/>
      <c r="LJ207" s="511"/>
      <c r="LK207" s="40"/>
      <c r="LL207" s="40"/>
      <c r="LM207" s="40"/>
      <c r="LN207" s="40"/>
      <c r="LO207" s="40"/>
      <c r="LP207" s="40"/>
      <c r="LQ207" s="40"/>
      <c r="LR207" s="40"/>
      <c r="LS207" s="40"/>
      <c r="LT207" s="40"/>
      <c r="LU207" s="40"/>
      <c r="LV207" s="40"/>
      <c r="LW207" s="40"/>
      <c r="LX207" s="40"/>
      <c r="LY207" s="511"/>
      <c r="LZ207" s="40"/>
      <c r="MA207" s="40"/>
      <c r="MB207" s="40"/>
      <c r="MC207" s="40"/>
      <c r="MD207" s="40"/>
      <c r="ME207" s="511"/>
      <c r="MF207" s="40"/>
      <c r="MG207" s="40"/>
      <c r="MH207" s="40"/>
      <c r="MI207" s="40"/>
      <c r="MJ207" s="511"/>
      <c r="MK207" s="40"/>
      <c r="ML207" s="40"/>
      <c r="MM207" s="40"/>
      <c r="MN207" s="40"/>
      <c r="MO207" s="40"/>
      <c r="MP207" s="40"/>
      <c r="MQ207" s="163"/>
      <c r="MR207" s="40"/>
      <c r="MS207" s="40"/>
      <c r="MT207" s="40"/>
      <c r="MU207" s="40"/>
      <c r="MV207" s="40"/>
      <c r="MW207" s="40"/>
      <c r="MX207" s="40"/>
      <c r="MY207" s="40"/>
      <c r="MZ207" s="40"/>
      <c r="NA207" s="34"/>
      <c r="NB207" s="34"/>
      <c r="NC207" s="34" t="s">
        <v>1234</v>
      </c>
      <c r="ND207" s="34"/>
    </row>
    <row r="208" spans="1:368">
      <c r="A208" s="1248">
        <v>167</v>
      </c>
      <c r="B208" s="95" t="s">
        <v>696</v>
      </c>
      <c r="C208" s="89">
        <v>2020</v>
      </c>
      <c r="D208" s="90" t="s">
        <v>59</v>
      </c>
      <c r="E208" s="90" t="s">
        <v>167</v>
      </c>
      <c r="F208" s="90" t="s">
        <v>283</v>
      </c>
      <c r="G208" s="91">
        <v>263</v>
      </c>
      <c r="H208" s="92">
        <v>0.622</v>
      </c>
      <c r="I208" s="93">
        <v>0.97</v>
      </c>
      <c r="J208" s="4" t="s">
        <v>725</v>
      </c>
      <c r="K208" s="96" t="s">
        <v>230</v>
      </c>
      <c r="L208" s="96"/>
      <c r="M208" s="4"/>
      <c r="N208" s="4"/>
      <c r="O208" s="4"/>
      <c r="P208" s="92"/>
      <c r="Q208" s="4"/>
      <c r="R208" s="90" t="s">
        <v>617</v>
      </c>
      <c r="S208" s="94"/>
      <c r="T208" s="94"/>
      <c r="U208" s="90"/>
      <c r="V208" s="153"/>
      <c r="W208" s="376"/>
      <c r="X208" s="508"/>
      <c r="Y208" s="40"/>
      <c r="AA208" s="40"/>
      <c r="AC208" s="40"/>
      <c r="AD208" s="549"/>
      <c r="AE208" s="40"/>
      <c r="AF208" s="40"/>
      <c r="AG208" s="40"/>
      <c r="AH208" s="40"/>
      <c r="AI208" s="277"/>
      <c r="AJ208" s="40"/>
      <c r="AK208" s="44"/>
      <c r="AL208" s="40"/>
      <c r="AM208" s="643"/>
      <c r="AN208" s="40"/>
      <c r="AO208" s="40"/>
      <c r="AP208" s="40"/>
      <c r="AQ208" s="40"/>
      <c r="AR208" s="40"/>
      <c r="AS208" s="40"/>
      <c r="AT208" s="40"/>
      <c r="AU208" s="40"/>
      <c r="AV208" s="40"/>
      <c r="AW208" s="40"/>
      <c r="AX208" s="40"/>
      <c r="AY208" s="44"/>
      <c r="AZ208" s="40"/>
      <c r="BA208" s="44"/>
      <c r="BB208" s="40"/>
      <c r="BC208" s="511"/>
      <c r="BD208" s="40"/>
      <c r="BE208" s="40"/>
      <c r="BF208" s="511"/>
      <c r="BG208" s="40"/>
      <c r="BH208" s="40"/>
      <c r="BI208" s="40"/>
      <c r="BJ208" s="40"/>
      <c r="BK208" s="622"/>
      <c r="BL208" s="40"/>
      <c r="BM208" s="40"/>
      <c r="BN208" s="511"/>
      <c r="BO208" s="40"/>
      <c r="BP208" s="40"/>
      <c r="BQ208" s="40"/>
      <c r="BR208" s="511"/>
      <c r="BS208" s="40"/>
      <c r="BT208" s="40"/>
      <c r="BU208" s="511"/>
      <c r="BV208" s="40"/>
      <c r="BW208" s="511"/>
      <c r="BX208" s="40"/>
      <c r="BZ208" s="511"/>
      <c r="CA208" s="40"/>
      <c r="CB208" s="40"/>
      <c r="CC208" s="40"/>
      <c r="CD208" s="40"/>
      <c r="CE208" s="509"/>
      <c r="CF208" s="40"/>
      <c r="CG208" s="511"/>
      <c r="CH208" s="40"/>
      <c r="CI208" s="44"/>
      <c r="CJ208" s="40"/>
      <c r="CK208" s="40"/>
      <c r="CL208" s="44"/>
      <c r="CM208" s="40"/>
      <c r="CN208" s="40"/>
      <c r="CO208" s="40"/>
      <c r="CP208" s="44"/>
      <c r="CQ208" s="40"/>
      <c r="CR208" s="40"/>
      <c r="CS208" s="40"/>
      <c r="CT208" s="40"/>
      <c r="CU208" s="40"/>
      <c r="CV208" s="40"/>
      <c r="CW208" s="40"/>
      <c r="CX208" s="44"/>
      <c r="CY208" s="40"/>
      <c r="CZ208" s="40"/>
      <c r="DA208" s="40"/>
      <c r="DB208" s="40"/>
      <c r="DC208" s="511"/>
      <c r="DD208" s="40"/>
      <c r="DE208" s="40"/>
      <c r="DF208" s="40"/>
      <c r="DG208" s="40"/>
      <c r="DH208" s="40"/>
      <c r="DI208" s="40"/>
      <c r="DJ208" s="40"/>
      <c r="DK208" s="40"/>
      <c r="DL208" s="40"/>
      <c r="DM208" s="40"/>
      <c r="DN208" s="40"/>
      <c r="DO208" s="511"/>
      <c r="DP208" s="40"/>
      <c r="DQ208" s="40"/>
      <c r="DR208" s="40"/>
      <c r="DS208" s="511"/>
      <c r="DT208" s="40"/>
      <c r="DU208" s="40"/>
      <c r="DV208" s="40"/>
      <c r="DW208" s="40"/>
      <c r="DX208" s="40"/>
      <c r="DY208" s="40"/>
      <c r="DZ208" s="40"/>
      <c r="EA208" s="509"/>
      <c r="EB208" s="40"/>
      <c r="EC208" s="511"/>
      <c r="ED208" s="44"/>
      <c r="EE208" s="40"/>
      <c r="EF208" s="40"/>
      <c r="EG208" s="40"/>
      <c r="EH208" s="40"/>
      <c r="EI208" s="44"/>
      <c r="EJ208" s="40"/>
      <c r="EK208" s="44"/>
      <c r="EL208" s="40"/>
      <c r="EM208" s="40"/>
      <c r="EN208" s="44"/>
      <c r="EO208" s="40"/>
      <c r="EP208" s="132"/>
      <c r="EQ208" s="40"/>
      <c r="ER208" s="40"/>
      <c r="ES208" s="40"/>
      <c r="ET208" s="40"/>
      <c r="EU208" s="40"/>
      <c r="EV208" s="40"/>
      <c r="EW208" s="511"/>
      <c r="EX208" s="44"/>
      <c r="EY208" s="40"/>
      <c r="EZ208" s="40"/>
      <c r="FA208" s="44"/>
      <c r="FB208" s="40"/>
      <c r="FC208" s="40"/>
      <c r="FD208" s="40"/>
      <c r="FE208" s="44"/>
      <c r="FF208" s="40"/>
      <c r="FG208" s="44"/>
      <c r="FH208" s="40"/>
      <c r="FI208" s="40"/>
      <c r="FJ208" s="44"/>
      <c r="FK208" s="40"/>
      <c r="FL208" s="40"/>
      <c r="FM208" s="40"/>
      <c r="FN208" s="605"/>
      <c r="FO208" s="40"/>
      <c r="FP208" s="511"/>
      <c r="FQ208" s="40"/>
      <c r="FR208" s="44"/>
      <c r="FS208" s="40"/>
      <c r="FT208" s="44"/>
      <c r="FU208" s="40"/>
      <c r="FV208" s="40"/>
      <c r="FW208" s="40"/>
      <c r="FX208" s="40"/>
      <c r="FY208" s="40"/>
      <c r="FZ208" s="44"/>
      <c r="GA208" s="40"/>
      <c r="GB208" s="511"/>
      <c r="GC208" s="40"/>
      <c r="GD208" s="40"/>
      <c r="GE208" s="40"/>
      <c r="GF208" s="511"/>
      <c r="GG208" s="40"/>
      <c r="GH208" s="509"/>
      <c r="GI208" s="40"/>
      <c r="GJ208" s="511"/>
      <c r="GK208" s="40"/>
      <c r="GL208" s="40"/>
      <c r="GM208" s="511"/>
      <c r="GN208" s="40"/>
      <c r="GO208" s="40"/>
      <c r="GP208" s="40"/>
      <c r="GQ208" s="40"/>
      <c r="GR208" s="40"/>
      <c r="GS208" s="509"/>
      <c r="GT208" s="40"/>
      <c r="GU208" s="511"/>
      <c r="GV208" s="44"/>
      <c r="GW208" s="40"/>
      <c r="GX208" s="40"/>
      <c r="GY208" s="44"/>
      <c r="GZ208" s="40"/>
      <c r="HA208" s="40"/>
      <c r="HB208" s="40"/>
      <c r="HC208" s="40"/>
      <c r="HD208" s="40"/>
      <c r="HE208" s="40"/>
      <c r="HF208" s="40"/>
      <c r="HG208" s="40"/>
      <c r="HH208" s="511"/>
      <c r="HI208" s="40"/>
      <c r="HJ208" s="40"/>
      <c r="HK208" s="40"/>
      <c r="HL208" s="40"/>
      <c r="HM208" s="40"/>
      <c r="HN208" s="40"/>
      <c r="HO208" s="511"/>
      <c r="HP208" s="44"/>
      <c r="HQ208" s="40"/>
      <c r="HR208" s="40"/>
      <c r="HS208" s="40"/>
      <c r="HT208" s="44"/>
      <c r="HU208" s="40"/>
      <c r="HV208" s="40"/>
      <c r="HW208" s="40"/>
      <c r="HX208" s="40"/>
      <c r="HY208" s="44"/>
      <c r="HZ208" s="40"/>
      <c r="IA208" s="509"/>
      <c r="IB208" s="511"/>
      <c r="IC208" s="40"/>
      <c r="ID208" s="40"/>
      <c r="IE208" s="40"/>
      <c r="IF208" s="40"/>
      <c r="IG208" s="40"/>
      <c r="IH208" s="40"/>
      <c r="II208" s="40"/>
      <c r="IJ208" s="40"/>
      <c r="IK208" s="509"/>
      <c r="IL208" s="511"/>
      <c r="IM208" s="40"/>
      <c r="IN208" s="40"/>
      <c r="IO208" s="40"/>
      <c r="IP208" s="40"/>
      <c r="IQ208" s="40"/>
      <c r="IR208" s="40"/>
      <c r="IS208" s="509"/>
      <c r="IT208" s="40"/>
      <c r="IU208" s="40"/>
      <c r="IV208" s="511"/>
      <c r="IW208" s="40"/>
      <c r="IX208" s="40"/>
      <c r="IY208" s="44"/>
      <c r="IZ208" s="40"/>
      <c r="JA208" s="40"/>
      <c r="JB208" s="44"/>
      <c r="JC208" s="40"/>
      <c r="JD208" s="40"/>
      <c r="JE208" s="40"/>
      <c r="JF208" s="44"/>
      <c r="JG208" s="40"/>
      <c r="JH208" s="511"/>
      <c r="JI208" s="40"/>
      <c r="JJ208" s="40"/>
      <c r="JK208" s="40"/>
      <c r="JL208" s="40"/>
      <c r="JM208" s="511"/>
      <c r="JN208" s="40"/>
      <c r="JO208" s="513"/>
      <c r="JP208" s="509"/>
      <c r="JQ208" s="511"/>
      <c r="JR208" s="436"/>
      <c r="JS208" s="40"/>
      <c r="JT208" s="40"/>
      <c r="JU208" s="40"/>
      <c r="JV208" s="40"/>
      <c r="JW208" s="40"/>
      <c r="JX208" s="40"/>
      <c r="JY208" s="40"/>
      <c r="JZ208" s="40"/>
      <c r="KA208" s="40"/>
      <c r="KB208" s="40"/>
      <c r="KC208" s="40"/>
      <c r="KD208" s="511"/>
      <c r="KE208" s="40"/>
      <c r="KF208" s="40"/>
      <c r="KG208" s="40"/>
      <c r="KH208" s="511"/>
      <c r="KI208" s="40"/>
      <c r="KJ208" s="40"/>
      <c r="KK208" s="40"/>
      <c r="KL208" s="40"/>
      <c r="KM208" s="511"/>
      <c r="KN208" s="40"/>
      <c r="KO208" s="40"/>
      <c r="KP208" s="40"/>
      <c r="KQ208" s="511"/>
      <c r="KR208" s="40"/>
      <c r="KS208" s="40"/>
      <c r="KT208" s="40"/>
      <c r="KU208" s="565"/>
      <c r="KV208" s="511"/>
      <c r="KW208" s="40"/>
      <c r="KX208" s="40"/>
      <c r="KY208" s="40"/>
      <c r="KZ208" s="40"/>
      <c r="LA208" s="40"/>
      <c r="LB208" s="511"/>
      <c r="LC208" s="40"/>
      <c r="LD208" s="40"/>
      <c r="LE208" s="40"/>
      <c r="LF208" s="44"/>
      <c r="LG208" s="40"/>
      <c r="LH208" s="40"/>
      <c r="LI208" s="40"/>
      <c r="LJ208" s="511"/>
      <c r="LK208" s="40"/>
      <c r="LL208" s="40"/>
      <c r="LM208" s="40"/>
      <c r="LN208" s="40"/>
      <c r="LO208" s="40"/>
      <c r="LP208" s="40"/>
      <c r="LQ208" s="40"/>
      <c r="LR208" s="40"/>
      <c r="LS208" s="40"/>
      <c r="LT208" s="40"/>
      <c r="LU208" s="40"/>
      <c r="LV208" s="40"/>
      <c r="LW208" s="40"/>
      <c r="LX208" s="40"/>
      <c r="LY208" s="511"/>
      <c r="LZ208" s="40"/>
      <c r="MA208" s="40"/>
      <c r="MB208" s="40"/>
      <c r="MC208" s="40"/>
      <c r="MD208" s="40"/>
      <c r="ME208" s="511"/>
      <c r="MF208" s="40"/>
      <c r="MG208" s="40"/>
      <c r="MH208" s="40"/>
      <c r="MI208" s="40"/>
      <c r="MJ208" s="511"/>
      <c r="MK208" s="40"/>
      <c r="ML208" s="40"/>
      <c r="MM208" s="40"/>
      <c r="MN208" s="40"/>
      <c r="MO208" s="40"/>
      <c r="MP208" s="40"/>
      <c r="MQ208" s="163"/>
      <c r="MR208" s="40"/>
      <c r="MS208" s="40"/>
      <c r="MT208" s="40"/>
      <c r="MU208" s="40"/>
      <c r="MV208" s="40"/>
      <c r="MW208" s="40"/>
      <c r="MX208" s="40"/>
      <c r="MY208" s="40"/>
      <c r="MZ208" s="40"/>
      <c r="NA208" s="34"/>
      <c r="NB208" s="34"/>
      <c r="NC208" s="34" t="s">
        <v>1235</v>
      </c>
      <c r="ND208" s="34"/>
    </row>
    <row r="209" spans="1:368">
      <c r="A209" s="1248">
        <v>168</v>
      </c>
      <c r="B209" s="95" t="s">
        <v>726</v>
      </c>
      <c r="C209" s="89">
        <v>2021</v>
      </c>
      <c r="D209" s="90" t="s">
        <v>80</v>
      </c>
      <c r="E209" s="90"/>
      <c r="F209" s="90"/>
      <c r="G209" s="91"/>
      <c r="H209" s="92"/>
      <c r="I209" s="93"/>
      <c r="J209" s="4"/>
      <c r="K209" s="96"/>
      <c r="L209" s="96"/>
      <c r="M209" s="4" t="s">
        <v>39</v>
      </c>
      <c r="N209" s="4"/>
      <c r="O209" s="4"/>
      <c r="P209" s="92"/>
      <c r="Q209" s="4"/>
      <c r="R209" s="90" t="s">
        <v>617</v>
      </c>
      <c r="S209" s="94" t="s">
        <v>727</v>
      </c>
      <c r="T209" s="94"/>
      <c r="U209" s="90"/>
      <c r="V209" s="153"/>
      <c r="W209" s="376"/>
      <c r="X209" s="508"/>
      <c r="Y209" s="40"/>
      <c r="AA209" s="40"/>
      <c r="AC209" s="40"/>
      <c r="AD209" s="549"/>
      <c r="AE209" s="40"/>
      <c r="AF209" s="40"/>
      <c r="AG209" s="40"/>
      <c r="AH209" s="40"/>
      <c r="AI209" s="277"/>
      <c r="AJ209" s="40"/>
      <c r="AK209" s="44"/>
      <c r="AL209" s="40"/>
      <c r="AM209" s="643"/>
      <c r="AN209" s="40"/>
      <c r="AO209" s="40"/>
      <c r="AP209" s="40"/>
      <c r="AQ209" s="40"/>
      <c r="AR209" s="40"/>
      <c r="AS209" s="40"/>
      <c r="AT209" s="40"/>
      <c r="AU209" s="40"/>
      <c r="AV209" s="40"/>
      <c r="AW209" s="40"/>
      <c r="AX209" s="40"/>
      <c r="AY209" s="44"/>
      <c r="AZ209" s="40"/>
      <c r="BA209" s="44"/>
      <c r="BB209" s="40"/>
      <c r="BC209" s="511"/>
      <c r="BD209" s="40"/>
      <c r="BE209" s="40"/>
      <c r="BF209" s="511"/>
      <c r="BG209" s="40"/>
      <c r="BH209" s="40"/>
      <c r="BI209" s="40"/>
      <c r="BJ209" s="40"/>
      <c r="BK209" s="622"/>
      <c r="BL209" s="40"/>
      <c r="BM209" s="40"/>
      <c r="BN209" s="511"/>
      <c r="BO209" s="40"/>
      <c r="BP209" s="40"/>
      <c r="BQ209" s="40"/>
      <c r="BR209" s="511"/>
      <c r="BS209" s="40"/>
      <c r="BT209" s="40"/>
      <c r="BU209" s="511"/>
      <c r="BV209" s="40"/>
      <c r="BW209" s="511"/>
      <c r="BX209" s="40"/>
      <c r="BZ209" s="511"/>
      <c r="CA209" s="40"/>
      <c r="CB209" s="40"/>
      <c r="CC209" s="40"/>
      <c r="CD209" s="40"/>
      <c r="CE209" s="509"/>
      <c r="CF209" s="40"/>
      <c r="CG209" s="511"/>
      <c r="CH209" s="40"/>
      <c r="CI209" s="44"/>
      <c r="CJ209" s="40"/>
      <c r="CK209" s="40"/>
      <c r="CL209" s="44"/>
      <c r="CM209" s="40"/>
      <c r="CN209" s="40"/>
      <c r="CO209" s="40"/>
      <c r="CP209" s="44"/>
      <c r="CQ209" s="40"/>
      <c r="CR209" s="40"/>
      <c r="CS209" s="40"/>
      <c r="CT209" s="40"/>
      <c r="CU209" s="40"/>
      <c r="CV209" s="40"/>
      <c r="CW209" s="40"/>
      <c r="CX209" s="44"/>
      <c r="CY209" s="40"/>
      <c r="CZ209" s="40"/>
      <c r="DA209" s="40"/>
      <c r="DB209" s="40"/>
      <c r="DC209" s="511"/>
      <c r="DD209" s="40"/>
      <c r="DE209" s="40"/>
      <c r="DF209" s="40"/>
      <c r="DG209" s="40"/>
      <c r="DH209" s="40"/>
      <c r="DI209" s="40"/>
      <c r="DJ209" s="40"/>
      <c r="DK209" s="40"/>
      <c r="DL209" s="40"/>
      <c r="DM209" s="40"/>
      <c r="DN209" s="40"/>
      <c r="DO209" s="511"/>
      <c r="DP209" s="40"/>
      <c r="DQ209" s="40"/>
      <c r="DR209" s="40"/>
      <c r="DS209" s="511"/>
      <c r="DT209" s="40"/>
      <c r="DU209" s="40"/>
      <c r="DV209" s="40"/>
      <c r="DW209" s="40"/>
      <c r="DX209" s="40"/>
      <c r="DY209" s="40"/>
      <c r="DZ209" s="40"/>
      <c r="EA209" s="509"/>
      <c r="EB209" s="40"/>
      <c r="EC209" s="511"/>
      <c r="ED209" s="44"/>
      <c r="EE209" s="40"/>
      <c r="EF209" s="40"/>
      <c r="EG209" s="40"/>
      <c r="EH209" s="40"/>
      <c r="EI209" s="44"/>
      <c r="EJ209" s="40"/>
      <c r="EK209" s="44"/>
      <c r="EL209" s="40"/>
      <c r="EM209" s="40"/>
      <c r="EN209" s="44"/>
      <c r="EO209" s="40"/>
      <c r="EP209" s="132"/>
      <c r="EQ209" s="40"/>
      <c r="ER209" s="40"/>
      <c r="ES209" s="40"/>
      <c r="ET209" s="40"/>
      <c r="EU209" s="40"/>
      <c r="EV209" s="40"/>
      <c r="EW209" s="511"/>
      <c r="EX209" s="44"/>
      <c r="EY209" s="40"/>
      <c r="EZ209" s="40"/>
      <c r="FA209" s="44"/>
      <c r="FB209" s="40"/>
      <c r="FC209" s="40"/>
      <c r="FD209" s="40"/>
      <c r="FE209" s="44"/>
      <c r="FF209" s="40"/>
      <c r="FG209" s="44"/>
      <c r="FH209" s="40"/>
      <c r="FI209" s="40"/>
      <c r="FJ209" s="44"/>
      <c r="FK209" s="40"/>
      <c r="FL209" s="40"/>
      <c r="FM209" s="40"/>
      <c r="FN209" s="605"/>
      <c r="FO209" s="40"/>
      <c r="FP209" s="511"/>
      <c r="FQ209" s="40"/>
      <c r="FR209" s="44"/>
      <c r="FS209" s="40"/>
      <c r="FT209" s="44"/>
      <c r="FU209" s="40"/>
      <c r="FV209" s="40"/>
      <c r="FW209" s="40"/>
      <c r="FX209" s="40"/>
      <c r="FY209" s="40"/>
      <c r="FZ209" s="44"/>
      <c r="GA209" s="40"/>
      <c r="GB209" s="511"/>
      <c r="GC209" s="40"/>
      <c r="GD209" s="40"/>
      <c r="GE209" s="40"/>
      <c r="GF209" s="511"/>
      <c r="GG209" s="40"/>
      <c r="GH209" s="509"/>
      <c r="GI209" s="40"/>
      <c r="GJ209" s="511"/>
      <c r="GK209" s="40"/>
      <c r="GL209" s="40"/>
      <c r="GM209" s="511"/>
      <c r="GN209" s="40"/>
      <c r="GO209" s="40"/>
      <c r="GP209" s="40"/>
      <c r="GQ209" s="40"/>
      <c r="GR209" s="40"/>
      <c r="GS209" s="509"/>
      <c r="GT209" s="40"/>
      <c r="GU209" s="511"/>
      <c r="GV209" s="44"/>
      <c r="GW209" s="40"/>
      <c r="GX209" s="40"/>
      <c r="GY209" s="44"/>
      <c r="GZ209" s="40"/>
      <c r="HA209" s="40"/>
      <c r="HB209" s="40"/>
      <c r="HC209" s="40"/>
      <c r="HD209" s="40"/>
      <c r="HE209" s="40"/>
      <c r="HF209" s="40"/>
      <c r="HG209" s="40"/>
      <c r="HH209" s="511"/>
      <c r="HI209" s="40"/>
      <c r="HJ209" s="40"/>
      <c r="HK209" s="40"/>
      <c r="HL209" s="40"/>
      <c r="HM209" s="40"/>
      <c r="HN209" s="40"/>
      <c r="HO209" s="511"/>
      <c r="HP209" s="44"/>
      <c r="HQ209" s="40"/>
      <c r="HR209" s="40"/>
      <c r="HS209" s="40"/>
      <c r="HT209" s="44"/>
      <c r="HU209" s="40"/>
      <c r="HV209" s="40"/>
      <c r="HW209" s="40"/>
      <c r="HX209" s="40"/>
      <c r="HY209" s="44"/>
      <c r="HZ209" s="40"/>
      <c r="IA209" s="509"/>
      <c r="IB209" s="511"/>
      <c r="IC209" s="40"/>
      <c r="ID209" s="40"/>
      <c r="IE209" s="40"/>
      <c r="IF209" s="40"/>
      <c r="IG209" s="40"/>
      <c r="IH209" s="40"/>
      <c r="II209" s="40"/>
      <c r="IJ209" s="40"/>
      <c r="IK209" s="509"/>
      <c r="IL209" s="511"/>
      <c r="IM209" s="40"/>
      <c r="IN209" s="40"/>
      <c r="IO209" s="40"/>
      <c r="IP209" s="40"/>
      <c r="IQ209" s="40"/>
      <c r="IR209" s="40"/>
      <c r="IS209" s="509"/>
      <c r="IT209" s="40"/>
      <c r="IU209" s="40"/>
      <c r="IV209" s="511"/>
      <c r="IW209" s="40"/>
      <c r="IX209" s="40"/>
      <c r="IY209" s="44"/>
      <c r="IZ209" s="40"/>
      <c r="JA209" s="40"/>
      <c r="JB209" s="44"/>
      <c r="JC209" s="40"/>
      <c r="JD209" s="40"/>
      <c r="JE209" s="40"/>
      <c r="JF209" s="44"/>
      <c r="JG209" s="40"/>
      <c r="JH209" s="511"/>
      <c r="JI209" s="40"/>
      <c r="JJ209" s="40"/>
      <c r="JK209" s="40"/>
      <c r="JL209" s="40"/>
      <c r="JM209" s="511"/>
      <c r="JN209" s="40"/>
      <c r="JO209" s="513"/>
      <c r="JP209" s="509"/>
      <c r="JQ209" s="511"/>
      <c r="JR209" s="436"/>
      <c r="JS209" s="40"/>
      <c r="JT209" s="40"/>
      <c r="JU209" s="40"/>
      <c r="JV209" s="40"/>
      <c r="JW209" s="40"/>
      <c r="JX209" s="40"/>
      <c r="JY209" s="40"/>
      <c r="JZ209" s="40"/>
      <c r="KA209" s="40"/>
      <c r="KB209" s="40"/>
      <c r="KC209" s="40"/>
      <c r="KD209" s="511"/>
      <c r="KE209" s="40"/>
      <c r="KF209" s="40"/>
      <c r="KG209" s="40"/>
      <c r="KH209" s="511"/>
      <c r="KI209" s="40"/>
      <c r="KJ209" s="40"/>
      <c r="KK209" s="40"/>
      <c r="KL209" s="40"/>
      <c r="KM209" s="511"/>
      <c r="KN209" s="40"/>
      <c r="KO209" s="40"/>
      <c r="KP209" s="40"/>
      <c r="KQ209" s="511"/>
      <c r="KR209" s="40"/>
      <c r="KS209" s="40"/>
      <c r="KT209" s="40"/>
      <c r="KU209" s="565"/>
      <c r="KV209" s="511"/>
      <c r="KW209" s="40"/>
      <c r="KX209" s="40"/>
      <c r="KY209" s="40"/>
      <c r="KZ209" s="40"/>
      <c r="LA209" s="40"/>
      <c r="LB209" s="511"/>
      <c r="LC209" s="40"/>
      <c r="LD209" s="40"/>
      <c r="LE209" s="40"/>
      <c r="LF209" s="44"/>
      <c r="LG209" s="40"/>
      <c r="LH209" s="40"/>
      <c r="LI209" s="40"/>
      <c r="LJ209" s="511"/>
      <c r="LK209" s="40"/>
      <c r="LL209" s="40"/>
      <c r="LM209" s="40"/>
      <c r="LN209" s="40"/>
      <c r="LO209" s="40"/>
      <c r="LP209" s="40"/>
      <c r="LQ209" s="40"/>
      <c r="LR209" s="40"/>
      <c r="LS209" s="40"/>
      <c r="LT209" s="40"/>
      <c r="LU209" s="40"/>
      <c r="LV209" s="40"/>
      <c r="LW209" s="40"/>
      <c r="LX209" s="40"/>
      <c r="LY209" s="511"/>
      <c r="LZ209" s="40"/>
      <c r="MA209" s="40"/>
      <c r="MB209" s="40"/>
      <c r="MC209" s="40"/>
      <c r="MD209" s="40"/>
      <c r="ME209" s="511"/>
      <c r="MF209" s="40"/>
      <c r="MG209" s="40"/>
      <c r="MH209" s="40"/>
      <c r="MI209" s="40"/>
      <c r="MJ209" s="511"/>
      <c r="MK209" s="40"/>
      <c r="ML209" s="40"/>
      <c r="MM209" s="40"/>
      <c r="MN209" s="40"/>
      <c r="MO209" s="40"/>
      <c r="MP209" s="40"/>
      <c r="MQ209" s="163"/>
      <c r="MR209" s="40"/>
      <c r="MS209" s="40"/>
      <c r="MT209" s="40"/>
      <c r="MU209" s="40"/>
      <c r="MV209" s="40"/>
      <c r="MW209" s="40"/>
      <c r="MX209" s="40"/>
      <c r="MY209" s="40"/>
      <c r="MZ209" s="40"/>
      <c r="NA209" s="34"/>
      <c r="NB209" s="34"/>
      <c r="NC209" s="34" t="s">
        <v>1236</v>
      </c>
      <c r="ND209" s="34"/>
    </row>
    <row r="210" spans="1:368">
      <c r="A210" s="1248">
        <v>169</v>
      </c>
      <c r="B210" s="95" t="s">
        <v>761</v>
      </c>
      <c r="C210" s="89">
        <v>2021</v>
      </c>
      <c r="D210" s="90"/>
      <c r="E210" s="90"/>
      <c r="F210" s="90"/>
      <c r="G210" s="91"/>
      <c r="H210" s="92"/>
      <c r="I210" s="93"/>
      <c r="J210" s="4"/>
      <c r="K210" s="96"/>
      <c r="L210" s="96"/>
      <c r="M210" s="4"/>
      <c r="N210" s="4"/>
      <c r="O210" s="4"/>
      <c r="P210" s="92"/>
      <c r="Q210" s="4"/>
      <c r="R210" s="90" t="s">
        <v>617</v>
      </c>
      <c r="S210" s="94"/>
      <c r="T210" s="94"/>
      <c r="U210" s="90"/>
      <c r="V210" s="153"/>
      <c r="W210" s="376"/>
      <c r="X210" s="508"/>
      <c r="Y210" s="40"/>
      <c r="AA210" s="40"/>
      <c r="AC210" s="40"/>
      <c r="AD210" s="549"/>
      <c r="AE210" s="40"/>
      <c r="AF210" s="40"/>
      <c r="AG210" s="40"/>
      <c r="AH210" s="40"/>
      <c r="AI210" s="277"/>
      <c r="AJ210" s="40"/>
      <c r="AK210" s="44"/>
      <c r="AL210" s="40"/>
      <c r="AM210" s="643"/>
      <c r="AN210" s="40"/>
      <c r="AO210" s="40"/>
      <c r="AP210" s="40"/>
      <c r="AQ210" s="40"/>
      <c r="AR210" s="40"/>
      <c r="AS210" s="40"/>
      <c r="AT210" s="40"/>
      <c r="AU210" s="40"/>
      <c r="AV210" s="40"/>
      <c r="AW210" s="40"/>
      <c r="AX210" s="40"/>
      <c r="AY210" s="44"/>
      <c r="AZ210" s="40"/>
      <c r="BA210" s="44"/>
      <c r="BB210" s="40"/>
      <c r="BC210" s="511"/>
      <c r="BD210" s="40"/>
      <c r="BE210" s="40"/>
      <c r="BF210" s="511"/>
      <c r="BG210" s="40"/>
      <c r="BH210" s="40"/>
      <c r="BI210" s="40"/>
      <c r="BJ210" s="40"/>
      <c r="BK210" s="622"/>
      <c r="BL210" s="40"/>
      <c r="BM210" s="40"/>
      <c r="BN210" s="511"/>
      <c r="BO210" s="40"/>
      <c r="BP210" s="40"/>
      <c r="BQ210" s="40"/>
      <c r="BR210" s="511"/>
      <c r="BS210" s="40"/>
      <c r="BT210" s="40"/>
      <c r="BU210" s="511"/>
      <c r="BV210" s="40"/>
      <c r="BW210" s="511"/>
      <c r="BX210" s="40"/>
      <c r="BZ210" s="511"/>
      <c r="CA210" s="40"/>
      <c r="CB210" s="40"/>
      <c r="CC210" s="40"/>
      <c r="CD210" s="40"/>
      <c r="CE210" s="509"/>
      <c r="CF210" s="40"/>
      <c r="CG210" s="511"/>
      <c r="CH210" s="40"/>
      <c r="CI210" s="44"/>
      <c r="CJ210" s="40"/>
      <c r="CK210" s="40"/>
      <c r="CL210" s="44"/>
      <c r="CM210" s="40"/>
      <c r="CN210" s="40"/>
      <c r="CO210" s="40"/>
      <c r="CP210" s="44"/>
      <c r="CQ210" s="40"/>
      <c r="CR210" s="40"/>
      <c r="CS210" s="40"/>
      <c r="CT210" s="40"/>
      <c r="CU210" s="40"/>
      <c r="CV210" s="40"/>
      <c r="CW210" s="40"/>
      <c r="CX210" s="44"/>
      <c r="CY210" s="40"/>
      <c r="CZ210" s="40"/>
      <c r="DA210" s="40"/>
      <c r="DB210" s="40"/>
      <c r="DC210" s="511"/>
      <c r="DD210" s="40"/>
      <c r="DE210" s="40"/>
      <c r="DF210" s="40"/>
      <c r="DG210" s="40"/>
      <c r="DH210" s="40"/>
      <c r="DI210" s="40"/>
      <c r="DJ210" s="40"/>
      <c r="DK210" s="40"/>
      <c r="DL210" s="40"/>
      <c r="DM210" s="40"/>
      <c r="DN210" s="40"/>
      <c r="DO210" s="511"/>
      <c r="DP210" s="40"/>
      <c r="DQ210" s="40"/>
      <c r="DR210" s="40"/>
      <c r="DS210" s="511"/>
      <c r="DT210" s="40"/>
      <c r="DU210" s="40"/>
      <c r="DV210" s="40"/>
      <c r="DW210" s="40"/>
      <c r="DX210" s="40"/>
      <c r="DY210" s="40"/>
      <c r="DZ210" s="40"/>
      <c r="EA210" s="509"/>
      <c r="EB210" s="40"/>
      <c r="EC210" s="511"/>
      <c r="ED210" s="44"/>
      <c r="EE210" s="40"/>
      <c r="EF210" s="40"/>
      <c r="EG210" s="40"/>
      <c r="EH210" s="40"/>
      <c r="EI210" s="44"/>
      <c r="EJ210" s="40"/>
      <c r="EK210" s="44"/>
      <c r="EL210" s="40"/>
      <c r="EM210" s="40"/>
      <c r="EN210" s="44"/>
      <c r="EO210" s="40"/>
      <c r="EP210" s="132"/>
      <c r="EQ210" s="40"/>
      <c r="ER210" s="40"/>
      <c r="ES210" s="40"/>
      <c r="ET210" s="40"/>
      <c r="EU210" s="40"/>
      <c r="EV210" s="40"/>
      <c r="EW210" s="511"/>
      <c r="EX210" s="44"/>
      <c r="EY210" s="40"/>
      <c r="EZ210" s="40"/>
      <c r="FA210" s="44"/>
      <c r="FB210" s="40"/>
      <c r="FC210" s="40"/>
      <c r="FD210" s="40"/>
      <c r="FE210" s="44"/>
      <c r="FF210" s="40"/>
      <c r="FG210" s="44"/>
      <c r="FH210" s="40"/>
      <c r="FI210" s="40"/>
      <c r="FJ210" s="44"/>
      <c r="FK210" s="40"/>
      <c r="FL210" s="40"/>
      <c r="FM210" s="40"/>
      <c r="FN210" s="605"/>
      <c r="FO210" s="40"/>
      <c r="FP210" s="511"/>
      <c r="FQ210" s="40"/>
      <c r="FR210" s="44"/>
      <c r="FS210" s="40"/>
      <c r="FT210" s="44"/>
      <c r="FU210" s="40"/>
      <c r="FV210" s="40"/>
      <c r="FW210" s="40"/>
      <c r="FX210" s="40"/>
      <c r="FY210" s="40"/>
      <c r="FZ210" s="44"/>
      <c r="GA210" s="40"/>
      <c r="GB210" s="511"/>
      <c r="GC210" s="40"/>
      <c r="GD210" s="40"/>
      <c r="GE210" s="40"/>
      <c r="GF210" s="511"/>
      <c r="GG210" s="40"/>
      <c r="GH210" s="509"/>
      <c r="GI210" s="40"/>
      <c r="GJ210" s="511"/>
      <c r="GK210" s="40"/>
      <c r="GL210" s="40"/>
      <c r="GM210" s="511"/>
      <c r="GN210" s="40"/>
      <c r="GO210" s="40"/>
      <c r="GP210" s="40"/>
      <c r="GQ210" s="40"/>
      <c r="GR210" s="40"/>
      <c r="GS210" s="509"/>
      <c r="GT210" s="40"/>
      <c r="GU210" s="511"/>
      <c r="GV210" s="44"/>
      <c r="GW210" s="40"/>
      <c r="GX210" s="40"/>
      <c r="GY210" s="44"/>
      <c r="GZ210" s="40"/>
      <c r="HA210" s="40"/>
      <c r="HB210" s="40"/>
      <c r="HC210" s="40"/>
      <c r="HD210" s="40"/>
      <c r="HE210" s="40"/>
      <c r="HF210" s="40"/>
      <c r="HG210" s="40"/>
      <c r="HH210" s="511"/>
      <c r="HI210" s="40"/>
      <c r="HJ210" s="40"/>
      <c r="HK210" s="40"/>
      <c r="HL210" s="40"/>
      <c r="HM210" s="40"/>
      <c r="HN210" s="40"/>
      <c r="HO210" s="511"/>
      <c r="HP210" s="44"/>
      <c r="HQ210" s="40"/>
      <c r="HR210" s="40"/>
      <c r="HS210" s="40"/>
      <c r="HT210" s="44"/>
      <c r="HU210" s="40"/>
      <c r="HV210" s="40"/>
      <c r="HW210" s="40"/>
      <c r="HX210" s="40"/>
      <c r="HY210" s="44"/>
      <c r="HZ210" s="40"/>
      <c r="IA210" s="509"/>
      <c r="IB210" s="511"/>
      <c r="IC210" s="40"/>
      <c r="ID210" s="40"/>
      <c r="IE210" s="40"/>
      <c r="IF210" s="40"/>
      <c r="IG210" s="40"/>
      <c r="IH210" s="40"/>
      <c r="II210" s="40"/>
      <c r="IJ210" s="40"/>
      <c r="IK210" s="509"/>
      <c r="IL210" s="511"/>
      <c r="IM210" s="40"/>
      <c r="IN210" s="40"/>
      <c r="IO210" s="40"/>
      <c r="IP210" s="40"/>
      <c r="IQ210" s="40"/>
      <c r="IR210" s="40"/>
      <c r="IS210" s="509"/>
      <c r="IT210" s="40"/>
      <c r="IU210" s="40"/>
      <c r="IV210" s="511"/>
      <c r="IW210" s="40"/>
      <c r="IX210" s="40"/>
      <c r="IY210" s="44"/>
      <c r="IZ210" s="40"/>
      <c r="JA210" s="40"/>
      <c r="JB210" s="44"/>
      <c r="JC210" s="40"/>
      <c r="JD210" s="40"/>
      <c r="JE210" s="40"/>
      <c r="JF210" s="44"/>
      <c r="JG210" s="40"/>
      <c r="JH210" s="511"/>
      <c r="JI210" s="40"/>
      <c r="JJ210" s="40"/>
      <c r="JK210" s="40"/>
      <c r="JL210" s="40"/>
      <c r="JM210" s="511"/>
      <c r="JN210" s="40"/>
      <c r="JO210" s="513"/>
      <c r="JP210" s="509"/>
      <c r="JQ210" s="511"/>
      <c r="JR210" s="436"/>
      <c r="JS210" s="40"/>
      <c r="JT210" s="40"/>
      <c r="JU210" s="40"/>
      <c r="JV210" s="40"/>
      <c r="JW210" s="40"/>
      <c r="JX210" s="40"/>
      <c r="JY210" s="40"/>
      <c r="JZ210" s="40"/>
      <c r="KA210" s="40"/>
      <c r="KB210" s="40"/>
      <c r="KC210" s="40"/>
      <c r="KD210" s="511"/>
      <c r="KE210" s="40"/>
      <c r="KF210" s="40"/>
      <c r="KG210" s="40"/>
      <c r="KH210" s="511"/>
      <c r="KI210" s="40"/>
      <c r="KJ210" s="40"/>
      <c r="KK210" s="40"/>
      <c r="KL210" s="40"/>
      <c r="KM210" s="511"/>
      <c r="KN210" s="40"/>
      <c r="KO210" s="40"/>
      <c r="KP210" s="40"/>
      <c r="KQ210" s="511"/>
      <c r="KR210" s="40"/>
      <c r="KS210" s="40"/>
      <c r="KT210" s="40"/>
      <c r="KU210" s="565"/>
      <c r="KV210" s="511"/>
      <c r="KW210" s="40"/>
      <c r="KX210" s="40"/>
      <c r="KY210" s="40"/>
      <c r="KZ210" s="40"/>
      <c r="LA210" s="40"/>
      <c r="LB210" s="511"/>
      <c r="LC210" s="40"/>
      <c r="LD210" s="40"/>
      <c r="LE210" s="40"/>
      <c r="LF210" s="44"/>
      <c r="LG210" s="40"/>
      <c r="LH210" s="40"/>
      <c r="LI210" s="40"/>
      <c r="LJ210" s="511"/>
      <c r="LK210" s="40"/>
      <c r="LL210" s="40"/>
      <c r="LM210" s="40"/>
      <c r="LN210" s="40"/>
      <c r="LO210" s="40"/>
      <c r="LP210" s="40"/>
      <c r="LQ210" s="40"/>
      <c r="LR210" s="40"/>
      <c r="LS210" s="40"/>
      <c r="LT210" s="40"/>
      <c r="LU210" s="40"/>
      <c r="LV210" s="40"/>
      <c r="LW210" s="40"/>
      <c r="LX210" s="40"/>
      <c r="LY210" s="511"/>
      <c r="LZ210" s="40"/>
      <c r="MA210" s="40"/>
      <c r="MB210" s="40"/>
      <c r="MC210" s="40"/>
      <c r="MD210" s="40"/>
      <c r="ME210" s="511"/>
      <c r="MF210" s="40"/>
      <c r="MG210" s="40"/>
      <c r="MH210" s="40"/>
      <c r="MI210" s="40"/>
      <c r="MJ210" s="511"/>
      <c r="MK210" s="40"/>
      <c r="ML210" s="40"/>
      <c r="MM210" s="40"/>
      <c r="MN210" s="40"/>
      <c r="MO210" s="40"/>
      <c r="MP210" s="40"/>
      <c r="MQ210" s="163"/>
      <c r="MR210" s="40"/>
      <c r="MS210" s="40"/>
      <c r="MT210" s="40"/>
      <c r="MU210" s="40"/>
      <c r="MV210" s="40"/>
      <c r="MW210" s="40"/>
      <c r="MX210" s="40"/>
      <c r="MY210" s="40"/>
      <c r="MZ210" s="40"/>
      <c r="NA210" s="34"/>
      <c r="NB210" s="34"/>
      <c r="NC210" s="34" t="s">
        <v>1260</v>
      </c>
      <c r="ND210" s="34"/>
    </row>
    <row r="211" spans="1:368">
      <c r="A211" s="1248">
        <v>170</v>
      </c>
      <c r="B211" s="95" t="s">
        <v>728</v>
      </c>
      <c r="C211" s="89">
        <v>2021</v>
      </c>
      <c r="D211" s="90" t="s">
        <v>103</v>
      </c>
      <c r="E211" s="90"/>
      <c r="F211" s="90"/>
      <c r="G211" s="91"/>
      <c r="H211" s="92"/>
      <c r="I211" s="93"/>
      <c r="J211" s="4" t="s">
        <v>729</v>
      </c>
      <c r="K211" s="96"/>
      <c r="L211" s="96"/>
      <c r="M211" s="4" t="s">
        <v>730</v>
      </c>
      <c r="N211" s="4"/>
      <c r="O211" s="4"/>
      <c r="P211" s="92"/>
      <c r="Q211" s="4"/>
      <c r="R211" s="90" t="s">
        <v>617</v>
      </c>
      <c r="S211" s="94"/>
      <c r="T211" s="94"/>
      <c r="U211" s="90"/>
      <c r="V211" s="153"/>
      <c r="W211" s="376"/>
      <c r="X211" s="508"/>
      <c r="Y211" s="40"/>
      <c r="AA211" s="40"/>
      <c r="AC211" s="40"/>
      <c r="AD211" s="549"/>
      <c r="AE211" s="40"/>
      <c r="AF211" s="40"/>
      <c r="AG211" s="40"/>
      <c r="AH211" s="40"/>
      <c r="AI211" s="277"/>
      <c r="AJ211" s="40"/>
      <c r="AK211" s="44"/>
      <c r="AL211" s="40"/>
      <c r="AM211" s="643"/>
      <c r="AN211" s="40"/>
      <c r="AO211" s="40"/>
      <c r="AP211" s="40"/>
      <c r="AQ211" s="40"/>
      <c r="AR211" s="40"/>
      <c r="AS211" s="40"/>
      <c r="AT211" s="40"/>
      <c r="AU211" s="40"/>
      <c r="AV211" s="40"/>
      <c r="AW211" s="40"/>
      <c r="AX211" s="40"/>
      <c r="AY211" s="44"/>
      <c r="AZ211" s="40"/>
      <c r="BA211" s="44"/>
      <c r="BB211" s="40"/>
      <c r="BC211" s="511"/>
      <c r="BD211" s="40"/>
      <c r="BE211" s="40"/>
      <c r="BF211" s="511"/>
      <c r="BG211" s="40"/>
      <c r="BH211" s="40"/>
      <c r="BI211" s="40"/>
      <c r="BJ211" s="40"/>
      <c r="BK211" s="622"/>
      <c r="BL211" s="40"/>
      <c r="BM211" s="40"/>
      <c r="BN211" s="511"/>
      <c r="BO211" s="40"/>
      <c r="BP211" s="40"/>
      <c r="BQ211" s="40"/>
      <c r="BR211" s="511"/>
      <c r="BS211" s="40"/>
      <c r="BT211" s="40"/>
      <c r="BU211" s="511"/>
      <c r="BV211" s="40"/>
      <c r="BW211" s="511"/>
      <c r="BX211" s="40"/>
      <c r="BZ211" s="511"/>
      <c r="CA211" s="40"/>
      <c r="CB211" s="40"/>
      <c r="CC211" s="40"/>
      <c r="CD211" s="40"/>
      <c r="CE211" s="509"/>
      <c r="CF211" s="40"/>
      <c r="CG211" s="511"/>
      <c r="CH211" s="40"/>
      <c r="CI211" s="44"/>
      <c r="CJ211" s="40"/>
      <c r="CK211" s="40"/>
      <c r="CL211" s="44"/>
      <c r="CM211" s="40"/>
      <c r="CN211" s="40"/>
      <c r="CO211" s="40"/>
      <c r="CP211" s="44"/>
      <c r="CQ211" s="40"/>
      <c r="CR211" s="40"/>
      <c r="CS211" s="40"/>
      <c r="CT211" s="40"/>
      <c r="CU211" s="40"/>
      <c r="CV211" s="40"/>
      <c r="CW211" s="40"/>
      <c r="CX211" s="44"/>
      <c r="CY211" s="40"/>
      <c r="CZ211" s="40"/>
      <c r="DA211" s="40"/>
      <c r="DB211" s="40"/>
      <c r="DC211" s="511"/>
      <c r="DD211" s="40"/>
      <c r="DE211" s="40"/>
      <c r="DF211" s="40"/>
      <c r="DG211" s="40"/>
      <c r="DH211" s="40"/>
      <c r="DI211" s="40"/>
      <c r="DJ211" s="40"/>
      <c r="DK211" s="40"/>
      <c r="DL211" s="40"/>
      <c r="DM211" s="40"/>
      <c r="DN211" s="40"/>
      <c r="DO211" s="511"/>
      <c r="DP211" s="40"/>
      <c r="DQ211" s="40"/>
      <c r="DR211" s="40"/>
      <c r="DS211" s="511"/>
      <c r="DT211" s="40"/>
      <c r="DU211" s="40"/>
      <c r="DV211" s="40"/>
      <c r="DW211" s="40"/>
      <c r="DX211" s="40"/>
      <c r="DY211" s="40"/>
      <c r="DZ211" s="40"/>
      <c r="EA211" s="509"/>
      <c r="EB211" s="40"/>
      <c r="EC211" s="511"/>
      <c r="ED211" s="44"/>
      <c r="EE211" s="40"/>
      <c r="EF211" s="40"/>
      <c r="EG211" s="40"/>
      <c r="EH211" s="40"/>
      <c r="EI211" s="44"/>
      <c r="EJ211" s="40"/>
      <c r="EK211" s="44"/>
      <c r="EL211" s="40"/>
      <c r="EM211" s="40"/>
      <c r="EN211" s="44"/>
      <c r="EO211" s="40"/>
      <c r="EP211" s="132"/>
      <c r="EQ211" s="40"/>
      <c r="ER211" s="40"/>
      <c r="ES211" s="40"/>
      <c r="ET211" s="40"/>
      <c r="EU211" s="40"/>
      <c r="EV211" s="40"/>
      <c r="EW211" s="511"/>
      <c r="EX211" s="44"/>
      <c r="EY211" s="40"/>
      <c r="EZ211" s="40"/>
      <c r="FA211" s="44"/>
      <c r="FB211" s="40"/>
      <c r="FC211" s="40"/>
      <c r="FD211" s="40"/>
      <c r="FE211" s="44"/>
      <c r="FF211" s="40"/>
      <c r="FG211" s="44"/>
      <c r="FH211" s="40"/>
      <c r="FI211" s="40"/>
      <c r="FJ211" s="44"/>
      <c r="FK211" s="40"/>
      <c r="FL211" s="40"/>
      <c r="FM211" s="40"/>
      <c r="FN211" s="605"/>
      <c r="FO211" s="40"/>
      <c r="FP211" s="511"/>
      <c r="FQ211" s="40"/>
      <c r="FR211" s="44"/>
      <c r="FS211" s="40"/>
      <c r="FT211" s="44"/>
      <c r="FU211" s="40"/>
      <c r="FV211" s="40"/>
      <c r="FW211" s="40"/>
      <c r="FX211" s="40"/>
      <c r="FY211" s="40"/>
      <c r="FZ211" s="44"/>
      <c r="GA211" s="40"/>
      <c r="GB211" s="511"/>
      <c r="GC211" s="40"/>
      <c r="GD211" s="40"/>
      <c r="GE211" s="40"/>
      <c r="GF211" s="511"/>
      <c r="GG211" s="40"/>
      <c r="GH211" s="509"/>
      <c r="GI211" s="40"/>
      <c r="GJ211" s="511"/>
      <c r="GK211" s="40"/>
      <c r="GL211" s="40"/>
      <c r="GM211" s="511"/>
      <c r="GN211" s="40"/>
      <c r="GO211" s="40"/>
      <c r="GP211" s="40"/>
      <c r="GQ211" s="40"/>
      <c r="GR211" s="40"/>
      <c r="GS211" s="509"/>
      <c r="GT211" s="40"/>
      <c r="GU211" s="511"/>
      <c r="GV211" s="44"/>
      <c r="GW211" s="40"/>
      <c r="GX211" s="40"/>
      <c r="GY211" s="44"/>
      <c r="GZ211" s="40"/>
      <c r="HA211" s="40"/>
      <c r="HB211" s="40"/>
      <c r="HC211" s="40"/>
      <c r="HD211" s="40"/>
      <c r="HE211" s="40"/>
      <c r="HF211" s="40"/>
      <c r="HG211" s="40"/>
      <c r="HH211" s="511"/>
      <c r="HI211" s="40"/>
      <c r="HJ211" s="40"/>
      <c r="HK211" s="40"/>
      <c r="HL211" s="40"/>
      <c r="HM211" s="40"/>
      <c r="HN211" s="40"/>
      <c r="HO211" s="511"/>
      <c r="HP211" s="44"/>
      <c r="HQ211" s="40"/>
      <c r="HR211" s="40"/>
      <c r="HS211" s="40"/>
      <c r="HT211" s="44"/>
      <c r="HU211" s="40"/>
      <c r="HV211" s="40"/>
      <c r="HW211" s="40"/>
      <c r="HX211" s="40"/>
      <c r="HY211" s="44"/>
      <c r="HZ211" s="40"/>
      <c r="IA211" s="509"/>
      <c r="IB211" s="511"/>
      <c r="IC211" s="40"/>
      <c r="ID211" s="40"/>
      <c r="IE211" s="40"/>
      <c r="IF211" s="40"/>
      <c r="IG211" s="40"/>
      <c r="IH211" s="40"/>
      <c r="II211" s="40"/>
      <c r="IJ211" s="40"/>
      <c r="IK211" s="509"/>
      <c r="IL211" s="511"/>
      <c r="IM211" s="40"/>
      <c r="IN211" s="40"/>
      <c r="IO211" s="40"/>
      <c r="IP211" s="40"/>
      <c r="IQ211" s="40"/>
      <c r="IR211" s="40"/>
      <c r="IS211" s="509"/>
      <c r="IT211" s="40"/>
      <c r="IU211" s="40"/>
      <c r="IV211" s="511"/>
      <c r="IW211" s="40"/>
      <c r="IX211" s="40"/>
      <c r="IY211" s="44"/>
      <c r="IZ211" s="40"/>
      <c r="JA211" s="40"/>
      <c r="JB211" s="44"/>
      <c r="JC211" s="40"/>
      <c r="JD211" s="40"/>
      <c r="JE211" s="40"/>
      <c r="JF211" s="44"/>
      <c r="JG211" s="40"/>
      <c r="JH211" s="511"/>
      <c r="JI211" s="40"/>
      <c r="JJ211" s="40"/>
      <c r="JK211" s="40"/>
      <c r="JL211" s="40"/>
      <c r="JM211" s="511"/>
      <c r="JN211" s="40"/>
      <c r="JO211" s="513"/>
      <c r="JP211" s="509"/>
      <c r="JQ211" s="511"/>
      <c r="JR211" s="436"/>
      <c r="JS211" s="40"/>
      <c r="JT211" s="40"/>
      <c r="JU211" s="40"/>
      <c r="JV211" s="40"/>
      <c r="JW211" s="40"/>
      <c r="JX211" s="40"/>
      <c r="JY211" s="40"/>
      <c r="JZ211" s="40"/>
      <c r="KA211" s="40"/>
      <c r="KB211" s="40"/>
      <c r="KC211" s="40"/>
      <c r="KD211" s="511"/>
      <c r="KE211" s="40"/>
      <c r="KF211" s="40"/>
      <c r="KG211" s="40"/>
      <c r="KH211" s="511"/>
      <c r="KI211" s="40"/>
      <c r="KJ211" s="40"/>
      <c r="KK211" s="40"/>
      <c r="KL211" s="40"/>
      <c r="KM211" s="511"/>
      <c r="KN211" s="40"/>
      <c r="KO211" s="40"/>
      <c r="KP211" s="40"/>
      <c r="KQ211" s="511"/>
      <c r="KR211" s="40"/>
      <c r="KS211" s="40"/>
      <c r="KT211" s="40"/>
      <c r="KU211" s="565"/>
      <c r="KV211" s="511"/>
      <c r="KW211" s="40"/>
      <c r="KX211" s="40"/>
      <c r="KY211" s="40"/>
      <c r="KZ211" s="40"/>
      <c r="LA211" s="40"/>
      <c r="LB211" s="511"/>
      <c r="LC211" s="40"/>
      <c r="LD211" s="40"/>
      <c r="LE211" s="40"/>
      <c r="LF211" s="44"/>
      <c r="LG211" s="40"/>
      <c r="LH211" s="40"/>
      <c r="LI211" s="40"/>
      <c r="LJ211" s="511"/>
      <c r="LK211" s="40"/>
      <c r="LL211" s="40"/>
      <c r="LM211" s="40"/>
      <c r="LN211" s="40"/>
      <c r="LO211" s="40"/>
      <c r="LP211" s="40"/>
      <c r="LQ211" s="40"/>
      <c r="LR211" s="40"/>
      <c r="LS211" s="40"/>
      <c r="LT211" s="40"/>
      <c r="LU211" s="40"/>
      <c r="LV211" s="40"/>
      <c r="LW211" s="40"/>
      <c r="LX211" s="40"/>
      <c r="LY211" s="511"/>
      <c r="LZ211" s="40"/>
      <c r="MA211" s="40"/>
      <c r="MB211" s="40"/>
      <c r="MC211" s="40"/>
      <c r="MD211" s="40"/>
      <c r="ME211" s="511"/>
      <c r="MF211" s="40"/>
      <c r="MG211" s="40"/>
      <c r="MH211" s="40"/>
      <c r="MI211" s="40"/>
      <c r="MJ211" s="511"/>
      <c r="MK211" s="40"/>
      <c r="ML211" s="40"/>
      <c r="MM211" s="40"/>
      <c r="MN211" s="40"/>
      <c r="MO211" s="40"/>
      <c r="MP211" s="40"/>
      <c r="MQ211" s="163"/>
      <c r="MR211" s="40"/>
      <c r="MS211" s="40"/>
      <c r="MT211" s="40"/>
      <c r="MU211" s="40"/>
      <c r="MV211" s="40"/>
      <c r="MW211" s="40"/>
      <c r="MX211" s="40"/>
      <c r="MY211" s="40"/>
      <c r="MZ211" s="40"/>
      <c r="NA211" s="34" t="s">
        <v>1237</v>
      </c>
      <c r="NB211" s="34" t="s">
        <v>1238</v>
      </c>
      <c r="NC211" s="34" t="s">
        <v>1239</v>
      </c>
      <c r="ND211" s="34"/>
    </row>
    <row r="212" spans="1:368">
      <c r="A212" s="1248">
        <v>171</v>
      </c>
      <c r="B212" s="95" t="s">
        <v>731</v>
      </c>
      <c r="C212" s="89">
        <v>2021</v>
      </c>
      <c r="D212" s="90" t="s">
        <v>103</v>
      </c>
      <c r="E212" s="90"/>
      <c r="F212" s="90"/>
      <c r="G212" s="91"/>
      <c r="H212" s="92"/>
      <c r="I212" s="93"/>
      <c r="J212" s="4"/>
      <c r="K212" s="96"/>
      <c r="L212" s="96"/>
      <c r="M212" s="4"/>
      <c r="N212" s="4"/>
      <c r="O212" s="4"/>
      <c r="P212" s="92"/>
      <c r="Q212" s="4"/>
      <c r="R212" s="90" t="s">
        <v>617</v>
      </c>
      <c r="S212" s="94"/>
      <c r="T212" s="94"/>
      <c r="U212" s="90"/>
      <c r="V212" s="153"/>
      <c r="W212" s="376"/>
      <c r="X212" s="508"/>
      <c r="Y212" s="40"/>
      <c r="AA212" s="40"/>
      <c r="AC212" s="40"/>
      <c r="AD212" s="549"/>
      <c r="AE212" s="40"/>
      <c r="AF212" s="40"/>
      <c r="AG212" s="40"/>
      <c r="AH212" s="40"/>
      <c r="AI212" s="277"/>
      <c r="AJ212" s="40"/>
      <c r="AK212" s="44"/>
      <c r="AL212" s="40"/>
      <c r="AM212" s="643"/>
      <c r="AN212" s="40"/>
      <c r="AO212" s="40"/>
      <c r="AP212" s="40"/>
      <c r="AQ212" s="40"/>
      <c r="AR212" s="40"/>
      <c r="AS212" s="40"/>
      <c r="AT212" s="40"/>
      <c r="AU212" s="40"/>
      <c r="AV212" s="40"/>
      <c r="AW212" s="40"/>
      <c r="AX212" s="40"/>
      <c r="AY212" s="44"/>
      <c r="AZ212" s="40"/>
      <c r="BA212" s="44"/>
      <c r="BB212" s="40"/>
      <c r="BC212" s="511"/>
      <c r="BD212" s="40"/>
      <c r="BE212" s="40"/>
      <c r="BF212" s="511"/>
      <c r="BG212" s="40"/>
      <c r="BH212" s="40"/>
      <c r="BI212" s="40"/>
      <c r="BJ212" s="40"/>
      <c r="BK212" s="622"/>
      <c r="BL212" s="40"/>
      <c r="BM212" s="40"/>
      <c r="BN212" s="511"/>
      <c r="BO212" s="40"/>
      <c r="BP212" s="40"/>
      <c r="BQ212" s="40"/>
      <c r="BR212" s="511"/>
      <c r="BS212" s="40"/>
      <c r="BT212" s="40"/>
      <c r="BU212" s="511"/>
      <c r="BV212" s="40"/>
      <c r="BW212" s="511"/>
      <c r="BX212" s="40"/>
      <c r="BZ212" s="511"/>
      <c r="CA212" s="40"/>
      <c r="CB212" s="40"/>
      <c r="CC212" s="40"/>
      <c r="CD212" s="40"/>
      <c r="CE212" s="509"/>
      <c r="CF212" s="40"/>
      <c r="CG212" s="511"/>
      <c r="CH212" s="40"/>
      <c r="CI212" s="44"/>
      <c r="CJ212" s="40"/>
      <c r="CK212" s="40"/>
      <c r="CL212" s="44"/>
      <c r="CM212" s="40"/>
      <c r="CN212" s="40"/>
      <c r="CO212" s="40"/>
      <c r="CP212" s="44"/>
      <c r="CQ212" s="40"/>
      <c r="CR212" s="40"/>
      <c r="CS212" s="40"/>
      <c r="CT212" s="40"/>
      <c r="CU212" s="40"/>
      <c r="CV212" s="40"/>
      <c r="CW212" s="40"/>
      <c r="CX212" s="44"/>
      <c r="CY212" s="40"/>
      <c r="CZ212" s="40"/>
      <c r="DA212" s="40"/>
      <c r="DB212" s="40"/>
      <c r="DC212" s="511"/>
      <c r="DD212" s="40"/>
      <c r="DE212" s="40"/>
      <c r="DF212" s="40"/>
      <c r="DG212" s="40"/>
      <c r="DH212" s="40"/>
      <c r="DI212" s="40"/>
      <c r="DJ212" s="40"/>
      <c r="DK212" s="40"/>
      <c r="DL212" s="40"/>
      <c r="DM212" s="40"/>
      <c r="DN212" s="40"/>
      <c r="DO212" s="511"/>
      <c r="DP212" s="40"/>
      <c r="DQ212" s="40"/>
      <c r="DR212" s="40"/>
      <c r="DS212" s="511"/>
      <c r="DT212" s="40"/>
      <c r="DU212" s="40"/>
      <c r="DV212" s="40"/>
      <c r="DW212" s="40"/>
      <c r="DX212" s="40"/>
      <c r="DY212" s="40"/>
      <c r="DZ212" s="40"/>
      <c r="EA212" s="509"/>
      <c r="EB212" s="40"/>
      <c r="EC212" s="511"/>
      <c r="ED212" s="44"/>
      <c r="EE212" s="40"/>
      <c r="EF212" s="40"/>
      <c r="EG212" s="40"/>
      <c r="EH212" s="40"/>
      <c r="EI212" s="44"/>
      <c r="EJ212" s="40"/>
      <c r="EK212" s="44"/>
      <c r="EL212" s="40"/>
      <c r="EM212" s="40"/>
      <c r="EN212" s="44"/>
      <c r="EO212" s="40"/>
      <c r="EP212" s="132"/>
      <c r="EQ212" s="40"/>
      <c r="ER212" s="40"/>
      <c r="ES212" s="40"/>
      <c r="ET212" s="40"/>
      <c r="EU212" s="40"/>
      <c r="EV212" s="40"/>
      <c r="EW212" s="511"/>
      <c r="EX212" s="44"/>
      <c r="EY212" s="40"/>
      <c r="EZ212" s="40"/>
      <c r="FA212" s="44"/>
      <c r="FB212" s="40"/>
      <c r="FC212" s="40"/>
      <c r="FD212" s="40"/>
      <c r="FE212" s="44"/>
      <c r="FF212" s="40"/>
      <c r="FG212" s="44"/>
      <c r="FH212" s="40"/>
      <c r="FI212" s="40"/>
      <c r="FJ212" s="44"/>
      <c r="FK212" s="40"/>
      <c r="FL212" s="40"/>
      <c r="FM212" s="40"/>
      <c r="FN212" s="605"/>
      <c r="FO212" s="40"/>
      <c r="FP212" s="511"/>
      <c r="FQ212" s="40"/>
      <c r="FR212" s="44"/>
      <c r="FS212" s="40"/>
      <c r="FT212" s="44"/>
      <c r="FU212" s="40"/>
      <c r="FV212" s="40"/>
      <c r="FW212" s="40"/>
      <c r="FX212" s="40"/>
      <c r="FY212" s="40"/>
      <c r="FZ212" s="44"/>
      <c r="GA212" s="40"/>
      <c r="GB212" s="511"/>
      <c r="GC212" s="40"/>
      <c r="GD212" s="40"/>
      <c r="GE212" s="40"/>
      <c r="GF212" s="511"/>
      <c r="GG212" s="40"/>
      <c r="GH212" s="509"/>
      <c r="GI212" s="40"/>
      <c r="GJ212" s="511"/>
      <c r="GK212" s="40"/>
      <c r="GL212" s="40"/>
      <c r="GM212" s="511"/>
      <c r="GN212" s="40"/>
      <c r="GO212" s="40"/>
      <c r="GP212" s="40"/>
      <c r="GQ212" s="40"/>
      <c r="GR212" s="40"/>
      <c r="GS212" s="509"/>
      <c r="GT212" s="40"/>
      <c r="GU212" s="511"/>
      <c r="GV212" s="44"/>
      <c r="GW212" s="40"/>
      <c r="GX212" s="40"/>
      <c r="GY212" s="44"/>
      <c r="GZ212" s="40"/>
      <c r="HA212" s="40"/>
      <c r="HB212" s="40"/>
      <c r="HC212" s="40"/>
      <c r="HD212" s="40"/>
      <c r="HE212" s="40"/>
      <c r="HF212" s="40"/>
      <c r="HG212" s="40"/>
      <c r="HH212" s="511"/>
      <c r="HI212" s="40"/>
      <c r="HJ212" s="40"/>
      <c r="HK212" s="40"/>
      <c r="HL212" s="40"/>
      <c r="HM212" s="40"/>
      <c r="HN212" s="40"/>
      <c r="HO212" s="511"/>
      <c r="HP212" s="44"/>
      <c r="HQ212" s="40"/>
      <c r="HR212" s="40"/>
      <c r="HS212" s="40"/>
      <c r="HT212" s="44"/>
      <c r="HU212" s="40"/>
      <c r="HV212" s="40"/>
      <c r="HW212" s="40"/>
      <c r="HX212" s="40"/>
      <c r="HY212" s="44"/>
      <c r="HZ212" s="40"/>
      <c r="IA212" s="509"/>
      <c r="IB212" s="511"/>
      <c r="IC212" s="40"/>
      <c r="ID212" s="40"/>
      <c r="IE212" s="40"/>
      <c r="IF212" s="40"/>
      <c r="IG212" s="40"/>
      <c r="IH212" s="40"/>
      <c r="II212" s="40"/>
      <c r="IJ212" s="40"/>
      <c r="IK212" s="509"/>
      <c r="IL212" s="511"/>
      <c r="IM212" s="40"/>
      <c r="IN212" s="40"/>
      <c r="IO212" s="40"/>
      <c r="IP212" s="40"/>
      <c r="IQ212" s="40"/>
      <c r="IR212" s="40"/>
      <c r="IS212" s="509"/>
      <c r="IT212" s="40"/>
      <c r="IU212" s="40"/>
      <c r="IV212" s="511"/>
      <c r="IW212" s="40"/>
      <c r="IX212" s="40"/>
      <c r="IY212" s="44"/>
      <c r="IZ212" s="40"/>
      <c r="JA212" s="40"/>
      <c r="JB212" s="44"/>
      <c r="JC212" s="40"/>
      <c r="JD212" s="40"/>
      <c r="JE212" s="40"/>
      <c r="JF212" s="44"/>
      <c r="JG212" s="40"/>
      <c r="JH212" s="511"/>
      <c r="JI212" s="40"/>
      <c r="JJ212" s="40"/>
      <c r="JK212" s="40"/>
      <c r="JL212" s="40"/>
      <c r="JM212" s="511"/>
      <c r="JN212" s="40"/>
      <c r="JO212" s="513"/>
      <c r="JP212" s="509"/>
      <c r="JQ212" s="511"/>
      <c r="JR212" s="436"/>
      <c r="JS212" s="40"/>
      <c r="JT212" s="40"/>
      <c r="JU212" s="40"/>
      <c r="JV212" s="40"/>
      <c r="JW212" s="40"/>
      <c r="JX212" s="40"/>
      <c r="JY212" s="40"/>
      <c r="JZ212" s="40"/>
      <c r="KA212" s="40"/>
      <c r="KB212" s="40"/>
      <c r="KC212" s="40"/>
      <c r="KD212" s="511"/>
      <c r="KE212" s="40"/>
      <c r="KF212" s="40"/>
      <c r="KG212" s="40"/>
      <c r="KH212" s="511"/>
      <c r="KI212" s="40"/>
      <c r="KJ212" s="40"/>
      <c r="KK212" s="40"/>
      <c r="KL212" s="40"/>
      <c r="KM212" s="511"/>
      <c r="KN212" s="40"/>
      <c r="KO212" s="40"/>
      <c r="KP212" s="40"/>
      <c r="KQ212" s="511"/>
      <c r="KR212" s="40"/>
      <c r="KS212" s="40"/>
      <c r="KT212" s="40"/>
      <c r="KU212" s="565"/>
      <c r="KV212" s="511"/>
      <c r="KW212" s="40"/>
      <c r="KX212" s="40"/>
      <c r="KY212" s="40"/>
      <c r="KZ212" s="40"/>
      <c r="LA212" s="40"/>
      <c r="LB212" s="511"/>
      <c r="LC212" s="40"/>
      <c r="LD212" s="40"/>
      <c r="LE212" s="40"/>
      <c r="LF212" s="44"/>
      <c r="LG212" s="40"/>
      <c r="LH212" s="40"/>
      <c r="LI212" s="40"/>
      <c r="LJ212" s="511"/>
      <c r="LK212" s="40"/>
      <c r="LL212" s="40"/>
      <c r="LM212" s="40"/>
      <c r="LN212" s="40"/>
      <c r="LO212" s="40"/>
      <c r="LP212" s="40"/>
      <c r="LQ212" s="40"/>
      <c r="LR212" s="40"/>
      <c r="LS212" s="40"/>
      <c r="LT212" s="40"/>
      <c r="LU212" s="40"/>
      <c r="LV212" s="40"/>
      <c r="LW212" s="40"/>
      <c r="LX212" s="40"/>
      <c r="LY212" s="511"/>
      <c r="LZ212" s="40"/>
      <c r="MA212" s="40"/>
      <c r="MB212" s="40"/>
      <c r="MC212" s="40"/>
      <c r="MD212" s="40"/>
      <c r="ME212" s="511"/>
      <c r="MF212" s="40"/>
      <c r="MG212" s="40"/>
      <c r="MH212" s="40"/>
      <c r="MI212" s="40"/>
      <c r="MJ212" s="511"/>
      <c r="MK212" s="40"/>
      <c r="ML212" s="40"/>
      <c r="MM212" s="40"/>
      <c r="MN212" s="40"/>
      <c r="MO212" s="40"/>
      <c r="MP212" s="40"/>
      <c r="MQ212" s="163"/>
      <c r="MR212" s="40"/>
      <c r="MS212" s="40"/>
      <c r="MT212" s="40"/>
      <c r="MU212" s="40"/>
      <c r="MV212" s="40"/>
      <c r="MW212" s="40"/>
      <c r="MX212" s="40"/>
      <c r="MY212" s="40"/>
      <c r="MZ212" s="40"/>
      <c r="NA212" s="34"/>
      <c r="NB212" s="34"/>
      <c r="NC212" s="34" t="s">
        <v>1240</v>
      </c>
      <c r="ND212" s="34"/>
    </row>
    <row r="213" spans="1:368">
      <c r="A213" s="1248">
        <v>172</v>
      </c>
      <c r="B213" s="95" t="s">
        <v>732</v>
      </c>
      <c r="C213" s="89">
        <v>2021</v>
      </c>
      <c r="D213" s="90"/>
      <c r="E213" s="90" t="s">
        <v>23</v>
      </c>
      <c r="F213" s="90" t="s">
        <v>24</v>
      </c>
      <c r="G213" s="91">
        <v>26</v>
      </c>
      <c r="H213" s="92">
        <v>0.69299999999999995</v>
      </c>
      <c r="I213" s="93" t="s">
        <v>39</v>
      </c>
      <c r="J213" s="4" t="s">
        <v>733</v>
      </c>
      <c r="K213" s="96"/>
      <c r="L213" s="96"/>
      <c r="M213" s="4" t="s">
        <v>734</v>
      </c>
      <c r="N213" s="4" t="s">
        <v>403</v>
      </c>
      <c r="O213" s="4" t="s">
        <v>735</v>
      </c>
      <c r="P213" s="92">
        <v>1</v>
      </c>
      <c r="Q213" s="4" t="s">
        <v>39</v>
      </c>
      <c r="R213" s="90" t="s">
        <v>617</v>
      </c>
      <c r="S213" s="94"/>
      <c r="T213" s="94"/>
      <c r="U213" s="90"/>
      <c r="V213" s="153"/>
      <c r="W213" s="376"/>
      <c r="X213" s="508"/>
      <c r="Y213" s="40"/>
      <c r="AA213" s="40"/>
      <c r="AC213" s="40"/>
      <c r="AD213" s="549"/>
      <c r="AE213" s="40"/>
      <c r="AF213" s="40"/>
      <c r="AG213" s="40"/>
      <c r="AH213" s="40"/>
      <c r="AI213" s="277"/>
      <c r="AJ213" s="40"/>
      <c r="AK213" s="44"/>
      <c r="AL213" s="40"/>
      <c r="AM213" s="643"/>
      <c r="AN213" s="40"/>
      <c r="AO213" s="40"/>
      <c r="AP213" s="40"/>
      <c r="AQ213" s="40"/>
      <c r="AR213" s="40"/>
      <c r="AS213" s="40"/>
      <c r="AT213" s="40"/>
      <c r="AU213" s="40"/>
      <c r="AV213" s="40"/>
      <c r="AW213" s="40"/>
      <c r="AX213" s="40"/>
      <c r="AY213" s="44"/>
      <c r="AZ213" s="40"/>
      <c r="BA213" s="44"/>
      <c r="BB213" s="40"/>
      <c r="BC213" s="511"/>
      <c r="BD213" s="40"/>
      <c r="BE213" s="40"/>
      <c r="BF213" s="511"/>
      <c r="BG213" s="40"/>
      <c r="BH213" s="40"/>
      <c r="BI213" s="40"/>
      <c r="BJ213" s="40"/>
      <c r="BK213" s="622"/>
      <c r="BL213" s="40"/>
      <c r="BM213" s="40"/>
      <c r="BN213" s="511"/>
      <c r="BO213" s="40"/>
      <c r="BP213" s="40"/>
      <c r="BQ213" s="40"/>
      <c r="BR213" s="511"/>
      <c r="BS213" s="40"/>
      <c r="BT213" s="40"/>
      <c r="BU213" s="511"/>
      <c r="BV213" s="40"/>
      <c r="BW213" s="511"/>
      <c r="BX213" s="40"/>
      <c r="BZ213" s="511"/>
      <c r="CA213" s="40"/>
      <c r="CB213" s="40"/>
      <c r="CC213" s="40"/>
      <c r="CD213" s="40"/>
      <c r="CE213" s="509"/>
      <c r="CF213" s="40"/>
      <c r="CG213" s="511"/>
      <c r="CH213" s="40"/>
      <c r="CI213" s="44"/>
      <c r="CJ213" s="40"/>
      <c r="CK213" s="40"/>
      <c r="CL213" s="44"/>
      <c r="CM213" s="40"/>
      <c r="CN213" s="40"/>
      <c r="CO213" s="40"/>
      <c r="CP213" s="44"/>
      <c r="CQ213" s="40"/>
      <c r="CR213" s="40"/>
      <c r="CS213" s="40"/>
      <c r="CT213" s="40"/>
      <c r="CU213" s="40"/>
      <c r="CV213" s="40"/>
      <c r="CW213" s="40"/>
      <c r="CX213" s="44"/>
      <c r="CY213" s="40"/>
      <c r="CZ213" s="40"/>
      <c r="DA213" s="40"/>
      <c r="DB213" s="40"/>
      <c r="DC213" s="511"/>
      <c r="DD213" s="40"/>
      <c r="DE213" s="40"/>
      <c r="DF213" s="40"/>
      <c r="DG213" s="40"/>
      <c r="DH213" s="40"/>
      <c r="DI213" s="40"/>
      <c r="DJ213" s="40"/>
      <c r="DK213" s="40"/>
      <c r="DL213" s="40"/>
      <c r="DM213" s="40"/>
      <c r="DN213" s="40"/>
      <c r="DO213" s="511"/>
      <c r="DP213" s="40"/>
      <c r="DQ213" s="40"/>
      <c r="DR213" s="40"/>
      <c r="DS213" s="511"/>
      <c r="DT213" s="40"/>
      <c r="DU213" s="40"/>
      <c r="DV213" s="40"/>
      <c r="DW213" s="40"/>
      <c r="DX213" s="40"/>
      <c r="DY213" s="40"/>
      <c r="DZ213" s="40"/>
      <c r="EA213" s="509"/>
      <c r="EB213" s="40"/>
      <c r="EC213" s="511"/>
      <c r="ED213" s="44"/>
      <c r="EE213" s="40"/>
      <c r="EF213" s="40"/>
      <c r="EG213" s="40"/>
      <c r="EH213" s="40"/>
      <c r="EI213" s="44"/>
      <c r="EJ213" s="40"/>
      <c r="EK213" s="44"/>
      <c r="EL213" s="40"/>
      <c r="EM213" s="40"/>
      <c r="EN213" s="44"/>
      <c r="EO213" s="40"/>
      <c r="EP213" s="132"/>
      <c r="EQ213" s="40"/>
      <c r="ER213" s="40"/>
      <c r="ES213" s="40"/>
      <c r="ET213" s="40"/>
      <c r="EU213" s="40"/>
      <c r="EV213" s="40"/>
      <c r="EW213" s="511"/>
      <c r="EX213" s="44"/>
      <c r="EY213" s="40"/>
      <c r="EZ213" s="40"/>
      <c r="FA213" s="44"/>
      <c r="FB213" s="40"/>
      <c r="FC213" s="40"/>
      <c r="FD213" s="40"/>
      <c r="FE213" s="44"/>
      <c r="FF213" s="40"/>
      <c r="FG213" s="44"/>
      <c r="FH213" s="40"/>
      <c r="FI213" s="40"/>
      <c r="FJ213" s="44"/>
      <c r="FK213" s="40"/>
      <c r="FL213" s="40"/>
      <c r="FM213" s="40"/>
      <c r="FN213" s="605"/>
      <c r="FO213" s="40"/>
      <c r="FP213" s="511"/>
      <c r="FQ213" s="40"/>
      <c r="FR213" s="44"/>
      <c r="FS213" s="40"/>
      <c r="FT213" s="44"/>
      <c r="FU213" s="40"/>
      <c r="FV213" s="40"/>
      <c r="FW213" s="40"/>
      <c r="FX213" s="40"/>
      <c r="FY213" s="40"/>
      <c r="FZ213" s="44"/>
      <c r="GA213" s="40"/>
      <c r="GB213" s="511"/>
      <c r="GC213" s="40"/>
      <c r="GD213" s="40"/>
      <c r="GE213" s="40"/>
      <c r="GF213" s="511"/>
      <c r="GG213" s="40"/>
      <c r="GH213" s="509"/>
      <c r="GI213" s="40"/>
      <c r="GJ213" s="511"/>
      <c r="GK213" s="40"/>
      <c r="GL213" s="40"/>
      <c r="GM213" s="511"/>
      <c r="GN213" s="40"/>
      <c r="GO213" s="40"/>
      <c r="GP213" s="40"/>
      <c r="GQ213" s="40"/>
      <c r="GR213" s="40"/>
      <c r="GS213" s="509"/>
      <c r="GT213" s="40"/>
      <c r="GU213" s="511"/>
      <c r="GV213" s="44"/>
      <c r="GW213" s="40"/>
      <c r="GX213" s="40"/>
      <c r="GY213" s="44"/>
      <c r="GZ213" s="40"/>
      <c r="HA213" s="40"/>
      <c r="HB213" s="40"/>
      <c r="HC213" s="40"/>
      <c r="HD213" s="40"/>
      <c r="HE213" s="40"/>
      <c r="HF213" s="40"/>
      <c r="HG213" s="40"/>
      <c r="HH213" s="511"/>
      <c r="HI213" s="40"/>
      <c r="HJ213" s="40"/>
      <c r="HK213" s="40"/>
      <c r="HL213" s="40"/>
      <c r="HM213" s="40"/>
      <c r="HN213" s="40"/>
      <c r="HO213" s="511"/>
      <c r="HP213" s="44"/>
      <c r="HQ213" s="40"/>
      <c r="HR213" s="40"/>
      <c r="HS213" s="40"/>
      <c r="HT213" s="44"/>
      <c r="HU213" s="40"/>
      <c r="HV213" s="40"/>
      <c r="HW213" s="40"/>
      <c r="HX213" s="40"/>
      <c r="HY213" s="44"/>
      <c r="HZ213" s="40"/>
      <c r="IA213" s="509"/>
      <c r="IB213" s="511"/>
      <c r="IC213" s="40"/>
      <c r="ID213" s="40"/>
      <c r="IE213" s="40"/>
      <c r="IF213" s="40"/>
      <c r="IG213" s="40"/>
      <c r="IH213" s="40"/>
      <c r="II213" s="40"/>
      <c r="IJ213" s="40"/>
      <c r="IK213" s="509"/>
      <c r="IL213" s="511"/>
      <c r="IM213" s="40"/>
      <c r="IN213" s="40"/>
      <c r="IO213" s="40"/>
      <c r="IP213" s="40"/>
      <c r="IQ213" s="40"/>
      <c r="IR213" s="40"/>
      <c r="IS213" s="509"/>
      <c r="IT213" s="40"/>
      <c r="IU213" s="40"/>
      <c r="IV213" s="511"/>
      <c r="IW213" s="40"/>
      <c r="IX213" s="40"/>
      <c r="IY213" s="44"/>
      <c r="IZ213" s="40"/>
      <c r="JA213" s="40"/>
      <c r="JB213" s="44"/>
      <c r="JC213" s="40"/>
      <c r="JD213" s="40"/>
      <c r="JE213" s="40"/>
      <c r="JF213" s="44"/>
      <c r="JG213" s="40"/>
      <c r="JH213" s="511"/>
      <c r="JI213" s="40"/>
      <c r="JJ213" s="40"/>
      <c r="JK213" s="40"/>
      <c r="JL213" s="40"/>
      <c r="JM213" s="511"/>
      <c r="JN213" s="40"/>
      <c r="JO213" s="513"/>
      <c r="JP213" s="509"/>
      <c r="JQ213" s="511"/>
      <c r="JR213" s="436"/>
      <c r="JS213" s="40"/>
      <c r="JT213" s="40"/>
      <c r="JU213" s="40"/>
      <c r="JV213" s="40"/>
      <c r="JW213" s="40"/>
      <c r="JX213" s="40"/>
      <c r="JY213" s="40"/>
      <c r="JZ213" s="40"/>
      <c r="KA213" s="40"/>
      <c r="KB213" s="40"/>
      <c r="KC213" s="40"/>
      <c r="KD213" s="511"/>
      <c r="KE213" s="40"/>
      <c r="KF213" s="40"/>
      <c r="KG213" s="40"/>
      <c r="KH213" s="511"/>
      <c r="KI213" s="40"/>
      <c r="KJ213" s="40"/>
      <c r="KK213" s="40"/>
      <c r="KL213" s="40"/>
      <c r="KM213" s="511"/>
      <c r="KN213" s="40"/>
      <c r="KO213" s="40"/>
      <c r="KP213" s="40"/>
      <c r="KQ213" s="511"/>
      <c r="KR213" s="40"/>
      <c r="KS213" s="40"/>
      <c r="KT213" s="40"/>
      <c r="KU213" s="565"/>
      <c r="KV213" s="511"/>
      <c r="KW213" s="40"/>
      <c r="KX213" s="40"/>
      <c r="KY213" s="40"/>
      <c r="KZ213" s="40"/>
      <c r="LA213" s="40"/>
      <c r="LB213" s="511"/>
      <c r="LC213" s="40"/>
      <c r="LD213" s="40"/>
      <c r="LE213" s="40"/>
      <c r="LF213" s="44"/>
      <c r="LG213" s="40"/>
      <c r="LH213" s="40"/>
      <c r="LI213" s="40"/>
      <c r="LJ213" s="511"/>
      <c r="LK213" s="40"/>
      <c r="LL213" s="40"/>
      <c r="LM213" s="40"/>
      <c r="LN213" s="40"/>
      <c r="LO213" s="40"/>
      <c r="LP213" s="40"/>
      <c r="LQ213" s="40"/>
      <c r="LR213" s="40"/>
      <c r="LS213" s="40"/>
      <c r="LT213" s="40"/>
      <c r="LU213" s="40"/>
      <c r="LV213" s="40"/>
      <c r="LW213" s="40"/>
      <c r="LX213" s="40"/>
      <c r="LY213" s="511"/>
      <c r="LZ213" s="40"/>
      <c r="MA213" s="40"/>
      <c r="MB213" s="40"/>
      <c r="MC213" s="40"/>
      <c r="MD213" s="40"/>
      <c r="ME213" s="511"/>
      <c r="MF213" s="40"/>
      <c r="MG213" s="40"/>
      <c r="MH213" s="40"/>
      <c r="MI213" s="40"/>
      <c r="MJ213" s="511"/>
      <c r="MK213" s="40"/>
      <c r="ML213" s="40"/>
      <c r="MM213" s="40"/>
      <c r="MN213" s="40"/>
      <c r="MO213" s="40"/>
      <c r="MP213" s="40"/>
      <c r="MQ213" s="163"/>
      <c r="MR213" s="40"/>
      <c r="MS213" s="40"/>
      <c r="MT213" s="40"/>
      <c r="MU213" s="40"/>
      <c r="MV213" s="40"/>
      <c r="MW213" s="40"/>
      <c r="MX213" s="40"/>
      <c r="MY213" s="40"/>
      <c r="MZ213" s="40"/>
      <c r="NA213" s="34"/>
      <c r="NB213" s="34"/>
      <c r="NC213" s="34" t="s">
        <v>1241</v>
      </c>
      <c r="ND213" s="34"/>
    </row>
    <row r="214" spans="1:368">
      <c r="A214" s="1248">
        <v>173</v>
      </c>
      <c r="B214" s="95" t="s">
        <v>569</v>
      </c>
      <c r="C214" s="89">
        <v>2021</v>
      </c>
      <c r="D214" s="90"/>
      <c r="E214" s="90"/>
      <c r="F214" s="90"/>
      <c r="G214" s="91"/>
      <c r="H214" s="92"/>
      <c r="I214" s="93"/>
      <c r="J214" s="4"/>
      <c r="K214" s="96"/>
      <c r="L214" s="96"/>
      <c r="M214" s="4" t="s">
        <v>707</v>
      </c>
      <c r="N214" s="4"/>
      <c r="O214" s="4"/>
      <c r="P214" s="92"/>
      <c r="Q214" s="4"/>
      <c r="R214" s="90" t="s">
        <v>617</v>
      </c>
      <c r="S214" s="94"/>
      <c r="T214" s="94"/>
      <c r="U214" s="90"/>
      <c r="V214" s="153"/>
      <c r="W214" s="376"/>
      <c r="X214" s="508"/>
      <c r="Y214" s="40"/>
      <c r="AA214" s="40"/>
      <c r="AC214" s="40"/>
      <c r="AD214" s="549"/>
      <c r="AE214" s="40"/>
      <c r="AF214" s="40"/>
      <c r="AG214" s="40"/>
      <c r="AH214" s="40"/>
      <c r="AI214" s="277"/>
      <c r="AJ214" s="40"/>
      <c r="AK214" s="44"/>
      <c r="AL214" s="40"/>
      <c r="AM214" s="643"/>
      <c r="AN214" s="40"/>
      <c r="AO214" s="40"/>
      <c r="AP214" s="40"/>
      <c r="AQ214" s="40"/>
      <c r="AR214" s="40"/>
      <c r="AS214" s="40"/>
      <c r="AT214" s="40"/>
      <c r="AU214" s="40"/>
      <c r="AV214" s="40"/>
      <c r="AW214" s="40"/>
      <c r="AX214" s="40"/>
      <c r="AY214" s="44"/>
      <c r="AZ214" s="40"/>
      <c r="BA214" s="44"/>
      <c r="BB214" s="40"/>
      <c r="BC214" s="511"/>
      <c r="BD214" s="40"/>
      <c r="BE214" s="40"/>
      <c r="BF214" s="511"/>
      <c r="BG214" s="40"/>
      <c r="BH214" s="40"/>
      <c r="BI214" s="40"/>
      <c r="BJ214" s="40"/>
      <c r="BK214" s="622"/>
      <c r="BL214" s="40"/>
      <c r="BM214" s="40"/>
      <c r="BN214" s="511"/>
      <c r="BO214" s="40"/>
      <c r="BP214" s="40"/>
      <c r="BQ214" s="40"/>
      <c r="BR214" s="511"/>
      <c r="BS214" s="40"/>
      <c r="BT214" s="40"/>
      <c r="BU214" s="511"/>
      <c r="BV214" s="40"/>
      <c r="BW214" s="511"/>
      <c r="BX214" s="40"/>
      <c r="BZ214" s="511"/>
      <c r="CA214" s="40"/>
      <c r="CB214" s="40"/>
      <c r="CC214" s="40"/>
      <c r="CD214" s="40"/>
      <c r="CE214" s="509"/>
      <c r="CF214" s="40"/>
      <c r="CG214" s="511"/>
      <c r="CH214" s="40"/>
      <c r="CI214" s="44"/>
      <c r="CJ214" s="40"/>
      <c r="CK214" s="40"/>
      <c r="CL214" s="44"/>
      <c r="CM214" s="40"/>
      <c r="CN214" s="40"/>
      <c r="CO214" s="40"/>
      <c r="CP214" s="44"/>
      <c r="CQ214" s="40"/>
      <c r="CR214" s="40"/>
      <c r="CS214" s="40"/>
      <c r="CT214" s="40"/>
      <c r="CU214" s="40"/>
      <c r="CV214" s="40"/>
      <c r="CW214" s="40"/>
      <c r="CX214" s="44"/>
      <c r="CY214" s="40"/>
      <c r="CZ214" s="40"/>
      <c r="DA214" s="40"/>
      <c r="DB214" s="40"/>
      <c r="DC214" s="511"/>
      <c r="DD214" s="40"/>
      <c r="DE214" s="40"/>
      <c r="DF214" s="40"/>
      <c r="DG214" s="40"/>
      <c r="DH214" s="40"/>
      <c r="DI214" s="40"/>
      <c r="DJ214" s="40"/>
      <c r="DK214" s="40"/>
      <c r="DL214" s="40"/>
      <c r="DM214" s="40"/>
      <c r="DN214" s="40"/>
      <c r="DO214" s="511"/>
      <c r="DP214" s="40"/>
      <c r="DQ214" s="40"/>
      <c r="DR214" s="40"/>
      <c r="DS214" s="511"/>
      <c r="DT214" s="40"/>
      <c r="DU214" s="40"/>
      <c r="DV214" s="40"/>
      <c r="DW214" s="40"/>
      <c r="DX214" s="40"/>
      <c r="DY214" s="40"/>
      <c r="DZ214" s="40"/>
      <c r="EA214" s="509"/>
      <c r="EB214" s="40"/>
      <c r="EC214" s="511"/>
      <c r="ED214" s="44"/>
      <c r="EE214" s="40"/>
      <c r="EF214" s="40"/>
      <c r="EG214" s="40"/>
      <c r="EH214" s="40"/>
      <c r="EI214" s="44"/>
      <c r="EJ214" s="40"/>
      <c r="EK214" s="44"/>
      <c r="EL214" s="40"/>
      <c r="EM214" s="40"/>
      <c r="EN214" s="44"/>
      <c r="EO214" s="40"/>
      <c r="EP214" s="132"/>
      <c r="EQ214" s="40"/>
      <c r="ER214" s="40"/>
      <c r="ES214" s="40"/>
      <c r="ET214" s="40"/>
      <c r="EU214" s="40"/>
      <c r="EV214" s="40"/>
      <c r="EW214" s="511"/>
      <c r="EX214" s="44"/>
      <c r="EY214" s="40"/>
      <c r="EZ214" s="40"/>
      <c r="FA214" s="44"/>
      <c r="FB214" s="40"/>
      <c r="FC214" s="40"/>
      <c r="FD214" s="40"/>
      <c r="FE214" s="44"/>
      <c r="FF214" s="40"/>
      <c r="FG214" s="44"/>
      <c r="FH214" s="40"/>
      <c r="FI214" s="40"/>
      <c r="FJ214" s="44"/>
      <c r="FK214" s="40"/>
      <c r="FL214" s="40"/>
      <c r="FM214" s="40"/>
      <c r="FN214" s="605"/>
      <c r="FO214" s="40"/>
      <c r="FP214" s="511"/>
      <c r="FQ214" s="40"/>
      <c r="FR214" s="44"/>
      <c r="FS214" s="40"/>
      <c r="FT214" s="44"/>
      <c r="FU214" s="40"/>
      <c r="FV214" s="40"/>
      <c r="FW214" s="40"/>
      <c r="FX214" s="40"/>
      <c r="FY214" s="40"/>
      <c r="FZ214" s="44"/>
      <c r="GA214" s="40"/>
      <c r="GB214" s="511"/>
      <c r="GC214" s="40"/>
      <c r="GD214" s="40"/>
      <c r="GE214" s="40"/>
      <c r="GF214" s="511"/>
      <c r="GG214" s="40"/>
      <c r="GH214" s="509"/>
      <c r="GI214" s="40"/>
      <c r="GJ214" s="511"/>
      <c r="GK214" s="40"/>
      <c r="GL214" s="40"/>
      <c r="GM214" s="511"/>
      <c r="GN214" s="40"/>
      <c r="GO214" s="40"/>
      <c r="GP214" s="40"/>
      <c r="GQ214" s="40"/>
      <c r="GR214" s="40"/>
      <c r="GS214" s="509"/>
      <c r="GT214" s="40"/>
      <c r="GU214" s="511"/>
      <c r="GV214" s="44"/>
      <c r="GW214" s="40"/>
      <c r="GX214" s="40"/>
      <c r="GY214" s="44"/>
      <c r="GZ214" s="40"/>
      <c r="HA214" s="40"/>
      <c r="HB214" s="40"/>
      <c r="HC214" s="40"/>
      <c r="HD214" s="40"/>
      <c r="HE214" s="40"/>
      <c r="HF214" s="40"/>
      <c r="HG214" s="40"/>
      <c r="HH214" s="511"/>
      <c r="HI214" s="40"/>
      <c r="HJ214" s="40"/>
      <c r="HK214" s="40"/>
      <c r="HL214" s="40"/>
      <c r="HM214" s="40"/>
      <c r="HN214" s="40"/>
      <c r="HO214" s="511"/>
      <c r="HP214" s="44"/>
      <c r="HQ214" s="40"/>
      <c r="HR214" s="40"/>
      <c r="HS214" s="40"/>
      <c r="HT214" s="44"/>
      <c r="HU214" s="40"/>
      <c r="HV214" s="40"/>
      <c r="HW214" s="40"/>
      <c r="HX214" s="40"/>
      <c r="HY214" s="44"/>
      <c r="HZ214" s="40"/>
      <c r="IA214" s="509"/>
      <c r="IB214" s="511"/>
      <c r="IC214" s="40"/>
      <c r="ID214" s="40"/>
      <c r="IE214" s="40"/>
      <c r="IF214" s="40"/>
      <c r="IG214" s="40"/>
      <c r="IH214" s="40"/>
      <c r="II214" s="40"/>
      <c r="IJ214" s="40"/>
      <c r="IK214" s="509"/>
      <c r="IL214" s="511"/>
      <c r="IM214" s="40"/>
      <c r="IN214" s="40"/>
      <c r="IO214" s="40"/>
      <c r="IP214" s="40"/>
      <c r="IQ214" s="40"/>
      <c r="IR214" s="40"/>
      <c r="IS214" s="509"/>
      <c r="IT214" s="40"/>
      <c r="IU214" s="40"/>
      <c r="IV214" s="511"/>
      <c r="IW214" s="40"/>
      <c r="IX214" s="40"/>
      <c r="IY214" s="44"/>
      <c r="IZ214" s="40"/>
      <c r="JA214" s="40"/>
      <c r="JB214" s="44"/>
      <c r="JC214" s="40"/>
      <c r="JD214" s="40"/>
      <c r="JE214" s="40"/>
      <c r="JF214" s="44"/>
      <c r="JG214" s="40"/>
      <c r="JH214" s="511"/>
      <c r="JI214" s="40"/>
      <c r="JJ214" s="40"/>
      <c r="JK214" s="40"/>
      <c r="JL214" s="40"/>
      <c r="JM214" s="511"/>
      <c r="JN214" s="40"/>
      <c r="JO214" s="513"/>
      <c r="JP214" s="509"/>
      <c r="JQ214" s="511"/>
      <c r="JR214" s="436"/>
      <c r="JS214" s="40"/>
      <c r="JT214" s="40"/>
      <c r="JU214" s="40"/>
      <c r="JV214" s="40"/>
      <c r="JW214" s="40"/>
      <c r="JX214" s="40"/>
      <c r="JY214" s="40"/>
      <c r="JZ214" s="40"/>
      <c r="KA214" s="40"/>
      <c r="KB214" s="40"/>
      <c r="KC214" s="40"/>
      <c r="KD214" s="511"/>
      <c r="KE214" s="40"/>
      <c r="KF214" s="40"/>
      <c r="KG214" s="40"/>
      <c r="KH214" s="511"/>
      <c r="KI214" s="40"/>
      <c r="KJ214" s="40"/>
      <c r="KK214" s="40"/>
      <c r="KL214" s="40"/>
      <c r="KM214" s="511"/>
      <c r="KN214" s="40"/>
      <c r="KO214" s="40"/>
      <c r="KP214" s="40"/>
      <c r="KQ214" s="511"/>
      <c r="KR214" s="40"/>
      <c r="KS214" s="40"/>
      <c r="KT214" s="40"/>
      <c r="KU214" s="565"/>
      <c r="KV214" s="511"/>
      <c r="KW214" s="40"/>
      <c r="KX214" s="40"/>
      <c r="KY214" s="40"/>
      <c r="KZ214" s="40"/>
      <c r="LA214" s="40"/>
      <c r="LB214" s="511"/>
      <c r="LC214" s="40"/>
      <c r="LD214" s="40"/>
      <c r="LE214" s="40"/>
      <c r="LF214" s="44"/>
      <c r="LG214" s="40"/>
      <c r="LH214" s="40"/>
      <c r="LI214" s="40"/>
      <c r="LJ214" s="511"/>
      <c r="LK214" s="40"/>
      <c r="LL214" s="40"/>
      <c r="LM214" s="40"/>
      <c r="LN214" s="40"/>
      <c r="LO214" s="40"/>
      <c r="LP214" s="40"/>
      <c r="LQ214" s="40"/>
      <c r="LR214" s="40"/>
      <c r="LS214" s="40"/>
      <c r="LT214" s="40"/>
      <c r="LU214" s="40"/>
      <c r="LV214" s="40"/>
      <c r="LW214" s="40"/>
      <c r="LX214" s="40"/>
      <c r="LY214" s="511"/>
      <c r="LZ214" s="40"/>
      <c r="MA214" s="40"/>
      <c r="MB214" s="40"/>
      <c r="MC214" s="40"/>
      <c r="MD214" s="40"/>
      <c r="ME214" s="511"/>
      <c r="MF214" s="40"/>
      <c r="MG214" s="40"/>
      <c r="MH214" s="40"/>
      <c r="MI214" s="40"/>
      <c r="MJ214" s="511"/>
      <c r="MK214" s="40"/>
      <c r="ML214" s="40"/>
      <c r="MM214" s="40"/>
      <c r="MN214" s="40"/>
      <c r="MO214" s="40"/>
      <c r="MP214" s="40"/>
      <c r="MQ214" s="163"/>
      <c r="MR214" s="40"/>
      <c r="MS214" s="40"/>
      <c r="MT214" s="40"/>
      <c r="MU214" s="40"/>
      <c r="MV214" s="40"/>
      <c r="MW214" s="40"/>
      <c r="MX214" s="40"/>
      <c r="MY214" s="40"/>
      <c r="MZ214" s="40"/>
      <c r="NA214" s="34"/>
      <c r="NB214" s="34"/>
      <c r="NC214" s="34" t="s">
        <v>1242</v>
      </c>
      <c r="ND214" s="34"/>
    </row>
    <row r="215" spans="1:368">
      <c r="A215" s="1248">
        <v>174</v>
      </c>
      <c r="B215" s="95" t="s">
        <v>736</v>
      </c>
      <c r="C215" s="89">
        <v>2021</v>
      </c>
      <c r="D215" s="90" t="s">
        <v>558</v>
      </c>
      <c r="E215" s="90" t="s">
        <v>23</v>
      </c>
      <c r="F215" s="90" t="s">
        <v>550</v>
      </c>
      <c r="G215" s="91">
        <v>121</v>
      </c>
      <c r="H215" s="92">
        <v>0.61599999999999999</v>
      </c>
      <c r="I215" s="93" t="s">
        <v>296</v>
      </c>
      <c r="J215" s="4" t="s">
        <v>737</v>
      </c>
      <c r="K215" s="96" t="s">
        <v>132</v>
      </c>
      <c r="L215" s="96" t="s">
        <v>28</v>
      </c>
      <c r="M215" s="4"/>
      <c r="N215" s="4"/>
      <c r="O215" s="4"/>
      <c r="P215" s="92"/>
      <c r="Q215" s="4"/>
      <c r="R215" s="90" t="s">
        <v>617</v>
      </c>
      <c r="S215" s="94"/>
      <c r="T215" s="94"/>
      <c r="U215" s="90" t="s">
        <v>556</v>
      </c>
      <c r="V215" s="153"/>
      <c r="W215" s="376"/>
      <c r="X215" s="508"/>
      <c r="Y215" s="40"/>
      <c r="AA215" s="40"/>
      <c r="AC215" s="40"/>
      <c r="AD215" s="549"/>
      <c r="AE215" s="40"/>
      <c r="AF215" s="40"/>
      <c r="AG215" s="40"/>
      <c r="AH215" s="40"/>
      <c r="AI215" s="277"/>
      <c r="AJ215" s="40"/>
      <c r="AK215" s="44"/>
      <c r="AL215" s="40"/>
      <c r="AM215" s="643"/>
      <c r="AN215" s="40"/>
      <c r="AO215" s="40"/>
      <c r="AP215" s="40"/>
      <c r="AQ215" s="40"/>
      <c r="AR215" s="40"/>
      <c r="AS215" s="40"/>
      <c r="AT215" s="40"/>
      <c r="AU215" s="40"/>
      <c r="AV215" s="40"/>
      <c r="AW215" s="40"/>
      <c r="AX215" s="40"/>
      <c r="AY215" s="44"/>
      <c r="AZ215" s="40"/>
      <c r="BA215" s="44"/>
      <c r="BB215" s="40"/>
      <c r="BC215" s="511"/>
      <c r="BD215" s="40"/>
      <c r="BE215" s="40"/>
      <c r="BF215" s="511"/>
      <c r="BG215" s="40"/>
      <c r="BH215" s="40"/>
      <c r="BI215" s="40"/>
      <c r="BJ215" s="40"/>
      <c r="BK215" s="622"/>
      <c r="BL215" s="40"/>
      <c r="BM215" s="40"/>
      <c r="BN215" s="511"/>
      <c r="BO215" s="40"/>
      <c r="BP215" s="40"/>
      <c r="BQ215" s="40"/>
      <c r="BR215" s="511"/>
      <c r="BS215" s="40"/>
      <c r="BT215" s="40"/>
      <c r="BU215" s="511"/>
      <c r="BV215" s="40"/>
      <c r="BW215" s="511"/>
      <c r="BX215" s="40"/>
      <c r="BZ215" s="511"/>
      <c r="CA215" s="40"/>
      <c r="CB215" s="40"/>
      <c r="CC215" s="40"/>
      <c r="CD215" s="40"/>
      <c r="CE215" s="509"/>
      <c r="CF215" s="40"/>
      <c r="CG215" s="511"/>
      <c r="CH215" s="40"/>
      <c r="CI215" s="44"/>
      <c r="CJ215" s="40"/>
      <c r="CK215" s="40"/>
      <c r="CL215" s="44"/>
      <c r="CM215" s="40"/>
      <c r="CN215" s="40"/>
      <c r="CO215" s="40"/>
      <c r="CP215" s="44"/>
      <c r="CQ215" s="40"/>
      <c r="CR215" s="40"/>
      <c r="CS215" s="40"/>
      <c r="CT215" s="40"/>
      <c r="CU215" s="40"/>
      <c r="CV215" s="40"/>
      <c r="CW215" s="40"/>
      <c r="CX215" s="44"/>
      <c r="CY215" s="40"/>
      <c r="CZ215" s="40"/>
      <c r="DA215" s="40"/>
      <c r="DB215" s="40"/>
      <c r="DC215" s="511"/>
      <c r="DD215" s="40"/>
      <c r="DE215" s="40"/>
      <c r="DF215" s="40"/>
      <c r="DG215" s="40"/>
      <c r="DH215" s="40"/>
      <c r="DI215" s="40"/>
      <c r="DJ215" s="40"/>
      <c r="DK215" s="40"/>
      <c r="DL215" s="40"/>
      <c r="DM215" s="40"/>
      <c r="DN215" s="40"/>
      <c r="DO215" s="511"/>
      <c r="DP215" s="40"/>
      <c r="DQ215" s="40"/>
      <c r="DR215" s="40"/>
      <c r="DS215" s="511"/>
      <c r="DT215" s="40"/>
      <c r="DU215" s="40"/>
      <c r="DV215" s="40"/>
      <c r="DW215" s="40"/>
      <c r="DX215" s="40"/>
      <c r="DY215" s="40"/>
      <c r="DZ215" s="40"/>
      <c r="EA215" s="509"/>
      <c r="EB215" s="40"/>
      <c r="EC215" s="511"/>
      <c r="ED215" s="44"/>
      <c r="EE215" s="40"/>
      <c r="EF215" s="40"/>
      <c r="EG215" s="40"/>
      <c r="EH215" s="40"/>
      <c r="EI215" s="44"/>
      <c r="EJ215" s="40"/>
      <c r="EK215" s="44"/>
      <c r="EL215" s="40"/>
      <c r="EM215" s="40"/>
      <c r="EN215" s="44"/>
      <c r="EO215" s="40"/>
      <c r="EP215" s="132"/>
      <c r="EQ215" s="40"/>
      <c r="ER215" s="40"/>
      <c r="ES215" s="40"/>
      <c r="ET215" s="40"/>
      <c r="EU215" s="40"/>
      <c r="EV215" s="40"/>
      <c r="EW215" s="511"/>
      <c r="EX215" s="44"/>
      <c r="EY215" s="40"/>
      <c r="EZ215" s="40"/>
      <c r="FA215" s="44"/>
      <c r="FB215" s="40"/>
      <c r="FC215" s="40"/>
      <c r="FD215" s="40"/>
      <c r="FE215" s="44"/>
      <c r="FF215" s="40"/>
      <c r="FG215" s="44"/>
      <c r="FH215" s="40"/>
      <c r="FI215" s="40"/>
      <c r="FJ215" s="44"/>
      <c r="FK215" s="40"/>
      <c r="FL215" s="40"/>
      <c r="FM215" s="40"/>
      <c r="FN215" s="605"/>
      <c r="FO215" s="40"/>
      <c r="FP215" s="511"/>
      <c r="FQ215" s="40"/>
      <c r="FR215" s="44"/>
      <c r="FS215" s="40"/>
      <c r="FT215" s="44"/>
      <c r="FU215" s="40"/>
      <c r="FV215" s="40"/>
      <c r="FW215" s="40"/>
      <c r="FX215" s="40"/>
      <c r="FY215" s="40"/>
      <c r="FZ215" s="44"/>
      <c r="GA215" s="40"/>
      <c r="GB215" s="511"/>
      <c r="GC215" s="40"/>
      <c r="GD215" s="40"/>
      <c r="GE215" s="40"/>
      <c r="GF215" s="511"/>
      <c r="GG215" s="40"/>
      <c r="GH215" s="509"/>
      <c r="GI215" s="40"/>
      <c r="GJ215" s="511"/>
      <c r="GK215" s="40"/>
      <c r="GL215" s="40"/>
      <c r="GM215" s="511"/>
      <c r="GN215" s="40"/>
      <c r="GO215" s="40"/>
      <c r="GP215" s="40"/>
      <c r="GQ215" s="40"/>
      <c r="GR215" s="40"/>
      <c r="GS215" s="509"/>
      <c r="GT215" s="40"/>
      <c r="GU215" s="511"/>
      <c r="GV215" s="44"/>
      <c r="GW215" s="40"/>
      <c r="GX215" s="40"/>
      <c r="GY215" s="44"/>
      <c r="GZ215" s="40"/>
      <c r="HA215" s="40"/>
      <c r="HB215" s="40"/>
      <c r="HC215" s="40"/>
      <c r="HD215" s="40"/>
      <c r="HE215" s="40"/>
      <c r="HF215" s="40"/>
      <c r="HG215" s="40"/>
      <c r="HH215" s="511"/>
      <c r="HI215" s="40"/>
      <c r="HJ215" s="40"/>
      <c r="HK215" s="40"/>
      <c r="HL215" s="40"/>
      <c r="HM215" s="40"/>
      <c r="HN215" s="40"/>
      <c r="HO215" s="511"/>
      <c r="HP215" s="44"/>
      <c r="HQ215" s="40"/>
      <c r="HR215" s="40"/>
      <c r="HS215" s="40"/>
      <c r="HT215" s="44"/>
      <c r="HU215" s="40"/>
      <c r="HV215" s="40"/>
      <c r="HW215" s="40"/>
      <c r="HX215" s="40"/>
      <c r="HY215" s="44"/>
      <c r="HZ215" s="40"/>
      <c r="IA215" s="509"/>
      <c r="IB215" s="511"/>
      <c r="IC215" s="40"/>
      <c r="ID215" s="40"/>
      <c r="IE215" s="40"/>
      <c r="IF215" s="40"/>
      <c r="IG215" s="40"/>
      <c r="IH215" s="40"/>
      <c r="II215" s="40"/>
      <c r="IJ215" s="40"/>
      <c r="IK215" s="509"/>
      <c r="IL215" s="511"/>
      <c r="IM215" s="40"/>
      <c r="IN215" s="40"/>
      <c r="IO215" s="40"/>
      <c r="IP215" s="40"/>
      <c r="IQ215" s="40"/>
      <c r="IR215" s="40"/>
      <c r="IS215" s="509"/>
      <c r="IT215" s="40"/>
      <c r="IU215" s="40"/>
      <c r="IV215" s="511"/>
      <c r="IW215" s="40"/>
      <c r="IX215" s="40"/>
      <c r="IY215" s="44"/>
      <c r="IZ215" s="40"/>
      <c r="JA215" s="40"/>
      <c r="JB215" s="44"/>
      <c r="JC215" s="40"/>
      <c r="JD215" s="40"/>
      <c r="JE215" s="40"/>
      <c r="JF215" s="44"/>
      <c r="JG215" s="40"/>
      <c r="JH215" s="511"/>
      <c r="JI215" s="40"/>
      <c r="JJ215" s="40"/>
      <c r="JK215" s="40"/>
      <c r="JL215" s="40"/>
      <c r="JM215" s="511"/>
      <c r="JN215" s="40"/>
      <c r="JO215" s="513"/>
      <c r="JP215" s="509"/>
      <c r="JQ215" s="511"/>
      <c r="JR215" s="436"/>
      <c r="JS215" s="40"/>
      <c r="JT215" s="40"/>
      <c r="JU215" s="40"/>
      <c r="JV215" s="40"/>
      <c r="JW215" s="40"/>
      <c r="JX215" s="40"/>
      <c r="JY215" s="40"/>
      <c r="JZ215" s="40"/>
      <c r="KA215" s="40"/>
      <c r="KB215" s="40"/>
      <c r="KC215" s="40"/>
      <c r="KD215" s="511"/>
      <c r="KE215" s="40"/>
      <c r="KF215" s="40"/>
      <c r="KG215" s="40"/>
      <c r="KH215" s="511"/>
      <c r="KI215" s="40"/>
      <c r="KJ215" s="40"/>
      <c r="KK215" s="40"/>
      <c r="KL215" s="40"/>
      <c r="KM215" s="511"/>
      <c r="KN215" s="40"/>
      <c r="KO215" s="40"/>
      <c r="KP215" s="40"/>
      <c r="KQ215" s="511"/>
      <c r="KR215" s="40"/>
      <c r="KS215" s="40"/>
      <c r="KT215" s="40"/>
      <c r="KU215" s="565"/>
      <c r="KV215" s="511"/>
      <c r="KW215" s="40"/>
      <c r="KX215" s="40"/>
      <c r="KY215" s="40"/>
      <c r="KZ215" s="40"/>
      <c r="LA215" s="40"/>
      <c r="LB215" s="511"/>
      <c r="LC215" s="40"/>
      <c r="LD215" s="40"/>
      <c r="LE215" s="40"/>
      <c r="LF215" s="44"/>
      <c r="LG215" s="40"/>
      <c r="LH215" s="40"/>
      <c r="LI215" s="40"/>
      <c r="LJ215" s="511"/>
      <c r="LK215" s="40"/>
      <c r="LL215" s="40"/>
      <c r="LM215" s="40"/>
      <c r="LN215" s="40"/>
      <c r="LO215" s="40"/>
      <c r="LP215" s="40"/>
      <c r="LQ215" s="40"/>
      <c r="LR215" s="40"/>
      <c r="LS215" s="40"/>
      <c r="LT215" s="40"/>
      <c r="LU215" s="40"/>
      <c r="LV215" s="40"/>
      <c r="LW215" s="40"/>
      <c r="LX215" s="40"/>
      <c r="LY215" s="511"/>
      <c r="LZ215" s="40"/>
      <c r="MA215" s="40"/>
      <c r="MB215" s="40"/>
      <c r="MC215" s="40"/>
      <c r="MD215" s="40"/>
      <c r="ME215" s="511"/>
      <c r="MF215" s="40"/>
      <c r="MG215" s="40"/>
      <c r="MH215" s="40"/>
      <c r="MI215" s="40"/>
      <c r="MJ215" s="511"/>
      <c r="MK215" s="40"/>
      <c r="ML215" s="40"/>
      <c r="MM215" s="40"/>
      <c r="MN215" s="40"/>
      <c r="MO215" s="40"/>
      <c r="MP215" s="40"/>
      <c r="MQ215" s="163"/>
      <c r="MR215" s="40"/>
      <c r="MS215" s="40"/>
      <c r="MT215" s="40"/>
      <c r="MU215" s="40"/>
      <c r="MV215" s="40"/>
      <c r="MW215" s="40"/>
      <c r="MX215" s="40"/>
      <c r="MY215" s="40"/>
      <c r="MZ215" s="40"/>
      <c r="NA215" s="34"/>
      <c r="NB215" s="34"/>
      <c r="NC215" s="34" t="s">
        <v>1243</v>
      </c>
      <c r="ND215" s="34"/>
    </row>
    <row r="216" spans="1:368">
      <c r="A216" s="1248">
        <v>175</v>
      </c>
      <c r="B216" s="95" t="s">
        <v>738</v>
      </c>
      <c r="C216" s="89">
        <v>2021</v>
      </c>
      <c r="D216" s="90" t="s">
        <v>119</v>
      </c>
      <c r="E216" s="90" t="s">
        <v>23</v>
      </c>
      <c r="F216" s="90" t="s">
        <v>24</v>
      </c>
      <c r="G216" s="91">
        <v>224</v>
      </c>
      <c r="H216" s="92">
        <v>0.54</v>
      </c>
      <c r="I216" s="93" t="s">
        <v>296</v>
      </c>
      <c r="J216" s="4" t="s">
        <v>739</v>
      </c>
      <c r="K216" s="96" t="s">
        <v>105</v>
      </c>
      <c r="L216" s="96" t="s">
        <v>28</v>
      </c>
      <c r="M216" s="4" t="s">
        <v>740</v>
      </c>
      <c r="N216" s="4"/>
      <c r="O216" s="4"/>
      <c r="P216" s="92">
        <v>0.437</v>
      </c>
      <c r="Q216" s="4" t="s">
        <v>741</v>
      </c>
      <c r="R216" s="90" t="s">
        <v>617</v>
      </c>
      <c r="S216" s="94"/>
      <c r="T216" s="94"/>
      <c r="U216" s="90" t="s">
        <v>165</v>
      </c>
      <c r="V216" s="153"/>
      <c r="W216" s="376"/>
      <c r="X216" s="508"/>
      <c r="Y216" s="40"/>
      <c r="AA216" s="40"/>
      <c r="AC216" s="40"/>
      <c r="AD216" s="549"/>
      <c r="AE216" s="40"/>
      <c r="AF216" s="40"/>
      <c r="AG216" s="40"/>
      <c r="AH216" s="40"/>
      <c r="AI216" s="277"/>
      <c r="AJ216" s="40"/>
      <c r="AK216" s="44"/>
      <c r="AL216" s="40"/>
      <c r="AM216" s="643"/>
      <c r="AN216" s="40"/>
      <c r="AO216" s="40"/>
      <c r="AP216" s="40"/>
      <c r="AQ216" s="40"/>
      <c r="AR216" s="40"/>
      <c r="AS216" s="40"/>
      <c r="AT216" s="40"/>
      <c r="AU216" s="40"/>
      <c r="AV216" s="40"/>
      <c r="AW216" s="40"/>
      <c r="AX216" s="40"/>
      <c r="AY216" s="44"/>
      <c r="AZ216" s="40"/>
      <c r="BA216" s="44"/>
      <c r="BB216" s="40"/>
      <c r="BC216" s="511"/>
      <c r="BD216" s="40"/>
      <c r="BE216" s="40"/>
      <c r="BF216" s="511"/>
      <c r="BG216" s="40"/>
      <c r="BH216" s="40"/>
      <c r="BI216" s="40"/>
      <c r="BJ216" s="40"/>
      <c r="BK216" s="622"/>
      <c r="BL216" s="40"/>
      <c r="BM216" s="40"/>
      <c r="BN216" s="511"/>
      <c r="BO216" s="40"/>
      <c r="BP216" s="40"/>
      <c r="BQ216" s="40"/>
      <c r="BR216" s="511"/>
      <c r="BS216" s="40"/>
      <c r="BT216" s="40"/>
      <c r="BU216" s="511"/>
      <c r="BV216" s="40"/>
      <c r="BW216" s="511"/>
      <c r="BX216" s="40"/>
      <c r="BZ216" s="511"/>
      <c r="CA216" s="40"/>
      <c r="CB216" s="40"/>
      <c r="CC216" s="40"/>
      <c r="CD216" s="40"/>
      <c r="CE216" s="509"/>
      <c r="CF216" s="40"/>
      <c r="CG216" s="511"/>
      <c r="CH216" s="40"/>
      <c r="CI216" s="44"/>
      <c r="CJ216" s="40"/>
      <c r="CK216" s="40"/>
      <c r="CL216" s="44"/>
      <c r="CM216" s="40"/>
      <c r="CN216" s="40"/>
      <c r="CO216" s="40"/>
      <c r="CP216" s="44"/>
      <c r="CQ216" s="40"/>
      <c r="CR216" s="40"/>
      <c r="CS216" s="40"/>
      <c r="CT216" s="40"/>
      <c r="CU216" s="40"/>
      <c r="CV216" s="40"/>
      <c r="CW216" s="40"/>
      <c r="CX216" s="44"/>
      <c r="CY216" s="40"/>
      <c r="CZ216" s="40"/>
      <c r="DA216" s="40"/>
      <c r="DB216" s="40"/>
      <c r="DC216" s="511"/>
      <c r="DD216" s="40"/>
      <c r="DE216" s="40"/>
      <c r="DF216" s="40"/>
      <c r="DG216" s="40"/>
      <c r="DH216" s="40"/>
      <c r="DI216" s="40"/>
      <c r="DJ216" s="40"/>
      <c r="DK216" s="40"/>
      <c r="DL216" s="40"/>
      <c r="DM216" s="40"/>
      <c r="DN216" s="40"/>
      <c r="DO216" s="511"/>
      <c r="DP216" s="40"/>
      <c r="DQ216" s="40"/>
      <c r="DR216" s="40"/>
      <c r="DS216" s="511"/>
      <c r="DT216" s="40"/>
      <c r="DU216" s="40"/>
      <c r="DV216" s="40"/>
      <c r="DW216" s="40"/>
      <c r="DX216" s="40"/>
      <c r="DY216" s="40"/>
      <c r="DZ216" s="40"/>
      <c r="EA216" s="509"/>
      <c r="EB216" s="40"/>
      <c r="EC216" s="511"/>
      <c r="ED216" s="44"/>
      <c r="EE216" s="40"/>
      <c r="EF216" s="40"/>
      <c r="EG216" s="40"/>
      <c r="EH216" s="40"/>
      <c r="EI216" s="44"/>
      <c r="EJ216" s="40"/>
      <c r="EK216" s="44"/>
      <c r="EL216" s="40"/>
      <c r="EM216" s="40"/>
      <c r="EN216" s="44"/>
      <c r="EO216" s="40"/>
      <c r="EP216" s="132"/>
      <c r="EQ216" s="40"/>
      <c r="ER216" s="40"/>
      <c r="ES216" s="40"/>
      <c r="ET216" s="40"/>
      <c r="EU216" s="40"/>
      <c r="EV216" s="40"/>
      <c r="EW216" s="511"/>
      <c r="EX216" s="44"/>
      <c r="EY216" s="40"/>
      <c r="EZ216" s="40"/>
      <c r="FA216" s="44"/>
      <c r="FB216" s="40"/>
      <c r="FC216" s="40"/>
      <c r="FD216" s="40"/>
      <c r="FE216" s="44"/>
      <c r="FF216" s="40"/>
      <c r="FG216" s="44"/>
      <c r="FH216" s="40"/>
      <c r="FI216" s="40"/>
      <c r="FJ216" s="44"/>
      <c r="FK216" s="40"/>
      <c r="FL216" s="40"/>
      <c r="FM216" s="40"/>
      <c r="FN216" s="605"/>
      <c r="FO216" s="40"/>
      <c r="FP216" s="511"/>
      <c r="FQ216" s="40"/>
      <c r="FR216" s="44"/>
      <c r="FS216" s="40"/>
      <c r="FT216" s="44"/>
      <c r="FU216" s="40"/>
      <c r="FV216" s="40"/>
      <c r="FW216" s="40"/>
      <c r="FX216" s="40"/>
      <c r="FY216" s="40"/>
      <c r="FZ216" s="44"/>
      <c r="GA216" s="40"/>
      <c r="GB216" s="511"/>
      <c r="GC216" s="40"/>
      <c r="GD216" s="40"/>
      <c r="GE216" s="40"/>
      <c r="GF216" s="511"/>
      <c r="GG216" s="40"/>
      <c r="GH216" s="509"/>
      <c r="GI216" s="40"/>
      <c r="GJ216" s="511"/>
      <c r="GK216" s="40"/>
      <c r="GL216" s="40"/>
      <c r="GM216" s="511"/>
      <c r="GN216" s="40"/>
      <c r="GO216" s="40"/>
      <c r="GP216" s="40"/>
      <c r="GQ216" s="40"/>
      <c r="GR216" s="40"/>
      <c r="GS216" s="509"/>
      <c r="GT216" s="40"/>
      <c r="GU216" s="511"/>
      <c r="GV216" s="44"/>
      <c r="GW216" s="40"/>
      <c r="GX216" s="40"/>
      <c r="GY216" s="44"/>
      <c r="GZ216" s="40"/>
      <c r="HA216" s="40"/>
      <c r="HB216" s="40"/>
      <c r="HC216" s="40"/>
      <c r="HD216" s="40"/>
      <c r="HE216" s="40"/>
      <c r="HF216" s="40"/>
      <c r="HG216" s="40"/>
      <c r="HH216" s="511"/>
      <c r="HI216" s="40"/>
      <c r="HJ216" s="40"/>
      <c r="HK216" s="40"/>
      <c r="HL216" s="40"/>
      <c r="HM216" s="40"/>
      <c r="HN216" s="40"/>
      <c r="HO216" s="511"/>
      <c r="HP216" s="44"/>
      <c r="HQ216" s="40"/>
      <c r="HR216" s="40"/>
      <c r="HS216" s="40"/>
      <c r="HT216" s="44"/>
      <c r="HU216" s="40"/>
      <c r="HV216" s="40"/>
      <c r="HW216" s="40"/>
      <c r="HX216" s="40"/>
      <c r="HY216" s="44"/>
      <c r="HZ216" s="40"/>
      <c r="IA216" s="509"/>
      <c r="IB216" s="511"/>
      <c r="IC216" s="40"/>
      <c r="ID216" s="40"/>
      <c r="IE216" s="40"/>
      <c r="IF216" s="40"/>
      <c r="IG216" s="40"/>
      <c r="IH216" s="40"/>
      <c r="II216" s="40"/>
      <c r="IJ216" s="40"/>
      <c r="IK216" s="509"/>
      <c r="IL216" s="511"/>
      <c r="IM216" s="40"/>
      <c r="IN216" s="40"/>
      <c r="IO216" s="40"/>
      <c r="IP216" s="40"/>
      <c r="IQ216" s="40"/>
      <c r="IR216" s="40"/>
      <c r="IS216" s="509"/>
      <c r="IT216" s="40"/>
      <c r="IU216" s="40"/>
      <c r="IV216" s="511"/>
      <c r="IW216" s="40"/>
      <c r="IX216" s="40"/>
      <c r="IY216" s="44"/>
      <c r="IZ216" s="40"/>
      <c r="JA216" s="40"/>
      <c r="JB216" s="44"/>
      <c r="JC216" s="40"/>
      <c r="JD216" s="40"/>
      <c r="JE216" s="40"/>
      <c r="JF216" s="44"/>
      <c r="JG216" s="40"/>
      <c r="JH216" s="511"/>
      <c r="JI216" s="40"/>
      <c r="JJ216" s="40"/>
      <c r="JK216" s="40"/>
      <c r="JL216" s="40"/>
      <c r="JM216" s="511"/>
      <c r="JN216" s="40"/>
      <c r="JO216" s="513"/>
      <c r="JP216" s="509"/>
      <c r="JQ216" s="511"/>
      <c r="JR216" s="436"/>
      <c r="JS216" s="40"/>
      <c r="JT216" s="40"/>
      <c r="JU216" s="40"/>
      <c r="JV216" s="40"/>
      <c r="JW216" s="40"/>
      <c r="JX216" s="40"/>
      <c r="JY216" s="40"/>
      <c r="JZ216" s="40"/>
      <c r="KA216" s="40"/>
      <c r="KB216" s="40"/>
      <c r="KC216" s="40"/>
      <c r="KD216" s="511"/>
      <c r="KE216" s="40"/>
      <c r="KF216" s="40"/>
      <c r="KG216" s="40"/>
      <c r="KH216" s="511"/>
      <c r="KI216" s="40"/>
      <c r="KJ216" s="40"/>
      <c r="KK216" s="40"/>
      <c r="KL216" s="40"/>
      <c r="KM216" s="511"/>
      <c r="KN216" s="40"/>
      <c r="KO216" s="40"/>
      <c r="KP216" s="40"/>
      <c r="KQ216" s="511"/>
      <c r="KR216" s="40"/>
      <c r="KS216" s="40"/>
      <c r="KT216" s="40"/>
      <c r="KU216" s="565"/>
      <c r="KV216" s="511"/>
      <c r="KW216" s="40"/>
      <c r="KX216" s="40"/>
      <c r="KY216" s="40"/>
      <c r="KZ216" s="40"/>
      <c r="LA216" s="40"/>
      <c r="LB216" s="511"/>
      <c r="LC216" s="40"/>
      <c r="LD216" s="40"/>
      <c r="LE216" s="40"/>
      <c r="LF216" s="44"/>
      <c r="LG216" s="40"/>
      <c r="LH216" s="40"/>
      <c r="LI216" s="40"/>
      <c r="LJ216" s="511"/>
      <c r="LK216" s="40"/>
      <c r="LL216" s="40"/>
      <c r="LM216" s="40"/>
      <c r="LN216" s="40"/>
      <c r="LO216" s="40"/>
      <c r="LP216" s="40"/>
      <c r="LQ216" s="40"/>
      <c r="LR216" s="40"/>
      <c r="LS216" s="40"/>
      <c r="LT216" s="40"/>
      <c r="LU216" s="40"/>
      <c r="LV216" s="40"/>
      <c r="LW216" s="40"/>
      <c r="LX216" s="40"/>
      <c r="LY216" s="511"/>
      <c r="LZ216" s="40"/>
      <c r="MA216" s="40"/>
      <c r="MB216" s="40"/>
      <c r="MC216" s="40"/>
      <c r="MD216" s="40"/>
      <c r="ME216" s="511"/>
      <c r="MF216" s="40"/>
      <c r="MG216" s="40"/>
      <c r="MH216" s="40"/>
      <c r="MI216" s="40"/>
      <c r="MJ216" s="511"/>
      <c r="MK216" s="40"/>
      <c r="ML216" s="40"/>
      <c r="MM216" s="40"/>
      <c r="MN216" s="40"/>
      <c r="MO216" s="40"/>
      <c r="MP216" s="40"/>
      <c r="MQ216" s="163"/>
      <c r="MR216" s="40"/>
      <c r="MS216" s="40"/>
      <c r="MT216" s="40"/>
      <c r="MU216" s="40"/>
      <c r="MV216" s="40"/>
      <c r="MW216" s="40"/>
      <c r="MX216" s="40"/>
      <c r="MY216" s="40"/>
      <c r="MZ216" s="40"/>
      <c r="NA216" s="34"/>
      <c r="NB216" s="34"/>
      <c r="NC216" s="34" t="s">
        <v>1244</v>
      </c>
      <c r="ND216" s="34"/>
    </row>
    <row r="217" spans="1:368">
      <c r="A217" s="1248">
        <v>176</v>
      </c>
      <c r="B217" s="95" t="s">
        <v>412</v>
      </c>
      <c r="C217" s="89">
        <v>2021</v>
      </c>
      <c r="D217" s="90" t="s">
        <v>103</v>
      </c>
      <c r="E217" s="90" t="s">
        <v>23</v>
      </c>
      <c r="F217" s="90" t="s">
        <v>24</v>
      </c>
      <c r="G217" s="91">
        <v>168</v>
      </c>
      <c r="H217" s="92"/>
      <c r="I217" s="93"/>
      <c r="J217" s="4"/>
      <c r="K217" s="96"/>
      <c r="L217" s="96" t="s">
        <v>122</v>
      </c>
      <c r="M217" s="4">
        <v>1.5</v>
      </c>
      <c r="N217" s="4"/>
      <c r="O217" s="4"/>
      <c r="P217" s="92">
        <v>0</v>
      </c>
      <c r="Q217" s="4" t="s">
        <v>157</v>
      </c>
      <c r="R217" s="90" t="s">
        <v>617</v>
      </c>
      <c r="S217" s="94"/>
      <c r="T217" s="94"/>
      <c r="U217" s="90"/>
      <c r="V217" s="153"/>
      <c r="W217" s="376"/>
      <c r="X217" s="508"/>
      <c r="Y217" s="40"/>
      <c r="AA217" s="40"/>
      <c r="AC217" s="40"/>
      <c r="AD217" s="549"/>
      <c r="AE217" s="40"/>
      <c r="AF217" s="40"/>
      <c r="AG217" s="40"/>
      <c r="AH217" s="40"/>
      <c r="AI217" s="277"/>
      <c r="AJ217" s="40"/>
      <c r="AK217" s="44"/>
      <c r="AL217" s="40"/>
      <c r="AM217" s="643"/>
      <c r="AN217" s="40"/>
      <c r="AO217" s="40"/>
      <c r="AP217" s="40"/>
      <c r="AQ217" s="40"/>
      <c r="AR217" s="40"/>
      <c r="AS217" s="40"/>
      <c r="AT217" s="40"/>
      <c r="AU217" s="40"/>
      <c r="AV217" s="40"/>
      <c r="AW217" s="40"/>
      <c r="AX217" s="40"/>
      <c r="AY217" s="44"/>
      <c r="AZ217" s="40"/>
      <c r="BA217" s="44"/>
      <c r="BB217" s="40"/>
      <c r="BC217" s="511"/>
      <c r="BD217" s="40"/>
      <c r="BE217" s="40"/>
      <c r="BF217" s="511"/>
      <c r="BG217" s="40"/>
      <c r="BH217" s="40"/>
      <c r="BI217" s="40"/>
      <c r="BJ217" s="40"/>
      <c r="BK217" s="622"/>
      <c r="BL217" s="40"/>
      <c r="BM217" s="40"/>
      <c r="BN217" s="511"/>
      <c r="BO217" s="40"/>
      <c r="BP217" s="40"/>
      <c r="BQ217" s="40"/>
      <c r="BR217" s="511"/>
      <c r="BS217" s="40"/>
      <c r="BT217" s="40"/>
      <c r="BU217" s="511"/>
      <c r="BV217" s="40"/>
      <c r="BW217" s="511"/>
      <c r="BX217" s="40"/>
      <c r="BZ217" s="511"/>
      <c r="CA217" s="40"/>
      <c r="CB217" s="40"/>
      <c r="CC217" s="40"/>
      <c r="CD217" s="40"/>
      <c r="CE217" s="509"/>
      <c r="CF217" s="40"/>
      <c r="CG217" s="511"/>
      <c r="CH217" s="40"/>
      <c r="CI217" s="44"/>
      <c r="CJ217" s="40"/>
      <c r="CK217" s="40"/>
      <c r="CL217" s="44"/>
      <c r="CM217" s="40"/>
      <c r="CN217" s="40"/>
      <c r="CO217" s="40"/>
      <c r="CP217" s="44"/>
      <c r="CQ217" s="40"/>
      <c r="CR217" s="40"/>
      <c r="CS217" s="40"/>
      <c r="CT217" s="40"/>
      <c r="CU217" s="40"/>
      <c r="CV217" s="40"/>
      <c r="CW217" s="40"/>
      <c r="CX217" s="44"/>
      <c r="CY217" s="40"/>
      <c r="CZ217" s="40"/>
      <c r="DA217" s="40"/>
      <c r="DB217" s="40"/>
      <c r="DC217" s="511"/>
      <c r="DD217" s="40"/>
      <c r="DE217" s="40"/>
      <c r="DF217" s="40"/>
      <c r="DG217" s="40"/>
      <c r="DH217" s="40"/>
      <c r="DI217" s="40"/>
      <c r="DJ217" s="40"/>
      <c r="DK217" s="40"/>
      <c r="DL217" s="40"/>
      <c r="DM217" s="40"/>
      <c r="DN217" s="40"/>
      <c r="DO217" s="511"/>
      <c r="DP217" s="40"/>
      <c r="DQ217" s="40"/>
      <c r="DR217" s="40"/>
      <c r="DS217" s="511"/>
      <c r="DT217" s="40"/>
      <c r="DU217" s="40"/>
      <c r="DV217" s="40"/>
      <c r="DW217" s="40"/>
      <c r="DX217" s="40"/>
      <c r="DY217" s="40"/>
      <c r="DZ217" s="40"/>
      <c r="EA217" s="509"/>
      <c r="EB217" s="40"/>
      <c r="EC217" s="511"/>
      <c r="ED217" s="44"/>
      <c r="EE217" s="40"/>
      <c r="EF217" s="40"/>
      <c r="EG217" s="40"/>
      <c r="EH217" s="40"/>
      <c r="EI217" s="44"/>
      <c r="EJ217" s="40"/>
      <c r="EK217" s="44"/>
      <c r="EL217" s="40"/>
      <c r="EM217" s="40"/>
      <c r="EN217" s="44"/>
      <c r="EO217" s="40"/>
      <c r="EP217" s="132"/>
      <c r="EQ217" s="40"/>
      <c r="ER217" s="40"/>
      <c r="ES217" s="40"/>
      <c r="ET217" s="40"/>
      <c r="EU217" s="40"/>
      <c r="EV217" s="40"/>
      <c r="EW217" s="511"/>
      <c r="EX217" s="44"/>
      <c r="EY217" s="40"/>
      <c r="EZ217" s="40"/>
      <c r="FA217" s="44"/>
      <c r="FB217" s="40"/>
      <c r="FC217" s="40"/>
      <c r="FD217" s="40"/>
      <c r="FE217" s="44"/>
      <c r="FF217" s="40"/>
      <c r="FG217" s="44"/>
      <c r="FH217" s="40"/>
      <c r="FI217" s="40"/>
      <c r="FJ217" s="44"/>
      <c r="FK217" s="40"/>
      <c r="FL217" s="40"/>
      <c r="FM217" s="40"/>
      <c r="FN217" s="605"/>
      <c r="FO217" s="40"/>
      <c r="FP217" s="511"/>
      <c r="FQ217" s="40"/>
      <c r="FR217" s="44"/>
      <c r="FS217" s="40"/>
      <c r="FT217" s="44"/>
      <c r="FU217" s="40"/>
      <c r="FV217" s="40"/>
      <c r="FW217" s="40"/>
      <c r="FX217" s="40"/>
      <c r="FY217" s="40"/>
      <c r="FZ217" s="44"/>
      <c r="GA217" s="40"/>
      <c r="GB217" s="511"/>
      <c r="GC217" s="40"/>
      <c r="GD217" s="40"/>
      <c r="GE217" s="40"/>
      <c r="GF217" s="511"/>
      <c r="GG217" s="40"/>
      <c r="GH217" s="509"/>
      <c r="GI217" s="40"/>
      <c r="GJ217" s="511"/>
      <c r="GK217" s="40"/>
      <c r="GL217" s="40"/>
      <c r="GM217" s="511"/>
      <c r="GN217" s="40"/>
      <c r="GO217" s="40"/>
      <c r="GP217" s="40"/>
      <c r="GQ217" s="40"/>
      <c r="GR217" s="40"/>
      <c r="GS217" s="509"/>
      <c r="GT217" s="40"/>
      <c r="GU217" s="511"/>
      <c r="GV217" s="44"/>
      <c r="GW217" s="40"/>
      <c r="GX217" s="40"/>
      <c r="GY217" s="44"/>
      <c r="GZ217" s="40"/>
      <c r="HA217" s="40"/>
      <c r="HB217" s="40"/>
      <c r="HC217" s="40"/>
      <c r="HD217" s="40"/>
      <c r="HE217" s="40"/>
      <c r="HF217" s="40"/>
      <c r="HG217" s="40"/>
      <c r="HH217" s="511"/>
      <c r="HI217" s="40"/>
      <c r="HJ217" s="40"/>
      <c r="HK217" s="40"/>
      <c r="HL217" s="40"/>
      <c r="HM217" s="40"/>
      <c r="HN217" s="40"/>
      <c r="HO217" s="511"/>
      <c r="HP217" s="44"/>
      <c r="HQ217" s="40"/>
      <c r="HR217" s="40"/>
      <c r="HS217" s="40"/>
      <c r="HT217" s="44"/>
      <c r="HU217" s="40"/>
      <c r="HV217" s="40"/>
      <c r="HW217" s="40"/>
      <c r="HX217" s="40"/>
      <c r="HY217" s="44"/>
      <c r="HZ217" s="40"/>
      <c r="IA217" s="509"/>
      <c r="IB217" s="511"/>
      <c r="IC217" s="40"/>
      <c r="ID217" s="40"/>
      <c r="IE217" s="40"/>
      <c r="IF217" s="40"/>
      <c r="IG217" s="40"/>
      <c r="IH217" s="40"/>
      <c r="II217" s="40"/>
      <c r="IJ217" s="40"/>
      <c r="IK217" s="509"/>
      <c r="IL217" s="511"/>
      <c r="IM217" s="40"/>
      <c r="IN217" s="40"/>
      <c r="IO217" s="40"/>
      <c r="IP217" s="40"/>
      <c r="IQ217" s="40"/>
      <c r="IR217" s="40"/>
      <c r="IS217" s="509"/>
      <c r="IT217" s="40"/>
      <c r="IU217" s="40"/>
      <c r="IV217" s="511"/>
      <c r="IW217" s="40"/>
      <c r="IX217" s="40"/>
      <c r="IY217" s="44"/>
      <c r="IZ217" s="40"/>
      <c r="JA217" s="40"/>
      <c r="JB217" s="44"/>
      <c r="JC217" s="40"/>
      <c r="JD217" s="40"/>
      <c r="JE217" s="40"/>
      <c r="JF217" s="44"/>
      <c r="JG217" s="40"/>
      <c r="JH217" s="511"/>
      <c r="JI217" s="40"/>
      <c r="JJ217" s="40"/>
      <c r="JK217" s="40"/>
      <c r="JL217" s="40"/>
      <c r="JM217" s="511"/>
      <c r="JN217" s="40"/>
      <c r="JO217" s="513"/>
      <c r="JP217" s="509"/>
      <c r="JQ217" s="511"/>
      <c r="JR217" s="436"/>
      <c r="JS217" s="40"/>
      <c r="JT217" s="40"/>
      <c r="JU217" s="40"/>
      <c r="JV217" s="40"/>
      <c r="JW217" s="40"/>
      <c r="JX217" s="40"/>
      <c r="JY217" s="40"/>
      <c r="JZ217" s="40"/>
      <c r="KA217" s="40"/>
      <c r="KB217" s="40"/>
      <c r="KC217" s="40"/>
      <c r="KD217" s="511"/>
      <c r="KE217" s="40"/>
      <c r="KF217" s="40"/>
      <c r="KG217" s="40"/>
      <c r="KH217" s="511"/>
      <c r="KI217" s="40"/>
      <c r="KJ217" s="40"/>
      <c r="KK217" s="40"/>
      <c r="KL217" s="40"/>
      <c r="KM217" s="511"/>
      <c r="KN217" s="40"/>
      <c r="KO217" s="40"/>
      <c r="KP217" s="40"/>
      <c r="KQ217" s="511"/>
      <c r="KR217" s="40"/>
      <c r="KS217" s="40"/>
      <c r="KT217" s="40"/>
      <c r="KU217" s="565"/>
      <c r="KV217" s="511"/>
      <c r="KW217" s="40"/>
      <c r="KX217" s="40"/>
      <c r="KY217" s="40"/>
      <c r="KZ217" s="40"/>
      <c r="LA217" s="40"/>
      <c r="LB217" s="511"/>
      <c r="LC217" s="40"/>
      <c r="LD217" s="40"/>
      <c r="LE217" s="40"/>
      <c r="LF217" s="44"/>
      <c r="LG217" s="40"/>
      <c r="LH217" s="40"/>
      <c r="LI217" s="40"/>
      <c r="LJ217" s="511"/>
      <c r="LK217" s="40"/>
      <c r="LL217" s="40"/>
      <c r="LM217" s="40"/>
      <c r="LN217" s="40"/>
      <c r="LO217" s="40"/>
      <c r="LP217" s="40"/>
      <c r="LQ217" s="40"/>
      <c r="LR217" s="40"/>
      <c r="LS217" s="40"/>
      <c r="LT217" s="40"/>
      <c r="LU217" s="40"/>
      <c r="LV217" s="40"/>
      <c r="LW217" s="40"/>
      <c r="LX217" s="40"/>
      <c r="LY217" s="511"/>
      <c r="LZ217" s="40"/>
      <c r="MA217" s="40"/>
      <c r="MB217" s="40"/>
      <c r="MC217" s="40"/>
      <c r="MD217" s="40"/>
      <c r="ME217" s="511"/>
      <c r="MF217" s="40"/>
      <c r="MG217" s="40"/>
      <c r="MH217" s="40"/>
      <c r="MI217" s="40"/>
      <c r="MJ217" s="511"/>
      <c r="MK217" s="40"/>
      <c r="ML217" s="40"/>
      <c r="MM217" s="40"/>
      <c r="MN217" s="40"/>
      <c r="MO217" s="40"/>
      <c r="MP217" s="40"/>
      <c r="MQ217" s="163"/>
      <c r="MR217" s="40"/>
      <c r="MS217" s="40"/>
      <c r="MT217" s="40"/>
      <c r="MU217" s="40"/>
      <c r="MV217" s="40"/>
      <c r="MW217" s="40"/>
      <c r="MX217" s="40"/>
      <c r="MY217" s="40"/>
      <c r="MZ217" s="40"/>
      <c r="NA217" s="34"/>
      <c r="NB217" s="34"/>
      <c r="NC217" s="34" t="s">
        <v>1245</v>
      </c>
      <c r="ND217" s="34"/>
    </row>
    <row r="218" spans="1:368">
      <c r="A218" s="1248">
        <v>177</v>
      </c>
      <c r="B218" s="95" t="s">
        <v>742</v>
      </c>
      <c r="C218" s="89">
        <v>2022</v>
      </c>
      <c r="D218" s="90"/>
      <c r="E218" s="90"/>
      <c r="F218" s="90"/>
      <c r="G218" s="91"/>
      <c r="H218" s="92">
        <v>0.5</v>
      </c>
      <c r="I218" s="93"/>
      <c r="J218" s="4"/>
      <c r="K218" s="96"/>
      <c r="L218" s="96"/>
      <c r="M218" s="4" t="s">
        <v>743</v>
      </c>
      <c r="N218" s="4" t="s">
        <v>744</v>
      </c>
      <c r="O218" s="4" t="s">
        <v>745</v>
      </c>
      <c r="P218" s="92"/>
      <c r="Q218" s="4"/>
      <c r="R218" s="90" t="s">
        <v>617</v>
      </c>
      <c r="S218" s="94"/>
      <c r="T218" s="94"/>
      <c r="U218" s="90"/>
      <c r="V218" s="153"/>
      <c r="W218" s="376"/>
      <c r="X218" s="508"/>
      <c r="Y218" s="40"/>
      <c r="AA218" s="40"/>
      <c r="AC218" s="40"/>
      <c r="AD218" s="549"/>
      <c r="AE218" s="40"/>
      <c r="AF218" s="40"/>
      <c r="AG218" s="40"/>
      <c r="AH218" s="40"/>
      <c r="AI218" s="277"/>
      <c r="AJ218" s="40"/>
      <c r="AK218" s="44"/>
      <c r="AL218" s="40"/>
      <c r="AM218" s="643"/>
      <c r="AN218" s="40"/>
      <c r="AO218" s="40"/>
      <c r="AP218" s="40"/>
      <c r="AQ218" s="40"/>
      <c r="AR218" s="40"/>
      <c r="AS218" s="40"/>
      <c r="AT218" s="40"/>
      <c r="AU218" s="40"/>
      <c r="AV218" s="40"/>
      <c r="AW218" s="40"/>
      <c r="AX218" s="40"/>
      <c r="AY218" s="44"/>
      <c r="AZ218" s="40"/>
      <c r="BA218" s="44"/>
      <c r="BB218" s="40"/>
      <c r="BC218" s="511"/>
      <c r="BD218" s="40"/>
      <c r="BE218" s="40"/>
      <c r="BF218" s="511"/>
      <c r="BG218" s="40"/>
      <c r="BH218" s="40"/>
      <c r="BI218" s="40"/>
      <c r="BJ218" s="40"/>
      <c r="BK218" s="622"/>
      <c r="BL218" s="40"/>
      <c r="BM218" s="40"/>
      <c r="BN218" s="511"/>
      <c r="BO218" s="40"/>
      <c r="BP218" s="40"/>
      <c r="BQ218" s="40"/>
      <c r="BR218" s="511"/>
      <c r="BS218" s="40"/>
      <c r="BT218" s="40"/>
      <c r="BU218" s="511"/>
      <c r="BV218" s="40"/>
      <c r="BW218" s="511"/>
      <c r="BX218" s="40"/>
      <c r="BZ218" s="511"/>
      <c r="CA218" s="40"/>
      <c r="CB218" s="40"/>
      <c r="CC218" s="40"/>
      <c r="CD218" s="40"/>
      <c r="CE218" s="509"/>
      <c r="CF218" s="40"/>
      <c r="CG218" s="511"/>
      <c r="CH218" s="40"/>
      <c r="CI218" s="44"/>
      <c r="CJ218" s="40"/>
      <c r="CK218" s="40"/>
      <c r="CL218" s="44"/>
      <c r="CM218" s="40"/>
      <c r="CN218" s="40"/>
      <c r="CO218" s="40"/>
      <c r="CP218" s="44"/>
      <c r="CQ218" s="40"/>
      <c r="CR218" s="40"/>
      <c r="CS218" s="40"/>
      <c r="CT218" s="40"/>
      <c r="CU218" s="40"/>
      <c r="CV218" s="40"/>
      <c r="CW218" s="40"/>
      <c r="CX218" s="44"/>
      <c r="CY218" s="40"/>
      <c r="CZ218" s="40"/>
      <c r="DA218" s="40"/>
      <c r="DB218" s="40"/>
      <c r="DC218" s="511"/>
      <c r="DD218" s="40"/>
      <c r="DE218" s="40"/>
      <c r="DF218" s="40"/>
      <c r="DG218" s="40"/>
      <c r="DH218" s="40"/>
      <c r="DI218" s="40"/>
      <c r="DJ218" s="40"/>
      <c r="DK218" s="40"/>
      <c r="DL218" s="40"/>
      <c r="DM218" s="40"/>
      <c r="DN218" s="40"/>
      <c r="DO218" s="511"/>
      <c r="DP218" s="40"/>
      <c r="DQ218" s="40"/>
      <c r="DR218" s="40"/>
      <c r="DS218" s="511"/>
      <c r="DT218" s="40"/>
      <c r="DU218" s="40"/>
      <c r="DV218" s="40"/>
      <c r="DW218" s="40"/>
      <c r="DX218" s="40"/>
      <c r="DY218" s="40"/>
      <c r="DZ218" s="40"/>
      <c r="EA218" s="509"/>
      <c r="EB218" s="40"/>
      <c r="EC218" s="511"/>
      <c r="ED218" s="44"/>
      <c r="EE218" s="40"/>
      <c r="EF218" s="40"/>
      <c r="EG218" s="40"/>
      <c r="EH218" s="40"/>
      <c r="EI218" s="44"/>
      <c r="EJ218" s="40"/>
      <c r="EK218" s="44"/>
      <c r="EL218" s="40"/>
      <c r="EM218" s="40"/>
      <c r="EN218" s="44"/>
      <c r="EO218" s="40"/>
      <c r="EP218" s="132"/>
      <c r="EQ218" s="40"/>
      <c r="ER218" s="40"/>
      <c r="ES218" s="40"/>
      <c r="ET218" s="40"/>
      <c r="EU218" s="40"/>
      <c r="EV218" s="40"/>
      <c r="EW218" s="511"/>
      <c r="EX218" s="44"/>
      <c r="EY218" s="40"/>
      <c r="EZ218" s="40"/>
      <c r="FA218" s="44"/>
      <c r="FB218" s="40"/>
      <c r="FC218" s="40"/>
      <c r="FD218" s="40"/>
      <c r="FE218" s="44"/>
      <c r="FF218" s="40"/>
      <c r="FG218" s="44"/>
      <c r="FH218" s="40"/>
      <c r="FI218" s="40"/>
      <c r="FJ218" s="44"/>
      <c r="FK218" s="40"/>
      <c r="FL218" s="40"/>
      <c r="FM218" s="40"/>
      <c r="FN218" s="605"/>
      <c r="FO218" s="40"/>
      <c r="FP218" s="511"/>
      <c r="FQ218" s="40"/>
      <c r="FR218" s="44"/>
      <c r="FS218" s="40"/>
      <c r="FT218" s="44"/>
      <c r="FU218" s="40"/>
      <c r="FV218" s="40"/>
      <c r="FW218" s="40"/>
      <c r="FX218" s="40"/>
      <c r="FY218" s="40"/>
      <c r="FZ218" s="44"/>
      <c r="GA218" s="40"/>
      <c r="GB218" s="511"/>
      <c r="GC218" s="40"/>
      <c r="GD218" s="40"/>
      <c r="GE218" s="40"/>
      <c r="GF218" s="511"/>
      <c r="GG218" s="40"/>
      <c r="GH218" s="509"/>
      <c r="GI218" s="40"/>
      <c r="GJ218" s="511"/>
      <c r="GK218" s="40"/>
      <c r="GL218" s="40"/>
      <c r="GM218" s="511"/>
      <c r="GN218" s="40"/>
      <c r="GO218" s="40"/>
      <c r="GP218" s="40"/>
      <c r="GQ218" s="40"/>
      <c r="GR218" s="40"/>
      <c r="GS218" s="509"/>
      <c r="GT218" s="40"/>
      <c r="GU218" s="511"/>
      <c r="GV218" s="44"/>
      <c r="GW218" s="40"/>
      <c r="GX218" s="40"/>
      <c r="GY218" s="44"/>
      <c r="GZ218" s="40"/>
      <c r="HA218" s="40"/>
      <c r="HB218" s="40"/>
      <c r="HC218" s="40"/>
      <c r="HD218" s="40"/>
      <c r="HE218" s="40"/>
      <c r="HF218" s="40"/>
      <c r="HG218" s="40"/>
      <c r="HH218" s="511"/>
      <c r="HI218" s="40"/>
      <c r="HJ218" s="40"/>
      <c r="HK218" s="40"/>
      <c r="HL218" s="40"/>
      <c r="HM218" s="40"/>
      <c r="HN218" s="40"/>
      <c r="HO218" s="511"/>
      <c r="HP218" s="44"/>
      <c r="HQ218" s="40"/>
      <c r="HR218" s="40"/>
      <c r="HS218" s="40"/>
      <c r="HT218" s="44"/>
      <c r="HU218" s="40"/>
      <c r="HV218" s="40"/>
      <c r="HW218" s="40"/>
      <c r="HX218" s="40"/>
      <c r="HY218" s="44"/>
      <c r="HZ218" s="40"/>
      <c r="IA218" s="509"/>
      <c r="IB218" s="511"/>
      <c r="IC218" s="40"/>
      <c r="ID218" s="40"/>
      <c r="IE218" s="40"/>
      <c r="IF218" s="40"/>
      <c r="IG218" s="40"/>
      <c r="IH218" s="40"/>
      <c r="II218" s="40"/>
      <c r="IJ218" s="40"/>
      <c r="IK218" s="509"/>
      <c r="IL218" s="511"/>
      <c r="IM218" s="40"/>
      <c r="IN218" s="40"/>
      <c r="IO218" s="40"/>
      <c r="IP218" s="40"/>
      <c r="IQ218" s="40"/>
      <c r="IR218" s="40"/>
      <c r="IS218" s="509"/>
      <c r="IT218" s="40"/>
      <c r="IU218" s="40"/>
      <c r="IV218" s="511"/>
      <c r="IW218" s="40"/>
      <c r="IX218" s="40"/>
      <c r="IY218" s="44"/>
      <c r="IZ218" s="40"/>
      <c r="JA218" s="40"/>
      <c r="JB218" s="44"/>
      <c r="JC218" s="40"/>
      <c r="JD218" s="40"/>
      <c r="JE218" s="40"/>
      <c r="JF218" s="44"/>
      <c r="JG218" s="40"/>
      <c r="JH218" s="511"/>
      <c r="JI218" s="40"/>
      <c r="JJ218" s="40"/>
      <c r="JK218" s="40"/>
      <c r="JL218" s="40"/>
      <c r="JM218" s="511"/>
      <c r="JN218" s="40"/>
      <c r="JO218" s="513"/>
      <c r="JP218" s="509"/>
      <c r="JQ218" s="511"/>
      <c r="JR218" s="436"/>
      <c r="JS218" s="40"/>
      <c r="JT218" s="40"/>
      <c r="JU218" s="40"/>
      <c r="JV218" s="40"/>
      <c r="JW218" s="40"/>
      <c r="JX218" s="40"/>
      <c r="JY218" s="40"/>
      <c r="JZ218" s="40"/>
      <c r="KA218" s="40"/>
      <c r="KB218" s="40"/>
      <c r="KC218" s="40"/>
      <c r="KD218" s="511"/>
      <c r="KE218" s="40"/>
      <c r="KF218" s="40"/>
      <c r="KG218" s="40"/>
      <c r="KH218" s="511"/>
      <c r="KI218" s="40"/>
      <c r="KJ218" s="40"/>
      <c r="KK218" s="40"/>
      <c r="KL218" s="40"/>
      <c r="KM218" s="511"/>
      <c r="KN218" s="40"/>
      <c r="KO218" s="40"/>
      <c r="KP218" s="40"/>
      <c r="KQ218" s="511"/>
      <c r="KR218" s="40"/>
      <c r="KS218" s="40"/>
      <c r="KT218" s="40"/>
      <c r="KU218" s="565"/>
      <c r="KV218" s="511"/>
      <c r="KW218" s="40"/>
      <c r="KX218" s="40"/>
      <c r="KY218" s="40"/>
      <c r="KZ218" s="40"/>
      <c r="LA218" s="40"/>
      <c r="LB218" s="511"/>
      <c r="LC218" s="40"/>
      <c r="LD218" s="40"/>
      <c r="LE218" s="40"/>
      <c r="LF218" s="44"/>
      <c r="LG218" s="40"/>
      <c r="LH218" s="40"/>
      <c r="LI218" s="40"/>
      <c r="LJ218" s="511"/>
      <c r="LK218" s="40"/>
      <c r="LL218" s="40"/>
      <c r="LM218" s="40"/>
      <c r="LN218" s="40"/>
      <c r="LO218" s="40"/>
      <c r="LP218" s="40"/>
      <c r="LQ218" s="40"/>
      <c r="LR218" s="40"/>
      <c r="LS218" s="40"/>
      <c r="LT218" s="40"/>
      <c r="LU218" s="40"/>
      <c r="LV218" s="40"/>
      <c r="LW218" s="40"/>
      <c r="LX218" s="40"/>
      <c r="LY218" s="511"/>
      <c r="LZ218" s="40"/>
      <c r="MA218" s="40"/>
      <c r="MB218" s="40"/>
      <c r="MC218" s="40"/>
      <c r="MD218" s="40"/>
      <c r="ME218" s="511"/>
      <c r="MF218" s="40"/>
      <c r="MG218" s="40"/>
      <c r="MH218" s="40"/>
      <c r="MI218" s="40"/>
      <c r="MJ218" s="511"/>
      <c r="MK218" s="40"/>
      <c r="ML218" s="40"/>
      <c r="MM218" s="40"/>
      <c r="MN218" s="40"/>
      <c r="MO218" s="40"/>
      <c r="MP218" s="40"/>
      <c r="MQ218" s="163"/>
      <c r="MR218" s="40"/>
      <c r="MS218" s="40"/>
      <c r="MT218" s="40"/>
      <c r="MU218" s="40"/>
      <c r="MV218" s="40"/>
      <c r="MW218" s="40"/>
      <c r="MX218" s="40"/>
      <c r="MY218" s="40"/>
      <c r="MZ218" s="40"/>
      <c r="NA218" s="34"/>
      <c r="NB218" s="34"/>
      <c r="NC218" s="34" t="s">
        <v>1246</v>
      </c>
      <c r="ND218" s="34"/>
    </row>
    <row r="219" spans="1:368">
      <c r="A219" s="1248">
        <v>178</v>
      </c>
      <c r="B219" s="95" t="s">
        <v>431</v>
      </c>
      <c r="C219" s="89">
        <v>2022</v>
      </c>
      <c r="D219" s="90"/>
      <c r="E219" s="90"/>
      <c r="F219" s="90" t="s">
        <v>24</v>
      </c>
      <c r="G219" s="91">
        <v>86</v>
      </c>
      <c r="H219" s="92">
        <v>0.43</v>
      </c>
      <c r="I219" s="93" t="s">
        <v>39</v>
      </c>
      <c r="J219" s="4"/>
      <c r="K219" s="96"/>
      <c r="L219" s="96" t="s">
        <v>46</v>
      </c>
      <c r="M219" s="4" t="s">
        <v>746</v>
      </c>
      <c r="N219" s="4" t="s">
        <v>747</v>
      </c>
      <c r="O219" s="4" t="s">
        <v>748</v>
      </c>
      <c r="P219" s="92">
        <v>0.372</v>
      </c>
      <c r="Q219" s="4" t="s">
        <v>749</v>
      </c>
      <c r="R219" s="90" t="s">
        <v>617</v>
      </c>
      <c r="S219" s="94" t="s">
        <v>750</v>
      </c>
      <c r="T219" s="94"/>
      <c r="U219" s="90"/>
      <c r="V219" s="153"/>
      <c r="W219" s="376"/>
      <c r="X219" s="508"/>
      <c r="Y219" s="40"/>
      <c r="AA219" s="40"/>
      <c r="AC219" s="40"/>
      <c r="AD219" s="549"/>
      <c r="AE219" s="40"/>
      <c r="AF219" s="40"/>
      <c r="AG219" s="40"/>
      <c r="AH219" s="40"/>
      <c r="AI219" s="277"/>
      <c r="AJ219" s="40"/>
      <c r="AK219" s="44"/>
      <c r="AL219" s="40"/>
      <c r="AM219" s="643"/>
      <c r="AN219" s="40"/>
      <c r="AO219" s="40"/>
      <c r="AP219" s="40"/>
      <c r="AQ219" s="40"/>
      <c r="AR219" s="40"/>
      <c r="AS219" s="40"/>
      <c r="AT219" s="40"/>
      <c r="AU219" s="40"/>
      <c r="AV219" s="40"/>
      <c r="AW219" s="40"/>
      <c r="AX219" s="40"/>
      <c r="AY219" s="44"/>
      <c r="AZ219" s="40"/>
      <c r="BA219" s="44"/>
      <c r="BB219" s="40"/>
      <c r="BC219" s="511"/>
      <c r="BD219" s="40"/>
      <c r="BE219" s="40"/>
      <c r="BF219" s="511"/>
      <c r="BG219" s="40"/>
      <c r="BH219" s="40"/>
      <c r="BI219" s="40"/>
      <c r="BJ219" s="40"/>
      <c r="BK219" s="622"/>
      <c r="BL219" s="40"/>
      <c r="BM219" s="40"/>
      <c r="BN219" s="511"/>
      <c r="BO219" s="40"/>
      <c r="BP219" s="40"/>
      <c r="BQ219" s="40"/>
      <c r="BR219" s="511"/>
      <c r="BS219" s="40"/>
      <c r="BT219" s="40"/>
      <c r="BU219" s="511"/>
      <c r="BV219" s="40"/>
      <c r="BW219" s="511"/>
      <c r="BX219" s="40"/>
      <c r="BZ219" s="511"/>
      <c r="CA219" s="40"/>
      <c r="CB219" s="40"/>
      <c r="CC219" s="40"/>
      <c r="CD219" s="40"/>
      <c r="CE219" s="509"/>
      <c r="CF219" s="40"/>
      <c r="CG219" s="511"/>
      <c r="CH219" s="40"/>
      <c r="CI219" s="44"/>
      <c r="CJ219" s="40"/>
      <c r="CK219" s="40"/>
      <c r="CL219" s="44"/>
      <c r="CM219" s="40"/>
      <c r="CN219" s="40"/>
      <c r="CO219" s="40"/>
      <c r="CP219" s="44"/>
      <c r="CQ219" s="40"/>
      <c r="CR219" s="40"/>
      <c r="CS219" s="40"/>
      <c r="CT219" s="40"/>
      <c r="CU219" s="40"/>
      <c r="CV219" s="40"/>
      <c r="CW219" s="40"/>
      <c r="CX219" s="44"/>
      <c r="CY219" s="40"/>
      <c r="CZ219" s="40"/>
      <c r="DA219" s="40"/>
      <c r="DB219" s="40"/>
      <c r="DC219" s="511"/>
      <c r="DD219" s="40"/>
      <c r="DE219" s="40"/>
      <c r="DF219" s="40"/>
      <c r="DG219" s="40"/>
      <c r="DH219" s="40"/>
      <c r="DI219" s="40"/>
      <c r="DJ219" s="40"/>
      <c r="DK219" s="40"/>
      <c r="DL219" s="40"/>
      <c r="DM219" s="40"/>
      <c r="DN219" s="40"/>
      <c r="DO219" s="511"/>
      <c r="DP219" s="40"/>
      <c r="DQ219" s="40"/>
      <c r="DR219" s="40"/>
      <c r="DS219" s="511"/>
      <c r="DT219" s="40"/>
      <c r="DU219" s="40"/>
      <c r="DV219" s="40"/>
      <c r="DW219" s="40"/>
      <c r="DX219" s="40"/>
      <c r="DY219" s="40"/>
      <c r="DZ219" s="40"/>
      <c r="EA219" s="509"/>
      <c r="EB219" s="40"/>
      <c r="EC219" s="511"/>
      <c r="ED219" s="44"/>
      <c r="EE219" s="40"/>
      <c r="EF219" s="40"/>
      <c r="EG219" s="40"/>
      <c r="EH219" s="40"/>
      <c r="EI219" s="44"/>
      <c r="EJ219" s="40"/>
      <c r="EK219" s="44"/>
      <c r="EL219" s="40"/>
      <c r="EM219" s="40"/>
      <c r="EN219" s="44"/>
      <c r="EO219" s="40"/>
      <c r="EP219" s="132"/>
      <c r="EQ219" s="40"/>
      <c r="ER219" s="40"/>
      <c r="ES219" s="40"/>
      <c r="ET219" s="40"/>
      <c r="EU219" s="40"/>
      <c r="EV219" s="40"/>
      <c r="EW219" s="511"/>
      <c r="EX219" s="44"/>
      <c r="EY219" s="40"/>
      <c r="EZ219" s="40"/>
      <c r="FA219" s="44"/>
      <c r="FB219" s="40"/>
      <c r="FC219" s="40"/>
      <c r="FD219" s="40"/>
      <c r="FE219" s="44"/>
      <c r="FF219" s="40"/>
      <c r="FG219" s="44"/>
      <c r="FH219" s="40"/>
      <c r="FI219" s="40"/>
      <c r="FJ219" s="44"/>
      <c r="FK219" s="40"/>
      <c r="FL219" s="40"/>
      <c r="FM219" s="40"/>
      <c r="FN219" s="605"/>
      <c r="FO219" s="40"/>
      <c r="FP219" s="511"/>
      <c r="FQ219" s="40"/>
      <c r="FR219" s="44"/>
      <c r="FS219" s="40"/>
      <c r="FT219" s="44"/>
      <c r="FU219" s="40"/>
      <c r="FV219" s="40"/>
      <c r="FW219" s="40"/>
      <c r="FX219" s="40"/>
      <c r="FY219" s="40"/>
      <c r="FZ219" s="44"/>
      <c r="GA219" s="40"/>
      <c r="GB219" s="511"/>
      <c r="GC219" s="40"/>
      <c r="GD219" s="40"/>
      <c r="GE219" s="40"/>
      <c r="GF219" s="511"/>
      <c r="GG219" s="40"/>
      <c r="GH219" s="509"/>
      <c r="GI219" s="40"/>
      <c r="GJ219" s="511"/>
      <c r="GK219" s="40"/>
      <c r="GL219" s="40"/>
      <c r="GM219" s="511"/>
      <c r="GN219" s="40"/>
      <c r="GO219" s="40"/>
      <c r="GP219" s="40"/>
      <c r="GQ219" s="40"/>
      <c r="GR219" s="40"/>
      <c r="GS219" s="509"/>
      <c r="GT219" s="40"/>
      <c r="GU219" s="511"/>
      <c r="GV219" s="44"/>
      <c r="GW219" s="40"/>
      <c r="GX219" s="40"/>
      <c r="GY219" s="44"/>
      <c r="GZ219" s="40"/>
      <c r="HA219" s="40"/>
      <c r="HB219" s="40"/>
      <c r="HC219" s="40"/>
      <c r="HD219" s="40"/>
      <c r="HE219" s="40"/>
      <c r="HF219" s="40"/>
      <c r="HG219" s="40"/>
      <c r="HH219" s="511"/>
      <c r="HI219" s="40"/>
      <c r="HJ219" s="40"/>
      <c r="HK219" s="40"/>
      <c r="HL219" s="40"/>
      <c r="HM219" s="40"/>
      <c r="HN219" s="40"/>
      <c r="HO219" s="511"/>
      <c r="HP219" s="44"/>
      <c r="HQ219" s="40"/>
      <c r="HR219" s="40"/>
      <c r="HS219" s="40"/>
      <c r="HT219" s="44"/>
      <c r="HU219" s="40"/>
      <c r="HV219" s="40"/>
      <c r="HW219" s="40"/>
      <c r="HX219" s="40"/>
      <c r="HY219" s="44"/>
      <c r="HZ219" s="40"/>
      <c r="IA219" s="509"/>
      <c r="IB219" s="511"/>
      <c r="IC219" s="40"/>
      <c r="ID219" s="40"/>
      <c r="IE219" s="40"/>
      <c r="IF219" s="40"/>
      <c r="IG219" s="40"/>
      <c r="IH219" s="40"/>
      <c r="II219" s="40"/>
      <c r="IJ219" s="40"/>
      <c r="IK219" s="509"/>
      <c r="IL219" s="511"/>
      <c r="IM219" s="40"/>
      <c r="IN219" s="40"/>
      <c r="IO219" s="40"/>
      <c r="IP219" s="40"/>
      <c r="IQ219" s="40"/>
      <c r="IR219" s="40"/>
      <c r="IS219" s="509"/>
      <c r="IT219" s="40"/>
      <c r="IU219" s="40"/>
      <c r="IV219" s="511"/>
      <c r="IW219" s="40"/>
      <c r="IX219" s="40"/>
      <c r="IY219" s="44"/>
      <c r="IZ219" s="40"/>
      <c r="JA219" s="40"/>
      <c r="JB219" s="44"/>
      <c r="JC219" s="40"/>
      <c r="JD219" s="40"/>
      <c r="JE219" s="40"/>
      <c r="JF219" s="44"/>
      <c r="JG219" s="40"/>
      <c r="JH219" s="511"/>
      <c r="JI219" s="40"/>
      <c r="JJ219" s="40"/>
      <c r="JK219" s="40"/>
      <c r="JL219" s="40"/>
      <c r="JM219" s="511"/>
      <c r="JN219" s="40"/>
      <c r="JO219" s="513"/>
      <c r="JP219" s="509"/>
      <c r="JQ219" s="511"/>
      <c r="JR219" s="436"/>
      <c r="JS219" s="40"/>
      <c r="JT219" s="40"/>
      <c r="JU219" s="40"/>
      <c r="JV219" s="40"/>
      <c r="JW219" s="40"/>
      <c r="JX219" s="40"/>
      <c r="JY219" s="40"/>
      <c r="JZ219" s="40"/>
      <c r="KA219" s="40"/>
      <c r="KB219" s="40"/>
      <c r="KC219" s="40"/>
      <c r="KD219" s="511"/>
      <c r="KE219" s="40"/>
      <c r="KF219" s="40"/>
      <c r="KG219" s="40"/>
      <c r="KH219" s="511"/>
      <c r="KI219" s="40"/>
      <c r="KJ219" s="40"/>
      <c r="KK219" s="40"/>
      <c r="KL219" s="40"/>
      <c r="KM219" s="511"/>
      <c r="KN219" s="40"/>
      <c r="KO219" s="40"/>
      <c r="KP219" s="40"/>
      <c r="KQ219" s="511"/>
      <c r="KR219" s="40"/>
      <c r="KS219" s="40"/>
      <c r="KT219" s="40"/>
      <c r="KU219" s="565"/>
      <c r="KV219" s="511"/>
      <c r="KW219" s="40"/>
      <c r="KX219" s="40"/>
      <c r="KY219" s="40"/>
      <c r="KZ219" s="40"/>
      <c r="LA219" s="40"/>
      <c r="LB219" s="511"/>
      <c r="LC219" s="40"/>
      <c r="LD219" s="40"/>
      <c r="LE219" s="40"/>
      <c r="LF219" s="44"/>
      <c r="LG219" s="40"/>
      <c r="LH219" s="40"/>
      <c r="LI219" s="40"/>
      <c r="LJ219" s="511"/>
      <c r="LK219" s="40"/>
      <c r="LL219" s="40"/>
      <c r="LM219" s="40"/>
      <c r="LN219" s="40"/>
      <c r="LO219" s="40"/>
      <c r="LP219" s="40"/>
      <c r="LQ219" s="40"/>
      <c r="LR219" s="40"/>
      <c r="LS219" s="40"/>
      <c r="LT219" s="40"/>
      <c r="LU219" s="40"/>
      <c r="LV219" s="40"/>
      <c r="LW219" s="40"/>
      <c r="LX219" s="40"/>
      <c r="LY219" s="511"/>
      <c r="LZ219" s="40"/>
      <c r="MA219" s="40"/>
      <c r="MB219" s="40"/>
      <c r="MC219" s="40"/>
      <c r="MD219" s="40"/>
      <c r="ME219" s="511"/>
      <c r="MF219" s="40"/>
      <c r="MG219" s="40"/>
      <c r="MH219" s="40"/>
      <c r="MI219" s="40"/>
      <c r="MJ219" s="511"/>
      <c r="MK219" s="40"/>
      <c r="ML219" s="40"/>
      <c r="MM219" s="40"/>
      <c r="MN219" s="40"/>
      <c r="MO219" s="40"/>
      <c r="MP219" s="40"/>
      <c r="MQ219" s="163"/>
      <c r="MR219" s="40"/>
      <c r="MS219" s="40"/>
      <c r="MT219" s="40"/>
      <c r="MU219" s="40"/>
      <c r="MV219" s="40"/>
      <c r="MW219" s="40"/>
      <c r="MX219" s="40"/>
      <c r="MY219" s="40"/>
      <c r="MZ219" s="40"/>
      <c r="NA219" s="34"/>
      <c r="NB219" s="34"/>
      <c r="NC219" s="34" t="s">
        <v>1247</v>
      </c>
      <c r="ND219" s="34"/>
    </row>
    <row r="220" spans="1:368">
      <c r="A220" s="1248">
        <v>179</v>
      </c>
      <c r="B220" s="95" t="s">
        <v>708</v>
      </c>
      <c r="C220" s="89">
        <v>2022</v>
      </c>
      <c r="D220" s="90" t="s">
        <v>59</v>
      </c>
      <c r="E220" s="90" t="s">
        <v>167</v>
      </c>
      <c r="F220" s="90" t="s">
        <v>283</v>
      </c>
      <c r="G220" s="91">
        <v>423</v>
      </c>
      <c r="H220" s="92"/>
      <c r="I220" s="93"/>
      <c r="J220" s="4"/>
      <c r="K220" s="96"/>
      <c r="L220" s="96" t="s">
        <v>751</v>
      </c>
      <c r="M220" s="4"/>
      <c r="N220" s="4"/>
      <c r="O220" s="4"/>
      <c r="P220" s="92"/>
      <c r="Q220" s="4"/>
      <c r="R220" s="90" t="s">
        <v>617</v>
      </c>
      <c r="S220" s="94"/>
      <c r="T220" s="94"/>
      <c r="U220" s="90" t="s">
        <v>283</v>
      </c>
      <c r="V220" s="153"/>
      <c r="W220" s="376"/>
      <c r="X220" s="508"/>
      <c r="Y220" s="40"/>
      <c r="AA220" s="40"/>
      <c r="AC220" s="40"/>
      <c r="AD220" s="549"/>
      <c r="AE220" s="40"/>
      <c r="AF220" s="40"/>
      <c r="AG220" s="40"/>
      <c r="AH220" s="40"/>
      <c r="AI220" s="277"/>
      <c r="AJ220" s="40"/>
      <c r="AK220" s="44"/>
      <c r="AL220" s="40"/>
      <c r="AM220" s="643"/>
      <c r="AN220" s="40"/>
      <c r="AO220" s="40"/>
      <c r="AP220" s="40"/>
      <c r="AQ220" s="40"/>
      <c r="AR220" s="40"/>
      <c r="AS220" s="40"/>
      <c r="AT220" s="41"/>
      <c r="AU220" s="40"/>
      <c r="AV220" s="40"/>
      <c r="AW220" s="40"/>
      <c r="AX220" s="40"/>
      <c r="AY220" s="44"/>
      <c r="AZ220" s="40"/>
      <c r="BA220" s="44"/>
      <c r="BB220" s="40"/>
      <c r="BC220" s="511"/>
      <c r="BD220" s="40"/>
      <c r="BE220" s="40"/>
      <c r="BF220" s="511"/>
      <c r="BG220" s="40"/>
      <c r="BH220" s="40"/>
      <c r="BI220" s="40"/>
      <c r="BJ220" s="40"/>
      <c r="BK220" s="622"/>
      <c r="BL220" s="40"/>
      <c r="BM220" s="40"/>
      <c r="BN220" s="511"/>
      <c r="BO220" s="40"/>
      <c r="BP220" s="40"/>
      <c r="BQ220" s="40"/>
      <c r="BR220" s="511"/>
      <c r="BS220" s="40"/>
      <c r="BT220" s="40"/>
      <c r="BU220" s="511"/>
      <c r="BV220" s="40"/>
      <c r="BW220" s="511"/>
      <c r="BX220" s="40"/>
      <c r="BZ220" s="511"/>
      <c r="CA220" s="40"/>
      <c r="CB220" s="40"/>
      <c r="CC220" s="40"/>
      <c r="CD220" s="40"/>
      <c r="CE220" s="509"/>
      <c r="CF220" s="40"/>
      <c r="CG220" s="511"/>
      <c r="CH220" s="40"/>
      <c r="CI220" s="44"/>
      <c r="CJ220" s="40"/>
      <c r="CK220" s="40"/>
      <c r="CL220" s="44"/>
      <c r="CM220" s="40"/>
      <c r="CN220" s="40"/>
      <c r="CO220" s="40"/>
      <c r="CP220" s="44"/>
      <c r="CQ220" s="40"/>
      <c r="CR220" s="40"/>
      <c r="CS220" s="40"/>
      <c r="CT220" s="40"/>
      <c r="CU220" s="40"/>
      <c r="CV220" s="40"/>
      <c r="CW220" s="40"/>
      <c r="CX220" s="44"/>
      <c r="CY220" s="40"/>
      <c r="CZ220" s="40"/>
      <c r="DA220" s="40"/>
      <c r="DB220" s="40"/>
      <c r="DC220" s="511"/>
      <c r="DD220" s="40"/>
      <c r="DE220" s="40"/>
      <c r="DF220" s="40"/>
      <c r="DG220" s="40"/>
      <c r="DH220" s="40"/>
      <c r="DI220" s="40"/>
      <c r="DJ220" s="40"/>
      <c r="DK220" s="40"/>
      <c r="DL220" s="40"/>
      <c r="DM220" s="40"/>
      <c r="DN220" s="40"/>
      <c r="DO220" s="511"/>
      <c r="DP220" s="40"/>
      <c r="DQ220" s="40"/>
      <c r="DR220" s="40"/>
      <c r="DS220" s="511"/>
      <c r="DT220" s="40"/>
      <c r="DU220" s="40"/>
      <c r="DV220" s="40"/>
      <c r="DW220" s="40"/>
      <c r="DX220" s="40"/>
      <c r="DY220" s="40"/>
      <c r="DZ220" s="40"/>
      <c r="EA220" s="509"/>
      <c r="EB220" s="40"/>
      <c r="EC220" s="511"/>
      <c r="ED220" s="44"/>
      <c r="EE220" s="40"/>
      <c r="EF220" s="40"/>
      <c r="EG220" s="40"/>
      <c r="EH220" s="40"/>
      <c r="EI220" s="44"/>
      <c r="EJ220" s="40"/>
      <c r="EK220" s="44"/>
      <c r="EL220" s="40"/>
      <c r="EM220" s="40"/>
      <c r="EN220" s="44"/>
      <c r="EO220" s="40"/>
      <c r="EP220" s="132"/>
      <c r="EQ220" s="40"/>
      <c r="ER220" s="40"/>
      <c r="ES220" s="40"/>
      <c r="ET220" s="40"/>
      <c r="EU220" s="40"/>
      <c r="EV220" s="40"/>
      <c r="EW220" s="511"/>
      <c r="EX220" s="44"/>
      <c r="EY220" s="40"/>
      <c r="EZ220" s="40"/>
      <c r="FA220" s="44"/>
      <c r="FB220" s="40"/>
      <c r="FC220" s="40"/>
      <c r="FD220" s="40"/>
      <c r="FE220" s="44"/>
      <c r="FF220" s="40"/>
      <c r="FG220" s="44"/>
      <c r="FH220" s="40"/>
      <c r="FI220" s="40"/>
      <c r="FJ220" s="44"/>
      <c r="FK220" s="40"/>
      <c r="FL220" s="40"/>
      <c r="FM220" s="40"/>
      <c r="FN220" s="605"/>
      <c r="FO220" s="40"/>
      <c r="FP220" s="511"/>
      <c r="FQ220" s="40"/>
      <c r="FR220" s="44"/>
      <c r="FS220" s="40"/>
      <c r="FT220" s="44"/>
      <c r="FU220" s="40"/>
      <c r="FV220" s="40"/>
      <c r="FW220" s="40"/>
      <c r="FX220" s="40"/>
      <c r="FY220" s="40"/>
      <c r="FZ220" s="44"/>
      <c r="GA220" s="40"/>
      <c r="GB220" s="511"/>
      <c r="GC220" s="40"/>
      <c r="GD220" s="40"/>
      <c r="GE220" s="40"/>
      <c r="GF220" s="511"/>
      <c r="GG220" s="40"/>
      <c r="GH220" s="509"/>
      <c r="GI220" s="40"/>
      <c r="GJ220" s="511"/>
      <c r="GK220" s="40"/>
      <c r="GL220" s="40"/>
      <c r="GM220" s="511"/>
      <c r="GN220" s="40"/>
      <c r="GO220" s="40"/>
      <c r="GP220" s="40"/>
      <c r="GQ220" s="40"/>
      <c r="GR220" s="40"/>
      <c r="GS220" s="509"/>
      <c r="GT220" s="40"/>
      <c r="GU220" s="511"/>
      <c r="GV220" s="44"/>
      <c r="GW220" s="40"/>
      <c r="GX220" s="40"/>
      <c r="GY220" s="44"/>
      <c r="GZ220" s="40"/>
      <c r="HA220" s="40"/>
      <c r="HB220" s="40"/>
      <c r="HC220" s="40"/>
      <c r="HD220" s="40"/>
      <c r="HE220" s="40"/>
      <c r="HF220" s="40"/>
      <c r="HG220" s="40"/>
      <c r="HH220" s="511"/>
      <c r="HI220" s="40"/>
      <c r="HJ220" s="40"/>
      <c r="HK220" s="40"/>
      <c r="HL220" s="40"/>
      <c r="HM220" s="40"/>
      <c r="HN220" s="40"/>
      <c r="HO220" s="511"/>
      <c r="HP220" s="44"/>
      <c r="HQ220" s="40"/>
      <c r="HR220" s="40"/>
      <c r="HS220" s="40"/>
      <c r="HT220" s="44"/>
      <c r="HU220" s="40"/>
      <c r="HV220" s="40"/>
      <c r="HW220" s="40"/>
      <c r="HX220" s="40"/>
      <c r="HY220" s="44"/>
      <c r="HZ220" s="40"/>
      <c r="IA220" s="509"/>
      <c r="IB220" s="511"/>
      <c r="IC220" s="40"/>
      <c r="ID220" s="40"/>
      <c r="IE220" s="40"/>
      <c r="IF220" s="40"/>
      <c r="IG220" s="40"/>
      <c r="IH220" s="40"/>
      <c r="II220" s="40"/>
      <c r="IJ220" s="40"/>
      <c r="IK220" s="509"/>
      <c r="IL220" s="511"/>
      <c r="IM220" s="40"/>
      <c r="IN220" s="40"/>
      <c r="IO220" s="40"/>
      <c r="IP220" s="40"/>
      <c r="IQ220" s="40"/>
      <c r="IR220" s="40"/>
      <c r="IS220" s="509"/>
      <c r="IT220" s="40"/>
      <c r="IU220" s="40"/>
      <c r="IV220" s="511"/>
      <c r="IW220" s="40"/>
      <c r="IX220" s="40"/>
      <c r="IY220" s="44"/>
      <c r="IZ220" s="40"/>
      <c r="JA220" s="40"/>
      <c r="JB220" s="44"/>
      <c r="JC220" s="40"/>
      <c r="JD220" s="40"/>
      <c r="JE220" s="40"/>
      <c r="JF220" s="44"/>
      <c r="JG220" s="40"/>
      <c r="JH220" s="511"/>
      <c r="JI220" s="40"/>
      <c r="JJ220" s="40"/>
      <c r="JK220" s="40"/>
      <c r="JL220" s="40"/>
      <c r="JM220" s="511"/>
      <c r="JN220" s="40"/>
      <c r="JO220" s="513"/>
      <c r="JP220" s="509"/>
      <c r="JQ220" s="511"/>
      <c r="JR220" s="436"/>
      <c r="JS220" s="40"/>
      <c r="JT220" s="40"/>
      <c r="JU220" s="40"/>
      <c r="JV220" s="40"/>
      <c r="JW220" s="40"/>
      <c r="JX220" s="40"/>
      <c r="JY220" s="40"/>
      <c r="JZ220" s="40"/>
      <c r="KA220" s="40"/>
      <c r="KB220" s="40"/>
      <c r="KC220" s="40"/>
      <c r="KD220" s="511"/>
      <c r="KE220" s="40"/>
      <c r="KF220" s="40"/>
      <c r="KG220" s="40"/>
      <c r="KH220" s="511"/>
      <c r="KI220" s="40"/>
      <c r="KJ220" s="40"/>
      <c r="KK220" s="40"/>
      <c r="KL220" s="40"/>
      <c r="KM220" s="511"/>
      <c r="KN220" s="40"/>
      <c r="KO220" s="40"/>
      <c r="KP220" s="40"/>
      <c r="KQ220" s="511"/>
      <c r="KR220" s="40"/>
      <c r="KS220" s="40"/>
      <c r="KT220" s="40"/>
      <c r="KU220" s="565"/>
      <c r="KV220" s="511"/>
      <c r="KW220" s="40"/>
      <c r="KX220" s="40"/>
      <c r="KY220" s="40"/>
      <c r="KZ220" s="40"/>
      <c r="LA220" s="40"/>
      <c r="LB220" s="511"/>
      <c r="LC220" s="40"/>
      <c r="LD220" s="40"/>
      <c r="LE220" s="40"/>
      <c r="LF220" s="44"/>
      <c r="LG220" s="40"/>
      <c r="LH220" s="40"/>
      <c r="LI220" s="40"/>
      <c r="LJ220" s="511"/>
      <c r="LK220" s="40"/>
      <c r="LL220" s="40"/>
      <c r="LM220" s="40"/>
      <c r="LN220" s="40"/>
      <c r="LO220" s="40"/>
      <c r="LP220" s="40"/>
      <c r="LQ220" s="40"/>
      <c r="LR220" s="40"/>
      <c r="LS220" s="40"/>
      <c r="LT220" s="40"/>
      <c r="LU220" s="40"/>
      <c r="LV220" s="40"/>
      <c r="LW220" s="40"/>
      <c r="LX220" s="40"/>
      <c r="LY220" s="511"/>
      <c r="LZ220" s="40"/>
      <c r="MA220" s="40"/>
      <c r="MB220" s="40"/>
      <c r="MC220" s="40"/>
      <c r="MD220" s="40"/>
      <c r="ME220" s="511"/>
      <c r="MF220" s="40"/>
      <c r="MG220" s="40"/>
      <c r="MH220" s="40"/>
      <c r="MI220" s="40"/>
      <c r="MJ220" s="511"/>
      <c r="MK220" s="40"/>
      <c r="ML220" s="40"/>
      <c r="MM220" s="40"/>
      <c r="MN220" s="40"/>
      <c r="MO220" s="40"/>
      <c r="MP220" s="40"/>
      <c r="MQ220" s="163"/>
      <c r="MR220" s="40"/>
      <c r="MS220" s="40"/>
      <c r="MT220" s="40"/>
      <c r="MU220" s="40"/>
      <c r="MV220" s="40"/>
      <c r="MW220" s="40"/>
      <c r="MX220" s="40"/>
      <c r="MY220" s="40"/>
      <c r="MZ220" s="40"/>
      <c r="NA220" s="34"/>
      <c r="NB220" s="34"/>
      <c r="NC220" s="34" t="s">
        <v>1248</v>
      </c>
      <c r="ND220" s="34"/>
    </row>
    <row r="221" spans="1:368">
      <c r="A221" s="1248">
        <v>180</v>
      </c>
      <c r="B221" s="95" t="s">
        <v>752</v>
      </c>
      <c r="C221" s="89">
        <v>2022</v>
      </c>
      <c r="D221" s="90" t="s">
        <v>59</v>
      </c>
      <c r="E221" s="90" t="s">
        <v>167</v>
      </c>
      <c r="F221" s="90" t="s">
        <v>283</v>
      </c>
      <c r="G221" s="91">
        <v>486</v>
      </c>
      <c r="H221" s="92"/>
      <c r="I221" s="93"/>
      <c r="J221" s="4"/>
      <c r="K221" s="96" t="s">
        <v>132</v>
      </c>
      <c r="L221" s="96" t="s">
        <v>28</v>
      </c>
      <c r="M221" s="4"/>
      <c r="N221" s="4"/>
      <c r="O221" s="4">
        <v>21.3</v>
      </c>
      <c r="P221" s="92"/>
      <c r="Q221" s="4"/>
      <c r="R221" s="90" t="s">
        <v>617</v>
      </c>
      <c r="S221" s="94"/>
      <c r="T221" s="94"/>
      <c r="U221" s="90" t="s">
        <v>283</v>
      </c>
      <c r="V221" s="153"/>
      <c r="W221" s="376"/>
      <c r="X221" s="508"/>
      <c r="Y221" s="40"/>
      <c r="AA221" s="40"/>
      <c r="AC221" s="40"/>
      <c r="AD221" s="549"/>
      <c r="AE221" s="40"/>
      <c r="AF221" s="40"/>
      <c r="AG221" s="40"/>
      <c r="AH221" s="40"/>
      <c r="AI221" s="277"/>
      <c r="AJ221" s="40"/>
      <c r="AK221" s="44"/>
      <c r="AL221" s="40"/>
      <c r="AM221" s="643"/>
      <c r="AN221" s="40"/>
      <c r="AO221" s="40"/>
      <c r="AP221" s="40"/>
      <c r="AQ221" s="40"/>
      <c r="AR221" s="40"/>
      <c r="AS221" s="40"/>
      <c r="AT221" s="40"/>
      <c r="AU221" s="40"/>
      <c r="AV221" s="40"/>
      <c r="AW221" s="40"/>
      <c r="AX221" s="40"/>
      <c r="AY221" s="44"/>
      <c r="AZ221" s="40"/>
      <c r="BA221" s="44"/>
      <c r="BB221" s="40"/>
      <c r="BC221" s="511"/>
      <c r="BD221" s="40"/>
      <c r="BE221" s="40"/>
      <c r="BF221" s="511"/>
      <c r="BG221" s="40"/>
      <c r="BH221" s="40"/>
      <c r="BI221" s="40"/>
      <c r="BJ221" s="40"/>
      <c r="BK221" s="622"/>
      <c r="BL221" s="40"/>
      <c r="BM221" s="40"/>
      <c r="BN221" s="511"/>
      <c r="BO221" s="40"/>
      <c r="BP221" s="40"/>
      <c r="BQ221" s="40"/>
      <c r="BR221" s="511"/>
      <c r="BS221" s="40"/>
      <c r="BT221" s="40"/>
      <c r="BU221" s="511"/>
      <c r="BV221" s="40"/>
      <c r="BW221" s="511"/>
      <c r="BX221" s="40"/>
      <c r="BZ221" s="511"/>
      <c r="CA221" s="40"/>
      <c r="CB221" s="40"/>
      <c r="CC221" s="40"/>
      <c r="CD221" s="40"/>
      <c r="CE221" s="509"/>
      <c r="CF221" s="40"/>
      <c r="CG221" s="511"/>
      <c r="CH221" s="40"/>
      <c r="CI221" s="44"/>
      <c r="CJ221" s="40"/>
      <c r="CK221" s="40"/>
      <c r="CL221" s="44"/>
      <c r="CM221" s="40"/>
      <c r="CN221" s="40"/>
      <c r="CO221" s="40"/>
      <c r="CP221" s="44"/>
      <c r="CQ221" s="40"/>
      <c r="CR221" s="40"/>
      <c r="CS221" s="40"/>
      <c r="CT221" s="40"/>
      <c r="CU221" s="40"/>
      <c r="CV221" s="40"/>
      <c r="CW221" s="40"/>
      <c r="CX221" s="44"/>
      <c r="CY221" s="40"/>
      <c r="CZ221" s="40"/>
      <c r="DA221" s="40"/>
      <c r="DB221" s="40"/>
      <c r="DC221" s="511"/>
      <c r="DD221" s="40"/>
      <c r="DE221" s="40"/>
      <c r="DF221" s="40"/>
      <c r="DG221" s="40"/>
      <c r="DH221" s="40"/>
      <c r="DI221" s="40"/>
      <c r="DJ221" s="40"/>
      <c r="DK221" s="40"/>
      <c r="DL221" s="40"/>
      <c r="DM221" s="40"/>
      <c r="DN221" s="40"/>
      <c r="DO221" s="511"/>
      <c r="DP221" s="40"/>
      <c r="DQ221" s="40"/>
      <c r="DR221" s="40"/>
      <c r="DS221" s="511"/>
      <c r="DT221" s="40"/>
      <c r="DU221" s="40"/>
      <c r="DV221" s="40"/>
      <c r="DW221" s="40"/>
      <c r="DX221" s="40"/>
      <c r="DY221" s="40"/>
      <c r="DZ221" s="40"/>
      <c r="EA221" s="509"/>
      <c r="EB221" s="40"/>
      <c r="EC221" s="511"/>
      <c r="ED221" s="44"/>
      <c r="EE221" s="40"/>
      <c r="EF221" s="40"/>
      <c r="EG221" s="40"/>
      <c r="EH221" s="40"/>
      <c r="EI221" s="44"/>
      <c r="EJ221" s="40"/>
      <c r="EK221" s="44"/>
      <c r="EL221" s="40"/>
      <c r="EM221" s="40"/>
      <c r="EN221" s="44"/>
      <c r="EO221" s="40"/>
      <c r="EP221" s="132"/>
      <c r="EQ221" s="40"/>
      <c r="ER221" s="40"/>
      <c r="ES221" s="40"/>
      <c r="ET221" s="40"/>
      <c r="EU221" s="40"/>
      <c r="EV221" s="40"/>
      <c r="EW221" s="511"/>
      <c r="EX221" s="44"/>
      <c r="EY221" s="40"/>
      <c r="EZ221" s="40"/>
      <c r="FA221" s="44"/>
      <c r="FB221" s="40"/>
      <c r="FC221" s="40"/>
      <c r="FD221" s="40"/>
      <c r="FE221" s="44"/>
      <c r="FF221" s="40"/>
      <c r="FG221" s="44"/>
      <c r="FH221" s="40"/>
      <c r="FI221" s="40"/>
      <c r="FJ221" s="44"/>
      <c r="FK221" s="40"/>
      <c r="FL221" s="40"/>
      <c r="FM221" s="40"/>
      <c r="FN221" s="605"/>
      <c r="FO221" s="40"/>
      <c r="FP221" s="511"/>
      <c r="FQ221" s="40"/>
      <c r="FR221" s="44"/>
      <c r="FS221" s="40"/>
      <c r="FT221" s="44"/>
      <c r="FU221" s="40"/>
      <c r="FV221" s="40"/>
      <c r="FW221" s="40"/>
      <c r="FX221" s="40"/>
      <c r="FY221" s="40"/>
      <c r="FZ221" s="44"/>
      <c r="GA221" s="40"/>
      <c r="GB221" s="511"/>
      <c r="GC221" s="40"/>
      <c r="GD221" s="40"/>
      <c r="GE221" s="40"/>
      <c r="GF221" s="511"/>
      <c r="GG221" s="40"/>
      <c r="GH221" s="509"/>
      <c r="GI221" s="40"/>
      <c r="GJ221" s="511"/>
      <c r="GK221" s="40"/>
      <c r="GL221" s="40"/>
      <c r="GM221" s="511"/>
      <c r="GN221" s="40"/>
      <c r="GO221" s="40"/>
      <c r="GP221" s="40"/>
      <c r="GQ221" s="40"/>
      <c r="GR221" s="40"/>
      <c r="GS221" s="509"/>
      <c r="GT221" s="40"/>
      <c r="GU221" s="511"/>
      <c r="GV221" s="44"/>
      <c r="GW221" s="40"/>
      <c r="GX221" s="40"/>
      <c r="GY221" s="44"/>
      <c r="GZ221" s="40"/>
      <c r="HA221" s="40"/>
      <c r="HB221" s="40"/>
      <c r="HC221" s="40"/>
      <c r="HD221" s="40"/>
      <c r="HE221" s="40"/>
      <c r="HF221" s="40"/>
      <c r="HG221" s="40"/>
      <c r="HH221" s="511"/>
      <c r="HI221" s="40"/>
      <c r="HJ221" s="40"/>
      <c r="HK221" s="40"/>
      <c r="HL221" s="40"/>
      <c r="HM221" s="40"/>
      <c r="HN221" s="40"/>
      <c r="HO221" s="511"/>
      <c r="HP221" s="44"/>
      <c r="HQ221" s="40"/>
      <c r="HR221" s="40"/>
      <c r="HS221" s="40"/>
      <c r="HT221" s="44"/>
      <c r="HU221" s="40"/>
      <c r="HV221" s="40"/>
      <c r="HW221" s="40"/>
      <c r="HX221" s="40"/>
      <c r="HY221" s="44"/>
      <c r="HZ221" s="40"/>
      <c r="IA221" s="509"/>
      <c r="IB221" s="511"/>
      <c r="IC221" s="40"/>
      <c r="ID221" s="40"/>
      <c r="IE221" s="40"/>
      <c r="IF221" s="40"/>
      <c r="IG221" s="40"/>
      <c r="IH221" s="40"/>
      <c r="II221" s="40"/>
      <c r="IJ221" s="40"/>
      <c r="IK221" s="509"/>
      <c r="IL221" s="511"/>
      <c r="IM221" s="40"/>
      <c r="IN221" s="40"/>
      <c r="IO221" s="40"/>
      <c r="IP221" s="40"/>
      <c r="IQ221" s="40"/>
      <c r="IR221" s="40"/>
      <c r="IS221" s="509"/>
      <c r="IT221" s="40"/>
      <c r="IU221" s="40"/>
      <c r="IV221" s="511"/>
      <c r="IW221" s="40"/>
      <c r="IX221" s="40"/>
      <c r="IY221" s="44"/>
      <c r="IZ221" s="40"/>
      <c r="JA221" s="40"/>
      <c r="JB221" s="44"/>
      <c r="JC221" s="40"/>
      <c r="JD221" s="40"/>
      <c r="JE221" s="40"/>
      <c r="JF221" s="44"/>
      <c r="JG221" s="40"/>
      <c r="JH221" s="511"/>
      <c r="JI221" s="40"/>
      <c r="JJ221" s="40"/>
      <c r="JK221" s="40"/>
      <c r="JL221" s="40"/>
      <c r="JM221" s="511"/>
      <c r="JN221" s="40"/>
      <c r="JO221" s="513"/>
      <c r="JP221" s="509"/>
      <c r="JQ221" s="511"/>
      <c r="JR221" s="436"/>
      <c r="JS221" s="40"/>
      <c r="JT221" s="40"/>
      <c r="JU221" s="40"/>
      <c r="JV221" s="40"/>
      <c r="JW221" s="40"/>
      <c r="JX221" s="40"/>
      <c r="JY221" s="40"/>
      <c r="JZ221" s="40"/>
      <c r="KA221" s="40"/>
      <c r="KB221" s="40"/>
      <c r="KC221" s="40"/>
      <c r="KD221" s="511"/>
      <c r="KE221" s="40"/>
      <c r="KF221" s="40"/>
      <c r="KG221" s="40"/>
      <c r="KH221" s="511"/>
      <c r="KI221" s="40"/>
      <c r="KJ221" s="40"/>
      <c r="KK221" s="40"/>
      <c r="KL221" s="40"/>
      <c r="KM221" s="511"/>
      <c r="KN221" s="40"/>
      <c r="KO221" s="40"/>
      <c r="KP221" s="40"/>
      <c r="KQ221" s="511"/>
      <c r="KR221" s="40"/>
      <c r="KS221" s="40"/>
      <c r="KT221" s="40"/>
      <c r="KU221" s="565"/>
      <c r="KV221" s="511"/>
      <c r="KW221" s="40"/>
      <c r="KX221" s="40"/>
      <c r="KY221" s="40"/>
      <c r="KZ221" s="40"/>
      <c r="LA221" s="40"/>
      <c r="LB221" s="511"/>
      <c r="LC221" s="40"/>
      <c r="LD221" s="40"/>
      <c r="LE221" s="40"/>
      <c r="LF221" s="44"/>
      <c r="LG221" s="40"/>
      <c r="LH221" s="40"/>
      <c r="LI221" s="40"/>
      <c r="LJ221" s="511"/>
      <c r="LK221" s="40"/>
      <c r="LL221" s="40"/>
      <c r="LM221" s="40"/>
      <c r="LN221" s="40"/>
      <c r="LO221" s="40"/>
      <c r="LP221" s="40"/>
      <c r="LQ221" s="40"/>
      <c r="LR221" s="40"/>
      <c r="LS221" s="40"/>
      <c r="LT221" s="40"/>
      <c r="LU221" s="40"/>
      <c r="LV221" s="40"/>
      <c r="LW221" s="40"/>
      <c r="LX221" s="40"/>
      <c r="LY221" s="511"/>
      <c r="LZ221" s="40"/>
      <c r="MA221" s="40"/>
      <c r="MB221" s="40"/>
      <c r="MC221" s="40"/>
      <c r="MD221" s="40"/>
      <c r="ME221" s="511"/>
      <c r="MF221" s="40"/>
      <c r="MG221" s="40"/>
      <c r="MH221" s="40"/>
      <c r="MI221" s="40"/>
      <c r="MJ221" s="511"/>
      <c r="MK221" s="40"/>
      <c r="ML221" s="40"/>
      <c r="MM221" s="40"/>
      <c r="MN221" s="40"/>
      <c r="MO221" s="40"/>
      <c r="MP221" s="40"/>
      <c r="MQ221" s="163"/>
      <c r="MR221" s="40"/>
      <c r="MS221" s="40"/>
      <c r="MT221" s="40"/>
      <c r="MU221" s="40"/>
      <c r="MV221" s="40"/>
      <c r="MW221" s="40"/>
      <c r="MX221" s="40"/>
      <c r="MY221" s="40"/>
      <c r="MZ221" s="40"/>
      <c r="NA221" s="34"/>
      <c r="NB221" s="34"/>
      <c r="NC221" s="34" t="s">
        <v>1249</v>
      </c>
      <c r="ND221" s="34"/>
    </row>
    <row r="222" spans="1:368">
      <c r="A222" s="1248">
        <v>181</v>
      </c>
      <c r="B222" s="95" t="s">
        <v>491</v>
      </c>
      <c r="C222" s="89">
        <v>2022</v>
      </c>
      <c r="D222" s="90" t="s">
        <v>59</v>
      </c>
      <c r="E222" s="90" t="s">
        <v>167</v>
      </c>
      <c r="F222" s="90" t="s">
        <v>283</v>
      </c>
      <c r="G222" s="91">
        <v>423</v>
      </c>
      <c r="H222" s="92">
        <v>0.65</v>
      </c>
      <c r="I222" s="93"/>
      <c r="J222" s="4"/>
      <c r="K222" s="90"/>
      <c r="L222" s="96" t="s">
        <v>753</v>
      </c>
      <c r="M222" s="4"/>
      <c r="N222" s="4"/>
      <c r="O222" s="4"/>
      <c r="P222" s="92"/>
      <c r="Q222" s="4"/>
      <c r="R222" s="90" t="s">
        <v>617</v>
      </c>
      <c r="S222" s="94"/>
      <c r="T222" s="94"/>
      <c r="U222" s="90"/>
      <c r="V222" s="153"/>
      <c r="W222" s="376"/>
      <c r="X222" s="508"/>
      <c r="Y222" s="40"/>
      <c r="AA222" s="40"/>
      <c r="AC222" s="40"/>
      <c r="AD222" s="549"/>
      <c r="AE222" s="40"/>
      <c r="AF222" s="40"/>
      <c r="AG222" s="40"/>
      <c r="AH222" s="40"/>
      <c r="AI222" s="277"/>
      <c r="AJ222" s="40"/>
      <c r="AK222" s="44"/>
      <c r="AL222" s="40"/>
      <c r="AM222" s="643"/>
      <c r="AN222" s="40"/>
      <c r="AO222" s="40"/>
      <c r="AP222" s="40"/>
      <c r="AQ222" s="40"/>
      <c r="AR222" s="40"/>
      <c r="AS222" s="40"/>
      <c r="AT222" s="40"/>
      <c r="AU222" s="40"/>
      <c r="AV222" s="40"/>
      <c r="AW222" s="40"/>
      <c r="AX222" s="40"/>
      <c r="AY222" s="44"/>
      <c r="AZ222" s="40"/>
      <c r="BA222" s="44"/>
      <c r="BB222" s="40"/>
      <c r="BC222" s="511"/>
      <c r="BD222" s="40"/>
      <c r="BE222" s="40"/>
      <c r="BF222" s="511"/>
      <c r="BG222" s="40"/>
      <c r="BH222" s="40"/>
      <c r="BI222" s="40"/>
      <c r="BJ222" s="40"/>
      <c r="BK222" s="622"/>
      <c r="BL222" s="40"/>
      <c r="BM222" s="40"/>
      <c r="BN222" s="511"/>
      <c r="BO222" s="40"/>
      <c r="BP222" s="40"/>
      <c r="BQ222" s="40"/>
      <c r="BR222" s="511"/>
      <c r="BS222" s="40"/>
      <c r="BT222" s="40"/>
      <c r="BU222" s="511"/>
      <c r="BV222" s="40"/>
      <c r="BW222" s="511"/>
      <c r="BX222" s="40"/>
      <c r="BZ222" s="511"/>
      <c r="CA222" s="40"/>
      <c r="CB222" s="40"/>
      <c r="CC222" s="40"/>
      <c r="CD222" s="40"/>
      <c r="CE222" s="509"/>
      <c r="CF222" s="40"/>
      <c r="CG222" s="511"/>
      <c r="CH222" s="40"/>
      <c r="CI222" s="44"/>
      <c r="CJ222" s="40"/>
      <c r="CK222" s="40"/>
      <c r="CL222" s="44"/>
      <c r="CM222" s="40"/>
      <c r="CN222" s="40"/>
      <c r="CO222" s="40"/>
      <c r="CP222" s="44"/>
      <c r="CQ222" s="40"/>
      <c r="CR222" s="40"/>
      <c r="CS222" s="40"/>
      <c r="CT222" s="40"/>
      <c r="CU222" s="40"/>
      <c r="CV222" s="40"/>
      <c r="CW222" s="40"/>
      <c r="CX222" s="44"/>
      <c r="CY222" s="40"/>
      <c r="CZ222" s="40"/>
      <c r="DA222" s="40"/>
      <c r="DB222" s="40"/>
      <c r="DC222" s="511"/>
      <c r="DD222" s="40"/>
      <c r="DE222" s="40"/>
      <c r="DF222" s="40"/>
      <c r="DG222" s="40"/>
      <c r="DH222" s="40"/>
      <c r="DI222" s="40"/>
      <c r="DJ222" s="40"/>
      <c r="DK222" s="40"/>
      <c r="DL222" s="40"/>
      <c r="DM222" s="40"/>
      <c r="DN222" s="40"/>
      <c r="DO222" s="511"/>
      <c r="DP222" s="40"/>
      <c r="DQ222" s="40"/>
      <c r="DR222" s="40"/>
      <c r="DS222" s="511"/>
      <c r="DT222" s="40"/>
      <c r="DU222" s="40"/>
      <c r="DV222" s="40"/>
      <c r="DW222" s="40"/>
      <c r="DX222" s="40"/>
      <c r="DY222" s="40"/>
      <c r="DZ222" s="40"/>
      <c r="EA222" s="509"/>
      <c r="EB222" s="40"/>
      <c r="EC222" s="511"/>
      <c r="ED222" s="44"/>
      <c r="EE222" s="40"/>
      <c r="EF222" s="40"/>
      <c r="EG222" s="40"/>
      <c r="EH222" s="40"/>
      <c r="EI222" s="44"/>
      <c r="EJ222" s="40"/>
      <c r="EK222" s="44"/>
      <c r="EL222" s="40"/>
      <c r="EM222" s="40"/>
      <c r="EN222" s="44"/>
      <c r="EO222" s="40"/>
      <c r="EP222" s="132"/>
      <c r="EQ222" s="40"/>
      <c r="ER222" s="40"/>
      <c r="ES222" s="40"/>
      <c r="ET222" s="40"/>
      <c r="EU222" s="40"/>
      <c r="EV222" s="40"/>
      <c r="EW222" s="511"/>
      <c r="EX222" s="44"/>
      <c r="EY222" s="40"/>
      <c r="EZ222" s="40"/>
      <c r="FA222" s="44"/>
      <c r="FB222" s="40"/>
      <c r="FC222" s="40"/>
      <c r="FD222" s="40"/>
      <c r="FE222" s="44"/>
      <c r="FF222" s="40"/>
      <c r="FG222" s="44"/>
      <c r="FH222" s="40"/>
      <c r="FI222" s="40"/>
      <c r="FJ222" s="44"/>
      <c r="FK222" s="40"/>
      <c r="FL222" s="40"/>
      <c r="FM222" s="40"/>
      <c r="FN222" s="605"/>
      <c r="FO222" s="40"/>
      <c r="FP222" s="511"/>
      <c r="FQ222" s="40"/>
      <c r="FR222" s="44"/>
      <c r="FS222" s="40"/>
      <c r="FT222" s="44"/>
      <c r="FU222" s="40"/>
      <c r="FV222" s="40"/>
      <c r="FW222" s="40"/>
      <c r="FX222" s="40"/>
      <c r="FY222" s="40"/>
      <c r="FZ222" s="44"/>
      <c r="GA222" s="40"/>
      <c r="GB222" s="511"/>
      <c r="GC222" s="40"/>
      <c r="GD222" s="40"/>
      <c r="GE222" s="40"/>
      <c r="GF222" s="511"/>
      <c r="GG222" s="40"/>
      <c r="GH222" s="509"/>
      <c r="GI222" s="40"/>
      <c r="GJ222" s="511"/>
      <c r="GK222" s="40"/>
      <c r="GL222" s="40"/>
      <c r="GM222" s="511"/>
      <c r="GN222" s="40"/>
      <c r="GO222" s="40"/>
      <c r="GP222" s="40"/>
      <c r="GQ222" s="40"/>
      <c r="GR222" s="40"/>
      <c r="GS222" s="509"/>
      <c r="GT222" s="40"/>
      <c r="GU222" s="511"/>
      <c r="GV222" s="44"/>
      <c r="GW222" s="40"/>
      <c r="GX222" s="40"/>
      <c r="GY222" s="44"/>
      <c r="GZ222" s="40"/>
      <c r="HA222" s="40"/>
      <c r="HB222" s="40"/>
      <c r="HC222" s="40"/>
      <c r="HD222" s="40"/>
      <c r="HE222" s="40"/>
      <c r="HF222" s="40"/>
      <c r="HG222" s="40"/>
      <c r="HH222" s="511"/>
      <c r="HI222" s="40"/>
      <c r="HJ222" s="40"/>
      <c r="HK222" s="40"/>
      <c r="HL222" s="40"/>
      <c r="HM222" s="40"/>
      <c r="HN222" s="40"/>
      <c r="HO222" s="511"/>
      <c r="HP222" s="44"/>
      <c r="HQ222" s="40"/>
      <c r="HR222" s="40"/>
      <c r="HS222" s="40"/>
      <c r="HT222" s="44"/>
      <c r="HU222" s="40"/>
      <c r="HV222" s="40"/>
      <c r="HW222" s="40"/>
      <c r="HX222" s="40"/>
      <c r="HY222" s="44"/>
      <c r="HZ222" s="40"/>
      <c r="IA222" s="509"/>
      <c r="IB222" s="511"/>
      <c r="IC222" s="40"/>
      <c r="ID222" s="40"/>
      <c r="IE222" s="40"/>
      <c r="IF222" s="40"/>
      <c r="IG222" s="40"/>
      <c r="IH222" s="40"/>
      <c r="II222" s="40"/>
      <c r="IJ222" s="40"/>
      <c r="IK222" s="509"/>
      <c r="IL222" s="511"/>
      <c r="IM222" s="40"/>
      <c r="IN222" s="40"/>
      <c r="IO222" s="40"/>
      <c r="IP222" s="40"/>
      <c r="IQ222" s="40"/>
      <c r="IR222" s="40"/>
      <c r="IS222" s="509"/>
      <c r="IT222" s="40"/>
      <c r="IU222" s="40"/>
      <c r="IV222" s="511"/>
      <c r="IW222" s="40"/>
      <c r="IX222" s="40"/>
      <c r="IY222" s="44"/>
      <c r="IZ222" s="40"/>
      <c r="JA222" s="40"/>
      <c r="JB222" s="44"/>
      <c r="JC222" s="40"/>
      <c r="JD222" s="40"/>
      <c r="JE222" s="40"/>
      <c r="JF222" s="44"/>
      <c r="JG222" s="40"/>
      <c r="JH222" s="511"/>
      <c r="JI222" s="40"/>
      <c r="JJ222" s="40"/>
      <c r="JK222" s="40"/>
      <c r="JL222" s="40"/>
      <c r="JM222" s="511"/>
      <c r="JN222" s="40"/>
      <c r="JO222" s="513"/>
      <c r="JP222" s="509"/>
      <c r="JQ222" s="511"/>
      <c r="JR222" s="436"/>
      <c r="JS222" s="40"/>
      <c r="JT222" s="40"/>
      <c r="JU222" s="40"/>
      <c r="JV222" s="40"/>
      <c r="JW222" s="40"/>
      <c r="JX222" s="40"/>
      <c r="JY222" s="40"/>
      <c r="JZ222" s="40"/>
      <c r="KA222" s="40"/>
      <c r="KB222" s="40"/>
      <c r="KC222" s="40"/>
      <c r="KD222" s="511"/>
      <c r="KE222" s="40"/>
      <c r="KF222" s="40"/>
      <c r="KG222" s="40"/>
      <c r="KH222" s="511"/>
      <c r="KI222" s="40"/>
      <c r="KJ222" s="40"/>
      <c r="KK222" s="40"/>
      <c r="KL222" s="40"/>
      <c r="KM222" s="511"/>
      <c r="KN222" s="40"/>
      <c r="KO222" s="40"/>
      <c r="KP222" s="40"/>
      <c r="KQ222" s="511"/>
      <c r="KR222" s="40"/>
      <c r="KS222" s="40"/>
      <c r="KT222" s="40"/>
      <c r="KU222" s="565"/>
      <c r="KV222" s="511"/>
      <c r="KW222" s="40"/>
      <c r="KX222" s="40"/>
      <c r="KY222" s="40"/>
      <c r="KZ222" s="40"/>
      <c r="LA222" s="40"/>
      <c r="LB222" s="511"/>
      <c r="LC222" s="40"/>
      <c r="LD222" s="40"/>
      <c r="LE222" s="40"/>
      <c r="LF222" s="44"/>
      <c r="LG222" s="40"/>
      <c r="LH222" s="40"/>
      <c r="LI222" s="40"/>
      <c r="LJ222" s="511"/>
      <c r="LK222" s="40"/>
      <c r="LL222" s="40"/>
      <c r="LM222" s="40"/>
      <c r="LN222" s="40"/>
      <c r="LO222" s="40"/>
      <c r="LP222" s="40"/>
      <c r="LQ222" s="40"/>
      <c r="LR222" s="40"/>
      <c r="LS222" s="40"/>
      <c r="LT222" s="40"/>
      <c r="LU222" s="40"/>
      <c r="LV222" s="40"/>
      <c r="LW222" s="40"/>
      <c r="LX222" s="40"/>
      <c r="LY222" s="511"/>
      <c r="LZ222" s="40"/>
      <c r="MA222" s="40"/>
      <c r="MB222" s="40"/>
      <c r="MC222" s="40"/>
      <c r="MD222" s="40"/>
      <c r="ME222" s="511"/>
      <c r="MF222" s="40"/>
      <c r="MG222" s="40"/>
      <c r="MH222" s="40"/>
      <c r="MI222" s="40"/>
      <c r="MJ222" s="511"/>
      <c r="MK222" s="40"/>
      <c r="ML222" s="40"/>
      <c r="MM222" s="40"/>
      <c r="MN222" s="40"/>
      <c r="MO222" s="40"/>
      <c r="MP222" s="40"/>
      <c r="MQ222" s="163"/>
      <c r="MR222" s="40"/>
      <c r="MS222" s="40"/>
      <c r="MT222" s="40"/>
      <c r="MU222" s="40"/>
      <c r="MV222" s="40"/>
      <c r="MW222" s="40"/>
      <c r="MX222" s="40"/>
      <c r="MY222" s="40"/>
      <c r="MZ222" s="40"/>
      <c r="NA222" s="34"/>
      <c r="NB222" s="34"/>
      <c r="NC222" s="34" t="s">
        <v>1250</v>
      </c>
      <c r="ND222" s="34" t="s">
        <v>1251</v>
      </c>
    </row>
    <row r="223" spans="1:368">
      <c r="A223" s="1248">
        <v>182</v>
      </c>
      <c r="B223" s="95" t="s">
        <v>754</v>
      </c>
      <c r="C223" s="89">
        <v>2022</v>
      </c>
      <c r="D223" s="90"/>
      <c r="E223" s="90"/>
      <c r="F223" s="90"/>
      <c r="G223" s="91">
        <v>30</v>
      </c>
      <c r="H223" s="92"/>
      <c r="I223" s="93"/>
      <c r="J223" s="4"/>
      <c r="K223" s="96"/>
      <c r="L223" s="96"/>
      <c r="M223" s="4" t="s">
        <v>755</v>
      </c>
      <c r="N223" s="4"/>
      <c r="O223" s="4"/>
      <c r="P223" s="92"/>
      <c r="Q223" s="4"/>
      <c r="R223" s="90" t="s">
        <v>617</v>
      </c>
      <c r="S223" s="94" t="s">
        <v>756</v>
      </c>
      <c r="T223" s="94" t="s">
        <v>301</v>
      </c>
      <c r="U223" s="90" t="s">
        <v>89</v>
      </c>
      <c r="V223" s="153"/>
      <c r="W223" s="376"/>
      <c r="X223" s="508"/>
      <c r="Y223" s="40"/>
      <c r="AA223" s="40"/>
      <c r="AC223" s="40"/>
      <c r="AD223" s="549"/>
      <c r="AE223" s="40"/>
      <c r="AF223" s="40"/>
      <c r="AG223" s="40"/>
      <c r="AH223" s="40"/>
      <c r="AI223" s="277"/>
      <c r="AJ223" s="40"/>
      <c r="AK223" s="44"/>
      <c r="AL223" s="40"/>
      <c r="AM223" s="643"/>
      <c r="AN223" s="40"/>
      <c r="AO223" s="40"/>
      <c r="AP223" s="40"/>
      <c r="AQ223" s="40"/>
      <c r="AR223" s="40"/>
      <c r="AS223" s="40"/>
      <c r="AT223" s="40"/>
      <c r="AU223" s="40"/>
      <c r="AV223" s="40"/>
      <c r="AW223" s="40"/>
      <c r="AX223" s="40"/>
      <c r="AY223" s="44"/>
      <c r="AZ223" s="40"/>
      <c r="BA223" s="44"/>
      <c r="BB223" s="40"/>
      <c r="BC223" s="511"/>
      <c r="BD223" s="40"/>
      <c r="BE223" s="40"/>
      <c r="BF223" s="511"/>
      <c r="BG223" s="40"/>
      <c r="BH223" s="40"/>
      <c r="BI223" s="40"/>
      <c r="BJ223" s="40"/>
      <c r="BK223" s="622"/>
      <c r="BL223" s="40"/>
      <c r="BM223" s="40"/>
      <c r="BN223" s="511"/>
      <c r="BO223" s="40"/>
      <c r="BP223" s="40"/>
      <c r="BQ223" s="40"/>
      <c r="BR223" s="511"/>
      <c r="BS223" s="40"/>
      <c r="BT223" s="40"/>
      <c r="BU223" s="511"/>
      <c r="BV223" s="40"/>
      <c r="BW223" s="511"/>
      <c r="BX223" s="40"/>
      <c r="BZ223" s="511"/>
      <c r="CA223" s="40"/>
      <c r="CB223" s="40"/>
      <c r="CC223" s="40"/>
      <c r="CD223" s="40"/>
      <c r="CE223" s="509"/>
      <c r="CF223" s="40"/>
      <c r="CG223" s="511"/>
      <c r="CH223" s="40"/>
      <c r="CI223" s="44"/>
      <c r="CJ223" s="40"/>
      <c r="CK223" s="40"/>
      <c r="CL223" s="44"/>
      <c r="CM223" s="40"/>
      <c r="CN223" s="40"/>
      <c r="CO223" s="40"/>
      <c r="CP223" s="44"/>
      <c r="CQ223" s="40"/>
      <c r="CR223" s="40"/>
      <c r="CS223" s="40"/>
      <c r="CT223" s="40"/>
      <c r="CU223" s="40"/>
      <c r="CV223" s="40"/>
      <c r="CW223" s="40"/>
      <c r="CX223" s="44"/>
      <c r="CY223" s="40"/>
      <c r="CZ223" s="40"/>
      <c r="DA223" s="40"/>
      <c r="DB223" s="40"/>
      <c r="DC223" s="511"/>
      <c r="DD223" s="40"/>
      <c r="DE223" s="40"/>
      <c r="DF223" s="40"/>
      <c r="DG223" s="40"/>
      <c r="DH223" s="40"/>
      <c r="DI223" s="40"/>
      <c r="DJ223" s="40"/>
      <c r="DK223" s="40"/>
      <c r="DL223" s="40"/>
      <c r="DM223" s="40"/>
      <c r="DN223" s="40"/>
      <c r="DO223" s="511"/>
      <c r="DP223" s="40"/>
      <c r="DQ223" s="40"/>
      <c r="DR223" s="40"/>
      <c r="DS223" s="511"/>
      <c r="DT223" s="40"/>
      <c r="DU223" s="40"/>
      <c r="DV223" s="40"/>
      <c r="DW223" s="40"/>
      <c r="DX223" s="40"/>
      <c r="DY223" s="40"/>
      <c r="DZ223" s="40"/>
      <c r="EA223" s="509"/>
      <c r="EB223" s="40"/>
      <c r="EC223" s="511"/>
      <c r="ED223" s="44"/>
      <c r="EE223" s="40"/>
      <c r="EF223" s="40"/>
      <c r="EG223" s="40"/>
      <c r="EH223" s="40"/>
      <c r="EI223" s="44"/>
      <c r="EJ223" s="40"/>
      <c r="EK223" s="44"/>
      <c r="EL223" s="40"/>
      <c r="EM223" s="40"/>
      <c r="EN223" s="44"/>
      <c r="EO223" s="40"/>
      <c r="EP223" s="132"/>
      <c r="EQ223" s="40"/>
      <c r="ER223" s="40"/>
      <c r="ES223" s="40"/>
      <c r="ET223" s="40"/>
      <c r="EU223" s="40"/>
      <c r="EV223" s="40"/>
      <c r="EW223" s="511"/>
      <c r="EX223" s="44"/>
      <c r="EY223" s="40"/>
      <c r="EZ223" s="40"/>
      <c r="FA223" s="44"/>
      <c r="FB223" s="40"/>
      <c r="FC223" s="40"/>
      <c r="FD223" s="40"/>
      <c r="FE223" s="44"/>
      <c r="FF223" s="40"/>
      <c r="FG223" s="44"/>
      <c r="FH223" s="40"/>
      <c r="FI223" s="40"/>
      <c r="FJ223" s="44"/>
      <c r="FK223" s="40"/>
      <c r="FL223" s="40"/>
      <c r="FM223" s="40"/>
      <c r="FN223" s="605"/>
      <c r="FO223" s="40"/>
      <c r="FP223" s="511"/>
      <c r="FQ223" s="40"/>
      <c r="FR223" s="44"/>
      <c r="FS223" s="40"/>
      <c r="FT223" s="44"/>
      <c r="FU223" s="40"/>
      <c r="FV223" s="40"/>
      <c r="FW223" s="40"/>
      <c r="FX223" s="40"/>
      <c r="FY223" s="40"/>
      <c r="FZ223" s="44"/>
      <c r="GA223" s="40"/>
      <c r="GB223" s="511"/>
      <c r="GC223" s="40"/>
      <c r="GD223" s="40"/>
      <c r="GE223" s="40"/>
      <c r="GF223" s="511"/>
      <c r="GG223" s="40"/>
      <c r="GH223" s="509"/>
      <c r="GI223" s="40"/>
      <c r="GJ223" s="511"/>
      <c r="GK223" s="40"/>
      <c r="GL223" s="40"/>
      <c r="GM223" s="511"/>
      <c r="GN223" s="40"/>
      <c r="GO223" s="40"/>
      <c r="GP223" s="40"/>
      <c r="GQ223" s="40"/>
      <c r="GR223" s="40"/>
      <c r="GS223" s="509"/>
      <c r="GT223" s="40"/>
      <c r="GU223" s="511"/>
      <c r="GV223" s="44"/>
      <c r="GW223" s="40"/>
      <c r="GX223" s="40"/>
      <c r="GY223" s="44"/>
      <c r="GZ223" s="40"/>
      <c r="HA223" s="40"/>
      <c r="HB223" s="41"/>
      <c r="HC223" s="40"/>
      <c r="HD223" s="40"/>
      <c r="HE223" s="40"/>
      <c r="HF223" s="40"/>
      <c r="HG223" s="41" t="s">
        <v>627</v>
      </c>
      <c r="HH223" s="511"/>
      <c r="HI223" s="40"/>
      <c r="HJ223" s="40"/>
      <c r="HK223" s="40"/>
      <c r="HL223" s="40"/>
      <c r="HM223" s="40"/>
      <c r="HN223" s="40"/>
      <c r="HO223" s="511"/>
      <c r="HP223" s="44"/>
      <c r="HQ223" s="41">
        <v>40</v>
      </c>
      <c r="HR223" s="40"/>
      <c r="HS223" s="40"/>
      <c r="HT223" s="44"/>
      <c r="HU223" s="40"/>
      <c r="HV223" s="40"/>
      <c r="HW223" s="40"/>
      <c r="HX223" s="40"/>
      <c r="HY223" s="44"/>
      <c r="HZ223" s="40"/>
      <c r="IA223" s="509"/>
      <c r="IB223" s="511"/>
      <c r="IC223" s="40"/>
      <c r="ID223" s="40"/>
      <c r="IE223" s="40"/>
      <c r="IF223" s="40"/>
      <c r="IG223" s="40"/>
      <c r="IH223" s="40"/>
      <c r="II223" s="40"/>
      <c r="IJ223" s="40"/>
      <c r="IK223" s="509"/>
      <c r="IL223" s="511"/>
      <c r="IM223" s="40"/>
      <c r="IN223" s="40"/>
      <c r="IO223" s="40"/>
      <c r="IP223" s="40"/>
      <c r="IQ223" s="40"/>
      <c r="IR223" s="40"/>
      <c r="IS223" s="509"/>
      <c r="IT223" s="40"/>
      <c r="IU223" s="40"/>
      <c r="IV223" s="511"/>
      <c r="IW223" s="40"/>
      <c r="IX223" s="40"/>
      <c r="IY223" s="44"/>
      <c r="IZ223" s="40"/>
      <c r="JA223" s="40"/>
      <c r="JB223" s="44"/>
      <c r="JC223" s="40"/>
      <c r="JD223" s="40"/>
      <c r="JE223" s="40"/>
      <c r="JF223" s="44"/>
      <c r="JG223" s="40"/>
      <c r="JH223" s="511"/>
      <c r="JI223" s="40"/>
      <c r="JJ223" s="40"/>
      <c r="JK223" s="40"/>
      <c r="JL223" s="40"/>
      <c r="JM223" s="511"/>
      <c r="JN223" s="40"/>
      <c r="JO223" s="513"/>
      <c r="JP223" s="509"/>
      <c r="JQ223" s="511"/>
      <c r="JR223" s="436"/>
      <c r="JS223" s="40"/>
      <c r="JT223" s="40"/>
      <c r="JU223" s="40"/>
      <c r="JV223" s="40"/>
      <c r="JW223" s="40"/>
      <c r="JX223" s="40"/>
      <c r="JY223" s="40"/>
      <c r="JZ223" s="40"/>
      <c r="KA223" s="40"/>
      <c r="KB223" s="40"/>
      <c r="KC223" s="40"/>
      <c r="KD223" s="511"/>
      <c r="KE223" s="40"/>
      <c r="KF223" s="40"/>
      <c r="KG223" s="40"/>
      <c r="KH223" s="511"/>
      <c r="KI223" s="40"/>
      <c r="KJ223" s="40"/>
      <c r="KK223" s="40"/>
      <c r="KL223" s="40"/>
      <c r="KM223" s="511"/>
      <c r="KN223" s="40"/>
      <c r="KO223" s="40"/>
      <c r="KP223" s="40"/>
      <c r="KQ223" s="511"/>
      <c r="KR223" s="40"/>
      <c r="KS223" s="40"/>
      <c r="KT223" s="40"/>
      <c r="KU223" s="565"/>
      <c r="KV223" s="511"/>
      <c r="KW223" s="40"/>
      <c r="KX223" s="40"/>
      <c r="KY223" s="40"/>
      <c r="KZ223" s="40"/>
      <c r="LA223" s="40"/>
      <c r="LB223" s="511"/>
      <c r="LC223" s="40"/>
      <c r="LD223" s="40"/>
      <c r="LE223" s="40"/>
      <c r="LF223" s="44"/>
      <c r="LG223" s="40"/>
      <c r="LH223" s="40"/>
      <c r="LI223" s="40"/>
      <c r="LJ223" s="511"/>
      <c r="LK223" s="40"/>
      <c r="LL223" s="40"/>
      <c r="LM223" s="40"/>
      <c r="LN223" s="40"/>
      <c r="LO223" s="40"/>
      <c r="LP223" s="40"/>
      <c r="LQ223" s="40"/>
      <c r="LR223" s="40"/>
      <c r="LS223" s="40"/>
      <c r="LT223" s="40"/>
      <c r="LU223" s="40"/>
      <c r="LV223" s="40"/>
      <c r="LW223" s="40"/>
      <c r="LX223" s="40"/>
      <c r="LY223" s="511"/>
      <c r="LZ223" s="40"/>
      <c r="MA223" s="40"/>
      <c r="MB223" s="40"/>
      <c r="MC223" s="40"/>
      <c r="MD223" s="40"/>
      <c r="ME223" s="511"/>
      <c r="MF223" s="40"/>
      <c r="MG223" s="40"/>
      <c r="MH223" s="40"/>
      <c r="MI223" s="40"/>
      <c r="MJ223" s="511"/>
      <c r="MK223" s="40"/>
      <c r="ML223" s="40"/>
      <c r="MM223" s="40"/>
      <c r="MN223" s="40"/>
      <c r="MO223" s="40"/>
      <c r="MP223" s="40"/>
      <c r="MQ223" s="163"/>
      <c r="MR223" s="40"/>
      <c r="MS223" s="40"/>
      <c r="MT223" s="40"/>
      <c r="MU223" s="40"/>
      <c r="MV223" s="40"/>
      <c r="MW223" s="40"/>
      <c r="MX223" s="40"/>
      <c r="MY223" s="40"/>
      <c r="MZ223" s="40"/>
      <c r="NA223" s="34" t="s">
        <v>1049</v>
      </c>
      <c r="NB223" s="34" t="s">
        <v>1049</v>
      </c>
      <c r="NC223" s="34" t="s">
        <v>1252</v>
      </c>
      <c r="ND223" s="34"/>
    </row>
    <row r="224" spans="1:368">
      <c r="A224" s="1248">
        <v>183</v>
      </c>
      <c r="B224" s="95" t="s">
        <v>757</v>
      </c>
      <c r="C224" s="89">
        <v>2022</v>
      </c>
      <c r="D224" s="90" t="s">
        <v>59</v>
      </c>
      <c r="E224" s="90" t="s">
        <v>167</v>
      </c>
      <c r="F224" s="90" t="s">
        <v>283</v>
      </c>
      <c r="G224" s="91">
        <v>487</v>
      </c>
      <c r="H224" s="92">
        <v>0.65</v>
      </c>
      <c r="I224" s="93">
        <v>0.95</v>
      </c>
      <c r="J224" s="4"/>
      <c r="K224" s="96"/>
      <c r="L224" s="96"/>
      <c r="M224" s="4"/>
      <c r="N224" s="4"/>
      <c r="O224" s="4"/>
      <c r="P224" s="92"/>
      <c r="Q224" s="4"/>
      <c r="R224" s="90" t="s">
        <v>617</v>
      </c>
      <c r="S224" s="94"/>
      <c r="T224" s="94"/>
      <c r="U224" s="90" t="s">
        <v>283</v>
      </c>
      <c r="V224" s="153"/>
      <c r="W224" s="376"/>
      <c r="X224" s="508"/>
      <c r="Y224" s="40"/>
      <c r="AA224" s="40"/>
      <c r="AC224" s="40"/>
      <c r="AD224" s="549"/>
      <c r="AE224" s="40"/>
      <c r="AF224" s="40"/>
      <c r="AG224" s="40"/>
      <c r="AH224" s="40"/>
      <c r="AI224" s="277"/>
      <c r="AJ224" s="40"/>
      <c r="AK224" s="44"/>
      <c r="AL224" s="40"/>
      <c r="AM224" s="643"/>
      <c r="AN224" s="40"/>
      <c r="AO224" s="40"/>
      <c r="AP224" s="40"/>
      <c r="AQ224" s="40"/>
      <c r="AR224" s="40"/>
      <c r="AS224" s="40"/>
      <c r="AT224" s="40"/>
      <c r="AU224" s="40"/>
      <c r="AV224" s="40"/>
      <c r="AW224" s="40"/>
      <c r="AX224" s="40"/>
      <c r="AY224" s="44"/>
      <c r="AZ224" s="40"/>
      <c r="BA224" s="44"/>
      <c r="BB224" s="40"/>
      <c r="BC224" s="511"/>
      <c r="BD224" s="40"/>
      <c r="BE224" s="40"/>
      <c r="BF224" s="511"/>
      <c r="BG224" s="40"/>
      <c r="BH224" s="40"/>
      <c r="BI224" s="40"/>
      <c r="BJ224" s="40"/>
      <c r="BK224" s="622"/>
      <c r="BL224" s="40"/>
      <c r="BM224" s="40"/>
      <c r="BN224" s="511"/>
      <c r="BO224" s="40"/>
      <c r="BP224" s="40"/>
      <c r="BQ224" s="40"/>
      <c r="BR224" s="511"/>
      <c r="BS224" s="40"/>
      <c r="BT224" s="40"/>
      <c r="BU224" s="511"/>
      <c r="BV224" s="40"/>
      <c r="BW224" s="511"/>
      <c r="BX224" s="40"/>
      <c r="BZ224" s="511"/>
      <c r="CA224" s="40"/>
      <c r="CB224" s="40"/>
      <c r="CC224" s="40"/>
      <c r="CD224" s="40"/>
      <c r="CE224" s="509"/>
      <c r="CF224" s="40"/>
      <c r="CG224" s="511"/>
      <c r="CH224" s="40"/>
      <c r="CI224" s="44"/>
      <c r="CJ224" s="40"/>
      <c r="CK224" s="40"/>
      <c r="CL224" s="44"/>
      <c r="CM224" s="40"/>
      <c r="CN224" s="40"/>
      <c r="CO224" s="40"/>
      <c r="CP224" s="44"/>
      <c r="CQ224" s="40"/>
      <c r="CR224" s="40"/>
      <c r="CS224" s="40"/>
      <c r="CT224" s="40"/>
      <c r="CU224" s="40"/>
      <c r="CV224" s="40"/>
      <c r="CW224" s="40"/>
      <c r="CX224" s="44"/>
      <c r="CY224" s="40"/>
      <c r="CZ224" s="40"/>
      <c r="DA224" s="40"/>
      <c r="DB224" s="40"/>
      <c r="DC224" s="511"/>
      <c r="DD224" s="40"/>
      <c r="DE224" s="40"/>
      <c r="DF224" s="40"/>
      <c r="DG224" s="40"/>
      <c r="DH224" s="40"/>
      <c r="DI224" s="40"/>
      <c r="DJ224" s="40"/>
      <c r="DK224" s="40"/>
      <c r="DL224" s="40"/>
      <c r="DM224" s="40"/>
      <c r="DN224" s="40"/>
      <c r="DO224" s="511"/>
      <c r="DP224" s="40"/>
      <c r="DQ224" s="40"/>
      <c r="DR224" s="40"/>
      <c r="DS224" s="511"/>
      <c r="DT224" s="40"/>
      <c r="DU224" s="40"/>
      <c r="DV224" s="40"/>
      <c r="DW224" s="40"/>
      <c r="DX224" s="40"/>
      <c r="DY224" s="40"/>
      <c r="DZ224" s="40"/>
      <c r="EA224" s="509"/>
      <c r="EB224" s="40"/>
      <c r="EC224" s="511"/>
      <c r="ED224" s="44"/>
      <c r="EE224" s="40"/>
      <c r="EF224" s="40"/>
      <c r="EG224" s="40"/>
      <c r="EH224" s="40"/>
      <c r="EI224" s="44"/>
      <c r="EJ224" s="40"/>
      <c r="EK224" s="44"/>
      <c r="EL224" s="40"/>
      <c r="EM224" s="40"/>
      <c r="EN224" s="44"/>
      <c r="EO224" s="40"/>
      <c r="EP224" s="132"/>
      <c r="EQ224" s="40"/>
      <c r="ER224" s="40"/>
      <c r="ES224" s="40"/>
      <c r="ET224" s="40"/>
      <c r="EU224" s="40"/>
      <c r="EV224" s="40"/>
      <c r="EW224" s="511"/>
      <c r="EX224" s="44"/>
      <c r="EY224" s="40"/>
      <c r="EZ224" s="40"/>
      <c r="FA224" s="44"/>
      <c r="FB224" s="40"/>
      <c r="FC224" s="40"/>
      <c r="FD224" s="40"/>
      <c r="FE224" s="44"/>
      <c r="FF224" s="40"/>
      <c r="FG224" s="44"/>
      <c r="FH224" s="40"/>
      <c r="FI224" s="40"/>
      <c r="FJ224" s="44"/>
      <c r="FK224" s="40"/>
      <c r="FL224" s="40"/>
      <c r="FM224" s="40"/>
      <c r="FN224" s="605"/>
      <c r="FO224" s="40"/>
      <c r="FP224" s="511"/>
      <c r="FQ224" s="40"/>
      <c r="FR224" s="44"/>
      <c r="FS224" s="40"/>
      <c r="FT224" s="44"/>
      <c r="FU224" s="40"/>
      <c r="FV224" s="40"/>
      <c r="FW224" s="40"/>
      <c r="FX224" s="40"/>
      <c r="FY224" s="40"/>
      <c r="FZ224" s="44"/>
      <c r="GA224" s="40"/>
      <c r="GB224" s="511"/>
      <c r="GC224" s="40"/>
      <c r="GD224" s="40"/>
      <c r="GE224" s="40"/>
      <c r="GF224" s="511"/>
      <c r="GG224" s="40"/>
      <c r="GH224" s="509"/>
      <c r="GI224" s="40"/>
      <c r="GJ224" s="511"/>
      <c r="GK224" s="40"/>
      <c r="GL224" s="40"/>
      <c r="GM224" s="511"/>
      <c r="GN224" s="40"/>
      <c r="GO224" s="40"/>
      <c r="GP224" s="40"/>
      <c r="GQ224" s="40"/>
      <c r="GR224" s="40"/>
      <c r="GS224" s="509"/>
      <c r="GT224" s="40"/>
      <c r="GU224" s="511"/>
      <c r="GV224" s="44"/>
      <c r="GW224" s="40"/>
      <c r="GX224" s="40"/>
      <c r="GY224" s="44"/>
      <c r="GZ224" s="40"/>
      <c r="HA224" s="40"/>
      <c r="HB224" s="40"/>
      <c r="HC224" s="40"/>
      <c r="HD224" s="40"/>
      <c r="HE224" s="40"/>
      <c r="HF224" s="40"/>
      <c r="HG224" s="40"/>
      <c r="HH224" s="511"/>
      <c r="HI224" s="40"/>
      <c r="HJ224" s="40"/>
      <c r="HK224" s="40"/>
      <c r="HL224" s="40"/>
      <c r="HM224" s="40"/>
      <c r="HN224" s="40"/>
      <c r="HO224" s="511"/>
      <c r="HP224" s="44"/>
      <c r="HQ224" s="40"/>
      <c r="HR224" s="40"/>
      <c r="HS224" s="40"/>
      <c r="HT224" s="44"/>
      <c r="HU224" s="40"/>
      <c r="HV224" s="40"/>
      <c r="HW224" s="40"/>
      <c r="HX224" s="40"/>
      <c r="HY224" s="44"/>
      <c r="HZ224" s="40"/>
      <c r="IA224" s="509"/>
      <c r="IB224" s="511"/>
      <c r="IC224" s="40"/>
      <c r="ID224" s="40"/>
      <c r="IE224" s="40"/>
      <c r="IF224" s="40"/>
      <c r="IG224" s="40"/>
      <c r="IH224" s="40"/>
      <c r="II224" s="40"/>
      <c r="IJ224" s="40"/>
      <c r="IK224" s="509"/>
      <c r="IL224" s="511"/>
      <c r="IM224" s="40"/>
      <c r="IN224" s="40"/>
      <c r="IO224" s="40"/>
      <c r="IP224" s="40"/>
      <c r="IQ224" s="40"/>
      <c r="IR224" s="40"/>
      <c r="IS224" s="509"/>
      <c r="IT224" s="40"/>
      <c r="IU224" s="40"/>
      <c r="IV224" s="511"/>
      <c r="IW224" s="40"/>
      <c r="IX224" s="40"/>
      <c r="IY224" s="44"/>
      <c r="IZ224" s="40"/>
      <c r="JA224" s="40"/>
      <c r="JB224" s="44"/>
      <c r="JC224" s="40"/>
      <c r="JD224" s="40"/>
      <c r="JE224" s="40"/>
      <c r="JF224" s="44"/>
      <c r="JG224" s="40"/>
      <c r="JH224" s="511"/>
      <c r="JI224" s="40"/>
      <c r="JJ224" s="40"/>
      <c r="JK224" s="40"/>
      <c r="JL224" s="40"/>
      <c r="JM224" s="511"/>
      <c r="JN224" s="40"/>
      <c r="JO224" s="513"/>
      <c r="JP224" s="509"/>
      <c r="JQ224" s="511"/>
      <c r="JR224" s="436"/>
      <c r="JS224" s="40"/>
      <c r="JT224" s="40"/>
      <c r="JU224" s="40"/>
      <c r="JV224" s="40"/>
      <c r="JW224" s="40"/>
      <c r="JX224" s="40"/>
      <c r="JY224" s="40"/>
      <c r="JZ224" s="40"/>
      <c r="KA224" s="40"/>
      <c r="KB224" s="40"/>
      <c r="KC224" s="40"/>
      <c r="KD224" s="511"/>
      <c r="KE224" s="40"/>
      <c r="KF224" s="40"/>
      <c r="KG224" s="40"/>
      <c r="KH224" s="511"/>
      <c r="KI224" s="40"/>
      <c r="KJ224" s="40"/>
      <c r="KK224" s="40"/>
      <c r="KL224" s="40"/>
      <c r="KM224" s="511"/>
      <c r="KN224" s="40"/>
      <c r="KO224" s="40"/>
      <c r="KP224" s="40"/>
      <c r="KQ224" s="511"/>
      <c r="KR224" s="40"/>
      <c r="KS224" s="40"/>
      <c r="KT224" s="40"/>
      <c r="KU224" s="565"/>
      <c r="KV224" s="511"/>
      <c r="KW224" s="40"/>
      <c r="KX224" s="40"/>
      <c r="KY224" s="40"/>
      <c r="KZ224" s="40"/>
      <c r="LA224" s="40"/>
      <c r="LB224" s="511"/>
      <c r="LC224" s="40"/>
      <c r="LD224" s="40"/>
      <c r="LE224" s="40"/>
      <c r="LF224" s="44"/>
      <c r="LG224" s="40"/>
      <c r="LH224" s="40"/>
      <c r="LI224" s="40"/>
      <c r="LJ224" s="511"/>
      <c r="LK224" s="40"/>
      <c r="LL224" s="40"/>
      <c r="LM224" s="40"/>
      <c r="LN224" s="40"/>
      <c r="LO224" s="40"/>
      <c r="LP224" s="40"/>
      <c r="LQ224" s="40"/>
      <c r="LR224" s="40"/>
      <c r="LS224" s="40"/>
      <c r="LT224" s="40"/>
      <c r="LU224" s="40"/>
      <c r="LV224" s="40"/>
      <c r="LW224" s="40"/>
      <c r="LX224" s="40"/>
      <c r="LY224" s="511"/>
      <c r="LZ224" s="40"/>
      <c r="MA224" s="40"/>
      <c r="MB224" s="40"/>
      <c r="MC224" s="40"/>
      <c r="MD224" s="40"/>
      <c r="ME224" s="511"/>
      <c r="MF224" s="40"/>
      <c r="MG224" s="40"/>
      <c r="MH224" s="40"/>
      <c r="MI224" s="40"/>
      <c r="MJ224" s="511"/>
      <c r="MK224" s="40"/>
      <c r="ML224" s="40"/>
      <c r="MM224" s="40"/>
      <c r="MN224" s="40"/>
      <c r="MO224" s="40"/>
      <c r="MP224" s="40"/>
      <c r="MQ224" s="163"/>
      <c r="MR224" s="40"/>
      <c r="MS224" s="40"/>
      <c r="MT224" s="40"/>
      <c r="MU224" s="40"/>
      <c r="MV224" s="40"/>
      <c r="MW224" s="40"/>
      <c r="MX224" s="40"/>
      <c r="MY224" s="40"/>
      <c r="MZ224" s="40"/>
      <c r="NA224" s="34" t="s">
        <v>1253</v>
      </c>
      <c r="NB224" s="34"/>
      <c r="NC224" s="34" t="s">
        <v>1254</v>
      </c>
      <c r="ND224" s="34"/>
    </row>
    <row r="225" spans="1:368">
      <c r="A225" s="1248">
        <v>184</v>
      </c>
      <c r="B225" s="95" t="s">
        <v>758</v>
      </c>
      <c r="C225" s="89">
        <v>2022</v>
      </c>
      <c r="D225" s="90" t="s">
        <v>59</v>
      </c>
      <c r="E225" s="90" t="s">
        <v>167</v>
      </c>
      <c r="F225" s="90" t="s">
        <v>283</v>
      </c>
      <c r="G225" s="91">
        <v>420</v>
      </c>
      <c r="H225" s="92"/>
      <c r="I225" s="93"/>
      <c r="J225" s="4"/>
      <c r="K225" s="96"/>
      <c r="L225" s="96"/>
      <c r="M225" s="4"/>
      <c r="N225" s="4"/>
      <c r="O225" s="4"/>
      <c r="P225" s="92"/>
      <c r="Q225" s="4"/>
      <c r="R225" s="90" t="s">
        <v>617</v>
      </c>
      <c r="S225" s="94"/>
      <c r="T225" s="94" t="s">
        <v>117</v>
      </c>
      <c r="U225" s="90" t="s">
        <v>283</v>
      </c>
      <c r="V225" s="153"/>
      <c r="W225" s="376"/>
      <c r="X225" s="508"/>
      <c r="Y225" s="40"/>
      <c r="AA225" s="40"/>
      <c r="AC225" s="40"/>
      <c r="AD225" s="549"/>
      <c r="AE225" s="40"/>
      <c r="AF225" s="40"/>
      <c r="AG225" s="40"/>
      <c r="AH225" s="40"/>
      <c r="AI225" s="277"/>
      <c r="AJ225" s="40"/>
      <c r="AK225" s="44"/>
      <c r="AL225" s="40"/>
      <c r="AM225" s="643"/>
      <c r="AN225" s="40"/>
      <c r="AO225" s="40"/>
      <c r="AP225" s="40"/>
      <c r="AQ225" s="40"/>
      <c r="AR225" s="40"/>
      <c r="AS225" s="40"/>
      <c r="AT225" s="40"/>
      <c r="AU225" s="40"/>
      <c r="AV225" s="40"/>
      <c r="AW225" s="40"/>
      <c r="AX225" s="40"/>
      <c r="AY225" s="44"/>
      <c r="AZ225" s="40"/>
      <c r="BA225" s="44"/>
      <c r="BB225" s="40"/>
      <c r="BC225" s="511"/>
      <c r="BD225" s="40"/>
      <c r="BE225" s="40"/>
      <c r="BF225" s="511"/>
      <c r="BG225" s="40"/>
      <c r="BH225" s="40"/>
      <c r="BI225" s="40"/>
      <c r="BJ225" s="40"/>
      <c r="BK225" s="622"/>
      <c r="BL225" s="40"/>
      <c r="BM225" s="40"/>
      <c r="BN225" s="511"/>
      <c r="BO225" s="40"/>
      <c r="BP225" s="40"/>
      <c r="BQ225" s="40"/>
      <c r="BR225" s="511"/>
      <c r="BS225" s="40"/>
      <c r="BT225" s="40"/>
      <c r="BU225" s="511"/>
      <c r="BV225" s="40"/>
      <c r="BW225" s="511"/>
      <c r="BX225" s="40"/>
      <c r="BZ225" s="511"/>
      <c r="CA225" s="40"/>
      <c r="CB225" s="40"/>
      <c r="CC225" s="40"/>
      <c r="CD225" s="40"/>
      <c r="CE225" s="509"/>
      <c r="CF225" s="40"/>
      <c r="CG225" s="511"/>
      <c r="CH225" s="40"/>
      <c r="CI225" s="44"/>
      <c r="CJ225" s="40"/>
      <c r="CK225" s="40"/>
      <c r="CL225" s="44"/>
      <c r="CM225" s="40"/>
      <c r="CN225" s="40"/>
      <c r="CO225" s="40"/>
      <c r="CP225" s="44"/>
      <c r="CQ225" s="40"/>
      <c r="CR225" s="40"/>
      <c r="CS225" s="40"/>
      <c r="CT225" s="40"/>
      <c r="CU225" s="40"/>
      <c r="CV225" s="40"/>
      <c r="CW225" s="40"/>
      <c r="CX225" s="44"/>
      <c r="CY225" s="40"/>
      <c r="CZ225" s="40"/>
      <c r="DA225" s="40"/>
      <c r="DB225" s="40"/>
      <c r="DC225" s="511"/>
      <c r="DD225" s="40"/>
      <c r="DE225" s="40"/>
      <c r="DF225" s="40"/>
      <c r="DG225" s="40"/>
      <c r="DH225" s="40"/>
      <c r="DI225" s="40"/>
      <c r="DJ225" s="40"/>
      <c r="DK225" s="40"/>
      <c r="DL225" s="40"/>
      <c r="DM225" s="40"/>
      <c r="DN225" s="40"/>
      <c r="DO225" s="511"/>
      <c r="DP225" s="40"/>
      <c r="DQ225" s="40"/>
      <c r="DR225" s="40"/>
      <c r="DS225" s="511"/>
      <c r="DT225" s="40"/>
      <c r="DU225" s="40"/>
      <c r="DV225" s="40"/>
      <c r="DW225" s="40"/>
      <c r="DX225" s="40"/>
      <c r="DY225" s="40"/>
      <c r="DZ225" s="40"/>
      <c r="EA225" s="509"/>
      <c r="EB225" s="40"/>
      <c r="EC225" s="511"/>
      <c r="ED225" s="44"/>
      <c r="EE225" s="40"/>
      <c r="EF225" s="40"/>
      <c r="EG225" s="40"/>
      <c r="EH225" s="40"/>
      <c r="EI225" s="44"/>
      <c r="EJ225" s="40"/>
      <c r="EK225" s="44"/>
      <c r="EL225" s="40"/>
      <c r="EM225" s="40"/>
      <c r="EN225" s="44"/>
      <c r="EO225" s="40"/>
      <c r="EP225" s="132"/>
      <c r="EQ225" s="40"/>
      <c r="ER225" s="40"/>
      <c r="ES225" s="40"/>
      <c r="ET225" s="40"/>
      <c r="EU225" s="40"/>
      <c r="EV225" s="40"/>
      <c r="EW225" s="511"/>
      <c r="EX225" s="44"/>
      <c r="EY225" s="40"/>
      <c r="EZ225" s="40"/>
      <c r="FA225" s="44"/>
      <c r="FB225" s="40"/>
      <c r="FC225" s="40"/>
      <c r="FD225" s="40"/>
      <c r="FE225" s="44"/>
      <c r="FF225" s="40"/>
      <c r="FG225" s="44"/>
      <c r="FH225" s="40"/>
      <c r="FI225" s="40"/>
      <c r="FJ225" s="44"/>
      <c r="FK225" s="40"/>
      <c r="FL225" s="40"/>
      <c r="FM225" s="40"/>
      <c r="FN225" s="605"/>
      <c r="FO225" s="40"/>
      <c r="FP225" s="511"/>
      <c r="FQ225" s="40"/>
      <c r="FR225" s="44"/>
      <c r="FS225" s="40"/>
      <c r="FT225" s="44"/>
      <c r="FU225" s="40"/>
      <c r="FV225" s="40"/>
      <c r="FW225" s="40"/>
      <c r="FX225" s="40"/>
      <c r="FY225" s="40"/>
      <c r="FZ225" s="44"/>
      <c r="GA225" s="40"/>
      <c r="GB225" s="511"/>
      <c r="GC225" s="40"/>
      <c r="GD225" s="40"/>
      <c r="GE225" s="40"/>
      <c r="GF225" s="511"/>
      <c r="GG225" s="40"/>
      <c r="GH225" s="509"/>
      <c r="GI225" s="40"/>
      <c r="GJ225" s="511"/>
      <c r="GK225" s="40"/>
      <c r="GL225" s="40"/>
      <c r="GM225" s="511"/>
      <c r="GN225" s="40"/>
      <c r="GO225" s="40"/>
      <c r="GP225" s="40"/>
      <c r="GQ225" s="40"/>
      <c r="GR225" s="40"/>
      <c r="GS225" s="509"/>
      <c r="GT225" s="40"/>
      <c r="GU225" s="511"/>
      <c r="GV225" s="44"/>
      <c r="GW225" s="40"/>
      <c r="GX225" s="40"/>
      <c r="GY225" s="44"/>
      <c r="GZ225" s="40"/>
      <c r="HA225" s="40"/>
      <c r="HB225" s="40"/>
      <c r="HC225" s="40"/>
      <c r="HD225" s="40"/>
      <c r="HE225" s="40"/>
      <c r="HF225" s="40"/>
      <c r="HG225" s="40"/>
      <c r="HH225" s="511"/>
      <c r="HI225" s="40"/>
      <c r="HJ225" s="40"/>
      <c r="HK225" s="40"/>
      <c r="HL225" s="40"/>
      <c r="HM225" s="40"/>
      <c r="HN225" s="40"/>
      <c r="HO225" s="511"/>
      <c r="HP225" s="44"/>
      <c r="HQ225" s="40"/>
      <c r="HR225" s="40"/>
      <c r="HS225" s="40"/>
      <c r="HT225" s="44"/>
      <c r="HU225" s="40"/>
      <c r="HV225" s="40"/>
      <c r="HW225" s="40"/>
      <c r="HX225" s="40"/>
      <c r="HY225" s="44"/>
      <c r="HZ225" s="40"/>
      <c r="IA225" s="509"/>
      <c r="IB225" s="511"/>
      <c r="IC225" s="40"/>
      <c r="ID225" s="40"/>
      <c r="IE225" s="40"/>
      <c r="IF225" s="40"/>
      <c r="IG225" s="40"/>
      <c r="IH225" s="40"/>
      <c r="II225" s="40"/>
      <c r="IJ225" s="40"/>
      <c r="IK225" s="509"/>
      <c r="IL225" s="511"/>
      <c r="IM225" s="40"/>
      <c r="IN225" s="40"/>
      <c r="IO225" s="40"/>
      <c r="IP225" s="40"/>
      <c r="IQ225" s="40"/>
      <c r="IR225" s="40"/>
      <c r="IS225" s="509"/>
      <c r="IT225" s="40"/>
      <c r="IU225" s="40"/>
      <c r="IV225" s="511"/>
      <c r="IW225" s="40"/>
      <c r="IX225" s="40"/>
      <c r="IY225" s="44"/>
      <c r="IZ225" s="40"/>
      <c r="JA225" s="40"/>
      <c r="JB225" s="44"/>
      <c r="JC225" s="40"/>
      <c r="JD225" s="40"/>
      <c r="JE225" s="40"/>
      <c r="JF225" s="44"/>
      <c r="JG225" s="40"/>
      <c r="JH225" s="511"/>
      <c r="JI225" s="40"/>
      <c r="JJ225" s="40"/>
      <c r="JK225" s="40"/>
      <c r="JL225" s="40"/>
      <c r="JM225" s="511"/>
      <c r="JN225" s="40"/>
      <c r="JO225" s="513"/>
      <c r="JP225" s="509"/>
      <c r="JQ225" s="511"/>
      <c r="JR225" s="436"/>
      <c r="JS225" s="40"/>
      <c r="JT225" s="40"/>
      <c r="JU225" s="40"/>
      <c r="JV225" s="40"/>
      <c r="JW225" s="40"/>
      <c r="JX225" s="40"/>
      <c r="JY225" s="40"/>
      <c r="JZ225" s="40"/>
      <c r="KA225" s="40"/>
      <c r="KB225" s="40"/>
      <c r="KC225" s="40"/>
      <c r="KD225" s="511"/>
      <c r="KE225" s="40"/>
      <c r="KF225" s="40"/>
      <c r="KG225" s="40"/>
      <c r="KH225" s="511"/>
      <c r="KI225" s="40"/>
      <c r="KJ225" s="40"/>
      <c r="KK225" s="40"/>
      <c r="KL225" s="40"/>
      <c r="KM225" s="511"/>
      <c r="KN225" s="40"/>
      <c r="KO225" s="40"/>
      <c r="KP225" s="40"/>
      <c r="KQ225" s="511"/>
      <c r="KR225" s="40"/>
      <c r="KS225" s="40"/>
      <c r="KT225" s="40"/>
      <c r="KU225" s="565"/>
      <c r="KV225" s="511"/>
      <c r="KW225" s="40"/>
      <c r="KX225" s="40"/>
      <c r="KY225" s="40"/>
      <c r="KZ225" s="40"/>
      <c r="LA225" s="40"/>
      <c r="LB225" s="511"/>
      <c r="LC225" s="40"/>
      <c r="LD225" s="40"/>
      <c r="LE225" s="40"/>
      <c r="LF225" s="44"/>
      <c r="LG225" s="40"/>
      <c r="LH225" s="40"/>
      <c r="LI225" s="40"/>
      <c r="LJ225" s="511"/>
      <c r="LK225" s="40"/>
      <c r="LL225" s="40"/>
      <c r="LM225" s="40"/>
      <c r="LN225" s="40"/>
      <c r="LO225" s="40"/>
      <c r="LP225" s="40"/>
      <c r="LQ225" s="40"/>
      <c r="LR225" s="40"/>
      <c r="LS225" s="40"/>
      <c r="LT225" s="40"/>
      <c r="LU225" s="40"/>
      <c r="LV225" s="40"/>
      <c r="LW225" s="40"/>
      <c r="LX225" s="40"/>
      <c r="LY225" s="511"/>
      <c r="LZ225" s="40"/>
      <c r="MA225" s="40"/>
      <c r="MB225" s="40"/>
      <c r="MC225" s="40"/>
      <c r="MD225" s="40"/>
      <c r="ME225" s="511"/>
      <c r="MF225" s="40"/>
      <c r="MG225" s="40"/>
      <c r="MH225" s="40"/>
      <c r="MI225" s="40"/>
      <c r="MJ225" s="511"/>
      <c r="MK225" s="40"/>
      <c r="ML225" s="40"/>
      <c r="MM225" s="40"/>
      <c r="MN225" s="40"/>
      <c r="MO225" s="40"/>
      <c r="MP225" s="40"/>
      <c r="MQ225" s="163"/>
      <c r="MR225" s="40"/>
      <c r="MS225" s="40"/>
      <c r="MT225" s="40"/>
      <c r="MU225" s="40"/>
      <c r="MV225" s="40"/>
      <c r="MW225" s="40"/>
      <c r="MX225" s="40"/>
      <c r="MY225" s="40"/>
      <c r="MZ225" s="40"/>
      <c r="NA225" s="34"/>
      <c r="NB225" s="34"/>
      <c r="NC225" s="34" t="s">
        <v>1255</v>
      </c>
      <c r="ND225" s="34"/>
    </row>
    <row r="226" spans="1:368">
      <c r="A226" s="1248">
        <v>185</v>
      </c>
      <c r="B226" s="95" t="s">
        <v>759</v>
      </c>
      <c r="C226" s="89">
        <v>2023</v>
      </c>
      <c r="D226" s="90"/>
      <c r="E226" s="90"/>
      <c r="F226" s="90"/>
      <c r="G226" s="91">
        <v>423</v>
      </c>
      <c r="H226" s="92"/>
      <c r="I226" s="93"/>
      <c r="J226" s="4"/>
      <c r="K226" s="96"/>
      <c r="L226" s="96"/>
      <c r="M226" s="4"/>
      <c r="N226" s="4"/>
      <c r="O226" s="4"/>
      <c r="P226" s="92"/>
      <c r="Q226" s="4"/>
      <c r="R226" s="90" t="s">
        <v>617</v>
      </c>
      <c r="S226" s="94"/>
      <c r="T226" s="94"/>
      <c r="U226" s="90"/>
      <c r="V226" s="153"/>
      <c r="W226" s="376"/>
      <c r="X226" s="508"/>
      <c r="Y226" s="40"/>
      <c r="AA226" s="40"/>
      <c r="AC226" s="40"/>
      <c r="AD226" s="549"/>
      <c r="AE226" s="40"/>
      <c r="AF226" s="40"/>
      <c r="AG226" s="40"/>
      <c r="AH226" s="40"/>
      <c r="AI226" s="277"/>
      <c r="AJ226" s="40"/>
      <c r="AK226" s="44"/>
      <c r="AL226" s="40"/>
      <c r="AM226" s="643"/>
      <c r="AN226" s="40"/>
      <c r="AO226" s="40"/>
      <c r="AP226" s="40"/>
      <c r="AQ226" s="40"/>
      <c r="AR226" s="40"/>
      <c r="AS226" s="40"/>
      <c r="AT226" s="40"/>
      <c r="AU226" s="40"/>
      <c r="AV226" s="40"/>
      <c r="AW226" s="40"/>
      <c r="AX226" s="40"/>
      <c r="AY226" s="44"/>
      <c r="AZ226" s="40"/>
      <c r="BA226" s="44"/>
      <c r="BB226" s="40"/>
      <c r="BC226" s="511"/>
      <c r="BD226" s="40"/>
      <c r="BE226" s="40"/>
      <c r="BF226" s="511"/>
      <c r="BG226" s="40"/>
      <c r="BH226" s="40"/>
      <c r="BI226" s="40"/>
      <c r="BJ226" s="40"/>
      <c r="BK226" s="622"/>
      <c r="BL226" s="40"/>
      <c r="BM226" s="40"/>
      <c r="BN226" s="511"/>
      <c r="BO226" s="40"/>
      <c r="BP226" s="40"/>
      <c r="BQ226" s="40"/>
      <c r="BR226" s="511"/>
      <c r="BS226" s="40"/>
      <c r="BT226" s="40"/>
      <c r="BU226" s="511"/>
      <c r="BV226" s="40"/>
      <c r="BW226" s="511"/>
      <c r="BX226" s="40"/>
      <c r="BZ226" s="511"/>
      <c r="CA226" s="40"/>
      <c r="CB226" s="40"/>
      <c r="CC226" s="40"/>
      <c r="CD226" s="40"/>
      <c r="CE226" s="509"/>
      <c r="CF226" s="40"/>
      <c r="CG226" s="511"/>
      <c r="CH226" s="40"/>
      <c r="CI226" s="44"/>
      <c r="CJ226" s="40"/>
      <c r="CK226" s="40"/>
      <c r="CL226" s="44"/>
      <c r="CM226" s="40"/>
      <c r="CN226" s="40"/>
      <c r="CO226" s="40"/>
      <c r="CP226" s="44"/>
      <c r="CQ226" s="40"/>
      <c r="CR226" s="40"/>
      <c r="CS226" s="40"/>
      <c r="CT226" s="40"/>
      <c r="CU226" s="40"/>
      <c r="CV226" s="40"/>
      <c r="CW226" s="40"/>
      <c r="CX226" s="44"/>
      <c r="CY226" s="40"/>
      <c r="CZ226" s="40"/>
      <c r="DA226" s="40"/>
      <c r="DB226" s="40"/>
      <c r="DC226" s="511"/>
      <c r="DD226" s="40"/>
      <c r="DE226" s="40"/>
      <c r="DF226" s="40"/>
      <c r="DG226" s="40"/>
      <c r="DH226" s="40"/>
      <c r="DI226" s="40"/>
      <c r="DJ226" s="40"/>
      <c r="DK226" s="40"/>
      <c r="DL226" s="40"/>
      <c r="DM226" s="40"/>
      <c r="DN226" s="40"/>
      <c r="DO226" s="511"/>
      <c r="DP226" s="40"/>
      <c r="DQ226" s="40"/>
      <c r="DR226" s="40"/>
      <c r="DS226" s="511"/>
      <c r="DT226" s="40"/>
      <c r="DU226" s="40"/>
      <c r="DV226" s="40"/>
      <c r="DW226" s="40"/>
      <c r="DX226" s="40"/>
      <c r="DY226" s="40"/>
      <c r="DZ226" s="40"/>
      <c r="EA226" s="509"/>
      <c r="EB226" s="40"/>
      <c r="EC226" s="511"/>
      <c r="ED226" s="44"/>
      <c r="EE226" s="40"/>
      <c r="EF226" s="40"/>
      <c r="EG226" s="40"/>
      <c r="EH226" s="40"/>
      <c r="EI226" s="44"/>
      <c r="EJ226" s="40"/>
      <c r="EK226" s="44"/>
      <c r="EL226" s="40"/>
      <c r="EM226" s="40"/>
      <c r="EN226" s="44"/>
      <c r="EO226" s="40"/>
      <c r="EP226" s="132"/>
      <c r="EQ226" s="40"/>
      <c r="ER226" s="40"/>
      <c r="ES226" s="40"/>
      <c r="ET226" s="40"/>
      <c r="EU226" s="40"/>
      <c r="EV226" s="40"/>
      <c r="EW226" s="511"/>
      <c r="EX226" s="44"/>
      <c r="EY226" s="40"/>
      <c r="EZ226" s="40"/>
      <c r="FA226" s="44"/>
      <c r="FB226" s="40"/>
      <c r="FC226" s="40"/>
      <c r="FD226" s="40"/>
      <c r="FE226" s="44"/>
      <c r="FF226" s="40"/>
      <c r="FG226" s="44"/>
      <c r="FH226" s="40"/>
      <c r="FI226" s="40"/>
      <c r="FJ226" s="44"/>
      <c r="FK226" s="40"/>
      <c r="FL226" s="40"/>
      <c r="FM226" s="40"/>
      <c r="FN226" s="605"/>
      <c r="FO226" s="40"/>
      <c r="FP226" s="511"/>
      <c r="FQ226" s="40"/>
      <c r="FR226" s="44"/>
      <c r="FS226" s="40"/>
      <c r="FT226" s="44"/>
      <c r="FU226" s="40"/>
      <c r="FV226" s="40"/>
      <c r="FW226" s="40"/>
      <c r="FX226" s="40"/>
      <c r="FY226" s="40"/>
      <c r="FZ226" s="44"/>
      <c r="GA226" s="40"/>
      <c r="GB226" s="511"/>
      <c r="GC226" s="40"/>
      <c r="GD226" s="40"/>
      <c r="GE226" s="40"/>
      <c r="GF226" s="511"/>
      <c r="GG226" s="40"/>
      <c r="GH226" s="509"/>
      <c r="GI226" s="40"/>
      <c r="GJ226" s="511"/>
      <c r="GK226" s="40"/>
      <c r="GL226" s="40"/>
      <c r="GM226" s="511"/>
      <c r="GN226" s="40"/>
      <c r="GO226" s="40"/>
      <c r="GP226" s="40"/>
      <c r="GQ226" s="40"/>
      <c r="GR226" s="40"/>
      <c r="GS226" s="509"/>
      <c r="GT226" s="40"/>
      <c r="GU226" s="511"/>
      <c r="GV226" s="44"/>
      <c r="GW226" s="40"/>
      <c r="GX226" s="40"/>
      <c r="GY226" s="44"/>
      <c r="GZ226" s="40"/>
      <c r="HA226" s="40"/>
      <c r="HB226" s="40"/>
      <c r="HC226" s="40"/>
      <c r="HD226" s="40"/>
      <c r="HE226" s="40"/>
      <c r="HF226" s="40"/>
      <c r="HG226" s="40"/>
      <c r="HH226" s="511"/>
      <c r="HI226" s="40"/>
      <c r="HJ226" s="40"/>
      <c r="HK226" s="40"/>
      <c r="HL226" s="40"/>
      <c r="HM226" s="40"/>
      <c r="HN226" s="40"/>
      <c r="HO226" s="511"/>
      <c r="HP226" s="44"/>
      <c r="HQ226" s="40"/>
      <c r="HR226" s="40"/>
      <c r="HS226" s="40"/>
      <c r="HT226" s="44"/>
      <c r="HU226" s="40"/>
      <c r="HV226" s="40"/>
      <c r="HW226" s="40"/>
      <c r="HX226" s="40"/>
      <c r="HY226" s="44"/>
      <c r="HZ226" s="40"/>
      <c r="IA226" s="509"/>
      <c r="IB226" s="511"/>
      <c r="IC226" s="40"/>
      <c r="ID226" s="40"/>
      <c r="IE226" s="40"/>
      <c r="IF226" s="40"/>
      <c r="IG226" s="40"/>
      <c r="IH226" s="40"/>
      <c r="II226" s="40"/>
      <c r="IJ226" s="40"/>
      <c r="IK226" s="509"/>
      <c r="IL226" s="511"/>
      <c r="IM226" s="40"/>
      <c r="IN226" s="40"/>
      <c r="IO226" s="40"/>
      <c r="IP226" s="40"/>
      <c r="IQ226" s="40"/>
      <c r="IR226" s="40"/>
      <c r="IS226" s="509"/>
      <c r="IT226" s="40"/>
      <c r="IU226" s="40"/>
      <c r="IV226" s="511"/>
      <c r="IW226" s="40"/>
      <c r="IX226" s="40"/>
      <c r="IY226" s="44"/>
      <c r="IZ226" s="40"/>
      <c r="JA226" s="40"/>
      <c r="JB226" s="44"/>
      <c r="JC226" s="40"/>
      <c r="JD226" s="40"/>
      <c r="JE226" s="40"/>
      <c r="JF226" s="44"/>
      <c r="JG226" s="40"/>
      <c r="JH226" s="511"/>
      <c r="JI226" s="40"/>
      <c r="JJ226" s="40"/>
      <c r="JK226" s="40"/>
      <c r="JL226" s="40"/>
      <c r="JM226" s="511"/>
      <c r="JN226" s="40"/>
      <c r="JO226" s="513"/>
      <c r="JP226" s="509"/>
      <c r="JQ226" s="511"/>
      <c r="JR226" s="436"/>
      <c r="JS226" s="40"/>
      <c r="JT226" s="40"/>
      <c r="JU226" s="40"/>
      <c r="JV226" s="40"/>
      <c r="JW226" s="40"/>
      <c r="JX226" s="40"/>
      <c r="JY226" s="40"/>
      <c r="JZ226" s="40"/>
      <c r="KA226" s="40"/>
      <c r="KB226" s="40"/>
      <c r="KC226" s="40"/>
      <c r="KD226" s="511"/>
      <c r="KE226" s="40"/>
      <c r="KF226" s="40"/>
      <c r="KG226" s="40"/>
      <c r="KH226" s="511"/>
      <c r="KI226" s="40"/>
      <c r="KJ226" s="40"/>
      <c r="KK226" s="40"/>
      <c r="KL226" s="40"/>
      <c r="KM226" s="511"/>
      <c r="KN226" s="40"/>
      <c r="KO226" s="40"/>
      <c r="KP226" s="40"/>
      <c r="KQ226" s="511"/>
      <c r="KR226" s="40"/>
      <c r="KS226" s="40"/>
      <c r="KT226" s="40"/>
      <c r="KU226" s="565"/>
      <c r="KV226" s="511"/>
      <c r="KW226" s="40"/>
      <c r="KX226" s="40"/>
      <c r="KY226" s="40"/>
      <c r="KZ226" s="40"/>
      <c r="LA226" s="40"/>
      <c r="LB226" s="511"/>
      <c r="LC226" s="40"/>
      <c r="LD226" s="40"/>
      <c r="LE226" s="40"/>
      <c r="LF226" s="44"/>
      <c r="LG226" s="40"/>
      <c r="LH226" s="40"/>
      <c r="LI226" s="40"/>
      <c r="LJ226" s="511"/>
      <c r="LK226" s="40"/>
      <c r="LL226" s="40"/>
      <c r="LM226" s="40"/>
      <c r="LN226" s="40"/>
      <c r="LO226" s="40"/>
      <c r="LP226" s="40"/>
      <c r="LQ226" s="40"/>
      <c r="LR226" s="40"/>
      <c r="LS226" s="40"/>
      <c r="LT226" s="40"/>
      <c r="LU226" s="40"/>
      <c r="LV226" s="40"/>
      <c r="LW226" s="40"/>
      <c r="LX226" s="40"/>
      <c r="LY226" s="511"/>
      <c r="LZ226" s="40"/>
      <c r="MA226" s="40"/>
      <c r="MB226" s="40"/>
      <c r="MC226" s="40"/>
      <c r="MD226" s="40"/>
      <c r="ME226" s="511"/>
      <c r="MF226" s="40"/>
      <c r="MG226" s="40"/>
      <c r="MH226" s="40"/>
      <c r="MI226" s="40"/>
      <c r="MJ226" s="511"/>
      <c r="MK226" s="40"/>
      <c r="ML226" s="40"/>
      <c r="MM226" s="40"/>
      <c r="MN226" s="40"/>
      <c r="MO226" s="40"/>
      <c r="MP226" s="40"/>
      <c r="MQ226" s="163"/>
      <c r="MR226" s="40"/>
      <c r="MS226" s="40"/>
      <c r="MT226" s="40"/>
      <c r="MU226" s="40"/>
      <c r="MV226" s="40"/>
      <c r="MW226" s="40"/>
      <c r="MX226" s="40"/>
      <c r="MY226" s="40"/>
      <c r="MZ226" s="40"/>
      <c r="NA226" s="34" t="s">
        <v>1256</v>
      </c>
      <c r="NB226" s="34" t="s">
        <v>1257</v>
      </c>
      <c r="NC226" s="34" t="s">
        <v>1258</v>
      </c>
      <c r="ND226" s="34"/>
    </row>
    <row r="227" spans="1:368">
      <c r="A227" s="1248">
        <v>186</v>
      </c>
      <c r="B227" s="95" t="s">
        <v>58</v>
      </c>
      <c r="C227" s="89">
        <v>2023</v>
      </c>
      <c r="D227" s="90"/>
      <c r="E227" s="90"/>
      <c r="F227" s="90"/>
      <c r="G227" s="91">
        <v>60</v>
      </c>
      <c r="H227" s="92"/>
      <c r="I227" s="93"/>
      <c r="J227" s="4"/>
      <c r="K227" s="96"/>
      <c r="L227" s="96"/>
      <c r="M227" s="4" t="s">
        <v>760</v>
      </c>
      <c r="N227" s="4"/>
      <c r="O227" s="4"/>
      <c r="P227" s="92"/>
      <c r="Q227" s="4"/>
      <c r="R227" s="90" t="s">
        <v>617</v>
      </c>
      <c r="S227" s="94" t="s">
        <v>711</v>
      </c>
      <c r="T227" s="94"/>
      <c r="U227" s="90"/>
      <c r="V227" s="153"/>
      <c r="W227" s="376"/>
      <c r="X227" s="508"/>
      <c r="Y227" s="40"/>
      <c r="AA227" s="40"/>
      <c r="AC227" s="40"/>
      <c r="AD227" s="549"/>
      <c r="AE227" s="40"/>
      <c r="AF227" s="40"/>
      <c r="AG227" s="40"/>
      <c r="AH227" s="40"/>
      <c r="AI227" s="277"/>
      <c r="AJ227" s="40"/>
      <c r="AK227" s="44"/>
      <c r="AL227" s="40"/>
      <c r="AM227" s="643"/>
      <c r="AN227" s="40"/>
      <c r="AO227" s="40"/>
      <c r="AP227" s="40"/>
      <c r="AQ227" s="40"/>
      <c r="AR227" s="40"/>
      <c r="AS227" s="40"/>
      <c r="AT227" s="40"/>
      <c r="AU227" s="40"/>
      <c r="AV227" s="40"/>
      <c r="AW227" s="40"/>
      <c r="AX227" s="40"/>
      <c r="AY227" s="44"/>
      <c r="AZ227" s="40"/>
      <c r="BA227" s="44"/>
      <c r="BB227" s="40"/>
      <c r="BC227" s="511"/>
      <c r="BD227" s="40"/>
      <c r="BE227" s="40"/>
      <c r="BF227" s="511"/>
      <c r="BG227" s="40"/>
      <c r="BH227" s="40"/>
      <c r="BI227" s="40"/>
      <c r="BJ227" s="40"/>
      <c r="BK227" s="622"/>
      <c r="BL227" s="40"/>
      <c r="BM227" s="40"/>
      <c r="BN227" s="511"/>
      <c r="BO227" s="40"/>
      <c r="BP227" s="40"/>
      <c r="BQ227" s="40"/>
      <c r="BR227" s="511"/>
      <c r="BS227" s="40"/>
      <c r="BT227" s="40"/>
      <c r="BU227" s="511"/>
      <c r="BV227" s="40"/>
      <c r="BW227" s="511"/>
      <c r="BX227" s="40"/>
      <c r="BZ227" s="511"/>
      <c r="CA227" s="40"/>
      <c r="CB227" s="40"/>
      <c r="CC227" s="40"/>
      <c r="CD227" s="40"/>
      <c r="CE227" s="509"/>
      <c r="CF227" s="40"/>
      <c r="CG227" s="511"/>
      <c r="CH227" s="40"/>
      <c r="CI227" s="44"/>
      <c r="CJ227" s="40"/>
      <c r="CK227" s="40"/>
      <c r="CL227" s="44"/>
      <c r="CM227" s="40"/>
      <c r="CN227" s="40"/>
      <c r="CO227" s="40"/>
      <c r="CP227" s="44"/>
      <c r="CQ227" s="40"/>
      <c r="CR227" s="40"/>
      <c r="CS227" s="40"/>
      <c r="CT227" s="40"/>
      <c r="CU227" s="40"/>
      <c r="CV227" s="40"/>
      <c r="CW227" s="40"/>
      <c r="CX227" s="44"/>
      <c r="CY227" s="40"/>
      <c r="CZ227" s="40"/>
      <c r="DA227" s="40"/>
      <c r="DB227" s="40"/>
      <c r="DC227" s="511"/>
      <c r="DD227" s="40"/>
      <c r="DE227" s="40"/>
      <c r="DF227" s="40"/>
      <c r="DG227" s="40"/>
      <c r="DH227" s="40"/>
      <c r="DI227" s="40"/>
      <c r="DJ227" s="40"/>
      <c r="DK227" s="40"/>
      <c r="DL227" s="40"/>
      <c r="DM227" s="40"/>
      <c r="DN227" s="40"/>
      <c r="DO227" s="511"/>
      <c r="DP227" s="40"/>
      <c r="DQ227" s="40"/>
      <c r="DR227" s="40"/>
      <c r="DS227" s="511"/>
      <c r="DT227" s="40"/>
      <c r="DU227" s="40"/>
      <c r="DV227" s="40"/>
      <c r="DW227" s="40"/>
      <c r="DX227" s="40"/>
      <c r="DY227" s="40"/>
      <c r="DZ227" s="40"/>
      <c r="EA227" s="509"/>
      <c r="EB227" s="40"/>
      <c r="EC227" s="511"/>
      <c r="ED227" s="44"/>
      <c r="EE227" s="40"/>
      <c r="EF227" s="40"/>
      <c r="EG227" s="40"/>
      <c r="EH227" s="40"/>
      <c r="EI227" s="44"/>
      <c r="EJ227" s="40"/>
      <c r="EK227" s="44"/>
      <c r="EL227" s="40"/>
      <c r="EM227" s="40"/>
      <c r="EN227" s="44"/>
      <c r="EO227" s="40"/>
      <c r="EP227" s="132"/>
      <c r="EQ227" s="40"/>
      <c r="ER227" s="40"/>
      <c r="ES227" s="40"/>
      <c r="ET227" s="40"/>
      <c r="EU227" s="40"/>
      <c r="EV227" s="40"/>
      <c r="EW227" s="511"/>
      <c r="EX227" s="44"/>
      <c r="EY227" s="40"/>
      <c r="EZ227" s="40"/>
      <c r="FA227" s="44"/>
      <c r="FB227" s="40"/>
      <c r="FC227" s="40"/>
      <c r="FD227" s="40"/>
      <c r="FE227" s="44"/>
      <c r="FF227" s="40"/>
      <c r="FG227" s="44"/>
      <c r="FH227" s="40"/>
      <c r="FI227" s="40"/>
      <c r="FJ227" s="44"/>
      <c r="FK227" s="40"/>
      <c r="FL227" s="40"/>
      <c r="FM227" s="40"/>
      <c r="FN227" s="605"/>
      <c r="FO227" s="40"/>
      <c r="FP227" s="511"/>
      <c r="FQ227" s="40"/>
      <c r="FR227" s="44"/>
      <c r="FS227" s="40"/>
      <c r="FT227" s="44"/>
      <c r="FU227" s="40"/>
      <c r="FV227" s="40"/>
      <c r="FW227" s="40"/>
      <c r="FX227" s="40"/>
      <c r="FY227" s="40"/>
      <c r="FZ227" s="44"/>
      <c r="GA227" s="40"/>
      <c r="GB227" s="511"/>
      <c r="GC227" s="40"/>
      <c r="GD227" s="40"/>
      <c r="GE227" s="40"/>
      <c r="GF227" s="511"/>
      <c r="GG227" s="40"/>
      <c r="GH227" s="509"/>
      <c r="GI227" s="40"/>
      <c r="GJ227" s="511"/>
      <c r="GK227" s="40"/>
      <c r="GL227" s="40"/>
      <c r="GM227" s="511"/>
      <c r="GN227" s="40"/>
      <c r="GO227" s="40"/>
      <c r="GP227" s="40"/>
      <c r="GQ227" s="40"/>
      <c r="GR227" s="40"/>
      <c r="GS227" s="509"/>
      <c r="GT227" s="40"/>
      <c r="GU227" s="511"/>
      <c r="GV227" s="44"/>
      <c r="GW227" s="40"/>
      <c r="GX227" s="40"/>
      <c r="GY227" s="44"/>
      <c r="GZ227" s="40"/>
      <c r="HA227" s="40"/>
      <c r="HB227" s="40"/>
      <c r="HC227" s="40"/>
      <c r="HD227" s="40"/>
      <c r="HE227" s="40"/>
      <c r="HF227" s="40"/>
      <c r="HG227" s="40"/>
      <c r="HH227" s="511"/>
      <c r="HI227" s="40"/>
      <c r="HJ227" s="40"/>
      <c r="HK227" s="40"/>
      <c r="HL227" s="40"/>
      <c r="HM227" s="40"/>
      <c r="HN227" s="40"/>
      <c r="HO227" s="511"/>
      <c r="HP227" s="44"/>
      <c r="HQ227" s="40"/>
      <c r="HR227" s="40"/>
      <c r="HS227" s="40"/>
      <c r="HT227" s="44"/>
      <c r="HU227" s="40"/>
      <c r="HV227" s="40"/>
      <c r="HW227" s="40"/>
      <c r="HX227" s="40"/>
      <c r="HY227" s="44"/>
      <c r="HZ227" s="40"/>
      <c r="IA227" s="509"/>
      <c r="IB227" s="511"/>
      <c r="IC227" s="40"/>
      <c r="ID227" s="40"/>
      <c r="IE227" s="40"/>
      <c r="IF227" s="40"/>
      <c r="IG227" s="40"/>
      <c r="IH227" s="40"/>
      <c r="II227" s="40"/>
      <c r="IJ227" s="40"/>
      <c r="IK227" s="509"/>
      <c r="IL227" s="511"/>
      <c r="IM227" s="40"/>
      <c r="IN227" s="40"/>
      <c r="IO227" s="40"/>
      <c r="IP227" s="40"/>
      <c r="IQ227" s="40"/>
      <c r="IR227" s="40"/>
      <c r="IS227" s="509"/>
      <c r="IT227" s="40"/>
      <c r="IU227" s="40"/>
      <c r="IV227" s="511"/>
      <c r="IW227" s="40"/>
      <c r="IX227" s="40"/>
      <c r="IY227" s="44"/>
      <c r="IZ227" s="40"/>
      <c r="JA227" s="40"/>
      <c r="JB227" s="44"/>
      <c r="JC227" s="40"/>
      <c r="JD227" s="40"/>
      <c r="JE227" s="40"/>
      <c r="JF227" s="44"/>
      <c r="JG227" s="40"/>
      <c r="JH227" s="511"/>
      <c r="JI227" s="40"/>
      <c r="JJ227" s="40"/>
      <c r="JK227" s="40"/>
      <c r="JL227" s="40"/>
      <c r="JM227" s="511"/>
      <c r="JN227" s="40"/>
      <c r="JO227" s="513"/>
      <c r="JP227" s="509"/>
      <c r="JQ227" s="511"/>
      <c r="JR227" s="436"/>
      <c r="JS227" s="40"/>
      <c r="JT227" s="40"/>
      <c r="JU227" s="40"/>
      <c r="JV227" s="40"/>
      <c r="JW227" s="40"/>
      <c r="JX227" s="40"/>
      <c r="JY227" s="40"/>
      <c r="JZ227" s="40"/>
      <c r="KA227" s="40"/>
      <c r="KB227" s="40"/>
      <c r="KC227" s="40"/>
      <c r="KD227" s="511"/>
      <c r="KE227" s="40"/>
      <c r="KF227" s="40"/>
      <c r="KG227" s="40"/>
      <c r="KH227" s="511"/>
      <c r="KI227" s="40"/>
      <c r="KJ227" s="40"/>
      <c r="KK227" s="40"/>
      <c r="KL227" s="40"/>
      <c r="KM227" s="511"/>
      <c r="KN227" s="40"/>
      <c r="KO227" s="40"/>
      <c r="KP227" s="40"/>
      <c r="KQ227" s="511"/>
      <c r="KR227" s="40"/>
      <c r="KS227" s="40"/>
      <c r="KT227" s="40"/>
      <c r="KU227" s="565"/>
      <c r="KV227" s="511"/>
      <c r="KW227" s="40"/>
      <c r="KX227" s="40"/>
      <c r="KY227" s="40"/>
      <c r="KZ227" s="40"/>
      <c r="LA227" s="40"/>
      <c r="LB227" s="511"/>
      <c r="LC227" s="40"/>
      <c r="LD227" s="40"/>
      <c r="LE227" s="40"/>
      <c r="LF227" s="44"/>
      <c r="LG227" s="40"/>
      <c r="LH227" s="40"/>
      <c r="LI227" s="40"/>
      <c r="LJ227" s="511"/>
      <c r="LK227" s="40"/>
      <c r="LL227" s="40"/>
      <c r="LM227" s="40"/>
      <c r="LN227" s="40"/>
      <c r="LO227" s="40"/>
      <c r="LP227" s="40"/>
      <c r="LQ227" s="40"/>
      <c r="LR227" s="40"/>
      <c r="LS227" s="40"/>
      <c r="LT227" s="40"/>
      <c r="LU227" s="40"/>
      <c r="LV227" s="40"/>
      <c r="LW227" s="40"/>
      <c r="LX227" s="40"/>
      <c r="LY227" s="511"/>
      <c r="LZ227" s="40"/>
      <c r="MA227" s="40"/>
      <c r="MB227" s="40"/>
      <c r="MC227" s="40"/>
      <c r="MD227" s="40"/>
      <c r="ME227" s="511"/>
      <c r="MF227" s="40"/>
      <c r="MG227" s="40"/>
      <c r="MH227" s="40"/>
      <c r="MI227" s="40"/>
      <c r="MJ227" s="511"/>
      <c r="MK227" s="40"/>
      <c r="ML227" s="40"/>
      <c r="MM227" s="40"/>
      <c r="MN227" s="40"/>
      <c r="MO227" s="40"/>
      <c r="MP227" s="40"/>
      <c r="MQ227" s="163"/>
      <c r="MR227" s="40"/>
      <c r="MS227" s="40"/>
      <c r="MT227" s="40"/>
      <c r="MU227" s="40"/>
      <c r="MV227" s="40"/>
      <c r="MW227" s="40"/>
      <c r="MX227" s="40"/>
      <c r="MY227" s="40"/>
      <c r="MZ227" s="40"/>
      <c r="NA227" s="34"/>
      <c r="NB227" s="34"/>
      <c r="NC227" s="34" t="s">
        <v>1259</v>
      </c>
      <c r="ND227" s="34"/>
    </row>
    <row r="228" spans="1:368">
      <c r="A228" s="1248">
        <v>187</v>
      </c>
      <c r="B228" s="95" t="s">
        <v>762</v>
      </c>
      <c r="C228" s="89">
        <v>2023</v>
      </c>
      <c r="D228" s="90" t="s">
        <v>59</v>
      </c>
      <c r="E228" s="90" t="s">
        <v>167</v>
      </c>
      <c r="F228" s="90" t="s">
        <v>283</v>
      </c>
      <c r="G228" s="91"/>
      <c r="H228" s="92"/>
      <c r="I228" s="93"/>
      <c r="J228" s="4"/>
      <c r="K228" s="96"/>
      <c r="L228" s="96" t="s">
        <v>763</v>
      </c>
      <c r="M228" s="4"/>
      <c r="N228" s="4"/>
      <c r="O228" s="4"/>
      <c r="P228" s="92"/>
      <c r="Q228" s="4"/>
      <c r="R228" s="90" t="s">
        <v>617</v>
      </c>
      <c r="S228" s="94"/>
      <c r="T228" s="94"/>
      <c r="U228" s="90"/>
      <c r="V228" s="153"/>
      <c r="W228" s="376"/>
      <c r="X228" s="508"/>
      <c r="Y228" s="40"/>
      <c r="AA228" s="40"/>
      <c r="AC228" s="40"/>
      <c r="AD228" s="549"/>
      <c r="AE228" s="40"/>
      <c r="AF228" s="40"/>
      <c r="AG228" s="40"/>
      <c r="AH228" s="40"/>
      <c r="AI228" s="277"/>
      <c r="AJ228" s="40"/>
      <c r="AK228" s="44"/>
      <c r="AL228" s="40"/>
      <c r="AM228" s="643"/>
      <c r="AN228" s="40"/>
      <c r="AO228" s="40"/>
      <c r="AP228" s="40"/>
      <c r="AQ228" s="40"/>
      <c r="AR228" s="40"/>
      <c r="AS228" s="40"/>
      <c r="AT228" s="40"/>
      <c r="AU228" s="40"/>
      <c r="AV228" s="40"/>
      <c r="AW228" s="40"/>
      <c r="AX228" s="40"/>
      <c r="AY228" s="44"/>
      <c r="AZ228" s="40"/>
      <c r="BA228" s="44"/>
      <c r="BB228" s="40"/>
      <c r="BC228" s="511"/>
      <c r="BD228" s="40"/>
      <c r="BE228" s="40"/>
      <c r="BF228" s="511"/>
      <c r="BG228" s="40"/>
      <c r="BH228" s="40"/>
      <c r="BI228" s="40"/>
      <c r="BJ228" s="40"/>
      <c r="BK228" s="622"/>
      <c r="BL228" s="40"/>
      <c r="BM228" s="40"/>
      <c r="BN228" s="511"/>
      <c r="BO228" s="40"/>
      <c r="BP228" s="40"/>
      <c r="BQ228" s="40"/>
      <c r="BR228" s="511"/>
      <c r="BS228" s="40"/>
      <c r="BT228" s="40"/>
      <c r="BU228" s="511"/>
      <c r="BV228" s="40"/>
      <c r="BW228" s="511"/>
      <c r="BX228" s="40"/>
      <c r="BZ228" s="511"/>
      <c r="CA228" s="40"/>
      <c r="CB228" s="40"/>
      <c r="CC228" s="40"/>
      <c r="CD228" s="40"/>
      <c r="CE228" s="509"/>
      <c r="CF228" s="40"/>
      <c r="CG228" s="511"/>
      <c r="CH228" s="40"/>
      <c r="CI228" s="44"/>
      <c r="CJ228" s="40"/>
      <c r="CK228" s="40"/>
      <c r="CL228" s="44"/>
      <c r="CM228" s="40"/>
      <c r="CN228" s="40"/>
      <c r="CO228" s="40"/>
      <c r="CP228" s="44"/>
      <c r="CQ228" s="40"/>
      <c r="CR228" s="40"/>
      <c r="CS228" s="40"/>
      <c r="CT228" s="40"/>
      <c r="CU228" s="40"/>
      <c r="CV228" s="40"/>
      <c r="CW228" s="40"/>
      <c r="CX228" s="44"/>
      <c r="CY228" s="40"/>
      <c r="CZ228" s="40"/>
      <c r="DA228" s="40"/>
      <c r="DB228" s="40"/>
      <c r="DC228" s="511"/>
      <c r="DD228" s="40"/>
      <c r="DE228" s="40"/>
      <c r="DF228" s="40"/>
      <c r="DG228" s="40"/>
      <c r="DH228" s="40"/>
      <c r="DI228" s="40"/>
      <c r="DJ228" s="40"/>
      <c r="DK228" s="40"/>
      <c r="DL228" s="40"/>
      <c r="DM228" s="40"/>
      <c r="DN228" s="40"/>
      <c r="DO228" s="511"/>
      <c r="DP228" s="40"/>
      <c r="DQ228" s="40"/>
      <c r="DR228" s="40"/>
      <c r="DS228" s="511"/>
      <c r="DT228" s="40"/>
      <c r="DU228" s="40"/>
      <c r="DV228" s="40"/>
      <c r="DW228" s="40"/>
      <c r="DX228" s="40"/>
      <c r="DY228" s="40"/>
      <c r="DZ228" s="40"/>
      <c r="EA228" s="509"/>
      <c r="EB228" s="40"/>
      <c r="EC228" s="511"/>
      <c r="ED228" s="44"/>
      <c r="EE228" s="40"/>
      <c r="EF228" s="40"/>
      <c r="EG228" s="40"/>
      <c r="EH228" s="40"/>
      <c r="EI228" s="44"/>
      <c r="EJ228" s="40"/>
      <c r="EK228" s="44"/>
      <c r="EL228" s="40"/>
      <c r="EM228" s="40"/>
      <c r="EN228" s="44"/>
      <c r="EO228" s="40"/>
      <c r="EP228" s="132"/>
      <c r="EQ228" s="40"/>
      <c r="ER228" s="40"/>
      <c r="ES228" s="40"/>
      <c r="ET228" s="40"/>
      <c r="EU228" s="40"/>
      <c r="EV228" s="40"/>
      <c r="EW228" s="511"/>
      <c r="EX228" s="44"/>
      <c r="EY228" s="40"/>
      <c r="EZ228" s="40"/>
      <c r="FA228" s="44"/>
      <c r="FB228" s="40"/>
      <c r="FC228" s="40"/>
      <c r="FD228" s="40"/>
      <c r="FE228" s="44"/>
      <c r="FF228" s="40"/>
      <c r="FG228" s="44"/>
      <c r="FH228" s="40"/>
      <c r="FI228" s="40"/>
      <c r="FJ228" s="44"/>
      <c r="FK228" s="40"/>
      <c r="FL228" s="40"/>
      <c r="FM228" s="40"/>
      <c r="FN228" s="605"/>
      <c r="FO228" s="40"/>
      <c r="FP228" s="511"/>
      <c r="FQ228" s="40"/>
      <c r="FR228" s="44"/>
      <c r="FS228" s="40"/>
      <c r="FT228" s="44"/>
      <c r="FU228" s="40"/>
      <c r="FV228" s="40"/>
      <c r="FW228" s="40"/>
      <c r="FX228" s="40"/>
      <c r="FY228" s="40"/>
      <c r="FZ228" s="44"/>
      <c r="GA228" s="40"/>
      <c r="GB228" s="511"/>
      <c r="GC228" s="40"/>
      <c r="GD228" s="40"/>
      <c r="GE228" s="40"/>
      <c r="GF228" s="511"/>
      <c r="GG228" s="40"/>
      <c r="GH228" s="509"/>
      <c r="GI228" s="40"/>
      <c r="GJ228" s="511"/>
      <c r="GK228" s="40"/>
      <c r="GL228" s="40"/>
      <c r="GM228" s="511"/>
      <c r="GN228" s="40"/>
      <c r="GO228" s="40"/>
      <c r="GP228" s="40"/>
      <c r="GQ228" s="40"/>
      <c r="GR228" s="40"/>
      <c r="GS228" s="509"/>
      <c r="GT228" s="40"/>
      <c r="GU228" s="511"/>
      <c r="GV228" s="44"/>
      <c r="GW228" s="40"/>
      <c r="GX228" s="40"/>
      <c r="GY228" s="44"/>
      <c r="GZ228" s="40"/>
      <c r="HA228" s="40"/>
      <c r="HB228" s="40"/>
      <c r="HC228" s="40"/>
      <c r="HD228" s="40"/>
      <c r="HE228" s="40"/>
      <c r="HF228" s="40"/>
      <c r="HG228" s="40"/>
      <c r="HH228" s="511"/>
      <c r="HI228" s="40"/>
      <c r="HJ228" s="40"/>
      <c r="HK228" s="40"/>
      <c r="HL228" s="40"/>
      <c r="HM228" s="40"/>
      <c r="HN228" s="40"/>
      <c r="HO228" s="511"/>
      <c r="HP228" s="44"/>
      <c r="HQ228" s="40"/>
      <c r="HR228" s="40"/>
      <c r="HS228" s="40"/>
      <c r="HT228" s="44"/>
      <c r="HU228" s="40"/>
      <c r="HV228" s="40"/>
      <c r="HW228" s="40"/>
      <c r="HX228" s="40"/>
      <c r="HY228" s="44"/>
      <c r="HZ228" s="40"/>
      <c r="IA228" s="509"/>
      <c r="IB228" s="511"/>
      <c r="IC228" s="40"/>
      <c r="ID228" s="40"/>
      <c r="IE228" s="40"/>
      <c r="IF228" s="40"/>
      <c r="IG228" s="40"/>
      <c r="IH228" s="40"/>
      <c r="II228" s="40"/>
      <c r="IJ228" s="40"/>
      <c r="IK228" s="509"/>
      <c r="IL228" s="511"/>
      <c r="IM228" s="40"/>
      <c r="IN228" s="40"/>
      <c r="IO228" s="40"/>
      <c r="IP228" s="40"/>
      <c r="IQ228" s="40"/>
      <c r="IR228" s="40"/>
      <c r="IS228" s="509"/>
      <c r="IT228" s="40"/>
      <c r="IU228" s="40"/>
      <c r="IV228" s="511"/>
      <c r="IW228" s="40"/>
      <c r="IX228" s="40"/>
      <c r="IY228" s="44"/>
      <c r="IZ228" s="40"/>
      <c r="JA228" s="40"/>
      <c r="JB228" s="44"/>
      <c r="JC228" s="40"/>
      <c r="JD228" s="40"/>
      <c r="JE228" s="40"/>
      <c r="JF228" s="44"/>
      <c r="JG228" s="40"/>
      <c r="JH228" s="511"/>
      <c r="JI228" s="40"/>
      <c r="JJ228" s="40"/>
      <c r="JK228" s="40"/>
      <c r="JL228" s="40"/>
      <c r="JM228" s="511"/>
      <c r="JN228" s="40"/>
      <c r="JO228" s="513"/>
      <c r="JP228" s="509"/>
      <c r="JQ228" s="511"/>
      <c r="JR228" s="436"/>
      <c r="JS228" s="40"/>
      <c r="JT228" s="40"/>
      <c r="JU228" s="40"/>
      <c r="JV228" s="40"/>
      <c r="JW228" s="40"/>
      <c r="JX228" s="40"/>
      <c r="JY228" s="40"/>
      <c r="JZ228" s="40"/>
      <c r="KA228" s="40"/>
      <c r="KB228" s="40"/>
      <c r="KC228" s="40"/>
      <c r="KD228" s="511"/>
      <c r="KE228" s="40"/>
      <c r="KF228" s="40"/>
      <c r="KG228" s="40"/>
      <c r="KH228" s="511"/>
      <c r="KI228" s="40"/>
      <c r="KJ228" s="40"/>
      <c r="KK228" s="40"/>
      <c r="KL228" s="40"/>
      <c r="KM228" s="511"/>
      <c r="KN228" s="40"/>
      <c r="KO228" s="40"/>
      <c r="KP228" s="40"/>
      <c r="KQ228" s="511"/>
      <c r="KR228" s="40"/>
      <c r="KS228" s="40"/>
      <c r="KT228" s="40"/>
      <c r="KU228" s="565"/>
      <c r="KV228" s="511"/>
      <c r="KW228" s="40"/>
      <c r="KX228" s="40"/>
      <c r="KY228" s="40"/>
      <c r="KZ228" s="40"/>
      <c r="LA228" s="40"/>
      <c r="LB228" s="511"/>
      <c r="LC228" s="40"/>
      <c r="LD228" s="40"/>
      <c r="LE228" s="40"/>
      <c r="LF228" s="44"/>
      <c r="LG228" s="40"/>
      <c r="LH228" s="40"/>
      <c r="LI228" s="40"/>
      <c r="LJ228" s="511"/>
      <c r="LK228" s="40"/>
      <c r="LL228" s="40"/>
      <c r="LM228" s="40"/>
      <c r="LN228" s="40"/>
      <c r="LO228" s="40"/>
      <c r="LP228" s="40"/>
      <c r="LQ228" s="40"/>
      <c r="LR228" s="40"/>
      <c r="LS228" s="40"/>
      <c r="LT228" s="40"/>
      <c r="LU228" s="40"/>
      <c r="LV228" s="40"/>
      <c r="LW228" s="40"/>
      <c r="LX228" s="40"/>
      <c r="LY228" s="511"/>
      <c r="LZ228" s="40"/>
      <c r="MA228" s="40"/>
      <c r="MB228" s="40"/>
      <c r="MC228" s="40"/>
      <c r="MD228" s="40"/>
      <c r="ME228" s="511"/>
      <c r="MF228" s="40"/>
      <c r="MG228" s="40"/>
      <c r="MH228" s="40"/>
      <c r="MI228" s="40"/>
      <c r="MJ228" s="511"/>
      <c r="MK228" s="40"/>
      <c r="ML228" s="40"/>
      <c r="MM228" s="40"/>
      <c r="MN228" s="40"/>
      <c r="MO228" s="40"/>
      <c r="MP228" s="40"/>
      <c r="MQ228" s="163"/>
      <c r="MR228" s="40"/>
      <c r="MS228" s="40"/>
      <c r="MT228" s="40"/>
      <c r="MU228" s="40"/>
      <c r="MV228" s="40"/>
      <c r="MW228" s="40"/>
      <c r="MX228" s="40"/>
      <c r="MY228" s="40"/>
      <c r="MZ228" s="40"/>
      <c r="NA228" s="34"/>
      <c r="NB228" s="34"/>
      <c r="NC228" s="34" t="s">
        <v>1261</v>
      </c>
      <c r="ND228" s="34"/>
    </row>
    <row r="229" spans="1:368" ht="22" thickBot="1">
      <c r="B229" s="90"/>
      <c r="C229" s="4"/>
      <c r="D229" s="90"/>
      <c r="E229" s="90"/>
      <c r="F229" s="90"/>
      <c r="G229" s="91"/>
      <c r="H229" s="92"/>
      <c r="I229" s="93"/>
      <c r="J229" s="4"/>
      <c r="K229" s="90"/>
      <c r="L229" s="90"/>
      <c r="M229" s="4"/>
      <c r="N229" s="4"/>
      <c r="O229" s="4"/>
      <c r="P229" s="92"/>
      <c r="Q229" s="4"/>
      <c r="R229" s="90"/>
      <c r="S229" s="94"/>
      <c r="T229" s="94"/>
      <c r="U229" s="90"/>
      <c r="V229" s="153"/>
      <c r="W229" s="376"/>
      <c r="X229" s="508"/>
      <c r="Y229" s="40"/>
      <c r="AA229" s="40"/>
      <c r="AC229" s="40"/>
      <c r="AD229" s="549"/>
      <c r="AE229" s="40"/>
      <c r="AF229" s="40"/>
      <c r="AG229" s="40"/>
      <c r="AH229" s="40"/>
      <c r="AI229" s="277"/>
      <c r="AJ229" s="40"/>
      <c r="AK229" s="44"/>
      <c r="AL229" s="40"/>
      <c r="AM229" s="643"/>
      <c r="AN229" s="40"/>
      <c r="AO229" s="40"/>
      <c r="AP229" s="40"/>
      <c r="AQ229" s="40"/>
      <c r="AR229" s="40"/>
      <c r="AS229" s="40"/>
      <c r="AT229" s="40"/>
      <c r="AU229" s="40"/>
      <c r="AV229" s="40"/>
      <c r="AW229" s="40"/>
      <c r="AX229" s="40"/>
      <c r="AY229" s="44"/>
      <c r="AZ229" s="40"/>
      <c r="BA229" s="44"/>
      <c r="BB229" s="40"/>
      <c r="BC229" s="511"/>
      <c r="BD229" s="40"/>
      <c r="BE229" s="40"/>
      <c r="BF229" s="511"/>
      <c r="BG229" s="40"/>
      <c r="BH229" s="40"/>
      <c r="BI229" s="40"/>
      <c r="BJ229" s="40"/>
      <c r="BK229" s="622"/>
      <c r="BL229" s="40"/>
      <c r="BM229" s="40"/>
      <c r="BN229" s="511"/>
      <c r="BO229" s="40"/>
      <c r="BP229" s="40"/>
      <c r="BQ229" s="40"/>
      <c r="BR229" s="511"/>
      <c r="BS229" s="40"/>
      <c r="BT229" s="40"/>
      <c r="BU229" s="511"/>
      <c r="BV229" s="40"/>
      <c r="BW229" s="511"/>
      <c r="BX229" s="40"/>
      <c r="BZ229" s="511"/>
      <c r="CA229" s="40"/>
      <c r="CB229" s="40"/>
      <c r="CC229" s="40"/>
      <c r="CD229" s="40"/>
      <c r="CE229" s="509"/>
      <c r="CF229" s="40"/>
      <c r="CG229" s="511"/>
      <c r="CH229" s="40"/>
      <c r="CI229" s="44"/>
      <c r="CJ229" s="40"/>
      <c r="CK229" s="40"/>
      <c r="CL229" s="44"/>
      <c r="CM229" s="40"/>
      <c r="CN229" s="40"/>
      <c r="CO229" s="40"/>
      <c r="CP229" s="44"/>
      <c r="CQ229" s="40"/>
      <c r="CR229" s="40"/>
      <c r="CS229" s="40"/>
      <c r="CT229" s="40"/>
      <c r="CU229" s="40"/>
      <c r="CV229" s="40"/>
      <c r="CW229" s="40"/>
      <c r="CX229" s="44"/>
      <c r="CY229" s="40"/>
      <c r="CZ229" s="40"/>
      <c r="DA229" s="40"/>
      <c r="DB229" s="40"/>
      <c r="DC229" s="511"/>
      <c r="DD229" s="40"/>
      <c r="DE229" s="40"/>
      <c r="DF229" s="40"/>
      <c r="DG229" s="40"/>
      <c r="DH229" s="40"/>
      <c r="DI229" s="40"/>
      <c r="DJ229" s="40"/>
      <c r="DK229" s="40"/>
      <c r="DL229" s="40"/>
      <c r="DM229" s="40"/>
      <c r="DN229" s="40"/>
      <c r="DO229" s="511"/>
      <c r="DP229" s="40"/>
      <c r="DQ229" s="40"/>
      <c r="DR229" s="40"/>
      <c r="DS229" s="511"/>
      <c r="DT229" s="40"/>
      <c r="DU229" s="40"/>
      <c r="DV229" s="40"/>
      <c r="DW229" s="40"/>
      <c r="DX229" s="40"/>
      <c r="DY229" s="40"/>
      <c r="DZ229" s="40"/>
      <c r="EA229" s="509"/>
      <c r="EB229" s="40"/>
      <c r="EC229" s="511"/>
      <c r="ED229" s="44"/>
      <c r="EE229" s="40"/>
      <c r="EF229" s="40"/>
      <c r="EG229" s="40"/>
      <c r="EH229" s="40"/>
      <c r="EI229" s="44"/>
      <c r="EJ229" s="40"/>
      <c r="EK229" s="44"/>
      <c r="EL229" s="40"/>
      <c r="EM229" s="40"/>
      <c r="EN229" s="44"/>
      <c r="EO229" s="40"/>
      <c r="EP229" s="132"/>
      <c r="EQ229" s="40"/>
      <c r="ER229" s="40"/>
      <c r="ES229" s="40"/>
      <c r="ET229" s="40"/>
      <c r="EU229" s="40"/>
      <c r="EV229" s="40"/>
      <c r="EW229" s="511"/>
      <c r="EX229" s="44"/>
      <c r="EY229" s="40"/>
      <c r="EZ229" s="40"/>
      <c r="FA229" s="44"/>
      <c r="FB229" s="40"/>
      <c r="FC229" s="40"/>
      <c r="FD229" s="40"/>
      <c r="FE229" s="44"/>
      <c r="FF229" s="40"/>
      <c r="FG229" s="44"/>
      <c r="FH229" s="40"/>
      <c r="FI229" s="40"/>
      <c r="FJ229" s="44"/>
      <c r="FK229" s="40"/>
      <c r="FL229" s="40"/>
      <c r="FM229" s="40"/>
      <c r="FN229" s="605"/>
      <c r="FO229" s="40"/>
      <c r="FP229" s="511"/>
      <c r="FQ229" s="40"/>
      <c r="FR229" s="44"/>
      <c r="FS229" s="40"/>
      <c r="FT229" s="44"/>
      <c r="FU229" s="40"/>
      <c r="FV229" s="40"/>
      <c r="FW229" s="40"/>
      <c r="FX229" s="40"/>
      <c r="FY229" s="40"/>
      <c r="FZ229" s="44"/>
      <c r="GA229" s="40"/>
      <c r="GB229" s="511"/>
      <c r="GC229" s="40"/>
      <c r="GD229" s="40"/>
      <c r="GE229" s="40"/>
      <c r="GF229" s="511"/>
      <c r="GG229" s="40"/>
      <c r="GH229" s="509"/>
      <c r="GI229" s="40"/>
      <c r="GJ229" s="511"/>
      <c r="GK229" s="40"/>
      <c r="GL229" s="40"/>
      <c r="GM229" s="511"/>
      <c r="GN229" s="40"/>
      <c r="GO229" s="40"/>
      <c r="GP229" s="40"/>
      <c r="GQ229" s="40"/>
      <c r="GR229" s="40"/>
      <c r="GS229" s="509"/>
      <c r="GT229" s="40"/>
      <c r="GU229" s="511"/>
      <c r="GV229" s="44"/>
      <c r="GW229" s="40"/>
      <c r="GX229" s="40"/>
      <c r="GY229" s="44"/>
      <c r="GZ229" s="40"/>
      <c r="HA229" s="40"/>
      <c r="HB229" s="40"/>
      <c r="HC229" s="40"/>
      <c r="HD229" s="40"/>
      <c r="HE229" s="40"/>
      <c r="HF229" s="40"/>
      <c r="HG229" s="40"/>
      <c r="HH229" s="511"/>
      <c r="HI229" s="40"/>
      <c r="HJ229" s="40"/>
      <c r="HK229" s="40"/>
      <c r="HL229" s="40"/>
      <c r="HM229" s="40"/>
      <c r="HN229" s="40"/>
      <c r="HO229" s="511"/>
      <c r="HP229" s="44"/>
      <c r="HQ229" s="40"/>
      <c r="HR229" s="40"/>
      <c r="HS229" s="40"/>
      <c r="HT229" s="44"/>
      <c r="HU229" s="40"/>
      <c r="HV229" s="40"/>
      <c r="HW229" s="40"/>
      <c r="HX229" s="40"/>
      <c r="HY229" s="44"/>
      <c r="HZ229" s="40"/>
      <c r="IA229" s="509"/>
      <c r="IB229" s="511"/>
      <c r="IC229" s="40"/>
      <c r="ID229" s="40"/>
      <c r="IE229" s="40"/>
      <c r="IF229" s="40"/>
      <c r="IG229" s="40"/>
      <c r="IH229" s="40"/>
      <c r="II229" s="40"/>
      <c r="IJ229" s="40"/>
      <c r="IK229" s="509"/>
      <c r="IL229" s="511"/>
      <c r="IM229" s="40"/>
      <c r="IN229" s="40"/>
      <c r="IO229" s="40"/>
      <c r="IP229" s="40"/>
      <c r="IQ229" s="40"/>
      <c r="IR229" s="40"/>
      <c r="IS229" s="509"/>
      <c r="IT229" s="40"/>
      <c r="IU229" s="40"/>
      <c r="IV229" s="511"/>
      <c r="IW229" s="40"/>
      <c r="IX229" s="40"/>
      <c r="IY229" s="44"/>
      <c r="IZ229" s="40"/>
      <c r="JA229" s="40"/>
      <c r="JB229" s="44"/>
      <c r="JC229" s="40"/>
      <c r="JD229" s="40"/>
      <c r="JE229" s="40"/>
      <c r="JF229" s="44"/>
      <c r="JG229" s="40"/>
      <c r="JH229" s="511"/>
      <c r="JI229" s="40"/>
      <c r="JJ229" s="40"/>
      <c r="JK229" s="40"/>
      <c r="JL229" s="40"/>
      <c r="JM229" s="511"/>
      <c r="JN229" s="40"/>
      <c r="JO229" s="513"/>
      <c r="JP229" s="509"/>
      <c r="JQ229" s="511"/>
      <c r="JR229" s="436"/>
      <c r="JS229" s="40"/>
      <c r="JT229" s="40"/>
      <c r="JU229" s="40"/>
      <c r="JV229" s="40"/>
      <c r="JW229" s="40"/>
      <c r="JX229" s="40"/>
      <c r="JY229" s="40"/>
      <c r="JZ229" s="40"/>
      <c r="KA229" s="40"/>
      <c r="KB229" s="40"/>
      <c r="KC229" s="40"/>
      <c r="KD229" s="511"/>
      <c r="KE229" s="40"/>
      <c r="KF229" s="40"/>
      <c r="KG229" s="40"/>
      <c r="KH229" s="511"/>
      <c r="KI229" s="40"/>
      <c r="KJ229" s="40"/>
      <c r="KK229" s="40"/>
      <c r="KL229" s="40"/>
      <c r="KM229" s="511"/>
      <c r="KN229" s="40"/>
      <c r="KO229" s="40"/>
      <c r="KP229" s="40"/>
      <c r="KQ229" s="511"/>
      <c r="KR229" s="40"/>
      <c r="KS229" s="40"/>
      <c r="KT229" s="40"/>
      <c r="KU229" s="565"/>
      <c r="KV229" s="511"/>
      <c r="KW229" s="40"/>
      <c r="KX229" s="40"/>
      <c r="KY229" s="40"/>
      <c r="KZ229" s="40"/>
      <c r="LA229" s="40"/>
      <c r="LB229" s="511"/>
      <c r="LC229" s="40"/>
      <c r="LD229" s="40"/>
      <c r="LE229" s="40"/>
      <c r="LF229" s="44"/>
      <c r="LG229" s="40"/>
      <c r="LH229" s="40"/>
      <c r="LI229" s="40"/>
      <c r="LJ229" s="511"/>
      <c r="LK229" s="40"/>
      <c r="LL229" s="40"/>
      <c r="LM229" s="40"/>
      <c r="LN229" s="40"/>
      <c r="LO229" s="40"/>
      <c r="LP229" s="40"/>
      <c r="LQ229" s="40"/>
      <c r="LR229" s="40"/>
      <c r="LS229" s="40"/>
      <c r="LT229" s="40"/>
      <c r="LU229" s="40"/>
      <c r="LV229" s="40"/>
      <c r="LW229" s="40"/>
      <c r="LX229" s="40"/>
      <c r="LY229" s="511"/>
      <c r="LZ229" s="40"/>
      <c r="MA229" s="40"/>
      <c r="MB229" s="40"/>
      <c r="MC229" s="40"/>
      <c r="MD229" s="40"/>
      <c r="ME229" s="511"/>
      <c r="MF229" s="40"/>
      <c r="MG229" s="40"/>
      <c r="MH229" s="40"/>
      <c r="MI229" s="40"/>
      <c r="MJ229" s="511"/>
      <c r="MK229" s="40"/>
      <c r="ML229" s="40"/>
      <c r="MM229" s="40"/>
      <c r="MN229" s="40"/>
      <c r="MO229" s="40"/>
      <c r="MP229" s="40"/>
      <c r="MQ229" s="163"/>
      <c r="MR229" s="40"/>
      <c r="MS229" s="40"/>
      <c r="MT229" s="40"/>
      <c r="MU229" s="40"/>
      <c r="MV229" s="40"/>
      <c r="MW229" s="40"/>
      <c r="MX229" s="40"/>
      <c r="MY229" s="40"/>
      <c r="MZ229" s="40"/>
      <c r="NA229" s="34"/>
      <c r="NB229" s="34"/>
      <c r="NC229" s="34"/>
      <c r="ND229" s="34"/>
    </row>
    <row r="230" spans="1:368" s="381" customFormat="1" ht="82" customHeight="1" thickBot="1">
      <c r="A230" s="1250"/>
      <c r="B230" s="1229" t="s">
        <v>1774</v>
      </c>
      <c r="C230" s="444"/>
      <c r="D230" s="440"/>
      <c r="E230" s="440"/>
      <c r="F230" s="440"/>
      <c r="G230" s="441"/>
      <c r="H230" s="442"/>
      <c r="I230" s="443"/>
      <c r="J230" s="444"/>
      <c r="K230" s="440"/>
      <c r="L230" s="440"/>
      <c r="M230" s="444"/>
      <c r="N230" s="466"/>
      <c r="O230" s="466"/>
      <c r="P230" s="442"/>
      <c r="Q230" s="444"/>
      <c r="R230" s="440"/>
      <c r="S230" s="446"/>
      <c r="T230" s="446"/>
      <c r="U230" s="440"/>
      <c r="V230" s="378"/>
      <c r="W230" s="499"/>
      <c r="X230" s="515"/>
      <c r="Y230" s="447"/>
      <c r="Z230" s="516"/>
      <c r="AA230" s="447"/>
      <c r="AB230" s="516"/>
      <c r="AC230" s="447"/>
      <c r="AD230" s="515"/>
      <c r="AE230" s="447"/>
      <c r="AF230" s="467"/>
      <c r="AG230" s="447"/>
      <c r="AH230" s="447"/>
      <c r="AI230" s="515"/>
      <c r="AJ230" s="447"/>
      <c r="AK230" s="448"/>
      <c r="AL230" s="447"/>
      <c r="AM230" s="468"/>
      <c r="AN230" s="447"/>
      <c r="AO230" s="447"/>
      <c r="AP230" s="447"/>
      <c r="AQ230" s="447"/>
      <c r="AR230" s="447"/>
      <c r="AS230" s="447"/>
      <c r="AT230" s="447"/>
      <c r="AU230" s="447"/>
      <c r="AV230" s="447"/>
      <c r="AW230" s="447"/>
      <c r="AX230" s="447"/>
      <c r="AY230" s="448"/>
      <c r="AZ230" s="467"/>
      <c r="BA230" s="448"/>
      <c r="BB230" s="447"/>
      <c r="BC230" s="515"/>
      <c r="BD230" s="447"/>
      <c r="BE230" s="447"/>
      <c r="BF230" s="515"/>
      <c r="BG230" s="447"/>
      <c r="BH230" s="447"/>
      <c r="BI230" s="447"/>
      <c r="BJ230" s="447"/>
      <c r="BK230" s="624"/>
      <c r="BL230" s="447"/>
      <c r="BM230" s="447"/>
      <c r="BN230" s="515"/>
      <c r="BO230" s="447"/>
      <c r="BP230" s="447"/>
      <c r="BQ230" s="447"/>
      <c r="BR230" s="515"/>
      <c r="BS230" s="447"/>
      <c r="BT230" s="447"/>
      <c r="BU230" s="517"/>
      <c r="BV230" s="447"/>
      <c r="BW230" s="515"/>
      <c r="BX230" s="447"/>
      <c r="BZ230" s="515"/>
      <c r="CA230" s="447"/>
      <c r="CB230" s="447"/>
      <c r="CC230" s="447"/>
      <c r="CD230" s="447"/>
      <c r="CE230" s="514"/>
      <c r="CF230" s="447"/>
      <c r="CG230" s="515"/>
      <c r="CH230" s="447"/>
      <c r="CI230" s="448"/>
      <c r="CJ230" s="447"/>
      <c r="CK230" s="447"/>
      <c r="CL230" s="448"/>
      <c r="CM230" s="447"/>
      <c r="CN230" s="447"/>
      <c r="CO230" s="447"/>
      <c r="CP230" s="448"/>
      <c r="CQ230" s="447"/>
      <c r="CR230" s="447"/>
      <c r="CS230" s="447"/>
      <c r="CT230" s="447"/>
      <c r="CU230" s="447"/>
      <c r="CV230" s="447"/>
      <c r="CW230" s="447"/>
      <c r="CX230" s="448"/>
      <c r="CY230" s="447"/>
      <c r="CZ230" s="447"/>
      <c r="DA230" s="447"/>
      <c r="DB230" s="447"/>
      <c r="DC230" s="515"/>
      <c r="DD230" s="447"/>
      <c r="DE230" s="447"/>
      <c r="DF230" s="447"/>
      <c r="DG230" s="447"/>
      <c r="DH230" s="447"/>
      <c r="DI230" s="447"/>
      <c r="DJ230" s="447"/>
      <c r="DK230" s="447"/>
      <c r="DL230" s="447"/>
      <c r="DM230" s="447"/>
      <c r="DN230" s="447"/>
      <c r="DO230" s="515"/>
      <c r="DP230" s="447"/>
      <c r="DQ230" s="447"/>
      <c r="DR230" s="447"/>
      <c r="DS230" s="515"/>
      <c r="DT230" s="447"/>
      <c r="DU230" s="447"/>
      <c r="DV230" s="447"/>
      <c r="DW230" s="447"/>
      <c r="DX230" s="447"/>
      <c r="DY230" s="447"/>
      <c r="DZ230" s="447"/>
      <c r="EA230" s="514"/>
      <c r="EB230" s="447"/>
      <c r="EC230" s="515"/>
      <c r="ED230" s="448"/>
      <c r="EE230" s="447"/>
      <c r="EF230" s="447"/>
      <c r="EG230" s="447"/>
      <c r="EH230" s="447"/>
      <c r="EI230" s="448"/>
      <c r="EJ230" s="447"/>
      <c r="EK230" s="448"/>
      <c r="EL230" s="447"/>
      <c r="EM230" s="447"/>
      <c r="EN230" s="448"/>
      <c r="EO230" s="447"/>
      <c r="EP230" s="468"/>
      <c r="EQ230" s="447"/>
      <c r="ER230" s="447"/>
      <c r="ES230" s="447"/>
      <c r="ET230" s="447"/>
      <c r="EU230" s="447"/>
      <c r="EV230" s="447"/>
      <c r="EW230" s="515"/>
      <c r="EX230" s="448"/>
      <c r="EY230" s="447"/>
      <c r="EZ230" s="447"/>
      <c r="FA230" s="448"/>
      <c r="FB230" s="447"/>
      <c r="FC230" s="447"/>
      <c r="FD230" s="447"/>
      <c r="FE230" s="448"/>
      <c r="FF230" s="447"/>
      <c r="FG230" s="448"/>
      <c r="FH230" s="447"/>
      <c r="FI230" s="447"/>
      <c r="FJ230" s="448"/>
      <c r="FK230" s="447"/>
      <c r="FL230" s="447"/>
      <c r="FM230" s="447"/>
      <c r="FN230" s="607"/>
      <c r="FO230" s="447"/>
      <c r="FP230" s="515"/>
      <c r="FQ230" s="447"/>
      <c r="FR230" s="448"/>
      <c r="FS230" s="447"/>
      <c r="FT230" s="448"/>
      <c r="FU230" s="447"/>
      <c r="FV230" s="447"/>
      <c r="FW230" s="447"/>
      <c r="FX230" s="447"/>
      <c r="FY230" s="447"/>
      <c r="FZ230" s="448"/>
      <c r="GA230" s="447"/>
      <c r="GB230" s="515"/>
      <c r="GC230" s="447"/>
      <c r="GD230" s="447"/>
      <c r="GE230" s="447"/>
      <c r="GF230" s="517"/>
      <c r="GG230" s="447"/>
      <c r="GH230" s="518"/>
      <c r="GI230" s="447"/>
      <c r="GJ230" s="515"/>
      <c r="GK230" s="447"/>
      <c r="GL230" s="447"/>
      <c r="GM230" s="515"/>
      <c r="GN230" s="447"/>
      <c r="GO230" s="447"/>
      <c r="GP230" s="447"/>
      <c r="GQ230" s="447"/>
      <c r="GR230" s="447"/>
      <c r="GS230" s="518"/>
      <c r="GT230" s="447"/>
      <c r="GU230" s="515"/>
      <c r="GV230" s="448"/>
      <c r="GW230" s="447"/>
      <c r="GX230" s="447"/>
      <c r="GY230" s="448"/>
      <c r="GZ230" s="447"/>
      <c r="HA230" s="447"/>
      <c r="HB230" s="447"/>
      <c r="HC230" s="447"/>
      <c r="HD230" s="447"/>
      <c r="HE230" s="447"/>
      <c r="HF230" s="447"/>
      <c r="HG230" s="447"/>
      <c r="HH230" s="515"/>
      <c r="HI230" s="447"/>
      <c r="HJ230" s="447"/>
      <c r="HK230" s="447"/>
      <c r="HL230" s="447"/>
      <c r="HM230" s="447"/>
      <c r="HN230" s="447"/>
      <c r="HO230" s="515"/>
      <c r="HP230" s="448"/>
      <c r="HQ230" s="447"/>
      <c r="HR230" s="447"/>
      <c r="HS230" s="447"/>
      <c r="HT230" s="448"/>
      <c r="HU230" s="447"/>
      <c r="HV230" s="447"/>
      <c r="HW230" s="447"/>
      <c r="HX230" s="447"/>
      <c r="HY230" s="448"/>
      <c r="HZ230" s="447"/>
      <c r="IA230" s="514"/>
      <c r="IB230" s="515"/>
      <c r="IC230" s="447"/>
      <c r="ID230" s="447"/>
      <c r="IE230" s="447"/>
      <c r="IF230" s="447"/>
      <c r="IG230" s="447"/>
      <c r="IH230" s="447"/>
      <c r="II230" s="447"/>
      <c r="IJ230" s="447"/>
      <c r="IK230" s="514"/>
      <c r="IL230" s="515"/>
      <c r="IM230" s="447"/>
      <c r="IN230" s="447"/>
      <c r="IO230" s="447"/>
      <c r="IP230" s="447"/>
      <c r="IQ230" s="447"/>
      <c r="IR230" s="447"/>
      <c r="IS230" s="514"/>
      <c r="IT230" s="447"/>
      <c r="IU230" s="447"/>
      <c r="IV230" s="515"/>
      <c r="IW230" s="447"/>
      <c r="IX230" s="447"/>
      <c r="IY230" s="448"/>
      <c r="IZ230" s="447"/>
      <c r="JA230" s="447"/>
      <c r="JB230" s="448"/>
      <c r="JC230" s="447"/>
      <c r="JD230" s="447"/>
      <c r="JE230" s="447"/>
      <c r="JF230" s="448"/>
      <c r="JG230" s="447"/>
      <c r="JH230" s="515"/>
      <c r="JI230" s="447"/>
      <c r="JJ230" s="447"/>
      <c r="JK230" s="447"/>
      <c r="JL230" s="447"/>
      <c r="JM230" s="517"/>
      <c r="JN230" s="447"/>
      <c r="JO230" s="514"/>
      <c r="JP230" s="514"/>
      <c r="JQ230" s="515"/>
      <c r="JR230" s="447"/>
      <c r="JS230" s="447"/>
      <c r="JT230" s="447"/>
      <c r="JU230" s="447"/>
      <c r="JV230" s="447"/>
      <c r="JW230" s="447"/>
      <c r="JX230" s="447"/>
      <c r="JY230" s="447"/>
      <c r="JZ230" s="447"/>
      <c r="KA230" s="447"/>
      <c r="KB230" s="447"/>
      <c r="KC230" s="447"/>
      <c r="KD230" s="517"/>
      <c r="KE230" s="447"/>
      <c r="KF230" s="447"/>
      <c r="KG230" s="447"/>
      <c r="KH230" s="517"/>
      <c r="KI230" s="447"/>
      <c r="KJ230" s="447"/>
      <c r="KK230" s="447"/>
      <c r="KL230" s="447"/>
      <c r="KM230" s="517"/>
      <c r="KN230" s="447"/>
      <c r="KO230" s="447"/>
      <c r="KP230" s="447"/>
      <c r="KQ230" s="517"/>
      <c r="KR230" s="447"/>
      <c r="KS230" s="447"/>
      <c r="KT230" s="447"/>
      <c r="KU230" s="567"/>
      <c r="KV230" s="517"/>
      <c r="KW230" s="447"/>
      <c r="KX230" s="447"/>
      <c r="KY230" s="447"/>
      <c r="KZ230" s="447"/>
      <c r="LA230" s="447"/>
      <c r="LB230" s="517"/>
      <c r="LC230" s="447"/>
      <c r="LD230" s="447"/>
      <c r="LE230" s="447"/>
      <c r="LF230" s="448"/>
      <c r="LG230" s="447"/>
      <c r="LH230" s="447"/>
      <c r="LI230" s="447"/>
      <c r="LJ230" s="517"/>
      <c r="LK230" s="447"/>
      <c r="LL230" s="447"/>
      <c r="LM230" s="447"/>
      <c r="LN230" s="447"/>
      <c r="LO230" s="447"/>
      <c r="LP230" s="447"/>
      <c r="LQ230" s="447"/>
      <c r="LR230" s="447"/>
      <c r="LS230" s="447"/>
      <c r="LT230" s="447"/>
      <c r="LU230" s="447"/>
      <c r="LV230" s="447"/>
      <c r="LW230" s="447"/>
      <c r="LX230" s="447"/>
      <c r="LY230" s="517"/>
      <c r="LZ230" s="447"/>
      <c r="MA230" s="447"/>
      <c r="MB230" s="447"/>
      <c r="MC230" s="447"/>
      <c r="MD230" s="447"/>
      <c r="ME230" s="517"/>
      <c r="MF230" s="447"/>
      <c r="MG230" s="447"/>
      <c r="MH230" s="447"/>
      <c r="MI230" s="447"/>
      <c r="MJ230" s="517"/>
      <c r="MK230" s="447"/>
      <c r="ML230" s="447"/>
      <c r="MM230" s="447"/>
      <c r="MN230" s="447"/>
      <c r="MO230" s="447"/>
      <c r="MP230" s="447"/>
      <c r="MQ230" s="380"/>
      <c r="MR230" s="447"/>
      <c r="MS230" s="447"/>
      <c r="MT230" s="447"/>
      <c r="MU230" s="447"/>
      <c r="MV230" s="447"/>
      <c r="MW230" s="447"/>
      <c r="MX230" s="447"/>
      <c r="MY230" s="447"/>
      <c r="MZ230" s="447"/>
      <c r="NA230" s="440"/>
      <c r="NB230" s="440"/>
      <c r="NC230" s="440"/>
      <c r="ND230" s="440"/>
    </row>
    <row r="231" spans="1:368" s="938" customFormat="1" ht="409.6" outlineLevel="1" thickBot="1">
      <c r="A231" s="1265"/>
      <c r="B231" s="1230" t="s">
        <v>1465</v>
      </c>
      <c r="C231" s="1303" t="s">
        <v>1479</v>
      </c>
      <c r="D231" s="1304"/>
      <c r="E231" s="1304"/>
      <c r="F231" s="1304"/>
      <c r="G231" s="1304"/>
      <c r="H231" s="1304"/>
      <c r="I231" s="1304"/>
      <c r="J231" s="1304"/>
      <c r="K231" s="1304"/>
      <c r="L231" s="1304"/>
      <c r="M231" s="1304"/>
      <c r="N231" s="1304"/>
      <c r="O231" s="1304"/>
      <c r="P231" s="1304"/>
      <c r="Q231" s="1304"/>
      <c r="R231" s="1304"/>
      <c r="S231" s="1304"/>
      <c r="T231" s="1304"/>
      <c r="U231" s="1304"/>
      <c r="AD231" s="956"/>
      <c r="AI231" s="957"/>
      <c r="AM231" s="958"/>
      <c r="BK231" s="956"/>
      <c r="EA231" s="959" t="s">
        <v>1445</v>
      </c>
      <c r="EB231" s="938" t="s">
        <v>1443</v>
      </c>
      <c r="EC231" s="938" t="s">
        <v>1444</v>
      </c>
      <c r="ED231" s="938" t="s">
        <v>1443</v>
      </c>
      <c r="EE231" s="938" t="s">
        <v>1446</v>
      </c>
      <c r="EF231" s="938" t="s">
        <v>1446</v>
      </c>
      <c r="EG231" s="938" t="s">
        <v>1446</v>
      </c>
      <c r="EH231" s="938" t="s">
        <v>1446</v>
      </c>
      <c r="EI231" s="938" t="s">
        <v>1443</v>
      </c>
      <c r="EJ231" s="938" t="s">
        <v>1443</v>
      </c>
      <c r="EK231" s="938" t="s">
        <v>1443</v>
      </c>
      <c r="EP231" s="960"/>
      <c r="EW231" s="938" t="s">
        <v>1444</v>
      </c>
      <c r="FN231" s="959" t="s">
        <v>1445</v>
      </c>
      <c r="FP231" s="938" t="s">
        <v>1444</v>
      </c>
    </row>
    <row r="232" spans="1:368" ht="16" hidden="1">
      <c r="W232" s="503"/>
      <c r="AI232" s="550"/>
      <c r="AM232" s="644"/>
    </row>
    <row r="233" spans="1:368" ht="16" hidden="1">
      <c r="W233" s="503"/>
      <c r="AI233" s="550"/>
      <c r="AM233" s="644"/>
    </row>
    <row r="234" spans="1:368" ht="16" hidden="1">
      <c r="W234" s="503"/>
      <c r="AI234" s="550"/>
      <c r="AM234" s="644"/>
    </row>
    <row r="235" spans="1:368" ht="16" hidden="1">
      <c r="W235" s="503"/>
      <c r="AI235" s="550"/>
      <c r="AM235" s="644"/>
    </row>
    <row r="236" spans="1:368" ht="16" hidden="1">
      <c r="W236" s="503"/>
      <c r="AI236" s="550"/>
      <c r="AM236" s="644"/>
    </row>
    <row r="237" spans="1:368" ht="16" hidden="1">
      <c r="W237" s="503"/>
      <c r="AI237" s="550"/>
      <c r="AM237" s="644"/>
    </row>
    <row r="238" spans="1:368" ht="16" hidden="1">
      <c r="W238" s="503"/>
      <c r="AI238" s="550"/>
      <c r="AM238" s="644"/>
    </row>
    <row r="239" spans="1:368" ht="16" hidden="1">
      <c r="W239" s="503"/>
      <c r="AI239" s="550"/>
      <c r="AM239" s="644"/>
    </row>
    <row r="240" spans="1:368" ht="16" hidden="1">
      <c r="W240" s="503"/>
      <c r="AI240" s="550"/>
      <c r="AM240" s="644"/>
    </row>
    <row r="241" spans="23:39" ht="16" hidden="1">
      <c r="W241" s="503"/>
      <c r="AI241" s="550"/>
      <c r="AM241" s="644"/>
    </row>
    <row r="242" spans="23:39" ht="16" hidden="1">
      <c r="W242" s="503"/>
      <c r="AI242" s="550"/>
      <c r="AM242" s="644"/>
    </row>
    <row r="243" spans="23:39" ht="16" hidden="1">
      <c r="W243" s="503"/>
      <c r="AI243" s="550"/>
      <c r="AM243" s="644"/>
    </row>
    <row r="244" spans="23:39" ht="16" hidden="1">
      <c r="W244" s="503"/>
      <c r="AI244" s="550"/>
      <c r="AM244" s="644"/>
    </row>
    <row r="245" spans="23:39" ht="16" hidden="1">
      <c r="W245" s="503"/>
      <c r="AI245" s="550"/>
      <c r="AM245" s="644"/>
    </row>
    <row r="246" spans="23:39" ht="16" hidden="1">
      <c r="W246" s="503"/>
      <c r="AI246" s="550"/>
      <c r="AM246" s="644"/>
    </row>
    <row r="247" spans="23:39" ht="16" hidden="1">
      <c r="W247" s="503"/>
      <c r="AI247" s="550"/>
      <c r="AM247" s="644"/>
    </row>
    <row r="248" spans="23:39" ht="16" hidden="1">
      <c r="W248" s="503"/>
      <c r="AI248" s="550"/>
      <c r="AM248" s="644"/>
    </row>
    <row r="249" spans="23:39" ht="16" hidden="1">
      <c r="W249" s="503"/>
      <c r="AI249" s="550"/>
      <c r="AM249" s="644"/>
    </row>
    <row r="250" spans="23:39" ht="16" hidden="1">
      <c r="W250" s="503"/>
      <c r="AI250" s="550"/>
      <c r="AM250" s="644"/>
    </row>
    <row r="251" spans="23:39" ht="16" hidden="1">
      <c r="W251" s="503"/>
      <c r="AI251" s="550"/>
      <c r="AM251" s="644"/>
    </row>
    <row r="252" spans="23:39" ht="16" hidden="1">
      <c r="W252" s="503"/>
      <c r="AI252" s="550"/>
      <c r="AM252" s="644"/>
    </row>
    <row r="253" spans="23:39" ht="16" hidden="1">
      <c r="W253" s="503"/>
      <c r="AI253" s="550"/>
      <c r="AM253" s="644"/>
    </row>
    <row r="254" spans="23:39" ht="16" hidden="1">
      <c r="W254" s="503"/>
      <c r="AI254" s="550"/>
      <c r="AM254" s="644"/>
    </row>
    <row r="255" spans="23:39" ht="16" hidden="1">
      <c r="W255" s="503"/>
      <c r="AI255" s="550"/>
      <c r="AM255" s="644"/>
    </row>
    <row r="256" spans="23:39" ht="16" hidden="1">
      <c r="W256" s="503"/>
      <c r="AI256" s="550"/>
      <c r="AM256" s="644"/>
    </row>
    <row r="257" spans="23:39" ht="16" hidden="1">
      <c r="W257" s="503"/>
      <c r="AI257" s="550"/>
      <c r="AM257" s="644"/>
    </row>
    <row r="258" spans="23:39" ht="16" hidden="1">
      <c r="W258" s="503"/>
      <c r="AI258" s="550"/>
      <c r="AM258" s="644"/>
    </row>
    <row r="259" spans="23:39" ht="16" hidden="1">
      <c r="W259" s="503"/>
      <c r="AI259" s="550"/>
      <c r="AM259" s="644"/>
    </row>
    <row r="260" spans="23:39" ht="16" hidden="1">
      <c r="W260" s="503"/>
      <c r="AI260" s="550"/>
      <c r="AM260" s="644"/>
    </row>
    <row r="261" spans="23:39" ht="16" hidden="1">
      <c r="W261" s="503"/>
      <c r="AI261" s="550"/>
      <c r="AM261" s="644"/>
    </row>
    <row r="262" spans="23:39" ht="16" hidden="1">
      <c r="W262" s="503"/>
      <c r="AI262" s="550"/>
      <c r="AM262" s="644"/>
    </row>
    <row r="263" spans="23:39" ht="16" hidden="1">
      <c r="W263" s="503"/>
      <c r="AI263" s="550"/>
      <c r="AM263" s="644"/>
    </row>
    <row r="264" spans="23:39" ht="16" hidden="1">
      <c r="W264" s="503"/>
      <c r="AI264" s="550"/>
      <c r="AM264" s="644"/>
    </row>
    <row r="265" spans="23:39" ht="16" hidden="1">
      <c r="W265" s="503"/>
      <c r="AI265" s="550"/>
      <c r="AM265" s="644"/>
    </row>
    <row r="266" spans="23:39" ht="16" hidden="1">
      <c r="W266" s="503"/>
      <c r="AI266" s="550"/>
      <c r="AM266" s="644"/>
    </row>
    <row r="267" spans="23:39" ht="16" hidden="1">
      <c r="W267" s="503"/>
      <c r="AI267" s="550"/>
      <c r="AM267" s="644"/>
    </row>
    <row r="268" spans="23:39" ht="16" hidden="1">
      <c r="W268" s="503"/>
      <c r="AI268" s="550"/>
      <c r="AM268" s="644"/>
    </row>
    <row r="269" spans="23:39" ht="16" hidden="1">
      <c r="W269" s="503"/>
      <c r="AI269" s="550"/>
      <c r="AM269" s="644"/>
    </row>
    <row r="270" spans="23:39" ht="16" hidden="1">
      <c r="W270" s="503"/>
      <c r="AI270" s="550"/>
      <c r="AM270" s="644"/>
    </row>
    <row r="271" spans="23:39" ht="16" hidden="1">
      <c r="W271" s="503"/>
      <c r="AI271" s="550"/>
      <c r="AM271" s="644"/>
    </row>
    <row r="272" spans="23:39" ht="16" hidden="1">
      <c r="W272" s="503"/>
      <c r="AI272" s="550"/>
      <c r="AM272" s="644"/>
    </row>
    <row r="273" spans="23:39" ht="16" hidden="1">
      <c r="W273" s="503"/>
      <c r="AI273" s="550"/>
      <c r="AM273" s="644"/>
    </row>
    <row r="274" spans="23:39" ht="16" hidden="1">
      <c r="W274" s="503"/>
      <c r="AI274" s="550"/>
      <c r="AM274" s="644"/>
    </row>
    <row r="275" spans="23:39" ht="16" hidden="1">
      <c r="W275" s="503"/>
      <c r="AI275" s="550"/>
      <c r="AM275" s="644"/>
    </row>
    <row r="276" spans="23:39" ht="16" hidden="1">
      <c r="W276" s="503"/>
      <c r="AI276" s="550"/>
      <c r="AM276" s="644"/>
    </row>
    <row r="277" spans="23:39" ht="16" hidden="1">
      <c r="W277" s="503"/>
      <c r="AI277" s="550"/>
      <c r="AM277" s="644"/>
    </row>
    <row r="278" spans="23:39" ht="16" hidden="1">
      <c r="W278" s="503"/>
      <c r="AI278" s="550"/>
      <c r="AM278" s="644"/>
    </row>
    <row r="279" spans="23:39" ht="16" hidden="1">
      <c r="W279" s="503"/>
      <c r="AI279" s="550"/>
      <c r="AM279" s="644"/>
    </row>
    <row r="280" spans="23:39" ht="16" hidden="1">
      <c r="W280" s="503"/>
      <c r="AI280" s="550"/>
      <c r="AM280" s="644"/>
    </row>
    <row r="281" spans="23:39" ht="16" hidden="1">
      <c r="W281" s="503"/>
      <c r="AI281" s="550"/>
      <c r="AM281" s="644"/>
    </row>
    <row r="282" spans="23:39" ht="16" hidden="1">
      <c r="W282" s="503"/>
      <c r="AI282" s="550"/>
      <c r="AM282" s="644"/>
    </row>
    <row r="283" spans="23:39" ht="16" hidden="1">
      <c r="W283" s="503"/>
      <c r="AI283" s="550"/>
      <c r="AM283" s="644"/>
    </row>
    <row r="284" spans="23:39" ht="16" hidden="1">
      <c r="W284" s="503"/>
      <c r="AI284" s="550"/>
      <c r="AM284" s="644"/>
    </row>
    <row r="285" spans="23:39" ht="16" hidden="1">
      <c r="W285" s="503"/>
      <c r="AI285" s="550"/>
      <c r="AM285" s="644"/>
    </row>
    <row r="286" spans="23:39" ht="16" hidden="1">
      <c r="W286" s="503"/>
      <c r="AI286" s="550"/>
      <c r="AM286" s="644"/>
    </row>
    <row r="287" spans="23:39" ht="16" hidden="1">
      <c r="W287" s="503"/>
      <c r="AI287" s="550"/>
      <c r="AM287" s="644"/>
    </row>
    <row r="288" spans="23:39" ht="16" hidden="1">
      <c r="W288" s="503"/>
      <c r="AI288" s="550"/>
      <c r="AM288" s="644"/>
    </row>
    <row r="289" spans="23:39" ht="16" hidden="1">
      <c r="W289" s="503"/>
      <c r="AI289" s="550"/>
      <c r="AM289" s="644"/>
    </row>
    <row r="290" spans="23:39" ht="16" hidden="1">
      <c r="W290" s="503"/>
      <c r="AI290" s="550"/>
      <c r="AM290" s="644"/>
    </row>
    <row r="291" spans="23:39" ht="16" hidden="1">
      <c r="W291" s="503"/>
      <c r="AI291" s="550"/>
      <c r="AM291" s="644"/>
    </row>
    <row r="292" spans="23:39" ht="16" hidden="1">
      <c r="W292" s="503"/>
      <c r="AI292" s="550"/>
      <c r="AM292" s="644"/>
    </row>
    <row r="293" spans="23:39" ht="16" hidden="1">
      <c r="W293" s="503"/>
      <c r="AI293" s="550"/>
      <c r="AM293" s="644"/>
    </row>
    <row r="294" spans="23:39" ht="16" hidden="1">
      <c r="W294" s="503"/>
      <c r="AI294" s="550"/>
      <c r="AM294" s="644"/>
    </row>
    <row r="295" spans="23:39" ht="16" hidden="1">
      <c r="W295" s="503"/>
      <c r="AI295" s="550"/>
      <c r="AM295" s="644"/>
    </row>
    <row r="296" spans="23:39" ht="16" hidden="1">
      <c r="W296" s="503"/>
      <c r="AI296" s="550"/>
      <c r="AM296" s="644"/>
    </row>
    <row r="297" spans="23:39" ht="16" hidden="1">
      <c r="W297" s="503"/>
      <c r="AI297" s="550"/>
      <c r="AM297" s="644"/>
    </row>
    <row r="298" spans="23:39" ht="16" hidden="1">
      <c r="W298" s="503"/>
      <c r="AI298" s="550"/>
      <c r="AM298" s="644"/>
    </row>
    <row r="299" spans="23:39" ht="16" hidden="1">
      <c r="W299" s="503"/>
      <c r="AI299" s="550"/>
      <c r="AM299" s="644"/>
    </row>
    <row r="300" spans="23:39" ht="16" hidden="1">
      <c r="W300" s="503"/>
      <c r="AI300" s="550"/>
      <c r="AM300" s="644"/>
    </row>
    <row r="301" spans="23:39" ht="16" hidden="1">
      <c r="W301" s="503"/>
      <c r="AI301" s="550"/>
      <c r="AM301" s="644"/>
    </row>
    <row r="302" spans="23:39" ht="16" hidden="1">
      <c r="W302" s="503"/>
      <c r="AI302" s="550"/>
      <c r="AM302" s="644"/>
    </row>
    <row r="303" spans="23:39" ht="16" hidden="1">
      <c r="W303" s="503"/>
      <c r="AI303" s="550"/>
      <c r="AM303" s="644"/>
    </row>
    <row r="304" spans="23:39" ht="16" hidden="1">
      <c r="W304" s="503"/>
      <c r="AI304" s="550"/>
      <c r="AM304" s="644"/>
    </row>
    <row r="305" spans="23:39" ht="16" hidden="1">
      <c r="W305" s="503"/>
      <c r="AI305" s="550"/>
      <c r="AM305" s="644"/>
    </row>
    <row r="306" spans="23:39" ht="16" hidden="1">
      <c r="W306" s="503"/>
      <c r="AI306" s="550"/>
      <c r="AM306" s="644"/>
    </row>
    <row r="307" spans="23:39" ht="16" hidden="1">
      <c r="W307" s="503"/>
      <c r="AI307" s="550"/>
      <c r="AM307" s="644"/>
    </row>
    <row r="308" spans="23:39" ht="16" hidden="1">
      <c r="W308" s="503"/>
      <c r="AI308" s="550"/>
      <c r="AM308" s="644"/>
    </row>
    <row r="309" spans="23:39" ht="16" hidden="1">
      <c r="W309" s="503"/>
      <c r="AI309" s="550"/>
      <c r="AM309" s="644"/>
    </row>
    <row r="310" spans="23:39" ht="16" hidden="1">
      <c r="W310" s="503"/>
      <c r="AI310" s="550"/>
      <c r="AM310" s="644"/>
    </row>
    <row r="311" spans="23:39" ht="16" hidden="1">
      <c r="W311" s="503"/>
      <c r="AI311" s="550"/>
      <c r="AM311" s="644"/>
    </row>
    <row r="312" spans="23:39" ht="16" hidden="1">
      <c r="W312" s="503"/>
      <c r="AI312" s="550"/>
      <c r="AM312" s="644"/>
    </row>
    <row r="313" spans="23:39" ht="16" hidden="1">
      <c r="W313" s="503"/>
      <c r="AI313" s="550"/>
      <c r="AM313" s="644"/>
    </row>
    <row r="314" spans="23:39" ht="16" hidden="1">
      <c r="W314" s="503"/>
      <c r="AI314" s="550"/>
      <c r="AM314" s="644"/>
    </row>
    <row r="315" spans="23:39" ht="16" hidden="1">
      <c r="W315" s="503"/>
      <c r="AI315" s="550"/>
      <c r="AM315" s="644"/>
    </row>
    <row r="316" spans="23:39" ht="16" hidden="1">
      <c r="W316" s="503"/>
      <c r="AI316" s="550"/>
      <c r="AM316" s="644"/>
    </row>
    <row r="317" spans="23:39" ht="16" hidden="1">
      <c r="W317" s="503"/>
      <c r="AI317" s="550"/>
      <c r="AM317" s="644"/>
    </row>
    <row r="318" spans="23:39" ht="16" hidden="1">
      <c r="W318" s="503"/>
      <c r="AI318" s="550"/>
      <c r="AM318" s="644"/>
    </row>
    <row r="319" spans="23:39" ht="16" hidden="1">
      <c r="W319" s="503"/>
      <c r="AI319" s="550"/>
      <c r="AM319" s="644"/>
    </row>
    <row r="320" spans="23:39" ht="16" hidden="1">
      <c r="W320" s="503"/>
      <c r="AI320" s="550"/>
      <c r="AM320" s="644"/>
    </row>
    <row r="321" spans="23:39" ht="16" hidden="1">
      <c r="W321" s="503"/>
      <c r="AI321" s="550"/>
      <c r="AM321" s="644"/>
    </row>
    <row r="322" spans="23:39" ht="16" hidden="1">
      <c r="W322" s="503"/>
      <c r="AI322" s="550"/>
      <c r="AM322" s="644"/>
    </row>
    <row r="323" spans="23:39" ht="16" hidden="1">
      <c r="W323" s="503"/>
      <c r="AI323" s="550"/>
      <c r="AM323" s="644"/>
    </row>
    <row r="324" spans="23:39" ht="16" hidden="1">
      <c r="W324" s="503"/>
      <c r="AI324" s="550"/>
      <c r="AM324" s="644"/>
    </row>
    <row r="325" spans="23:39" ht="16" hidden="1">
      <c r="W325" s="503"/>
      <c r="AI325" s="550"/>
      <c r="AM325" s="644"/>
    </row>
    <row r="326" spans="23:39" ht="16" hidden="1">
      <c r="W326" s="503"/>
      <c r="AI326" s="550"/>
      <c r="AM326" s="644"/>
    </row>
    <row r="327" spans="23:39" ht="16" hidden="1">
      <c r="W327" s="503"/>
      <c r="AI327" s="550"/>
      <c r="AM327" s="644"/>
    </row>
    <row r="328" spans="23:39" ht="16" hidden="1">
      <c r="W328" s="503"/>
      <c r="AI328" s="550"/>
      <c r="AM328" s="644"/>
    </row>
    <row r="329" spans="23:39" ht="16" hidden="1">
      <c r="W329" s="503"/>
      <c r="AI329" s="550"/>
      <c r="AM329" s="644"/>
    </row>
    <row r="330" spans="23:39" ht="16" hidden="1">
      <c r="W330" s="503"/>
      <c r="AI330" s="550"/>
      <c r="AM330" s="644"/>
    </row>
    <row r="331" spans="23:39" ht="16" hidden="1">
      <c r="W331" s="503"/>
      <c r="AI331" s="550"/>
      <c r="AM331" s="644"/>
    </row>
    <row r="332" spans="23:39" ht="16" hidden="1">
      <c r="W332" s="503"/>
      <c r="AI332" s="550"/>
      <c r="AM332" s="644"/>
    </row>
    <row r="333" spans="23:39" ht="16" hidden="1">
      <c r="W333" s="503"/>
      <c r="AI333" s="550"/>
      <c r="AM333" s="644"/>
    </row>
    <row r="334" spans="23:39" ht="16" hidden="1">
      <c r="W334" s="503"/>
      <c r="AI334" s="550"/>
      <c r="AM334" s="644"/>
    </row>
    <row r="335" spans="23:39" ht="16" hidden="1">
      <c r="W335" s="503"/>
      <c r="AI335" s="550"/>
      <c r="AM335" s="644"/>
    </row>
    <row r="336" spans="23:39" ht="16" hidden="1">
      <c r="W336" s="503"/>
      <c r="AI336" s="550"/>
      <c r="AM336" s="644"/>
    </row>
    <row r="337" spans="23:39" ht="16" hidden="1">
      <c r="W337" s="503"/>
      <c r="AI337" s="550"/>
      <c r="AM337" s="644"/>
    </row>
    <row r="338" spans="23:39" ht="16" hidden="1">
      <c r="W338" s="503"/>
      <c r="AI338" s="550"/>
      <c r="AM338" s="644"/>
    </row>
    <row r="339" spans="23:39" ht="16" hidden="1">
      <c r="W339" s="503"/>
      <c r="AI339" s="550"/>
      <c r="AM339" s="644"/>
    </row>
    <row r="340" spans="23:39" ht="16" hidden="1">
      <c r="W340" s="503"/>
      <c r="AI340" s="550"/>
      <c r="AM340" s="644"/>
    </row>
    <row r="341" spans="23:39" ht="16" hidden="1">
      <c r="W341" s="503"/>
      <c r="AI341" s="550"/>
      <c r="AM341" s="644"/>
    </row>
    <row r="342" spans="23:39" ht="16" hidden="1">
      <c r="W342" s="503"/>
      <c r="AI342" s="550"/>
      <c r="AM342" s="644"/>
    </row>
    <row r="343" spans="23:39" ht="16" hidden="1">
      <c r="W343" s="503"/>
      <c r="AI343" s="550"/>
      <c r="AM343" s="644"/>
    </row>
    <row r="344" spans="23:39" ht="16" hidden="1">
      <c r="W344" s="503"/>
      <c r="AI344" s="550"/>
      <c r="AM344" s="644"/>
    </row>
    <row r="345" spans="23:39" ht="16" hidden="1">
      <c r="W345" s="503"/>
      <c r="AI345" s="550"/>
      <c r="AM345" s="644"/>
    </row>
    <row r="346" spans="23:39" ht="16" hidden="1">
      <c r="W346" s="503"/>
      <c r="AI346" s="550"/>
      <c r="AM346" s="644"/>
    </row>
    <row r="347" spans="23:39" ht="16" hidden="1">
      <c r="W347" s="503"/>
      <c r="AI347" s="550"/>
      <c r="AM347" s="644"/>
    </row>
    <row r="348" spans="23:39" ht="16" hidden="1">
      <c r="W348" s="503"/>
      <c r="AI348" s="550"/>
      <c r="AM348" s="644"/>
    </row>
    <row r="349" spans="23:39" ht="16" hidden="1">
      <c r="W349" s="503"/>
      <c r="AI349" s="550"/>
      <c r="AM349" s="644"/>
    </row>
    <row r="350" spans="23:39" ht="16" hidden="1">
      <c r="W350" s="503"/>
      <c r="AI350" s="550"/>
      <c r="AM350" s="644"/>
    </row>
    <row r="351" spans="23:39" ht="16" hidden="1">
      <c r="W351" s="503"/>
      <c r="AI351" s="550"/>
      <c r="AM351" s="644"/>
    </row>
    <row r="352" spans="23:39" ht="16" hidden="1">
      <c r="W352" s="503"/>
      <c r="AI352" s="550"/>
      <c r="AM352" s="644"/>
    </row>
    <row r="353" spans="23:39" ht="16" hidden="1">
      <c r="W353" s="503"/>
      <c r="AI353" s="550"/>
      <c r="AM353" s="644"/>
    </row>
    <row r="354" spans="23:39" ht="16" hidden="1">
      <c r="W354" s="503"/>
      <c r="AI354" s="550"/>
      <c r="AM354" s="644"/>
    </row>
    <row r="355" spans="23:39" ht="16" hidden="1">
      <c r="W355" s="503"/>
      <c r="AI355" s="550"/>
      <c r="AM355" s="644"/>
    </row>
    <row r="356" spans="23:39" ht="16" hidden="1">
      <c r="W356" s="503"/>
      <c r="AI356" s="550"/>
      <c r="AM356" s="644"/>
    </row>
    <row r="357" spans="23:39" ht="16" hidden="1">
      <c r="W357" s="503"/>
      <c r="AI357" s="550"/>
      <c r="AM357" s="644"/>
    </row>
    <row r="358" spans="23:39" ht="16" hidden="1">
      <c r="W358" s="503"/>
      <c r="AI358" s="550"/>
      <c r="AM358" s="644"/>
    </row>
    <row r="359" spans="23:39" ht="16" hidden="1">
      <c r="W359" s="503"/>
      <c r="AI359" s="550"/>
      <c r="AM359" s="644"/>
    </row>
    <row r="360" spans="23:39" ht="16" hidden="1">
      <c r="W360" s="503"/>
      <c r="AI360" s="550"/>
      <c r="AM360" s="644"/>
    </row>
    <row r="361" spans="23:39" ht="16" hidden="1">
      <c r="W361" s="503"/>
      <c r="AI361" s="550"/>
      <c r="AM361" s="644"/>
    </row>
    <row r="362" spans="23:39" ht="16" hidden="1">
      <c r="W362" s="503"/>
      <c r="AI362" s="550"/>
      <c r="AM362" s="644"/>
    </row>
    <row r="363" spans="23:39" ht="16" hidden="1">
      <c r="W363" s="503"/>
      <c r="AI363" s="550"/>
      <c r="AM363" s="644"/>
    </row>
    <row r="364" spans="23:39" ht="16" hidden="1">
      <c r="W364" s="503"/>
      <c r="AI364" s="550"/>
      <c r="AM364" s="644"/>
    </row>
    <row r="365" spans="23:39" ht="16" hidden="1">
      <c r="W365" s="503"/>
      <c r="AI365" s="550"/>
      <c r="AM365" s="644"/>
    </row>
    <row r="366" spans="23:39" ht="16" hidden="1">
      <c r="W366" s="503"/>
      <c r="AI366" s="550"/>
      <c r="AM366" s="644"/>
    </row>
    <row r="367" spans="23:39" ht="16" hidden="1">
      <c r="W367" s="503"/>
      <c r="AI367" s="550"/>
      <c r="AM367" s="644"/>
    </row>
    <row r="368" spans="23:39" ht="16" hidden="1">
      <c r="W368" s="503"/>
      <c r="AI368" s="550"/>
      <c r="AM368" s="644"/>
    </row>
    <row r="369" spans="23:277" ht="16" hidden="1">
      <c r="W369" s="503"/>
      <c r="AI369" s="550"/>
      <c r="AM369" s="644"/>
    </row>
    <row r="370" spans="23:277" ht="16" hidden="1">
      <c r="W370" s="503"/>
      <c r="AI370" s="550"/>
      <c r="AM370" s="644"/>
    </row>
    <row r="371" spans="23:277" ht="16" hidden="1">
      <c r="W371" s="503"/>
      <c r="AI371" s="550"/>
      <c r="AM371" s="644"/>
    </row>
    <row r="372" spans="23:277" ht="16" hidden="1">
      <c r="W372" s="503"/>
      <c r="AI372" s="550"/>
      <c r="AM372" s="644"/>
    </row>
    <row r="373" spans="23:277" ht="16" hidden="1">
      <c r="W373" s="503"/>
      <c r="AI373" s="550"/>
      <c r="AM373" s="644"/>
    </row>
    <row r="374" spans="23:277" ht="16" hidden="1">
      <c r="W374" s="503"/>
      <c r="AI374" s="550"/>
      <c r="AM374" s="644"/>
    </row>
    <row r="375" spans="23:277" ht="16" hidden="1">
      <c r="W375" s="503"/>
      <c r="AI375" s="550"/>
      <c r="AM375" s="644"/>
    </row>
    <row r="376" spans="23:277" ht="16" hidden="1">
      <c r="W376" s="503"/>
      <c r="AI376" s="550"/>
      <c r="AM376" s="644"/>
    </row>
    <row r="377" spans="23:277" ht="16" hidden="1">
      <c r="W377" s="503"/>
      <c r="AI377" s="550"/>
      <c r="AM377" s="644"/>
    </row>
    <row r="378" spans="23:277" ht="16" hidden="1">
      <c r="W378" s="503"/>
      <c r="AI378" s="550"/>
      <c r="AM378" s="644"/>
    </row>
    <row r="379" spans="23:277" ht="16" hidden="1">
      <c r="W379" s="503"/>
      <c r="AI379" s="550"/>
      <c r="AM379" s="644"/>
    </row>
    <row r="380" spans="23:277" ht="16" hidden="1">
      <c r="W380" s="503"/>
      <c r="AI380" s="550"/>
      <c r="AM380" s="644"/>
    </row>
    <row r="381" spans="23:277" ht="16" hidden="1">
      <c r="W381" s="503"/>
      <c r="X381" s="502"/>
      <c r="Y381" s="99"/>
      <c r="Z381" s="502"/>
      <c r="AA381" s="99"/>
      <c r="AB381" s="502"/>
      <c r="AC381" s="99"/>
      <c r="AD381" s="504"/>
      <c r="AE381" s="99"/>
      <c r="AF381" s="99"/>
      <c r="AG381" s="99"/>
      <c r="AH381" s="99"/>
      <c r="AI381" s="505"/>
      <c r="AJ381" s="99"/>
      <c r="AK381" s="98"/>
      <c r="AL381" s="99"/>
      <c r="AM381" s="645"/>
      <c r="AN381" s="99"/>
      <c r="AO381" s="99"/>
      <c r="AP381" s="99"/>
      <c r="AQ381" s="99"/>
      <c r="AR381" s="99"/>
      <c r="AS381" s="99"/>
      <c r="AT381" s="99"/>
      <c r="AU381" s="99"/>
      <c r="AV381" s="99"/>
      <c r="AW381" s="99"/>
      <c r="AX381" s="99"/>
      <c r="AY381" s="98"/>
      <c r="AZ381" s="99"/>
      <c r="BA381" s="98"/>
      <c r="BB381" s="99"/>
      <c r="BC381" s="502"/>
      <c r="BD381" s="99"/>
      <c r="BE381" s="99"/>
      <c r="BF381" s="502"/>
      <c r="BG381" s="99"/>
      <c r="BH381" s="99"/>
      <c r="BI381" s="99"/>
      <c r="BJ381" s="99"/>
      <c r="BK381" s="634"/>
      <c r="BL381" s="99"/>
      <c r="BM381" s="99"/>
      <c r="BN381" s="502"/>
      <c r="BO381" s="99"/>
      <c r="BP381" s="99"/>
      <c r="BQ381" s="99"/>
      <c r="BR381" s="502"/>
      <c r="BS381" s="99"/>
      <c r="BT381" s="99"/>
      <c r="BU381" s="502"/>
      <c r="BV381" s="99"/>
      <c r="BW381" s="502"/>
      <c r="BX381" s="99"/>
      <c r="BY381" s="99"/>
      <c r="BZ381" s="502"/>
      <c r="CA381" s="99"/>
      <c r="CB381" s="99"/>
      <c r="CC381" s="99"/>
      <c r="CD381" s="99"/>
      <c r="CE381" s="503"/>
      <c r="CF381" s="99"/>
      <c r="CG381" s="502"/>
      <c r="CH381" s="99"/>
      <c r="CI381" s="98"/>
      <c r="CJ381" s="99"/>
      <c r="CK381" s="99"/>
      <c r="CL381" s="98"/>
      <c r="CM381" s="99"/>
      <c r="CN381" s="99"/>
      <c r="CO381" s="99"/>
      <c r="CP381" s="98"/>
      <c r="CQ381" s="99"/>
      <c r="CR381" s="99"/>
      <c r="CS381" s="99"/>
      <c r="CT381" s="99"/>
      <c r="CU381" s="99"/>
      <c r="CV381" s="99"/>
      <c r="CW381" s="99"/>
      <c r="CX381" s="98"/>
      <c r="CY381" s="99"/>
      <c r="CZ381" s="99"/>
      <c r="DA381" s="99"/>
      <c r="DB381" s="99"/>
      <c r="DC381" s="502"/>
      <c r="DD381" s="99"/>
      <c r="DE381" s="99"/>
      <c r="DF381" s="99"/>
      <c r="DG381" s="99"/>
      <c r="DH381" s="99"/>
      <c r="DI381" s="99"/>
      <c r="DJ381" s="99"/>
      <c r="DK381" s="99"/>
      <c r="DL381" s="99"/>
      <c r="DM381" s="99"/>
      <c r="DN381" s="99"/>
      <c r="DO381" s="502"/>
      <c r="DP381" s="99"/>
      <c r="DQ381" s="99"/>
      <c r="DR381" s="99"/>
      <c r="DS381" s="502"/>
      <c r="DT381" s="99"/>
      <c r="DU381" s="99"/>
      <c r="DV381" s="99"/>
      <c r="DW381" s="99"/>
      <c r="DX381" s="99"/>
      <c r="DY381" s="99"/>
      <c r="DZ381" s="99"/>
      <c r="EA381" s="506"/>
      <c r="EB381" s="99"/>
      <c r="EC381" s="502"/>
      <c r="ED381" s="98"/>
      <c r="EE381" s="99"/>
      <c r="EF381" s="99"/>
      <c r="EG381" s="99"/>
      <c r="EH381" s="99"/>
      <c r="EI381" s="98"/>
      <c r="EJ381" s="99"/>
      <c r="EK381" s="98"/>
      <c r="EL381" s="99"/>
      <c r="EM381" s="99"/>
      <c r="EN381" s="98"/>
      <c r="EO381" s="99"/>
      <c r="EP381" s="193"/>
      <c r="EQ381" s="99"/>
      <c r="ER381" s="99"/>
      <c r="ES381" s="99"/>
      <c r="ET381" s="99"/>
      <c r="EU381" s="99"/>
      <c r="EV381" s="99"/>
      <c r="EW381" s="502"/>
      <c r="EX381" s="98"/>
      <c r="EY381" s="99"/>
      <c r="EZ381" s="99"/>
      <c r="FA381" s="98"/>
      <c r="FB381" s="99"/>
      <c r="FC381" s="99"/>
      <c r="FD381" s="99"/>
      <c r="FE381" s="98"/>
      <c r="FF381" s="99"/>
      <c r="FG381" s="98"/>
      <c r="FH381" s="99"/>
      <c r="FI381" s="99"/>
      <c r="FJ381" s="98"/>
      <c r="FK381" s="99"/>
      <c r="FL381" s="99"/>
      <c r="FM381" s="99"/>
      <c r="FN381" s="506"/>
      <c r="FO381" s="99"/>
      <c r="FP381" s="502"/>
      <c r="FQ381" s="99"/>
      <c r="FR381" s="98"/>
      <c r="FS381" s="99"/>
      <c r="FT381" s="98"/>
      <c r="FU381" s="99"/>
      <c r="FV381" s="99"/>
      <c r="FW381" s="99"/>
      <c r="FX381" s="99"/>
      <c r="FY381" s="99"/>
      <c r="FZ381" s="98"/>
      <c r="GA381" s="99"/>
      <c r="GB381" s="502"/>
      <c r="GC381" s="99"/>
      <c r="GD381" s="99"/>
      <c r="GE381" s="99"/>
      <c r="GF381" s="502"/>
      <c r="GG381" s="99"/>
      <c r="GH381" s="503"/>
      <c r="GI381" s="99"/>
      <c r="GJ381" s="502"/>
      <c r="GK381" s="99"/>
      <c r="GL381" s="99"/>
      <c r="GM381" s="502"/>
      <c r="GN381" s="99"/>
      <c r="GO381" s="99"/>
      <c r="GP381" s="99"/>
      <c r="GQ381" s="99"/>
      <c r="GR381" s="99"/>
      <c r="GS381" s="503"/>
      <c r="GT381" s="99"/>
      <c r="GU381" s="502"/>
      <c r="GV381" s="98"/>
      <c r="GW381" s="99"/>
      <c r="GX381" s="99"/>
      <c r="GY381" s="98"/>
      <c r="GZ381" s="99"/>
      <c r="HA381" s="99"/>
      <c r="HB381" s="99"/>
      <c r="HC381" s="99"/>
      <c r="HD381" s="99"/>
      <c r="HE381" s="99"/>
      <c r="HF381" s="99"/>
      <c r="HG381" s="99"/>
      <c r="HH381" s="502"/>
      <c r="HI381" s="99"/>
      <c r="HJ381" s="99"/>
      <c r="HK381" s="99"/>
      <c r="HL381" s="99"/>
      <c r="HM381" s="99"/>
      <c r="HN381" s="99"/>
      <c r="HO381" s="502"/>
      <c r="HP381" s="98"/>
      <c r="HQ381" s="99"/>
      <c r="HR381" s="99"/>
      <c r="HS381" s="99"/>
      <c r="HT381" s="98"/>
      <c r="HU381" s="99"/>
      <c r="HV381" s="99"/>
      <c r="HW381" s="99"/>
      <c r="HX381" s="99"/>
      <c r="HY381" s="98"/>
      <c r="HZ381" s="99"/>
      <c r="IA381" s="503"/>
      <c r="IB381" s="502"/>
      <c r="IC381" s="99"/>
      <c r="ID381" s="99"/>
      <c r="IE381" s="99"/>
      <c r="IF381" s="99"/>
      <c r="IG381" s="99"/>
      <c r="IH381" s="99"/>
      <c r="II381" s="99"/>
      <c r="IJ381" s="99"/>
      <c r="IK381" s="503"/>
      <c r="IL381" s="502"/>
      <c r="IM381" s="99"/>
      <c r="IN381" s="99"/>
      <c r="IO381" s="99"/>
      <c r="IP381" s="99"/>
      <c r="IQ381" s="99"/>
      <c r="IR381" s="99"/>
      <c r="IS381" s="503"/>
      <c r="IT381" s="99"/>
      <c r="IU381" s="99"/>
      <c r="IV381" s="502"/>
      <c r="IW381" s="99"/>
      <c r="IX381" s="99"/>
      <c r="IY381" s="98"/>
      <c r="IZ381" s="99"/>
      <c r="JA381" s="99"/>
      <c r="JB381" s="98"/>
      <c r="JC381" s="99"/>
      <c r="JD381" s="99"/>
      <c r="JE381" s="99"/>
      <c r="JF381" s="98"/>
      <c r="JG381" s="99"/>
      <c r="JH381" s="502"/>
      <c r="JI381" s="99"/>
      <c r="JJ381" s="99"/>
      <c r="JK381" s="99"/>
      <c r="JL381" s="99"/>
      <c r="JM381" s="502"/>
      <c r="JN381" s="99"/>
      <c r="JO381" s="507"/>
      <c r="JP381" s="503"/>
      <c r="JQ381" s="502"/>
    </row>
    <row r="382" spans="23:277" ht="16" hidden="1">
      <c r="W382" s="503"/>
      <c r="X382" s="502"/>
      <c r="Y382" s="99"/>
      <c r="Z382" s="502"/>
      <c r="AA382" s="99"/>
      <c r="AB382" s="502"/>
      <c r="AC382" s="99"/>
      <c r="AD382" s="504"/>
      <c r="AE382" s="99"/>
      <c r="AF382" s="99"/>
      <c r="AG382" s="99"/>
      <c r="AH382" s="99"/>
      <c r="AI382" s="505"/>
      <c r="AJ382" s="99"/>
      <c r="AK382" s="98"/>
      <c r="AL382" s="99"/>
      <c r="AM382" s="645"/>
      <c r="AN382" s="99"/>
      <c r="AO382" s="99"/>
      <c r="AP382" s="99"/>
      <c r="AQ382" s="99"/>
      <c r="AR382" s="99"/>
      <c r="AS382" s="99"/>
      <c r="AT382" s="99"/>
      <c r="AU382" s="99"/>
      <c r="AV382" s="99"/>
      <c r="AW382" s="99"/>
      <c r="AX382" s="99"/>
      <c r="AY382" s="98"/>
      <c r="AZ382" s="99"/>
      <c r="BA382" s="98"/>
      <c r="BB382" s="99"/>
      <c r="BC382" s="502"/>
      <c r="BD382" s="99"/>
      <c r="BE382" s="99"/>
      <c r="BF382" s="502"/>
      <c r="BG382" s="99"/>
      <c r="BH382" s="99"/>
      <c r="BI382" s="99"/>
      <c r="BJ382" s="99"/>
      <c r="BK382" s="634"/>
      <c r="BL382" s="99"/>
      <c r="BM382" s="99"/>
      <c r="BN382" s="502"/>
      <c r="BO382" s="99"/>
      <c r="BP382" s="99"/>
      <c r="BQ382" s="99"/>
      <c r="BR382" s="502"/>
      <c r="BS382" s="99"/>
      <c r="BT382" s="99"/>
      <c r="BU382" s="502"/>
      <c r="BV382" s="99"/>
      <c r="BW382" s="502"/>
      <c r="BX382" s="99"/>
      <c r="BY382" s="99"/>
      <c r="BZ382" s="502"/>
      <c r="CA382" s="99"/>
      <c r="CB382" s="99"/>
      <c r="CC382" s="99"/>
      <c r="CD382" s="99"/>
      <c r="CE382" s="503"/>
      <c r="CF382" s="99"/>
      <c r="CG382" s="502"/>
      <c r="CH382" s="99"/>
      <c r="CI382" s="98"/>
      <c r="CJ382" s="99"/>
      <c r="CK382" s="99"/>
      <c r="CL382" s="98"/>
      <c r="CM382" s="99"/>
      <c r="CN382" s="99"/>
      <c r="CO382" s="99"/>
      <c r="CP382" s="98"/>
      <c r="CQ382" s="99"/>
      <c r="CR382" s="99"/>
      <c r="CS382" s="99"/>
      <c r="CT382" s="99"/>
      <c r="CU382" s="99"/>
      <c r="CV382" s="99"/>
      <c r="CW382" s="99"/>
      <c r="CX382" s="98"/>
      <c r="CY382" s="99"/>
      <c r="CZ382" s="99"/>
      <c r="DA382" s="99"/>
      <c r="DB382" s="99"/>
      <c r="DC382" s="502"/>
      <c r="DD382" s="99"/>
      <c r="DE382" s="99"/>
      <c r="DF382" s="99"/>
      <c r="DG382" s="99"/>
      <c r="DH382" s="99"/>
      <c r="DI382" s="99"/>
      <c r="DJ382" s="99"/>
      <c r="DK382" s="99"/>
      <c r="DL382" s="99"/>
      <c r="DM382" s="99"/>
      <c r="DN382" s="99"/>
      <c r="DO382" s="502"/>
      <c r="DP382" s="99"/>
      <c r="DQ382" s="99"/>
      <c r="DR382" s="99"/>
      <c r="DS382" s="502"/>
      <c r="DT382" s="99"/>
      <c r="DU382" s="99"/>
      <c r="DV382" s="99"/>
      <c r="DW382" s="99"/>
      <c r="DX382" s="99"/>
      <c r="DY382" s="99"/>
      <c r="DZ382" s="99"/>
      <c r="EA382" s="506"/>
      <c r="EB382" s="99"/>
      <c r="EC382" s="502"/>
      <c r="ED382" s="98"/>
      <c r="EE382" s="99"/>
      <c r="EF382" s="99"/>
      <c r="EG382" s="99"/>
      <c r="EH382" s="99"/>
      <c r="EI382" s="98"/>
      <c r="EJ382" s="99"/>
      <c r="EK382" s="98"/>
      <c r="EL382" s="99"/>
      <c r="EM382" s="99"/>
      <c r="EN382" s="98"/>
      <c r="EO382" s="99"/>
      <c r="EP382" s="193"/>
      <c r="EQ382" s="99"/>
      <c r="ER382" s="99"/>
      <c r="ES382" s="99"/>
      <c r="ET382" s="99"/>
      <c r="EU382" s="99"/>
      <c r="EV382" s="99"/>
      <c r="EW382" s="502"/>
      <c r="EX382" s="98"/>
      <c r="EY382" s="99"/>
      <c r="EZ382" s="99"/>
      <c r="FA382" s="98"/>
      <c r="FB382" s="99"/>
      <c r="FC382" s="99"/>
      <c r="FD382" s="99"/>
      <c r="FE382" s="98"/>
      <c r="FF382" s="99"/>
      <c r="FG382" s="98"/>
      <c r="FH382" s="99"/>
      <c r="FI382" s="99"/>
      <c r="FJ382" s="98"/>
      <c r="FK382" s="99"/>
      <c r="FL382" s="99"/>
      <c r="FM382" s="99"/>
      <c r="FN382" s="506"/>
      <c r="FO382" s="99"/>
      <c r="FP382" s="502"/>
      <c r="FQ382" s="99"/>
      <c r="FR382" s="98"/>
      <c r="FS382" s="99"/>
      <c r="FT382" s="98"/>
      <c r="FU382" s="99"/>
      <c r="FV382" s="99"/>
      <c r="FW382" s="99"/>
      <c r="FX382" s="99"/>
      <c r="FY382" s="99"/>
      <c r="FZ382" s="98"/>
      <c r="GA382" s="99"/>
      <c r="GB382" s="502"/>
      <c r="GC382" s="99"/>
      <c r="GD382" s="99"/>
      <c r="GE382" s="99"/>
      <c r="GF382" s="502"/>
      <c r="GG382" s="99"/>
      <c r="GH382" s="503"/>
      <c r="GI382" s="99"/>
      <c r="GJ382" s="502"/>
      <c r="GK382" s="99"/>
      <c r="GL382" s="99"/>
      <c r="GM382" s="502"/>
      <c r="GN382" s="99"/>
      <c r="GO382" s="99"/>
      <c r="GP382" s="99"/>
      <c r="GQ382" s="99"/>
      <c r="GR382" s="99"/>
      <c r="GS382" s="503"/>
      <c r="GT382" s="99"/>
      <c r="GU382" s="502"/>
      <c r="GV382" s="98"/>
      <c r="GW382" s="99"/>
      <c r="GX382" s="99"/>
      <c r="GY382" s="98"/>
      <c r="GZ382" s="99"/>
      <c r="HA382" s="99"/>
      <c r="HB382" s="99"/>
      <c r="HC382" s="99"/>
      <c r="HD382" s="99"/>
      <c r="HE382" s="99"/>
      <c r="HF382" s="99"/>
      <c r="HG382" s="99"/>
      <c r="HH382" s="502"/>
      <c r="HI382" s="99"/>
      <c r="HJ382" s="99"/>
      <c r="HK382" s="99"/>
      <c r="HL382" s="99"/>
      <c r="HM382" s="99"/>
      <c r="HN382" s="99"/>
      <c r="HO382" s="502"/>
      <c r="HP382" s="98"/>
      <c r="HQ382" s="99"/>
      <c r="HR382" s="99"/>
      <c r="HS382" s="99"/>
      <c r="HT382" s="98"/>
      <c r="HU382" s="99"/>
      <c r="HV382" s="99"/>
      <c r="HW382" s="99"/>
      <c r="HX382" s="99"/>
      <c r="HY382" s="98"/>
      <c r="HZ382" s="99"/>
      <c r="IA382" s="503"/>
      <c r="IB382" s="502"/>
      <c r="IC382" s="99"/>
      <c r="ID382" s="99"/>
      <c r="IE382" s="99"/>
      <c r="IF382" s="99"/>
      <c r="IG382" s="99"/>
      <c r="IH382" s="99"/>
      <c r="II382" s="99"/>
      <c r="IJ382" s="99"/>
      <c r="IK382" s="503"/>
      <c r="IL382" s="502"/>
      <c r="IM382" s="99"/>
      <c r="IN382" s="99"/>
      <c r="IO382" s="99"/>
      <c r="IP382" s="99"/>
      <c r="IQ382" s="99"/>
      <c r="IR382" s="99"/>
      <c r="IS382" s="503"/>
      <c r="IT382" s="99"/>
      <c r="IU382" s="99"/>
      <c r="IV382" s="502"/>
      <c r="IW382" s="99"/>
      <c r="IX382" s="99"/>
      <c r="IY382" s="98"/>
      <c r="IZ382" s="99"/>
      <c r="JA382" s="99"/>
      <c r="JB382" s="98"/>
      <c r="JC382" s="99"/>
      <c r="JD382" s="99"/>
      <c r="JE382" s="99"/>
      <c r="JF382" s="98"/>
      <c r="JG382" s="99"/>
      <c r="JH382" s="502"/>
      <c r="JI382" s="99"/>
      <c r="JJ382" s="99"/>
      <c r="JK382" s="99"/>
      <c r="JL382" s="99"/>
      <c r="JM382" s="502"/>
      <c r="JN382" s="99"/>
      <c r="JO382" s="507"/>
      <c r="JP382" s="503"/>
      <c r="JQ382" s="502"/>
    </row>
    <row r="383" spans="23:277" ht="16" hidden="1">
      <c r="W383" s="503"/>
      <c r="X383" s="502"/>
      <c r="Y383" s="99"/>
      <c r="Z383" s="502"/>
      <c r="AA383" s="99"/>
      <c r="AB383" s="502"/>
      <c r="AC383" s="99"/>
      <c r="AD383" s="504"/>
      <c r="AE383" s="99"/>
      <c r="AF383" s="99"/>
      <c r="AG383" s="99"/>
      <c r="AH383" s="99"/>
      <c r="AI383" s="505"/>
      <c r="AJ383" s="99"/>
      <c r="AK383" s="98"/>
      <c r="AL383" s="99"/>
      <c r="AM383" s="645"/>
      <c r="AN383" s="99"/>
      <c r="AO383" s="99"/>
      <c r="AP383" s="99"/>
      <c r="AQ383" s="99"/>
      <c r="AR383" s="99"/>
      <c r="AS383" s="99"/>
      <c r="AT383" s="99"/>
      <c r="AU383" s="99"/>
      <c r="AV383" s="99"/>
      <c r="AW383" s="99"/>
      <c r="AX383" s="99"/>
      <c r="AY383" s="98"/>
      <c r="AZ383" s="99"/>
      <c r="BA383" s="98"/>
      <c r="BB383" s="99"/>
      <c r="BC383" s="502"/>
      <c r="BD383" s="99"/>
      <c r="BE383" s="99"/>
      <c r="BF383" s="502"/>
      <c r="BG383" s="99"/>
      <c r="BH383" s="99"/>
      <c r="BI383" s="99"/>
      <c r="BJ383" s="99"/>
      <c r="BK383" s="634"/>
      <c r="BL383" s="99"/>
      <c r="BM383" s="99"/>
      <c r="BN383" s="502"/>
      <c r="BO383" s="99"/>
      <c r="BP383" s="99"/>
      <c r="BQ383" s="99"/>
      <c r="BR383" s="502"/>
      <c r="BS383" s="99"/>
      <c r="BT383" s="99"/>
      <c r="BU383" s="502"/>
      <c r="BV383" s="99"/>
      <c r="BW383" s="502"/>
      <c r="BX383" s="99"/>
      <c r="BY383" s="99"/>
      <c r="BZ383" s="502"/>
      <c r="CA383" s="99"/>
      <c r="CB383" s="99"/>
      <c r="CC383" s="99"/>
      <c r="CD383" s="99"/>
      <c r="CE383" s="503"/>
      <c r="CF383" s="99"/>
      <c r="CG383" s="502"/>
      <c r="CH383" s="99"/>
      <c r="CI383" s="98"/>
      <c r="CJ383" s="99"/>
      <c r="CK383" s="99"/>
      <c r="CL383" s="98"/>
      <c r="CM383" s="99"/>
      <c r="CN383" s="99"/>
      <c r="CO383" s="99"/>
      <c r="CP383" s="98"/>
      <c r="CQ383" s="99"/>
      <c r="CR383" s="99"/>
      <c r="CS383" s="99"/>
      <c r="CT383" s="99"/>
      <c r="CU383" s="99"/>
      <c r="CV383" s="99"/>
      <c r="CW383" s="99"/>
      <c r="CX383" s="98"/>
      <c r="CY383" s="99"/>
      <c r="CZ383" s="99"/>
      <c r="DA383" s="99"/>
      <c r="DB383" s="99"/>
      <c r="DC383" s="502"/>
      <c r="DD383" s="99"/>
      <c r="DE383" s="99"/>
      <c r="DF383" s="99"/>
      <c r="DG383" s="99"/>
      <c r="DH383" s="99"/>
      <c r="DI383" s="99"/>
      <c r="DJ383" s="99"/>
      <c r="DK383" s="99"/>
      <c r="DL383" s="99"/>
      <c r="DM383" s="99"/>
      <c r="DN383" s="99"/>
      <c r="DO383" s="502"/>
      <c r="DP383" s="99"/>
      <c r="DQ383" s="99"/>
      <c r="DR383" s="99"/>
      <c r="DS383" s="502"/>
      <c r="DT383" s="99"/>
      <c r="DU383" s="99"/>
      <c r="DV383" s="99"/>
      <c r="DW383" s="99"/>
      <c r="DX383" s="99"/>
      <c r="DY383" s="99"/>
      <c r="DZ383" s="99"/>
      <c r="EA383" s="506"/>
      <c r="EB383" s="99"/>
      <c r="EC383" s="502"/>
      <c r="ED383" s="98"/>
      <c r="EE383" s="99"/>
      <c r="EF383" s="99"/>
      <c r="EG383" s="99"/>
      <c r="EH383" s="99"/>
      <c r="EI383" s="98"/>
      <c r="EJ383" s="99"/>
      <c r="EK383" s="98"/>
      <c r="EL383" s="99"/>
      <c r="EM383" s="99"/>
      <c r="EN383" s="98"/>
      <c r="EO383" s="99"/>
      <c r="EP383" s="193"/>
      <c r="EQ383" s="99"/>
      <c r="ER383" s="99"/>
      <c r="ES383" s="99"/>
      <c r="ET383" s="99"/>
      <c r="EU383" s="99"/>
      <c r="EV383" s="99"/>
      <c r="EW383" s="502"/>
      <c r="EX383" s="98"/>
      <c r="EY383" s="99"/>
      <c r="EZ383" s="99"/>
      <c r="FA383" s="98"/>
      <c r="FB383" s="99"/>
      <c r="FC383" s="99"/>
      <c r="FD383" s="99"/>
      <c r="FE383" s="98"/>
      <c r="FF383" s="99"/>
      <c r="FG383" s="98"/>
      <c r="FH383" s="99"/>
      <c r="FI383" s="99"/>
      <c r="FJ383" s="98"/>
      <c r="FK383" s="99"/>
      <c r="FL383" s="99"/>
      <c r="FM383" s="99"/>
      <c r="FN383" s="506"/>
      <c r="FO383" s="99"/>
      <c r="FP383" s="502"/>
      <c r="FQ383" s="99"/>
      <c r="FR383" s="98"/>
      <c r="FS383" s="99"/>
      <c r="FT383" s="98"/>
      <c r="FU383" s="99"/>
      <c r="FV383" s="99"/>
      <c r="FW383" s="99"/>
      <c r="FX383" s="99"/>
      <c r="FY383" s="99"/>
      <c r="FZ383" s="98"/>
      <c r="GA383" s="99"/>
      <c r="GB383" s="502"/>
      <c r="GC383" s="99"/>
      <c r="GD383" s="99"/>
      <c r="GE383" s="99"/>
      <c r="GF383" s="502"/>
      <c r="GG383" s="99"/>
      <c r="GH383" s="503"/>
      <c r="GI383" s="99"/>
      <c r="GJ383" s="502"/>
      <c r="GK383" s="99"/>
      <c r="GL383" s="99"/>
      <c r="GM383" s="502"/>
      <c r="GN383" s="99"/>
      <c r="GO383" s="99"/>
      <c r="GP383" s="99"/>
      <c r="GQ383" s="99"/>
      <c r="GR383" s="99"/>
      <c r="GS383" s="503"/>
      <c r="GT383" s="99"/>
      <c r="GU383" s="502"/>
      <c r="GV383" s="98"/>
      <c r="GW383" s="99"/>
      <c r="GX383" s="99"/>
      <c r="GY383" s="98"/>
      <c r="GZ383" s="99"/>
      <c r="HA383" s="99"/>
      <c r="HB383" s="99"/>
      <c r="HC383" s="99"/>
      <c r="HD383" s="99"/>
      <c r="HE383" s="99"/>
      <c r="HF383" s="99"/>
      <c r="HG383" s="99"/>
      <c r="HH383" s="502"/>
      <c r="HI383" s="99"/>
      <c r="HJ383" s="99"/>
      <c r="HK383" s="99"/>
      <c r="HL383" s="99"/>
      <c r="HM383" s="99"/>
      <c r="HN383" s="99"/>
      <c r="HO383" s="502"/>
      <c r="HP383" s="98"/>
      <c r="HQ383" s="99"/>
      <c r="HR383" s="99"/>
      <c r="HS383" s="99"/>
      <c r="HT383" s="98"/>
      <c r="HU383" s="99"/>
      <c r="HV383" s="99"/>
      <c r="HW383" s="99"/>
      <c r="HX383" s="99"/>
      <c r="HY383" s="98"/>
      <c r="HZ383" s="99"/>
      <c r="IA383" s="503"/>
      <c r="IB383" s="502"/>
      <c r="IC383" s="99"/>
      <c r="ID383" s="99"/>
      <c r="IE383" s="99"/>
      <c r="IF383" s="99"/>
      <c r="IG383" s="99"/>
      <c r="IH383" s="99"/>
      <c r="II383" s="99"/>
      <c r="IJ383" s="99"/>
      <c r="IK383" s="503"/>
      <c r="IL383" s="502"/>
      <c r="IM383" s="99"/>
      <c r="IN383" s="99"/>
      <c r="IO383" s="99"/>
      <c r="IP383" s="99"/>
      <c r="IQ383" s="99"/>
      <c r="IR383" s="99"/>
      <c r="IS383" s="503"/>
      <c r="IT383" s="99"/>
      <c r="IU383" s="99"/>
      <c r="IV383" s="502"/>
      <c r="IW383" s="99"/>
      <c r="IX383" s="99"/>
      <c r="IY383" s="98"/>
      <c r="IZ383" s="99"/>
      <c r="JA383" s="99"/>
      <c r="JB383" s="98"/>
      <c r="JC383" s="99"/>
      <c r="JD383" s="99"/>
      <c r="JE383" s="99"/>
      <c r="JF383" s="98"/>
      <c r="JG383" s="99"/>
      <c r="JH383" s="502"/>
      <c r="JI383" s="99"/>
      <c r="JJ383" s="99"/>
      <c r="JK383" s="99"/>
      <c r="JL383" s="99"/>
      <c r="JM383" s="502"/>
      <c r="JN383" s="99"/>
      <c r="JO383" s="507"/>
      <c r="JP383" s="503"/>
      <c r="JQ383" s="502"/>
    </row>
    <row r="384" spans="23:277" ht="16" hidden="1">
      <c r="W384" s="503"/>
      <c r="X384" s="502"/>
      <c r="Y384" s="99"/>
      <c r="Z384" s="502"/>
      <c r="AA384" s="99"/>
      <c r="AB384" s="502"/>
      <c r="AC384" s="99"/>
      <c r="AD384" s="504"/>
      <c r="AE384" s="99"/>
      <c r="AF384" s="99"/>
      <c r="AG384" s="99"/>
      <c r="AH384" s="99"/>
      <c r="AI384" s="505"/>
      <c r="AJ384" s="99"/>
      <c r="AK384" s="98"/>
      <c r="AL384" s="99"/>
      <c r="AM384" s="645"/>
      <c r="AN384" s="99"/>
      <c r="AO384" s="99"/>
      <c r="AP384" s="99"/>
      <c r="AQ384" s="99"/>
      <c r="AR384" s="99"/>
      <c r="AS384" s="99"/>
      <c r="AT384" s="99"/>
      <c r="AU384" s="99"/>
      <c r="AV384" s="99"/>
      <c r="AW384" s="99"/>
      <c r="AX384" s="99"/>
      <c r="AY384" s="98"/>
      <c r="AZ384" s="99"/>
      <c r="BA384" s="98"/>
      <c r="BB384" s="99"/>
      <c r="BC384" s="502"/>
      <c r="BD384" s="99"/>
      <c r="BE384" s="99"/>
      <c r="BF384" s="502"/>
      <c r="BG384" s="99"/>
      <c r="BH384" s="99"/>
      <c r="BI384" s="99"/>
      <c r="BJ384" s="99"/>
      <c r="BK384" s="634"/>
      <c r="BL384" s="99"/>
      <c r="BM384" s="99"/>
      <c r="BN384" s="502"/>
      <c r="BO384" s="99"/>
      <c r="BP384" s="99"/>
      <c r="BQ384" s="99"/>
      <c r="BR384" s="502"/>
      <c r="BS384" s="99"/>
      <c r="BT384" s="99"/>
      <c r="BU384" s="502"/>
      <c r="BV384" s="99"/>
      <c r="BW384" s="502"/>
      <c r="BX384" s="99"/>
      <c r="BY384" s="99"/>
      <c r="BZ384" s="502"/>
      <c r="CA384" s="99"/>
      <c r="CB384" s="99"/>
      <c r="CC384" s="99"/>
      <c r="CD384" s="99"/>
      <c r="CE384" s="503"/>
      <c r="CF384" s="99"/>
      <c r="CG384" s="502"/>
      <c r="CH384" s="99"/>
      <c r="CI384" s="98"/>
      <c r="CJ384" s="99"/>
      <c r="CK384" s="99"/>
      <c r="CL384" s="98"/>
      <c r="CM384" s="99"/>
      <c r="CN384" s="99"/>
      <c r="CO384" s="99"/>
      <c r="CP384" s="98"/>
      <c r="CQ384" s="99"/>
      <c r="CR384" s="99"/>
      <c r="CS384" s="99"/>
      <c r="CT384" s="99"/>
      <c r="CU384" s="99"/>
      <c r="CV384" s="99"/>
      <c r="CW384" s="99"/>
      <c r="CX384" s="98"/>
      <c r="CY384" s="99"/>
      <c r="CZ384" s="99"/>
      <c r="DA384" s="99"/>
      <c r="DB384" s="99"/>
      <c r="DC384" s="502"/>
      <c r="DD384" s="99"/>
      <c r="DE384" s="99"/>
      <c r="DF384" s="99"/>
      <c r="DG384" s="99"/>
      <c r="DH384" s="99"/>
      <c r="DI384" s="99"/>
      <c r="DJ384" s="99"/>
      <c r="DK384" s="99"/>
      <c r="DL384" s="99"/>
      <c r="DM384" s="99"/>
      <c r="DN384" s="99"/>
      <c r="DO384" s="502"/>
      <c r="DP384" s="99"/>
      <c r="DQ384" s="99"/>
      <c r="DR384" s="99"/>
      <c r="DS384" s="502"/>
      <c r="DT384" s="99"/>
      <c r="DU384" s="99"/>
      <c r="DV384" s="99"/>
      <c r="DW384" s="99"/>
      <c r="DX384" s="99"/>
      <c r="DY384" s="99"/>
      <c r="DZ384" s="99"/>
      <c r="EA384" s="506"/>
      <c r="EB384" s="99"/>
      <c r="EC384" s="502"/>
      <c r="ED384" s="98"/>
      <c r="EE384" s="99"/>
      <c r="EF384" s="99"/>
      <c r="EG384" s="99"/>
      <c r="EH384" s="99"/>
      <c r="EI384" s="98"/>
      <c r="EJ384" s="99"/>
      <c r="EK384" s="98"/>
      <c r="EL384" s="99"/>
      <c r="EM384" s="99"/>
      <c r="EN384" s="98"/>
      <c r="EO384" s="99"/>
      <c r="EP384" s="193"/>
      <c r="EQ384" s="99"/>
      <c r="ER384" s="99"/>
      <c r="ES384" s="99"/>
      <c r="ET384" s="99"/>
      <c r="EU384" s="99"/>
      <c r="EV384" s="99"/>
      <c r="EW384" s="502"/>
      <c r="EX384" s="98"/>
      <c r="EY384" s="99"/>
      <c r="EZ384" s="99"/>
      <c r="FA384" s="98"/>
      <c r="FB384" s="99"/>
      <c r="FC384" s="99"/>
      <c r="FD384" s="99"/>
      <c r="FE384" s="98"/>
      <c r="FF384" s="99"/>
      <c r="FG384" s="98"/>
      <c r="FH384" s="99"/>
      <c r="FI384" s="99"/>
      <c r="FJ384" s="98"/>
      <c r="FK384" s="99"/>
      <c r="FL384" s="99"/>
      <c r="FM384" s="99"/>
      <c r="FN384" s="506"/>
      <c r="FO384" s="99"/>
      <c r="FP384" s="502"/>
      <c r="FQ384" s="99"/>
      <c r="FR384" s="98"/>
      <c r="FS384" s="99"/>
      <c r="FT384" s="98"/>
      <c r="FU384" s="99"/>
      <c r="FV384" s="99"/>
      <c r="FW384" s="99"/>
      <c r="FX384" s="99"/>
      <c r="FY384" s="99"/>
      <c r="FZ384" s="98"/>
      <c r="GA384" s="99"/>
      <c r="GB384" s="502"/>
      <c r="GC384" s="99"/>
      <c r="GD384" s="99"/>
      <c r="GE384" s="99"/>
      <c r="GF384" s="502"/>
      <c r="GG384" s="99"/>
      <c r="GH384" s="503"/>
      <c r="GI384" s="99"/>
      <c r="GJ384" s="502"/>
      <c r="GK384" s="99"/>
      <c r="GL384" s="99"/>
      <c r="GM384" s="502"/>
      <c r="GN384" s="99"/>
      <c r="GO384" s="99"/>
      <c r="GP384" s="99"/>
      <c r="GQ384" s="99"/>
      <c r="GR384" s="99"/>
      <c r="GS384" s="503"/>
      <c r="GT384" s="99"/>
      <c r="GU384" s="502"/>
      <c r="GV384" s="98"/>
      <c r="GW384" s="99"/>
      <c r="GX384" s="99"/>
      <c r="GY384" s="98"/>
      <c r="GZ384" s="99"/>
      <c r="HA384" s="99"/>
      <c r="HB384" s="99"/>
      <c r="HC384" s="99"/>
      <c r="HD384" s="99"/>
      <c r="HE384" s="99"/>
      <c r="HF384" s="99"/>
      <c r="HG384" s="99"/>
      <c r="HH384" s="502"/>
      <c r="HI384" s="99"/>
      <c r="HJ384" s="99"/>
      <c r="HK384" s="99"/>
      <c r="HL384" s="99"/>
      <c r="HM384" s="99"/>
      <c r="HN384" s="99"/>
      <c r="HO384" s="502"/>
      <c r="HP384" s="98"/>
      <c r="HQ384" s="99"/>
      <c r="HR384" s="99"/>
      <c r="HS384" s="99"/>
      <c r="HT384" s="98"/>
      <c r="HU384" s="99"/>
      <c r="HV384" s="99"/>
      <c r="HW384" s="99"/>
      <c r="HX384" s="99"/>
      <c r="HY384" s="98"/>
      <c r="HZ384" s="99"/>
      <c r="IA384" s="503"/>
      <c r="IB384" s="502"/>
      <c r="IC384" s="99"/>
      <c r="ID384" s="99"/>
      <c r="IE384" s="99"/>
      <c r="IF384" s="99"/>
      <c r="IG384" s="99"/>
      <c r="IH384" s="99"/>
      <c r="II384" s="99"/>
      <c r="IJ384" s="99"/>
      <c r="IK384" s="503"/>
      <c r="IL384" s="502"/>
      <c r="IM384" s="99"/>
      <c r="IN384" s="99"/>
      <c r="IO384" s="99"/>
      <c r="IP384" s="99"/>
      <c r="IQ384" s="99"/>
      <c r="IR384" s="99"/>
      <c r="IS384" s="503"/>
      <c r="IT384" s="99"/>
      <c r="IU384" s="99"/>
      <c r="IV384" s="502"/>
      <c r="IW384" s="99"/>
      <c r="IX384" s="99"/>
      <c r="IY384" s="98"/>
      <c r="IZ384" s="99"/>
      <c r="JA384" s="99"/>
      <c r="JB384" s="98"/>
      <c r="JC384" s="99"/>
      <c r="JD384" s="99"/>
      <c r="JE384" s="99"/>
      <c r="JF384" s="98"/>
      <c r="JG384" s="99"/>
      <c r="JH384" s="502"/>
      <c r="JI384" s="99"/>
      <c r="JJ384" s="99"/>
      <c r="JK384" s="99"/>
      <c r="JL384" s="99"/>
      <c r="JM384" s="502"/>
      <c r="JN384" s="99"/>
      <c r="JO384" s="507"/>
      <c r="JP384" s="503"/>
      <c r="JQ384" s="502"/>
    </row>
    <row r="385" spans="23:277" ht="16" hidden="1">
      <c r="W385" s="503"/>
      <c r="X385" s="502"/>
      <c r="Y385" s="99"/>
      <c r="Z385" s="502"/>
      <c r="AA385" s="99"/>
      <c r="AB385" s="502"/>
      <c r="AC385" s="99"/>
      <c r="AD385" s="504"/>
      <c r="AE385" s="99"/>
      <c r="AF385" s="99"/>
      <c r="AG385" s="99"/>
      <c r="AH385" s="99"/>
      <c r="AI385" s="505"/>
      <c r="AJ385" s="99"/>
      <c r="AK385" s="98"/>
      <c r="AL385" s="99"/>
      <c r="AM385" s="645"/>
      <c r="AN385" s="99"/>
      <c r="AO385" s="99"/>
      <c r="AP385" s="99"/>
      <c r="AQ385" s="99"/>
      <c r="AR385" s="99"/>
      <c r="AS385" s="99"/>
      <c r="AT385" s="99"/>
      <c r="AU385" s="99"/>
      <c r="AV385" s="99"/>
      <c r="AW385" s="99"/>
      <c r="AX385" s="99"/>
      <c r="AY385" s="98"/>
      <c r="AZ385" s="99"/>
      <c r="BA385" s="98"/>
      <c r="BB385" s="99"/>
      <c r="BC385" s="502"/>
      <c r="BD385" s="99"/>
      <c r="BE385" s="99"/>
      <c r="BF385" s="502"/>
      <c r="BG385" s="99"/>
      <c r="BH385" s="99"/>
      <c r="BI385" s="99"/>
      <c r="BJ385" s="99"/>
      <c r="BK385" s="634"/>
      <c r="BL385" s="99"/>
      <c r="BM385" s="99"/>
      <c r="BN385" s="502"/>
      <c r="BO385" s="99"/>
      <c r="BP385" s="99"/>
      <c r="BQ385" s="99"/>
      <c r="BR385" s="502"/>
      <c r="BS385" s="99"/>
      <c r="BT385" s="99"/>
      <c r="BU385" s="502"/>
      <c r="BV385" s="99"/>
      <c r="BW385" s="502"/>
      <c r="BX385" s="99"/>
      <c r="BY385" s="99"/>
      <c r="BZ385" s="502"/>
      <c r="CA385" s="99"/>
      <c r="CB385" s="99"/>
      <c r="CC385" s="99"/>
      <c r="CD385" s="99"/>
      <c r="CE385" s="503"/>
      <c r="CF385" s="99"/>
      <c r="CG385" s="502"/>
      <c r="CH385" s="99"/>
      <c r="CI385" s="98"/>
      <c r="CJ385" s="99"/>
      <c r="CK385" s="99"/>
      <c r="CL385" s="98"/>
      <c r="CM385" s="99"/>
      <c r="CN385" s="99"/>
      <c r="CO385" s="99"/>
      <c r="CP385" s="98"/>
      <c r="CQ385" s="99"/>
      <c r="CR385" s="99"/>
      <c r="CS385" s="99"/>
      <c r="CT385" s="99"/>
      <c r="CU385" s="99"/>
      <c r="CV385" s="99"/>
      <c r="CW385" s="99"/>
      <c r="CX385" s="98"/>
      <c r="CY385" s="99"/>
      <c r="CZ385" s="99"/>
      <c r="DA385" s="99"/>
      <c r="DB385" s="99"/>
      <c r="DC385" s="502"/>
      <c r="DD385" s="99"/>
      <c r="DE385" s="99"/>
      <c r="DF385" s="99"/>
      <c r="DG385" s="99"/>
      <c r="DH385" s="99"/>
      <c r="DI385" s="99"/>
      <c r="DJ385" s="99"/>
      <c r="DK385" s="99"/>
      <c r="DL385" s="99"/>
      <c r="DM385" s="99"/>
      <c r="DN385" s="99"/>
      <c r="DO385" s="502"/>
      <c r="DP385" s="99"/>
      <c r="DQ385" s="99"/>
      <c r="DR385" s="99"/>
      <c r="DS385" s="502"/>
      <c r="DT385" s="99"/>
      <c r="DU385" s="99"/>
      <c r="DV385" s="99"/>
      <c r="DW385" s="99"/>
      <c r="DX385" s="99"/>
      <c r="DY385" s="99"/>
      <c r="DZ385" s="99"/>
      <c r="EA385" s="506"/>
      <c r="EB385" s="99"/>
      <c r="EC385" s="502"/>
      <c r="ED385" s="98"/>
      <c r="EE385" s="99"/>
      <c r="EF385" s="99"/>
      <c r="EG385" s="99"/>
      <c r="EH385" s="99"/>
      <c r="EI385" s="98"/>
      <c r="EJ385" s="99"/>
      <c r="EK385" s="98"/>
      <c r="EL385" s="99"/>
      <c r="EM385" s="99"/>
      <c r="EN385" s="98"/>
      <c r="EO385" s="99"/>
      <c r="EP385" s="193"/>
      <c r="EQ385" s="99"/>
      <c r="ER385" s="99"/>
      <c r="ES385" s="99"/>
      <c r="ET385" s="99"/>
      <c r="EU385" s="99"/>
      <c r="EV385" s="99"/>
      <c r="EW385" s="502"/>
      <c r="EX385" s="98"/>
      <c r="EY385" s="99"/>
      <c r="EZ385" s="99"/>
      <c r="FA385" s="98"/>
      <c r="FB385" s="99"/>
      <c r="FC385" s="99"/>
      <c r="FD385" s="99"/>
      <c r="FE385" s="98"/>
      <c r="FF385" s="99"/>
      <c r="FG385" s="98"/>
      <c r="FH385" s="99"/>
      <c r="FI385" s="99"/>
      <c r="FJ385" s="98"/>
      <c r="FK385" s="99"/>
      <c r="FL385" s="99"/>
      <c r="FM385" s="99"/>
      <c r="FN385" s="506"/>
      <c r="FO385" s="99"/>
      <c r="FP385" s="502"/>
      <c r="FQ385" s="99"/>
      <c r="FR385" s="98"/>
      <c r="FS385" s="99"/>
      <c r="FT385" s="98"/>
      <c r="FU385" s="99"/>
      <c r="FV385" s="99"/>
      <c r="FW385" s="99"/>
      <c r="FX385" s="99"/>
      <c r="FY385" s="99"/>
      <c r="FZ385" s="98"/>
      <c r="GA385" s="99"/>
      <c r="GB385" s="502"/>
      <c r="GC385" s="99"/>
      <c r="GD385" s="99"/>
      <c r="GE385" s="99"/>
      <c r="GF385" s="502"/>
      <c r="GG385" s="99"/>
      <c r="GH385" s="503"/>
      <c r="GI385" s="99"/>
      <c r="GJ385" s="502"/>
      <c r="GK385" s="99"/>
      <c r="GL385" s="99"/>
      <c r="GM385" s="502"/>
      <c r="GN385" s="99"/>
      <c r="GO385" s="99"/>
      <c r="GP385" s="99"/>
      <c r="GQ385" s="99"/>
      <c r="GR385" s="99"/>
      <c r="GS385" s="503"/>
      <c r="GT385" s="99"/>
      <c r="GU385" s="502"/>
      <c r="GV385" s="98"/>
      <c r="GW385" s="99"/>
      <c r="GX385" s="99"/>
      <c r="GY385" s="98"/>
      <c r="GZ385" s="99"/>
      <c r="HA385" s="99"/>
      <c r="HB385" s="99"/>
      <c r="HC385" s="99"/>
      <c r="HD385" s="99"/>
      <c r="HE385" s="99"/>
      <c r="HF385" s="99"/>
      <c r="HG385" s="99"/>
      <c r="HH385" s="502"/>
      <c r="HI385" s="99"/>
      <c r="HJ385" s="99"/>
      <c r="HK385" s="99"/>
      <c r="HL385" s="99"/>
      <c r="HM385" s="99"/>
      <c r="HN385" s="99"/>
      <c r="HO385" s="502"/>
      <c r="HP385" s="98"/>
      <c r="HQ385" s="99"/>
      <c r="HR385" s="99"/>
      <c r="HS385" s="99"/>
      <c r="HT385" s="98"/>
      <c r="HU385" s="99"/>
      <c r="HV385" s="99"/>
      <c r="HW385" s="99"/>
      <c r="HX385" s="99"/>
      <c r="HY385" s="98"/>
      <c r="HZ385" s="99"/>
      <c r="IA385" s="503"/>
      <c r="IB385" s="502"/>
      <c r="IC385" s="99"/>
      <c r="ID385" s="99"/>
      <c r="IE385" s="99"/>
      <c r="IF385" s="99"/>
      <c r="IG385" s="99"/>
      <c r="IH385" s="99"/>
      <c r="II385" s="99"/>
      <c r="IJ385" s="99"/>
      <c r="IK385" s="503"/>
      <c r="IL385" s="502"/>
      <c r="IM385" s="99"/>
      <c r="IN385" s="99"/>
      <c r="IO385" s="99"/>
      <c r="IP385" s="99"/>
      <c r="IQ385" s="99"/>
      <c r="IR385" s="99"/>
      <c r="IS385" s="503"/>
      <c r="IT385" s="99"/>
      <c r="IU385" s="99"/>
      <c r="IV385" s="502"/>
      <c r="IW385" s="99"/>
      <c r="IX385" s="99"/>
      <c r="IY385" s="98"/>
      <c r="IZ385" s="99"/>
      <c r="JA385" s="99"/>
      <c r="JB385" s="98"/>
      <c r="JC385" s="99"/>
      <c r="JD385" s="99"/>
      <c r="JE385" s="99"/>
      <c r="JF385" s="98"/>
      <c r="JG385" s="99"/>
      <c r="JH385" s="502"/>
      <c r="JI385" s="99"/>
      <c r="JJ385" s="99"/>
      <c r="JK385" s="99"/>
      <c r="JL385" s="99"/>
      <c r="JM385" s="502"/>
      <c r="JN385" s="99"/>
      <c r="JO385" s="507"/>
      <c r="JP385" s="503"/>
      <c r="JQ385" s="502"/>
    </row>
    <row r="386" spans="23:277" ht="16" hidden="1">
      <c r="W386" s="503"/>
      <c r="X386" s="502"/>
      <c r="Y386" s="99"/>
      <c r="Z386" s="502"/>
      <c r="AA386" s="99"/>
      <c r="AB386" s="502"/>
      <c r="AC386" s="99"/>
      <c r="AD386" s="504"/>
      <c r="AE386" s="99"/>
      <c r="AF386" s="99"/>
      <c r="AG386" s="99"/>
      <c r="AH386" s="99"/>
      <c r="AI386" s="505"/>
      <c r="AJ386" s="99"/>
      <c r="AK386" s="98"/>
      <c r="AL386" s="99"/>
      <c r="AM386" s="645"/>
      <c r="AN386" s="99"/>
      <c r="AO386" s="99"/>
      <c r="AP386" s="99"/>
      <c r="AQ386" s="99"/>
      <c r="AR386" s="99"/>
      <c r="AS386" s="99"/>
      <c r="AT386" s="99"/>
      <c r="AU386" s="99"/>
      <c r="AV386" s="99"/>
      <c r="AW386" s="99"/>
      <c r="AX386" s="99"/>
      <c r="AY386" s="98"/>
      <c r="AZ386" s="99"/>
      <c r="BA386" s="98"/>
      <c r="BB386" s="99"/>
      <c r="BC386" s="502"/>
      <c r="BD386" s="99"/>
      <c r="BE386" s="99"/>
      <c r="BF386" s="502"/>
      <c r="BG386" s="99"/>
      <c r="BH386" s="99"/>
      <c r="BI386" s="99"/>
      <c r="BJ386" s="99"/>
      <c r="BK386" s="634"/>
      <c r="BL386" s="99"/>
      <c r="BM386" s="99"/>
      <c r="BN386" s="502"/>
      <c r="BO386" s="99"/>
      <c r="BP386" s="99"/>
      <c r="BQ386" s="99"/>
      <c r="BR386" s="502"/>
      <c r="BS386" s="99"/>
      <c r="BT386" s="99"/>
      <c r="BU386" s="502"/>
      <c r="BV386" s="99"/>
      <c r="BW386" s="502"/>
      <c r="BX386" s="99"/>
      <c r="BY386" s="99"/>
      <c r="BZ386" s="502"/>
      <c r="CA386" s="99"/>
      <c r="CB386" s="99"/>
      <c r="CC386" s="99"/>
      <c r="CD386" s="99"/>
      <c r="CE386" s="503"/>
      <c r="CF386" s="99"/>
      <c r="CG386" s="502"/>
      <c r="CH386" s="99"/>
      <c r="CI386" s="98"/>
      <c r="CJ386" s="99"/>
      <c r="CK386" s="99"/>
      <c r="CL386" s="98"/>
      <c r="CM386" s="99"/>
      <c r="CN386" s="99"/>
      <c r="CO386" s="99"/>
      <c r="CP386" s="98"/>
      <c r="CQ386" s="99"/>
      <c r="CR386" s="99"/>
      <c r="CS386" s="99"/>
      <c r="CT386" s="99"/>
      <c r="CU386" s="99"/>
      <c r="CV386" s="99"/>
      <c r="CW386" s="99"/>
      <c r="CX386" s="98"/>
      <c r="CY386" s="99"/>
      <c r="CZ386" s="99"/>
      <c r="DA386" s="99"/>
      <c r="DB386" s="99"/>
      <c r="DC386" s="502"/>
      <c r="DD386" s="99"/>
      <c r="DE386" s="99"/>
      <c r="DF386" s="99"/>
      <c r="DG386" s="99"/>
      <c r="DH386" s="99"/>
      <c r="DI386" s="99"/>
      <c r="DJ386" s="99"/>
      <c r="DK386" s="99"/>
      <c r="DL386" s="99"/>
      <c r="DM386" s="99"/>
      <c r="DN386" s="99"/>
      <c r="DO386" s="502"/>
      <c r="DP386" s="99"/>
      <c r="DQ386" s="99"/>
      <c r="DR386" s="99"/>
      <c r="DS386" s="502"/>
      <c r="DT386" s="99"/>
      <c r="DU386" s="99"/>
      <c r="DV386" s="99"/>
      <c r="DW386" s="99"/>
      <c r="DX386" s="99"/>
      <c r="DY386" s="99"/>
      <c r="DZ386" s="99"/>
      <c r="EA386" s="506"/>
      <c r="EB386" s="99"/>
      <c r="EC386" s="502"/>
      <c r="ED386" s="98"/>
      <c r="EE386" s="99"/>
      <c r="EF386" s="99"/>
      <c r="EG386" s="99"/>
      <c r="EH386" s="99"/>
      <c r="EI386" s="98"/>
      <c r="EJ386" s="99"/>
      <c r="EK386" s="98"/>
      <c r="EL386" s="99"/>
      <c r="EM386" s="99"/>
      <c r="EN386" s="98"/>
      <c r="EO386" s="99"/>
      <c r="EP386" s="193"/>
      <c r="EQ386" s="99"/>
      <c r="ER386" s="99"/>
      <c r="ES386" s="99"/>
      <c r="ET386" s="99"/>
      <c r="EU386" s="99"/>
      <c r="EV386" s="99"/>
      <c r="EW386" s="502"/>
      <c r="EX386" s="98"/>
      <c r="EY386" s="99"/>
      <c r="EZ386" s="99"/>
      <c r="FA386" s="98"/>
      <c r="FB386" s="99"/>
      <c r="FC386" s="99"/>
      <c r="FD386" s="99"/>
      <c r="FE386" s="98"/>
      <c r="FF386" s="99"/>
      <c r="FG386" s="98"/>
      <c r="FH386" s="99"/>
      <c r="FI386" s="99"/>
      <c r="FJ386" s="98"/>
      <c r="FK386" s="99"/>
      <c r="FL386" s="99"/>
      <c r="FM386" s="99"/>
      <c r="FN386" s="506"/>
      <c r="FO386" s="99"/>
      <c r="FP386" s="502"/>
      <c r="FQ386" s="99"/>
      <c r="FR386" s="98"/>
      <c r="FS386" s="99"/>
      <c r="FT386" s="98"/>
      <c r="FU386" s="99"/>
      <c r="FV386" s="99"/>
      <c r="FW386" s="99"/>
      <c r="FX386" s="99"/>
      <c r="FY386" s="99"/>
      <c r="FZ386" s="98"/>
      <c r="GA386" s="99"/>
      <c r="GB386" s="502"/>
      <c r="GC386" s="99"/>
      <c r="GD386" s="99"/>
      <c r="GE386" s="99"/>
      <c r="GF386" s="502"/>
      <c r="GG386" s="99"/>
      <c r="GH386" s="503"/>
      <c r="GI386" s="99"/>
      <c r="GJ386" s="502"/>
      <c r="GK386" s="99"/>
      <c r="GL386" s="99"/>
      <c r="GM386" s="502"/>
      <c r="GN386" s="99"/>
      <c r="GO386" s="99"/>
      <c r="GP386" s="99"/>
      <c r="GQ386" s="99"/>
      <c r="GR386" s="99"/>
      <c r="GS386" s="503"/>
      <c r="GT386" s="99"/>
      <c r="GU386" s="502"/>
      <c r="GV386" s="98"/>
      <c r="GW386" s="99"/>
      <c r="GX386" s="99"/>
      <c r="GY386" s="98"/>
      <c r="GZ386" s="99"/>
      <c r="HA386" s="99"/>
      <c r="HB386" s="99"/>
      <c r="HC386" s="99"/>
      <c r="HD386" s="99"/>
      <c r="HE386" s="99"/>
      <c r="HF386" s="99"/>
      <c r="HG386" s="99"/>
      <c r="HH386" s="502"/>
      <c r="HI386" s="99"/>
      <c r="HJ386" s="99"/>
      <c r="HK386" s="99"/>
      <c r="HL386" s="99"/>
      <c r="HM386" s="99"/>
      <c r="HN386" s="99"/>
      <c r="HO386" s="502"/>
      <c r="HP386" s="98"/>
      <c r="HQ386" s="99"/>
      <c r="HR386" s="99"/>
      <c r="HS386" s="99"/>
      <c r="HT386" s="98"/>
      <c r="HU386" s="99"/>
      <c r="HV386" s="99"/>
      <c r="HW386" s="99"/>
      <c r="HX386" s="99"/>
      <c r="HY386" s="98"/>
      <c r="HZ386" s="99"/>
      <c r="IA386" s="503"/>
      <c r="IB386" s="502"/>
      <c r="IC386" s="99"/>
      <c r="ID386" s="99"/>
      <c r="IE386" s="99"/>
      <c r="IF386" s="99"/>
      <c r="IG386" s="99"/>
      <c r="IH386" s="99"/>
      <c r="II386" s="99"/>
      <c r="IJ386" s="99"/>
      <c r="IK386" s="503"/>
      <c r="IL386" s="502"/>
      <c r="IM386" s="99"/>
      <c r="IN386" s="99"/>
      <c r="IO386" s="99"/>
      <c r="IP386" s="99"/>
      <c r="IQ386" s="99"/>
      <c r="IR386" s="99"/>
      <c r="IS386" s="503"/>
      <c r="IT386" s="99"/>
      <c r="IU386" s="99"/>
      <c r="IV386" s="502"/>
      <c r="IW386" s="99"/>
      <c r="IX386" s="99"/>
      <c r="IY386" s="98"/>
      <c r="IZ386" s="99"/>
      <c r="JA386" s="99"/>
      <c r="JB386" s="98"/>
      <c r="JC386" s="99"/>
      <c r="JD386" s="99"/>
      <c r="JE386" s="99"/>
      <c r="JF386" s="98"/>
      <c r="JG386" s="99"/>
      <c r="JH386" s="502"/>
      <c r="JI386" s="99"/>
      <c r="JJ386" s="99"/>
      <c r="JK386" s="99"/>
      <c r="JL386" s="99"/>
      <c r="JM386" s="502"/>
      <c r="JN386" s="99"/>
      <c r="JO386" s="507"/>
      <c r="JP386" s="503"/>
      <c r="JQ386" s="502"/>
    </row>
    <row r="387" spans="23:277" ht="16" hidden="1">
      <c r="W387" s="503"/>
      <c r="X387" s="502"/>
      <c r="Y387" s="99"/>
      <c r="Z387" s="502"/>
      <c r="AA387" s="99"/>
      <c r="AB387" s="502"/>
      <c r="AC387" s="99"/>
      <c r="AD387" s="504"/>
      <c r="AE387" s="99"/>
      <c r="AF387" s="99"/>
      <c r="AG387" s="99"/>
      <c r="AH387" s="99"/>
      <c r="AI387" s="505"/>
      <c r="AJ387" s="99"/>
      <c r="AK387" s="98"/>
      <c r="AL387" s="99"/>
      <c r="AM387" s="645"/>
      <c r="AN387" s="99"/>
      <c r="AO387" s="99"/>
      <c r="AP387" s="99"/>
      <c r="AQ387" s="99"/>
      <c r="AR387" s="99"/>
      <c r="AS387" s="99"/>
      <c r="AT387" s="99"/>
      <c r="AU387" s="99"/>
      <c r="AV387" s="99"/>
      <c r="AW387" s="99"/>
      <c r="AX387" s="99"/>
      <c r="AY387" s="98"/>
      <c r="AZ387" s="99"/>
      <c r="BA387" s="98"/>
      <c r="BB387" s="99"/>
      <c r="BC387" s="502"/>
      <c r="BD387" s="99"/>
      <c r="BE387" s="99"/>
      <c r="BF387" s="502"/>
      <c r="BG387" s="99"/>
      <c r="BH387" s="99"/>
      <c r="BI387" s="99"/>
      <c r="BJ387" s="99"/>
      <c r="BK387" s="634"/>
      <c r="BL387" s="99"/>
      <c r="BM387" s="99"/>
      <c r="BN387" s="502"/>
      <c r="BO387" s="99"/>
      <c r="BP387" s="99"/>
      <c r="BQ387" s="99"/>
      <c r="BR387" s="502"/>
      <c r="BS387" s="99"/>
      <c r="BT387" s="99"/>
      <c r="BU387" s="502"/>
      <c r="BV387" s="99"/>
      <c r="BW387" s="502"/>
      <c r="BX387" s="99"/>
      <c r="BY387" s="99"/>
      <c r="BZ387" s="502"/>
      <c r="CA387" s="99"/>
      <c r="CB387" s="99"/>
      <c r="CC387" s="99"/>
      <c r="CD387" s="99"/>
      <c r="CE387" s="503"/>
      <c r="CF387" s="99"/>
      <c r="CG387" s="502"/>
      <c r="CH387" s="99"/>
      <c r="CI387" s="98"/>
      <c r="CJ387" s="99"/>
      <c r="CK387" s="99"/>
      <c r="CL387" s="98"/>
      <c r="CM387" s="99"/>
      <c r="CN387" s="99"/>
      <c r="CO387" s="99"/>
      <c r="CP387" s="98"/>
      <c r="CQ387" s="99"/>
      <c r="CR387" s="99"/>
      <c r="CS387" s="99"/>
      <c r="CT387" s="99"/>
      <c r="CU387" s="99"/>
      <c r="CV387" s="99"/>
      <c r="CW387" s="99"/>
      <c r="CX387" s="98"/>
      <c r="CY387" s="99"/>
      <c r="CZ387" s="99"/>
      <c r="DA387" s="99"/>
      <c r="DB387" s="99"/>
      <c r="DC387" s="502"/>
      <c r="DD387" s="99"/>
      <c r="DE387" s="99"/>
      <c r="DF387" s="99"/>
      <c r="DG387" s="99"/>
      <c r="DH387" s="99"/>
      <c r="DI387" s="99"/>
      <c r="DJ387" s="99"/>
      <c r="DK387" s="99"/>
      <c r="DL387" s="99"/>
      <c r="DM387" s="99"/>
      <c r="DN387" s="99"/>
      <c r="DO387" s="502"/>
      <c r="DP387" s="99"/>
      <c r="DQ387" s="99"/>
      <c r="DR387" s="99"/>
      <c r="DS387" s="502"/>
      <c r="DT387" s="99"/>
      <c r="DU387" s="99"/>
      <c r="DV387" s="99"/>
      <c r="DW387" s="99"/>
      <c r="DX387" s="99"/>
      <c r="DY387" s="99"/>
      <c r="DZ387" s="99"/>
      <c r="EA387" s="506"/>
      <c r="EB387" s="99"/>
      <c r="EC387" s="502"/>
      <c r="ED387" s="98"/>
      <c r="EE387" s="99"/>
      <c r="EF387" s="99"/>
      <c r="EG387" s="99"/>
      <c r="EH387" s="99"/>
      <c r="EI387" s="98"/>
      <c r="EJ387" s="99"/>
      <c r="EK387" s="98"/>
      <c r="EL387" s="99"/>
      <c r="EM387" s="99"/>
      <c r="EN387" s="98"/>
      <c r="EO387" s="99"/>
      <c r="EP387" s="193"/>
      <c r="EQ387" s="99"/>
      <c r="ER387" s="99"/>
      <c r="ES387" s="99"/>
      <c r="ET387" s="99"/>
      <c r="EU387" s="99"/>
      <c r="EV387" s="99"/>
      <c r="EW387" s="502"/>
      <c r="EX387" s="98"/>
      <c r="EY387" s="99"/>
      <c r="EZ387" s="99"/>
      <c r="FA387" s="98"/>
      <c r="FB387" s="99"/>
      <c r="FC387" s="99"/>
      <c r="FD387" s="99"/>
      <c r="FE387" s="98"/>
      <c r="FF387" s="99"/>
      <c r="FG387" s="98"/>
      <c r="FH387" s="99"/>
      <c r="FI387" s="99"/>
      <c r="FJ387" s="98"/>
      <c r="FK387" s="99"/>
      <c r="FL387" s="99"/>
      <c r="FM387" s="99"/>
      <c r="FN387" s="506"/>
      <c r="FO387" s="99"/>
      <c r="FP387" s="502"/>
      <c r="FQ387" s="99"/>
      <c r="FR387" s="98"/>
      <c r="FS387" s="99"/>
      <c r="FT387" s="98"/>
      <c r="FU387" s="99"/>
      <c r="FV387" s="99"/>
      <c r="FW387" s="99"/>
      <c r="FX387" s="99"/>
      <c r="FY387" s="99"/>
      <c r="FZ387" s="98"/>
      <c r="GA387" s="99"/>
      <c r="GB387" s="502"/>
      <c r="GC387" s="99"/>
      <c r="GD387" s="99"/>
      <c r="GE387" s="99"/>
      <c r="GF387" s="502"/>
      <c r="GG387" s="99"/>
      <c r="GH387" s="503"/>
      <c r="GI387" s="99"/>
      <c r="GJ387" s="502"/>
      <c r="GK387" s="99"/>
      <c r="GL387" s="99"/>
      <c r="GM387" s="502"/>
      <c r="GN387" s="99"/>
      <c r="GO387" s="99"/>
      <c r="GP387" s="99"/>
      <c r="GQ387" s="99"/>
      <c r="GR387" s="99"/>
      <c r="GS387" s="503"/>
      <c r="GT387" s="99"/>
      <c r="GU387" s="502"/>
      <c r="GV387" s="98"/>
      <c r="GW387" s="99"/>
      <c r="GX387" s="99"/>
      <c r="GY387" s="98"/>
      <c r="GZ387" s="99"/>
      <c r="HA387" s="99"/>
      <c r="HB387" s="99"/>
      <c r="HC387" s="99"/>
      <c r="HD387" s="99"/>
      <c r="HE387" s="99"/>
      <c r="HF387" s="99"/>
      <c r="HG387" s="99"/>
      <c r="HH387" s="502"/>
      <c r="HI387" s="99"/>
      <c r="HJ387" s="99"/>
      <c r="HK387" s="99"/>
      <c r="HL387" s="99"/>
      <c r="HM387" s="99"/>
      <c r="HN387" s="99"/>
      <c r="HO387" s="502"/>
      <c r="HP387" s="98"/>
      <c r="HQ387" s="99"/>
      <c r="HR387" s="99"/>
      <c r="HS387" s="99"/>
      <c r="HT387" s="98"/>
      <c r="HU387" s="99"/>
      <c r="HV387" s="99"/>
      <c r="HW387" s="99"/>
      <c r="HX387" s="99"/>
      <c r="HY387" s="98"/>
      <c r="HZ387" s="99"/>
      <c r="IA387" s="503"/>
      <c r="IB387" s="502"/>
      <c r="IC387" s="99"/>
      <c r="ID387" s="99"/>
      <c r="IE387" s="99"/>
      <c r="IF387" s="99"/>
      <c r="IG387" s="99"/>
      <c r="IH387" s="99"/>
      <c r="II387" s="99"/>
      <c r="IJ387" s="99"/>
      <c r="IK387" s="503"/>
      <c r="IL387" s="502"/>
      <c r="IM387" s="99"/>
      <c r="IN387" s="99"/>
      <c r="IO387" s="99"/>
      <c r="IP387" s="99"/>
      <c r="IQ387" s="99"/>
      <c r="IR387" s="99"/>
      <c r="IS387" s="503"/>
      <c r="IT387" s="99"/>
      <c r="IU387" s="99"/>
      <c r="IV387" s="502"/>
      <c r="IW387" s="99"/>
      <c r="IX387" s="99"/>
      <c r="IY387" s="98"/>
      <c r="IZ387" s="99"/>
      <c r="JA387" s="99"/>
      <c r="JB387" s="98"/>
      <c r="JC387" s="99"/>
      <c r="JD387" s="99"/>
      <c r="JE387" s="99"/>
      <c r="JF387" s="98"/>
      <c r="JG387" s="99"/>
      <c r="JH387" s="502"/>
      <c r="JI387" s="99"/>
      <c r="JJ387" s="99"/>
      <c r="JK387" s="99"/>
      <c r="JL387" s="99"/>
      <c r="JM387" s="502"/>
      <c r="JN387" s="99"/>
      <c r="JO387" s="507"/>
      <c r="JP387" s="503"/>
      <c r="JQ387" s="502"/>
    </row>
    <row r="388" spans="23:277" ht="16" hidden="1">
      <c r="W388" s="503"/>
      <c r="X388" s="502"/>
      <c r="Y388" s="99"/>
      <c r="Z388" s="502"/>
      <c r="AA388" s="99"/>
      <c r="AB388" s="502"/>
      <c r="AC388" s="99"/>
      <c r="AD388" s="504"/>
      <c r="AE388" s="99"/>
      <c r="AF388" s="99"/>
      <c r="AG388" s="99"/>
      <c r="AH388" s="99"/>
      <c r="AI388" s="505"/>
      <c r="AJ388" s="99"/>
      <c r="AK388" s="98"/>
      <c r="AL388" s="99"/>
      <c r="AM388" s="645"/>
      <c r="AN388" s="99"/>
      <c r="AO388" s="99"/>
      <c r="AP388" s="99"/>
      <c r="AQ388" s="99"/>
      <c r="AR388" s="99"/>
      <c r="AS388" s="99"/>
      <c r="AT388" s="99"/>
      <c r="AU388" s="99"/>
      <c r="AV388" s="99"/>
      <c r="AW388" s="99"/>
      <c r="AX388" s="99"/>
      <c r="AY388" s="98"/>
      <c r="AZ388" s="99"/>
      <c r="BA388" s="98"/>
      <c r="BB388" s="99"/>
      <c r="BC388" s="502"/>
      <c r="BD388" s="99"/>
      <c r="BE388" s="99"/>
      <c r="BF388" s="502"/>
      <c r="BG388" s="99"/>
      <c r="BH388" s="99"/>
      <c r="BI388" s="99"/>
      <c r="BJ388" s="99"/>
      <c r="BK388" s="634"/>
      <c r="BL388" s="99"/>
      <c r="BM388" s="99"/>
      <c r="BN388" s="502"/>
      <c r="BO388" s="99"/>
      <c r="BP388" s="99"/>
      <c r="BQ388" s="99"/>
      <c r="BR388" s="502"/>
      <c r="BS388" s="99"/>
      <c r="BT388" s="99"/>
      <c r="BU388" s="502"/>
      <c r="BV388" s="99"/>
      <c r="BW388" s="502"/>
      <c r="BX388" s="99"/>
      <c r="BY388" s="99"/>
      <c r="BZ388" s="502"/>
      <c r="CA388" s="99"/>
      <c r="CB388" s="99"/>
      <c r="CC388" s="99"/>
      <c r="CD388" s="99"/>
      <c r="CE388" s="503"/>
      <c r="CF388" s="99"/>
      <c r="CG388" s="502"/>
      <c r="CH388" s="99"/>
      <c r="CI388" s="98"/>
      <c r="CJ388" s="99"/>
      <c r="CK388" s="99"/>
      <c r="CL388" s="98"/>
      <c r="CM388" s="99"/>
      <c r="CN388" s="99"/>
      <c r="CO388" s="99"/>
      <c r="CP388" s="98"/>
      <c r="CQ388" s="99"/>
      <c r="CR388" s="99"/>
      <c r="CS388" s="99"/>
      <c r="CT388" s="99"/>
      <c r="CU388" s="99"/>
      <c r="CV388" s="99"/>
      <c r="CW388" s="99"/>
      <c r="CX388" s="98"/>
      <c r="CY388" s="99"/>
      <c r="CZ388" s="99"/>
      <c r="DA388" s="99"/>
      <c r="DB388" s="99"/>
      <c r="DC388" s="502"/>
      <c r="DD388" s="99"/>
      <c r="DE388" s="99"/>
      <c r="DF388" s="99"/>
      <c r="DG388" s="99"/>
      <c r="DH388" s="99"/>
      <c r="DI388" s="99"/>
      <c r="DJ388" s="99"/>
      <c r="DK388" s="99"/>
      <c r="DL388" s="99"/>
      <c r="DM388" s="99"/>
      <c r="DN388" s="99"/>
      <c r="DO388" s="502"/>
      <c r="DP388" s="99"/>
      <c r="DQ388" s="99"/>
      <c r="DR388" s="99"/>
      <c r="DS388" s="502"/>
      <c r="DT388" s="99"/>
      <c r="DU388" s="99"/>
      <c r="DV388" s="99"/>
      <c r="DW388" s="99"/>
      <c r="DX388" s="99"/>
      <c r="DY388" s="99"/>
      <c r="DZ388" s="99"/>
      <c r="EA388" s="506"/>
      <c r="EB388" s="99"/>
      <c r="EC388" s="502"/>
      <c r="ED388" s="98"/>
      <c r="EE388" s="99"/>
      <c r="EF388" s="99"/>
      <c r="EG388" s="99"/>
      <c r="EH388" s="99"/>
      <c r="EI388" s="98"/>
      <c r="EJ388" s="99"/>
      <c r="EK388" s="98"/>
      <c r="EL388" s="99"/>
      <c r="EM388" s="99"/>
      <c r="EN388" s="98"/>
      <c r="EO388" s="99"/>
      <c r="EP388" s="193"/>
      <c r="EQ388" s="99"/>
      <c r="ER388" s="99"/>
      <c r="ES388" s="99"/>
      <c r="ET388" s="99"/>
      <c r="EU388" s="99"/>
      <c r="EV388" s="99"/>
      <c r="EW388" s="502"/>
      <c r="EX388" s="98"/>
      <c r="EY388" s="99"/>
      <c r="EZ388" s="99"/>
      <c r="FA388" s="98"/>
      <c r="FB388" s="99"/>
      <c r="FC388" s="99"/>
      <c r="FD388" s="99"/>
      <c r="FE388" s="98"/>
      <c r="FF388" s="99"/>
      <c r="FG388" s="98"/>
      <c r="FH388" s="99"/>
      <c r="FI388" s="99"/>
      <c r="FJ388" s="98"/>
      <c r="FK388" s="99"/>
      <c r="FL388" s="99"/>
      <c r="FM388" s="99"/>
      <c r="FN388" s="506"/>
      <c r="FO388" s="99"/>
      <c r="FP388" s="502"/>
      <c r="FQ388" s="99"/>
      <c r="FR388" s="98"/>
      <c r="FS388" s="99"/>
      <c r="FT388" s="98"/>
      <c r="FU388" s="99"/>
      <c r="FV388" s="99"/>
      <c r="FW388" s="99"/>
      <c r="FX388" s="99"/>
      <c r="FY388" s="99"/>
      <c r="FZ388" s="98"/>
      <c r="GA388" s="99"/>
      <c r="GB388" s="502"/>
      <c r="GC388" s="99"/>
      <c r="GD388" s="99"/>
      <c r="GE388" s="99"/>
      <c r="GF388" s="502"/>
      <c r="GG388" s="99"/>
      <c r="GH388" s="503"/>
      <c r="GI388" s="99"/>
      <c r="GJ388" s="502"/>
      <c r="GK388" s="99"/>
      <c r="GL388" s="99"/>
      <c r="GM388" s="502"/>
      <c r="GN388" s="99"/>
      <c r="GO388" s="99"/>
      <c r="GP388" s="99"/>
      <c r="GQ388" s="99"/>
      <c r="GR388" s="99"/>
      <c r="GS388" s="503"/>
      <c r="GT388" s="99"/>
      <c r="GU388" s="502"/>
      <c r="GV388" s="98"/>
      <c r="GW388" s="99"/>
      <c r="GX388" s="99"/>
      <c r="GY388" s="98"/>
      <c r="GZ388" s="99"/>
      <c r="HA388" s="99"/>
      <c r="HB388" s="99"/>
      <c r="HC388" s="99"/>
      <c r="HD388" s="99"/>
      <c r="HE388" s="99"/>
      <c r="HF388" s="99"/>
      <c r="HG388" s="99"/>
      <c r="HH388" s="502"/>
      <c r="HI388" s="99"/>
      <c r="HJ388" s="99"/>
      <c r="HK388" s="99"/>
      <c r="HL388" s="99"/>
      <c r="HM388" s="99"/>
      <c r="HN388" s="99"/>
      <c r="HO388" s="502"/>
      <c r="HP388" s="98"/>
      <c r="HQ388" s="99"/>
      <c r="HR388" s="99"/>
      <c r="HS388" s="99"/>
      <c r="HT388" s="98"/>
      <c r="HU388" s="99"/>
      <c r="HV388" s="99"/>
      <c r="HW388" s="99"/>
      <c r="HX388" s="99"/>
      <c r="HY388" s="98"/>
      <c r="HZ388" s="99"/>
      <c r="IA388" s="503"/>
      <c r="IB388" s="502"/>
      <c r="IC388" s="99"/>
      <c r="ID388" s="99"/>
      <c r="IE388" s="99"/>
      <c r="IF388" s="99"/>
      <c r="IG388" s="99"/>
      <c r="IH388" s="99"/>
      <c r="II388" s="99"/>
      <c r="IJ388" s="99"/>
      <c r="IK388" s="503"/>
      <c r="IL388" s="502"/>
      <c r="IM388" s="99"/>
      <c r="IN388" s="99"/>
      <c r="IO388" s="99"/>
      <c r="IP388" s="99"/>
      <c r="IQ388" s="99"/>
      <c r="IR388" s="99"/>
      <c r="IS388" s="503"/>
      <c r="IT388" s="99"/>
      <c r="IU388" s="99"/>
      <c r="IV388" s="502"/>
      <c r="IW388" s="99"/>
      <c r="IX388" s="99"/>
      <c r="IY388" s="98"/>
      <c r="IZ388" s="99"/>
      <c r="JA388" s="99"/>
      <c r="JB388" s="98"/>
      <c r="JC388" s="99"/>
      <c r="JD388" s="99"/>
      <c r="JE388" s="99"/>
      <c r="JF388" s="98"/>
      <c r="JG388" s="99"/>
      <c r="JH388" s="502"/>
      <c r="JI388" s="99"/>
      <c r="JJ388" s="99"/>
      <c r="JK388" s="99"/>
      <c r="JL388" s="99"/>
      <c r="JM388" s="502"/>
      <c r="JN388" s="99"/>
      <c r="JO388" s="507"/>
      <c r="JP388" s="503"/>
      <c r="JQ388" s="502"/>
    </row>
    <row r="389" spans="23:277" ht="16" hidden="1">
      <c r="W389" s="503"/>
      <c r="X389" s="502"/>
      <c r="Y389" s="99"/>
      <c r="Z389" s="502"/>
      <c r="AA389" s="99"/>
      <c r="AB389" s="502"/>
      <c r="AC389" s="99"/>
      <c r="AD389" s="504"/>
      <c r="AE389" s="99"/>
      <c r="AF389" s="99"/>
      <c r="AG389" s="99"/>
      <c r="AH389" s="99"/>
      <c r="AI389" s="505"/>
      <c r="AJ389" s="99"/>
      <c r="AK389" s="98"/>
      <c r="AL389" s="99"/>
      <c r="AM389" s="645"/>
      <c r="AN389" s="99"/>
      <c r="AO389" s="99"/>
      <c r="AP389" s="99"/>
      <c r="AQ389" s="99"/>
      <c r="AR389" s="99"/>
      <c r="AS389" s="99"/>
      <c r="AT389" s="99"/>
      <c r="AU389" s="99"/>
      <c r="AV389" s="99"/>
      <c r="AW389" s="99"/>
      <c r="AX389" s="99"/>
      <c r="AY389" s="98"/>
      <c r="AZ389" s="99"/>
      <c r="BA389" s="98"/>
      <c r="BB389" s="99"/>
      <c r="BC389" s="502"/>
      <c r="BD389" s="99"/>
      <c r="BE389" s="99"/>
      <c r="BF389" s="502"/>
      <c r="BG389" s="99"/>
      <c r="BH389" s="99"/>
      <c r="BI389" s="99"/>
      <c r="BJ389" s="99"/>
      <c r="BK389" s="634"/>
      <c r="BL389" s="99"/>
      <c r="BM389" s="99"/>
      <c r="BN389" s="502"/>
      <c r="BO389" s="99"/>
      <c r="BP389" s="99"/>
      <c r="BQ389" s="99"/>
      <c r="BR389" s="502"/>
      <c r="BS389" s="99"/>
      <c r="BT389" s="99"/>
      <c r="BU389" s="502"/>
      <c r="BV389" s="99"/>
      <c r="BW389" s="502"/>
      <c r="BX389" s="99"/>
      <c r="BY389" s="99"/>
      <c r="BZ389" s="502"/>
      <c r="CA389" s="99"/>
      <c r="CB389" s="99"/>
      <c r="CC389" s="99"/>
      <c r="CD389" s="99"/>
      <c r="CE389" s="503"/>
      <c r="CF389" s="99"/>
      <c r="CG389" s="502"/>
      <c r="CH389" s="99"/>
      <c r="CI389" s="98"/>
      <c r="CJ389" s="99"/>
      <c r="CK389" s="99"/>
      <c r="CL389" s="98"/>
      <c r="CM389" s="99"/>
      <c r="CN389" s="99"/>
      <c r="CO389" s="99"/>
      <c r="CP389" s="98"/>
      <c r="CQ389" s="99"/>
      <c r="CR389" s="99"/>
      <c r="CS389" s="99"/>
      <c r="CT389" s="99"/>
      <c r="CU389" s="99"/>
      <c r="CV389" s="99"/>
      <c r="CW389" s="99"/>
      <c r="CX389" s="98"/>
      <c r="CY389" s="99"/>
      <c r="CZ389" s="99"/>
      <c r="DA389" s="99"/>
      <c r="DB389" s="99"/>
      <c r="DC389" s="502"/>
      <c r="DD389" s="99"/>
      <c r="DE389" s="99"/>
      <c r="DF389" s="99"/>
      <c r="DG389" s="99"/>
      <c r="DH389" s="99"/>
      <c r="DI389" s="99"/>
      <c r="DJ389" s="99"/>
      <c r="DK389" s="99"/>
      <c r="DL389" s="99"/>
      <c r="DM389" s="99"/>
      <c r="DN389" s="99"/>
      <c r="DO389" s="502"/>
      <c r="DP389" s="99"/>
      <c r="DQ389" s="99"/>
      <c r="DR389" s="99"/>
      <c r="DS389" s="502"/>
      <c r="DT389" s="99"/>
      <c r="DU389" s="99"/>
      <c r="DV389" s="99"/>
      <c r="DW389" s="99"/>
      <c r="DX389" s="99"/>
      <c r="DY389" s="99"/>
      <c r="DZ389" s="99"/>
      <c r="EA389" s="506"/>
      <c r="EB389" s="99"/>
      <c r="EC389" s="502"/>
      <c r="ED389" s="98"/>
      <c r="EE389" s="99"/>
      <c r="EF389" s="99"/>
      <c r="EG389" s="99"/>
      <c r="EH389" s="99"/>
      <c r="EI389" s="98"/>
      <c r="EJ389" s="99"/>
      <c r="EK389" s="98"/>
      <c r="EL389" s="99"/>
      <c r="EM389" s="99"/>
      <c r="EN389" s="98"/>
      <c r="EO389" s="99"/>
      <c r="EP389" s="193"/>
      <c r="EQ389" s="99"/>
      <c r="ER389" s="99"/>
      <c r="ES389" s="99"/>
      <c r="ET389" s="99"/>
      <c r="EU389" s="99"/>
      <c r="EV389" s="99"/>
      <c r="EW389" s="502"/>
      <c r="EX389" s="98"/>
      <c r="EY389" s="99"/>
      <c r="EZ389" s="99"/>
      <c r="FA389" s="98"/>
      <c r="FB389" s="99"/>
      <c r="FC389" s="99"/>
      <c r="FD389" s="99"/>
      <c r="FE389" s="98"/>
      <c r="FF389" s="99"/>
      <c r="FG389" s="98"/>
      <c r="FH389" s="99"/>
      <c r="FI389" s="99"/>
      <c r="FJ389" s="98"/>
      <c r="FK389" s="99"/>
      <c r="FL389" s="99"/>
      <c r="FM389" s="99"/>
      <c r="FN389" s="506"/>
      <c r="FO389" s="99"/>
      <c r="FP389" s="502"/>
      <c r="FQ389" s="99"/>
      <c r="FR389" s="98"/>
      <c r="FS389" s="99"/>
      <c r="FT389" s="98"/>
      <c r="FU389" s="99"/>
      <c r="FV389" s="99"/>
      <c r="FW389" s="99"/>
      <c r="FX389" s="99"/>
      <c r="FY389" s="99"/>
      <c r="FZ389" s="98"/>
      <c r="GA389" s="99"/>
      <c r="GB389" s="502"/>
      <c r="GC389" s="99"/>
      <c r="GD389" s="99"/>
      <c r="GE389" s="99"/>
      <c r="GF389" s="502"/>
      <c r="GG389" s="99"/>
      <c r="GH389" s="503"/>
      <c r="GI389" s="99"/>
      <c r="GJ389" s="502"/>
      <c r="GK389" s="99"/>
      <c r="GL389" s="99"/>
      <c r="GM389" s="502"/>
      <c r="GN389" s="99"/>
      <c r="GO389" s="99"/>
      <c r="GP389" s="99"/>
      <c r="GQ389" s="99"/>
      <c r="GR389" s="99"/>
      <c r="GS389" s="503"/>
      <c r="GT389" s="99"/>
      <c r="GU389" s="502"/>
      <c r="GV389" s="98"/>
      <c r="GW389" s="99"/>
      <c r="GX389" s="99"/>
      <c r="GY389" s="98"/>
      <c r="GZ389" s="99"/>
      <c r="HA389" s="99"/>
      <c r="HB389" s="99"/>
      <c r="HC389" s="99"/>
      <c r="HD389" s="99"/>
      <c r="HE389" s="99"/>
      <c r="HF389" s="99"/>
      <c r="HG389" s="99"/>
      <c r="HH389" s="502"/>
      <c r="HI389" s="99"/>
      <c r="HJ389" s="99"/>
      <c r="HK389" s="99"/>
      <c r="HL389" s="99"/>
      <c r="HM389" s="99"/>
      <c r="HN389" s="99"/>
      <c r="HO389" s="502"/>
      <c r="HP389" s="98"/>
      <c r="HQ389" s="99"/>
      <c r="HR389" s="99"/>
      <c r="HS389" s="99"/>
      <c r="HT389" s="98"/>
      <c r="HU389" s="99"/>
      <c r="HV389" s="99"/>
      <c r="HW389" s="99"/>
      <c r="HX389" s="99"/>
      <c r="HY389" s="98"/>
      <c r="HZ389" s="99"/>
      <c r="IA389" s="503"/>
      <c r="IB389" s="502"/>
      <c r="IC389" s="99"/>
      <c r="ID389" s="99"/>
      <c r="IE389" s="99"/>
      <c r="IF389" s="99"/>
      <c r="IG389" s="99"/>
      <c r="IH389" s="99"/>
      <c r="II389" s="99"/>
      <c r="IJ389" s="99"/>
      <c r="IK389" s="503"/>
      <c r="IL389" s="502"/>
      <c r="IM389" s="99"/>
      <c r="IN389" s="99"/>
      <c r="IO389" s="99"/>
      <c r="IP389" s="99"/>
      <c r="IQ389" s="99"/>
      <c r="IR389" s="99"/>
      <c r="IS389" s="503"/>
      <c r="IT389" s="99"/>
      <c r="IU389" s="99"/>
      <c r="IV389" s="502"/>
      <c r="IW389" s="99"/>
      <c r="IX389" s="99"/>
      <c r="IY389" s="98"/>
      <c r="IZ389" s="99"/>
      <c r="JA389" s="99"/>
      <c r="JB389" s="98"/>
      <c r="JC389" s="99"/>
      <c r="JD389" s="99"/>
      <c r="JE389" s="99"/>
      <c r="JF389" s="98"/>
      <c r="JG389" s="99"/>
      <c r="JH389" s="502"/>
      <c r="JI389" s="99"/>
      <c r="JJ389" s="99"/>
      <c r="JK389" s="99"/>
      <c r="JL389" s="99"/>
      <c r="JM389" s="502"/>
      <c r="JN389" s="99"/>
      <c r="JO389" s="507"/>
      <c r="JP389" s="503"/>
      <c r="JQ389" s="502"/>
    </row>
    <row r="390" spans="23:277" ht="16" hidden="1">
      <c r="W390" s="503"/>
      <c r="X390" s="502"/>
      <c r="Y390" s="99"/>
      <c r="Z390" s="502"/>
      <c r="AA390" s="99"/>
      <c r="AB390" s="502"/>
      <c r="AC390" s="99"/>
      <c r="AD390" s="504"/>
      <c r="AE390" s="99"/>
      <c r="AF390" s="99"/>
      <c r="AG390" s="99"/>
      <c r="AH390" s="99"/>
      <c r="AI390" s="505"/>
      <c r="AJ390" s="99"/>
      <c r="AK390" s="98"/>
      <c r="AL390" s="99"/>
      <c r="AM390" s="645"/>
      <c r="AN390" s="99"/>
      <c r="AO390" s="99"/>
      <c r="AP390" s="99"/>
      <c r="AQ390" s="99"/>
      <c r="AR390" s="99"/>
      <c r="AS390" s="99"/>
      <c r="AT390" s="99"/>
      <c r="AU390" s="99"/>
      <c r="AV390" s="99"/>
      <c r="AW390" s="99"/>
      <c r="AX390" s="99"/>
      <c r="AY390" s="98"/>
      <c r="AZ390" s="99"/>
      <c r="BA390" s="98"/>
      <c r="BB390" s="99"/>
      <c r="BC390" s="502"/>
      <c r="BD390" s="99"/>
      <c r="BE390" s="99"/>
      <c r="BF390" s="502"/>
      <c r="BG390" s="99"/>
      <c r="BH390" s="99"/>
      <c r="BI390" s="99"/>
      <c r="BJ390" s="99"/>
      <c r="BK390" s="634"/>
      <c r="BL390" s="99"/>
      <c r="BM390" s="99"/>
      <c r="BN390" s="502"/>
      <c r="BO390" s="99"/>
      <c r="BP390" s="99"/>
      <c r="BQ390" s="99"/>
      <c r="BR390" s="502"/>
      <c r="BS390" s="99"/>
      <c r="BT390" s="99"/>
      <c r="BU390" s="502"/>
      <c r="BV390" s="99"/>
      <c r="BW390" s="502"/>
      <c r="BX390" s="99"/>
      <c r="BY390" s="99"/>
      <c r="BZ390" s="502"/>
      <c r="CA390" s="99"/>
      <c r="CB390" s="99"/>
      <c r="CC390" s="99"/>
      <c r="CD390" s="99"/>
      <c r="CE390" s="503"/>
      <c r="CF390" s="99"/>
      <c r="CG390" s="502"/>
      <c r="CH390" s="99"/>
      <c r="CI390" s="98"/>
      <c r="CJ390" s="99"/>
      <c r="CK390" s="99"/>
      <c r="CL390" s="98"/>
      <c r="CM390" s="99"/>
      <c r="CN390" s="99"/>
      <c r="CO390" s="99"/>
      <c r="CP390" s="98"/>
      <c r="CQ390" s="99"/>
      <c r="CR390" s="99"/>
      <c r="CS390" s="99"/>
      <c r="CT390" s="99"/>
      <c r="CU390" s="99"/>
      <c r="CV390" s="99"/>
      <c r="CW390" s="99"/>
      <c r="CX390" s="98"/>
      <c r="CY390" s="99"/>
      <c r="CZ390" s="99"/>
      <c r="DA390" s="99"/>
      <c r="DB390" s="99"/>
      <c r="DC390" s="502"/>
      <c r="DD390" s="99"/>
      <c r="DE390" s="99"/>
      <c r="DF390" s="99"/>
      <c r="DG390" s="99"/>
      <c r="DH390" s="99"/>
      <c r="DI390" s="99"/>
      <c r="DJ390" s="99"/>
      <c r="DK390" s="99"/>
      <c r="DL390" s="99"/>
      <c r="DM390" s="99"/>
      <c r="DN390" s="99"/>
      <c r="DO390" s="502"/>
      <c r="DP390" s="99"/>
      <c r="DQ390" s="99"/>
      <c r="DR390" s="99"/>
      <c r="DS390" s="502"/>
      <c r="DT390" s="99"/>
      <c r="DU390" s="99"/>
      <c r="DV390" s="99"/>
      <c r="DW390" s="99"/>
      <c r="DX390" s="99"/>
      <c r="DY390" s="99"/>
      <c r="DZ390" s="99"/>
      <c r="EA390" s="506"/>
      <c r="EB390" s="99"/>
      <c r="EC390" s="502"/>
      <c r="ED390" s="98"/>
      <c r="EE390" s="99"/>
      <c r="EF390" s="99"/>
      <c r="EG390" s="99"/>
      <c r="EH390" s="99"/>
      <c r="EI390" s="98"/>
      <c r="EJ390" s="99"/>
      <c r="EK390" s="98"/>
      <c r="EL390" s="99"/>
      <c r="EM390" s="99"/>
      <c r="EN390" s="98"/>
      <c r="EO390" s="99"/>
      <c r="EP390" s="193"/>
      <c r="EQ390" s="99"/>
      <c r="ER390" s="99"/>
      <c r="ES390" s="99"/>
      <c r="ET390" s="99"/>
      <c r="EU390" s="99"/>
      <c r="EV390" s="99"/>
      <c r="EW390" s="502"/>
      <c r="EX390" s="98"/>
      <c r="EY390" s="99"/>
      <c r="EZ390" s="99"/>
      <c r="FA390" s="98"/>
      <c r="FB390" s="99"/>
      <c r="FC390" s="99"/>
      <c r="FD390" s="99"/>
      <c r="FE390" s="98"/>
      <c r="FF390" s="99"/>
      <c r="FG390" s="98"/>
      <c r="FH390" s="99"/>
      <c r="FI390" s="99"/>
      <c r="FJ390" s="98"/>
      <c r="FK390" s="99"/>
      <c r="FL390" s="99"/>
      <c r="FM390" s="99"/>
      <c r="FN390" s="506"/>
      <c r="FO390" s="99"/>
      <c r="FP390" s="502"/>
      <c r="FQ390" s="99"/>
      <c r="FR390" s="98"/>
      <c r="FS390" s="99"/>
      <c r="FT390" s="98"/>
      <c r="FU390" s="99"/>
      <c r="FV390" s="99"/>
      <c r="FW390" s="99"/>
      <c r="FX390" s="99"/>
      <c r="FY390" s="99"/>
      <c r="FZ390" s="98"/>
      <c r="GA390" s="99"/>
      <c r="GB390" s="502"/>
      <c r="GC390" s="99"/>
      <c r="GD390" s="99"/>
      <c r="GE390" s="99"/>
      <c r="GF390" s="502"/>
      <c r="GG390" s="99"/>
      <c r="GH390" s="503"/>
      <c r="GI390" s="99"/>
      <c r="GJ390" s="502"/>
      <c r="GK390" s="99"/>
      <c r="GL390" s="99"/>
      <c r="GM390" s="502"/>
      <c r="GN390" s="99"/>
      <c r="GO390" s="99"/>
      <c r="GP390" s="99"/>
      <c r="GQ390" s="99"/>
      <c r="GR390" s="99"/>
      <c r="GS390" s="503"/>
      <c r="GT390" s="99"/>
      <c r="GU390" s="502"/>
      <c r="GV390" s="98"/>
      <c r="GW390" s="99"/>
      <c r="GX390" s="99"/>
      <c r="GY390" s="98"/>
      <c r="GZ390" s="99"/>
      <c r="HA390" s="99"/>
      <c r="HB390" s="99"/>
      <c r="HC390" s="99"/>
      <c r="HD390" s="99"/>
      <c r="HE390" s="99"/>
      <c r="HF390" s="99"/>
      <c r="HG390" s="99"/>
      <c r="HH390" s="502"/>
      <c r="HI390" s="99"/>
      <c r="HJ390" s="99"/>
      <c r="HK390" s="99"/>
      <c r="HL390" s="99"/>
      <c r="HM390" s="99"/>
      <c r="HN390" s="99"/>
      <c r="HO390" s="502"/>
      <c r="HP390" s="98"/>
      <c r="HQ390" s="99"/>
      <c r="HR390" s="99"/>
      <c r="HS390" s="99"/>
      <c r="HT390" s="98"/>
      <c r="HU390" s="99"/>
      <c r="HV390" s="99"/>
      <c r="HW390" s="99"/>
      <c r="HX390" s="99"/>
      <c r="HY390" s="98"/>
      <c r="HZ390" s="99"/>
      <c r="IA390" s="503"/>
      <c r="IB390" s="502"/>
      <c r="IC390" s="99"/>
      <c r="ID390" s="99"/>
      <c r="IE390" s="99"/>
      <c r="IF390" s="99"/>
      <c r="IG390" s="99"/>
      <c r="IH390" s="99"/>
      <c r="II390" s="99"/>
      <c r="IJ390" s="99"/>
      <c r="IK390" s="503"/>
      <c r="IL390" s="502"/>
      <c r="IM390" s="99"/>
      <c r="IN390" s="99"/>
      <c r="IO390" s="99"/>
      <c r="IP390" s="99"/>
      <c r="IQ390" s="99"/>
      <c r="IR390" s="99"/>
      <c r="IS390" s="503"/>
      <c r="IT390" s="99"/>
      <c r="IU390" s="99"/>
      <c r="IV390" s="502"/>
      <c r="IW390" s="99"/>
      <c r="IX390" s="99"/>
      <c r="IY390" s="98"/>
      <c r="IZ390" s="99"/>
      <c r="JA390" s="99"/>
      <c r="JB390" s="98"/>
      <c r="JC390" s="99"/>
      <c r="JD390" s="99"/>
      <c r="JE390" s="99"/>
      <c r="JF390" s="98"/>
      <c r="JG390" s="99"/>
      <c r="JH390" s="502"/>
      <c r="JI390" s="99"/>
      <c r="JJ390" s="99"/>
      <c r="JK390" s="99"/>
      <c r="JL390" s="99"/>
      <c r="JM390" s="502"/>
      <c r="JN390" s="99"/>
      <c r="JO390" s="507"/>
      <c r="JP390" s="503"/>
      <c r="JQ390" s="502"/>
    </row>
    <row r="391" spans="23:277" ht="16" hidden="1">
      <c r="W391" s="503"/>
      <c r="X391" s="502"/>
      <c r="Y391" s="99"/>
      <c r="Z391" s="502"/>
      <c r="AA391" s="99"/>
      <c r="AB391" s="502"/>
      <c r="AC391" s="99"/>
      <c r="AD391" s="504"/>
      <c r="AE391" s="99"/>
      <c r="AF391" s="99"/>
      <c r="AG391" s="99"/>
      <c r="AH391" s="99"/>
      <c r="AI391" s="505"/>
      <c r="AJ391" s="99"/>
      <c r="AK391" s="98"/>
      <c r="AL391" s="99"/>
      <c r="AM391" s="645"/>
      <c r="AN391" s="99"/>
      <c r="AO391" s="99"/>
      <c r="AP391" s="99"/>
      <c r="AQ391" s="99"/>
      <c r="AR391" s="99"/>
      <c r="AS391" s="99"/>
      <c r="AT391" s="99"/>
      <c r="AU391" s="99"/>
      <c r="AV391" s="99"/>
      <c r="AW391" s="99"/>
      <c r="AX391" s="99"/>
      <c r="AY391" s="98"/>
      <c r="AZ391" s="99"/>
      <c r="BA391" s="98"/>
      <c r="BB391" s="99"/>
      <c r="BC391" s="502"/>
      <c r="BD391" s="99"/>
      <c r="BE391" s="99"/>
      <c r="BF391" s="502"/>
      <c r="BG391" s="99"/>
      <c r="BH391" s="99"/>
      <c r="BI391" s="99"/>
      <c r="BJ391" s="99"/>
      <c r="BK391" s="634"/>
      <c r="BL391" s="99"/>
      <c r="BM391" s="99"/>
      <c r="BN391" s="502"/>
      <c r="BO391" s="99"/>
      <c r="BP391" s="99"/>
      <c r="BQ391" s="99"/>
      <c r="BR391" s="502"/>
      <c r="BS391" s="99"/>
      <c r="BT391" s="99"/>
      <c r="BU391" s="502"/>
      <c r="BV391" s="99"/>
      <c r="BW391" s="502"/>
      <c r="BX391" s="99"/>
      <c r="BY391" s="99"/>
      <c r="BZ391" s="502"/>
      <c r="CA391" s="99"/>
      <c r="CB391" s="99"/>
      <c r="CC391" s="99"/>
      <c r="CD391" s="99"/>
      <c r="CE391" s="503"/>
      <c r="CF391" s="99"/>
      <c r="CG391" s="502"/>
      <c r="CH391" s="99"/>
      <c r="CI391" s="98"/>
      <c r="CJ391" s="99"/>
      <c r="CK391" s="99"/>
      <c r="CL391" s="98"/>
      <c r="CM391" s="99"/>
      <c r="CN391" s="99"/>
      <c r="CO391" s="99"/>
      <c r="CP391" s="98"/>
      <c r="CQ391" s="99"/>
      <c r="CR391" s="99"/>
      <c r="CS391" s="99"/>
      <c r="CT391" s="99"/>
      <c r="CU391" s="99"/>
      <c r="CV391" s="99"/>
      <c r="CW391" s="99"/>
      <c r="CX391" s="98"/>
      <c r="CY391" s="99"/>
      <c r="CZ391" s="99"/>
      <c r="DA391" s="99"/>
      <c r="DB391" s="99"/>
      <c r="DC391" s="502"/>
      <c r="DD391" s="99"/>
      <c r="DE391" s="99"/>
      <c r="DF391" s="99"/>
      <c r="DG391" s="99"/>
      <c r="DH391" s="99"/>
      <c r="DI391" s="99"/>
      <c r="DJ391" s="99"/>
      <c r="DK391" s="99"/>
      <c r="DL391" s="99"/>
      <c r="DM391" s="99"/>
      <c r="DN391" s="99"/>
      <c r="DO391" s="502"/>
      <c r="DP391" s="99"/>
      <c r="DQ391" s="99"/>
      <c r="DR391" s="99"/>
      <c r="DS391" s="502"/>
      <c r="DT391" s="99"/>
      <c r="DU391" s="99"/>
      <c r="DV391" s="99"/>
      <c r="DW391" s="99"/>
      <c r="DX391" s="99"/>
      <c r="DY391" s="99"/>
      <c r="DZ391" s="99"/>
      <c r="EA391" s="506"/>
      <c r="EB391" s="99"/>
      <c r="EC391" s="502"/>
      <c r="ED391" s="98"/>
      <c r="EE391" s="99"/>
      <c r="EF391" s="99"/>
      <c r="EG391" s="99"/>
      <c r="EH391" s="99"/>
      <c r="EI391" s="98"/>
      <c r="EJ391" s="99"/>
      <c r="EK391" s="98"/>
      <c r="EL391" s="99"/>
      <c r="EM391" s="99"/>
      <c r="EN391" s="98"/>
      <c r="EO391" s="99"/>
      <c r="EP391" s="193"/>
      <c r="EQ391" s="99"/>
      <c r="ER391" s="99"/>
      <c r="ES391" s="99"/>
      <c r="ET391" s="99"/>
      <c r="EU391" s="99"/>
      <c r="EV391" s="99"/>
      <c r="EW391" s="502"/>
      <c r="EX391" s="98"/>
      <c r="EY391" s="99"/>
      <c r="EZ391" s="99"/>
      <c r="FA391" s="98"/>
      <c r="FB391" s="99"/>
      <c r="FC391" s="99"/>
      <c r="FD391" s="99"/>
      <c r="FE391" s="98"/>
      <c r="FF391" s="99"/>
      <c r="FG391" s="98"/>
      <c r="FH391" s="99"/>
      <c r="FI391" s="99"/>
      <c r="FJ391" s="98"/>
      <c r="FK391" s="99"/>
      <c r="FL391" s="99"/>
      <c r="FM391" s="99"/>
      <c r="FN391" s="506"/>
      <c r="FO391" s="99"/>
      <c r="FP391" s="502"/>
      <c r="FQ391" s="99"/>
      <c r="FR391" s="98"/>
      <c r="FS391" s="99"/>
      <c r="FT391" s="98"/>
      <c r="FU391" s="99"/>
      <c r="FV391" s="99"/>
      <c r="FW391" s="99"/>
      <c r="FX391" s="99"/>
      <c r="FY391" s="99"/>
      <c r="FZ391" s="98"/>
      <c r="GA391" s="99"/>
      <c r="GB391" s="502"/>
      <c r="GC391" s="99"/>
      <c r="GD391" s="99"/>
      <c r="GE391" s="99"/>
      <c r="GF391" s="502"/>
      <c r="GG391" s="99"/>
      <c r="GH391" s="503"/>
      <c r="GI391" s="99"/>
      <c r="GJ391" s="502"/>
      <c r="GK391" s="99"/>
      <c r="GL391" s="99"/>
      <c r="GM391" s="502"/>
      <c r="GN391" s="99"/>
      <c r="GO391" s="99"/>
      <c r="GP391" s="99"/>
      <c r="GQ391" s="99"/>
      <c r="GR391" s="99"/>
      <c r="GS391" s="503"/>
      <c r="GT391" s="99"/>
      <c r="GU391" s="502"/>
      <c r="GV391" s="98"/>
      <c r="GW391" s="99"/>
      <c r="GX391" s="99"/>
      <c r="GY391" s="98"/>
      <c r="GZ391" s="99"/>
      <c r="HA391" s="99"/>
      <c r="HB391" s="99"/>
      <c r="HC391" s="99"/>
      <c r="HD391" s="99"/>
      <c r="HE391" s="99"/>
      <c r="HF391" s="99"/>
      <c r="HG391" s="99"/>
      <c r="HH391" s="502"/>
      <c r="HI391" s="99"/>
      <c r="HJ391" s="99"/>
      <c r="HK391" s="99"/>
      <c r="HL391" s="99"/>
      <c r="HM391" s="99"/>
      <c r="HN391" s="99"/>
      <c r="HO391" s="502"/>
      <c r="HP391" s="98"/>
      <c r="HQ391" s="99"/>
      <c r="HR391" s="99"/>
      <c r="HS391" s="99"/>
      <c r="HT391" s="98"/>
      <c r="HU391" s="99"/>
      <c r="HV391" s="99"/>
      <c r="HW391" s="99"/>
      <c r="HX391" s="99"/>
      <c r="HY391" s="98"/>
      <c r="HZ391" s="99"/>
      <c r="IA391" s="503"/>
      <c r="IB391" s="502"/>
      <c r="IC391" s="99"/>
      <c r="ID391" s="99"/>
      <c r="IE391" s="99"/>
      <c r="IF391" s="99"/>
      <c r="IG391" s="99"/>
      <c r="IH391" s="99"/>
      <c r="II391" s="99"/>
      <c r="IJ391" s="99"/>
      <c r="IK391" s="503"/>
      <c r="IL391" s="502"/>
      <c r="IM391" s="99"/>
      <c r="IN391" s="99"/>
      <c r="IO391" s="99"/>
      <c r="IP391" s="99"/>
      <c r="IQ391" s="99"/>
      <c r="IR391" s="99"/>
      <c r="IS391" s="503"/>
      <c r="IT391" s="99"/>
      <c r="IU391" s="99"/>
      <c r="IV391" s="502"/>
      <c r="IW391" s="99"/>
      <c r="IX391" s="99"/>
      <c r="IY391" s="98"/>
      <c r="IZ391" s="99"/>
      <c r="JA391" s="99"/>
      <c r="JB391" s="98"/>
      <c r="JC391" s="99"/>
      <c r="JD391" s="99"/>
      <c r="JE391" s="99"/>
      <c r="JF391" s="98"/>
      <c r="JG391" s="99"/>
      <c r="JH391" s="502"/>
      <c r="JI391" s="99"/>
      <c r="JJ391" s="99"/>
      <c r="JK391" s="99"/>
      <c r="JL391" s="99"/>
      <c r="JM391" s="502"/>
      <c r="JN391" s="99"/>
      <c r="JO391" s="507"/>
      <c r="JP391" s="503"/>
      <c r="JQ391" s="502"/>
    </row>
    <row r="392" spans="23:277" ht="16" hidden="1">
      <c r="W392" s="503"/>
      <c r="X392" s="502"/>
      <c r="Y392" s="99"/>
      <c r="Z392" s="502"/>
      <c r="AA392" s="99"/>
      <c r="AB392" s="502"/>
      <c r="AC392" s="99"/>
      <c r="AD392" s="504"/>
      <c r="AE392" s="99"/>
      <c r="AF392" s="99"/>
      <c r="AG392" s="99"/>
      <c r="AH392" s="99"/>
      <c r="AI392" s="505"/>
      <c r="AJ392" s="99"/>
      <c r="AK392" s="98"/>
      <c r="AL392" s="99"/>
      <c r="AM392" s="645"/>
      <c r="AN392" s="99"/>
      <c r="AO392" s="99"/>
      <c r="AP392" s="99"/>
      <c r="AQ392" s="99"/>
      <c r="AR392" s="99"/>
      <c r="AS392" s="99"/>
      <c r="AT392" s="99"/>
      <c r="AU392" s="99"/>
      <c r="AV392" s="99"/>
      <c r="AW392" s="99"/>
      <c r="AX392" s="99"/>
      <c r="AY392" s="98"/>
      <c r="AZ392" s="99"/>
      <c r="BA392" s="98"/>
      <c r="BB392" s="99"/>
      <c r="BC392" s="502"/>
      <c r="BD392" s="99"/>
      <c r="BE392" s="99"/>
      <c r="BF392" s="502"/>
      <c r="BG392" s="99"/>
      <c r="BH392" s="99"/>
      <c r="BI392" s="99"/>
      <c r="BJ392" s="99"/>
      <c r="BK392" s="634"/>
      <c r="BL392" s="99"/>
      <c r="BM392" s="99"/>
      <c r="BN392" s="502"/>
      <c r="BO392" s="99"/>
      <c r="BP392" s="99"/>
      <c r="BQ392" s="99"/>
      <c r="BR392" s="502"/>
      <c r="BS392" s="99"/>
      <c r="BT392" s="99"/>
      <c r="BU392" s="502"/>
      <c r="BV392" s="99"/>
      <c r="BW392" s="502"/>
      <c r="BX392" s="99"/>
      <c r="BY392" s="99"/>
      <c r="BZ392" s="502"/>
      <c r="CA392" s="99"/>
      <c r="CB392" s="99"/>
      <c r="CC392" s="99"/>
      <c r="CD392" s="99"/>
      <c r="CE392" s="503"/>
      <c r="CF392" s="99"/>
      <c r="CG392" s="502"/>
      <c r="CH392" s="99"/>
      <c r="CI392" s="98"/>
      <c r="CJ392" s="99"/>
      <c r="CK392" s="99"/>
      <c r="CL392" s="98"/>
      <c r="CM392" s="99"/>
      <c r="CN392" s="99"/>
      <c r="CO392" s="99"/>
      <c r="CP392" s="98"/>
      <c r="CQ392" s="99"/>
      <c r="CR392" s="99"/>
      <c r="CS392" s="99"/>
      <c r="CT392" s="99"/>
      <c r="CU392" s="99"/>
      <c r="CV392" s="99"/>
      <c r="CW392" s="99"/>
      <c r="CX392" s="98"/>
      <c r="CY392" s="99"/>
      <c r="CZ392" s="99"/>
      <c r="DA392" s="99"/>
      <c r="DB392" s="99"/>
      <c r="DC392" s="502"/>
      <c r="DD392" s="99"/>
      <c r="DE392" s="99"/>
      <c r="DF392" s="99"/>
      <c r="DG392" s="99"/>
      <c r="DH392" s="99"/>
      <c r="DI392" s="99"/>
      <c r="DJ392" s="99"/>
      <c r="DK392" s="99"/>
      <c r="DL392" s="99"/>
      <c r="DM392" s="99"/>
      <c r="DN392" s="99"/>
      <c r="DO392" s="502"/>
      <c r="DP392" s="99"/>
      <c r="DQ392" s="99"/>
      <c r="DR392" s="99"/>
      <c r="DS392" s="502"/>
      <c r="DT392" s="99"/>
      <c r="DU392" s="99"/>
      <c r="DV392" s="99"/>
      <c r="DW392" s="99"/>
      <c r="DX392" s="99"/>
      <c r="DY392" s="99"/>
      <c r="DZ392" s="99"/>
      <c r="EA392" s="506"/>
      <c r="EB392" s="99"/>
      <c r="EC392" s="502"/>
      <c r="ED392" s="98"/>
      <c r="EE392" s="99"/>
      <c r="EF392" s="99"/>
      <c r="EG392" s="99"/>
      <c r="EH392" s="99"/>
      <c r="EI392" s="98"/>
      <c r="EJ392" s="99"/>
      <c r="EK392" s="98"/>
      <c r="EL392" s="99"/>
      <c r="EM392" s="99"/>
      <c r="EN392" s="98"/>
      <c r="EO392" s="99"/>
      <c r="EP392" s="193"/>
      <c r="EQ392" s="99"/>
      <c r="ER392" s="99"/>
      <c r="ES392" s="99"/>
      <c r="ET392" s="99"/>
      <c r="EU392" s="99"/>
      <c r="EV392" s="99"/>
      <c r="EW392" s="502"/>
      <c r="EX392" s="98"/>
      <c r="EY392" s="99"/>
      <c r="EZ392" s="99"/>
      <c r="FA392" s="98"/>
      <c r="FB392" s="99"/>
      <c r="FC392" s="99"/>
      <c r="FD392" s="99"/>
      <c r="FE392" s="98"/>
      <c r="FF392" s="99"/>
      <c r="FG392" s="98"/>
      <c r="FH392" s="99"/>
      <c r="FI392" s="99"/>
      <c r="FJ392" s="98"/>
      <c r="FK392" s="99"/>
      <c r="FL392" s="99"/>
      <c r="FM392" s="99"/>
      <c r="FN392" s="506"/>
      <c r="FO392" s="99"/>
      <c r="FP392" s="502"/>
      <c r="FQ392" s="99"/>
      <c r="FR392" s="98"/>
      <c r="FS392" s="99"/>
      <c r="FT392" s="98"/>
      <c r="FU392" s="99"/>
      <c r="FV392" s="99"/>
      <c r="FW392" s="99"/>
      <c r="FX392" s="99"/>
      <c r="FY392" s="99"/>
      <c r="FZ392" s="98"/>
      <c r="GA392" s="99"/>
      <c r="GB392" s="502"/>
      <c r="GC392" s="99"/>
      <c r="GD392" s="99"/>
      <c r="GE392" s="99"/>
      <c r="GF392" s="502"/>
      <c r="GG392" s="99"/>
      <c r="GH392" s="503"/>
      <c r="GI392" s="99"/>
      <c r="GJ392" s="502"/>
      <c r="GK392" s="99"/>
      <c r="GL392" s="99"/>
      <c r="GM392" s="502"/>
      <c r="GN392" s="99"/>
      <c r="GO392" s="99"/>
      <c r="GP392" s="99"/>
      <c r="GQ392" s="99"/>
      <c r="GR392" s="99"/>
      <c r="GS392" s="503"/>
      <c r="GT392" s="99"/>
      <c r="GU392" s="502"/>
      <c r="GV392" s="98"/>
      <c r="GW392" s="99"/>
      <c r="GX392" s="99"/>
      <c r="GY392" s="98"/>
      <c r="GZ392" s="99"/>
      <c r="HA392" s="99"/>
      <c r="HB392" s="99"/>
      <c r="HC392" s="99"/>
      <c r="HD392" s="99"/>
      <c r="HE392" s="99"/>
      <c r="HF392" s="99"/>
      <c r="HG392" s="99"/>
      <c r="HH392" s="502"/>
      <c r="HI392" s="99"/>
      <c r="HJ392" s="99"/>
      <c r="HK392" s="99"/>
      <c r="HL392" s="99"/>
      <c r="HM392" s="99"/>
      <c r="HN392" s="99"/>
      <c r="HO392" s="502"/>
      <c r="HP392" s="98"/>
      <c r="HQ392" s="99"/>
      <c r="HR392" s="99"/>
      <c r="HS392" s="99"/>
      <c r="HT392" s="98"/>
      <c r="HU392" s="99"/>
      <c r="HV392" s="99"/>
      <c r="HW392" s="99"/>
      <c r="HX392" s="99"/>
      <c r="HY392" s="98"/>
      <c r="HZ392" s="99"/>
      <c r="IA392" s="503"/>
      <c r="IB392" s="502"/>
      <c r="IC392" s="99"/>
      <c r="ID392" s="99"/>
      <c r="IE392" s="99"/>
      <c r="IF392" s="99"/>
      <c r="IG392" s="99"/>
      <c r="IH392" s="99"/>
      <c r="II392" s="99"/>
      <c r="IJ392" s="99"/>
      <c r="IK392" s="503"/>
      <c r="IL392" s="502"/>
      <c r="IM392" s="99"/>
      <c r="IN392" s="99"/>
      <c r="IO392" s="99"/>
      <c r="IP392" s="99"/>
      <c r="IQ392" s="99"/>
      <c r="IR392" s="99"/>
      <c r="IS392" s="503"/>
      <c r="IT392" s="99"/>
      <c r="IU392" s="99"/>
      <c r="IV392" s="502"/>
      <c r="IW392" s="99"/>
      <c r="IX392" s="99"/>
      <c r="IY392" s="98"/>
      <c r="IZ392" s="99"/>
      <c r="JA392" s="99"/>
      <c r="JB392" s="98"/>
      <c r="JC392" s="99"/>
      <c r="JD392" s="99"/>
      <c r="JE392" s="99"/>
      <c r="JF392" s="98"/>
      <c r="JG392" s="99"/>
      <c r="JH392" s="502"/>
      <c r="JI392" s="99"/>
      <c r="JJ392" s="99"/>
      <c r="JK392" s="99"/>
      <c r="JL392" s="99"/>
      <c r="JM392" s="502"/>
      <c r="JN392" s="99"/>
      <c r="JO392" s="507"/>
      <c r="JP392" s="503"/>
      <c r="JQ392" s="502"/>
    </row>
    <row r="393" spans="23:277" ht="16" hidden="1">
      <c r="W393" s="503"/>
      <c r="X393" s="502"/>
      <c r="Y393" s="99"/>
      <c r="Z393" s="502"/>
      <c r="AA393" s="99"/>
      <c r="AB393" s="502"/>
      <c r="AC393" s="99"/>
      <c r="AD393" s="504"/>
      <c r="AE393" s="99"/>
      <c r="AF393" s="99"/>
      <c r="AG393" s="99"/>
      <c r="AH393" s="99"/>
      <c r="AI393" s="505"/>
      <c r="AJ393" s="99"/>
      <c r="AK393" s="98"/>
      <c r="AL393" s="99"/>
      <c r="AM393" s="645"/>
      <c r="AN393" s="99"/>
      <c r="AO393" s="99"/>
      <c r="AP393" s="99"/>
      <c r="AQ393" s="99"/>
      <c r="AR393" s="99"/>
      <c r="AS393" s="99"/>
      <c r="AT393" s="99"/>
      <c r="AU393" s="99"/>
      <c r="AV393" s="99"/>
      <c r="AW393" s="99"/>
      <c r="AX393" s="99"/>
      <c r="AY393" s="98"/>
      <c r="AZ393" s="99"/>
      <c r="BA393" s="98"/>
      <c r="BB393" s="99"/>
      <c r="BC393" s="502"/>
      <c r="BD393" s="99"/>
      <c r="BE393" s="99"/>
      <c r="BF393" s="502"/>
      <c r="BG393" s="99"/>
      <c r="BH393" s="99"/>
      <c r="BI393" s="99"/>
      <c r="BJ393" s="99"/>
      <c r="BK393" s="634"/>
      <c r="BL393" s="99"/>
      <c r="BM393" s="99"/>
      <c r="BN393" s="502"/>
      <c r="BO393" s="99"/>
      <c r="BP393" s="99"/>
      <c r="BQ393" s="99"/>
      <c r="BR393" s="502"/>
      <c r="BS393" s="99"/>
      <c r="BT393" s="99"/>
      <c r="BU393" s="502"/>
      <c r="BV393" s="99"/>
      <c r="BW393" s="502"/>
      <c r="BX393" s="99"/>
      <c r="BY393" s="99"/>
      <c r="BZ393" s="502"/>
      <c r="CA393" s="99"/>
      <c r="CB393" s="99"/>
      <c r="CC393" s="99"/>
      <c r="CD393" s="99"/>
      <c r="CE393" s="503"/>
      <c r="CF393" s="99"/>
      <c r="CG393" s="502"/>
      <c r="CH393" s="99"/>
      <c r="CI393" s="98"/>
      <c r="CJ393" s="99"/>
      <c r="CK393" s="99"/>
      <c r="CL393" s="98"/>
      <c r="CM393" s="99"/>
      <c r="CN393" s="99"/>
      <c r="CO393" s="99"/>
      <c r="CP393" s="98"/>
      <c r="CQ393" s="99"/>
      <c r="CR393" s="99"/>
      <c r="CS393" s="99"/>
      <c r="CT393" s="99"/>
      <c r="CU393" s="99"/>
      <c r="CV393" s="99"/>
      <c r="CW393" s="99"/>
      <c r="CX393" s="98"/>
      <c r="CY393" s="99"/>
      <c r="CZ393" s="99"/>
      <c r="DA393" s="99"/>
      <c r="DB393" s="99"/>
      <c r="DC393" s="502"/>
      <c r="DD393" s="99"/>
      <c r="DE393" s="99"/>
      <c r="DF393" s="99"/>
      <c r="DG393" s="99"/>
      <c r="DH393" s="99"/>
      <c r="DI393" s="99"/>
      <c r="DJ393" s="99"/>
      <c r="DK393" s="99"/>
      <c r="DL393" s="99"/>
      <c r="DM393" s="99"/>
      <c r="DN393" s="99"/>
      <c r="DO393" s="502"/>
      <c r="DP393" s="99"/>
      <c r="DQ393" s="99"/>
      <c r="DR393" s="99"/>
      <c r="DS393" s="502"/>
      <c r="DT393" s="99"/>
      <c r="DU393" s="99"/>
      <c r="DV393" s="99"/>
      <c r="DW393" s="99"/>
      <c r="DX393" s="99"/>
      <c r="DY393" s="99"/>
      <c r="DZ393" s="99"/>
      <c r="EA393" s="506"/>
      <c r="EB393" s="99"/>
      <c r="EC393" s="502"/>
      <c r="ED393" s="98"/>
      <c r="EE393" s="99"/>
      <c r="EF393" s="99"/>
      <c r="EG393" s="99"/>
      <c r="EH393" s="99"/>
      <c r="EI393" s="98"/>
      <c r="EJ393" s="99"/>
      <c r="EK393" s="98"/>
      <c r="EL393" s="99"/>
      <c r="EM393" s="99"/>
      <c r="EN393" s="98"/>
      <c r="EO393" s="99"/>
      <c r="EP393" s="193"/>
      <c r="EQ393" s="99"/>
      <c r="ER393" s="99"/>
      <c r="ES393" s="99"/>
      <c r="ET393" s="99"/>
      <c r="EU393" s="99"/>
      <c r="EV393" s="99"/>
      <c r="EW393" s="502"/>
      <c r="EX393" s="98"/>
      <c r="EY393" s="99"/>
      <c r="EZ393" s="99"/>
      <c r="FA393" s="98"/>
      <c r="FB393" s="99"/>
      <c r="FC393" s="99"/>
      <c r="FD393" s="99"/>
      <c r="FE393" s="98"/>
      <c r="FF393" s="99"/>
      <c r="FG393" s="98"/>
      <c r="FH393" s="99"/>
      <c r="FI393" s="99"/>
      <c r="FJ393" s="98"/>
      <c r="FK393" s="99"/>
      <c r="FL393" s="99"/>
      <c r="FM393" s="99"/>
      <c r="FN393" s="506"/>
      <c r="FO393" s="99"/>
      <c r="FP393" s="502"/>
      <c r="FQ393" s="99"/>
      <c r="FR393" s="98"/>
      <c r="FS393" s="99"/>
      <c r="FT393" s="98"/>
      <c r="FU393" s="99"/>
      <c r="FV393" s="99"/>
      <c r="FW393" s="99"/>
      <c r="FX393" s="99"/>
      <c r="FY393" s="99"/>
      <c r="FZ393" s="98"/>
      <c r="GA393" s="99"/>
      <c r="GB393" s="502"/>
      <c r="GC393" s="99"/>
      <c r="GD393" s="99"/>
      <c r="GE393" s="99"/>
      <c r="GF393" s="502"/>
      <c r="GG393" s="99"/>
      <c r="GH393" s="503"/>
      <c r="GI393" s="99"/>
      <c r="GJ393" s="502"/>
      <c r="GK393" s="99"/>
      <c r="GL393" s="99"/>
      <c r="GM393" s="502"/>
      <c r="GN393" s="99"/>
      <c r="GO393" s="99"/>
      <c r="GP393" s="99"/>
      <c r="GQ393" s="99"/>
      <c r="GR393" s="99"/>
      <c r="GS393" s="503"/>
      <c r="GT393" s="99"/>
      <c r="GU393" s="502"/>
      <c r="GV393" s="98"/>
      <c r="GW393" s="99"/>
      <c r="GX393" s="99"/>
      <c r="GY393" s="98"/>
      <c r="GZ393" s="99"/>
      <c r="HA393" s="99"/>
      <c r="HB393" s="99"/>
      <c r="HC393" s="99"/>
      <c r="HD393" s="99"/>
      <c r="HE393" s="99"/>
      <c r="HF393" s="99"/>
      <c r="HG393" s="99"/>
      <c r="HH393" s="502"/>
      <c r="HI393" s="99"/>
      <c r="HJ393" s="99"/>
      <c r="HK393" s="99"/>
      <c r="HL393" s="99"/>
      <c r="HM393" s="99"/>
      <c r="HN393" s="99"/>
      <c r="HO393" s="502"/>
      <c r="HP393" s="98"/>
      <c r="HQ393" s="99"/>
      <c r="HR393" s="99"/>
      <c r="HS393" s="99"/>
      <c r="HT393" s="98"/>
      <c r="HU393" s="99"/>
      <c r="HV393" s="99"/>
      <c r="HW393" s="99"/>
      <c r="HX393" s="99"/>
      <c r="HY393" s="98"/>
      <c r="HZ393" s="99"/>
      <c r="IA393" s="503"/>
      <c r="IB393" s="502"/>
      <c r="IC393" s="99"/>
      <c r="ID393" s="99"/>
      <c r="IE393" s="99"/>
      <c r="IF393" s="99"/>
      <c r="IG393" s="99"/>
      <c r="IH393" s="99"/>
      <c r="II393" s="99"/>
      <c r="IJ393" s="99"/>
      <c r="IK393" s="503"/>
      <c r="IL393" s="502"/>
      <c r="IM393" s="99"/>
      <c r="IN393" s="99"/>
      <c r="IO393" s="99"/>
      <c r="IP393" s="99"/>
      <c r="IQ393" s="99"/>
      <c r="IR393" s="99"/>
      <c r="IS393" s="503"/>
      <c r="IT393" s="99"/>
      <c r="IU393" s="99"/>
      <c r="IV393" s="502"/>
      <c r="IW393" s="99"/>
      <c r="IX393" s="99"/>
      <c r="IY393" s="98"/>
      <c r="IZ393" s="99"/>
      <c r="JA393" s="99"/>
      <c r="JB393" s="98"/>
      <c r="JC393" s="99"/>
      <c r="JD393" s="99"/>
      <c r="JE393" s="99"/>
      <c r="JF393" s="98"/>
      <c r="JG393" s="99"/>
      <c r="JH393" s="502"/>
      <c r="JI393" s="99"/>
      <c r="JJ393" s="99"/>
      <c r="JK393" s="99"/>
      <c r="JL393" s="99"/>
      <c r="JM393" s="502"/>
      <c r="JN393" s="99"/>
      <c r="JO393" s="507"/>
      <c r="JP393" s="503"/>
      <c r="JQ393" s="502"/>
    </row>
    <row r="394" spans="23:277" ht="16" hidden="1">
      <c r="W394" s="503"/>
      <c r="X394" s="502"/>
      <c r="Y394" s="99"/>
      <c r="Z394" s="502"/>
      <c r="AA394" s="99"/>
      <c r="AB394" s="502"/>
      <c r="AC394" s="99"/>
      <c r="AD394" s="504"/>
      <c r="AE394" s="99"/>
      <c r="AF394" s="99"/>
      <c r="AG394" s="99"/>
      <c r="AH394" s="99"/>
      <c r="AI394" s="505"/>
      <c r="AJ394" s="99"/>
      <c r="AK394" s="98"/>
      <c r="AL394" s="99"/>
      <c r="AM394" s="645"/>
      <c r="AN394" s="99"/>
      <c r="AO394" s="99"/>
      <c r="AP394" s="99"/>
      <c r="AQ394" s="99"/>
      <c r="AR394" s="99"/>
      <c r="AS394" s="99"/>
      <c r="AT394" s="99"/>
      <c r="AU394" s="99"/>
      <c r="AV394" s="99"/>
      <c r="AW394" s="99"/>
      <c r="AX394" s="99"/>
      <c r="AY394" s="98"/>
      <c r="AZ394" s="99"/>
      <c r="BA394" s="98"/>
      <c r="BB394" s="99"/>
      <c r="BC394" s="502"/>
      <c r="BD394" s="99"/>
      <c r="BE394" s="99"/>
      <c r="BF394" s="502"/>
      <c r="BG394" s="99"/>
      <c r="BH394" s="99"/>
      <c r="BI394" s="99"/>
      <c r="BJ394" s="99"/>
      <c r="BK394" s="634"/>
      <c r="BL394" s="99"/>
      <c r="BM394" s="99"/>
      <c r="BN394" s="502"/>
      <c r="BO394" s="99"/>
      <c r="BP394" s="99"/>
      <c r="BQ394" s="99"/>
      <c r="BR394" s="502"/>
      <c r="BS394" s="99"/>
      <c r="BT394" s="99"/>
      <c r="BU394" s="502"/>
      <c r="BV394" s="99"/>
      <c r="BW394" s="502"/>
      <c r="BX394" s="99"/>
      <c r="BY394" s="99"/>
      <c r="BZ394" s="502"/>
      <c r="CA394" s="99"/>
      <c r="CB394" s="99"/>
      <c r="CC394" s="99"/>
      <c r="CD394" s="99"/>
      <c r="CE394" s="503"/>
      <c r="CF394" s="99"/>
      <c r="CG394" s="502"/>
      <c r="CH394" s="99"/>
      <c r="CI394" s="98"/>
      <c r="CJ394" s="99"/>
      <c r="CK394" s="99"/>
      <c r="CL394" s="98"/>
      <c r="CM394" s="99"/>
      <c r="CN394" s="99"/>
      <c r="CO394" s="99"/>
      <c r="CP394" s="98"/>
      <c r="CQ394" s="99"/>
      <c r="CR394" s="99"/>
      <c r="CS394" s="99"/>
      <c r="CT394" s="99"/>
      <c r="CU394" s="99"/>
      <c r="CV394" s="99"/>
      <c r="CW394" s="99"/>
      <c r="CX394" s="98"/>
      <c r="CY394" s="99"/>
      <c r="CZ394" s="99"/>
      <c r="DA394" s="99"/>
      <c r="DB394" s="99"/>
      <c r="DC394" s="502"/>
      <c r="DD394" s="99"/>
      <c r="DE394" s="99"/>
      <c r="DF394" s="99"/>
      <c r="DG394" s="99"/>
      <c r="DH394" s="99"/>
      <c r="DI394" s="99"/>
      <c r="DJ394" s="99"/>
      <c r="DK394" s="99"/>
      <c r="DL394" s="99"/>
      <c r="DM394" s="99"/>
      <c r="DN394" s="99"/>
      <c r="DO394" s="502"/>
      <c r="DP394" s="99"/>
      <c r="DQ394" s="99"/>
      <c r="DR394" s="99"/>
      <c r="DS394" s="502"/>
      <c r="DT394" s="99"/>
      <c r="DU394" s="99"/>
      <c r="DV394" s="99"/>
      <c r="DW394" s="99"/>
      <c r="DX394" s="99"/>
      <c r="DY394" s="99"/>
      <c r="DZ394" s="99"/>
      <c r="EA394" s="506"/>
      <c r="EB394" s="99"/>
      <c r="EC394" s="502"/>
      <c r="ED394" s="98"/>
      <c r="EE394" s="99"/>
      <c r="EF394" s="99"/>
      <c r="EG394" s="99"/>
      <c r="EH394" s="99"/>
      <c r="EI394" s="98"/>
      <c r="EJ394" s="99"/>
      <c r="EK394" s="98"/>
      <c r="EL394" s="99"/>
      <c r="EM394" s="99"/>
      <c r="EN394" s="98"/>
      <c r="EO394" s="99"/>
      <c r="EP394" s="193"/>
      <c r="EQ394" s="99"/>
      <c r="ER394" s="99"/>
      <c r="ES394" s="99"/>
      <c r="ET394" s="99"/>
      <c r="EU394" s="99"/>
      <c r="EV394" s="99"/>
      <c r="EW394" s="502"/>
      <c r="EX394" s="98"/>
      <c r="EY394" s="99"/>
      <c r="EZ394" s="99"/>
      <c r="FA394" s="98"/>
      <c r="FB394" s="99"/>
      <c r="FC394" s="99"/>
      <c r="FD394" s="99"/>
      <c r="FE394" s="98"/>
      <c r="FF394" s="99"/>
      <c r="FG394" s="98"/>
      <c r="FH394" s="99"/>
      <c r="FI394" s="99"/>
      <c r="FJ394" s="98"/>
      <c r="FK394" s="99"/>
      <c r="FL394" s="99"/>
      <c r="FM394" s="99"/>
      <c r="FN394" s="506"/>
      <c r="FO394" s="99"/>
      <c r="FP394" s="502"/>
      <c r="FQ394" s="99"/>
      <c r="FR394" s="98"/>
      <c r="FS394" s="99"/>
      <c r="FT394" s="98"/>
      <c r="FU394" s="99"/>
      <c r="FV394" s="99"/>
      <c r="FW394" s="99"/>
      <c r="FX394" s="99"/>
      <c r="FY394" s="99"/>
      <c r="FZ394" s="98"/>
      <c r="GA394" s="99"/>
      <c r="GB394" s="502"/>
      <c r="GC394" s="99"/>
      <c r="GD394" s="99"/>
      <c r="GE394" s="99"/>
      <c r="GF394" s="502"/>
      <c r="GG394" s="99"/>
      <c r="GH394" s="503"/>
      <c r="GI394" s="99"/>
      <c r="GJ394" s="502"/>
      <c r="GK394" s="99"/>
      <c r="GL394" s="99"/>
      <c r="GM394" s="502"/>
      <c r="GN394" s="99"/>
      <c r="GO394" s="99"/>
      <c r="GP394" s="99"/>
      <c r="GQ394" s="99"/>
      <c r="GR394" s="99"/>
      <c r="GS394" s="503"/>
      <c r="GT394" s="99"/>
      <c r="GU394" s="502"/>
      <c r="GV394" s="98"/>
      <c r="GW394" s="99"/>
      <c r="GX394" s="99"/>
      <c r="GY394" s="98"/>
      <c r="GZ394" s="99"/>
      <c r="HA394" s="99"/>
      <c r="HB394" s="99"/>
      <c r="HC394" s="99"/>
      <c r="HD394" s="99"/>
      <c r="HE394" s="99"/>
      <c r="HF394" s="99"/>
      <c r="HG394" s="99"/>
      <c r="HH394" s="502"/>
      <c r="HI394" s="99"/>
      <c r="HJ394" s="99"/>
      <c r="HK394" s="99"/>
      <c r="HL394" s="99"/>
      <c r="HM394" s="99"/>
      <c r="HN394" s="99"/>
      <c r="HO394" s="502"/>
      <c r="HP394" s="98"/>
      <c r="HQ394" s="99"/>
      <c r="HR394" s="99"/>
      <c r="HS394" s="99"/>
      <c r="HT394" s="98"/>
      <c r="HU394" s="99"/>
      <c r="HV394" s="99"/>
      <c r="HW394" s="99"/>
      <c r="HX394" s="99"/>
      <c r="HY394" s="98"/>
      <c r="HZ394" s="99"/>
      <c r="IA394" s="503"/>
      <c r="IB394" s="502"/>
      <c r="IC394" s="99"/>
      <c r="ID394" s="99"/>
      <c r="IE394" s="99"/>
      <c r="IF394" s="99"/>
      <c r="IG394" s="99"/>
      <c r="IH394" s="99"/>
      <c r="II394" s="99"/>
      <c r="IJ394" s="99"/>
      <c r="IK394" s="503"/>
      <c r="IL394" s="502"/>
      <c r="IM394" s="99"/>
      <c r="IN394" s="99"/>
      <c r="IO394" s="99"/>
      <c r="IP394" s="99"/>
      <c r="IQ394" s="99"/>
      <c r="IR394" s="99"/>
      <c r="IS394" s="503"/>
      <c r="IT394" s="99"/>
      <c r="IU394" s="99"/>
      <c r="IV394" s="502"/>
      <c r="IW394" s="99"/>
      <c r="IX394" s="99"/>
      <c r="IY394" s="98"/>
      <c r="IZ394" s="99"/>
      <c r="JA394" s="99"/>
      <c r="JB394" s="98"/>
      <c r="JC394" s="99"/>
      <c r="JD394" s="99"/>
      <c r="JE394" s="99"/>
      <c r="JF394" s="98"/>
      <c r="JG394" s="99"/>
      <c r="JH394" s="502"/>
      <c r="JI394" s="99"/>
      <c r="JJ394" s="99"/>
      <c r="JK394" s="99"/>
      <c r="JL394" s="99"/>
      <c r="JM394" s="502"/>
      <c r="JN394" s="99"/>
      <c r="JO394" s="507"/>
      <c r="JP394" s="503"/>
      <c r="JQ394" s="502"/>
    </row>
    <row r="395" spans="23:277" ht="16" hidden="1">
      <c r="W395" s="503"/>
      <c r="X395" s="502"/>
      <c r="Y395" s="99"/>
      <c r="Z395" s="502"/>
      <c r="AA395" s="99"/>
      <c r="AB395" s="502"/>
      <c r="AC395" s="99"/>
      <c r="AD395" s="504"/>
      <c r="AE395" s="99"/>
      <c r="AF395" s="99"/>
      <c r="AG395" s="99"/>
      <c r="AH395" s="99"/>
      <c r="AI395" s="505"/>
      <c r="AJ395" s="99"/>
      <c r="AK395" s="98"/>
      <c r="AL395" s="99"/>
      <c r="AM395" s="645"/>
      <c r="AN395" s="99"/>
      <c r="AO395" s="99"/>
      <c r="AP395" s="99"/>
      <c r="AQ395" s="99"/>
      <c r="AR395" s="99"/>
      <c r="AS395" s="99"/>
      <c r="AT395" s="99"/>
      <c r="AU395" s="99"/>
      <c r="AV395" s="99"/>
      <c r="AW395" s="99"/>
      <c r="AX395" s="99"/>
      <c r="AY395" s="98"/>
      <c r="AZ395" s="99"/>
      <c r="BA395" s="98"/>
      <c r="BB395" s="99"/>
      <c r="BC395" s="502"/>
      <c r="BD395" s="99"/>
      <c r="BE395" s="99"/>
      <c r="BF395" s="502"/>
      <c r="BG395" s="99"/>
      <c r="BH395" s="99"/>
      <c r="BI395" s="99"/>
      <c r="BJ395" s="99"/>
      <c r="BK395" s="634"/>
      <c r="BL395" s="99"/>
      <c r="BM395" s="99"/>
      <c r="BN395" s="502"/>
      <c r="BO395" s="99"/>
      <c r="BP395" s="99"/>
      <c r="BQ395" s="99"/>
      <c r="BR395" s="502"/>
      <c r="BS395" s="99"/>
      <c r="BT395" s="99"/>
      <c r="BU395" s="502"/>
      <c r="BV395" s="99"/>
      <c r="BW395" s="502"/>
      <c r="BX395" s="99"/>
      <c r="BY395" s="99"/>
      <c r="BZ395" s="502"/>
      <c r="CA395" s="99"/>
      <c r="CB395" s="99"/>
      <c r="CC395" s="99"/>
      <c r="CD395" s="99"/>
      <c r="CE395" s="503"/>
      <c r="CF395" s="99"/>
      <c r="CG395" s="502"/>
      <c r="CH395" s="99"/>
      <c r="CI395" s="98"/>
      <c r="CJ395" s="99"/>
      <c r="CK395" s="99"/>
      <c r="CL395" s="98"/>
      <c r="CM395" s="99"/>
      <c r="CN395" s="99"/>
      <c r="CO395" s="99"/>
      <c r="CP395" s="98"/>
      <c r="CQ395" s="99"/>
      <c r="CR395" s="99"/>
      <c r="CS395" s="99"/>
      <c r="CT395" s="99"/>
      <c r="CU395" s="99"/>
      <c r="CV395" s="99"/>
      <c r="CW395" s="99"/>
      <c r="CX395" s="98"/>
      <c r="CY395" s="99"/>
      <c r="CZ395" s="99"/>
      <c r="DA395" s="99"/>
      <c r="DB395" s="99"/>
      <c r="DC395" s="502"/>
      <c r="DD395" s="99"/>
      <c r="DE395" s="99"/>
      <c r="DF395" s="99"/>
      <c r="DG395" s="99"/>
      <c r="DH395" s="99"/>
      <c r="DI395" s="99"/>
      <c r="DJ395" s="99"/>
      <c r="DK395" s="99"/>
      <c r="DL395" s="99"/>
      <c r="DM395" s="99"/>
      <c r="DN395" s="99"/>
      <c r="DO395" s="502"/>
      <c r="DP395" s="99"/>
      <c r="DQ395" s="99"/>
      <c r="DR395" s="99"/>
      <c r="DS395" s="502"/>
      <c r="DT395" s="99"/>
      <c r="DU395" s="99"/>
      <c r="DV395" s="99"/>
      <c r="DW395" s="99"/>
      <c r="DX395" s="99"/>
      <c r="DY395" s="99"/>
      <c r="DZ395" s="99"/>
      <c r="EA395" s="506"/>
      <c r="EB395" s="99"/>
      <c r="EC395" s="502"/>
      <c r="ED395" s="98"/>
      <c r="EE395" s="99"/>
      <c r="EF395" s="99"/>
      <c r="EG395" s="99"/>
      <c r="EH395" s="99"/>
      <c r="EI395" s="98"/>
      <c r="EJ395" s="99"/>
      <c r="EK395" s="98"/>
      <c r="EL395" s="99"/>
      <c r="EM395" s="99"/>
      <c r="EN395" s="98"/>
      <c r="EO395" s="99"/>
      <c r="EP395" s="193"/>
      <c r="EQ395" s="99"/>
      <c r="ER395" s="99"/>
      <c r="ES395" s="99"/>
      <c r="ET395" s="99"/>
      <c r="EU395" s="99"/>
      <c r="EV395" s="99"/>
      <c r="EW395" s="502"/>
      <c r="EX395" s="98"/>
      <c r="EY395" s="99"/>
      <c r="EZ395" s="99"/>
      <c r="FA395" s="98"/>
      <c r="FB395" s="99"/>
      <c r="FC395" s="99"/>
      <c r="FD395" s="99"/>
      <c r="FE395" s="98"/>
      <c r="FF395" s="99"/>
      <c r="FG395" s="98"/>
      <c r="FH395" s="99"/>
      <c r="FI395" s="99"/>
      <c r="FJ395" s="98"/>
      <c r="FK395" s="99"/>
      <c r="FL395" s="99"/>
      <c r="FM395" s="99"/>
      <c r="FN395" s="506"/>
      <c r="FO395" s="99"/>
      <c r="FP395" s="502"/>
      <c r="FQ395" s="99"/>
      <c r="FR395" s="98"/>
      <c r="FS395" s="99"/>
      <c r="FT395" s="98"/>
      <c r="FU395" s="99"/>
      <c r="FV395" s="99"/>
      <c r="FW395" s="99"/>
      <c r="FX395" s="99"/>
      <c r="FY395" s="99"/>
      <c r="FZ395" s="98"/>
      <c r="GA395" s="99"/>
      <c r="GB395" s="502"/>
      <c r="GC395" s="99"/>
      <c r="GD395" s="99"/>
      <c r="GE395" s="99"/>
      <c r="GF395" s="502"/>
      <c r="GG395" s="99"/>
      <c r="GH395" s="503"/>
      <c r="GI395" s="99"/>
      <c r="GJ395" s="502"/>
      <c r="GK395" s="99"/>
      <c r="GL395" s="99"/>
      <c r="GM395" s="502"/>
      <c r="GN395" s="99"/>
      <c r="GO395" s="99"/>
      <c r="GP395" s="99"/>
      <c r="GQ395" s="99"/>
      <c r="GR395" s="99"/>
      <c r="GS395" s="503"/>
      <c r="GT395" s="99"/>
      <c r="GU395" s="502"/>
      <c r="GV395" s="98"/>
      <c r="GW395" s="99"/>
      <c r="GX395" s="99"/>
      <c r="GY395" s="98"/>
      <c r="GZ395" s="99"/>
      <c r="HA395" s="99"/>
      <c r="HB395" s="99"/>
      <c r="HC395" s="99"/>
      <c r="HD395" s="99"/>
      <c r="HE395" s="99"/>
      <c r="HF395" s="99"/>
      <c r="HG395" s="99"/>
      <c r="HH395" s="502"/>
      <c r="HI395" s="99"/>
      <c r="HJ395" s="99"/>
      <c r="HK395" s="99"/>
      <c r="HL395" s="99"/>
      <c r="HM395" s="99"/>
      <c r="HN395" s="99"/>
      <c r="HO395" s="502"/>
      <c r="HP395" s="98"/>
      <c r="HQ395" s="99"/>
      <c r="HR395" s="99"/>
      <c r="HS395" s="99"/>
      <c r="HT395" s="98"/>
      <c r="HU395" s="99"/>
      <c r="HV395" s="99"/>
      <c r="HW395" s="99"/>
      <c r="HX395" s="99"/>
      <c r="HY395" s="98"/>
      <c r="HZ395" s="99"/>
      <c r="IA395" s="503"/>
      <c r="IB395" s="502"/>
      <c r="IC395" s="99"/>
      <c r="ID395" s="99"/>
      <c r="IE395" s="99"/>
      <c r="IF395" s="99"/>
      <c r="IG395" s="99"/>
      <c r="IH395" s="99"/>
      <c r="II395" s="99"/>
      <c r="IJ395" s="99"/>
      <c r="IK395" s="503"/>
      <c r="IL395" s="502"/>
      <c r="IM395" s="99"/>
      <c r="IN395" s="99"/>
      <c r="IO395" s="99"/>
      <c r="IP395" s="99"/>
      <c r="IQ395" s="99"/>
      <c r="IR395" s="99"/>
      <c r="IS395" s="503"/>
      <c r="IT395" s="99"/>
      <c r="IU395" s="99"/>
      <c r="IV395" s="502"/>
      <c r="IW395" s="99"/>
      <c r="IX395" s="99"/>
      <c r="IY395" s="98"/>
      <c r="IZ395" s="99"/>
      <c r="JA395" s="99"/>
      <c r="JB395" s="98"/>
      <c r="JC395" s="99"/>
      <c r="JD395" s="99"/>
      <c r="JE395" s="99"/>
      <c r="JF395" s="98"/>
      <c r="JG395" s="99"/>
      <c r="JH395" s="502"/>
      <c r="JI395" s="99"/>
      <c r="JJ395" s="99"/>
      <c r="JK395" s="99"/>
      <c r="JL395" s="99"/>
      <c r="JM395" s="502"/>
      <c r="JN395" s="99"/>
      <c r="JO395" s="507"/>
      <c r="JP395" s="503"/>
      <c r="JQ395" s="502"/>
    </row>
    <row r="396" spans="23:277" ht="16" hidden="1">
      <c r="W396" s="503"/>
      <c r="X396" s="502"/>
      <c r="Y396" s="99"/>
      <c r="Z396" s="502"/>
      <c r="AA396" s="99"/>
      <c r="AB396" s="502"/>
      <c r="AC396" s="99"/>
      <c r="AD396" s="504"/>
      <c r="AE396" s="99"/>
      <c r="AF396" s="99"/>
      <c r="AG396" s="99"/>
      <c r="AH396" s="99"/>
      <c r="AI396" s="505"/>
      <c r="AJ396" s="99"/>
      <c r="AK396" s="98"/>
      <c r="AL396" s="99"/>
      <c r="AM396" s="645"/>
      <c r="AN396" s="99"/>
      <c r="AO396" s="99"/>
      <c r="AP396" s="99"/>
      <c r="AQ396" s="99"/>
      <c r="AR396" s="99"/>
      <c r="AS396" s="99"/>
      <c r="AT396" s="99"/>
      <c r="AU396" s="99"/>
      <c r="AV396" s="99"/>
      <c r="AW396" s="99"/>
      <c r="AX396" s="99"/>
      <c r="AY396" s="98"/>
      <c r="AZ396" s="99"/>
      <c r="BA396" s="98"/>
      <c r="BB396" s="99"/>
      <c r="BC396" s="502"/>
      <c r="BD396" s="99"/>
      <c r="BE396" s="99"/>
      <c r="BF396" s="502"/>
      <c r="BG396" s="99"/>
      <c r="BH396" s="99"/>
      <c r="BI396" s="99"/>
      <c r="BJ396" s="99"/>
      <c r="BK396" s="634"/>
      <c r="BL396" s="99"/>
      <c r="BM396" s="99"/>
      <c r="BN396" s="502"/>
      <c r="BO396" s="99"/>
      <c r="BP396" s="99"/>
      <c r="BQ396" s="99"/>
      <c r="BR396" s="502"/>
      <c r="BS396" s="99"/>
      <c r="BT396" s="99"/>
      <c r="BU396" s="502"/>
      <c r="BV396" s="99"/>
      <c r="BW396" s="502"/>
      <c r="BX396" s="99"/>
      <c r="BY396" s="99"/>
      <c r="BZ396" s="502"/>
      <c r="CA396" s="99"/>
      <c r="CB396" s="99"/>
      <c r="CC396" s="99"/>
      <c r="CD396" s="99"/>
      <c r="CE396" s="503"/>
      <c r="CF396" s="99"/>
      <c r="CG396" s="502"/>
      <c r="CH396" s="99"/>
      <c r="CI396" s="98"/>
      <c r="CJ396" s="99"/>
      <c r="CK396" s="99"/>
      <c r="CL396" s="98"/>
      <c r="CM396" s="99"/>
      <c r="CN396" s="99"/>
      <c r="CO396" s="99"/>
      <c r="CP396" s="98"/>
      <c r="CQ396" s="99"/>
      <c r="CR396" s="99"/>
      <c r="CS396" s="99"/>
      <c r="CT396" s="99"/>
      <c r="CU396" s="99"/>
      <c r="CV396" s="99"/>
      <c r="CW396" s="99"/>
      <c r="CX396" s="98"/>
      <c r="CY396" s="99"/>
      <c r="CZ396" s="99"/>
      <c r="DA396" s="99"/>
      <c r="DB396" s="99"/>
      <c r="DC396" s="502"/>
      <c r="DD396" s="99"/>
      <c r="DE396" s="99"/>
      <c r="DF396" s="99"/>
      <c r="DG396" s="99"/>
      <c r="DH396" s="99"/>
      <c r="DI396" s="99"/>
      <c r="DJ396" s="99"/>
      <c r="DK396" s="99"/>
      <c r="DL396" s="99"/>
      <c r="DM396" s="99"/>
      <c r="DN396" s="99"/>
      <c r="DO396" s="502"/>
      <c r="DP396" s="99"/>
      <c r="DQ396" s="99"/>
      <c r="DR396" s="99"/>
      <c r="DS396" s="502"/>
      <c r="DT396" s="99"/>
      <c r="DU396" s="99"/>
      <c r="DV396" s="99"/>
      <c r="DW396" s="99"/>
      <c r="DX396" s="99"/>
      <c r="DY396" s="99"/>
      <c r="DZ396" s="99"/>
      <c r="EA396" s="506"/>
      <c r="EB396" s="99"/>
      <c r="EC396" s="502"/>
      <c r="ED396" s="98"/>
      <c r="EE396" s="99"/>
      <c r="EF396" s="99"/>
      <c r="EG396" s="99"/>
      <c r="EH396" s="99"/>
      <c r="EI396" s="98"/>
      <c r="EJ396" s="99"/>
      <c r="EK396" s="98"/>
      <c r="EL396" s="99"/>
      <c r="EM396" s="99"/>
      <c r="EN396" s="98"/>
      <c r="EO396" s="99"/>
      <c r="EP396" s="193"/>
      <c r="EQ396" s="99"/>
      <c r="ER396" s="99"/>
      <c r="ES396" s="99"/>
      <c r="ET396" s="99"/>
      <c r="EU396" s="99"/>
      <c r="EV396" s="99"/>
      <c r="EW396" s="502"/>
      <c r="EX396" s="98"/>
      <c r="EY396" s="99"/>
      <c r="EZ396" s="99"/>
      <c r="FA396" s="98"/>
      <c r="FB396" s="99"/>
      <c r="FC396" s="99"/>
      <c r="FD396" s="99"/>
      <c r="FE396" s="98"/>
      <c r="FF396" s="99"/>
      <c r="FG396" s="98"/>
      <c r="FH396" s="99"/>
      <c r="FI396" s="99"/>
      <c r="FJ396" s="98"/>
      <c r="FK396" s="99"/>
      <c r="FL396" s="99"/>
      <c r="FM396" s="99"/>
      <c r="FN396" s="506"/>
      <c r="FO396" s="99"/>
      <c r="FP396" s="502"/>
      <c r="FQ396" s="99"/>
      <c r="FR396" s="98"/>
      <c r="FS396" s="99"/>
      <c r="FT396" s="98"/>
      <c r="FU396" s="99"/>
      <c r="FV396" s="99"/>
      <c r="FW396" s="99"/>
      <c r="FX396" s="99"/>
      <c r="FY396" s="99"/>
      <c r="FZ396" s="98"/>
      <c r="GA396" s="99"/>
      <c r="GB396" s="502"/>
      <c r="GC396" s="99"/>
      <c r="GD396" s="99"/>
      <c r="GE396" s="99"/>
      <c r="GF396" s="502"/>
      <c r="GG396" s="99"/>
      <c r="GH396" s="503"/>
      <c r="GI396" s="99"/>
      <c r="GJ396" s="502"/>
      <c r="GK396" s="99"/>
      <c r="GL396" s="99"/>
      <c r="GM396" s="502"/>
      <c r="GN396" s="99"/>
      <c r="GO396" s="99"/>
      <c r="GP396" s="99"/>
      <c r="GQ396" s="99"/>
      <c r="GR396" s="99"/>
      <c r="GS396" s="503"/>
      <c r="GT396" s="99"/>
      <c r="GU396" s="502"/>
      <c r="GV396" s="98"/>
      <c r="GW396" s="99"/>
      <c r="GX396" s="99"/>
      <c r="GY396" s="98"/>
      <c r="GZ396" s="99"/>
      <c r="HA396" s="99"/>
      <c r="HB396" s="99"/>
      <c r="HC396" s="99"/>
      <c r="HD396" s="99"/>
      <c r="HE396" s="99"/>
      <c r="HF396" s="99"/>
      <c r="HG396" s="99"/>
      <c r="HH396" s="502"/>
      <c r="HI396" s="99"/>
      <c r="HJ396" s="99"/>
      <c r="HK396" s="99"/>
      <c r="HL396" s="99"/>
      <c r="HM396" s="99"/>
      <c r="HN396" s="99"/>
      <c r="HO396" s="502"/>
      <c r="HP396" s="98"/>
      <c r="HQ396" s="99"/>
      <c r="HR396" s="99"/>
      <c r="HS396" s="99"/>
      <c r="HT396" s="98"/>
      <c r="HU396" s="99"/>
      <c r="HV396" s="99"/>
      <c r="HW396" s="99"/>
      <c r="HX396" s="99"/>
      <c r="HY396" s="98"/>
      <c r="HZ396" s="99"/>
      <c r="IA396" s="503"/>
      <c r="IB396" s="502"/>
      <c r="IC396" s="99"/>
      <c r="ID396" s="99"/>
      <c r="IE396" s="99"/>
      <c r="IF396" s="99"/>
      <c r="IG396" s="99"/>
      <c r="IH396" s="99"/>
      <c r="II396" s="99"/>
      <c r="IJ396" s="99"/>
      <c r="IK396" s="503"/>
      <c r="IL396" s="502"/>
      <c r="IM396" s="99"/>
      <c r="IN396" s="99"/>
      <c r="IO396" s="99"/>
      <c r="IP396" s="99"/>
      <c r="IQ396" s="99"/>
      <c r="IR396" s="99"/>
      <c r="IS396" s="503"/>
      <c r="IT396" s="99"/>
      <c r="IU396" s="99"/>
      <c r="IV396" s="502"/>
      <c r="IW396" s="99"/>
      <c r="IX396" s="99"/>
      <c r="IY396" s="98"/>
      <c r="IZ396" s="99"/>
      <c r="JA396" s="99"/>
      <c r="JB396" s="98"/>
      <c r="JC396" s="99"/>
      <c r="JD396" s="99"/>
      <c r="JE396" s="99"/>
      <c r="JF396" s="98"/>
      <c r="JG396" s="99"/>
      <c r="JH396" s="502"/>
      <c r="JI396" s="99"/>
      <c r="JJ396" s="99"/>
      <c r="JK396" s="99"/>
      <c r="JL396" s="99"/>
      <c r="JM396" s="502"/>
      <c r="JN396" s="99"/>
      <c r="JO396" s="507"/>
      <c r="JP396" s="503"/>
      <c r="JQ396" s="502"/>
    </row>
    <row r="397" spans="23:277" ht="16" hidden="1">
      <c r="W397" s="503"/>
      <c r="X397" s="502"/>
      <c r="Y397" s="99"/>
      <c r="Z397" s="502"/>
      <c r="AA397" s="99"/>
      <c r="AB397" s="502"/>
      <c r="AC397" s="99"/>
      <c r="AD397" s="504"/>
      <c r="AE397" s="99"/>
      <c r="AF397" s="99"/>
      <c r="AG397" s="99"/>
      <c r="AH397" s="99"/>
      <c r="AI397" s="505"/>
      <c r="AJ397" s="99"/>
      <c r="AK397" s="98"/>
      <c r="AL397" s="99"/>
      <c r="AM397" s="645"/>
      <c r="AN397" s="99"/>
      <c r="AO397" s="99"/>
      <c r="AP397" s="99"/>
      <c r="AQ397" s="99"/>
      <c r="AR397" s="99"/>
      <c r="AS397" s="99"/>
      <c r="AT397" s="99"/>
      <c r="AU397" s="99"/>
      <c r="AV397" s="99"/>
      <c r="AW397" s="99"/>
      <c r="AX397" s="99"/>
      <c r="AY397" s="98"/>
      <c r="AZ397" s="99"/>
      <c r="BA397" s="98"/>
      <c r="BB397" s="99"/>
      <c r="BC397" s="502"/>
      <c r="BD397" s="99"/>
      <c r="BE397" s="99"/>
      <c r="BF397" s="502"/>
      <c r="BG397" s="99"/>
      <c r="BH397" s="99"/>
      <c r="BI397" s="99"/>
      <c r="BJ397" s="99"/>
      <c r="BK397" s="634"/>
      <c r="BL397" s="99"/>
      <c r="BM397" s="99"/>
      <c r="BN397" s="502"/>
      <c r="BO397" s="99"/>
      <c r="BP397" s="99"/>
      <c r="BQ397" s="99"/>
      <c r="BR397" s="502"/>
      <c r="BS397" s="99"/>
      <c r="BT397" s="99"/>
      <c r="BU397" s="502"/>
      <c r="BV397" s="99"/>
      <c r="BW397" s="502"/>
      <c r="BX397" s="99"/>
      <c r="BY397" s="99"/>
      <c r="BZ397" s="502"/>
      <c r="CA397" s="99"/>
      <c r="CB397" s="99"/>
      <c r="CC397" s="99"/>
      <c r="CD397" s="99"/>
      <c r="CE397" s="503"/>
      <c r="CF397" s="99"/>
      <c r="CG397" s="502"/>
      <c r="CH397" s="99"/>
      <c r="CI397" s="98"/>
      <c r="CJ397" s="99"/>
      <c r="CK397" s="99"/>
      <c r="CL397" s="98"/>
      <c r="CM397" s="99"/>
      <c r="CN397" s="99"/>
      <c r="CO397" s="99"/>
      <c r="CP397" s="98"/>
      <c r="CQ397" s="99"/>
      <c r="CR397" s="99"/>
      <c r="CS397" s="99"/>
      <c r="CT397" s="99"/>
      <c r="CU397" s="99"/>
      <c r="CV397" s="99"/>
      <c r="CW397" s="99"/>
      <c r="CX397" s="98"/>
      <c r="CY397" s="99"/>
      <c r="CZ397" s="99"/>
      <c r="DA397" s="99"/>
      <c r="DB397" s="99"/>
      <c r="DC397" s="502"/>
      <c r="DD397" s="99"/>
      <c r="DE397" s="99"/>
      <c r="DF397" s="99"/>
      <c r="DG397" s="99"/>
      <c r="DH397" s="99"/>
      <c r="DI397" s="99"/>
      <c r="DJ397" s="99"/>
      <c r="DK397" s="99"/>
      <c r="DL397" s="99"/>
      <c r="DM397" s="99"/>
      <c r="DN397" s="99"/>
      <c r="DO397" s="502"/>
      <c r="DP397" s="99"/>
      <c r="DQ397" s="99"/>
      <c r="DR397" s="99"/>
      <c r="DS397" s="502"/>
      <c r="DT397" s="99"/>
      <c r="DU397" s="99"/>
      <c r="DV397" s="99"/>
      <c r="DW397" s="99"/>
      <c r="DX397" s="99"/>
      <c r="DY397" s="99"/>
      <c r="DZ397" s="99"/>
      <c r="EA397" s="506"/>
      <c r="EB397" s="99"/>
      <c r="EC397" s="502"/>
      <c r="ED397" s="98"/>
      <c r="EE397" s="99"/>
      <c r="EF397" s="99"/>
      <c r="EG397" s="99"/>
      <c r="EH397" s="99"/>
      <c r="EI397" s="98"/>
      <c r="EJ397" s="99"/>
      <c r="EK397" s="98"/>
      <c r="EL397" s="99"/>
      <c r="EM397" s="99"/>
      <c r="EN397" s="98"/>
      <c r="EO397" s="99"/>
      <c r="EP397" s="193"/>
      <c r="EQ397" s="99"/>
      <c r="ER397" s="99"/>
      <c r="ES397" s="99"/>
      <c r="ET397" s="99"/>
      <c r="EU397" s="99"/>
      <c r="EV397" s="99"/>
      <c r="EW397" s="502"/>
      <c r="EX397" s="98"/>
      <c r="EY397" s="99"/>
      <c r="EZ397" s="99"/>
      <c r="FA397" s="98"/>
      <c r="FB397" s="99"/>
      <c r="FC397" s="99"/>
      <c r="FD397" s="99"/>
      <c r="FE397" s="98"/>
      <c r="FF397" s="99"/>
      <c r="FG397" s="98"/>
      <c r="FH397" s="99"/>
      <c r="FI397" s="99"/>
      <c r="FJ397" s="98"/>
      <c r="FK397" s="99"/>
      <c r="FL397" s="99"/>
      <c r="FM397" s="99"/>
      <c r="FN397" s="506"/>
      <c r="FO397" s="99"/>
      <c r="FP397" s="502"/>
      <c r="FQ397" s="99"/>
      <c r="FR397" s="98"/>
      <c r="FS397" s="99"/>
      <c r="FT397" s="98"/>
      <c r="FU397" s="99"/>
      <c r="FV397" s="99"/>
      <c r="FW397" s="99"/>
      <c r="FX397" s="99"/>
      <c r="FY397" s="99"/>
      <c r="FZ397" s="98"/>
      <c r="GA397" s="99"/>
      <c r="GB397" s="502"/>
      <c r="GC397" s="99"/>
      <c r="GD397" s="99"/>
      <c r="GE397" s="99"/>
      <c r="GF397" s="502"/>
      <c r="GG397" s="99"/>
      <c r="GH397" s="503"/>
      <c r="GI397" s="99"/>
      <c r="GJ397" s="502"/>
      <c r="GK397" s="99"/>
      <c r="GL397" s="99"/>
      <c r="GM397" s="502"/>
      <c r="GN397" s="99"/>
      <c r="GO397" s="99"/>
      <c r="GP397" s="99"/>
      <c r="GQ397" s="99"/>
      <c r="GR397" s="99"/>
      <c r="GS397" s="503"/>
      <c r="GT397" s="99"/>
      <c r="GU397" s="502"/>
      <c r="GV397" s="98"/>
      <c r="GW397" s="99"/>
      <c r="GX397" s="99"/>
      <c r="GY397" s="98"/>
      <c r="GZ397" s="99"/>
      <c r="HA397" s="99"/>
      <c r="HB397" s="99"/>
      <c r="HC397" s="99"/>
      <c r="HD397" s="99"/>
      <c r="HE397" s="99"/>
      <c r="HF397" s="99"/>
      <c r="HG397" s="99"/>
      <c r="HH397" s="502"/>
      <c r="HI397" s="99"/>
      <c r="HJ397" s="99"/>
      <c r="HK397" s="99"/>
      <c r="HL397" s="99"/>
      <c r="HM397" s="99"/>
      <c r="HN397" s="99"/>
      <c r="HO397" s="502"/>
      <c r="HP397" s="98"/>
      <c r="HQ397" s="99"/>
      <c r="HR397" s="99"/>
      <c r="HS397" s="99"/>
      <c r="HT397" s="98"/>
      <c r="HU397" s="99"/>
      <c r="HV397" s="99"/>
      <c r="HW397" s="99"/>
      <c r="HX397" s="99"/>
      <c r="HY397" s="98"/>
      <c r="HZ397" s="99"/>
      <c r="IA397" s="503"/>
      <c r="IB397" s="502"/>
      <c r="IC397" s="99"/>
      <c r="ID397" s="99"/>
      <c r="IE397" s="99"/>
      <c r="IF397" s="99"/>
      <c r="IG397" s="99"/>
      <c r="IH397" s="99"/>
      <c r="II397" s="99"/>
      <c r="IJ397" s="99"/>
      <c r="IK397" s="503"/>
      <c r="IL397" s="502"/>
      <c r="IM397" s="99"/>
      <c r="IN397" s="99"/>
      <c r="IO397" s="99"/>
      <c r="IP397" s="99"/>
      <c r="IQ397" s="99"/>
      <c r="IR397" s="99"/>
      <c r="IS397" s="503"/>
      <c r="IT397" s="99"/>
      <c r="IU397" s="99"/>
      <c r="IV397" s="502"/>
      <c r="IW397" s="99"/>
      <c r="IX397" s="99"/>
      <c r="IY397" s="98"/>
      <c r="IZ397" s="99"/>
      <c r="JA397" s="99"/>
      <c r="JB397" s="98"/>
      <c r="JC397" s="99"/>
      <c r="JD397" s="99"/>
      <c r="JE397" s="99"/>
      <c r="JF397" s="98"/>
      <c r="JG397" s="99"/>
      <c r="JH397" s="502"/>
      <c r="JI397" s="99"/>
      <c r="JJ397" s="99"/>
      <c r="JK397" s="99"/>
      <c r="JL397" s="99"/>
      <c r="JM397" s="502"/>
      <c r="JN397" s="99"/>
      <c r="JO397" s="507"/>
      <c r="JP397" s="503"/>
      <c r="JQ397" s="502"/>
    </row>
    <row r="398" spans="23:277" ht="16" hidden="1">
      <c r="W398" s="503"/>
      <c r="X398" s="502"/>
      <c r="Y398" s="99"/>
      <c r="Z398" s="502"/>
      <c r="AA398" s="99"/>
      <c r="AB398" s="502"/>
      <c r="AC398" s="99"/>
      <c r="AD398" s="504"/>
      <c r="AE398" s="99"/>
      <c r="AF398" s="99"/>
      <c r="AG398" s="99"/>
      <c r="AH398" s="99"/>
      <c r="AI398" s="505"/>
      <c r="AJ398" s="99"/>
      <c r="AK398" s="98"/>
      <c r="AL398" s="99"/>
      <c r="AM398" s="645"/>
      <c r="AN398" s="99"/>
      <c r="AO398" s="99"/>
      <c r="AP398" s="99"/>
      <c r="AQ398" s="99"/>
      <c r="AR398" s="99"/>
      <c r="AS398" s="99"/>
      <c r="AT398" s="99"/>
      <c r="AU398" s="99"/>
      <c r="AV398" s="99"/>
      <c r="AW398" s="99"/>
      <c r="AX398" s="99"/>
      <c r="AY398" s="98"/>
      <c r="AZ398" s="99"/>
      <c r="BA398" s="98"/>
      <c r="BB398" s="99"/>
      <c r="BC398" s="502"/>
      <c r="BD398" s="99"/>
      <c r="BE398" s="99"/>
      <c r="BF398" s="502"/>
      <c r="BG398" s="99"/>
      <c r="BH398" s="99"/>
      <c r="BI398" s="99"/>
      <c r="BJ398" s="99"/>
      <c r="BK398" s="634"/>
      <c r="BL398" s="99"/>
      <c r="BM398" s="99"/>
      <c r="BN398" s="502"/>
      <c r="BO398" s="99"/>
      <c r="BP398" s="99"/>
      <c r="BQ398" s="99"/>
      <c r="BR398" s="502"/>
      <c r="BS398" s="99"/>
      <c r="BT398" s="99"/>
      <c r="BU398" s="502"/>
      <c r="BV398" s="99"/>
      <c r="BW398" s="502"/>
      <c r="BX398" s="99"/>
      <c r="BY398" s="99"/>
      <c r="BZ398" s="502"/>
      <c r="CA398" s="99"/>
      <c r="CB398" s="99"/>
      <c r="CC398" s="99"/>
      <c r="CD398" s="99"/>
      <c r="CE398" s="503"/>
      <c r="CF398" s="99"/>
      <c r="CG398" s="502"/>
      <c r="CH398" s="99"/>
      <c r="CI398" s="98"/>
      <c r="CJ398" s="99"/>
      <c r="CK398" s="99"/>
      <c r="CL398" s="98"/>
      <c r="CM398" s="99"/>
      <c r="CN398" s="99"/>
      <c r="CO398" s="99"/>
      <c r="CP398" s="98"/>
      <c r="CQ398" s="99"/>
      <c r="CR398" s="99"/>
      <c r="CS398" s="99"/>
      <c r="CT398" s="99"/>
      <c r="CU398" s="99"/>
      <c r="CV398" s="99"/>
      <c r="CW398" s="99"/>
      <c r="CX398" s="98"/>
      <c r="CY398" s="99"/>
      <c r="CZ398" s="99"/>
      <c r="DA398" s="99"/>
      <c r="DB398" s="99"/>
      <c r="DC398" s="502"/>
      <c r="DD398" s="99"/>
      <c r="DE398" s="99"/>
      <c r="DF398" s="99"/>
      <c r="DG398" s="99"/>
      <c r="DH398" s="99"/>
      <c r="DI398" s="99"/>
      <c r="DJ398" s="99"/>
      <c r="DK398" s="99"/>
      <c r="DL398" s="99"/>
      <c r="DM398" s="99"/>
      <c r="DN398" s="99"/>
      <c r="DO398" s="502"/>
      <c r="DP398" s="99"/>
      <c r="DQ398" s="99"/>
      <c r="DR398" s="99"/>
      <c r="DS398" s="502"/>
      <c r="DT398" s="99"/>
      <c r="DU398" s="99"/>
      <c r="DV398" s="99"/>
      <c r="DW398" s="99"/>
      <c r="DX398" s="99"/>
      <c r="DY398" s="99"/>
      <c r="DZ398" s="99"/>
      <c r="EA398" s="506"/>
      <c r="EB398" s="99"/>
      <c r="EC398" s="502"/>
      <c r="ED398" s="98"/>
      <c r="EE398" s="99"/>
      <c r="EF398" s="99"/>
      <c r="EG398" s="99"/>
      <c r="EH398" s="99"/>
      <c r="EI398" s="98"/>
      <c r="EJ398" s="99"/>
      <c r="EK398" s="98"/>
      <c r="EL398" s="99"/>
      <c r="EM398" s="99"/>
      <c r="EN398" s="98"/>
      <c r="EO398" s="99"/>
      <c r="EP398" s="193"/>
      <c r="EQ398" s="99"/>
      <c r="ER398" s="99"/>
      <c r="ES398" s="99"/>
      <c r="ET398" s="99"/>
      <c r="EU398" s="99"/>
      <c r="EV398" s="99"/>
      <c r="EW398" s="502"/>
      <c r="EX398" s="98"/>
      <c r="EY398" s="99"/>
      <c r="EZ398" s="99"/>
      <c r="FA398" s="98"/>
      <c r="FB398" s="99"/>
      <c r="FC398" s="99"/>
      <c r="FD398" s="99"/>
      <c r="FE398" s="98"/>
      <c r="FF398" s="99"/>
      <c r="FG398" s="98"/>
      <c r="FH398" s="99"/>
      <c r="FI398" s="99"/>
      <c r="FJ398" s="98"/>
      <c r="FK398" s="99"/>
      <c r="FL398" s="99"/>
      <c r="FM398" s="99"/>
      <c r="FN398" s="506"/>
      <c r="FO398" s="99"/>
      <c r="FP398" s="502"/>
      <c r="FQ398" s="99"/>
      <c r="FR398" s="98"/>
      <c r="FS398" s="99"/>
      <c r="FT398" s="98"/>
      <c r="FU398" s="99"/>
      <c r="FV398" s="99"/>
      <c r="FW398" s="99"/>
      <c r="FX398" s="99"/>
      <c r="FY398" s="99"/>
      <c r="FZ398" s="98"/>
      <c r="GA398" s="99"/>
      <c r="GB398" s="502"/>
      <c r="GC398" s="99"/>
      <c r="GD398" s="99"/>
      <c r="GE398" s="99"/>
      <c r="GF398" s="502"/>
      <c r="GG398" s="99"/>
      <c r="GH398" s="503"/>
      <c r="GI398" s="99"/>
      <c r="GJ398" s="502"/>
      <c r="GK398" s="99"/>
      <c r="GL398" s="99"/>
      <c r="GM398" s="502"/>
      <c r="GN398" s="99"/>
      <c r="GO398" s="99"/>
      <c r="GP398" s="99"/>
      <c r="GQ398" s="99"/>
      <c r="GR398" s="99"/>
      <c r="GS398" s="503"/>
      <c r="GT398" s="99"/>
      <c r="GU398" s="502"/>
      <c r="GV398" s="98"/>
      <c r="GW398" s="99"/>
      <c r="GX398" s="99"/>
      <c r="GY398" s="98"/>
      <c r="GZ398" s="99"/>
      <c r="HA398" s="99"/>
      <c r="HB398" s="99"/>
      <c r="HC398" s="99"/>
      <c r="HD398" s="99"/>
      <c r="HE398" s="99"/>
      <c r="HF398" s="99"/>
      <c r="HG398" s="99"/>
      <c r="HH398" s="502"/>
      <c r="HI398" s="99"/>
      <c r="HJ398" s="99"/>
      <c r="HK398" s="99"/>
      <c r="HL398" s="99"/>
      <c r="HM398" s="99"/>
      <c r="HN398" s="99"/>
      <c r="HO398" s="502"/>
      <c r="HP398" s="98"/>
      <c r="HQ398" s="99"/>
      <c r="HR398" s="99"/>
      <c r="HS398" s="99"/>
      <c r="HT398" s="98"/>
      <c r="HU398" s="99"/>
      <c r="HV398" s="99"/>
      <c r="HW398" s="99"/>
      <c r="HX398" s="99"/>
      <c r="HY398" s="98"/>
      <c r="HZ398" s="99"/>
      <c r="IA398" s="503"/>
      <c r="IB398" s="502"/>
      <c r="IC398" s="99"/>
      <c r="ID398" s="99"/>
      <c r="IE398" s="99"/>
      <c r="IF398" s="99"/>
      <c r="IG398" s="99"/>
      <c r="IH398" s="99"/>
      <c r="II398" s="99"/>
      <c r="IJ398" s="99"/>
      <c r="IK398" s="503"/>
      <c r="IL398" s="502"/>
      <c r="IM398" s="99"/>
      <c r="IN398" s="99"/>
      <c r="IO398" s="99"/>
      <c r="IP398" s="99"/>
      <c r="IQ398" s="99"/>
      <c r="IR398" s="99"/>
      <c r="IS398" s="503"/>
      <c r="IT398" s="99"/>
      <c r="IU398" s="99"/>
      <c r="IV398" s="502"/>
      <c r="IW398" s="99"/>
      <c r="IX398" s="99"/>
      <c r="IY398" s="98"/>
      <c r="IZ398" s="99"/>
      <c r="JA398" s="99"/>
      <c r="JB398" s="98"/>
      <c r="JC398" s="99"/>
      <c r="JD398" s="99"/>
      <c r="JE398" s="99"/>
      <c r="JF398" s="98"/>
      <c r="JG398" s="99"/>
      <c r="JH398" s="502"/>
      <c r="JI398" s="99"/>
      <c r="JJ398" s="99"/>
      <c r="JK398" s="99"/>
      <c r="JL398" s="99"/>
      <c r="JM398" s="502"/>
      <c r="JN398" s="99"/>
      <c r="JO398" s="507"/>
      <c r="JP398" s="503"/>
      <c r="JQ398" s="502"/>
    </row>
    <row r="399" spans="23:277" ht="16" hidden="1">
      <c r="W399" s="503"/>
      <c r="X399" s="502"/>
      <c r="Y399" s="99"/>
      <c r="Z399" s="502"/>
      <c r="AA399" s="99"/>
      <c r="AB399" s="502"/>
      <c r="AC399" s="99"/>
      <c r="AD399" s="504"/>
      <c r="AE399" s="99"/>
      <c r="AF399" s="99"/>
      <c r="AG399" s="99"/>
      <c r="AH399" s="99"/>
      <c r="AI399" s="505"/>
      <c r="AJ399" s="99"/>
      <c r="AK399" s="98"/>
      <c r="AL399" s="99"/>
      <c r="AM399" s="645"/>
      <c r="AN399" s="99"/>
      <c r="AO399" s="99"/>
      <c r="AP399" s="99"/>
      <c r="AQ399" s="99"/>
      <c r="AR399" s="99"/>
      <c r="AS399" s="99"/>
      <c r="AT399" s="99"/>
      <c r="AU399" s="99"/>
      <c r="AV399" s="99"/>
      <c r="AW399" s="99"/>
      <c r="AX399" s="99"/>
      <c r="AY399" s="98"/>
      <c r="AZ399" s="99"/>
      <c r="BA399" s="98"/>
      <c r="BB399" s="99"/>
      <c r="BC399" s="502"/>
      <c r="BD399" s="99"/>
      <c r="BE399" s="99"/>
      <c r="BF399" s="502"/>
      <c r="BG399" s="99"/>
      <c r="BH399" s="99"/>
      <c r="BI399" s="99"/>
      <c r="BJ399" s="99"/>
      <c r="BK399" s="634"/>
      <c r="BL399" s="99"/>
      <c r="BM399" s="99"/>
      <c r="BN399" s="502"/>
      <c r="BO399" s="99"/>
      <c r="BP399" s="99"/>
      <c r="BQ399" s="99"/>
      <c r="BR399" s="502"/>
      <c r="BS399" s="99"/>
      <c r="BT399" s="99"/>
      <c r="BU399" s="502"/>
      <c r="BV399" s="99"/>
      <c r="BW399" s="502"/>
      <c r="BX399" s="99"/>
      <c r="BY399" s="99"/>
      <c r="BZ399" s="502"/>
      <c r="CA399" s="99"/>
      <c r="CB399" s="99"/>
      <c r="CC399" s="99"/>
      <c r="CD399" s="99"/>
      <c r="CE399" s="503"/>
      <c r="CF399" s="99"/>
      <c r="CG399" s="502"/>
      <c r="CH399" s="99"/>
      <c r="CI399" s="98"/>
      <c r="CJ399" s="99"/>
      <c r="CK399" s="99"/>
      <c r="CL399" s="98"/>
      <c r="CM399" s="99"/>
      <c r="CN399" s="99"/>
      <c r="CO399" s="99"/>
      <c r="CP399" s="98"/>
      <c r="CQ399" s="99"/>
      <c r="CR399" s="99"/>
      <c r="CS399" s="99"/>
      <c r="CT399" s="99"/>
      <c r="CU399" s="99"/>
      <c r="CV399" s="99"/>
      <c r="CW399" s="99"/>
      <c r="CX399" s="98"/>
      <c r="CY399" s="99"/>
      <c r="CZ399" s="99"/>
      <c r="DA399" s="99"/>
      <c r="DB399" s="99"/>
      <c r="DC399" s="502"/>
      <c r="DD399" s="99"/>
      <c r="DE399" s="99"/>
      <c r="DF399" s="99"/>
      <c r="DG399" s="99"/>
      <c r="DH399" s="99"/>
      <c r="DI399" s="99"/>
      <c r="DJ399" s="99"/>
      <c r="DK399" s="99"/>
      <c r="DL399" s="99"/>
      <c r="DM399" s="99"/>
      <c r="DN399" s="99"/>
      <c r="DO399" s="502"/>
      <c r="DP399" s="99"/>
      <c r="DQ399" s="99"/>
      <c r="DR399" s="99"/>
      <c r="DS399" s="502"/>
      <c r="DT399" s="99"/>
      <c r="DU399" s="99"/>
      <c r="DV399" s="99"/>
      <c r="DW399" s="99"/>
      <c r="DX399" s="99"/>
      <c r="DY399" s="99"/>
      <c r="DZ399" s="99"/>
      <c r="EA399" s="506"/>
      <c r="EB399" s="99"/>
      <c r="EC399" s="502"/>
      <c r="ED399" s="98"/>
      <c r="EE399" s="99"/>
      <c r="EF399" s="99"/>
      <c r="EG399" s="99"/>
      <c r="EH399" s="99"/>
      <c r="EI399" s="98"/>
      <c r="EJ399" s="99"/>
      <c r="EK399" s="98"/>
      <c r="EL399" s="99"/>
      <c r="EM399" s="99"/>
      <c r="EN399" s="98"/>
      <c r="EO399" s="99"/>
      <c r="EP399" s="193"/>
      <c r="EQ399" s="99"/>
      <c r="ER399" s="99"/>
      <c r="ES399" s="99"/>
      <c r="ET399" s="99"/>
      <c r="EU399" s="99"/>
      <c r="EV399" s="99"/>
      <c r="EW399" s="502"/>
      <c r="EX399" s="98"/>
      <c r="EY399" s="99"/>
      <c r="EZ399" s="99"/>
      <c r="FA399" s="98"/>
      <c r="FB399" s="99"/>
      <c r="FC399" s="99"/>
      <c r="FD399" s="99"/>
      <c r="FE399" s="98"/>
      <c r="FF399" s="99"/>
      <c r="FG399" s="98"/>
      <c r="FH399" s="99"/>
      <c r="FI399" s="99"/>
      <c r="FJ399" s="98"/>
      <c r="FK399" s="99"/>
      <c r="FL399" s="99"/>
      <c r="FM399" s="99"/>
      <c r="FN399" s="506"/>
      <c r="FO399" s="99"/>
      <c r="FP399" s="502"/>
      <c r="FQ399" s="99"/>
      <c r="FR399" s="98"/>
      <c r="FS399" s="99"/>
      <c r="FT399" s="98"/>
      <c r="FU399" s="99"/>
      <c r="FV399" s="99"/>
      <c r="FW399" s="99"/>
      <c r="FX399" s="99"/>
      <c r="FY399" s="99"/>
      <c r="FZ399" s="98"/>
      <c r="GA399" s="99"/>
      <c r="GB399" s="502"/>
      <c r="GC399" s="99"/>
      <c r="GD399" s="99"/>
      <c r="GE399" s="99"/>
      <c r="GF399" s="502"/>
      <c r="GG399" s="99"/>
      <c r="GH399" s="503"/>
      <c r="GI399" s="99"/>
      <c r="GJ399" s="502"/>
      <c r="GK399" s="99"/>
      <c r="GL399" s="99"/>
      <c r="GM399" s="502"/>
      <c r="GN399" s="99"/>
      <c r="GO399" s="99"/>
      <c r="GP399" s="99"/>
      <c r="GQ399" s="99"/>
      <c r="GR399" s="99"/>
      <c r="GS399" s="503"/>
      <c r="GT399" s="99"/>
      <c r="GU399" s="502"/>
      <c r="GV399" s="98"/>
      <c r="GW399" s="99"/>
      <c r="GX399" s="99"/>
      <c r="GY399" s="98"/>
      <c r="GZ399" s="99"/>
      <c r="HA399" s="99"/>
      <c r="HB399" s="99"/>
      <c r="HC399" s="99"/>
      <c r="HD399" s="99"/>
      <c r="HE399" s="99"/>
      <c r="HF399" s="99"/>
      <c r="HG399" s="99"/>
      <c r="HH399" s="502"/>
      <c r="HI399" s="99"/>
      <c r="HJ399" s="99"/>
      <c r="HK399" s="99"/>
      <c r="HL399" s="99"/>
      <c r="HM399" s="99"/>
      <c r="HN399" s="99"/>
      <c r="HO399" s="502"/>
      <c r="HP399" s="98"/>
      <c r="HQ399" s="99"/>
      <c r="HR399" s="99"/>
      <c r="HS399" s="99"/>
      <c r="HT399" s="98"/>
      <c r="HU399" s="99"/>
      <c r="HV399" s="99"/>
      <c r="HW399" s="99"/>
      <c r="HX399" s="99"/>
      <c r="HY399" s="98"/>
      <c r="HZ399" s="99"/>
      <c r="IA399" s="503"/>
      <c r="IB399" s="502"/>
      <c r="IC399" s="99"/>
      <c r="ID399" s="99"/>
      <c r="IE399" s="99"/>
      <c r="IF399" s="99"/>
      <c r="IG399" s="99"/>
      <c r="IH399" s="99"/>
      <c r="II399" s="99"/>
      <c r="IJ399" s="99"/>
      <c r="IK399" s="503"/>
      <c r="IL399" s="502"/>
      <c r="IM399" s="99"/>
      <c r="IN399" s="99"/>
      <c r="IO399" s="99"/>
      <c r="IP399" s="99"/>
      <c r="IQ399" s="99"/>
      <c r="IR399" s="99"/>
      <c r="IS399" s="503"/>
      <c r="IT399" s="99"/>
      <c r="IU399" s="99"/>
      <c r="IV399" s="502"/>
      <c r="IW399" s="99"/>
      <c r="IX399" s="99"/>
      <c r="IY399" s="98"/>
      <c r="IZ399" s="99"/>
      <c r="JA399" s="99"/>
      <c r="JB399" s="98"/>
      <c r="JC399" s="99"/>
      <c r="JD399" s="99"/>
      <c r="JE399" s="99"/>
      <c r="JF399" s="98"/>
      <c r="JG399" s="99"/>
      <c r="JH399" s="502"/>
      <c r="JI399" s="99"/>
      <c r="JJ399" s="99"/>
      <c r="JK399" s="99"/>
      <c r="JL399" s="99"/>
      <c r="JM399" s="502"/>
      <c r="JN399" s="99"/>
      <c r="JO399" s="507"/>
      <c r="JP399" s="503"/>
      <c r="JQ399" s="502"/>
    </row>
    <row r="400" spans="23:277" ht="16" hidden="1">
      <c r="W400" s="503"/>
      <c r="X400" s="502"/>
      <c r="Y400" s="99"/>
      <c r="Z400" s="502"/>
      <c r="AA400" s="99"/>
      <c r="AB400" s="502"/>
      <c r="AC400" s="99"/>
      <c r="AD400" s="504"/>
      <c r="AE400" s="99"/>
      <c r="AF400" s="99"/>
      <c r="AG400" s="99"/>
      <c r="AH400" s="99"/>
      <c r="AI400" s="505"/>
      <c r="AJ400" s="99"/>
      <c r="AK400" s="98"/>
      <c r="AL400" s="99"/>
      <c r="AM400" s="645"/>
      <c r="AN400" s="99"/>
      <c r="AO400" s="99"/>
      <c r="AP400" s="99"/>
      <c r="AQ400" s="99"/>
      <c r="AR400" s="99"/>
      <c r="AS400" s="99"/>
      <c r="AT400" s="99"/>
      <c r="AU400" s="99"/>
      <c r="AV400" s="99"/>
      <c r="AW400" s="99"/>
      <c r="AX400" s="99"/>
      <c r="AY400" s="98"/>
      <c r="AZ400" s="99"/>
      <c r="BA400" s="98"/>
      <c r="BB400" s="99"/>
      <c r="BC400" s="502"/>
      <c r="BD400" s="99"/>
      <c r="BE400" s="99"/>
      <c r="BF400" s="502"/>
      <c r="BG400" s="99"/>
      <c r="BH400" s="99"/>
      <c r="BI400" s="99"/>
      <c r="BJ400" s="99"/>
      <c r="BK400" s="634"/>
      <c r="BL400" s="99"/>
      <c r="BM400" s="99"/>
      <c r="BN400" s="502"/>
      <c r="BO400" s="99"/>
      <c r="BP400" s="99"/>
      <c r="BQ400" s="99"/>
      <c r="BR400" s="502"/>
      <c r="BS400" s="99"/>
      <c r="BT400" s="99"/>
      <c r="BU400" s="502"/>
      <c r="BV400" s="99"/>
      <c r="BW400" s="502"/>
      <c r="BX400" s="99"/>
      <c r="BY400" s="99"/>
      <c r="BZ400" s="502"/>
      <c r="CA400" s="99"/>
      <c r="CB400" s="99"/>
      <c r="CC400" s="99"/>
      <c r="CD400" s="99"/>
      <c r="CE400" s="503"/>
      <c r="CF400" s="99"/>
      <c r="CG400" s="502"/>
      <c r="CH400" s="99"/>
      <c r="CI400" s="98"/>
      <c r="CJ400" s="99"/>
      <c r="CK400" s="99"/>
      <c r="CL400" s="98"/>
      <c r="CM400" s="99"/>
      <c r="CN400" s="99"/>
      <c r="CO400" s="99"/>
      <c r="CP400" s="98"/>
      <c r="CQ400" s="99"/>
      <c r="CR400" s="99"/>
      <c r="CS400" s="99"/>
      <c r="CT400" s="99"/>
      <c r="CU400" s="99"/>
      <c r="CV400" s="99"/>
      <c r="CW400" s="99"/>
      <c r="CX400" s="98"/>
      <c r="CY400" s="99"/>
      <c r="CZ400" s="99"/>
      <c r="DA400" s="99"/>
      <c r="DB400" s="99"/>
      <c r="DC400" s="502"/>
      <c r="DD400" s="99"/>
      <c r="DE400" s="99"/>
      <c r="DF400" s="99"/>
      <c r="DG400" s="99"/>
      <c r="DH400" s="99"/>
      <c r="DI400" s="99"/>
      <c r="DJ400" s="99"/>
      <c r="DK400" s="99"/>
      <c r="DL400" s="99"/>
      <c r="DM400" s="99"/>
      <c r="DN400" s="99"/>
      <c r="DO400" s="502"/>
      <c r="DP400" s="99"/>
      <c r="DQ400" s="99"/>
      <c r="DR400" s="99"/>
      <c r="DS400" s="502"/>
      <c r="DT400" s="99"/>
      <c r="DU400" s="99"/>
      <c r="DV400" s="99"/>
      <c r="DW400" s="99"/>
      <c r="DX400" s="99"/>
      <c r="DY400" s="99"/>
      <c r="DZ400" s="99"/>
      <c r="EA400" s="506"/>
      <c r="EB400" s="99"/>
      <c r="EC400" s="502"/>
      <c r="ED400" s="98"/>
      <c r="EE400" s="99"/>
      <c r="EF400" s="99"/>
      <c r="EG400" s="99"/>
      <c r="EH400" s="99"/>
      <c r="EI400" s="98"/>
      <c r="EJ400" s="99"/>
      <c r="EK400" s="98"/>
      <c r="EL400" s="99"/>
      <c r="EM400" s="99"/>
      <c r="EN400" s="98"/>
      <c r="EO400" s="99"/>
      <c r="EP400" s="193"/>
      <c r="EQ400" s="99"/>
      <c r="ER400" s="99"/>
      <c r="ES400" s="99"/>
      <c r="ET400" s="99"/>
      <c r="EU400" s="99"/>
      <c r="EV400" s="99"/>
      <c r="EW400" s="502"/>
      <c r="EX400" s="98"/>
      <c r="EY400" s="99"/>
      <c r="EZ400" s="99"/>
      <c r="FA400" s="98"/>
      <c r="FB400" s="99"/>
      <c r="FC400" s="99"/>
      <c r="FD400" s="99"/>
      <c r="FE400" s="98"/>
      <c r="FF400" s="99"/>
      <c r="FG400" s="98"/>
      <c r="FH400" s="99"/>
      <c r="FI400" s="99"/>
      <c r="FJ400" s="98"/>
      <c r="FK400" s="99"/>
      <c r="FL400" s="99"/>
      <c r="FM400" s="99"/>
      <c r="FN400" s="506"/>
      <c r="FO400" s="99"/>
      <c r="FP400" s="502"/>
      <c r="FQ400" s="99"/>
      <c r="FR400" s="98"/>
      <c r="FS400" s="99"/>
      <c r="FT400" s="98"/>
      <c r="FU400" s="99"/>
      <c r="FV400" s="99"/>
      <c r="FW400" s="99"/>
      <c r="FX400" s="99"/>
      <c r="FY400" s="99"/>
      <c r="FZ400" s="98"/>
      <c r="GA400" s="99"/>
      <c r="GB400" s="502"/>
      <c r="GC400" s="99"/>
      <c r="GD400" s="99"/>
      <c r="GE400" s="99"/>
      <c r="GF400" s="502"/>
      <c r="GG400" s="99"/>
      <c r="GH400" s="503"/>
      <c r="GI400" s="99"/>
      <c r="GJ400" s="502"/>
      <c r="GK400" s="99"/>
      <c r="GL400" s="99"/>
      <c r="GM400" s="502"/>
      <c r="GN400" s="99"/>
      <c r="GO400" s="99"/>
      <c r="GP400" s="99"/>
      <c r="GQ400" s="99"/>
      <c r="GR400" s="99"/>
      <c r="GS400" s="503"/>
      <c r="GT400" s="99"/>
      <c r="GU400" s="502"/>
      <c r="GV400" s="98"/>
      <c r="GW400" s="99"/>
      <c r="GX400" s="99"/>
      <c r="GY400" s="98"/>
      <c r="GZ400" s="99"/>
      <c r="HA400" s="99"/>
      <c r="HB400" s="99"/>
      <c r="HC400" s="99"/>
      <c r="HD400" s="99"/>
      <c r="HE400" s="99"/>
      <c r="HF400" s="99"/>
      <c r="HG400" s="99"/>
      <c r="HH400" s="502"/>
      <c r="HI400" s="99"/>
      <c r="HJ400" s="99"/>
      <c r="HK400" s="99"/>
      <c r="HL400" s="99"/>
      <c r="HM400" s="99"/>
      <c r="HN400" s="99"/>
      <c r="HO400" s="502"/>
      <c r="HP400" s="98"/>
      <c r="HQ400" s="99"/>
      <c r="HR400" s="99"/>
      <c r="HS400" s="99"/>
      <c r="HT400" s="98"/>
      <c r="HU400" s="99"/>
      <c r="HV400" s="99"/>
      <c r="HW400" s="99"/>
      <c r="HX400" s="99"/>
      <c r="HY400" s="98"/>
      <c r="HZ400" s="99"/>
      <c r="IA400" s="503"/>
      <c r="IB400" s="502"/>
      <c r="IC400" s="99"/>
      <c r="ID400" s="99"/>
      <c r="IE400" s="99"/>
      <c r="IF400" s="99"/>
      <c r="IG400" s="99"/>
      <c r="IH400" s="99"/>
      <c r="II400" s="99"/>
      <c r="IJ400" s="99"/>
      <c r="IK400" s="503"/>
      <c r="IL400" s="502"/>
      <c r="IM400" s="99"/>
      <c r="IN400" s="99"/>
      <c r="IO400" s="99"/>
      <c r="IP400" s="99"/>
      <c r="IQ400" s="99"/>
      <c r="IR400" s="99"/>
      <c r="IS400" s="503"/>
      <c r="IT400" s="99"/>
      <c r="IU400" s="99"/>
      <c r="IV400" s="502"/>
      <c r="IW400" s="99"/>
      <c r="IX400" s="99"/>
      <c r="IY400" s="98"/>
      <c r="IZ400" s="99"/>
      <c r="JA400" s="99"/>
      <c r="JB400" s="98"/>
      <c r="JC400" s="99"/>
      <c r="JD400" s="99"/>
      <c r="JE400" s="99"/>
      <c r="JF400" s="98"/>
      <c r="JG400" s="99"/>
      <c r="JH400" s="502"/>
      <c r="JI400" s="99"/>
      <c r="JJ400" s="99"/>
      <c r="JK400" s="99"/>
      <c r="JL400" s="99"/>
      <c r="JM400" s="502"/>
      <c r="JN400" s="99"/>
      <c r="JO400" s="507"/>
      <c r="JP400" s="503"/>
      <c r="JQ400" s="502"/>
    </row>
    <row r="401" spans="23:277" ht="16" hidden="1">
      <c r="W401" s="503"/>
      <c r="X401" s="502"/>
      <c r="Y401" s="99"/>
      <c r="Z401" s="502"/>
      <c r="AA401" s="99"/>
      <c r="AB401" s="502"/>
      <c r="AC401" s="99"/>
      <c r="AD401" s="504"/>
      <c r="AE401" s="99"/>
      <c r="AF401" s="99"/>
      <c r="AG401" s="99"/>
      <c r="AH401" s="99"/>
      <c r="AI401" s="505"/>
      <c r="AJ401" s="99"/>
      <c r="AK401" s="98"/>
      <c r="AL401" s="99"/>
      <c r="AM401" s="645"/>
      <c r="AN401" s="99"/>
      <c r="AO401" s="99"/>
      <c r="AP401" s="99"/>
      <c r="AQ401" s="99"/>
      <c r="AR401" s="99"/>
      <c r="AS401" s="99"/>
      <c r="AT401" s="99"/>
      <c r="AU401" s="99"/>
      <c r="AV401" s="99"/>
      <c r="AW401" s="99"/>
      <c r="AX401" s="99"/>
      <c r="AY401" s="98"/>
      <c r="AZ401" s="99"/>
      <c r="BA401" s="98"/>
      <c r="BB401" s="99"/>
      <c r="BC401" s="502"/>
      <c r="BD401" s="99"/>
      <c r="BE401" s="99"/>
      <c r="BF401" s="502"/>
      <c r="BG401" s="99"/>
      <c r="BH401" s="99"/>
      <c r="BI401" s="99"/>
      <c r="BJ401" s="99"/>
      <c r="BK401" s="634"/>
      <c r="BL401" s="99"/>
      <c r="BM401" s="99"/>
      <c r="BN401" s="502"/>
      <c r="BO401" s="99"/>
      <c r="BP401" s="99"/>
      <c r="BQ401" s="99"/>
      <c r="BR401" s="502"/>
      <c r="BS401" s="99"/>
      <c r="BT401" s="99"/>
      <c r="BU401" s="502"/>
      <c r="BV401" s="99"/>
      <c r="BW401" s="502"/>
      <c r="BX401" s="99"/>
      <c r="BY401" s="99"/>
      <c r="BZ401" s="502"/>
      <c r="CA401" s="99"/>
      <c r="CB401" s="99"/>
      <c r="CC401" s="99"/>
      <c r="CD401" s="99"/>
      <c r="CE401" s="503"/>
      <c r="CF401" s="99"/>
      <c r="CG401" s="502"/>
      <c r="CH401" s="99"/>
      <c r="CI401" s="98"/>
      <c r="CJ401" s="99"/>
      <c r="CK401" s="99"/>
      <c r="CL401" s="98"/>
      <c r="CM401" s="99"/>
      <c r="CN401" s="99"/>
      <c r="CO401" s="99"/>
      <c r="CP401" s="98"/>
      <c r="CQ401" s="99"/>
      <c r="CR401" s="99"/>
      <c r="CS401" s="99"/>
      <c r="CT401" s="99"/>
      <c r="CU401" s="99"/>
      <c r="CV401" s="99"/>
      <c r="CW401" s="99"/>
      <c r="CX401" s="98"/>
      <c r="CY401" s="99"/>
      <c r="CZ401" s="99"/>
      <c r="DA401" s="99"/>
      <c r="DB401" s="99"/>
      <c r="DC401" s="502"/>
      <c r="DD401" s="99"/>
      <c r="DE401" s="99"/>
      <c r="DF401" s="99"/>
      <c r="DG401" s="99"/>
      <c r="DH401" s="99"/>
      <c r="DI401" s="99"/>
      <c r="DJ401" s="99"/>
      <c r="DK401" s="99"/>
      <c r="DL401" s="99"/>
      <c r="DM401" s="99"/>
      <c r="DN401" s="99"/>
      <c r="DO401" s="502"/>
      <c r="DP401" s="99"/>
      <c r="DQ401" s="99"/>
      <c r="DR401" s="99"/>
      <c r="DS401" s="502"/>
      <c r="DT401" s="99"/>
      <c r="DU401" s="99"/>
      <c r="DV401" s="99"/>
      <c r="DW401" s="99"/>
      <c r="DX401" s="99"/>
      <c r="DY401" s="99"/>
      <c r="DZ401" s="99"/>
      <c r="EA401" s="506"/>
      <c r="EB401" s="99"/>
      <c r="EC401" s="502"/>
      <c r="ED401" s="98"/>
      <c r="EE401" s="99"/>
      <c r="EF401" s="99"/>
      <c r="EG401" s="99"/>
      <c r="EH401" s="99"/>
      <c r="EI401" s="98"/>
      <c r="EJ401" s="99"/>
      <c r="EK401" s="98"/>
      <c r="EL401" s="99"/>
      <c r="EM401" s="99"/>
      <c r="EN401" s="98"/>
      <c r="EO401" s="99"/>
      <c r="EP401" s="193"/>
      <c r="EQ401" s="99"/>
      <c r="ER401" s="99"/>
      <c r="ES401" s="99"/>
      <c r="ET401" s="99"/>
      <c r="EU401" s="99"/>
      <c r="EV401" s="99"/>
      <c r="EW401" s="502"/>
      <c r="EX401" s="98"/>
      <c r="EY401" s="99"/>
      <c r="EZ401" s="99"/>
      <c r="FA401" s="98"/>
      <c r="FB401" s="99"/>
      <c r="FC401" s="99"/>
      <c r="FD401" s="99"/>
      <c r="FE401" s="98"/>
      <c r="FF401" s="99"/>
      <c r="FG401" s="98"/>
      <c r="FH401" s="99"/>
      <c r="FI401" s="99"/>
      <c r="FJ401" s="98"/>
      <c r="FK401" s="99"/>
      <c r="FL401" s="99"/>
      <c r="FM401" s="99"/>
      <c r="FN401" s="506"/>
      <c r="FO401" s="99"/>
      <c r="FP401" s="502"/>
      <c r="FQ401" s="99"/>
      <c r="FR401" s="98"/>
      <c r="FS401" s="99"/>
      <c r="FT401" s="98"/>
      <c r="FU401" s="99"/>
      <c r="FV401" s="99"/>
      <c r="FW401" s="99"/>
      <c r="FX401" s="99"/>
      <c r="FY401" s="99"/>
      <c r="FZ401" s="98"/>
      <c r="GA401" s="99"/>
      <c r="GB401" s="502"/>
      <c r="GC401" s="99"/>
      <c r="GD401" s="99"/>
      <c r="GE401" s="99"/>
      <c r="GF401" s="502"/>
      <c r="GG401" s="99"/>
      <c r="GH401" s="503"/>
      <c r="GI401" s="99"/>
      <c r="GJ401" s="502"/>
      <c r="GK401" s="99"/>
      <c r="GL401" s="99"/>
      <c r="GM401" s="502"/>
      <c r="GN401" s="99"/>
      <c r="GO401" s="99"/>
      <c r="GP401" s="99"/>
      <c r="GQ401" s="99"/>
      <c r="GR401" s="99"/>
      <c r="GS401" s="503"/>
      <c r="GT401" s="99"/>
      <c r="GU401" s="502"/>
      <c r="GV401" s="98"/>
      <c r="GW401" s="99"/>
      <c r="GX401" s="99"/>
      <c r="GY401" s="98"/>
      <c r="GZ401" s="99"/>
      <c r="HA401" s="99"/>
      <c r="HB401" s="99"/>
      <c r="HC401" s="99"/>
      <c r="HD401" s="99"/>
      <c r="HE401" s="99"/>
      <c r="HF401" s="99"/>
      <c r="HG401" s="99"/>
      <c r="HH401" s="502"/>
      <c r="HI401" s="99"/>
      <c r="HJ401" s="99"/>
      <c r="HK401" s="99"/>
      <c r="HL401" s="99"/>
      <c r="HM401" s="99"/>
      <c r="HN401" s="99"/>
      <c r="HO401" s="502"/>
      <c r="HP401" s="98"/>
      <c r="HQ401" s="99"/>
      <c r="HR401" s="99"/>
      <c r="HS401" s="99"/>
      <c r="HT401" s="98"/>
      <c r="HU401" s="99"/>
      <c r="HV401" s="99"/>
      <c r="HW401" s="99"/>
      <c r="HX401" s="99"/>
      <c r="HY401" s="98"/>
      <c r="HZ401" s="99"/>
      <c r="IA401" s="503"/>
      <c r="IB401" s="502"/>
      <c r="IC401" s="99"/>
      <c r="ID401" s="99"/>
      <c r="IE401" s="99"/>
      <c r="IF401" s="99"/>
      <c r="IG401" s="99"/>
      <c r="IH401" s="99"/>
      <c r="II401" s="99"/>
      <c r="IJ401" s="99"/>
      <c r="IK401" s="503"/>
      <c r="IL401" s="502"/>
      <c r="IM401" s="99"/>
      <c r="IN401" s="99"/>
      <c r="IO401" s="99"/>
      <c r="IP401" s="99"/>
      <c r="IQ401" s="99"/>
      <c r="IR401" s="99"/>
      <c r="IS401" s="503"/>
      <c r="IT401" s="99"/>
      <c r="IU401" s="99"/>
      <c r="IV401" s="502"/>
      <c r="IW401" s="99"/>
      <c r="IX401" s="99"/>
      <c r="IY401" s="98"/>
      <c r="IZ401" s="99"/>
      <c r="JA401" s="99"/>
      <c r="JB401" s="98"/>
      <c r="JC401" s="99"/>
      <c r="JD401" s="99"/>
      <c r="JE401" s="99"/>
      <c r="JF401" s="98"/>
      <c r="JG401" s="99"/>
      <c r="JH401" s="502"/>
      <c r="JI401" s="99"/>
      <c r="JJ401" s="99"/>
      <c r="JK401" s="99"/>
      <c r="JL401" s="99"/>
      <c r="JM401" s="502"/>
      <c r="JN401" s="99"/>
      <c r="JO401" s="507"/>
      <c r="JP401" s="503"/>
      <c r="JQ401" s="502"/>
    </row>
    <row r="402" spans="23:277" ht="16" hidden="1">
      <c r="W402" s="503"/>
      <c r="X402" s="502"/>
      <c r="Y402" s="99"/>
      <c r="Z402" s="502"/>
      <c r="AA402" s="99"/>
      <c r="AB402" s="502"/>
      <c r="AC402" s="99"/>
      <c r="AD402" s="504"/>
      <c r="AE402" s="99"/>
      <c r="AF402" s="99"/>
      <c r="AG402" s="99"/>
      <c r="AH402" s="99"/>
      <c r="AI402" s="505"/>
      <c r="AJ402" s="99"/>
      <c r="AK402" s="98"/>
      <c r="AL402" s="99"/>
      <c r="AM402" s="645"/>
      <c r="AN402" s="99"/>
      <c r="AO402" s="99"/>
      <c r="AP402" s="99"/>
      <c r="AQ402" s="99"/>
      <c r="AR402" s="99"/>
      <c r="AS402" s="99"/>
      <c r="AT402" s="99"/>
      <c r="AU402" s="99"/>
      <c r="AV402" s="99"/>
      <c r="AW402" s="99"/>
      <c r="AX402" s="99"/>
      <c r="AY402" s="98"/>
      <c r="AZ402" s="99"/>
      <c r="BA402" s="98"/>
      <c r="BB402" s="99"/>
      <c r="BC402" s="502"/>
      <c r="BD402" s="99"/>
      <c r="BE402" s="99"/>
      <c r="BF402" s="502"/>
      <c r="BG402" s="99"/>
      <c r="BH402" s="99"/>
      <c r="BI402" s="99"/>
      <c r="BJ402" s="99"/>
      <c r="BK402" s="634"/>
      <c r="BL402" s="99"/>
      <c r="BM402" s="99"/>
      <c r="BN402" s="502"/>
      <c r="BO402" s="99"/>
      <c r="BP402" s="99"/>
      <c r="BQ402" s="99"/>
      <c r="BR402" s="502"/>
      <c r="BS402" s="99"/>
      <c r="BT402" s="99"/>
      <c r="BU402" s="502"/>
      <c r="BV402" s="99"/>
      <c r="BW402" s="502"/>
      <c r="BX402" s="99"/>
      <c r="BY402" s="99"/>
      <c r="BZ402" s="502"/>
      <c r="CA402" s="99"/>
      <c r="CB402" s="99"/>
      <c r="CC402" s="99"/>
      <c r="CD402" s="99"/>
      <c r="CE402" s="503"/>
      <c r="CF402" s="99"/>
      <c r="CG402" s="502"/>
      <c r="CH402" s="99"/>
      <c r="CI402" s="98"/>
      <c r="CJ402" s="99"/>
      <c r="CK402" s="99"/>
      <c r="CL402" s="98"/>
      <c r="CM402" s="99"/>
      <c r="CN402" s="99"/>
      <c r="CO402" s="99"/>
      <c r="CP402" s="98"/>
      <c r="CQ402" s="99"/>
      <c r="CR402" s="99"/>
      <c r="CS402" s="99"/>
      <c r="CT402" s="99"/>
      <c r="CU402" s="99"/>
      <c r="CV402" s="99"/>
      <c r="CW402" s="99"/>
      <c r="CX402" s="98"/>
      <c r="CY402" s="99"/>
      <c r="CZ402" s="99"/>
      <c r="DA402" s="99"/>
      <c r="DB402" s="99"/>
      <c r="DC402" s="502"/>
      <c r="DD402" s="99"/>
      <c r="DE402" s="99"/>
      <c r="DF402" s="99"/>
      <c r="DG402" s="99"/>
      <c r="DH402" s="99"/>
      <c r="DI402" s="99"/>
      <c r="DJ402" s="99"/>
      <c r="DK402" s="99"/>
      <c r="DL402" s="99"/>
      <c r="DM402" s="99"/>
      <c r="DN402" s="99"/>
      <c r="DO402" s="502"/>
      <c r="DP402" s="99"/>
      <c r="DQ402" s="99"/>
      <c r="DR402" s="99"/>
      <c r="DS402" s="502"/>
      <c r="DT402" s="99"/>
      <c r="DU402" s="99"/>
      <c r="DV402" s="99"/>
      <c r="DW402" s="99"/>
      <c r="DX402" s="99"/>
      <c r="DY402" s="99"/>
      <c r="DZ402" s="99"/>
      <c r="EA402" s="506"/>
      <c r="EB402" s="99"/>
      <c r="EC402" s="502"/>
      <c r="ED402" s="98"/>
      <c r="EE402" s="99"/>
      <c r="EF402" s="99"/>
      <c r="EG402" s="99"/>
      <c r="EH402" s="99"/>
      <c r="EI402" s="98"/>
      <c r="EJ402" s="99"/>
      <c r="EK402" s="98"/>
      <c r="EL402" s="99"/>
      <c r="EM402" s="99"/>
      <c r="EN402" s="98"/>
      <c r="EO402" s="99"/>
      <c r="EP402" s="193"/>
      <c r="EQ402" s="99"/>
      <c r="ER402" s="99"/>
      <c r="ES402" s="99"/>
      <c r="ET402" s="99"/>
      <c r="EU402" s="99"/>
      <c r="EV402" s="99"/>
      <c r="EW402" s="502"/>
      <c r="EX402" s="98"/>
      <c r="EY402" s="99"/>
      <c r="EZ402" s="99"/>
      <c r="FA402" s="98"/>
      <c r="FB402" s="99"/>
      <c r="FC402" s="99"/>
      <c r="FD402" s="99"/>
      <c r="FE402" s="98"/>
      <c r="FF402" s="99"/>
      <c r="FG402" s="98"/>
      <c r="FH402" s="99"/>
      <c r="FI402" s="99"/>
      <c r="FJ402" s="98"/>
      <c r="FK402" s="99"/>
      <c r="FL402" s="99"/>
      <c r="FM402" s="99"/>
      <c r="FN402" s="506"/>
      <c r="FO402" s="99"/>
      <c r="FP402" s="502"/>
      <c r="FQ402" s="99"/>
      <c r="FR402" s="98"/>
      <c r="FS402" s="99"/>
      <c r="FT402" s="98"/>
      <c r="FU402" s="99"/>
      <c r="FV402" s="99"/>
      <c r="FW402" s="99"/>
      <c r="FX402" s="99"/>
      <c r="FY402" s="99"/>
      <c r="FZ402" s="98"/>
      <c r="GA402" s="99"/>
      <c r="GB402" s="502"/>
      <c r="GC402" s="99"/>
      <c r="GD402" s="99"/>
      <c r="GE402" s="99"/>
      <c r="GF402" s="502"/>
      <c r="GG402" s="99"/>
      <c r="GH402" s="503"/>
      <c r="GI402" s="99"/>
      <c r="GJ402" s="502"/>
      <c r="GK402" s="99"/>
      <c r="GL402" s="99"/>
      <c r="GM402" s="502"/>
      <c r="GN402" s="99"/>
      <c r="GO402" s="99"/>
      <c r="GP402" s="99"/>
      <c r="GQ402" s="99"/>
      <c r="GR402" s="99"/>
      <c r="GS402" s="503"/>
      <c r="GT402" s="99"/>
      <c r="GU402" s="502"/>
      <c r="GV402" s="98"/>
      <c r="GW402" s="99"/>
      <c r="GX402" s="99"/>
      <c r="GY402" s="98"/>
      <c r="GZ402" s="99"/>
      <c r="HA402" s="99"/>
      <c r="HB402" s="99"/>
      <c r="HC402" s="99"/>
      <c r="HD402" s="99"/>
      <c r="HE402" s="99"/>
      <c r="HF402" s="99"/>
      <c r="HG402" s="99"/>
      <c r="HH402" s="502"/>
      <c r="HI402" s="99"/>
      <c r="HJ402" s="99"/>
      <c r="HK402" s="99"/>
      <c r="HL402" s="99"/>
      <c r="HM402" s="99"/>
      <c r="HN402" s="99"/>
      <c r="HO402" s="502"/>
      <c r="HP402" s="98"/>
      <c r="HQ402" s="99"/>
      <c r="HR402" s="99"/>
      <c r="HS402" s="99"/>
      <c r="HT402" s="98"/>
      <c r="HU402" s="99"/>
      <c r="HV402" s="99"/>
      <c r="HW402" s="99"/>
      <c r="HX402" s="99"/>
      <c r="HY402" s="98"/>
      <c r="HZ402" s="99"/>
      <c r="IA402" s="503"/>
      <c r="IB402" s="502"/>
      <c r="IC402" s="99"/>
      <c r="ID402" s="99"/>
      <c r="IE402" s="99"/>
      <c r="IF402" s="99"/>
      <c r="IG402" s="99"/>
      <c r="IH402" s="99"/>
      <c r="II402" s="99"/>
      <c r="IJ402" s="99"/>
      <c r="IK402" s="503"/>
      <c r="IL402" s="502"/>
      <c r="IM402" s="99"/>
      <c r="IN402" s="99"/>
      <c r="IO402" s="99"/>
      <c r="IP402" s="99"/>
      <c r="IQ402" s="99"/>
      <c r="IR402" s="99"/>
      <c r="IS402" s="503"/>
      <c r="IT402" s="99"/>
      <c r="IU402" s="99"/>
      <c r="IV402" s="502"/>
      <c r="IW402" s="99"/>
      <c r="IX402" s="99"/>
      <c r="IY402" s="98"/>
      <c r="IZ402" s="99"/>
      <c r="JA402" s="99"/>
      <c r="JB402" s="98"/>
      <c r="JC402" s="99"/>
      <c r="JD402" s="99"/>
      <c r="JE402" s="99"/>
      <c r="JF402" s="98"/>
      <c r="JG402" s="99"/>
      <c r="JH402" s="502"/>
      <c r="JI402" s="99"/>
      <c r="JJ402" s="99"/>
      <c r="JK402" s="99"/>
      <c r="JL402" s="99"/>
      <c r="JM402" s="502"/>
      <c r="JN402" s="99"/>
      <c r="JO402" s="507"/>
      <c r="JP402" s="503"/>
      <c r="JQ402" s="502"/>
    </row>
    <row r="403" spans="23:277" ht="16" hidden="1">
      <c r="W403" s="503"/>
      <c r="X403" s="502"/>
      <c r="Y403" s="99"/>
      <c r="Z403" s="502"/>
      <c r="AA403" s="99"/>
      <c r="AB403" s="502"/>
      <c r="AC403" s="99"/>
      <c r="AD403" s="504"/>
      <c r="AE403" s="99"/>
      <c r="AF403" s="99"/>
      <c r="AG403" s="99"/>
      <c r="AH403" s="99"/>
      <c r="AI403" s="505"/>
      <c r="AJ403" s="99"/>
      <c r="AK403" s="98"/>
      <c r="AL403" s="99"/>
      <c r="AM403" s="645"/>
      <c r="AN403" s="99"/>
      <c r="AO403" s="99"/>
      <c r="AP403" s="99"/>
      <c r="AQ403" s="99"/>
      <c r="AR403" s="99"/>
      <c r="AS403" s="99"/>
      <c r="AT403" s="99"/>
      <c r="AU403" s="99"/>
      <c r="AV403" s="99"/>
      <c r="AW403" s="99"/>
      <c r="AX403" s="99"/>
      <c r="AY403" s="98"/>
      <c r="AZ403" s="99"/>
      <c r="BA403" s="98"/>
      <c r="BB403" s="99"/>
      <c r="BC403" s="502"/>
      <c r="BD403" s="99"/>
      <c r="BE403" s="99"/>
      <c r="BF403" s="502"/>
      <c r="BG403" s="99"/>
      <c r="BH403" s="99"/>
      <c r="BI403" s="99"/>
      <c r="BJ403" s="99"/>
      <c r="BK403" s="634"/>
      <c r="BL403" s="99"/>
      <c r="BM403" s="99"/>
      <c r="BN403" s="502"/>
      <c r="BO403" s="99"/>
      <c r="BP403" s="99"/>
      <c r="BQ403" s="99"/>
      <c r="BR403" s="502"/>
      <c r="BS403" s="99"/>
      <c r="BT403" s="99"/>
      <c r="BU403" s="502"/>
      <c r="BV403" s="99"/>
      <c r="BW403" s="502"/>
      <c r="BX403" s="99"/>
      <c r="BY403" s="99"/>
      <c r="BZ403" s="502"/>
      <c r="CA403" s="99"/>
      <c r="CB403" s="99"/>
      <c r="CC403" s="99"/>
      <c r="CD403" s="99"/>
      <c r="CE403" s="503"/>
      <c r="CF403" s="99"/>
      <c r="CG403" s="502"/>
      <c r="CH403" s="99"/>
      <c r="CI403" s="98"/>
      <c r="CJ403" s="99"/>
      <c r="CK403" s="99"/>
      <c r="CL403" s="98"/>
      <c r="CM403" s="99"/>
      <c r="CN403" s="99"/>
      <c r="CO403" s="99"/>
      <c r="CP403" s="98"/>
      <c r="CQ403" s="99"/>
      <c r="CR403" s="99"/>
      <c r="CS403" s="99"/>
      <c r="CT403" s="99"/>
      <c r="CU403" s="99"/>
      <c r="CV403" s="99"/>
      <c r="CW403" s="99"/>
      <c r="CX403" s="98"/>
      <c r="CY403" s="99"/>
      <c r="CZ403" s="99"/>
      <c r="DA403" s="99"/>
      <c r="DB403" s="99"/>
      <c r="DC403" s="502"/>
      <c r="DD403" s="99"/>
      <c r="DE403" s="99"/>
      <c r="DF403" s="99"/>
      <c r="DG403" s="99"/>
      <c r="DH403" s="99"/>
      <c r="DI403" s="99"/>
      <c r="DJ403" s="99"/>
      <c r="DK403" s="99"/>
      <c r="DL403" s="99"/>
      <c r="DM403" s="99"/>
      <c r="DN403" s="99"/>
      <c r="DO403" s="502"/>
      <c r="DP403" s="99"/>
      <c r="DQ403" s="99"/>
      <c r="DR403" s="99"/>
      <c r="DS403" s="502"/>
      <c r="DT403" s="99"/>
      <c r="DU403" s="99"/>
      <c r="DV403" s="99"/>
      <c r="DW403" s="99"/>
      <c r="DX403" s="99"/>
      <c r="DY403" s="99"/>
      <c r="DZ403" s="99"/>
      <c r="EA403" s="506"/>
      <c r="EB403" s="99"/>
      <c r="EC403" s="502"/>
      <c r="ED403" s="98"/>
      <c r="EE403" s="99"/>
      <c r="EF403" s="99"/>
      <c r="EG403" s="99"/>
      <c r="EH403" s="99"/>
      <c r="EI403" s="98"/>
      <c r="EJ403" s="99"/>
      <c r="EK403" s="98"/>
      <c r="EL403" s="99"/>
      <c r="EM403" s="99"/>
      <c r="EN403" s="98"/>
      <c r="EO403" s="99"/>
      <c r="EP403" s="193"/>
      <c r="EQ403" s="99"/>
      <c r="ER403" s="99"/>
      <c r="ES403" s="99"/>
      <c r="ET403" s="99"/>
      <c r="EU403" s="99"/>
      <c r="EV403" s="99"/>
      <c r="EW403" s="502"/>
      <c r="EX403" s="98"/>
      <c r="EY403" s="99"/>
      <c r="EZ403" s="99"/>
      <c r="FA403" s="98"/>
      <c r="FB403" s="99"/>
      <c r="FC403" s="99"/>
      <c r="FD403" s="99"/>
      <c r="FE403" s="98"/>
      <c r="FF403" s="99"/>
      <c r="FG403" s="98"/>
      <c r="FH403" s="99"/>
      <c r="FI403" s="99"/>
      <c r="FJ403" s="98"/>
      <c r="FK403" s="99"/>
      <c r="FL403" s="99"/>
      <c r="FM403" s="99"/>
      <c r="FN403" s="506"/>
      <c r="FO403" s="99"/>
      <c r="FP403" s="502"/>
      <c r="FQ403" s="99"/>
      <c r="FR403" s="98"/>
      <c r="FS403" s="99"/>
      <c r="FT403" s="98"/>
      <c r="FU403" s="99"/>
      <c r="FV403" s="99"/>
      <c r="FW403" s="99"/>
      <c r="FX403" s="99"/>
      <c r="FY403" s="99"/>
      <c r="FZ403" s="98"/>
      <c r="GA403" s="99"/>
      <c r="GB403" s="502"/>
      <c r="GC403" s="99"/>
      <c r="GD403" s="99"/>
      <c r="GE403" s="99"/>
      <c r="GF403" s="502"/>
      <c r="GG403" s="99"/>
      <c r="GH403" s="503"/>
      <c r="GI403" s="99"/>
      <c r="GJ403" s="502"/>
      <c r="GK403" s="99"/>
      <c r="GL403" s="99"/>
      <c r="GM403" s="502"/>
      <c r="GN403" s="99"/>
      <c r="GO403" s="99"/>
      <c r="GP403" s="99"/>
      <c r="GQ403" s="99"/>
      <c r="GR403" s="99"/>
      <c r="GS403" s="503"/>
      <c r="GT403" s="99"/>
      <c r="GU403" s="502"/>
      <c r="GV403" s="98"/>
      <c r="GW403" s="99"/>
      <c r="GX403" s="99"/>
      <c r="GY403" s="98"/>
      <c r="GZ403" s="99"/>
      <c r="HA403" s="99"/>
      <c r="HB403" s="99"/>
      <c r="HC403" s="99"/>
      <c r="HD403" s="99"/>
      <c r="HE403" s="99"/>
      <c r="HF403" s="99"/>
      <c r="HG403" s="99"/>
      <c r="HH403" s="502"/>
      <c r="HI403" s="99"/>
      <c r="HJ403" s="99"/>
      <c r="HK403" s="99"/>
      <c r="HL403" s="99"/>
      <c r="HM403" s="99"/>
      <c r="HN403" s="99"/>
      <c r="HO403" s="502"/>
      <c r="HP403" s="98"/>
      <c r="HQ403" s="99"/>
      <c r="HR403" s="99"/>
      <c r="HS403" s="99"/>
      <c r="HT403" s="98"/>
      <c r="HU403" s="99"/>
      <c r="HV403" s="99"/>
      <c r="HW403" s="99"/>
      <c r="HX403" s="99"/>
      <c r="HY403" s="98"/>
      <c r="HZ403" s="99"/>
      <c r="IA403" s="503"/>
      <c r="IB403" s="502"/>
      <c r="IC403" s="99"/>
      <c r="ID403" s="99"/>
      <c r="IE403" s="99"/>
      <c r="IF403" s="99"/>
      <c r="IG403" s="99"/>
      <c r="IH403" s="99"/>
      <c r="II403" s="99"/>
      <c r="IJ403" s="99"/>
      <c r="IK403" s="503"/>
      <c r="IL403" s="502"/>
      <c r="IM403" s="99"/>
      <c r="IN403" s="99"/>
      <c r="IO403" s="99"/>
      <c r="IP403" s="99"/>
      <c r="IQ403" s="99"/>
      <c r="IR403" s="99"/>
      <c r="IS403" s="503"/>
      <c r="IT403" s="99"/>
      <c r="IU403" s="99"/>
      <c r="IV403" s="502"/>
      <c r="IW403" s="99"/>
      <c r="IX403" s="99"/>
      <c r="IY403" s="98"/>
      <c r="IZ403" s="99"/>
      <c r="JA403" s="99"/>
      <c r="JB403" s="98"/>
      <c r="JC403" s="99"/>
      <c r="JD403" s="99"/>
      <c r="JE403" s="99"/>
      <c r="JF403" s="98"/>
      <c r="JG403" s="99"/>
      <c r="JH403" s="502"/>
      <c r="JI403" s="99"/>
      <c r="JJ403" s="99"/>
      <c r="JK403" s="99"/>
      <c r="JL403" s="99"/>
      <c r="JM403" s="502"/>
      <c r="JN403" s="99"/>
      <c r="JO403" s="507"/>
      <c r="JP403" s="503"/>
      <c r="JQ403" s="502"/>
    </row>
    <row r="404" spans="23:277" ht="16" hidden="1">
      <c r="W404" s="503"/>
      <c r="X404" s="502"/>
      <c r="Y404" s="99"/>
      <c r="Z404" s="502"/>
      <c r="AA404" s="99"/>
      <c r="AB404" s="502"/>
      <c r="AC404" s="99"/>
      <c r="AD404" s="504"/>
      <c r="AE404" s="99"/>
      <c r="AF404" s="99"/>
      <c r="AG404" s="99"/>
      <c r="AH404" s="99"/>
      <c r="AI404" s="505"/>
      <c r="AJ404" s="99"/>
      <c r="AK404" s="98"/>
      <c r="AL404" s="99"/>
      <c r="AM404" s="645"/>
      <c r="AN404" s="99"/>
      <c r="AO404" s="99"/>
      <c r="AP404" s="99"/>
      <c r="AQ404" s="99"/>
      <c r="AR404" s="99"/>
      <c r="AS404" s="99"/>
      <c r="AT404" s="99"/>
      <c r="AU404" s="99"/>
      <c r="AV404" s="99"/>
      <c r="AW404" s="99"/>
      <c r="AX404" s="99"/>
      <c r="AY404" s="98"/>
      <c r="AZ404" s="99"/>
      <c r="BA404" s="98"/>
      <c r="BB404" s="99"/>
      <c r="BC404" s="502"/>
      <c r="BD404" s="99"/>
      <c r="BE404" s="99"/>
      <c r="BF404" s="502"/>
      <c r="BG404" s="99"/>
      <c r="BH404" s="99"/>
      <c r="BI404" s="99"/>
      <c r="BJ404" s="99"/>
      <c r="BK404" s="634"/>
      <c r="BL404" s="99"/>
      <c r="BM404" s="99"/>
      <c r="BN404" s="502"/>
      <c r="BO404" s="99"/>
      <c r="BP404" s="99"/>
      <c r="BQ404" s="99"/>
      <c r="BR404" s="502"/>
      <c r="BS404" s="99"/>
      <c r="BT404" s="99"/>
      <c r="BU404" s="502"/>
      <c r="BV404" s="99"/>
      <c r="BW404" s="502"/>
      <c r="BX404" s="99"/>
      <c r="BY404" s="99"/>
      <c r="BZ404" s="502"/>
      <c r="CA404" s="99"/>
      <c r="CB404" s="99"/>
      <c r="CC404" s="99"/>
      <c r="CD404" s="99"/>
      <c r="CE404" s="503"/>
      <c r="CF404" s="99"/>
      <c r="CG404" s="502"/>
      <c r="CH404" s="99"/>
      <c r="CI404" s="98"/>
      <c r="CJ404" s="99"/>
      <c r="CK404" s="99"/>
      <c r="CL404" s="98"/>
      <c r="CM404" s="99"/>
      <c r="CN404" s="99"/>
      <c r="CO404" s="99"/>
      <c r="CP404" s="98"/>
      <c r="CQ404" s="99"/>
      <c r="CR404" s="99"/>
      <c r="CS404" s="99"/>
      <c r="CT404" s="99"/>
      <c r="CU404" s="99"/>
      <c r="CV404" s="99"/>
      <c r="CW404" s="99"/>
      <c r="CX404" s="98"/>
      <c r="CY404" s="99"/>
      <c r="CZ404" s="99"/>
      <c r="DA404" s="99"/>
      <c r="DB404" s="99"/>
      <c r="DC404" s="502"/>
      <c r="DD404" s="99"/>
      <c r="DE404" s="99"/>
      <c r="DF404" s="99"/>
      <c r="DG404" s="99"/>
      <c r="DH404" s="99"/>
      <c r="DI404" s="99"/>
      <c r="DJ404" s="99"/>
      <c r="DK404" s="99"/>
      <c r="DL404" s="99"/>
      <c r="DM404" s="99"/>
      <c r="DN404" s="99"/>
      <c r="DO404" s="502"/>
      <c r="DP404" s="99"/>
      <c r="DQ404" s="99"/>
      <c r="DR404" s="99"/>
      <c r="DS404" s="502"/>
      <c r="DT404" s="99"/>
      <c r="DU404" s="99"/>
      <c r="DV404" s="99"/>
      <c r="DW404" s="99"/>
      <c r="DX404" s="99"/>
      <c r="DY404" s="99"/>
      <c r="DZ404" s="99"/>
      <c r="EA404" s="506"/>
      <c r="EB404" s="99"/>
      <c r="EC404" s="502"/>
      <c r="ED404" s="98"/>
      <c r="EE404" s="99"/>
      <c r="EF404" s="99"/>
      <c r="EG404" s="99"/>
      <c r="EH404" s="99"/>
      <c r="EI404" s="98"/>
      <c r="EJ404" s="99"/>
      <c r="EK404" s="98"/>
      <c r="EL404" s="99"/>
      <c r="EM404" s="99"/>
      <c r="EN404" s="98"/>
      <c r="EO404" s="99"/>
      <c r="EP404" s="193"/>
      <c r="EQ404" s="99"/>
      <c r="ER404" s="99"/>
      <c r="ES404" s="99"/>
      <c r="ET404" s="99"/>
      <c r="EU404" s="99"/>
      <c r="EV404" s="99"/>
      <c r="EW404" s="502"/>
      <c r="EX404" s="98"/>
      <c r="EY404" s="99"/>
      <c r="EZ404" s="99"/>
      <c r="FA404" s="98"/>
      <c r="FB404" s="99"/>
      <c r="FC404" s="99"/>
      <c r="FD404" s="99"/>
      <c r="FE404" s="98"/>
      <c r="FF404" s="99"/>
      <c r="FG404" s="98"/>
      <c r="FH404" s="99"/>
      <c r="FI404" s="99"/>
      <c r="FJ404" s="98"/>
      <c r="FK404" s="99"/>
      <c r="FL404" s="99"/>
      <c r="FM404" s="99"/>
      <c r="FN404" s="506"/>
      <c r="FO404" s="99"/>
      <c r="FP404" s="502"/>
      <c r="FQ404" s="99"/>
      <c r="FR404" s="98"/>
      <c r="FS404" s="99"/>
      <c r="FT404" s="98"/>
      <c r="FU404" s="99"/>
      <c r="FV404" s="99"/>
      <c r="FW404" s="99"/>
      <c r="FX404" s="99"/>
      <c r="FY404" s="99"/>
      <c r="FZ404" s="98"/>
      <c r="GA404" s="99"/>
      <c r="GB404" s="502"/>
      <c r="GC404" s="99"/>
      <c r="GD404" s="99"/>
      <c r="GE404" s="99"/>
      <c r="GF404" s="502"/>
      <c r="GG404" s="99"/>
      <c r="GH404" s="503"/>
      <c r="GI404" s="99"/>
      <c r="GJ404" s="502"/>
      <c r="GK404" s="99"/>
      <c r="GL404" s="99"/>
      <c r="GM404" s="502"/>
      <c r="GN404" s="99"/>
      <c r="GO404" s="99"/>
      <c r="GP404" s="99"/>
      <c r="GQ404" s="99"/>
      <c r="GR404" s="99"/>
      <c r="GS404" s="503"/>
      <c r="GT404" s="99"/>
      <c r="GU404" s="502"/>
      <c r="GV404" s="98"/>
      <c r="GW404" s="99"/>
      <c r="GX404" s="99"/>
      <c r="GY404" s="98"/>
      <c r="GZ404" s="99"/>
      <c r="HA404" s="99"/>
      <c r="HB404" s="99"/>
      <c r="HC404" s="99"/>
      <c r="HD404" s="99"/>
      <c r="HE404" s="99"/>
      <c r="HF404" s="99"/>
      <c r="HG404" s="99"/>
      <c r="HH404" s="502"/>
      <c r="HI404" s="99"/>
      <c r="HJ404" s="99"/>
      <c r="HK404" s="99"/>
      <c r="HL404" s="99"/>
      <c r="HM404" s="99"/>
      <c r="HN404" s="99"/>
      <c r="HO404" s="502"/>
      <c r="HP404" s="98"/>
      <c r="HQ404" s="99"/>
      <c r="HR404" s="99"/>
      <c r="HS404" s="99"/>
      <c r="HT404" s="98"/>
      <c r="HU404" s="99"/>
      <c r="HV404" s="99"/>
      <c r="HW404" s="99"/>
      <c r="HX404" s="99"/>
      <c r="HY404" s="98"/>
      <c r="HZ404" s="99"/>
      <c r="IA404" s="503"/>
      <c r="IB404" s="502"/>
      <c r="IC404" s="99"/>
      <c r="ID404" s="99"/>
      <c r="IE404" s="99"/>
      <c r="IF404" s="99"/>
      <c r="IG404" s="99"/>
      <c r="IH404" s="99"/>
      <c r="II404" s="99"/>
      <c r="IJ404" s="99"/>
      <c r="IK404" s="503"/>
      <c r="IL404" s="502"/>
      <c r="IM404" s="99"/>
      <c r="IN404" s="99"/>
      <c r="IO404" s="99"/>
      <c r="IP404" s="99"/>
      <c r="IQ404" s="99"/>
      <c r="IR404" s="99"/>
      <c r="IS404" s="503"/>
      <c r="IT404" s="99"/>
      <c r="IU404" s="99"/>
      <c r="IV404" s="502"/>
      <c r="IW404" s="99"/>
      <c r="IX404" s="99"/>
      <c r="IY404" s="98"/>
      <c r="IZ404" s="99"/>
      <c r="JA404" s="99"/>
      <c r="JB404" s="98"/>
      <c r="JC404" s="99"/>
      <c r="JD404" s="99"/>
      <c r="JE404" s="99"/>
      <c r="JF404" s="98"/>
      <c r="JG404" s="99"/>
      <c r="JH404" s="502"/>
      <c r="JI404" s="99"/>
      <c r="JJ404" s="99"/>
      <c r="JK404" s="99"/>
      <c r="JL404" s="99"/>
      <c r="JM404" s="502"/>
      <c r="JN404" s="99"/>
      <c r="JO404" s="507"/>
      <c r="JP404" s="503"/>
      <c r="JQ404" s="502"/>
    </row>
    <row r="405" spans="23:277" ht="16" hidden="1">
      <c r="W405" s="503"/>
      <c r="X405" s="502"/>
      <c r="Y405" s="99"/>
      <c r="Z405" s="502"/>
      <c r="AA405" s="99"/>
      <c r="AB405" s="502"/>
      <c r="AC405" s="99"/>
      <c r="AD405" s="504"/>
      <c r="AE405" s="99"/>
      <c r="AF405" s="99"/>
      <c r="AG405" s="99"/>
      <c r="AH405" s="99"/>
      <c r="AI405" s="505"/>
      <c r="AJ405" s="99"/>
      <c r="AK405" s="98"/>
      <c r="AL405" s="99"/>
      <c r="AM405" s="645"/>
      <c r="AN405" s="99"/>
      <c r="AO405" s="99"/>
      <c r="AP405" s="99"/>
      <c r="AQ405" s="99"/>
      <c r="AR405" s="99"/>
      <c r="AS405" s="99"/>
      <c r="AT405" s="99"/>
      <c r="AU405" s="99"/>
      <c r="AV405" s="99"/>
      <c r="AW405" s="99"/>
      <c r="AX405" s="99"/>
      <c r="AY405" s="98"/>
      <c r="AZ405" s="99"/>
      <c r="BA405" s="98"/>
      <c r="BB405" s="99"/>
      <c r="BC405" s="502"/>
      <c r="BD405" s="99"/>
      <c r="BE405" s="99"/>
      <c r="BF405" s="502"/>
      <c r="BG405" s="99"/>
      <c r="BH405" s="99"/>
      <c r="BI405" s="99"/>
      <c r="BJ405" s="99"/>
      <c r="BK405" s="634"/>
      <c r="BL405" s="99"/>
      <c r="BM405" s="99"/>
      <c r="BN405" s="502"/>
      <c r="BO405" s="99"/>
      <c r="BP405" s="99"/>
      <c r="BQ405" s="99"/>
      <c r="BR405" s="502"/>
      <c r="BS405" s="99"/>
      <c r="BT405" s="99"/>
      <c r="BU405" s="502"/>
      <c r="BV405" s="99"/>
      <c r="BW405" s="502"/>
      <c r="BX405" s="99"/>
      <c r="BY405" s="99"/>
      <c r="BZ405" s="502"/>
      <c r="CA405" s="99"/>
      <c r="CB405" s="99"/>
      <c r="CC405" s="99"/>
      <c r="CD405" s="99"/>
      <c r="CE405" s="503"/>
      <c r="CF405" s="99"/>
      <c r="CG405" s="502"/>
      <c r="CH405" s="99"/>
      <c r="CI405" s="98"/>
      <c r="CJ405" s="99"/>
      <c r="CK405" s="99"/>
      <c r="CL405" s="98"/>
      <c r="CM405" s="99"/>
      <c r="CN405" s="99"/>
      <c r="CO405" s="99"/>
      <c r="CP405" s="98"/>
      <c r="CQ405" s="99"/>
      <c r="CR405" s="99"/>
      <c r="CS405" s="99"/>
      <c r="CT405" s="99"/>
      <c r="CU405" s="99"/>
      <c r="CV405" s="99"/>
      <c r="CW405" s="99"/>
      <c r="CX405" s="98"/>
      <c r="CY405" s="99"/>
      <c r="CZ405" s="99"/>
      <c r="DA405" s="99"/>
      <c r="DB405" s="99"/>
      <c r="DC405" s="502"/>
      <c r="DD405" s="99"/>
      <c r="DE405" s="99"/>
      <c r="DF405" s="99"/>
      <c r="DG405" s="99"/>
      <c r="DH405" s="99"/>
      <c r="DI405" s="99"/>
      <c r="DJ405" s="99"/>
      <c r="DK405" s="99"/>
      <c r="DL405" s="99"/>
      <c r="DM405" s="99"/>
      <c r="DN405" s="99"/>
      <c r="DO405" s="502"/>
      <c r="DP405" s="99"/>
      <c r="DQ405" s="99"/>
      <c r="DR405" s="99"/>
      <c r="DS405" s="502"/>
      <c r="DT405" s="99"/>
      <c r="DU405" s="99"/>
      <c r="DV405" s="99"/>
      <c r="DW405" s="99"/>
      <c r="DX405" s="99"/>
      <c r="DY405" s="99"/>
      <c r="DZ405" s="99"/>
      <c r="EA405" s="506"/>
      <c r="EB405" s="99"/>
      <c r="EC405" s="502"/>
      <c r="ED405" s="98"/>
      <c r="EE405" s="99"/>
      <c r="EF405" s="99"/>
      <c r="EG405" s="99"/>
      <c r="EH405" s="99"/>
      <c r="EI405" s="98"/>
      <c r="EJ405" s="99"/>
      <c r="EK405" s="98"/>
      <c r="EL405" s="99"/>
      <c r="EM405" s="99"/>
      <c r="EN405" s="98"/>
      <c r="EO405" s="99"/>
      <c r="EP405" s="193"/>
      <c r="EQ405" s="99"/>
      <c r="ER405" s="99"/>
      <c r="ES405" s="99"/>
      <c r="ET405" s="99"/>
      <c r="EU405" s="99"/>
      <c r="EV405" s="99"/>
      <c r="EW405" s="502"/>
      <c r="EX405" s="98"/>
      <c r="EY405" s="99"/>
      <c r="EZ405" s="99"/>
      <c r="FA405" s="98"/>
      <c r="FB405" s="99"/>
      <c r="FC405" s="99"/>
      <c r="FD405" s="99"/>
      <c r="FE405" s="98"/>
      <c r="FF405" s="99"/>
      <c r="FG405" s="98"/>
      <c r="FH405" s="99"/>
      <c r="FI405" s="99"/>
      <c r="FJ405" s="98"/>
      <c r="FK405" s="99"/>
      <c r="FL405" s="99"/>
      <c r="FM405" s="99"/>
      <c r="FN405" s="506"/>
      <c r="FO405" s="99"/>
      <c r="FP405" s="502"/>
      <c r="FQ405" s="99"/>
      <c r="FR405" s="98"/>
      <c r="FS405" s="99"/>
      <c r="FT405" s="98"/>
      <c r="FU405" s="99"/>
      <c r="FV405" s="99"/>
      <c r="FW405" s="99"/>
      <c r="FX405" s="99"/>
      <c r="FY405" s="99"/>
      <c r="FZ405" s="98"/>
      <c r="GA405" s="99"/>
      <c r="GB405" s="502"/>
      <c r="GC405" s="99"/>
      <c r="GD405" s="99"/>
      <c r="GE405" s="99"/>
      <c r="GF405" s="502"/>
      <c r="GG405" s="99"/>
      <c r="GH405" s="503"/>
      <c r="GI405" s="99"/>
      <c r="GJ405" s="502"/>
      <c r="GK405" s="99"/>
      <c r="GL405" s="99"/>
      <c r="GM405" s="502"/>
      <c r="GN405" s="99"/>
      <c r="GO405" s="99"/>
      <c r="GP405" s="99"/>
      <c r="GQ405" s="99"/>
      <c r="GR405" s="99"/>
      <c r="GS405" s="503"/>
      <c r="GT405" s="99"/>
      <c r="GU405" s="502"/>
      <c r="GV405" s="98"/>
      <c r="GW405" s="99"/>
      <c r="GX405" s="99"/>
      <c r="GY405" s="98"/>
      <c r="GZ405" s="99"/>
      <c r="HA405" s="99"/>
      <c r="HB405" s="99"/>
      <c r="HC405" s="99"/>
      <c r="HD405" s="99"/>
      <c r="HE405" s="99"/>
      <c r="HF405" s="99"/>
      <c r="HG405" s="99"/>
      <c r="HH405" s="502"/>
      <c r="HI405" s="99"/>
      <c r="HJ405" s="99"/>
      <c r="HK405" s="99"/>
      <c r="HL405" s="99"/>
      <c r="HM405" s="99"/>
      <c r="HN405" s="99"/>
      <c r="HO405" s="502"/>
      <c r="HP405" s="98"/>
      <c r="HQ405" s="99"/>
      <c r="HR405" s="99"/>
      <c r="HS405" s="99"/>
      <c r="HT405" s="98"/>
      <c r="HU405" s="99"/>
      <c r="HV405" s="99"/>
      <c r="HW405" s="99"/>
      <c r="HX405" s="99"/>
      <c r="HY405" s="98"/>
      <c r="HZ405" s="99"/>
      <c r="IA405" s="503"/>
      <c r="IB405" s="502"/>
      <c r="IC405" s="99"/>
      <c r="ID405" s="99"/>
      <c r="IE405" s="99"/>
      <c r="IF405" s="99"/>
      <c r="IG405" s="99"/>
      <c r="IH405" s="99"/>
      <c r="II405" s="99"/>
      <c r="IJ405" s="99"/>
      <c r="IK405" s="503"/>
      <c r="IL405" s="502"/>
      <c r="IM405" s="99"/>
      <c r="IN405" s="99"/>
      <c r="IO405" s="99"/>
      <c r="IP405" s="99"/>
      <c r="IQ405" s="99"/>
      <c r="IR405" s="99"/>
      <c r="IS405" s="503"/>
      <c r="IT405" s="99"/>
      <c r="IU405" s="99"/>
      <c r="IV405" s="502"/>
      <c r="IW405" s="99"/>
      <c r="IX405" s="99"/>
      <c r="IY405" s="98"/>
      <c r="IZ405" s="99"/>
      <c r="JA405" s="99"/>
      <c r="JB405" s="98"/>
      <c r="JC405" s="99"/>
      <c r="JD405" s="99"/>
      <c r="JE405" s="99"/>
      <c r="JF405" s="98"/>
      <c r="JG405" s="99"/>
      <c r="JH405" s="502"/>
      <c r="JI405" s="99"/>
      <c r="JJ405" s="99"/>
      <c r="JK405" s="99"/>
      <c r="JL405" s="99"/>
      <c r="JM405" s="502"/>
      <c r="JN405" s="99"/>
      <c r="JO405" s="507"/>
      <c r="JP405" s="503"/>
      <c r="JQ405" s="502"/>
    </row>
    <row r="406" spans="23:277" ht="16" hidden="1">
      <c r="W406" s="503"/>
      <c r="X406" s="502"/>
      <c r="Y406" s="99"/>
      <c r="Z406" s="502"/>
      <c r="AA406" s="99"/>
      <c r="AB406" s="502"/>
      <c r="AC406" s="99"/>
      <c r="AD406" s="504"/>
      <c r="AE406" s="99"/>
      <c r="AF406" s="99"/>
      <c r="AG406" s="99"/>
      <c r="AH406" s="99"/>
      <c r="AI406" s="505"/>
      <c r="AJ406" s="99"/>
      <c r="AK406" s="98"/>
      <c r="AL406" s="99"/>
      <c r="AM406" s="645"/>
      <c r="AN406" s="99"/>
      <c r="AO406" s="99"/>
      <c r="AP406" s="99"/>
      <c r="AQ406" s="99"/>
      <c r="AR406" s="99"/>
      <c r="AS406" s="99"/>
      <c r="AT406" s="99"/>
      <c r="AU406" s="99"/>
      <c r="AV406" s="99"/>
      <c r="AW406" s="99"/>
      <c r="AX406" s="99"/>
      <c r="AY406" s="98"/>
      <c r="AZ406" s="99"/>
      <c r="BA406" s="98"/>
      <c r="BB406" s="99"/>
      <c r="BC406" s="502"/>
      <c r="BD406" s="99"/>
      <c r="BE406" s="99"/>
      <c r="BF406" s="502"/>
      <c r="BG406" s="99"/>
      <c r="BH406" s="99"/>
      <c r="BI406" s="99"/>
      <c r="BJ406" s="99"/>
      <c r="BK406" s="634"/>
      <c r="BL406" s="99"/>
      <c r="BM406" s="99"/>
      <c r="BN406" s="502"/>
      <c r="BO406" s="99"/>
      <c r="BP406" s="99"/>
      <c r="BQ406" s="99"/>
      <c r="BR406" s="502"/>
      <c r="BS406" s="99"/>
      <c r="BT406" s="99"/>
      <c r="BU406" s="502"/>
      <c r="BV406" s="99"/>
      <c r="BW406" s="502"/>
      <c r="BX406" s="99"/>
      <c r="BY406" s="99"/>
      <c r="BZ406" s="502"/>
      <c r="CA406" s="99"/>
      <c r="CB406" s="99"/>
      <c r="CC406" s="99"/>
      <c r="CD406" s="99"/>
      <c r="CE406" s="503"/>
      <c r="CF406" s="99"/>
      <c r="CG406" s="502"/>
      <c r="CH406" s="99"/>
      <c r="CI406" s="98"/>
      <c r="CJ406" s="99"/>
      <c r="CK406" s="99"/>
      <c r="CL406" s="98"/>
      <c r="CM406" s="99"/>
      <c r="CN406" s="99"/>
      <c r="CO406" s="99"/>
      <c r="CP406" s="98"/>
      <c r="CQ406" s="99"/>
      <c r="CR406" s="99"/>
      <c r="CS406" s="99"/>
      <c r="CT406" s="99"/>
      <c r="CU406" s="99"/>
      <c r="CV406" s="99"/>
      <c r="CW406" s="99"/>
      <c r="CX406" s="98"/>
      <c r="CY406" s="99"/>
      <c r="CZ406" s="99"/>
      <c r="DA406" s="99"/>
      <c r="DB406" s="99"/>
      <c r="DC406" s="502"/>
      <c r="DD406" s="99"/>
      <c r="DE406" s="99"/>
      <c r="DF406" s="99"/>
      <c r="DG406" s="99"/>
      <c r="DH406" s="99"/>
      <c r="DI406" s="99"/>
      <c r="DJ406" s="99"/>
      <c r="DK406" s="99"/>
      <c r="DL406" s="99"/>
      <c r="DM406" s="99"/>
      <c r="DN406" s="99"/>
      <c r="DO406" s="502"/>
      <c r="DP406" s="99"/>
      <c r="DQ406" s="99"/>
      <c r="DR406" s="99"/>
      <c r="DS406" s="502"/>
      <c r="DT406" s="99"/>
      <c r="DU406" s="99"/>
      <c r="DV406" s="99"/>
      <c r="DW406" s="99"/>
      <c r="DX406" s="99"/>
      <c r="DY406" s="99"/>
      <c r="DZ406" s="99"/>
      <c r="EA406" s="506"/>
      <c r="EB406" s="99"/>
      <c r="EC406" s="502"/>
      <c r="ED406" s="98"/>
      <c r="EE406" s="99"/>
      <c r="EF406" s="99"/>
      <c r="EG406" s="99"/>
      <c r="EH406" s="99"/>
      <c r="EI406" s="98"/>
      <c r="EJ406" s="99"/>
      <c r="EK406" s="98"/>
      <c r="EL406" s="99"/>
      <c r="EM406" s="99"/>
      <c r="EN406" s="98"/>
      <c r="EO406" s="99"/>
      <c r="EP406" s="193"/>
      <c r="EQ406" s="99"/>
      <c r="ER406" s="99"/>
      <c r="ES406" s="99"/>
      <c r="ET406" s="99"/>
      <c r="EU406" s="99"/>
      <c r="EV406" s="99"/>
      <c r="EW406" s="502"/>
      <c r="EX406" s="98"/>
      <c r="EY406" s="99"/>
      <c r="EZ406" s="99"/>
      <c r="FA406" s="98"/>
      <c r="FB406" s="99"/>
      <c r="FC406" s="99"/>
      <c r="FD406" s="99"/>
      <c r="FE406" s="98"/>
      <c r="FF406" s="99"/>
      <c r="FG406" s="98"/>
      <c r="FH406" s="99"/>
      <c r="FI406" s="99"/>
      <c r="FJ406" s="98"/>
      <c r="FK406" s="99"/>
      <c r="FL406" s="99"/>
      <c r="FM406" s="99"/>
      <c r="FN406" s="506"/>
      <c r="FO406" s="99"/>
      <c r="FP406" s="502"/>
      <c r="FQ406" s="99"/>
      <c r="FR406" s="98"/>
      <c r="FS406" s="99"/>
      <c r="FT406" s="98"/>
      <c r="FU406" s="99"/>
      <c r="FV406" s="99"/>
      <c r="FW406" s="99"/>
      <c r="FX406" s="99"/>
      <c r="FY406" s="99"/>
      <c r="FZ406" s="98"/>
      <c r="GA406" s="99"/>
      <c r="GB406" s="502"/>
      <c r="GC406" s="99"/>
      <c r="GD406" s="99"/>
      <c r="GE406" s="99"/>
      <c r="GF406" s="502"/>
      <c r="GG406" s="99"/>
      <c r="GH406" s="503"/>
      <c r="GI406" s="99"/>
      <c r="GJ406" s="502"/>
      <c r="GK406" s="99"/>
      <c r="GL406" s="99"/>
      <c r="GM406" s="502"/>
      <c r="GN406" s="99"/>
      <c r="GO406" s="99"/>
      <c r="GP406" s="99"/>
      <c r="GQ406" s="99"/>
      <c r="GR406" s="99"/>
      <c r="GS406" s="503"/>
      <c r="GT406" s="99"/>
      <c r="GU406" s="502"/>
      <c r="GV406" s="98"/>
      <c r="GW406" s="99"/>
      <c r="GX406" s="99"/>
      <c r="GY406" s="98"/>
      <c r="GZ406" s="99"/>
      <c r="HA406" s="99"/>
      <c r="HB406" s="99"/>
      <c r="HC406" s="99"/>
      <c r="HD406" s="99"/>
      <c r="HE406" s="99"/>
      <c r="HF406" s="99"/>
      <c r="HG406" s="99"/>
      <c r="HH406" s="502"/>
      <c r="HI406" s="99"/>
      <c r="HJ406" s="99"/>
      <c r="HK406" s="99"/>
      <c r="HL406" s="99"/>
      <c r="HM406" s="99"/>
      <c r="HN406" s="99"/>
      <c r="HO406" s="502"/>
      <c r="HP406" s="98"/>
      <c r="HQ406" s="99"/>
      <c r="HR406" s="99"/>
      <c r="HS406" s="99"/>
      <c r="HT406" s="98"/>
      <c r="HU406" s="99"/>
      <c r="HV406" s="99"/>
      <c r="HW406" s="99"/>
      <c r="HX406" s="99"/>
      <c r="HY406" s="98"/>
      <c r="HZ406" s="99"/>
      <c r="IA406" s="503"/>
      <c r="IB406" s="502"/>
      <c r="IC406" s="99"/>
      <c r="ID406" s="99"/>
      <c r="IE406" s="99"/>
      <c r="IF406" s="99"/>
      <c r="IG406" s="99"/>
      <c r="IH406" s="99"/>
      <c r="II406" s="99"/>
      <c r="IJ406" s="99"/>
      <c r="IK406" s="503"/>
      <c r="IL406" s="502"/>
      <c r="IM406" s="99"/>
      <c r="IN406" s="99"/>
      <c r="IO406" s="99"/>
      <c r="IP406" s="99"/>
      <c r="IQ406" s="99"/>
      <c r="IR406" s="99"/>
      <c r="IS406" s="503"/>
      <c r="IT406" s="99"/>
      <c r="IU406" s="99"/>
      <c r="IV406" s="502"/>
      <c r="IW406" s="99"/>
      <c r="IX406" s="99"/>
      <c r="IY406" s="98"/>
      <c r="IZ406" s="99"/>
      <c r="JA406" s="99"/>
      <c r="JB406" s="98"/>
      <c r="JC406" s="99"/>
      <c r="JD406" s="99"/>
      <c r="JE406" s="99"/>
      <c r="JF406" s="98"/>
      <c r="JG406" s="99"/>
      <c r="JH406" s="502"/>
      <c r="JI406" s="99"/>
      <c r="JJ406" s="99"/>
      <c r="JK406" s="99"/>
      <c r="JL406" s="99"/>
      <c r="JM406" s="502"/>
      <c r="JN406" s="99"/>
      <c r="JO406" s="507"/>
      <c r="JP406" s="503"/>
      <c r="JQ406" s="502"/>
    </row>
    <row r="407" spans="23:277" ht="16" hidden="1">
      <c r="W407" s="503"/>
      <c r="X407" s="502"/>
      <c r="Y407" s="99"/>
      <c r="Z407" s="502"/>
      <c r="AA407" s="99"/>
      <c r="AB407" s="502"/>
      <c r="AC407" s="99"/>
      <c r="AD407" s="504"/>
      <c r="AE407" s="99"/>
      <c r="AF407" s="99"/>
      <c r="AG407" s="99"/>
      <c r="AH407" s="99"/>
      <c r="AI407" s="505"/>
      <c r="AJ407" s="99"/>
      <c r="AK407" s="98"/>
      <c r="AL407" s="99"/>
      <c r="AM407" s="645"/>
      <c r="AN407" s="99"/>
      <c r="AO407" s="99"/>
      <c r="AP407" s="99"/>
      <c r="AQ407" s="99"/>
      <c r="AR407" s="99"/>
      <c r="AS407" s="99"/>
      <c r="AT407" s="99"/>
      <c r="AU407" s="99"/>
      <c r="AV407" s="99"/>
      <c r="AW407" s="99"/>
      <c r="AX407" s="99"/>
      <c r="AY407" s="98"/>
      <c r="AZ407" s="99"/>
      <c r="BA407" s="98"/>
      <c r="BB407" s="99"/>
      <c r="BC407" s="502"/>
      <c r="BD407" s="99"/>
      <c r="BE407" s="99"/>
      <c r="BF407" s="502"/>
      <c r="BG407" s="99"/>
      <c r="BH407" s="99"/>
      <c r="BI407" s="99"/>
      <c r="BJ407" s="99"/>
      <c r="BK407" s="634"/>
      <c r="BL407" s="99"/>
      <c r="BM407" s="99"/>
      <c r="BN407" s="502"/>
      <c r="BO407" s="99"/>
      <c r="BP407" s="99"/>
      <c r="BQ407" s="99"/>
      <c r="BR407" s="502"/>
      <c r="BS407" s="99"/>
      <c r="BT407" s="99"/>
      <c r="BU407" s="502"/>
      <c r="BV407" s="99"/>
      <c r="BW407" s="502"/>
      <c r="BX407" s="99"/>
      <c r="BY407" s="99"/>
      <c r="BZ407" s="502"/>
      <c r="CA407" s="99"/>
      <c r="CB407" s="99"/>
      <c r="CC407" s="99"/>
      <c r="CD407" s="99"/>
      <c r="CE407" s="503"/>
      <c r="CF407" s="99"/>
      <c r="CG407" s="502"/>
      <c r="CH407" s="99"/>
      <c r="CI407" s="98"/>
      <c r="CJ407" s="99"/>
      <c r="CK407" s="99"/>
      <c r="CL407" s="98"/>
      <c r="CM407" s="99"/>
      <c r="CN407" s="99"/>
      <c r="CO407" s="99"/>
      <c r="CP407" s="98"/>
      <c r="CQ407" s="99"/>
      <c r="CR407" s="99"/>
      <c r="CS407" s="99"/>
      <c r="CT407" s="99"/>
      <c r="CU407" s="99"/>
      <c r="CV407" s="99"/>
      <c r="CW407" s="99"/>
      <c r="CX407" s="98"/>
      <c r="CY407" s="99"/>
      <c r="CZ407" s="99"/>
      <c r="DA407" s="99"/>
      <c r="DB407" s="99"/>
      <c r="DC407" s="502"/>
      <c r="DD407" s="99"/>
      <c r="DE407" s="99"/>
      <c r="DF407" s="99"/>
      <c r="DG407" s="99"/>
      <c r="DH407" s="99"/>
      <c r="DI407" s="99"/>
      <c r="DJ407" s="99"/>
      <c r="DK407" s="99"/>
      <c r="DL407" s="99"/>
      <c r="DM407" s="99"/>
      <c r="DN407" s="99"/>
      <c r="DO407" s="502"/>
      <c r="DP407" s="99"/>
      <c r="DQ407" s="99"/>
      <c r="DR407" s="99"/>
      <c r="DS407" s="502"/>
      <c r="DT407" s="99"/>
      <c r="DU407" s="99"/>
      <c r="DV407" s="99"/>
      <c r="DW407" s="99"/>
      <c r="DX407" s="99"/>
      <c r="DY407" s="99"/>
      <c r="DZ407" s="99"/>
      <c r="EA407" s="506"/>
      <c r="EB407" s="99"/>
      <c r="EC407" s="502"/>
      <c r="ED407" s="98"/>
      <c r="EE407" s="99"/>
      <c r="EF407" s="99"/>
      <c r="EG407" s="99"/>
      <c r="EH407" s="99"/>
      <c r="EI407" s="98"/>
      <c r="EJ407" s="99"/>
      <c r="EK407" s="98"/>
      <c r="EL407" s="99"/>
      <c r="EM407" s="99"/>
      <c r="EN407" s="98"/>
      <c r="EO407" s="99"/>
      <c r="EP407" s="193"/>
      <c r="EQ407" s="99"/>
      <c r="ER407" s="99"/>
      <c r="ES407" s="99"/>
      <c r="ET407" s="99"/>
      <c r="EU407" s="99"/>
      <c r="EV407" s="99"/>
      <c r="EW407" s="502"/>
      <c r="EX407" s="98"/>
      <c r="EY407" s="99"/>
      <c r="EZ407" s="99"/>
      <c r="FA407" s="98"/>
      <c r="FB407" s="99"/>
      <c r="FC407" s="99"/>
      <c r="FD407" s="99"/>
      <c r="FE407" s="98"/>
      <c r="FF407" s="99"/>
      <c r="FG407" s="98"/>
      <c r="FH407" s="99"/>
      <c r="FI407" s="99"/>
      <c r="FJ407" s="98"/>
      <c r="FK407" s="99"/>
      <c r="FL407" s="99"/>
      <c r="FM407" s="99"/>
      <c r="FN407" s="506"/>
      <c r="FO407" s="99"/>
      <c r="FP407" s="502"/>
      <c r="FQ407" s="99"/>
      <c r="FR407" s="98"/>
      <c r="FS407" s="99"/>
      <c r="FT407" s="98"/>
      <c r="FU407" s="99"/>
      <c r="FV407" s="99"/>
      <c r="FW407" s="99"/>
      <c r="FX407" s="99"/>
      <c r="FY407" s="99"/>
      <c r="FZ407" s="98"/>
      <c r="GA407" s="99"/>
      <c r="GB407" s="502"/>
      <c r="GC407" s="99"/>
      <c r="GD407" s="99"/>
      <c r="GE407" s="99"/>
      <c r="GF407" s="502"/>
      <c r="GG407" s="99"/>
      <c r="GH407" s="503"/>
      <c r="GI407" s="99"/>
      <c r="GJ407" s="502"/>
      <c r="GK407" s="99"/>
      <c r="GL407" s="99"/>
      <c r="GM407" s="502"/>
      <c r="GN407" s="99"/>
      <c r="GO407" s="99"/>
      <c r="GP407" s="99"/>
      <c r="GQ407" s="99"/>
      <c r="GR407" s="99"/>
      <c r="GS407" s="503"/>
      <c r="GT407" s="99"/>
      <c r="GU407" s="502"/>
      <c r="GV407" s="98"/>
      <c r="GW407" s="99"/>
      <c r="GX407" s="99"/>
      <c r="GY407" s="98"/>
      <c r="GZ407" s="99"/>
      <c r="HA407" s="99"/>
      <c r="HB407" s="99"/>
      <c r="HC407" s="99"/>
      <c r="HD407" s="99"/>
      <c r="HE407" s="99"/>
      <c r="HF407" s="99"/>
      <c r="HG407" s="99"/>
      <c r="HH407" s="502"/>
      <c r="HI407" s="99"/>
      <c r="HJ407" s="99"/>
      <c r="HK407" s="99"/>
      <c r="HL407" s="99"/>
      <c r="HM407" s="99"/>
      <c r="HN407" s="99"/>
      <c r="HO407" s="502"/>
      <c r="HP407" s="98"/>
      <c r="HQ407" s="99"/>
      <c r="HR407" s="99"/>
      <c r="HS407" s="99"/>
      <c r="HT407" s="98"/>
      <c r="HU407" s="99"/>
      <c r="HV407" s="99"/>
      <c r="HW407" s="99"/>
      <c r="HX407" s="99"/>
      <c r="HY407" s="98"/>
      <c r="HZ407" s="99"/>
      <c r="IA407" s="503"/>
      <c r="IB407" s="502"/>
      <c r="IC407" s="99"/>
      <c r="ID407" s="99"/>
      <c r="IE407" s="99"/>
      <c r="IF407" s="99"/>
      <c r="IG407" s="99"/>
      <c r="IH407" s="99"/>
      <c r="II407" s="99"/>
      <c r="IJ407" s="99"/>
      <c r="IK407" s="503"/>
      <c r="IL407" s="502"/>
      <c r="IM407" s="99"/>
      <c r="IN407" s="99"/>
      <c r="IO407" s="99"/>
      <c r="IP407" s="99"/>
      <c r="IQ407" s="99"/>
      <c r="IR407" s="99"/>
      <c r="IS407" s="503"/>
      <c r="IT407" s="99"/>
      <c r="IU407" s="99"/>
      <c r="IV407" s="502"/>
      <c r="IW407" s="99"/>
      <c r="IX407" s="99"/>
      <c r="IY407" s="98"/>
      <c r="IZ407" s="99"/>
      <c r="JA407" s="99"/>
      <c r="JB407" s="98"/>
      <c r="JC407" s="99"/>
      <c r="JD407" s="99"/>
      <c r="JE407" s="99"/>
      <c r="JF407" s="98"/>
      <c r="JG407" s="99"/>
      <c r="JH407" s="502"/>
      <c r="JI407" s="99"/>
      <c r="JJ407" s="99"/>
      <c r="JK407" s="99"/>
      <c r="JL407" s="99"/>
      <c r="JM407" s="502"/>
      <c r="JN407" s="99"/>
      <c r="JO407" s="507"/>
      <c r="JP407" s="503"/>
      <c r="JQ407" s="502"/>
    </row>
    <row r="408" spans="23:277" ht="16" hidden="1">
      <c r="W408" s="503"/>
      <c r="X408" s="502"/>
      <c r="Y408" s="99"/>
      <c r="Z408" s="502"/>
      <c r="AA408" s="99"/>
      <c r="AB408" s="502"/>
      <c r="AC408" s="99"/>
      <c r="AD408" s="504"/>
      <c r="AE408" s="99"/>
      <c r="AF408" s="99"/>
      <c r="AG408" s="99"/>
      <c r="AH408" s="99"/>
      <c r="AI408" s="505"/>
      <c r="AJ408" s="99"/>
      <c r="AK408" s="98"/>
      <c r="AL408" s="99"/>
      <c r="AM408" s="645"/>
      <c r="AN408" s="99"/>
      <c r="AO408" s="99"/>
      <c r="AP408" s="99"/>
      <c r="AQ408" s="99"/>
      <c r="AR408" s="99"/>
      <c r="AS408" s="99"/>
      <c r="AT408" s="99"/>
      <c r="AU408" s="99"/>
      <c r="AV408" s="99"/>
      <c r="AW408" s="99"/>
      <c r="AX408" s="99"/>
      <c r="AY408" s="98"/>
      <c r="AZ408" s="99"/>
      <c r="BA408" s="98"/>
      <c r="BB408" s="99"/>
      <c r="BC408" s="502"/>
      <c r="BD408" s="99"/>
      <c r="BE408" s="99"/>
      <c r="BF408" s="502"/>
      <c r="BG408" s="99"/>
      <c r="BH408" s="99"/>
      <c r="BI408" s="99"/>
      <c r="BJ408" s="99"/>
      <c r="BK408" s="634"/>
      <c r="BL408" s="99"/>
      <c r="BM408" s="99"/>
      <c r="BN408" s="502"/>
      <c r="BO408" s="99"/>
      <c r="BP408" s="99"/>
      <c r="BQ408" s="99"/>
      <c r="BR408" s="502"/>
      <c r="BS408" s="99"/>
      <c r="BT408" s="99"/>
      <c r="BU408" s="502"/>
      <c r="BV408" s="99"/>
      <c r="BW408" s="502"/>
      <c r="BX408" s="99"/>
      <c r="BY408" s="99"/>
      <c r="BZ408" s="502"/>
      <c r="CA408" s="99"/>
      <c r="CB408" s="99"/>
      <c r="CC408" s="99"/>
      <c r="CD408" s="99"/>
      <c r="CE408" s="503"/>
      <c r="CF408" s="99"/>
      <c r="CG408" s="502"/>
      <c r="CH408" s="99"/>
      <c r="CI408" s="98"/>
      <c r="CJ408" s="99"/>
      <c r="CK408" s="99"/>
      <c r="CL408" s="98"/>
      <c r="CM408" s="99"/>
      <c r="CN408" s="99"/>
      <c r="CO408" s="99"/>
      <c r="CP408" s="98"/>
      <c r="CQ408" s="99"/>
      <c r="CR408" s="99"/>
      <c r="CS408" s="99"/>
      <c r="CT408" s="99"/>
      <c r="CU408" s="99"/>
      <c r="CV408" s="99"/>
      <c r="CW408" s="99"/>
      <c r="CX408" s="98"/>
      <c r="CY408" s="99"/>
      <c r="CZ408" s="99"/>
      <c r="DA408" s="99"/>
      <c r="DB408" s="99"/>
      <c r="DC408" s="502"/>
      <c r="DD408" s="99"/>
      <c r="DE408" s="99"/>
      <c r="DF408" s="99"/>
      <c r="DG408" s="99"/>
      <c r="DH408" s="99"/>
      <c r="DI408" s="99"/>
      <c r="DJ408" s="99"/>
      <c r="DK408" s="99"/>
      <c r="DL408" s="99"/>
      <c r="DM408" s="99"/>
      <c r="DN408" s="99"/>
      <c r="DO408" s="502"/>
      <c r="DP408" s="99"/>
      <c r="DQ408" s="99"/>
      <c r="DR408" s="99"/>
      <c r="DS408" s="502"/>
      <c r="DT408" s="99"/>
      <c r="DU408" s="99"/>
      <c r="DV408" s="99"/>
      <c r="DW408" s="99"/>
      <c r="DX408" s="99"/>
      <c r="DY408" s="99"/>
      <c r="DZ408" s="99"/>
      <c r="EA408" s="506"/>
      <c r="EB408" s="99"/>
      <c r="EC408" s="502"/>
      <c r="ED408" s="98"/>
      <c r="EE408" s="99"/>
      <c r="EF408" s="99"/>
      <c r="EG408" s="99"/>
      <c r="EH408" s="99"/>
      <c r="EI408" s="98"/>
      <c r="EJ408" s="99"/>
      <c r="EK408" s="98"/>
      <c r="EL408" s="99"/>
      <c r="EM408" s="99"/>
      <c r="EN408" s="98"/>
      <c r="EO408" s="99"/>
      <c r="EP408" s="193"/>
      <c r="EQ408" s="99"/>
      <c r="ER408" s="99"/>
      <c r="ES408" s="99"/>
      <c r="ET408" s="99"/>
      <c r="EU408" s="99"/>
      <c r="EV408" s="99"/>
      <c r="EW408" s="502"/>
      <c r="EX408" s="98"/>
      <c r="EY408" s="99"/>
      <c r="EZ408" s="99"/>
      <c r="FA408" s="98"/>
      <c r="FB408" s="99"/>
      <c r="FC408" s="99"/>
      <c r="FD408" s="99"/>
      <c r="FE408" s="98"/>
      <c r="FF408" s="99"/>
      <c r="FG408" s="98"/>
      <c r="FH408" s="99"/>
      <c r="FI408" s="99"/>
      <c r="FJ408" s="98"/>
      <c r="FK408" s="99"/>
      <c r="FL408" s="99"/>
      <c r="FM408" s="99"/>
      <c r="FN408" s="506"/>
      <c r="FO408" s="99"/>
      <c r="FP408" s="502"/>
      <c r="FQ408" s="99"/>
      <c r="FR408" s="98"/>
      <c r="FS408" s="99"/>
      <c r="FT408" s="98"/>
      <c r="FU408" s="99"/>
      <c r="FV408" s="99"/>
      <c r="FW408" s="99"/>
      <c r="FX408" s="99"/>
      <c r="FY408" s="99"/>
      <c r="FZ408" s="98"/>
      <c r="GA408" s="99"/>
      <c r="GB408" s="502"/>
      <c r="GC408" s="99"/>
      <c r="GD408" s="99"/>
      <c r="GE408" s="99"/>
      <c r="GF408" s="502"/>
      <c r="GG408" s="99"/>
      <c r="GH408" s="503"/>
      <c r="GI408" s="99"/>
      <c r="GJ408" s="502"/>
      <c r="GK408" s="99"/>
      <c r="GL408" s="99"/>
      <c r="GM408" s="502"/>
      <c r="GN408" s="99"/>
      <c r="GO408" s="99"/>
      <c r="GP408" s="99"/>
      <c r="GQ408" s="99"/>
      <c r="GR408" s="99"/>
      <c r="GS408" s="503"/>
      <c r="GT408" s="99"/>
      <c r="GU408" s="502"/>
      <c r="GV408" s="98"/>
      <c r="GW408" s="99"/>
      <c r="GX408" s="99"/>
      <c r="GY408" s="98"/>
      <c r="GZ408" s="99"/>
      <c r="HA408" s="99"/>
      <c r="HB408" s="99"/>
      <c r="HC408" s="99"/>
      <c r="HD408" s="99"/>
      <c r="HE408" s="99"/>
      <c r="HF408" s="99"/>
      <c r="HG408" s="99"/>
      <c r="HH408" s="502"/>
      <c r="HI408" s="99"/>
      <c r="HJ408" s="99"/>
      <c r="HK408" s="99"/>
      <c r="HL408" s="99"/>
      <c r="HM408" s="99"/>
      <c r="HN408" s="99"/>
      <c r="HO408" s="502"/>
      <c r="HP408" s="98"/>
      <c r="HQ408" s="99"/>
      <c r="HR408" s="99"/>
      <c r="HS408" s="99"/>
      <c r="HT408" s="98"/>
      <c r="HU408" s="99"/>
      <c r="HV408" s="99"/>
      <c r="HW408" s="99"/>
      <c r="HX408" s="99"/>
      <c r="HY408" s="98"/>
      <c r="HZ408" s="99"/>
      <c r="IA408" s="503"/>
      <c r="IB408" s="502"/>
      <c r="IC408" s="99"/>
      <c r="ID408" s="99"/>
      <c r="IE408" s="99"/>
      <c r="IF408" s="99"/>
      <c r="IG408" s="99"/>
      <c r="IH408" s="99"/>
      <c r="II408" s="99"/>
      <c r="IJ408" s="99"/>
      <c r="IK408" s="503"/>
      <c r="IL408" s="502"/>
      <c r="IM408" s="99"/>
      <c r="IN408" s="99"/>
      <c r="IO408" s="99"/>
      <c r="IP408" s="99"/>
      <c r="IQ408" s="99"/>
      <c r="IR408" s="99"/>
      <c r="IS408" s="503"/>
      <c r="IT408" s="99"/>
      <c r="IU408" s="99"/>
      <c r="IV408" s="502"/>
      <c r="IW408" s="99"/>
      <c r="IX408" s="99"/>
      <c r="IY408" s="98"/>
      <c r="IZ408" s="99"/>
      <c r="JA408" s="99"/>
      <c r="JB408" s="98"/>
      <c r="JC408" s="99"/>
      <c r="JD408" s="99"/>
      <c r="JE408" s="99"/>
      <c r="JF408" s="98"/>
      <c r="JG408" s="99"/>
      <c r="JH408" s="502"/>
      <c r="JI408" s="99"/>
      <c r="JJ408" s="99"/>
      <c r="JK408" s="99"/>
      <c r="JL408" s="99"/>
      <c r="JM408" s="502"/>
      <c r="JN408" s="99"/>
      <c r="JO408" s="507"/>
      <c r="JP408" s="503"/>
      <c r="JQ408" s="502"/>
    </row>
    <row r="409" spans="23:277" ht="16" hidden="1">
      <c r="W409" s="503"/>
      <c r="X409" s="502"/>
      <c r="Y409" s="99"/>
      <c r="Z409" s="502"/>
      <c r="AA409" s="99"/>
      <c r="AB409" s="502"/>
      <c r="AC409" s="99"/>
      <c r="AD409" s="504"/>
      <c r="AE409" s="99"/>
      <c r="AF409" s="99"/>
      <c r="AG409" s="99"/>
      <c r="AH409" s="99"/>
      <c r="AI409" s="505"/>
      <c r="AJ409" s="99"/>
      <c r="AK409" s="98"/>
      <c r="AL409" s="99"/>
      <c r="AM409" s="645"/>
      <c r="AN409" s="99"/>
      <c r="AO409" s="99"/>
      <c r="AP409" s="99"/>
      <c r="AQ409" s="99"/>
      <c r="AR409" s="99"/>
      <c r="AS409" s="99"/>
      <c r="AT409" s="99"/>
      <c r="AU409" s="99"/>
      <c r="AV409" s="99"/>
      <c r="AW409" s="99"/>
      <c r="AX409" s="99"/>
      <c r="AY409" s="98"/>
      <c r="AZ409" s="99"/>
      <c r="BA409" s="98"/>
      <c r="BB409" s="99"/>
      <c r="BC409" s="502"/>
      <c r="BD409" s="99"/>
      <c r="BE409" s="99"/>
      <c r="BF409" s="502"/>
      <c r="BG409" s="99"/>
      <c r="BH409" s="99"/>
      <c r="BI409" s="99"/>
      <c r="BJ409" s="99"/>
      <c r="BK409" s="634"/>
      <c r="BL409" s="99"/>
      <c r="BM409" s="99"/>
      <c r="BN409" s="502"/>
      <c r="BO409" s="99"/>
      <c r="BP409" s="99"/>
      <c r="BQ409" s="99"/>
      <c r="BR409" s="502"/>
      <c r="BS409" s="99"/>
      <c r="BT409" s="99"/>
      <c r="BU409" s="502"/>
      <c r="BV409" s="99"/>
      <c r="BW409" s="502"/>
      <c r="BX409" s="99"/>
      <c r="BY409" s="99"/>
      <c r="BZ409" s="502"/>
      <c r="CA409" s="99"/>
      <c r="CB409" s="99"/>
      <c r="CC409" s="99"/>
      <c r="CD409" s="99"/>
      <c r="CE409" s="503"/>
      <c r="CF409" s="99"/>
      <c r="CG409" s="502"/>
      <c r="CH409" s="99"/>
      <c r="CI409" s="98"/>
      <c r="CJ409" s="99"/>
      <c r="CK409" s="99"/>
      <c r="CL409" s="98"/>
      <c r="CM409" s="99"/>
      <c r="CN409" s="99"/>
      <c r="CO409" s="99"/>
      <c r="CP409" s="98"/>
      <c r="CQ409" s="99"/>
      <c r="CR409" s="99"/>
      <c r="CS409" s="99"/>
      <c r="CT409" s="99"/>
      <c r="CU409" s="99"/>
      <c r="CV409" s="99"/>
      <c r="CW409" s="99"/>
      <c r="CX409" s="98"/>
      <c r="CY409" s="99"/>
      <c r="CZ409" s="99"/>
      <c r="DA409" s="99"/>
      <c r="DB409" s="99"/>
      <c r="DC409" s="502"/>
      <c r="DD409" s="99"/>
      <c r="DE409" s="99"/>
      <c r="DF409" s="99"/>
      <c r="DG409" s="99"/>
      <c r="DH409" s="99"/>
      <c r="DI409" s="99"/>
      <c r="DJ409" s="99"/>
      <c r="DK409" s="99"/>
      <c r="DL409" s="99"/>
      <c r="DM409" s="99"/>
      <c r="DN409" s="99"/>
      <c r="DO409" s="502"/>
      <c r="DP409" s="99"/>
      <c r="DQ409" s="99"/>
      <c r="DR409" s="99"/>
      <c r="DS409" s="502"/>
      <c r="DT409" s="99"/>
      <c r="DU409" s="99"/>
      <c r="DV409" s="99"/>
      <c r="DW409" s="99"/>
      <c r="DX409" s="99"/>
      <c r="DY409" s="99"/>
      <c r="DZ409" s="99"/>
      <c r="EA409" s="506"/>
      <c r="EB409" s="99"/>
      <c r="EC409" s="502"/>
      <c r="ED409" s="98"/>
      <c r="EE409" s="99"/>
      <c r="EF409" s="99"/>
      <c r="EG409" s="99"/>
      <c r="EH409" s="99"/>
      <c r="EI409" s="98"/>
      <c r="EJ409" s="99"/>
      <c r="EK409" s="98"/>
      <c r="EL409" s="99"/>
      <c r="EM409" s="99"/>
      <c r="EN409" s="98"/>
      <c r="EO409" s="99"/>
      <c r="EP409" s="193"/>
      <c r="EQ409" s="99"/>
      <c r="ER409" s="99"/>
      <c r="ES409" s="99"/>
      <c r="ET409" s="99"/>
      <c r="EU409" s="99"/>
      <c r="EV409" s="99"/>
      <c r="EW409" s="502"/>
      <c r="EX409" s="98"/>
      <c r="EY409" s="99"/>
      <c r="EZ409" s="99"/>
      <c r="FA409" s="98"/>
      <c r="FB409" s="99"/>
      <c r="FC409" s="99"/>
      <c r="FD409" s="99"/>
      <c r="FE409" s="98"/>
      <c r="FF409" s="99"/>
      <c r="FG409" s="98"/>
      <c r="FH409" s="99"/>
      <c r="FI409" s="99"/>
      <c r="FJ409" s="98"/>
      <c r="FK409" s="99"/>
      <c r="FL409" s="99"/>
      <c r="FM409" s="99"/>
      <c r="FN409" s="506"/>
      <c r="FO409" s="99"/>
      <c r="FP409" s="502"/>
      <c r="FQ409" s="99"/>
      <c r="FR409" s="98"/>
      <c r="FS409" s="99"/>
      <c r="FT409" s="98"/>
      <c r="FU409" s="99"/>
      <c r="FV409" s="99"/>
      <c r="FW409" s="99"/>
      <c r="FX409" s="99"/>
      <c r="FY409" s="99"/>
      <c r="FZ409" s="98"/>
      <c r="GA409" s="99"/>
      <c r="GB409" s="502"/>
      <c r="GC409" s="99"/>
      <c r="GD409" s="99"/>
      <c r="GE409" s="99"/>
      <c r="GF409" s="502"/>
      <c r="GG409" s="99"/>
      <c r="GH409" s="503"/>
      <c r="GI409" s="99"/>
      <c r="GJ409" s="502"/>
      <c r="GK409" s="99"/>
      <c r="GL409" s="99"/>
      <c r="GM409" s="502"/>
      <c r="GN409" s="99"/>
      <c r="GO409" s="99"/>
      <c r="GP409" s="99"/>
      <c r="GQ409" s="99"/>
      <c r="GR409" s="99"/>
      <c r="GS409" s="503"/>
      <c r="GT409" s="99"/>
      <c r="GU409" s="502"/>
      <c r="GV409" s="98"/>
      <c r="GW409" s="99"/>
      <c r="GX409" s="99"/>
      <c r="GY409" s="98"/>
      <c r="GZ409" s="99"/>
      <c r="HA409" s="99"/>
      <c r="HB409" s="99"/>
      <c r="HC409" s="99"/>
      <c r="HD409" s="99"/>
      <c r="HE409" s="99"/>
      <c r="HF409" s="99"/>
      <c r="HG409" s="99"/>
      <c r="HH409" s="502"/>
      <c r="HI409" s="99"/>
      <c r="HJ409" s="99"/>
      <c r="HK409" s="99"/>
      <c r="HL409" s="99"/>
      <c r="HM409" s="99"/>
      <c r="HN409" s="99"/>
      <c r="HO409" s="502"/>
      <c r="HP409" s="98"/>
      <c r="HQ409" s="99"/>
      <c r="HR409" s="99"/>
      <c r="HS409" s="99"/>
      <c r="HT409" s="98"/>
      <c r="HU409" s="99"/>
      <c r="HV409" s="99"/>
      <c r="HW409" s="99"/>
      <c r="HX409" s="99"/>
      <c r="HY409" s="98"/>
      <c r="HZ409" s="99"/>
      <c r="IA409" s="503"/>
      <c r="IB409" s="502"/>
      <c r="IC409" s="99"/>
      <c r="ID409" s="99"/>
      <c r="IE409" s="99"/>
      <c r="IF409" s="99"/>
      <c r="IG409" s="99"/>
      <c r="IH409" s="99"/>
      <c r="II409" s="99"/>
      <c r="IJ409" s="99"/>
      <c r="IK409" s="503"/>
      <c r="IL409" s="502"/>
      <c r="IM409" s="99"/>
      <c r="IN409" s="99"/>
      <c r="IO409" s="99"/>
      <c r="IP409" s="99"/>
      <c r="IQ409" s="99"/>
      <c r="IR409" s="99"/>
      <c r="IS409" s="503"/>
      <c r="IT409" s="99"/>
      <c r="IU409" s="99"/>
      <c r="IV409" s="502"/>
      <c r="IW409" s="99"/>
      <c r="IX409" s="99"/>
      <c r="IY409" s="98"/>
      <c r="IZ409" s="99"/>
      <c r="JA409" s="99"/>
      <c r="JB409" s="98"/>
      <c r="JC409" s="99"/>
      <c r="JD409" s="99"/>
      <c r="JE409" s="99"/>
      <c r="JF409" s="98"/>
      <c r="JG409" s="99"/>
      <c r="JH409" s="502"/>
      <c r="JI409" s="99"/>
      <c r="JJ409" s="99"/>
      <c r="JK409" s="99"/>
      <c r="JL409" s="99"/>
      <c r="JM409" s="502"/>
      <c r="JN409" s="99"/>
      <c r="JO409" s="507"/>
      <c r="JP409" s="503"/>
      <c r="JQ409" s="502"/>
    </row>
    <row r="410" spans="23:277" ht="16" hidden="1">
      <c r="W410" s="503"/>
      <c r="X410" s="502"/>
      <c r="Y410" s="99"/>
      <c r="Z410" s="502"/>
      <c r="AA410" s="99"/>
      <c r="AB410" s="502"/>
      <c r="AC410" s="99"/>
      <c r="AD410" s="504"/>
      <c r="AE410" s="99"/>
      <c r="AF410" s="99"/>
      <c r="AG410" s="99"/>
      <c r="AH410" s="99"/>
      <c r="AI410" s="505"/>
      <c r="AJ410" s="99"/>
      <c r="AK410" s="98"/>
      <c r="AL410" s="99"/>
      <c r="AM410" s="645"/>
      <c r="AN410" s="99"/>
      <c r="AO410" s="99"/>
      <c r="AP410" s="99"/>
      <c r="AQ410" s="99"/>
      <c r="AR410" s="99"/>
      <c r="AS410" s="99"/>
      <c r="AT410" s="99"/>
      <c r="AU410" s="99"/>
      <c r="AV410" s="99"/>
      <c r="AW410" s="99"/>
      <c r="AX410" s="99"/>
      <c r="AY410" s="98"/>
      <c r="AZ410" s="99"/>
      <c r="BA410" s="98"/>
      <c r="BB410" s="99"/>
      <c r="BC410" s="502"/>
      <c r="BD410" s="99"/>
      <c r="BE410" s="99"/>
      <c r="BF410" s="502"/>
      <c r="BG410" s="99"/>
      <c r="BH410" s="99"/>
      <c r="BI410" s="99"/>
      <c r="BJ410" s="99"/>
      <c r="BK410" s="634"/>
      <c r="BL410" s="99"/>
      <c r="BM410" s="99"/>
      <c r="BN410" s="502"/>
      <c r="BO410" s="99"/>
      <c r="BP410" s="99"/>
      <c r="BQ410" s="99"/>
      <c r="BR410" s="502"/>
      <c r="BS410" s="99"/>
      <c r="BT410" s="99"/>
      <c r="BU410" s="502"/>
      <c r="BV410" s="99"/>
      <c r="BW410" s="502"/>
      <c r="BX410" s="99"/>
      <c r="BY410" s="99"/>
      <c r="BZ410" s="502"/>
      <c r="CA410" s="99"/>
      <c r="CB410" s="99"/>
      <c r="CC410" s="99"/>
      <c r="CD410" s="99"/>
      <c r="CE410" s="503"/>
      <c r="CF410" s="99"/>
      <c r="CG410" s="502"/>
      <c r="CH410" s="99"/>
      <c r="CI410" s="98"/>
      <c r="CJ410" s="99"/>
      <c r="CK410" s="99"/>
      <c r="CL410" s="98"/>
      <c r="CM410" s="99"/>
      <c r="CN410" s="99"/>
      <c r="CO410" s="99"/>
      <c r="CP410" s="98"/>
      <c r="CQ410" s="99"/>
      <c r="CR410" s="99"/>
      <c r="CS410" s="99"/>
      <c r="CT410" s="99"/>
      <c r="CU410" s="99"/>
      <c r="CV410" s="99"/>
      <c r="CW410" s="99"/>
      <c r="CX410" s="98"/>
      <c r="CY410" s="99"/>
      <c r="CZ410" s="99"/>
      <c r="DA410" s="99"/>
      <c r="DB410" s="99"/>
      <c r="DC410" s="502"/>
      <c r="DD410" s="99"/>
      <c r="DE410" s="99"/>
      <c r="DF410" s="99"/>
      <c r="DG410" s="99"/>
      <c r="DH410" s="99"/>
      <c r="DI410" s="99"/>
      <c r="DJ410" s="99"/>
      <c r="DK410" s="99"/>
      <c r="DL410" s="99"/>
      <c r="DM410" s="99"/>
      <c r="DN410" s="99"/>
      <c r="DO410" s="502"/>
      <c r="DP410" s="99"/>
      <c r="DQ410" s="99"/>
      <c r="DR410" s="99"/>
      <c r="DS410" s="502"/>
      <c r="DT410" s="99"/>
      <c r="DU410" s="99"/>
      <c r="DV410" s="99"/>
      <c r="DW410" s="99"/>
      <c r="DX410" s="99"/>
      <c r="DY410" s="99"/>
      <c r="DZ410" s="99"/>
      <c r="EA410" s="506"/>
      <c r="EB410" s="99"/>
      <c r="EC410" s="502"/>
      <c r="ED410" s="98"/>
      <c r="EE410" s="99"/>
      <c r="EF410" s="99"/>
      <c r="EG410" s="99"/>
      <c r="EH410" s="99"/>
      <c r="EI410" s="98"/>
      <c r="EJ410" s="99"/>
      <c r="EK410" s="98"/>
      <c r="EL410" s="99"/>
      <c r="EM410" s="99"/>
      <c r="EN410" s="98"/>
      <c r="EO410" s="99"/>
      <c r="EP410" s="193"/>
      <c r="EQ410" s="99"/>
      <c r="ER410" s="99"/>
      <c r="ES410" s="99"/>
      <c r="ET410" s="99"/>
      <c r="EU410" s="99"/>
      <c r="EV410" s="99"/>
      <c r="EW410" s="502"/>
      <c r="EX410" s="98"/>
      <c r="EY410" s="99"/>
      <c r="EZ410" s="99"/>
      <c r="FA410" s="98"/>
      <c r="FB410" s="99"/>
      <c r="FC410" s="99"/>
      <c r="FD410" s="99"/>
      <c r="FE410" s="98"/>
      <c r="FF410" s="99"/>
      <c r="FG410" s="98"/>
      <c r="FH410" s="99"/>
      <c r="FI410" s="99"/>
      <c r="FJ410" s="98"/>
      <c r="FK410" s="99"/>
      <c r="FL410" s="99"/>
      <c r="FM410" s="99"/>
      <c r="FN410" s="506"/>
      <c r="FO410" s="99"/>
      <c r="FP410" s="502"/>
      <c r="FQ410" s="99"/>
      <c r="FR410" s="98"/>
      <c r="FS410" s="99"/>
      <c r="FT410" s="98"/>
      <c r="FU410" s="99"/>
      <c r="FV410" s="99"/>
      <c r="FW410" s="99"/>
      <c r="FX410" s="99"/>
      <c r="FY410" s="99"/>
      <c r="FZ410" s="98"/>
      <c r="GA410" s="99"/>
      <c r="GB410" s="502"/>
      <c r="GC410" s="99"/>
      <c r="GD410" s="99"/>
      <c r="GE410" s="99"/>
      <c r="GF410" s="502"/>
      <c r="GG410" s="99"/>
      <c r="GH410" s="503"/>
      <c r="GI410" s="99"/>
      <c r="GJ410" s="502"/>
      <c r="GK410" s="99"/>
      <c r="GL410" s="99"/>
      <c r="GM410" s="502"/>
      <c r="GN410" s="99"/>
      <c r="GO410" s="99"/>
      <c r="GP410" s="99"/>
      <c r="GQ410" s="99"/>
      <c r="GR410" s="99"/>
      <c r="GS410" s="503"/>
      <c r="GT410" s="99"/>
      <c r="GU410" s="502"/>
      <c r="GV410" s="98"/>
      <c r="GW410" s="99"/>
      <c r="GX410" s="99"/>
      <c r="GY410" s="98"/>
      <c r="GZ410" s="99"/>
      <c r="HA410" s="99"/>
      <c r="HB410" s="99"/>
      <c r="HC410" s="99"/>
      <c r="HD410" s="99"/>
      <c r="HE410" s="99"/>
      <c r="HF410" s="99"/>
      <c r="HG410" s="99"/>
      <c r="HH410" s="502"/>
      <c r="HI410" s="99"/>
      <c r="HJ410" s="99"/>
      <c r="HK410" s="99"/>
      <c r="HL410" s="99"/>
      <c r="HM410" s="99"/>
      <c r="HN410" s="99"/>
      <c r="HO410" s="502"/>
      <c r="HP410" s="98"/>
      <c r="HQ410" s="99"/>
      <c r="HR410" s="99"/>
      <c r="HS410" s="99"/>
      <c r="HT410" s="98"/>
      <c r="HU410" s="99"/>
      <c r="HV410" s="99"/>
      <c r="HW410" s="99"/>
      <c r="HX410" s="99"/>
      <c r="HY410" s="98"/>
      <c r="HZ410" s="99"/>
      <c r="IA410" s="503"/>
      <c r="IB410" s="502"/>
      <c r="IC410" s="99"/>
      <c r="ID410" s="99"/>
      <c r="IE410" s="99"/>
      <c r="IF410" s="99"/>
      <c r="IG410" s="99"/>
      <c r="IH410" s="99"/>
      <c r="II410" s="99"/>
      <c r="IJ410" s="99"/>
      <c r="IK410" s="503"/>
      <c r="IL410" s="502"/>
      <c r="IM410" s="99"/>
      <c r="IN410" s="99"/>
      <c r="IO410" s="99"/>
      <c r="IP410" s="99"/>
      <c r="IQ410" s="99"/>
      <c r="IR410" s="99"/>
      <c r="IS410" s="503"/>
      <c r="IT410" s="99"/>
      <c r="IU410" s="99"/>
      <c r="IV410" s="502"/>
      <c r="IW410" s="99"/>
      <c r="IX410" s="99"/>
      <c r="IY410" s="98"/>
      <c r="IZ410" s="99"/>
      <c r="JA410" s="99"/>
      <c r="JB410" s="98"/>
      <c r="JC410" s="99"/>
      <c r="JD410" s="99"/>
      <c r="JE410" s="99"/>
      <c r="JF410" s="98"/>
      <c r="JG410" s="99"/>
      <c r="JH410" s="502"/>
      <c r="JI410" s="99"/>
      <c r="JJ410" s="99"/>
      <c r="JK410" s="99"/>
      <c r="JL410" s="99"/>
      <c r="JM410" s="502"/>
      <c r="JN410" s="99"/>
      <c r="JO410" s="507"/>
      <c r="JP410" s="503"/>
      <c r="JQ410" s="502"/>
    </row>
    <row r="411" spans="23:277" ht="16" hidden="1">
      <c r="W411" s="503"/>
      <c r="X411" s="502"/>
      <c r="Y411" s="99"/>
      <c r="Z411" s="502"/>
      <c r="AA411" s="99"/>
      <c r="AB411" s="502"/>
      <c r="AC411" s="99"/>
      <c r="AD411" s="504"/>
      <c r="AE411" s="99"/>
      <c r="AF411" s="99"/>
      <c r="AG411" s="99"/>
      <c r="AH411" s="99"/>
      <c r="AI411" s="505"/>
      <c r="AJ411" s="99"/>
      <c r="AK411" s="98"/>
      <c r="AL411" s="99"/>
      <c r="AM411" s="645"/>
      <c r="AN411" s="99"/>
      <c r="AO411" s="99"/>
      <c r="AP411" s="99"/>
      <c r="AQ411" s="99"/>
      <c r="AR411" s="99"/>
      <c r="AS411" s="99"/>
      <c r="AT411" s="99"/>
      <c r="AU411" s="99"/>
      <c r="AV411" s="99"/>
      <c r="AW411" s="99"/>
      <c r="AX411" s="99"/>
      <c r="AY411" s="98"/>
      <c r="AZ411" s="99"/>
      <c r="BA411" s="98"/>
      <c r="BB411" s="99"/>
      <c r="BC411" s="502"/>
      <c r="BD411" s="99"/>
      <c r="BE411" s="99"/>
      <c r="BF411" s="502"/>
      <c r="BG411" s="99"/>
      <c r="BH411" s="99"/>
      <c r="BI411" s="99"/>
      <c r="BJ411" s="99"/>
      <c r="BK411" s="634"/>
      <c r="BL411" s="99"/>
      <c r="BM411" s="99"/>
      <c r="BN411" s="502"/>
      <c r="BO411" s="99"/>
      <c r="BP411" s="99"/>
      <c r="BQ411" s="99"/>
      <c r="BR411" s="502"/>
      <c r="BS411" s="99"/>
      <c r="BT411" s="99"/>
      <c r="BU411" s="502"/>
      <c r="BV411" s="99"/>
      <c r="BW411" s="502"/>
      <c r="BX411" s="99"/>
      <c r="BY411" s="99"/>
      <c r="BZ411" s="502"/>
      <c r="CA411" s="99"/>
      <c r="CB411" s="99"/>
      <c r="CC411" s="99"/>
      <c r="CD411" s="99"/>
      <c r="CE411" s="503"/>
      <c r="CF411" s="99"/>
      <c r="CG411" s="502"/>
      <c r="CH411" s="99"/>
      <c r="CI411" s="98"/>
      <c r="CJ411" s="99"/>
      <c r="CK411" s="99"/>
      <c r="CL411" s="98"/>
      <c r="CM411" s="99"/>
      <c r="CN411" s="99"/>
      <c r="CO411" s="99"/>
      <c r="CP411" s="98"/>
      <c r="CQ411" s="99"/>
      <c r="CR411" s="99"/>
      <c r="CS411" s="99"/>
      <c r="CT411" s="99"/>
      <c r="CU411" s="99"/>
      <c r="CV411" s="99"/>
      <c r="CW411" s="99"/>
      <c r="CX411" s="98"/>
      <c r="CY411" s="99"/>
      <c r="CZ411" s="99"/>
      <c r="DA411" s="99"/>
      <c r="DB411" s="99"/>
      <c r="DC411" s="502"/>
      <c r="DD411" s="99"/>
      <c r="DE411" s="99"/>
      <c r="DF411" s="99"/>
      <c r="DG411" s="99"/>
      <c r="DH411" s="99"/>
      <c r="DI411" s="99"/>
      <c r="DJ411" s="99"/>
      <c r="DK411" s="99"/>
      <c r="DL411" s="99"/>
      <c r="DM411" s="99"/>
      <c r="DN411" s="99"/>
      <c r="DO411" s="502"/>
      <c r="DP411" s="99"/>
      <c r="DQ411" s="99"/>
      <c r="DR411" s="99"/>
      <c r="DS411" s="502"/>
      <c r="DT411" s="99"/>
      <c r="DU411" s="99"/>
      <c r="DV411" s="99"/>
      <c r="DW411" s="99"/>
      <c r="DX411" s="99"/>
      <c r="DY411" s="99"/>
      <c r="DZ411" s="99"/>
      <c r="EA411" s="506"/>
      <c r="EB411" s="99"/>
      <c r="EC411" s="502"/>
      <c r="ED411" s="98"/>
      <c r="EE411" s="99"/>
      <c r="EF411" s="99"/>
      <c r="EG411" s="99"/>
      <c r="EH411" s="99"/>
      <c r="EI411" s="98"/>
      <c r="EJ411" s="99"/>
      <c r="EK411" s="98"/>
      <c r="EL411" s="99"/>
      <c r="EM411" s="99"/>
      <c r="EN411" s="98"/>
      <c r="EO411" s="99"/>
      <c r="EP411" s="193"/>
      <c r="EQ411" s="99"/>
      <c r="ER411" s="99"/>
      <c r="ES411" s="99"/>
      <c r="ET411" s="99"/>
      <c r="EU411" s="99"/>
      <c r="EV411" s="99"/>
      <c r="EW411" s="502"/>
      <c r="EX411" s="98"/>
      <c r="EY411" s="99"/>
      <c r="EZ411" s="99"/>
      <c r="FA411" s="98"/>
      <c r="FB411" s="99"/>
      <c r="FC411" s="99"/>
      <c r="FD411" s="99"/>
      <c r="FE411" s="98"/>
      <c r="FF411" s="99"/>
      <c r="FG411" s="98"/>
      <c r="FH411" s="99"/>
      <c r="FI411" s="99"/>
      <c r="FJ411" s="98"/>
      <c r="FK411" s="99"/>
      <c r="FL411" s="99"/>
      <c r="FM411" s="99"/>
      <c r="FN411" s="506"/>
      <c r="FO411" s="99"/>
      <c r="FP411" s="502"/>
      <c r="FQ411" s="99"/>
      <c r="FR411" s="98"/>
      <c r="FS411" s="99"/>
      <c r="FT411" s="98"/>
      <c r="FU411" s="99"/>
      <c r="FV411" s="99"/>
      <c r="FW411" s="99"/>
      <c r="FX411" s="99"/>
      <c r="FY411" s="99"/>
      <c r="FZ411" s="98"/>
      <c r="GA411" s="99"/>
      <c r="GB411" s="502"/>
      <c r="GC411" s="99"/>
      <c r="GD411" s="99"/>
      <c r="GE411" s="99"/>
      <c r="GF411" s="502"/>
      <c r="GG411" s="99"/>
      <c r="GH411" s="503"/>
      <c r="GI411" s="99"/>
      <c r="GJ411" s="502"/>
      <c r="GK411" s="99"/>
      <c r="GL411" s="99"/>
      <c r="GM411" s="502"/>
      <c r="GN411" s="99"/>
      <c r="GO411" s="99"/>
      <c r="GP411" s="99"/>
      <c r="GQ411" s="99"/>
      <c r="GR411" s="99"/>
      <c r="GS411" s="503"/>
      <c r="GT411" s="99"/>
      <c r="GU411" s="502"/>
      <c r="GV411" s="98"/>
      <c r="GW411" s="99"/>
      <c r="GX411" s="99"/>
      <c r="GY411" s="98"/>
      <c r="GZ411" s="99"/>
      <c r="HA411" s="99"/>
      <c r="HB411" s="99"/>
      <c r="HC411" s="99"/>
      <c r="HD411" s="99"/>
      <c r="HE411" s="99"/>
      <c r="HF411" s="99"/>
      <c r="HG411" s="99"/>
      <c r="HH411" s="502"/>
      <c r="HI411" s="99"/>
      <c r="HJ411" s="99"/>
      <c r="HK411" s="99"/>
      <c r="HL411" s="99"/>
      <c r="HM411" s="99"/>
      <c r="HN411" s="99"/>
      <c r="HO411" s="502"/>
      <c r="HP411" s="98"/>
      <c r="HQ411" s="99"/>
      <c r="HR411" s="99"/>
      <c r="HS411" s="99"/>
      <c r="HT411" s="98"/>
      <c r="HU411" s="99"/>
      <c r="HV411" s="99"/>
      <c r="HW411" s="99"/>
      <c r="HX411" s="99"/>
      <c r="HY411" s="98"/>
      <c r="HZ411" s="99"/>
      <c r="IA411" s="503"/>
      <c r="IB411" s="502"/>
      <c r="IC411" s="99"/>
      <c r="ID411" s="99"/>
      <c r="IE411" s="99"/>
      <c r="IF411" s="99"/>
      <c r="IG411" s="99"/>
      <c r="IH411" s="99"/>
      <c r="II411" s="99"/>
      <c r="IJ411" s="99"/>
      <c r="IK411" s="503"/>
      <c r="IL411" s="502"/>
      <c r="IM411" s="99"/>
      <c r="IN411" s="99"/>
      <c r="IO411" s="99"/>
      <c r="IP411" s="99"/>
      <c r="IQ411" s="99"/>
      <c r="IR411" s="99"/>
      <c r="IS411" s="503"/>
      <c r="IT411" s="99"/>
      <c r="IU411" s="99"/>
      <c r="IV411" s="502"/>
      <c r="IW411" s="99"/>
      <c r="IX411" s="99"/>
      <c r="IY411" s="98"/>
      <c r="IZ411" s="99"/>
      <c r="JA411" s="99"/>
      <c r="JB411" s="98"/>
      <c r="JC411" s="99"/>
      <c r="JD411" s="99"/>
      <c r="JE411" s="99"/>
      <c r="JF411" s="98"/>
      <c r="JG411" s="99"/>
      <c r="JH411" s="502"/>
      <c r="JI411" s="99"/>
      <c r="JJ411" s="99"/>
      <c r="JK411" s="99"/>
      <c r="JL411" s="99"/>
      <c r="JM411" s="502"/>
      <c r="JN411" s="99"/>
      <c r="JO411" s="507"/>
      <c r="JP411" s="503"/>
      <c r="JQ411" s="502"/>
    </row>
    <row r="412" spans="23:277" ht="16" hidden="1">
      <c r="W412" s="503"/>
      <c r="X412" s="502"/>
      <c r="Y412" s="99"/>
      <c r="Z412" s="502"/>
      <c r="AA412" s="99"/>
      <c r="AB412" s="502"/>
      <c r="AC412" s="99"/>
      <c r="AD412" s="504"/>
      <c r="AE412" s="99"/>
      <c r="AF412" s="99"/>
      <c r="AG412" s="99"/>
      <c r="AH412" s="99"/>
      <c r="AI412" s="505"/>
      <c r="AJ412" s="99"/>
      <c r="AK412" s="98"/>
      <c r="AL412" s="99"/>
      <c r="AM412" s="645"/>
      <c r="AN412" s="99"/>
      <c r="AO412" s="99"/>
      <c r="AP412" s="99"/>
      <c r="AQ412" s="99"/>
      <c r="AR412" s="99"/>
      <c r="AS412" s="99"/>
      <c r="AT412" s="99"/>
      <c r="AU412" s="99"/>
      <c r="AV412" s="99"/>
      <c r="AW412" s="99"/>
      <c r="AX412" s="99"/>
      <c r="AY412" s="98"/>
      <c r="AZ412" s="99"/>
      <c r="BA412" s="98"/>
      <c r="BB412" s="99"/>
      <c r="BC412" s="502"/>
      <c r="BD412" s="99"/>
      <c r="BE412" s="99"/>
      <c r="BF412" s="502"/>
      <c r="BG412" s="99"/>
      <c r="BH412" s="99"/>
      <c r="BI412" s="99"/>
      <c r="BJ412" s="99"/>
      <c r="BK412" s="634"/>
      <c r="BL412" s="99"/>
      <c r="BM412" s="99"/>
      <c r="BN412" s="502"/>
      <c r="BO412" s="99"/>
      <c r="BP412" s="99"/>
      <c r="BQ412" s="99"/>
      <c r="BR412" s="502"/>
      <c r="BS412" s="99"/>
      <c r="BT412" s="99"/>
      <c r="BU412" s="502"/>
      <c r="BV412" s="99"/>
      <c r="BW412" s="502"/>
      <c r="BX412" s="99"/>
      <c r="BY412" s="99"/>
      <c r="BZ412" s="502"/>
      <c r="CA412" s="99"/>
      <c r="CB412" s="99"/>
      <c r="CC412" s="99"/>
      <c r="CD412" s="99"/>
      <c r="CE412" s="503"/>
      <c r="CF412" s="99"/>
      <c r="CG412" s="502"/>
      <c r="CH412" s="99"/>
      <c r="CI412" s="98"/>
      <c r="CJ412" s="99"/>
      <c r="CK412" s="99"/>
      <c r="CL412" s="98"/>
      <c r="CM412" s="99"/>
      <c r="CN412" s="99"/>
      <c r="CO412" s="99"/>
      <c r="CP412" s="98"/>
      <c r="CQ412" s="99"/>
      <c r="CR412" s="99"/>
      <c r="CS412" s="99"/>
      <c r="CT412" s="99"/>
      <c r="CU412" s="99"/>
      <c r="CV412" s="99"/>
      <c r="CW412" s="99"/>
      <c r="CX412" s="98"/>
      <c r="CY412" s="99"/>
      <c r="CZ412" s="99"/>
      <c r="DA412" s="99"/>
      <c r="DB412" s="99"/>
      <c r="DC412" s="502"/>
      <c r="DD412" s="99"/>
      <c r="DE412" s="99"/>
      <c r="DF412" s="99"/>
      <c r="DG412" s="99"/>
      <c r="DH412" s="99"/>
      <c r="DI412" s="99"/>
      <c r="DJ412" s="99"/>
      <c r="DK412" s="99"/>
      <c r="DL412" s="99"/>
      <c r="DM412" s="99"/>
      <c r="DN412" s="99"/>
      <c r="DO412" s="502"/>
      <c r="DP412" s="99"/>
      <c r="DQ412" s="99"/>
      <c r="DR412" s="99"/>
      <c r="DS412" s="502"/>
      <c r="DT412" s="99"/>
      <c r="DU412" s="99"/>
      <c r="DV412" s="99"/>
      <c r="DW412" s="99"/>
      <c r="DX412" s="99"/>
      <c r="DY412" s="99"/>
      <c r="DZ412" s="99"/>
      <c r="EA412" s="506"/>
      <c r="EB412" s="99"/>
      <c r="EC412" s="502"/>
      <c r="ED412" s="98"/>
      <c r="EE412" s="99"/>
      <c r="EF412" s="99"/>
      <c r="EG412" s="99"/>
      <c r="EH412" s="99"/>
      <c r="EI412" s="98"/>
      <c r="EJ412" s="99"/>
      <c r="EK412" s="98"/>
      <c r="EL412" s="99"/>
      <c r="EM412" s="99"/>
      <c r="EN412" s="98"/>
      <c r="EO412" s="99"/>
      <c r="EP412" s="193"/>
      <c r="EQ412" s="99"/>
      <c r="ER412" s="99"/>
      <c r="ES412" s="99"/>
      <c r="ET412" s="99"/>
      <c r="EU412" s="99"/>
      <c r="EV412" s="99"/>
      <c r="EW412" s="502"/>
      <c r="EX412" s="98"/>
      <c r="EY412" s="99"/>
      <c r="EZ412" s="99"/>
      <c r="FA412" s="98"/>
      <c r="FB412" s="99"/>
      <c r="FC412" s="99"/>
      <c r="FD412" s="99"/>
      <c r="FE412" s="98"/>
      <c r="FF412" s="99"/>
      <c r="FG412" s="98"/>
      <c r="FH412" s="99"/>
      <c r="FI412" s="99"/>
      <c r="FJ412" s="98"/>
      <c r="FK412" s="99"/>
      <c r="FL412" s="99"/>
      <c r="FM412" s="99"/>
      <c r="FN412" s="506"/>
      <c r="FO412" s="99"/>
      <c r="FP412" s="502"/>
      <c r="FQ412" s="99"/>
      <c r="FR412" s="98"/>
      <c r="FS412" s="99"/>
      <c r="FT412" s="98"/>
      <c r="FU412" s="99"/>
      <c r="FV412" s="99"/>
      <c r="FW412" s="99"/>
      <c r="FX412" s="99"/>
      <c r="FY412" s="99"/>
      <c r="FZ412" s="98"/>
      <c r="GA412" s="99"/>
      <c r="GB412" s="502"/>
      <c r="GC412" s="99"/>
      <c r="GD412" s="99"/>
      <c r="GE412" s="99"/>
      <c r="GF412" s="502"/>
      <c r="GG412" s="99"/>
      <c r="GH412" s="503"/>
      <c r="GI412" s="99"/>
      <c r="GJ412" s="502"/>
      <c r="GK412" s="99"/>
      <c r="GL412" s="99"/>
      <c r="GM412" s="502"/>
      <c r="GN412" s="99"/>
      <c r="GO412" s="99"/>
      <c r="GP412" s="99"/>
      <c r="GQ412" s="99"/>
      <c r="GR412" s="99"/>
      <c r="GS412" s="503"/>
      <c r="GT412" s="99"/>
      <c r="GU412" s="502"/>
      <c r="GV412" s="98"/>
      <c r="GW412" s="99"/>
      <c r="GX412" s="99"/>
      <c r="GY412" s="98"/>
      <c r="GZ412" s="99"/>
      <c r="HA412" s="99"/>
      <c r="HB412" s="99"/>
      <c r="HC412" s="99"/>
      <c r="HD412" s="99"/>
      <c r="HE412" s="99"/>
      <c r="HF412" s="99"/>
      <c r="HG412" s="99"/>
      <c r="HH412" s="502"/>
      <c r="HI412" s="99"/>
      <c r="HJ412" s="99"/>
      <c r="HK412" s="99"/>
      <c r="HL412" s="99"/>
      <c r="HM412" s="99"/>
      <c r="HN412" s="99"/>
      <c r="HO412" s="502"/>
      <c r="HP412" s="98"/>
      <c r="HQ412" s="99"/>
      <c r="HR412" s="99"/>
      <c r="HS412" s="99"/>
      <c r="HT412" s="98"/>
      <c r="HU412" s="99"/>
      <c r="HV412" s="99"/>
      <c r="HW412" s="99"/>
      <c r="HX412" s="99"/>
      <c r="HY412" s="98"/>
      <c r="HZ412" s="99"/>
      <c r="IA412" s="503"/>
      <c r="IB412" s="502"/>
      <c r="IC412" s="99"/>
      <c r="ID412" s="99"/>
      <c r="IE412" s="99"/>
      <c r="IF412" s="99"/>
      <c r="IG412" s="99"/>
      <c r="IH412" s="99"/>
      <c r="II412" s="99"/>
      <c r="IJ412" s="99"/>
      <c r="IK412" s="503"/>
      <c r="IL412" s="502"/>
      <c r="IM412" s="99"/>
      <c r="IN412" s="99"/>
      <c r="IO412" s="99"/>
      <c r="IP412" s="99"/>
      <c r="IQ412" s="99"/>
      <c r="IR412" s="99"/>
      <c r="IS412" s="503"/>
      <c r="IT412" s="99"/>
      <c r="IU412" s="99"/>
      <c r="IV412" s="502"/>
      <c r="IW412" s="99"/>
      <c r="IX412" s="99"/>
      <c r="IY412" s="98"/>
      <c r="IZ412" s="99"/>
      <c r="JA412" s="99"/>
      <c r="JB412" s="98"/>
      <c r="JC412" s="99"/>
      <c r="JD412" s="99"/>
      <c r="JE412" s="99"/>
      <c r="JF412" s="98"/>
      <c r="JG412" s="99"/>
      <c r="JH412" s="502"/>
      <c r="JI412" s="99"/>
      <c r="JJ412" s="99"/>
      <c r="JK412" s="99"/>
      <c r="JL412" s="99"/>
      <c r="JM412" s="502"/>
      <c r="JN412" s="99"/>
      <c r="JO412" s="507"/>
      <c r="JP412" s="503"/>
      <c r="JQ412" s="502"/>
    </row>
    <row r="413" spans="23:277" ht="16" hidden="1">
      <c r="W413" s="503"/>
      <c r="X413" s="502"/>
      <c r="Y413" s="99"/>
      <c r="Z413" s="502"/>
      <c r="AA413" s="99"/>
      <c r="AB413" s="502"/>
      <c r="AC413" s="99"/>
      <c r="AD413" s="504"/>
      <c r="AE413" s="99"/>
      <c r="AF413" s="99"/>
      <c r="AG413" s="99"/>
      <c r="AH413" s="99"/>
      <c r="AI413" s="505"/>
      <c r="AJ413" s="99"/>
      <c r="AK413" s="98"/>
      <c r="AL413" s="99"/>
      <c r="AM413" s="645"/>
      <c r="AN413" s="99"/>
      <c r="AO413" s="99"/>
      <c r="AP413" s="99"/>
      <c r="AQ413" s="99"/>
      <c r="AR413" s="99"/>
      <c r="AS413" s="99"/>
      <c r="AT413" s="99"/>
      <c r="AU413" s="99"/>
      <c r="AV413" s="99"/>
      <c r="AW413" s="99"/>
      <c r="AX413" s="99"/>
      <c r="AY413" s="98"/>
      <c r="AZ413" s="99"/>
      <c r="BA413" s="98"/>
      <c r="BB413" s="99"/>
      <c r="BC413" s="502"/>
      <c r="BD413" s="99"/>
      <c r="BE413" s="99"/>
      <c r="BF413" s="502"/>
      <c r="BG413" s="99"/>
      <c r="BH413" s="99"/>
      <c r="BI413" s="99"/>
      <c r="BJ413" s="99"/>
      <c r="BK413" s="634"/>
      <c r="BL413" s="99"/>
      <c r="BM413" s="99"/>
      <c r="BN413" s="502"/>
      <c r="BO413" s="99"/>
      <c r="BP413" s="99"/>
      <c r="BQ413" s="99"/>
      <c r="BR413" s="502"/>
      <c r="BS413" s="99"/>
      <c r="BT413" s="99"/>
      <c r="BU413" s="502"/>
      <c r="BV413" s="99"/>
      <c r="BW413" s="502"/>
      <c r="BX413" s="99"/>
      <c r="BY413" s="99"/>
      <c r="BZ413" s="502"/>
      <c r="CA413" s="99"/>
      <c r="CB413" s="99"/>
      <c r="CC413" s="99"/>
      <c r="CD413" s="99"/>
      <c r="CE413" s="503"/>
      <c r="CF413" s="99"/>
      <c r="CG413" s="502"/>
      <c r="CH413" s="99"/>
      <c r="CI413" s="98"/>
      <c r="CJ413" s="99"/>
      <c r="CK413" s="99"/>
      <c r="CL413" s="98"/>
      <c r="CM413" s="99"/>
      <c r="CN413" s="99"/>
      <c r="CO413" s="99"/>
      <c r="CP413" s="98"/>
      <c r="CQ413" s="99"/>
      <c r="CR413" s="99"/>
      <c r="CS413" s="99"/>
      <c r="CT413" s="99"/>
      <c r="CU413" s="99"/>
      <c r="CV413" s="99"/>
      <c r="CW413" s="99"/>
      <c r="CX413" s="98"/>
      <c r="CY413" s="99"/>
      <c r="CZ413" s="99"/>
      <c r="DA413" s="99"/>
      <c r="DB413" s="99"/>
      <c r="DC413" s="502"/>
      <c r="DD413" s="99"/>
      <c r="DE413" s="99"/>
      <c r="DF413" s="99"/>
      <c r="DG413" s="99"/>
      <c r="DH413" s="99"/>
      <c r="DI413" s="99"/>
      <c r="DJ413" s="99"/>
      <c r="DK413" s="99"/>
      <c r="DL413" s="99"/>
      <c r="DM413" s="99"/>
      <c r="DN413" s="99"/>
      <c r="DO413" s="502"/>
      <c r="DP413" s="99"/>
      <c r="DQ413" s="99"/>
      <c r="DR413" s="99"/>
      <c r="DS413" s="502"/>
      <c r="DT413" s="99"/>
      <c r="DU413" s="99"/>
      <c r="DV413" s="99"/>
      <c r="DW413" s="99"/>
      <c r="DX413" s="99"/>
      <c r="DY413" s="99"/>
      <c r="DZ413" s="99"/>
      <c r="EA413" s="506"/>
      <c r="EB413" s="99"/>
      <c r="EC413" s="502"/>
      <c r="ED413" s="98"/>
      <c r="EE413" s="99"/>
      <c r="EF413" s="99"/>
      <c r="EG413" s="99"/>
      <c r="EH413" s="99"/>
      <c r="EI413" s="98"/>
      <c r="EJ413" s="99"/>
      <c r="EK413" s="98"/>
      <c r="EL413" s="99"/>
      <c r="EM413" s="99"/>
      <c r="EN413" s="98"/>
      <c r="EO413" s="99"/>
      <c r="EP413" s="193"/>
      <c r="EQ413" s="99"/>
      <c r="ER413" s="99"/>
      <c r="ES413" s="99"/>
      <c r="ET413" s="99"/>
      <c r="EU413" s="99"/>
      <c r="EV413" s="99"/>
      <c r="EW413" s="502"/>
      <c r="EX413" s="98"/>
      <c r="EY413" s="99"/>
      <c r="EZ413" s="99"/>
      <c r="FA413" s="98"/>
      <c r="FB413" s="99"/>
      <c r="FC413" s="99"/>
      <c r="FD413" s="99"/>
      <c r="FE413" s="98"/>
      <c r="FF413" s="99"/>
      <c r="FG413" s="98"/>
      <c r="FH413" s="99"/>
      <c r="FI413" s="99"/>
      <c r="FJ413" s="98"/>
      <c r="FK413" s="99"/>
      <c r="FL413" s="99"/>
      <c r="FM413" s="99"/>
      <c r="FN413" s="506"/>
      <c r="FO413" s="99"/>
      <c r="FP413" s="502"/>
      <c r="FQ413" s="99"/>
      <c r="FR413" s="98"/>
      <c r="FS413" s="99"/>
      <c r="FT413" s="98"/>
      <c r="FU413" s="99"/>
      <c r="FV413" s="99"/>
      <c r="FW413" s="99"/>
      <c r="FX413" s="99"/>
      <c r="FY413" s="99"/>
      <c r="FZ413" s="98"/>
      <c r="GA413" s="99"/>
      <c r="GB413" s="502"/>
      <c r="GC413" s="99"/>
      <c r="GD413" s="99"/>
      <c r="GE413" s="99"/>
      <c r="GF413" s="502"/>
      <c r="GG413" s="99"/>
      <c r="GH413" s="503"/>
      <c r="GI413" s="99"/>
      <c r="GJ413" s="502"/>
      <c r="GK413" s="99"/>
      <c r="GL413" s="99"/>
      <c r="GM413" s="502"/>
      <c r="GN413" s="99"/>
      <c r="GO413" s="99"/>
      <c r="GP413" s="99"/>
      <c r="GQ413" s="99"/>
      <c r="GR413" s="99"/>
      <c r="GS413" s="503"/>
      <c r="GT413" s="99"/>
      <c r="GU413" s="502"/>
      <c r="GV413" s="98"/>
      <c r="GW413" s="99"/>
      <c r="GX413" s="99"/>
      <c r="GY413" s="98"/>
      <c r="GZ413" s="99"/>
      <c r="HA413" s="99"/>
      <c r="HB413" s="99"/>
      <c r="HC413" s="99"/>
      <c r="HD413" s="99"/>
      <c r="HE413" s="99"/>
      <c r="HF413" s="99"/>
      <c r="HG413" s="99"/>
      <c r="HH413" s="502"/>
      <c r="HI413" s="99"/>
      <c r="HJ413" s="99"/>
      <c r="HK413" s="99"/>
      <c r="HL413" s="99"/>
      <c r="HM413" s="99"/>
      <c r="HN413" s="99"/>
      <c r="HO413" s="502"/>
      <c r="HP413" s="98"/>
      <c r="HQ413" s="99"/>
      <c r="HR413" s="99"/>
      <c r="HS413" s="99"/>
      <c r="HT413" s="98"/>
      <c r="HU413" s="99"/>
      <c r="HV413" s="99"/>
      <c r="HW413" s="99"/>
      <c r="HX413" s="99"/>
      <c r="HY413" s="98"/>
      <c r="HZ413" s="99"/>
      <c r="IA413" s="503"/>
      <c r="IB413" s="502"/>
      <c r="IC413" s="99"/>
      <c r="ID413" s="99"/>
      <c r="IE413" s="99"/>
      <c r="IF413" s="99"/>
      <c r="IG413" s="99"/>
      <c r="IH413" s="99"/>
      <c r="II413" s="99"/>
      <c r="IJ413" s="99"/>
      <c r="IK413" s="503"/>
      <c r="IL413" s="502"/>
      <c r="IM413" s="99"/>
      <c r="IN413" s="99"/>
      <c r="IO413" s="99"/>
      <c r="IP413" s="99"/>
      <c r="IQ413" s="99"/>
      <c r="IR413" s="99"/>
      <c r="IS413" s="503"/>
      <c r="IT413" s="99"/>
      <c r="IU413" s="99"/>
      <c r="IV413" s="502"/>
      <c r="IW413" s="99"/>
      <c r="IX413" s="99"/>
      <c r="IY413" s="98"/>
      <c r="IZ413" s="99"/>
      <c r="JA413" s="99"/>
      <c r="JB413" s="98"/>
      <c r="JC413" s="99"/>
      <c r="JD413" s="99"/>
      <c r="JE413" s="99"/>
      <c r="JF413" s="98"/>
      <c r="JG413" s="99"/>
      <c r="JH413" s="502"/>
      <c r="JI413" s="99"/>
      <c r="JJ413" s="99"/>
      <c r="JK413" s="99"/>
      <c r="JL413" s="99"/>
      <c r="JM413" s="502"/>
      <c r="JN413" s="99"/>
      <c r="JO413" s="507"/>
      <c r="JP413" s="503"/>
      <c r="JQ413" s="502"/>
    </row>
    <row r="414" spans="23:277" ht="16" hidden="1">
      <c r="W414" s="503"/>
      <c r="X414" s="502"/>
      <c r="Y414" s="99"/>
      <c r="Z414" s="502"/>
      <c r="AA414" s="99"/>
      <c r="AB414" s="502"/>
      <c r="AC414" s="99"/>
      <c r="AD414" s="504"/>
      <c r="AE414" s="99"/>
      <c r="AF414" s="99"/>
      <c r="AG414" s="99"/>
      <c r="AH414" s="99"/>
      <c r="AI414" s="505"/>
      <c r="AJ414" s="99"/>
      <c r="AK414" s="98"/>
      <c r="AL414" s="99"/>
      <c r="AM414" s="645"/>
      <c r="AN414" s="99"/>
      <c r="AO414" s="99"/>
      <c r="AP414" s="99"/>
      <c r="AQ414" s="99"/>
      <c r="AR414" s="99"/>
      <c r="AS414" s="99"/>
      <c r="AT414" s="99"/>
      <c r="AU414" s="99"/>
      <c r="AV414" s="99"/>
      <c r="AW414" s="99"/>
      <c r="AX414" s="99"/>
      <c r="AY414" s="98"/>
      <c r="AZ414" s="99"/>
      <c r="BA414" s="98"/>
      <c r="BB414" s="99"/>
      <c r="BC414" s="502"/>
      <c r="BD414" s="99"/>
      <c r="BE414" s="99"/>
      <c r="BF414" s="502"/>
      <c r="BG414" s="99"/>
      <c r="BH414" s="99"/>
      <c r="BI414" s="99"/>
      <c r="BJ414" s="99"/>
      <c r="BK414" s="634"/>
      <c r="BL414" s="99"/>
      <c r="BM414" s="99"/>
      <c r="BN414" s="502"/>
      <c r="BO414" s="99"/>
      <c r="BP414" s="99"/>
      <c r="BQ414" s="99"/>
      <c r="BR414" s="502"/>
      <c r="BS414" s="99"/>
      <c r="BT414" s="99"/>
      <c r="BU414" s="502"/>
      <c r="BV414" s="99"/>
      <c r="BW414" s="502"/>
      <c r="BX414" s="99"/>
      <c r="BY414" s="99"/>
      <c r="BZ414" s="502"/>
      <c r="CA414" s="99"/>
      <c r="CB414" s="99"/>
      <c r="CC414" s="99"/>
      <c r="CD414" s="99"/>
      <c r="CE414" s="503"/>
      <c r="CF414" s="99"/>
      <c r="CG414" s="502"/>
      <c r="CH414" s="99"/>
      <c r="CI414" s="98"/>
      <c r="CJ414" s="99"/>
      <c r="CK414" s="99"/>
      <c r="CL414" s="98"/>
      <c r="CM414" s="99"/>
      <c r="CN414" s="99"/>
      <c r="CO414" s="99"/>
      <c r="CP414" s="98"/>
      <c r="CQ414" s="99"/>
      <c r="CR414" s="99"/>
      <c r="CS414" s="99"/>
      <c r="CT414" s="99"/>
      <c r="CU414" s="99"/>
      <c r="CV414" s="99"/>
      <c r="CW414" s="99"/>
      <c r="CX414" s="98"/>
      <c r="CY414" s="99"/>
      <c r="CZ414" s="99"/>
      <c r="DA414" s="99"/>
      <c r="DB414" s="99"/>
      <c r="DC414" s="502"/>
      <c r="DD414" s="99"/>
      <c r="DE414" s="99"/>
      <c r="DF414" s="99"/>
      <c r="DG414" s="99"/>
      <c r="DH414" s="99"/>
      <c r="DI414" s="99"/>
      <c r="DJ414" s="99"/>
      <c r="DK414" s="99"/>
      <c r="DL414" s="99"/>
      <c r="DM414" s="99"/>
      <c r="DN414" s="99"/>
      <c r="DO414" s="502"/>
      <c r="DP414" s="99"/>
      <c r="DQ414" s="99"/>
      <c r="DR414" s="99"/>
      <c r="DS414" s="502"/>
      <c r="DT414" s="99"/>
      <c r="DU414" s="99"/>
      <c r="DV414" s="99"/>
      <c r="DW414" s="99"/>
      <c r="DX414" s="99"/>
      <c r="DY414" s="99"/>
      <c r="DZ414" s="99"/>
      <c r="EA414" s="506"/>
      <c r="EB414" s="99"/>
      <c r="EC414" s="502"/>
      <c r="ED414" s="98"/>
      <c r="EE414" s="99"/>
      <c r="EF414" s="99"/>
      <c r="EG414" s="99"/>
      <c r="EH414" s="99"/>
      <c r="EI414" s="98"/>
      <c r="EJ414" s="99"/>
      <c r="EK414" s="98"/>
      <c r="EL414" s="99"/>
      <c r="EM414" s="99"/>
      <c r="EN414" s="98"/>
      <c r="EO414" s="99"/>
      <c r="EP414" s="193"/>
      <c r="EQ414" s="99"/>
      <c r="ER414" s="99"/>
      <c r="ES414" s="99"/>
      <c r="ET414" s="99"/>
      <c r="EU414" s="99"/>
      <c r="EV414" s="99"/>
      <c r="EW414" s="502"/>
      <c r="EX414" s="98"/>
      <c r="EY414" s="99"/>
      <c r="EZ414" s="99"/>
      <c r="FA414" s="98"/>
      <c r="FB414" s="99"/>
      <c r="FC414" s="99"/>
      <c r="FD414" s="99"/>
      <c r="FE414" s="98"/>
      <c r="FF414" s="99"/>
      <c r="FG414" s="98"/>
      <c r="FH414" s="99"/>
      <c r="FI414" s="99"/>
      <c r="FJ414" s="98"/>
      <c r="FK414" s="99"/>
      <c r="FL414" s="99"/>
      <c r="FM414" s="99"/>
      <c r="FN414" s="506"/>
      <c r="FO414" s="99"/>
      <c r="FP414" s="502"/>
      <c r="FQ414" s="99"/>
      <c r="FR414" s="98"/>
      <c r="FS414" s="99"/>
      <c r="FT414" s="98"/>
      <c r="FU414" s="99"/>
      <c r="FV414" s="99"/>
      <c r="FW414" s="99"/>
      <c r="FX414" s="99"/>
      <c r="FY414" s="99"/>
      <c r="FZ414" s="98"/>
      <c r="GA414" s="99"/>
      <c r="GB414" s="502"/>
      <c r="GC414" s="99"/>
      <c r="GD414" s="99"/>
      <c r="GE414" s="99"/>
      <c r="GF414" s="502"/>
      <c r="GG414" s="99"/>
      <c r="GH414" s="503"/>
      <c r="GI414" s="99"/>
      <c r="GJ414" s="502"/>
      <c r="GK414" s="99"/>
      <c r="GL414" s="99"/>
      <c r="GM414" s="502"/>
      <c r="GN414" s="99"/>
      <c r="GO414" s="99"/>
      <c r="GP414" s="99"/>
      <c r="GQ414" s="99"/>
      <c r="GR414" s="99"/>
      <c r="GS414" s="503"/>
      <c r="GT414" s="99"/>
      <c r="GU414" s="502"/>
      <c r="GV414" s="98"/>
      <c r="GW414" s="99"/>
      <c r="GX414" s="99"/>
      <c r="GY414" s="98"/>
      <c r="GZ414" s="99"/>
      <c r="HA414" s="99"/>
      <c r="HB414" s="99"/>
      <c r="HC414" s="99"/>
      <c r="HD414" s="99"/>
      <c r="HE414" s="99"/>
      <c r="HF414" s="99"/>
      <c r="HG414" s="99"/>
      <c r="HH414" s="502"/>
      <c r="HI414" s="99"/>
      <c r="HJ414" s="99"/>
      <c r="HK414" s="99"/>
      <c r="HL414" s="99"/>
      <c r="HM414" s="99"/>
      <c r="HN414" s="99"/>
      <c r="HO414" s="502"/>
      <c r="HP414" s="98"/>
      <c r="HQ414" s="99"/>
      <c r="HR414" s="99"/>
      <c r="HS414" s="99"/>
      <c r="HT414" s="98"/>
      <c r="HU414" s="99"/>
      <c r="HV414" s="99"/>
      <c r="HW414" s="99"/>
      <c r="HX414" s="99"/>
      <c r="HY414" s="98"/>
      <c r="HZ414" s="99"/>
      <c r="IA414" s="503"/>
      <c r="IB414" s="502"/>
      <c r="IC414" s="99"/>
      <c r="ID414" s="99"/>
      <c r="IE414" s="99"/>
      <c r="IF414" s="99"/>
      <c r="IG414" s="99"/>
      <c r="IH414" s="99"/>
      <c r="II414" s="99"/>
      <c r="IJ414" s="99"/>
      <c r="IK414" s="503"/>
      <c r="IL414" s="502"/>
      <c r="IM414" s="99"/>
      <c r="IN414" s="99"/>
      <c r="IO414" s="99"/>
      <c r="IP414" s="99"/>
      <c r="IQ414" s="99"/>
      <c r="IR414" s="99"/>
      <c r="IS414" s="503"/>
      <c r="IT414" s="99"/>
      <c r="IU414" s="99"/>
      <c r="IV414" s="502"/>
      <c r="IW414" s="99"/>
      <c r="IX414" s="99"/>
      <c r="IY414" s="98"/>
      <c r="IZ414" s="99"/>
      <c r="JA414" s="99"/>
      <c r="JB414" s="98"/>
      <c r="JC414" s="99"/>
      <c r="JD414" s="99"/>
      <c r="JE414" s="99"/>
      <c r="JF414" s="98"/>
      <c r="JG414" s="99"/>
      <c r="JH414" s="502"/>
      <c r="JI414" s="99"/>
      <c r="JJ414" s="99"/>
      <c r="JK414" s="99"/>
      <c r="JL414" s="99"/>
      <c r="JM414" s="502"/>
      <c r="JN414" s="99"/>
      <c r="JO414" s="507"/>
      <c r="JP414" s="503"/>
      <c r="JQ414" s="502"/>
    </row>
    <row r="415" spans="23:277" ht="16" hidden="1">
      <c r="W415" s="503"/>
      <c r="X415" s="502"/>
      <c r="Y415" s="99"/>
      <c r="Z415" s="502"/>
      <c r="AA415" s="99"/>
      <c r="AB415" s="502"/>
      <c r="AC415" s="99"/>
      <c r="AD415" s="504"/>
      <c r="AE415" s="99"/>
      <c r="AF415" s="99"/>
      <c r="AG415" s="99"/>
      <c r="AH415" s="99"/>
      <c r="AI415" s="505"/>
      <c r="AJ415" s="99"/>
      <c r="AK415" s="98"/>
      <c r="AL415" s="99"/>
      <c r="AM415" s="645"/>
      <c r="AN415" s="99"/>
      <c r="AO415" s="99"/>
      <c r="AP415" s="99"/>
      <c r="AQ415" s="99"/>
      <c r="AR415" s="99"/>
      <c r="AS415" s="99"/>
      <c r="AT415" s="99"/>
      <c r="AU415" s="99"/>
      <c r="AV415" s="99"/>
      <c r="AW415" s="99"/>
      <c r="AX415" s="99"/>
      <c r="AY415" s="98"/>
      <c r="AZ415" s="99"/>
      <c r="BA415" s="98"/>
      <c r="BB415" s="99"/>
      <c r="BC415" s="502"/>
      <c r="BD415" s="99"/>
      <c r="BE415" s="99"/>
      <c r="BF415" s="502"/>
      <c r="BG415" s="99"/>
      <c r="BH415" s="99"/>
      <c r="BI415" s="99"/>
      <c r="BJ415" s="99"/>
      <c r="BK415" s="634"/>
      <c r="BL415" s="99"/>
      <c r="BM415" s="99"/>
      <c r="BN415" s="502"/>
      <c r="BO415" s="99"/>
      <c r="BP415" s="99"/>
      <c r="BQ415" s="99"/>
      <c r="BR415" s="502"/>
      <c r="BS415" s="99"/>
      <c r="BT415" s="99"/>
      <c r="BU415" s="502"/>
      <c r="BV415" s="99"/>
      <c r="BW415" s="502"/>
      <c r="BX415" s="99"/>
      <c r="BY415" s="99"/>
      <c r="BZ415" s="502"/>
      <c r="CA415" s="99"/>
      <c r="CB415" s="99"/>
      <c r="CC415" s="99"/>
      <c r="CD415" s="99"/>
      <c r="CE415" s="503"/>
      <c r="CF415" s="99"/>
      <c r="CG415" s="502"/>
      <c r="CH415" s="99"/>
      <c r="CI415" s="98"/>
      <c r="CJ415" s="99"/>
      <c r="CK415" s="99"/>
      <c r="CL415" s="98"/>
      <c r="CM415" s="99"/>
      <c r="CN415" s="99"/>
      <c r="CO415" s="99"/>
      <c r="CP415" s="98"/>
      <c r="CQ415" s="99"/>
      <c r="CR415" s="99"/>
      <c r="CS415" s="99"/>
      <c r="CT415" s="99"/>
      <c r="CU415" s="99"/>
      <c r="CV415" s="99"/>
      <c r="CW415" s="99"/>
      <c r="CX415" s="98"/>
      <c r="CY415" s="99"/>
      <c r="CZ415" s="99"/>
      <c r="DA415" s="99"/>
      <c r="DB415" s="99"/>
      <c r="DC415" s="502"/>
      <c r="DD415" s="99"/>
      <c r="DE415" s="99"/>
      <c r="DF415" s="99"/>
      <c r="DG415" s="99"/>
      <c r="DH415" s="99"/>
      <c r="DI415" s="99"/>
      <c r="DJ415" s="99"/>
      <c r="DK415" s="99"/>
      <c r="DL415" s="99"/>
      <c r="DM415" s="99"/>
      <c r="DN415" s="99"/>
      <c r="DO415" s="502"/>
      <c r="DP415" s="99"/>
      <c r="DQ415" s="99"/>
      <c r="DR415" s="99"/>
      <c r="DS415" s="502"/>
      <c r="DT415" s="99"/>
      <c r="DU415" s="99"/>
      <c r="DV415" s="99"/>
      <c r="DW415" s="99"/>
      <c r="DX415" s="99"/>
      <c r="DY415" s="99"/>
      <c r="DZ415" s="99"/>
      <c r="EA415" s="506"/>
      <c r="EB415" s="99"/>
      <c r="EC415" s="502"/>
      <c r="ED415" s="98"/>
      <c r="EE415" s="99"/>
      <c r="EF415" s="99"/>
      <c r="EG415" s="99"/>
      <c r="EH415" s="99"/>
      <c r="EI415" s="98"/>
      <c r="EJ415" s="99"/>
      <c r="EK415" s="98"/>
      <c r="EL415" s="99"/>
      <c r="EM415" s="99"/>
      <c r="EN415" s="98"/>
      <c r="EO415" s="99"/>
      <c r="EP415" s="193"/>
      <c r="EQ415" s="99"/>
      <c r="ER415" s="99"/>
      <c r="ES415" s="99"/>
      <c r="ET415" s="99"/>
      <c r="EU415" s="99"/>
      <c r="EV415" s="99"/>
      <c r="EW415" s="502"/>
      <c r="EX415" s="98"/>
      <c r="EY415" s="99"/>
      <c r="EZ415" s="99"/>
      <c r="FA415" s="98"/>
      <c r="FB415" s="99"/>
      <c r="FC415" s="99"/>
      <c r="FD415" s="99"/>
      <c r="FE415" s="98"/>
      <c r="FF415" s="99"/>
      <c r="FG415" s="98"/>
      <c r="FH415" s="99"/>
      <c r="FI415" s="99"/>
      <c r="FJ415" s="98"/>
      <c r="FK415" s="99"/>
      <c r="FL415" s="99"/>
      <c r="FM415" s="99"/>
      <c r="FN415" s="506"/>
      <c r="FO415" s="99"/>
      <c r="FP415" s="502"/>
      <c r="FQ415" s="99"/>
      <c r="FR415" s="98"/>
      <c r="FS415" s="99"/>
      <c r="FT415" s="98"/>
      <c r="FU415" s="99"/>
      <c r="FV415" s="99"/>
      <c r="FW415" s="99"/>
      <c r="FX415" s="99"/>
      <c r="FY415" s="99"/>
      <c r="FZ415" s="98"/>
      <c r="GA415" s="99"/>
      <c r="GB415" s="502"/>
      <c r="GC415" s="99"/>
      <c r="GD415" s="99"/>
      <c r="GE415" s="99"/>
      <c r="GF415" s="502"/>
      <c r="GG415" s="99"/>
      <c r="GH415" s="503"/>
      <c r="GI415" s="99"/>
      <c r="GJ415" s="502"/>
      <c r="GK415" s="99"/>
      <c r="GL415" s="99"/>
      <c r="GM415" s="502"/>
      <c r="GN415" s="99"/>
      <c r="GO415" s="99"/>
      <c r="GP415" s="99"/>
      <c r="GQ415" s="99"/>
      <c r="GR415" s="99"/>
      <c r="GS415" s="503"/>
      <c r="GT415" s="99"/>
      <c r="GU415" s="502"/>
      <c r="GV415" s="98"/>
      <c r="GW415" s="99"/>
      <c r="GX415" s="99"/>
      <c r="GY415" s="98"/>
      <c r="GZ415" s="99"/>
      <c r="HA415" s="99"/>
      <c r="HB415" s="99"/>
      <c r="HC415" s="99"/>
      <c r="HD415" s="99"/>
      <c r="HE415" s="99"/>
      <c r="HF415" s="99"/>
      <c r="HG415" s="99"/>
      <c r="HH415" s="502"/>
      <c r="HI415" s="99"/>
      <c r="HJ415" s="99"/>
      <c r="HK415" s="99"/>
      <c r="HL415" s="99"/>
      <c r="HM415" s="99"/>
      <c r="HN415" s="99"/>
      <c r="HO415" s="502"/>
      <c r="HP415" s="98"/>
      <c r="HQ415" s="99"/>
      <c r="HR415" s="99"/>
      <c r="HS415" s="99"/>
      <c r="HT415" s="98"/>
      <c r="HU415" s="99"/>
      <c r="HV415" s="99"/>
      <c r="HW415" s="99"/>
      <c r="HX415" s="99"/>
      <c r="HY415" s="98"/>
      <c r="HZ415" s="99"/>
      <c r="IA415" s="503"/>
      <c r="IB415" s="502"/>
      <c r="IC415" s="99"/>
      <c r="ID415" s="99"/>
      <c r="IE415" s="99"/>
      <c r="IF415" s="99"/>
      <c r="IG415" s="99"/>
      <c r="IH415" s="99"/>
      <c r="II415" s="99"/>
      <c r="IJ415" s="99"/>
      <c r="IK415" s="503"/>
      <c r="IL415" s="502"/>
      <c r="IM415" s="99"/>
      <c r="IN415" s="99"/>
      <c r="IO415" s="99"/>
      <c r="IP415" s="99"/>
      <c r="IQ415" s="99"/>
      <c r="IR415" s="99"/>
      <c r="IS415" s="503"/>
      <c r="IT415" s="99"/>
      <c r="IU415" s="99"/>
      <c r="IV415" s="502"/>
      <c r="IW415" s="99"/>
      <c r="IX415" s="99"/>
      <c r="IY415" s="98"/>
      <c r="IZ415" s="99"/>
      <c r="JA415" s="99"/>
      <c r="JB415" s="98"/>
      <c r="JC415" s="99"/>
      <c r="JD415" s="99"/>
      <c r="JE415" s="99"/>
      <c r="JF415" s="98"/>
      <c r="JG415" s="99"/>
      <c r="JH415" s="502"/>
      <c r="JI415" s="99"/>
      <c r="JJ415" s="99"/>
      <c r="JK415" s="99"/>
      <c r="JL415" s="99"/>
      <c r="JM415" s="502"/>
      <c r="JN415" s="99"/>
      <c r="JO415" s="507"/>
      <c r="JP415" s="503"/>
      <c r="JQ415" s="502"/>
    </row>
    <row r="416" spans="23:277" ht="16" hidden="1">
      <c r="W416" s="503"/>
      <c r="X416" s="502"/>
      <c r="Y416" s="99"/>
      <c r="Z416" s="502"/>
      <c r="AA416" s="99"/>
      <c r="AB416" s="502"/>
      <c r="AC416" s="99"/>
      <c r="AD416" s="504"/>
      <c r="AE416" s="99"/>
      <c r="AF416" s="99"/>
      <c r="AG416" s="99"/>
      <c r="AH416" s="99"/>
      <c r="AI416" s="505"/>
      <c r="AJ416" s="99"/>
      <c r="AK416" s="98"/>
      <c r="AL416" s="99"/>
      <c r="AM416" s="645"/>
      <c r="AN416" s="99"/>
      <c r="AO416" s="99"/>
      <c r="AP416" s="99"/>
      <c r="AQ416" s="99"/>
      <c r="AR416" s="99"/>
      <c r="AS416" s="99"/>
      <c r="AT416" s="99"/>
      <c r="AU416" s="99"/>
      <c r="AV416" s="99"/>
      <c r="AW416" s="99"/>
      <c r="AX416" s="99"/>
      <c r="AY416" s="98"/>
      <c r="AZ416" s="99"/>
      <c r="BA416" s="98"/>
      <c r="BB416" s="99"/>
      <c r="BC416" s="502"/>
      <c r="BD416" s="99"/>
      <c r="BE416" s="99"/>
      <c r="BF416" s="502"/>
      <c r="BG416" s="99"/>
      <c r="BH416" s="99"/>
      <c r="BI416" s="99"/>
      <c r="BJ416" s="99"/>
      <c r="BK416" s="634"/>
      <c r="BL416" s="99"/>
      <c r="BM416" s="99"/>
      <c r="BN416" s="502"/>
      <c r="BO416" s="99"/>
      <c r="BP416" s="99"/>
      <c r="BQ416" s="99"/>
      <c r="BR416" s="502"/>
      <c r="BS416" s="99"/>
      <c r="BT416" s="99"/>
      <c r="BU416" s="502"/>
      <c r="BV416" s="99"/>
      <c r="BW416" s="502"/>
      <c r="BX416" s="99"/>
      <c r="BY416" s="99"/>
      <c r="BZ416" s="502"/>
      <c r="CA416" s="99"/>
      <c r="CB416" s="99"/>
      <c r="CC416" s="99"/>
      <c r="CD416" s="99"/>
      <c r="CE416" s="503"/>
      <c r="CF416" s="99"/>
      <c r="CG416" s="502"/>
      <c r="CH416" s="99"/>
      <c r="CI416" s="98"/>
      <c r="CJ416" s="99"/>
      <c r="CK416" s="99"/>
      <c r="CL416" s="98"/>
      <c r="CM416" s="99"/>
      <c r="CN416" s="99"/>
      <c r="CO416" s="99"/>
      <c r="CP416" s="98"/>
      <c r="CQ416" s="99"/>
      <c r="CR416" s="99"/>
      <c r="CS416" s="99"/>
      <c r="CT416" s="99"/>
      <c r="CU416" s="99"/>
      <c r="CV416" s="99"/>
      <c r="CW416" s="99"/>
      <c r="CX416" s="98"/>
      <c r="CY416" s="99"/>
      <c r="CZ416" s="99"/>
      <c r="DA416" s="99"/>
      <c r="DB416" s="99"/>
      <c r="DC416" s="502"/>
      <c r="DD416" s="99"/>
      <c r="DE416" s="99"/>
      <c r="DF416" s="99"/>
      <c r="DG416" s="99"/>
      <c r="DH416" s="99"/>
      <c r="DI416" s="99"/>
      <c r="DJ416" s="99"/>
      <c r="DK416" s="99"/>
      <c r="DL416" s="99"/>
      <c r="DM416" s="99"/>
      <c r="DN416" s="99"/>
      <c r="DO416" s="502"/>
      <c r="DP416" s="99"/>
      <c r="DQ416" s="99"/>
      <c r="DR416" s="99"/>
      <c r="DS416" s="502"/>
      <c r="DT416" s="99"/>
      <c r="DU416" s="99"/>
      <c r="DV416" s="99"/>
      <c r="DW416" s="99"/>
      <c r="DX416" s="99"/>
      <c r="DY416" s="99"/>
      <c r="DZ416" s="99"/>
      <c r="EA416" s="506"/>
      <c r="EB416" s="99"/>
      <c r="EC416" s="502"/>
      <c r="ED416" s="98"/>
      <c r="EE416" s="99"/>
      <c r="EF416" s="99"/>
      <c r="EG416" s="99"/>
      <c r="EH416" s="99"/>
      <c r="EI416" s="98"/>
      <c r="EJ416" s="99"/>
      <c r="EK416" s="98"/>
      <c r="EL416" s="99"/>
      <c r="EM416" s="99"/>
      <c r="EN416" s="98"/>
      <c r="EO416" s="99"/>
      <c r="EP416" s="193"/>
      <c r="EQ416" s="99"/>
      <c r="ER416" s="99"/>
      <c r="ES416" s="99"/>
      <c r="ET416" s="99"/>
      <c r="EU416" s="99"/>
      <c r="EV416" s="99"/>
      <c r="EW416" s="502"/>
      <c r="EX416" s="98"/>
      <c r="EY416" s="99"/>
      <c r="EZ416" s="99"/>
      <c r="FA416" s="98"/>
      <c r="FB416" s="99"/>
      <c r="FC416" s="99"/>
      <c r="FD416" s="99"/>
      <c r="FE416" s="98"/>
      <c r="FF416" s="99"/>
      <c r="FG416" s="98"/>
      <c r="FH416" s="99"/>
      <c r="FI416" s="99"/>
      <c r="FJ416" s="98"/>
      <c r="FK416" s="99"/>
      <c r="FL416" s="99"/>
      <c r="FM416" s="99"/>
      <c r="FN416" s="506"/>
      <c r="FO416" s="99"/>
      <c r="FP416" s="502"/>
      <c r="FQ416" s="99"/>
      <c r="FR416" s="98"/>
      <c r="FS416" s="99"/>
      <c r="FT416" s="98"/>
      <c r="FU416" s="99"/>
      <c r="FV416" s="99"/>
      <c r="FW416" s="99"/>
      <c r="FX416" s="99"/>
      <c r="FY416" s="99"/>
      <c r="FZ416" s="98"/>
      <c r="GA416" s="99"/>
      <c r="GB416" s="502"/>
      <c r="GC416" s="99"/>
      <c r="GD416" s="99"/>
      <c r="GE416" s="99"/>
      <c r="GF416" s="502"/>
      <c r="GG416" s="99"/>
      <c r="GH416" s="503"/>
      <c r="GI416" s="99"/>
      <c r="GJ416" s="502"/>
      <c r="GK416" s="99"/>
      <c r="GL416" s="99"/>
      <c r="GM416" s="502"/>
      <c r="GN416" s="99"/>
      <c r="GO416" s="99"/>
      <c r="GP416" s="99"/>
      <c r="GQ416" s="99"/>
      <c r="GR416" s="99"/>
      <c r="GS416" s="503"/>
      <c r="GT416" s="99"/>
      <c r="GU416" s="502"/>
      <c r="GV416" s="98"/>
      <c r="GW416" s="99"/>
      <c r="GX416" s="99"/>
      <c r="GY416" s="98"/>
      <c r="GZ416" s="99"/>
      <c r="HA416" s="99"/>
      <c r="HB416" s="99"/>
      <c r="HC416" s="99"/>
      <c r="HD416" s="99"/>
      <c r="HE416" s="99"/>
      <c r="HF416" s="99"/>
      <c r="HG416" s="99"/>
      <c r="HH416" s="502"/>
      <c r="HI416" s="99"/>
      <c r="HJ416" s="99"/>
      <c r="HK416" s="99"/>
      <c r="HL416" s="99"/>
      <c r="HM416" s="99"/>
      <c r="HN416" s="99"/>
      <c r="HO416" s="502"/>
      <c r="HP416" s="98"/>
      <c r="HQ416" s="99"/>
      <c r="HR416" s="99"/>
      <c r="HS416" s="99"/>
      <c r="HT416" s="98"/>
      <c r="HU416" s="99"/>
      <c r="HV416" s="99"/>
      <c r="HW416" s="99"/>
      <c r="HX416" s="99"/>
      <c r="HY416" s="98"/>
      <c r="HZ416" s="99"/>
      <c r="IA416" s="503"/>
      <c r="IB416" s="502"/>
      <c r="IC416" s="99"/>
      <c r="ID416" s="99"/>
      <c r="IE416" s="99"/>
      <c r="IF416" s="99"/>
      <c r="IG416" s="99"/>
      <c r="IH416" s="99"/>
      <c r="II416" s="99"/>
      <c r="IJ416" s="99"/>
      <c r="IK416" s="503"/>
      <c r="IL416" s="502"/>
      <c r="IM416" s="99"/>
      <c r="IN416" s="99"/>
      <c r="IO416" s="99"/>
      <c r="IP416" s="99"/>
      <c r="IQ416" s="99"/>
      <c r="IR416" s="99"/>
      <c r="IS416" s="503"/>
      <c r="IT416" s="99"/>
      <c r="IU416" s="99"/>
      <c r="IV416" s="502"/>
      <c r="IW416" s="99"/>
      <c r="IX416" s="99"/>
      <c r="IY416" s="98"/>
      <c r="IZ416" s="99"/>
      <c r="JA416" s="99"/>
      <c r="JB416" s="98"/>
      <c r="JC416" s="99"/>
      <c r="JD416" s="99"/>
      <c r="JE416" s="99"/>
      <c r="JF416" s="98"/>
      <c r="JG416" s="99"/>
      <c r="JH416" s="502"/>
      <c r="JI416" s="99"/>
      <c r="JJ416" s="99"/>
      <c r="JK416" s="99"/>
      <c r="JL416" s="99"/>
      <c r="JM416" s="502"/>
      <c r="JN416" s="99"/>
      <c r="JO416" s="507"/>
      <c r="JP416" s="503"/>
      <c r="JQ416" s="502"/>
    </row>
    <row r="417" spans="23:277" ht="16" hidden="1">
      <c r="W417" s="503"/>
      <c r="X417" s="502"/>
      <c r="Y417" s="99"/>
      <c r="Z417" s="502"/>
      <c r="AA417" s="99"/>
      <c r="AB417" s="502"/>
      <c r="AC417" s="99"/>
      <c r="AD417" s="504"/>
      <c r="AE417" s="99"/>
      <c r="AF417" s="99"/>
      <c r="AG417" s="99"/>
      <c r="AH417" s="99"/>
      <c r="AI417" s="505"/>
      <c r="AJ417" s="99"/>
      <c r="AK417" s="98"/>
      <c r="AL417" s="99"/>
      <c r="AM417" s="645"/>
      <c r="AN417" s="99"/>
      <c r="AO417" s="99"/>
      <c r="AP417" s="99"/>
      <c r="AQ417" s="99"/>
      <c r="AR417" s="99"/>
      <c r="AS417" s="99"/>
      <c r="AT417" s="99"/>
      <c r="AU417" s="99"/>
      <c r="AV417" s="99"/>
      <c r="AW417" s="99"/>
      <c r="AX417" s="99"/>
      <c r="AY417" s="98"/>
      <c r="AZ417" s="99"/>
      <c r="BA417" s="98"/>
      <c r="BB417" s="99"/>
      <c r="BC417" s="502"/>
      <c r="BD417" s="99"/>
      <c r="BE417" s="99"/>
      <c r="BF417" s="502"/>
      <c r="BG417" s="99"/>
      <c r="BH417" s="99"/>
      <c r="BI417" s="99"/>
      <c r="BJ417" s="99"/>
      <c r="BK417" s="634"/>
      <c r="BL417" s="99"/>
      <c r="BM417" s="99"/>
      <c r="BN417" s="502"/>
      <c r="BO417" s="99"/>
      <c r="BP417" s="99"/>
      <c r="BQ417" s="99"/>
      <c r="BR417" s="502"/>
      <c r="BS417" s="99"/>
      <c r="BT417" s="99"/>
      <c r="BU417" s="502"/>
      <c r="BV417" s="99"/>
      <c r="BW417" s="502"/>
      <c r="BX417" s="99"/>
      <c r="BY417" s="99"/>
      <c r="BZ417" s="502"/>
      <c r="CA417" s="99"/>
      <c r="CB417" s="99"/>
      <c r="CC417" s="99"/>
      <c r="CD417" s="99"/>
      <c r="CE417" s="503"/>
      <c r="CF417" s="99"/>
      <c r="CG417" s="502"/>
      <c r="CH417" s="99"/>
      <c r="CI417" s="98"/>
      <c r="CJ417" s="99"/>
      <c r="CK417" s="99"/>
      <c r="CL417" s="98"/>
      <c r="CM417" s="99"/>
      <c r="CN417" s="99"/>
      <c r="CO417" s="99"/>
      <c r="CP417" s="98"/>
      <c r="CQ417" s="99"/>
      <c r="CR417" s="99"/>
      <c r="CS417" s="99"/>
      <c r="CT417" s="99"/>
      <c r="CU417" s="99"/>
      <c r="CV417" s="99"/>
      <c r="CW417" s="99"/>
      <c r="CX417" s="98"/>
      <c r="CY417" s="99"/>
      <c r="CZ417" s="99"/>
      <c r="DA417" s="99"/>
      <c r="DB417" s="99"/>
      <c r="DC417" s="502"/>
      <c r="DD417" s="99"/>
      <c r="DE417" s="99"/>
      <c r="DF417" s="99"/>
      <c r="DG417" s="99"/>
      <c r="DH417" s="99"/>
      <c r="DI417" s="99"/>
      <c r="DJ417" s="99"/>
      <c r="DK417" s="99"/>
      <c r="DL417" s="99"/>
      <c r="DM417" s="99"/>
      <c r="DN417" s="99"/>
      <c r="DO417" s="502"/>
      <c r="DP417" s="99"/>
      <c r="DQ417" s="99"/>
      <c r="DR417" s="99"/>
      <c r="DS417" s="502"/>
      <c r="DT417" s="99"/>
      <c r="DU417" s="99"/>
      <c r="DV417" s="99"/>
      <c r="DW417" s="99"/>
      <c r="DX417" s="99"/>
      <c r="DY417" s="99"/>
      <c r="DZ417" s="99"/>
      <c r="EA417" s="506"/>
      <c r="EB417" s="99"/>
      <c r="EC417" s="502"/>
      <c r="ED417" s="98"/>
      <c r="EE417" s="99"/>
      <c r="EF417" s="99"/>
      <c r="EG417" s="99"/>
      <c r="EH417" s="99"/>
      <c r="EI417" s="98"/>
      <c r="EJ417" s="99"/>
      <c r="EK417" s="98"/>
      <c r="EL417" s="99"/>
      <c r="EM417" s="99"/>
      <c r="EN417" s="98"/>
      <c r="EO417" s="99"/>
      <c r="EP417" s="193"/>
      <c r="EQ417" s="99"/>
      <c r="ER417" s="99"/>
      <c r="ES417" s="99"/>
      <c r="ET417" s="99"/>
      <c r="EU417" s="99"/>
      <c r="EV417" s="99"/>
      <c r="EW417" s="502"/>
      <c r="EX417" s="98"/>
      <c r="EY417" s="99"/>
      <c r="EZ417" s="99"/>
      <c r="FA417" s="98"/>
      <c r="FB417" s="99"/>
      <c r="FC417" s="99"/>
      <c r="FD417" s="99"/>
      <c r="FE417" s="98"/>
      <c r="FF417" s="99"/>
      <c r="FG417" s="98"/>
      <c r="FH417" s="99"/>
      <c r="FI417" s="99"/>
      <c r="FJ417" s="98"/>
      <c r="FK417" s="99"/>
      <c r="FL417" s="99"/>
      <c r="FM417" s="99"/>
      <c r="FN417" s="506"/>
      <c r="FO417" s="99"/>
      <c r="FP417" s="502"/>
      <c r="FQ417" s="99"/>
      <c r="FR417" s="98"/>
      <c r="FS417" s="99"/>
      <c r="FT417" s="98"/>
      <c r="FU417" s="99"/>
      <c r="FV417" s="99"/>
      <c r="FW417" s="99"/>
      <c r="FX417" s="99"/>
      <c r="FY417" s="99"/>
      <c r="FZ417" s="98"/>
      <c r="GA417" s="99"/>
      <c r="GB417" s="502"/>
      <c r="GC417" s="99"/>
      <c r="GD417" s="99"/>
      <c r="GE417" s="99"/>
      <c r="GF417" s="502"/>
      <c r="GG417" s="99"/>
      <c r="GH417" s="503"/>
      <c r="GI417" s="99"/>
      <c r="GJ417" s="502"/>
      <c r="GK417" s="99"/>
      <c r="GL417" s="99"/>
      <c r="GM417" s="502"/>
      <c r="GN417" s="99"/>
      <c r="GO417" s="99"/>
      <c r="GP417" s="99"/>
      <c r="GQ417" s="99"/>
      <c r="GR417" s="99"/>
      <c r="GS417" s="503"/>
      <c r="GT417" s="99"/>
      <c r="GU417" s="502"/>
      <c r="GV417" s="98"/>
      <c r="GW417" s="99"/>
      <c r="GX417" s="99"/>
      <c r="GY417" s="98"/>
      <c r="GZ417" s="99"/>
      <c r="HA417" s="99"/>
      <c r="HB417" s="99"/>
      <c r="HC417" s="99"/>
      <c r="HD417" s="99"/>
      <c r="HE417" s="99"/>
      <c r="HF417" s="99"/>
      <c r="HG417" s="99"/>
      <c r="HH417" s="502"/>
      <c r="HI417" s="99"/>
      <c r="HJ417" s="99"/>
      <c r="HK417" s="99"/>
      <c r="HL417" s="99"/>
      <c r="HM417" s="99"/>
      <c r="HN417" s="99"/>
      <c r="HO417" s="502"/>
      <c r="HP417" s="98"/>
      <c r="HQ417" s="99"/>
      <c r="HR417" s="99"/>
      <c r="HS417" s="99"/>
      <c r="HT417" s="98"/>
      <c r="HU417" s="99"/>
      <c r="HV417" s="99"/>
      <c r="HW417" s="99"/>
      <c r="HX417" s="99"/>
      <c r="HY417" s="98"/>
      <c r="HZ417" s="99"/>
      <c r="IA417" s="503"/>
      <c r="IB417" s="502"/>
      <c r="IC417" s="99"/>
      <c r="ID417" s="99"/>
      <c r="IE417" s="99"/>
      <c r="IF417" s="99"/>
      <c r="IG417" s="99"/>
      <c r="IH417" s="99"/>
      <c r="II417" s="99"/>
      <c r="IJ417" s="99"/>
      <c r="IK417" s="503"/>
      <c r="IL417" s="502"/>
      <c r="IM417" s="99"/>
      <c r="IN417" s="99"/>
      <c r="IO417" s="99"/>
      <c r="IP417" s="99"/>
      <c r="IQ417" s="99"/>
      <c r="IR417" s="99"/>
      <c r="IS417" s="503"/>
      <c r="IT417" s="99"/>
      <c r="IU417" s="99"/>
      <c r="IV417" s="502"/>
      <c r="IW417" s="99"/>
      <c r="IX417" s="99"/>
      <c r="IY417" s="98"/>
      <c r="IZ417" s="99"/>
      <c r="JA417" s="99"/>
      <c r="JB417" s="98"/>
      <c r="JC417" s="99"/>
      <c r="JD417" s="99"/>
      <c r="JE417" s="99"/>
      <c r="JF417" s="98"/>
      <c r="JG417" s="99"/>
      <c r="JH417" s="502"/>
      <c r="JI417" s="99"/>
      <c r="JJ417" s="99"/>
      <c r="JK417" s="99"/>
      <c r="JL417" s="99"/>
      <c r="JM417" s="502"/>
      <c r="JN417" s="99"/>
      <c r="JO417" s="507"/>
      <c r="JP417" s="503"/>
      <c r="JQ417" s="502"/>
    </row>
    <row r="418" spans="23:277" ht="16" hidden="1">
      <c r="W418" s="503"/>
      <c r="X418" s="502"/>
      <c r="Y418" s="99"/>
      <c r="Z418" s="502"/>
      <c r="AA418" s="99"/>
      <c r="AB418" s="502"/>
      <c r="AC418" s="99"/>
      <c r="AD418" s="504"/>
      <c r="AE418" s="99"/>
      <c r="AF418" s="99"/>
      <c r="AG418" s="99"/>
      <c r="AH418" s="99"/>
      <c r="AI418" s="505"/>
      <c r="AJ418" s="99"/>
      <c r="AK418" s="98"/>
      <c r="AL418" s="99"/>
      <c r="AM418" s="645"/>
      <c r="AN418" s="99"/>
      <c r="AO418" s="99"/>
      <c r="AP418" s="99"/>
      <c r="AQ418" s="99"/>
      <c r="AR418" s="99"/>
      <c r="AS418" s="99"/>
      <c r="AT418" s="99"/>
      <c r="AU418" s="99"/>
      <c r="AV418" s="99"/>
      <c r="AW418" s="99"/>
      <c r="AX418" s="99"/>
      <c r="AY418" s="98"/>
      <c r="AZ418" s="99"/>
      <c r="BA418" s="98"/>
      <c r="BB418" s="99"/>
      <c r="BC418" s="502"/>
      <c r="BD418" s="99"/>
      <c r="BE418" s="99"/>
      <c r="BF418" s="502"/>
      <c r="BG418" s="99"/>
      <c r="BH418" s="99"/>
      <c r="BI418" s="99"/>
      <c r="BJ418" s="99"/>
      <c r="BK418" s="634"/>
      <c r="BL418" s="99"/>
      <c r="BM418" s="99"/>
      <c r="BN418" s="502"/>
      <c r="BO418" s="99"/>
      <c r="BP418" s="99"/>
      <c r="BQ418" s="99"/>
      <c r="BR418" s="502"/>
      <c r="BS418" s="99"/>
      <c r="BT418" s="99"/>
      <c r="BU418" s="502"/>
      <c r="BV418" s="99"/>
      <c r="BW418" s="502"/>
      <c r="BX418" s="99"/>
      <c r="BY418" s="99"/>
      <c r="BZ418" s="502"/>
      <c r="CA418" s="99"/>
      <c r="CB418" s="99"/>
      <c r="CC418" s="99"/>
      <c r="CD418" s="99"/>
      <c r="CE418" s="503"/>
      <c r="CF418" s="99"/>
      <c r="CG418" s="502"/>
      <c r="CH418" s="99"/>
      <c r="CI418" s="98"/>
      <c r="CJ418" s="99"/>
      <c r="CK418" s="99"/>
      <c r="CL418" s="98"/>
      <c r="CM418" s="99"/>
      <c r="CN418" s="99"/>
      <c r="CO418" s="99"/>
      <c r="CP418" s="98"/>
      <c r="CQ418" s="99"/>
      <c r="CR418" s="99"/>
      <c r="CS418" s="99"/>
      <c r="CT418" s="99"/>
      <c r="CU418" s="99"/>
      <c r="CV418" s="99"/>
      <c r="CW418" s="99"/>
      <c r="CX418" s="98"/>
      <c r="CY418" s="99"/>
      <c r="CZ418" s="99"/>
      <c r="DA418" s="99"/>
      <c r="DB418" s="99"/>
      <c r="DC418" s="502"/>
      <c r="DD418" s="99"/>
      <c r="DE418" s="99"/>
      <c r="DF418" s="99"/>
      <c r="DG418" s="99"/>
      <c r="DH418" s="99"/>
      <c r="DI418" s="99"/>
      <c r="DJ418" s="99"/>
      <c r="DK418" s="99"/>
      <c r="DL418" s="99"/>
      <c r="DM418" s="99"/>
      <c r="DN418" s="99"/>
      <c r="DO418" s="502"/>
      <c r="DP418" s="99"/>
      <c r="DQ418" s="99"/>
      <c r="DR418" s="99"/>
      <c r="DS418" s="502"/>
      <c r="DT418" s="99"/>
      <c r="DU418" s="99"/>
      <c r="DV418" s="99"/>
      <c r="DW418" s="99"/>
      <c r="DX418" s="99"/>
      <c r="DY418" s="99"/>
      <c r="DZ418" s="99"/>
      <c r="EA418" s="506"/>
      <c r="EB418" s="99"/>
      <c r="EC418" s="502"/>
      <c r="ED418" s="98"/>
      <c r="EE418" s="99"/>
      <c r="EF418" s="99"/>
      <c r="EG418" s="99"/>
      <c r="EH418" s="99"/>
      <c r="EI418" s="98"/>
      <c r="EJ418" s="99"/>
      <c r="EK418" s="98"/>
      <c r="EL418" s="99"/>
      <c r="EM418" s="99"/>
      <c r="EN418" s="98"/>
      <c r="EO418" s="99"/>
      <c r="EP418" s="193"/>
      <c r="EQ418" s="99"/>
      <c r="ER418" s="99"/>
      <c r="ES418" s="99"/>
      <c r="ET418" s="99"/>
      <c r="EU418" s="99"/>
      <c r="EV418" s="99"/>
      <c r="EW418" s="502"/>
      <c r="EX418" s="98"/>
      <c r="EY418" s="99"/>
      <c r="EZ418" s="99"/>
      <c r="FA418" s="98"/>
      <c r="FB418" s="99"/>
      <c r="FC418" s="99"/>
      <c r="FD418" s="99"/>
      <c r="FE418" s="98"/>
      <c r="FF418" s="99"/>
      <c r="FG418" s="98"/>
      <c r="FH418" s="99"/>
      <c r="FI418" s="99"/>
      <c r="FJ418" s="98"/>
      <c r="FK418" s="99"/>
      <c r="FL418" s="99"/>
      <c r="FM418" s="99"/>
      <c r="FN418" s="506"/>
      <c r="FO418" s="99"/>
      <c r="FP418" s="502"/>
      <c r="FQ418" s="99"/>
      <c r="FR418" s="98"/>
      <c r="FS418" s="99"/>
      <c r="FT418" s="98"/>
      <c r="FU418" s="99"/>
      <c r="FV418" s="99"/>
      <c r="FW418" s="99"/>
      <c r="FX418" s="99"/>
      <c r="FY418" s="99"/>
      <c r="FZ418" s="98"/>
      <c r="GA418" s="99"/>
      <c r="GB418" s="502"/>
      <c r="GC418" s="99"/>
      <c r="GD418" s="99"/>
      <c r="GE418" s="99"/>
      <c r="GF418" s="502"/>
      <c r="GG418" s="99"/>
      <c r="GH418" s="503"/>
      <c r="GI418" s="99"/>
      <c r="GJ418" s="502"/>
      <c r="GK418" s="99"/>
      <c r="GL418" s="99"/>
      <c r="GM418" s="502"/>
      <c r="GN418" s="99"/>
      <c r="GO418" s="99"/>
      <c r="GP418" s="99"/>
      <c r="GQ418" s="99"/>
      <c r="GR418" s="99"/>
      <c r="GS418" s="503"/>
      <c r="GT418" s="99"/>
      <c r="GU418" s="502"/>
      <c r="GV418" s="98"/>
      <c r="GW418" s="99"/>
      <c r="GX418" s="99"/>
      <c r="GY418" s="98"/>
      <c r="GZ418" s="99"/>
      <c r="HA418" s="99"/>
      <c r="HB418" s="99"/>
      <c r="HC418" s="99"/>
      <c r="HD418" s="99"/>
      <c r="HE418" s="99"/>
      <c r="HF418" s="99"/>
      <c r="HG418" s="99"/>
      <c r="HH418" s="502"/>
      <c r="HI418" s="99"/>
      <c r="HJ418" s="99"/>
      <c r="HK418" s="99"/>
      <c r="HL418" s="99"/>
      <c r="HM418" s="99"/>
      <c r="HN418" s="99"/>
      <c r="HO418" s="502"/>
      <c r="HP418" s="98"/>
      <c r="HQ418" s="99"/>
      <c r="HR418" s="99"/>
      <c r="HS418" s="99"/>
      <c r="HT418" s="98"/>
      <c r="HU418" s="99"/>
      <c r="HV418" s="99"/>
      <c r="HW418" s="99"/>
      <c r="HX418" s="99"/>
      <c r="HY418" s="98"/>
      <c r="HZ418" s="99"/>
      <c r="IA418" s="503"/>
      <c r="IB418" s="502"/>
      <c r="IC418" s="99"/>
      <c r="ID418" s="99"/>
      <c r="IE418" s="99"/>
      <c r="IF418" s="99"/>
      <c r="IG418" s="99"/>
      <c r="IH418" s="99"/>
      <c r="II418" s="99"/>
      <c r="IJ418" s="99"/>
      <c r="IK418" s="503"/>
      <c r="IL418" s="502"/>
      <c r="IM418" s="99"/>
      <c r="IN418" s="99"/>
      <c r="IO418" s="99"/>
      <c r="IP418" s="99"/>
      <c r="IQ418" s="99"/>
      <c r="IR418" s="99"/>
      <c r="IS418" s="503"/>
      <c r="IT418" s="99"/>
      <c r="IU418" s="99"/>
      <c r="IV418" s="502"/>
      <c r="IW418" s="99"/>
      <c r="IX418" s="99"/>
      <c r="IY418" s="98"/>
      <c r="IZ418" s="99"/>
      <c r="JA418" s="99"/>
      <c r="JB418" s="98"/>
      <c r="JC418" s="99"/>
      <c r="JD418" s="99"/>
      <c r="JE418" s="99"/>
      <c r="JF418" s="98"/>
      <c r="JG418" s="99"/>
      <c r="JH418" s="502"/>
      <c r="JI418" s="99"/>
      <c r="JJ418" s="99"/>
      <c r="JK418" s="99"/>
      <c r="JL418" s="99"/>
      <c r="JM418" s="502"/>
      <c r="JN418" s="99"/>
      <c r="JO418" s="507"/>
      <c r="JP418" s="503"/>
      <c r="JQ418" s="502"/>
    </row>
    <row r="419" spans="23:277" ht="16" hidden="1">
      <c r="W419" s="503"/>
      <c r="X419" s="502"/>
      <c r="Y419" s="99"/>
      <c r="Z419" s="502"/>
      <c r="AA419" s="99"/>
      <c r="AB419" s="502"/>
      <c r="AC419" s="99"/>
      <c r="AD419" s="504"/>
      <c r="AE419" s="99"/>
      <c r="AF419" s="99"/>
      <c r="AG419" s="99"/>
      <c r="AH419" s="99"/>
      <c r="AI419" s="505"/>
      <c r="AJ419" s="99"/>
      <c r="AK419" s="98"/>
      <c r="AL419" s="99"/>
      <c r="AM419" s="645"/>
      <c r="AN419" s="99"/>
      <c r="AO419" s="99"/>
      <c r="AP419" s="99"/>
      <c r="AQ419" s="99"/>
      <c r="AR419" s="99"/>
      <c r="AS419" s="99"/>
      <c r="AT419" s="99"/>
      <c r="AU419" s="99"/>
      <c r="AV419" s="99"/>
      <c r="AW419" s="99"/>
      <c r="AX419" s="99"/>
      <c r="AY419" s="98"/>
      <c r="AZ419" s="99"/>
      <c r="BA419" s="98"/>
      <c r="BB419" s="99"/>
      <c r="BC419" s="502"/>
      <c r="BD419" s="99"/>
      <c r="BE419" s="99"/>
      <c r="BF419" s="502"/>
      <c r="BG419" s="99"/>
      <c r="BH419" s="99"/>
      <c r="BI419" s="99"/>
      <c r="BJ419" s="99"/>
      <c r="BK419" s="634"/>
      <c r="BL419" s="99"/>
      <c r="BM419" s="99"/>
      <c r="BN419" s="502"/>
      <c r="BO419" s="99"/>
      <c r="BP419" s="99"/>
      <c r="BQ419" s="99"/>
      <c r="BR419" s="502"/>
      <c r="BS419" s="99"/>
      <c r="BT419" s="99"/>
      <c r="BU419" s="502"/>
      <c r="BV419" s="99"/>
      <c r="BW419" s="502"/>
      <c r="BX419" s="99"/>
      <c r="BY419" s="99"/>
      <c r="BZ419" s="502"/>
      <c r="CA419" s="99"/>
      <c r="CB419" s="99"/>
      <c r="CC419" s="99"/>
      <c r="CD419" s="99"/>
      <c r="CE419" s="503"/>
      <c r="CF419" s="99"/>
      <c r="CG419" s="502"/>
      <c r="CH419" s="99"/>
      <c r="CI419" s="98"/>
      <c r="CJ419" s="99"/>
      <c r="CK419" s="99"/>
      <c r="CL419" s="98"/>
      <c r="CM419" s="99"/>
      <c r="CN419" s="99"/>
      <c r="CO419" s="99"/>
      <c r="CP419" s="98"/>
      <c r="CQ419" s="99"/>
      <c r="CR419" s="99"/>
      <c r="CS419" s="99"/>
      <c r="CT419" s="99"/>
      <c r="CU419" s="99"/>
      <c r="CV419" s="99"/>
      <c r="CW419" s="99"/>
      <c r="CX419" s="98"/>
      <c r="CY419" s="99"/>
      <c r="CZ419" s="99"/>
      <c r="DA419" s="99"/>
      <c r="DB419" s="99"/>
      <c r="DC419" s="502"/>
      <c r="DD419" s="99"/>
      <c r="DE419" s="99"/>
      <c r="DF419" s="99"/>
      <c r="DG419" s="99"/>
      <c r="DH419" s="99"/>
      <c r="DI419" s="99"/>
      <c r="DJ419" s="99"/>
      <c r="DK419" s="99"/>
      <c r="DL419" s="99"/>
      <c r="DM419" s="99"/>
      <c r="DN419" s="99"/>
      <c r="DO419" s="502"/>
      <c r="DP419" s="99"/>
      <c r="DQ419" s="99"/>
      <c r="DR419" s="99"/>
      <c r="DS419" s="502"/>
      <c r="DT419" s="99"/>
      <c r="DU419" s="99"/>
      <c r="DV419" s="99"/>
      <c r="DW419" s="99"/>
      <c r="DX419" s="99"/>
      <c r="DY419" s="99"/>
      <c r="DZ419" s="99"/>
      <c r="EA419" s="506"/>
      <c r="EB419" s="99"/>
      <c r="EC419" s="502"/>
      <c r="ED419" s="98"/>
      <c r="EE419" s="99"/>
      <c r="EF419" s="99"/>
      <c r="EG419" s="99"/>
      <c r="EH419" s="99"/>
      <c r="EI419" s="98"/>
      <c r="EJ419" s="99"/>
      <c r="EK419" s="98"/>
      <c r="EL419" s="99"/>
      <c r="EM419" s="99"/>
      <c r="EN419" s="98"/>
      <c r="EO419" s="99"/>
      <c r="EP419" s="193"/>
      <c r="EQ419" s="99"/>
      <c r="ER419" s="99"/>
      <c r="ES419" s="99"/>
      <c r="ET419" s="99"/>
      <c r="EU419" s="99"/>
      <c r="EV419" s="99"/>
      <c r="EW419" s="502"/>
      <c r="EX419" s="98"/>
      <c r="EY419" s="99"/>
      <c r="EZ419" s="99"/>
      <c r="FA419" s="98"/>
      <c r="FB419" s="99"/>
      <c r="FC419" s="99"/>
      <c r="FD419" s="99"/>
      <c r="FE419" s="98"/>
      <c r="FF419" s="99"/>
      <c r="FG419" s="98"/>
      <c r="FH419" s="99"/>
      <c r="FI419" s="99"/>
      <c r="FJ419" s="98"/>
      <c r="FK419" s="99"/>
      <c r="FL419" s="99"/>
      <c r="FM419" s="99"/>
      <c r="FN419" s="506"/>
      <c r="FO419" s="99"/>
      <c r="FP419" s="502"/>
      <c r="FQ419" s="99"/>
      <c r="FR419" s="98"/>
      <c r="FS419" s="99"/>
      <c r="FT419" s="98"/>
      <c r="FU419" s="99"/>
      <c r="FV419" s="99"/>
      <c r="FW419" s="99"/>
      <c r="FX419" s="99"/>
      <c r="FY419" s="99"/>
      <c r="FZ419" s="98"/>
      <c r="GA419" s="99"/>
      <c r="GB419" s="502"/>
      <c r="GC419" s="99"/>
      <c r="GD419" s="99"/>
      <c r="GE419" s="99"/>
      <c r="GF419" s="502"/>
      <c r="GG419" s="99"/>
      <c r="GH419" s="503"/>
      <c r="GI419" s="99"/>
      <c r="GJ419" s="502"/>
      <c r="GK419" s="99"/>
      <c r="GL419" s="99"/>
      <c r="GM419" s="502"/>
      <c r="GN419" s="99"/>
      <c r="GO419" s="99"/>
      <c r="GP419" s="99"/>
      <c r="GQ419" s="99"/>
      <c r="GR419" s="99"/>
      <c r="GS419" s="503"/>
      <c r="GT419" s="99"/>
      <c r="GU419" s="502"/>
      <c r="GV419" s="98"/>
      <c r="GW419" s="99"/>
      <c r="GX419" s="99"/>
      <c r="GY419" s="98"/>
      <c r="GZ419" s="99"/>
      <c r="HA419" s="99"/>
      <c r="HB419" s="99"/>
      <c r="HC419" s="99"/>
      <c r="HD419" s="99"/>
      <c r="HE419" s="99"/>
      <c r="HF419" s="99"/>
      <c r="HG419" s="99"/>
      <c r="HH419" s="502"/>
      <c r="HI419" s="99"/>
      <c r="HJ419" s="99"/>
      <c r="HK419" s="99"/>
      <c r="HL419" s="99"/>
      <c r="HM419" s="99"/>
      <c r="HN419" s="99"/>
      <c r="HO419" s="502"/>
      <c r="HP419" s="98"/>
      <c r="HQ419" s="99"/>
      <c r="HR419" s="99"/>
      <c r="HS419" s="99"/>
      <c r="HT419" s="98"/>
      <c r="HU419" s="99"/>
      <c r="HV419" s="99"/>
      <c r="HW419" s="99"/>
      <c r="HX419" s="99"/>
      <c r="HY419" s="98"/>
      <c r="HZ419" s="99"/>
      <c r="IA419" s="503"/>
      <c r="IB419" s="502"/>
      <c r="IC419" s="99"/>
      <c r="ID419" s="99"/>
      <c r="IE419" s="99"/>
      <c r="IF419" s="99"/>
      <c r="IG419" s="99"/>
      <c r="IH419" s="99"/>
      <c r="II419" s="99"/>
      <c r="IJ419" s="99"/>
      <c r="IK419" s="503"/>
      <c r="IL419" s="502"/>
      <c r="IM419" s="99"/>
      <c r="IN419" s="99"/>
      <c r="IO419" s="99"/>
      <c r="IP419" s="99"/>
      <c r="IQ419" s="99"/>
      <c r="IR419" s="99"/>
      <c r="IS419" s="503"/>
      <c r="IT419" s="99"/>
      <c r="IU419" s="99"/>
      <c r="IV419" s="502"/>
      <c r="IW419" s="99"/>
      <c r="IX419" s="99"/>
      <c r="IY419" s="98"/>
      <c r="IZ419" s="99"/>
      <c r="JA419" s="99"/>
      <c r="JB419" s="98"/>
      <c r="JC419" s="99"/>
      <c r="JD419" s="99"/>
      <c r="JE419" s="99"/>
      <c r="JF419" s="98"/>
      <c r="JG419" s="99"/>
      <c r="JH419" s="502"/>
      <c r="JI419" s="99"/>
      <c r="JJ419" s="99"/>
      <c r="JK419" s="99"/>
      <c r="JL419" s="99"/>
      <c r="JM419" s="502"/>
      <c r="JN419" s="99"/>
      <c r="JO419" s="507"/>
      <c r="JP419" s="503"/>
      <c r="JQ419" s="502"/>
    </row>
    <row r="420" spans="23:277" ht="16" hidden="1">
      <c r="W420" s="503"/>
      <c r="X420" s="502"/>
      <c r="Y420" s="99"/>
      <c r="Z420" s="502"/>
      <c r="AA420" s="99"/>
      <c r="AB420" s="502"/>
      <c r="AC420" s="99"/>
      <c r="AD420" s="504"/>
      <c r="AE420" s="99"/>
      <c r="AF420" s="99"/>
      <c r="AG420" s="99"/>
      <c r="AH420" s="99"/>
      <c r="AI420" s="505"/>
      <c r="AJ420" s="99"/>
      <c r="AK420" s="98"/>
      <c r="AL420" s="99"/>
      <c r="AM420" s="645"/>
      <c r="AN420" s="99"/>
      <c r="AO420" s="99"/>
      <c r="AP420" s="99"/>
      <c r="AQ420" s="99"/>
      <c r="AR420" s="99"/>
      <c r="AS420" s="99"/>
      <c r="AT420" s="99"/>
      <c r="AU420" s="99"/>
      <c r="AV420" s="99"/>
      <c r="AW420" s="99"/>
      <c r="AX420" s="99"/>
      <c r="AY420" s="98"/>
      <c r="AZ420" s="99"/>
      <c r="BA420" s="98"/>
      <c r="BB420" s="99"/>
      <c r="BC420" s="502"/>
      <c r="BD420" s="99"/>
      <c r="BE420" s="99"/>
      <c r="BF420" s="502"/>
      <c r="BG420" s="99"/>
      <c r="BH420" s="99"/>
      <c r="BI420" s="99"/>
      <c r="BJ420" s="99"/>
      <c r="BK420" s="634"/>
      <c r="BL420" s="99"/>
      <c r="BM420" s="99"/>
      <c r="BN420" s="502"/>
      <c r="BO420" s="99"/>
      <c r="BP420" s="99"/>
      <c r="BQ420" s="99"/>
      <c r="BR420" s="502"/>
      <c r="BS420" s="99"/>
      <c r="BT420" s="99"/>
      <c r="BU420" s="502"/>
      <c r="BV420" s="99"/>
      <c r="BW420" s="502"/>
      <c r="BX420" s="99"/>
      <c r="BY420" s="99"/>
      <c r="BZ420" s="502"/>
      <c r="CA420" s="99"/>
      <c r="CB420" s="99"/>
      <c r="CC420" s="99"/>
      <c r="CD420" s="99"/>
      <c r="CE420" s="503"/>
      <c r="CF420" s="99"/>
      <c r="CG420" s="502"/>
      <c r="CH420" s="99"/>
      <c r="CI420" s="98"/>
      <c r="CJ420" s="99"/>
      <c r="CK420" s="99"/>
      <c r="CL420" s="98"/>
      <c r="CM420" s="99"/>
      <c r="CN420" s="99"/>
      <c r="CO420" s="99"/>
      <c r="CP420" s="98"/>
      <c r="CQ420" s="99"/>
      <c r="CR420" s="99"/>
      <c r="CS420" s="99"/>
      <c r="CT420" s="99"/>
      <c r="CU420" s="99"/>
      <c r="CV420" s="99"/>
      <c r="CW420" s="99"/>
      <c r="CX420" s="98"/>
      <c r="CY420" s="99"/>
      <c r="CZ420" s="99"/>
      <c r="DA420" s="99"/>
      <c r="DB420" s="99"/>
      <c r="DC420" s="502"/>
      <c r="DD420" s="99"/>
      <c r="DE420" s="99"/>
      <c r="DF420" s="99"/>
      <c r="DG420" s="99"/>
      <c r="DH420" s="99"/>
      <c r="DI420" s="99"/>
      <c r="DJ420" s="99"/>
      <c r="DK420" s="99"/>
      <c r="DL420" s="99"/>
      <c r="DM420" s="99"/>
      <c r="DN420" s="99"/>
      <c r="DO420" s="502"/>
      <c r="DP420" s="99"/>
      <c r="DQ420" s="99"/>
      <c r="DR420" s="99"/>
      <c r="DS420" s="502"/>
      <c r="DT420" s="99"/>
      <c r="DU420" s="99"/>
      <c r="DV420" s="99"/>
      <c r="DW420" s="99"/>
      <c r="DX420" s="99"/>
      <c r="DY420" s="99"/>
      <c r="DZ420" s="99"/>
      <c r="EA420" s="506"/>
      <c r="EB420" s="99"/>
      <c r="EC420" s="502"/>
      <c r="ED420" s="98"/>
      <c r="EE420" s="99"/>
      <c r="EF420" s="99"/>
      <c r="EG420" s="99"/>
      <c r="EH420" s="99"/>
      <c r="EI420" s="98"/>
      <c r="EJ420" s="99"/>
      <c r="EK420" s="98"/>
      <c r="EL420" s="99"/>
      <c r="EM420" s="99"/>
      <c r="EN420" s="98"/>
      <c r="EO420" s="99"/>
      <c r="EP420" s="193"/>
      <c r="EQ420" s="99"/>
      <c r="ER420" s="99"/>
      <c r="ES420" s="99"/>
      <c r="ET420" s="99"/>
      <c r="EU420" s="99"/>
      <c r="EV420" s="99"/>
      <c r="EW420" s="502"/>
      <c r="EX420" s="98"/>
      <c r="EY420" s="99"/>
      <c r="EZ420" s="99"/>
      <c r="FA420" s="98"/>
      <c r="FB420" s="99"/>
      <c r="FC420" s="99"/>
      <c r="FD420" s="99"/>
      <c r="FE420" s="98"/>
      <c r="FF420" s="99"/>
      <c r="FG420" s="98"/>
      <c r="FH420" s="99"/>
      <c r="FI420" s="99"/>
      <c r="FJ420" s="98"/>
      <c r="FK420" s="99"/>
      <c r="FL420" s="99"/>
      <c r="FM420" s="99"/>
      <c r="FN420" s="506"/>
      <c r="FO420" s="99"/>
      <c r="FP420" s="502"/>
      <c r="FQ420" s="99"/>
      <c r="FR420" s="98"/>
      <c r="FS420" s="99"/>
      <c r="FT420" s="98"/>
      <c r="FU420" s="99"/>
      <c r="FV420" s="99"/>
      <c r="FW420" s="99"/>
      <c r="FX420" s="99"/>
      <c r="FY420" s="99"/>
      <c r="FZ420" s="98"/>
      <c r="GA420" s="99"/>
      <c r="GB420" s="502"/>
      <c r="GC420" s="99"/>
      <c r="GD420" s="99"/>
      <c r="GE420" s="99"/>
      <c r="GF420" s="502"/>
      <c r="GG420" s="99"/>
      <c r="GH420" s="503"/>
      <c r="GI420" s="99"/>
      <c r="GJ420" s="502"/>
      <c r="GK420" s="99"/>
      <c r="GL420" s="99"/>
      <c r="GM420" s="502"/>
      <c r="GN420" s="99"/>
      <c r="GO420" s="99"/>
      <c r="GP420" s="99"/>
      <c r="GQ420" s="99"/>
      <c r="GR420" s="99"/>
      <c r="GS420" s="503"/>
      <c r="GT420" s="99"/>
      <c r="GU420" s="502"/>
      <c r="GV420" s="98"/>
      <c r="GW420" s="99"/>
      <c r="GX420" s="99"/>
      <c r="GY420" s="98"/>
      <c r="GZ420" s="99"/>
      <c r="HA420" s="99"/>
      <c r="HB420" s="99"/>
      <c r="HC420" s="99"/>
      <c r="HD420" s="99"/>
      <c r="HE420" s="99"/>
      <c r="HF420" s="99"/>
      <c r="HG420" s="99"/>
      <c r="HH420" s="502"/>
      <c r="HI420" s="99"/>
      <c r="HJ420" s="99"/>
      <c r="HK420" s="99"/>
      <c r="HL420" s="99"/>
      <c r="HM420" s="99"/>
      <c r="HN420" s="99"/>
      <c r="HO420" s="502"/>
      <c r="HP420" s="98"/>
      <c r="HQ420" s="99"/>
      <c r="HR420" s="99"/>
      <c r="HS420" s="99"/>
      <c r="HT420" s="98"/>
      <c r="HU420" s="99"/>
      <c r="HV420" s="99"/>
      <c r="HW420" s="99"/>
      <c r="HX420" s="99"/>
      <c r="HY420" s="98"/>
      <c r="HZ420" s="99"/>
      <c r="IA420" s="503"/>
      <c r="IB420" s="502"/>
      <c r="IC420" s="99"/>
      <c r="ID420" s="99"/>
      <c r="IE420" s="99"/>
      <c r="IF420" s="99"/>
      <c r="IG420" s="99"/>
      <c r="IH420" s="99"/>
      <c r="II420" s="99"/>
      <c r="IJ420" s="99"/>
      <c r="IK420" s="503"/>
      <c r="IL420" s="502"/>
      <c r="IM420" s="99"/>
      <c r="IN420" s="99"/>
      <c r="IO420" s="99"/>
      <c r="IP420" s="99"/>
      <c r="IQ420" s="99"/>
      <c r="IR420" s="99"/>
      <c r="IS420" s="503"/>
      <c r="IT420" s="99"/>
      <c r="IU420" s="99"/>
      <c r="IV420" s="502"/>
      <c r="IW420" s="99"/>
      <c r="IX420" s="99"/>
      <c r="IY420" s="98"/>
      <c r="IZ420" s="99"/>
      <c r="JA420" s="99"/>
      <c r="JB420" s="98"/>
      <c r="JC420" s="99"/>
      <c r="JD420" s="99"/>
      <c r="JE420" s="99"/>
      <c r="JF420" s="98"/>
      <c r="JG420" s="99"/>
      <c r="JH420" s="502"/>
      <c r="JI420" s="99"/>
      <c r="JJ420" s="99"/>
      <c r="JK420" s="99"/>
      <c r="JL420" s="99"/>
      <c r="JM420" s="502"/>
      <c r="JN420" s="99"/>
      <c r="JO420" s="507"/>
      <c r="JP420" s="503"/>
      <c r="JQ420" s="502"/>
    </row>
    <row r="421" spans="23:277" ht="16" hidden="1">
      <c r="W421" s="503"/>
      <c r="X421" s="502"/>
      <c r="Y421" s="99"/>
      <c r="Z421" s="502"/>
      <c r="AA421" s="99"/>
      <c r="AB421" s="502"/>
      <c r="AC421" s="99"/>
      <c r="AD421" s="504"/>
      <c r="AE421" s="99"/>
      <c r="AF421" s="99"/>
      <c r="AG421" s="99"/>
      <c r="AH421" s="99"/>
      <c r="AI421" s="505"/>
      <c r="AJ421" s="99"/>
      <c r="AK421" s="98"/>
      <c r="AL421" s="99"/>
      <c r="AM421" s="645"/>
      <c r="AN421" s="99"/>
      <c r="AO421" s="99"/>
      <c r="AP421" s="99"/>
      <c r="AQ421" s="99"/>
      <c r="AR421" s="99"/>
      <c r="AS421" s="99"/>
      <c r="AT421" s="99"/>
      <c r="AU421" s="99"/>
      <c r="AV421" s="99"/>
      <c r="AW421" s="99"/>
      <c r="AX421" s="99"/>
      <c r="AY421" s="98"/>
      <c r="AZ421" s="99"/>
      <c r="BA421" s="98"/>
      <c r="BB421" s="99"/>
      <c r="BC421" s="502"/>
      <c r="BD421" s="99"/>
      <c r="BE421" s="99"/>
      <c r="BF421" s="502"/>
      <c r="BG421" s="99"/>
      <c r="BH421" s="99"/>
      <c r="BI421" s="99"/>
      <c r="BJ421" s="99"/>
      <c r="BK421" s="634"/>
      <c r="BL421" s="99"/>
      <c r="BM421" s="99"/>
      <c r="BN421" s="502"/>
      <c r="BO421" s="99"/>
      <c r="BP421" s="99"/>
      <c r="BQ421" s="99"/>
      <c r="BR421" s="502"/>
      <c r="BS421" s="99"/>
      <c r="BT421" s="99"/>
      <c r="BU421" s="502"/>
      <c r="BV421" s="99"/>
      <c r="BW421" s="502"/>
      <c r="BX421" s="99"/>
      <c r="BY421" s="99"/>
      <c r="BZ421" s="502"/>
      <c r="CA421" s="99"/>
      <c r="CB421" s="99"/>
      <c r="CC421" s="99"/>
      <c r="CD421" s="99"/>
      <c r="CE421" s="503"/>
      <c r="CF421" s="99"/>
      <c r="CG421" s="502"/>
      <c r="CH421" s="99"/>
      <c r="CI421" s="98"/>
      <c r="CJ421" s="99"/>
      <c r="CK421" s="99"/>
      <c r="CL421" s="98"/>
      <c r="CM421" s="99"/>
      <c r="CN421" s="99"/>
      <c r="CO421" s="99"/>
      <c r="CP421" s="98"/>
      <c r="CQ421" s="99"/>
      <c r="CR421" s="99"/>
      <c r="CS421" s="99"/>
      <c r="CT421" s="99"/>
      <c r="CU421" s="99"/>
      <c r="CV421" s="99"/>
      <c r="CW421" s="99"/>
      <c r="CX421" s="98"/>
      <c r="CY421" s="99"/>
      <c r="CZ421" s="99"/>
      <c r="DA421" s="99"/>
      <c r="DB421" s="99"/>
      <c r="DC421" s="502"/>
      <c r="DD421" s="99"/>
      <c r="DE421" s="99"/>
      <c r="DF421" s="99"/>
      <c r="DG421" s="99"/>
      <c r="DH421" s="99"/>
      <c r="DI421" s="99"/>
      <c r="DJ421" s="99"/>
      <c r="DK421" s="99"/>
      <c r="DL421" s="99"/>
      <c r="DM421" s="99"/>
      <c r="DN421" s="99"/>
      <c r="DO421" s="502"/>
      <c r="DP421" s="99"/>
      <c r="DQ421" s="99"/>
      <c r="DR421" s="99"/>
      <c r="DS421" s="502"/>
      <c r="DT421" s="99"/>
      <c r="DU421" s="99"/>
      <c r="DV421" s="99"/>
      <c r="DW421" s="99"/>
      <c r="DX421" s="99"/>
      <c r="DY421" s="99"/>
      <c r="DZ421" s="99"/>
      <c r="EA421" s="506"/>
      <c r="EB421" s="99"/>
      <c r="EC421" s="502"/>
      <c r="ED421" s="98"/>
      <c r="EE421" s="99"/>
      <c r="EF421" s="99"/>
      <c r="EG421" s="99"/>
      <c r="EH421" s="99"/>
      <c r="EI421" s="98"/>
      <c r="EJ421" s="99"/>
      <c r="EK421" s="98"/>
      <c r="EL421" s="99"/>
      <c r="EM421" s="99"/>
      <c r="EN421" s="98"/>
      <c r="EO421" s="99"/>
      <c r="EP421" s="193"/>
      <c r="EQ421" s="99"/>
      <c r="ER421" s="99"/>
      <c r="ES421" s="99"/>
      <c r="ET421" s="99"/>
      <c r="EU421" s="99"/>
      <c r="EV421" s="99"/>
      <c r="EW421" s="502"/>
      <c r="EX421" s="98"/>
      <c r="EY421" s="99"/>
      <c r="EZ421" s="99"/>
      <c r="FA421" s="98"/>
      <c r="FB421" s="99"/>
      <c r="FC421" s="99"/>
      <c r="FD421" s="99"/>
      <c r="FE421" s="98"/>
      <c r="FF421" s="99"/>
      <c r="FG421" s="98"/>
      <c r="FH421" s="99"/>
      <c r="FI421" s="99"/>
      <c r="FJ421" s="98"/>
      <c r="FK421" s="99"/>
      <c r="FL421" s="99"/>
      <c r="FM421" s="99"/>
      <c r="FN421" s="506"/>
      <c r="FO421" s="99"/>
      <c r="FP421" s="502"/>
      <c r="FQ421" s="99"/>
      <c r="FR421" s="98"/>
      <c r="FS421" s="99"/>
      <c r="FT421" s="98"/>
      <c r="FU421" s="99"/>
      <c r="FV421" s="99"/>
      <c r="FW421" s="99"/>
      <c r="FX421" s="99"/>
      <c r="FY421" s="99"/>
      <c r="FZ421" s="98"/>
      <c r="GA421" s="99"/>
      <c r="GB421" s="502"/>
      <c r="GC421" s="99"/>
      <c r="GD421" s="99"/>
      <c r="GE421" s="99"/>
      <c r="GF421" s="502"/>
      <c r="GG421" s="99"/>
      <c r="GH421" s="503"/>
      <c r="GI421" s="99"/>
      <c r="GJ421" s="502"/>
      <c r="GK421" s="99"/>
      <c r="GL421" s="99"/>
      <c r="GM421" s="502"/>
      <c r="GN421" s="99"/>
      <c r="GO421" s="99"/>
      <c r="GP421" s="99"/>
      <c r="GQ421" s="99"/>
      <c r="GR421" s="99"/>
      <c r="GS421" s="503"/>
      <c r="GT421" s="99"/>
      <c r="GU421" s="502"/>
      <c r="GV421" s="98"/>
      <c r="GW421" s="99"/>
      <c r="GX421" s="99"/>
      <c r="GY421" s="98"/>
      <c r="GZ421" s="99"/>
      <c r="HA421" s="99"/>
      <c r="HB421" s="99"/>
      <c r="HC421" s="99"/>
      <c r="HD421" s="99"/>
      <c r="HE421" s="99"/>
      <c r="HF421" s="99"/>
      <c r="HG421" s="99"/>
      <c r="HH421" s="502"/>
      <c r="HI421" s="99"/>
      <c r="HJ421" s="99"/>
      <c r="HK421" s="99"/>
      <c r="HL421" s="99"/>
      <c r="HM421" s="99"/>
      <c r="HN421" s="99"/>
      <c r="HO421" s="502"/>
      <c r="HP421" s="98"/>
      <c r="HQ421" s="99"/>
      <c r="HR421" s="99"/>
      <c r="HS421" s="99"/>
      <c r="HT421" s="98"/>
      <c r="HU421" s="99"/>
      <c r="HV421" s="99"/>
      <c r="HW421" s="99"/>
      <c r="HX421" s="99"/>
      <c r="HY421" s="98"/>
      <c r="HZ421" s="99"/>
      <c r="IA421" s="503"/>
      <c r="IB421" s="502"/>
      <c r="IC421" s="99"/>
      <c r="ID421" s="99"/>
      <c r="IE421" s="99"/>
      <c r="IF421" s="99"/>
      <c r="IG421" s="99"/>
      <c r="IH421" s="99"/>
      <c r="II421" s="99"/>
      <c r="IJ421" s="99"/>
      <c r="IK421" s="503"/>
      <c r="IL421" s="502"/>
      <c r="IM421" s="99"/>
      <c r="IN421" s="99"/>
      <c r="IO421" s="99"/>
      <c r="IP421" s="99"/>
      <c r="IQ421" s="99"/>
      <c r="IR421" s="99"/>
      <c r="IS421" s="503"/>
      <c r="IT421" s="99"/>
      <c r="IU421" s="99"/>
      <c r="IV421" s="502"/>
      <c r="IW421" s="99"/>
      <c r="IX421" s="99"/>
      <c r="IY421" s="98"/>
      <c r="IZ421" s="99"/>
      <c r="JA421" s="99"/>
      <c r="JB421" s="98"/>
      <c r="JC421" s="99"/>
      <c r="JD421" s="99"/>
      <c r="JE421" s="99"/>
      <c r="JF421" s="98"/>
      <c r="JG421" s="99"/>
      <c r="JH421" s="502"/>
      <c r="JI421" s="99"/>
      <c r="JJ421" s="99"/>
      <c r="JK421" s="99"/>
      <c r="JL421" s="99"/>
      <c r="JM421" s="502"/>
      <c r="JN421" s="99"/>
      <c r="JO421" s="507"/>
      <c r="JP421" s="503"/>
      <c r="JQ421" s="502"/>
    </row>
    <row r="422" spans="23:277" ht="16" hidden="1">
      <c r="W422" s="503"/>
      <c r="X422" s="502"/>
      <c r="Y422" s="99"/>
      <c r="Z422" s="502"/>
      <c r="AA422" s="99"/>
      <c r="AB422" s="502"/>
      <c r="AC422" s="99"/>
      <c r="AD422" s="504"/>
      <c r="AE422" s="99"/>
      <c r="AF422" s="99"/>
      <c r="AG422" s="99"/>
      <c r="AH422" s="99"/>
      <c r="AI422" s="505"/>
      <c r="AJ422" s="99"/>
      <c r="AK422" s="98"/>
      <c r="AL422" s="99"/>
      <c r="AM422" s="645"/>
      <c r="AN422" s="99"/>
      <c r="AO422" s="99"/>
      <c r="AP422" s="99"/>
      <c r="AQ422" s="99"/>
      <c r="AR422" s="99"/>
      <c r="AS422" s="99"/>
      <c r="AT422" s="99"/>
      <c r="AU422" s="99"/>
      <c r="AV422" s="99"/>
      <c r="AW422" s="99"/>
      <c r="AX422" s="99"/>
      <c r="AY422" s="98"/>
      <c r="AZ422" s="99"/>
      <c r="BA422" s="98"/>
      <c r="BB422" s="99"/>
      <c r="BC422" s="502"/>
      <c r="BD422" s="99"/>
      <c r="BE422" s="99"/>
      <c r="BF422" s="502"/>
      <c r="BG422" s="99"/>
      <c r="BH422" s="99"/>
      <c r="BI422" s="99"/>
      <c r="BJ422" s="99"/>
      <c r="BK422" s="634"/>
      <c r="BL422" s="99"/>
      <c r="BM422" s="99"/>
      <c r="BN422" s="502"/>
      <c r="BO422" s="99"/>
      <c r="BP422" s="99"/>
      <c r="BQ422" s="99"/>
      <c r="BR422" s="502"/>
      <c r="BS422" s="99"/>
      <c r="BT422" s="99"/>
      <c r="BU422" s="502"/>
      <c r="BV422" s="99"/>
      <c r="BW422" s="502"/>
      <c r="BX422" s="99"/>
      <c r="BY422" s="99"/>
      <c r="BZ422" s="502"/>
      <c r="CA422" s="99"/>
      <c r="CB422" s="99"/>
      <c r="CC422" s="99"/>
      <c r="CD422" s="99"/>
      <c r="CE422" s="503"/>
      <c r="CF422" s="99"/>
      <c r="CG422" s="502"/>
      <c r="CH422" s="99"/>
      <c r="CI422" s="98"/>
      <c r="CJ422" s="99"/>
      <c r="CK422" s="99"/>
      <c r="CL422" s="98"/>
      <c r="CM422" s="99"/>
      <c r="CN422" s="99"/>
      <c r="CO422" s="99"/>
      <c r="CP422" s="98"/>
      <c r="CQ422" s="99"/>
      <c r="CR422" s="99"/>
      <c r="CS422" s="99"/>
      <c r="CT422" s="99"/>
      <c r="CU422" s="99"/>
      <c r="CV422" s="99"/>
      <c r="CW422" s="99"/>
      <c r="CX422" s="98"/>
      <c r="CY422" s="99"/>
      <c r="CZ422" s="99"/>
      <c r="DA422" s="99"/>
      <c r="DB422" s="99"/>
      <c r="DC422" s="502"/>
      <c r="DD422" s="99"/>
      <c r="DE422" s="99"/>
      <c r="DF422" s="99"/>
      <c r="DG422" s="99"/>
      <c r="DH422" s="99"/>
      <c r="DI422" s="99"/>
      <c r="DJ422" s="99"/>
      <c r="DK422" s="99"/>
      <c r="DL422" s="99"/>
      <c r="DM422" s="99"/>
      <c r="DN422" s="99"/>
      <c r="DO422" s="502"/>
      <c r="DP422" s="99"/>
      <c r="DQ422" s="99"/>
      <c r="DR422" s="99"/>
      <c r="DS422" s="502"/>
      <c r="DT422" s="99"/>
      <c r="DU422" s="99"/>
      <c r="DV422" s="99"/>
      <c r="DW422" s="99"/>
      <c r="DX422" s="99"/>
      <c r="DY422" s="99"/>
      <c r="DZ422" s="99"/>
      <c r="EA422" s="506"/>
      <c r="EB422" s="99"/>
      <c r="EC422" s="502"/>
      <c r="ED422" s="98"/>
      <c r="EE422" s="99"/>
      <c r="EF422" s="99"/>
      <c r="EG422" s="99"/>
      <c r="EH422" s="99"/>
      <c r="EI422" s="98"/>
      <c r="EJ422" s="99"/>
      <c r="EK422" s="98"/>
      <c r="EL422" s="99"/>
      <c r="EM422" s="99"/>
      <c r="EN422" s="98"/>
      <c r="EO422" s="99"/>
      <c r="EP422" s="193"/>
      <c r="EQ422" s="99"/>
      <c r="ER422" s="99"/>
      <c r="ES422" s="99"/>
      <c r="ET422" s="99"/>
      <c r="EU422" s="99"/>
      <c r="EV422" s="99"/>
      <c r="EW422" s="502"/>
      <c r="EX422" s="98"/>
      <c r="EY422" s="99"/>
      <c r="EZ422" s="99"/>
      <c r="FA422" s="98"/>
      <c r="FB422" s="99"/>
      <c r="FC422" s="99"/>
      <c r="FD422" s="99"/>
      <c r="FE422" s="98"/>
      <c r="FF422" s="99"/>
      <c r="FG422" s="98"/>
      <c r="FH422" s="99"/>
      <c r="FI422" s="99"/>
      <c r="FJ422" s="98"/>
      <c r="FK422" s="99"/>
      <c r="FL422" s="99"/>
      <c r="FM422" s="99"/>
      <c r="FN422" s="506"/>
      <c r="FO422" s="99"/>
      <c r="FP422" s="502"/>
      <c r="FQ422" s="99"/>
      <c r="FR422" s="98"/>
      <c r="FS422" s="99"/>
      <c r="FT422" s="98"/>
      <c r="FU422" s="99"/>
      <c r="FV422" s="99"/>
      <c r="FW422" s="99"/>
      <c r="FX422" s="99"/>
      <c r="FY422" s="99"/>
      <c r="FZ422" s="98"/>
      <c r="GA422" s="99"/>
      <c r="GB422" s="502"/>
      <c r="GC422" s="99"/>
      <c r="GD422" s="99"/>
      <c r="GE422" s="99"/>
      <c r="GF422" s="502"/>
      <c r="GG422" s="99"/>
      <c r="GH422" s="503"/>
      <c r="GI422" s="99"/>
      <c r="GJ422" s="502"/>
      <c r="GK422" s="99"/>
      <c r="GL422" s="99"/>
      <c r="GM422" s="502"/>
      <c r="GN422" s="99"/>
      <c r="GO422" s="99"/>
      <c r="GP422" s="99"/>
      <c r="GQ422" s="99"/>
      <c r="GR422" s="99"/>
      <c r="GS422" s="503"/>
      <c r="GT422" s="99"/>
      <c r="GU422" s="502"/>
      <c r="GV422" s="98"/>
      <c r="GW422" s="99"/>
      <c r="GX422" s="99"/>
      <c r="GY422" s="98"/>
      <c r="GZ422" s="99"/>
      <c r="HA422" s="99"/>
      <c r="HB422" s="99"/>
      <c r="HC422" s="99"/>
      <c r="HD422" s="99"/>
      <c r="HE422" s="99"/>
      <c r="HF422" s="99"/>
      <c r="HG422" s="99"/>
      <c r="HH422" s="502"/>
      <c r="HI422" s="99"/>
      <c r="HJ422" s="99"/>
      <c r="HK422" s="99"/>
      <c r="HL422" s="99"/>
      <c r="HM422" s="99"/>
      <c r="HN422" s="99"/>
      <c r="HO422" s="502"/>
      <c r="HP422" s="98"/>
      <c r="HQ422" s="99"/>
      <c r="HR422" s="99"/>
      <c r="HS422" s="99"/>
      <c r="HT422" s="98"/>
      <c r="HU422" s="99"/>
      <c r="HV422" s="99"/>
      <c r="HW422" s="99"/>
      <c r="HX422" s="99"/>
      <c r="HY422" s="98"/>
      <c r="HZ422" s="99"/>
      <c r="IA422" s="503"/>
      <c r="IB422" s="502"/>
      <c r="IC422" s="99"/>
      <c r="ID422" s="99"/>
      <c r="IE422" s="99"/>
      <c r="IF422" s="99"/>
      <c r="IG422" s="99"/>
      <c r="IH422" s="99"/>
      <c r="II422" s="99"/>
      <c r="IJ422" s="99"/>
      <c r="IK422" s="503"/>
      <c r="IL422" s="502"/>
      <c r="IM422" s="99"/>
      <c r="IN422" s="99"/>
      <c r="IO422" s="99"/>
      <c r="IP422" s="99"/>
      <c r="IQ422" s="99"/>
      <c r="IR422" s="99"/>
      <c r="IS422" s="503"/>
      <c r="IT422" s="99"/>
      <c r="IU422" s="99"/>
      <c r="IV422" s="502"/>
      <c r="IW422" s="99"/>
      <c r="IX422" s="99"/>
      <c r="IY422" s="98"/>
      <c r="IZ422" s="99"/>
      <c r="JA422" s="99"/>
      <c r="JB422" s="98"/>
      <c r="JC422" s="99"/>
      <c r="JD422" s="99"/>
      <c r="JE422" s="99"/>
      <c r="JF422" s="98"/>
      <c r="JG422" s="99"/>
      <c r="JH422" s="502"/>
      <c r="JI422" s="99"/>
      <c r="JJ422" s="99"/>
      <c r="JK422" s="99"/>
      <c r="JL422" s="99"/>
      <c r="JM422" s="502"/>
      <c r="JN422" s="99"/>
      <c r="JO422" s="507"/>
      <c r="JP422" s="503"/>
      <c r="JQ422" s="502"/>
    </row>
    <row r="423" spans="23:277" ht="16" hidden="1">
      <c r="W423" s="503"/>
      <c r="X423" s="502"/>
      <c r="Y423" s="99"/>
      <c r="Z423" s="502"/>
      <c r="AA423" s="99"/>
      <c r="AB423" s="502"/>
      <c r="AC423" s="99"/>
      <c r="AD423" s="504"/>
      <c r="AE423" s="99"/>
      <c r="AF423" s="99"/>
      <c r="AG423" s="99"/>
      <c r="AH423" s="99"/>
      <c r="AI423" s="505"/>
      <c r="AJ423" s="99"/>
      <c r="AK423" s="98"/>
      <c r="AL423" s="99"/>
      <c r="AM423" s="645"/>
      <c r="AN423" s="99"/>
      <c r="AO423" s="99"/>
      <c r="AP423" s="99"/>
      <c r="AQ423" s="99"/>
      <c r="AR423" s="99"/>
      <c r="AS423" s="99"/>
      <c r="AT423" s="99"/>
      <c r="AU423" s="99"/>
      <c r="AV423" s="99"/>
      <c r="AW423" s="99"/>
      <c r="AX423" s="99"/>
      <c r="AY423" s="98"/>
      <c r="AZ423" s="99"/>
      <c r="BA423" s="98"/>
      <c r="BB423" s="99"/>
      <c r="BC423" s="502"/>
      <c r="BD423" s="99"/>
      <c r="BE423" s="99"/>
      <c r="BF423" s="502"/>
      <c r="BG423" s="99"/>
      <c r="BH423" s="99"/>
      <c r="BI423" s="99"/>
      <c r="BJ423" s="99"/>
      <c r="BK423" s="634"/>
      <c r="BL423" s="99"/>
      <c r="BM423" s="99"/>
      <c r="BN423" s="502"/>
      <c r="BO423" s="99"/>
      <c r="BP423" s="99"/>
      <c r="BQ423" s="99"/>
      <c r="BR423" s="502"/>
      <c r="BS423" s="99"/>
      <c r="BT423" s="99"/>
      <c r="BU423" s="502"/>
      <c r="BV423" s="99"/>
      <c r="BW423" s="502"/>
      <c r="BX423" s="99"/>
      <c r="BY423" s="99"/>
      <c r="BZ423" s="502"/>
      <c r="CA423" s="99"/>
      <c r="CB423" s="99"/>
      <c r="CC423" s="99"/>
      <c r="CD423" s="99"/>
      <c r="CE423" s="503"/>
      <c r="CF423" s="99"/>
      <c r="CG423" s="502"/>
      <c r="CH423" s="99"/>
      <c r="CI423" s="98"/>
      <c r="CJ423" s="99"/>
      <c r="CK423" s="99"/>
      <c r="CL423" s="98"/>
      <c r="CM423" s="99"/>
      <c r="CN423" s="99"/>
      <c r="CO423" s="99"/>
      <c r="CP423" s="98"/>
      <c r="CQ423" s="99"/>
      <c r="CR423" s="99"/>
      <c r="CS423" s="99"/>
      <c r="CT423" s="99"/>
      <c r="CU423" s="99"/>
      <c r="CV423" s="99"/>
      <c r="CW423" s="99"/>
      <c r="CX423" s="98"/>
      <c r="CY423" s="99"/>
      <c r="CZ423" s="99"/>
      <c r="DA423" s="99"/>
      <c r="DB423" s="99"/>
      <c r="DC423" s="502"/>
      <c r="DD423" s="99"/>
      <c r="DE423" s="99"/>
      <c r="DF423" s="99"/>
      <c r="DG423" s="99"/>
      <c r="DH423" s="99"/>
      <c r="DI423" s="99"/>
      <c r="DJ423" s="99"/>
      <c r="DK423" s="99"/>
      <c r="DL423" s="99"/>
      <c r="DM423" s="99"/>
      <c r="DN423" s="99"/>
      <c r="DO423" s="502"/>
      <c r="DP423" s="99"/>
      <c r="DQ423" s="99"/>
      <c r="DR423" s="99"/>
      <c r="DS423" s="502"/>
      <c r="DT423" s="99"/>
      <c r="DU423" s="99"/>
      <c r="DV423" s="99"/>
      <c r="DW423" s="99"/>
      <c r="DX423" s="99"/>
      <c r="DY423" s="99"/>
      <c r="DZ423" s="99"/>
      <c r="EA423" s="506"/>
      <c r="EB423" s="99"/>
      <c r="EC423" s="502"/>
      <c r="ED423" s="98"/>
      <c r="EE423" s="99"/>
      <c r="EF423" s="99"/>
      <c r="EG423" s="99"/>
      <c r="EH423" s="99"/>
      <c r="EI423" s="98"/>
      <c r="EJ423" s="99"/>
      <c r="EK423" s="98"/>
      <c r="EL423" s="99"/>
      <c r="EM423" s="99"/>
      <c r="EN423" s="98"/>
      <c r="EO423" s="99"/>
      <c r="EP423" s="193"/>
      <c r="EQ423" s="99"/>
      <c r="ER423" s="99"/>
      <c r="ES423" s="99"/>
      <c r="ET423" s="99"/>
      <c r="EU423" s="99"/>
      <c r="EV423" s="99"/>
      <c r="EW423" s="502"/>
      <c r="EX423" s="98"/>
      <c r="EY423" s="99"/>
      <c r="EZ423" s="99"/>
      <c r="FA423" s="98"/>
      <c r="FB423" s="99"/>
      <c r="FC423" s="99"/>
      <c r="FD423" s="99"/>
      <c r="FE423" s="98"/>
      <c r="FF423" s="99"/>
      <c r="FG423" s="98"/>
      <c r="FH423" s="99"/>
      <c r="FI423" s="99"/>
      <c r="FJ423" s="98"/>
      <c r="FK423" s="99"/>
      <c r="FL423" s="99"/>
      <c r="FM423" s="99"/>
      <c r="FN423" s="506"/>
      <c r="FO423" s="99"/>
      <c r="FP423" s="502"/>
      <c r="FQ423" s="99"/>
      <c r="FR423" s="98"/>
      <c r="FS423" s="99"/>
      <c r="FT423" s="98"/>
      <c r="FU423" s="99"/>
      <c r="FV423" s="99"/>
      <c r="FW423" s="99"/>
      <c r="FX423" s="99"/>
      <c r="FY423" s="99"/>
      <c r="FZ423" s="98"/>
      <c r="GA423" s="99"/>
      <c r="GB423" s="502"/>
      <c r="GC423" s="99"/>
      <c r="GD423" s="99"/>
      <c r="GE423" s="99"/>
      <c r="GF423" s="502"/>
      <c r="GG423" s="99"/>
      <c r="GH423" s="503"/>
      <c r="GI423" s="99"/>
      <c r="GJ423" s="502"/>
      <c r="GK423" s="99"/>
      <c r="GL423" s="99"/>
      <c r="GM423" s="502"/>
      <c r="GN423" s="99"/>
      <c r="GO423" s="99"/>
      <c r="GP423" s="99"/>
      <c r="GQ423" s="99"/>
      <c r="GR423" s="99"/>
      <c r="GS423" s="503"/>
      <c r="GT423" s="99"/>
      <c r="GU423" s="502"/>
      <c r="GV423" s="98"/>
      <c r="GW423" s="99"/>
      <c r="GX423" s="99"/>
      <c r="GY423" s="98"/>
      <c r="GZ423" s="99"/>
      <c r="HA423" s="99"/>
      <c r="HB423" s="99"/>
      <c r="HC423" s="99"/>
      <c r="HD423" s="99"/>
      <c r="HE423" s="99"/>
      <c r="HF423" s="99"/>
      <c r="HG423" s="99"/>
      <c r="HH423" s="502"/>
      <c r="HI423" s="99"/>
      <c r="HJ423" s="99"/>
      <c r="HK423" s="99"/>
      <c r="HL423" s="99"/>
      <c r="HM423" s="99"/>
      <c r="HN423" s="99"/>
      <c r="HO423" s="502"/>
      <c r="HP423" s="98"/>
      <c r="HQ423" s="99"/>
      <c r="HR423" s="99"/>
      <c r="HS423" s="99"/>
      <c r="HT423" s="98"/>
      <c r="HU423" s="99"/>
      <c r="HV423" s="99"/>
      <c r="HW423" s="99"/>
      <c r="HX423" s="99"/>
      <c r="HY423" s="98"/>
      <c r="HZ423" s="99"/>
      <c r="IA423" s="503"/>
      <c r="IB423" s="502"/>
      <c r="IC423" s="99"/>
      <c r="ID423" s="99"/>
      <c r="IE423" s="99"/>
      <c r="IF423" s="99"/>
      <c r="IG423" s="99"/>
      <c r="IH423" s="99"/>
      <c r="II423" s="99"/>
      <c r="IJ423" s="99"/>
      <c r="IK423" s="503"/>
      <c r="IL423" s="502"/>
      <c r="IM423" s="99"/>
      <c r="IN423" s="99"/>
      <c r="IO423" s="99"/>
      <c r="IP423" s="99"/>
      <c r="IQ423" s="99"/>
      <c r="IR423" s="99"/>
      <c r="IS423" s="503"/>
      <c r="IT423" s="99"/>
      <c r="IU423" s="99"/>
      <c r="IV423" s="502"/>
      <c r="IW423" s="99"/>
      <c r="IX423" s="99"/>
      <c r="IY423" s="98"/>
      <c r="IZ423" s="99"/>
      <c r="JA423" s="99"/>
      <c r="JB423" s="98"/>
      <c r="JC423" s="99"/>
      <c r="JD423" s="99"/>
      <c r="JE423" s="99"/>
      <c r="JF423" s="98"/>
      <c r="JG423" s="99"/>
      <c r="JH423" s="502"/>
      <c r="JI423" s="99"/>
      <c r="JJ423" s="99"/>
      <c r="JK423" s="99"/>
      <c r="JL423" s="99"/>
      <c r="JM423" s="502"/>
      <c r="JN423" s="99"/>
      <c r="JO423" s="507"/>
      <c r="JP423" s="503"/>
      <c r="JQ423" s="502"/>
    </row>
    <row r="424" spans="23:277" ht="16" hidden="1">
      <c r="W424" s="503"/>
      <c r="X424" s="502"/>
      <c r="Y424" s="99"/>
      <c r="Z424" s="502"/>
      <c r="AA424" s="99"/>
      <c r="AB424" s="502"/>
      <c r="AC424" s="99"/>
      <c r="AD424" s="504"/>
      <c r="AE424" s="99"/>
      <c r="AF424" s="99"/>
      <c r="AG424" s="99"/>
      <c r="AH424" s="99"/>
      <c r="AI424" s="505"/>
      <c r="AJ424" s="99"/>
      <c r="AK424" s="98"/>
      <c r="AL424" s="99"/>
      <c r="AM424" s="645"/>
      <c r="AN424" s="99"/>
      <c r="AO424" s="99"/>
      <c r="AP424" s="99"/>
      <c r="AQ424" s="99"/>
      <c r="AR424" s="99"/>
      <c r="AS424" s="99"/>
      <c r="AT424" s="99"/>
      <c r="AU424" s="99"/>
      <c r="AV424" s="99"/>
      <c r="AW424" s="99"/>
      <c r="AX424" s="99"/>
      <c r="AY424" s="98"/>
      <c r="AZ424" s="99"/>
      <c r="BA424" s="98"/>
      <c r="BB424" s="99"/>
      <c r="BC424" s="502"/>
      <c r="BD424" s="99"/>
      <c r="BE424" s="99"/>
      <c r="BF424" s="502"/>
      <c r="BG424" s="99"/>
      <c r="BH424" s="99"/>
      <c r="BI424" s="99"/>
      <c r="BJ424" s="99"/>
      <c r="BK424" s="634"/>
      <c r="BL424" s="99"/>
      <c r="BM424" s="99"/>
      <c r="BN424" s="502"/>
      <c r="BO424" s="99"/>
      <c r="BP424" s="99"/>
      <c r="BQ424" s="99"/>
      <c r="BR424" s="502"/>
      <c r="BS424" s="99"/>
      <c r="BT424" s="99"/>
      <c r="BU424" s="502"/>
      <c r="BV424" s="99"/>
      <c r="BW424" s="502"/>
      <c r="BX424" s="99"/>
      <c r="BY424" s="99"/>
      <c r="BZ424" s="502"/>
      <c r="CA424" s="99"/>
      <c r="CB424" s="99"/>
      <c r="CC424" s="99"/>
      <c r="CD424" s="99"/>
      <c r="CE424" s="503"/>
      <c r="CF424" s="99"/>
      <c r="CG424" s="502"/>
      <c r="CH424" s="99"/>
      <c r="CI424" s="98"/>
      <c r="CJ424" s="99"/>
      <c r="CK424" s="99"/>
      <c r="CL424" s="98"/>
      <c r="CM424" s="99"/>
      <c r="CN424" s="99"/>
      <c r="CO424" s="99"/>
      <c r="CP424" s="98"/>
      <c r="CQ424" s="99"/>
      <c r="CR424" s="99"/>
      <c r="CS424" s="99"/>
      <c r="CT424" s="99"/>
      <c r="CU424" s="99"/>
      <c r="CV424" s="99"/>
      <c r="CW424" s="99"/>
      <c r="CX424" s="98"/>
      <c r="CY424" s="99"/>
      <c r="CZ424" s="99"/>
      <c r="DA424" s="99"/>
      <c r="DB424" s="99"/>
      <c r="DC424" s="502"/>
      <c r="DD424" s="99"/>
      <c r="DE424" s="99"/>
      <c r="DF424" s="99"/>
      <c r="DG424" s="99"/>
      <c r="DH424" s="99"/>
      <c r="DI424" s="99"/>
      <c r="DJ424" s="99"/>
      <c r="DK424" s="99"/>
      <c r="DL424" s="99"/>
      <c r="DM424" s="99"/>
      <c r="DN424" s="99"/>
      <c r="DO424" s="502"/>
      <c r="DP424" s="99"/>
      <c r="DQ424" s="99"/>
      <c r="DR424" s="99"/>
      <c r="DS424" s="502"/>
      <c r="DT424" s="99"/>
      <c r="DU424" s="99"/>
      <c r="DV424" s="99"/>
      <c r="DW424" s="99"/>
      <c r="DX424" s="99"/>
      <c r="DY424" s="99"/>
      <c r="DZ424" s="99"/>
      <c r="EA424" s="506"/>
      <c r="EB424" s="99"/>
      <c r="EC424" s="502"/>
      <c r="ED424" s="98"/>
      <c r="EE424" s="99"/>
      <c r="EF424" s="99"/>
      <c r="EG424" s="99"/>
      <c r="EH424" s="99"/>
      <c r="EI424" s="98"/>
      <c r="EJ424" s="99"/>
      <c r="EK424" s="98"/>
      <c r="EL424" s="99"/>
      <c r="EM424" s="99"/>
      <c r="EN424" s="98"/>
      <c r="EO424" s="99"/>
      <c r="EP424" s="193"/>
      <c r="EQ424" s="99"/>
      <c r="ER424" s="99"/>
      <c r="ES424" s="99"/>
      <c r="ET424" s="99"/>
      <c r="EU424" s="99"/>
      <c r="EV424" s="99"/>
      <c r="EW424" s="502"/>
      <c r="EX424" s="98"/>
      <c r="EY424" s="99"/>
      <c r="EZ424" s="99"/>
      <c r="FA424" s="98"/>
      <c r="FB424" s="99"/>
      <c r="FC424" s="99"/>
      <c r="FD424" s="99"/>
      <c r="FE424" s="98"/>
      <c r="FF424" s="99"/>
      <c r="FG424" s="98"/>
      <c r="FH424" s="99"/>
      <c r="FI424" s="99"/>
      <c r="FJ424" s="98"/>
      <c r="FK424" s="99"/>
      <c r="FL424" s="99"/>
      <c r="FM424" s="99"/>
      <c r="FN424" s="506"/>
      <c r="FO424" s="99"/>
      <c r="FP424" s="502"/>
      <c r="FQ424" s="99"/>
      <c r="FR424" s="98"/>
      <c r="FS424" s="99"/>
      <c r="FT424" s="98"/>
      <c r="FU424" s="99"/>
      <c r="FV424" s="99"/>
      <c r="FW424" s="99"/>
      <c r="FX424" s="99"/>
      <c r="FY424" s="99"/>
      <c r="FZ424" s="98"/>
      <c r="GA424" s="99"/>
      <c r="GB424" s="502"/>
      <c r="GC424" s="99"/>
      <c r="GD424" s="99"/>
      <c r="GE424" s="99"/>
      <c r="GF424" s="502"/>
      <c r="GG424" s="99"/>
      <c r="GH424" s="503"/>
      <c r="GI424" s="99"/>
      <c r="GJ424" s="502"/>
      <c r="GK424" s="99"/>
      <c r="GL424" s="99"/>
      <c r="GM424" s="502"/>
      <c r="GN424" s="99"/>
      <c r="GO424" s="99"/>
      <c r="GP424" s="99"/>
      <c r="GQ424" s="99"/>
      <c r="GR424" s="99"/>
      <c r="GS424" s="503"/>
      <c r="GT424" s="99"/>
      <c r="GU424" s="502"/>
      <c r="GV424" s="98"/>
      <c r="GW424" s="99"/>
      <c r="GX424" s="99"/>
      <c r="GY424" s="98"/>
      <c r="GZ424" s="99"/>
      <c r="HA424" s="99"/>
      <c r="HB424" s="99"/>
      <c r="HC424" s="99"/>
      <c r="HD424" s="99"/>
      <c r="HE424" s="99"/>
      <c r="HF424" s="99"/>
      <c r="HG424" s="99"/>
      <c r="HH424" s="502"/>
      <c r="HI424" s="99"/>
      <c r="HJ424" s="99"/>
      <c r="HK424" s="99"/>
      <c r="HL424" s="99"/>
      <c r="HM424" s="99"/>
      <c r="HN424" s="99"/>
      <c r="HO424" s="502"/>
      <c r="HP424" s="98"/>
      <c r="HQ424" s="99"/>
      <c r="HR424" s="99"/>
      <c r="HS424" s="99"/>
      <c r="HT424" s="98"/>
      <c r="HU424" s="99"/>
      <c r="HV424" s="99"/>
      <c r="HW424" s="99"/>
      <c r="HX424" s="99"/>
      <c r="HY424" s="98"/>
      <c r="HZ424" s="99"/>
      <c r="IA424" s="503"/>
      <c r="IB424" s="502"/>
      <c r="IC424" s="99"/>
      <c r="ID424" s="99"/>
      <c r="IE424" s="99"/>
      <c r="IF424" s="99"/>
      <c r="IG424" s="99"/>
      <c r="IH424" s="99"/>
      <c r="II424" s="99"/>
      <c r="IJ424" s="99"/>
      <c r="IK424" s="503"/>
      <c r="IL424" s="502"/>
      <c r="IM424" s="99"/>
      <c r="IN424" s="99"/>
      <c r="IO424" s="99"/>
      <c r="IP424" s="99"/>
      <c r="IQ424" s="99"/>
      <c r="IR424" s="99"/>
      <c r="IS424" s="503"/>
      <c r="IT424" s="99"/>
      <c r="IU424" s="99"/>
      <c r="IV424" s="502"/>
      <c r="IW424" s="99"/>
      <c r="IX424" s="99"/>
      <c r="IY424" s="98"/>
      <c r="IZ424" s="99"/>
      <c r="JA424" s="99"/>
      <c r="JB424" s="98"/>
      <c r="JC424" s="99"/>
      <c r="JD424" s="99"/>
      <c r="JE424" s="99"/>
      <c r="JF424" s="98"/>
      <c r="JG424" s="99"/>
      <c r="JH424" s="502"/>
      <c r="JI424" s="99"/>
      <c r="JJ424" s="99"/>
      <c r="JK424" s="99"/>
      <c r="JL424" s="99"/>
      <c r="JM424" s="502"/>
      <c r="JN424" s="99"/>
      <c r="JO424" s="507"/>
      <c r="JP424" s="503"/>
      <c r="JQ424" s="502"/>
    </row>
    <row r="425" spans="23:277" ht="16" hidden="1">
      <c r="W425" s="503"/>
      <c r="X425" s="502"/>
      <c r="Y425" s="99"/>
      <c r="Z425" s="502"/>
      <c r="AA425" s="99"/>
      <c r="AB425" s="502"/>
      <c r="AC425" s="99"/>
      <c r="AD425" s="504"/>
      <c r="AE425" s="99"/>
      <c r="AF425" s="99"/>
      <c r="AG425" s="99"/>
      <c r="AH425" s="99"/>
      <c r="AI425" s="505"/>
      <c r="AJ425" s="99"/>
      <c r="AK425" s="98"/>
      <c r="AL425" s="99"/>
      <c r="AM425" s="645"/>
      <c r="AN425" s="99"/>
      <c r="AO425" s="99"/>
      <c r="AP425" s="99"/>
      <c r="AQ425" s="99"/>
      <c r="AR425" s="99"/>
      <c r="AS425" s="99"/>
      <c r="AT425" s="99"/>
      <c r="AU425" s="99"/>
      <c r="AV425" s="99"/>
      <c r="AW425" s="99"/>
      <c r="AX425" s="99"/>
      <c r="AY425" s="98"/>
      <c r="AZ425" s="99"/>
      <c r="BA425" s="98"/>
      <c r="BB425" s="99"/>
      <c r="BC425" s="502"/>
      <c r="BD425" s="99"/>
      <c r="BE425" s="99"/>
      <c r="BF425" s="502"/>
      <c r="BG425" s="99"/>
      <c r="BH425" s="99"/>
      <c r="BI425" s="99"/>
      <c r="BJ425" s="99"/>
      <c r="BK425" s="634"/>
      <c r="BL425" s="99"/>
      <c r="BM425" s="99"/>
      <c r="BN425" s="502"/>
      <c r="BO425" s="99"/>
      <c r="BP425" s="99"/>
      <c r="BQ425" s="99"/>
      <c r="BR425" s="502"/>
      <c r="BS425" s="99"/>
      <c r="BT425" s="99"/>
      <c r="BU425" s="502"/>
      <c r="BV425" s="99"/>
      <c r="BW425" s="502"/>
      <c r="BX425" s="99"/>
      <c r="BY425" s="99"/>
      <c r="BZ425" s="502"/>
      <c r="CA425" s="99"/>
      <c r="CB425" s="99"/>
      <c r="CC425" s="99"/>
      <c r="CD425" s="99"/>
      <c r="CE425" s="503"/>
      <c r="CF425" s="99"/>
      <c r="CG425" s="502"/>
      <c r="CH425" s="99"/>
      <c r="CI425" s="98"/>
      <c r="CJ425" s="99"/>
      <c r="CK425" s="99"/>
      <c r="CL425" s="98"/>
      <c r="CM425" s="99"/>
      <c r="CN425" s="99"/>
      <c r="CO425" s="99"/>
      <c r="CP425" s="98"/>
      <c r="CQ425" s="99"/>
      <c r="CR425" s="99"/>
      <c r="CS425" s="99"/>
      <c r="CT425" s="99"/>
      <c r="CU425" s="99"/>
      <c r="CV425" s="99"/>
      <c r="CW425" s="99"/>
      <c r="CX425" s="98"/>
      <c r="CY425" s="99"/>
      <c r="CZ425" s="99"/>
      <c r="DA425" s="99"/>
      <c r="DB425" s="99"/>
      <c r="DC425" s="502"/>
      <c r="DD425" s="99"/>
      <c r="DE425" s="99"/>
      <c r="DF425" s="99"/>
      <c r="DG425" s="99"/>
      <c r="DH425" s="99"/>
      <c r="DI425" s="99"/>
      <c r="DJ425" s="99"/>
      <c r="DK425" s="99"/>
      <c r="DL425" s="99"/>
      <c r="DM425" s="99"/>
      <c r="DN425" s="99"/>
      <c r="DO425" s="502"/>
      <c r="DP425" s="99"/>
      <c r="DQ425" s="99"/>
      <c r="DR425" s="99"/>
      <c r="DS425" s="502"/>
      <c r="DT425" s="99"/>
      <c r="DU425" s="99"/>
      <c r="DV425" s="99"/>
      <c r="DW425" s="99"/>
      <c r="DX425" s="99"/>
      <c r="DY425" s="99"/>
      <c r="DZ425" s="99"/>
      <c r="EA425" s="506"/>
      <c r="EB425" s="99"/>
      <c r="EC425" s="502"/>
      <c r="ED425" s="98"/>
      <c r="EE425" s="99"/>
      <c r="EF425" s="99"/>
      <c r="EG425" s="99"/>
      <c r="EH425" s="99"/>
      <c r="EI425" s="98"/>
      <c r="EJ425" s="99"/>
      <c r="EK425" s="98"/>
      <c r="EL425" s="99"/>
      <c r="EM425" s="99"/>
      <c r="EN425" s="98"/>
      <c r="EO425" s="99"/>
      <c r="EP425" s="193"/>
      <c r="EQ425" s="99"/>
      <c r="ER425" s="99"/>
      <c r="ES425" s="99"/>
      <c r="ET425" s="99"/>
      <c r="EU425" s="99"/>
      <c r="EV425" s="99"/>
      <c r="EW425" s="502"/>
      <c r="EX425" s="98"/>
      <c r="EY425" s="99"/>
      <c r="EZ425" s="99"/>
      <c r="FA425" s="98"/>
      <c r="FB425" s="99"/>
      <c r="FC425" s="99"/>
      <c r="FD425" s="99"/>
      <c r="FE425" s="98"/>
      <c r="FF425" s="99"/>
      <c r="FG425" s="98"/>
      <c r="FH425" s="99"/>
      <c r="FI425" s="99"/>
      <c r="FJ425" s="98"/>
      <c r="FK425" s="99"/>
      <c r="FL425" s="99"/>
      <c r="FM425" s="99"/>
      <c r="FN425" s="506"/>
      <c r="FO425" s="99"/>
      <c r="FP425" s="502"/>
      <c r="FQ425" s="99"/>
      <c r="FR425" s="98"/>
      <c r="FS425" s="99"/>
      <c r="FT425" s="98"/>
      <c r="FU425" s="99"/>
      <c r="FV425" s="99"/>
      <c r="FW425" s="99"/>
      <c r="FX425" s="99"/>
      <c r="FY425" s="99"/>
      <c r="FZ425" s="98"/>
      <c r="GA425" s="99"/>
      <c r="GB425" s="502"/>
      <c r="GC425" s="99"/>
      <c r="GD425" s="99"/>
      <c r="GE425" s="99"/>
      <c r="GF425" s="502"/>
      <c r="GG425" s="99"/>
      <c r="GH425" s="503"/>
      <c r="GI425" s="99"/>
      <c r="GJ425" s="502"/>
      <c r="GK425" s="99"/>
      <c r="GL425" s="99"/>
      <c r="GM425" s="502"/>
      <c r="GN425" s="99"/>
      <c r="GO425" s="99"/>
      <c r="GP425" s="99"/>
      <c r="GQ425" s="99"/>
      <c r="GR425" s="99"/>
      <c r="GS425" s="503"/>
      <c r="GT425" s="99"/>
      <c r="GU425" s="502"/>
      <c r="GV425" s="98"/>
      <c r="GW425" s="99"/>
      <c r="GX425" s="99"/>
      <c r="GY425" s="98"/>
      <c r="GZ425" s="99"/>
      <c r="HA425" s="99"/>
      <c r="HB425" s="99"/>
      <c r="HC425" s="99"/>
      <c r="HD425" s="99"/>
      <c r="HE425" s="99"/>
      <c r="HF425" s="99"/>
      <c r="HG425" s="99"/>
      <c r="HH425" s="502"/>
      <c r="HI425" s="99"/>
      <c r="HJ425" s="99"/>
      <c r="HK425" s="99"/>
      <c r="HL425" s="99"/>
      <c r="HM425" s="99"/>
      <c r="HN425" s="99"/>
      <c r="HO425" s="502"/>
      <c r="HP425" s="98"/>
      <c r="HQ425" s="99"/>
      <c r="HR425" s="99"/>
      <c r="HS425" s="99"/>
      <c r="HT425" s="98"/>
      <c r="HU425" s="99"/>
      <c r="HV425" s="99"/>
      <c r="HW425" s="99"/>
      <c r="HX425" s="99"/>
      <c r="HY425" s="98"/>
      <c r="HZ425" s="99"/>
      <c r="IA425" s="503"/>
      <c r="IB425" s="502"/>
      <c r="IC425" s="99"/>
      <c r="ID425" s="99"/>
      <c r="IE425" s="99"/>
      <c r="IF425" s="99"/>
      <c r="IG425" s="99"/>
      <c r="IH425" s="99"/>
      <c r="II425" s="99"/>
      <c r="IJ425" s="99"/>
      <c r="IK425" s="503"/>
      <c r="IL425" s="502"/>
      <c r="IM425" s="99"/>
      <c r="IN425" s="99"/>
      <c r="IO425" s="99"/>
      <c r="IP425" s="99"/>
      <c r="IQ425" s="99"/>
      <c r="IR425" s="99"/>
      <c r="IS425" s="503"/>
      <c r="IT425" s="99"/>
      <c r="IU425" s="99"/>
      <c r="IV425" s="502"/>
      <c r="IW425" s="99"/>
      <c r="IX425" s="99"/>
      <c r="IY425" s="98"/>
      <c r="IZ425" s="99"/>
      <c r="JA425" s="99"/>
      <c r="JB425" s="98"/>
      <c r="JC425" s="99"/>
      <c r="JD425" s="99"/>
      <c r="JE425" s="99"/>
      <c r="JF425" s="98"/>
      <c r="JG425" s="99"/>
      <c r="JH425" s="502"/>
      <c r="JI425" s="99"/>
      <c r="JJ425" s="99"/>
      <c r="JK425" s="99"/>
      <c r="JL425" s="99"/>
      <c r="JM425" s="502"/>
      <c r="JN425" s="99"/>
      <c r="JO425" s="507"/>
      <c r="JP425" s="503"/>
      <c r="JQ425" s="502"/>
    </row>
    <row r="426" spans="23:277" ht="16" hidden="1">
      <c r="W426" s="503"/>
      <c r="X426" s="502"/>
      <c r="Y426" s="99"/>
      <c r="Z426" s="502"/>
      <c r="AA426" s="99"/>
      <c r="AB426" s="502"/>
      <c r="AC426" s="99"/>
      <c r="AD426" s="504"/>
      <c r="AE426" s="99"/>
      <c r="AF426" s="99"/>
      <c r="AG426" s="99"/>
      <c r="AH426" s="99"/>
      <c r="AI426" s="505"/>
      <c r="AJ426" s="99"/>
      <c r="AK426" s="98"/>
      <c r="AL426" s="99"/>
      <c r="AM426" s="645"/>
      <c r="AN426" s="99"/>
      <c r="AO426" s="99"/>
      <c r="AP426" s="99"/>
      <c r="AQ426" s="99"/>
      <c r="AR426" s="99"/>
      <c r="AS426" s="99"/>
      <c r="AT426" s="99"/>
      <c r="AU426" s="99"/>
      <c r="AV426" s="99"/>
      <c r="AW426" s="99"/>
      <c r="AX426" s="99"/>
      <c r="AY426" s="98"/>
      <c r="AZ426" s="99"/>
      <c r="BA426" s="98"/>
      <c r="BB426" s="99"/>
      <c r="BC426" s="502"/>
      <c r="BD426" s="99"/>
      <c r="BE426" s="99"/>
      <c r="BF426" s="502"/>
      <c r="BG426" s="99"/>
      <c r="BH426" s="99"/>
      <c r="BI426" s="99"/>
      <c r="BJ426" s="99"/>
      <c r="BK426" s="634"/>
      <c r="BL426" s="99"/>
      <c r="BM426" s="99"/>
      <c r="BN426" s="502"/>
      <c r="BO426" s="99"/>
      <c r="BP426" s="99"/>
      <c r="BQ426" s="99"/>
      <c r="BR426" s="502"/>
      <c r="BS426" s="99"/>
      <c r="BT426" s="99"/>
      <c r="BU426" s="502"/>
      <c r="BV426" s="99"/>
      <c r="BW426" s="502"/>
      <c r="BX426" s="99"/>
      <c r="BY426" s="99"/>
      <c r="BZ426" s="502"/>
      <c r="CA426" s="99"/>
      <c r="CB426" s="99"/>
      <c r="CC426" s="99"/>
      <c r="CD426" s="99"/>
      <c r="CE426" s="503"/>
      <c r="CF426" s="99"/>
      <c r="CG426" s="502"/>
      <c r="CH426" s="99"/>
      <c r="CI426" s="98"/>
      <c r="CJ426" s="99"/>
      <c r="CK426" s="99"/>
      <c r="CL426" s="98"/>
      <c r="CM426" s="99"/>
      <c r="CN426" s="99"/>
      <c r="CO426" s="99"/>
      <c r="CP426" s="98"/>
      <c r="CQ426" s="99"/>
      <c r="CR426" s="99"/>
      <c r="CS426" s="99"/>
      <c r="CT426" s="99"/>
      <c r="CU426" s="99"/>
      <c r="CV426" s="99"/>
      <c r="CW426" s="99"/>
      <c r="CX426" s="98"/>
      <c r="CY426" s="99"/>
      <c r="CZ426" s="99"/>
      <c r="DA426" s="99"/>
      <c r="DB426" s="99"/>
      <c r="DC426" s="502"/>
      <c r="DD426" s="99"/>
      <c r="DE426" s="99"/>
      <c r="DF426" s="99"/>
      <c r="DG426" s="99"/>
      <c r="DH426" s="99"/>
      <c r="DI426" s="99"/>
      <c r="DJ426" s="99"/>
      <c r="DK426" s="99"/>
      <c r="DL426" s="99"/>
      <c r="DM426" s="99"/>
      <c r="DN426" s="99"/>
      <c r="DO426" s="502"/>
      <c r="DP426" s="99"/>
      <c r="DQ426" s="99"/>
      <c r="DR426" s="99"/>
      <c r="DS426" s="502"/>
      <c r="DT426" s="99"/>
      <c r="DU426" s="99"/>
      <c r="DV426" s="99"/>
      <c r="DW426" s="99"/>
      <c r="DX426" s="99"/>
      <c r="DY426" s="99"/>
      <c r="DZ426" s="99"/>
      <c r="EA426" s="506"/>
      <c r="EB426" s="99"/>
      <c r="EC426" s="502"/>
      <c r="ED426" s="98"/>
      <c r="EE426" s="99"/>
      <c r="EF426" s="99"/>
      <c r="EG426" s="99"/>
      <c r="EH426" s="99"/>
      <c r="EI426" s="98"/>
      <c r="EJ426" s="99"/>
      <c r="EK426" s="98"/>
      <c r="EL426" s="99"/>
      <c r="EM426" s="99"/>
      <c r="EN426" s="98"/>
      <c r="EO426" s="99"/>
      <c r="EP426" s="193"/>
      <c r="EQ426" s="99"/>
      <c r="ER426" s="99"/>
      <c r="ES426" s="99"/>
      <c r="ET426" s="99"/>
      <c r="EU426" s="99"/>
      <c r="EV426" s="99"/>
      <c r="EW426" s="502"/>
      <c r="EX426" s="98"/>
      <c r="EY426" s="99"/>
      <c r="EZ426" s="99"/>
      <c r="FA426" s="98"/>
      <c r="FB426" s="99"/>
      <c r="FC426" s="99"/>
      <c r="FD426" s="99"/>
      <c r="FE426" s="98"/>
      <c r="FF426" s="99"/>
      <c r="FG426" s="98"/>
      <c r="FH426" s="99"/>
      <c r="FI426" s="99"/>
      <c r="FJ426" s="98"/>
      <c r="FK426" s="99"/>
      <c r="FL426" s="99"/>
      <c r="FM426" s="99"/>
      <c r="FN426" s="506"/>
      <c r="FO426" s="99"/>
      <c r="FP426" s="502"/>
      <c r="FQ426" s="99"/>
      <c r="FR426" s="98"/>
      <c r="FS426" s="99"/>
      <c r="FT426" s="98"/>
      <c r="FU426" s="99"/>
      <c r="FV426" s="99"/>
      <c r="FW426" s="99"/>
      <c r="FX426" s="99"/>
      <c r="FY426" s="99"/>
      <c r="FZ426" s="98"/>
      <c r="GA426" s="99"/>
      <c r="GB426" s="502"/>
      <c r="GC426" s="99"/>
      <c r="GD426" s="99"/>
      <c r="GE426" s="99"/>
      <c r="GF426" s="502"/>
      <c r="GG426" s="99"/>
      <c r="GH426" s="503"/>
      <c r="GI426" s="99"/>
      <c r="GJ426" s="502"/>
      <c r="GK426" s="99"/>
      <c r="GL426" s="99"/>
      <c r="GM426" s="502"/>
      <c r="GN426" s="99"/>
      <c r="GO426" s="99"/>
      <c r="GP426" s="99"/>
      <c r="GQ426" s="99"/>
      <c r="GR426" s="99"/>
      <c r="GS426" s="503"/>
      <c r="GT426" s="99"/>
      <c r="GU426" s="502"/>
      <c r="GV426" s="98"/>
      <c r="GW426" s="99"/>
      <c r="GX426" s="99"/>
      <c r="GY426" s="98"/>
      <c r="GZ426" s="99"/>
      <c r="HA426" s="99"/>
      <c r="HB426" s="99"/>
      <c r="HC426" s="99"/>
      <c r="HD426" s="99"/>
      <c r="HE426" s="99"/>
      <c r="HF426" s="99"/>
      <c r="HG426" s="99"/>
      <c r="HH426" s="502"/>
      <c r="HI426" s="99"/>
      <c r="HJ426" s="99"/>
      <c r="HK426" s="99"/>
      <c r="HL426" s="99"/>
      <c r="HM426" s="99"/>
      <c r="HN426" s="99"/>
      <c r="HO426" s="502"/>
      <c r="HP426" s="98"/>
      <c r="HQ426" s="99"/>
      <c r="HR426" s="99"/>
      <c r="HS426" s="99"/>
      <c r="HT426" s="98"/>
      <c r="HU426" s="99"/>
      <c r="HV426" s="99"/>
      <c r="HW426" s="99"/>
      <c r="HX426" s="99"/>
      <c r="HY426" s="98"/>
      <c r="HZ426" s="99"/>
      <c r="IA426" s="503"/>
      <c r="IB426" s="502"/>
      <c r="IC426" s="99"/>
      <c r="ID426" s="99"/>
      <c r="IE426" s="99"/>
      <c r="IF426" s="99"/>
      <c r="IG426" s="99"/>
      <c r="IH426" s="99"/>
      <c r="II426" s="99"/>
      <c r="IJ426" s="99"/>
      <c r="IK426" s="503"/>
      <c r="IL426" s="502"/>
      <c r="IM426" s="99"/>
      <c r="IN426" s="99"/>
      <c r="IO426" s="99"/>
      <c r="IP426" s="99"/>
      <c r="IQ426" s="99"/>
      <c r="IR426" s="99"/>
      <c r="IS426" s="503"/>
      <c r="IT426" s="99"/>
      <c r="IU426" s="99"/>
      <c r="IV426" s="502"/>
      <c r="IW426" s="99"/>
      <c r="IX426" s="99"/>
      <c r="IY426" s="98"/>
      <c r="IZ426" s="99"/>
      <c r="JA426" s="99"/>
      <c r="JB426" s="98"/>
      <c r="JC426" s="99"/>
      <c r="JD426" s="99"/>
      <c r="JE426" s="99"/>
      <c r="JF426" s="98"/>
      <c r="JG426" s="99"/>
      <c r="JH426" s="502"/>
      <c r="JI426" s="99"/>
      <c r="JJ426" s="99"/>
      <c r="JK426" s="99"/>
      <c r="JL426" s="99"/>
      <c r="JM426" s="502"/>
      <c r="JN426" s="99"/>
      <c r="JO426" s="507"/>
      <c r="JP426" s="503"/>
      <c r="JQ426" s="502"/>
    </row>
    <row r="427" spans="23:277" ht="16" hidden="1">
      <c r="W427" s="503"/>
      <c r="X427" s="502"/>
      <c r="Y427" s="99"/>
      <c r="Z427" s="502"/>
      <c r="AA427" s="99"/>
      <c r="AB427" s="502"/>
      <c r="AC427" s="99"/>
      <c r="AD427" s="504"/>
      <c r="AE427" s="99"/>
      <c r="AF427" s="99"/>
      <c r="AG427" s="99"/>
      <c r="AH427" s="99"/>
      <c r="AI427" s="505"/>
      <c r="AJ427" s="99"/>
      <c r="AK427" s="98"/>
      <c r="AL427" s="99"/>
      <c r="AM427" s="645"/>
      <c r="AN427" s="99"/>
      <c r="AO427" s="99"/>
      <c r="AP427" s="99"/>
      <c r="AQ427" s="99"/>
      <c r="AR427" s="99"/>
      <c r="AS427" s="99"/>
      <c r="AT427" s="99"/>
      <c r="AU427" s="99"/>
      <c r="AV427" s="99"/>
      <c r="AW427" s="99"/>
      <c r="AX427" s="99"/>
      <c r="AY427" s="98"/>
      <c r="AZ427" s="99"/>
      <c r="BA427" s="98"/>
      <c r="BB427" s="99"/>
      <c r="BC427" s="502"/>
      <c r="BD427" s="99"/>
      <c r="BE427" s="99"/>
      <c r="BF427" s="502"/>
      <c r="BG427" s="99"/>
      <c r="BH427" s="99"/>
      <c r="BI427" s="99"/>
      <c r="BJ427" s="99"/>
      <c r="BK427" s="634"/>
      <c r="BL427" s="99"/>
      <c r="BM427" s="99"/>
      <c r="BN427" s="502"/>
      <c r="BO427" s="99"/>
      <c r="BP427" s="99"/>
      <c r="BQ427" s="99"/>
      <c r="BR427" s="502"/>
      <c r="BS427" s="99"/>
      <c r="BT427" s="99"/>
      <c r="BU427" s="502"/>
      <c r="BV427" s="99"/>
      <c r="BW427" s="502"/>
      <c r="BX427" s="99"/>
      <c r="BY427" s="99"/>
      <c r="BZ427" s="502"/>
      <c r="CA427" s="99"/>
      <c r="CB427" s="99"/>
      <c r="CC427" s="99"/>
      <c r="CD427" s="99"/>
      <c r="CE427" s="503"/>
      <c r="CF427" s="99"/>
      <c r="CG427" s="502"/>
      <c r="CH427" s="99"/>
      <c r="CI427" s="98"/>
      <c r="CJ427" s="99"/>
      <c r="CK427" s="99"/>
      <c r="CL427" s="98"/>
      <c r="CM427" s="99"/>
      <c r="CN427" s="99"/>
      <c r="CO427" s="99"/>
      <c r="CP427" s="98"/>
      <c r="CQ427" s="99"/>
      <c r="CR427" s="99"/>
      <c r="CS427" s="99"/>
      <c r="CT427" s="99"/>
      <c r="CU427" s="99"/>
      <c r="CV427" s="99"/>
      <c r="CW427" s="99"/>
      <c r="CX427" s="98"/>
      <c r="CY427" s="99"/>
      <c r="CZ427" s="99"/>
      <c r="DA427" s="99"/>
      <c r="DB427" s="99"/>
      <c r="DC427" s="502"/>
      <c r="DD427" s="99"/>
      <c r="DE427" s="99"/>
      <c r="DF427" s="99"/>
      <c r="DG427" s="99"/>
      <c r="DH427" s="99"/>
      <c r="DI427" s="99"/>
      <c r="DJ427" s="99"/>
      <c r="DK427" s="99"/>
      <c r="DL427" s="99"/>
      <c r="DM427" s="99"/>
      <c r="DN427" s="99"/>
      <c r="DO427" s="502"/>
      <c r="DP427" s="99"/>
      <c r="DQ427" s="99"/>
      <c r="DR427" s="99"/>
      <c r="DS427" s="502"/>
      <c r="DT427" s="99"/>
      <c r="DU427" s="99"/>
      <c r="DV427" s="99"/>
      <c r="DW427" s="99"/>
      <c r="DX427" s="99"/>
      <c r="DY427" s="99"/>
      <c r="DZ427" s="99"/>
      <c r="EA427" s="506"/>
      <c r="EB427" s="99"/>
      <c r="EC427" s="502"/>
      <c r="ED427" s="98"/>
      <c r="EE427" s="99"/>
      <c r="EF427" s="99"/>
      <c r="EG427" s="99"/>
      <c r="EH427" s="99"/>
      <c r="EI427" s="98"/>
      <c r="EJ427" s="99"/>
      <c r="EK427" s="98"/>
      <c r="EL427" s="99"/>
      <c r="EM427" s="99"/>
      <c r="EN427" s="98"/>
      <c r="EO427" s="99"/>
      <c r="EP427" s="193"/>
      <c r="EQ427" s="99"/>
      <c r="ER427" s="99"/>
      <c r="ES427" s="99"/>
      <c r="ET427" s="99"/>
      <c r="EU427" s="99"/>
      <c r="EV427" s="99"/>
      <c r="EW427" s="502"/>
      <c r="EX427" s="98"/>
      <c r="EY427" s="99"/>
      <c r="EZ427" s="99"/>
      <c r="FA427" s="98"/>
      <c r="FB427" s="99"/>
      <c r="FC427" s="99"/>
      <c r="FD427" s="99"/>
      <c r="FE427" s="98"/>
      <c r="FF427" s="99"/>
      <c r="FG427" s="98"/>
      <c r="FH427" s="99"/>
      <c r="FI427" s="99"/>
      <c r="FJ427" s="98"/>
      <c r="FK427" s="99"/>
      <c r="FL427" s="99"/>
      <c r="FM427" s="99"/>
      <c r="FN427" s="506"/>
      <c r="FO427" s="99"/>
      <c r="FP427" s="502"/>
      <c r="FQ427" s="99"/>
      <c r="FR427" s="98"/>
      <c r="FS427" s="99"/>
      <c r="FT427" s="98"/>
      <c r="FU427" s="99"/>
      <c r="FV427" s="99"/>
      <c r="FW427" s="99"/>
      <c r="FX427" s="99"/>
      <c r="FY427" s="99"/>
      <c r="FZ427" s="98"/>
      <c r="GA427" s="99"/>
      <c r="GB427" s="502"/>
      <c r="GC427" s="99"/>
      <c r="GD427" s="99"/>
      <c r="GE427" s="99"/>
      <c r="GF427" s="502"/>
      <c r="GG427" s="99"/>
      <c r="GH427" s="503"/>
      <c r="GI427" s="99"/>
      <c r="GJ427" s="502"/>
      <c r="GK427" s="99"/>
      <c r="GL427" s="99"/>
      <c r="GM427" s="502"/>
      <c r="GN427" s="99"/>
      <c r="GO427" s="99"/>
      <c r="GP427" s="99"/>
      <c r="GQ427" s="99"/>
      <c r="GR427" s="99"/>
      <c r="GS427" s="503"/>
      <c r="GT427" s="99"/>
      <c r="GU427" s="502"/>
      <c r="GV427" s="98"/>
      <c r="GW427" s="99"/>
      <c r="GX427" s="99"/>
      <c r="GY427" s="98"/>
      <c r="GZ427" s="99"/>
      <c r="HA427" s="99"/>
      <c r="HB427" s="99"/>
      <c r="HC427" s="99"/>
      <c r="HD427" s="99"/>
      <c r="HE427" s="99"/>
      <c r="HF427" s="99"/>
      <c r="HG427" s="99"/>
      <c r="HH427" s="502"/>
      <c r="HI427" s="99"/>
      <c r="HJ427" s="99"/>
      <c r="HK427" s="99"/>
      <c r="HL427" s="99"/>
      <c r="HM427" s="99"/>
      <c r="HN427" s="99"/>
      <c r="HO427" s="502"/>
      <c r="HP427" s="98"/>
      <c r="HQ427" s="99"/>
      <c r="HR427" s="99"/>
      <c r="HS427" s="99"/>
      <c r="HT427" s="98"/>
      <c r="HU427" s="99"/>
      <c r="HV427" s="99"/>
      <c r="HW427" s="99"/>
      <c r="HX427" s="99"/>
      <c r="HY427" s="98"/>
      <c r="HZ427" s="99"/>
      <c r="IA427" s="503"/>
      <c r="IB427" s="502"/>
      <c r="IC427" s="99"/>
      <c r="ID427" s="99"/>
      <c r="IE427" s="99"/>
      <c r="IF427" s="99"/>
      <c r="IG427" s="99"/>
      <c r="IH427" s="99"/>
      <c r="II427" s="99"/>
      <c r="IJ427" s="99"/>
      <c r="IK427" s="503"/>
      <c r="IL427" s="502"/>
      <c r="IM427" s="99"/>
      <c r="IN427" s="99"/>
      <c r="IO427" s="99"/>
      <c r="IP427" s="99"/>
      <c r="IQ427" s="99"/>
      <c r="IR427" s="99"/>
      <c r="IS427" s="503"/>
      <c r="IT427" s="99"/>
      <c r="IU427" s="99"/>
      <c r="IV427" s="502"/>
      <c r="IW427" s="99"/>
      <c r="IX427" s="99"/>
      <c r="IY427" s="98"/>
      <c r="IZ427" s="99"/>
      <c r="JA427" s="99"/>
      <c r="JB427" s="98"/>
      <c r="JC427" s="99"/>
      <c r="JD427" s="99"/>
      <c r="JE427" s="99"/>
      <c r="JF427" s="98"/>
      <c r="JG427" s="99"/>
      <c r="JH427" s="502"/>
      <c r="JI427" s="99"/>
      <c r="JJ427" s="99"/>
      <c r="JK427" s="99"/>
      <c r="JL427" s="99"/>
      <c r="JM427" s="502"/>
      <c r="JN427" s="99"/>
      <c r="JO427" s="507"/>
      <c r="JP427" s="503"/>
      <c r="JQ427" s="502"/>
    </row>
    <row r="428" spans="23:277" ht="16" hidden="1">
      <c r="W428" s="503"/>
      <c r="X428" s="502"/>
      <c r="Y428" s="99"/>
      <c r="Z428" s="502"/>
      <c r="AA428" s="99"/>
      <c r="AB428" s="502"/>
      <c r="AC428" s="99"/>
      <c r="AD428" s="504"/>
      <c r="AE428" s="99"/>
      <c r="AF428" s="99"/>
      <c r="AG428" s="99"/>
      <c r="AH428" s="99"/>
      <c r="AI428" s="505"/>
      <c r="AJ428" s="99"/>
      <c r="AK428" s="98"/>
      <c r="AL428" s="99"/>
      <c r="AM428" s="645"/>
      <c r="AN428" s="99"/>
      <c r="AO428" s="99"/>
      <c r="AP428" s="99"/>
      <c r="AQ428" s="99"/>
      <c r="AR428" s="99"/>
      <c r="AS428" s="99"/>
      <c r="AT428" s="99"/>
      <c r="AU428" s="99"/>
      <c r="AV428" s="99"/>
      <c r="AW428" s="99"/>
      <c r="AX428" s="99"/>
      <c r="AY428" s="98"/>
      <c r="AZ428" s="99"/>
      <c r="BA428" s="98"/>
      <c r="BB428" s="99"/>
      <c r="BC428" s="502"/>
      <c r="BD428" s="99"/>
      <c r="BE428" s="99"/>
      <c r="BF428" s="502"/>
      <c r="BG428" s="99"/>
      <c r="BH428" s="99"/>
      <c r="BI428" s="99"/>
      <c r="BJ428" s="99"/>
      <c r="BK428" s="634"/>
      <c r="BL428" s="99"/>
      <c r="BM428" s="99"/>
      <c r="BN428" s="502"/>
      <c r="BO428" s="99"/>
      <c r="BP428" s="99"/>
      <c r="BQ428" s="99"/>
      <c r="BR428" s="502"/>
      <c r="BS428" s="99"/>
      <c r="BT428" s="99"/>
      <c r="BU428" s="502"/>
      <c r="BV428" s="99"/>
      <c r="BW428" s="502"/>
      <c r="BX428" s="99"/>
      <c r="BY428" s="99"/>
      <c r="BZ428" s="502"/>
      <c r="CA428" s="99"/>
      <c r="CB428" s="99"/>
      <c r="CC428" s="99"/>
      <c r="CD428" s="99"/>
      <c r="CE428" s="503"/>
      <c r="CF428" s="99"/>
      <c r="CG428" s="502"/>
      <c r="CH428" s="99"/>
      <c r="CI428" s="98"/>
      <c r="CJ428" s="99"/>
      <c r="CK428" s="99"/>
      <c r="CL428" s="98"/>
      <c r="CM428" s="99"/>
      <c r="CN428" s="99"/>
      <c r="CO428" s="99"/>
      <c r="CP428" s="98"/>
      <c r="CQ428" s="99"/>
      <c r="CR428" s="99"/>
      <c r="CS428" s="99"/>
      <c r="CT428" s="99"/>
      <c r="CU428" s="99"/>
      <c r="CV428" s="99"/>
      <c r="CW428" s="99"/>
      <c r="CX428" s="98"/>
      <c r="CY428" s="99"/>
      <c r="CZ428" s="99"/>
      <c r="DA428" s="99"/>
      <c r="DB428" s="99"/>
      <c r="DC428" s="502"/>
      <c r="DD428" s="99"/>
      <c r="DE428" s="99"/>
      <c r="DF428" s="99"/>
      <c r="DG428" s="99"/>
      <c r="DH428" s="99"/>
      <c r="DI428" s="99"/>
      <c r="DJ428" s="99"/>
      <c r="DK428" s="99"/>
      <c r="DL428" s="99"/>
      <c r="DM428" s="99"/>
      <c r="DN428" s="99"/>
      <c r="DO428" s="502"/>
      <c r="DP428" s="99"/>
      <c r="DQ428" s="99"/>
      <c r="DR428" s="99"/>
      <c r="DS428" s="502"/>
      <c r="DT428" s="99"/>
      <c r="DU428" s="99"/>
      <c r="DV428" s="99"/>
      <c r="DW428" s="99"/>
      <c r="DX428" s="99"/>
      <c r="DY428" s="99"/>
      <c r="DZ428" s="99"/>
      <c r="EA428" s="506"/>
      <c r="EB428" s="99"/>
      <c r="EC428" s="502"/>
      <c r="ED428" s="98"/>
      <c r="EE428" s="99"/>
      <c r="EF428" s="99"/>
      <c r="EG428" s="99"/>
      <c r="EH428" s="99"/>
      <c r="EI428" s="98"/>
      <c r="EJ428" s="99"/>
      <c r="EK428" s="98"/>
      <c r="EL428" s="99"/>
      <c r="EM428" s="99"/>
      <c r="EN428" s="98"/>
      <c r="EO428" s="99"/>
      <c r="EP428" s="193"/>
      <c r="EQ428" s="99"/>
      <c r="ER428" s="99"/>
      <c r="ES428" s="99"/>
      <c r="ET428" s="99"/>
      <c r="EU428" s="99"/>
      <c r="EV428" s="99"/>
      <c r="EW428" s="502"/>
      <c r="EX428" s="98"/>
      <c r="EY428" s="99"/>
      <c r="EZ428" s="99"/>
      <c r="FA428" s="98"/>
      <c r="FB428" s="99"/>
      <c r="FC428" s="99"/>
      <c r="FD428" s="99"/>
      <c r="FE428" s="98"/>
      <c r="FF428" s="99"/>
      <c r="FG428" s="98"/>
      <c r="FH428" s="99"/>
      <c r="FI428" s="99"/>
      <c r="FJ428" s="98"/>
      <c r="FK428" s="99"/>
      <c r="FL428" s="99"/>
      <c r="FM428" s="99"/>
      <c r="FN428" s="506"/>
      <c r="FO428" s="99"/>
      <c r="FP428" s="502"/>
      <c r="FQ428" s="99"/>
      <c r="FR428" s="98"/>
      <c r="FS428" s="99"/>
      <c r="FT428" s="98"/>
      <c r="FU428" s="99"/>
      <c r="FV428" s="99"/>
      <c r="FW428" s="99"/>
      <c r="FX428" s="99"/>
      <c r="FY428" s="99"/>
      <c r="FZ428" s="98"/>
      <c r="GA428" s="99"/>
      <c r="GB428" s="502"/>
      <c r="GC428" s="99"/>
      <c r="GD428" s="99"/>
      <c r="GE428" s="99"/>
      <c r="GF428" s="502"/>
      <c r="GG428" s="99"/>
      <c r="GH428" s="503"/>
      <c r="GI428" s="99"/>
      <c r="GJ428" s="502"/>
      <c r="GK428" s="99"/>
      <c r="GL428" s="99"/>
      <c r="GM428" s="502"/>
      <c r="GN428" s="99"/>
      <c r="GO428" s="99"/>
      <c r="GP428" s="99"/>
      <c r="GQ428" s="99"/>
      <c r="GR428" s="99"/>
      <c r="GS428" s="503"/>
      <c r="GT428" s="99"/>
      <c r="GU428" s="502"/>
      <c r="GV428" s="98"/>
      <c r="GW428" s="99"/>
      <c r="GX428" s="99"/>
      <c r="GY428" s="98"/>
      <c r="GZ428" s="99"/>
      <c r="HA428" s="99"/>
      <c r="HB428" s="99"/>
      <c r="HC428" s="99"/>
      <c r="HD428" s="99"/>
      <c r="HE428" s="99"/>
      <c r="HF428" s="99"/>
      <c r="HG428" s="99"/>
      <c r="HH428" s="502"/>
      <c r="HI428" s="99"/>
      <c r="HJ428" s="99"/>
      <c r="HK428" s="99"/>
      <c r="HL428" s="99"/>
      <c r="HM428" s="99"/>
      <c r="HN428" s="99"/>
      <c r="HO428" s="502"/>
      <c r="HP428" s="98"/>
      <c r="HQ428" s="99"/>
      <c r="HR428" s="99"/>
      <c r="HS428" s="99"/>
      <c r="HT428" s="98"/>
      <c r="HU428" s="99"/>
      <c r="HV428" s="99"/>
      <c r="HW428" s="99"/>
      <c r="HX428" s="99"/>
      <c r="HY428" s="98"/>
      <c r="HZ428" s="99"/>
      <c r="IA428" s="503"/>
      <c r="IB428" s="502"/>
      <c r="IC428" s="99"/>
      <c r="ID428" s="99"/>
      <c r="IE428" s="99"/>
      <c r="IF428" s="99"/>
      <c r="IG428" s="99"/>
      <c r="IH428" s="99"/>
      <c r="II428" s="99"/>
      <c r="IJ428" s="99"/>
      <c r="IK428" s="503"/>
      <c r="IL428" s="502"/>
      <c r="IM428" s="99"/>
      <c r="IN428" s="99"/>
      <c r="IO428" s="99"/>
      <c r="IP428" s="99"/>
      <c r="IQ428" s="99"/>
      <c r="IR428" s="99"/>
      <c r="IS428" s="503"/>
      <c r="IT428" s="99"/>
      <c r="IU428" s="99"/>
      <c r="IV428" s="502"/>
      <c r="IW428" s="99"/>
      <c r="IX428" s="99"/>
      <c r="IY428" s="98"/>
      <c r="IZ428" s="99"/>
      <c r="JA428" s="99"/>
      <c r="JB428" s="98"/>
      <c r="JC428" s="99"/>
      <c r="JD428" s="99"/>
      <c r="JE428" s="99"/>
      <c r="JF428" s="98"/>
      <c r="JG428" s="99"/>
      <c r="JH428" s="502"/>
      <c r="JI428" s="99"/>
      <c r="JJ428" s="99"/>
      <c r="JK428" s="99"/>
      <c r="JL428" s="99"/>
      <c r="JM428" s="502"/>
      <c r="JN428" s="99"/>
      <c r="JO428" s="507"/>
      <c r="JP428" s="503"/>
      <c r="JQ428" s="502"/>
    </row>
    <row r="429" spans="23:277" ht="16" hidden="1">
      <c r="W429" s="503"/>
      <c r="X429" s="502"/>
      <c r="Y429" s="99"/>
      <c r="Z429" s="502"/>
      <c r="AA429" s="99"/>
      <c r="AB429" s="502"/>
      <c r="AC429" s="99"/>
      <c r="AD429" s="504"/>
      <c r="AE429" s="99"/>
      <c r="AF429" s="99"/>
      <c r="AG429" s="99"/>
      <c r="AH429" s="99"/>
      <c r="AI429" s="505"/>
      <c r="AJ429" s="99"/>
      <c r="AK429" s="98"/>
      <c r="AL429" s="99"/>
      <c r="AM429" s="645"/>
      <c r="AN429" s="99"/>
      <c r="AO429" s="99"/>
      <c r="AP429" s="99"/>
      <c r="AQ429" s="99"/>
      <c r="AR429" s="99"/>
      <c r="AS429" s="99"/>
      <c r="AT429" s="99"/>
      <c r="AU429" s="99"/>
      <c r="AV429" s="99"/>
      <c r="AW429" s="99"/>
      <c r="AX429" s="99"/>
      <c r="AY429" s="98"/>
      <c r="AZ429" s="99"/>
      <c r="BA429" s="98"/>
      <c r="BB429" s="99"/>
      <c r="BC429" s="502"/>
      <c r="BD429" s="99"/>
      <c r="BE429" s="99"/>
      <c r="BF429" s="502"/>
      <c r="BG429" s="99"/>
      <c r="BH429" s="99"/>
      <c r="BI429" s="99"/>
      <c r="BJ429" s="99"/>
      <c r="BK429" s="634"/>
      <c r="BL429" s="99"/>
      <c r="BM429" s="99"/>
      <c r="BN429" s="502"/>
      <c r="BO429" s="99"/>
      <c r="BP429" s="99"/>
      <c r="BQ429" s="99"/>
      <c r="BR429" s="502"/>
      <c r="BS429" s="99"/>
      <c r="BT429" s="99"/>
      <c r="BU429" s="502"/>
      <c r="BV429" s="99"/>
      <c r="BW429" s="502"/>
      <c r="BX429" s="99"/>
      <c r="BY429" s="99"/>
      <c r="BZ429" s="502"/>
      <c r="CA429" s="99"/>
      <c r="CB429" s="99"/>
      <c r="CC429" s="99"/>
      <c r="CD429" s="99"/>
      <c r="CE429" s="503"/>
      <c r="CF429" s="99"/>
      <c r="CG429" s="502"/>
      <c r="CH429" s="99"/>
      <c r="CI429" s="98"/>
      <c r="CJ429" s="99"/>
      <c r="CK429" s="99"/>
      <c r="CL429" s="98"/>
      <c r="CM429" s="99"/>
      <c r="CN429" s="99"/>
      <c r="CO429" s="99"/>
      <c r="CP429" s="98"/>
      <c r="CQ429" s="99"/>
      <c r="CR429" s="99"/>
      <c r="CS429" s="99"/>
      <c r="CT429" s="99"/>
      <c r="CU429" s="99"/>
      <c r="CV429" s="99"/>
      <c r="CW429" s="99"/>
      <c r="CX429" s="98"/>
      <c r="CY429" s="99"/>
      <c r="CZ429" s="99"/>
      <c r="DA429" s="99"/>
      <c r="DB429" s="99"/>
      <c r="DC429" s="502"/>
      <c r="DD429" s="99"/>
      <c r="DE429" s="99"/>
      <c r="DF429" s="99"/>
      <c r="DG429" s="99"/>
      <c r="DH429" s="99"/>
      <c r="DI429" s="99"/>
      <c r="DJ429" s="99"/>
      <c r="DK429" s="99"/>
      <c r="DL429" s="99"/>
      <c r="DM429" s="99"/>
      <c r="DN429" s="99"/>
      <c r="DO429" s="502"/>
      <c r="DP429" s="99"/>
      <c r="DQ429" s="99"/>
      <c r="DR429" s="99"/>
      <c r="DS429" s="502"/>
      <c r="DT429" s="99"/>
      <c r="DU429" s="99"/>
      <c r="DV429" s="99"/>
      <c r="DW429" s="99"/>
      <c r="DX429" s="99"/>
      <c r="DY429" s="99"/>
      <c r="DZ429" s="99"/>
      <c r="EA429" s="506"/>
      <c r="EB429" s="99"/>
      <c r="EC429" s="502"/>
      <c r="ED429" s="98"/>
      <c r="EE429" s="99"/>
      <c r="EF429" s="99"/>
      <c r="EG429" s="99"/>
      <c r="EH429" s="99"/>
      <c r="EI429" s="98"/>
      <c r="EJ429" s="99"/>
      <c r="EK429" s="98"/>
      <c r="EL429" s="99"/>
      <c r="EM429" s="99"/>
      <c r="EN429" s="98"/>
      <c r="EO429" s="99"/>
      <c r="EP429" s="193"/>
      <c r="EQ429" s="99"/>
      <c r="ER429" s="99"/>
      <c r="ES429" s="99"/>
      <c r="ET429" s="99"/>
      <c r="EU429" s="99"/>
      <c r="EV429" s="99"/>
      <c r="EW429" s="502"/>
      <c r="EX429" s="98"/>
      <c r="EY429" s="99"/>
      <c r="EZ429" s="99"/>
      <c r="FA429" s="98"/>
      <c r="FB429" s="99"/>
      <c r="FC429" s="99"/>
      <c r="FD429" s="99"/>
      <c r="FE429" s="98"/>
      <c r="FF429" s="99"/>
      <c r="FG429" s="98"/>
      <c r="FH429" s="99"/>
      <c r="FI429" s="99"/>
      <c r="FJ429" s="98"/>
      <c r="FK429" s="99"/>
      <c r="FL429" s="99"/>
      <c r="FM429" s="99"/>
      <c r="FN429" s="506"/>
      <c r="FO429" s="99"/>
      <c r="FP429" s="502"/>
      <c r="FQ429" s="99"/>
      <c r="FR429" s="98"/>
      <c r="FS429" s="99"/>
      <c r="FT429" s="98"/>
      <c r="FU429" s="99"/>
      <c r="FV429" s="99"/>
      <c r="FW429" s="99"/>
      <c r="FX429" s="99"/>
      <c r="FY429" s="99"/>
      <c r="FZ429" s="98"/>
      <c r="GA429" s="99"/>
      <c r="GB429" s="502"/>
      <c r="GC429" s="99"/>
      <c r="GD429" s="99"/>
      <c r="GE429" s="99"/>
      <c r="GF429" s="502"/>
      <c r="GG429" s="99"/>
      <c r="GH429" s="503"/>
      <c r="GI429" s="99"/>
      <c r="GJ429" s="502"/>
      <c r="GK429" s="99"/>
      <c r="GL429" s="99"/>
      <c r="GM429" s="502"/>
      <c r="GN429" s="99"/>
      <c r="GO429" s="99"/>
      <c r="GP429" s="99"/>
      <c r="GQ429" s="99"/>
      <c r="GR429" s="99"/>
      <c r="GS429" s="503"/>
      <c r="GT429" s="99"/>
      <c r="GU429" s="502"/>
      <c r="GV429" s="98"/>
      <c r="GW429" s="99"/>
      <c r="GX429" s="99"/>
      <c r="GY429" s="98"/>
      <c r="GZ429" s="99"/>
      <c r="HA429" s="99"/>
      <c r="HB429" s="99"/>
      <c r="HC429" s="99"/>
      <c r="HD429" s="99"/>
      <c r="HE429" s="99"/>
      <c r="HF429" s="99"/>
      <c r="HG429" s="99"/>
      <c r="HH429" s="502"/>
      <c r="HI429" s="99"/>
      <c r="HJ429" s="99"/>
      <c r="HK429" s="99"/>
      <c r="HL429" s="99"/>
      <c r="HM429" s="99"/>
      <c r="HN429" s="99"/>
      <c r="HO429" s="502"/>
      <c r="HP429" s="98"/>
      <c r="HQ429" s="99"/>
      <c r="HR429" s="99"/>
      <c r="HS429" s="99"/>
      <c r="HT429" s="98"/>
      <c r="HU429" s="99"/>
      <c r="HV429" s="99"/>
      <c r="HW429" s="99"/>
      <c r="HX429" s="99"/>
      <c r="HY429" s="98"/>
      <c r="HZ429" s="99"/>
      <c r="IA429" s="503"/>
      <c r="IB429" s="502"/>
      <c r="IC429" s="99"/>
      <c r="ID429" s="99"/>
      <c r="IE429" s="99"/>
      <c r="IF429" s="99"/>
      <c r="IG429" s="99"/>
      <c r="IH429" s="99"/>
      <c r="II429" s="99"/>
      <c r="IJ429" s="99"/>
      <c r="IK429" s="503"/>
      <c r="IL429" s="502"/>
      <c r="IM429" s="99"/>
      <c r="IN429" s="99"/>
      <c r="IO429" s="99"/>
      <c r="IP429" s="99"/>
      <c r="IQ429" s="99"/>
      <c r="IR429" s="99"/>
      <c r="IS429" s="503"/>
      <c r="IT429" s="99"/>
      <c r="IU429" s="99"/>
      <c r="IV429" s="502"/>
      <c r="IW429" s="99"/>
      <c r="IX429" s="99"/>
      <c r="IY429" s="98"/>
      <c r="IZ429" s="99"/>
      <c r="JA429" s="99"/>
      <c r="JB429" s="98"/>
      <c r="JC429" s="99"/>
      <c r="JD429" s="99"/>
      <c r="JE429" s="99"/>
      <c r="JF429" s="98"/>
      <c r="JG429" s="99"/>
      <c r="JH429" s="502"/>
      <c r="JI429" s="99"/>
      <c r="JJ429" s="99"/>
      <c r="JK429" s="99"/>
      <c r="JL429" s="99"/>
      <c r="JM429" s="502"/>
      <c r="JN429" s="99"/>
      <c r="JO429" s="507"/>
      <c r="JP429" s="503"/>
      <c r="JQ429" s="502"/>
    </row>
    <row r="430" spans="23:277" ht="16" hidden="1">
      <c r="W430" s="503"/>
      <c r="X430" s="502"/>
      <c r="Y430" s="99"/>
      <c r="Z430" s="502"/>
      <c r="AA430" s="99"/>
      <c r="AB430" s="502"/>
      <c r="AC430" s="99"/>
      <c r="AD430" s="504"/>
      <c r="AE430" s="99"/>
      <c r="AF430" s="99"/>
      <c r="AG430" s="99"/>
      <c r="AH430" s="99"/>
      <c r="AI430" s="505"/>
      <c r="AJ430" s="99"/>
      <c r="AK430" s="98"/>
      <c r="AL430" s="99"/>
      <c r="AM430" s="645"/>
      <c r="AN430" s="99"/>
      <c r="AO430" s="99"/>
      <c r="AP430" s="99"/>
      <c r="AQ430" s="99"/>
      <c r="AR430" s="99"/>
      <c r="AS430" s="99"/>
      <c r="AT430" s="99"/>
      <c r="AU430" s="99"/>
      <c r="AV430" s="99"/>
      <c r="AW430" s="99"/>
      <c r="AX430" s="99"/>
      <c r="AY430" s="98"/>
      <c r="AZ430" s="99"/>
      <c r="BA430" s="98"/>
      <c r="BB430" s="99"/>
      <c r="BC430" s="502"/>
      <c r="BD430" s="99"/>
      <c r="BE430" s="99"/>
      <c r="BF430" s="502"/>
      <c r="BG430" s="99"/>
      <c r="BH430" s="99"/>
      <c r="BI430" s="99"/>
      <c r="BJ430" s="99"/>
      <c r="BK430" s="634"/>
      <c r="BL430" s="99"/>
      <c r="BM430" s="99"/>
      <c r="BN430" s="502"/>
      <c r="BO430" s="99"/>
      <c r="BP430" s="99"/>
      <c r="BQ430" s="99"/>
      <c r="BR430" s="502"/>
      <c r="BS430" s="99"/>
      <c r="BT430" s="99"/>
      <c r="BU430" s="502"/>
      <c r="BV430" s="99"/>
      <c r="BW430" s="502"/>
      <c r="BX430" s="99"/>
      <c r="BY430" s="99"/>
      <c r="BZ430" s="502"/>
      <c r="CA430" s="99"/>
      <c r="CB430" s="99"/>
      <c r="CC430" s="99"/>
      <c r="CD430" s="99"/>
      <c r="CE430" s="503"/>
      <c r="CF430" s="99"/>
      <c r="CG430" s="502"/>
      <c r="CH430" s="99"/>
      <c r="CI430" s="98"/>
      <c r="CJ430" s="99"/>
      <c r="CK430" s="99"/>
      <c r="CL430" s="98"/>
      <c r="CM430" s="99"/>
      <c r="CN430" s="99"/>
      <c r="CO430" s="99"/>
      <c r="CP430" s="98"/>
      <c r="CQ430" s="99"/>
      <c r="CR430" s="99"/>
      <c r="CS430" s="99"/>
      <c r="CT430" s="99"/>
      <c r="CU430" s="99"/>
      <c r="CV430" s="99"/>
      <c r="CW430" s="99"/>
      <c r="CX430" s="98"/>
      <c r="CY430" s="99"/>
      <c r="CZ430" s="99"/>
      <c r="DA430" s="99"/>
      <c r="DB430" s="99"/>
      <c r="DC430" s="502"/>
      <c r="DD430" s="99"/>
      <c r="DE430" s="99"/>
      <c r="DF430" s="99"/>
      <c r="DG430" s="99"/>
      <c r="DH430" s="99"/>
      <c r="DI430" s="99"/>
      <c r="DJ430" s="99"/>
      <c r="DK430" s="99"/>
      <c r="DL430" s="99"/>
      <c r="DM430" s="99"/>
      <c r="DN430" s="99"/>
      <c r="DO430" s="502"/>
      <c r="DP430" s="99"/>
      <c r="DQ430" s="99"/>
      <c r="DR430" s="99"/>
      <c r="DS430" s="502"/>
      <c r="DT430" s="99"/>
      <c r="DU430" s="99"/>
      <c r="DV430" s="99"/>
      <c r="DW430" s="99"/>
      <c r="DX430" s="99"/>
      <c r="DY430" s="99"/>
      <c r="DZ430" s="99"/>
      <c r="EA430" s="506"/>
      <c r="EB430" s="99"/>
      <c r="EC430" s="502"/>
      <c r="ED430" s="98"/>
      <c r="EE430" s="99"/>
      <c r="EF430" s="99"/>
      <c r="EG430" s="99"/>
      <c r="EH430" s="99"/>
      <c r="EI430" s="98"/>
      <c r="EJ430" s="99"/>
      <c r="EK430" s="98"/>
      <c r="EL430" s="99"/>
      <c r="EM430" s="99"/>
      <c r="EN430" s="98"/>
      <c r="EO430" s="99"/>
      <c r="EP430" s="193"/>
      <c r="EQ430" s="99"/>
      <c r="ER430" s="99"/>
      <c r="ES430" s="99"/>
      <c r="ET430" s="99"/>
      <c r="EU430" s="99"/>
      <c r="EV430" s="99"/>
      <c r="EW430" s="502"/>
      <c r="EX430" s="98"/>
      <c r="EY430" s="99"/>
      <c r="EZ430" s="99"/>
      <c r="FA430" s="98"/>
      <c r="FB430" s="99"/>
      <c r="FC430" s="99"/>
      <c r="FD430" s="99"/>
      <c r="FE430" s="98"/>
      <c r="FF430" s="99"/>
      <c r="FG430" s="98"/>
      <c r="FH430" s="99"/>
      <c r="FI430" s="99"/>
      <c r="FJ430" s="98"/>
      <c r="FK430" s="99"/>
      <c r="FL430" s="99"/>
      <c r="FM430" s="99"/>
      <c r="FN430" s="506"/>
      <c r="FO430" s="99"/>
      <c r="FP430" s="502"/>
      <c r="FQ430" s="99"/>
      <c r="FR430" s="98"/>
      <c r="FS430" s="99"/>
      <c r="FT430" s="98"/>
      <c r="FU430" s="99"/>
      <c r="FV430" s="99"/>
      <c r="FW430" s="99"/>
      <c r="FX430" s="99"/>
      <c r="FY430" s="99"/>
      <c r="FZ430" s="98"/>
      <c r="GA430" s="99"/>
      <c r="GB430" s="502"/>
      <c r="GC430" s="99"/>
      <c r="GD430" s="99"/>
      <c r="GE430" s="99"/>
      <c r="GF430" s="502"/>
      <c r="GG430" s="99"/>
      <c r="GH430" s="503"/>
      <c r="GI430" s="99"/>
      <c r="GJ430" s="502"/>
      <c r="GK430" s="99"/>
      <c r="GL430" s="99"/>
      <c r="GM430" s="502"/>
      <c r="GN430" s="99"/>
      <c r="GO430" s="99"/>
      <c r="GP430" s="99"/>
      <c r="GQ430" s="99"/>
      <c r="GR430" s="99"/>
      <c r="GS430" s="503"/>
      <c r="GT430" s="99"/>
      <c r="GU430" s="502"/>
      <c r="GV430" s="98"/>
      <c r="GW430" s="99"/>
      <c r="GX430" s="99"/>
      <c r="GY430" s="98"/>
      <c r="GZ430" s="99"/>
      <c r="HA430" s="99"/>
      <c r="HB430" s="99"/>
      <c r="HC430" s="99"/>
      <c r="HD430" s="99"/>
      <c r="HE430" s="99"/>
      <c r="HF430" s="99"/>
      <c r="HG430" s="99"/>
      <c r="HH430" s="502"/>
      <c r="HI430" s="99"/>
      <c r="HJ430" s="99"/>
      <c r="HK430" s="99"/>
      <c r="HL430" s="99"/>
      <c r="HM430" s="99"/>
      <c r="HN430" s="99"/>
      <c r="HO430" s="502"/>
      <c r="HP430" s="98"/>
      <c r="HQ430" s="99"/>
      <c r="HR430" s="99"/>
      <c r="HS430" s="99"/>
      <c r="HT430" s="98"/>
      <c r="HU430" s="99"/>
      <c r="HV430" s="99"/>
      <c r="HW430" s="99"/>
      <c r="HX430" s="99"/>
      <c r="HY430" s="98"/>
      <c r="HZ430" s="99"/>
      <c r="IA430" s="503"/>
      <c r="IB430" s="502"/>
      <c r="IC430" s="99"/>
      <c r="ID430" s="99"/>
      <c r="IE430" s="99"/>
      <c r="IF430" s="99"/>
      <c r="IG430" s="99"/>
      <c r="IH430" s="99"/>
      <c r="II430" s="99"/>
      <c r="IJ430" s="99"/>
      <c r="IK430" s="503"/>
      <c r="IL430" s="502"/>
      <c r="IM430" s="99"/>
      <c r="IN430" s="99"/>
      <c r="IO430" s="99"/>
      <c r="IP430" s="99"/>
      <c r="IQ430" s="99"/>
      <c r="IR430" s="99"/>
      <c r="IS430" s="503"/>
      <c r="IT430" s="99"/>
      <c r="IU430" s="99"/>
      <c r="IV430" s="502"/>
      <c r="IW430" s="99"/>
      <c r="IX430" s="99"/>
      <c r="IY430" s="98"/>
      <c r="IZ430" s="99"/>
      <c r="JA430" s="99"/>
      <c r="JB430" s="98"/>
      <c r="JC430" s="99"/>
      <c r="JD430" s="99"/>
      <c r="JE430" s="99"/>
      <c r="JF430" s="98"/>
      <c r="JG430" s="99"/>
      <c r="JH430" s="502"/>
      <c r="JI430" s="99"/>
      <c r="JJ430" s="99"/>
      <c r="JK430" s="99"/>
      <c r="JL430" s="99"/>
      <c r="JM430" s="502"/>
      <c r="JN430" s="99"/>
      <c r="JO430" s="507"/>
      <c r="JP430" s="503"/>
      <c r="JQ430" s="502"/>
    </row>
    <row r="431" spans="23:277" ht="16" hidden="1">
      <c r="W431" s="503"/>
      <c r="X431" s="502"/>
      <c r="Y431" s="99"/>
      <c r="Z431" s="502"/>
      <c r="AA431" s="99"/>
      <c r="AB431" s="502"/>
      <c r="AC431" s="99"/>
      <c r="AD431" s="504"/>
      <c r="AE431" s="99"/>
      <c r="AF431" s="99"/>
      <c r="AG431" s="99"/>
      <c r="AH431" s="99"/>
      <c r="AI431" s="505"/>
      <c r="AJ431" s="99"/>
      <c r="AK431" s="98"/>
      <c r="AL431" s="99"/>
      <c r="AM431" s="645"/>
      <c r="AN431" s="99"/>
      <c r="AO431" s="99"/>
      <c r="AP431" s="99"/>
      <c r="AQ431" s="99"/>
      <c r="AR431" s="99"/>
      <c r="AS431" s="99"/>
      <c r="AT431" s="99"/>
      <c r="AU431" s="99"/>
      <c r="AV431" s="99"/>
      <c r="AW431" s="99"/>
      <c r="AX431" s="99"/>
      <c r="AY431" s="98"/>
      <c r="AZ431" s="99"/>
      <c r="BA431" s="98"/>
      <c r="BB431" s="99"/>
      <c r="BC431" s="502"/>
      <c r="BD431" s="99"/>
      <c r="BE431" s="99"/>
      <c r="BF431" s="502"/>
      <c r="BG431" s="99"/>
      <c r="BH431" s="99"/>
      <c r="BI431" s="99"/>
      <c r="BJ431" s="99"/>
      <c r="BK431" s="634"/>
      <c r="BL431" s="99"/>
      <c r="BM431" s="99"/>
      <c r="BN431" s="502"/>
      <c r="BO431" s="99"/>
      <c r="BP431" s="99"/>
      <c r="BQ431" s="99"/>
      <c r="BR431" s="502"/>
      <c r="BS431" s="99"/>
      <c r="BT431" s="99"/>
      <c r="BU431" s="502"/>
      <c r="BV431" s="99"/>
      <c r="BW431" s="502"/>
      <c r="BX431" s="99"/>
      <c r="BY431" s="99"/>
      <c r="BZ431" s="502"/>
      <c r="CA431" s="99"/>
      <c r="CB431" s="99"/>
      <c r="CC431" s="99"/>
      <c r="CD431" s="99"/>
      <c r="CE431" s="503"/>
      <c r="CF431" s="99"/>
      <c r="CG431" s="502"/>
      <c r="CH431" s="99"/>
      <c r="CI431" s="98"/>
      <c r="CJ431" s="99"/>
      <c r="CK431" s="99"/>
      <c r="CL431" s="98"/>
      <c r="CM431" s="99"/>
      <c r="CN431" s="99"/>
      <c r="CO431" s="99"/>
      <c r="CP431" s="98"/>
      <c r="CQ431" s="99"/>
      <c r="CR431" s="99"/>
      <c r="CS431" s="99"/>
      <c r="CT431" s="99"/>
      <c r="CU431" s="99"/>
      <c r="CV431" s="99"/>
      <c r="CW431" s="99"/>
      <c r="CX431" s="98"/>
      <c r="CY431" s="99"/>
      <c r="CZ431" s="99"/>
      <c r="DA431" s="99"/>
      <c r="DB431" s="99"/>
      <c r="DC431" s="502"/>
      <c r="DD431" s="99"/>
      <c r="DE431" s="99"/>
      <c r="DF431" s="99"/>
      <c r="DG431" s="99"/>
      <c r="DH431" s="99"/>
      <c r="DI431" s="99"/>
      <c r="DJ431" s="99"/>
      <c r="DK431" s="99"/>
      <c r="DL431" s="99"/>
      <c r="DM431" s="99"/>
      <c r="DN431" s="99"/>
      <c r="DO431" s="502"/>
      <c r="DP431" s="99"/>
      <c r="DQ431" s="99"/>
      <c r="DR431" s="99"/>
      <c r="DS431" s="502"/>
      <c r="DT431" s="99"/>
      <c r="DU431" s="99"/>
      <c r="DV431" s="99"/>
      <c r="DW431" s="99"/>
      <c r="DX431" s="99"/>
      <c r="DY431" s="99"/>
      <c r="DZ431" s="99"/>
      <c r="EA431" s="506"/>
      <c r="EB431" s="99"/>
      <c r="EC431" s="502"/>
      <c r="ED431" s="98"/>
      <c r="EE431" s="99"/>
      <c r="EF431" s="99"/>
      <c r="EG431" s="99"/>
      <c r="EH431" s="99"/>
      <c r="EI431" s="98"/>
      <c r="EJ431" s="99"/>
      <c r="EK431" s="98"/>
      <c r="EL431" s="99"/>
      <c r="EM431" s="99"/>
      <c r="EN431" s="98"/>
      <c r="EO431" s="99"/>
      <c r="EP431" s="193"/>
      <c r="EQ431" s="99"/>
      <c r="ER431" s="99"/>
      <c r="ES431" s="99"/>
      <c r="ET431" s="99"/>
      <c r="EU431" s="99"/>
      <c r="EV431" s="99"/>
      <c r="EW431" s="502"/>
      <c r="EX431" s="98"/>
      <c r="EY431" s="99"/>
      <c r="EZ431" s="99"/>
      <c r="FA431" s="98"/>
      <c r="FB431" s="99"/>
      <c r="FC431" s="99"/>
      <c r="FD431" s="99"/>
      <c r="FE431" s="98"/>
      <c r="FF431" s="99"/>
      <c r="FG431" s="98"/>
      <c r="FH431" s="99"/>
      <c r="FI431" s="99"/>
      <c r="FJ431" s="98"/>
      <c r="FK431" s="99"/>
      <c r="FL431" s="99"/>
      <c r="FM431" s="99"/>
      <c r="FN431" s="506"/>
      <c r="FO431" s="99"/>
      <c r="FP431" s="502"/>
      <c r="FQ431" s="99"/>
      <c r="FR431" s="98"/>
      <c r="FS431" s="99"/>
      <c r="FT431" s="98"/>
      <c r="FU431" s="99"/>
      <c r="FV431" s="99"/>
      <c r="FW431" s="99"/>
      <c r="FX431" s="99"/>
      <c r="FY431" s="99"/>
      <c r="FZ431" s="98"/>
      <c r="GA431" s="99"/>
      <c r="GB431" s="502"/>
      <c r="GC431" s="99"/>
      <c r="GD431" s="99"/>
      <c r="GE431" s="99"/>
      <c r="GF431" s="502"/>
      <c r="GG431" s="99"/>
      <c r="GH431" s="503"/>
      <c r="GI431" s="99"/>
      <c r="GJ431" s="502"/>
      <c r="GK431" s="99"/>
      <c r="GL431" s="99"/>
      <c r="GM431" s="502"/>
      <c r="GN431" s="99"/>
      <c r="GO431" s="99"/>
      <c r="GP431" s="99"/>
      <c r="GQ431" s="99"/>
      <c r="GR431" s="99"/>
      <c r="GS431" s="503"/>
      <c r="GT431" s="99"/>
      <c r="GU431" s="502"/>
      <c r="GV431" s="98"/>
      <c r="GW431" s="99"/>
      <c r="GX431" s="99"/>
      <c r="GY431" s="98"/>
      <c r="GZ431" s="99"/>
      <c r="HA431" s="99"/>
      <c r="HB431" s="99"/>
      <c r="HC431" s="99"/>
      <c r="HD431" s="99"/>
      <c r="HE431" s="99"/>
      <c r="HF431" s="99"/>
      <c r="HG431" s="99"/>
      <c r="HH431" s="502"/>
      <c r="HI431" s="99"/>
      <c r="HJ431" s="99"/>
      <c r="HK431" s="99"/>
      <c r="HL431" s="99"/>
      <c r="HM431" s="99"/>
      <c r="HN431" s="99"/>
      <c r="HO431" s="502"/>
      <c r="HP431" s="98"/>
      <c r="HQ431" s="99"/>
      <c r="HR431" s="99"/>
      <c r="HS431" s="99"/>
      <c r="HT431" s="98"/>
      <c r="HU431" s="99"/>
      <c r="HV431" s="99"/>
      <c r="HW431" s="99"/>
      <c r="HX431" s="99"/>
      <c r="HY431" s="98"/>
      <c r="HZ431" s="99"/>
      <c r="IA431" s="503"/>
      <c r="IB431" s="502"/>
      <c r="IC431" s="99"/>
      <c r="ID431" s="99"/>
      <c r="IE431" s="99"/>
      <c r="IF431" s="99"/>
      <c r="IG431" s="99"/>
      <c r="IH431" s="99"/>
      <c r="II431" s="99"/>
      <c r="IJ431" s="99"/>
      <c r="IK431" s="503"/>
      <c r="IL431" s="502"/>
      <c r="IM431" s="99"/>
      <c r="IN431" s="99"/>
      <c r="IO431" s="99"/>
      <c r="IP431" s="99"/>
      <c r="IQ431" s="99"/>
      <c r="IR431" s="99"/>
      <c r="IS431" s="503"/>
      <c r="IT431" s="99"/>
      <c r="IU431" s="99"/>
      <c r="IV431" s="502"/>
      <c r="IW431" s="99"/>
      <c r="IX431" s="99"/>
      <c r="IY431" s="98"/>
      <c r="IZ431" s="99"/>
      <c r="JA431" s="99"/>
      <c r="JB431" s="98"/>
      <c r="JC431" s="99"/>
      <c r="JD431" s="99"/>
      <c r="JE431" s="99"/>
      <c r="JF431" s="98"/>
      <c r="JG431" s="99"/>
      <c r="JH431" s="502"/>
      <c r="JI431" s="99"/>
      <c r="JJ431" s="99"/>
      <c r="JK431" s="99"/>
      <c r="JL431" s="99"/>
      <c r="JM431" s="502"/>
      <c r="JN431" s="99"/>
      <c r="JO431" s="507"/>
      <c r="JP431" s="503"/>
      <c r="JQ431" s="502"/>
    </row>
    <row r="432" spans="23:277" ht="16" hidden="1">
      <c r="W432" s="503"/>
      <c r="X432" s="502"/>
      <c r="Y432" s="99"/>
      <c r="Z432" s="502"/>
      <c r="AA432" s="99"/>
      <c r="AB432" s="502"/>
      <c r="AC432" s="99"/>
      <c r="AD432" s="504"/>
      <c r="AE432" s="99"/>
      <c r="AF432" s="99"/>
      <c r="AG432" s="99"/>
      <c r="AH432" s="99"/>
      <c r="AI432" s="505"/>
      <c r="AJ432" s="99"/>
      <c r="AK432" s="98"/>
      <c r="AL432" s="99"/>
      <c r="AM432" s="645"/>
      <c r="AN432" s="99"/>
      <c r="AO432" s="99"/>
      <c r="AP432" s="99"/>
      <c r="AQ432" s="99"/>
      <c r="AR432" s="99"/>
      <c r="AS432" s="99"/>
      <c r="AT432" s="99"/>
      <c r="AU432" s="99"/>
      <c r="AV432" s="99"/>
      <c r="AW432" s="99"/>
      <c r="AX432" s="99"/>
      <c r="AY432" s="98"/>
      <c r="AZ432" s="99"/>
      <c r="BA432" s="98"/>
      <c r="BB432" s="99"/>
      <c r="BC432" s="502"/>
      <c r="BD432" s="99"/>
      <c r="BE432" s="99"/>
      <c r="BF432" s="502"/>
      <c r="BG432" s="99"/>
      <c r="BH432" s="99"/>
      <c r="BI432" s="99"/>
      <c r="BJ432" s="99"/>
      <c r="BK432" s="634"/>
      <c r="BL432" s="99"/>
      <c r="BM432" s="99"/>
      <c r="BN432" s="502"/>
      <c r="BO432" s="99"/>
      <c r="BP432" s="99"/>
      <c r="BQ432" s="99"/>
      <c r="BR432" s="502"/>
      <c r="BS432" s="99"/>
      <c r="BT432" s="99"/>
      <c r="BU432" s="502"/>
      <c r="BV432" s="99"/>
      <c r="BW432" s="502"/>
      <c r="BX432" s="99"/>
      <c r="BY432" s="99"/>
      <c r="BZ432" s="502"/>
      <c r="CA432" s="99"/>
      <c r="CB432" s="99"/>
      <c r="CC432" s="99"/>
      <c r="CD432" s="99"/>
      <c r="CE432" s="503"/>
      <c r="CF432" s="99"/>
      <c r="CG432" s="502"/>
      <c r="CH432" s="99"/>
      <c r="CI432" s="98"/>
      <c r="CJ432" s="99"/>
      <c r="CK432" s="99"/>
      <c r="CL432" s="98"/>
      <c r="CM432" s="99"/>
      <c r="CN432" s="99"/>
      <c r="CO432" s="99"/>
      <c r="CP432" s="98"/>
      <c r="CQ432" s="99"/>
      <c r="CR432" s="99"/>
      <c r="CS432" s="99"/>
      <c r="CT432" s="99"/>
      <c r="CU432" s="99"/>
      <c r="CV432" s="99"/>
      <c r="CW432" s="99"/>
      <c r="CX432" s="98"/>
      <c r="CY432" s="99"/>
      <c r="CZ432" s="99"/>
      <c r="DA432" s="99"/>
      <c r="DB432" s="99"/>
      <c r="DC432" s="502"/>
      <c r="DD432" s="99"/>
      <c r="DE432" s="99"/>
      <c r="DF432" s="99"/>
      <c r="DG432" s="99"/>
      <c r="DH432" s="99"/>
      <c r="DI432" s="99"/>
      <c r="DJ432" s="99"/>
      <c r="DK432" s="99"/>
      <c r="DL432" s="99"/>
      <c r="DM432" s="99"/>
      <c r="DN432" s="99"/>
      <c r="DO432" s="502"/>
      <c r="DP432" s="99"/>
      <c r="DQ432" s="99"/>
      <c r="DR432" s="99"/>
      <c r="DS432" s="502"/>
      <c r="DT432" s="99"/>
      <c r="DU432" s="99"/>
      <c r="DV432" s="99"/>
      <c r="DW432" s="99"/>
      <c r="DX432" s="99"/>
      <c r="DY432" s="99"/>
      <c r="DZ432" s="99"/>
      <c r="EA432" s="506"/>
      <c r="EB432" s="99"/>
      <c r="EC432" s="502"/>
      <c r="ED432" s="98"/>
      <c r="EE432" s="99"/>
      <c r="EF432" s="99"/>
      <c r="EG432" s="99"/>
      <c r="EH432" s="99"/>
      <c r="EI432" s="98"/>
      <c r="EJ432" s="99"/>
      <c r="EK432" s="98"/>
      <c r="EL432" s="99"/>
      <c r="EM432" s="99"/>
      <c r="EN432" s="98"/>
      <c r="EO432" s="99"/>
      <c r="EP432" s="193"/>
      <c r="EQ432" s="99"/>
      <c r="ER432" s="99"/>
      <c r="ES432" s="99"/>
      <c r="ET432" s="99"/>
      <c r="EU432" s="99"/>
      <c r="EV432" s="99"/>
      <c r="EW432" s="502"/>
      <c r="EX432" s="98"/>
      <c r="EY432" s="99"/>
      <c r="EZ432" s="99"/>
      <c r="FA432" s="98"/>
      <c r="FB432" s="99"/>
      <c r="FC432" s="99"/>
      <c r="FD432" s="99"/>
      <c r="FE432" s="98"/>
      <c r="FF432" s="99"/>
      <c r="FG432" s="98"/>
      <c r="FH432" s="99"/>
      <c r="FI432" s="99"/>
      <c r="FJ432" s="98"/>
      <c r="FK432" s="99"/>
      <c r="FL432" s="99"/>
      <c r="FM432" s="99"/>
      <c r="FN432" s="506"/>
      <c r="FO432" s="99"/>
      <c r="FP432" s="502"/>
      <c r="FQ432" s="99"/>
      <c r="FR432" s="98"/>
      <c r="FS432" s="99"/>
      <c r="FT432" s="98"/>
      <c r="FU432" s="99"/>
      <c r="FV432" s="99"/>
      <c r="FW432" s="99"/>
      <c r="FX432" s="99"/>
      <c r="FY432" s="99"/>
      <c r="FZ432" s="98"/>
      <c r="GA432" s="99"/>
      <c r="GB432" s="502"/>
      <c r="GC432" s="99"/>
      <c r="GD432" s="99"/>
      <c r="GE432" s="99"/>
      <c r="GF432" s="502"/>
      <c r="GG432" s="99"/>
      <c r="GH432" s="503"/>
      <c r="GI432" s="99"/>
      <c r="GJ432" s="502"/>
      <c r="GK432" s="99"/>
      <c r="GL432" s="99"/>
      <c r="GM432" s="502"/>
      <c r="GN432" s="99"/>
      <c r="GO432" s="99"/>
      <c r="GP432" s="99"/>
      <c r="GQ432" s="99"/>
      <c r="GR432" s="99"/>
      <c r="GS432" s="503"/>
      <c r="GT432" s="99"/>
      <c r="GU432" s="502"/>
      <c r="GV432" s="98"/>
      <c r="GW432" s="99"/>
      <c r="GX432" s="99"/>
      <c r="GY432" s="98"/>
      <c r="GZ432" s="99"/>
      <c r="HA432" s="99"/>
      <c r="HB432" s="99"/>
      <c r="HC432" s="99"/>
      <c r="HD432" s="99"/>
      <c r="HE432" s="99"/>
      <c r="HF432" s="99"/>
      <c r="HG432" s="99"/>
      <c r="HH432" s="502"/>
      <c r="HI432" s="99"/>
      <c r="HJ432" s="99"/>
      <c r="HK432" s="99"/>
      <c r="HL432" s="99"/>
      <c r="HM432" s="99"/>
      <c r="HN432" s="99"/>
      <c r="HO432" s="502"/>
      <c r="HP432" s="98"/>
      <c r="HQ432" s="99"/>
      <c r="HR432" s="99"/>
      <c r="HS432" s="99"/>
      <c r="HT432" s="98"/>
      <c r="HU432" s="99"/>
      <c r="HV432" s="99"/>
      <c r="HW432" s="99"/>
      <c r="HX432" s="99"/>
      <c r="HY432" s="98"/>
      <c r="HZ432" s="99"/>
      <c r="IA432" s="503"/>
      <c r="IB432" s="502"/>
      <c r="IC432" s="99"/>
      <c r="ID432" s="99"/>
      <c r="IE432" s="99"/>
      <c r="IF432" s="99"/>
      <c r="IG432" s="99"/>
      <c r="IH432" s="99"/>
      <c r="II432" s="99"/>
      <c r="IJ432" s="99"/>
      <c r="IK432" s="503"/>
      <c r="IL432" s="502"/>
      <c r="IM432" s="99"/>
      <c r="IN432" s="99"/>
      <c r="IO432" s="99"/>
      <c r="IP432" s="99"/>
      <c r="IQ432" s="99"/>
      <c r="IR432" s="99"/>
      <c r="IS432" s="503"/>
      <c r="IT432" s="99"/>
      <c r="IU432" s="99"/>
      <c r="IV432" s="502"/>
      <c r="IW432" s="99"/>
      <c r="IX432" s="99"/>
      <c r="IY432" s="98"/>
      <c r="IZ432" s="99"/>
      <c r="JA432" s="99"/>
      <c r="JB432" s="98"/>
      <c r="JC432" s="99"/>
      <c r="JD432" s="99"/>
      <c r="JE432" s="99"/>
      <c r="JF432" s="98"/>
      <c r="JG432" s="99"/>
      <c r="JH432" s="502"/>
      <c r="JI432" s="99"/>
      <c r="JJ432" s="99"/>
      <c r="JK432" s="99"/>
      <c r="JL432" s="99"/>
      <c r="JM432" s="502"/>
      <c r="JN432" s="99"/>
      <c r="JO432" s="507"/>
      <c r="JP432" s="503"/>
      <c r="JQ432" s="502"/>
    </row>
    <row r="433" spans="23:277" ht="16" hidden="1">
      <c r="W433" s="503"/>
      <c r="X433" s="502"/>
      <c r="Y433" s="99"/>
      <c r="Z433" s="502"/>
      <c r="AA433" s="99"/>
      <c r="AB433" s="502"/>
      <c r="AC433" s="99"/>
      <c r="AD433" s="504"/>
      <c r="AE433" s="99"/>
      <c r="AF433" s="99"/>
      <c r="AG433" s="99"/>
      <c r="AH433" s="99"/>
      <c r="AI433" s="505"/>
      <c r="AJ433" s="99"/>
      <c r="AK433" s="98"/>
      <c r="AL433" s="99"/>
      <c r="AM433" s="645"/>
      <c r="AN433" s="99"/>
      <c r="AO433" s="99"/>
      <c r="AP433" s="99"/>
      <c r="AQ433" s="99"/>
      <c r="AR433" s="99"/>
      <c r="AS433" s="99"/>
      <c r="AT433" s="99"/>
      <c r="AU433" s="99"/>
      <c r="AV433" s="99"/>
      <c r="AW433" s="99"/>
      <c r="AX433" s="99"/>
      <c r="AY433" s="98"/>
      <c r="AZ433" s="99"/>
      <c r="BA433" s="98"/>
      <c r="BB433" s="99"/>
      <c r="BC433" s="502"/>
      <c r="BD433" s="99"/>
      <c r="BE433" s="99"/>
      <c r="BF433" s="502"/>
      <c r="BG433" s="99"/>
      <c r="BH433" s="99"/>
      <c r="BI433" s="99"/>
      <c r="BJ433" s="99"/>
      <c r="BK433" s="634"/>
      <c r="BL433" s="99"/>
      <c r="BM433" s="99"/>
      <c r="BN433" s="502"/>
      <c r="BO433" s="99"/>
      <c r="BP433" s="99"/>
      <c r="BQ433" s="99"/>
      <c r="BR433" s="502"/>
      <c r="BS433" s="99"/>
      <c r="BT433" s="99"/>
      <c r="BU433" s="502"/>
      <c r="BV433" s="99"/>
      <c r="BW433" s="502"/>
      <c r="BX433" s="99"/>
      <c r="BY433" s="99"/>
      <c r="BZ433" s="502"/>
      <c r="CA433" s="99"/>
      <c r="CB433" s="99"/>
      <c r="CC433" s="99"/>
      <c r="CD433" s="99"/>
      <c r="CE433" s="503"/>
      <c r="CF433" s="99"/>
      <c r="CG433" s="502"/>
      <c r="CH433" s="99"/>
      <c r="CI433" s="98"/>
      <c r="CJ433" s="99"/>
      <c r="CK433" s="99"/>
      <c r="CL433" s="98"/>
      <c r="CM433" s="99"/>
      <c r="CN433" s="99"/>
      <c r="CO433" s="99"/>
      <c r="CP433" s="98"/>
      <c r="CQ433" s="99"/>
      <c r="CR433" s="99"/>
      <c r="CS433" s="99"/>
      <c r="CT433" s="99"/>
      <c r="CU433" s="99"/>
      <c r="CV433" s="99"/>
      <c r="CW433" s="99"/>
      <c r="CX433" s="98"/>
      <c r="CY433" s="99"/>
      <c r="CZ433" s="99"/>
      <c r="DA433" s="99"/>
      <c r="DB433" s="99"/>
      <c r="DC433" s="502"/>
      <c r="DD433" s="99"/>
      <c r="DE433" s="99"/>
      <c r="DF433" s="99"/>
      <c r="DG433" s="99"/>
      <c r="DH433" s="99"/>
      <c r="DI433" s="99"/>
      <c r="DJ433" s="99"/>
      <c r="DK433" s="99"/>
      <c r="DL433" s="99"/>
      <c r="DM433" s="99"/>
      <c r="DN433" s="99"/>
      <c r="DO433" s="502"/>
      <c r="DP433" s="99"/>
      <c r="DQ433" s="99"/>
      <c r="DR433" s="99"/>
      <c r="DS433" s="502"/>
      <c r="DT433" s="99"/>
      <c r="DU433" s="99"/>
      <c r="DV433" s="99"/>
      <c r="DW433" s="99"/>
      <c r="DX433" s="99"/>
      <c r="DY433" s="99"/>
      <c r="DZ433" s="99"/>
      <c r="EA433" s="506"/>
      <c r="EB433" s="99"/>
      <c r="EC433" s="502"/>
      <c r="ED433" s="98"/>
      <c r="EE433" s="99"/>
      <c r="EF433" s="99"/>
      <c r="EG433" s="99"/>
      <c r="EH433" s="99"/>
      <c r="EI433" s="98"/>
      <c r="EJ433" s="99"/>
      <c r="EK433" s="98"/>
      <c r="EL433" s="99"/>
      <c r="EM433" s="99"/>
      <c r="EN433" s="98"/>
      <c r="EO433" s="99"/>
      <c r="EP433" s="193"/>
      <c r="EQ433" s="99"/>
      <c r="ER433" s="99"/>
      <c r="ES433" s="99"/>
      <c r="ET433" s="99"/>
      <c r="EU433" s="99"/>
      <c r="EV433" s="99"/>
      <c r="EW433" s="502"/>
      <c r="EX433" s="98"/>
      <c r="EY433" s="99"/>
      <c r="EZ433" s="99"/>
      <c r="FA433" s="98"/>
      <c r="FB433" s="99"/>
      <c r="FC433" s="99"/>
      <c r="FD433" s="99"/>
      <c r="FE433" s="98"/>
      <c r="FF433" s="99"/>
      <c r="FG433" s="98"/>
      <c r="FH433" s="99"/>
      <c r="FI433" s="99"/>
      <c r="FJ433" s="98"/>
      <c r="FK433" s="99"/>
      <c r="FL433" s="99"/>
      <c r="FM433" s="99"/>
      <c r="FN433" s="506"/>
      <c r="FO433" s="99"/>
      <c r="FP433" s="502"/>
      <c r="FQ433" s="99"/>
      <c r="FR433" s="98"/>
      <c r="FS433" s="99"/>
      <c r="FT433" s="98"/>
      <c r="FU433" s="99"/>
      <c r="FV433" s="99"/>
      <c r="FW433" s="99"/>
      <c r="FX433" s="99"/>
      <c r="FY433" s="99"/>
      <c r="FZ433" s="98"/>
      <c r="GA433" s="99"/>
      <c r="GB433" s="502"/>
      <c r="GC433" s="99"/>
      <c r="GD433" s="99"/>
      <c r="GE433" s="99"/>
      <c r="GF433" s="502"/>
      <c r="GG433" s="99"/>
      <c r="GH433" s="503"/>
      <c r="GI433" s="99"/>
      <c r="GJ433" s="502"/>
      <c r="GK433" s="99"/>
      <c r="GL433" s="99"/>
      <c r="GM433" s="502"/>
      <c r="GN433" s="99"/>
      <c r="GO433" s="99"/>
      <c r="GP433" s="99"/>
      <c r="GQ433" s="99"/>
      <c r="GR433" s="99"/>
      <c r="GS433" s="503"/>
      <c r="GT433" s="99"/>
      <c r="GU433" s="502"/>
      <c r="GV433" s="98"/>
      <c r="GW433" s="99"/>
      <c r="GX433" s="99"/>
      <c r="GY433" s="98"/>
      <c r="GZ433" s="99"/>
      <c r="HA433" s="99"/>
      <c r="HB433" s="99"/>
      <c r="HC433" s="99"/>
      <c r="HD433" s="99"/>
      <c r="HE433" s="99"/>
      <c r="HF433" s="99"/>
      <c r="HG433" s="99"/>
      <c r="HH433" s="502"/>
      <c r="HI433" s="99"/>
      <c r="HJ433" s="99"/>
      <c r="HK433" s="99"/>
      <c r="HL433" s="99"/>
      <c r="HM433" s="99"/>
      <c r="HN433" s="99"/>
      <c r="HO433" s="502"/>
      <c r="HP433" s="98"/>
      <c r="HQ433" s="99"/>
      <c r="HR433" s="99"/>
      <c r="HS433" s="99"/>
      <c r="HT433" s="98"/>
      <c r="HU433" s="99"/>
      <c r="HV433" s="99"/>
      <c r="HW433" s="99"/>
      <c r="HX433" s="99"/>
      <c r="HY433" s="98"/>
      <c r="HZ433" s="99"/>
      <c r="IA433" s="503"/>
      <c r="IB433" s="502"/>
      <c r="IC433" s="99"/>
      <c r="ID433" s="99"/>
      <c r="IE433" s="99"/>
      <c r="IF433" s="99"/>
      <c r="IG433" s="99"/>
      <c r="IH433" s="99"/>
      <c r="II433" s="99"/>
      <c r="IJ433" s="99"/>
      <c r="IK433" s="503"/>
      <c r="IL433" s="502"/>
      <c r="IM433" s="99"/>
      <c r="IN433" s="99"/>
      <c r="IO433" s="99"/>
      <c r="IP433" s="99"/>
      <c r="IQ433" s="99"/>
      <c r="IR433" s="99"/>
      <c r="IS433" s="503"/>
      <c r="IT433" s="99"/>
      <c r="IU433" s="99"/>
      <c r="IV433" s="502"/>
      <c r="IW433" s="99"/>
      <c r="IX433" s="99"/>
      <c r="IY433" s="98"/>
      <c r="IZ433" s="99"/>
      <c r="JA433" s="99"/>
      <c r="JB433" s="98"/>
      <c r="JC433" s="99"/>
      <c r="JD433" s="99"/>
      <c r="JE433" s="99"/>
      <c r="JF433" s="98"/>
      <c r="JG433" s="99"/>
      <c r="JH433" s="502"/>
      <c r="JI433" s="99"/>
      <c r="JJ433" s="99"/>
      <c r="JK433" s="99"/>
      <c r="JL433" s="99"/>
      <c r="JM433" s="502"/>
      <c r="JN433" s="99"/>
      <c r="JO433" s="507"/>
      <c r="JP433" s="503"/>
      <c r="JQ433" s="502"/>
    </row>
    <row r="434" spans="23:277" ht="16" hidden="1">
      <c r="W434" s="503"/>
      <c r="X434" s="502"/>
      <c r="Y434" s="99"/>
      <c r="Z434" s="502"/>
      <c r="AA434" s="99"/>
      <c r="AB434" s="502"/>
      <c r="AC434" s="99"/>
      <c r="AD434" s="504"/>
      <c r="AE434" s="99"/>
      <c r="AF434" s="99"/>
      <c r="AG434" s="99"/>
      <c r="AH434" s="99"/>
      <c r="AI434" s="505"/>
      <c r="AJ434" s="99"/>
      <c r="AK434" s="98"/>
      <c r="AL434" s="99"/>
      <c r="AM434" s="645"/>
      <c r="AN434" s="99"/>
      <c r="AO434" s="99"/>
      <c r="AP434" s="99"/>
      <c r="AQ434" s="99"/>
      <c r="AR434" s="99"/>
      <c r="AS434" s="99"/>
      <c r="AT434" s="99"/>
      <c r="AU434" s="99"/>
      <c r="AV434" s="99"/>
      <c r="AW434" s="99"/>
      <c r="AX434" s="99"/>
      <c r="AY434" s="98"/>
      <c r="AZ434" s="99"/>
      <c r="BA434" s="98"/>
      <c r="BB434" s="99"/>
      <c r="BC434" s="502"/>
      <c r="BD434" s="99"/>
      <c r="BE434" s="99"/>
      <c r="BF434" s="502"/>
      <c r="BG434" s="99"/>
      <c r="BH434" s="99"/>
      <c r="BI434" s="99"/>
      <c r="BJ434" s="99"/>
      <c r="BK434" s="634"/>
      <c r="BL434" s="99"/>
      <c r="BM434" s="99"/>
      <c r="BN434" s="502"/>
      <c r="BO434" s="99"/>
      <c r="BP434" s="99"/>
      <c r="BQ434" s="99"/>
      <c r="BR434" s="502"/>
      <c r="BS434" s="99"/>
      <c r="BT434" s="99"/>
      <c r="BU434" s="502"/>
      <c r="BV434" s="99"/>
      <c r="BW434" s="502"/>
      <c r="BX434" s="99"/>
      <c r="BY434" s="99"/>
      <c r="BZ434" s="502"/>
      <c r="CA434" s="99"/>
      <c r="CB434" s="99"/>
      <c r="CC434" s="99"/>
      <c r="CD434" s="99"/>
      <c r="CE434" s="503"/>
      <c r="CF434" s="99"/>
      <c r="CG434" s="502"/>
      <c r="CH434" s="99"/>
      <c r="CI434" s="98"/>
      <c r="CJ434" s="99"/>
      <c r="CK434" s="99"/>
      <c r="CL434" s="98"/>
      <c r="CM434" s="99"/>
      <c r="CN434" s="99"/>
      <c r="CO434" s="99"/>
      <c r="CP434" s="98"/>
      <c r="CQ434" s="99"/>
      <c r="CR434" s="99"/>
      <c r="CS434" s="99"/>
      <c r="CT434" s="99"/>
      <c r="CU434" s="99"/>
      <c r="CV434" s="99"/>
      <c r="CW434" s="99"/>
      <c r="CX434" s="98"/>
      <c r="CY434" s="99"/>
      <c r="CZ434" s="99"/>
      <c r="DA434" s="99"/>
      <c r="DB434" s="99"/>
      <c r="DC434" s="502"/>
      <c r="DD434" s="99"/>
      <c r="DE434" s="99"/>
      <c r="DF434" s="99"/>
      <c r="DG434" s="99"/>
      <c r="DH434" s="99"/>
      <c r="DI434" s="99"/>
      <c r="DJ434" s="99"/>
      <c r="DK434" s="99"/>
      <c r="DL434" s="99"/>
      <c r="DM434" s="99"/>
      <c r="DN434" s="99"/>
      <c r="DO434" s="502"/>
      <c r="DP434" s="99"/>
      <c r="DQ434" s="99"/>
      <c r="DR434" s="99"/>
      <c r="DS434" s="502"/>
      <c r="DT434" s="99"/>
      <c r="DU434" s="99"/>
      <c r="DV434" s="99"/>
      <c r="DW434" s="99"/>
      <c r="DX434" s="99"/>
      <c r="DY434" s="99"/>
      <c r="DZ434" s="99"/>
      <c r="EA434" s="506"/>
      <c r="EB434" s="99"/>
      <c r="EC434" s="502"/>
      <c r="ED434" s="98"/>
      <c r="EE434" s="99"/>
      <c r="EF434" s="99"/>
      <c r="EG434" s="99"/>
      <c r="EH434" s="99"/>
      <c r="EI434" s="98"/>
      <c r="EJ434" s="99"/>
      <c r="EK434" s="98"/>
      <c r="EL434" s="99"/>
      <c r="EM434" s="99"/>
      <c r="EN434" s="98"/>
      <c r="EO434" s="99"/>
      <c r="EP434" s="193"/>
      <c r="EQ434" s="99"/>
      <c r="ER434" s="99"/>
      <c r="ES434" s="99"/>
      <c r="ET434" s="99"/>
      <c r="EU434" s="99"/>
      <c r="EV434" s="99"/>
      <c r="EW434" s="502"/>
      <c r="EX434" s="98"/>
      <c r="EY434" s="99"/>
      <c r="EZ434" s="99"/>
      <c r="FA434" s="98"/>
      <c r="FB434" s="99"/>
      <c r="FC434" s="99"/>
      <c r="FD434" s="99"/>
      <c r="FE434" s="98"/>
      <c r="FF434" s="99"/>
      <c r="FG434" s="98"/>
      <c r="FH434" s="99"/>
      <c r="FI434" s="99"/>
      <c r="FJ434" s="98"/>
      <c r="FK434" s="99"/>
      <c r="FL434" s="99"/>
      <c r="FM434" s="99"/>
      <c r="FN434" s="506"/>
      <c r="FO434" s="99"/>
      <c r="FP434" s="502"/>
      <c r="FQ434" s="99"/>
      <c r="FR434" s="98"/>
      <c r="FS434" s="99"/>
      <c r="FT434" s="98"/>
      <c r="FU434" s="99"/>
      <c r="FV434" s="99"/>
      <c r="FW434" s="99"/>
      <c r="FX434" s="99"/>
      <c r="FY434" s="99"/>
      <c r="FZ434" s="98"/>
      <c r="GA434" s="99"/>
      <c r="GB434" s="502"/>
      <c r="GC434" s="99"/>
      <c r="GD434" s="99"/>
      <c r="GE434" s="99"/>
      <c r="GF434" s="502"/>
      <c r="GG434" s="99"/>
      <c r="GH434" s="503"/>
      <c r="GI434" s="99"/>
      <c r="GJ434" s="502"/>
      <c r="GK434" s="99"/>
      <c r="GL434" s="99"/>
      <c r="GM434" s="502"/>
      <c r="GN434" s="99"/>
      <c r="GO434" s="99"/>
      <c r="GP434" s="99"/>
      <c r="GQ434" s="99"/>
      <c r="GR434" s="99"/>
      <c r="GS434" s="503"/>
      <c r="GT434" s="99"/>
      <c r="GU434" s="502"/>
      <c r="GV434" s="98"/>
      <c r="GW434" s="99"/>
      <c r="GX434" s="99"/>
      <c r="GY434" s="98"/>
      <c r="GZ434" s="99"/>
      <c r="HA434" s="99"/>
      <c r="HB434" s="99"/>
      <c r="HC434" s="99"/>
      <c r="HD434" s="99"/>
      <c r="HE434" s="99"/>
      <c r="HF434" s="99"/>
      <c r="HG434" s="99"/>
      <c r="HH434" s="502"/>
      <c r="HI434" s="99"/>
      <c r="HJ434" s="99"/>
      <c r="HK434" s="99"/>
      <c r="HL434" s="99"/>
      <c r="HM434" s="99"/>
      <c r="HN434" s="99"/>
      <c r="HO434" s="502"/>
      <c r="HP434" s="98"/>
      <c r="HQ434" s="99"/>
      <c r="HR434" s="99"/>
      <c r="HS434" s="99"/>
      <c r="HT434" s="98"/>
      <c r="HU434" s="99"/>
      <c r="HV434" s="99"/>
      <c r="HW434" s="99"/>
      <c r="HX434" s="99"/>
      <c r="HY434" s="98"/>
      <c r="HZ434" s="99"/>
      <c r="IA434" s="503"/>
      <c r="IB434" s="502"/>
      <c r="IC434" s="99"/>
      <c r="ID434" s="99"/>
      <c r="IE434" s="99"/>
      <c r="IF434" s="99"/>
      <c r="IG434" s="99"/>
      <c r="IH434" s="99"/>
      <c r="II434" s="99"/>
      <c r="IJ434" s="99"/>
      <c r="IK434" s="503"/>
      <c r="IL434" s="502"/>
      <c r="IM434" s="99"/>
      <c r="IN434" s="99"/>
      <c r="IO434" s="99"/>
      <c r="IP434" s="99"/>
      <c r="IQ434" s="99"/>
      <c r="IR434" s="99"/>
      <c r="IS434" s="503"/>
      <c r="IT434" s="99"/>
      <c r="IU434" s="99"/>
      <c r="IV434" s="502"/>
      <c r="IW434" s="99"/>
      <c r="IX434" s="99"/>
      <c r="IY434" s="98"/>
      <c r="IZ434" s="99"/>
      <c r="JA434" s="99"/>
      <c r="JB434" s="98"/>
      <c r="JC434" s="99"/>
      <c r="JD434" s="99"/>
      <c r="JE434" s="99"/>
      <c r="JF434" s="98"/>
      <c r="JG434" s="99"/>
      <c r="JH434" s="502"/>
      <c r="JI434" s="99"/>
      <c r="JJ434" s="99"/>
      <c r="JK434" s="99"/>
      <c r="JL434" s="99"/>
      <c r="JM434" s="502"/>
      <c r="JN434" s="99"/>
      <c r="JO434" s="507"/>
      <c r="JP434" s="503"/>
      <c r="JQ434" s="502"/>
    </row>
    <row r="435" spans="23:277" ht="16" hidden="1">
      <c r="W435" s="503"/>
      <c r="X435" s="502"/>
      <c r="Y435" s="99"/>
      <c r="Z435" s="502"/>
      <c r="AA435" s="99"/>
      <c r="AB435" s="502"/>
      <c r="AC435" s="99"/>
      <c r="AD435" s="504"/>
      <c r="AE435" s="99"/>
      <c r="AF435" s="99"/>
      <c r="AG435" s="99"/>
      <c r="AH435" s="99"/>
      <c r="AI435" s="505"/>
      <c r="AJ435" s="99"/>
      <c r="AK435" s="98"/>
      <c r="AL435" s="99"/>
      <c r="AM435" s="645"/>
      <c r="AN435" s="99"/>
      <c r="AO435" s="99"/>
      <c r="AP435" s="99"/>
      <c r="AQ435" s="99"/>
      <c r="AR435" s="99"/>
      <c r="AS435" s="99"/>
      <c r="AT435" s="99"/>
      <c r="AU435" s="99"/>
      <c r="AV435" s="99"/>
      <c r="AW435" s="99"/>
      <c r="AX435" s="99"/>
      <c r="AY435" s="98"/>
      <c r="AZ435" s="99"/>
      <c r="BA435" s="98"/>
      <c r="BB435" s="99"/>
      <c r="BC435" s="502"/>
      <c r="BD435" s="99"/>
      <c r="BE435" s="99"/>
      <c r="BF435" s="502"/>
      <c r="BG435" s="99"/>
      <c r="BH435" s="99"/>
      <c r="BI435" s="99"/>
      <c r="BJ435" s="99"/>
      <c r="BK435" s="634"/>
      <c r="BL435" s="99"/>
      <c r="BM435" s="99"/>
      <c r="BN435" s="502"/>
      <c r="BO435" s="99"/>
      <c r="BP435" s="99"/>
      <c r="BQ435" s="99"/>
      <c r="BR435" s="502"/>
      <c r="BS435" s="99"/>
      <c r="BT435" s="99"/>
      <c r="BU435" s="502"/>
      <c r="BV435" s="99"/>
      <c r="BW435" s="502"/>
      <c r="BX435" s="99"/>
      <c r="BY435" s="99"/>
      <c r="BZ435" s="502"/>
      <c r="CA435" s="99"/>
      <c r="CB435" s="99"/>
      <c r="CC435" s="99"/>
      <c r="CD435" s="99"/>
      <c r="CE435" s="503"/>
      <c r="CF435" s="99"/>
      <c r="CG435" s="502"/>
      <c r="CH435" s="99"/>
      <c r="CI435" s="98"/>
      <c r="CJ435" s="99"/>
      <c r="CK435" s="99"/>
      <c r="CL435" s="98"/>
      <c r="CM435" s="99"/>
      <c r="CN435" s="99"/>
      <c r="CO435" s="99"/>
      <c r="CP435" s="98"/>
      <c r="CQ435" s="99"/>
      <c r="CR435" s="99"/>
      <c r="CS435" s="99"/>
      <c r="CT435" s="99"/>
      <c r="CU435" s="99"/>
      <c r="CV435" s="99"/>
      <c r="CW435" s="99"/>
      <c r="CX435" s="98"/>
      <c r="CY435" s="99"/>
      <c r="CZ435" s="99"/>
      <c r="DA435" s="99"/>
      <c r="DB435" s="99"/>
      <c r="DC435" s="502"/>
      <c r="DD435" s="99"/>
      <c r="DE435" s="99"/>
      <c r="DF435" s="99"/>
      <c r="DG435" s="99"/>
      <c r="DH435" s="99"/>
      <c r="DI435" s="99"/>
      <c r="DJ435" s="99"/>
      <c r="DK435" s="99"/>
      <c r="DL435" s="99"/>
      <c r="DM435" s="99"/>
      <c r="DN435" s="99"/>
      <c r="DO435" s="502"/>
      <c r="DP435" s="99"/>
      <c r="DQ435" s="99"/>
      <c r="DR435" s="99"/>
      <c r="DS435" s="502"/>
      <c r="DT435" s="99"/>
      <c r="DU435" s="99"/>
      <c r="DV435" s="99"/>
      <c r="DW435" s="99"/>
      <c r="DX435" s="99"/>
      <c r="DY435" s="99"/>
      <c r="DZ435" s="99"/>
      <c r="EA435" s="506"/>
      <c r="EB435" s="99"/>
      <c r="EC435" s="502"/>
      <c r="ED435" s="98"/>
      <c r="EE435" s="99"/>
      <c r="EF435" s="99"/>
      <c r="EG435" s="99"/>
      <c r="EH435" s="99"/>
      <c r="EI435" s="98"/>
      <c r="EJ435" s="99"/>
      <c r="EK435" s="98"/>
      <c r="EL435" s="99"/>
      <c r="EM435" s="99"/>
      <c r="EN435" s="98"/>
      <c r="EO435" s="99"/>
      <c r="EP435" s="193"/>
      <c r="EQ435" s="99"/>
      <c r="ER435" s="99"/>
      <c r="ES435" s="99"/>
      <c r="ET435" s="99"/>
      <c r="EU435" s="99"/>
      <c r="EV435" s="99"/>
      <c r="EW435" s="502"/>
      <c r="EX435" s="98"/>
      <c r="EY435" s="99"/>
      <c r="EZ435" s="99"/>
      <c r="FA435" s="98"/>
      <c r="FB435" s="99"/>
      <c r="FC435" s="99"/>
      <c r="FD435" s="99"/>
      <c r="FE435" s="98"/>
      <c r="FF435" s="99"/>
      <c r="FG435" s="98"/>
      <c r="FH435" s="99"/>
      <c r="FI435" s="99"/>
      <c r="FJ435" s="98"/>
      <c r="FK435" s="99"/>
      <c r="FL435" s="99"/>
      <c r="FM435" s="99"/>
      <c r="FN435" s="506"/>
      <c r="FO435" s="99"/>
      <c r="FP435" s="502"/>
      <c r="FQ435" s="99"/>
      <c r="FR435" s="98"/>
      <c r="FS435" s="99"/>
      <c r="FT435" s="98"/>
      <c r="FU435" s="99"/>
      <c r="FV435" s="99"/>
      <c r="FW435" s="99"/>
      <c r="FX435" s="99"/>
      <c r="FY435" s="99"/>
      <c r="FZ435" s="98"/>
      <c r="GA435" s="99"/>
      <c r="GB435" s="502"/>
      <c r="GC435" s="99"/>
      <c r="GD435" s="99"/>
      <c r="GE435" s="99"/>
      <c r="GF435" s="502"/>
      <c r="GG435" s="99"/>
      <c r="GH435" s="503"/>
      <c r="GI435" s="99"/>
      <c r="GJ435" s="502"/>
      <c r="GK435" s="99"/>
      <c r="GL435" s="99"/>
      <c r="GM435" s="502"/>
      <c r="GN435" s="99"/>
      <c r="GO435" s="99"/>
      <c r="GP435" s="99"/>
      <c r="GQ435" s="99"/>
      <c r="GR435" s="99"/>
      <c r="GS435" s="503"/>
      <c r="GT435" s="99"/>
      <c r="GU435" s="502"/>
      <c r="GV435" s="98"/>
      <c r="GW435" s="99"/>
      <c r="GX435" s="99"/>
      <c r="GY435" s="98"/>
      <c r="GZ435" s="99"/>
      <c r="HA435" s="99"/>
      <c r="HB435" s="99"/>
      <c r="HC435" s="99"/>
      <c r="HD435" s="99"/>
      <c r="HE435" s="99"/>
      <c r="HF435" s="99"/>
      <c r="HG435" s="99"/>
      <c r="HH435" s="502"/>
      <c r="HI435" s="99"/>
      <c r="HJ435" s="99"/>
      <c r="HK435" s="99"/>
      <c r="HL435" s="99"/>
      <c r="HM435" s="99"/>
      <c r="HN435" s="99"/>
      <c r="HO435" s="502"/>
      <c r="HP435" s="98"/>
      <c r="HQ435" s="99"/>
      <c r="HR435" s="99"/>
      <c r="HS435" s="99"/>
      <c r="HT435" s="98"/>
      <c r="HU435" s="99"/>
      <c r="HV435" s="99"/>
      <c r="HW435" s="99"/>
      <c r="HX435" s="99"/>
      <c r="HY435" s="98"/>
      <c r="HZ435" s="99"/>
      <c r="IA435" s="503"/>
      <c r="IB435" s="502"/>
      <c r="IC435" s="99"/>
      <c r="ID435" s="99"/>
      <c r="IE435" s="99"/>
      <c r="IF435" s="99"/>
      <c r="IG435" s="99"/>
      <c r="IH435" s="99"/>
      <c r="II435" s="99"/>
      <c r="IJ435" s="99"/>
      <c r="IK435" s="503"/>
      <c r="IL435" s="502"/>
      <c r="IM435" s="99"/>
      <c r="IN435" s="99"/>
      <c r="IO435" s="99"/>
      <c r="IP435" s="99"/>
      <c r="IQ435" s="99"/>
      <c r="IR435" s="99"/>
      <c r="IS435" s="503"/>
      <c r="IT435" s="99"/>
      <c r="IU435" s="99"/>
      <c r="IV435" s="502"/>
      <c r="IW435" s="99"/>
      <c r="IX435" s="99"/>
      <c r="IY435" s="98"/>
      <c r="IZ435" s="99"/>
      <c r="JA435" s="99"/>
      <c r="JB435" s="98"/>
      <c r="JC435" s="99"/>
      <c r="JD435" s="99"/>
      <c r="JE435" s="99"/>
      <c r="JF435" s="98"/>
      <c r="JG435" s="99"/>
      <c r="JH435" s="502"/>
      <c r="JI435" s="99"/>
      <c r="JJ435" s="99"/>
      <c r="JK435" s="99"/>
      <c r="JL435" s="99"/>
      <c r="JM435" s="502"/>
      <c r="JN435" s="99"/>
      <c r="JO435" s="507"/>
      <c r="JP435" s="503"/>
      <c r="JQ435" s="502"/>
    </row>
    <row r="436" spans="23:277" ht="16" hidden="1">
      <c r="W436" s="503"/>
      <c r="X436" s="502"/>
      <c r="Y436" s="99"/>
      <c r="Z436" s="502"/>
      <c r="AA436" s="99"/>
      <c r="AB436" s="502"/>
      <c r="AC436" s="99"/>
      <c r="AD436" s="504"/>
      <c r="AE436" s="99"/>
      <c r="AF436" s="99"/>
      <c r="AG436" s="99"/>
      <c r="AH436" s="99"/>
      <c r="AI436" s="505"/>
      <c r="AJ436" s="99"/>
      <c r="AK436" s="98"/>
      <c r="AL436" s="99"/>
      <c r="AM436" s="645"/>
      <c r="AN436" s="99"/>
      <c r="AO436" s="99"/>
      <c r="AP436" s="99"/>
      <c r="AQ436" s="99"/>
      <c r="AR436" s="99"/>
      <c r="AS436" s="99"/>
      <c r="AT436" s="99"/>
      <c r="AU436" s="99"/>
      <c r="AV436" s="99"/>
      <c r="AW436" s="99"/>
      <c r="AX436" s="99"/>
      <c r="AY436" s="98"/>
      <c r="AZ436" s="99"/>
      <c r="BA436" s="98"/>
      <c r="BB436" s="99"/>
      <c r="BC436" s="502"/>
      <c r="BD436" s="99"/>
      <c r="BE436" s="99"/>
      <c r="BF436" s="502"/>
      <c r="BG436" s="99"/>
      <c r="BH436" s="99"/>
      <c r="BI436" s="99"/>
      <c r="BJ436" s="99"/>
      <c r="BK436" s="634"/>
      <c r="BL436" s="99"/>
      <c r="BM436" s="99"/>
      <c r="BN436" s="502"/>
      <c r="BO436" s="99"/>
      <c r="BP436" s="99"/>
      <c r="BQ436" s="99"/>
      <c r="BR436" s="502"/>
      <c r="BS436" s="99"/>
      <c r="BT436" s="99"/>
      <c r="BU436" s="502"/>
      <c r="BV436" s="99"/>
      <c r="BW436" s="502"/>
      <c r="BX436" s="99"/>
      <c r="BY436" s="99"/>
      <c r="BZ436" s="502"/>
      <c r="CA436" s="99"/>
      <c r="CB436" s="99"/>
      <c r="CC436" s="99"/>
      <c r="CD436" s="99"/>
      <c r="CE436" s="503"/>
      <c r="CF436" s="99"/>
      <c r="CG436" s="502"/>
      <c r="CH436" s="99"/>
      <c r="CI436" s="98"/>
      <c r="CJ436" s="99"/>
      <c r="CK436" s="99"/>
      <c r="CL436" s="98"/>
      <c r="CM436" s="99"/>
      <c r="CN436" s="99"/>
      <c r="CO436" s="99"/>
      <c r="CP436" s="98"/>
      <c r="CQ436" s="99"/>
      <c r="CR436" s="99"/>
      <c r="CS436" s="99"/>
      <c r="CT436" s="99"/>
      <c r="CU436" s="99"/>
      <c r="CV436" s="99"/>
      <c r="CW436" s="99"/>
      <c r="CX436" s="98"/>
      <c r="CY436" s="99"/>
      <c r="CZ436" s="99"/>
      <c r="DA436" s="99"/>
      <c r="DB436" s="99"/>
      <c r="DC436" s="502"/>
      <c r="DD436" s="99"/>
      <c r="DE436" s="99"/>
      <c r="DF436" s="99"/>
      <c r="DG436" s="99"/>
      <c r="DH436" s="99"/>
      <c r="DI436" s="99"/>
      <c r="DJ436" s="99"/>
      <c r="DK436" s="99"/>
      <c r="DL436" s="99"/>
      <c r="DM436" s="99"/>
      <c r="DN436" s="99"/>
      <c r="DO436" s="502"/>
      <c r="DP436" s="99"/>
      <c r="DQ436" s="99"/>
      <c r="DR436" s="99"/>
      <c r="DS436" s="502"/>
      <c r="DT436" s="99"/>
      <c r="DU436" s="99"/>
      <c r="DV436" s="99"/>
      <c r="DW436" s="99"/>
      <c r="DX436" s="99"/>
      <c r="DY436" s="99"/>
      <c r="DZ436" s="99"/>
      <c r="EA436" s="506"/>
      <c r="EB436" s="99"/>
      <c r="EC436" s="502"/>
      <c r="ED436" s="98"/>
      <c r="EE436" s="99"/>
      <c r="EF436" s="99"/>
      <c r="EG436" s="99"/>
      <c r="EH436" s="99"/>
      <c r="EI436" s="98"/>
      <c r="EJ436" s="99"/>
      <c r="EK436" s="98"/>
      <c r="EL436" s="99"/>
      <c r="EM436" s="99"/>
      <c r="EN436" s="98"/>
      <c r="EO436" s="99"/>
      <c r="EP436" s="193"/>
      <c r="EQ436" s="99"/>
      <c r="ER436" s="99"/>
      <c r="ES436" s="99"/>
      <c r="ET436" s="99"/>
      <c r="EU436" s="99"/>
      <c r="EV436" s="99"/>
      <c r="EW436" s="502"/>
      <c r="EX436" s="98"/>
      <c r="EY436" s="99"/>
      <c r="EZ436" s="99"/>
      <c r="FA436" s="98"/>
      <c r="FB436" s="99"/>
      <c r="FC436" s="99"/>
      <c r="FD436" s="99"/>
      <c r="FE436" s="98"/>
      <c r="FF436" s="99"/>
      <c r="FG436" s="98"/>
      <c r="FH436" s="99"/>
      <c r="FI436" s="99"/>
      <c r="FJ436" s="98"/>
      <c r="FK436" s="99"/>
      <c r="FL436" s="99"/>
      <c r="FM436" s="99"/>
      <c r="FN436" s="506"/>
      <c r="FO436" s="99"/>
      <c r="FP436" s="502"/>
      <c r="FQ436" s="99"/>
      <c r="FR436" s="98"/>
      <c r="FS436" s="99"/>
      <c r="FT436" s="98"/>
      <c r="FU436" s="99"/>
      <c r="FV436" s="99"/>
      <c r="FW436" s="99"/>
      <c r="FX436" s="99"/>
      <c r="FY436" s="99"/>
      <c r="FZ436" s="98"/>
      <c r="GA436" s="99"/>
      <c r="GB436" s="502"/>
      <c r="GC436" s="99"/>
      <c r="GD436" s="99"/>
      <c r="GE436" s="99"/>
      <c r="GF436" s="502"/>
      <c r="GG436" s="99"/>
      <c r="GH436" s="503"/>
      <c r="GI436" s="99"/>
      <c r="GJ436" s="502"/>
      <c r="GK436" s="99"/>
      <c r="GL436" s="99"/>
      <c r="GM436" s="502"/>
      <c r="GN436" s="99"/>
      <c r="GO436" s="99"/>
      <c r="GP436" s="99"/>
      <c r="GQ436" s="99"/>
      <c r="GR436" s="99"/>
      <c r="GS436" s="503"/>
      <c r="GT436" s="99"/>
      <c r="GU436" s="502"/>
      <c r="GV436" s="98"/>
      <c r="GW436" s="99"/>
      <c r="GX436" s="99"/>
      <c r="GY436" s="98"/>
      <c r="GZ436" s="99"/>
      <c r="HA436" s="99"/>
      <c r="HB436" s="99"/>
      <c r="HC436" s="99"/>
      <c r="HD436" s="99"/>
      <c r="HE436" s="99"/>
      <c r="HF436" s="99"/>
      <c r="HG436" s="99"/>
      <c r="HH436" s="502"/>
      <c r="HI436" s="99"/>
      <c r="HJ436" s="99"/>
      <c r="HK436" s="99"/>
      <c r="HL436" s="99"/>
      <c r="HM436" s="99"/>
      <c r="HN436" s="99"/>
      <c r="HO436" s="502"/>
      <c r="HP436" s="98"/>
      <c r="HQ436" s="99"/>
      <c r="HR436" s="99"/>
      <c r="HS436" s="99"/>
      <c r="HT436" s="98"/>
      <c r="HU436" s="99"/>
      <c r="HV436" s="99"/>
      <c r="HW436" s="99"/>
      <c r="HX436" s="99"/>
      <c r="HY436" s="98"/>
      <c r="HZ436" s="99"/>
      <c r="IA436" s="503"/>
      <c r="IB436" s="502"/>
      <c r="IC436" s="99"/>
      <c r="ID436" s="99"/>
      <c r="IE436" s="99"/>
      <c r="IF436" s="99"/>
      <c r="IG436" s="99"/>
      <c r="IH436" s="99"/>
      <c r="II436" s="99"/>
      <c r="IJ436" s="99"/>
      <c r="IK436" s="503"/>
      <c r="IL436" s="502"/>
      <c r="IM436" s="99"/>
      <c r="IN436" s="99"/>
      <c r="IO436" s="99"/>
      <c r="IP436" s="99"/>
      <c r="IQ436" s="99"/>
      <c r="IR436" s="99"/>
      <c r="IS436" s="503"/>
      <c r="IT436" s="99"/>
      <c r="IU436" s="99"/>
      <c r="IV436" s="502"/>
      <c r="IW436" s="99"/>
      <c r="IX436" s="99"/>
      <c r="IY436" s="98"/>
      <c r="IZ436" s="99"/>
      <c r="JA436" s="99"/>
      <c r="JB436" s="98"/>
      <c r="JC436" s="99"/>
      <c r="JD436" s="99"/>
      <c r="JE436" s="99"/>
      <c r="JF436" s="98"/>
      <c r="JG436" s="99"/>
      <c r="JH436" s="502"/>
      <c r="JI436" s="99"/>
      <c r="JJ436" s="99"/>
      <c r="JK436" s="99"/>
      <c r="JL436" s="99"/>
      <c r="JM436" s="502"/>
      <c r="JN436" s="99"/>
      <c r="JO436" s="507"/>
      <c r="JP436" s="503"/>
      <c r="JQ436" s="502"/>
    </row>
    <row r="437" spans="23:277" ht="16" hidden="1">
      <c r="W437" s="503"/>
      <c r="X437" s="502"/>
      <c r="Y437" s="99"/>
      <c r="Z437" s="502"/>
      <c r="AA437" s="99"/>
      <c r="AB437" s="502"/>
      <c r="AC437" s="99"/>
      <c r="AD437" s="504"/>
      <c r="AE437" s="99"/>
      <c r="AF437" s="99"/>
      <c r="AG437" s="99"/>
      <c r="AH437" s="99"/>
      <c r="AI437" s="505"/>
      <c r="AJ437" s="99"/>
      <c r="AK437" s="98"/>
      <c r="AL437" s="99"/>
      <c r="AM437" s="645"/>
      <c r="AN437" s="99"/>
      <c r="AO437" s="99"/>
      <c r="AP437" s="99"/>
      <c r="AQ437" s="99"/>
      <c r="AR437" s="99"/>
      <c r="AS437" s="99"/>
      <c r="AT437" s="99"/>
      <c r="AU437" s="99"/>
      <c r="AV437" s="99"/>
      <c r="AW437" s="99"/>
      <c r="AX437" s="99"/>
      <c r="AY437" s="98"/>
      <c r="AZ437" s="99"/>
      <c r="BA437" s="98"/>
      <c r="BB437" s="99"/>
      <c r="BC437" s="502"/>
      <c r="BD437" s="99"/>
      <c r="BE437" s="99"/>
      <c r="BF437" s="502"/>
      <c r="BG437" s="99"/>
      <c r="BH437" s="99"/>
      <c r="BI437" s="99"/>
      <c r="BJ437" s="99"/>
      <c r="BK437" s="634"/>
      <c r="BL437" s="99"/>
      <c r="BM437" s="99"/>
      <c r="BN437" s="502"/>
      <c r="BO437" s="99"/>
      <c r="BP437" s="99"/>
      <c r="BQ437" s="99"/>
      <c r="BR437" s="502"/>
      <c r="BS437" s="99"/>
      <c r="BT437" s="99"/>
      <c r="BU437" s="502"/>
      <c r="BV437" s="99"/>
      <c r="BW437" s="502"/>
      <c r="BX437" s="99"/>
      <c r="BY437" s="99"/>
      <c r="BZ437" s="502"/>
      <c r="CA437" s="99"/>
      <c r="CB437" s="99"/>
      <c r="CC437" s="99"/>
      <c r="CD437" s="99"/>
      <c r="CE437" s="503"/>
      <c r="CF437" s="99"/>
      <c r="CG437" s="502"/>
      <c r="CH437" s="99"/>
      <c r="CI437" s="98"/>
      <c r="CJ437" s="99"/>
      <c r="CK437" s="99"/>
      <c r="CL437" s="98"/>
      <c r="CM437" s="99"/>
      <c r="CN437" s="99"/>
      <c r="CO437" s="99"/>
      <c r="CP437" s="98"/>
      <c r="CQ437" s="99"/>
      <c r="CR437" s="99"/>
      <c r="CS437" s="99"/>
      <c r="CT437" s="99"/>
      <c r="CU437" s="99"/>
      <c r="CV437" s="99"/>
      <c r="CW437" s="99"/>
      <c r="CX437" s="98"/>
      <c r="CY437" s="99"/>
      <c r="CZ437" s="99"/>
      <c r="DA437" s="99"/>
      <c r="DB437" s="99"/>
      <c r="DC437" s="502"/>
      <c r="DD437" s="99"/>
      <c r="DE437" s="99"/>
      <c r="DF437" s="99"/>
      <c r="DG437" s="99"/>
      <c r="DH437" s="99"/>
      <c r="DI437" s="99"/>
      <c r="DJ437" s="99"/>
      <c r="DK437" s="99"/>
      <c r="DL437" s="99"/>
      <c r="DM437" s="99"/>
      <c r="DN437" s="99"/>
      <c r="DO437" s="502"/>
      <c r="DP437" s="99"/>
      <c r="DQ437" s="99"/>
      <c r="DR437" s="99"/>
      <c r="DS437" s="502"/>
      <c r="DT437" s="99"/>
      <c r="DU437" s="99"/>
      <c r="DV437" s="99"/>
      <c r="DW437" s="99"/>
      <c r="DX437" s="99"/>
      <c r="DY437" s="99"/>
      <c r="DZ437" s="99"/>
      <c r="EA437" s="506"/>
      <c r="EB437" s="99"/>
      <c r="EC437" s="502"/>
      <c r="ED437" s="98"/>
      <c r="EE437" s="99"/>
      <c r="EF437" s="99"/>
      <c r="EG437" s="99"/>
      <c r="EH437" s="99"/>
      <c r="EI437" s="98"/>
      <c r="EJ437" s="99"/>
      <c r="EK437" s="98"/>
      <c r="EL437" s="99"/>
      <c r="EM437" s="99"/>
      <c r="EN437" s="98"/>
      <c r="EO437" s="99"/>
      <c r="EP437" s="193"/>
      <c r="EQ437" s="99"/>
      <c r="ER437" s="99"/>
      <c r="ES437" s="99"/>
      <c r="ET437" s="99"/>
      <c r="EU437" s="99"/>
      <c r="EV437" s="99"/>
      <c r="EW437" s="502"/>
      <c r="EX437" s="98"/>
      <c r="EY437" s="99"/>
      <c r="EZ437" s="99"/>
      <c r="FA437" s="98"/>
      <c r="FB437" s="99"/>
      <c r="FC437" s="99"/>
      <c r="FD437" s="99"/>
      <c r="FE437" s="98"/>
      <c r="FF437" s="99"/>
      <c r="FG437" s="98"/>
      <c r="FH437" s="99"/>
      <c r="FI437" s="99"/>
      <c r="FJ437" s="98"/>
      <c r="FK437" s="99"/>
      <c r="FL437" s="99"/>
      <c r="FM437" s="99"/>
      <c r="FN437" s="506"/>
      <c r="FO437" s="99"/>
      <c r="FP437" s="502"/>
      <c r="FQ437" s="99"/>
      <c r="FR437" s="98"/>
      <c r="FS437" s="99"/>
      <c r="FT437" s="98"/>
      <c r="FU437" s="99"/>
      <c r="FV437" s="99"/>
      <c r="FW437" s="99"/>
      <c r="FX437" s="99"/>
      <c r="FY437" s="99"/>
      <c r="FZ437" s="98"/>
      <c r="GA437" s="99"/>
      <c r="GB437" s="502"/>
      <c r="GC437" s="99"/>
      <c r="GD437" s="99"/>
      <c r="GE437" s="99"/>
      <c r="GF437" s="502"/>
      <c r="GG437" s="99"/>
      <c r="GH437" s="503"/>
      <c r="GI437" s="99"/>
      <c r="GJ437" s="502"/>
      <c r="GK437" s="99"/>
      <c r="GL437" s="99"/>
      <c r="GM437" s="502"/>
      <c r="GN437" s="99"/>
      <c r="GO437" s="99"/>
      <c r="GP437" s="99"/>
      <c r="GQ437" s="99"/>
      <c r="GR437" s="99"/>
      <c r="GS437" s="503"/>
      <c r="GT437" s="99"/>
      <c r="GU437" s="502"/>
      <c r="GV437" s="98"/>
      <c r="GW437" s="99"/>
      <c r="GX437" s="99"/>
      <c r="GY437" s="98"/>
      <c r="GZ437" s="99"/>
      <c r="HA437" s="99"/>
      <c r="HB437" s="99"/>
      <c r="HC437" s="99"/>
      <c r="HD437" s="99"/>
      <c r="HE437" s="99"/>
      <c r="HF437" s="99"/>
      <c r="HG437" s="99"/>
      <c r="HH437" s="502"/>
      <c r="HI437" s="99"/>
      <c r="HJ437" s="99"/>
      <c r="HK437" s="99"/>
      <c r="HL437" s="99"/>
      <c r="HM437" s="99"/>
      <c r="HN437" s="99"/>
      <c r="HO437" s="502"/>
      <c r="HP437" s="98"/>
      <c r="HQ437" s="99"/>
      <c r="HR437" s="99"/>
      <c r="HS437" s="99"/>
      <c r="HT437" s="98"/>
      <c r="HU437" s="99"/>
      <c r="HV437" s="99"/>
      <c r="HW437" s="99"/>
      <c r="HX437" s="99"/>
      <c r="HY437" s="98"/>
      <c r="HZ437" s="99"/>
      <c r="IA437" s="503"/>
      <c r="IB437" s="502"/>
      <c r="IC437" s="99"/>
      <c r="ID437" s="99"/>
      <c r="IE437" s="99"/>
      <c r="IF437" s="99"/>
      <c r="IG437" s="99"/>
      <c r="IH437" s="99"/>
      <c r="II437" s="99"/>
      <c r="IJ437" s="99"/>
      <c r="IK437" s="503"/>
      <c r="IL437" s="502"/>
      <c r="IM437" s="99"/>
      <c r="IN437" s="99"/>
      <c r="IO437" s="99"/>
      <c r="IP437" s="99"/>
      <c r="IQ437" s="99"/>
      <c r="IR437" s="99"/>
      <c r="IS437" s="503"/>
      <c r="IT437" s="99"/>
      <c r="IU437" s="99"/>
      <c r="IV437" s="502"/>
      <c r="IW437" s="99"/>
      <c r="IX437" s="99"/>
      <c r="IY437" s="98"/>
      <c r="IZ437" s="99"/>
      <c r="JA437" s="99"/>
      <c r="JB437" s="98"/>
      <c r="JC437" s="99"/>
      <c r="JD437" s="99"/>
      <c r="JE437" s="99"/>
      <c r="JF437" s="98"/>
      <c r="JG437" s="99"/>
      <c r="JH437" s="502"/>
      <c r="JI437" s="99"/>
      <c r="JJ437" s="99"/>
      <c r="JK437" s="99"/>
      <c r="JL437" s="99"/>
      <c r="JM437" s="502"/>
      <c r="JN437" s="99"/>
      <c r="JO437" s="507"/>
      <c r="JP437" s="503"/>
      <c r="JQ437" s="502"/>
    </row>
    <row r="438" spans="23:277" ht="16" hidden="1">
      <c r="W438" s="503"/>
      <c r="X438" s="502"/>
      <c r="Y438" s="99"/>
      <c r="Z438" s="502"/>
      <c r="AA438" s="99"/>
      <c r="AB438" s="502"/>
      <c r="AC438" s="99"/>
      <c r="AD438" s="504"/>
      <c r="AE438" s="99"/>
      <c r="AF438" s="99"/>
      <c r="AG438" s="99"/>
      <c r="AH438" s="99"/>
      <c r="AI438" s="505"/>
      <c r="AJ438" s="99"/>
      <c r="AK438" s="98"/>
      <c r="AL438" s="99"/>
      <c r="AM438" s="645"/>
      <c r="AN438" s="99"/>
      <c r="AO438" s="99"/>
      <c r="AP438" s="99"/>
      <c r="AQ438" s="99"/>
      <c r="AR438" s="99"/>
      <c r="AS438" s="99"/>
      <c r="AT438" s="99"/>
      <c r="AU438" s="99"/>
      <c r="AV438" s="99"/>
      <c r="AW438" s="99"/>
      <c r="AX438" s="99"/>
      <c r="AY438" s="98"/>
      <c r="AZ438" s="99"/>
      <c r="BA438" s="98"/>
      <c r="BB438" s="99"/>
      <c r="BC438" s="502"/>
      <c r="BD438" s="99"/>
      <c r="BE438" s="99"/>
      <c r="BF438" s="502"/>
      <c r="BG438" s="99"/>
      <c r="BH438" s="99"/>
      <c r="BI438" s="99"/>
      <c r="BJ438" s="99"/>
      <c r="BK438" s="634"/>
      <c r="BL438" s="99"/>
      <c r="BM438" s="99"/>
      <c r="BN438" s="502"/>
      <c r="BO438" s="99"/>
      <c r="BP438" s="99"/>
      <c r="BQ438" s="99"/>
      <c r="BR438" s="502"/>
      <c r="BS438" s="99"/>
      <c r="BT438" s="99"/>
      <c r="BU438" s="502"/>
      <c r="BV438" s="99"/>
      <c r="BW438" s="502"/>
      <c r="BX438" s="99"/>
      <c r="BY438" s="99"/>
      <c r="BZ438" s="502"/>
      <c r="CA438" s="99"/>
      <c r="CB438" s="99"/>
      <c r="CC438" s="99"/>
      <c r="CD438" s="99"/>
      <c r="CE438" s="503"/>
      <c r="CF438" s="99"/>
      <c r="CG438" s="502"/>
      <c r="CH438" s="99"/>
      <c r="CI438" s="98"/>
      <c r="CJ438" s="99"/>
      <c r="CK438" s="99"/>
      <c r="CL438" s="98"/>
      <c r="CM438" s="99"/>
      <c r="CN438" s="99"/>
      <c r="CO438" s="99"/>
      <c r="CP438" s="98"/>
      <c r="CQ438" s="99"/>
      <c r="CR438" s="99"/>
      <c r="CS438" s="99"/>
      <c r="CT438" s="99"/>
      <c r="CU438" s="99"/>
      <c r="CV438" s="99"/>
      <c r="CW438" s="99"/>
      <c r="CX438" s="98"/>
      <c r="CY438" s="99"/>
      <c r="CZ438" s="99"/>
      <c r="DA438" s="99"/>
      <c r="DB438" s="99"/>
      <c r="DC438" s="502"/>
      <c r="DD438" s="99"/>
      <c r="DE438" s="99"/>
      <c r="DF438" s="99"/>
      <c r="DG438" s="99"/>
      <c r="DH438" s="99"/>
      <c r="DI438" s="99"/>
      <c r="DJ438" s="99"/>
      <c r="DK438" s="99"/>
      <c r="DL438" s="99"/>
      <c r="DM438" s="99"/>
      <c r="DN438" s="99"/>
      <c r="DO438" s="502"/>
      <c r="DP438" s="99"/>
      <c r="DQ438" s="99"/>
      <c r="DR438" s="99"/>
      <c r="DS438" s="502"/>
      <c r="DT438" s="99"/>
      <c r="DU438" s="99"/>
      <c r="DV438" s="99"/>
      <c r="DW438" s="99"/>
      <c r="DX438" s="99"/>
      <c r="DY438" s="99"/>
      <c r="DZ438" s="99"/>
      <c r="EA438" s="506"/>
      <c r="EB438" s="99"/>
      <c r="EC438" s="502"/>
      <c r="ED438" s="98"/>
      <c r="EE438" s="99"/>
      <c r="EF438" s="99"/>
      <c r="EG438" s="99"/>
      <c r="EH438" s="99"/>
      <c r="EI438" s="98"/>
      <c r="EJ438" s="99"/>
      <c r="EK438" s="98"/>
      <c r="EL438" s="99"/>
      <c r="EM438" s="99"/>
      <c r="EN438" s="98"/>
      <c r="EO438" s="99"/>
      <c r="EP438" s="193"/>
      <c r="EQ438" s="99"/>
      <c r="ER438" s="99"/>
      <c r="ES438" s="99"/>
      <c r="ET438" s="99"/>
      <c r="EU438" s="99"/>
      <c r="EV438" s="99"/>
      <c r="EW438" s="502"/>
      <c r="EX438" s="98"/>
      <c r="EY438" s="99"/>
      <c r="EZ438" s="99"/>
      <c r="FA438" s="98"/>
      <c r="FB438" s="99"/>
      <c r="FC438" s="99"/>
      <c r="FD438" s="99"/>
      <c r="FE438" s="98"/>
      <c r="FF438" s="99"/>
      <c r="FG438" s="98"/>
      <c r="FH438" s="99"/>
      <c r="FI438" s="99"/>
      <c r="FJ438" s="98"/>
      <c r="FK438" s="99"/>
      <c r="FL438" s="99"/>
      <c r="FM438" s="99"/>
      <c r="FN438" s="506"/>
      <c r="FO438" s="99"/>
      <c r="FP438" s="502"/>
      <c r="FQ438" s="99"/>
      <c r="FR438" s="98"/>
      <c r="FS438" s="99"/>
      <c r="FT438" s="98"/>
      <c r="FU438" s="99"/>
      <c r="FV438" s="99"/>
      <c r="FW438" s="99"/>
      <c r="FX438" s="99"/>
      <c r="FY438" s="99"/>
      <c r="FZ438" s="98"/>
      <c r="GA438" s="99"/>
      <c r="GB438" s="502"/>
      <c r="GC438" s="99"/>
      <c r="GD438" s="99"/>
      <c r="GE438" s="99"/>
      <c r="GF438" s="502"/>
      <c r="GG438" s="99"/>
      <c r="GH438" s="503"/>
      <c r="GI438" s="99"/>
      <c r="GJ438" s="502"/>
      <c r="GK438" s="99"/>
      <c r="GL438" s="99"/>
      <c r="GM438" s="502"/>
      <c r="GN438" s="99"/>
      <c r="GO438" s="99"/>
      <c r="GP438" s="99"/>
      <c r="GQ438" s="99"/>
      <c r="GR438" s="99"/>
      <c r="GS438" s="503"/>
      <c r="GT438" s="99"/>
      <c r="GU438" s="502"/>
      <c r="GV438" s="98"/>
      <c r="GW438" s="99"/>
      <c r="GX438" s="99"/>
      <c r="GY438" s="98"/>
      <c r="GZ438" s="99"/>
      <c r="HA438" s="99"/>
      <c r="HB438" s="99"/>
      <c r="HC438" s="99"/>
      <c r="HD438" s="99"/>
      <c r="HE438" s="99"/>
      <c r="HF438" s="99"/>
      <c r="HG438" s="99"/>
      <c r="HH438" s="502"/>
      <c r="HI438" s="99"/>
      <c r="HJ438" s="99"/>
      <c r="HK438" s="99"/>
      <c r="HL438" s="99"/>
      <c r="HM438" s="99"/>
      <c r="HN438" s="99"/>
      <c r="HO438" s="502"/>
      <c r="HP438" s="98"/>
      <c r="HQ438" s="99"/>
      <c r="HR438" s="99"/>
      <c r="HS438" s="99"/>
      <c r="HT438" s="98"/>
      <c r="HU438" s="99"/>
      <c r="HV438" s="99"/>
      <c r="HW438" s="99"/>
      <c r="HX438" s="99"/>
      <c r="HY438" s="98"/>
      <c r="HZ438" s="99"/>
      <c r="IA438" s="503"/>
      <c r="IB438" s="502"/>
      <c r="IC438" s="99"/>
      <c r="ID438" s="99"/>
      <c r="IE438" s="99"/>
      <c r="IF438" s="99"/>
      <c r="IG438" s="99"/>
      <c r="IH438" s="99"/>
      <c r="II438" s="99"/>
      <c r="IJ438" s="99"/>
      <c r="IK438" s="503"/>
      <c r="IL438" s="502"/>
      <c r="IM438" s="99"/>
      <c r="IN438" s="99"/>
      <c r="IO438" s="99"/>
      <c r="IP438" s="99"/>
      <c r="IQ438" s="99"/>
      <c r="IR438" s="99"/>
      <c r="IS438" s="503"/>
      <c r="IT438" s="99"/>
      <c r="IU438" s="99"/>
      <c r="IV438" s="502"/>
      <c r="IW438" s="99"/>
      <c r="IX438" s="99"/>
      <c r="IY438" s="98"/>
      <c r="IZ438" s="99"/>
      <c r="JA438" s="99"/>
      <c r="JB438" s="98"/>
      <c r="JC438" s="99"/>
      <c r="JD438" s="99"/>
      <c r="JE438" s="99"/>
      <c r="JF438" s="98"/>
      <c r="JG438" s="99"/>
      <c r="JH438" s="502"/>
      <c r="JI438" s="99"/>
      <c r="JJ438" s="99"/>
      <c r="JK438" s="99"/>
      <c r="JL438" s="99"/>
      <c r="JM438" s="502"/>
      <c r="JN438" s="99"/>
      <c r="JO438" s="507"/>
      <c r="JP438" s="503"/>
      <c r="JQ438" s="502"/>
    </row>
    <row r="439" spans="23:277" ht="16" hidden="1">
      <c r="W439" s="503"/>
      <c r="X439" s="502"/>
      <c r="Y439" s="99"/>
      <c r="Z439" s="502"/>
      <c r="AA439" s="99"/>
      <c r="AB439" s="502"/>
      <c r="AC439" s="99"/>
      <c r="AD439" s="504"/>
      <c r="AE439" s="99"/>
      <c r="AF439" s="99"/>
      <c r="AG439" s="99"/>
      <c r="AH439" s="99"/>
      <c r="AI439" s="505"/>
      <c r="AJ439" s="99"/>
      <c r="AK439" s="98"/>
      <c r="AL439" s="99"/>
      <c r="AM439" s="645"/>
      <c r="AN439" s="99"/>
      <c r="AO439" s="99"/>
      <c r="AP439" s="99"/>
      <c r="AQ439" s="99"/>
      <c r="AR439" s="99"/>
      <c r="AS439" s="99"/>
      <c r="AT439" s="99"/>
      <c r="AU439" s="99"/>
      <c r="AV439" s="99"/>
      <c r="AW439" s="99"/>
      <c r="AX439" s="99"/>
      <c r="AY439" s="98"/>
      <c r="AZ439" s="99"/>
      <c r="BA439" s="98"/>
      <c r="BB439" s="99"/>
      <c r="BC439" s="502"/>
      <c r="BD439" s="99"/>
      <c r="BE439" s="99"/>
      <c r="BF439" s="502"/>
      <c r="BG439" s="99"/>
      <c r="BH439" s="99"/>
      <c r="BI439" s="99"/>
      <c r="BJ439" s="99"/>
      <c r="BK439" s="634"/>
      <c r="BL439" s="99"/>
      <c r="BM439" s="99"/>
      <c r="BN439" s="502"/>
      <c r="BO439" s="99"/>
      <c r="BP439" s="99"/>
      <c r="BQ439" s="99"/>
      <c r="BR439" s="502"/>
      <c r="BS439" s="99"/>
      <c r="BT439" s="99"/>
      <c r="BU439" s="502"/>
      <c r="BV439" s="99"/>
      <c r="BW439" s="502"/>
      <c r="BX439" s="99"/>
      <c r="BY439" s="99"/>
      <c r="BZ439" s="502"/>
      <c r="CA439" s="99"/>
      <c r="CB439" s="99"/>
      <c r="CC439" s="99"/>
      <c r="CD439" s="99"/>
      <c r="CE439" s="503"/>
      <c r="CF439" s="99"/>
      <c r="CG439" s="502"/>
      <c r="CH439" s="99"/>
      <c r="CI439" s="98"/>
      <c r="CJ439" s="99"/>
      <c r="CK439" s="99"/>
      <c r="CL439" s="98"/>
      <c r="CM439" s="99"/>
      <c r="CN439" s="99"/>
      <c r="CO439" s="99"/>
      <c r="CP439" s="98"/>
      <c r="CQ439" s="99"/>
      <c r="CR439" s="99"/>
      <c r="CS439" s="99"/>
      <c r="CT439" s="99"/>
      <c r="CU439" s="99"/>
      <c r="CV439" s="99"/>
      <c r="CW439" s="99"/>
      <c r="CX439" s="98"/>
      <c r="CY439" s="99"/>
      <c r="CZ439" s="99"/>
      <c r="DA439" s="99"/>
      <c r="DB439" s="99"/>
      <c r="DC439" s="502"/>
      <c r="DD439" s="99"/>
      <c r="DE439" s="99"/>
      <c r="DF439" s="99"/>
      <c r="DG439" s="99"/>
      <c r="DH439" s="99"/>
      <c r="DI439" s="99"/>
      <c r="DJ439" s="99"/>
      <c r="DK439" s="99"/>
      <c r="DL439" s="99"/>
      <c r="DM439" s="99"/>
      <c r="DN439" s="99"/>
      <c r="DO439" s="502"/>
      <c r="DP439" s="99"/>
      <c r="DQ439" s="99"/>
      <c r="DR439" s="99"/>
      <c r="DS439" s="502"/>
      <c r="DT439" s="99"/>
      <c r="DU439" s="99"/>
      <c r="DV439" s="99"/>
      <c r="DW439" s="99"/>
      <c r="DX439" s="99"/>
      <c r="DY439" s="99"/>
      <c r="DZ439" s="99"/>
      <c r="EA439" s="506"/>
      <c r="EB439" s="99"/>
      <c r="EC439" s="502"/>
      <c r="ED439" s="98"/>
      <c r="EE439" s="99"/>
      <c r="EF439" s="99"/>
      <c r="EG439" s="99"/>
      <c r="EH439" s="99"/>
      <c r="EI439" s="98"/>
      <c r="EJ439" s="99"/>
      <c r="EK439" s="98"/>
      <c r="EL439" s="99"/>
      <c r="EM439" s="99"/>
      <c r="EN439" s="98"/>
      <c r="EO439" s="99"/>
      <c r="EP439" s="193"/>
      <c r="EQ439" s="99"/>
      <c r="ER439" s="99"/>
      <c r="ES439" s="99"/>
      <c r="ET439" s="99"/>
      <c r="EU439" s="99"/>
      <c r="EV439" s="99"/>
      <c r="EW439" s="502"/>
      <c r="EX439" s="98"/>
      <c r="EY439" s="99"/>
      <c r="EZ439" s="99"/>
      <c r="FA439" s="98"/>
      <c r="FB439" s="99"/>
      <c r="FC439" s="99"/>
      <c r="FD439" s="99"/>
      <c r="FE439" s="98"/>
      <c r="FF439" s="99"/>
      <c r="FG439" s="98"/>
      <c r="FH439" s="99"/>
      <c r="FI439" s="99"/>
      <c r="FJ439" s="98"/>
      <c r="FK439" s="99"/>
      <c r="FL439" s="99"/>
      <c r="FM439" s="99"/>
      <c r="FN439" s="506"/>
      <c r="FO439" s="99"/>
      <c r="FP439" s="502"/>
      <c r="FQ439" s="99"/>
      <c r="FR439" s="98"/>
      <c r="FS439" s="99"/>
      <c r="FT439" s="98"/>
      <c r="FU439" s="99"/>
      <c r="FV439" s="99"/>
      <c r="FW439" s="99"/>
      <c r="FX439" s="99"/>
      <c r="FY439" s="99"/>
      <c r="FZ439" s="98"/>
      <c r="GA439" s="99"/>
      <c r="GB439" s="502"/>
      <c r="GC439" s="99"/>
      <c r="GD439" s="99"/>
      <c r="GE439" s="99"/>
      <c r="GF439" s="502"/>
      <c r="GG439" s="99"/>
      <c r="GH439" s="503"/>
      <c r="GI439" s="99"/>
      <c r="GJ439" s="502"/>
      <c r="GK439" s="99"/>
      <c r="GL439" s="99"/>
      <c r="GM439" s="502"/>
      <c r="GN439" s="99"/>
      <c r="GO439" s="99"/>
      <c r="GP439" s="99"/>
      <c r="GQ439" s="99"/>
      <c r="GR439" s="99"/>
      <c r="GS439" s="503"/>
      <c r="GT439" s="99"/>
      <c r="GU439" s="502"/>
      <c r="GV439" s="98"/>
      <c r="GW439" s="99"/>
      <c r="GX439" s="99"/>
      <c r="GY439" s="98"/>
      <c r="GZ439" s="99"/>
      <c r="HA439" s="99"/>
      <c r="HB439" s="99"/>
      <c r="HC439" s="99"/>
      <c r="HD439" s="99"/>
      <c r="HE439" s="99"/>
      <c r="HF439" s="99"/>
      <c r="HG439" s="99"/>
      <c r="HH439" s="502"/>
      <c r="HI439" s="99"/>
      <c r="HJ439" s="99"/>
      <c r="HK439" s="99"/>
      <c r="HL439" s="99"/>
      <c r="HM439" s="99"/>
      <c r="HN439" s="99"/>
      <c r="HO439" s="502"/>
      <c r="HP439" s="98"/>
      <c r="HQ439" s="99"/>
      <c r="HR439" s="99"/>
      <c r="HS439" s="99"/>
      <c r="HT439" s="98"/>
      <c r="HU439" s="99"/>
      <c r="HV439" s="99"/>
      <c r="HW439" s="99"/>
      <c r="HX439" s="99"/>
      <c r="HY439" s="98"/>
      <c r="HZ439" s="99"/>
      <c r="IA439" s="503"/>
      <c r="IB439" s="502"/>
      <c r="IC439" s="99"/>
      <c r="ID439" s="99"/>
      <c r="IE439" s="99"/>
      <c r="IF439" s="99"/>
      <c r="IG439" s="99"/>
      <c r="IH439" s="99"/>
      <c r="II439" s="99"/>
      <c r="IJ439" s="99"/>
      <c r="IK439" s="503"/>
      <c r="IL439" s="502"/>
      <c r="IM439" s="99"/>
      <c r="IN439" s="99"/>
      <c r="IO439" s="99"/>
      <c r="IP439" s="99"/>
      <c r="IQ439" s="99"/>
      <c r="IR439" s="99"/>
      <c r="IS439" s="503"/>
      <c r="IT439" s="99"/>
      <c r="IU439" s="99"/>
      <c r="IV439" s="502"/>
      <c r="IW439" s="99"/>
      <c r="IX439" s="99"/>
      <c r="IY439" s="98"/>
      <c r="IZ439" s="99"/>
      <c r="JA439" s="99"/>
      <c r="JB439" s="98"/>
      <c r="JC439" s="99"/>
      <c r="JD439" s="99"/>
      <c r="JE439" s="99"/>
      <c r="JF439" s="98"/>
      <c r="JG439" s="99"/>
      <c r="JH439" s="502"/>
      <c r="JI439" s="99"/>
      <c r="JJ439" s="99"/>
      <c r="JK439" s="99"/>
      <c r="JL439" s="99"/>
      <c r="JM439" s="502"/>
      <c r="JN439" s="99"/>
      <c r="JO439" s="507"/>
      <c r="JP439" s="503"/>
      <c r="JQ439" s="502"/>
    </row>
    <row r="440" spans="23:277" ht="16" hidden="1">
      <c r="W440" s="503"/>
      <c r="X440" s="502"/>
      <c r="Y440" s="99"/>
      <c r="Z440" s="502"/>
      <c r="AA440" s="99"/>
      <c r="AB440" s="502"/>
      <c r="AC440" s="99"/>
      <c r="AD440" s="504"/>
      <c r="AE440" s="99"/>
      <c r="AF440" s="99"/>
      <c r="AG440" s="99"/>
      <c r="AH440" s="99"/>
      <c r="AI440" s="505"/>
      <c r="AJ440" s="99"/>
      <c r="AK440" s="98"/>
      <c r="AL440" s="99"/>
      <c r="AM440" s="645"/>
      <c r="AN440" s="99"/>
      <c r="AO440" s="99"/>
      <c r="AP440" s="99"/>
      <c r="AQ440" s="99"/>
      <c r="AR440" s="99"/>
      <c r="AS440" s="99"/>
      <c r="AT440" s="99"/>
      <c r="AU440" s="99"/>
      <c r="AV440" s="99"/>
      <c r="AW440" s="99"/>
      <c r="AX440" s="99"/>
      <c r="AY440" s="98"/>
      <c r="AZ440" s="99"/>
      <c r="BA440" s="98"/>
      <c r="BB440" s="99"/>
      <c r="BC440" s="502"/>
      <c r="BD440" s="99"/>
      <c r="BE440" s="99"/>
      <c r="BF440" s="502"/>
      <c r="BG440" s="99"/>
      <c r="BH440" s="99"/>
      <c r="BI440" s="99"/>
      <c r="BJ440" s="99"/>
      <c r="BK440" s="634"/>
      <c r="BL440" s="99"/>
      <c r="BM440" s="99"/>
      <c r="BN440" s="502"/>
      <c r="BO440" s="99"/>
      <c r="BP440" s="99"/>
      <c r="BQ440" s="99"/>
      <c r="BR440" s="502"/>
      <c r="BS440" s="99"/>
      <c r="BT440" s="99"/>
      <c r="BU440" s="502"/>
      <c r="BV440" s="99"/>
      <c r="BW440" s="502"/>
      <c r="BX440" s="99"/>
      <c r="BY440" s="99"/>
      <c r="BZ440" s="502"/>
      <c r="CA440" s="99"/>
      <c r="CB440" s="99"/>
      <c r="CC440" s="99"/>
      <c r="CD440" s="99"/>
      <c r="CE440" s="503"/>
      <c r="CF440" s="99"/>
      <c r="CG440" s="502"/>
      <c r="CH440" s="99"/>
      <c r="CI440" s="98"/>
      <c r="CJ440" s="99"/>
      <c r="CK440" s="99"/>
      <c r="CL440" s="98"/>
      <c r="CM440" s="99"/>
      <c r="CN440" s="99"/>
      <c r="CO440" s="99"/>
      <c r="CP440" s="98"/>
      <c r="CQ440" s="99"/>
      <c r="CR440" s="99"/>
      <c r="CS440" s="99"/>
      <c r="CT440" s="99"/>
      <c r="CU440" s="99"/>
      <c r="CV440" s="99"/>
      <c r="CW440" s="99"/>
      <c r="CX440" s="98"/>
      <c r="CY440" s="99"/>
      <c r="CZ440" s="99"/>
      <c r="DA440" s="99"/>
      <c r="DB440" s="99"/>
      <c r="DC440" s="502"/>
      <c r="DD440" s="99"/>
      <c r="DE440" s="99"/>
      <c r="DF440" s="99"/>
      <c r="DG440" s="99"/>
      <c r="DH440" s="99"/>
      <c r="DI440" s="99"/>
      <c r="DJ440" s="99"/>
      <c r="DK440" s="99"/>
      <c r="DL440" s="99"/>
      <c r="DM440" s="99"/>
      <c r="DN440" s="99"/>
      <c r="DO440" s="502"/>
      <c r="DP440" s="99"/>
      <c r="DQ440" s="99"/>
      <c r="DR440" s="99"/>
      <c r="DS440" s="502"/>
      <c r="DT440" s="99"/>
      <c r="DU440" s="99"/>
      <c r="DV440" s="99"/>
      <c r="DW440" s="99"/>
      <c r="DX440" s="99"/>
      <c r="DY440" s="99"/>
      <c r="DZ440" s="99"/>
      <c r="EA440" s="506"/>
      <c r="EB440" s="99"/>
      <c r="EC440" s="502"/>
      <c r="ED440" s="98"/>
      <c r="EE440" s="99"/>
      <c r="EF440" s="99"/>
      <c r="EG440" s="99"/>
      <c r="EH440" s="99"/>
      <c r="EI440" s="98"/>
      <c r="EJ440" s="99"/>
      <c r="EK440" s="98"/>
      <c r="EL440" s="99"/>
      <c r="EM440" s="99"/>
      <c r="EN440" s="98"/>
      <c r="EO440" s="99"/>
      <c r="EP440" s="193"/>
      <c r="EQ440" s="99"/>
      <c r="ER440" s="99"/>
      <c r="ES440" s="99"/>
      <c r="ET440" s="99"/>
      <c r="EU440" s="99"/>
      <c r="EV440" s="99"/>
      <c r="EW440" s="502"/>
      <c r="EX440" s="98"/>
      <c r="EY440" s="99"/>
      <c r="EZ440" s="99"/>
      <c r="FA440" s="98"/>
      <c r="FB440" s="99"/>
      <c r="FC440" s="99"/>
      <c r="FD440" s="99"/>
      <c r="FE440" s="98"/>
      <c r="FF440" s="99"/>
      <c r="FG440" s="98"/>
      <c r="FH440" s="99"/>
      <c r="FI440" s="99"/>
      <c r="FJ440" s="98"/>
      <c r="FK440" s="99"/>
      <c r="FL440" s="99"/>
      <c r="FM440" s="99"/>
      <c r="FN440" s="506"/>
      <c r="FO440" s="99"/>
      <c r="FP440" s="502"/>
      <c r="FQ440" s="99"/>
      <c r="FR440" s="98"/>
      <c r="FS440" s="99"/>
      <c r="FT440" s="98"/>
      <c r="FU440" s="99"/>
      <c r="FV440" s="99"/>
      <c r="FW440" s="99"/>
      <c r="FX440" s="99"/>
      <c r="FY440" s="99"/>
      <c r="FZ440" s="98"/>
      <c r="GA440" s="99"/>
      <c r="GB440" s="502"/>
      <c r="GC440" s="99"/>
      <c r="GD440" s="99"/>
      <c r="GE440" s="99"/>
      <c r="GF440" s="502"/>
      <c r="GG440" s="99"/>
      <c r="GH440" s="503"/>
      <c r="GI440" s="99"/>
      <c r="GJ440" s="502"/>
      <c r="GK440" s="99"/>
      <c r="GL440" s="99"/>
      <c r="GM440" s="502"/>
      <c r="GN440" s="99"/>
      <c r="GO440" s="99"/>
      <c r="GP440" s="99"/>
      <c r="GQ440" s="99"/>
      <c r="GR440" s="99"/>
      <c r="GS440" s="503"/>
      <c r="GT440" s="99"/>
      <c r="GU440" s="502"/>
      <c r="GV440" s="98"/>
      <c r="GW440" s="99"/>
      <c r="GX440" s="99"/>
      <c r="GY440" s="98"/>
      <c r="GZ440" s="99"/>
      <c r="HA440" s="99"/>
      <c r="HB440" s="99"/>
      <c r="HC440" s="99"/>
      <c r="HD440" s="99"/>
      <c r="HE440" s="99"/>
      <c r="HF440" s="99"/>
      <c r="HG440" s="99"/>
      <c r="HH440" s="502"/>
      <c r="HI440" s="99"/>
      <c r="HJ440" s="99"/>
      <c r="HK440" s="99"/>
      <c r="HL440" s="99"/>
      <c r="HM440" s="99"/>
      <c r="HN440" s="99"/>
      <c r="HO440" s="502"/>
      <c r="HP440" s="98"/>
      <c r="HQ440" s="99"/>
      <c r="HR440" s="99"/>
      <c r="HS440" s="99"/>
      <c r="HT440" s="98"/>
      <c r="HU440" s="99"/>
      <c r="HV440" s="99"/>
      <c r="HW440" s="99"/>
      <c r="HX440" s="99"/>
      <c r="HY440" s="98"/>
      <c r="HZ440" s="99"/>
      <c r="IA440" s="503"/>
      <c r="IB440" s="502"/>
      <c r="IC440" s="99"/>
      <c r="ID440" s="99"/>
      <c r="IE440" s="99"/>
      <c r="IF440" s="99"/>
      <c r="IG440" s="99"/>
      <c r="IH440" s="99"/>
      <c r="II440" s="99"/>
      <c r="IJ440" s="99"/>
      <c r="IK440" s="503"/>
      <c r="IL440" s="502"/>
      <c r="IM440" s="99"/>
      <c r="IN440" s="99"/>
      <c r="IO440" s="99"/>
      <c r="IP440" s="99"/>
      <c r="IQ440" s="99"/>
      <c r="IR440" s="99"/>
      <c r="IS440" s="503"/>
      <c r="IT440" s="99"/>
      <c r="IU440" s="99"/>
      <c r="IV440" s="502"/>
      <c r="IW440" s="99"/>
      <c r="IX440" s="99"/>
      <c r="IY440" s="98"/>
      <c r="IZ440" s="99"/>
      <c r="JA440" s="99"/>
      <c r="JB440" s="98"/>
      <c r="JC440" s="99"/>
      <c r="JD440" s="99"/>
      <c r="JE440" s="99"/>
      <c r="JF440" s="98"/>
      <c r="JG440" s="99"/>
      <c r="JH440" s="502"/>
      <c r="JI440" s="99"/>
      <c r="JJ440" s="99"/>
      <c r="JK440" s="99"/>
      <c r="JL440" s="99"/>
      <c r="JM440" s="502"/>
      <c r="JN440" s="99"/>
      <c r="JO440" s="507"/>
      <c r="JP440" s="503"/>
      <c r="JQ440" s="502"/>
    </row>
    <row r="441" spans="23:277" ht="16" hidden="1">
      <c r="W441" s="503"/>
      <c r="X441" s="502"/>
      <c r="Y441" s="99"/>
      <c r="Z441" s="502"/>
      <c r="AA441" s="99"/>
      <c r="AB441" s="502"/>
      <c r="AC441" s="99"/>
      <c r="AD441" s="504"/>
      <c r="AE441" s="99"/>
      <c r="AF441" s="99"/>
      <c r="AG441" s="99"/>
      <c r="AH441" s="99"/>
      <c r="AI441" s="505"/>
      <c r="AJ441" s="99"/>
      <c r="AK441" s="98"/>
      <c r="AL441" s="99"/>
      <c r="AM441" s="645"/>
      <c r="AN441" s="99"/>
      <c r="AO441" s="99"/>
      <c r="AP441" s="99"/>
      <c r="AQ441" s="99"/>
      <c r="AR441" s="99"/>
      <c r="AS441" s="99"/>
      <c r="AT441" s="99"/>
      <c r="AU441" s="99"/>
      <c r="AV441" s="99"/>
      <c r="AW441" s="99"/>
      <c r="AX441" s="99"/>
      <c r="AY441" s="98"/>
      <c r="AZ441" s="99"/>
      <c r="BA441" s="98"/>
      <c r="BB441" s="99"/>
      <c r="BC441" s="502"/>
      <c r="BD441" s="99"/>
      <c r="BE441" s="99"/>
      <c r="BF441" s="502"/>
      <c r="BG441" s="99"/>
      <c r="BH441" s="99"/>
      <c r="BI441" s="99"/>
      <c r="BJ441" s="99"/>
      <c r="BK441" s="634"/>
      <c r="BL441" s="99"/>
      <c r="BM441" s="99"/>
      <c r="BN441" s="502"/>
      <c r="BO441" s="99"/>
      <c r="BP441" s="99"/>
      <c r="BQ441" s="99"/>
      <c r="BR441" s="502"/>
      <c r="BS441" s="99"/>
      <c r="BT441" s="99"/>
      <c r="BU441" s="502"/>
      <c r="BV441" s="99"/>
      <c r="BW441" s="502"/>
      <c r="BX441" s="99"/>
      <c r="BY441" s="99"/>
      <c r="BZ441" s="502"/>
      <c r="CA441" s="99"/>
      <c r="CB441" s="99"/>
      <c r="CC441" s="99"/>
      <c r="CD441" s="99"/>
      <c r="CE441" s="503"/>
      <c r="CF441" s="99"/>
      <c r="CG441" s="502"/>
      <c r="CH441" s="99"/>
      <c r="CI441" s="98"/>
      <c r="CJ441" s="99"/>
      <c r="CK441" s="99"/>
      <c r="CL441" s="98"/>
      <c r="CM441" s="99"/>
      <c r="CN441" s="99"/>
      <c r="CO441" s="99"/>
      <c r="CP441" s="98"/>
      <c r="CQ441" s="99"/>
      <c r="CR441" s="99"/>
      <c r="CS441" s="99"/>
      <c r="CT441" s="99"/>
      <c r="CU441" s="99"/>
      <c r="CV441" s="99"/>
      <c r="CW441" s="99"/>
      <c r="CX441" s="98"/>
      <c r="CY441" s="99"/>
      <c r="CZ441" s="99"/>
      <c r="DA441" s="99"/>
      <c r="DB441" s="99"/>
      <c r="DC441" s="502"/>
      <c r="DD441" s="99"/>
      <c r="DE441" s="99"/>
      <c r="DF441" s="99"/>
      <c r="DG441" s="99"/>
      <c r="DH441" s="99"/>
      <c r="DI441" s="99"/>
      <c r="DJ441" s="99"/>
      <c r="DK441" s="99"/>
      <c r="DL441" s="99"/>
      <c r="DM441" s="99"/>
      <c r="DN441" s="99"/>
      <c r="DO441" s="502"/>
      <c r="DP441" s="99"/>
      <c r="DQ441" s="99"/>
      <c r="DR441" s="99"/>
      <c r="DS441" s="502"/>
      <c r="DT441" s="99"/>
      <c r="DU441" s="99"/>
      <c r="DV441" s="99"/>
      <c r="DW441" s="99"/>
      <c r="DX441" s="99"/>
      <c r="DY441" s="99"/>
      <c r="DZ441" s="99"/>
      <c r="EA441" s="506"/>
      <c r="EB441" s="99"/>
      <c r="EC441" s="502"/>
      <c r="ED441" s="98"/>
      <c r="EE441" s="99"/>
      <c r="EF441" s="99"/>
      <c r="EG441" s="99"/>
      <c r="EH441" s="99"/>
      <c r="EI441" s="98"/>
      <c r="EJ441" s="99"/>
      <c r="EK441" s="98"/>
      <c r="EL441" s="99"/>
      <c r="EM441" s="99"/>
      <c r="EN441" s="98"/>
      <c r="EO441" s="99"/>
      <c r="EP441" s="193"/>
      <c r="EQ441" s="99"/>
      <c r="ER441" s="99"/>
      <c r="ES441" s="99"/>
      <c r="ET441" s="99"/>
      <c r="EU441" s="99"/>
      <c r="EV441" s="99"/>
      <c r="EW441" s="502"/>
      <c r="EX441" s="98"/>
      <c r="EY441" s="99"/>
      <c r="EZ441" s="99"/>
      <c r="FA441" s="98"/>
      <c r="FB441" s="99"/>
      <c r="FC441" s="99"/>
      <c r="FD441" s="99"/>
      <c r="FE441" s="98"/>
      <c r="FF441" s="99"/>
      <c r="FG441" s="98"/>
      <c r="FH441" s="99"/>
      <c r="FI441" s="99"/>
      <c r="FJ441" s="98"/>
      <c r="FK441" s="99"/>
      <c r="FL441" s="99"/>
      <c r="FM441" s="99"/>
      <c r="FN441" s="506"/>
      <c r="FO441" s="99"/>
      <c r="FP441" s="502"/>
      <c r="FQ441" s="99"/>
      <c r="FR441" s="98"/>
      <c r="FS441" s="99"/>
      <c r="FT441" s="98"/>
      <c r="FU441" s="99"/>
      <c r="FV441" s="99"/>
      <c r="FW441" s="99"/>
      <c r="FX441" s="99"/>
      <c r="FY441" s="99"/>
      <c r="FZ441" s="98"/>
      <c r="GA441" s="99"/>
      <c r="GB441" s="502"/>
      <c r="GC441" s="99"/>
      <c r="GD441" s="99"/>
      <c r="GE441" s="99"/>
      <c r="GF441" s="502"/>
      <c r="GG441" s="99"/>
      <c r="GH441" s="503"/>
      <c r="GI441" s="99"/>
      <c r="GJ441" s="502"/>
      <c r="GK441" s="99"/>
      <c r="GL441" s="99"/>
      <c r="GM441" s="502"/>
      <c r="GN441" s="99"/>
      <c r="GO441" s="99"/>
      <c r="GP441" s="99"/>
      <c r="GQ441" s="99"/>
      <c r="GR441" s="99"/>
      <c r="GS441" s="503"/>
      <c r="GT441" s="99"/>
      <c r="GU441" s="502"/>
      <c r="GV441" s="98"/>
      <c r="GW441" s="99"/>
      <c r="GX441" s="99"/>
      <c r="GY441" s="98"/>
      <c r="GZ441" s="99"/>
      <c r="HA441" s="99"/>
      <c r="HB441" s="99"/>
      <c r="HC441" s="99"/>
      <c r="HD441" s="99"/>
      <c r="HE441" s="99"/>
      <c r="HF441" s="99"/>
      <c r="HG441" s="99"/>
      <c r="HH441" s="502"/>
      <c r="HI441" s="99"/>
      <c r="HJ441" s="99"/>
      <c r="HK441" s="99"/>
      <c r="HL441" s="99"/>
      <c r="HM441" s="99"/>
      <c r="HN441" s="99"/>
      <c r="HO441" s="502"/>
      <c r="HP441" s="98"/>
      <c r="HQ441" s="99"/>
      <c r="HR441" s="99"/>
      <c r="HS441" s="99"/>
      <c r="HT441" s="98"/>
      <c r="HU441" s="99"/>
      <c r="HV441" s="99"/>
      <c r="HW441" s="99"/>
      <c r="HX441" s="99"/>
      <c r="HY441" s="98"/>
      <c r="HZ441" s="99"/>
      <c r="IA441" s="503"/>
      <c r="IB441" s="502"/>
      <c r="IC441" s="99"/>
      <c r="ID441" s="99"/>
      <c r="IE441" s="99"/>
      <c r="IF441" s="99"/>
      <c r="IG441" s="99"/>
      <c r="IH441" s="99"/>
      <c r="II441" s="99"/>
      <c r="IJ441" s="99"/>
      <c r="IK441" s="503"/>
      <c r="IL441" s="502"/>
      <c r="IM441" s="99"/>
      <c r="IN441" s="99"/>
      <c r="IO441" s="99"/>
      <c r="IP441" s="99"/>
      <c r="IQ441" s="99"/>
      <c r="IR441" s="99"/>
      <c r="IS441" s="503"/>
      <c r="IT441" s="99"/>
      <c r="IU441" s="99"/>
      <c r="IV441" s="502"/>
      <c r="IW441" s="99"/>
      <c r="IX441" s="99"/>
      <c r="IY441" s="98"/>
      <c r="IZ441" s="99"/>
      <c r="JA441" s="99"/>
      <c r="JB441" s="98"/>
      <c r="JC441" s="99"/>
      <c r="JD441" s="99"/>
      <c r="JE441" s="99"/>
      <c r="JF441" s="98"/>
      <c r="JG441" s="99"/>
      <c r="JH441" s="502"/>
      <c r="JI441" s="99"/>
      <c r="JJ441" s="99"/>
      <c r="JK441" s="99"/>
      <c r="JL441" s="99"/>
      <c r="JM441" s="502"/>
      <c r="JN441" s="99"/>
      <c r="JO441" s="507"/>
      <c r="JP441" s="503"/>
      <c r="JQ441" s="502"/>
    </row>
    <row r="442" spans="23:277" ht="16" hidden="1">
      <c r="W442" s="503"/>
      <c r="X442" s="502"/>
      <c r="Y442" s="99"/>
      <c r="Z442" s="502"/>
      <c r="AA442" s="99"/>
      <c r="AB442" s="502"/>
      <c r="AC442" s="99"/>
      <c r="AD442" s="504"/>
      <c r="AE442" s="99"/>
      <c r="AF442" s="99"/>
      <c r="AG442" s="99"/>
      <c r="AH442" s="99"/>
      <c r="AI442" s="505"/>
      <c r="AJ442" s="99"/>
      <c r="AK442" s="98"/>
      <c r="AL442" s="99"/>
      <c r="AM442" s="645"/>
      <c r="AN442" s="99"/>
      <c r="AO442" s="99"/>
      <c r="AP442" s="99"/>
      <c r="AQ442" s="99"/>
      <c r="AR442" s="99"/>
      <c r="AS442" s="99"/>
      <c r="AT442" s="99"/>
      <c r="AU442" s="99"/>
      <c r="AV442" s="99"/>
      <c r="AW442" s="99"/>
      <c r="AX442" s="99"/>
      <c r="AY442" s="98"/>
      <c r="AZ442" s="99"/>
      <c r="BA442" s="98"/>
      <c r="BB442" s="99"/>
      <c r="BC442" s="502"/>
      <c r="BD442" s="99"/>
      <c r="BE442" s="99"/>
      <c r="BF442" s="502"/>
      <c r="BG442" s="99"/>
      <c r="BH442" s="99"/>
      <c r="BI442" s="99"/>
      <c r="BJ442" s="99"/>
      <c r="BK442" s="634"/>
      <c r="BL442" s="99"/>
      <c r="BM442" s="99"/>
      <c r="BN442" s="502"/>
      <c r="BO442" s="99"/>
      <c r="BP442" s="99"/>
      <c r="BQ442" s="99"/>
      <c r="BR442" s="502"/>
      <c r="BS442" s="99"/>
      <c r="BT442" s="99"/>
      <c r="BU442" s="502"/>
      <c r="BV442" s="99"/>
      <c r="BW442" s="502"/>
      <c r="BX442" s="99"/>
      <c r="BY442" s="99"/>
      <c r="BZ442" s="502"/>
      <c r="CA442" s="99"/>
      <c r="CB442" s="99"/>
      <c r="CC442" s="99"/>
      <c r="CD442" s="99"/>
      <c r="CE442" s="503"/>
      <c r="CF442" s="99"/>
      <c r="CG442" s="502"/>
      <c r="CH442" s="99"/>
      <c r="CI442" s="98"/>
      <c r="CJ442" s="99"/>
      <c r="CK442" s="99"/>
      <c r="CL442" s="98"/>
      <c r="CM442" s="99"/>
      <c r="CN442" s="99"/>
      <c r="CO442" s="99"/>
      <c r="CP442" s="98"/>
      <c r="CQ442" s="99"/>
      <c r="CR442" s="99"/>
      <c r="CS442" s="99"/>
      <c r="CT442" s="99"/>
      <c r="CU442" s="99"/>
      <c r="CV442" s="99"/>
      <c r="CW442" s="99"/>
      <c r="CX442" s="98"/>
      <c r="CY442" s="99"/>
      <c r="CZ442" s="99"/>
      <c r="DA442" s="99"/>
      <c r="DB442" s="99"/>
      <c r="DC442" s="502"/>
      <c r="DD442" s="99"/>
      <c r="DE442" s="99"/>
      <c r="DF442" s="99"/>
      <c r="DG442" s="99"/>
      <c r="DH442" s="99"/>
      <c r="DI442" s="99"/>
      <c r="DJ442" s="99"/>
      <c r="DK442" s="99"/>
      <c r="DL442" s="99"/>
      <c r="DM442" s="99"/>
      <c r="DN442" s="99"/>
      <c r="DO442" s="502"/>
      <c r="DP442" s="99"/>
      <c r="DQ442" s="99"/>
      <c r="DR442" s="99"/>
      <c r="DS442" s="502"/>
      <c r="DT442" s="99"/>
      <c r="DU442" s="99"/>
      <c r="DV442" s="99"/>
      <c r="DW442" s="99"/>
      <c r="DX442" s="99"/>
      <c r="DY442" s="99"/>
      <c r="DZ442" s="99"/>
      <c r="EA442" s="506"/>
      <c r="EB442" s="99"/>
      <c r="EC442" s="502"/>
      <c r="ED442" s="98"/>
      <c r="EE442" s="99"/>
      <c r="EF442" s="99"/>
      <c r="EG442" s="99"/>
      <c r="EH442" s="99"/>
      <c r="EI442" s="98"/>
      <c r="EJ442" s="99"/>
      <c r="EK442" s="98"/>
      <c r="EL442" s="99"/>
      <c r="EM442" s="99"/>
      <c r="EN442" s="98"/>
      <c r="EO442" s="99"/>
      <c r="EP442" s="193"/>
      <c r="EQ442" s="99"/>
      <c r="ER442" s="99"/>
      <c r="ES442" s="99"/>
      <c r="ET442" s="99"/>
      <c r="EU442" s="99"/>
      <c r="EV442" s="99"/>
      <c r="EW442" s="502"/>
      <c r="EX442" s="98"/>
      <c r="EY442" s="99"/>
      <c r="EZ442" s="99"/>
      <c r="FA442" s="98"/>
      <c r="FB442" s="99"/>
      <c r="FC442" s="99"/>
      <c r="FD442" s="99"/>
      <c r="FE442" s="98"/>
      <c r="FF442" s="99"/>
      <c r="FG442" s="98"/>
      <c r="FH442" s="99"/>
      <c r="FI442" s="99"/>
      <c r="FJ442" s="98"/>
      <c r="FK442" s="99"/>
      <c r="FL442" s="99"/>
      <c r="FM442" s="99"/>
      <c r="FN442" s="506"/>
      <c r="FO442" s="99"/>
      <c r="FP442" s="502"/>
      <c r="FQ442" s="99"/>
      <c r="FR442" s="98"/>
      <c r="FS442" s="99"/>
      <c r="FT442" s="98"/>
      <c r="FU442" s="99"/>
      <c r="FV442" s="99"/>
      <c r="FW442" s="99"/>
      <c r="FX442" s="99"/>
      <c r="FY442" s="99"/>
      <c r="FZ442" s="98"/>
      <c r="GA442" s="99"/>
      <c r="GB442" s="502"/>
      <c r="GC442" s="99"/>
      <c r="GD442" s="99"/>
      <c r="GE442" s="99"/>
      <c r="GF442" s="502"/>
      <c r="GG442" s="99"/>
      <c r="GH442" s="503"/>
      <c r="GI442" s="99"/>
      <c r="GJ442" s="502"/>
      <c r="GK442" s="99"/>
      <c r="GL442" s="99"/>
      <c r="GM442" s="502"/>
      <c r="GN442" s="99"/>
      <c r="GO442" s="99"/>
      <c r="GP442" s="99"/>
      <c r="GQ442" s="99"/>
      <c r="GR442" s="99"/>
      <c r="GS442" s="503"/>
      <c r="GT442" s="99"/>
      <c r="GU442" s="502"/>
      <c r="GV442" s="98"/>
      <c r="GW442" s="99"/>
      <c r="GX442" s="99"/>
      <c r="GY442" s="98"/>
      <c r="GZ442" s="99"/>
      <c r="HA442" s="99"/>
      <c r="HB442" s="99"/>
      <c r="HC442" s="99"/>
      <c r="HD442" s="99"/>
      <c r="HE442" s="99"/>
      <c r="HF442" s="99"/>
      <c r="HG442" s="99"/>
      <c r="HH442" s="502"/>
      <c r="HI442" s="99"/>
      <c r="HJ442" s="99"/>
      <c r="HK442" s="99"/>
      <c r="HL442" s="99"/>
      <c r="HM442" s="99"/>
      <c r="HN442" s="99"/>
      <c r="HO442" s="502"/>
      <c r="HP442" s="98"/>
      <c r="HQ442" s="99"/>
      <c r="HR442" s="99"/>
      <c r="HS442" s="99"/>
      <c r="HT442" s="98"/>
      <c r="HU442" s="99"/>
      <c r="HV442" s="99"/>
      <c r="HW442" s="99"/>
      <c r="HX442" s="99"/>
      <c r="HY442" s="98"/>
      <c r="HZ442" s="99"/>
      <c r="IA442" s="503"/>
      <c r="IB442" s="502"/>
      <c r="IC442" s="99"/>
      <c r="ID442" s="99"/>
      <c r="IE442" s="99"/>
      <c r="IF442" s="99"/>
      <c r="IG442" s="99"/>
      <c r="IH442" s="99"/>
      <c r="II442" s="99"/>
      <c r="IJ442" s="99"/>
      <c r="IK442" s="503"/>
      <c r="IL442" s="502"/>
      <c r="IM442" s="99"/>
      <c r="IN442" s="99"/>
      <c r="IO442" s="99"/>
      <c r="IP442" s="99"/>
      <c r="IQ442" s="99"/>
      <c r="IR442" s="99"/>
      <c r="IS442" s="503"/>
      <c r="IT442" s="99"/>
      <c r="IU442" s="99"/>
      <c r="IV442" s="502"/>
      <c r="IW442" s="99"/>
      <c r="IX442" s="99"/>
      <c r="IY442" s="98"/>
      <c r="IZ442" s="99"/>
      <c r="JA442" s="99"/>
      <c r="JB442" s="98"/>
      <c r="JC442" s="99"/>
      <c r="JD442" s="99"/>
      <c r="JE442" s="99"/>
      <c r="JF442" s="98"/>
      <c r="JG442" s="99"/>
      <c r="JH442" s="502"/>
      <c r="JI442" s="99"/>
      <c r="JJ442" s="99"/>
      <c r="JK442" s="99"/>
      <c r="JL442" s="99"/>
      <c r="JM442" s="502"/>
      <c r="JN442" s="99"/>
      <c r="JO442" s="507"/>
      <c r="JP442" s="503"/>
      <c r="JQ442" s="502"/>
    </row>
    <row r="443" spans="23:277" ht="16" hidden="1">
      <c r="W443" s="503"/>
      <c r="X443" s="502"/>
      <c r="Y443" s="99"/>
      <c r="Z443" s="502"/>
      <c r="AA443" s="99"/>
      <c r="AB443" s="502"/>
      <c r="AC443" s="99"/>
      <c r="AD443" s="504"/>
      <c r="AE443" s="99"/>
      <c r="AF443" s="99"/>
      <c r="AG443" s="99"/>
      <c r="AH443" s="99"/>
      <c r="AI443" s="505"/>
      <c r="AJ443" s="99"/>
      <c r="AK443" s="98"/>
      <c r="AL443" s="99"/>
      <c r="AM443" s="645"/>
      <c r="AN443" s="99"/>
      <c r="AO443" s="99"/>
      <c r="AP443" s="99"/>
      <c r="AQ443" s="99"/>
      <c r="AR443" s="99"/>
      <c r="AS443" s="99"/>
      <c r="AT443" s="99"/>
      <c r="AU443" s="99"/>
      <c r="AV443" s="99"/>
      <c r="AW443" s="99"/>
      <c r="AX443" s="99"/>
      <c r="AY443" s="98"/>
      <c r="AZ443" s="99"/>
      <c r="BA443" s="98"/>
      <c r="BB443" s="99"/>
      <c r="BC443" s="502"/>
      <c r="BD443" s="99"/>
      <c r="BE443" s="99"/>
      <c r="BF443" s="502"/>
      <c r="BG443" s="99"/>
      <c r="BH443" s="99"/>
      <c r="BI443" s="99"/>
      <c r="BJ443" s="99"/>
      <c r="BK443" s="634"/>
      <c r="BL443" s="99"/>
      <c r="BM443" s="99"/>
      <c r="BN443" s="502"/>
      <c r="BO443" s="99"/>
      <c r="BP443" s="99"/>
      <c r="BQ443" s="99"/>
      <c r="BR443" s="502"/>
      <c r="BS443" s="99"/>
      <c r="BT443" s="99"/>
      <c r="BU443" s="502"/>
      <c r="BV443" s="99"/>
      <c r="BW443" s="502"/>
      <c r="BX443" s="99"/>
      <c r="BY443" s="99"/>
      <c r="BZ443" s="502"/>
      <c r="CA443" s="99"/>
      <c r="CB443" s="99"/>
      <c r="CC443" s="99"/>
      <c r="CD443" s="99"/>
      <c r="CE443" s="503"/>
      <c r="CF443" s="99"/>
      <c r="CG443" s="502"/>
      <c r="CH443" s="99"/>
      <c r="CI443" s="98"/>
      <c r="CJ443" s="99"/>
      <c r="CK443" s="99"/>
      <c r="CL443" s="98"/>
      <c r="CM443" s="99"/>
      <c r="CN443" s="99"/>
      <c r="CO443" s="99"/>
      <c r="CP443" s="98"/>
      <c r="CQ443" s="99"/>
      <c r="CR443" s="99"/>
      <c r="CS443" s="99"/>
      <c r="CT443" s="99"/>
      <c r="CU443" s="99"/>
      <c r="CV443" s="99"/>
      <c r="CW443" s="99"/>
      <c r="CX443" s="98"/>
      <c r="CY443" s="99"/>
      <c r="CZ443" s="99"/>
      <c r="DA443" s="99"/>
      <c r="DB443" s="99"/>
      <c r="DC443" s="502"/>
      <c r="DD443" s="99"/>
      <c r="DE443" s="99"/>
      <c r="DF443" s="99"/>
      <c r="DG443" s="99"/>
      <c r="DH443" s="99"/>
      <c r="DI443" s="99"/>
      <c r="DJ443" s="99"/>
      <c r="DK443" s="99"/>
      <c r="DL443" s="99"/>
      <c r="DM443" s="99"/>
      <c r="DN443" s="99"/>
      <c r="DO443" s="502"/>
      <c r="DP443" s="99"/>
      <c r="DQ443" s="99"/>
      <c r="DR443" s="99"/>
      <c r="DS443" s="502"/>
      <c r="DT443" s="99"/>
      <c r="DU443" s="99"/>
      <c r="DV443" s="99"/>
      <c r="DW443" s="99"/>
      <c r="DX443" s="99"/>
      <c r="DY443" s="99"/>
      <c r="DZ443" s="99"/>
      <c r="EA443" s="506"/>
      <c r="EB443" s="99"/>
      <c r="EC443" s="502"/>
      <c r="ED443" s="98"/>
      <c r="EE443" s="99"/>
      <c r="EF443" s="99"/>
      <c r="EG443" s="99"/>
      <c r="EH443" s="99"/>
      <c r="EI443" s="98"/>
      <c r="EJ443" s="99"/>
      <c r="EK443" s="98"/>
      <c r="EL443" s="99"/>
      <c r="EM443" s="99"/>
      <c r="EN443" s="98"/>
      <c r="EO443" s="99"/>
      <c r="EP443" s="193"/>
      <c r="EQ443" s="99"/>
      <c r="ER443" s="99"/>
      <c r="ES443" s="99"/>
      <c r="ET443" s="99"/>
      <c r="EU443" s="99"/>
      <c r="EV443" s="99"/>
      <c r="EW443" s="502"/>
      <c r="EX443" s="98"/>
      <c r="EY443" s="99"/>
      <c r="EZ443" s="99"/>
      <c r="FA443" s="98"/>
      <c r="FB443" s="99"/>
      <c r="FC443" s="99"/>
      <c r="FD443" s="99"/>
      <c r="FE443" s="98"/>
      <c r="FF443" s="99"/>
      <c r="FG443" s="98"/>
      <c r="FH443" s="99"/>
      <c r="FI443" s="99"/>
      <c r="FJ443" s="98"/>
      <c r="FK443" s="99"/>
      <c r="FL443" s="99"/>
      <c r="FM443" s="99"/>
      <c r="FN443" s="506"/>
      <c r="FO443" s="99"/>
      <c r="FP443" s="502"/>
      <c r="FQ443" s="99"/>
      <c r="FR443" s="98"/>
      <c r="FS443" s="99"/>
      <c r="FT443" s="98"/>
      <c r="FU443" s="99"/>
      <c r="FV443" s="99"/>
      <c r="FW443" s="99"/>
      <c r="FX443" s="99"/>
      <c r="FY443" s="99"/>
      <c r="FZ443" s="98"/>
      <c r="GA443" s="99"/>
      <c r="GB443" s="502"/>
      <c r="GC443" s="99"/>
      <c r="GD443" s="99"/>
      <c r="GE443" s="99"/>
      <c r="GF443" s="502"/>
      <c r="GG443" s="99"/>
      <c r="GH443" s="503"/>
      <c r="GI443" s="99"/>
      <c r="GJ443" s="502"/>
      <c r="GK443" s="99"/>
      <c r="GL443" s="99"/>
      <c r="GM443" s="502"/>
      <c r="GN443" s="99"/>
      <c r="GO443" s="99"/>
      <c r="GP443" s="99"/>
      <c r="GQ443" s="99"/>
      <c r="GR443" s="99"/>
      <c r="GS443" s="503"/>
      <c r="GT443" s="99"/>
      <c r="GU443" s="502"/>
      <c r="GV443" s="98"/>
      <c r="GW443" s="99"/>
      <c r="GX443" s="99"/>
      <c r="GY443" s="98"/>
      <c r="GZ443" s="99"/>
      <c r="HA443" s="99"/>
      <c r="HB443" s="99"/>
      <c r="HC443" s="99"/>
      <c r="HD443" s="99"/>
      <c r="HE443" s="99"/>
      <c r="HF443" s="99"/>
      <c r="HG443" s="99"/>
      <c r="HH443" s="502"/>
      <c r="HI443" s="99"/>
      <c r="HJ443" s="99"/>
      <c r="HK443" s="99"/>
      <c r="HL443" s="99"/>
      <c r="HM443" s="99"/>
      <c r="HN443" s="99"/>
      <c r="HO443" s="502"/>
      <c r="HP443" s="98"/>
      <c r="HQ443" s="99"/>
      <c r="HR443" s="99"/>
      <c r="HS443" s="99"/>
      <c r="HT443" s="98"/>
      <c r="HU443" s="99"/>
      <c r="HV443" s="99"/>
      <c r="HW443" s="99"/>
      <c r="HX443" s="99"/>
      <c r="HY443" s="98"/>
      <c r="HZ443" s="99"/>
      <c r="IA443" s="503"/>
      <c r="IB443" s="502"/>
      <c r="IC443" s="99"/>
      <c r="ID443" s="99"/>
      <c r="IE443" s="99"/>
      <c r="IF443" s="99"/>
      <c r="IG443" s="99"/>
      <c r="IH443" s="99"/>
      <c r="II443" s="99"/>
      <c r="IJ443" s="99"/>
      <c r="IK443" s="503"/>
      <c r="IL443" s="502"/>
      <c r="IM443" s="99"/>
      <c r="IN443" s="99"/>
      <c r="IO443" s="99"/>
      <c r="IP443" s="99"/>
      <c r="IQ443" s="99"/>
      <c r="IR443" s="99"/>
      <c r="IS443" s="503"/>
      <c r="IT443" s="99"/>
      <c r="IU443" s="99"/>
      <c r="IV443" s="502"/>
      <c r="IW443" s="99"/>
      <c r="IX443" s="99"/>
      <c r="IY443" s="98"/>
      <c r="IZ443" s="99"/>
      <c r="JA443" s="99"/>
      <c r="JB443" s="98"/>
      <c r="JC443" s="99"/>
      <c r="JD443" s="99"/>
      <c r="JE443" s="99"/>
      <c r="JF443" s="98"/>
      <c r="JG443" s="99"/>
      <c r="JH443" s="502"/>
      <c r="JI443" s="99"/>
      <c r="JJ443" s="99"/>
      <c r="JK443" s="99"/>
      <c r="JL443" s="99"/>
      <c r="JM443" s="502"/>
      <c r="JN443" s="99"/>
      <c r="JO443" s="507"/>
      <c r="JP443" s="503"/>
      <c r="JQ443" s="502"/>
    </row>
    <row r="444" spans="23:277" ht="16" hidden="1">
      <c r="W444" s="503"/>
      <c r="X444" s="502"/>
      <c r="Y444" s="99"/>
      <c r="Z444" s="502"/>
      <c r="AA444" s="99"/>
      <c r="AB444" s="502"/>
      <c r="AC444" s="99"/>
      <c r="AD444" s="504"/>
      <c r="AE444" s="99"/>
      <c r="AF444" s="99"/>
      <c r="AG444" s="99"/>
      <c r="AH444" s="99"/>
      <c r="AI444" s="505"/>
      <c r="AJ444" s="99"/>
      <c r="AK444" s="98"/>
      <c r="AL444" s="99"/>
      <c r="AM444" s="645"/>
      <c r="AN444" s="99"/>
      <c r="AO444" s="99"/>
      <c r="AP444" s="99"/>
      <c r="AQ444" s="99"/>
      <c r="AR444" s="99"/>
      <c r="AS444" s="99"/>
      <c r="AT444" s="99"/>
      <c r="AU444" s="99"/>
      <c r="AV444" s="99"/>
      <c r="AW444" s="99"/>
      <c r="AX444" s="99"/>
      <c r="AY444" s="98"/>
      <c r="AZ444" s="99"/>
      <c r="BA444" s="98"/>
      <c r="BB444" s="99"/>
      <c r="BC444" s="502"/>
      <c r="BD444" s="99"/>
      <c r="BE444" s="99"/>
      <c r="BF444" s="502"/>
      <c r="BG444" s="99"/>
      <c r="BH444" s="99"/>
      <c r="BI444" s="99"/>
      <c r="BJ444" s="99"/>
      <c r="BK444" s="634"/>
      <c r="BL444" s="99"/>
      <c r="BM444" s="99"/>
      <c r="BN444" s="502"/>
      <c r="BO444" s="99"/>
      <c r="BP444" s="99"/>
      <c r="BQ444" s="99"/>
      <c r="BR444" s="502"/>
      <c r="BS444" s="99"/>
      <c r="BT444" s="99"/>
      <c r="BU444" s="502"/>
      <c r="BV444" s="99"/>
      <c r="BW444" s="502"/>
      <c r="BX444" s="99"/>
      <c r="BY444" s="99"/>
      <c r="BZ444" s="502"/>
      <c r="CA444" s="99"/>
      <c r="CB444" s="99"/>
      <c r="CC444" s="99"/>
      <c r="CD444" s="99"/>
      <c r="CE444" s="503"/>
      <c r="CF444" s="99"/>
      <c r="CG444" s="502"/>
      <c r="CH444" s="99"/>
      <c r="CI444" s="98"/>
      <c r="CJ444" s="99"/>
      <c r="CK444" s="99"/>
      <c r="CL444" s="98"/>
      <c r="CM444" s="99"/>
      <c r="CN444" s="99"/>
      <c r="CO444" s="99"/>
      <c r="CP444" s="98"/>
      <c r="CQ444" s="99"/>
      <c r="CR444" s="99"/>
      <c r="CS444" s="99"/>
      <c r="CT444" s="99"/>
      <c r="CU444" s="99"/>
      <c r="CV444" s="99"/>
      <c r="CW444" s="99"/>
      <c r="CX444" s="98"/>
      <c r="CY444" s="99"/>
      <c r="CZ444" s="99"/>
      <c r="DA444" s="99"/>
      <c r="DB444" s="99"/>
      <c r="DC444" s="502"/>
      <c r="DD444" s="99"/>
      <c r="DE444" s="99"/>
      <c r="DF444" s="99"/>
      <c r="DG444" s="99"/>
      <c r="DH444" s="99"/>
      <c r="DI444" s="99"/>
      <c r="DJ444" s="99"/>
      <c r="DK444" s="99"/>
      <c r="DL444" s="99"/>
      <c r="DM444" s="99"/>
      <c r="DN444" s="99"/>
      <c r="DO444" s="502"/>
      <c r="DP444" s="99"/>
      <c r="DQ444" s="99"/>
      <c r="DR444" s="99"/>
      <c r="DS444" s="502"/>
      <c r="DT444" s="99"/>
      <c r="DU444" s="99"/>
      <c r="DV444" s="99"/>
      <c r="DW444" s="99"/>
      <c r="DX444" s="99"/>
      <c r="DY444" s="99"/>
      <c r="DZ444" s="99"/>
      <c r="EA444" s="506"/>
      <c r="EB444" s="99"/>
      <c r="EC444" s="502"/>
      <c r="ED444" s="98"/>
      <c r="EE444" s="99"/>
      <c r="EF444" s="99"/>
      <c r="EG444" s="99"/>
      <c r="EH444" s="99"/>
      <c r="EI444" s="98"/>
      <c r="EJ444" s="99"/>
      <c r="EK444" s="98"/>
      <c r="EL444" s="99"/>
      <c r="EM444" s="99"/>
      <c r="EN444" s="98"/>
      <c r="EO444" s="99"/>
      <c r="EP444" s="193"/>
      <c r="EQ444" s="99"/>
      <c r="ER444" s="99"/>
      <c r="ES444" s="99"/>
      <c r="ET444" s="99"/>
      <c r="EU444" s="99"/>
      <c r="EV444" s="99"/>
      <c r="EW444" s="502"/>
      <c r="EX444" s="98"/>
      <c r="EY444" s="99"/>
      <c r="EZ444" s="99"/>
      <c r="FA444" s="98"/>
      <c r="FB444" s="99"/>
      <c r="FC444" s="99"/>
      <c r="FD444" s="99"/>
      <c r="FE444" s="98"/>
      <c r="FF444" s="99"/>
      <c r="FG444" s="98"/>
      <c r="FH444" s="99"/>
      <c r="FI444" s="99"/>
      <c r="FJ444" s="98"/>
      <c r="FK444" s="99"/>
      <c r="FL444" s="99"/>
      <c r="FM444" s="99"/>
      <c r="FN444" s="506"/>
      <c r="FO444" s="99"/>
      <c r="FP444" s="502"/>
      <c r="FQ444" s="99"/>
      <c r="FR444" s="98"/>
      <c r="FS444" s="99"/>
      <c r="FT444" s="98"/>
      <c r="FU444" s="99"/>
      <c r="FV444" s="99"/>
      <c r="FW444" s="99"/>
      <c r="FX444" s="99"/>
      <c r="FY444" s="99"/>
      <c r="FZ444" s="98"/>
      <c r="GA444" s="99"/>
      <c r="GB444" s="502"/>
      <c r="GC444" s="99"/>
      <c r="GD444" s="99"/>
      <c r="GE444" s="99"/>
      <c r="GF444" s="502"/>
      <c r="GG444" s="99"/>
      <c r="GH444" s="503"/>
      <c r="GI444" s="99"/>
      <c r="GJ444" s="502"/>
      <c r="GK444" s="99"/>
      <c r="GL444" s="99"/>
      <c r="GM444" s="502"/>
      <c r="GN444" s="99"/>
      <c r="GO444" s="99"/>
      <c r="GP444" s="99"/>
      <c r="GQ444" s="99"/>
      <c r="GR444" s="99"/>
      <c r="GS444" s="503"/>
      <c r="GT444" s="99"/>
      <c r="GU444" s="502"/>
      <c r="GV444" s="98"/>
      <c r="GW444" s="99"/>
      <c r="GX444" s="99"/>
      <c r="GY444" s="98"/>
      <c r="GZ444" s="99"/>
      <c r="HA444" s="99"/>
      <c r="HB444" s="99"/>
      <c r="HC444" s="99"/>
      <c r="HD444" s="99"/>
      <c r="HE444" s="99"/>
      <c r="HF444" s="99"/>
      <c r="HG444" s="99"/>
      <c r="HH444" s="502"/>
      <c r="HI444" s="99"/>
      <c r="HJ444" s="99"/>
      <c r="HK444" s="99"/>
      <c r="HL444" s="99"/>
      <c r="HM444" s="99"/>
      <c r="HN444" s="99"/>
      <c r="HO444" s="502"/>
      <c r="HP444" s="98"/>
      <c r="HQ444" s="99"/>
      <c r="HR444" s="99"/>
      <c r="HS444" s="99"/>
      <c r="HT444" s="98"/>
      <c r="HU444" s="99"/>
      <c r="HV444" s="99"/>
      <c r="HW444" s="99"/>
      <c r="HX444" s="99"/>
      <c r="HY444" s="98"/>
      <c r="HZ444" s="99"/>
      <c r="IA444" s="503"/>
      <c r="IB444" s="502"/>
      <c r="IC444" s="99"/>
      <c r="ID444" s="99"/>
      <c r="IE444" s="99"/>
      <c r="IF444" s="99"/>
      <c r="IG444" s="99"/>
      <c r="IH444" s="99"/>
      <c r="II444" s="99"/>
      <c r="IJ444" s="99"/>
      <c r="IK444" s="503"/>
      <c r="IL444" s="502"/>
      <c r="IM444" s="99"/>
      <c r="IN444" s="99"/>
      <c r="IO444" s="99"/>
      <c r="IP444" s="99"/>
      <c r="IQ444" s="99"/>
      <c r="IR444" s="99"/>
      <c r="IS444" s="503"/>
      <c r="IT444" s="99"/>
      <c r="IU444" s="99"/>
      <c r="IV444" s="502"/>
      <c r="IW444" s="99"/>
      <c r="IX444" s="99"/>
      <c r="IY444" s="98"/>
      <c r="IZ444" s="99"/>
      <c r="JA444" s="99"/>
      <c r="JB444" s="98"/>
      <c r="JC444" s="99"/>
      <c r="JD444" s="99"/>
      <c r="JE444" s="99"/>
      <c r="JF444" s="98"/>
      <c r="JG444" s="99"/>
      <c r="JH444" s="502"/>
      <c r="JI444" s="99"/>
      <c r="JJ444" s="99"/>
      <c r="JK444" s="99"/>
      <c r="JL444" s="99"/>
      <c r="JM444" s="502"/>
      <c r="JN444" s="99"/>
      <c r="JO444" s="507"/>
      <c r="JP444" s="503"/>
      <c r="JQ444" s="502"/>
    </row>
    <row r="445" spans="23:277" ht="16" hidden="1">
      <c r="W445" s="503"/>
      <c r="X445" s="502"/>
      <c r="Y445" s="99"/>
      <c r="Z445" s="502"/>
      <c r="AA445" s="99"/>
      <c r="AB445" s="502"/>
      <c r="AC445" s="99"/>
      <c r="AD445" s="504"/>
      <c r="AE445" s="99"/>
      <c r="AF445" s="99"/>
      <c r="AG445" s="99"/>
      <c r="AH445" s="99"/>
      <c r="AI445" s="505"/>
      <c r="AJ445" s="99"/>
      <c r="AK445" s="98"/>
      <c r="AL445" s="99"/>
      <c r="AM445" s="645"/>
      <c r="AN445" s="99"/>
      <c r="AO445" s="99"/>
      <c r="AP445" s="99"/>
      <c r="AQ445" s="99"/>
      <c r="AR445" s="99"/>
      <c r="AS445" s="99"/>
      <c r="AT445" s="99"/>
      <c r="AU445" s="99"/>
      <c r="AV445" s="99"/>
      <c r="AW445" s="99"/>
      <c r="AX445" s="99"/>
      <c r="AY445" s="98"/>
      <c r="AZ445" s="99"/>
      <c r="BA445" s="98"/>
      <c r="BB445" s="99"/>
      <c r="BC445" s="502"/>
      <c r="BD445" s="99"/>
      <c r="BE445" s="99"/>
      <c r="BF445" s="502"/>
      <c r="BG445" s="99"/>
      <c r="BH445" s="99"/>
      <c r="BI445" s="99"/>
      <c r="BJ445" s="99"/>
      <c r="BK445" s="634"/>
      <c r="BL445" s="99"/>
      <c r="BM445" s="99"/>
      <c r="BN445" s="502"/>
      <c r="BO445" s="99"/>
      <c r="BP445" s="99"/>
      <c r="BQ445" s="99"/>
      <c r="BR445" s="502"/>
      <c r="BS445" s="99"/>
      <c r="BT445" s="99"/>
      <c r="BU445" s="502"/>
      <c r="BV445" s="99"/>
      <c r="BW445" s="502"/>
      <c r="BX445" s="99"/>
      <c r="BY445" s="99"/>
      <c r="BZ445" s="502"/>
      <c r="CA445" s="99"/>
      <c r="CB445" s="99"/>
      <c r="CC445" s="99"/>
      <c r="CD445" s="99"/>
      <c r="CE445" s="503"/>
      <c r="CF445" s="99"/>
      <c r="CG445" s="502"/>
      <c r="CH445" s="99"/>
      <c r="CI445" s="98"/>
      <c r="CJ445" s="99"/>
      <c r="CK445" s="99"/>
      <c r="CL445" s="98"/>
      <c r="CM445" s="99"/>
      <c r="CN445" s="99"/>
      <c r="CO445" s="99"/>
      <c r="CP445" s="98"/>
      <c r="CQ445" s="99"/>
      <c r="CR445" s="99"/>
      <c r="CS445" s="99"/>
      <c r="CT445" s="99"/>
      <c r="CU445" s="99"/>
      <c r="CV445" s="99"/>
      <c r="CW445" s="99"/>
      <c r="CX445" s="98"/>
      <c r="CY445" s="99"/>
      <c r="CZ445" s="99"/>
      <c r="DA445" s="99"/>
      <c r="DB445" s="99"/>
      <c r="DC445" s="502"/>
      <c r="DD445" s="99"/>
      <c r="DE445" s="99"/>
      <c r="DF445" s="99"/>
      <c r="DG445" s="99"/>
      <c r="DH445" s="99"/>
      <c r="DI445" s="99"/>
      <c r="DJ445" s="99"/>
      <c r="DK445" s="99"/>
      <c r="DL445" s="99"/>
      <c r="DM445" s="99"/>
      <c r="DN445" s="99"/>
      <c r="DO445" s="502"/>
      <c r="DP445" s="99"/>
      <c r="DQ445" s="99"/>
      <c r="DR445" s="99"/>
      <c r="DS445" s="502"/>
      <c r="DT445" s="99"/>
      <c r="DU445" s="99"/>
      <c r="DV445" s="99"/>
      <c r="DW445" s="99"/>
      <c r="DX445" s="99"/>
      <c r="DY445" s="99"/>
      <c r="DZ445" s="99"/>
      <c r="EA445" s="506"/>
      <c r="EB445" s="99"/>
      <c r="EC445" s="502"/>
      <c r="ED445" s="98"/>
      <c r="EE445" s="99"/>
      <c r="EF445" s="99"/>
      <c r="EG445" s="99"/>
      <c r="EH445" s="99"/>
      <c r="EI445" s="98"/>
      <c r="EJ445" s="99"/>
      <c r="EK445" s="98"/>
      <c r="EL445" s="99"/>
      <c r="EM445" s="99"/>
      <c r="EN445" s="98"/>
      <c r="EO445" s="99"/>
      <c r="EP445" s="193"/>
      <c r="EQ445" s="99"/>
      <c r="ER445" s="99"/>
      <c r="ES445" s="99"/>
      <c r="ET445" s="99"/>
      <c r="EU445" s="99"/>
      <c r="EV445" s="99"/>
      <c r="EW445" s="502"/>
      <c r="EX445" s="98"/>
      <c r="EY445" s="99"/>
      <c r="EZ445" s="99"/>
      <c r="FA445" s="98"/>
      <c r="FB445" s="99"/>
      <c r="FC445" s="99"/>
      <c r="FD445" s="99"/>
      <c r="FE445" s="98"/>
      <c r="FF445" s="99"/>
      <c r="FG445" s="98"/>
      <c r="FH445" s="99"/>
      <c r="FI445" s="99"/>
      <c r="FJ445" s="98"/>
      <c r="FK445" s="99"/>
      <c r="FL445" s="99"/>
      <c r="FM445" s="99"/>
      <c r="FN445" s="506"/>
      <c r="FO445" s="99"/>
      <c r="FP445" s="502"/>
      <c r="FQ445" s="99"/>
      <c r="FR445" s="98"/>
      <c r="FS445" s="99"/>
      <c r="FT445" s="98"/>
      <c r="FU445" s="99"/>
      <c r="FV445" s="99"/>
      <c r="FW445" s="99"/>
      <c r="FX445" s="99"/>
      <c r="FY445" s="99"/>
      <c r="FZ445" s="98"/>
      <c r="GA445" s="99"/>
      <c r="GB445" s="502"/>
      <c r="GC445" s="99"/>
      <c r="GD445" s="99"/>
      <c r="GE445" s="99"/>
      <c r="GF445" s="502"/>
      <c r="GG445" s="99"/>
      <c r="GH445" s="503"/>
      <c r="GI445" s="99"/>
      <c r="GJ445" s="502"/>
      <c r="GK445" s="99"/>
      <c r="GL445" s="99"/>
      <c r="GM445" s="502"/>
      <c r="GN445" s="99"/>
      <c r="GO445" s="99"/>
      <c r="GP445" s="99"/>
      <c r="GQ445" s="99"/>
      <c r="GR445" s="99"/>
      <c r="GS445" s="503"/>
      <c r="GT445" s="99"/>
      <c r="GU445" s="502"/>
      <c r="GV445" s="98"/>
      <c r="GW445" s="99"/>
      <c r="GX445" s="99"/>
      <c r="GY445" s="98"/>
      <c r="GZ445" s="99"/>
      <c r="HA445" s="99"/>
      <c r="HB445" s="99"/>
      <c r="HC445" s="99"/>
      <c r="HD445" s="99"/>
      <c r="HE445" s="99"/>
      <c r="HF445" s="99"/>
      <c r="HG445" s="99"/>
      <c r="HH445" s="502"/>
      <c r="HI445" s="99"/>
      <c r="HJ445" s="99"/>
      <c r="HK445" s="99"/>
      <c r="HL445" s="99"/>
      <c r="HM445" s="99"/>
      <c r="HN445" s="99"/>
      <c r="HO445" s="502"/>
      <c r="HP445" s="98"/>
      <c r="HQ445" s="99"/>
      <c r="HR445" s="99"/>
      <c r="HS445" s="99"/>
      <c r="HT445" s="98"/>
      <c r="HU445" s="99"/>
      <c r="HV445" s="99"/>
      <c r="HW445" s="99"/>
      <c r="HX445" s="99"/>
      <c r="HY445" s="98"/>
      <c r="HZ445" s="99"/>
      <c r="IA445" s="503"/>
      <c r="IB445" s="502"/>
      <c r="IC445" s="99"/>
      <c r="ID445" s="99"/>
      <c r="IE445" s="99"/>
      <c r="IF445" s="99"/>
      <c r="IG445" s="99"/>
      <c r="IH445" s="99"/>
      <c r="II445" s="99"/>
      <c r="IJ445" s="99"/>
      <c r="IK445" s="503"/>
      <c r="IL445" s="502"/>
      <c r="IM445" s="99"/>
      <c r="IN445" s="99"/>
      <c r="IO445" s="99"/>
      <c r="IP445" s="99"/>
      <c r="IQ445" s="99"/>
      <c r="IR445" s="99"/>
      <c r="IS445" s="503"/>
      <c r="IT445" s="99"/>
      <c r="IU445" s="99"/>
      <c r="IV445" s="502"/>
      <c r="IW445" s="99"/>
      <c r="IX445" s="99"/>
      <c r="IY445" s="98"/>
      <c r="IZ445" s="99"/>
      <c r="JA445" s="99"/>
      <c r="JB445" s="98"/>
      <c r="JC445" s="99"/>
      <c r="JD445" s="99"/>
      <c r="JE445" s="99"/>
      <c r="JF445" s="98"/>
      <c r="JG445" s="99"/>
      <c r="JH445" s="502"/>
      <c r="JI445" s="99"/>
      <c r="JJ445" s="99"/>
      <c r="JK445" s="99"/>
      <c r="JL445" s="99"/>
      <c r="JM445" s="502"/>
      <c r="JN445" s="99"/>
      <c r="JO445" s="507"/>
      <c r="JP445" s="503"/>
      <c r="JQ445" s="502"/>
    </row>
    <row r="446" spans="23:277" ht="16" hidden="1">
      <c r="W446" s="503"/>
      <c r="X446" s="502"/>
      <c r="Y446" s="99"/>
      <c r="Z446" s="502"/>
      <c r="AA446" s="99"/>
      <c r="AB446" s="502"/>
      <c r="AC446" s="99"/>
      <c r="AD446" s="504"/>
      <c r="AE446" s="99"/>
      <c r="AF446" s="99"/>
      <c r="AG446" s="99"/>
      <c r="AH446" s="99"/>
      <c r="AI446" s="505"/>
      <c r="AJ446" s="99"/>
      <c r="AK446" s="98"/>
      <c r="AL446" s="99"/>
      <c r="AM446" s="645"/>
      <c r="AN446" s="99"/>
      <c r="AO446" s="99"/>
      <c r="AP446" s="99"/>
      <c r="AQ446" s="99"/>
      <c r="AR446" s="99"/>
      <c r="AS446" s="99"/>
      <c r="AT446" s="99"/>
      <c r="AU446" s="99"/>
      <c r="AV446" s="99"/>
      <c r="AW446" s="99"/>
      <c r="AX446" s="99"/>
      <c r="AY446" s="98"/>
      <c r="AZ446" s="99"/>
      <c r="BA446" s="98"/>
      <c r="BB446" s="99"/>
      <c r="BC446" s="502"/>
      <c r="BD446" s="99"/>
      <c r="BE446" s="99"/>
      <c r="BF446" s="502"/>
      <c r="BG446" s="99"/>
      <c r="BH446" s="99"/>
      <c r="BI446" s="99"/>
      <c r="BJ446" s="99"/>
      <c r="BK446" s="634"/>
      <c r="BL446" s="99"/>
      <c r="BM446" s="99"/>
      <c r="BN446" s="502"/>
      <c r="BO446" s="99"/>
      <c r="BP446" s="99"/>
      <c r="BQ446" s="99"/>
      <c r="BR446" s="502"/>
      <c r="BS446" s="99"/>
      <c r="BT446" s="99"/>
      <c r="BU446" s="502"/>
      <c r="BV446" s="99"/>
      <c r="BW446" s="502"/>
      <c r="BX446" s="99"/>
      <c r="BY446" s="99"/>
      <c r="BZ446" s="502"/>
      <c r="CA446" s="99"/>
      <c r="CB446" s="99"/>
      <c r="CC446" s="99"/>
      <c r="CD446" s="99"/>
      <c r="CE446" s="503"/>
      <c r="CF446" s="99"/>
      <c r="CG446" s="502"/>
      <c r="CH446" s="99"/>
      <c r="CI446" s="98"/>
      <c r="CJ446" s="99"/>
      <c r="CK446" s="99"/>
      <c r="CL446" s="98"/>
      <c r="CM446" s="99"/>
      <c r="CN446" s="99"/>
      <c r="CO446" s="99"/>
      <c r="CP446" s="98"/>
      <c r="CQ446" s="99"/>
      <c r="CR446" s="99"/>
      <c r="CS446" s="99"/>
      <c r="CT446" s="99"/>
      <c r="CU446" s="99"/>
      <c r="CV446" s="99"/>
      <c r="CW446" s="99"/>
      <c r="CX446" s="98"/>
      <c r="CY446" s="99"/>
      <c r="CZ446" s="99"/>
      <c r="DA446" s="99"/>
      <c r="DB446" s="99"/>
      <c r="DC446" s="502"/>
      <c r="DD446" s="99"/>
      <c r="DE446" s="99"/>
      <c r="DF446" s="99"/>
      <c r="DG446" s="99"/>
      <c r="DH446" s="99"/>
      <c r="DI446" s="99"/>
      <c r="DJ446" s="99"/>
      <c r="DK446" s="99"/>
      <c r="DL446" s="99"/>
      <c r="DM446" s="99"/>
      <c r="DN446" s="99"/>
      <c r="DO446" s="502"/>
      <c r="DP446" s="99"/>
      <c r="DQ446" s="99"/>
      <c r="DR446" s="99"/>
      <c r="DS446" s="502"/>
      <c r="DT446" s="99"/>
      <c r="DU446" s="99"/>
      <c r="DV446" s="99"/>
      <c r="DW446" s="99"/>
      <c r="DX446" s="99"/>
      <c r="DY446" s="99"/>
      <c r="DZ446" s="99"/>
      <c r="EA446" s="506"/>
      <c r="EB446" s="99"/>
      <c r="EC446" s="502"/>
      <c r="ED446" s="98"/>
      <c r="EE446" s="99"/>
      <c r="EF446" s="99"/>
      <c r="EG446" s="99"/>
      <c r="EH446" s="99"/>
      <c r="EI446" s="98"/>
      <c r="EJ446" s="99"/>
      <c r="EK446" s="98"/>
      <c r="EL446" s="99"/>
      <c r="EM446" s="99"/>
      <c r="EN446" s="98"/>
      <c r="EO446" s="99"/>
      <c r="EP446" s="193"/>
      <c r="EQ446" s="99"/>
      <c r="ER446" s="99"/>
      <c r="ES446" s="99"/>
      <c r="ET446" s="99"/>
      <c r="EU446" s="99"/>
      <c r="EV446" s="99"/>
      <c r="EW446" s="502"/>
      <c r="EX446" s="98"/>
      <c r="EY446" s="99"/>
      <c r="EZ446" s="99"/>
      <c r="FA446" s="98"/>
      <c r="FB446" s="99"/>
      <c r="FC446" s="99"/>
      <c r="FD446" s="99"/>
      <c r="FE446" s="98"/>
      <c r="FF446" s="99"/>
      <c r="FG446" s="98"/>
      <c r="FH446" s="99"/>
      <c r="FI446" s="99"/>
      <c r="FJ446" s="98"/>
      <c r="FK446" s="99"/>
      <c r="FL446" s="99"/>
      <c r="FM446" s="99"/>
      <c r="FN446" s="506"/>
      <c r="FO446" s="99"/>
      <c r="FP446" s="502"/>
      <c r="FQ446" s="99"/>
      <c r="FR446" s="98"/>
      <c r="FS446" s="99"/>
      <c r="FT446" s="98"/>
      <c r="FU446" s="99"/>
      <c r="FV446" s="99"/>
      <c r="FW446" s="99"/>
      <c r="FX446" s="99"/>
      <c r="FY446" s="99"/>
      <c r="FZ446" s="98"/>
      <c r="GA446" s="99"/>
      <c r="GB446" s="502"/>
      <c r="GC446" s="99"/>
      <c r="GD446" s="99"/>
      <c r="GE446" s="99"/>
      <c r="GF446" s="502"/>
      <c r="GG446" s="99"/>
      <c r="GH446" s="503"/>
      <c r="GI446" s="99"/>
      <c r="GJ446" s="502"/>
      <c r="GK446" s="99"/>
      <c r="GL446" s="99"/>
      <c r="GM446" s="502"/>
      <c r="GN446" s="99"/>
      <c r="GO446" s="99"/>
      <c r="GP446" s="99"/>
      <c r="GQ446" s="99"/>
      <c r="GR446" s="99"/>
      <c r="GS446" s="503"/>
      <c r="GT446" s="99"/>
      <c r="GU446" s="502"/>
      <c r="GV446" s="98"/>
      <c r="GW446" s="99"/>
      <c r="GX446" s="99"/>
      <c r="GY446" s="98"/>
      <c r="GZ446" s="99"/>
      <c r="HA446" s="99"/>
      <c r="HB446" s="99"/>
      <c r="HC446" s="99"/>
      <c r="HD446" s="99"/>
      <c r="HE446" s="99"/>
      <c r="HF446" s="99"/>
      <c r="HG446" s="99"/>
      <c r="HH446" s="502"/>
      <c r="HI446" s="99"/>
      <c r="HJ446" s="99"/>
      <c r="HK446" s="99"/>
      <c r="HL446" s="99"/>
      <c r="HM446" s="99"/>
      <c r="HN446" s="99"/>
      <c r="HO446" s="502"/>
      <c r="HP446" s="98"/>
      <c r="HQ446" s="99"/>
      <c r="HR446" s="99"/>
      <c r="HS446" s="99"/>
      <c r="HT446" s="98"/>
      <c r="HU446" s="99"/>
      <c r="HV446" s="99"/>
      <c r="HW446" s="99"/>
      <c r="HX446" s="99"/>
      <c r="HY446" s="98"/>
      <c r="HZ446" s="99"/>
      <c r="IA446" s="503"/>
      <c r="IB446" s="502"/>
      <c r="IC446" s="99"/>
      <c r="ID446" s="99"/>
      <c r="IE446" s="99"/>
      <c r="IF446" s="99"/>
      <c r="IG446" s="99"/>
      <c r="IH446" s="99"/>
      <c r="II446" s="99"/>
      <c r="IJ446" s="99"/>
      <c r="IK446" s="503"/>
      <c r="IL446" s="502"/>
      <c r="IM446" s="99"/>
      <c r="IN446" s="99"/>
      <c r="IO446" s="99"/>
      <c r="IP446" s="99"/>
      <c r="IQ446" s="99"/>
      <c r="IR446" s="99"/>
      <c r="IS446" s="503"/>
      <c r="IT446" s="99"/>
      <c r="IU446" s="99"/>
      <c r="IV446" s="502"/>
      <c r="IW446" s="99"/>
      <c r="IX446" s="99"/>
      <c r="IY446" s="98"/>
      <c r="IZ446" s="99"/>
      <c r="JA446" s="99"/>
      <c r="JB446" s="98"/>
      <c r="JC446" s="99"/>
      <c r="JD446" s="99"/>
      <c r="JE446" s="99"/>
      <c r="JF446" s="98"/>
      <c r="JG446" s="99"/>
      <c r="JH446" s="502"/>
      <c r="JI446" s="99"/>
      <c r="JJ446" s="99"/>
      <c r="JK446" s="99"/>
      <c r="JL446" s="99"/>
      <c r="JM446" s="502"/>
      <c r="JN446" s="99"/>
      <c r="JO446" s="507"/>
      <c r="JP446" s="503"/>
      <c r="JQ446" s="502"/>
    </row>
    <row r="447" spans="23:277" ht="16" hidden="1">
      <c r="W447" s="503"/>
      <c r="X447" s="502"/>
      <c r="Y447" s="99"/>
      <c r="Z447" s="502"/>
      <c r="AA447" s="99"/>
      <c r="AB447" s="502"/>
      <c r="AC447" s="99"/>
      <c r="AD447" s="504"/>
      <c r="AE447" s="99"/>
      <c r="AF447" s="99"/>
      <c r="AG447" s="99"/>
      <c r="AH447" s="99"/>
      <c r="AI447" s="505"/>
      <c r="AJ447" s="99"/>
      <c r="AK447" s="98"/>
      <c r="AL447" s="99"/>
      <c r="AM447" s="645"/>
      <c r="AN447" s="99"/>
      <c r="AO447" s="99"/>
      <c r="AP447" s="99"/>
      <c r="AQ447" s="99"/>
      <c r="AR447" s="99"/>
      <c r="AS447" s="99"/>
      <c r="AT447" s="99"/>
      <c r="AU447" s="99"/>
      <c r="AV447" s="99"/>
      <c r="AW447" s="99"/>
      <c r="AX447" s="99"/>
      <c r="AY447" s="98"/>
      <c r="AZ447" s="99"/>
      <c r="BA447" s="98"/>
      <c r="BB447" s="99"/>
      <c r="BC447" s="502"/>
      <c r="BD447" s="99"/>
      <c r="BE447" s="99"/>
      <c r="BF447" s="502"/>
      <c r="BG447" s="99"/>
      <c r="BH447" s="99"/>
      <c r="BI447" s="99"/>
      <c r="BJ447" s="99"/>
      <c r="BK447" s="634"/>
      <c r="BL447" s="99"/>
      <c r="BM447" s="99"/>
      <c r="BN447" s="502"/>
      <c r="BO447" s="99"/>
      <c r="BP447" s="99"/>
      <c r="BQ447" s="99"/>
      <c r="BR447" s="502"/>
      <c r="BS447" s="99"/>
      <c r="BT447" s="99"/>
      <c r="BU447" s="502"/>
      <c r="BV447" s="99"/>
      <c r="BW447" s="502"/>
      <c r="BX447" s="99"/>
      <c r="BY447" s="99"/>
      <c r="BZ447" s="502"/>
      <c r="CA447" s="99"/>
      <c r="CB447" s="99"/>
      <c r="CC447" s="99"/>
      <c r="CD447" s="99"/>
      <c r="CE447" s="503"/>
      <c r="CF447" s="99"/>
      <c r="CG447" s="502"/>
      <c r="CH447" s="99"/>
      <c r="CI447" s="98"/>
      <c r="CJ447" s="99"/>
      <c r="CK447" s="99"/>
      <c r="CL447" s="98"/>
      <c r="CM447" s="99"/>
      <c r="CN447" s="99"/>
      <c r="CO447" s="99"/>
      <c r="CP447" s="98"/>
      <c r="CQ447" s="99"/>
      <c r="CR447" s="99"/>
      <c r="CS447" s="99"/>
      <c r="CT447" s="99"/>
      <c r="CU447" s="99"/>
      <c r="CV447" s="99"/>
      <c r="CW447" s="99"/>
      <c r="CX447" s="98"/>
      <c r="CY447" s="99"/>
      <c r="CZ447" s="99"/>
      <c r="DA447" s="99"/>
      <c r="DB447" s="99"/>
      <c r="DC447" s="502"/>
      <c r="DD447" s="99"/>
      <c r="DE447" s="99"/>
      <c r="DF447" s="99"/>
      <c r="DG447" s="99"/>
      <c r="DH447" s="99"/>
      <c r="DI447" s="99"/>
      <c r="DJ447" s="99"/>
      <c r="DK447" s="99"/>
      <c r="DL447" s="99"/>
      <c r="DM447" s="99"/>
      <c r="DN447" s="99"/>
      <c r="DO447" s="502"/>
      <c r="DP447" s="99"/>
      <c r="DQ447" s="99"/>
      <c r="DR447" s="99"/>
      <c r="DS447" s="502"/>
      <c r="DT447" s="99"/>
      <c r="DU447" s="99"/>
      <c r="DV447" s="99"/>
      <c r="DW447" s="99"/>
      <c r="DX447" s="99"/>
      <c r="DY447" s="99"/>
      <c r="DZ447" s="99"/>
      <c r="EA447" s="506"/>
      <c r="EB447" s="99"/>
      <c r="EC447" s="502"/>
      <c r="ED447" s="98"/>
      <c r="EE447" s="99"/>
      <c r="EF447" s="99"/>
      <c r="EG447" s="99"/>
      <c r="EH447" s="99"/>
      <c r="EI447" s="98"/>
      <c r="EJ447" s="99"/>
      <c r="EK447" s="98"/>
      <c r="EL447" s="99"/>
      <c r="EM447" s="99"/>
      <c r="EN447" s="98"/>
      <c r="EO447" s="99"/>
      <c r="EP447" s="193"/>
      <c r="EQ447" s="99"/>
      <c r="ER447" s="99"/>
      <c r="ES447" s="99"/>
      <c r="ET447" s="99"/>
      <c r="EU447" s="99"/>
      <c r="EV447" s="99"/>
      <c r="EW447" s="502"/>
      <c r="EX447" s="98"/>
      <c r="EY447" s="99"/>
      <c r="EZ447" s="99"/>
      <c r="FA447" s="98"/>
      <c r="FB447" s="99"/>
      <c r="FC447" s="99"/>
      <c r="FD447" s="99"/>
      <c r="FE447" s="98"/>
      <c r="FF447" s="99"/>
      <c r="FG447" s="98"/>
      <c r="FH447" s="99"/>
      <c r="FI447" s="99"/>
      <c r="FJ447" s="98"/>
      <c r="FK447" s="99"/>
      <c r="FL447" s="99"/>
      <c r="FM447" s="99"/>
      <c r="FN447" s="506"/>
      <c r="FO447" s="99"/>
      <c r="FP447" s="502"/>
      <c r="FQ447" s="99"/>
      <c r="FR447" s="98"/>
      <c r="FS447" s="99"/>
      <c r="FT447" s="98"/>
      <c r="FU447" s="99"/>
      <c r="FV447" s="99"/>
      <c r="FW447" s="99"/>
      <c r="FX447" s="99"/>
      <c r="FY447" s="99"/>
      <c r="FZ447" s="98"/>
      <c r="GA447" s="99"/>
      <c r="GB447" s="502"/>
      <c r="GC447" s="99"/>
      <c r="GD447" s="99"/>
      <c r="GE447" s="99"/>
      <c r="GF447" s="502"/>
      <c r="GG447" s="99"/>
      <c r="GH447" s="503"/>
      <c r="GI447" s="99"/>
      <c r="GJ447" s="502"/>
      <c r="GK447" s="99"/>
      <c r="GL447" s="99"/>
      <c r="GM447" s="502"/>
      <c r="GN447" s="99"/>
      <c r="GO447" s="99"/>
      <c r="GP447" s="99"/>
      <c r="GQ447" s="99"/>
      <c r="GR447" s="99"/>
      <c r="GS447" s="503"/>
      <c r="GT447" s="99"/>
      <c r="GU447" s="502"/>
      <c r="GV447" s="98"/>
      <c r="GW447" s="99"/>
      <c r="GX447" s="99"/>
      <c r="GY447" s="98"/>
      <c r="GZ447" s="99"/>
      <c r="HA447" s="99"/>
      <c r="HB447" s="99"/>
      <c r="HC447" s="99"/>
      <c r="HD447" s="99"/>
      <c r="HE447" s="99"/>
      <c r="HF447" s="99"/>
      <c r="HG447" s="99"/>
      <c r="HH447" s="502"/>
      <c r="HI447" s="99"/>
      <c r="HJ447" s="99"/>
      <c r="HK447" s="99"/>
      <c r="HL447" s="99"/>
      <c r="HM447" s="99"/>
      <c r="HN447" s="99"/>
      <c r="HO447" s="502"/>
      <c r="HP447" s="98"/>
      <c r="HQ447" s="99"/>
      <c r="HR447" s="99"/>
      <c r="HS447" s="99"/>
      <c r="HT447" s="98"/>
      <c r="HU447" s="99"/>
      <c r="HV447" s="99"/>
      <c r="HW447" s="99"/>
      <c r="HX447" s="99"/>
      <c r="HY447" s="98"/>
      <c r="HZ447" s="99"/>
      <c r="IA447" s="503"/>
      <c r="IB447" s="502"/>
      <c r="IC447" s="99"/>
      <c r="ID447" s="99"/>
      <c r="IE447" s="99"/>
      <c r="IF447" s="99"/>
      <c r="IG447" s="99"/>
      <c r="IH447" s="99"/>
      <c r="II447" s="99"/>
      <c r="IJ447" s="99"/>
      <c r="IK447" s="503"/>
      <c r="IL447" s="502"/>
      <c r="IM447" s="99"/>
      <c r="IN447" s="99"/>
      <c r="IO447" s="99"/>
      <c r="IP447" s="99"/>
      <c r="IQ447" s="99"/>
      <c r="IR447" s="99"/>
      <c r="IS447" s="503"/>
      <c r="IT447" s="99"/>
      <c r="IU447" s="99"/>
      <c r="IV447" s="502"/>
      <c r="IW447" s="99"/>
      <c r="IX447" s="99"/>
      <c r="IY447" s="98"/>
      <c r="IZ447" s="99"/>
      <c r="JA447" s="99"/>
      <c r="JB447" s="98"/>
      <c r="JC447" s="99"/>
      <c r="JD447" s="99"/>
      <c r="JE447" s="99"/>
      <c r="JF447" s="98"/>
      <c r="JG447" s="99"/>
      <c r="JH447" s="502"/>
      <c r="JI447" s="99"/>
      <c r="JJ447" s="99"/>
      <c r="JK447" s="99"/>
      <c r="JL447" s="99"/>
      <c r="JM447" s="502"/>
      <c r="JN447" s="99"/>
      <c r="JO447" s="507"/>
      <c r="JP447" s="503"/>
      <c r="JQ447" s="502"/>
    </row>
    <row r="448" spans="23:277" ht="16" hidden="1">
      <c r="W448" s="503"/>
      <c r="X448" s="502"/>
      <c r="Y448" s="99"/>
      <c r="Z448" s="502"/>
      <c r="AA448" s="99"/>
      <c r="AB448" s="502"/>
      <c r="AC448" s="99"/>
      <c r="AD448" s="504"/>
      <c r="AE448" s="99"/>
      <c r="AF448" s="99"/>
      <c r="AG448" s="99"/>
      <c r="AH448" s="99"/>
      <c r="AI448" s="505"/>
      <c r="AJ448" s="99"/>
      <c r="AK448" s="98"/>
      <c r="AL448" s="99"/>
      <c r="AM448" s="645"/>
      <c r="AN448" s="99"/>
      <c r="AO448" s="99"/>
      <c r="AP448" s="99"/>
      <c r="AQ448" s="99"/>
      <c r="AR448" s="99"/>
      <c r="AS448" s="99"/>
      <c r="AT448" s="99"/>
      <c r="AU448" s="99"/>
      <c r="AV448" s="99"/>
      <c r="AW448" s="99"/>
      <c r="AX448" s="99"/>
      <c r="AY448" s="98"/>
      <c r="AZ448" s="99"/>
      <c r="BA448" s="98"/>
      <c r="BB448" s="99"/>
      <c r="BC448" s="502"/>
      <c r="BD448" s="99"/>
      <c r="BE448" s="99"/>
      <c r="BF448" s="502"/>
      <c r="BG448" s="99"/>
      <c r="BH448" s="99"/>
      <c r="BI448" s="99"/>
      <c r="BJ448" s="99"/>
      <c r="BK448" s="634"/>
      <c r="BL448" s="99"/>
      <c r="BM448" s="99"/>
      <c r="BN448" s="502"/>
      <c r="BO448" s="99"/>
      <c r="BP448" s="99"/>
      <c r="BQ448" s="99"/>
      <c r="BR448" s="502"/>
      <c r="BS448" s="99"/>
      <c r="BT448" s="99"/>
      <c r="BU448" s="502"/>
      <c r="BV448" s="99"/>
      <c r="BW448" s="502"/>
      <c r="BX448" s="99"/>
      <c r="BY448" s="99"/>
      <c r="BZ448" s="502"/>
      <c r="CA448" s="99"/>
      <c r="CB448" s="99"/>
      <c r="CC448" s="99"/>
      <c r="CD448" s="99"/>
      <c r="CE448" s="503"/>
      <c r="CF448" s="99"/>
      <c r="CG448" s="502"/>
      <c r="CH448" s="99"/>
      <c r="CI448" s="98"/>
      <c r="CJ448" s="99"/>
      <c r="CK448" s="99"/>
      <c r="CL448" s="98"/>
      <c r="CM448" s="99"/>
      <c r="CN448" s="99"/>
      <c r="CO448" s="99"/>
      <c r="CP448" s="98"/>
      <c r="CQ448" s="99"/>
      <c r="CR448" s="99"/>
      <c r="CS448" s="99"/>
      <c r="CT448" s="99"/>
      <c r="CU448" s="99"/>
      <c r="CV448" s="99"/>
      <c r="CW448" s="99"/>
      <c r="CX448" s="98"/>
      <c r="CY448" s="99"/>
      <c r="CZ448" s="99"/>
      <c r="DA448" s="99"/>
      <c r="DB448" s="99"/>
      <c r="DC448" s="502"/>
      <c r="DD448" s="99"/>
      <c r="DE448" s="99"/>
      <c r="DF448" s="99"/>
      <c r="DG448" s="99"/>
      <c r="DH448" s="99"/>
      <c r="DI448" s="99"/>
      <c r="DJ448" s="99"/>
      <c r="DK448" s="99"/>
      <c r="DL448" s="99"/>
      <c r="DM448" s="99"/>
      <c r="DN448" s="99"/>
      <c r="DO448" s="502"/>
      <c r="DP448" s="99"/>
      <c r="DQ448" s="99"/>
      <c r="DR448" s="99"/>
      <c r="DS448" s="502"/>
      <c r="DT448" s="99"/>
      <c r="DU448" s="99"/>
      <c r="DV448" s="99"/>
      <c r="DW448" s="99"/>
      <c r="DX448" s="99"/>
      <c r="DY448" s="99"/>
      <c r="DZ448" s="99"/>
      <c r="EA448" s="506"/>
      <c r="EB448" s="99"/>
      <c r="EC448" s="502"/>
      <c r="ED448" s="98"/>
      <c r="EE448" s="99"/>
      <c r="EF448" s="99"/>
      <c r="EG448" s="99"/>
      <c r="EH448" s="99"/>
      <c r="EI448" s="98"/>
      <c r="EJ448" s="99"/>
      <c r="EK448" s="98"/>
      <c r="EL448" s="99"/>
      <c r="EM448" s="99"/>
      <c r="EN448" s="98"/>
      <c r="EO448" s="99"/>
      <c r="EP448" s="193"/>
      <c r="EQ448" s="99"/>
      <c r="ER448" s="99"/>
      <c r="ES448" s="99"/>
      <c r="ET448" s="99"/>
      <c r="EU448" s="99"/>
      <c r="EV448" s="99"/>
      <c r="EW448" s="502"/>
      <c r="EX448" s="98"/>
      <c r="EY448" s="99"/>
      <c r="EZ448" s="99"/>
      <c r="FA448" s="98"/>
      <c r="FB448" s="99"/>
      <c r="FC448" s="99"/>
      <c r="FD448" s="99"/>
      <c r="FE448" s="98"/>
      <c r="FF448" s="99"/>
      <c r="FG448" s="98"/>
      <c r="FH448" s="99"/>
      <c r="FI448" s="99"/>
      <c r="FJ448" s="98"/>
      <c r="FK448" s="99"/>
      <c r="FL448" s="99"/>
      <c r="FM448" s="99"/>
      <c r="FN448" s="506"/>
      <c r="FO448" s="99"/>
      <c r="FP448" s="502"/>
      <c r="FQ448" s="99"/>
      <c r="FR448" s="98"/>
      <c r="FS448" s="99"/>
      <c r="FT448" s="98"/>
      <c r="FU448" s="99"/>
      <c r="FV448" s="99"/>
      <c r="FW448" s="99"/>
      <c r="FX448" s="99"/>
      <c r="FY448" s="99"/>
      <c r="FZ448" s="98"/>
      <c r="GA448" s="99"/>
      <c r="GB448" s="502"/>
      <c r="GC448" s="99"/>
      <c r="GD448" s="99"/>
      <c r="GE448" s="99"/>
      <c r="GF448" s="502"/>
      <c r="GG448" s="99"/>
      <c r="GH448" s="503"/>
      <c r="GI448" s="99"/>
      <c r="GJ448" s="502"/>
      <c r="GK448" s="99"/>
      <c r="GL448" s="99"/>
      <c r="GM448" s="502"/>
      <c r="GN448" s="99"/>
      <c r="GO448" s="99"/>
      <c r="GP448" s="99"/>
      <c r="GQ448" s="99"/>
      <c r="GR448" s="99"/>
      <c r="GS448" s="503"/>
      <c r="GT448" s="99"/>
      <c r="GU448" s="502"/>
      <c r="GV448" s="98"/>
      <c r="GW448" s="99"/>
      <c r="GX448" s="99"/>
      <c r="GY448" s="98"/>
      <c r="GZ448" s="99"/>
      <c r="HA448" s="99"/>
      <c r="HB448" s="99"/>
      <c r="HC448" s="99"/>
      <c r="HD448" s="99"/>
      <c r="HE448" s="99"/>
      <c r="HF448" s="99"/>
      <c r="HG448" s="99"/>
      <c r="HH448" s="502"/>
      <c r="HI448" s="99"/>
      <c r="HJ448" s="99"/>
      <c r="HK448" s="99"/>
      <c r="HL448" s="99"/>
      <c r="HM448" s="99"/>
      <c r="HN448" s="99"/>
      <c r="HO448" s="502"/>
      <c r="HP448" s="98"/>
      <c r="HQ448" s="99"/>
      <c r="HR448" s="99"/>
      <c r="HS448" s="99"/>
      <c r="HT448" s="98"/>
      <c r="HU448" s="99"/>
      <c r="HV448" s="99"/>
      <c r="HW448" s="99"/>
      <c r="HX448" s="99"/>
      <c r="HY448" s="98"/>
      <c r="HZ448" s="99"/>
      <c r="IA448" s="503"/>
      <c r="IB448" s="502"/>
      <c r="IC448" s="99"/>
      <c r="ID448" s="99"/>
      <c r="IE448" s="99"/>
      <c r="IF448" s="99"/>
      <c r="IG448" s="99"/>
      <c r="IH448" s="99"/>
      <c r="II448" s="99"/>
      <c r="IJ448" s="99"/>
      <c r="IK448" s="503"/>
      <c r="IL448" s="502"/>
      <c r="IM448" s="99"/>
      <c r="IN448" s="99"/>
      <c r="IO448" s="99"/>
      <c r="IP448" s="99"/>
      <c r="IQ448" s="99"/>
      <c r="IR448" s="99"/>
      <c r="IS448" s="503"/>
      <c r="IT448" s="99"/>
      <c r="IU448" s="99"/>
      <c r="IV448" s="502"/>
      <c r="IW448" s="99"/>
      <c r="IX448" s="99"/>
      <c r="IY448" s="98"/>
      <c r="IZ448" s="99"/>
      <c r="JA448" s="99"/>
      <c r="JB448" s="98"/>
      <c r="JC448" s="99"/>
      <c r="JD448" s="99"/>
      <c r="JE448" s="99"/>
      <c r="JF448" s="98"/>
      <c r="JG448" s="99"/>
      <c r="JH448" s="502"/>
      <c r="JI448" s="99"/>
      <c r="JJ448" s="99"/>
      <c r="JK448" s="99"/>
      <c r="JL448" s="99"/>
      <c r="JM448" s="502"/>
      <c r="JN448" s="99"/>
      <c r="JO448" s="507"/>
      <c r="JP448" s="503"/>
      <c r="JQ448" s="502"/>
    </row>
    <row r="449" spans="23:277" ht="16" hidden="1">
      <c r="W449" s="503"/>
      <c r="X449" s="502"/>
      <c r="Y449" s="99"/>
      <c r="Z449" s="502"/>
      <c r="AA449" s="99"/>
      <c r="AB449" s="502"/>
      <c r="AC449" s="99"/>
      <c r="AD449" s="504"/>
      <c r="AE449" s="99"/>
      <c r="AF449" s="99"/>
      <c r="AG449" s="99"/>
      <c r="AH449" s="99"/>
      <c r="AI449" s="505"/>
      <c r="AJ449" s="99"/>
      <c r="AK449" s="98"/>
      <c r="AL449" s="99"/>
      <c r="AM449" s="645"/>
      <c r="AN449" s="99"/>
      <c r="AO449" s="99"/>
      <c r="AP449" s="99"/>
      <c r="AQ449" s="99"/>
      <c r="AR449" s="99"/>
      <c r="AS449" s="99"/>
      <c r="AT449" s="99"/>
      <c r="AU449" s="99"/>
      <c r="AV449" s="99"/>
      <c r="AW449" s="99"/>
      <c r="AX449" s="99"/>
      <c r="AY449" s="98"/>
      <c r="AZ449" s="99"/>
      <c r="BA449" s="98"/>
      <c r="BB449" s="99"/>
      <c r="BC449" s="502"/>
      <c r="BD449" s="99"/>
      <c r="BE449" s="99"/>
      <c r="BF449" s="502"/>
      <c r="BG449" s="99"/>
      <c r="BH449" s="99"/>
      <c r="BI449" s="99"/>
      <c r="BJ449" s="99"/>
      <c r="BK449" s="634"/>
      <c r="BL449" s="99"/>
      <c r="BM449" s="99"/>
      <c r="BN449" s="502"/>
      <c r="BO449" s="99"/>
      <c r="BP449" s="99"/>
      <c r="BQ449" s="99"/>
      <c r="BR449" s="502"/>
      <c r="BS449" s="99"/>
      <c r="BT449" s="99"/>
      <c r="BU449" s="502"/>
      <c r="BV449" s="99"/>
      <c r="BW449" s="502"/>
      <c r="BX449" s="99"/>
      <c r="BY449" s="99"/>
      <c r="BZ449" s="502"/>
      <c r="CA449" s="99"/>
      <c r="CB449" s="99"/>
      <c r="CC449" s="99"/>
      <c r="CD449" s="99"/>
      <c r="CE449" s="503"/>
      <c r="CF449" s="99"/>
      <c r="CG449" s="502"/>
      <c r="CH449" s="99"/>
      <c r="CI449" s="98"/>
      <c r="CJ449" s="99"/>
      <c r="CK449" s="99"/>
      <c r="CL449" s="98"/>
      <c r="CM449" s="99"/>
      <c r="CN449" s="99"/>
      <c r="CO449" s="99"/>
      <c r="CP449" s="98"/>
      <c r="CQ449" s="99"/>
      <c r="CR449" s="99"/>
      <c r="CS449" s="99"/>
      <c r="CT449" s="99"/>
      <c r="CU449" s="99"/>
      <c r="CV449" s="99"/>
      <c r="CW449" s="99"/>
      <c r="CX449" s="98"/>
      <c r="CY449" s="99"/>
      <c r="CZ449" s="99"/>
      <c r="DA449" s="99"/>
      <c r="DB449" s="99"/>
      <c r="DC449" s="502"/>
      <c r="DD449" s="99"/>
      <c r="DE449" s="99"/>
      <c r="DF449" s="99"/>
      <c r="DG449" s="99"/>
      <c r="DH449" s="99"/>
      <c r="DI449" s="99"/>
      <c r="DJ449" s="99"/>
      <c r="DK449" s="99"/>
      <c r="DL449" s="99"/>
      <c r="DM449" s="99"/>
      <c r="DN449" s="99"/>
      <c r="DO449" s="502"/>
      <c r="DP449" s="99"/>
      <c r="DQ449" s="99"/>
      <c r="DR449" s="99"/>
      <c r="DS449" s="502"/>
      <c r="DT449" s="99"/>
      <c r="DU449" s="99"/>
      <c r="DV449" s="99"/>
      <c r="DW449" s="99"/>
      <c r="DX449" s="99"/>
      <c r="DY449" s="99"/>
      <c r="DZ449" s="99"/>
      <c r="EA449" s="506"/>
      <c r="EB449" s="99"/>
      <c r="EC449" s="502"/>
      <c r="ED449" s="98"/>
      <c r="EE449" s="99"/>
      <c r="EF449" s="99"/>
      <c r="EG449" s="99"/>
      <c r="EH449" s="99"/>
      <c r="EI449" s="98"/>
      <c r="EJ449" s="99"/>
      <c r="EK449" s="98"/>
      <c r="EL449" s="99"/>
      <c r="EM449" s="99"/>
      <c r="EN449" s="98"/>
      <c r="EO449" s="99"/>
      <c r="EP449" s="193"/>
      <c r="EQ449" s="99"/>
      <c r="ER449" s="99"/>
      <c r="ES449" s="99"/>
      <c r="ET449" s="99"/>
      <c r="EU449" s="99"/>
      <c r="EV449" s="99"/>
      <c r="EW449" s="502"/>
      <c r="EX449" s="98"/>
      <c r="EY449" s="99"/>
      <c r="EZ449" s="99"/>
      <c r="FA449" s="98"/>
      <c r="FB449" s="99"/>
      <c r="FC449" s="99"/>
      <c r="FD449" s="99"/>
      <c r="FE449" s="98"/>
      <c r="FF449" s="99"/>
      <c r="FG449" s="98"/>
      <c r="FH449" s="99"/>
      <c r="FI449" s="99"/>
      <c r="FJ449" s="98"/>
      <c r="FK449" s="99"/>
      <c r="FL449" s="99"/>
      <c r="FM449" s="99"/>
      <c r="FN449" s="506"/>
      <c r="FO449" s="99"/>
      <c r="FP449" s="502"/>
      <c r="FQ449" s="99"/>
      <c r="FR449" s="98"/>
      <c r="FS449" s="99"/>
      <c r="FT449" s="98"/>
      <c r="FU449" s="99"/>
      <c r="FV449" s="99"/>
      <c r="FW449" s="99"/>
      <c r="FX449" s="99"/>
      <c r="FY449" s="99"/>
      <c r="FZ449" s="98"/>
      <c r="GA449" s="99"/>
      <c r="GB449" s="502"/>
      <c r="GC449" s="99"/>
      <c r="GD449" s="99"/>
      <c r="GE449" s="99"/>
      <c r="GF449" s="502"/>
      <c r="GG449" s="99"/>
      <c r="GH449" s="503"/>
      <c r="GI449" s="99"/>
      <c r="GJ449" s="502"/>
      <c r="GK449" s="99"/>
      <c r="GL449" s="99"/>
      <c r="GM449" s="502"/>
      <c r="GN449" s="99"/>
      <c r="GO449" s="99"/>
      <c r="GP449" s="99"/>
      <c r="GQ449" s="99"/>
      <c r="GR449" s="99"/>
      <c r="GS449" s="503"/>
      <c r="GT449" s="99"/>
      <c r="GU449" s="502"/>
      <c r="GV449" s="98"/>
      <c r="GW449" s="99"/>
      <c r="GX449" s="99"/>
      <c r="GY449" s="98"/>
      <c r="GZ449" s="99"/>
      <c r="HA449" s="99"/>
      <c r="HB449" s="99"/>
      <c r="HC449" s="99"/>
      <c r="HD449" s="99"/>
      <c r="HE449" s="99"/>
      <c r="HF449" s="99"/>
      <c r="HG449" s="99"/>
      <c r="HH449" s="502"/>
      <c r="HI449" s="99"/>
      <c r="HJ449" s="99"/>
      <c r="HK449" s="99"/>
      <c r="HL449" s="99"/>
      <c r="HM449" s="99"/>
      <c r="HN449" s="99"/>
      <c r="HO449" s="502"/>
      <c r="HP449" s="98"/>
      <c r="HQ449" s="99"/>
      <c r="HR449" s="99"/>
      <c r="HS449" s="99"/>
      <c r="HT449" s="98"/>
      <c r="HU449" s="99"/>
      <c r="HV449" s="99"/>
      <c r="HW449" s="99"/>
      <c r="HX449" s="99"/>
      <c r="HY449" s="98"/>
      <c r="HZ449" s="99"/>
      <c r="IA449" s="503"/>
      <c r="IB449" s="502"/>
      <c r="IC449" s="99"/>
      <c r="ID449" s="99"/>
      <c r="IE449" s="99"/>
      <c r="IF449" s="99"/>
      <c r="IG449" s="99"/>
      <c r="IH449" s="99"/>
      <c r="II449" s="99"/>
      <c r="IJ449" s="99"/>
      <c r="IK449" s="503"/>
      <c r="IL449" s="502"/>
      <c r="IM449" s="99"/>
      <c r="IN449" s="99"/>
      <c r="IO449" s="99"/>
      <c r="IP449" s="99"/>
      <c r="IQ449" s="99"/>
      <c r="IR449" s="99"/>
      <c r="IS449" s="503"/>
      <c r="IT449" s="99"/>
      <c r="IU449" s="99"/>
      <c r="IV449" s="502"/>
      <c r="IW449" s="99"/>
      <c r="IX449" s="99"/>
      <c r="IY449" s="98"/>
      <c r="IZ449" s="99"/>
      <c r="JA449" s="99"/>
      <c r="JB449" s="98"/>
      <c r="JC449" s="99"/>
      <c r="JD449" s="99"/>
      <c r="JE449" s="99"/>
      <c r="JF449" s="98"/>
      <c r="JG449" s="99"/>
      <c r="JH449" s="502"/>
      <c r="JI449" s="99"/>
      <c r="JJ449" s="99"/>
      <c r="JK449" s="99"/>
      <c r="JL449" s="99"/>
      <c r="JM449" s="502"/>
      <c r="JN449" s="99"/>
      <c r="JO449" s="507"/>
      <c r="JP449" s="503"/>
      <c r="JQ449" s="502"/>
    </row>
    <row r="450" spans="23:277" ht="16" hidden="1">
      <c r="W450" s="503"/>
      <c r="X450" s="502"/>
      <c r="Y450" s="99"/>
      <c r="Z450" s="502"/>
      <c r="AA450" s="99"/>
      <c r="AB450" s="502"/>
      <c r="AC450" s="99"/>
      <c r="AD450" s="504"/>
      <c r="AE450" s="99"/>
      <c r="AF450" s="99"/>
      <c r="AG450" s="99"/>
      <c r="AH450" s="99"/>
      <c r="AI450" s="505"/>
      <c r="AJ450" s="99"/>
      <c r="AK450" s="98"/>
      <c r="AL450" s="99"/>
      <c r="AM450" s="645"/>
      <c r="AN450" s="99"/>
      <c r="AO450" s="99"/>
      <c r="AP450" s="99"/>
      <c r="AQ450" s="99"/>
      <c r="AR450" s="99"/>
      <c r="AS450" s="99"/>
      <c r="AT450" s="99"/>
      <c r="AU450" s="99"/>
      <c r="AV450" s="99"/>
      <c r="AW450" s="99"/>
      <c r="AX450" s="99"/>
      <c r="AY450" s="98"/>
      <c r="AZ450" s="99"/>
      <c r="BA450" s="98"/>
      <c r="BB450" s="99"/>
      <c r="BC450" s="502"/>
      <c r="BD450" s="99"/>
      <c r="BE450" s="99"/>
      <c r="BF450" s="502"/>
      <c r="BG450" s="99"/>
      <c r="BH450" s="99"/>
      <c r="BI450" s="99"/>
      <c r="BJ450" s="99"/>
      <c r="BK450" s="634"/>
      <c r="BL450" s="99"/>
      <c r="BM450" s="99"/>
      <c r="BN450" s="502"/>
      <c r="BO450" s="99"/>
      <c r="BP450" s="99"/>
      <c r="BQ450" s="99"/>
      <c r="BR450" s="502"/>
      <c r="BS450" s="99"/>
      <c r="BT450" s="99"/>
      <c r="BU450" s="502"/>
      <c r="BV450" s="99"/>
      <c r="BW450" s="502"/>
      <c r="BX450" s="99"/>
      <c r="BY450" s="99"/>
      <c r="BZ450" s="502"/>
      <c r="CA450" s="99"/>
      <c r="CB450" s="99"/>
      <c r="CC450" s="99"/>
      <c r="CD450" s="99"/>
      <c r="CE450" s="503"/>
      <c r="CF450" s="99"/>
      <c r="CG450" s="502"/>
      <c r="CH450" s="99"/>
      <c r="CI450" s="98"/>
      <c r="CJ450" s="99"/>
      <c r="CK450" s="99"/>
      <c r="CL450" s="98"/>
      <c r="CM450" s="99"/>
      <c r="CN450" s="99"/>
      <c r="CO450" s="99"/>
      <c r="CP450" s="98"/>
      <c r="CQ450" s="99"/>
      <c r="CR450" s="99"/>
      <c r="CS450" s="99"/>
      <c r="CT450" s="99"/>
      <c r="CU450" s="99"/>
      <c r="CV450" s="99"/>
      <c r="CW450" s="99"/>
      <c r="CX450" s="98"/>
      <c r="CY450" s="99"/>
      <c r="CZ450" s="99"/>
      <c r="DA450" s="99"/>
      <c r="DB450" s="99"/>
      <c r="DC450" s="502"/>
      <c r="DD450" s="99"/>
      <c r="DE450" s="99"/>
      <c r="DF450" s="99"/>
      <c r="DG450" s="99"/>
      <c r="DH450" s="99"/>
      <c r="DI450" s="99"/>
      <c r="DJ450" s="99"/>
      <c r="DK450" s="99"/>
      <c r="DL450" s="99"/>
      <c r="DM450" s="99"/>
      <c r="DN450" s="99"/>
      <c r="DO450" s="502"/>
      <c r="DP450" s="99"/>
      <c r="DQ450" s="99"/>
      <c r="DR450" s="99"/>
      <c r="DS450" s="502"/>
      <c r="DT450" s="99"/>
      <c r="DU450" s="99"/>
      <c r="DV450" s="99"/>
      <c r="DW450" s="99"/>
      <c r="DX450" s="99"/>
      <c r="DY450" s="99"/>
      <c r="DZ450" s="99"/>
      <c r="EA450" s="506"/>
      <c r="EB450" s="99"/>
      <c r="EC450" s="502"/>
      <c r="ED450" s="98"/>
      <c r="EE450" s="99"/>
      <c r="EF450" s="99"/>
      <c r="EG450" s="99"/>
      <c r="EH450" s="99"/>
      <c r="EI450" s="98"/>
      <c r="EJ450" s="99"/>
      <c r="EK450" s="98"/>
      <c r="EL450" s="99"/>
      <c r="EM450" s="99"/>
      <c r="EN450" s="98"/>
      <c r="EO450" s="99"/>
      <c r="EP450" s="193"/>
      <c r="EQ450" s="99"/>
      <c r="ER450" s="99"/>
      <c r="ES450" s="99"/>
      <c r="ET450" s="99"/>
      <c r="EU450" s="99"/>
      <c r="EV450" s="99"/>
      <c r="EW450" s="502"/>
      <c r="EX450" s="98"/>
      <c r="EY450" s="99"/>
      <c r="EZ450" s="99"/>
      <c r="FA450" s="98"/>
      <c r="FB450" s="99"/>
      <c r="FC450" s="99"/>
      <c r="FD450" s="99"/>
      <c r="FE450" s="98"/>
      <c r="FF450" s="99"/>
      <c r="FG450" s="98"/>
      <c r="FH450" s="99"/>
      <c r="FI450" s="99"/>
      <c r="FJ450" s="98"/>
      <c r="FK450" s="99"/>
      <c r="FL450" s="99"/>
      <c r="FM450" s="99"/>
      <c r="FN450" s="506"/>
      <c r="FO450" s="99"/>
      <c r="FP450" s="502"/>
      <c r="FQ450" s="99"/>
      <c r="FR450" s="98"/>
      <c r="FS450" s="99"/>
      <c r="FT450" s="98"/>
      <c r="FU450" s="99"/>
      <c r="FV450" s="99"/>
      <c r="FW450" s="99"/>
      <c r="FX450" s="99"/>
      <c r="FY450" s="99"/>
      <c r="FZ450" s="98"/>
      <c r="GA450" s="99"/>
      <c r="GB450" s="502"/>
      <c r="GC450" s="99"/>
      <c r="GD450" s="99"/>
      <c r="GE450" s="99"/>
      <c r="GF450" s="502"/>
      <c r="GG450" s="99"/>
      <c r="GH450" s="503"/>
      <c r="GI450" s="99"/>
      <c r="GJ450" s="502"/>
      <c r="GK450" s="99"/>
      <c r="GL450" s="99"/>
      <c r="GM450" s="502"/>
      <c r="GN450" s="99"/>
      <c r="GO450" s="99"/>
      <c r="GP450" s="99"/>
      <c r="GQ450" s="99"/>
      <c r="GR450" s="99"/>
      <c r="GS450" s="503"/>
      <c r="GT450" s="99"/>
      <c r="GU450" s="502"/>
      <c r="GV450" s="98"/>
      <c r="GW450" s="99"/>
      <c r="GX450" s="99"/>
      <c r="GY450" s="98"/>
      <c r="GZ450" s="99"/>
      <c r="HA450" s="99"/>
      <c r="HB450" s="99"/>
      <c r="HC450" s="99"/>
      <c r="HD450" s="99"/>
      <c r="HE450" s="99"/>
      <c r="HF450" s="99"/>
      <c r="HG450" s="99"/>
      <c r="HH450" s="502"/>
      <c r="HI450" s="99"/>
      <c r="HJ450" s="99"/>
      <c r="HK450" s="99"/>
      <c r="HL450" s="99"/>
      <c r="HM450" s="99"/>
      <c r="HN450" s="99"/>
      <c r="HO450" s="502"/>
      <c r="HP450" s="98"/>
      <c r="HQ450" s="99"/>
      <c r="HR450" s="99"/>
      <c r="HS450" s="99"/>
      <c r="HT450" s="98"/>
      <c r="HU450" s="99"/>
      <c r="HV450" s="99"/>
      <c r="HW450" s="99"/>
      <c r="HX450" s="99"/>
      <c r="HY450" s="98"/>
      <c r="HZ450" s="99"/>
      <c r="IA450" s="503"/>
      <c r="IB450" s="502"/>
      <c r="IC450" s="99"/>
      <c r="ID450" s="99"/>
      <c r="IE450" s="99"/>
      <c r="IF450" s="99"/>
      <c r="IG450" s="99"/>
      <c r="IH450" s="99"/>
      <c r="II450" s="99"/>
      <c r="IJ450" s="99"/>
      <c r="IK450" s="503"/>
      <c r="IL450" s="502"/>
      <c r="IM450" s="99"/>
      <c r="IN450" s="99"/>
      <c r="IO450" s="99"/>
      <c r="IP450" s="99"/>
      <c r="IQ450" s="99"/>
      <c r="IR450" s="99"/>
      <c r="IS450" s="503"/>
      <c r="IT450" s="99"/>
      <c r="IU450" s="99"/>
      <c r="IV450" s="502"/>
      <c r="IW450" s="99"/>
      <c r="IX450" s="99"/>
      <c r="IY450" s="98"/>
      <c r="IZ450" s="99"/>
      <c r="JA450" s="99"/>
      <c r="JB450" s="98"/>
      <c r="JC450" s="99"/>
      <c r="JD450" s="99"/>
      <c r="JE450" s="99"/>
      <c r="JF450" s="98"/>
      <c r="JG450" s="99"/>
      <c r="JH450" s="502"/>
      <c r="JI450" s="99"/>
      <c r="JJ450" s="99"/>
      <c r="JK450" s="99"/>
      <c r="JL450" s="99"/>
      <c r="JM450" s="502"/>
      <c r="JN450" s="99"/>
      <c r="JO450" s="507"/>
      <c r="JP450" s="503"/>
      <c r="JQ450" s="502"/>
    </row>
    <row r="451" spans="23:277" ht="16" hidden="1">
      <c r="W451" s="503"/>
      <c r="X451" s="502"/>
      <c r="Y451" s="99"/>
      <c r="Z451" s="502"/>
      <c r="AA451" s="99"/>
      <c r="AB451" s="502"/>
      <c r="AC451" s="99"/>
      <c r="AD451" s="504"/>
      <c r="AE451" s="99"/>
      <c r="AF451" s="99"/>
      <c r="AG451" s="99"/>
      <c r="AH451" s="99"/>
      <c r="AI451" s="505"/>
      <c r="AJ451" s="99"/>
      <c r="AK451" s="98"/>
      <c r="AL451" s="99"/>
      <c r="AM451" s="645"/>
      <c r="AN451" s="99"/>
      <c r="AO451" s="99"/>
      <c r="AP451" s="99"/>
      <c r="AQ451" s="99"/>
      <c r="AR451" s="99"/>
      <c r="AS451" s="99"/>
      <c r="AT451" s="99"/>
      <c r="AU451" s="99"/>
      <c r="AV451" s="99"/>
      <c r="AW451" s="99"/>
      <c r="AX451" s="99"/>
      <c r="AY451" s="98"/>
      <c r="AZ451" s="99"/>
      <c r="BA451" s="98"/>
      <c r="BB451" s="99"/>
      <c r="BC451" s="502"/>
      <c r="BD451" s="99"/>
      <c r="BE451" s="99"/>
      <c r="BF451" s="502"/>
      <c r="BG451" s="99"/>
      <c r="BH451" s="99"/>
      <c r="BI451" s="99"/>
      <c r="BJ451" s="99"/>
      <c r="BK451" s="634"/>
      <c r="BL451" s="99"/>
      <c r="BM451" s="99"/>
      <c r="BN451" s="502"/>
      <c r="BO451" s="99"/>
      <c r="BP451" s="99"/>
      <c r="BQ451" s="99"/>
      <c r="BR451" s="502"/>
      <c r="BS451" s="99"/>
      <c r="BT451" s="99"/>
      <c r="BU451" s="502"/>
      <c r="BV451" s="99"/>
      <c r="BW451" s="502"/>
      <c r="BX451" s="99"/>
      <c r="BY451" s="99"/>
      <c r="BZ451" s="502"/>
      <c r="CA451" s="99"/>
      <c r="CB451" s="99"/>
      <c r="CC451" s="99"/>
      <c r="CD451" s="99"/>
      <c r="CE451" s="503"/>
      <c r="CF451" s="99"/>
      <c r="CG451" s="502"/>
      <c r="CH451" s="99"/>
      <c r="CI451" s="98"/>
      <c r="CJ451" s="99"/>
      <c r="CK451" s="99"/>
      <c r="CL451" s="98"/>
      <c r="CM451" s="99"/>
      <c r="CN451" s="99"/>
      <c r="CO451" s="99"/>
      <c r="CP451" s="98"/>
      <c r="CQ451" s="99"/>
      <c r="CR451" s="99"/>
      <c r="CS451" s="99"/>
      <c r="CT451" s="99"/>
      <c r="CU451" s="99"/>
      <c r="CV451" s="99"/>
      <c r="CW451" s="99"/>
      <c r="CX451" s="98"/>
      <c r="CY451" s="99"/>
      <c r="CZ451" s="99"/>
      <c r="DA451" s="99"/>
      <c r="DB451" s="99"/>
      <c r="DC451" s="502"/>
      <c r="DD451" s="99"/>
      <c r="DE451" s="99"/>
      <c r="DF451" s="99"/>
      <c r="DG451" s="99"/>
      <c r="DH451" s="99"/>
      <c r="DI451" s="99"/>
      <c r="DJ451" s="99"/>
      <c r="DK451" s="99"/>
      <c r="DL451" s="99"/>
      <c r="DM451" s="99"/>
      <c r="DN451" s="99"/>
      <c r="DO451" s="502"/>
      <c r="DP451" s="99"/>
      <c r="DQ451" s="99"/>
      <c r="DR451" s="99"/>
      <c r="DS451" s="502"/>
      <c r="DT451" s="99"/>
      <c r="DU451" s="99"/>
      <c r="DV451" s="99"/>
      <c r="DW451" s="99"/>
      <c r="DX451" s="99"/>
      <c r="DY451" s="99"/>
      <c r="DZ451" s="99"/>
      <c r="EA451" s="506"/>
      <c r="EB451" s="99"/>
      <c r="EC451" s="502"/>
      <c r="ED451" s="98"/>
      <c r="EE451" s="99"/>
      <c r="EF451" s="99"/>
      <c r="EG451" s="99"/>
      <c r="EH451" s="99"/>
      <c r="EI451" s="98"/>
      <c r="EJ451" s="99"/>
      <c r="EK451" s="98"/>
      <c r="EL451" s="99"/>
      <c r="EM451" s="99"/>
      <c r="EN451" s="98"/>
      <c r="EO451" s="99"/>
      <c r="EP451" s="193"/>
      <c r="EQ451" s="99"/>
      <c r="ER451" s="99"/>
      <c r="ES451" s="99"/>
      <c r="ET451" s="99"/>
      <c r="EU451" s="99"/>
      <c r="EV451" s="99"/>
      <c r="EW451" s="502"/>
      <c r="EX451" s="98"/>
      <c r="EY451" s="99"/>
      <c r="EZ451" s="99"/>
      <c r="FA451" s="98"/>
      <c r="FB451" s="99"/>
      <c r="FC451" s="99"/>
      <c r="FD451" s="99"/>
      <c r="FE451" s="98"/>
      <c r="FF451" s="99"/>
      <c r="FG451" s="98"/>
      <c r="FH451" s="99"/>
      <c r="FI451" s="99"/>
      <c r="FJ451" s="98"/>
      <c r="FK451" s="99"/>
      <c r="FL451" s="99"/>
      <c r="FM451" s="99"/>
      <c r="FN451" s="506"/>
      <c r="FO451" s="99"/>
      <c r="FP451" s="502"/>
      <c r="FQ451" s="99"/>
      <c r="FR451" s="98"/>
      <c r="FS451" s="99"/>
      <c r="FT451" s="98"/>
      <c r="FU451" s="99"/>
      <c r="FV451" s="99"/>
      <c r="FW451" s="99"/>
      <c r="FX451" s="99"/>
      <c r="FY451" s="99"/>
      <c r="FZ451" s="98"/>
      <c r="GA451" s="99"/>
      <c r="GB451" s="502"/>
      <c r="GC451" s="99"/>
      <c r="GD451" s="99"/>
      <c r="GE451" s="99"/>
      <c r="GF451" s="502"/>
      <c r="GG451" s="99"/>
      <c r="GH451" s="503"/>
      <c r="GI451" s="99"/>
      <c r="GJ451" s="502"/>
      <c r="GK451" s="99"/>
      <c r="GL451" s="99"/>
      <c r="GM451" s="502"/>
      <c r="GN451" s="99"/>
      <c r="GO451" s="99"/>
      <c r="GP451" s="99"/>
      <c r="GQ451" s="99"/>
      <c r="GR451" s="99"/>
      <c r="GS451" s="503"/>
      <c r="GT451" s="99"/>
      <c r="GU451" s="502"/>
      <c r="GV451" s="98"/>
      <c r="GW451" s="99"/>
      <c r="GX451" s="99"/>
      <c r="GY451" s="98"/>
      <c r="GZ451" s="99"/>
      <c r="HA451" s="99"/>
      <c r="HB451" s="99"/>
      <c r="HC451" s="99"/>
      <c r="HD451" s="99"/>
      <c r="HE451" s="99"/>
      <c r="HF451" s="99"/>
      <c r="HG451" s="99"/>
      <c r="HH451" s="502"/>
      <c r="HI451" s="99"/>
      <c r="HJ451" s="99"/>
      <c r="HK451" s="99"/>
      <c r="HL451" s="99"/>
      <c r="HM451" s="99"/>
      <c r="HN451" s="99"/>
      <c r="HO451" s="502"/>
      <c r="HP451" s="98"/>
      <c r="HQ451" s="99"/>
      <c r="HR451" s="99"/>
      <c r="HS451" s="99"/>
      <c r="HT451" s="98"/>
      <c r="HU451" s="99"/>
      <c r="HV451" s="99"/>
      <c r="HW451" s="99"/>
      <c r="HX451" s="99"/>
      <c r="HY451" s="98"/>
      <c r="HZ451" s="99"/>
      <c r="IA451" s="503"/>
      <c r="IB451" s="502"/>
      <c r="IC451" s="99"/>
      <c r="ID451" s="99"/>
      <c r="IE451" s="99"/>
      <c r="IF451" s="99"/>
      <c r="IG451" s="99"/>
      <c r="IH451" s="99"/>
      <c r="II451" s="99"/>
      <c r="IJ451" s="99"/>
      <c r="IK451" s="503"/>
      <c r="IL451" s="502"/>
      <c r="IM451" s="99"/>
      <c r="IN451" s="99"/>
      <c r="IO451" s="99"/>
      <c r="IP451" s="99"/>
      <c r="IQ451" s="99"/>
      <c r="IR451" s="99"/>
      <c r="IS451" s="503"/>
      <c r="IT451" s="99"/>
      <c r="IU451" s="99"/>
      <c r="IV451" s="502"/>
      <c r="IW451" s="99"/>
      <c r="IX451" s="99"/>
      <c r="IY451" s="98"/>
      <c r="IZ451" s="99"/>
      <c r="JA451" s="99"/>
      <c r="JB451" s="98"/>
      <c r="JC451" s="99"/>
      <c r="JD451" s="99"/>
      <c r="JE451" s="99"/>
      <c r="JF451" s="98"/>
      <c r="JG451" s="99"/>
      <c r="JH451" s="502"/>
      <c r="JI451" s="99"/>
      <c r="JJ451" s="99"/>
      <c r="JK451" s="99"/>
      <c r="JL451" s="99"/>
      <c r="JM451" s="502"/>
      <c r="JN451" s="99"/>
      <c r="JO451" s="507"/>
      <c r="JP451" s="503"/>
      <c r="JQ451" s="502"/>
    </row>
    <row r="452" spans="23:277" ht="16" hidden="1">
      <c r="W452" s="503"/>
      <c r="X452" s="502"/>
      <c r="Y452" s="99"/>
      <c r="Z452" s="502"/>
      <c r="AA452" s="99"/>
      <c r="AB452" s="502"/>
      <c r="AC452" s="99"/>
      <c r="AD452" s="504"/>
      <c r="AE452" s="99"/>
      <c r="AF452" s="99"/>
      <c r="AG452" s="99"/>
      <c r="AH452" s="99"/>
      <c r="AI452" s="505"/>
      <c r="AJ452" s="99"/>
      <c r="AK452" s="98"/>
      <c r="AL452" s="99"/>
      <c r="AM452" s="645"/>
      <c r="AN452" s="99"/>
      <c r="AO452" s="99"/>
      <c r="AP452" s="99"/>
      <c r="AQ452" s="99"/>
      <c r="AR452" s="99"/>
      <c r="AS452" s="99"/>
      <c r="AT452" s="99"/>
      <c r="AU452" s="99"/>
      <c r="AV452" s="99"/>
      <c r="AW452" s="99"/>
      <c r="AX452" s="99"/>
      <c r="AY452" s="98"/>
      <c r="AZ452" s="99"/>
      <c r="BA452" s="98"/>
      <c r="BB452" s="99"/>
      <c r="BC452" s="502"/>
      <c r="BD452" s="99"/>
      <c r="BE452" s="99"/>
      <c r="BF452" s="502"/>
      <c r="BG452" s="99"/>
      <c r="BH452" s="99"/>
      <c r="BI452" s="99"/>
      <c r="BJ452" s="99"/>
      <c r="BK452" s="634"/>
      <c r="BL452" s="99"/>
      <c r="BM452" s="99"/>
      <c r="BN452" s="502"/>
      <c r="BO452" s="99"/>
      <c r="BP452" s="99"/>
      <c r="BQ452" s="99"/>
      <c r="BR452" s="502"/>
      <c r="BS452" s="99"/>
      <c r="BT452" s="99"/>
      <c r="BU452" s="502"/>
      <c r="BV452" s="99"/>
      <c r="BW452" s="502"/>
      <c r="BX452" s="99"/>
      <c r="BY452" s="99"/>
      <c r="BZ452" s="502"/>
      <c r="CA452" s="99"/>
      <c r="CB452" s="99"/>
      <c r="CC452" s="99"/>
      <c r="CD452" s="99"/>
      <c r="CE452" s="503"/>
      <c r="CF452" s="99"/>
      <c r="CG452" s="502"/>
      <c r="CH452" s="99"/>
      <c r="CI452" s="98"/>
      <c r="CJ452" s="99"/>
      <c r="CK452" s="99"/>
      <c r="CL452" s="98"/>
      <c r="CM452" s="99"/>
      <c r="CN452" s="99"/>
      <c r="CO452" s="99"/>
      <c r="CP452" s="98"/>
      <c r="CQ452" s="99"/>
      <c r="CR452" s="99"/>
      <c r="CS452" s="99"/>
      <c r="CT452" s="99"/>
      <c r="CU452" s="99"/>
      <c r="CV452" s="99"/>
      <c r="CW452" s="99"/>
      <c r="CX452" s="98"/>
      <c r="CY452" s="99"/>
      <c r="CZ452" s="99"/>
      <c r="DA452" s="99"/>
      <c r="DB452" s="99"/>
      <c r="DC452" s="502"/>
      <c r="DD452" s="99"/>
      <c r="DE452" s="99"/>
      <c r="DF452" s="99"/>
      <c r="DG452" s="99"/>
      <c r="DH452" s="99"/>
      <c r="DI452" s="99"/>
      <c r="DJ452" s="99"/>
      <c r="DK452" s="99"/>
      <c r="DL452" s="99"/>
      <c r="DM452" s="99"/>
      <c r="DN452" s="99"/>
      <c r="DO452" s="502"/>
      <c r="DP452" s="99"/>
      <c r="DQ452" s="99"/>
      <c r="DR452" s="99"/>
      <c r="DS452" s="502"/>
      <c r="DT452" s="99"/>
      <c r="DU452" s="99"/>
      <c r="DV452" s="99"/>
      <c r="DW452" s="99"/>
      <c r="DX452" s="99"/>
      <c r="DY452" s="99"/>
      <c r="DZ452" s="99"/>
      <c r="EA452" s="506"/>
      <c r="EB452" s="99"/>
      <c r="EC452" s="502"/>
      <c r="ED452" s="98"/>
      <c r="EE452" s="99"/>
      <c r="EF452" s="99"/>
      <c r="EG452" s="99"/>
      <c r="EH452" s="99"/>
      <c r="EI452" s="98"/>
      <c r="EJ452" s="99"/>
      <c r="EK452" s="98"/>
      <c r="EL452" s="99"/>
      <c r="EM452" s="99"/>
      <c r="EN452" s="98"/>
      <c r="EO452" s="99"/>
      <c r="EP452" s="193"/>
      <c r="EQ452" s="99"/>
      <c r="ER452" s="99"/>
      <c r="ES452" s="99"/>
      <c r="ET452" s="99"/>
      <c r="EU452" s="99"/>
      <c r="EV452" s="99"/>
      <c r="EW452" s="502"/>
      <c r="EX452" s="98"/>
      <c r="EY452" s="99"/>
      <c r="EZ452" s="99"/>
      <c r="FA452" s="98"/>
      <c r="FB452" s="99"/>
      <c r="FC452" s="99"/>
      <c r="FD452" s="99"/>
      <c r="FE452" s="98"/>
      <c r="FF452" s="99"/>
      <c r="FG452" s="98"/>
      <c r="FH452" s="99"/>
      <c r="FI452" s="99"/>
      <c r="FJ452" s="98"/>
      <c r="FK452" s="99"/>
      <c r="FL452" s="99"/>
      <c r="FM452" s="99"/>
      <c r="FN452" s="506"/>
      <c r="FO452" s="99"/>
      <c r="FP452" s="502"/>
      <c r="FQ452" s="99"/>
      <c r="FR452" s="98"/>
      <c r="FS452" s="99"/>
      <c r="FT452" s="98"/>
      <c r="FU452" s="99"/>
      <c r="FV452" s="99"/>
      <c r="FW452" s="99"/>
      <c r="FX452" s="99"/>
      <c r="FY452" s="99"/>
      <c r="FZ452" s="98"/>
      <c r="GA452" s="99"/>
      <c r="GB452" s="502"/>
      <c r="GC452" s="99"/>
      <c r="GD452" s="99"/>
      <c r="GE452" s="99"/>
      <c r="GF452" s="502"/>
      <c r="GG452" s="99"/>
      <c r="GH452" s="503"/>
      <c r="GI452" s="99"/>
      <c r="GJ452" s="502"/>
      <c r="GK452" s="99"/>
      <c r="GL452" s="99"/>
      <c r="GM452" s="502"/>
      <c r="GN452" s="99"/>
      <c r="GO452" s="99"/>
      <c r="GP452" s="99"/>
      <c r="GQ452" s="99"/>
      <c r="GR452" s="99"/>
      <c r="GS452" s="503"/>
      <c r="GT452" s="99"/>
      <c r="GU452" s="502"/>
      <c r="GV452" s="98"/>
      <c r="GW452" s="99"/>
      <c r="GX452" s="99"/>
      <c r="GY452" s="98"/>
      <c r="GZ452" s="99"/>
      <c r="HA452" s="99"/>
      <c r="HB452" s="99"/>
      <c r="HC452" s="99"/>
      <c r="HD452" s="99"/>
      <c r="HE452" s="99"/>
      <c r="HF452" s="99"/>
      <c r="HG452" s="99"/>
      <c r="HH452" s="502"/>
      <c r="HI452" s="99"/>
      <c r="HJ452" s="99"/>
      <c r="HK452" s="99"/>
      <c r="HL452" s="99"/>
      <c r="HM452" s="99"/>
      <c r="HN452" s="99"/>
      <c r="HO452" s="502"/>
      <c r="HP452" s="98"/>
      <c r="HQ452" s="99"/>
      <c r="HR452" s="99"/>
      <c r="HS452" s="99"/>
      <c r="HT452" s="98"/>
      <c r="HU452" s="99"/>
      <c r="HV452" s="99"/>
      <c r="HW452" s="99"/>
      <c r="HX452" s="99"/>
      <c r="HY452" s="98"/>
      <c r="HZ452" s="99"/>
      <c r="IA452" s="503"/>
      <c r="IB452" s="502"/>
      <c r="IC452" s="99"/>
      <c r="ID452" s="99"/>
      <c r="IE452" s="99"/>
      <c r="IF452" s="99"/>
      <c r="IG452" s="99"/>
      <c r="IH452" s="99"/>
      <c r="II452" s="99"/>
      <c r="IJ452" s="99"/>
      <c r="IK452" s="503"/>
      <c r="IL452" s="502"/>
      <c r="IM452" s="99"/>
      <c r="IN452" s="99"/>
      <c r="IO452" s="99"/>
      <c r="IP452" s="99"/>
      <c r="IQ452" s="99"/>
      <c r="IR452" s="99"/>
      <c r="IS452" s="503"/>
      <c r="IT452" s="99"/>
      <c r="IU452" s="99"/>
      <c r="IV452" s="502"/>
      <c r="IW452" s="99"/>
      <c r="IX452" s="99"/>
      <c r="IY452" s="98"/>
      <c r="IZ452" s="99"/>
      <c r="JA452" s="99"/>
      <c r="JB452" s="98"/>
      <c r="JC452" s="99"/>
      <c r="JD452" s="99"/>
      <c r="JE452" s="99"/>
      <c r="JF452" s="98"/>
      <c r="JG452" s="99"/>
      <c r="JH452" s="502"/>
      <c r="JI452" s="99"/>
      <c r="JJ452" s="99"/>
      <c r="JK452" s="99"/>
      <c r="JL452" s="99"/>
      <c r="JM452" s="502"/>
      <c r="JN452" s="99"/>
      <c r="JO452" s="507"/>
      <c r="JP452" s="503"/>
      <c r="JQ452" s="502"/>
    </row>
    <row r="453" spans="23:277" ht="16" hidden="1">
      <c r="W453" s="503"/>
      <c r="X453" s="502"/>
      <c r="Y453" s="99"/>
      <c r="Z453" s="502"/>
      <c r="AA453" s="99"/>
      <c r="AB453" s="502"/>
      <c r="AC453" s="99"/>
      <c r="AD453" s="504"/>
      <c r="AE453" s="99"/>
      <c r="AF453" s="99"/>
      <c r="AG453" s="99"/>
      <c r="AH453" s="99"/>
      <c r="AI453" s="505"/>
      <c r="AJ453" s="99"/>
      <c r="AK453" s="98"/>
      <c r="AL453" s="99"/>
      <c r="AM453" s="645"/>
      <c r="AN453" s="99"/>
      <c r="AO453" s="99"/>
      <c r="AP453" s="99"/>
      <c r="AQ453" s="99"/>
      <c r="AR453" s="99"/>
      <c r="AS453" s="99"/>
      <c r="AT453" s="99"/>
      <c r="AU453" s="99"/>
      <c r="AV453" s="99"/>
      <c r="AW453" s="99"/>
      <c r="AX453" s="99"/>
      <c r="AY453" s="98"/>
      <c r="AZ453" s="99"/>
      <c r="BA453" s="98"/>
      <c r="BB453" s="99"/>
      <c r="BC453" s="502"/>
      <c r="BD453" s="99"/>
      <c r="BE453" s="99"/>
      <c r="BF453" s="502"/>
      <c r="BG453" s="99"/>
      <c r="BH453" s="99"/>
      <c r="BI453" s="99"/>
      <c r="BJ453" s="99"/>
      <c r="BK453" s="634"/>
      <c r="BL453" s="99"/>
      <c r="BM453" s="99"/>
      <c r="BN453" s="502"/>
      <c r="BO453" s="99"/>
      <c r="BP453" s="99"/>
      <c r="BQ453" s="99"/>
      <c r="BR453" s="502"/>
      <c r="BS453" s="99"/>
      <c r="BT453" s="99"/>
      <c r="BU453" s="502"/>
      <c r="BV453" s="99"/>
      <c r="BW453" s="502"/>
      <c r="BX453" s="99"/>
      <c r="BY453" s="99"/>
      <c r="BZ453" s="502"/>
      <c r="CA453" s="99"/>
      <c r="CB453" s="99"/>
      <c r="CC453" s="99"/>
      <c r="CD453" s="99"/>
      <c r="CE453" s="503"/>
      <c r="CF453" s="99"/>
      <c r="CG453" s="502"/>
      <c r="CH453" s="99"/>
      <c r="CI453" s="98"/>
      <c r="CJ453" s="99"/>
      <c r="CK453" s="99"/>
      <c r="CL453" s="98"/>
      <c r="CM453" s="99"/>
      <c r="CN453" s="99"/>
      <c r="CO453" s="99"/>
      <c r="CP453" s="98"/>
      <c r="CQ453" s="99"/>
      <c r="CR453" s="99"/>
      <c r="CS453" s="99"/>
      <c r="CT453" s="99"/>
      <c r="CU453" s="99"/>
      <c r="CV453" s="99"/>
      <c r="CW453" s="99"/>
      <c r="CX453" s="98"/>
      <c r="CY453" s="99"/>
      <c r="CZ453" s="99"/>
      <c r="DA453" s="99"/>
      <c r="DB453" s="99"/>
      <c r="DC453" s="502"/>
      <c r="DD453" s="99"/>
      <c r="DE453" s="99"/>
      <c r="DF453" s="99"/>
      <c r="DG453" s="99"/>
      <c r="DH453" s="99"/>
      <c r="DI453" s="99"/>
      <c r="DJ453" s="99"/>
      <c r="DK453" s="99"/>
      <c r="DL453" s="99"/>
      <c r="DM453" s="99"/>
      <c r="DN453" s="99"/>
      <c r="DO453" s="502"/>
      <c r="DP453" s="99"/>
      <c r="DQ453" s="99"/>
      <c r="DR453" s="99"/>
      <c r="DS453" s="502"/>
      <c r="DT453" s="99"/>
      <c r="DU453" s="99"/>
      <c r="DV453" s="99"/>
      <c r="DW453" s="99"/>
      <c r="DX453" s="99"/>
      <c r="DY453" s="99"/>
      <c r="DZ453" s="99"/>
      <c r="EA453" s="506"/>
      <c r="EB453" s="99"/>
      <c r="EC453" s="502"/>
      <c r="ED453" s="98"/>
      <c r="EE453" s="99"/>
      <c r="EF453" s="99"/>
      <c r="EG453" s="99"/>
      <c r="EH453" s="99"/>
      <c r="EI453" s="98"/>
      <c r="EJ453" s="99"/>
      <c r="EK453" s="98"/>
      <c r="EL453" s="99"/>
      <c r="EM453" s="99"/>
      <c r="EN453" s="98"/>
      <c r="EO453" s="99"/>
      <c r="EP453" s="193"/>
      <c r="EQ453" s="99"/>
      <c r="ER453" s="99"/>
      <c r="ES453" s="99"/>
      <c r="ET453" s="99"/>
      <c r="EU453" s="99"/>
      <c r="EV453" s="99"/>
      <c r="EW453" s="502"/>
      <c r="EX453" s="98"/>
      <c r="EY453" s="99"/>
      <c r="EZ453" s="99"/>
      <c r="FA453" s="98"/>
      <c r="FB453" s="99"/>
      <c r="FC453" s="99"/>
      <c r="FD453" s="99"/>
      <c r="FE453" s="98"/>
      <c r="FF453" s="99"/>
      <c r="FG453" s="98"/>
      <c r="FH453" s="99"/>
      <c r="FI453" s="99"/>
      <c r="FJ453" s="98"/>
      <c r="FK453" s="99"/>
      <c r="FL453" s="99"/>
      <c r="FM453" s="99"/>
      <c r="FN453" s="506"/>
      <c r="FO453" s="99"/>
      <c r="FP453" s="502"/>
      <c r="FQ453" s="99"/>
      <c r="FR453" s="98"/>
      <c r="FS453" s="99"/>
      <c r="FT453" s="98"/>
      <c r="FU453" s="99"/>
      <c r="FV453" s="99"/>
      <c r="FW453" s="99"/>
      <c r="FX453" s="99"/>
      <c r="FY453" s="99"/>
      <c r="FZ453" s="98"/>
      <c r="GA453" s="99"/>
      <c r="GB453" s="502"/>
      <c r="GC453" s="99"/>
      <c r="GD453" s="99"/>
      <c r="GE453" s="99"/>
      <c r="GF453" s="502"/>
      <c r="GG453" s="99"/>
      <c r="GH453" s="503"/>
      <c r="GI453" s="99"/>
      <c r="GJ453" s="502"/>
      <c r="GK453" s="99"/>
      <c r="GL453" s="99"/>
      <c r="GM453" s="502"/>
      <c r="GN453" s="99"/>
      <c r="GO453" s="99"/>
      <c r="GP453" s="99"/>
      <c r="GQ453" s="99"/>
      <c r="GR453" s="99"/>
      <c r="GS453" s="503"/>
      <c r="GT453" s="99"/>
      <c r="GU453" s="502"/>
      <c r="GV453" s="98"/>
      <c r="GW453" s="99"/>
      <c r="GX453" s="99"/>
      <c r="GY453" s="98"/>
      <c r="GZ453" s="99"/>
      <c r="HA453" s="99"/>
      <c r="HB453" s="99"/>
      <c r="HC453" s="99"/>
      <c r="HD453" s="99"/>
      <c r="HE453" s="99"/>
      <c r="HF453" s="99"/>
      <c r="HG453" s="99"/>
      <c r="HH453" s="502"/>
      <c r="HI453" s="99"/>
      <c r="HJ453" s="99"/>
      <c r="HK453" s="99"/>
      <c r="HL453" s="99"/>
      <c r="HM453" s="99"/>
      <c r="HN453" s="99"/>
      <c r="HO453" s="502"/>
      <c r="HP453" s="98"/>
      <c r="HQ453" s="99"/>
      <c r="HR453" s="99"/>
      <c r="HS453" s="99"/>
      <c r="HT453" s="98"/>
      <c r="HU453" s="99"/>
      <c r="HV453" s="99"/>
      <c r="HW453" s="99"/>
      <c r="HX453" s="99"/>
      <c r="HY453" s="98"/>
      <c r="HZ453" s="99"/>
      <c r="IA453" s="503"/>
      <c r="IB453" s="502"/>
      <c r="IC453" s="99"/>
      <c r="ID453" s="99"/>
      <c r="IE453" s="99"/>
      <c r="IF453" s="99"/>
      <c r="IG453" s="99"/>
      <c r="IH453" s="99"/>
      <c r="II453" s="99"/>
      <c r="IJ453" s="99"/>
      <c r="IK453" s="503"/>
      <c r="IL453" s="502"/>
      <c r="IM453" s="99"/>
      <c r="IN453" s="99"/>
      <c r="IO453" s="99"/>
      <c r="IP453" s="99"/>
      <c r="IQ453" s="99"/>
      <c r="IR453" s="99"/>
      <c r="IS453" s="503"/>
      <c r="IT453" s="99"/>
      <c r="IU453" s="99"/>
      <c r="IV453" s="502"/>
      <c r="IW453" s="99"/>
      <c r="IX453" s="99"/>
      <c r="IY453" s="98"/>
      <c r="IZ453" s="99"/>
      <c r="JA453" s="99"/>
      <c r="JB453" s="98"/>
      <c r="JC453" s="99"/>
      <c r="JD453" s="99"/>
      <c r="JE453" s="99"/>
      <c r="JF453" s="98"/>
      <c r="JG453" s="99"/>
      <c r="JH453" s="502"/>
      <c r="JI453" s="99"/>
      <c r="JJ453" s="99"/>
      <c r="JK453" s="99"/>
      <c r="JL453" s="99"/>
      <c r="JM453" s="502"/>
      <c r="JN453" s="99"/>
      <c r="JO453" s="507"/>
      <c r="JP453" s="503"/>
      <c r="JQ453" s="502"/>
    </row>
    <row r="454" spans="23:277" ht="16" hidden="1">
      <c r="W454" s="503"/>
      <c r="X454" s="502"/>
      <c r="Y454" s="99"/>
      <c r="Z454" s="502"/>
      <c r="AA454" s="99"/>
      <c r="AB454" s="502"/>
      <c r="AC454" s="99"/>
      <c r="AD454" s="504"/>
      <c r="AE454" s="99"/>
      <c r="AF454" s="99"/>
      <c r="AG454" s="99"/>
      <c r="AH454" s="99"/>
      <c r="AI454" s="505"/>
      <c r="AJ454" s="99"/>
      <c r="AK454" s="98"/>
      <c r="AL454" s="99"/>
      <c r="AM454" s="645"/>
      <c r="AN454" s="99"/>
      <c r="AO454" s="99"/>
      <c r="AP454" s="99"/>
      <c r="AQ454" s="99"/>
      <c r="AR454" s="99"/>
      <c r="AS454" s="99"/>
      <c r="AT454" s="99"/>
      <c r="AU454" s="99"/>
      <c r="AV454" s="99"/>
      <c r="AW454" s="99"/>
      <c r="AX454" s="99"/>
      <c r="AY454" s="98"/>
      <c r="AZ454" s="99"/>
      <c r="BA454" s="98"/>
      <c r="BB454" s="99"/>
      <c r="BC454" s="502"/>
      <c r="BD454" s="99"/>
      <c r="BE454" s="99"/>
      <c r="BF454" s="502"/>
      <c r="BG454" s="99"/>
      <c r="BH454" s="99"/>
      <c r="BI454" s="99"/>
      <c r="BJ454" s="99"/>
      <c r="BK454" s="634"/>
      <c r="BL454" s="99"/>
      <c r="BM454" s="99"/>
      <c r="BN454" s="502"/>
      <c r="BO454" s="99"/>
      <c r="BP454" s="99"/>
      <c r="BQ454" s="99"/>
      <c r="BR454" s="502"/>
      <c r="BS454" s="99"/>
      <c r="BT454" s="99"/>
      <c r="BU454" s="502"/>
      <c r="BV454" s="99"/>
      <c r="BW454" s="502"/>
      <c r="BX454" s="99"/>
      <c r="BY454" s="99"/>
      <c r="BZ454" s="502"/>
      <c r="CA454" s="99"/>
      <c r="CB454" s="99"/>
      <c r="CC454" s="99"/>
      <c r="CD454" s="99"/>
      <c r="CE454" s="503"/>
      <c r="CF454" s="99"/>
      <c r="CG454" s="502"/>
      <c r="CH454" s="99"/>
      <c r="CI454" s="98"/>
      <c r="CJ454" s="99"/>
      <c r="CK454" s="99"/>
      <c r="CL454" s="98"/>
      <c r="CM454" s="99"/>
      <c r="CN454" s="99"/>
      <c r="CO454" s="99"/>
      <c r="CP454" s="98"/>
      <c r="CQ454" s="99"/>
      <c r="CR454" s="99"/>
      <c r="CS454" s="99"/>
      <c r="CT454" s="99"/>
      <c r="CU454" s="99"/>
      <c r="CV454" s="99"/>
      <c r="CW454" s="99"/>
      <c r="CX454" s="98"/>
      <c r="CY454" s="99"/>
      <c r="CZ454" s="99"/>
      <c r="DA454" s="99"/>
      <c r="DB454" s="99"/>
      <c r="DC454" s="502"/>
      <c r="DD454" s="99"/>
      <c r="DE454" s="99"/>
      <c r="DF454" s="99"/>
      <c r="DG454" s="99"/>
      <c r="DH454" s="99"/>
      <c r="DI454" s="99"/>
      <c r="DJ454" s="99"/>
      <c r="DK454" s="99"/>
      <c r="DL454" s="99"/>
      <c r="DM454" s="99"/>
      <c r="DN454" s="99"/>
      <c r="DO454" s="502"/>
      <c r="DP454" s="99"/>
      <c r="DQ454" s="99"/>
      <c r="DR454" s="99"/>
      <c r="DS454" s="502"/>
      <c r="DT454" s="99"/>
      <c r="DU454" s="99"/>
      <c r="DV454" s="99"/>
      <c r="DW454" s="99"/>
      <c r="DX454" s="99"/>
      <c r="DY454" s="99"/>
      <c r="DZ454" s="99"/>
      <c r="EA454" s="506"/>
      <c r="EB454" s="99"/>
      <c r="EC454" s="502"/>
      <c r="ED454" s="98"/>
      <c r="EE454" s="99"/>
      <c r="EF454" s="99"/>
      <c r="EG454" s="99"/>
      <c r="EH454" s="99"/>
      <c r="EI454" s="98"/>
      <c r="EJ454" s="99"/>
      <c r="EK454" s="98"/>
      <c r="EL454" s="99"/>
      <c r="EM454" s="99"/>
      <c r="EN454" s="98"/>
      <c r="EO454" s="99"/>
      <c r="EP454" s="193"/>
      <c r="EQ454" s="99"/>
      <c r="ER454" s="99"/>
      <c r="ES454" s="99"/>
      <c r="ET454" s="99"/>
      <c r="EU454" s="99"/>
      <c r="EV454" s="99"/>
      <c r="EW454" s="502"/>
      <c r="EX454" s="98"/>
      <c r="EY454" s="99"/>
      <c r="EZ454" s="99"/>
      <c r="FA454" s="98"/>
      <c r="FB454" s="99"/>
      <c r="FC454" s="99"/>
      <c r="FD454" s="99"/>
      <c r="FE454" s="98"/>
      <c r="FF454" s="99"/>
      <c r="FG454" s="98"/>
      <c r="FH454" s="99"/>
      <c r="FI454" s="99"/>
      <c r="FJ454" s="98"/>
      <c r="FK454" s="99"/>
      <c r="FL454" s="99"/>
      <c r="FM454" s="99"/>
      <c r="FN454" s="506"/>
      <c r="FO454" s="99"/>
      <c r="FP454" s="502"/>
      <c r="FQ454" s="99"/>
      <c r="FR454" s="98"/>
      <c r="FS454" s="99"/>
      <c r="FT454" s="98"/>
      <c r="FU454" s="99"/>
      <c r="FV454" s="99"/>
      <c r="FW454" s="99"/>
      <c r="FX454" s="99"/>
      <c r="FY454" s="99"/>
      <c r="FZ454" s="98"/>
      <c r="GA454" s="99"/>
      <c r="GB454" s="502"/>
      <c r="GC454" s="99"/>
      <c r="GD454" s="99"/>
      <c r="GE454" s="99"/>
      <c r="GF454" s="502"/>
      <c r="GG454" s="99"/>
      <c r="GH454" s="503"/>
      <c r="GI454" s="99"/>
      <c r="GJ454" s="502"/>
      <c r="GK454" s="99"/>
      <c r="GL454" s="99"/>
      <c r="GM454" s="502"/>
      <c r="GN454" s="99"/>
      <c r="GO454" s="99"/>
      <c r="GP454" s="99"/>
      <c r="GQ454" s="99"/>
      <c r="GR454" s="99"/>
      <c r="GS454" s="503"/>
      <c r="GT454" s="99"/>
      <c r="GU454" s="502"/>
      <c r="GV454" s="98"/>
      <c r="GW454" s="99"/>
      <c r="GX454" s="99"/>
      <c r="GY454" s="98"/>
      <c r="GZ454" s="99"/>
      <c r="HA454" s="99"/>
      <c r="HB454" s="99"/>
      <c r="HC454" s="99"/>
      <c r="HD454" s="99"/>
      <c r="HE454" s="99"/>
      <c r="HF454" s="99"/>
      <c r="HG454" s="99"/>
      <c r="HH454" s="502"/>
      <c r="HI454" s="99"/>
      <c r="HJ454" s="99"/>
      <c r="HK454" s="99"/>
      <c r="HL454" s="99"/>
      <c r="HM454" s="99"/>
      <c r="HN454" s="99"/>
      <c r="HO454" s="502"/>
      <c r="HP454" s="98"/>
      <c r="HQ454" s="99"/>
      <c r="HR454" s="99"/>
      <c r="HS454" s="99"/>
      <c r="HT454" s="98"/>
      <c r="HU454" s="99"/>
      <c r="HV454" s="99"/>
      <c r="HW454" s="99"/>
      <c r="HX454" s="99"/>
      <c r="HY454" s="98"/>
      <c r="HZ454" s="99"/>
      <c r="IA454" s="503"/>
      <c r="IB454" s="502"/>
      <c r="IC454" s="99"/>
      <c r="ID454" s="99"/>
      <c r="IE454" s="99"/>
      <c r="IF454" s="99"/>
      <c r="IG454" s="99"/>
      <c r="IH454" s="99"/>
      <c r="II454" s="99"/>
      <c r="IJ454" s="99"/>
      <c r="IK454" s="503"/>
      <c r="IL454" s="502"/>
      <c r="IM454" s="99"/>
      <c r="IN454" s="99"/>
      <c r="IO454" s="99"/>
      <c r="IP454" s="99"/>
      <c r="IQ454" s="99"/>
      <c r="IR454" s="99"/>
      <c r="IS454" s="503"/>
      <c r="IT454" s="99"/>
      <c r="IU454" s="99"/>
      <c r="IV454" s="502"/>
      <c r="IW454" s="99"/>
      <c r="IX454" s="99"/>
      <c r="IY454" s="98"/>
      <c r="IZ454" s="99"/>
      <c r="JA454" s="99"/>
      <c r="JB454" s="98"/>
      <c r="JC454" s="99"/>
      <c r="JD454" s="99"/>
      <c r="JE454" s="99"/>
      <c r="JF454" s="98"/>
      <c r="JG454" s="99"/>
      <c r="JH454" s="502"/>
      <c r="JI454" s="99"/>
      <c r="JJ454" s="99"/>
      <c r="JK454" s="99"/>
      <c r="JL454" s="99"/>
      <c r="JM454" s="502"/>
      <c r="JN454" s="99"/>
      <c r="JO454" s="507"/>
      <c r="JP454" s="503"/>
      <c r="JQ454" s="502"/>
    </row>
    <row r="455" spans="23:277" ht="16" hidden="1">
      <c r="W455" s="503"/>
      <c r="X455" s="502"/>
      <c r="Y455" s="99"/>
      <c r="Z455" s="502"/>
      <c r="AA455" s="99"/>
      <c r="AB455" s="502"/>
      <c r="AC455" s="99"/>
      <c r="AD455" s="504"/>
      <c r="AE455" s="99"/>
      <c r="AF455" s="99"/>
      <c r="AG455" s="99"/>
      <c r="AH455" s="99"/>
      <c r="AI455" s="505"/>
      <c r="AJ455" s="99"/>
      <c r="AK455" s="98"/>
      <c r="AL455" s="99"/>
      <c r="AM455" s="645"/>
      <c r="AN455" s="99"/>
      <c r="AO455" s="99"/>
      <c r="AP455" s="99"/>
      <c r="AQ455" s="99"/>
      <c r="AR455" s="99"/>
      <c r="AS455" s="99"/>
      <c r="AT455" s="99"/>
      <c r="AU455" s="99"/>
      <c r="AV455" s="99"/>
      <c r="AW455" s="99"/>
      <c r="AX455" s="99"/>
      <c r="AY455" s="98"/>
      <c r="AZ455" s="99"/>
      <c r="BA455" s="98"/>
      <c r="BB455" s="99"/>
      <c r="BC455" s="502"/>
      <c r="BD455" s="99"/>
      <c r="BE455" s="99"/>
      <c r="BF455" s="502"/>
      <c r="BG455" s="99"/>
      <c r="BH455" s="99"/>
      <c r="BI455" s="99"/>
      <c r="BJ455" s="99"/>
      <c r="BK455" s="634"/>
      <c r="BL455" s="99"/>
      <c r="BM455" s="99"/>
      <c r="BN455" s="502"/>
      <c r="BO455" s="99"/>
      <c r="BP455" s="99"/>
      <c r="BQ455" s="99"/>
      <c r="BR455" s="502"/>
      <c r="BS455" s="99"/>
      <c r="BT455" s="99"/>
      <c r="BU455" s="502"/>
      <c r="BV455" s="99"/>
      <c r="BW455" s="502"/>
      <c r="BX455" s="99"/>
      <c r="BY455" s="99"/>
      <c r="BZ455" s="502"/>
      <c r="CA455" s="99"/>
      <c r="CB455" s="99"/>
      <c r="CC455" s="99"/>
      <c r="CD455" s="99"/>
      <c r="CE455" s="503"/>
      <c r="CF455" s="99"/>
      <c r="CG455" s="502"/>
      <c r="CH455" s="99"/>
      <c r="CI455" s="98"/>
      <c r="CJ455" s="99"/>
      <c r="CK455" s="99"/>
      <c r="CL455" s="98"/>
      <c r="CM455" s="99"/>
      <c r="CN455" s="99"/>
      <c r="CO455" s="99"/>
      <c r="CP455" s="98"/>
      <c r="CQ455" s="99"/>
      <c r="CR455" s="99"/>
      <c r="CS455" s="99"/>
      <c r="CT455" s="99"/>
      <c r="CU455" s="99"/>
      <c r="CV455" s="99"/>
      <c r="CW455" s="99"/>
      <c r="CX455" s="98"/>
      <c r="CY455" s="99"/>
      <c r="CZ455" s="99"/>
      <c r="DA455" s="99"/>
      <c r="DB455" s="99"/>
      <c r="DC455" s="502"/>
      <c r="DD455" s="99"/>
      <c r="DE455" s="99"/>
      <c r="DF455" s="99"/>
      <c r="DG455" s="99"/>
      <c r="DH455" s="99"/>
      <c r="DI455" s="99"/>
      <c r="DJ455" s="99"/>
      <c r="DK455" s="99"/>
      <c r="DL455" s="99"/>
      <c r="DM455" s="99"/>
      <c r="DN455" s="99"/>
      <c r="DO455" s="502"/>
      <c r="DP455" s="99"/>
      <c r="DQ455" s="99"/>
      <c r="DR455" s="99"/>
      <c r="DS455" s="502"/>
      <c r="DT455" s="99"/>
      <c r="DU455" s="99"/>
      <c r="DV455" s="99"/>
      <c r="DW455" s="99"/>
      <c r="DX455" s="99"/>
      <c r="DY455" s="99"/>
      <c r="DZ455" s="99"/>
      <c r="EA455" s="506"/>
      <c r="EB455" s="99"/>
      <c r="EC455" s="502"/>
      <c r="ED455" s="98"/>
      <c r="EE455" s="99"/>
      <c r="EF455" s="99"/>
      <c r="EG455" s="99"/>
      <c r="EH455" s="99"/>
      <c r="EI455" s="98"/>
      <c r="EJ455" s="99"/>
      <c r="EK455" s="98"/>
      <c r="EL455" s="99"/>
      <c r="EM455" s="99"/>
      <c r="EN455" s="98"/>
      <c r="EO455" s="99"/>
      <c r="EP455" s="193"/>
      <c r="EQ455" s="99"/>
      <c r="ER455" s="99"/>
      <c r="ES455" s="99"/>
      <c r="ET455" s="99"/>
      <c r="EU455" s="99"/>
      <c r="EV455" s="99"/>
      <c r="EW455" s="502"/>
      <c r="EX455" s="98"/>
      <c r="EY455" s="99"/>
      <c r="EZ455" s="99"/>
      <c r="FA455" s="98"/>
      <c r="FB455" s="99"/>
      <c r="FC455" s="99"/>
      <c r="FD455" s="99"/>
      <c r="FE455" s="98"/>
      <c r="FF455" s="99"/>
      <c r="FG455" s="98"/>
      <c r="FH455" s="99"/>
      <c r="FI455" s="99"/>
      <c r="FJ455" s="98"/>
      <c r="FK455" s="99"/>
      <c r="FL455" s="99"/>
      <c r="FM455" s="99"/>
      <c r="FN455" s="506"/>
      <c r="FO455" s="99"/>
      <c r="FP455" s="502"/>
      <c r="FQ455" s="99"/>
      <c r="FR455" s="98"/>
      <c r="FS455" s="99"/>
      <c r="FT455" s="98"/>
      <c r="FU455" s="99"/>
      <c r="FV455" s="99"/>
      <c r="FW455" s="99"/>
      <c r="FX455" s="99"/>
      <c r="FY455" s="99"/>
      <c r="FZ455" s="98"/>
      <c r="GA455" s="99"/>
      <c r="GB455" s="502"/>
      <c r="GC455" s="99"/>
      <c r="GD455" s="99"/>
      <c r="GE455" s="99"/>
      <c r="GF455" s="502"/>
      <c r="GG455" s="99"/>
      <c r="GH455" s="503"/>
      <c r="GI455" s="99"/>
      <c r="GJ455" s="502"/>
      <c r="GK455" s="99"/>
      <c r="GL455" s="99"/>
      <c r="GM455" s="502"/>
      <c r="GN455" s="99"/>
      <c r="GO455" s="99"/>
      <c r="GP455" s="99"/>
      <c r="GQ455" s="99"/>
      <c r="GR455" s="99"/>
      <c r="GS455" s="503"/>
      <c r="GT455" s="99"/>
      <c r="GU455" s="502"/>
      <c r="GV455" s="98"/>
      <c r="GW455" s="99"/>
      <c r="GX455" s="99"/>
      <c r="GY455" s="98"/>
      <c r="GZ455" s="99"/>
      <c r="HA455" s="99"/>
      <c r="HB455" s="99"/>
      <c r="HC455" s="99"/>
      <c r="HD455" s="99"/>
      <c r="HE455" s="99"/>
      <c r="HF455" s="99"/>
      <c r="HG455" s="99"/>
      <c r="HH455" s="502"/>
      <c r="HI455" s="99"/>
      <c r="HJ455" s="99"/>
      <c r="HK455" s="99"/>
      <c r="HL455" s="99"/>
      <c r="HM455" s="99"/>
      <c r="HN455" s="99"/>
      <c r="HO455" s="502"/>
      <c r="HP455" s="98"/>
      <c r="HQ455" s="99"/>
      <c r="HR455" s="99"/>
      <c r="HS455" s="99"/>
      <c r="HT455" s="98"/>
      <c r="HU455" s="99"/>
      <c r="HV455" s="99"/>
      <c r="HW455" s="99"/>
      <c r="HX455" s="99"/>
      <c r="HY455" s="98"/>
      <c r="HZ455" s="99"/>
      <c r="IA455" s="503"/>
      <c r="IB455" s="502"/>
      <c r="IC455" s="99"/>
      <c r="ID455" s="99"/>
      <c r="IE455" s="99"/>
      <c r="IF455" s="99"/>
      <c r="IG455" s="99"/>
      <c r="IH455" s="99"/>
      <c r="II455" s="99"/>
      <c r="IJ455" s="99"/>
      <c r="IK455" s="503"/>
      <c r="IL455" s="502"/>
      <c r="IM455" s="99"/>
      <c r="IN455" s="99"/>
      <c r="IO455" s="99"/>
      <c r="IP455" s="99"/>
      <c r="IQ455" s="99"/>
      <c r="IR455" s="99"/>
      <c r="IS455" s="503"/>
      <c r="IT455" s="99"/>
      <c r="IU455" s="99"/>
      <c r="IV455" s="502"/>
      <c r="IW455" s="99"/>
      <c r="IX455" s="99"/>
      <c r="IY455" s="98"/>
      <c r="IZ455" s="99"/>
      <c r="JA455" s="99"/>
      <c r="JB455" s="98"/>
      <c r="JC455" s="99"/>
      <c r="JD455" s="99"/>
      <c r="JE455" s="99"/>
      <c r="JF455" s="98"/>
      <c r="JG455" s="99"/>
      <c r="JH455" s="502"/>
      <c r="JI455" s="99"/>
      <c r="JJ455" s="99"/>
      <c r="JK455" s="99"/>
      <c r="JL455" s="99"/>
      <c r="JM455" s="502"/>
      <c r="JN455" s="99"/>
      <c r="JO455" s="507"/>
      <c r="JP455" s="503"/>
      <c r="JQ455" s="502"/>
    </row>
    <row r="456" spans="23:277" ht="16" hidden="1">
      <c r="W456" s="503"/>
      <c r="X456" s="502"/>
      <c r="Y456" s="99"/>
      <c r="Z456" s="502"/>
      <c r="AA456" s="99"/>
      <c r="AB456" s="502"/>
      <c r="AC456" s="99"/>
      <c r="AD456" s="504"/>
      <c r="AE456" s="99"/>
      <c r="AF456" s="99"/>
      <c r="AG456" s="99"/>
      <c r="AH456" s="99"/>
      <c r="AI456" s="505"/>
      <c r="AJ456" s="99"/>
      <c r="AK456" s="98"/>
      <c r="AL456" s="99"/>
      <c r="AM456" s="645"/>
      <c r="AN456" s="99"/>
      <c r="AO456" s="99"/>
      <c r="AP456" s="99"/>
      <c r="AQ456" s="99"/>
      <c r="AR456" s="99"/>
      <c r="AS456" s="99"/>
      <c r="AT456" s="99"/>
      <c r="AU456" s="99"/>
      <c r="AV456" s="99"/>
      <c r="AW456" s="99"/>
      <c r="AX456" s="99"/>
      <c r="AY456" s="98"/>
      <c r="AZ456" s="99"/>
      <c r="BA456" s="98"/>
      <c r="BB456" s="99"/>
      <c r="BC456" s="502"/>
      <c r="BD456" s="99"/>
      <c r="BE456" s="99"/>
      <c r="BF456" s="502"/>
      <c r="BG456" s="99"/>
      <c r="BH456" s="99"/>
      <c r="BI456" s="99"/>
      <c r="BJ456" s="99"/>
      <c r="BK456" s="634"/>
      <c r="BL456" s="99"/>
      <c r="BM456" s="99"/>
      <c r="BN456" s="502"/>
      <c r="BO456" s="99"/>
      <c r="BP456" s="99"/>
      <c r="BQ456" s="99"/>
      <c r="BR456" s="502"/>
      <c r="BS456" s="99"/>
      <c r="BT456" s="99"/>
      <c r="BU456" s="502"/>
      <c r="BV456" s="99"/>
      <c r="BW456" s="502"/>
      <c r="BX456" s="99"/>
      <c r="BY456" s="99"/>
      <c r="BZ456" s="502"/>
      <c r="CA456" s="99"/>
      <c r="CB456" s="99"/>
      <c r="CC456" s="99"/>
      <c r="CD456" s="99"/>
      <c r="CE456" s="503"/>
      <c r="CF456" s="99"/>
      <c r="CG456" s="502"/>
      <c r="CH456" s="99"/>
      <c r="CI456" s="98"/>
      <c r="CJ456" s="99"/>
      <c r="CK456" s="99"/>
      <c r="CL456" s="98"/>
      <c r="CM456" s="99"/>
      <c r="CN456" s="99"/>
      <c r="CO456" s="99"/>
      <c r="CP456" s="98"/>
      <c r="CQ456" s="99"/>
      <c r="CR456" s="99"/>
      <c r="CS456" s="99"/>
      <c r="CT456" s="99"/>
      <c r="CU456" s="99"/>
      <c r="CV456" s="99"/>
      <c r="CW456" s="99"/>
      <c r="CX456" s="98"/>
      <c r="CY456" s="99"/>
      <c r="CZ456" s="99"/>
      <c r="DA456" s="99"/>
      <c r="DB456" s="99"/>
      <c r="DC456" s="502"/>
      <c r="DD456" s="99"/>
      <c r="DE456" s="99"/>
      <c r="DF456" s="99"/>
      <c r="DG456" s="99"/>
      <c r="DH456" s="99"/>
      <c r="DI456" s="99"/>
      <c r="DJ456" s="99"/>
      <c r="DK456" s="99"/>
      <c r="DL456" s="99"/>
      <c r="DM456" s="99"/>
      <c r="DN456" s="99"/>
      <c r="DO456" s="502"/>
      <c r="DP456" s="99"/>
      <c r="DQ456" s="99"/>
      <c r="DR456" s="99"/>
      <c r="DS456" s="502"/>
      <c r="DT456" s="99"/>
      <c r="DU456" s="99"/>
      <c r="DV456" s="99"/>
      <c r="DW456" s="99"/>
      <c r="DX456" s="99"/>
      <c r="DY456" s="99"/>
      <c r="DZ456" s="99"/>
      <c r="EA456" s="506"/>
      <c r="EB456" s="99"/>
      <c r="EC456" s="502"/>
      <c r="ED456" s="98"/>
      <c r="EE456" s="99"/>
      <c r="EF456" s="99"/>
      <c r="EG456" s="99"/>
      <c r="EH456" s="99"/>
      <c r="EI456" s="98"/>
      <c r="EJ456" s="99"/>
      <c r="EK456" s="98"/>
      <c r="EL456" s="99"/>
      <c r="EM456" s="99"/>
      <c r="EN456" s="98"/>
      <c r="EO456" s="99"/>
      <c r="EP456" s="193"/>
      <c r="EQ456" s="99"/>
      <c r="ER456" s="99"/>
      <c r="ES456" s="99"/>
      <c r="ET456" s="99"/>
      <c r="EU456" s="99"/>
      <c r="EV456" s="99"/>
      <c r="EW456" s="502"/>
      <c r="EX456" s="98"/>
      <c r="EY456" s="99"/>
      <c r="EZ456" s="99"/>
      <c r="FA456" s="98"/>
      <c r="FB456" s="99"/>
      <c r="FC456" s="99"/>
      <c r="FD456" s="99"/>
      <c r="FE456" s="98"/>
      <c r="FF456" s="99"/>
      <c r="FG456" s="98"/>
      <c r="FH456" s="99"/>
      <c r="FI456" s="99"/>
      <c r="FJ456" s="98"/>
      <c r="FK456" s="99"/>
      <c r="FL456" s="99"/>
      <c r="FM456" s="99"/>
      <c r="FN456" s="506"/>
      <c r="FO456" s="99"/>
      <c r="FP456" s="502"/>
      <c r="FQ456" s="99"/>
      <c r="FR456" s="98"/>
      <c r="FS456" s="99"/>
      <c r="FT456" s="98"/>
      <c r="FU456" s="99"/>
      <c r="FV456" s="99"/>
      <c r="FW456" s="99"/>
      <c r="FX456" s="99"/>
      <c r="FY456" s="99"/>
      <c r="FZ456" s="98"/>
      <c r="GA456" s="99"/>
      <c r="GB456" s="502"/>
      <c r="GC456" s="99"/>
      <c r="GD456" s="99"/>
      <c r="GE456" s="99"/>
      <c r="GF456" s="502"/>
      <c r="GG456" s="99"/>
      <c r="GH456" s="503"/>
      <c r="GI456" s="99"/>
      <c r="GJ456" s="502"/>
      <c r="GK456" s="99"/>
      <c r="GL456" s="99"/>
      <c r="GM456" s="502"/>
      <c r="GN456" s="99"/>
      <c r="GO456" s="99"/>
      <c r="GP456" s="99"/>
      <c r="GQ456" s="99"/>
      <c r="GR456" s="99"/>
      <c r="GS456" s="503"/>
      <c r="GT456" s="99"/>
      <c r="GU456" s="502"/>
      <c r="GV456" s="98"/>
      <c r="GW456" s="99"/>
      <c r="GX456" s="99"/>
      <c r="GY456" s="98"/>
      <c r="GZ456" s="99"/>
      <c r="HA456" s="99"/>
      <c r="HB456" s="99"/>
      <c r="HC456" s="99"/>
      <c r="HD456" s="99"/>
      <c r="HE456" s="99"/>
      <c r="HF456" s="99"/>
      <c r="HG456" s="99"/>
      <c r="HH456" s="502"/>
      <c r="HI456" s="99"/>
      <c r="HJ456" s="99"/>
      <c r="HK456" s="99"/>
      <c r="HL456" s="99"/>
      <c r="HM456" s="99"/>
      <c r="HN456" s="99"/>
      <c r="HO456" s="502"/>
      <c r="HP456" s="98"/>
      <c r="HQ456" s="99"/>
      <c r="HR456" s="99"/>
      <c r="HS456" s="99"/>
      <c r="HT456" s="98"/>
      <c r="HU456" s="99"/>
      <c r="HV456" s="99"/>
      <c r="HW456" s="99"/>
      <c r="HX456" s="99"/>
      <c r="HY456" s="98"/>
      <c r="HZ456" s="99"/>
      <c r="IA456" s="503"/>
      <c r="IB456" s="502"/>
      <c r="IC456" s="99"/>
      <c r="ID456" s="99"/>
      <c r="IE456" s="99"/>
      <c r="IF456" s="99"/>
      <c r="IG456" s="99"/>
      <c r="IH456" s="99"/>
      <c r="II456" s="99"/>
      <c r="IJ456" s="99"/>
      <c r="IK456" s="503"/>
      <c r="IL456" s="502"/>
      <c r="IM456" s="99"/>
      <c r="IN456" s="99"/>
      <c r="IO456" s="99"/>
      <c r="IP456" s="99"/>
      <c r="IQ456" s="99"/>
      <c r="IR456" s="99"/>
      <c r="IS456" s="503"/>
      <c r="IT456" s="99"/>
      <c r="IU456" s="99"/>
      <c r="IV456" s="502"/>
      <c r="IW456" s="99"/>
      <c r="IX456" s="99"/>
      <c r="IY456" s="98"/>
      <c r="IZ456" s="99"/>
      <c r="JA456" s="99"/>
      <c r="JB456" s="98"/>
      <c r="JC456" s="99"/>
      <c r="JD456" s="99"/>
      <c r="JE456" s="99"/>
      <c r="JF456" s="98"/>
      <c r="JG456" s="99"/>
      <c r="JH456" s="502"/>
      <c r="JI456" s="99"/>
      <c r="JJ456" s="99"/>
      <c r="JK456" s="99"/>
      <c r="JL456" s="99"/>
      <c r="JM456" s="502"/>
      <c r="JN456" s="99"/>
      <c r="JO456" s="507"/>
      <c r="JP456" s="503"/>
      <c r="JQ456" s="502"/>
    </row>
    <row r="457" spans="23:277" ht="16" hidden="1">
      <c r="W457" s="503"/>
      <c r="X457" s="502"/>
      <c r="Y457" s="99"/>
      <c r="Z457" s="502"/>
      <c r="AA457" s="99"/>
      <c r="AB457" s="502"/>
      <c r="AC457" s="99"/>
      <c r="AD457" s="504"/>
      <c r="AE457" s="99"/>
      <c r="AF457" s="99"/>
      <c r="AG457" s="99"/>
      <c r="AH457" s="99"/>
      <c r="AI457" s="505"/>
      <c r="AJ457" s="99"/>
      <c r="AK457" s="98"/>
      <c r="AL457" s="99"/>
      <c r="AM457" s="645"/>
      <c r="AN457" s="99"/>
      <c r="AO457" s="99"/>
      <c r="AP457" s="99"/>
      <c r="AQ457" s="99"/>
      <c r="AR457" s="99"/>
      <c r="AS457" s="99"/>
      <c r="AT457" s="99"/>
      <c r="AU457" s="99"/>
      <c r="AV457" s="99"/>
      <c r="AW457" s="99"/>
      <c r="AX457" s="99"/>
      <c r="AY457" s="98"/>
      <c r="AZ457" s="99"/>
      <c r="BA457" s="98"/>
      <c r="BB457" s="99"/>
      <c r="BC457" s="502"/>
      <c r="BD457" s="99"/>
      <c r="BE457" s="99"/>
      <c r="BF457" s="502"/>
      <c r="BG457" s="99"/>
      <c r="BH457" s="99"/>
      <c r="BI457" s="99"/>
      <c r="BJ457" s="99"/>
      <c r="BK457" s="634"/>
      <c r="BL457" s="99"/>
      <c r="BM457" s="99"/>
      <c r="BN457" s="502"/>
      <c r="BO457" s="99"/>
      <c r="BP457" s="99"/>
      <c r="BQ457" s="99"/>
      <c r="BR457" s="502"/>
      <c r="BS457" s="99"/>
      <c r="BT457" s="99"/>
      <c r="BU457" s="502"/>
      <c r="BV457" s="99"/>
      <c r="BW457" s="502"/>
      <c r="BX457" s="99"/>
      <c r="BY457" s="99"/>
      <c r="BZ457" s="502"/>
      <c r="CA457" s="99"/>
      <c r="CB457" s="99"/>
      <c r="CC457" s="99"/>
      <c r="CD457" s="99"/>
      <c r="CE457" s="503"/>
      <c r="CF457" s="99"/>
      <c r="CG457" s="502"/>
      <c r="CH457" s="99"/>
      <c r="CI457" s="98"/>
      <c r="CJ457" s="99"/>
      <c r="CK457" s="99"/>
      <c r="CL457" s="98"/>
      <c r="CM457" s="99"/>
      <c r="CN457" s="99"/>
      <c r="CO457" s="99"/>
      <c r="CP457" s="98"/>
      <c r="CQ457" s="99"/>
      <c r="CR457" s="99"/>
      <c r="CS457" s="99"/>
      <c r="CT457" s="99"/>
      <c r="CU457" s="99"/>
      <c r="CV457" s="99"/>
      <c r="CW457" s="99"/>
      <c r="CX457" s="98"/>
      <c r="CY457" s="99"/>
      <c r="CZ457" s="99"/>
      <c r="DA457" s="99"/>
      <c r="DB457" s="99"/>
      <c r="DC457" s="502"/>
      <c r="DD457" s="99"/>
      <c r="DE457" s="99"/>
      <c r="DF457" s="99"/>
      <c r="DG457" s="99"/>
      <c r="DH457" s="99"/>
      <c r="DI457" s="99"/>
      <c r="DJ457" s="99"/>
      <c r="DK457" s="99"/>
      <c r="DL457" s="99"/>
      <c r="DM457" s="99"/>
      <c r="DN457" s="99"/>
      <c r="DO457" s="502"/>
      <c r="DP457" s="99"/>
      <c r="DQ457" s="99"/>
      <c r="DR457" s="99"/>
      <c r="DS457" s="502"/>
      <c r="DT457" s="99"/>
      <c r="DU457" s="99"/>
      <c r="DV457" s="99"/>
      <c r="DW457" s="99"/>
      <c r="DX457" s="99"/>
      <c r="DY457" s="99"/>
      <c r="DZ457" s="99"/>
      <c r="EA457" s="506"/>
      <c r="EB457" s="99"/>
      <c r="EC457" s="502"/>
      <c r="ED457" s="98"/>
      <c r="EE457" s="99"/>
      <c r="EF457" s="99"/>
      <c r="EG457" s="99"/>
      <c r="EH457" s="99"/>
      <c r="EI457" s="98"/>
      <c r="EJ457" s="99"/>
      <c r="EK457" s="98"/>
      <c r="EL457" s="99"/>
      <c r="EM457" s="99"/>
      <c r="EN457" s="98"/>
      <c r="EO457" s="99"/>
      <c r="EP457" s="193"/>
      <c r="EQ457" s="99"/>
      <c r="ER457" s="99"/>
      <c r="ES457" s="99"/>
      <c r="ET457" s="99"/>
      <c r="EU457" s="99"/>
      <c r="EV457" s="99"/>
      <c r="EW457" s="502"/>
      <c r="EX457" s="98"/>
      <c r="EY457" s="99"/>
      <c r="EZ457" s="99"/>
      <c r="FA457" s="98"/>
      <c r="FB457" s="99"/>
      <c r="FC457" s="99"/>
      <c r="FD457" s="99"/>
      <c r="FE457" s="98"/>
      <c r="FF457" s="99"/>
      <c r="FG457" s="98"/>
      <c r="FH457" s="99"/>
      <c r="FI457" s="99"/>
      <c r="FJ457" s="98"/>
      <c r="FK457" s="99"/>
      <c r="FL457" s="99"/>
      <c r="FM457" s="99"/>
      <c r="FN457" s="506"/>
      <c r="FO457" s="99"/>
      <c r="FP457" s="502"/>
      <c r="FQ457" s="99"/>
      <c r="FR457" s="98"/>
      <c r="FS457" s="99"/>
      <c r="FT457" s="98"/>
      <c r="FU457" s="99"/>
      <c r="FV457" s="99"/>
      <c r="FW457" s="99"/>
      <c r="FX457" s="99"/>
      <c r="FY457" s="99"/>
      <c r="FZ457" s="98"/>
      <c r="GA457" s="99"/>
      <c r="GB457" s="502"/>
      <c r="GC457" s="99"/>
      <c r="GD457" s="99"/>
      <c r="GE457" s="99"/>
      <c r="GF457" s="502"/>
      <c r="GG457" s="99"/>
      <c r="GH457" s="503"/>
      <c r="GI457" s="99"/>
      <c r="GJ457" s="502"/>
      <c r="GK457" s="99"/>
      <c r="GL457" s="99"/>
      <c r="GM457" s="502"/>
      <c r="GN457" s="99"/>
      <c r="GO457" s="99"/>
      <c r="GP457" s="99"/>
      <c r="GQ457" s="99"/>
      <c r="GR457" s="99"/>
      <c r="GS457" s="503"/>
      <c r="GT457" s="99"/>
      <c r="GU457" s="502"/>
      <c r="GV457" s="98"/>
      <c r="GW457" s="99"/>
      <c r="GX457" s="99"/>
      <c r="GY457" s="98"/>
      <c r="GZ457" s="99"/>
      <c r="HA457" s="99"/>
      <c r="HB457" s="99"/>
      <c r="HC457" s="99"/>
      <c r="HD457" s="99"/>
      <c r="HE457" s="99"/>
      <c r="HF457" s="99"/>
      <c r="HG457" s="99"/>
      <c r="HH457" s="502"/>
      <c r="HI457" s="99"/>
      <c r="HJ457" s="99"/>
      <c r="HK457" s="99"/>
      <c r="HL457" s="99"/>
      <c r="HM457" s="99"/>
      <c r="HN457" s="99"/>
      <c r="HO457" s="502"/>
      <c r="HP457" s="98"/>
      <c r="HQ457" s="99"/>
      <c r="HR457" s="99"/>
      <c r="HS457" s="99"/>
      <c r="HT457" s="98"/>
      <c r="HU457" s="99"/>
      <c r="HV457" s="99"/>
      <c r="HW457" s="99"/>
      <c r="HX457" s="99"/>
      <c r="HY457" s="98"/>
      <c r="HZ457" s="99"/>
      <c r="IA457" s="503"/>
      <c r="IB457" s="502"/>
      <c r="IC457" s="99"/>
      <c r="ID457" s="99"/>
      <c r="IE457" s="99"/>
      <c r="IF457" s="99"/>
      <c r="IG457" s="99"/>
      <c r="IH457" s="99"/>
      <c r="II457" s="99"/>
      <c r="IJ457" s="99"/>
      <c r="IK457" s="503"/>
      <c r="IL457" s="502"/>
      <c r="IM457" s="99"/>
      <c r="IN457" s="99"/>
      <c r="IO457" s="99"/>
      <c r="IP457" s="99"/>
      <c r="IQ457" s="99"/>
      <c r="IR457" s="99"/>
      <c r="IS457" s="503"/>
      <c r="IT457" s="99"/>
      <c r="IU457" s="99"/>
      <c r="IV457" s="502"/>
      <c r="IW457" s="99"/>
      <c r="IX457" s="99"/>
      <c r="IY457" s="98"/>
      <c r="IZ457" s="99"/>
      <c r="JA457" s="99"/>
      <c r="JB457" s="98"/>
      <c r="JC457" s="99"/>
      <c r="JD457" s="99"/>
      <c r="JE457" s="99"/>
      <c r="JF457" s="98"/>
      <c r="JG457" s="99"/>
      <c r="JH457" s="502"/>
      <c r="JI457" s="99"/>
      <c r="JJ457" s="99"/>
      <c r="JK457" s="99"/>
      <c r="JL457" s="99"/>
      <c r="JM457" s="502"/>
      <c r="JN457" s="99"/>
      <c r="JO457" s="507"/>
      <c r="JP457" s="503"/>
      <c r="JQ457" s="502"/>
    </row>
    <row r="458" spans="23:277" ht="16" hidden="1">
      <c r="W458" s="503"/>
      <c r="X458" s="502"/>
      <c r="Y458" s="99"/>
      <c r="Z458" s="502"/>
      <c r="AA458" s="99"/>
      <c r="AB458" s="502"/>
      <c r="AC458" s="99"/>
      <c r="AD458" s="504"/>
      <c r="AE458" s="99"/>
      <c r="AF458" s="99"/>
      <c r="AG458" s="99"/>
      <c r="AH458" s="99"/>
      <c r="AI458" s="505"/>
      <c r="AJ458" s="99"/>
      <c r="AK458" s="98"/>
      <c r="AL458" s="99"/>
      <c r="AM458" s="645"/>
      <c r="AN458" s="99"/>
      <c r="AO458" s="99"/>
      <c r="AP458" s="99"/>
      <c r="AQ458" s="99"/>
      <c r="AR458" s="99"/>
      <c r="AS458" s="99"/>
      <c r="AT458" s="99"/>
      <c r="AU458" s="99"/>
      <c r="AV458" s="99"/>
      <c r="AW458" s="99"/>
      <c r="AX458" s="99"/>
      <c r="AY458" s="98"/>
      <c r="AZ458" s="99"/>
      <c r="BA458" s="98"/>
      <c r="BB458" s="99"/>
      <c r="BC458" s="502"/>
      <c r="BD458" s="99"/>
      <c r="BE458" s="99"/>
      <c r="BF458" s="502"/>
      <c r="BG458" s="99"/>
      <c r="BH458" s="99"/>
      <c r="BI458" s="99"/>
      <c r="BJ458" s="99"/>
      <c r="BK458" s="634"/>
      <c r="BL458" s="99"/>
      <c r="BM458" s="99"/>
      <c r="BN458" s="502"/>
      <c r="BO458" s="99"/>
      <c r="BP458" s="99"/>
      <c r="BQ458" s="99"/>
      <c r="BR458" s="502"/>
      <c r="BS458" s="99"/>
      <c r="BT458" s="99"/>
      <c r="BU458" s="502"/>
      <c r="BV458" s="99"/>
      <c r="BW458" s="502"/>
      <c r="BX458" s="99"/>
      <c r="BY458" s="99"/>
      <c r="BZ458" s="502"/>
      <c r="CA458" s="99"/>
      <c r="CB458" s="99"/>
      <c r="CC458" s="99"/>
      <c r="CD458" s="99"/>
      <c r="CE458" s="503"/>
      <c r="CF458" s="99"/>
      <c r="CG458" s="502"/>
      <c r="CH458" s="99"/>
      <c r="CI458" s="98"/>
      <c r="CJ458" s="99"/>
      <c r="CK458" s="99"/>
      <c r="CL458" s="98"/>
      <c r="CM458" s="99"/>
      <c r="CN458" s="99"/>
      <c r="CO458" s="99"/>
      <c r="CP458" s="98"/>
      <c r="CQ458" s="99"/>
      <c r="CR458" s="99"/>
      <c r="CS458" s="99"/>
      <c r="CT458" s="99"/>
      <c r="CU458" s="99"/>
      <c r="CV458" s="99"/>
      <c r="CW458" s="99"/>
      <c r="CX458" s="98"/>
      <c r="CY458" s="99"/>
      <c r="CZ458" s="99"/>
      <c r="DA458" s="99"/>
      <c r="DB458" s="99"/>
      <c r="DC458" s="502"/>
      <c r="DD458" s="99"/>
      <c r="DE458" s="99"/>
      <c r="DF458" s="99"/>
      <c r="DG458" s="99"/>
      <c r="DH458" s="99"/>
      <c r="DI458" s="99"/>
      <c r="DJ458" s="99"/>
      <c r="DK458" s="99"/>
      <c r="DL458" s="99"/>
      <c r="DM458" s="99"/>
      <c r="DN458" s="99"/>
      <c r="DO458" s="502"/>
      <c r="DP458" s="99"/>
      <c r="DQ458" s="99"/>
      <c r="DR458" s="99"/>
      <c r="DS458" s="502"/>
      <c r="DT458" s="99"/>
      <c r="DU458" s="99"/>
      <c r="DV458" s="99"/>
      <c r="DW458" s="99"/>
      <c r="DX458" s="99"/>
      <c r="DY458" s="99"/>
      <c r="DZ458" s="99"/>
      <c r="EA458" s="506"/>
      <c r="EB458" s="99"/>
      <c r="EC458" s="502"/>
      <c r="ED458" s="98"/>
      <c r="EE458" s="99"/>
      <c r="EF458" s="99"/>
      <c r="EG458" s="99"/>
      <c r="EH458" s="99"/>
      <c r="EI458" s="98"/>
      <c r="EJ458" s="99"/>
      <c r="EK458" s="98"/>
      <c r="EL458" s="99"/>
      <c r="EM458" s="99"/>
      <c r="EN458" s="98"/>
      <c r="EO458" s="99"/>
      <c r="EP458" s="193"/>
      <c r="EQ458" s="99"/>
      <c r="ER458" s="99"/>
      <c r="ES458" s="99"/>
      <c r="ET458" s="99"/>
      <c r="EU458" s="99"/>
      <c r="EV458" s="99"/>
      <c r="EW458" s="502"/>
      <c r="EX458" s="98"/>
      <c r="EY458" s="99"/>
      <c r="EZ458" s="99"/>
      <c r="FA458" s="98"/>
      <c r="FB458" s="99"/>
      <c r="FC458" s="99"/>
      <c r="FD458" s="99"/>
      <c r="FE458" s="98"/>
      <c r="FF458" s="99"/>
      <c r="FG458" s="98"/>
      <c r="FH458" s="99"/>
      <c r="FI458" s="99"/>
      <c r="FJ458" s="98"/>
      <c r="FK458" s="99"/>
      <c r="FL458" s="99"/>
      <c r="FM458" s="99"/>
      <c r="FN458" s="506"/>
      <c r="FO458" s="99"/>
      <c r="FP458" s="502"/>
      <c r="FQ458" s="99"/>
      <c r="FR458" s="98"/>
      <c r="FS458" s="99"/>
      <c r="FT458" s="98"/>
      <c r="FU458" s="99"/>
      <c r="FV458" s="99"/>
      <c r="FW458" s="99"/>
      <c r="FX458" s="99"/>
      <c r="FY458" s="99"/>
      <c r="FZ458" s="98"/>
      <c r="GA458" s="99"/>
      <c r="GB458" s="502"/>
      <c r="GC458" s="99"/>
      <c r="GD458" s="99"/>
      <c r="GE458" s="99"/>
      <c r="GF458" s="502"/>
      <c r="GG458" s="99"/>
      <c r="GH458" s="503"/>
      <c r="GI458" s="99"/>
      <c r="GJ458" s="502"/>
      <c r="GK458" s="99"/>
      <c r="GL458" s="99"/>
      <c r="GM458" s="502"/>
      <c r="GN458" s="99"/>
      <c r="GO458" s="99"/>
      <c r="GP458" s="99"/>
      <c r="GQ458" s="99"/>
      <c r="GR458" s="99"/>
      <c r="GS458" s="503"/>
      <c r="GT458" s="99"/>
      <c r="GU458" s="502"/>
      <c r="GV458" s="98"/>
      <c r="GW458" s="99"/>
      <c r="GX458" s="99"/>
      <c r="GY458" s="98"/>
      <c r="GZ458" s="99"/>
      <c r="HA458" s="99"/>
      <c r="HB458" s="99"/>
      <c r="HC458" s="99"/>
      <c r="HD458" s="99"/>
      <c r="HE458" s="99"/>
      <c r="HF458" s="99"/>
      <c r="HG458" s="99"/>
      <c r="HH458" s="502"/>
      <c r="HI458" s="99"/>
      <c r="HJ458" s="99"/>
      <c r="HK458" s="99"/>
      <c r="HL458" s="99"/>
      <c r="HM458" s="99"/>
      <c r="HN458" s="99"/>
      <c r="HO458" s="502"/>
      <c r="HP458" s="98"/>
      <c r="HQ458" s="99"/>
      <c r="HR458" s="99"/>
      <c r="HS458" s="99"/>
      <c r="HT458" s="98"/>
      <c r="HU458" s="99"/>
      <c r="HV458" s="99"/>
      <c r="HW458" s="99"/>
      <c r="HX458" s="99"/>
      <c r="HY458" s="98"/>
      <c r="HZ458" s="99"/>
      <c r="IA458" s="503"/>
      <c r="IB458" s="502"/>
      <c r="IC458" s="99"/>
      <c r="ID458" s="99"/>
      <c r="IE458" s="99"/>
      <c r="IF458" s="99"/>
      <c r="IG458" s="99"/>
      <c r="IH458" s="99"/>
      <c r="II458" s="99"/>
      <c r="IJ458" s="99"/>
      <c r="IK458" s="503"/>
      <c r="IL458" s="502"/>
      <c r="IM458" s="99"/>
      <c r="IN458" s="99"/>
      <c r="IO458" s="99"/>
      <c r="IP458" s="99"/>
      <c r="IQ458" s="99"/>
      <c r="IR458" s="99"/>
      <c r="IS458" s="503"/>
      <c r="IT458" s="99"/>
      <c r="IU458" s="99"/>
      <c r="IV458" s="502"/>
      <c r="IW458" s="99"/>
      <c r="IX458" s="99"/>
      <c r="IY458" s="98"/>
      <c r="IZ458" s="99"/>
      <c r="JA458" s="99"/>
      <c r="JB458" s="98"/>
      <c r="JC458" s="99"/>
      <c r="JD458" s="99"/>
      <c r="JE458" s="99"/>
      <c r="JF458" s="98"/>
      <c r="JG458" s="99"/>
      <c r="JH458" s="502"/>
      <c r="JI458" s="99"/>
      <c r="JJ458" s="99"/>
      <c r="JK458" s="99"/>
      <c r="JL458" s="99"/>
      <c r="JM458" s="502"/>
      <c r="JN458" s="99"/>
      <c r="JO458" s="507"/>
      <c r="JP458" s="503"/>
      <c r="JQ458" s="502"/>
    </row>
    <row r="459" spans="23:277" ht="16" hidden="1">
      <c r="W459" s="503"/>
      <c r="X459" s="502"/>
      <c r="Y459" s="99"/>
      <c r="Z459" s="502"/>
      <c r="AA459" s="99"/>
      <c r="AB459" s="502"/>
      <c r="AC459" s="99"/>
      <c r="AD459" s="504"/>
      <c r="AE459" s="99"/>
      <c r="AF459" s="99"/>
      <c r="AG459" s="99"/>
      <c r="AH459" s="99"/>
      <c r="AI459" s="505"/>
      <c r="AJ459" s="99"/>
      <c r="AK459" s="98"/>
      <c r="AL459" s="99"/>
      <c r="AM459" s="645"/>
      <c r="AN459" s="99"/>
      <c r="AO459" s="99"/>
      <c r="AP459" s="99"/>
      <c r="AQ459" s="99"/>
      <c r="AR459" s="99"/>
      <c r="AS459" s="99"/>
      <c r="AT459" s="99"/>
      <c r="AU459" s="99"/>
      <c r="AV459" s="99"/>
      <c r="AW459" s="99"/>
      <c r="AX459" s="99"/>
      <c r="AY459" s="98"/>
      <c r="AZ459" s="99"/>
      <c r="BA459" s="98"/>
      <c r="BB459" s="99"/>
      <c r="BC459" s="502"/>
      <c r="BD459" s="99"/>
      <c r="BE459" s="99"/>
      <c r="BF459" s="502"/>
      <c r="BG459" s="99"/>
      <c r="BH459" s="99"/>
      <c r="BI459" s="99"/>
      <c r="BJ459" s="99"/>
      <c r="BK459" s="634"/>
      <c r="BL459" s="99"/>
      <c r="BM459" s="99"/>
      <c r="BN459" s="502"/>
      <c r="BO459" s="99"/>
      <c r="BP459" s="99"/>
      <c r="BQ459" s="99"/>
      <c r="BR459" s="502"/>
      <c r="BS459" s="99"/>
      <c r="BT459" s="99"/>
      <c r="BU459" s="502"/>
      <c r="BV459" s="99"/>
      <c r="BW459" s="502"/>
      <c r="BX459" s="99"/>
      <c r="BY459" s="99"/>
      <c r="BZ459" s="502"/>
      <c r="CA459" s="99"/>
      <c r="CB459" s="99"/>
      <c r="CC459" s="99"/>
      <c r="CD459" s="99"/>
      <c r="CE459" s="503"/>
      <c r="CF459" s="99"/>
      <c r="CG459" s="502"/>
      <c r="CH459" s="99"/>
      <c r="CI459" s="98"/>
      <c r="CJ459" s="99"/>
      <c r="CK459" s="99"/>
      <c r="CL459" s="98"/>
      <c r="CM459" s="99"/>
      <c r="CN459" s="99"/>
      <c r="CO459" s="99"/>
      <c r="CP459" s="98"/>
      <c r="CQ459" s="99"/>
      <c r="CR459" s="99"/>
      <c r="CS459" s="99"/>
      <c r="CT459" s="99"/>
      <c r="CU459" s="99"/>
      <c r="CV459" s="99"/>
      <c r="CW459" s="99"/>
      <c r="CX459" s="98"/>
      <c r="CY459" s="99"/>
      <c r="CZ459" s="99"/>
      <c r="DA459" s="99"/>
      <c r="DB459" s="99"/>
      <c r="DC459" s="502"/>
      <c r="DD459" s="99"/>
      <c r="DE459" s="99"/>
      <c r="DF459" s="99"/>
      <c r="DG459" s="99"/>
      <c r="DH459" s="99"/>
      <c r="DI459" s="99"/>
      <c r="DJ459" s="99"/>
      <c r="DK459" s="99"/>
      <c r="DL459" s="99"/>
      <c r="DM459" s="99"/>
      <c r="DN459" s="99"/>
      <c r="DO459" s="502"/>
      <c r="DP459" s="99"/>
      <c r="DQ459" s="99"/>
      <c r="DR459" s="99"/>
      <c r="DS459" s="502"/>
      <c r="DT459" s="99"/>
      <c r="DU459" s="99"/>
      <c r="DV459" s="99"/>
      <c r="DW459" s="99"/>
      <c r="DX459" s="99"/>
      <c r="DY459" s="99"/>
      <c r="DZ459" s="99"/>
      <c r="EA459" s="506"/>
      <c r="EB459" s="99"/>
      <c r="EC459" s="502"/>
      <c r="ED459" s="98"/>
      <c r="EE459" s="99"/>
      <c r="EF459" s="99"/>
      <c r="EG459" s="99"/>
      <c r="EH459" s="99"/>
      <c r="EI459" s="98"/>
      <c r="EJ459" s="99"/>
      <c r="EK459" s="98"/>
      <c r="EL459" s="99"/>
      <c r="EM459" s="99"/>
      <c r="EN459" s="98"/>
      <c r="EO459" s="99"/>
      <c r="EP459" s="193"/>
      <c r="EQ459" s="99"/>
      <c r="ER459" s="99"/>
      <c r="ES459" s="99"/>
      <c r="ET459" s="99"/>
      <c r="EU459" s="99"/>
      <c r="EV459" s="99"/>
      <c r="EW459" s="502"/>
      <c r="EX459" s="98"/>
      <c r="EY459" s="99"/>
      <c r="EZ459" s="99"/>
      <c r="FA459" s="98"/>
      <c r="FB459" s="99"/>
      <c r="FC459" s="99"/>
      <c r="FD459" s="99"/>
      <c r="FE459" s="98"/>
      <c r="FF459" s="99"/>
      <c r="FG459" s="98"/>
      <c r="FH459" s="99"/>
      <c r="FI459" s="99"/>
      <c r="FJ459" s="98"/>
      <c r="FK459" s="99"/>
      <c r="FL459" s="99"/>
      <c r="FM459" s="99"/>
      <c r="FN459" s="506"/>
      <c r="FO459" s="99"/>
      <c r="FP459" s="502"/>
      <c r="FQ459" s="99"/>
      <c r="FR459" s="98"/>
      <c r="FS459" s="99"/>
      <c r="FT459" s="98"/>
      <c r="FU459" s="99"/>
      <c r="FV459" s="99"/>
      <c r="FW459" s="99"/>
      <c r="FX459" s="99"/>
      <c r="FY459" s="99"/>
      <c r="FZ459" s="98"/>
      <c r="GA459" s="99"/>
      <c r="GB459" s="502"/>
      <c r="GC459" s="99"/>
      <c r="GD459" s="99"/>
      <c r="GE459" s="99"/>
      <c r="GF459" s="502"/>
      <c r="GG459" s="99"/>
      <c r="GH459" s="503"/>
      <c r="GI459" s="99"/>
      <c r="GJ459" s="502"/>
      <c r="GK459" s="99"/>
      <c r="GL459" s="99"/>
      <c r="GM459" s="502"/>
      <c r="GN459" s="99"/>
      <c r="GO459" s="99"/>
      <c r="GP459" s="99"/>
      <c r="GQ459" s="99"/>
      <c r="GR459" s="99"/>
      <c r="GS459" s="503"/>
      <c r="GT459" s="99"/>
      <c r="GU459" s="502"/>
      <c r="GV459" s="98"/>
      <c r="GW459" s="99"/>
      <c r="GX459" s="99"/>
      <c r="GY459" s="98"/>
      <c r="GZ459" s="99"/>
      <c r="HA459" s="99"/>
      <c r="HB459" s="99"/>
      <c r="HC459" s="99"/>
      <c r="HD459" s="99"/>
      <c r="HE459" s="99"/>
      <c r="HF459" s="99"/>
      <c r="HG459" s="99"/>
      <c r="HH459" s="502"/>
      <c r="HI459" s="99"/>
      <c r="HJ459" s="99"/>
      <c r="HK459" s="99"/>
      <c r="HL459" s="99"/>
      <c r="HM459" s="99"/>
      <c r="HN459" s="99"/>
      <c r="HO459" s="502"/>
      <c r="HP459" s="98"/>
      <c r="HQ459" s="99"/>
      <c r="HR459" s="99"/>
      <c r="HS459" s="99"/>
      <c r="HT459" s="98"/>
      <c r="HU459" s="99"/>
      <c r="HV459" s="99"/>
      <c r="HW459" s="99"/>
      <c r="HX459" s="99"/>
      <c r="HY459" s="98"/>
      <c r="HZ459" s="99"/>
      <c r="IA459" s="503"/>
      <c r="IB459" s="502"/>
      <c r="IC459" s="99"/>
      <c r="ID459" s="99"/>
      <c r="IE459" s="99"/>
      <c r="IF459" s="99"/>
      <c r="IG459" s="99"/>
      <c r="IH459" s="99"/>
      <c r="II459" s="99"/>
      <c r="IJ459" s="99"/>
      <c r="IK459" s="503"/>
      <c r="IL459" s="502"/>
      <c r="IM459" s="99"/>
      <c r="IN459" s="99"/>
      <c r="IO459" s="99"/>
      <c r="IP459" s="99"/>
      <c r="IQ459" s="99"/>
      <c r="IR459" s="99"/>
      <c r="IS459" s="503"/>
      <c r="IT459" s="99"/>
      <c r="IU459" s="99"/>
      <c r="IV459" s="502"/>
      <c r="IW459" s="99"/>
      <c r="IX459" s="99"/>
      <c r="IY459" s="98"/>
      <c r="IZ459" s="99"/>
      <c r="JA459" s="99"/>
      <c r="JB459" s="98"/>
      <c r="JC459" s="99"/>
      <c r="JD459" s="99"/>
      <c r="JE459" s="99"/>
      <c r="JF459" s="98"/>
      <c r="JG459" s="99"/>
      <c r="JH459" s="502"/>
      <c r="JI459" s="99"/>
      <c r="JJ459" s="99"/>
      <c r="JK459" s="99"/>
      <c r="JL459" s="99"/>
      <c r="JM459" s="502"/>
      <c r="JN459" s="99"/>
      <c r="JO459" s="507"/>
      <c r="JP459" s="503"/>
      <c r="JQ459" s="502"/>
    </row>
    <row r="460" spans="23:277" ht="16" hidden="1">
      <c r="W460" s="503"/>
      <c r="X460" s="502"/>
      <c r="Y460" s="99"/>
      <c r="Z460" s="502"/>
      <c r="AA460" s="99"/>
      <c r="AB460" s="502"/>
      <c r="AC460" s="99"/>
      <c r="AD460" s="504"/>
      <c r="AE460" s="99"/>
      <c r="AF460" s="99"/>
      <c r="AG460" s="99"/>
      <c r="AH460" s="99"/>
      <c r="AI460" s="505"/>
      <c r="AJ460" s="99"/>
      <c r="AK460" s="98"/>
      <c r="AL460" s="99"/>
      <c r="AM460" s="645"/>
      <c r="AN460" s="99"/>
      <c r="AO460" s="99"/>
      <c r="AP460" s="99"/>
      <c r="AQ460" s="99"/>
      <c r="AR460" s="99"/>
      <c r="AS460" s="99"/>
      <c r="AT460" s="99"/>
      <c r="AU460" s="99"/>
      <c r="AV460" s="99"/>
      <c r="AW460" s="99"/>
      <c r="AX460" s="99"/>
      <c r="AY460" s="98"/>
      <c r="AZ460" s="99"/>
      <c r="BA460" s="98"/>
      <c r="BB460" s="99"/>
      <c r="BC460" s="502"/>
      <c r="BD460" s="99"/>
      <c r="BE460" s="99"/>
      <c r="BF460" s="502"/>
      <c r="BG460" s="99"/>
      <c r="BH460" s="99"/>
      <c r="BI460" s="99"/>
      <c r="BJ460" s="99"/>
      <c r="BK460" s="634"/>
      <c r="BL460" s="99"/>
      <c r="BM460" s="99"/>
      <c r="BN460" s="502"/>
      <c r="BO460" s="99"/>
      <c r="BP460" s="99"/>
      <c r="BQ460" s="99"/>
      <c r="BR460" s="502"/>
      <c r="BS460" s="99"/>
      <c r="BT460" s="99"/>
      <c r="BU460" s="502"/>
      <c r="BV460" s="99"/>
      <c r="BW460" s="502"/>
      <c r="BX460" s="99"/>
      <c r="BY460" s="99"/>
      <c r="BZ460" s="502"/>
      <c r="CA460" s="99"/>
      <c r="CB460" s="99"/>
      <c r="CC460" s="99"/>
      <c r="CD460" s="99"/>
      <c r="CE460" s="503"/>
      <c r="CF460" s="99"/>
      <c r="CG460" s="502"/>
      <c r="CH460" s="99"/>
      <c r="CI460" s="98"/>
      <c r="CJ460" s="99"/>
      <c r="CK460" s="99"/>
      <c r="CL460" s="98"/>
      <c r="CM460" s="99"/>
      <c r="CN460" s="99"/>
      <c r="CO460" s="99"/>
      <c r="CP460" s="98"/>
      <c r="CQ460" s="99"/>
      <c r="CR460" s="99"/>
      <c r="CS460" s="99"/>
      <c r="CT460" s="99"/>
      <c r="CU460" s="99"/>
      <c r="CV460" s="99"/>
      <c r="CW460" s="99"/>
      <c r="CX460" s="98"/>
      <c r="CY460" s="99"/>
      <c r="CZ460" s="99"/>
      <c r="DA460" s="99"/>
      <c r="DB460" s="99"/>
      <c r="DC460" s="502"/>
      <c r="DD460" s="99"/>
      <c r="DE460" s="99"/>
      <c r="DF460" s="99"/>
      <c r="DG460" s="99"/>
      <c r="DH460" s="99"/>
      <c r="DI460" s="99"/>
      <c r="DJ460" s="99"/>
      <c r="DK460" s="99"/>
      <c r="DL460" s="99"/>
      <c r="DM460" s="99"/>
      <c r="DN460" s="99"/>
      <c r="DO460" s="502"/>
      <c r="DP460" s="99"/>
      <c r="DQ460" s="99"/>
      <c r="DR460" s="99"/>
      <c r="DS460" s="502"/>
      <c r="DT460" s="99"/>
      <c r="DU460" s="99"/>
      <c r="DV460" s="99"/>
      <c r="DW460" s="99"/>
      <c r="DX460" s="99"/>
      <c r="DY460" s="99"/>
      <c r="DZ460" s="99"/>
      <c r="EA460" s="506"/>
      <c r="EB460" s="99"/>
      <c r="EC460" s="502"/>
      <c r="ED460" s="98"/>
      <c r="EE460" s="99"/>
      <c r="EF460" s="99"/>
      <c r="EG460" s="99"/>
      <c r="EH460" s="99"/>
      <c r="EI460" s="98"/>
      <c r="EJ460" s="99"/>
      <c r="EK460" s="98"/>
      <c r="EL460" s="99"/>
      <c r="EM460" s="99"/>
      <c r="EN460" s="98"/>
      <c r="EO460" s="99"/>
      <c r="EP460" s="193"/>
      <c r="EQ460" s="99"/>
      <c r="ER460" s="99"/>
      <c r="ES460" s="99"/>
      <c r="ET460" s="99"/>
      <c r="EU460" s="99"/>
      <c r="EV460" s="99"/>
      <c r="EW460" s="502"/>
      <c r="EX460" s="98"/>
      <c r="EY460" s="99"/>
      <c r="EZ460" s="99"/>
      <c r="FA460" s="98"/>
      <c r="FB460" s="99"/>
      <c r="FC460" s="99"/>
      <c r="FD460" s="99"/>
      <c r="FE460" s="98"/>
      <c r="FF460" s="99"/>
      <c r="FG460" s="98"/>
      <c r="FH460" s="99"/>
      <c r="FI460" s="99"/>
      <c r="FJ460" s="98"/>
      <c r="FK460" s="99"/>
      <c r="FL460" s="99"/>
      <c r="FM460" s="99"/>
      <c r="FN460" s="506"/>
      <c r="FO460" s="99"/>
      <c r="FP460" s="502"/>
      <c r="FQ460" s="99"/>
      <c r="FR460" s="98"/>
      <c r="FS460" s="99"/>
      <c r="FT460" s="98"/>
      <c r="FU460" s="99"/>
      <c r="FV460" s="99"/>
      <c r="FW460" s="99"/>
      <c r="FX460" s="99"/>
      <c r="FY460" s="99"/>
      <c r="FZ460" s="98"/>
      <c r="GA460" s="99"/>
      <c r="GB460" s="502"/>
      <c r="GC460" s="99"/>
      <c r="GD460" s="99"/>
      <c r="GE460" s="99"/>
      <c r="GF460" s="502"/>
      <c r="GG460" s="99"/>
      <c r="GH460" s="503"/>
      <c r="GI460" s="99"/>
      <c r="GJ460" s="502"/>
      <c r="GK460" s="99"/>
      <c r="GL460" s="99"/>
      <c r="GM460" s="502"/>
      <c r="GN460" s="99"/>
      <c r="GO460" s="99"/>
      <c r="GP460" s="99"/>
      <c r="GQ460" s="99"/>
      <c r="GR460" s="99"/>
      <c r="GS460" s="503"/>
      <c r="GT460" s="99"/>
      <c r="GU460" s="502"/>
      <c r="GV460" s="98"/>
      <c r="GW460" s="99"/>
      <c r="GX460" s="99"/>
      <c r="GY460" s="98"/>
      <c r="GZ460" s="99"/>
      <c r="HA460" s="99"/>
      <c r="HB460" s="99"/>
      <c r="HC460" s="99"/>
      <c r="HD460" s="99"/>
      <c r="HE460" s="99"/>
      <c r="HF460" s="99"/>
      <c r="HG460" s="99"/>
      <c r="HH460" s="502"/>
      <c r="HI460" s="99"/>
      <c r="HJ460" s="99"/>
      <c r="HK460" s="99"/>
      <c r="HL460" s="99"/>
      <c r="HM460" s="99"/>
      <c r="HN460" s="99"/>
      <c r="HO460" s="502"/>
      <c r="HP460" s="98"/>
      <c r="HQ460" s="99"/>
      <c r="HR460" s="99"/>
      <c r="HS460" s="99"/>
      <c r="HT460" s="98"/>
      <c r="HU460" s="99"/>
      <c r="HV460" s="99"/>
      <c r="HW460" s="99"/>
      <c r="HX460" s="99"/>
      <c r="HY460" s="98"/>
      <c r="HZ460" s="99"/>
      <c r="IA460" s="503"/>
      <c r="IB460" s="502"/>
      <c r="IC460" s="99"/>
      <c r="ID460" s="99"/>
      <c r="IE460" s="99"/>
      <c r="IF460" s="99"/>
      <c r="IG460" s="99"/>
      <c r="IH460" s="99"/>
      <c r="II460" s="99"/>
      <c r="IJ460" s="99"/>
      <c r="IK460" s="503"/>
      <c r="IL460" s="502"/>
      <c r="IM460" s="99"/>
      <c r="IN460" s="99"/>
      <c r="IO460" s="99"/>
      <c r="IP460" s="99"/>
      <c r="IQ460" s="99"/>
      <c r="IR460" s="99"/>
      <c r="IS460" s="503"/>
      <c r="IT460" s="99"/>
      <c r="IU460" s="99"/>
      <c r="IV460" s="502"/>
      <c r="IW460" s="99"/>
      <c r="IX460" s="99"/>
      <c r="IY460" s="98"/>
      <c r="IZ460" s="99"/>
      <c r="JA460" s="99"/>
      <c r="JB460" s="98"/>
      <c r="JC460" s="99"/>
      <c r="JD460" s="99"/>
      <c r="JE460" s="99"/>
      <c r="JF460" s="98"/>
      <c r="JG460" s="99"/>
      <c r="JH460" s="502"/>
      <c r="JI460" s="99"/>
      <c r="JJ460" s="99"/>
      <c r="JK460" s="99"/>
      <c r="JL460" s="99"/>
      <c r="JM460" s="502"/>
      <c r="JN460" s="99"/>
      <c r="JO460" s="507"/>
      <c r="JP460" s="503"/>
      <c r="JQ460" s="502"/>
    </row>
    <row r="461" spans="23:277" ht="16" hidden="1">
      <c r="W461" s="503"/>
      <c r="X461" s="502"/>
      <c r="Y461" s="99"/>
      <c r="Z461" s="502"/>
      <c r="AA461" s="99"/>
      <c r="AB461" s="502"/>
      <c r="AC461" s="99"/>
      <c r="AD461" s="504"/>
      <c r="AE461" s="99"/>
      <c r="AF461" s="99"/>
      <c r="AG461" s="99"/>
      <c r="AH461" s="99"/>
      <c r="AI461" s="505"/>
      <c r="AJ461" s="99"/>
      <c r="AK461" s="98"/>
      <c r="AL461" s="99"/>
      <c r="AM461" s="645"/>
      <c r="AN461" s="99"/>
      <c r="AO461" s="99"/>
      <c r="AP461" s="99"/>
      <c r="AQ461" s="99"/>
      <c r="AR461" s="99"/>
      <c r="AS461" s="99"/>
      <c r="AT461" s="99"/>
      <c r="AU461" s="99"/>
      <c r="AV461" s="99"/>
      <c r="AW461" s="99"/>
      <c r="AX461" s="99"/>
      <c r="AY461" s="98"/>
      <c r="AZ461" s="99"/>
      <c r="BA461" s="98"/>
      <c r="BB461" s="99"/>
      <c r="BC461" s="502"/>
      <c r="BD461" s="99"/>
      <c r="BE461" s="99"/>
      <c r="BF461" s="502"/>
      <c r="BG461" s="99"/>
      <c r="BH461" s="99"/>
      <c r="BI461" s="99"/>
      <c r="BJ461" s="99"/>
      <c r="BK461" s="634"/>
      <c r="BL461" s="99"/>
      <c r="BM461" s="99"/>
      <c r="BN461" s="502"/>
      <c r="BO461" s="99"/>
      <c r="BP461" s="99"/>
      <c r="BQ461" s="99"/>
      <c r="BR461" s="502"/>
      <c r="BS461" s="99"/>
      <c r="BT461" s="99"/>
      <c r="BU461" s="502"/>
      <c r="BV461" s="99"/>
      <c r="BW461" s="502"/>
      <c r="BX461" s="99"/>
      <c r="BY461" s="99"/>
      <c r="BZ461" s="502"/>
      <c r="CA461" s="99"/>
      <c r="CB461" s="99"/>
      <c r="CC461" s="99"/>
      <c r="CD461" s="99"/>
      <c r="CE461" s="503"/>
      <c r="CF461" s="99"/>
      <c r="CG461" s="502"/>
      <c r="CH461" s="99"/>
      <c r="CI461" s="98"/>
      <c r="CJ461" s="99"/>
      <c r="CK461" s="99"/>
      <c r="CL461" s="98"/>
      <c r="CM461" s="99"/>
      <c r="CN461" s="99"/>
      <c r="CO461" s="99"/>
      <c r="CP461" s="98"/>
      <c r="CQ461" s="99"/>
      <c r="CR461" s="99"/>
      <c r="CS461" s="99"/>
      <c r="CT461" s="99"/>
      <c r="CU461" s="99"/>
      <c r="CV461" s="99"/>
      <c r="CW461" s="99"/>
      <c r="CX461" s="98"/>
      <c r="CY461" s="99"/>
      <c r="CZ461" s="99"/>
      <c r="DA461" s="99"/>
      <c r="DB461" s="99"/>
      <c r="DC461" s="502"/>
      <c r="DD461" s="99"/>
      <c r="DE461" s="99"/>
      <c r="DF461" s="99"/>
      <c r="DG461" s="99"/>
      <c r="DH461" s="99"/>
      <c r="DI461" s="99"/>
      <c r="DJ461" s="99"/>
      <c r="DK461" s="99"/>
      <c r="DL461" s="99"/>
      <c r="DM461" s="99"/>
      <c r="DN461" s="99"/>
      <c r="DO461" s="502"/>
      <c r="DP461" s="99"/>
      <c r="DQ461" s="99"/>
      <c r="DR461" s="99"/>
      <c r="DS461" s="502"/>
      <c r="DT461" s="99"/>
      <c r="DU461" s="99"/>
      <c r="DV461" s="99"/>
      <c r="DW461" s="99"/>
      <c r="DX461" s="99"/>
      <c r="DY461" s="99"/>
      <c r="DZ461" s="99"/>
      <c r="EA461" s="506"/>
      <c r="EB461" s="99"/>
      <c r="EC461" s="502"/>
      <c r="ED461" s="98"/>
      <c r="EE461" s="99"/>
      <c r="EF461" s="99"/>
      <c r="EG461" s="99"/>
      <c r="EH461" s="99"/>
      <c r="EI461" s="98"/>
      <c r="EJ461" s="99"/>
      <c r="EK461" s="98"/>
      <c r="EL461" s="99"/>
      <c r="EM461" s="99"/>
      <c r="EN461" s="98"/>
      <c r="EO461" s="99"/>
      <c r="EP461" s="193"/>
      <c r="EQ461" s="99"/>
      <c r="ER461" s="99"/>
      <c r="ES461" s="99"/>
      <c r="ET461" s="99"/>
      <c r="EU461" s="99"/>
      <c r="EV461" s="99"/>
      <c r="EW461" s="502"/>
      <c r="EX461" s="98"/>
      <c r="EY461" s="99"/>
      <c r="EZ461" s="99"/>
      <c r="FA461" s="98"/>
      <c r="FB461" s="99"/>
      <c r="FC461" s="99"/>
      <c r="FD461" s="99"/>
      <c r="FE461" s="98"/>
      <c r="FF461" s="99"/>
      <c r="FG461" s="98"/>
      <c r="FH461" s="99"/>
      <c r="FI461" s="99"/>
      <c r="FJ461" s="98"/>
      <c r="FK461" s="99"/>
      <c r="FL461" s="99"/>
      <c r="FM461" s="99"/>
      <c r="FN461" s="506"/>
      <c r="FO461" s="99"/>
      <c r="FP461" s="502"/>
      <c r="FQ461" s="99"/>
      <c r="FR461" s="98"/>
      <c r="FS461" s="99"/>
      <c r="FT461" s="98"/>
      <c r="FU461" s="99"/>
      <c r="FV461" s="99"/>
      <c r="FW461" s="99"/>
      <c r="FX461" s="99"/>
      <c r="FY461" s="99"/>
      <c r="FZ461" s="98"/>
      <c r="GA461" s="99"/>
      <c r="GB461" s="502"/>
      <c r="GC461" s="99"/>
      <c r="GD461" s="99"/>
      <c r="GE461" s="99"/>
      <c r="GF461" s="502"/>
      <c r="GG461" s="99"/>
      <c r="GH461" s="503"/>
      <c r="GI461" s="99"/>
      <c r="GJ461" s="502"/>
      <c r="GK461" s="99"/>
      <c r="GL461" s="99"/>
      <c r="GM461" s="502"/>
      <c r="GN461" s="99"/>
      <c r="GO461" s="99"/>
      <c r="GP461" s="99"/>
      <c r="GQ461" s="99"/>
      <c r="GR461" s="99"/>
      <c r="GS461" s="503"/>
      <c r="GT461" s="99"/>
      <c r="GU461" s="502"/>
      <c r="GV461" s="98"/>
      <c r="GW461" s="99"/>
      <c r="GX461" s="99"/>
      <c r="GY461" s="98"/>
      <c r="GZ461" s="99"/>
      <c r="HA461" s="99"/>
      <c r="HB461" s="99"/>
      <c r="HC461" s="99"/>
      <c r="HD461" s="99"/>
      <c r="HE461" s="99"/>
      <c r="HF461" s="99"/>
      <c r="HG461" s="99"/>
      <c r="HH461" s="502"/>
      <c r="HI461" s="99"/>
      <c r="HJ461" s="99"/>
      <c r="HK461" s="99"/>
      <c r="HL461" s="99"/>
      <c r="HM461" s="99"/>
      <c r="HN461" s="99"/>
      <c r="HO461" s="502"/>
      <c r="HP461" s="98"/>
      <c r="HQ461" s="99"/>
      <c r="HR461" s="99"/>
      <c r="HS461" s="99"/>
      <c r="HT461" s="98"/>
      <c r="HU461" s="99"/>
      <c r="HV461" s="99"/>
      <c r="HW461" s="99"/>
      <c r="HX461" s="99"/>
      <c r="HY461" s="98"/>
      <c r="HZ461" s="99"/>
      <c r="IA461" s="503"/>
      <c r="IB461" s="502"/>
      <c r="IC461" s="99"/>
      <c r="ID461" s="99"/>
      <c r="IE461" s="99"/>
      <c r="IF461" s="99"/>
      <c r="IG461" s="99"/>
      <c r="IH461" s="99"/>
      <c r="II461" s="99"/>
      <c r="IJ461" s="99"/>
      <c r="IK461" s="503"/>
      <c r="IL461" s="502"/>
      <c r="IM461" s="99"/>
      <c r="IN461" s="99"/>
      <c r="IO461" s="99"/>
      <c r="IP461" s="99"/>
      <c r="IQ461" s="99"/>
      <c r="IR461" s="99"/>
      <c r="IS461" s="503"/>
      <c r="IT461" s="99"/>
      <c r="IU461" s="99"/>
      <c r="IV461" s="502"/>
      <c r="IW461" s="99"/>
      <c r="IX461" s="99"/>
      <c r="IY461" s="98"/>
      <c r="IZ461" s="99"/>
      <c r="JA461" s="99"/>
      <c r="JB461" s="98"/>
      <c r="JC461" s="99"/>
      <c r="JD461" s="99"/>
      <c r="JE461" s="99"/>
      <c r="JF461" s="98"/>
      <c r="JG461" s="99"/>
      <c r="JH461" s="502"/>
      <c r="JI461" s="99"/>
      <c r="JJ461" s="99"/>
      <c r="JK461" s="99"/>
      <c r="JL461" s="99"/>
      <c r="JM461" s="502"/>
      <c r="JN461" s="99"/>
      <c r="JO461" s="507"/>
      <c r="JP461" s="503"/>
      <c r="JQ461" s="502"/>
    </row>
    <row r="462" spans="23:277" ht="16" hidden="1">
      <c r="W462" s="503"/>
      <c r="X462" s="502"/>
      <c r="Y462" s="99"/>
      <c r="Z462" s="502"/>
      <c r="AA462" s="99"/>
      <c r="AB462" s="502"/>
      <c r="AC462" s="99"/>
      <c r="AD462" s="504"/>
      <c r="AE462" s="99"/>
      <c r="AF462" s="99"/>
      <c r="AG462" s="99"/>
      <c r="AH462" s="99"/>
      <c r="AI462" s="505"/>
      <c r="AJ462" s="99"/>
      <c r="AK462" s="98"/>
      <c r="AL462" s="99"/>
      <c r="AM462" s="645"/>
      <c r="AN462" s="99"/>
      <c r="AO462" s="99"/>
      <c r="AP462" s="99"/>
      <c r="AQ462" s="99"/>
      <c r="AR462" s="99"/>
      <c r="AS462" s="99"/>
      <c r="AT462" s="99"/>
      <c r="AU462" s="99"/>
      <c r="AV462" s="99"/>
      <c r="AW462" s="99"/>
      <c r="AX462" s="99"/>
      <c r="AY462" s="98"/>
      <c r="AZ462" s="99"/>
      <c r="BA462" s="98"/>
      <c r="BB462" s="99"/>
      <c r="BC462" s="502"/>
      <c r="BD462" s="99"/>
      <c r="BE462" s="99"/>
      <c r="BF462" s="502"/>
      <c r="BG462" s="99"/>
      <c r="BH462" s="99"/>
      <c r="BI462" s="99"/>
      <c r="BJ462" s="99"/>
      <c r="BK462" s="634"/>
      <c r="BL462" s="99"/>
      <c r="BM462" s="99"/>
      <c r="BN462" s="502"/>
      <c r="BO462" s="99"/>
      <c r="BP462" s="99"/>
      <c r="BQ462" s="99"/>
      <c r="BR462" s="502"/>
      <c r="BS462" s="99"/>
      <c r="BT462" s="99"/>
      <c r="BU462" s="502"/>
      <c r="BV462" s="99"/>
      <c r="BW462" s="502"/>
      <c r="BX462" s="99"/>
      <c r="BY462" s="99"/>
      <c r="BZ462" s="502"/>
      <c r="CA462" s="99"/>
      <c r="CB462" s="99"/>
      <c r="CC462" s="99"/>
      <c r="CD462" s="99"/>
      <c r="CE462" s="503"/>
      <c r="CF462" s="99"/>
      <c r="CG462" s="502"/>
      <c r="CH462" s="99"/>
      <c r="CI462" s="98"/>
      <c r="CJ462" s="99"/>
      <c r="CK462" s="99"/>
      <c r="CL462" s="98"/>
      <c r="CM462" s="99"/>
      <c r="CN462" s="99"/>
      <c r="CO462" s="99"/>
      <c r="CP462" s="98"/>
      <c r="CQ462" s="99"/>
      <c r="CR462" s="99"/>
      <c r="CS462" s="99"/>
      <c r="CT462" s="99"/>
      <c r="CU462" s="99"/>
      <c r="CV462" s="99"/>
      <c r="CW462" s="99"/>
      <c r="CX462" s="98"/>
      <c r="CY462" s="99"/>
      <c r="CZ462" s="99"/>
      <c r="DA462" s="99"/>
      <c r="DB462" s="99"/>
      <c r="DC462" s="502"/>
      <c r="DD462" s="99"/>
      <c r="DE462" s="99"/>
      <c r="DF462" s="99"/>
      <c r="DG462" s="99"/>
      <c r="DH462" s="99"/>
      <c r="DI462" s="99"/>
      <c r="DJ462" s="99"/>
      <c r="DK462" s="99"/>
      <c r="DL462" s="99"/>
      <c r="DM462" s="99"/>
      <c r="DN462" s="99"/>
      <c r="DO462" s="502"/>
      <c r="DP462" s="99"/>
      <c r="DQ462" s="99"/>
      <c r="DR462" s="99"/>
      <c r="DS462" s="502"/>
      <c r="DT462" s="99"/>
      <c r="DU462" s="99"/>
      <c r="DV462" s="99"/>
      <c r="DW462" s="99"/>
      <c r="DX462" s="99"/>
      <c r="DY462" s="99"/>
      <c r="DZ462" s="99"/>
      <c r="EA462" s="506"/>
      <c r="EB462" s="99"/>
      <c r="EC462" s="502"/>
      <c r="ED462" s="98"/>
      <c r="EE462" s="99"/>
      <c r="EF462" s="99"/>
      <c r="EG462" s="99"/>
      <c r="EH462" s="99"/>
      <c r="EI462" s="98"/>
      <c r="EJ462" s="99"/>
      <c r="EK462" s="98"/>
      <c r="EL462" s="99"/>
      <c r="EM462" s="99"/>
      <c r="EN462" s="98"/>
      <c r="EO462" s="99"/>
      <c r="EP462" s="193"/>
      <c r="EQ462" s="99"/>
      <c r="ER462" s="99"/>
      <c r="ES462" s="99"/>
      <c r="ET462" s="99"/>
      <c r="EU462" s="99"/>
      <c r="EV462" s="99"/>
      <c r="EW462" s="502"/>
      <c r="EX462" s="98"/>
      <c r="EY462" s="99"/>
      <c r="EZ462" s="99"/>
      <c r="FA462" s="98"/>
      <c r="FB462" s="99"/>
      <c r="FC462" s="99"/>
      <c r="FD462" s="99"/>
      <c r="FE462" s="98"/>
      <c r="FF462" s="99"/>
      <c r="FG462" s="98"/>
      <c r="FH462" s="99"/>
      <c r="FI462" s="99"/>
      <c r="FJ462" s="98"/>
      <c r="FK462" s="99"/>
      <c r="FL462" s="99"/>
      <c r="FM462" s="99"/>
      <c r="FN462" s="506"/>
      <c r="FO462" s="99"/>
      <c r="FP462" s="502"/>
      <c r="FQ462" s="99"/>
      <c r="FR462" s="98"/>
      <c r="FS462" s="99"/>
      <c r="FT462" s="98"/>
      <c r="FU462" s="99"/>
      <c r="FV462" s="99"/>
      <c r="FW462" s="99"/>
      <c r="FX462" s="99"/>
      <c r="FY462" s="99"/>
      <c r="FZ462" s="98"/>
      <c r="GA462" s="99"/>
      <c r="GB462" s="502"/>
      <c r="GC462" s="99"/>
      <c r="GD462" s="99"/>
      <c r="GE462" s="99"/>
      <c r="GF462" s="502"/>
      <c r="GG462" s="99"/>
      <c r="GH462" s="503"/>
      <c r="GI462" s="99"/>
      <c r="GJ462" s="502"/>
      <c r="GK462" s="99"/>
      <c r="GL462" s="99"/>
      <c r="GM462" s="502"/>
      <c r="GN462" s="99"/>
      <c r="GO462" s="99"/>
      <c r="GP462" s="99"/>
      <c r="GQ462" s="99"/>
      <c r="GR462" s="99"/>
      <c r="GS462" s="503"/>
      <c r="GT462" s="99"/>
      <c r="GU462" s="502"/>
      <c r="GV462" s="98"/>
      <c r="GW462" s="99"/>
      <c r="GX462" s="99"/>
      <c r="GY462" s="98"/>
      <c r="GZ462" s="99"/>
      <c r="HA462" s="99"/>
      <c r="HB462" s="99"/>
      <c r="HC462" s="99"/>
      <c r="HD462" s="99"/>
      <c r="HE462" s="99"/>
      <c r="HF462" s="99"/>
      <c r="HG462" s="99"/>
      <c r="HH462" s="502"/>
      <c r="HI462" s="99"/>
      <c r="HJ462" s="99"/>
      <c r="HK462" s="99"/>
      <c r="HL462" s="99"/>
      <c r="HM462" s="99"/>
      <c r="HN462" s="99"/>
      <c r="HO462" s="502"/>
      <c r="HP462" s="98"/>
      <c r="HQ462" s="99"/>
      <c r="HR462" s="99"/>
      <c r="HS462" s="99"/>
      <c r="HT462" s="98"/>
      <c r="HU462" s="99"/>
      <c r="HV462" s="99"/>
      <c r="HW462" s="99"/>
      <c r="HX462" s="99"/>
      <c r="HY462" s="98"/>
      <c r="HZ462" s="99"/>
      <c r="IA462" s="503"/>
      <c r="IB462" s="502"/>
      <c r="IC462" s="99"/>
      <c r="ID462" s="99"/>
      <c r="IE462" s="99"/>
      <c r="IF462" s="99"/>
      <c r="IG462" s="99"/>
      <c r="IH462" s="99"/>
      <c r="II462" s="99"/>
      <c r="IJ462" s="99"/>
      <c r="IK462" s="503"/>
      <c r="IL462" s="502"/>
      <c r="IM462" s="99"/>
      <c r="IN462" s="99"/>
      <c r="IO462" s="99"/>
      <c r="IP462" s="99"/>
      <c r="IQ462" s="99"/>
      <c r="IR462" s="99"/>
      <c r="IS462" s="503"/>
      <c r="IT462" s="99"/>
      <c r="IU462" s="99"/>
      <c r="IV462" s="502"/>
      <c r="IW462" s="99"/>
      <c r="IX462" s="99"/>
      <c r="IY462" s="98"/>
      <c r="IZ462" s="99"/>
      <c r="JA462" s="99"/>
      <c r="JB462" s="98"/>
      <c r="JC462" s="99"/>
      <c r="JD462" s="99"/>
      <c r="JE462" s="99"/>
      <c r="JF462" s="98"/>
      <c r="JG462" s="99"/>
      <c r="JH462" s="502"/>
      <c r="JI462" s="99"/>
      <c r="JJ462" s="99"/>
      <c r="JK462" s="99"/>
      <c r="JL462" s="99"/>
      <c r="JM462" s="502"/>
      <c r="JN462" s="99"/>
      <c r="JO462" s="507"/>
      <c r="JP462" s="503"/>
      <c r="JQ462" s="502"/>
    </row>
    <row r="463" spans="23:277" ht="16" hidden="1">
      <c r="W463" s="503"/>
      <c r="X463" s="502"/>
      <c r="Y463" s="99"/>
      <c r="Z463" s="502"/>
      <c r="AA463" s="99"/>
      <c r="AB463" s="502"/>
      <c r="AC463" s="99"/>
      <c r="AD463" s="504"/>
      <c r="AE463" s="99"/>
      <c r="AF463" s="99"/>
      <c r="AG463" s="99"/>
      <c r="AH463" s="99"/>
      <c r="AI463" s="505"/>
      <c r="AJ463" s="99"/>
      <c r="AK463" s="98"/>
      <c r="AL463" s="99"/>
      <c r="AM463" s="645"/>
      <c r="AN463" s="99"/>
      <c r="AO463" s="99"/>
      <c r="AP463" s="99"/>
      <c r="AQ463" s="99"/>
      <c r="AR463" s="99"/>
      <c r="AS463" s="99"/>
      <c r="AT463" s="99"/>
      <c r="AU463" s="99"/>
      <c r="AV463" s="99"/>
      <c r="AW463" s="99"/>
      <c r="AX463" s="99"/>
      <c r="AY463" s="98"/>
      <c r="AZ463" s="99"/>
      <c r="BA463" s="98"/>
      <c r="BB463" s="99"/>
      <c r="BC463" s="502"/>
      <c r="BD463" s="99"/>
      <c r="BE463" s="99"/>
      <c r="BF463" s="502"/>
      <c r="BG463" s="99"/>
      <c r="BH463" s="99"/>
      <c r="BI463" s="99"/>
      <c r="BJ463" s="99"/>
      <c r="BK463" s="634"/>
      <c r="BL463" s="99"/>
      <c r="BM463" s="99"/>
      <c r="BN463" s="502"/>
      <c r="BO463" s="99"/>
      <c r="BP463" s="99"/>
      <c r="BQ463" s="99"/>
      <c r="BR463" s="502"/>
      <c r="BS463" s="99"/>
      <c r="BT463" s="99"/>
      <c r="BU463" s="502"/>
      <c r="BV463" s="99"/>
      <c r="BW463" s="502"/>
      <c r="BX463" s="99"/>
      <c r="BY463" s="99"/>
      <c r="BZ463" s="502"/>
      <c r="CA463" s="99"/>
      <c r="CB463" s="99"/>
      <c r="CC463" s="99"/>
      <c r="CD463" s="99"/>
      <c r="CE463" s="503"/>
      <c r="CF463" s="99"/>
      <c r="CG463" s="502"/>
      <c r="CH463" s="99"/>
      <c r="CI463" s="98"/>
      <c r="CJ463" s="99"/>
      <c r="CK463" s="99"/>
      <c r="CL463" s="98"/>
      <c r="CM463" s="99"/>
      <c r="CN463" s="99"/>
      <c r="CO463" s="99"/>
      <c r="CP463" s="98"/>
      <c r="CQ463" s="99"/>
      <c r="CR463" s="99"/>
      <c r="CS463" s="99"/>
      <c r="CT463" s="99"/>
      <c r="CU463" s="99"/>
      <c r="CV463" s="99"/>
      <c r="CW463" s="99"/>
      <c r="CX463" s="98"/>
      <c r="CY463" s="99"/>
      <c r="CZ463" s="99"/>
      <c r="DA463" s="99"/>
      <c r="DB463" s="99"/>
      <c r="DC463" s="502"/>
      <c r="DD463" s="99"/>
      <c r="DE463" s="99"/>
      <c r="DF463" s="99"/>
      <c r="DG463" s="99"/>
      <c r="DH463" s="99"/>
      <c r="DI463" s="99"/>
      <c r="DJ463" s="99"/>
      <c r="DK463" s="99"/>
      <c r="DL463" s="99"/>
      <c r="DM463" s="99"/>
      <c r="DN463" s="99"/>
      <c r="DO463" s="502"/>
      <c r="DP463" s="99"/>
      <c r="DQ463" s="99"/>
      <c r="DR463" s="99"/>
      <c r="DS463" s="502"/>
      <c r="DT463" s="99"/>
      <c r="DU463" s="99"/>
      <c r="DV463" s="99"/>
      <c r="DW463" s="99"/>
      <c r="DX463" s="99"/>
      <c r="DY463" s="99"/>
      <c r="DZ463" s="99"/>
      <c r="EA463" s="506"/>
      <c r="EB463" s="99"/>
      <c r="EC463" s="502"/>
      <c r="ED463" s="98"/>
      <c r="EE463" s="99"/>
      <c r="EF463" s="99"/>
      <c r="EG463" s="99"/>
      <c r="EH463" s="99"/>
      <c r="EI463" s="98"/>
      <c r="EJ463" s="99"/>
      <c r="EK463" s="98"/>
      <c r="EL463" s="99"/>
      <c r="EM463" s="99"/>
      <c r="EN463" s="98"/>
      <c r="EO463" s="99"/>
      <c r="EP463" s="193"/>
      <c r="EQ463" s="99"/>
      <c r="ER463" s="99"/>
      <c r="ES463" s="99"/>
      <c r="ET463" s="99"/>
      <c r="EU463" s="99"/>
      <c r="EV463" s="99"/>
      <c r="EW463" s="502"/>
      <c r="EX463" s="98"/>
      <c r="EY463" s="99"/>
      <c r="EZ463" s="99"/>
      <c r="FA463" s="98"/>
      <c r="FB463" s="99"/>
      <c r="FC463" s="99"/>
      <c r="FD463" s="99"/>
      <c r="FE463" s="98"/>
      <c r="FF463" s="99"/>
      <c r="FG463" s="98"/>
      <c r="FH463" s="99"/>
      <c r="FI463" s="99"/>
      <c r="FJ463" s="98"/>
      <c r="FK463" s="99"/>
      <c r="FL463" s="99"/>
      <c r="FM463" s="99"/>
      <c r="FN463" s="506"/>
      <c r="FO463" s="99"/>
      <c r="FP463" s="502"/>
      <c r="FQ463" s="99"/>
      <c r="FR463" s="98"/>
      <c r="FS463" s="99"/>
      <c r="FT463" s="98"/>
      <c r="FU463" s="99"/>
      <c r="FV463" s="99"/>
      <c r="FW463" s="99"/>
      <c r="FX463" s="99"/>
      <c r="FY463" s="99"/>
      <c r="FZ463" s="98"/>
      <c r="GA463" s="99"/>
      <c r="GB463" s="502"/>
      <c r="GC463" s="99"/>
      <c r="GD463" s="99"/>
      <c r="GE463" s="99"/>
      <c r="GF463" s="502"/>
      <c r="GG463" s="99"/>
      <c r="GH463" s="503"/>
      <c r="GI463" s="99"/>
      <c r="GJ463" s="502"/>
      <c r="GK463" s="99"/>
      <c r="GL463" s="99"/>
      <c r="GM463" s="502"/>
      <c r="GN463" s="99"/>
      <c r="GO463" s="99"/>
      <c r="GP463" s="99"/>
      <c r="GQ463" s="99"/>
      <c r="GR463" s="99"/>
      <c r="GS463" s="503"/>
      <c r="GT463" s="99"/>
      <c r="GU463" s="502"/>
      <c r="GV463" s="98"/>
      <c r="GW463" s="99"/>
      <c r="GX463" s="99"/>
      <c r="GY463" s="98"/>
      <c r="GZ463" s="99"/>
      <c r="HA463" s="99"/>
      <c r="HB463" s="99"/>
      <c r="HC463" s="99"/>
      <c r="HD463" s="99"/>
      <c r="HE463" s="99"/>
      <c r="HF463" s="99"/>
      <c r="HG463" s="99"/>
      <c r="HH463" s="502"/>
      <c r="HI463" s="99"/>
      <c r="HJ463" s="99"/>
      <c r="HK463" s="99"/>
      <c r="HL463" s="99"/>
      <c r="HM463" s="99"/>
      <c r="HN463" s="99"/>
      <c r="HO463" s="502"/>
      <c r="HP463" s="98"/>
      <c r="HQ463" s="99"/>
      <c r="HR463" s="99"/>
      <c r="HS463" s="99"/>
      <c r="HT463" s="98"/>
      <c r="HU463" s="99"/>
      <c r="HV463" s="99"/>
      <c r="HW463" s="99"/>
      <c r="HX463" s="99"/>
      <c r="HY463" s="98"/>
      <c r="HZ463" s="99"/>
      <c r="IA463" s="503"/>
      <c r="IB463" s="502"/>
      <c r="IC463" s="99"/>
      <c r="ID463" s="99"/>
      <c r="IE463" s="99"/>
      <c r="IF463" s="99"/>
      <c r="IG463" s="99"/>
      <c r="IH463" s="99"/>
      <c r="II463" s="99"/>
      <c r="IJ463" s="99"/>
      <c r="IK463" s="503"/>
      <c r="IL463" s="502"/>
      <c r="IM463" s="99"/>
      <c r="IN463" s="99"/>
      <c r="IO463" s="99"/>
      <c r="IP463" s="99"/>
      <c r="IQ463" s="99"/>
      <c r="IR463" s="99"/>
      <c r="IS463" s="503"/>
      <c r="IT463" s="99"/>
      <c r="IU463" s="99"/>
      <c r="IV463" s="502"/>
      <c r="IW463" s="99"/>
      <c r="IX463" s="99"/>
      <c r="IY463" s="98"/>
      <c r="IZ463" s="99"/>
      <c r="JA463" s="99"/>
      <c r="JB463" s="98"/>
      <c r="JC463" s="99"/>
      <c r="JD463" s="99"/>
      <c r="JE463" s="99"/>
      <c r="JF463" s="98"/>
      <c r="JG463" s="99"/>
      <c r="JH463" s="502"/>
      <c r="JI463" s="99"/>
      <c r="JJ463" s="99"/>
      <c r="JK463" s="99"/>
      <c r="JL463" s="99"/>
      <c r="JM463" s="502"/>
      <c r="JN463" s="99"/>
      <c r="JO463" s="507"/>
      <c r="JP463" s="503"/>
      <c r="JQ463" s="502"/>
    </row>
    <row r="464" spans="23:277" ht="16" hidden="1">
      <c r="W464" s="503"/>
      <c r="X464" s="502"/>
      <c r="Y464" s="99"/>
      <c r="Z464" s="502"/>
      <c r="AA464" s="99"/>
      <c r="AB464" s="502"/>
      <c r="AC464" s="99"/>
      <c r="AD464" s="504"/>
      <c r="AE464" s="99"/>
      <c r="AF464" s="99"/>
      <c r="AG464" s="99"/>
      <c r="AH464" s="99"/>
      <c r="AI464" s="505"/>
      <c r="AJ464" s="99"/>
      <c r="AK464" s="98"/>
      <c r="AL464" s="99"/>
      <c r="AM464" s="645"/>
      <c r="AN464" s="99"/>
      <c r="AO464" s="99"/>
      <c r="AP464" s="99"/>
      <c r="AQ464" s="99"/>
      <c r="AR464" s="99"/>
      <c r="AS464" s="99"/>
      <c r="AT464" s="99"/>
      <c r="AU464" s="99"/>
      <c r="AV464" s="99"/>
      <c r="AW464" s="99"/>
      <c r="AX464" s="99"/>
      <c r="AY464" s="98"/>
      <c r="AZ464" s="99"/>
      <c r="BA464" s="98"/>
      <c r="BB464" s="99"/>
      <c r="BC464" s="502"/>
      <c r="BD464" s="99"/>
      <c r="BE464" s="99"/>
      <c r="BF464" s="502"/>
      <c r="BG464" s="99"/>
      <c r="BH464" s="99"/>
      <c r="BI464" s="99"/>
      <c r="BJ464" s="99"/>
      <c r="BK464" s="634"/>
      <c r="BL464" s="99"/>
      <c r="BM464" s="99"/>
      <c r="BN464" s="502"/>
      <c r="BO464" s="99"/>
      <c r="BP464" s="99"/>
      <c r="BQ464" s="99"/>
      <c r="BR464" s="502"/>
      <c r="BS464" s="99"/>
      <c r="BT464" s="99"/>
      <c r="BU464" s="502"/>
      <c r="BV464" s="99"/>
      <c r="BW464" s="502"/>
      <c r="BX464" s="99"/>
      <c r="BY464" s="99"/>
      <c r="BZ464" s="502"/>
      <c r="CA464" s="99"/>
      <c r="CB464" s="99"/>
      <c r="CC464" s="99"/>
      <c r="CD464" s="99"/>
      <c r="CE464" s="503"/>
      <c r="CF464" s="99"/>
      <c r="CG464" s="502"/>
      <c r="CH464" s="99"/>
      <c r="CI464" s="98"/>
      <c r="CJ464" s="99"/>
      <c r="CK464" s="99"/>
      <c r="CL464" s="98"/>
      <c r="CM464" s="99"/>
      <c r="CN464" s="99"/>
      <c r="CO464" s="99"/>
      <c r="CP464" s="98"/>
      <c r="CQ464" s="99"/>
      <c r="CR464" s="99"/>
      <c r="CS464" s="99"/>
      <c r="CT464" s="99"/>
      <c r="CU464" s="99"/>
      <c r="CV464" s="99"/>
      <c r="CW464" s="99"/>
      <c r="CX464" s="98"/>
      <c r="CY464" s="99"/>
      <c r="CZ464" s="99"/>
      <c r="DA464" s="99"/>
      <c r="DB464" s="99"/>
      <c r="DC464" s="502"/>
      <c r="DD464" s="99"/>
      <c r="DE464" s="99"/>
      <c r="DF464" s="99"/>
      <c r="DG464" s="99"/>
      <c r="DH464" s="99"/>
      <c r="DI464" s="99"/>
      <c r="DJ464" s="99"/>
      <c r="DK464" s="99"/>
      <c r="DL464" s="99"/>
      <c r="DM464" s="99"/>
      <c r="DN464" s="99"/>
      <c r="DO464" s="502"/>
      <c r="DP464" s="99"/>
      <c r="DQ464" s="99"/>
      <c r="DR464" s="99"/>
      <c r="DS464" s="502"/>
      <c r="DT464" s="99"/>
      <c r="DU464" s="99"/>
      <c r="DV464" s="99"/>
      <c r="DW464" s="99"/>
      <c r="DX464" s="99"/>
      <c r="DY464" s="99"/>
      <c r="DZ464" s="99"/>
      <c r="EA464" s="506"/>
      <c r="EB464" s="99"/>
      <c r="EC464" s="502"/>
      <c r="ED464" s="98"/>
      <c r="EE464" s="99"/>
      <c r="EF464" s="99"/>
      <c r="EG464" s="99"/>
      <c r="EH464" s="99"/>
      <c r="EI464" s="98"/>
      <c r="EJ464" s="99"/>
      <c r="EK464" s="98"/>
      <c r="EL464" s="99"/>
      <c r="EM464" s="99"/>
      <c r="EN464" s="98"/>
      <c r="EO464" s="99"/>
      <c r="EP464" s="193"/>
      <c r="EQ464" s="99"/>
      <c r="ER464" s="99"/>
      <c r="ES464" s="99"/>
      <c r="ET464" s="99"/>
      <c r="EU464" s="99"/>
      <c r="EV464" s="99"/>
      <c r="EW464" s="502"/>
      <c r="EX464" s="98"/>
      <c r="EY464" s="99"/>
      <c r="EZ464" s="99"/>
      <c r="FA464" s="98"/>
      <c r="FB464" s="99"/>
      <c r="FC464" s="99"/>
      <c r="FD464" s="99"/>
      <c r="FE464" s="98"/>
      <c r="FF464" s="99"/>
      <c r="FG464" s="98"/>
      <c r="FH464" s="99"/>
      <c r="FI464" s="99"/>
      <c r="FJ464" s="98"/>
      <c r="FK464" s="99"/>
      <c r="FL464" s="99"/>
      <c r="FM464" s="99"/>
      <c r="FN464" s="506"/>
      <c r="FO464" s="99"/>
      <c r="FP464" s="502"/>
      <c r="FQ464" s="99"/>
      <c r="FR464" s="98"/>
      <c r="FS464" s="99"/>
      <c r="FT464" s="98"/>
      <c r="FU464" s="99"/>
      <c r="FV464" s="99"/>
      <c r="FW464" s="99"/>
      <c r="FX464" s="99"/>
      <c r="FY464" s="99"/>
      <c r="FZ464" s="98"/>
      <c r="GA464" s="99"/>
      <c r="GB464" s="502"/>
      <c r="GC464" s="99"/>
      <c r="GD464" s="99"/>
      <c r="GE464" s="99"/>
      <c r="GF464" s="502"/>
      <c r="GG464" s="99"/>
      <c r="GH464" s="503"/>
      <c r="GI464" s="99"/>
      <c r="GJ464" s="502"/>
      <c r="GK464" s="99"/>
      <c r="GL464" s="99"/>
      <c r="GM464" s="502"/>
      <c r="GN464" s="99"/>
      <c r="GO464" s="99"/>
      <c r="GP464" s="99"/>
      <c r="GQ464" s="99"/>
      <c r="GR464" s="99"/>
      <c r="GS464" s="503"/>
      <c r="GT464" s="99"/>
      <c r="GU464" s="502"/>
      <c r="GV464" s="98"/>
      <c r="GW464" s="99"/>
      <c r="GX464" s="99"/>
      <c r="GY464" s="98"/>
      <c r="GZ464" s="99"/>
      <c r="HA464" s="99"/>
      <c r="HB464" s="99"/>
      <c r="HC464" s="99"/>
      <c r="HD464" s="99"/>
      <c r="HE464" s="99"/>
      <c r="HF464" s="99"/>
      <c r="HG464" s="99"/>
      <c r="HH464" s="502"/>
      <c r="HI464" s="99"/>
      <c r="HJ464" s="99"/>
      <c r="HK464" s="99"/>
      <c r="HL464" s="99"/>
      <c r="HM464" s="99"/>
      <c r="HN464" s="99"/>
      <c r="HO464" s="502"/>
      <c r="HP464" s="98"/>
      <c r="HQ464" s="99"/>
      <c r="HR464" s="99"/>
      <c r="HS464" s="99"/>
      <c r="HT464" s="98"/>
      <c r="HU464" s="99"/>
      <c r="HV464" s="99"/>
      <c r="HW464" s="99"/>
      <c r="HX464" s="99"/>
      <c r="HY464" s="98"/>
      <c r="HZ464" s="99"/>
      <c r="IA464" s="503"/>
      <c r="IB464" s="502"/>
      <c r="IC464" s="99"/>
      <c r="ID464" s="99"/>
      <c r="IE464" s="99"/>
      <c r="IF464" s="99"/>
      <c r="IG464" s="99"/>
      <c r="IH464" s="99"/>
      <c r="II464" s="99"/>
      <c r="IJ464" s="99"/>
      <c r="IK464" s="503"/>
      <c r="IL464" s="502"/>
      <c r="IM464" s="99"/>
      <c r="IN464" s="99"/>
      <c r="IO464" s="99"/>
      <c r="IP464" s="99"/>
      <c r="IQ464" s="99"/>
      <c r="IR464" s="99"/>
      <c r="IS464" s="503"/>
      <c r="IT464" s="99"/>
      <c r="IU464" s="99"/>
      <c r="IV464" s="502"/>
      <c r="IW464" s="99"/>
      <c r="IX464" s="99"/>
      <c r="IY464" s="98"/>
      <c r="IZ464" s="99"/>
      <c r="JA464" s="99"/>
      <c r="JB464" s="98"/>
      <c r="JC464" s="99"/>
      <c r="JD464" s="99"/>
      <c r="JE464" s="99"/>
      <c r="JF464" s="98"/>
      <c r="JG464" s="99"/>
      <c r="JH464" s="502"/>
      <c r="JI464" s="99"/>
      <c r="JJ464" s="99"/>
      <c r="JK464" s="99"/>
      <c r="JL464" s="99"/>
      <c r="JM464" s="502"/>
      <c r="JN464" s="99"/>
      <c r="JO464" s="507"/>
      <c r="JP464" s="503"/>
      <c r="JQ464" s="502"/>
    </row>
    <row r="465" spans="23:277" ht="16" hidden="1">
      <c r="W465" s="503"/>
      <c r="X465" s="502"/>
      <c r="Y465" s="99"/>
      <c r="Z465" s="502"/>
      <c r="AA465" s="99"/>
      <c r="AB465" s="502"/>
      <c r="AC465" s="99"/>
      <c r="AD465" s="504"/>
      <c r="AE465" s="99"/>
      <c r="AF465" s="99"/>
      <c r="AG465" s="99"/>
      <c r="AH465" s="99"/>
      <c r="AI465" s="505"/>
      <c r="AJ465" s="99"/>
      <c r="AK465" s="98"/>
      <c r="AL465" s="99"/>
      <c r="AM465" s="645"/>
      <c r="AN465" s="99"/>
      <c r="AO465" s="99"/>
      <c r="AP465" s="99"/>
      <c r="AQ465" s="99"/>
      <c r="AR465" s="99"/>
      <c r="AS465" s="99"/>
      <c r="AT465" s="99"/>
      <c r="AU465" s="99"/>
      <c r="AV465" s="99"/>
      <c r="AW465" s="99"/>
      <c r="AX465" s="99"/>
      <c r="AY465" s="98"/>
      <c r="AZ465" s="99"/>
      <c r="BA465" s="98"/>
      <c r="BB465" s="99"/>
      <c r="BC465" s="502"/>
      <c r="BD465" s="99"/>
      <c r="BE465" s="99"/>
      <c r="BF465" s="502"/>
      <c r="BG465" s="99"/>
      <c r="BH465" s="99"/>
      <c r="BI465" s="99"/>
      <c r="BJ465" s="99"/>
      <c r="BK465" s="634"/>
      <c r="BL465" s="99"/>
      <c r="BM465" s="99"/>
      <c r="BN465" s="502"/>
      <c r="BO465" s="99"/>
      <c r="BP465" s="99"/>
      <c r="BQ465" s="99"/>
      <c r="BR465" s="502"/>
      <c r="BS465" s="99"/>
      <c r="BT465" s="99"/>
      <c r="BU465" s="502"/>
      <c r="BV465" s="99"/>
      <c r="BW465" s="502"/>
      <c r="BX465" s="99"/>
      <c r="BY465" s="99"/>
      <c r="BZ465" s="502"/>
      <c r="CA465" s="99"/>
      <c r="CB465" s="99"/>
      <c r="CC465" s="99"/>
      <c r="CD465" s="99"/>
      <c r="CE465" s="503"/>
      <c r="CF465" s="99"/>
      <c r="CG465" s="502"/>
      <c r="CH465" s="99"/>
      <c r="CI465" s="98"/>
      <c r="CJ465" s="99"/>
      <c r="CK465" s="99"/>
      <c r="CL465" s="98"/>
      <c r="CM465" s="99"/>
      <c r="CN465" s="99"/>
      <c r="CO465" s="99"/>
      <c r="CP465" s="98"/>
      <c r="CQ465" s="99"/>
      <c r="CR465" s="99"/>
      <c r="CS465" s="99"/>
      <c r="CT465" s="99"/>
      <c r="CU465" s="99"/>
      <c r="CV465" s="99"/>
      <c r="CW465" s="99"/>
      <c r="CX465" s="98"/>
      <c r="CY465" s="99"/>
      <c r="CZ465" s="99"/>
      <c r="DA465" s="99"/>
      <c r="DB465" s="99"/>
      <c r="DC465" s="502"/>
      <c r="DD465" s="99"/>
      <c r="DE465" s="99"/>
      <c r="DF465" s="99"/>
      <c r="DG465" s="99"/>
      <c r="DH465" s="99"/>
      <c r="DI465" s="99"/>
      <c r="DJ465" s="99"/>
      <c r="DK465" s="99"/>
      <c r="DL465" s="99"/>
      <c r="DM465" s="99"/>
      <c r="DN465" s="99"/>
      <c r="DO465" s="502"/>
      <c r="DP465" s="99"/>
      <c r="DQ465" s="99"/>
      <c r="DR465" s="99"/>
      <c r="DS465" s="502"/>
      <c r="DT465" s="99"/>
      <c r="DU465" s="99"/>
      <c r="DV465" s="99"/>
      <c r="DW465" s="99"/>
      <c r="DX465" s="99"/>
      <c r="DY465" s="99"/>
      <c r="DZ465" s="99"/>
      <c r="EA465" s="506"/>
      <c r="EB465" s="99"/>
      <c r="EC465" s="502"/>
      <c r="ED465" s="98"/>
      <c r="EE465" s="99"/>
      <c r="EF465" s="99"/>
      <c r="EG465" s="99"/>
      <c r="EH465" s="99"/>
      <c r="EI465" s="98"/>
      <c r="EJ465" s="99"/>
      <c r="EK465" s="98"/>
      <c r="EL465" s="99"/>
      <c r="EM465" s="99"/>
      <c r="EN465" s="98"/>
      <c r="EO465" s="99"/>
      <c r="EP465" s="193"/>
      <c r="EQ465" s="99"/>
      <c r="ER465" s="99"/>
      <c r="ES465" s="99"/>
      <c r="ET465" s="99"/>
      <c r="EU465" s="99"/>
      <c r="EV465" s="99"/>
      <c r="EW465" s="502"/>
      <c r="EX465" s="98"/>
      <c r="EY465" s="99"/>
      <c r="EZ465" s="99"/>
      <c r="FA465" s="98"/>
      <c r="FB465" s="99"/>
      <c r="FC465" s="99"/>
      <c r="FD465" s="99"/>
      <c r="FE465" s="98"/>
      <c r="FF465" s="99"/>
      <c r="FG465" s="98"/>
      <c r="FH465" s="99"/>
      <c r="FI465" s="99"/>
      <c r="FJ465" s="98"/>
      <c r="FK465" s="99"/>
      <c r="FL465" s="99"/>
      <c r="FM465" s="99"/>
      <c r="FN465" s="506"/>
      <c r="FO465" s="99"/>
      <c r="FP465" s="502"/>
      <c r="FQ465" s="99"/>
      <c r="FR465" s="98"/>
      <c r="FS465" s="99"/>
      <c r="FT465" s="98"/>
      <c r="FU465" s="99"/>
      <c r="FV465" s="99"/>
      <c r="FW465" s="99"/>
      <c r="FX465" s="99"/>
      <c r="FY465" s="99"/>
      <c r="FZ465" s="98"/>
      <c r="GA465" s="99"/>
      <c r="GB465" s="502"/>
      <c r="GC465" s="99"/>
      <c r="GD465" s="99"/>
      <c r="GE465" s="99"/>
      <c r="GF465" s="502"/>
      <c r="GG465" s="99"/>
      <c r="GH465" s="503"/>
      <c r="GI465" s="99"/>
      <c r="GJ465" s="502"/>
      <c r="GK465" s="99"/>
      <c r="GL465" s="99"/>
      <c r="GM465" s="502"/>
      <c r="GN465" s="99"/>
      <c r="GO465" s="99"/>
      <c r="GP465" s="99"/>
      <c r="GQ465" s="99"/>
      <c r="GR465" s="99"/>
      <c r="GS465" s="503"/>
      <c r="GT465" s="99"/>
      <c r="GU465" s="502"/>
      <c r="GV465" s="98"/>
      <c r="GW465" s="99"/>
      <c r="GX465" s="99"/>
      <c r="GY465" s="98"/>
      <c r="GZ465" s="99"/>
      <c r="HA465" s="99"/>
      <c r="HB465" s="99"/>
      <c r="HC465" s="99"/>
      <c r="HD465" s="99"/>
      <c r="HE465" s="99"/>
      <c r="HF465" s="99"/>
      <c r="HG465" s="99"/>
      <c r="HH465" s="502"/>
      <c r="HI465" s="99"/>
      <c r="HJ465" s="99"/>
      <c r="HK465" s="99"/>
      <c r="HL465" s="99"/>
      <c r="HM465" s="99"/>
      <c r="HN465" s="99"/>
      <c r="HO465" s="502"/>
      <c r="HP465" s="98"/>
      <c r="HQ465" s="99"/>
      <c r="HR465" s="99"/>
      <c r="HS465" s="99"/>
      <c r="HT465" s="98"/>
      <c r="HU465" s="99"/>
      <c r="HV465" s="99"/>
      <c r="HW465" s="99"/>
      <c r="HX465" s="99"/>
      <c r="HY465" s="98"/>
      <c r="HZ465" s="99"/>
      <c r="IA465" s="503"/>
      <c r="IB465" s="502"/>
      <c r="IC465" s="99"/>
      <c r="ID465" s="99"/>
      <c r="IE465" s="99"/>
      <c r="IF465" s="99"/>
      <c r="IG465" s="99"/>
      <c r="IH465" s="99"/>
      <c r="II465" s="99"/>
      <c r="IJ465" s="99"/>
      <c r="IK465" s="503"/>
      <c r="IL465" s="502"/>
      <c r="IM465" s="99"/>
      <c r="IN465" s="99"/>
      <c r="IO465" s="99"/>
      <c r="IP465" s="99"/>
      <c r="IQ465" s="99"/>
      <c r="IR465" s="99"/>
      <c r="IS465" s="503"/>
      <c r="IT465" s="99"/>
      <c r="IU465" s="99"/>
      <c r="IV465" s="502"/>
      <c r="IW465" s="99"/>
      <c r="IX465" s="99"/>
      <c r="IY465" s="98"/>
      <c r="IZ465" s="99"/>
      <c r="JA465" s="99"/>
      <c r="JB465" s="98"/>
      <c r="JC465" s="99"/>
      <c r="JD465" s="99"/>
      <c r="JE465" s="99"/>
      <c r="JF465" s="98"/>
      <c r="JG465" s="99"/>
      <c r="JH465" s="502"/>
      <c r="JI465" s="99"/>
      <c r="JJ465" s="99"/>
      <c r="JK465" s="99"/>
      <c r="JL465" s="99"/>
      <c r="JM465" s="502"/>
      <c r="JN465" s="99"/>
      <c r="JO465" s="507"/>
      <c r="JP465" s="503"/>
      <c r="JQ465" s="502"/>
    </row>
    <row r="466" spans="23:277" ht="16" hidden="1">
      <c r="W466" s="503"/>
      <c r="X466" s="502"/>
      <c r="Y466" s="99"/>
      <c r="Z466" s="502"/>
      <c r="AA466" s="99"/>
      <c r="AB466" s="502"/>
      <c r="AC466" s="99"/>
      <c r="AD466" s="504"/>
      <c r="AE466" s="99"/>
      <c r="AF466" s="99"/>
      <c r="AG466" s="99"/>
      <c r="AH466" s="99"/>
      <c r="AI466" s="505"/>
      <c r="AJ466" s="99"/>
      <c r="AK466" s="98"/>
      <c r="AL466" s="99"/>
      <c r="AM466" s="645"/>
      <c r="AN466" s="99"/>
      <c r="AO466" s="99"/>
      <c r="AP466" s="99"/>
      <c r="AQ466" s="99"/>
      <c r="AR466" s="99"/>
      <c r="AS466" s="99"/>
      <c r="AT466" s="99"/>
      <c r="AU466" s="99"/>
      <c r="AV466" s="99"/>
      <c r="AW466" s="99"/>
      <c r="AX466" s="99"/>
      <c r="AY466" s="98"/>
      <c r="AZ466" s="99"/>
      <c r="BA466" s="98"/>
      <c r="BB466" s="99"/>
      <c r="BC466" s="502"/>
      <c r="BD466" s="99"/>
      <c r="BE466" s="99"/>
      <c r="BF466" s="502"/>
      <c r="BG466" s="99"/>
      <c r="BH466" s="99"/>
      <c r="BI466" s="99"/>
      <c r="BJ466" s="99"/>
      <c r="BK466" s="634"/>
      <c r="BL466" s="99"/>
      <c r="BM466" s="99"/>
      <c r="BN466" s="502"/>
      <c r="BO466" s="99"/>
      <c r="BP466" s="99"/>
      <c r="BQ466" s="99"/>
      <c r="BR466" s="502"/>
      <c r="BS466" s="99"/>
      <c r="BT466" s="99"/>
      <c r="BU466" s="502"/>
      <c r="BV466" s="99"/>
      <c r="BW466" s="502"/>
      <c r="BX466" s="99"/>
      <c r="BY466" s="99"/>
      <c r="BZ466" s="502"/>
      <c r="CA466" s="99"/>
      <c r="CB466" s="99"/>
      <c r="CC466" s="99"/>
      <c r="CD466" s="99"/>
      <c r="CE466" s="503"/>
      <c r="CF466" s="99"/>
      <c r="CG466" s="502"/>
      <c r="CH466" s="99"/>
      <c r="CI466" s="98"/>
      <c r="CJ466" s="99"/>
      <c r="CK466" s="99"/>
      <c r="CL466" s="98"/>
      <c r="CM466" s="99"/>
      <c r="CN466" s="99"/>
      <c r="CO466" s="99"/>
      <c r="CP466" s="98"/>
      <c r="CQ466" s="99"/>
      <c r="CR466" s="99"/>
      <c r="CS466" s="99"/>
      <c r="CT466" s="99"/>
      <c r="CU466" s="99"/>
      <c r="CV466" s="99"/>
      <c r="CW466" s="99"/>
      <c r="CX466" s="98"/>
      <c r="CY466" s="99"/>
      <c r="CZ466" s="99"/>
      <c r="DA466" s="99"/>
      <c r="DB466" s="99"/>
      <c r="DC466" s="502"/>
      <c r="DD466" s="99"/>
      <c r="DE466" s="99"/>
      <c r="DF466" s="99"/>
      <c r="DG466" s="99"/>
      <c r="DH466" s="99"/>
      <c r="DI466" s="99"/>
      <c r="DJ466" s="99"/>
      <c r="DK466" s="99"/>
      <c r="DL466" s="99"/>
      <c r="DM466" s="99"/>
      <c r="DN466" s="99"/>
      <c r="DO466" s="502"/>
      <c r="DP466" s="99"/>
      <c r="DQ466" s="99"/>
      <c r="DR466" s="99"/>
      <c r="DS466" s="502"/>
      <c r="DT466" s="99"/>
      <c r="DU466" s="99"/>
      <c r="DV466" s="99"/>
      <c r="DW466" s="99"/>
      <c r="DX466" s="99"/>
      <c r="DY466" s="99"/>
      <c r="DZ466" s="99"/>
      <c r="EA466" s="506"/>
      <c r="EB466" s="99"/>
      <c r="EC466" s="502"/>
      <c r="ED466" s="98"/>
      <c r="EE466" s="99"/>
      <c r="EF466" s="99"/>
      <c r="EG466" s="99"/>
      <c r="EH466" s="99"/>
      <c r="EI466" s="98"/>
      <c r="EJ466" s="99"/>
      <c r="EK466" s="98"/>
      <c r="EL466" s="99"/>
      <c r="EM466" s="99"/>
      <c r="EN466" s="98"/>
      <c r="EO466" s="99"/>
      <c r="EP466" s="193"/>
      <c r="EQ466" s="99"/>
      <c r="ER466" s="99"/>
      <c r="ES466" s="99"/>
      <c r="ET466" s="99"/>
      <c r="EU466" s="99"/>
      <c r="EV466" s="99"/>
      <c r="EW466" s="502"/>
      <c r="EX466" s="98"/>
      <c r="EY466" s="99"/>
      <c r="EZ466" s="99"/>
      <c r="FA466" s="98"/>
      <c r="FB466" s="99"/>
      <c r="FC466" s="99"/>
      <c r="FD466" s="99"/>
      <c r="FE466" s="98"/>
      <c r="FF466" s="99"/>
      <c r="FG466" s="98"/>
      <c r="FH466" s="99"/>
      <c r="FI466" s="99"/>
      <c r="FJ466" s="98"/>
      <c r="FK466" s="99"/>
      <c r="FL466" s="99"/>
      <c r="FM466" s="99"/>
      <c r="FN466" s="506"/>
      <c r="FO466" s="99"/>
      <c r="FP466" s="502"/>
      <c r="FQ466" s="99"/>
      <c r="FR466" s="98"/>
      <c r="FS466" s="99"/>
      <c r="FT466" s="98"/>
      <c r="FU466" s="99"/>
      <c r="FV466" s="99"/>
      <c r="FW466" s="99"/>
      <c r="FX466" s="99"/>
      <c r="FY466" s="99"/>
      <c r="FZ466" s="98"/>
      <c r="GA466" s="99"/>
      <c r="GB466" s="502"/>
      <c r="GC466" s="99"/>
      <c r="GD466" s="99"/>
      <c r="GE466" s="99"/>
      <c r="GF466" s="502"/>
      <c r="GG466" s="99"/>
      <c r="GH466" s="503"/>
      <c r="GI466" s="99"/>
      <c r="GJ466" s="502"/>
      <c r="GK466" s="99"/>
      <c r="GL466" s="99"/>
      <c r="GM466" s="502"/>
      <c r="GN466" s="99"/>
      <c r="GO466" s="99"/>
      <c r="GP466" s="99"/>
      <c r="GQ466" s="99"/>
      <c r="GR466" s="99"/>
      <c r="GS466" s="503"/>
      <c r="GT466" s="99"/>
      <c r="GU466" s="502"/>
      <c r="GV466" s="98"/>
      <c r="GW466" s="99"/>
      <c r="GX466" s="99"/>
      <c r="GY466" s="98"/>
      <c r="GZ466" s="99"/>
      <c r="HA466" s="99"/>
      <c r="HB466" s="99"/>
      <c r="HC466" s="99"/>
      <c r="HD466" s="99"/>
      <c r="HE466" s="99"/>
      <c r="HF466" s="99"/>
      <c r="HG466" s="99"/>
      <c r="HH466" s="502"/>
      <c r="HI466" s="99"/>
      <c r="HJ466" s="99"/>
      <c r="HK466" s="99"/>
      <c r="HL466" s="99"/>
      <c r="HM466" s="99"/>
      <c r="HN466" s="99"/>
      <c r="HO466" s="502"/>
      <c r="HP466" s="98"/>
      <c r="HQ466" s="99"/>
      <c r="HR466" s="99"/>
      <c r="HS466" s="99"/>
      <c r="HT466" s="98"/>
      <c r="HU466" s="99"/>
      <c r="HV466" s="99"/>
      <c r="HW466" s="99"/>
      <c r="HX466" s="99"/>
      <c r="HY466" s="98"/>
      <c r="HZ466" s="99"/>
      <c r="IA466" s="503"/>
      <c r="IB466" s="502"/>
      <c r="IC466" s="99"/>
      <c r="ID466" s="99"/>
      <c r="IE466" s="99"/>
      <c r="IF466" s="99"/>
      <c r="IG466" s="99"/>
      <c r="IH466" s="99"/>
      <c r="II466" s="99"/>
      <c r="IJ466" s="99"/>
      <c r="IK466" s="503"/>
      <c r="IL466" s="502"/>
      <c r="IM466" s="99"/>
      <c r="IN466" s="99"/>
      <c r="IO466" s="99"/>
      <c r="IP466" s="99"/>
      <c r="IQ466" s="99"/>
      <c r="IR466" s="99"/>
      <c r="IS466" s="503"/>
      <c r="IT466" s="99"/>
      <c r="IU466" s="99"/>
      <c r="IV466" s="502"/>
      <c r="IW466" s="99"/>
      <c r="IX466" s="99"/>
      <c r="IY466" s="98"/>
      <c r="IZ466" s="99"/>
      <c r="JA466" s="99"/>
      <c r="JB466" s="98"/>
      <c r="JC466" s="99"/>
      <c r="JD466" s="99"/>
      <c r="JE466" s="99"/>
      <c r="JF466" s="98"/>
      <c r="JG466" s="99"/>
      <c r="JH466" s="502"/>
      <c r="JI466" s="99"/>
      <c r="JJ466" s="99"/>
      <c r="JK466" s="99"/>
      <c r="JL466" s="99"/>
      <c r="JM466" s="502"/>
      <c r="JN466" s="99"/>
      <c r="JO466" s="507"/>
      <c r="JP466" s="503"/>
      <c r="JQ466" s="502"/>
    </row>
    <row r="467" spans="23:277" ht="16" hidden="1">
      <c r="W467" s="503"/>
      <c r="X467" s="502"/>
      <c r="Y467" s="99"/>
      <c r="Z467" s="502"/>
      <c r="AA467" s="99"/>
      <c r="AB467" s="502"/>
      <c r="AC467" s="99"/>
      <c r="AD467" s="504"/>
      <c r="AE467" s="99"/>
      <c r="AF467" s="99"/>
      <c r="AG467" s="99"/>
      <c r="AH467" s="99"/>
      <c r="AI467" s="505"/>
      <c r="AJ467" s="99"/>
      <c r="AK467" s="98"/>
      <c r="AL467" s="99"/>
      <c r="AM467" s="645"/>
      <c r="AN467" s="99"/>
      <c r="AO467" s="99"/>
      <c r="AP467" s="99"/>
      <c r="AQ467" s="99"/>
      <c r="AR467" s="99"/>
      <c r="AS467" s="99"/>
      <c r="AT467" s="99"/>
      <c r="AU467" s="99"/>
      <c r="AV467" s="99"/>
      <c r="AW467" s="99"/>
      <c r="AX467" s="99"/>
      <c r="AY467" s="98"/>
      <c r="AZ467" s="99"/>
      <c r="BA467" s="98"/>
      <c r="BB467" s="99"/>
      <c r="BC467" s="502"/>
      <c r="BD467" s="99"/>
      <c r="BE467" s="99"/>
      <c r="BF467" s="502"/>
      <c r="BG467" s="99"/>
      <c r="BH467" s="99"/>
      <c r="BI467" s="99"/>
      <c r="BJ467" s="99"/>
      <c r="BK467" s="634"/>
      <c r="BL467" s="99"/>
      <c r="BM467" s="99"/>
      <c r="BN467" s="502"/>
      <c r="BO467" s="99"/>
      <c r="BP467" s="99"/>
      <c r="BQ467" s="99"/>
      <c r="BR467" s="502"/>
      <c r="BS467" s="99"/>
      <c r="BT467" s="99"/>
      <c r="BU467" s="502"/>
      <c r="BV467" s="99"/>
      <c r="BW467" s="502"/>
      <c r="BX467" s="99"/>
      <c r="BY467" s="99"/>
      <c r="BZ467" s="502"/>
      <c r="CA467" s="99"/>
      <c r="CB467" s="99"/>
      <c r="CC467" s="99"/>
      <c r="CD467" s="99"/>
      <c r="CE467" s="503"/>
      <c r="CF467" s="99"/>
      <c r="CG467" s="502"/>
      <c r="CH467" s="99"/>
      <c r="CI467" s="98"/>
      <c r="CJ467" s="99"/>
      <c r="CK467" s="99"/>
      <c r="CL467" s="98"/>
      <c r="CM467" s="99"/>
      <c r="CN467" s="99"/>
      <c r="CO467" s="99"/>
      <c r="CP467" s="98"/>
      <c r="CQ467" s="99"/>
      <c r="CR467" s="99"/>
      <c r="CS467" s="99"/>
      <c r="CT467" s="99"/>
      <c r="CU467" s="99"/>
      <c r="CV467" s="99"/>
      <c r="CW467" s="99"/>
      <c r="CX467" s="98"/>
      <c r="CY467" s="99"/>
      <c r="CZ467" s="99"/>
      <c r="DA467" s="99"/>
      <c r="DB467" s="99"/>
      <c r="DC467" s="502"/>
      <c r="DD467" s="99"/>
      <c r="DE467" s="99"/>
      <c r="DF467" s="99"/>
      <c r="DG467" s="99"/>
      <c r="DH467" s="99"/>
      <c r="DI467" s="99"/>
      <c r="DJ467" s="99"/>
      <c r="DK467" s="99"/>
      <c r="DL467" s="99"/>
      <c r="DM467" s="99"/>
      <c r="DN467" s="99"/>
      <c r="DO467" s="502"/>
      <c r="DP467" s="99"/>
      <c r="DQ467" s="99"/>
      <c r="DR467" s="99"/>
      <c r="DS467" s="502"/>
      <c r="DT467" s="99"/>
      <c r="DU467" s="99"/>
      <c r="DV467" s="99"/>
      <c r="DW467" s="99"/>
      <c r="DX467" s="99"/>
      <c r="DY467" s="99"/>
      <c r="DZ467" s="99"/>
      <c r="EA467" s="506"/>
      <c r="EB467" s="99"/>
      <c r="EC467" s="502"/>
      <c r="ED467" s="98"/>
      <c r="EE467" s="99"/>
      <c r="EF467" s="99"/>
      <c r="EG467" s="99"/>
      <c r="EH467" s="99"/>
      <c r="EI467" s="98"/>
      <c r="EJ467" s="99"/>
      <c r="EK467" s="98"/>
      <c r="EL467" s="99"/>
      <c r="EM467" s="99"/>
      <c r="EN467" s="98"/>
      <c r="EO467" s="99"/>
      <c r="EP467" s="193"/>
      <c r="EQ467" s="99"/>
      <c r="ER467" s="99"/>
      <c r="ES467" s="99"/>
      <c r="ET467" s="99"/>
      <c r="EU467" s="99"/>
      <c r="EV467" s="99"/>
      <c r="EW467" s="502"/>
      <c r="EX467" s="98"/>
      <c r="EY467" s="99"/>
      <c r="EZ467" s="99"/>
      <c r="FA467" s="98"/>
      <c r="FB467" s="99"/>
      <c r="FC467" s="99"/>
      <c r="FD467" s="99"/>
      <c r="FE467" s="98"/>
      <c r="FF467" s="99"/>
      <c r="FG467" s="98"/>
      <c r="FH467" s="99"/>
      <c r="FI467" s="99"/>
      <c r="FJ467" s="98"/>
      <c r="FK467" s="99"/>
      <c r="FL467" s="99"/>
      <c r="FM467" s="99"/>
      <c r="FN467" s="506"/>
      <c r="FO467" s="99"/>
      <c r="FP467" s="502"/>
      <c r="FQ467" s="99"/>
      <c r="FR467" s="98"/>
      <c r="FS467" s="99"/>
      <c r="FT467" s="98"/>
      <c r="FU467" s="99"/>
      <c r="FV467" s="99"/>
      <c r="FW467" s="99"/>
      <c r="FX467" s="99"/>
      <c r="FY467" s="99"/>
      <c r="FZ467" s="98"/>
      <c r="GA467" s="99"/>
      <c r="GB467" s="502"/>
      <c r="GC467" s="99"/>
      <c r="GD467" s="99"/>
      <c r="GE467" s="99"/>
      <c r="GF467" s="502"/>
      <c r="GG467" s="99"/>
      <c r="GH467" s="503"/>
      <c r="GI467" s="99"/>
      <c r="GJ467" s="502"/>
      <c r="GK467" s="99"/>
      <c r="GL467" s="99"/>
      <c r="GM467" s="502"/>
      <c r="GN467" s="99"/>
      <c r="GO467" s="99"/>
      <c r="GP467" s="99"/>
      <c r="GQ467" s="99"/>
      <c r="GR467" s="99"/>
      <c r="GS467" s="503"/>
      <c r="GT467" s="99"/>
      <c r="GU467" s="502"/>
      <c r="GV467" s="98"/>
      <c r="GW467" s="99"/>
      <c r="GX467" s="99"/>
      <c r="GY467" s="98"/>
      <c r="GZ467" s="99"/>
      <c r="HA467" s="99"/>
      <c r="HB467" s="99"/>
      <c r="HC467" s="99"/>
      <c r="HD467" s="99"/>
      <c r="HE467" s="99"/>
      <c r="HF467" s="99"/>
      <c r="HG467" s="99"/>
      <c r="HH467" s="502"/>
      <c r="HI467" s="99"/>
      <c r="HJ467" s="99"/>
      <c r="HK467" s="99"/>
      <c r="HL467" s="99"/>
      <c r="HM467" s="99"/>
      <c r="HN467" s="99"/>
      <c r="HO467" s="502"/>
      <c r="HP467" s="98"/>
      <c r="HQ467" s="99"/>
      <c r="HR467" s="99"/>
      <c r="HS467" s="99"/>
      <c r="HT467" s="98"/>
      <c r="HU467" s="99"/>
      <c r="HV467" s="99"/>
      <c r="HW467" s="99"/>
      <c r="HX467" s="99"/>
      <c r="HY467" s="98"/>
      <c r="HZ467" s="99"/>
      <c r="IA467" s="503"/>
      <c r="IB467" s="502"/>
      <c r="IC467" s="99"/>
      <c r="ID467" s="99"/>
      <c r="IE467" s="99"/>
      <c r="IF467" s="99"/>
      <c r="IG467" s="99"/>
      <c r="IH467" s="99"/>
      <c r="II467" s="99"/>
      <c r="IJ467" s="99"/>
      <c r="IK467" s="503"/>
      <c r="IL467" s="502"/>
      <c r="IM467" s="99"/>
      <c r="IN467" s="99"/>
      <c r="IO467" s="99"/>
      <c r="IP467" s="99"/>
      <c r="IQ467" s="99"/>
      <c r="IR467" s="99"/>
      <c r="IS467" s="503"/>
      <c r="IT467" s="99"/>
      <c r="IU467" s="99"/>
      <c r="IV467" s="502"/>
      <c r="IW467" s="99"/>
      <c r="IX467" s="99"/>
      <c r="IY467" s="98"/>
      <c r="IZ467" s="99"/>
      <c r="JA467" s="99"/>
      <c r="JB467" s="98"/>
      <c r="JC467" s="99"/>
      <c r="JD467" s="99"/>
      <c r="JE467" s="99"/>
      <c r="JF467" s="98"/>
      <c r="JG467" s="99"/>
      <c r="JH467" s="502"/>
      <c r="JI467" s="99"/>
      <c r="JJ467" s="99"/>
      <c r="JK467" s="99"/>
      <c r="JL467" s="99"/>
      <c r="JM467" s="502"/>
      <c r="JN467" s="99"/>
      <c r="JO467" s="507"/>
      <c r="JP467" s="503"/>
      <c r="JQ467" s="502"/>
    </row>
    <row r="468" spans="23:277" ht="16" hidden="1">
      <c r="W468" s="503"/>
      <c r="X468" s="502"/>
      <c r="Y468" s="99"/>
      <c r="Z468" s="502"/>
      <c r="AA468" s="99"/>
      <c r="AB468" s="502"/>
      <c r="AC468" s="99"/>
      <c r="AD468" s="504"/>
      <c r="AE468" s="99"/>
      <c r="AF468" s="99"/>
      <c r="AG468" s="99"/>
      <c r="AH468" s="99"/>
      <c r="AI468" s="505"/>
      <c r="AJ468" s="99"/>
      <c r="AK468" s="98"/>
      <c r="AL468" s="99"/>
      <c r="AM468" s="645"/>
      <c r="AN468" s="99"/>
      <c r="AO468" s="99"/>
      <c r="AP468" s="99"/>
      <c r="AQ468" s="99"/>
      <c r="AR468" s="99"/>
      <c r="AS468" s="99"/>
      <c r="AT468" s="99"/>
      <c r="AU468" s="99"/>
      <c r="AV468" s="99"/>
      <c r="AW468" s="99"/>
      <c r="AX468" s="99"/>
      <c r="AY468" s="98"/>
      <c r="AZ468" s="99"/>
      <c r="BA468" s="98"/>
      <c r="BB468" s="99"/>
      <c r="BC468" s="502"/>
      <c r="BD468" s="99"/>
      <c r="BE468" s="99"/>
      <c r="BF468" s="502"/>
      <c r="BG468" s="99"/>
      <c r="BH468" s="99"/>
      <c r="BI468" s="99"/>
      <c r="BJ468" s="99"/>
      <c r="BK468" s="634"/>
      <c r="BL468" s="99"/>
      <c r="BM468" s="99"/>
      <c r="BN468" s="502"/>
      <c r="BO468" s="99"/>
      <c r="BP468" s="99"/>
      <c r="BQ468" s="99"/>
      <c r="BR468" s="502"/>
      <c r="BS468" s="99"/>
      <c r="BT468" s="99"/>
      <c r="BU468" s="502"/>
      <c r="BV468" s="99"/>
      <c r="BW468" s="502"/>
      <c r="BX468" s="99"/>
      <c r="BY468" s="99"/>
      <c r="BZ468" s="502"/>
      <c r="CA468" s="99"/>
      <c r="CB468" s="99"/>
      <c r="CC468" s="99"/>
      <c r="CD468" s="99"/>
      <c r="CE468" s="503"/>
      <c r="CF468" s="99"/>
      <c r="CG468" s="502"/>
      <c r="CH468" s="99"/>
      <c r="CI468" s="98"/>
      <c r="CJ468" s="99"/>
      <c r="CK468" s="99"/>
      <c r="CL468" s="98"/>
      <c r="CM468" s="99"/>
      <c r="CN468" s="99"/>
      <c r="CO468" s="99"/>
      <c r="CP468" s="98"/>
      <c r="CQ468" s="99"/>
      <c r="CR468" s="99"/>
      <c r="CS468" s="99"/>
      <c r="CT468" s="99"/>
      <c r="CU468" s="99"/>
      <c r="CV468" s="99"/>
      <c r="CW468" s="99"/>
      <c r="CX468" s="98"/>
      <c r="CY468" s="99"/>
      <c r="CZ468" s="99"/>
      <c r="DA468" s="99"/>
      <c r="DB468" s="99"/>
      <c r="DC468" s="502"/>
      <c r="DD468" s="99"/>
      <c r="DE468" s="99"/>
      <c r="DF468" s="99"/>
      <c r="DG468" s="99"/>
      <c r="DH468" s="99"/>
      <c r="DI468" s="99"/>
      <c r="DJ468" s="99"/>
      <c r="DK468" s="99"/>
      <c r="DL468" s="99"/>
      <c r="DM468" s="99"/>
      <c r="DN468" s="99"/>
      <c r="DO468" s="502"/>
      <c r="DP468" s="99"/>
      <c r="DQ468" s="99"/>
      <c r="DR468" s="99"/>
      <c r="DS468" s="502"/>
      <c r="DT468" s="99"/>
      <c r="DU468" s="99"/>
      <c r="DV468" s="99"/>
      <c r="DW468" s="99"/>
      <c r="DX468" s="99"/>
      <c r="DY468" s="99"/>
      <c r="DZ468" s="99"/>
      <c r="EA468" s="506"/>
      <c r="EB468" s="99"/>
      <c r="EC468" s="502"/>
      <c r="ED468" s="98"/>
      <c r="EE468" s="99"/>
      <c r="EF468" s="99"/>
      <c r="EG468" s="99"/>
      <c r="EH468" s="99"/>
      <c r="EI468" s="98"/>
      <c r="EJ468" s="99"/>
      <c r="EK468" s="98"/>
      <c r="EL468" s="99"/>
      <c r="EM468" s="99"/>
      <c r="EN468" s="98"/>
      <c r="EO468" s="99"/>
      <c r="EP468" s="193"/>
      <c r="EQ468" s="99"/>
      <c r="ER468" s="99"/>
      <c r="ES468" s="99"/>
      <c r="ET468" s="99"/>
      <c r="EU468" s="99"/>
      <c r="EV468" s="99"/>
      <c r="EW468" s="502"/>
      <c r="EX468" s="98"/>
      <c r="EY468" s="99"/>
      <c r="EZ468" s="99"/>
      <c r="FA468" s="98"/>
      <c r="FB468" s="99"/>
      <c r="FC468" s="99"/>
      <c r="FD468" s="99"/>
      <c r="FE468" s="98"/>
      <c r="FF468" s="99"/>
      <c r="FG468" s="98"/>
      <c r="FH468" s="99"/>
      <c r="FI468" s="99"/>
      <c r="FJ468" s="98"/>
      <c r="FK468" s="99"/>
      <c r="FL468" s="99"/>
      <c r="FM468" s="99"/>
      <c r="FN468" s="506"/>
      <c r="FO468" s="99"/>
      <c r="FP468" s="502"/>
      <c r="FQ468" s="99"/>
      <c r="FR468" s="98"/>
      <c r="FS468" s="99"/>
      <c r="FT468" s="98"/>
      <c r="FU468" s="99"/>
      <c r="FV468" s="99"/>
      <c r="FW468" s="99"/>
      <c r="FX468" s="99"/>
      <c r="FY468" s="99"/>
      <c r="FZ468" s="98"/>
      <c r="GA468" s="99"/>
      <c r="GB468" s="502"/>
      <c r="GC468" s="99"/>
      <c r="GD468" s="99"/>
      <c r="GE468" s="99"/>
      <c r="GF468" s="502"/>
      <c r="GG468" s="99"/>
      <c r="GH468" s="503"/>
      <c r="GI468" s="99"/>
      <c r="GJ468" s="502"/>
      <c r="GK468" s="99"/>
      <c r="GL468" s="99"/>
      <c r="GM468" s="502"/>
      <c r="GN468" s="99"/>
      <c r="GO468" s="99"/>
      <c r="GP468" s="99"/>
      <c r="GQ468" s="99"/>
      <c r="GR468" s="99"/>
      <c r="GS468" s="503"/>
      <c r="GT468" s="99"/>
      <c r="GU468" s="502"/>
      <c r="GV468" s="98"/>
      <c r="GW468" s="99"/>
      <c r="GX468" s="99"/>
      <c r="GY468" s="98"/>
      <c r="GZ468" s="99"/>
      <c r="HA468" s="99"/>
      <c r="HB468" s="99"/>
      <c r="HC468" s="99"/>
      <c r="HD468" s="99"/>
      <c r="HE468" s="99"/>
      <c r="HF468" s="99"/>
      <c r="HG468" s="99"/>
      <c r="HH468" s="502"/>
      <c r="HI468" s="99"/>
      <c r="HJ468" s="99"/>
      <c r="HK468" s="99"/>
      <c r="HL468" s="99"/>
      <c r="HM468" s="99"/>
      <c r="HN468" s="99"/>
      <c r="HO468" s="502"/>
      <c r="HP468" s="98"/>
      <c r="HQ468" s="99"/>
      <c r="HR468" s="99"/>
      <c r="HS468" s="99"/>
      <c r="HT468" s="98"/>
      <c r="HU468" s="99"/>
      <c r="HV468" s="99"/>
      <c r="HW468" s="99"/>
      <c r="HX468" s="99"/>
      <c r="HY468" s="98"/>
      <c r="HZ468" s="99"/>
      <c r="IA468" s="503"/>
      <c r="IB468" s="502"/>
      <c r="IC468" s="99"/>
      <c r="ID468" s="99"/>
      <c r="IE468" s="99"/>
      <c r="IF468" s="99"/>
      <c r="IG468" s="99"/>
      <c r="IH468" s="99"/>
      <c r="II468" s="99"/>
      <c r="IJ468" s="99"/>
      <c r="IK468" s="503"/>
      <c r="IL468" s="502"/>
      <c r="IM468" s="99"/>
      <c r="IN468" s="99"/>
      <c r="IO468" s="99"/>
      <c r="IP468" s="99"/>
      <c r="IQ468" s="99"/>
      <c r="IR468" s="99"/>
      <c r="IS468" s="503"/>
      <c r="IT468" s="99"/>
      <c r="IU468" s="99"/>
      <c r="IV468" s="502"/>
      <c r="IW468" s="99"/>
      <c r="IX468" s="99"/>
      <c r="IY468" s="98"/>
      <c r="IZ468" s="99"/>
      <c r="JA468" s="99"/>
      <c r="JB468" s="98"/>
      <c r="JC468" s="99"/>
      <c r="JD468" s="99"/>
      <c r="JE468" s="99"/>
      <c r="JF468" s="98"/>
      <c r="JG468" s="99"/>
      <c r="JH468" s="502"/>
      <c r="JI468" s="99"/>
      <c r="JJ468" s="99"/>
      <c r="JK468" s="99"/>
      <c r="JL468" s="99"/>
      <c r="JM468" s="502"/>
      <c r="JN468" s="99"/>
      <c r="JO468" s="507"/>
      <c r="JP468" s="503"/>
      <c r="JQ468" s="502"/>
    </row>
    <row r="469" spans="23:277" ht="16" hidden="1">
      <c r="W469" s="503"/>
      <c r="X469" s="502"/>
      <c r="Y469" s="99"/>
      <c r="Z469" s="502"/>
      <c r="AA469" s="99"/>
      <c r="AB469" s="502"/>
      <c r="AC469" s="99"/>
      <c r="AD469" s="504"/>
      <c r="AE469" s="99"/>
      <c r="AF469" s="99"/>
      <c r="AG469" s="99"/>
      <c r="AH469" s="99"/>
      <c r="AI469" s="505"/>
      <c r="AJ469" s="99"/>
      <c r="AK469" s="98"/>
      <c r="AL469" s="99"/>
      <c r="AM469" s="645"/>
      <c r="AN469" s="99"/>
      <c r="AO469" s="99"/>
      <c r="AP469" s="99"/>
      <c r="AQ469" s="99"/>
      <c r="AR469" s="99"/>
      <c r="AS469" s="99"/>
      <c r="AT469" s="99"/>
      <c r="AU469" s="99"/>
      <c r="AV469" s="99"/>
      <c r="AW469" s="99"/>
      <c r="AX469" s="99"/>
      <c r="AY469" s="98"/>
      <c r="AZ469" s="99"/>
      <c r="BA469" s="98"/>
      <c r="BB469" s="99"/>
      <c r="BC469" s="502"/>
      <c r="BD469" s="99"/>
      <c r="BE469" s="99"/>
      <c r="BF469" s="502"/>
      <c r="BG469" s="99"/>
      <c r="BH469" s="99"/>
      <c r="BI469" s="99"/>
      <c r="BJ469" s="99"/>
      <c r="BK469" s="634"/>
      <c r="BL469" s="99"/>
      <c r="BM469" s="99"/>
      <c r="BN469" s="502"/>
      <c r="BO469" s="99"/>
      <c r="BP469" s="99"/>
      <c r="BQ469" s="99"/>
      <c r="BR469" s="502"/>
      <c r="BS469" s="99"/>
      <c r="BT469" s="99"/>
      <c r="BU469" s="502"/>
      <c r="BV469" s="99"/>
      <c r="BW469" s="502"/>
      <c r="BX469" s="99"/>
      <c r="BY469" s="99"/>
      <c r="BZ469" s="502"/>
      <c r="CA469" s="99"/>
      <c r="CB469" s="99"/>
      <c r="CC469" s="99"/>
      <c r="CD469" s="99"/>
      <c r="CE469" s="503"/>
      <c r="CF469" s="99"/>
      <c r="CG469" s="502"/>
      <c r="CH469" s="99"/>
      <c r="CI469" s="98"/>
      <c r="CJ469" s="99"/>
      <c r="CK469" s="99"/>
      <c r="CL469" s="98"/>
      <c r="CM469" s="99"/>
      <c r="CN469" s="99"/>
      <c r="CO469" s="99"/>
      <c r="CP469" s="98"/>
      <c r="CQ469" s="99"/>
      <c r="CR469" s="99"/>
      <c r="CS469" s="99"/>
      <c r="CT469" s="99"/>
      <c r="CU469" s="99"/>
      <c r="CV469" s="99"/>
      <c r="CW469" s="99"/>
      <c r="CX469" s="98"/>
      <c r="CY469" s="99"/>
      <c r="CZ469" s="99"/>
      <c r="DA469" s="99"/>
      <c r="DB469" s="99"/>
      <c r="DC469" s="502"/>
      <c r="DD469" s="99"/>
      <c r="DE469" s="99"/>
      <c r="DF469" s="99"/>
      <c r="DG469" s="99"/>
      <c r="DH469" s="99"/>
      <c r="DI469" s="99"/>
      <c r="DJ469" s="99"/>
      <c r="DK469" s="99"/>
      <c r="DL469" s="99"/>
      <c r="DM469" s="99"/>
      <c r="DN469" s="99"/>
      <c r="DO469" s="502"/>
      <c r="DP469" s="99"/>
      <c r="DQ469" s="99"/>
      <c r="DR469" s="99"/>
      <c r="DS469" s="502"/>
      <c r="DT469" s="99"/>
      <c r="DU469" s="99"/>
      <c r="DV469" s="99"/>
      <c r="DW469" s="99"/>
      <c r="DX469" s="99"/>
      <c r="DY469" s="99"/>
      <c r="DZ469" s="99"/>
      <c r="EA469" s="506"/>
      <c r="EB469" s="99"/>
      <c r="EC469" s="502"/>
      <c r="ED469" s="98"/>
      <c r="EE469" s="99"/>
      <c r="EF469" s="99"/>
      <c r="EG469" s="99"/>
      <c r="EH469" s="99"/>
      <c r="EI469" s="98"/>
      <c r="EJ469" s="99"/>
      <c r="EK469" s="98"/>
      <c r="EL469" s="99"/>
      <c r="EM469" s="99"/>
      <c r="EN469" s="98"/>
      <c r="EO469" s="99"/>
      <c r="EP469" s="193"/>
      <c r="EQ469" s="99"/>
      <c r="ER469" s="99"/>
      <c r="ES469" s="99"/>
      <c r="ET469" s="99"/>
      <c r="EU469" s="99"/>
      <c r="EV469" s="99"/>
      <c r="EW469" s="502"/>
      <c r="EX469" s="98"/>
      <c r="EY469" s="99"/>
      <c r="EZ469" s="99"/>
      <c r="FA469" s="98"/>
      <c r="FB469" s="99"/>
      <c r="FC469" s="99"/>
      <c r="FD469" s="99"/>
      <c r="FE469" s="98"/>
      <c r="FF469" s="99"/>
      <c r="FG469" s="98"/>
      <c r="FH469" s="99"/>
      <c r="FI469" s="99"/>
      <c r="FJ469" s="98"/>
      <c r="FK469" s="99"/>
      <c r="FL469" s="99"/>
      <c r="FM469" s="99"/>
      <c r="FN469" s="506"/>
      <c r="FO469" s="99"/>
      <c r="FP469" s="502"/>
      <c r="FQ469" s="99"/>
      <c r="FR469" s="98"/>
      <c r="FS469" s="99"/>
      <c r="FT469" s="98"/>
      <c r="FU469" s="99"/>
      <c r="FV469" s="99"/>
      <c r="FW469" s="99"/>
      <c r="FX469" s="99"/>
      <c r="FY469" s="99"/>
      <c r="FZ469" s="98"/>
      <c r="GA469" s="99"/>
      <c r="GB469" s="502"/>
      <c r="GC469" s="99"/>
      <c r="GD469" s="99"/>
      <c r="GE469" s="99"/>
      <c r="GF469" s="502"/>
      <c r="GG469" s="99"/>
      <c r="GH469" s="503"/>
      <c r="GI469" s="99"/>
      <c r="GJ469" s="502"/>
      <c r="GK469" s="99"/>
      <c r="GL469" s="99"/>
      <c r="GM469" s="502"/>
      <c r="GN469" s="99"/>
      <c r="GO469" s="99"/>
      <c r="GP469" s="99"/>
      <c r="GQ469" s="99"/>
      <c r="GR469" s="99"/>
      <c r="GS469" s="503"/>
      <c r="GT469" s="99"/>
      <c r="GU469" s="502"/>
      <c r="GV469" s="98"/>
      <c r="GW469" s="99"/>
      <c r="GX469" s="99"/>
      <c r="GY469" s="98"/>
      <c r="GZ469" s="99"/>
      <c r="HA469" s="99"/>
      <c r="HB469" s="99"/>
      <c r="HC469" s="99"/>
      <c r="HD469" s="99"/>
      <c r="HE469" s="99"/>
      <c r="HF469" s="99"/>
      <c r="HG469" s="99"/>
      <c r="HH469" s="502"/>
      <c r="HI469" s="99"/>
      <c r="HJ469" s="99"/>
      <c r="HK469" s="99"/>
      <c r="HL469" s="99"/>
      <c r="HM469" s="99"/>
      <c r="HN469" s="99"/>
      <c r="HO469" s="502"/>
      <c r="HP469" s="98"/>
      <c r="HQ469" s="99"/>
      <c r="HR469" s="99"/>
      <c r="HS469" s="99"/>
      <c r="HT469" s="98"/>
      <c r="HU469" s="99"/>
      <c r="HV469" s="99"/>
      <c r="HW469" s="99"/>
      <c r="HX469" s="99"/>
      <c r="HY469" s="98"/>
      <c r="HZ469" s="99"/>
      <c r="IA469" s="503"/>
      <c r="IB469" s="502"/>
      <c r="IC469" s="99"/>
      <c r="ID469" s="99"/>
      <c r="IE469" s="99"/>
      <c r="IF469" s="99"/>
      <c r="IG469" s="99"/>
      <c r="IH469" s="99"/>
      <c r="II469" s="99"/>
      <c r="IJ469" s="99"/>
      <c r="IK469" s="503"/>
      <c r="IL469" s="502"/>
      <c r="IM469" s="99"/>
      <c r="IN469" s="99"/>
      <c r="IO469" s="99"/>
      <c r="IP469" s="99"/>
      <c r="IQ469" s="99"/>
      <c r="IR469" s="99"/>
      <c r="IS469" s="503"/>
      <c r="IT469" s="99"/>
      <c r="IU469" s="99"/>
      <c r="IV469" s="502"/>
      <c r="IW469" s="99"/>
      <c r="IX469" s="99"/>
      <c r="IY469" s="98"/>
      <c r="IZ469" s="99"/>
      <c r="JA469" s="99"/>
      <c r="JB469" s="98"/>
      <c r="JC469" s="99"/>
      <c r="JD469" s="99"/>
      <c r="JE469" s="99"/>
      <c r="JF469" s="98"/>
      <c r="JG469" s="99"/>
      <c r="JH469" s="502"/>
      <c r="JI469" s="99"/>
      <c r="JJ469" s="99"/>
      <c r="JK469" s="99"/>
      <c r="JL469" s="99"/>
      <c r="JM469" s="502"/>
      <c r="JN469" s="99"/>
      <c r="JO469" s="507"/>
      <c r="JP469" s="503"/>
      <c r="JQ469" s="502"/>
    </row>
    <row r="470" spans="23:277" ht="16" hidden="1">
      <c r="W470" s="503"/>
      <c r="X470" s="502"/>
      <c r="Y470" s="99"/>
      <c r="Z470" s="502"/>
      <c r="AA470" s="99"/>
      <c r="AB470" s="502"/>
      <c r="AC470" s="99"/>
      <c r="AD470" s="504"/>
      <c r="AE470" s="99"/>
      <c r="AF470" s="99"/>
      <c r="AG470" s="99"/>
      <c r="AH470" s="99"/>
      <c r="AI470" s="505"/>
      <c r="AJ470" s="99"/>
      <c r="AK470" s="98"/>
      <c r="AL470" s="99"/>
      <c r="AM470" s="645"/>
      <c r="AN470" s="99"/>
      <c r="AO470" s="99"/>
      <c r="AP470" s="99"/>
      <c r="AQ470" s="99"/>
      <c r="AR470" s="99"/>
      <c r="AS470" s="99"/>
      <c r="AT470" s="99"/>
      <c r="AU470" s="99"/>
      <c r="AV470" s="99"/>
      <c r="AW470" s="99"/>
      <c r="AX470" s="99"/>
      <c r="AY470" s="98"/>
      <c r="AZ470" s="99"/>
      <c r="BA470" s="98"/>
      <c r="BB470" s="99"/>
      <c r="BC470" s="502"/>
      <c r="BD470" s="99"/>
      <c r="BE470" s="99"/>
      <c r="BF470" s="502"/>
      <c r="BG470" s="99"/>
      <c r="BH470" s="99"/>
      <c r="BI470" s="99"/>
      <c r="BJ470" s="99"/>
      <c r="BK470" s="634"/>
      <c r="BL470" s="99"/>
      <c r="BM470" s="99"/>
      <c r="BN470" s="502"/>
      <c r="BO470" s="99"/>
      <c r="BP470" s="99"/>
      <c r="BQ470" s="99"/>
      <c r="BR470" s="502"/>
      <c r="BS470" s="99"/>
      <c r="BT470" s="99"/>
      <c r="BU470" s="502"/>
      <c r="BV470" s="99"/>
      <c r="BW470" s="502"/>
      <c r="BX470" s="99"/>
      <c r="BY470" s="99"/>
      <c r="BZ470" s="502"/>
      <c r="CA470" s="99"/>
      <c r="CB470" s="99"/>
      <c r="CC470" s="99"/>
      <c r="CD470" s="99"/>
      <c r="CE470" s="503"/>
      <c r="CF470" s="99"/>
      <c r="CG470" s="502"/>
      <c r="CH470" s="99"/>
      <c r="CI470" s="98"/>
      <c r="CJ470" s="99"/>
      <c r="CK470" s="99"/>
      <c r="CL470" s="98"/>
      <c r="CM470" s="99"/>
      <c r="CN470" s="99"/>
      <c r="CO470" s="99"/>
      <c r="CP470" s="98"/>
      <c r="CQ470" s="99"/>
      <c r="CR470" s="99"/>
      <c r="CS470" s="99"/>
      <c r="CT470" s="99"/>
      <c r="CU470" s="99"/>
      <c r="CV470" s="99"/>
      <c r="CW470" s="99"/>
      <c r="CX470" s="98"/>
      <c r="CY470" s="99"/>
      <c r="CZ470" s="99"/>
      <c r="DA470" s="99"/>
      <c r="DB470" s="99"/>
      <c r="DC470" s="502"/>
      <c r="DD470" s="99"/>
      <c r="DE470" s="99"/>
      <c r="DF470" s="99"/>
      <c r="DG470" s="99"/>
      <c r="DH470" s="99"/>
      <c r="DI470" s="99"/>
      <c r="DJ470" s="99"/>
      <c r="DK470" s="99"/>
      <c r="DL470" s="99"/>
      <c r="DM470" s="99"/>
      <c r="DN470" s="99"/>
      <c r="DO470" s="502"/>
      <c r="DP470" s="99"/>
      <c r="DQ470" s="99"/>
      <c r="DR470" s="99"/>
      <c r="DS470" s="502"/>
      <c r="DT470" s="99"/>
      <c r="DU470" s="99"/>
      <c r="DV470" s="99"/>
      <c r="DW470" s="99"/>
      <c r="DX470" s="99"/>
      <c r="DY470" s="99"/>
      <c r="DZ470" s="99"/>
      <c r="EA470" s="506"/>
      <c r="EB470" s="99"/>
      <c r="EC470" s="502"/>
      <c r="ED470" s="98"/>
      <c r="EE470" s="99"/>
      <c r="EF470" s="99"/>
      <c r="EG470" s="99"/>
      <c r="EH470" s="99"/>
      <c r="EI470" s="98"/>
      <c r="EJ470" s="99"/>
      <c r="EK470" s="98"/>
      <c r="EL470" s="99"/>
      <c r="EM470" s="99"/>
      <c r="EN470" s="98"/>
      <c r="EO470" s="99"/>
      <c r="EP470" s="193"/>
      <c r="EQ470" s="99"/>
      <c r="ER470" s="99"/>
      <c r="ES470" s="99"/>
      <c r="ET470" s="99"/>
      <c r="EU470" s="99"/>
      <c r="EV470" s="99"/>
      <c r="EW470" s="502"/>
      <c r="EX470" s="98"/>
      <c r="EY470" s="99"/>
      <c r="EZ470" s="99"/>
      <c r="FA470" s="98"/>
      <c r="FB470" s="99"/>
      <c r="FC470" s="99"/>
      <c r="FD470" s="99"/>
      <c r="FE470" s="98"/>
      <c r="FF470" s="99"/>
      <c r="FG470" s="98"/>
      <c r="FH470" s="99"/>
      <c r="FI470" s="99"/>
      <c r="FJ470" s="98"/>
      <c r="FK470" s="99"/>
      <c r="FL470" s="99"/>
      <c r="FM470" s="99"/>
      <c r="FN470" s="506"/>
      <c r="FO470" s="99"/>
      <c r="FP470" s="502"/>
      <c r="FQ470" s="99"/>
      <c r="FR470" s="98"/>
      <c r="FS470" s="99"/>
      <c r="FT470" s="98"/>
      <c r="FU470" s="99"/>
      <c r="FV470" s="99"/>
      <c r="FW470" s="99"/>
      <c r="FX470" s="99"/>
      <c r="FY470" s="99"/>
      <c r="FZ470" s="98"/>
      <c r="GA470" s="99"/>
      <c r="GB470" s="502"/>
      <c r="GC470" s="99"/>
      <c r="GD470" s="99"/>
      <c r="GE470" s="99"/>
      <c r="GF470" s="502"/>
      <c r="GG470" s="99"/>
      <c r="GH470" s="503"/>
      <c r="GI470" s="99"/>
      <c r="GJ470" s="502"/>
      <c r="GK470" s="99"/>
      <c r="GL470" s="99"/>
      <c r="GM470" s="502"/>
      <c r="GN470" s="99"/>
      <c r="GO470" s="99"/>
      <c r="GP470" s="99"/>
      <c r="GQ470" s="99"/>
      <c r="GR470" s="99"/>
      <c r="GS470" s="503"/>
      <c r="GT470" s="99"/>
      <c r="GU470" s="502"/>
      <c r="GV470" s="98"/>
      <c r="GW470" s="99"/>
      <c r="GX470" s="99"/>
      <c r="GY470" s="98"/>
      <c r="GZ470" s="99"/>
      <c r="HA470" s="99"/>
      <c r="HB470" s="99"/>
      <c r="HC470" s="99"/>
      <c r="HD470" s="99"/>
      <c r="HE470" s="99"/>
      <c r="HF470" s="99"/>
      <c r="HG470" s="99"/>
      <c r="HH470" s="502"/>
      <c r="HI470" s="99"/>
      <c r="HJ470" s="99"/>
      <c r="HK470" s="99"/>
      <c r="HL470" s="99"/>
      <c r="HM470" s="99"/>
      <c r="HN470" s="99"/>
      <c r="HO470" s="502"/>
      <c r="HP470" s="98"/>
      <c r="HQ470" s="99"/>
      <c r="HR470" s="99"/>
      <c r="HS470" s="99"/>
      <c r="HT470" s="98"/>
      <c r="HU470" s="99"/>
      <c r="HV470" s="99"/>
      <c r="HW470" s="99"/>
      <c r="HX470" s="99"/>
      <c r="HY470" s="98"/>
      <c r="HZ470" s="99"/>
      <c r="IA470" s="503"/>
      <c r="IB470" s="502"/>
      <c r="IC470" s="99"/>
      <c r="ID470" s="99"/>
      <c r="IE470" s="99"/>
      <c r="IF470" s="99"/>
      <c r="IG470" s="99"/>
      <c r="IH470" s="99"/>
      <c r="II470" s="99"/>
      <c r="IJ470" s="99"/>
      <c r="IK470" s="503"/>
      <c r="IL470" s="502"/>
      <c r="IM470" s="99"/>
      <c r="IN470" s="99"/>
      <c r="IO470" s="99"/>
      <c r="IP470" s="99"/>
      <c r="IQ470" s="99"/>
      <c r="IR470" s="99"/>
      <c r="IS470" s="503"/>
      <c r="IT470" s="99"/>
      <c r="IU470" s="99"/>
      <c r="IV470" s="502"/>
      <c r="IW470" s="99"/>
      <c r="IX470" s="99"/>
      <c r="IY470" s="98"/>
      <c r="IZ470" s="99"/>
      <c r="JA470" s="99"/>
      <c r="JB470" s="98"/>
      <c r="JC470" s="99"/>
      <c r="JD470" s="99"/>
      <c r="JE470" s="99"/>
      <c r="JF470" s="98"/>
      <c r="JG470" s="99"/>
      <c r="JH470" s="502"/>
      <c r="JI470" s="99"/>
      <c r="JJ470" s="99"/>
      <c r="JK470" s="99"/>
      <c r="JL470" s="99"/>
      <c r="JM470" s="502"/>
      <c r="JN470" s="99"/>
      <c r="JO470" s="507"/>
      <c r="JP470" s="503"/>
      <c r="JQ470" s="502"/>
    </row>
    <row r="471" spans="23:277" ht="16" hidden="1">
      <c r="W471" s="503"/>
      <c r="X471" s="502"/>
      <c r="Y471" s="99"/>
      <c r="Z471" s="502"/>
      <c r="AA471" s="99"/>
      <c r="AB471" s="502"/>
      <c r="AC471" s="99"/>
      <c r="AD471" s="504"/>
      <c r="AE471" s="99"/>
      <c r="AF471" s="99"/>
      <c r="AG471" s="99"/>
      <c r="AH471" s="99"/>
      <c r="AI471" s="505"/>
      <c r="AJ471" s="99"/>
      <c r="AK471" s="98"/>
      <c r="AL471" s="99"/>
      <c r="AM471" s="645"/>
      <c r="AN471" s="99"/>
      <c r="AO471" s="99"/>
      <c r="AP471" s="99"/>
      <c r="AQ471" s="99"/>
      <c r="AR471" s="99"/>
      <c r="AS471" s="99"/>
      <c r="AT471" s="99"/>
      <c r="AU471" s="99"/>
      <c r="AV471" s="99"/>
      <c r="AW471" s="99"/>
      <c r="AX471" s="99"/>
      <c r="AY471" s="98"/>
      <c r="AZ471" s="99"/>
      <c r="BA471" s="98"/>
      <c r="BB471" s="99"/>
      <c r="BC471" s="502"/>
      <c r="BD471" s="99"/>
      <c r="BE471" s="99"/>
      <c r="BF471" s="502"/>
      <c r="BG471" s="99"/>
      <c r="BH471" s="99"/>
      <c r="BI471" s="99"/>
      <c r="BJ471" s="99"/>
      <c r="BK471" s="634"/>
      <c r="BL471" s="99"/>
      <c r="BM471" s="99"/>
      <c r="BN471" s="502"/>
      <c r="BO471" s="99"/>
      <c r="BP471" s="99"/>
      <c r="BQ471" s="99"/>
      <c r="BR471" s="502"/>
      <c r="BS471" s="99"/>
      <c r="BT471" s="99"/>
      <c r="BU471" s="502"/>
      <c r="BV471" s="99"/>
      <c r="BW471" s="502"/>
      <c r="BX471" s="99"/>
      <c r="BY471" s="99"/>
      <c r="BZ471" s="502"/>
      <c r="CA471" s="99"/>
      <c r="CB471" s="99"/>
      <c r="CC471" s="99"/>
      <c r="CD471" s="99"/>
      <c r="CE471" s="503"/>
      <c r="CF471" s="99"/>
      <c r="CG471" s="502"/>
      <c r="CH471" s="99"/>
      <c r="CI471" s="98"/>
      <c r="CJ471" s="99"/>
      <c r="CK471" s="99"/>
      <c r="CL471" s="98"/>
      <c r="CM471" s="99"/>
      <c r="CN471" s="99"/>
      <c r="CO471" s="99"/>
      <c r="CP471" s="98"/>
      <c r="CQ471" s="99"/>
      <c r="CR471" s="99"/>
      <c r="CS471" s="99"/>
      <c r="CT471" s="99"/>
      <c r="CU471" s="99"/>
      <c r="CV471" s="99"/>
      <c r="CW471" s="99"/>
      <c r="CX471" s="98"/>
      <c r="CY471" s="99"/>
      <c r="CZ471" s="99"/>
      <c r="DA471" s="99"/>
      <c r="DB471" s="99"/>
      <c r="DC471" s="502"/>
      <c r="DD471" s="99"/>
      <c r="DE471" s="99"/>
      <c r="DF471" s="99"/>
      <c r="DG471" s="99"/>
      <c r="DH471" s="99"/>
      <c r="DI471" s="99"/>
      <c r="DJ471" s="99"/>
      <c r="DK471" s="99"/>
      <c r="DL471" s="99"/>
      <c r="DM471" s="99"/>
      <c r="DN471" s="99"/>
      <c r="DO471" s="502"/>
      <c r="DP471" s="99"/>
      <c r="DQ471" s="99"/>
      <c r="DR471" s="99"/>
      <c r="DS471" s="502"/>
      <c r="DT471" s="99"/>
      <c r="DU471" s="99"/>
      <c r="DV471" s="99"/>
      <c r="DW471" s="99"/>
      <c r="DX471" s="99"/>
      <c r="DY471" s="99"/>
      <c r="DZ471" s="99"/>
      <c r="EA471" s="506"/>
      <c r="EB471" s="99"/>
      <c r="EC471" s="502"/>
      <c r="ED471" s="98"/>
      <c r="EE471" s="99"/>
      <c r="EF471" s="99"/>
      <c r="EG471" s="99"/>
      <c r="EH471" s="99"/>
      <c r="EI471" s="98"/>
      <c r="EJ471" s="99"/>
      <c r="EK471" s="98"/>
      <c r="EL471" s="99"/>
      <c r="EM471" s="99"/>
      <c r="EN471" s="98"/>
      <c r="EO471" s="99"/>
      <c r="EP471" s="193"/>
      <c r="EQ471" s="99"/>
      <c r="ER471" s="99"/>
      <c r="ES471" s="99"/>
      <c r="ET471" s="99"/>
      <c r="EU471" s="99"/>
      <c r="EV471" s="99"/>
      <c r="EW471" s="502"/>
      <c r="EX471" s="98"/>
      <c r="EY471" s="99"/>
      <c r="EZ471" s="99"/>
      <c r="FA471" s="98"/>
      <c r="FB471" s="99"/>
      <c r="FC471" s="99"/>
      <c r="FD471" s="99"/>
      <c r="FE471" s="98"/>
      <c r="FF471" s="99"/>
      <c r="FG471" s="98"/>
      <c r="FH471" s="99"/>
      <c r="FI471" s="99"/>
      <c r="FJ471" s="98"/>
      <c r="FK471" s="99"/>
      <c r="FL471" s="99"/>
      <c r="FM471" s="99"/>
      <c r="FN471" s="506"/>
      <c r="FO471" s="99"/>
      <c r="FP471" s="502"/>
      <c r="FQ471" s="99"/>
      <c r="FR471" s="98"/>
      <c r="FS471" s="99"/>
      <c r="FT471" s="98"/>
      <c r="FU471" s="99"/>
      <c r="FV471" s="99"/>
      <c r="FW471" s="99"/>
      <c r="FX471" s="99"/>
      <c r="FY471" s="99"/>
      <c r="FZ471" s="98"/>
      <c r="GA471" s="99"/>
      <c r="GB471" s="502"/>
      <c r="GC471" s="99"/>
      <c r="GD471" s="99"/>
      <c r="GE471" s="99"/>
      <c r="GF471" s="502"/>
      <c r="GG471" s="99"/>
      <c r="GH471" s="503"/>
      <c r="GI471" s="99"/>
      <c r="GJ471" s="502"/>
      <c r="GK471" s="99"/>
      <c r="GL471" s="99"/>
      <c r="GM471" s="502"/>
      <c r="GN471" s="99"/>
      <c r="GO471" s="99"/>
      <c r="GP471" s="99"/>
      <c r="GQ471" s="99"/>
      <c r="GR471" s="99"/>
      <c r="GS471" s="503"/>
      <c r="GT471" s="99"/>
      <c r="GU471" s="502"/>
      <c r="GV471" s="98"/>
      <c r="GW471" s="99"/>
      <c r="GX471" s="99"/>
      <c r="GY471" s="98"/>
      <c r="GZ471" s="99"/>
      <c r="HA471" s="99"/>
      <c r="HB471" s="99"/>
      <c r="HC471" s="99"/>
      <c r="HD471" s="99"/>
      <c r="HE471" s="99"/>
      <c r="HF471" s="99"/>
      <c r="HG471" s="99"/>
      <c r="HH471" s="502"/>
      <c r="HI471" s="99"/>
      <c r="HJ471" s="99"/>
      <c r="HK471" s="99"/>
      <c r="HL471" s="99"/>
      <c r="HM471" s="99"/>
      <c r="HN471" s="99"/>
      <c r="HO471" s="502"/>
      <c r="HP471" s="98"/>
      <c r="HQ471" s="99"/>
      <c r="HR471" s="99"/>
      <c r="HS471" s="99"/>
      <c r="HT471" s="98"/>
      <c r="HU471" s="99"/>
      <c r="HV471" s="99"/>
      <c r="HW471" s="99"/>
      <c r="HX471" s="99"/>
      <c r="HY471" s="98"/>
      <c r="HZ471" s="99"/>
      <c r="IA471" s="503"/>
      <c r="IB471" s="502"/>
      <c r="IC471" s="99"/>
      <c r="ID471" s="99"/>
      <c r="IE471" s="99"/>
      <c r="IF471" s="99"/>
      <c r="IG471" s="99"/>
      <c r="IH471" s="99"/>
      <c r="II471" s="99"/>
      <c r="IJ471" s="99"/>
      <c r="IK471" s="503"/>
      <c r="IL471" s="502"/>
      <c r="IM471" s="99"/>
      <c r="IN471" s="99"/>
      <c r="IO471" s="99"/>
      <c r="IP471" s="99"/>
      <c r="IQ471" s="99"/>
      <c r="IR471" s="99"/>
      <c r="IS471" s="503"/>
      <c r="IT471" s="99"/>
      <c r="IU471" s="99"/>
      <c r="IV471" s="502"/>
      <c r="IW471" s="99"/>
      <c r="IX471" s="99"/>
      <c r="IY471" s="98"/>
      <c r="IZ471" s="99"/>
      <c r="JA471" s="99"/>
      <c r="JB471" s="98"/>
      <c r="JC471" s="99"/>
      <c r="JD471" s="99"/>
      <c r="JE471" s="99"/>
      <c r="JF471" s="98"/>
      <c r="JG471" s="99"/>
      <c r="JH471" s="502"/>
      <c r="JI471" s="99"/>
      <c r="JJ471" s="99"/>
      <c r="JK471" s="99"/>
      <c r="JL471" s="99"/>
      <c r="JM471" s="502"/>
      <c r="JN471" s="99"/>
      <c r="JO471" s="507"/>
      <c r="JP471" s="503"/>
      <c r="JQ471" s="502"/>
    </row>
    <row r="472" spans="23:277" ht="16" hidden="1">
      <c r="W472" s="503"/>
      <c r="X472" s="502"/>
      <c r="Y472" s="99"/>
      <c r="Z472" s="502"/>
      <c r="AA472" s="99"/>
      <c r="AB472" s="502"/>
      <c r="AC472" s="99"/>
      <c r="AD472" s="504"/>
      <c r="AE472" s="99"/>
      <c r="AF472" s="99"/>
      <c r="AG472" s="99"/>
      <c r="AH472" s="99"/>
      <c r="AI472" s="505"/>
      <c r="AJ472" s="99"/>
      <c r="AK472" s="98"/>
      <c r="AL472" s="99"/>
      <c r="AM472" s="645"/>
      <c r="AN472" s="99"/>
      <c r="AO472" s="99"/>
      <c r="AP472" s="99"/>
      <c r="AQ472" s="99"/>
      <c r="AR472" s="99"/>
      <c r="AS472" s="99"/>
      <c r="AT472" s="99"/>
      <c r="AU472" s="99"/>
      <c r="AV472" s="99"/>
      <c r="AW472" s="99"/>
      <c r="AX472" s="99"/>
      <c r="AY472" s="98"/>
      <c r="AZ472" s="99"/>
      <c r="BA472" s="98"/>
      <c r="BB472" s="99"/>
      <c r="BC472" s="502"/>
      <c r="BD472" s="99"/>
      <c r="BE472" s="99"/>
      <c r="BF472" s="502"/>
      <c r="BG472" s="99"/>
      <c r="BH472" s="99"/>
      <c r="BI472" s="99"/>
      <c r="BJ472" s="99"/>
      <c r="BK472" s="634"/>
      <c r="BL472" s="99"/>
      <c r="BM472" s="99"/>
      <c r="BN472" s="502"/>
      <c r="BO472" s="99"/>
      <c r="BP472" s="99"/>
      <c r="BQ472" s="99"/>
      <c r="BR472" s="502"/>
      <c r="BS472" s="99"/>
      <c r="BT472" s="99"/>
      <c r="BU472" s="502"/>
      <c r="BV472" s="99"/>
      <c r="BW472" s="502"/>
      <c r="BX472" s="99"/>
      <c r="BY472" s="99"/>
      <c r="BZ472" s="502"/>
      <c r="CA472" s="99"/>
      <c r="CB472" s="99"/>
      <c r="CC472" s="99"/>
      <c r="CD472" s="99"/>
      <c r="CE472" s="503"/>
      <c r="CF472" s="99"/>
      <c r="CG472" s="502"/>
      <c r="CH472" s="99"/>
      <c r="CI472" s="98"/>
      <c r="CJ472" s="99"/>
      <c r="CK472" s="99"/>
      <c r="CL472" s="98"/>
      <c r="CM472" s="99"/>
      <c r="CN472" s="99"/>
      <c r="CO472" s="99"/>
      <c r="CP472" s="98"/>
      <c r="CQ472" s="99"/>
      <c r="CR472" s="99"/>
      <c r="CS472" s="99"/>
      <c r="CT472" s="99"/>
      <c r="CU472" s="99"/>
      <c r="CV472" s="99"/>
      <c r="CW472" s="99"/>
      <c r="CX472" s="98"/>
      <c r="CY472" s="99"/>
      <c r="CZ472" s="99"/>
      <c r="DA472" s="99"/>
      <c r="DB472" s="99"/>
      <c r="DC472" s="502"/>
      <c r="DD472" s="99"/>
      <c r="DE472" s="99"/>
      <c r="DF472" s="99"/>
      <c r="DG472" s="99"/>
      <c r="DH472" s="99"/>
      <c r="DI472" s="99"/>
      <c r="DJ472" s="99"/>
      <c r="DK472" s="99"/>
      <c r="DL472" s="99"/>
      <c r="DM472" s="99"/>
      <c r="DN472" s="99"/>
      <c r="DO472" s="502"/>
      <c r="DP472" s="99"/>
      <c r="DQ472" s="99"/>
      <c r="DR472" s="99"/>
      <c r="DS472" s="502"/>
      <c r="DT472" s="99"/>
      <c r="DU472" s="99"/>
      <c r="DV472" s="99"/>
      <c r="DW472" s="99"/>
      <c r="DX472" s="99"/>
      <c r="DY472" s="99"/>
      <c r="DZ472" s="99"/>
      <c r="EA472" s="506"/>
      <c r="EB472" s="99"/>
      <c r="EC472" s="502"/>
      <c r="ED472" s="98"/>
      <c r="EE472" s="99"/>
      <c r="EF472" s="99"/>
      <c r="EG472" s="99"/>
      <c r="EH472" s="99"/>
      <c r="EI472" s="98"/>
      <c r="EJ472" s="99"/>
      <c r="EK472" s="98"/>
      <c r="EL472" s="99"/>
      <c r="EM472" s="99"/>
      <c r="EN472" s="98"/>
      <c r="EO472" s="99"/>
      <c r="EP472" s="193"/>
      <c r="EQ472" s="99"/>
      <c r="ER472" s="99"/>
      <c r="ES472" s="99"/>
      <c r="ET472" s="99"/>
      <c r="EU472" s="99"/>
      <c r="EV472" s="99"/>
      <c r="EW472" s="502"/>
      <c r="EX472" s="98"/>
      <c r="EY472" s="99"/>
      <c r="EZ472" s="99"/>
      <c r="FA472" s="98"/>
      <c r="FB472" s="99"/>
      <c r="FC472" s="99"/>
      <c r="FD472" s="99"/>
      <c r="FE472" s="98"/>
      <c r="FF472" s="99"/>
      <c r="FG472" s="98"/>
      <c r="FH472" s="99"/>
      <c r="FI472" s="99"/>
      <c r="FJ472" s="98"/>
      <c r="FK472" s="99"/>
      <c r="FL472" s="99"/>
      <c r="FM472" s="99"/>
      <c r="FN472" s="506"/>
      <c r="FO472" s="99"/>
      <c r="FP472" s="502"/>
      <c r="FQ472" s="99"/>
      <c r="FR472" s="98"/>
      <c r="FS472" s="99"/>
      <c r="FT472" s="98"/>
      <c r="FU472" s="99"/>
      <c r="FV472" s="99"/>
      <c r="FW472" s="99"/>
      <c r="FX472" s="99"/>
      <c r="FY472" s="99"/>
      <c r="FZ472" s="98"/>
      <c r="GA472" s="99"/>
      <c r="GB472" s="502"/>
      <c r="GC472" s="99"/>
      <c r="GD472" s="99"/>
      <c r="GE472" s="99"/>
      <c r="GF472" s="502"/>
      <c r="GG472" s="99"/>
      <c r="GH472" s="503"/>
      <c r="GI472" s="99"/>
      <c r="GJ472" s="502"/>
      <c r="GK472" s="99"/>
      <c r="GL472" s="99"/>
      <c r="GM472" s="502"/>
      <c r="GN472" s="99"/>
      <c r="GO472" s="99"/>
      <c r="GP472" s="99"/>
      <c r="GQ472" s="99"/>
      <c r="GR472" s="99"/>
      <c r="GS472" s="503"/>
      <c r="GT472" s="99"/>
      <c r="GU472" s="502"/>
      <c r="GV472" s="98"/>
      <c r="GW472" s="99"/>
      <c r="GX472" s="99"/>
      <c r="GY472" s="98"/>
      <c r="GZ472" s="99"/>
      <c r="HA472" s="99"/>
      <c r="HB472" s="99"/>
      <c r="HC472" s="99"/>
      <c r="HD472" s="99"/>
      <c r="HE472" s="99"/>
      <c r="HF472" s="99"/>
      <c r="HG472" s="99"/>
      <c r="HH472" s="502"/>
      <c r="HI472" s="99"/>
      <c r="HJ472" s="99"/>
      <c r="HK472" s="99"/>
      <c r="HL472" s="99"/>
      <c r="HM472" s="99"/>
      <c r="HN472" s="99"/>
      <c r="HO472" s="502"/>
      <c r="HP472" s="98"/>
      <c r="HQ472" s="99"/>
      <c r="HR472" s="99"/>
      <c r="HS472" s="99"/>
      <c r="HT472" s="98"/>
      <c r="HU472" s="99"/>
      <c r="HV472" s="99"/>
      <c r="HW472" s="99"/>
      <c r="HX472" s="99"/>
      <c r="HY472" s="98"/>
      <c r="HZ472" s="99"/>
      <c r="IA472" s="503"/>
      <c r="IB472" s="502"/>
      <c r="IC472" s="99"/>
      <c r="ID472" s="99"/>
      <c r="IE472" s="99"/>
      <c r="IF472" s="99"/>
      <c r="IG472" s="99"/>
      <c r="IH472" s="99"/>
      <c r="II472" s="99"/>
      <c r="IJ472" s="99"/>
      <c r="IK472" s="503"/>
      <c r="IL472" s="502"/>
      <c r="IM472" s="99"/>
      <c r="IN472" s="99"/>
      <c r="IO472" s="99"/>
      <c r="IP472" s="99"/>
      <c r="IQ472" s="99"/>
      <c r="IR472" s="99"/>
      <c r="IS472" s="503"/>
      <c r="IT472" s="99"/>
      <c r="IU472" s="99"/>
      <c r="IV472" s="502"/>
      <c r="IW472" s="99"/>
      <c r="IX472" s="99"/>
      <c r="IY472" s="98"/>
      <c r="IZ472" s="99"/>
      <c r="JA472" s="99"/>
      <c r="JB472" s="98"/>
      <c r="JC472" s="99"/>
      <c r="JD472" s="99"/>
      <c r="JE472" s="99"/>
      <c r="JF472" s="98"/>
      <c r="JG472" s="99"/>
      <c r="JH472" s="502"/>
      <c r="JI472" s="99"/>
      <c r="JJ472" s="99"/>
      <c r="JK472" s="99"/>
      <c r="JL472" s="99"/>
      <c r="JM472" s="502"/>
      <c r="JN472" s="99"/>
      <c r="JO472" s="507"/>
      <c r="JP472" s="503"/>
      <c r="JQ472" s="502"/>
    </row>
    <row r="473" spans="23:277" ht="16" hidden="1">
      <c r="W473" s="503"/>
      <c r="X473" s="502"/>
      <c r="Y473" s="99"/>
      <c r="Z473" s="502"/>
      <c r="AA473" s="99"/>
      <c r="AB473" s="502"/>
      <c r="AC473" s="99"/>
      <c r="AD473" s="504"/>
      <c r="AE473" s="99"/>
      <c r="AF473" s="99"/>
      <c r="AG473" s="99"/>
      <c r="AH473" s="99"/>
      <c r="AI473" s="505"/>
      <c r="AJ473" s="99"/>
      <c r="AK473" s="98"/>
      <c r="AL473" s="99"/>
      <c r="AM473" s="645"/>
      <c r="AN473" s="99"/>
      <c r="AO473" s="99"/>
      <c r="AP473" s="99"/>
      <c r="AQ473" s="99"/>
      <c r="AR473" s="99"/>
      <c r="AS473" s="99"/>
      <c r="AT473" s="99"/>
      <c r="AU473" s="99"/>
      <c r="AV473" s="99"/>
      <c r="AW473" s="99"/>
      <c r="AX473" s="99"/>
      <c r="AY473" s="98"/>
      <c r="AZ473" s="99"/>
      <c r="BA473" s="98"/>
      <c r="BB473" s="99"/>
      <c r="BC473" s="502"/>
      <c r="BD473" s="99"/>
      <c r="BE473" s="99"/>
      <c r="BF473" s="502"/>
      <c r="BG473" s="99"/>
      <c r="BH473" s="99"/>
      <c r="BI473" s="99"/>
      <c r="BJ473" s="99"/>
      <c r="BK473" s="634"/>
      <c r="BL473" s="99"/>
      <c r="BM473" s="99"/>
      <c r="BN473" s="502"/>
      <c r="BO473" s="99"/>
      <c r="BP473" s="99"/>
      <c r="BQ473" s="99"/>
      <c r="BR473" s="502"/>
      <c r="BS473" s="99"/>
      <c r="BT473" s="99"/>
      <c r="BU473" s="502"/>
      <c r="BV473" s="99"/>
      <c r="BW473" s="502"/>
      <c r="BX473" s="99"/>
      <c r="BY473" s="99"/>
      <c r="BZ473" s="502"/>
      <c r="CA473" s="99"/>
      <c r="CB473" s="99"/>
      <c r="CC473" s="99"/>
      <c r="CD473" s="99"/>
      <c r="CE473" s="503"/>
      <c r="CF473" s="99"/>
      <c r="CG473" s="502"/>
      <c r="CH473" s="99"/>
      <c r="CI473" s="98"/>
      <c r="CJ473" s="99"/>
      <c r="CK473" s="99"/>
      <c r="CL473" s="98"/>
      <c r="CM473" s="99"/>
      <c r="CN473" s="99"/>
      <c r="CO473" s="99"/>
      <c r="CP473" s="98"/>
      <c r="CQ473" s="99"/>
      <c r="CR473" s="99"/>
      <c r="CS473" s="99"/>
      <c r="CT473" s="99"/>
      <c r="CU473" s="99"/>
      <c r="CV473" s="99"/>
      <c r="CW473" s="99"/>
      <c r="CX473" s="98"/>
      <c r="CY473" s="99"/>
      <c r="CZ473" s="99"/>
      <c r="DA473" s="99"/>
      <c r="DB473" s="99"/>
      <c r="DC473" s="502"/>
      <c r="DD473" s="99"/>
      <c r="DE473" s="99"/>
      <c r="DF473" s="99"/>
      <c r="DG473" s="99"/>
      <c r="DH473" s="99"/>
      <c r="DI473" s="99"/>
      <c r="DJ473" s="99"/>
      <c r="DK473" s="99"/>
      <c r="DL473" s="99"/>
      <c r="DM473" s="99"/>
      <c r="DN473" s="99"/>
      <c r="DO473" s="502"/>
      <c r="DP473" s="99"/>
      <c r="DQ473" s="99"/>
      <c r="DR473" s="99"/>
      <c r="DS473" s="502"/>
      <c r="DT473" s="99"/>
      <c r="DU473" s="99"/>
      <c r="DV473" s="99"/>
      <c r="DW473" s="99"/>
      <c r="DX473" s="99"/>
      <c r="DY473" s="99"/>
      <c r="DZ473" s="99"/>
      <c r="EA473" s="506"/>
      <c r="EB473" s="99"/>
      <c r="EC473" s="502"/>
      <c r="ED473" s="98"/>
      <c r="EE473" s="99"/>
      <c r="EF473" s="99"/>
      <c r="EG473" s="99"/>
      <c r="EH473" s="99"/>
      <c r="EI473" s="98"/>
      <c r="EJ473" s="99"/>
      <c r="EK473" s="98"/>
      <c r="EL473" s="99"/>
      <c r="EM473" s="99"/>
      <c r="EN473" s="98"/>
      <c r="EO473" s="99"/>
      <c r="EP473" s="193"/>
      <c r="EQ473" s="99"/>
      <c r="ER473" s="99"/>
      <c r="ES473" s="99"/>
      <c r="ET473" s="99"/>
      <c r="EU473" s="99"/>
      <c r="EV473" s="99"/>
      <c r="EW473" s="502"/>
      <c r="EX473" s="98"/>
      <c r="EY473" s="99"/>
      <c r="EZ473" s="99"/>
      <c r="FA473" s="98"/>
      <c r="FB473" s="99"/>
      <c r="FC473" s="99"/>
      <c r="FD473" s="99"/>
      <c r="FE473" s="98"/>
      <c r="FF473" s="99"/>
      <c r="FG473" s="98"/>
      <c r="FH473" s="99"/>
      <c r="FI473" s="99"/>
      <c r="FJ473" s="98"/>
      <c r="FK473" s="99"/>
      <c r="FL473" s="99"/>
      <c r="FM473" s="99"/>
      <c r="FN473" s="506"/>
      <c r="FO473" s="99"/>
      <c r="FP473" s="502"/>
      <c r="FQ473" s="99"/>
      <c r="FR473" s="98"/>
      <c r="FS473" s="99"/>
      <c r="FT473" s="98"/>
      <c r="FU473" s="99"/>
      <c r="FV473" s="99"/>
      <c r="FW473" s="99"/>
      <c r="FX473" s="99"/>
      <c r="FY473" s="99"/>
      <c r="FZ473" s="98"/>
      <c r="GA473" s="99"/>
      <c r="GB473" s="502"/>
      <c r="GC473" s="99"/>
      <c r="GD473" s="99"/>
      <c r="GE473" s="99"/>
      <c r="GF473" s="502"/>
      <c r="GG473" s="99"/>
      <c r="GH473" s="503"/>
      <c r="GI473" s="99"/>
      <c r="GJ473" s="502"/>
      <c r="GK473" s="99"/>
      <c r="GL473" s="99"/>
      <c r="GM473" s="502"/>
      <c r="GN473" s="99"/>
      <c r="GO473" s="99"/>
      <c r="GP473" s="99"/>
      <c r="GQ473" s="99"/>
      <c r="GR473" s="99"/>
      <c r="GS473" s="503"/>
      <c r="GT473" s="99"/>
      <c r="GU473" s="502"/>
      <c r="GV473" s="98"/>
      <c r="GW473" s="99"/>
      <c r="GX473" s="99"/>
      <c r="GY473" s="98"/>
      <c r="GZ473" s="99"/>
      <c r="HA473" s="99"/>
      <c r="HB473" s="99"/>
      <c r="HC473" s="99"/>
      <c r="HD473" s="99"/>
      <c r="HE473" s="99"/>
      <c r="HF473" s="99"/>
      <c r="HG473" s="99"/>
      <c r="HH473" s="502"/>
      <c r="HI473" s="99"/>
      <c r="HJ473" s="99"/>
      <c r="HK473" s="99"/>
      <c r="HL473" s="99"/>
      <c r="HM473" s="99"/>
      <c r="HN473" s="99"/>
      <c r="HO473" s="502"/>
      <c r="HP473" s="98"/>
      <c r="HQ473" s="99"/>
      <c r="HR473" s="99"/>
      <c r="HS473" s="99"/>
      <c r="HT473" s="98"/>
      <c r="HU473" s="99"/>
      <c r="HV473" s="99"/>
      <c r="HW473" s="99"/>
      <c r="HX473" s="99"/>
      <c r="HY473" s="98"/>
      <c r="HZ473" s="99"/>
      <c r="IA473" s="503"/>
      <c r="IB473" s="502"/>
      <c r="IC473" s="99"/>
      <c r="ID473" s="99"/>
      <c r="IE473" s="99"/>
      <c r="IF473" s="99"/>
      <c r="IG473" s="99"/>
      <c r="IH473" s="99"/>
      <c r="II473" s="99"/>
      <c r="IJ473" s="99"/>
      <c r="IK473" s="503"/>
      <c r="IL473" s="502"/>
      <c r="IM473" s="99"/>
      <c r="IN473" s="99"/>
      <c r="IO473" s="99"/>
      <c r="IP473" s="99"/>
      <c r="IQ473" s="99"/>
      <c r="IR473" s="99"/>
      <c r="IS473" s="503"/>
      <c r="IT473" s="99"/>
      <c r="IU473" s="99"/>
      <c r="IV473" s="502"/>
      <c r="IW473" s="99"/>
      <c r="IX473" s="99"/>
      <c r="IY473" s="98"/>
      <c r="IZ473" s="99"/>
      <c r="JA473" s="99"/>
      <c r="JB473" s="98"/>
      <c r="JC473" s="99"/>
      <c r="JD473" s="99"/>
      <c r="JE473" s="99"/>
      <c r="JF473" s="98"/>
      <c r="JG473" s="99"/>
      <c r="JH473" s="502"/>
      <c r="JI473" s="99"/>
      <c r="JJ473" s="99"/>
      <c r="JK473" s="99"/>
      <c r="JL473" s="99"/>
      <c r="JM473" s="502"/>
      <c r="JN473" s="99"/>
      <c r="JO473" s="507"/>
      <c r="JP473" s="503"/>
      <c r="JQ473" s="502"/>
    </row>
    <row r="474" spans="23:277" ht="16" hidden="1">
      <c r="W474" s="503"/>
      <c r="X474" s="502"/>
      <c r="Y474" s="99"/>
      <c r="Z474" s="502"/>
      <c r="AA474" s="99"/>
      <c r="AB474" s="502"/>
      <c r="AC474" s="99"/>
      <c r="AD474" s="504"/>
      <c r="AE474" s="99"/>
      <c r="AF474" s="99"/>
      <c r="AG474" s="99"/>
      <c r="AH474" s="99"/>
      <c r="AI474" s="505"/>
      <c r="AJ474" s="99"/>
      <c r="AK474" s="98"/>
      <c r="AL474" s="99"/>
      <c r="AM474" s="645"/>
      <c r="AN474" s="99"/>
      <c r="AO474" s="99"/>
      <c r="AP474" s="99"/>
      <c r="AQ474" s="99"/>
      <c r="AR474" s="99"/>
      <c r="AS474" s="99"/>
      <c r="AT474" s="99"/>
      <c r="AU474" s="99"/>
      <c r="AV474" s="99"/>
      <c r="AW474" s="99"/>
      <c r="AX474" s="99"/>
      <c r="AY474" s="98"/>
      <c r="AZ474" s="99"/>
      <c r="BA474" s="98"/>
      <c r="BB474" s="99"/>
      <c r="BC474" s="502"/>
      <c r="BD474" s="99"/>
      <c r="BE474" s="99"/>
      <c r="BF474" s="502"/>
      <c r="BG474" s="99"/>
      <c r="BH474" s="99"/>
      <c r="BI474" s="99"/>
      <c r="BJ474" s="99"/>
      <c r="BK474" s="634"/>
      <c r="BL474" s="99"/>
      <c r="BM474" s="99"/>
      <c r="BN474" s="502"/>
      <c r="BO474" s="99"/>
      <c r="BP474" s="99"/>
      <c r="BQ474" s="99"/>
      <c r="BR474" s="502"/>
      <c r="BS474" s="99"/>
      <c r="BT474" s="99"/>
      <c r="BU474" s="502"/>
      <c r="BV474" s="99"/>
      <c r="BW474" s="502"/>
      <c r="BX474" s="99"/>
      <c r="BY474" s="99"/>
      <c r="BZ474" s="502"/>
      <c r="CA474" s="99"/>
      <c r="CB474" s="99"/>
      <c r="CC474" s="99"/>
      <c r="CD474" s="99"/>
      <c r="CE474" s="503"/>
      <c r="CF474" s="99"/>
      <c r="CG474" s="502"/>
      <c r="CH474" s="99"/>
      <c r="CI474" s="98"/>
      <c r="CJ474" s="99"/>
      <c r="CK474" s="99"/>
      <c r="CL474" s="98"/>
      <c r="CM474" s="99"/>
      <c r="CN474" s="99"/>
      <c r="CO474" s="99"/>
      <c r="CP474" s="98"/>
      <c r="CQ474" s="99"/>
      <c r="CR474" s="99"/>
      <c r="CS474" s="99"/>
      <c r="CT474" s="99"/>
      <c r="CU474" s="99"/>
      <c r="CV474" s="99"/>
      <c r="CW474" s="99"/>
      <c r="CX474" s="98"/>
      <c r="CY474" s="99"/>
      <c r="CZ474" s="99"/>
      <c r="DA474" s="99"/>
      <c r="DB474" s="99"/>
      <c r="DC474" s="502"/>
      <c r="DD474" s="99"/>
      <c r="DE474" s="99"/>
      <c r="DF474" s="99"/>
      <c r="DG474" s="99"/>
      <c r="DH474" s="99"/>
      <c r="DI474" s="99"/>
      <c r="DJ474" s="99"/>
      <c r="DK474" s="99"/>
      <c r="DL474" s="99"/>
      <c r="DM474" s="99"/>
      <c r="DN474" s="99"/>
      <c r="DO474" s="502"/>
      <c r="DP474" s="99"/>
      <c r="DQ474" s="99"/>
      <c r="DR474" s="99"/>
      <c r="DS474" s="502"/>
      <c r="DT474" s="99"/>
      <c r="DU474" s="99"/>
      <c r="DV474" s="99"/>
      <c r="DW474" s="99"/>
      <c r="DX474" s="99"/>
      <c r="DY474" s="99"/>
      <c r="DZ474" s="99"/>
      <c r="EA474" s="506"/>
      <c r="EB474" s="99"/>
      <c r="EC474" s="502"/>
      <c r="ED474" s="98"/>
      <c r="EE474" s="99"/>
      <c r="EF474" s="99"/>
      <c r="EG474" s="99"/>
      <c r="EH474" s="99"/>
      <c r="EI474" s="98"/>
      <c r="EJ474" s="99"/>
      <c r="EK474" s="98"/>
      <c r="EL474" s="99"/>
      <c r="EM474" s="99"/>
      <c r="EN474" s="98"/>
      <c r="EO474" s="99"/>
      <c r="EP474" s="193"/>
      <c r="EQ474" s="99"/>
      <c r="ER474" s="99"/>
      <c r="ES474" s="99"/>
      <c r="ET474" s="99"/>
      <c r="EU474" s="99"/>
      <c r="EV474" s="99"/>
      <c r="EW474" s="502"/>
      <c r="EX474" s="98"/>
      <c r="EY474" s="99"/>
      <c r="EZ474" s="99"/>
      <c r="FA474" s="98"/>
      <c r="FB474" s="99"/>
      <c r="FC474" s="99"/>
      <c r="FD474" s="99"/>
      <c r="FE474" s="98"/>
      <c r="FF474" s="99"/>
      <c r="FG474" s="98"/>
      <c r="FH474" s="99"/>
      <c r="FI474" s="99"/>
      <c r="FJ474" s="98"/>
      <c r="FK474" s="99"/>
      <c r="FL474" s="99"/>
      <c r="FM474" s="99"/>
      <c r="FN474" s="506"/>
      <c r="FO474" s="99"/>
      <c r="FP474" s="502"/>
      <c r="FQ474" s="99"/>
      <c r="FR474" s="98"/>
      <c r="FS474" s="99"/>
      <c r="FT474" s="98"/>
      <c r="FU474" s="99"/>
      <c r="FV474" s="99"/>
      <c r="FW474" s="99"/>
      <c r="FX474" s="99"/>
      <c r="FY474" s="99"/>
      <c r="FZ474" s="98"/>
      <c r="GA474" s="99"/>
      <c r="GB474" s="502"/>
      <c r="GC474" s="99"/>
      <c r="GD474" s="99"/>
      <c r="GE474" s="99"/>
      <c r="GF474" s="502"/>
      <c r="GG474" s="99"/>
      <c r="GH474" s="503"/>
      <c r="GI474" s="99"/>
      <c r="GJ474" s="502"/>
      <c r="GK474" s="99"/>
      <c r="GL474" s="99"/>
      <c r="GM474" s="502"/>
      <c r="GN474" s="99"/>
      <c r="GO474" s="99"/>
      <c r="GP474" s="99"/>
      <c r="GQ474" s="99"/>
      <c r="GR474" s="99"/>
      <c r="GS474" s="503"/>
      <c r="GT474" s="99"/>
      <c r="GU474" s="502"/>
      <c r="GV474" s="98"/>
      <c r="GW474" s="99"/>
      <c r="GX474" s="99"/>
      <c r="GY474" s="98"/>
      <c r="GZ474" s="99"/>
      <c r="HA474" s="99"/>
      <c r="HB474" s="99"/>
      <c r="HC474" s="99"/>
      <c r="HD474" s="99"/>
      <c r="HE474" s="99"/>
      <c r="HF474" s="99"/>
      <c r="HG474" s="99"/>
      <c r="HH474" s="502"/>
      <c r="HI474" s="99"/>
      <c r="HJ474" s="99"/>
      <c r="HK474" s="99"/>
      <c r="HL474" s="99"/>
      <c r="HM474" s="99"/>
      <c r="HN474" s="99"/>
      <c r="HO474" s="502"/>
      <c r="HP474" s="98"/>
      <c r="HQ474" s="99"/>
      <c r="HR474" s="99"/>
      <c r="HS474" s="99"/>
      <c r="HT474" s="98"/>
      <c r="HU474" s="99"/>
      <c r="HV474" s="99"/>
      <c r="HW474" s="99"/>
      <c r="HX474" s="99"/>
      <c r="HY474" s="98"/>
      <c r="HZ474" s="99"/>
      <c r="IA474" s="503"/>
      <c r="IB474" s="502"/>
      <c r="IC474" s="99"/>
      <c r="ID474" s="99"/>
      <c r="IE474" s="99"/>
      <c r="IF474" s="99"/>
      <c r="IG474" s="99"/>
      <c r="IH474" s="99"/>
      <c r="II474" s="99"/>
      <c r="IJ474" s="99"/>
      <c r="IK474" s="503"/>
      <c r="IL474" s="502"/>
      <c r="IM474" s="99"/>
      <c r="IN474" s="99"/>
      <c r="IO474" s="99"/>
      <c r="IP474" s="99"/>
      <c r="IQ474" s="99"/>
      <c r="IR474" s="99"/>
      <c r="IS474" s="503"/>
      <c r="IT474" s="99"/>
      <c r="IU474" s="99"/>
      <c r="IV474" s="502"/>
      <c r="IW474" s="99"/>
      <c r="IX474" s="99"/>
      <c r="IY474" s="98"/>
      <c r="IZ474" s="99"/>
      <c r="JA474" s="99"/>
      <c r="JB474" s="98"/>
      <c r="JC474" s="99"/>
      <c r="JD474" s="99"/>
      <c r="JE474" s="99"/>
      <c r="JF474" s="98"/>
      <c r="JG474" s="99"/>
      <c r="JH474" s="502"/>
      <c r="JI474" s="99"/>
      <c r="JJ474" s="99"/>
      <c r="JK474" s="99"/>
      <c r="JL474" s="99"/>
      <c r="JM474" s="502"/>
      <c r="JN474" s="99"/>
      <c r="JO474" s="507"/>
      <c r="JP474" s="503"/>
      <c r="JQ474" s="502"/>
    </row>
    <row r="475" spans="23:277" ht="16" hidden="1">
      <c r="W475" s="503"/>
      <c r="X475" s="502"/>
      <c r="Y475" s="99"/>
      <c r="Z475" s="502"/>
      <c r="AA475" s="99"/>
      <c r="AB475" s="502"/>
      <c r="AC475" s="99"/>
      <c r="AD475" s="504"/>
      <c r="AE475" s="99"/>
      <c r="AF475" s="99"/>
      <c r="AG475" s="99"/>
      <c r="AH475" s="99"/>
      <c r="AI475" s="505"/>
      <c r="AJ475" s="99"/>
      <c r="AK475" s="98"/>
      <c r="AL475" s="99"/>
      <c r="AM475" s="645"/>
      <c r="AN475" s="99"/>
      <c r="AO475" s="99"/>
      <c r="AP475" s="99"/>
      <c r="AQ475" s="99"/>
      <c r="AR475" s="99"/>
      <c r="AS475" s="99"/>
      <c r="AT475" s="99"/>
      <c r="AU475" s="99"/>
      <c r="AV475" s="99"/>
      <c r="AW475" s="99"/>
      <c r="AX475" s="99"/>
      <c r="AY475" s="98"/>
      <c r="AZ475" s="99"/>
      <c r="BA475" s="98"/>
      <c r="BB475" s="99"/>
      <c r="BC475" s="502"/>
      <c r="BD475" s="99"/>
      <c r="BE475" s="99"/>
      <c r="BF475" s="502"/>
      <c r="BG475" s="99"/>
      <c r="BH475" s="99"/>
      <c r="BI475" s="99"/>
      <c r="BJ475" s="99"/>
      <c r="BK475" s="634"/>
      <c r="BL475" s="99"/>
      <c r="BM475" s="99"/>
      <c r="BN475" s="502"/>
      <c r="BO475" s="99"/>
      <c r="BP475" s="99"/>
      <c r="BQ475" s="99"/>
      <c r="BR475" s="502"/>
      <c r="BS475" s="99"/>
      <c r="BT475" s="99"/>
      <c r="BU475" s="502"/>
      <c r="BV475" s="99"/>
      <c r="BW475" s="502"/>
      <c r="BX475" s="99"/>
      <c r="BY475" s="99"/>
      <c r="BZ475" s="502"/>
      <c r="CA475" s="99"/>
      <c r="CB475" s="99"/>
      <c r="CC475" s="99"/>
      <c r="CD475" s="99"/>
      <c r="CE475" s="503"/>
      <c r="CF475" s="99"/>
      <c r="CG475" s="502"/>
      <c r="CH475" s="99"/>
      <c r="CI475" s="98"/>
      <c r="CJ475" s="99"/>
      <c r="CK475" s="99"/>
      <c r="CL475" s="98"/>
      <c r="CM475" s="99"/>
      <c r="CN475" s="99"/>
      <c r="CO475" s="99"/>
      <c r="CP475" s="98"/>
      <c r="CQ475" s="99"/>
      <c r="CR475" s="99"/>
      <c r="CS475" s="99"/>
      <c r="CT475" s="99"/>
      <c r="CU475" s="99"/>
      <c r="CV475" s="99"/>
      <c r="CW475" s="99"/>
      <c r="CX475" s="98"/>
      <c r="CY475" s="99"/>
      <c r="CZ475" s="99"/>
      <c r="DA475" s="99"/>
      <c r="DB475" s="99"/>
      <c r="DC475" s="502"/>
      <c r="DD475" s="99"/>
      <c r="DE475" s="99"/>
      <c r="DF475" s="99"/>
      <c r="DG475" s="99"/>
      <c r="DH475" s="99"/>
      <c r="DI475" s="99"/>
      <c r="DJ475" s="99"/>
      <c r="DK475" s="99"/>
      <c r="DL475" s="99"/>
      <c r="DM475" s="99"/>
      <c r="DN475" s="99"/>
      <c r="DO475" s="502"/>
      <c r="DP475" s="99"/>
      <c r="DQ475" s="99"/>
      <c r="DR475" s="99"/>
      <c r="DS475" s="502"/>
      <c r="DT475" s="99"/>
      <c r="DU475" s="99"/>
      <c r="DV475" s="99"/>
      <c r="DW475" s="99"/>
      <c r="DX475" s="99"/>
      <c r="DY475" s="99"/>
      <c r="DZ475" s="99"/>
      <c r="EA475" s="506"/>
      <c r="EB475" s="99"/>
      <c r="EC475" s="502"/>
      <c r="ED475" s="98"/>
      <c r="EE475" s="99"/>
      <c r="EF475" s="99"/>
      <c r="EG475" s="99"/>
      <c r="EH475" s="99"/>
      <c r="EI475" s="98"/>
      <c r="EJ475" s="99"/>
      <c r="EK475" s="98"/>
      <c r="EL475" s="99"/>
      <c r="EM475" s="99"/>
      <c r="EN475" s="98"/>
      <c r="EO475" s="99"/>
      <c r="EP475" s="193"/>
      <c r="EQ475" s="99"/>
      <c r="ER475" s="99"/>
      <c r="ES475" s="99"/>
      <c r="ET475" s="99"/>
      <c r="EU475" s="99"/>
      <c r="EV475" s="99"/>
      <c r="EW475" s="502"/>
      <c r="EX475" s="98"/>
      <c r="EY475" s="99"/>
      <c r="EZ475" s="99"/>
      <c r="FA475" s="98"/>
      <c r="FB475" s="99"/>
      <c r="FC475" s="99"/>
      <c r="FD475" s="99"/>
      <c r="FE475" s="98"/>
      <c r="FF475" s="99"/>
      <c r="FG475" s="98"/>
      <c r="FH475" s="99"/>
      <c r="FI475" s="99"/>
      <c r="FJ475" s="98"/>
      <c r="FK475" s="99"/>
      <c r="FL475" s="99"/>
      <c r="FM475" s="99"/>
      <c r="FN475" s="506"/>
      <c r="FO475" s="99"/>
      <c r="FP475" s="502"/>
      <c r="FQ475" s="99"/>
      <c r="FR475" s="98"/>
      <c r="FS475" s="99"/>
      <c r="FT475" s="98"/>
      <c r="FU475" s="99"/>
      <c r="FV475" s="99"/>
      <c r="FW475" s="99"/>
      <c r="FX475" s="99"/>
      <c r="FY475" s="99"/>
      <c r="FZ475" s="98"/>
      <c r="GA475" s="99"/>
      <c r="GB475" s="502"/>
      <c r="GC475" s="99"/>
      <c r="GD475" s="99"/>
      <c r="GE475" s="99"/>
      <c r="GF475" s="502"/>
      <c r="GG475" s="99"/>
      <c r="GH475" s="503"/>
      <c r="GI475" s="99"/>
      <c r="GJ475" s="502"/>
      <c r="GK475" s="99"/>
      <c r="GL475" s="99"/>
      <c r="GM475" s="502"/>
      <c r="GN475" s="99"/>
      <c r="GO475" s="99"/>
      <c r="GP475" s="99"/>
      <c r="GQ475" s="99"/>
      <c r="GR475" s="99"/>
      <c r="GS475" s="503"/>
      <c r="GT475" s="99"/>
      <c r="GU475" s="502"/>
      <c r="GV475" s="98"/>
      <c r="GW475" s="99"/>
      <c r="GX475" s="99"/>
      <c r="GY475" s="98"/>
      <c r="GZ475" s="99"/>
      <c r="HA475" s="99"/>
      <c r="HB475" s="99"/>
      <c r="HC475" s="99"/>
      <c r="HD475" s="99"/>
      <c r="HE475" s="99"/>
      <c r="HF475" s="99"/>
      <c r="HG475" s="99"/>
      <c r="HH475" s="502"/>
      <c r="HI475" s="99"/>
      <c r="HJ475" s="99"/>
      <c r="HK475" s="99"/>
      <c r="HL475" s="99"/>
      <c r="HM475" s="99"/>
      <c r="HN475" s="99"/>
      <c r="HO475" s="502"/>
      <c r="HP475" s="98"/>
      <c r="HQ475" s="99"/>
      <c r="HR475" s="99"/>
      <c r="HS475" s="99"/>
      <c r="HT475" s="98"/>
      <c r="HU475" s="99"/>
      <c r="HV475" s="99"/>
      <c r="HW475" s="99"/>
      <c r="HX475" s="99"/>
      <c r="HY475" s="98"/>
      <c r="HZ475" s="99"/>
      <c r="IA475" s="503"/>
      <c r="IB475" s="502"/>
      <c r="IC475" s="99"/>
      <c r="ID475" s="99"/>
      <c r="IE475" s="99"/>
      <c r="IF475" s="99"/>
      <c r="IG475" s="99"/>
      <c r="IH475" s="99"/>
      <c r="II475" s="99"/>
      <c r="IJ475" s="99"/>
      <c r="IK475" s="503"/>
      <c r="IL475" s="502"/>
      <c r="IM475" s="99"/>
      <c r="IN475" s="99"/>
      <c r="IO475" s="99"/>
      <c r="IP475" s="99"/>
      <c r="IQ475" s="99"/>
      <c r="IR475" s="99"/>
      <c r="IS475" s="503"/>
      <c r="IT475" s="99"/>
      <c r="IU475" s="99"/>
      <c r="IV475" s="502"/>
      <c r="IW475" s="99"/>
      <c r="IX475" s="99"/>
      <c r="IY475" s="98"/>
      <c r="IZ475" s="99"/>
      <c r="JA475" s="99"/>
      <c r="JB475" s="98"/>
      <c r="JC475" s="99"/>
      <c r="JD475" s="99"/>
      <c r="JE475" s="99"/>
      <c r="JF475" s="98"/>
      <c r="JG475" s="99"/>
      <c r="JH475" s="502"/>
      <c r="JI475" s="99"/>
      <c r="JJ475" s="99"/>
      <c r="JK475" s="99"/>
      <c r="JL475" s="99"/>
      <c r="JM475" s="502"/>
      <c r="JN475" s="99"/>
      <c r="JO475" s="507"/>
      <c r="JP475" s="503"/>
      <c r="JQ475" s="502"/>
    </row>
    <row r="476" spans="23:277" ht="16" hidden="1">
      <c r="W476" s="503"/>
      <c r="X476" s="502"/>
      <c r="Y476" s="99"/>
      <c r="Z476" s="502"/>
      <c r="AA476" s="99"/>
      <c r="AB476" s="502"/>
      <c r="AC476" s="99"/>
      <c r="AD476" s="504"/>
      <c r="AE476" s="99"/>
      <c r="AF476" s="99"/>
      <c r="AG476" s="99"/>
      <c r="AH476" s="99"/>
      <c r="AI476" s="505"/>
      <c r="AJ476" s="99"/>
      <c r="AK476" s="98"/>
      <c r="AL476" s="99"/>
      <c r="AM476" s="645"/>
      <c r="AN476" s="99"/>
      <c r="AO476" s="99"/>
      <c r="AP476" s="99"/>
      <c r="AQ476" s="99"/>
      <c r="AR476" s="99"/>
      <c r="AS476" s="99"/>
      <c r="AT476" s="99"/>
      <c r="AU476" s="99"/>
      <c r="AV476" s="99"/>
      <c r="AW476" s="99"/>
      <c r="AX476" s="99"/>
      <c r="AY476" s="98"/>
      <c r="AZ476" s="99"/>
      <c r="BA476" s="98"/>
      <c r="BB476" s="99"/>
      <c r="BC476" s="502"/>
      <c r="BD476" s="99"/>
      <c r="BE476" s="99"/>
      <c r="BF476" s="502"/>
      <c r="BG476" s="99"/>
      <c r="BH476" s="99"/>
      <c r="BI476" s="99"/>
      <c r="BJ476" s="99"/>
      <c r="BK476" s="634"/>
      <c r="BL476" s="99"/>
      <c r="BM476" s="99"/>
      <c r="BN476" s="502"/>
      <c r="BO476" s="99"/>
      <c r="BP476" s="99"/>
      <c r="BQ476" s="99"/>
      <c r="BR476" s="502"/>
      <c r="BS476" s="99"/>
      <c r="BT476" s="99"/>
      <c r="BU476" s="502"/>
      <c r="BV476" s="99"/>
      <c r="BW476" s="502"/>
      <c r="BX476" s="99"/>
      <c r="BY476" s="99"/>
      <c r="BZ476" s="502"/>
      <c r="CA476" s="99"/>
      <c r="CB476" s="99"/>
      <c r="CC476" s="99"/>
      <c r="CD476" s="99"/>
      <c r="CE476" s="503"/>
      <c r="CF476" s="99"/>
      <c r="CG476" s="502"/>
      <c r="CH476" s="99"/>
      <c r="CI476" s="98"/>
      <c r="CJ476" s="99"/>
      <c r="CK476" s="99"/>
      <c r="CL476" s="98"/>
      <c r="CM476" s="99"/>
      <c r="CN476" s="99"/>
      <c r="CO476" s="99"/>
      <c r="CP476" s="98"/>
      <c r="CQ476" s="99"/>
      <c r="CR476" s="99"/>
      <c r="CS476" s="99"/>
      <c r="CT476" s="99"/>
      <c r="CU476" s="99"/>
      <c r="CV476" s="99"/>
      <c r="CW476" s="99"/>
      <c r="CX476" s="98"/>
      <c r="CY476" s="99"/>
      <c r="CZ476" s="99"/>
      <c r="DA476" s="99"/>
      <c r="DB476" s="99"/>
      <c r="DC476" s="502"/>
      <c r="DD476" s="99"/>
      <c r="DE476" s="99"/>
      <c r="DF476" s="99"/>
      <c r="DG476" s="99"/>
      <c r="DH476" s="99"/>
      <c r="DI476" s="99"/>
      <c r="DJ476" s="99"/>
      <c r="DK476" s="99"/>
      <c r="DL476" s="99"/>
      <c r="DM476" s="99"/>
      <c r="DN476" s="99"/>
      <c r="DO476" s="502"/>
      <c r="DP476" s="99"/>
      <c r="DQ476" s="99"/>
      <c r="DR476" s="99"/>
      <c r="DS476" s="502"/>
      <c r="DT476" s="99"/>
      <c r="DU476" s="99"/>
      <c r="DV476" s="99"/>
      <c r="DW476" s="99"/>
      <c r="DX476" s="99"/>
      <c r="DY476" s="99"/>
      <c r="DZ476" s="99"/>
      <c r="EA476" s="506"/>
      <c r="EB476" s="99"/>
      <c r="EC476" s="502"/>
      <c r="ED476" s="98"/>
      <c r="EE476" s="99"/>
      <c r="EF476" s="99"/>
      <c r="EG476" s="99"/>
      <c r="EH476" s="99"/>
      <c r="EI476" s="98"/>
      <c r="EJ476" s="99"/>
      <c r="EK476" s="98"/>
      <c r="EL476" s="99"/>
      <c r="EM476" s="99"/>
      <c r="EN476" s="98"/>
      <c r="EO476" s="99"/>
      <c r="EP476" s="193"/>
      <c r="EQ476" s="99"/>
      <c r="ER476" s="99"/>
      <c r="ES476" s="99"/>
      <c r="ET476" s="99"/>
      <c r="EU476" s="99"/>
      <c r="EV476" s="99"/>
      <c r="EW476" s="502"/>
      <c r="EX476" s="98"/>
      <c r="EY476" s="99"/>
      <c r="EZ476" s="99"/>
      <c r="FA476" s="98"/>
      <c r="FB476" s="99"/>
      <c r="FC476" s="99"/>
      <c r="FD476" s="99"/>
      <c r="FE476" s="98"/>
      <c r="FF476" s="99"/>
      <c r="FG476" s="98"/>
      <c r="FH476" s="99"/>
      <c r="FI476" s="99"/>
      <c r="FJ476" s="98"/>
      <c r="FK476" s="99"/>
      <c r="FL476" s="99"/>
      <c r="FM476" s="99"/>
      <c r="FN476" s="506"/>
      <c r="FO476" s="99"/>
      <c r="FP476" s="502"/>
      <c r="FQ476" s="99"/>
      <c r="FR476" s="98"/>
      <c r="FS476" s="99"/>
      <c r="FT476" s="98"/>
      <c r="FU476" s="99"/>
      <c r="FV476" s="99"/>
      <c r="FW476" s="99"/>
      <c r="FX476" s="99"/>
      <c r="FY476" s="99"/>
      <c r="FZ476" s="98"/>
      <c r="GA476" s="99"/>
      <c r="GB476" s="502"/>
      <c r="GC476" s="99"/>
      <c r="GD476" s="99"/>
      <c r="GE476" s="99"/>
      <c r="GF476" s="502"/>
      <c r="GG476" s="99"/>
      <c r="GH476" s="503"/>
      <c r="GI476" s="99"/>
      <c r="GJ476" s="502"/>
      <c r="GK476" s="99"/>
      <c r="GL476" s="99"/>
      <c r="GM476" s="502"/>
      <c r="GN476" s="99"/>
      <c r="GO476" s="99"/>
      <c r="GP476" s="99"/>
      <c r="GQ476" s="99"/>
      <c r="GR476" s="99"/>
      <c r="GS476" s="503"/>
      <c r="GT476" s="99"/>
      <c r="GU476" s="502"/>
      <c r="GV476" s="98"/>
      <c r="GW476" s="99"/>
      <c r="GX476" s="99"/>
      <c r="GY476" s="98"/>
      <c r="GZ476" s="99"/>
      <c r="HA476" s="99"/>
      <c r="HB476" s="99"/>
      <c r="HC476" s="99"/>
      <c r="HD476" s="99"/>
      <c r="HE476" s="99"/>
      <c r="HF476" s="99"/>
      <c r="HG476" s="99"/>
      <c r="HH476" s="502"/>
      <c r="HI476" s="99"/>
      <c r="HJ476" s="99"/>
      <c r="HK476" s="99"/>
      <c r="HL476" s="99"/>
      <c r="HM476" s="99"/>
      <c r="HN476" s="99"/>
      <c r="HO476" s="502"/>
      <c r="HP476" s="98"/>
      <c r="HQ476" s="99"/>
      <c r="HR476" s="99"/>
      <c r="HS476" s="99"/>
      <c r="HT476" s="98"/>
      <c r="HU476" s="99"/>
      <c r="HV476" s="99"/>
      <c r="HW476" s="99"/>
      <c r="HX476" s="99"/>
      <c r="HY476" s="98"/>
      <c r="HZ476" s="99"/>
      <c r="IA476" s="503"/>
      <c r="IB476" s="502"/>
      <c r="IC476" s="99"/>
      <c r="ID476" s="99"/>
      <c r="IE476" s="99"/>
      <c r="IF476" s="99"/>
      <c r="IG476" s="99"/>
      <c r="IH476" s="99"/>
      <c r="II476" s="99"/>
      <c r="IJ476" s="99"/>
      <c r="IK476" s="503"/>
      <c r="IL476" s="502"/>
      <c r="IM476" s="99"/>
      <c r="IN476" s="99"/>
      <c r="IO476" s="99"/>
      <c r="IP476" s="99"/>
      <c r="IQ476" s="99"/>
      <c r="IR476" s="99"/>
      <c r="IS476" s="503"/>
      <c r="IT476" s="99"/>
      <c r="IU476" s="99"/>
      <c r="IV476" s="502"/>
      <c r="IW476" s="99"/>
      <c r="IX476" s="99"/>
      <c r="IY476" s="98"/>
      <c r="IZ476" s="99"/>
      <c r="JA476" s="99"/>
      <c r="JB476" s="98"/>
      <c r="JC476" s="99"/>
      <c r="JD476" s="99"/>
      <c r="JE476" s="99"/>
      <c r="JF476" s="98"/>
      <c r="JG476" s="99"/>
      <c r="JH476" s="502"/>
      <c r="JI476" s="99"/>
      <c r="JJ476" s="99"/>
      <c r="JK476" s="99"/>
      <c r="JL476" s="99"/>
      <c r="JM476" s="502"/>
      <c r="JN476" s="99"/>
      <c r="JO476" s="507"/>
      <c r="JP476" s="503"/>
      <c r="JQ476" s="502"/>
    </row>
    <row r="477" spans="23:277" ht="16" hidden="1">
      <c r="W477" s="503"/>
      <c r="X477" s="502"/>
      <c r="Y477" s="99"/>
      <c r="Z477" s="502"/>
      <c r="AA477" s="99"/>
      <c r="AB477" s="502"/>
      <c r="AC477" s="99"/>
      <c r="AD477" s="504"/>
      <c r="AE477" s="99"/>
      <c r="AF477" s="99"/>
      <c r="AG477" s="99"/>
      <c r="AH477" s="99"/>
      <c r="AI477" s="505"/>
      <c r="AJ477" s="99"/>
      <c r="AK477" s="98"/>
      <c r="AL477" s="99"/>
      <c r="AM477" s="645"/>
      <c r="AN477" s="99"/>
      <c r="AO477" s="99"/>
      <c r="AP477" s="99"/>
      <c r="AQ477" s="99"/>
      <c r="AR477" s="99"/>
      <c r="AS477" s="99"/>
      <c r="AT477" s="99"/>
      <c r="AU477" s="99"/>
      <c r="AV477" s="99"/>
      <c r="AW477" s="99"/>
      <c r="AX477" s="99"/>
      <c r="AY477" s="98"/>
      <c r="AZ477" s="99"/>
      <c r="BA477" s="98"/>
      <c r="BB477" s="99"/>
      <c r="BC477" s="502"/>
      <c r="BD477" s="99"/>
      <c r="BE477" s="99"/>
      <c r="BF477" s="502"/>
      <c r="BG477" s="99"/>
      <c r="BH477" s="99"/>
      <c r="BI477" s="99"/>
      <c r="BJ477" s="99"/>
      <c r="BK477" s="634"/>
      <c r="BL477" s="99"/>
      <c r="BM477" s="99"/>
      <c r="BN477" s="502"/>
      <c r="BO477" s="99"/>
      <c r="BP477" s="99"/>
      <c r="BQ477" s="99"/>
      <c r="BR477" s="502"/>
      <c r="BS477" s="99"/>
      <c r="BT477" s="99"/>
      <c r="BU477" s="502"/>
      <c r="BV477" s="99"/>
      <c r="BW477" s="502"/>
      <c r="BX477" s="99"/>
      <c r="BY477" s="99"/>
      <c r="BZ477" s="502"/>
      <c r="CA477" s="99"/>
      <c r="CB477" s="99"/>
      <c r="CC477" s="99"/>
      <c r="CD477" s="99"/>
      <c r="CE477" s="503"/>
      <c r="CF477" s="99"/>
      <c r="CG477" s="502"/>
      <c r="CH477" s="99"/>
      <c r="CI477" s="98"/>
      <c r="CJ477" s="99"/>
      <c r="CK477" s="99"/>
      <c r="CL477" s="98"/>
      <c r="CM477" s="99"/>
      <c r="CN477" s="99"/>
      <c r="CO477" s="99"/>
      <c r="CP477" s="98"/>
      <c r="CQ477" s="99"/>
      <c r="CR477" s="99"/>
      <c r="CS477" s="99"/>
      <c r="CT477" s="99"/>
      <c r="CU477" s="99"/>
      <c r="CV477" s="99"/>
      <c r="CW477" s="99"/>
      <c r="CX477" s="98"/>
      <c r="CY477" s="99"/>
      <c r="CZ477" s="99"/>
      <c r="DA477" s="99"/>
      <c r="DB477" s="99"/>
      <c r="DC477" s="502"/>
      <c r="DD477" s="99"/>
      <c r="DE477" s="99"/>
      <c r="DF477" s="99"/>
      <c r="DG477" s="99"/>
      <c r="DH477" s="99"/>
      <c r="DI477" s="99"/>
      <c r="DJ477" s="99"/>
      <c r="DK477" s="99"/>
      <c r="DL477" s="99"/>
      <c r="DM477" s="99"/>
      <c r="DN477" s="99"/>
      <c r="DO477" s="502"/>
      <c r="DP477" s="99"/>
      <c r="DQ477" s="99"/>
      <c r="DR477" s="99"/>
      <c r="DS477" s="502"/>
      <c r="DT477" s="99"/>
      <c r="DU477" s="99"/>
      <c r="DV477" s="99"/>
      <c r="DW477" s="99"/>
      <c r="DX477" s="99"/>
      <c r="DY477" s="99"/>
      <c r="DZ477" s="99"/>
      <c r="EA477" s="506"/>
      <c r="EB477" s="99"/>
      <c r="EC477" s="502"/>
      <c r="ED477" s="98"/>
      <c r="EE477" s="99"/>
      <c r="EF477" s="99"/>
      <c r="EG477" s="99"/>
      <c r="EH477" s="99"/>
      <c r="EI477" s="98"/>
      <c r="EJ477" s="99"/>
      <c r="EK477" s="98"/>
      <c r="EL477" s="99"/>
      <c r="EM477" s="99"/>
      <c r="EN477" s="98"/>
      <c r="EO477" s="99"/>
      <c r="EP477" s="193"/>
      <c r="EQ477" s="99"/>
      <c r="ER477" s="99"/>
      <c r="ES477" s="99"/>
      <c r="ET477" s="99"/>
      <c r="EU477" s="99"/>
      <c r="EV477" s="99"/>
      <c r="EW477" s="502"/>
      <c r="EX477" s="98"/>
      <c r="EY477" s="99"/>
      <c r="EZ477" s="99"/>
      <c r="FA477" s="98"/>
      <c r="FB477" s="99"/>
      <c r="FC477" s="99"/>
      <c r="FD477" s="99"/>
      <c r="FE477" s="98"/>
      <c r="FF477" s="99"/>
      <c r="FG477" s="98"/>
      <c r="FH477" s="99"/>
      <c r="FI477" s="99"/>
      <c r="FJ477" s="98"/>
      <c r="FK477" s="99"/>
      <c r="FL477" s="99"/>
      <c r="FM477" s="99"/>
      <c r="FN477" s="506"/>
      <c r="FO477" s="99"/>
      <c r="FP477" s="502"/>
      <c r="FQ477" s="99"/>
      <c r="FR477" s="98"/>
      <c r="FS477" s="99"/>
      <c r="FT477" s="98"/>
      <c r="FU477" s="99"/>
      <c r="FV477" s="99"/>
      <c r="FW477" s="99"/>
      <c r="FX477" s="99"/>
      <c r="FY477" s="99"/>
      <c r="FZ477" s="98"/>
      <c r="GA477" s="99"/>
      <c r="GB477" s="502"/>
      <c r="GC477" s="99"/>
      <c r="GD477" s="99"/>
      <c r="GE477" s="99"/>
      <c r="GF477" s="502"/>
      <c r="GG477" s="99"/>
      <c r="GH477" s="503"/>
      <c r="GI477" s="99"/>
      <c r="GJ477" s="502"/>
      <c r="GK477" s="99"/>
      <c r="GL477" s="99"/>
      <c r="GM477" s="502"/>
      <c r="GN477" s="99"/>
      <c r="GO477" s="99"/>
      <c r="GP477" s="99"/>
      <c r="GQ477" s="99"/>
      <c r="GR477" s="99"/>
      <c r="GS477" s="503"/>
      <c r="GT477" s="99"/>
      <c r="GU477" s="502"/>
      <c r="GV477" s="98"/>
      <c r="GW477" s="99"/>
      <c r="GX477" s="99"/>
      <c r="GY477" s="98"/>
      <c r="GZ477" s="99"/>
      <c r="HA477" s="99"/>
      <c r="HB477" s="99"/>
      <c r="HC477" s="99"/>
      <c r="HD477" s="99"/>
      <c r="HE477" s="99"/>
      <c r="HF477" s="99"/>
      <c r="HG477" s="99"/>
      <c r="HH477" s="502"/>
      <c r="HI477" s="99"/>
      <c r="HJ477" s="99"/>
      <c r="HK477" s="99"/>
      <c r="HL477" s="99"/>
      <c r="HM477" s="99"/>
      <c r="HN477" s="99"/>
      <c r="HO477" s="502"/>
      <c r="HP477" s="98"/>
      <c r="HQ477" s="99"/>
      <c r="HR477" s="99"/>
      <c r="HS477" s="99"/>
      <c r="HT477" s="98"/>
      <c r="HU477" s="99"/>
      <c r="HV477" s="99"/>
      <c r="HW477" s="99"/>
      <c r="HX477" s="99"/>
      <c r="HY477" s="98"/>
      <c r="HZ477" s="99"/>
      <c r="IA477" s="503"/>
      <c r="IB477" s="502"/>
      <c r="IC477" s="99"/>
      <c r="ID477" s="99"/>
      <c r="IE477" s="99"/>
      <c r="IF477" s="99"/>
      <c r="IG477" s="99"/>
      <c r="IH477" s="99"/>
      <c r="II477" s="99"/>
      <c r="IJ477" s="99"/>
      <c r="IK477" s="503"/>
      <c r="IL477" s="502"/>
      <c r="IM477" s="99"/>
      <c r="IN477" s="99"/>
      <c r="IO477" s="99"/>
      <c r="IP477" s="99"/>
      <c r="IQ477" s="99"/>
      <c r="IR477" s="99"/>
      <c r="IS477" s="503"/>
      <c r="IT477" s="99"/>
      <c r="IU477" s="99"/>
      <c r="IV477" s="502"/>
      <c r="IW477" s="99"/>
      <c r="IX477" s="99"/>
      <c r="IY477" s="98"/>
      <c r="IZ477" s="99"/>
      <c r="JA477" s="99"/>
      <c r="JB477" s="98"/>
      <c r="JC477" s="99"/>
      <c r="JD477" s="99"/>
      <c r="JE477" s="99"/>
      <c r="JF477" s="98"/>
      <c r="JG477" s="99"/>
      <c r="JH477" s="502"/>
      <c r="JI477" s="99"/>
      <c r="JJ477" s="99"/>
      <c r="JK477" s="99"/>
      <c r="JL477" s="99"/>
      <c r="JM477" s="502"/>
      <c r="JN477" s="99"/>
      <c r="JO477" s="507"/>
      <c r="JP477" s="503"/>
      <c r="JQ477" s="502"/>
    </row>
    <row r="478" spans="23:277" ht="16" hidden="1">
      <c r="W478" s="503"/>
      <c r="X478" s="502"/>
      <c r="Y478" s="99"/>
      <c r="Z478" s="502"/>
      <c r="AA478" s="99"/>
      <c r="AB478" s="502"/>
      <c r="AC478" s="99"/>
      <c r="AD478" s="504"/>
      <c r="AE478" s="99"/>
      <c r="AF478" s="99"/>
      <c r="AG478" s="99"/>
      <c r="AH478" s="99"/>
      <c r="AI478" s="505"/>
      <c r="AJ478" s="99"/>
      <c r="AK478" s="98"/>
      <c r="AL478" s="99"/>
      <c r="AM478" s="645"/>
      <c r="AN478" s="99"/>
      <c r="AO478" s="99"/>
      <c r="AP478" s="99"/>
      <c r="AQ478" s="99"/>
      <c r="AR478" s="99"/>
      <c r="AS478" s="99"/>
      <c r="AT478" s="99"/>
      <c r="AU478" s="99"/>
      <c r="AV478" s="99"/>
      <c r="AW478" s="99"/>
      <c r="AX478" s="99"/>
      <c r="AY478" s="98"/>
      <c r="AZ478" s="99"/>
      <c r="BA478" s="98"/>
      <c r="BB478" s="99"/>
      <c r="BC478" s="502"/>
      <c r="BD478" s="99"/>
      <c r="BE478" s="99"/>
      <c r="BF478" s="502"/>
      <c r="BG478" s="99"/>
      <c r="BH478" s="99"/>
      <c r="BI478" s="99"/>
      <c r="BJ478" s="99"/>
      <c r="BK478" s="634"/>
      <c r="BL478" s="99"/>
      <c r="BM478" s="99"/>
      <c r="BN478" s="502"/>
      <c r="BO478" s="99"/>
      <c r="BP478" s="99"/>
      <c r="BQ478" s="99"/>
      <c r="BR478" s="502"/>
      <c r="BS478" s="99"/>
      <c r="BT478" s="99"/>
      <c r="BU478" s="502"/>
      <c r="BV478" s="99"/>
      <c r="BW478" s="502"/>
      <c r="BX478" s="99"/>
      <c r="BY478" s="99"/>
      <c r="BZ478" s="502"/>
      <c r="CA478" s="99"/>
      <c r="CB478" s="99"/>
      <c r="CC478" s="99"/>
      <c r="CD478" s="99"/>
      <c r="CE478" s="503"/>
      <c r="CF478" s="99"/>
      <c r="CG478" s="502"/>
      <c r="CH478" s="99"/>
      <c r="CI478" s="98"/>
      <c r="CJ478" s="99"/>
      <c r="CK478" s="99"/>
      <c r="CL478" s="98"/>
      <c r="CM478" s="99"/>
      <c r="CN478" s="99"/>
      <c r="CO478" s="99"/>
      <c r="CP478" s="98"/>
      <c r="CQ478" s="99"/>
      <c r="CR478" s="99"/>
      <c r="CS478" s="99"/>
      <c r="CT478" s="99"/>
      <c r="CU478" s="99"/>
      <c r="CV478" s="99"/>
      <c r="CW478" s="99"/>
      <c r="CX478" s="98"/>
      <c r="CY478" s="99"/>
      <c r="CZ478" s="99"/>
      <c r="DA478" s="99"/>
      <c r="DB478" s="99"/>
      <c r="DC478" s="502"/>
      <c r="DD478" s="99"/>
      <c r="DE478" s="99"/>
      <c r="DF478" s="99"/>
      <c r="DG478" s="99"/>
      <c r="DH478" s="99"/>
      <c r="DI478" s="99"/>
      <c r="DJ478" s="99"/>
      <c r="DK478" s="99"/>
      <c r="DL478" s="99"/>
      <c r="DM478" s="99"/>
      <c r="DN478" s="99"/>
      <c r="DO478" s="502"/>
      <c r="DP478" s="99"/>
      <c r="DQ478" s="99"/>
      <c r="DR478" s="99"/>
      <c r="DS478" s="502"/>
      <c r="DT478" s="99"/>
      <c r="DU478" s="99"/>
      <c r="DV478" s="99"/>
      <c r="DW478" s="99"/>
      <c r="DX478" s="99"/>
      <c r="DY478" s="99"/>
      <c r="DZ478" s="99"/>
      <c r="EA478" s="506"/>
      <c r="EB478" s="99"/>
      <c r="EC478" s="502"/>
      <c r="ED478" s="98"/>
      <c r="EE478" s="99"/>
      <c r="EF478" s="99"/>
      <c r="EG478" s="99"/>
      <c r="EH478" s="99"/>
      <c r="EI478" s="98"/>
      <c r="EJ478" s="99"/>
      <c r="EK478" s="98"/>
      <c r="EL478" s="99"/>
      <c r="EM478" s="99"/>
      <c r="EN478" s="98"/>
      <c r="EO478" s="99"/>
      <c r="EP478" s="193"/>
      <c r="EQ478" s="99"/>
      <c r="ER478" s="99"/>
      <c r="ES478" s="99"/>
      <c r="ET478" s="99"/>
      <c r="EU478" s="99"/>
      <c r="EV478" s="99"/>
      <c r="EW478" s="502"/>
      <c r="EX478" s="98"/>
      <c r="EY478" s="99"/>
      <c r="EZ478" s="99"/>
      <c r="FA478" s="98"/>
      <c r="FB478" s="99"/>
      <c r="FC478" s="99"/>
      <c r="FD478" s="99"/>
      <c r="FE478" s="98"/>
      <c r="FF478" s="99"/>
      <c r="FG478" s="98"/>
      <c r="FH478" s="99"/>
      <c r="FI478" s="99"/>
      <c r="FJ478" s="98"/>
      <c r="FK478" s="99"/>
      <c r="FL478" s="99"/>
      <c r="FM478" s="99"/>
      <c r="FN478" s="506"/>
      <c r="FO478" s="99"/>
      <c r="FP478" s="502"/>
      <c r="FQ478" s="99"/>
      <c r="FR478" s="98"/>
      <c r="FS478" s="99"/>
      <c r="FT478" s="98"/>
      <c r="FU478" s="99"/>
      <c r="FV478" s="99"/>
      <c r="FW478" s="99"/>
      <c r="FX478" s="99"/>
      <c r="FY478" s="99"/>
      <c r="FZ478" s="98"/>
      <c r="GA478" s="99"/>
      <c r="GB478" s="502"/>
      <c r="GC478" s="99"/>
      <c r="GD478" s="99"/>
      <c r="GE478" s="99"/>
      <c r="GF478" s="502"/>
      <c r="GG478" s="99"/>
      <c r="GH478" s="503"/>
      <c r="GI478" s="99"/>
      <c r="GJ478" s="502"/>
      <c r="GK478" s="99"/>
      <c r="GL478" s="99"/>
      <c r="GM478" s="502"/>
      <c r="GN478" s="99"/>
      <c r="GO478" s="99"/>
      <c r="GP478" s="99"/>
      <c r="GQ478" s="99"/>
      <c r="GR478" s="99"/>
      <c r="GS478" s="503"/>
      <c r="GT478" s="99"/>
      <c r="GU478" s="502"/>
      <c r="GV478" s="98"/>
      <c r="GW478" s="99"/>
      <c r="GX478" s="99"/>
      <c r="GY478" s="98"/>
      <c r="GZ478" s="99"/>
      <c r="HA478" s="99"/>
      <c r="HB478" s="99"/>
      <c r="HC478" s="99"/>
      <c r="HD478" s="99"/>
      <c r="HE478" s="99"/>
      <c r="HF478" s="99"/>
      <c r="HG478" s="99"/>
      <c r="HH478" s="502"/>
      <c r="HI478" s="99"/>
      <c r="HJ478" s="99"/>
      <c r="HK478" s="99"/>
      <c r="HL478" s="99"/>
      <c r="HM478" s="99"/>
      <c r="HN478" s="99"/>
      <c r="HO478" s="502"/>
      <c r="HP478" s="98"/>
      <c r="HQ478" s="99"/>
      <c r="HR478" s="99"/>
      <c r="HS478" s="99"/>
      <c r="HT478" s="98"/>
      <c r="HU478" s="99"/>
      <c r="HV478" s="99"/>
      <c r="HW478" s="99"/>
      <c r="HX478" s="99"/>
      <c r="HY478" s="98"/>
      <c r="HZ478" s="99"/>
      <c r="IA478" s="503"/>
      <c r="IB478" s="502"/>
      <c r="IC478" s="99"/>
      <c r="ID478" s="99"/>
      <c r="IE478" s="99"/>
      <c r="IF478" s="99"/>
      <c r="IG478" s="99"/>
      <c r="IH478" s="99"/>
      <c r="II478" s="99"/>
      <c r="IJ478" s="99"/>
      <c r="IK478" s="503"/>
      <c r="IL478" s="502"/>
      <c r="IM478" s="99"/>
      <c r="IN478" s="99"/>
      <c r="IO478" s="99"/>
      <c r="IP478" s="99"/>
      <c r="IQ478" s="99"/>
      <c r="IR478" s="99"/>
      <c r="IS478" s="503"/>
      <c r="IT478" s="99"/>
      <c r="IU478" s="99"/>
      <c r="IV478" s="502"/>
      <c r="IW478" s="99"/>
      <c r="IX478" s="99"/>
      <c r="IY478" s="98"/>
      <c r="IZ478" s="99"/>
      <c r="JA478" s="99"/>
      <c r="JB478" s="98"/>
      <c r="JC478" s="99"/>
      <c r="JD478" s="99"/>
      <c r="JE478" s="99"/>
      <c r="JF478" s="98"/>
      <c r="JG478" s="99"/>
      <c r="JH478" s="502"/>
      <c r="JI478" s="99"/>
      <c r="JJ478" s="99"/>
      <c r="JK478" s="99"/>
      <c r="JL478" s="99"/>
      <c r="JM478" s="502"/>
      <c r="JN478" s="99"/>
      <c r="JO478" s="507"/>
      <c r="JP478" s="503"/>
      <c r="JQ478" s="502"/>
    </row>
    <row r="479" spans="23:277" ht="16" hidden="1">
      <c r="W479" s="503"/>
      <c r="X479" s="502"/>
      <c r="Y479" s="99"/>
      <c r="Z479" s="502"/>
      <c r="AA479" s="99"/>
      <c r="AB479" s="502"/>
      <c r="AC479" s="99"/>
      <c r="AD479" s="504"/>
      <c r="AE479" s="99"/>
      <c r="AF479" s="99"/>
      <c r="AG479" s="99"/>
      <c r="AH479" s="99"/>
      <c r="AI479" s="505"/>
      <c r="AJ479" s="99"/>
      <c r="AK479" s="98"/>
      <c r="AL479" s="99"/>
      <c r="AM479" s="645"/>
      <c r="AN479" s="99"/>
      <c r="AO479" s="99"/>
      <c r="AP479" s="99"/>
      <c r="AQ479" s="99"/>
      <c r="AR479" s="99"/>
      <c r="AS479" s="99"/>
      <c r="AT479" s="99"/>
      <c r="AU479" s="99"/>
      <c r="AV479" s="99"/>
      <c r="AW479" s="99"/>
      <c r="AX479" s="99"/>
      <c r="AY479" s="98"/>
      <c r="AZ479" s="99"/>
      <c r="BA479" s="98"/>
      <c r="BB479" s="99"/>
      <c r="BC479" s="502"/>
      <c r="BD479" s="99"/>
      <c r="BE479" s="99"/>
      <c r="BF479" s="502"/>
      <c r="BG479" s="99"/>
      <c r="BH479" s="99"/>
      <c r="BI479" s="99"/>
      <c r="BJ479" s="99"/>
      <c r="BK479" s="634"/>
      <c r="BL479" s="99"/>
      <c r="BM479" s="99"/>
      <c r="BN479" s="502"/>
      <c r="BO479" s="99"/>
      <c r="BP479" s="99"/>
      <c r="BQ479" s="99"/>
      <c r="BR479" s="502"/>
      <c r="BS479" s="99"/>
      <c r="BT479" s="99"/>
      <c r="BU479" s="502"/>
      <c r="BV479" s="99"/>
      <c r="BW479" s="502"/>
      <c r="BX479" s="99"/>
      <c r="BY479" s="99"/>
      <c r="BZ479" s="502"/>
      <c r="CA479" s="99"/>
      <c r="CB479" s="99"/>
      <c r="CC479" s="99"/>
      <c r="CD479" s="99"/>
      <c r="CE479" s="503"/>
      <c r="CF479" s="99"/>
      <c r="CG479" s="502"/>
      <c r="CH479" s="99"/>
      <c r="CI479" s="98"/>
      <c r="CJ479" s="99"/>
      <c r="CK479" s="99"/>
      <c r="CL479" s="98"/>
      <c r="CM479" s="99"/>
      <c r="CN479" s="99"/>
      <c r="CO479" s="99"/>
      <c r="CP479" s="98"/>
      <c r="CQ479" s="99"/>
      <c r="CR479" s="99"/>
      <c r="CS479" s="99"/>
      <c r="CT479" s="99"/>
      <c r="CU479" s="99"/>
      <c r="CV479" s="99"/>
      <c r="CW479" s="99"/>
      <c r="CX479" s="98"/>
      <c r="CY479" s="99"/>
      <c r="CZ479" s="99"/>
      <c r="DA479" s="99"/>
      <c r="DB479" s="99"/>
      <c r="DC479" s="502"/>
      <c r="DD479" s="99"/>
      <c r="DE479" s="99"/>
      <c r="DF479" s="99"/>
      <c r="DG479" s="99"/>
      <c r="DH479" s="99"/>
      <c r="DI479" s="99"/>
      <c r="DJ479" s="99"/>
      <c r="DK479" s="99"/>
      <c r="DL479" s="99"/>
      <c r="DM479" s="99"/>
      <c r="DN479" s="99"/>
      <c r="DO479" s="502"/>
      <c r="DP479" s="99"/>
      <c r="DQ479" s="99"/>
      <c r="DR479" s="99"/>
      <c r="DS479" s="502"/>
      <c r="DT479" s="99"/>
      <c r="DU479" s="99"/>
      <c r="DV479" s="99"/>
      <c r="DW479" s="99"/>
      <c r="DX479" s="99"/>
      <c r="DY479" s="99"/>
      <c r="DZ479" s="99"/>
      <c r="EA479" s="506"/>
      <c r="EB479" s="99"/>
      <c r="EC479" s="502"/>
      <c r="ED479" s="98"/>
      <c r="EE479" s="99"/>
      <c r="EF479" s="99"/>
      <c r="EG479" s="99"/>
      <c r="EH479" s="99"/>
      <c r="EI479" s="98"/>
      <c r="EJ479" s="99"/>
      <c r="EK479" s="98"/>
      <c r="EL479" s="99"/>
      <c r="EM479" s="99"/>
      <c r="EN479" s="98"/>
      <c r="EO479" s="99"/>
      <c r="EP479" s="193"/>
      <c r="EQ479" s="99"/>
      <c r="ER479" s="99"/>
      <c r="ES479" s="99"/>
      <c r="ET479" s="99"/>
      <c r="EU479" s="99"/>
      <c r="EV479" s="99"/>
      <c r="EW479" s="502"/>
      <c r="EX479" s="98"/>
      <c r="EY479" s="99"/>
      <c r="EZ479" s="99"/>
      <c r="FA479" s="98"/>
      <c r="FB479" s="99"/>
      <c r="FC479" s="99"/>
      <c r="FD479" s="99"/>
      <c r="FE479" s="98"/>
      <c r="FF479" s="99"/>
      <c r="FG479" s="98"/>
      <c r="FH479" s="99"/>
      <c r="FI479" s="99"/>
      <c r="FJ479" s="98"/>
      <c r="FK479" s="99"/>
      <c r="FL479" s="99"/>
      <c r="FM479" s="99"/>
      <c r="FN479" s="506"/>
      <c r="FO479" s="99"/>
      <c r="FP479" s="502"/>
      <c r="FQ479" s="99"/>
      <c r="FR479" s="98"/>
      <c r="FS479" s="99"/>
      <c r="FT479" s="98"/>
      <c r="FU479" s="99"/>
      <c r="FV479" s="99"/>
      <c r="FW479" s="99"/>
      <c r="FX479" s="99"/>
      <c r="FY479" s="99"/>
      <c r="FZ479" s="98"/>
      <c r="GA479" s="99"/>
      <c r="GB479" s="502"/>
      <c r="GC479" s="99"/>
      <c r="GD479" s="99"/>
      <c r="GE479" s="99"/>
      <c r="GF479" s="502"/>
      <c r="GG479" s="99"/>
      <c r="GH479" s="503"/>
      <c r="GI479" s="99"/>
      <c r="GJ479" s="502"/>
      <c r="GK479" s="99"/>
      <c r="GL479" s="99"/>
      <c r="GM479" s="502"/>
      <c r="GN479" s="99"/>
      <c r="GO479" s="99"/>
      <c r="GP479" s="99"/>
      <c r="GQ479" s="99"/>
      <c r="GR479" s="99"/>
      <c r="GS479" s="503"/>
      <c r="GT479" s="99"/>
      <c r="GU479" s="502"/>
      <c r="GV479" s="98"/>
      <c r="GW479" s="99"/>
      <c r="GX479" s="99"/>
      <c r="GY479" s="98"/>
      <c r="GZ479" s="99"/>
      <c r="HA479" s="99"/>
      <c r="HB479" s="99"/>
      <c r="HC479" s="99"/>
      <c r="HD479" s="99"/>
      <c r="HE479" s="99"/>
      <c r="HF479" s="99"/>
      <c r="HG479" s="99"/>
      <c r="HH479" s="502"/>
      <c r="HI479" s="99"/>
      <c r="HJ479" s="99"/>
      <c r="HK479" s="99"/>
      <c r="HL479" s="99"/>
      <c r="HM479" s="99"/>
      <c r="HN479" s="99"/>
      <c r="HO479" s="502"/>
      <c r="HP479" s="98"/>
      <c r="HQ479" s="99"/>
      <c r="HR479" s="99"/>
      <c r="HS479" s="99"/>
      <c r="HT479" s="98"/>
      <c r="HU479" s="99"/>
      <c r="HV479" s="99"/>
      <c r="HW479" s="99"/>
      <c r="HX479" s="99"/>
      <c r="HY479" s="98"/>
      <c r="HZ479" s="99"/>
      <c r="IA479" s="503"/>
      <c r="IB479" s="502"/>
      <c r="IC479" s="99"/>
      <c r="ID479" s="99"/>
      <c r="IE479" s="99"/>
      <c r="IF479" s="99"/>
      <c r="IG479" s="99"/>
      <c r="IH479" s="99"/>
      <c r="II479" s="99"/>
      <c r="IJ479" s="99"/>
      <c r="IK479" s="503"/>
      <c r="IL479" s="502"/>
      <c r="IM479" s="99"/>
      <c r="IN479" s="99"/>
      <c r="IO479" s="99"/>
      <c r="IP479" s="99"/>
      <c r="IQ479" s="99"/>
      <c r="IR479" s="99"/>
      <c r="IS479" s="503"/>
      <c r="IT479" s="99"/>
      <c r="IU479" s="99"/>
      <c r="IV479" s="502"/>
      <c r="IW479" s="99"/>
      <c r="IX479" s="99"/>
      <c r="IY479" s="98"/>
      <c r="IZ479" s="99"/>
      <c r="JA479" s="99"/>
      <c r="JB479" s="98"/>
      <c r="JC479" s="99"/>
      <c r="JD479" s="99"/>
      <c r="JE479" s="99"/>
      <c r="JF479" s="98"/>
      <c r="JG479" s="99"/>
      <c r="JH479" s="502"/>
      <c r="JI479" s="99"/>
      <c r="JJ479" s="99"/>
      <c r="JK479" s="99"/>
      <c r="JL479" s="99"/>
      <c r="JM479" s="502"/>
      <c r="JN479" s="99"/>
      <c r="JO479" s="507"/>
      <c r="JP479" s="503"/>
      <c r="JQ479" s="502"/>
    </row>
    <row r="480" spans="23:277" ht="16" hidden="1">
      <c r="W480" s="503"/>
      <c r="X480" s="502"/>
      <c r="Y480" s="99"/>
      <c r="Z480" s="502"/>
      <c r="AA480" s="99"/>
      <c r="AB480" s="502"/>
      <c r="AC480" s="99"/>
      <c r="AD480" s="504"/>
      <c r="AE480" s="99"/>
      <c r="AF480" s="99"/>
      <c r="AG480" s="99"/>
      <c r="AH480" s="99"/>
      <c r="AI480" s="505"/>
      <c r="AJ480" s="99"/>
      <c r="AK480" s="98"/>
      <c r="AL480" s="99"/>
      <c r="AM480" s="645"/>
      <c r="AN480" s="99"/>
      <c r="AO480" s="99"/>
      <c r="AP480" s="99"/>
      <c r="AQ480" s="99"/>
      <c r="AR480" s="99"/>
      <c r="AS480" s="99"/>
      <c r="AT480" s="99"/>
      <c r="AU480" s="99"/>
      <c r="AV480" s="99"/>
      <c r="AW480" s="99"/>
      <c r="AX480" s="99"/>
      <c r="AY480" s="98"/>
      <c r="AZ480" s="99"/>
      <c r="BA480" s="98"/>
      <c r="BB480" s="99"/>
      <c r="BC480" s="502"/>
      <c r="BD480" s="99"/>
      <c r="BE480" s="99"/>
      <c r="BF480" s="502"/>
      <c r="BG480" s="99"/>
      <c r="BH480" s="99"/>
      <c r="BI480" s="99"/>
      <c r="BJ480" s="99"/>
      <c r="BK480" s="634"/>
      <c r="BL480" s="99"/>
      <c r="BM480" s="99"/>
      <c r="BN480" s="502"/>
      <c r="BO480" s="99"/>
      <c r="BP480" s="99"/>
      <c r="BQ480" s="99"/>
      <c r="BR480" s="502"/>
      <c r="BS480" s="99"/>
      <c r="BT480" s="99"/>
      <c r="BU480" s="502"/>
      <c r="BV480" s="99"/>
      <c r="BW480" s="502"/>
      <c r="BX480" s="99"/>
      <c r="BY480" s="99"/>
      <c r="BZ480" s="502"/>
      <c r="CA480" s="99"/>
      <c r="CB480" s="99"/>
      <c r="CC480" s="99"/>
      <c r="CD480" s="99"/>
      <c r="CE480" s="503"/>
      <c r="CF480" s="99"/>
      <c r="CG480" s="502"/>
      <c r="CH480" s="99"/>
      <c r="CI480" s="98"/>
      <c r="CJ480" s="99"/>
      <c r="CK480" s="99"/>
      <c r="CL480" s="98"/>
      <c r="CM480" s="99"/>
      <c r="CN480" s="99"/>
      <c r="CO480" s="99"/>
      <c r="CP480" s="98"/>
      <c r="CQ480" s="99"/>
      <c r="CR480" s="99"/>
      <c r="CS480" s="99"/>
      <c r="CT480" s="99"/>
      <c r="CU480" s="99"/>
      <c r="CV480" s="99"/>
      <c r="CW480" s="99"/>
      <c r="CX480" s="98"/>
      <c r="CY480" s="99"/>
      <c r="CZ480" s="99"/>
      <c r="DA480" s="99"/>
      <c r="DB480" s="99"/>
      <c r="DC480" s="502"/>
      <c r="DD480" s="99"/>
      <c r="DE480" s="99"/>
      <c r="DF480" s="99"/>
      <c r="DG480" s="99"/>
      <c r="DH480" s="99"/>
      <c r="DI480" s="99"/>
      <c r="DJ480" s="99"/>
      <c r="DK480" s="99"/>
      <c r="DL480" s="99"/>
      <c r="DM480" s="99"/>
      <c r="DN480" s="99"/>
      <c r="DO480" s="502"/>
      <c r="DP480" s="99"/>
      <c r="DQ480" s="99"/>
      <c r="DR480" s="99"/>
      <c r="DS480" s="502"/>
      <c r="DT480" s="99"/>
      <c r="DU480" s="99"/>
      <c r="DV480" s="99"/>
      <c r="DW480" s="99"/>
      <c r="DX480" s="99"/>
      <c r="DY480" s="99"/>
      <c r="DZ480" s="99"/>
      <c r="EA480" s="506"/>
      <c r="EB480" s="99"/>
      <c r="EC480" s="502"/>
      <c r="ED480" s="98"/>
      <c r="EE480" s="99"/>
      <c r="EF480" s="99"/>
      <c r="EG480" s="99"/>
      <c r="EH480" s="99"/>
      <c r="EI480" s="98"/>
      <c r="EJ480" s="99"/>
      <c r="EK480" s="98"/>
      <c r="EL480" s="99"/>
      <c r="EM480" s="99"/>
      <c r="EN480" s="98"/>
      <c r="EO480" s="99"/>
      <c r="EP480" s="193"/>
      <c r="EQ480" s="99"/>
      <c r="ER480" s="99"/>
      <c r="ES480" s="99"/>
      <c r="ET480" s="99"/>
      <c r="EU480" s="99"/>
      <c r="EV480" s="99"/>
      <c r="EW480" s="502"/>
      <c r="EX480" s="98"/>
      <c r="EY480" s="99"/>
      <c r="EZ480" s="99"/>
      <c r="FA480" s="98"/>
      <c r="FB480" s="99"/>
      <c r="FC480" s="99"/>
      <c r="FD480" s="99"/>
      <c r="FE480" s="98"/>
      <c r="FF480" s="99"/>
      <c r="FG480" s="98"/>
      <c r="FH480" s="99"/>
      <c r="FI480" s="99"/>
      <c r="FJ480" s="98"/>
      <c r="FK480" s="99"/>
      <c r="FL480" s="99"/>
      <c r="FM480" s="99"/>
      <c r="FN480" s="506"/>
      <c r="FO480" s="99"/>
      <c r="FP480" s="502"/>
      <c r="FQ480" s="99"/>
      <c r="FR480" s="98"/>
      <c r="FS480" s="99"/>
      <c r="FT480" s="98"/>
      <c r="FU480" s="99"/>
      <c r="FV480" s="99"/>
      <c r="FW480" s="99"/>
      <c r="FX480" s="99"/>
      <c r="FY480" s="99"/>
      <c r="FZ480" s="98"/>
      <c r="GA480" s="99"/>
      <c r="GB480" s="502"/>
      <c r="GC480" s="99"/>
      <c r="GD480" s="99"/>
      <c r="GE480" s="99"/>
      <c r="GF480" s="502"/>
      <c r="GG480" s="99"/>
      <c r="GH480" s="503"/>
      <c r="GI480" s="99"/>
      <c r="GJ480" s="502"/>
      <c r="GK480" s="99"/>
      <c r="GL480" s="99"/>
      <c r="GM480" s="502"/>
      <c r="GN480" s="99"/>
      <c r="GO480" s="99"/>
      <c r="GP480" s="99"/>
      <c r="GQ480" s="99"/>
      <c r="GR480" s="99"/>
      <c r="GS480" s="503"/>
      <c r="GT480" s="99"/>
      <c r="GU480" s="502"/>
      <c r="GV480" s="98"/>
      <c r="GW480" s="99"/>
      <c r="GX480" s="99"/>
      <c r="GY480" s="98"/>
      <c r="GZ480" s="99"/>
      <c r="HA480" s="99"/>
      <c r="HB480" s="99"/>
      <c r="HC480" s="99"/>
      <c r="HD480" s="99"/>
      <c r="HE480" s="99"/>
      <c r="HF480" s="99"/>
      <c r="HG480" s="99"/>
      <c r="HH480" s="502"/>
      <c r="HI480" s="99"/>
      <c r="HJ480" s="99"/>
      <c r="HK480" s="99"/>
      <c r="HL480" s="99"/>
      <c r="HM480" s="99"/>
      <c r="HN480" s="99"/>
      <c r="HO480" s="502"/>
      <c r="HP480" s="98"/>
      <c r="HQ480" s="99"/>
      <c r="HR480" s="99"/>
      <c r="HS480" s="99"/>
      <c r="HT480" s="98"/>
      <c r="HU480" s="99"/>
      <c r="HV480" s="99"/>
      <c r="HW480" s="99"/>
      <c r="HX480" s="99"/>
      <c r="HY480" s="98"/>
      <c r="HZ480" s="99"/>
      <c r="IA480" s="503"/>
      <c r="IB480" s="502"/>
      <c r="IC480" s="99"/>
      <c r="ID480" s="99"/>
      <c r="IE480" s="99"/>
      <c r="IF480" s="99"/>
      <c r="IG480" s="99"/>
      <c r="IH480" s="99"/>
      <c r="II480" s="99"/>
      <c r="IJ480" s="99"/>
      <c r="IK480" s="503"/>
      <c r="IL480" s="502"/>
      <c r="IM480" s="99"/>
      <c r="IN480" s="99"/>
      <c r="IO480" s="99"/>
      <c r="IP480" s="99"/>
      <c r="IQ480" s="99"/>
      <c r="IR480" s="99"/>
      <c r="IS480" s="503"/>
      <c r="IT480" s="99"/>
      <c r="IU480" s="99"/>
      <c r="IV480" s="502"/>
      <c r="IW480" s="99"/>
      <c r="IX480" s="99"/>
      <c r="IY480" s="98"/>
      <c r="IZ480" s="99"/>
      <c r="JA480" s="99"/>
      <c r="JB480" s="98"/>
      <c r="JC480" s="99"/>
      <c r="JD480" s="99"/>
      <c r="JE480" s="99"/>
      <c r="JF480" s="98"/>
      <c r="JG480" s="99"/>
      <c r="JH480" s="502"/>
      <c r="JI480" s="99"/>
      <c r="JJ480" s="99"/>
      <c r="JK480" s="99"/>
      <c r="JL480" s="99"/>
      <c r="JM480" s="502"/>
      <c r="JN480" s="99"/>
      <c r="JO480" s="507"/>
      <c r="JP480" s="503"/>
      <c r="JQ480" s="502"/>
    </row>
    <row r="481" spans="23:277" ht="16" hidden="1">
      <c r="W481" s="503"/>
      <c r="X481" s="502"/>
      <c r="Y481" s="99"/>
      <c r="Z481" s="502"/>
      <c r="AA481" s="99"/>
      <c r="AB481" s="502"/>
      <c r="AC481" s="99"/>
      <c r="AD481" s="504"/>
      <c r="AE481" s="99"/>
      <c r="AF481" s="99"/>
      <c r="AG481" s="99"/>
      <c r="AH481" s="99"/>
      <c r="AI481" s="505"/>
      <c r="AJ481" s="99"/>
      <c r="AK481" s="98"/>
      <c r="AL481" s="99"/>
      <c r="AM481" s="645"/>
      <c r="AN481" s="99"/>
      <c r="AO481" s="99"/>
      <c r="AP481" s="99"/>
      <c r="AQ481" s="99"/>
      <c r="AR481" s="99"/>
      <c r="AS481" s="99"/>
      <c r="AT481" s="99"/>
      <c r="AU481" s="99"/>
      <c r="AV481" s="99"/>
      <c r="AW481" s="99"/>
      <c r="AX481" s="99"/>
      <c r="AY481" s="98"/>
      <c r="AZ481" s="99"/>
      <c r="BA481" s="98"/>
      <c r="BB481" s="99"/>
      <c r="BC481" s="502"/>
      <c r="BD481" s="99"/>
      <c r="BE481" s="99"/>
      <c r="BF481" s="502"/>
      <c r="BG481" s="99"/>
      <c r="BH481" s="99"/>
      <c r="BI481" s="99"/>
      <c r="BJ481" s="99"/>
      <c r="BK481" s="634"/>
      <c r="BL481" s="99"/>
      <c r="BM481" s="99"/>
      <c r="BN481" s="502"/>
      <c r="BO481" s="99"/>
      <c r="BP481" s="99"/>
      <c r="BQ481" s="99"/>
      <c r="BR481" s="502"/>
      <c r="BS481" s="99"/>
      <c r="BT481" s="99"/>
      <c r="BU481" s="502"/>
      <c r="BV481" s="99"/>
      <c r="BW481" s="502"/>
      <c r="BX481" s="99"/>
      <c r="BY481" s="99"/>
      <c r="BZ481" s="502"/>
      <c r="CA481" s="99"/>
      <c r="CB481" s="99"/>
      <c r="CC481" s="99"/>
      <c r="CD481" s="99"/>
      <c r="CE481" s="503"/>
      <c r="CF481" s="99"/>
      <c r="CG481" s="502"/>
      <c r="CH481" s="99"/>
      <c r="CI481" s="98"/>
      <c r="CJ481" s="99"/>
      <c r="CK481" s="99"/>
      <c r="CL481" s="98"/>
      <c r="CM481" s="99"/>
      <c r="CN481" s="99"/>
      <c r="CO481" s="99"/>
      <c r="CP481" s="98"/>
      <c r="CQ481" s="99"/>
      <c r="CR481" s="99"/>
      <c r="CS481" s="99"/>
      <c r="CT481" s="99"/>
      <c r="CU481" s="99"/>
      <c r="CV481" s="99"/>
      <c r="CW481" s="99"/>
      <c r="CX481" s="98"/>
      <c r="CY481" s="99"/>
      <c r="CZ481" s="99"/>
      <c r="DA481" s="99"/>
      <c r="DB481" s="99"/>
      <c r="DC481" s="502"/>
      <c r="DD481" s="99"/>
      <c r="DE481" s="99"/>
      <c r="DF481" s="99"/>
      <c r="DG481" s="99"/>
      <c r="DH481" s="99"/>
      <c r="DI481" s="99"/>
      <c r="DJ481" s="99"/>
      <c r="DK481" s="99"/>
      <c r="DL481" s="99"/>
      <c r="DM481" s="99"/>
      <c r="DN481" s="99"/>
      <c r="DO481" s="502"/>
      <c r="DP481" s="99"/>
      <c r="DQ481" s="99"/>
      <c r="DR481" s="99"/>
      <c r="DS481" s="502"/>
      <c r="DT481" s="99"/>
      <c r="DU481" s="99"/>
      <c r="DV481" s="99"/>
      <c r="DW481" s="99"/>
      <c r="DX481" s="99"/>
      <c r="DY481" s="99"/>
      <c r="DZ481" s="99"/>
      <c r="EA481" s="506"/>
      <c r="EB481" s="99"/>
      <c r="EC481" s="502"/>
      <c r="ED481" s="98"/>
      <c r="EE481" s="99"/>
      <c r="EF481" s="99"/>
      <c r="EG481" s="99"/>
      <c r="EH481" s="99"/>
      <c r="EI481" s="98"/>
      <c r="EJ481" s="99"/>
      <c r="EK481" s="98"/>
      <c r="EL481" s="99"/>
      <c r="EM481" s="99"/>
      <c r="EN481" s="98"/>
      <c r="EO481" s="99"/>
      <c r="EP481" s="193"/>
      <c r="EQ481" s="99"/>
      <c r="ER481" s="99"/>
      <c r="ES481" s="99"/>
      <c r="ET481" s="99"/>
      <c r="EU481" s="99"/>
      <c r="EV481" s="99"/>
      <c r="EW481" s="502"/>
      <c r="EX481" s="98"/>
      <c r="EY481" s="99"/>
      <c r="EZ481" s="99"/>
      <c r="FA481" s="98"/>
      <c r="FB481" s="99"/>
      <c r="FC481" s="99"/>
      <c r="FD481" s="99"/>
      <c r="FE481" s="98"/>
      <c r="FF481" s="99"/>
      <c r="FG481" s="98"/>
      <c r="FH481" s="99"/>
      <c r="FI481" s="99"/>
      <c r="FJ481" s="98"/>
      <c r="FK481" s="99"/>
      <c r="FL481" s="99"/>
      <c r="FM481" s="99"/>
      <c r="FN481" s="506"/>
      <c r="FO481" s="99"/>
      <c r="FP481" s="502"/>
      <c r="FQ481" s="99"/>
      <c r="FR481" s="98"/>
      <c r="FS481" s="99"/>
      <c r="FT481" s="98"/>
      <c r="FU481" s="99"/>
      <c r="FV481" s="99"/>
      <c r="FW481" s="99"/>
      <c r="FX481" s="99"/>
      <c r="FY481" s="99"/>
      <c r="FZ481" s="98"/>
      <c r="GA481" s="99"/>
      <c r="GB481" s="502"/>
      <c r="GC481" s="99"/>
      <c r="GD481" s="99"/>
      <c r="GE481" s="99"/>
      <c r="GF481" s="502"/>
      <c r="GG481" s="99"/>
      <c r="GH481" s="503"/>
      <c r="GI481" s="99"/>
      <c r="GJ481" s="502"/>
      <c r="GK481" s="99"/>
      <c r="GL481" s="99"/>
      <c r="GM481" s="502"/>
      <c r="GN481" s="99"/>
      <c r="GO481" s="99"/>
      <c r="GP481" s="99"/>
      <c r="GQ481" s="99"/>
      <c r="GR481" s="99"/>
      <c r="GS481" s="503"/>
      <c r="GT481" s="99"/>
      <c r="GU481" s="502"/>
      <c r="GV481" s="98"/>
      <c r="GW481" s="99"/>
      <c r="GX481" s="99"/>
      <c r="GY481" s="98"/>
      <c r="GZ481" s="99"/>
      <c r="HA481" s="99"/>
      <c r="HB481" s="99"/>
      <c r="HC481" s="99"/>
      <c r="HD481" s="99"/>
      <c r="HE481" s="99"/>
      <c r="HF481" s="99"/>
      <c r="HG481" s="99"/>
      <c r="HH481" s="502"/>
      <c r="HI481" s="99"/>
      <c r="HJ481" s="99"/>
      <c r="HK481" s="99"/>
      <c r="HL481" s="99"/>
      <c r="HM481" s="99"/>
      <c r="HN481" s="99"/>
      <c r="HO481" s="502"/>
      <c r="HP481" s="98"/>
      <c r="HQ481" s="99"/>
      <c r="HR481" s="99"/>
      <c r="HS481" s="99"/>
      <c r="HT481" s="98"/>
      <c r="HU481" s="99"/>
      <c r="HV481" s="99"/>
      <c r="HW481" s="99"/>
      <c r="HX481" s="99"/>
      <c r="HY481" s="98"/>
      <c r="HZ481" s="99"/>
      <c r="IA481" s="503"/>
      <c r="IB481" s="502"/>
      <c r="IC481" s="99"/>
      <c r="ID481" s="99"/>
      <c r="IE481" s="99"/>
      <c r="IF481" s="99"/>
      <c r="IG481" s="99"/>
      <c r="IH481" s="99"/>
      <c r="II481" s="99"/>
      <c r="IJ481" s="99"/>
      <c r="IK481" s="503"/>
      <c r="IL481" s="502"/>
      <c r="IM481" s="99"/>
      <c r="IN481" s="99"/>
      <c r="IO481" s="99"/>
      <c r="IP481" s="99"/>
      <c r="IQ481" s="99"/>
      <c r="IR481" s="99"/>
      <c r="IS481" s="503"/>
      <c r="IT481" s="99"/>
      <c r="IU481" s="99"/>
      <c r="IV481" s="502"/>
      <c r="IW481" s="99"/>
      <c r="IX481" s="99"/>
      <c r="IY481" s="98"/>
      <c r="IZ481" s="99"/>
      <c r="JA481" s="99"/>
      <c r="JB481" s="98"/>
      <c r="JC481" s="99"/>
      <c r="JD481" s="99"/>
      <c r="JE481" s="99"/>
      <c r="JF481" s="98"/>
      <c r="JG481" s="99"/>
      <c r="JH481" s="502"/>
      <c r="JI481" s="99"/>
      <c r="JJ481" s="99"/>
      <c r="JK481" s="99"/>
      <c r="JL481" s="99"/>
      <c r="JM481" s="502"/>
      <c r="JN481" s="99"/>
      <c r="JO481" s="507"/>
      <c r="JP481" s="503"/>
      <c r="JQ481" s="502"/>
    </row>
    <row r="482" spans="23:277" ht="16" hidden="1">
      <c r="W482" s="503"/>
      <c r="X482" s="502"/>
      <c r="Y482" s="99"/>
      <c r="Z482" s="502"/>
      <c r="AA482" s="99"/>
      <c r="AB482" s="502"/>
      <c r="AC482" s="99"/>
      <c r="AD482" s="504"/>
      <c r="AE482" s="99"/>
      <c r="AF482" s="99"/>
      <c r="AG482" s="99"/>
      <c r="AH482" s="99"/>
      <c r="AI482" s="505"/>
      <c r="AJ482" s="99"/>
      <c r="AK482" s="98"/>
      <c r="AL482" s="99"/>
      <c r="AM482" s="645"/>
      <c r="AN482" s="99"/>
      <c r="AO482" s="99"/>
      <c r="AP482" s="99"/>
      <c r="AQ482" s="99"/>
      <c r="AR482" s="99"/>
      <c r="AS482" s="99"/>
      <c r="AT482" s="99"/>
      <c r="AU482" s="99"/>
      <c r="AV482" s="99"/>
      <c r="AW482" s="99"/>
      <c r="AX482" s="99"/>
      <c r="AY482" s="98"/>
      <c r="AZ482" s="99"/>
      <c r="BA482" s="98"/>
      <c r="BB482" s="99"/>
      <c r="BC482" s="502"/>
      <c r="BD482" s="99"/>
      <c r="BE482" s="99"/>
      <c r="BF482" s="502"/>
      <c r="BG482" s="99"/>
      <c r="BH482" s="99"/>
      <c r="BI482" s="99"/>
      <c r="BJ482" s="99"/>
      <c r="BK482" s="634"/>
      <c r="BL482" s="99"/>
      <c r="BM482" s="99"/>
      <c r="BN482" s="502"/>
      <c r="BO482" s="99"/>
      <c r="BP482" s="99"/>
      <c r="BQ482" s="99"/>
      <c r="BR482" s="502"/>
      <c r="BS482" s="99"/>
      <c r="BT482" s="99"/>
      <c r="BU482" s="502"/>
      <c r="BV482" s="99"/>
      <c r="BW482" s="502"/>
      <c r="BX482" s="99"/>
      <c r="BY482" s="99"/>
      <c r="BZ482" s="502"/>
      <c r="CA482" s="99"/>
      <c r="CB482" s="99"/>
      <c r="CC482" s="99"/>
      <c r="CD482" s="99"/>
      <c r="CE482" s="503"/>
      <c r="CF482" s="99"/>
      <c r="CG482" s="502"/>
      <c r="CH482" s="99"/>
      <c r="CI482" s="98"/>
      <c r="CJ482" s="99"/>
      <c r="CK482" s="99"/>
      <c r="CL482" s="98"/>
      <c r="CM482" s="99"/>
      <c r="CN482" s="99"/>
      <c r="CO482" s="99"/>
      <c r="CP482" s="98"/>
      <c r="CQ482" s="99"/>
      <c r="CR482" s="99"/>
      <c r="CS482" s="99"/>
      <c r="CT482" s="99"/>
      <c r="CU482" s="99"/>
      <c r="CV482" s="99"/>
      <c r="CW482" s="99"/>
      <c r="CX482" s="98"/>
      <c r="CY482" s="99"/>
      <c r="CZ482" s="99"/>
      <c r="DA482" s="99"/>
      <c r="DB482" s="99"/>
      <c r="DC482" s="502"/>
      <c r="DD482" s="99"/>
      <c r="DE482" s="99"/>
      <c r="DF482" s="99"/>
      <c r="DG482" s="99"/>
      <c r="DH482" s="99"/>
      <c r="DI482" s="99"/>
      <c r="DJ482" s="99"/>
      <c r="DK482" s="99"/>
      <c r="DL482" s="99"/>
      <c r="DM482" s="99"/>
      <c r="DN482" s="99"/>
      <c r="DO482" s="502"/>
      <c r="DP482" s="99"/>
      <c r="DQ482" s="99"/>
      <c r="DR482" s="99"/>
      <c r="DS482" s="502"/>
      <c r="DT482" s="99"/>
      <c r="DU482" s="99"/>
      <c r="DV482" s="99"/>
      <c r="DW482" s="99"/>
      <c r="DX482" s="99"/>
      <c r="DY482" s="99"/>
      <c r="DZ482" s="99"/>
      <c r="EA482" s="506"/>
      <c r="EB482" s="99"/>
      <c r="EC482" s="502"/>
      <c r="ED482" s="98"/>
      <c r="EE482" s="99"/>
      <c r="EF482" s="99"/>
      <c r="EG482" s="99"/>
      <c r="EH482" s="99"/>
      <c r="EI482" s="98"/>
      <c r="EJ482" s="99"/>
      <c r="EK482" s="98"/>
      <c r="EL482" s="99"/>
      <c r="EM482" s="99"/>
      <c r="EN482" s="98"/>
      <c r="EO482" s="99"/>
      <c r="EP482" s="193"/>
      <c r="EQ482" s="99"/>
      <c r="ER482" s="99"/>
      <c r="ES482" s="99"/>
      <c r="ET482" s="99"/>
      <c r="EU482" s="99"/>
      <c r="EV482" s="99"/>
      <c r="EW482" s="502"/>
      <c r="EX482" s="98"/>
      <c r="EY482" s="99"/>
      <c r="EZ482" s="99"/>
      <c r="FA482" s="98"/>
      <c r="FB482" s="99"/>
      <c r="FC482" s="99"/>
      <c r="FD482" s="99"/>
      <c r="FE482" s="98"/>
      <c r="FF482" s="99"/>
      <c r="FG482" s="98"/>
      <c r="FH482" s="99"/>
      <c r="FI482" s="99"/>
      <c r="FJ482" s="98"/>
      <c r="FK482" s="99"/>
      <c r="FL482" s="99"/>
      <c r="FM482" s="99"/>
      <c r="FN482" s="506"/>
      <c r="FO482" s="99"/>
      <c r="FP482" s="502"/>
      <c r="FQ482" s="99"/>
      <c r="FR482" s="98"/>
      <c r="FS482" s="99"/>
      <c r="FT482" s="98"/>
      <c r="FU482" s="99"/>
      <c r="FV482" s="99"/>
      <c r="FW482" s="99"/>
      <c r="FX482" s="99"/>
      <c r="FY482" s="99"/>
      <c r="FZ482" s="98"/>
      <c r="GA482" s="99"/>
      <c r="GB482" s="502"/>
      <c r="GC482" s="99"/>
      <c r="GD482" s="99"/>
      <c r="GE482" s="99"/>
      <c r="GF482" s="502"/>
      <c r="GG482" s="99"/>
      <c r="GH482" s="503"/>
      <c r="GI482" s="99"/>
      <c r="GJ482" s="502"/>
      <c r="GK482" s="99"/>
      <c r="GL482" s="99"/>
      <c r="GM482" s="502"/>
      <c r="GN482" s="99"/>
      <c r="GO482" s="99"/>
      <c r="GP482" s="99"/>
      <c r="GQ482" s="99"/>
      <c r="GR482" s="99"/>
      <c r="GS482" s="503"/>
      <c r="GT482" s="99"/>
      <c r="GU482" s="502"/>
      <c r="GV482" s="98"/>
      <c r="GW482" s="99"/>
      <c r="GX482" s="99"/>
      <c r="GY482" s="98"/>
      <c r="GZ482" s="99"/>
      <c r="HA482" s="99"/>
      <c r="HB482" s="99"/>
      <c r="HC482" s="99"/>
      <c r="HD482" s="99"/>
      <c r="HE482" s="99"/>
      <c r="HF482" s="99"/>
      <c r="HG482" s="99"/>
      <c r="HH482" s="502"/>
      <c r="HI482" s="99"/>
      <c r="HJ482" s="99"/>
      <c r="HK482" s="99"/>
      <c r="HL482" s="99"/>
      <c r="HM482" s="99"/>
      <c r="HN482" s="99"/>
      <c r="HO482" s="502"/>
      <c r="HP482" s="98"/>
      <c r="HQ482" s="99"/>
      <c r="HR482" s="99"/>
      <c r="HS482" s="99"/>
      <c r="HT482" s="98"/>
      <c r="HU482" s="99"/>
      <c r="HV482" s="99"/>
      <c r="HW482" s="99"/>
      <c r="HX482" s="99"/>
      <c r="HY482" s="98"/>
      <c r="HZ482" s="99"/>
      <c r="IA482" s="503"/>
      <c r="IB482" s="502"/>
      <c r="IC482" s="99"/>
      <c r="ID482" s="99"/>
      <c r="IE482" s="99"/>
      <c r="IF482" s="99"/>
      <c r="IG482" s="99"/>
      <c r="IH482" s="99"/>
      <c r="II482" s="99"/>
      <c r="IJ482" s="99"/>
      <c r="IK482" s="503"/>
      <c r="IL482" s="502"/>
      <c r="IM482" s="99"/>
      <c r="IN482" s="99"/>
      <c r="IO482" s="99"/>
      <c r="IP482" s="99"/>
      <c r="IQ482" s="99"/>
      <c r="IR482" s="99"/>
      <c r="IS482" s="503"/>
      <c r="IT482" s="99"/>
      <c r="IU482" s="99"/>
      <c r="IV482" s="502"/>
      <c r="IW482" s="99"/>
      <c r="IX482" s="99"/>
      <c r="IY482" s="98"/>
      <c r="IZ482" s="99"/>
      <c r="JA482" s="99"/>
      <c r="JB482" s="98"/>
      <c r="JC482" s="99"/>
      <c r="JD482" s="99"/>
      <c r="JE482" s="99"/>
      <c r="JF482" s="98"/>
      <c r="JG482" s="99"/>
      <c r="JH482" s="502"/>
      <c r="JI482" s="99"/>
      <c r="JJ482" s="99"/>
      <c r="JK482" s="99"/>
      <c r="JL482" s="99"/>
      <c r="JM482" s="502"/>
      <c r="JN482" s="99"/>
      <c r="JO482" s="507"/>
      <c r="JP482" s="503"/>
      <c r="JQ482" s="502"/>
    </row>
    <row r="483" spans="23:277" ht="16" hidden="1">
      <c r="W483" s="503"/>
      <c r="X483" s="502"/>
      <c r="Y483" s="99"/>
      <c r="Z483" s="502"/>
      <c r="AA483" s="99"/>
      <c r="AB483" s="502"/>
      <c r="AC483" s="99"/>
      <c r="AD483" s="504"/>
      <c r="AE483" s="99"/>
      <c r="AF483" s="99"/>
      <c r="AG483" s="99"/>
      <c r="AH483" s="99"/>
      <c r="AI483" s="505"/>
      <c r="AJ483" s="99"/>
      <c r="AK483" s="98"/>
      <c r="AL483" s="99"/>
      <c r="AM483" s="645"/>
      <c r="AN483" s="99"/>
      <c r="AO483" s="99"/>
      <c r="AP483" s="99"/>
      <c r="AQ483" s="99"/>
      <c r="AR483" s="99"/>
      <c r="AS483" s="99"/>
      <c r="AT483" s="99"/>
      <c r="AU483" s="99"/>
      <c r="AV483" s="99"/>
      <c r="AW483" s="99"/>
      <c r="AX483" s="99"/>
      <c r="AY483" s="98"/>
      <c r="AZ483" s="99"/>
      <c r="BA483" s="98"/>
      <c r="BB483" s="99"/>
      <c r="BC483" s="502"/>
      <c r="BD483" s="99"/>
      <c r="BE483" s="99"/>
      <c r="BF483" s="502"/>
      <c r="BG483" s="99"/>
      <c r="BH483" s="99"/>
      <c r="BI483" s="99"/>
      <c r="BJ483" s="99"/>
      <c r="BK483" s="634"/>
      <c r="BL483" s="99"/>
      <c r="BM483" s="99"/>
      <c r="BN483" s="502"/>
      <c r="BO483" s="99"/>
      <c r="BP483" s="99"/>
      <c r="BQ483" s="99"/>
      <c r="BR483" s="502"/>
      <c r="BS483" s="99"/>
      <c r="BT483" s="99"/>
      <c r="BU483" s="502"/>
      <c r="BV483" s="99"/>
      <c r="BW483" s="502"/>
      <c r="BX483" s="99"/>
      <c r="BY483" s="99"/>
      <c r="BZ483" s="502"/>
      <c r="CA483" s="99"/>
      <c r="CB483" s="99"/>
      <c r="CC483" s="99"/>
      <c r="CD483" s="99"/>
      <c r="CE483" s="503"/>
      <c r="CF483" s="99"/>
      <c r="CG483" s="502"/>
      <c r="CH483" s="99"/>
      <c r="CI483" s="98"/>
      <c r="CJ483" s="99"/>
      <c r="CK483" s="99"/>
      <c r="CL483" s="98"/>
      <c r="CM483" s="99"/>
      <c r="CN483" s="99"/>
      <c r="CO483" s="99"/>
      <c r="CP483" s="98"/>
      <c r="CQ483" s="99"/>
      <c r="CR483" s="99"/>
      <c r="CS483" s="99"/>
      <c r="CT483" s="99"/>
      <c r="CU483" s="99"/>
      <c r="CV483" s="99"/>
      <c r="CW483" s="99"/>
      <c r="CX483" s="98"/>
      <c r="CY483" s="99"/>
      <c r="CZ483" s="99"/>
      <c r="DA483" s="99"/>
      <c r="DB483" s="99"/>
      <c r="DC483" s="502"/>
      <c r="DD483" s="99"/>
      <c r="DE483" s="99"/>
      <c r="DF483" s="99"/>
      <c r="DG483" s="99"/>
      <c r="DH483" s="99"/>
      <c r="DI483" s="99"/>
      <c r="DJ483" s="99"/>
      <c r="DK483" s="99"/>
      <c r="DL483" s="99"/>
      <c r="DM483" s="99"/>
      <c r="DN483" s="99"/>
      <c r="DO483" s="502"/>
      <c r="DP483" s="99"/>
      <c r="DQ483" s="99"/>
      <c r="DR483" s="99"/>
      <c r="DS483" s="502"/>
      <c r="DT483" s="99"/>
      <c r="DU483" s="99"/>
      <c r="DV483" s="99"/>
      <c r="DW483" s="99"/>
      <c r="DX483" s="99"/>
      <c r="DY483" s="99"/>
      <c r="DZ483" s="99"/>
      <c r="EA483" s="506"/>
      <c r="EB483" s="99"/>
      <c r="EC483" s="502"/>
      <c r="ED483" s="98"/>
      <c r="EE483" s="99"/>
      <c r="EF483" s="99"/>
      <c r="EG483" s="99"/>
      <c r="EH483" s="99"/>
      <c r="EI483" s="98"/>
      <c r="EJ483" s="99"/>
      <c r="EK483" s="98"/>
      <c r="EL483" s="99"/>
      <c r="EM483" s="99"/>
      <c r="EN483" s="98"/>
      <c r="EO483" s="99"/>
      <c r="EP483" s="193"/>
      <c r="EQ483" s="99"/>
      <c r="ER483" s="99"/>
      <c r="ES483" s="99"/>
      <c r="ET483" s="99"/>
      <c r="EU483" s="99"/>
      <c r="EV483" s="99"/>
      <c r="EW483" s="502"/>
      <c r="EX483" s="98"/>
      <c r="EY483" s="99"/>
      <c r="EZ483" s="99"/>
      <c r="FA483" s="98"/>
      <c r="FB483" s="99"/>
      <c r="FC483" s="99"/>
      <c r="FD483" s="99"/>
      <c r="FE483" s="98"/>
      <c r="FF483" s="99"/>
      <c r="FG483" s="98"/>
      <c r="FH483" s="99"/>
      <c r="FI483" s="99"/>
      <c r="FJ483" s="98"/>
      <c r="FK483" s="99"/>
      <c r="FL483" s="99"/>
      <c r="FM483" s="99"/>
      <c r="FN483" s="506"/>
      <c r="FO483" s="99"/>
      <c r="FP483" s="502"/>
      <c r="FQ483" s="99"/>
      <c r="FR483" s="98"/>
      <c r="FS483" s="99"/>
      <c r="FT483" s="98"/>
      <c r="FU483" s="99"/>
      <c r="FV483" s="99"/>
      <c r="FW483" s="99"/>
      <c r="FX483" s="99"/>
      <c r="FY483" s="99"/>
      <c r="FZ483" s="98"/>
      <c r="GA483" s="99"/>
      <c r="GB483" s="502"/>
      <c r="GC483" s="99"/>
      <c r="GD483" s="99"/>
      <c r="GE483" s="99"/>
      <c r="GF483" s="502"/>
      <c r="GG483" s="99"/>
      <c r="GH483" s="503"/>
      <c r="GI483" s="99"/>
      <c r="GJ483" s="502"/>
      <c r="GK483" s="99"/>
      <c r="GL483" s="99"/>
      <c r="GM483" s="502"/>
      <c r="GN483" s="99"/>
      <c r="GO483" s="99"/>
      <c r="GP483" s="99"/>
      <c r="GQ483" s="99"/>
      <c r="GR483" s="99"/>
      <c r="GS483" s="503"/>
      <c r="GT483" s="99"/>
      <c r="GU483" s="502"/>
      <c r="GV483" s="98"/>
      <c r="GW483" s="99"/>
      <c r="GX483" s="99"/>
      <c r="GY483" s="98"/>
      <c r="GZ483" s="99"/>
      <c r="HA483" s="99"/>
      <c r="HB483" s="99"/>
      <c r="HC483" s="99"/>
      <c r="HD483" s="99"/>
      <c r="HE483" s="99"/>
      <c r="HF483" s="99"/>
      <c r="HG483" s="99"/>
      <c r="HH483" s="502"/>
      <c r="HI483" s="99"/>
      <c r="HJ483" s="99"/>
      <c r="HK483" s="99"/>
      <c r="HL483" s="99"/>
      <c r="HM483" s="99"/>
      <c r="HN483" s="99"/>
      <c r="HO483" s="502"/>
      <c r="HP483" s="98"/>
      <c r="HQ483" s="99"/>
      <c r="HR483" s="99"/>
      <c r="HS483" s="99"/>
      <c r="HT483" s="98"/>
      <c r="HU483" s="99"/>
      <c r="HV483" s="99"/>
      <c r="HW483" s="99"/>
      <c r="HX483" s="99"/>
      <c r="HY483" s="98"/>
      <c r="HZ483" s="99"/>
      <c r="IA483" s="503"/>
      <c r="IB483" s="502"/>
      <c r="IC483" s="99"/>
      <c r="ID483" s="99"/>
      <c r="IE483" s="99"/>
      <c r="IF483" s="99"/>
      <c r="IG483" s="99"/>
      <c r="IH483" s="99"/>
      <c r="II483" s="99"/>
      <c r="IJ483" s="99"/>
      <c r="IK483" s="503"/>
      <c r="IL483" s="502"/>
      <c r="IM483" s="99"/>
      <c r="IN483" s="99"/>
      <c r="IO483" s="99"/>
      <c r="IP483" s="99"/>
      <c r="IQ483" s="99"/>
      <c r="IR483" s="99"/>
      <c r="IS483" s="503"/>
      <c r="IT483" s="99"/>
      <c r="IU483" s="99"/>
      <c r="IV483" s="502"/>
      <c r="IW483" s="99"/>
      <c r="IX483" s="99"/>
      <c r="IY483" s="98"/>
      <c r="IZ483" s="99"/>
      <c r="JA483" s="99"/>
      <c r="JB483" s="98"/>
      <c r="JC483" s="99"/>
      <c r="JD483" s="99"/>
      <c r="JE483" s="99"/>
      <c r="JF483" s="98"/>
      <c r="JG483" s="99"/>
      <c r="JH483" s="502"/>
      <c r="JI483" s="99"/>
      <c r="JJ483" s="99"/>
      <c r="JK483" s="99"/>
      <c r="JL483" s="99"/>
      <c r="JM483" s="502"/>
      <c r="JN483" s="99"/>
      <c r="JO483" s="507"/>
      <c r="JP483" s="503"/>
      <c r="JQ483" s="502"/>
    </row>
    <row r="484" spans="23:277" ht="16" hidden="1">
      <c r="W484" s="503"/>
      <c r="X484" s="502"/>
      <c r="Y484" s="99"/>
      <c r="Z484" s="502"/>
      <c r="AA484" s="99"/>
      <c r="AB484" s="502"/>
      <c r="AC484" s="99"/>
      <c r="AD484" s="504"/>
      <c r="AE484" s="99"/>
      <c r="AF484" s="99"/>
      <c r="AG484" s="99"/>
      <c r="AH484" s="99"/>
      <c r="AI484" s="505"/>
      <c r="AJ484" s="99"/>
      <c r="AK484" s="98"/>
      <c r="AL484" s="99"/>
      <c r="AM484" s="645"/>
      <c r="AN484" s="99"/>
      <c r="AO484" s="99"/>
      <c r="AP484" s="99"/>
      <c r="AQ484" s="99"/>
      <c r="AR484" s="99"/>
      <c r="AS484" s="99"/>
      <c r="AT484" s="99"/>
      <c r="AU484" s="99"/>
      <c r="AV484" s="99"/>
      <c r="AW484" s="99"/>
      <c r="AX484" s="99"/>
      <c r="AY484" s="98"/>
      <c r="AZ484" s="99"/>
      <c r="BA484" s="98"/>
      <c r="BB484" s="99"/>
      <c r="BC484" s="502"/>
      <c r="BD484" s="99"/>
      <c r="BE484" s="99"/>
      <c r="BF484" s="502"/>
      <c r="BG484" s="99"/>
      <c r="BH484" s="99"/>
      <c r="BI484" s="99"/>
      <c r="BJ484" s="99"/>
      <c r="BK484" s="634"/>
      <c r="BL484" s="99"/>
      <c r="BM484" s="99"/>
      <c r="BN484" s="502"/>
      <c r="BO484" s="99"/>
      <c r="BP484" s="99"/>
      <c r="BQ484" s="99"/>
      <c r="BR484" s="502"/>
      <c r="BS484" s="99"/>
      <c r="BT484" s="99"/>
      <c r="BU484" s="502"/>
      <c r="BV484" s="99"/>
      <c r="BW484" s="502"/>
      <c r="BX484" s="99"/>
      <c r="BY484" s="99"/>
      <c r="BZ484" s="502"/>
      <c r="CA484" s="99"/>
      <c r="CB484" s="99"/>
      <c r="CC484" s="99"/>
      <c r="CD484" s="99"/>
      <c r="CE484" s="503"/>
      <c r="CF484" s="99"/>
      <c r="CG484" s="502"/>
      <c r="CH484" s="99"/>
      <c r="CI484" s="98"/>
      <c r="CJ484" s="99"/>
      <c r="CK484" s="99"/>
      <c r="CL484" s="98"/>
      <c r="CM484" s="99"/>
      <c r="CN484" s="99"/>
      <c r="CO484" s="99"/>
      <c r="CP484" s="98"/>
      <c r="CQ484" s="99"/>
      <c r="CR484" s="99"/>
      <c r="CS484" s="99"/>
      <c r="CT484" s="99"/>
      <c r="CU484" s="99"/>
      <c r="CV484" s="99"/>
      <c r="CW484" s="99"/>
      <c r="CX484" s="98"/>
      <c r="CY484" s="99"/>
      <c r="CZ484" s="99"/>
      <c r="DA484" s="99"/>
      <c r="DB484" s="99"/>
      <c r="DC484" s="502"/>
      <c r="DD484" s="99"/>
      <c r="DE484" s="99"/>
      <c r="DF484" s="99"/>
      <c r="DG484" s="99"/>
      <c r="DH484" s="99"/>
      <c r="DI484" s="99"/>
      <c r="DJ484" s="99"/>
      <c r="DK484" s="99"/>
      <c r="DL484" s="99"/>
      <c r="DM484" s="99"/>
      <c r="DN484" s="99"/>
      <c r="DO484" s="502"/>
      <c r="DP484" s="99"/>
      <c r="DQ484" s="99"/>
      <c r="DR484" s="99"/>
      <c r="DS484" s="502"/>
      <c r="DT484" s="99"/>
      <c r="DU484" s="99"/>
      <c r="DV484" s="99"/>
      <c r="DW484" s="99"/>
      <c r="DX484" s="99"/>
      <c r="DY484" s="99"/>
      <c r="DZ484" s="99"/>
      <c r="EA484" s="506"/>
      <c r="EB484" s="99"/>
      <c r="EC484" s="502"/>
      <c r="ED484" s="98"/>
      <c r="EE484" s="99"/>
      <c r="EF484" s="99"/>
      <c r="EG484" s="99"/>
      <c r="EH484" s="99"/>
      <c r="EI484" s="98"/>
      <c r="EJ484" s="99"/>
      <c r="EK484" s="98"/>
      <c r="EL484" s="99"/>
      <c r="EM484" s="99"/>
      <c r="EN484" s="98"/>
      <c r="EO484" s="99"/>
      <c r="EP484" s="193"/>
      <c r="EQ484" s="99"/>
      <c r="ER484" s="99"/>
      <c r="ES484" s="99"/>
      <c r="ET484" s="99"/>
      <c r="EU484" s="99"/>
      <c r="EV484" s="99"/>
      <c r="EW484" s="502"/>
      <c r="EX484" s="98"/>
      <c r="EY484" s="99"/>
      <c r="EZ484" s="99"/>
      <c r="FA484" s="98"/>
      <c r="FB484" s="99"/>
      <c r="FC484" s="99"/>
      <c r="FD484" s="99"/>
      <c r="FE484" s="98"/>
      <c r="FF484" s="99"/>
      <c r="FG484" s="98"/>
      <c r="FH484" s="99"/>
      <c r="FI484" s="99"/>
      <c r="FJ484" s="98"/>
      <c r="FK484" s="99"/>
      <c r="FL484" s="99"/>
      <c r="FM484" s="99"/>
      <c r="FN484" s="506"/>
      <c r="FO484" s="99"/>
      <c r="FP484" s="502"/>
      <c r="FQ484" s="99"/>
      <c r="FR484" s="98"/>
      <c r="FS484" s="99"/>
      <c r="FT484" s="98"/>
      <c r="FU484" s="99"/>
      <c r="FV484" s="99"/>
      <c r="FW484" s="99"/>
      <c r="FX484" s="99"/>
      <c r="FY484" s="99"/>
      <c r="FZ484" s="98"/>
      <c r="GA484" s="99"/>
      <c r="GB484" s="502"/>
      <c r="GC484" s="99"/>
      <c r="GD484" s="99"/>
      <c r="GE484" s="99"/>
      <c r="GF484" s="502"/>
      <c r="GG484" s="99"/>
      <c r="GH484" s="503"/>
      <c r="GI484" s="99"/>
      <c r="GJ484" s="502"/>
      <c r="GK484" s="99"/>
      <c r="GL484" s="99"/>
      <c r="GM484" s="502"/>
      <c r="GN484" s="99"/>
      <c r="GO484" s="99"/>
      <c r="GP484" s="99"/>
      <c r="GQ484" s="99"/>
      <c r="GR484" s="99"/>
      <c r="GS484" s="503"/>
      <c r="GT484" s="99"/>
      <c r="GU484" s="502"/>
      <c r="GV484" s="98"/>
      <c r="GW484" s="99"/>
      <c r="GX484" s="99"/>
      <c r="GY484" s="98"/>
      <c r="GZ484" s="99"/>
      <c r="HA484" s="99"/>
      <c r="HB484" s="99"/>
      <c r="HC484" s="99"/>
      <c r="HD484" s="99"/>
      <c r="HE484" s="99"/>
      <c r="HF484" s="99"/>
      <c r="HG484" s="99"/>
      <c r="HH484" s="502"/>
      <c r="HI484" s="99"/>
      <c r="HJ484" s="99"/>
      <c r="HK484" s="99"/>
      <c r="HL484" s="99"/>
      <c r="HM484" s="99"/>
      <c r="HN484" s="99"/>
      <c r="HO484" s="502"/>
      <c r="HP484" s="98"/>
      <c r="HQ484" s="99"/>
      <c r="HR484" s="99"/>
      <c r="HS484" s="99"/>
      <c r="HT484" s="98"/>
      <c r="HU484" s="99"/>
      <c r="HV484" s="99"/>
      <c r="HW484" s="99"/>
      <c r="HX484" s="99"/>
      <c r="HY484" s="98"/>
      <c r="HZ484" s="99"/>
      <c r="IA484" s="503"/>
      <c r="IB484" s="502"/>
      <c r="IC484" s="99"/>
      <c r="ID484" s="99"/>
      <c r="IE484" s="99"/>
      <c r="IF484" s="99"/>
      <c r="IG484" s="99"/>
      <c r="IH484" s="99"/>
      <c r="II484" s="99"/>
      <c r="IJ484" s="99"/>
      <c r="IK484" s="503"/>
      <c r="IL484" s="502"/>
      <c r="IM484" s="99"/>
      <c r="IN484" s="99"/>
      <c r="IO484" s="99"/>
      <c r="IP484" s="99"/>
      <c r="IQ484" s="99"/>
      <c r="IR484" s="99"/>
      <c r="IS484" s="503"/>
      <c r="IT484" s="99"/>
      <c r="IU484" s="99"/>
      <c r="IV484" s="502"/>
      <c r="IW484" s="99"/>
      <c r="IX484" s="99"/>
      <c r="IY484" s="98"/>
      <c r="IZ484" s="99"/>
      <c r="JA484" s="99"/>
      <c r="JB484" s="98"/>
      <c r="JC484" s="99"/>
      <c r="JD484" s="99"/>
      <c r="JE484" s="99"/>
      <c r="JF484" s="98"/>
      <c r="JG484" s="99"/>
      <c r="JH484" s="502"/>
      <c r="JI484" s="99"/>
      <c r="JJ484" s="99"/>
      <c r="JK484" s="99"/>
      <c r="JL484" s="99"/>
      <c r="JM484" s="502"/>
      <c r="JN484" s="99"/>
      <c r="JO484" s="507"/>
      <c r="JP484" s="503"/>
      <c r="JQ484" s="502"/>
    </row>
    <row r="485" spans="23:277" ht="16" hidden="1">
      <c r="W485" s="503"/>
      <c r="X485" s="502"/>
      <c r="Y485" s="99"/>
      <c r="Z485" s="502"/>
      <c r="AA485" s="99"/>
      <c r="AB485" s="502"/>
      <c r="AC485" s="99"/>
      <c r="AD485" s="504"/>
      <c r="AE485" s="99"/>
      <c r="AF485" s="99"/>
      <c r="AG485" s="99"/>
      <c r="AH485" s="99"/>
      <c r="AI485" s="505"/>
      <c r="AJ485" s="99"/>
      <c r="AK485" s="98"/>
      <c r="AL485" s="99"/>
      <c r="AM485" s="645"/>
      <c r="AN485" s="99"/>
      <c r="AO485" s="99"/>
      <c r="AP485" s="99"/>
      <c r="AQ485" s="99"/>
      <c r="AR485" s="99"/>
      <c r="AS485" s="99"/>
      <c r="AT485" s="99"/>
      <c r="AU485" s="99"/>
      <c r="AV485" s="99"/>
      <c r="AW485" s="99"/>
      <c r="AX485" s="99"/>
      <c r="AY485" s="98"/>
      <c r="AZ485" s="99"/>
      <c r="BA485" s="98"/>
      <c r="BB485" s="99"/>
      <c r="BC485" s="502"/>
      <c r="BD485" s="99"/>
      <c r="BE485" s="99"/>
      <c r="BF485" s="502"/>
      <c r="BG485" s="99"/>
      <c r="BH485" s="99"/>
      <c r="BI485" s="99"/>
      <c r="BJ485" s="99"/>
      <c r="BK485" s="634"/>
      <c r="BL485" s="99"/>
      <c r="BM485" s="99"/>
      <c r="BN485" s="502"/>
      <c r="BO485" s="99"/>
      <c r="BP485" s="99"/>
      <c r="BQ485" s="99"/>
      <c r="BR485" s="502"/>
      <c r="BS485" s="99"/>
      <c r="BT485" s="99"/>
      <c r="BU485" s="502"/>
      <c r="BV485" s="99"/>
      <c r="BW485" s="502"/>
      <c r="BX485" s="99"/>
      <c r="BY485" s="99"/>
      <c r="BZ485" s="502"/>
      <c r="CA485" s="99"/>
      <c r="CB485" s="99"/>
      <c r="CC485" s="99"/>
      <c r="CD485" s="99"/>
      <c r="CE485" s="503"/>
      <c r="CF485" s="99"/>
      <c r="CG485" s="502"/>
      <c r="CH485" s="99"/>
      <c r="CI485" s="98"/>
      <c r="CJ485" s="99"/>
      <c r="CK485" s="99"/>
      <c r="CL485" s="98"/>
      <c r="CM485" s="99"/>
      <c r="CN485" s="99"/>
      <c r="CO485" s="99"/>
      <c r="CP485" s="98"/>
      <c r="CQ485" s="99"/>
      <c r="CR485" s="99"/>
      <c r="CS485" s="99"/>
      <c r="CT485" s="99"/>
      <c r="CU485" s="99"/>
      <c r="CV485" s="99"/>
      <c r="CW485" s="99"/>
      <c r="CX485" s="98"/>
      <c r="CY485" s="99"/>
      <c r="CZ485" s="99"/>
      <c r="DA485" s="99"/>
      <c r="DB485" s="99"/>
      <c r="DC485" s="502"/>
      <c r="DD485" s="99"/>
      <c r="DE485" s="99"/>
      <c r="DF485" s="99"/>
      <c r="DG485" s="99"/>
      <c r="DH485" s="99"/>
      <c r="DI485" s="99"/>
      <c r="DJ485" s="99"/>
      <c r="DK485" s="99"/>
      <c r="DL485" s="99"/>
      <c r="DM485" s="99"/>
      <c r="DN485" s="99"/>
      <c r="DO485" s="502"/>
      <c r="DP485" s="99"/>
      <c r="DQ485" s="99"/>
      <c r="DR485" s="99"/>
      <c r="DS485" s="502"/>
      <c r="DT485" s="99"/>
      <c r="DU485" s="99"/>
      <c r="DV485" s="99"/>
      <c r="DW485" s="99"/>
      <c r="DX485" s="99"/>
      <c r="DY485" s="99"/>
      <c r="DZ485" s="99"/>
      <c r="EA485" s="506"/>
      <c r="EB485" s="99"/>
      <c r="EC485" s="502"/>
      <c r="ED485" s="98"/>
      <c r="EE485" s="99"/>
      <c r="EF485" s="99"/>
      <c r="EG485" s="99"/>
      <c r="EH485" s="99"/>
      <c r="EI485" s="98"/>
      <c r="EJ485" s="99"/>
      <c r="EK485" s="98"/>
      <c r="EL485" s="99"/>
      <c r="EM485" s="99"/>
      <c r="EN485" s="98"/>
      <c r="EO485" s="99"/>
      <c r="EP485" s="193"/>
      <c r="EQ485" s="99"/>
      <c r="ER485" s="99"/>
      <c r="ES485" s="99"/>
      <c r="ET485" s="99"/>
      <c r="EU485" s="99"/>
      <c r="EV485" s="99"/>
      <c r="EW485" s="502"/>
      <c r="EX485" s="98"/>
      <c r="EY485" s="99"/>
      <c r="EZ485" s="99"/>
      <c r="FA485" s="98"/>
      <c r="FB485" s="99"/>
      <c r="FC485" s="99"/>
      <c r="FD485" s="99"/>
      <c r="FE485" s="98"/>
      <c r="FF485" s="99"/>
      <c r="FG485" s="98"/>
      <c r="FH485" s="99"/>
      <c r="FI485" s="99"/>
      <c r="FJ485" s="98"/>
      <c r="FK485" s="99"/>
      <c r="FL485" s="99"/>
      <c r="FM485" s="99"/>
      <c r="FN485" s="506"/>
      <c r="FO485" s="99"/>
      <c r="FP485" s="502"/>
      <c r="FQ485" s="99"/>
      <c r="FR485" s="98"/>
      <c r="FS485" s="99"/>
      <c r="FT485" s="98"/>
      <c r="FU485" s="99"/>
      <c r="FV485" s="99"/>
      <c r="FW485" s="99"/>
      <c r="FX485" s="99"/>
      <c r="FY485" s="99"/>
      <c r="FZ485" s="98"/>
      <c r="GA485" s="99"/>
      <c r="GB485" s="502"/>
      <c r="GC485" s="99"/>
      <c r="GD485" s="99"/>
      <c r="GE485" s="99"/>
      <c r="GF485" s="502"/>
      <c r="GG485" s="99"/>
      <c r="GH485" s="503"/>
      <c r="GI485" s="99"/>
      <c r="GJ485" s="502"/>
      <c r="GK485" s="99"/>
      <c r="GL485" s="99"/>
      <c r="GM485" s="502"/>
      <c r="GN485" s="99"/>
      <c r="GO485" s="99"/>
      <c r="GP485" s="99"/>
      <c r="GQ485" s="99"/>
      <c r="GR485" s="99"/>
      <c r="GS485" s="503"/>
      <c r="GT485" s="99"/>
      <c r="GU485" s="502"/>
      <c r="GV485" s="98"/>
      <c r="GW485" s="99"/>
      <c r="GX485" s="99"/>
      <c r="GY485" s="98"/>
      <c r="GZ485" s="99"/>
      <c r="HA485" s="99"/>
      <c r="HB485" s="99"/>
      <c r="HC485" s="99"/>
      <c r="HD485" s="99"/>
      <c r="HE485" s="99"/>
      <c r="HF485" s="99"/>
      <c r="HG485" s="99"/>
      <c r="HH485" s="502"/>
      <c r="HI485" s="99"/>
      <c r="HJ485" s="99"/>
      <c r="HK485" s="99"/>
      <c r="HL485" s="99"/>
      <c r="HM485" s="99"/>
      <c r="HN485" s="99"/>
      <c r="HO485" s="502"/>
      <c r="HP485" s="98"/>
      <c r="HQ485" s="99"/>
      <c r="HR485" s="99"/>
      <c r="HS485" s="99"/>
      <c r="HT485" s="98"/>
      <c r="HU485" s="99"/>
      <c r="HV485" s="99"/>
      <c r="HW485" s="99"/>
      <c r="HX485" s="99"/>
      <c r="HY485" s="98"/>
      <c r="HZ485" s="99"/>
      <c r="IA485" s="503"/>
      <c r="IB485" s="502"/>
      <c r="IC485" s="99"/>
      <c r="ID485" s="99"/>
      <c r="IE485" s="99"/>
      <c r="IF485" s="99"/>
      <c r="IG485" s="99"/>
      <c r="IH485" s="99"/>
      <c r="II485" s="99"/>
      <c r="IJ485" s="99"/>
      <c r="IK485" s="503"/>
      <c r="IL485" s="502"/>
      <c r="IM485" s="99"/>
      <c r="IN485" s="99"/>
      <c r="IO485" s="99"/>
      <c r="IP485" s="99"/>
      <c r="IQ485" s="99"/>
      <c r="IR485" s="99"/>
      <c r="IS485" s="503"/>
      <c r="IT485" s="99"/>
      <c r="IU485" s="99"/>
      <c r="IV485" s="502"/>
      <c r="IW485" s="99"/>
      <c r="IX485" s="99"/>
      <c r="IY485" s="98"/>
      <c r="IZ485" s="99"/>
      <c r="JA485" s="99"/>
      <c r="JB485" s="98"/>
      <c r="JC485" s="99"/>
      <c r="JD485" s="99"/>
      <c r="JE485" s="99"/>
      <c r="JF485" s="98"/>
      <c r="JG485" s="99"/>
      <c r="JH485" s="502"/>
      <c r="JI485" s="99"/>
      <c r="JJ485" s="99"/>
      <c r="JK485" s="99"/>
      <c r="JL485" s="99"/>
      <c r="JM485" s="502"/>
      <c r="JN485" s="99"/>
      <c r="JO485" s="507"/>
      <c r="JP485" s="503"/>
      <c r="JQ485" s="502"/>
    </row>
    <row r="486" spans="23:277" ht="16" hidden="1">
      <c r="W486" s="503"/>
      <c r="X486" s="502"/>
      <c r="Y486" s="99"/>
      <c r="Z486" s="502"/>
      <c r="AA486" s="99"/>
      <c r="AB486" s="502"/>
      <c r="AC486" s="99"/>
      <c r="AD486" s="504"/>
      <c r="AE486" s="99"/>
      <c r="AF486" s="99"/>
      <c r="AG486" s="99"/>
      <c r="AH486" s="99"/>
      <c r="AI486" s="505"/>
      <c r="AJ486" s="99"/>
      <c r="AK486" s="98"/>
      <c r="AL486" s="99"/>
      <c r="AM486" s="645"/>
      <c r="AN486" s="99"/>
      <c r="AO486" s="99"/>
      <c r="AP486" s="99"/>
      <c r="AQ486" s="99"/>
      <c r="AR486" s="99"/>
      <c r="AS486" s="99"/>
      <c r="AT486" s="99"/>
      <c r="AU486" s="99"/>
      <c r="AV486" s="99"/>
      <c r="AW486" s="99"/>
      <c r="AX486" s="99"/>
      <c r="AY486" s="98"/>
      <c r="AZ486" s="99"/>
      <c r="BA486" s="98"/>
      <c r="BB486" s="99"/>
      <c r="BC486" s="502"/>
      <c r="BD486" s="99"/>
      <c r="BE486" s="99"/>
      <c r="BF486" s="502"/>
      <c r="BG486" s="99"/>
      <c r="BH486" s="99"/>
      <c r="BI486" s="99"/>
      <c r="BJ486" s="99"/>
      <c r="BK486" s="634"/>
      <c r="BL486" s="99"/>
      <c r="BM486" s="99"/>
      <c r="BN486" s="502"/>
      <c r="BO486" s="99"/>
      <c r="BP486" s="99"/>
      <c r="BQ486" s="99"/>
      <c r="BR486" s="502"/>
      <c r="BS486" s="99"/>
      <c r="BT486" s="99"/>
      <c r="BU486" s="502"/>
      <c r="BV486" s="99"/>
      <c r="BW486" s="502"/>
      <c r="BX486" s="99"/>
      <c r="BY486" s="99"/>
      <c r="BZ486" s="502"/>
      <c r="CA486" s="99"/>
      <c r="CB486" s="99"/>
      <c r="CC486" s="99"/>
      <c r="CD486" s="99"/>
      <c r="CE486" s="503"/>
      <c r="CF486" s="99"/>
      <c r="CG486" s="502"/>
      <c r="CH486" s="99"/>
      <c r="CI486" s="98"/>
      <c r="CJ486" s="99"/>
      <c r="CK486" s="99"/>
      <c r="CL486" s="98"/>
      <c r="CM486" s="99"/>
      <c r="CN486" s="99"/>
      <c r="CO486" s="99"/>
      <c r="CP486" s="98"/>
      <c r="CQ486" s="99"/>
      <c r="CR486" s="99"/>
      <c r="CS486" s="99"/>
      <c r="CT486" s="99"/>
      <c r="CU486" s="99"/>
      <c r="CV486" s="99"/>
      <c r="CW486" s="99"/>
      <c r="CX486" s="98"/>
      <c r="CY486" s="99"/>
      <c r="CZ486" s="99"/>
      <c r="DA486" s="99"/>
      <c r="DB486" s="99"/>
      <c r="DC486" s="502"/>
      <c r="DD486" s="99"/>
      <c r="DE486" s="99"/>
      <c r="DF486" s="99"/>
      <c r="DG486" s="99"/>
      <c r="DH486" s="99"/>
      <c r="DI486" s="99"/>
      <c r="DJ486" s="99"/>
      <c r="DK486" s="99"/>
      <c r="DL486" s="99"/>
      <c r="DM486" s="99"/>
      <c r="DN486" s="99"/>
      <c r="DO486" s="502"/>
      <c r="DP486" s="99"/>
      <c r="DQ486" s="99"/>
      <c r="DR486" s="99"/>
      <c r="DS486" s="502"/>
      <c r="DT486" s="99"/>
      <c r="DU486" s="99"/>
      <c r="DV486" s="99"/>
      <c r="DW486" s="99"/>
      <c r="DX486" s="99"/>
      <c r="DY486" s="99"/>
      <c r="DZ486" s="99"/>
      <c r="EA486" s="506"/>
      <c r="EB486" s="99"/>
      <c r="EC486" s="502"/>
      <c r="ED486" s="98"/>
      <c r="EE486" s="99"/>
      <c r="EF486" s="99"/>
      <c r="EG486" s="99"/>
      <c r="EH486" s="99"/>
      <c r="EI486" s="98"/>
      <c r="EJ486" s="99"/>
      <c r="EK486" s="98"/>
      <c r="EL486" s="99"/>
      <c r="EM486" s="99"/>
      <c r="EN486" s="98"/>
      <c r="EO486" s="99"/>
      <c r="EP486" s="193"/>
      <c r="EQ486" s="99"/>
      <c r="ER486" s="99"/>
      <c r="ES486" s="99"/>
      <c r="ET486" s="99"/>
      <c r="EU486" s="99"/>
      <c r="EV486" s="99"/>
      <c r="EW486" s="502"/>
      <c r="EX486" s="98"/>
      <c r="EY486" s="99"/>
      <c r="EZ486" s="99"/>
      <c r="FA486" s="98"/>
      <c r="FB486" s="99"/>
      <c r="FC486" s="99"/>
      <c r="FD486" s="99"/>
      <c r="FE486" s="98"/>
      <c r="FF486" s="99"/>
      <c r="FG486" s="98"/>
      <c r="FH486" s="99"/>
      <c r="FI486" s="99"/>
      <c r="FJ486" s="98"/>
      <c r="FK486" s="99"/>
      <c r="FL486" s="99"/>
      <c r="FM486" s="99"/>
      <c r="FN486" s="506"/>
      <c r="FO486" s="99"/>
      <c r="FP486" s="502"/>
      <c r="FQ486" s="99"/>
      <c r="FR486" s="98"/>
      <c r="FS486" s="99"/>
      <c r="FT486" s="98"/>
      <c r="FU486" s="99"/>
      <c r="FV486" s="99"/>
      <c r="FW486" s="99"/>
      <c r="FX486" s="99"/>
      <c r="FY486" s="99"/>
      <c r="FZ486" s="98"/>
      <c r="GA486" s="99"/>
      <c r="GB486" s="502"/>
      <c r="GC486" s="99"/>
      <c r="GD486" s="99"/>
      <c r="GE486" s="99"/>
      <c r="GF486" s="502"/>
      <c r="GG486" s="99"/>
      <c r="GH486" s="503"/>
      <c r="GI486" s="99"/>
      <c r="GJ486" s="502"/>
      <c r="GK486" s="99"/>
      <c r="GL486" s="99"/>
      <c r="GM486" s="502"/>
      <c r="GN486" s="99"/>
      <c r="GO486" s="99"/>
      <c r="GP486" s="99"/>
      <c r="GQ486" s="99"/>
      <c r="GR486" s="99"/>
      <c r="GS486" s="503"/>
      <c r="GT486" s="99"/>
      <c r="GU486" s="502"/>
      <c r="GV486" s="98"/>
      <c r="GW486" s="99"/>
      <c r="GX486" s="99"/>
      <c r="GY486" s="98"/>
      <c r="GZ486" s="99"/>
      <c r="HA486" s="99"/>
      <c r="HB486" s="99"/>
      <c r="HC486" s="99"/>
      <c r="HD486" s="99"/>
      <c r="HE486" s="99"/>
      <c r="HF486" s="99"/>
      <c r="HG486" s="99"/>
      <c r="HH486" s="502"/>
      <c r="HI486" s="99"/>
      <c r="HJ486" s="99"/>
      <c r="HK486" s="99"/>
      <c r="HL486" s="99"/>
      <c r="HM486" s="99"/>
      <c r="HN486" s="99"/>
      <c r="HO486" s="502"/>
      <c r="HP486" s="98"/>
      <c r="HQ486" s="99"/>
      <c r="HR486" s="99"/>
      <c r="HS486" s="99"/>
      <c r="HT486" s="98"/>
      <c r="HU486" s="99"/>
      <c r="HV486" s="99"/>
      <c r="HW486" s="99"/>
      <c r="HX486" s="99"/>
      <c r="HY486" s="98"/>
      <c r="HZ486" s="99"/>
      <c r="IA486" s="503"/>
      <c r="IB486" s="502"/>
      <c r="IC486" s="99"/>
      <c r="ID486" s="99"/>
      <c r="IE486" s="99"/>
      <c r="IF486" s="99"/>
      <c r="IG486" s="99"/>
      <c r="IH486" s="99"/>
      <c r="II486" s="99"/>
      <c r="IJ486" s="99"/>
      <c r="IK486" s="503"/>
      <c r="IL486" s="502"/>
      <c r="IM486" s="99"/>
      <c r="IN486" s="99"/>
      <c r="IO486" s="99"/>
      <c r="IP486" s="99"/>
      <c r="IQ486" s="99"/>
      <c r="IR486" s="99"/>
      <c r="IS486" s="503"/>
      <c r="IT486" s="99"/>
      <c r="IU486" s="99"/>
      <c r="IV486" s="502"/>
      <c r="IW486" s="99"/>
      <c r="IX486" s="99"/>
      <c r="IY486" s="98"/>
      <c r="IZ486" s="99"/>
      <c r="JA486" s="99"/>
      <c r="JB486" s="98"/>
      <c r="JC486" s="99"/>
      <c r="JD486" s="99"/>
      <c r="JE486" s="99"/>
      <c r="JF486" s="98"/>
      <c r="JG486" s="99"/>
      <c r="JH486" s="502"/>
      <c r="JI486" s="99"/>
      <c r="JJ486" s="99"/>
      <c r="JK486" s="99"/>
      <c r="JL486" s="99"/>
      <c r="JM486" s="502"/>
      <c r="JN486" s="99"/>
      <c r="JO486" s="507"/>
      <c r="JP486" s="503"/>
      <c r="JQ486" s="502"/>
    </row>
    <row r="487" spans="23:277" ht="16" hidden="1">
      <c r="W487" s="503"/>
      <c r="X487" s="502"/>
      <c r="Y487" s="99"/>
      <c r="Z487" s="502"/>
      <c r="AA487" s="99"/>
      <c r="AB487" s="502"/>
      <c r="AC487" s="99"/>
      <c r="AD487" s="504"/>
      <c r="AE487" s="99"/>
      <c r="AF487" s="99"/>
      <c r="AG487" s="99"/>
      <c r="AH487" s="99"/>
      <c r="AI487" s="505"/>
      <c r="AJ487" s="99"/>
      <c r="AK487" s="98"/>
      <c r="AL487" s="99"/>
      <c r="AM487" s="645"/>
      <c r="AN487" s="99"/>
      <c r="AO487" s="99"/>
      <c r="AP487" s="99"/>
      <c r="AQ487" s="99"/>
      <c r="AR487" s="99"/>
      <c r="AS487" s="99"/>
      <c r="AT487" s="99"/>
      <c r="AU487" s="99"/>
      <c r="AV487" s="99"/>
      <c r="AW487" s="99"/>
      <c r="AX487" s="99"/>
      <c r="AY487" s="98"/>
      <c r="AZ487" s="99"/>
      <c r="BA487" s="98"/>
      <c r="BB487" s="99"/>
      <c r="BC487" s="502"/>
      <c r="BD487" s="99"/>
      <c r="BE487" s="99"/>
      <c r="BF487" s="502"/>
      <c r="BG487" s="99"/>
      <c r="BH487" s="99"/>
      <c r="BI487" s="99"/>
      <c r="BJ487" s="99"/>
      <c r="BK487" s="634"/>
      <c r="BL487" s="99"/>
      <c r="BM487" s="99"/>
      <c r="BN487" s="502"/>
      <c r="BO487" s="99"/>
      <c r="BP487" s="99"/>
      <c r="BQ487" s="99"/>
      <c r="BR487" s="502"/>
      <c r="BS487" s="99"/>
      <c r="BT487" s="99"/>
      <c r="BU487" s="502"/>
      <c r="BV487" s="99"/>
      <c r="BW487" s="502"/>
      <c r="BX487" s="99"/>
      <c r="BY487" s="99"/>
      <c r="BZ487" s="502"/>
      <c r="CA487" s="99"/>
      <c r="CB487" s="99"/>
      <c r="CC487" s="99"/>
      <c r="CD487" s="99"/>
      <c r="CE487" s="503"/>
      <c r="CF487" s="99"/>
      <c r="CG487" s="502"/>
      <c r="CH487" s="99"/>
      <c r="CI487" s="98"/>
      <c r="CJ487" s="99"/>
      <c r="CK487" s="99"/>
      <c r="CL487" s="98"/>
      <c r="CM487" s="99"/>
      <c r="CN487" s="99"/>
      <c r="CO487" s="99"/>
      <c r="CP487" s="98"/>
      <c r="CQ487" s="99"/>
      <c r="CR487" s="99"/>
      <c r="CS487" s="99"/>
      <c r="CT487" s="99"/>
      <c r="CU487" s="99"/>
      <c r="CV487" s="99"/>
      <c r="CW487" s="99"/>
      <c r="CX487" s="98"/>
      <c r="CY487" s="99"/>
      <c r="CZ487" s="99"/>
      <c r="DA487" s="99"/>
      <c r="DB487" s="99"/>
      <c r="DC487" s="502"/>
      <c r="DD487" s="99"/>
      <c r="DE487" s="99"/>
      <c r="DF487" s="99"/>
      <c r="DG487" s="99"/>
      <c r="DH487" s="99"/>
      <c r="DI487" s="99"/>
      <c r="DJ487" s="99"/>
      <c r="DK487" s="99"/>
      <c r="DL487" s="99"/>
      <c r="DM487" s="99"/>
      <c r="DN487" s="99"/>
      <c r="DO487" s="502"/>
      <c r="DP487" s="99"/>
      <c r="DQ487" s="99"/>
      <c r="DR487" s="99"/>
      <c r="DS487" s="502"/>
      <c r="DT487" s="99"/>
      <c r="DU487" s="99"/>
      <c r="DV487" s="99"/>
      <c r="DW487" s="99"/>
      <c r="DX487" s="99"/>
      <c r="DY487" s="99"/>
      <c r="DZ487" s="99"/>
      <c r="EA487" s="506"/>
      <c r="EB487" s="99"/>
      <c r="EC487" s="502"/>
      <c r="ED487" s="98"/>
      <c r="EE487" s="99"/>
      <c r="EF487" s="99"/>
      <c r="EG487" s="99"/>
      <c r="EH487" s="99"/>
      <c r="EI487" s="98"/>
      <c r="EJ487" s="99"/>
      <c r="EK487" s="98"/>
      <c r="EL487" s="99"/>
      <c r="EM487" s="99"/>
      <c r="EN487" s="98"/>
      <c r="EO487" s="99"/>
      <c r="EP487" s="193"/>
      <c r="EQ487" s="99"/>
      <c r="ER487" s="99"/>
      <c r="ES487" s="99"/>
      <c r="ET487" s="99"/>
      <c r="EU487" s="99"/>
      <c r="EV487" s="99"/>
      <c r="EW487" s="502"/>
      <c r="EX487" s="98"/>
      <c r="EY487" s="99"/>
      <c r="EZ487" s="99"/>
      <c r="FA487" s="98"/>
      <c r="FB487" s="99"/>
      <c r="FC487" s="99"/>
      <c r="FD487" s="99"/>
      <c r="FE487" s="98"/>
      <c r="FF487" s="99"/>
      <c r="FG487" s="98"/>
      <c r="FH487" s="99"/>
      <c r="FI487" s="99"/>
      <c r="FJ487" s="98"/>
      <c r="FK487" s="99"/>
      <c r="FL487" s="99"/>
      <c r="FM487" s="99"/>
      <c r="FN487" s="506"/>
      <c r="FO487" s="99"/>
      <c r="FP487" s="502"/>
      <c r="FQ487" s="99"/>
      <c r="FR487" s="98"/>
      <c r="FS487" s="99"/>
      <c r="FT487" s="98"/>
      <c r="FU487" s="99"/>
      <c r="FV487" s="99"/>
      <c r="FW487" s="99"/>
      <c r="FX487" s="99"/>
      <c r="FY487" s="99"/>
      <c r="FZ487" s="98"/>
      <c r="GA487" s="99"/>
      <c r="GB487" s="502"/>
      <c r="GC487" s="99"/>
      <c r="GD487" s="99"/>
      <c r="GE487" s="99"/>
      <c r="GF487" s="502"/>
      <c r="GG487" s="99"/>
      <c r="GH487" s="503"/>
      <c r="GI487" s="99"/>
      <c r="GJ487" s="502"/>
      <c r="GK487" s="99"/>
      <c r="GL487" s="99"/>
      <c r="GM487" s="502"/>
      <c r="GN487" s="99"/>
      <c r="GO487" s="99"/>
      <c r="GP487" s="99"/>
      <c r="GQ487" s="99"/>
      <c r="GR487" s="99"/>
      <c r="GS487" s="503"/>
      <c r="GT487" s="99"/>
      <c r="GU487" s="502"/>
      <c r="GV487" s="98"/>
      <c r="GW487" s="99"/>
      <c r="GX487" s="99"/>
      <c r="GY487" s="98"/>
      <c r="GZ487" s="99"/>
      <c r="HA487" s="99"/>
      <c r="HB487" s="99"/>
      <c r="HC487" s="99"/>
      <c r="HD487" s="99"/>
      <c r="HE487" s="99"/>
      <c r="HF487" s="99"/>
      <c r="HG487" s="99"/>
      <c r="HH487" s="502"/>
      <c r="HI487" s="99"/>
      <c r="HJ487" s="99"/>
      <c r="HK487" s="99"/>
      <c r="HL487" s="99"/>
      <c r="HM487" s="99"/>
      <c r="HN487" s="99"/>
      <c r="HO487" s="502"/>
      <c r="HP487" s="98"/>
      <c r="HQ487" s="99"/>
      <c r="HR487" s="99"/>
      <c r="HS487" s="99"/>
      <c r="HT487" s="98"/>
      <c r="HU487" s="99"/>
      <c r="HV487" s="99"/>
      <c r="HW487" s="99"/>
      <c r="HX487" s="99"/>
      <c r="HY487" s="98"/>
      <c r="HZ487" s="99"/>
      <c r="IA487" s="503"/>
      <c r="IB487" s="502"/>
      <c r="IC487" s="99"/>
      <c r="ID487" s="99"/>
      <c r="IE487" s="99"/>
      <c r="IF487" s="99"/>
      <c r="IG487" s="99"/>
      <c r="IH487" s="99"/>
      <c r="II487" s="99"/>
      <c r="IJ487" s="99"/>
      <c r="IK487" s="503"/>
      <c r="IL487" s="502"/>
      <c r="IM487" s="99"/>
      <c r="IN487" s="99"/>
      <c r="IO487" s="99"/>
      <c r="IP487" s="99"/>
      <c r="IQ487" s="99"/>
      <c r="IR487" s="99"/>
      <c r="IS487" s="503"/>
      <c r="IT487" s="99"/>
      <c r="IU487" s="99"/>
      <c r="IV487" s="502"/>
      <c r="IW487" s="99"/>
      <c r="IX487" s="99"/>
      <c r="IY487" s="98"/>
      <c r="IZ487" s="99"/>
      <c r="JA487" s="99"/>
      <c r="JB487" s="98"/>
      <c r="JC487" s="99"/>
      <c r="JD487" s="99"/>
      <c r="JE487" s="99"/>
      <c r="JF487" s="98"/>
      <c r="JG487" s="99"/>
      <c r="JH487" s="502"/>
      <c r="JI487" s="99"/>
      <c r="JJ487" s="99"/>
      <c r="JK487" s="99"/>
      <c r="JL487" s="99"/>
      <c r="JM487" s="502"/>
      <c r="JN487" s="99"/>
      <c r="JO487" s="507"/>
      <c r="JP487" s="503"/>
      <c r="JQ487" s="502"/>
    </row>
    <row r="488" spans="23:277" ht="16" hidden="1">
      <c r="W488" s="503"/>
      <c r="X488" s="502"/>
      <c r="Y488" s="99"/>
      <c r="Z488" s="502"/>
      <c r="AA488" s="99"/>
      <c r="AB488" s="502"/>
      <c r="AC488" s="99"/>
      <c r="AD488" s="504"/>
      <c r="AE488" s="99"/>
      <c r="AF488" s="99"/>
      <c r="AG488" s="99"/>
      <c r="AH488" s="99"/>
      <c r="AI488" s="505"/>
      <c r="AJ488" s="99"/>
      <c r="AK488" s="98"/>
      <c r="AL488" s="99"/>
      <c r="AM488" s="645"/>
      <c r="AN488" s="99"/>
      <c r="AO488" s="99"/>
      <c r="AP488" s="99"/>
      <c r="AQ488" s="99"/>
      <c r="AR488" s="99"/>
      <c r="AS488" s="99"/>
      <c r="AT488" s="99"/>
      <c r="AU488" s="99"/>
      <c r="AV488" s="99"/>
      <c r="AW488" s="99"/>
      <c r="AX488" s="99"/>
      <c r="AY488" s="98"/>
      <c r="AZ488" s="99"/>
      <c r="BA488" s="98"/>
      <c r="BB488" s="99"/>
      <c r="BC488" s="502"/>
      <c r="BD488" s="99"/>
      <c r="BE488" s="99"/>
      <c r="BF488" s="502"/>
      <c r="BG488" s="99"/>
      <c r="BH488" s="99"/>
      <c r="BI488" s="99"/>
      <c r="BJ488" s="99"/>
      <c r="BK488" s="634"/>
      <c r="BL488" s="99"/>
      <c r="BM488" s="99"/>
      <c r="BN488" s="502"/>
      <c r="BO488" s="99"/>
      <c r="BP488" s="99"/>
      <c r="BQ488" s="99"/>
      <c r="BR488" s="502"/>
      <c r="BS488" s="99"/>
      <c r="BT488" s="99"/>
      <c r="BU488" s="502"/>
      <c r="BV488" s="99"/>
      <c r="BW488" s="502"/>
      <c r="BX488" s="99"/>
      <c r="BY488" s="99"/>
      <c r="BZ488" s="502"/>
      <c r="CA488" s="99"/>
      <c r="CB488" s="99"/>
      <c r="CC488" s="99"/>
      <c r="CD488" s="99"/>
      <c r="CE488" s="503"/>
      <c r="CF488" s="99"/>
      <c r="CG488" s="502"/>
      <c r="CH488" s="99"/>
      <c r="CI488" s="98"/>
      <c r="CJ488" s="99"/>
      <c r="CK488" s="99"/>
      <c r="CL488" s="98"/>
      <c r="CM488" s="99"/>
      <c r="CN488" s="99"/>
      <c r="CO488" s="99"/>
      <c r="CP488" s="98"/>
      <c r="CQ488" s="99"/>
      <c r="CR488" s="99"/>
      <c r="CS488" s="99"/>
      <c r="CT488" s="99"/>
      <c r="CU488" s="99"/>
      <c r="CV488" s="99"/>
      <c r="CW488" s="99"/>
      <c r="CX488" s="98"/>
      <c r="CY488" s="99"/>
      <c r="CZ488" s="99"/>
      <c r="DA488" s="99"/>
      <c r="DB488" s="99"/>
      <c r="DC488" s="502"/>
      <c r="DD488" s="99"/>
      <c r="DE488" s="99"/>
      <c r="DF488" s="99"/>
      <c r="DG488" s="99"/>
      <c r="DH488" s="99"/>
      <c r="DI488" s="99"/>
      <c r="DJ488" s="99"/>
      <c r="DK488" s="99"/>
      <c r="DL488" s="99"/>
      <c r="DM488" s="99"/>
      <c r="DN488" s="99"/>
      <c r="DO488" s="502"/>
      <c r="DP488" s="99"/>
      <c r="DQ488" s="99"/>
      <c r="DR488" s="99"/>
      <c r="DS488" s="502"/>
      <c r="DT488" s="99"/>
      <c r="DU488" s="99"/>
      <c r="DV488" s="99"/>
      <c r="DW488" s="99"/>
      <c r="DX488" s="99"/>
      <c r="DY488" s="99"/>
      <c r="DZ488" s="99"/>
      <c r="EA488" s="506"/>
      <c r="EB488" s="99"/>
      <c r="EC488" s="502"/>
      <c r="ED488" s="98"/>
      <c r="EE488" s="99"/>
      <c r="EF488" s="99"/>
      <c r="EG488" s="99"/>
      <c r="EH488" s="99"/>
      <c r="EI488" s="98"/>
      <c r="EJ488" s="99"/>
      <c r="EK488" s="98"/>
      <c r="EL488" s="99"/>
      <c r="EM488" s="99"/>
      <c r="EN488" s="98"/>
      <c r="EO488" s="99"/>
      <c r="EP488" s="193"/>
      <c r="EQ488" s="99"/>
      <c r="ER488" s="99"/>
      <c r="ES488" s="99"/>
      <c r="ET488" s="99"/>
      <c r="EU488" s="99"/>
      <c r="EV488" s="99"/>
      <c r="EW488" s="502"/>
      <c r="EX488" s="98"/>
      <c r="EY488" s="99"/>
      <c r="EZ488" s="99"/>
      <c r="FA488" s="98"/>
      <c r="FB488" s="99"/>
      <c r="FC488" s="99"/>
      <c r="FD488" s="99"/>
      <c r="FE488" s="98"/>
      <c r="FF488" s="99"/>
      <c r="FG488" s="98"/>
      <c r="FH488" s="99"/>
      <c r="FI488" s="99"/>
      <c r="FJ488" s="98"/>
      <c r="FK488" s="99"/>
      <c r="FL488" s="99"/>
      <c r="FM488" s="99"/>
      <c r="FN488" s="506"/>
      <c r="FO488" s="99"/>
      <c r="FP488" s="502"/>
      <c r="FQ488" s="99"/>
      <c r="FR488" s="98"/>
      <c r="FS488" s="99"/>
      <c r="FT488" s="98"/>
      <c r="FU488" s="99"/>
      <c r="FV488" s="99"/>
      <c r="FW488" s="99"/>
      <c r="FX488" s="99"/>
      <c r="FY488" s="99"/>
      <c r="FZ488" s="98"/>
      <c r="GA488" s="99"/>
      <c r="GB488" s="502"/>
      <c r="GC488" s="99"/>
      <c r="GD488" s="99"/>
      <c r="GE488" s="99"/>
      <c r="GF488" s="502"/>
      <c r="GG488" s="99"/>
      <c r="GH488" s="503"/>
      <c r="GI488" s="99"/>
      <c r="GJ488" s="502"/>
      <c r="GK488" s="99"/>
      <c r="GL488" s="99"/>
      <c r="GM488" s="502"/>
      <c r="GN488" s="99"/>
      <c r="GO488" s="99"/>
      <c r="GP488" s="99"/>
      <c r="GQ488" s="99"/>
      <c r="GR488" s="99"/>
      <c r="GS488" s="503"/>
      <c r="GT488" s="99"/>
      <c r="GU488" s="502"/>
      <c r="GV488" s="98"/>
      <c r="GW488" s="99"/>
      <c r="GX488" s="99"/>
      <c r="GY488" s="98"/>
      <c r="GZ488" s="99"/>
      <c r="HA488" s="99"/>
      <c r="HB488" s="99"/>
      <c r="HC488" s="99"/>
      <c r="HD488" s="99"/>
      <c r="HE488" s="99"/>
      <c r="HF488" s="99"/>
      <c r="HG488" s="99"/>
      <c r="HH488" s="502"/>
      <c r="HI488" s="99"/>
      <c r="HJ488" s="99"/>
      <c r="HK488" s="99"/>
      <c r="HL488" s="99"/>
      <c r="HM488" s="99"/>
      <c r="HN488" s="99"/>
      <c r="HO488" s="502"/>
      <c r="HP488" s="98"/>
      <c r="HQ488" s="99"/>
      <c r="HR488" s="99"/>
      <c r="HS488" s="99"/>
      <c r="HT488" s="98"/>
      <c r="HU488" s="99"/>
      <c r="HV488" s="99"/>
      <c r="HW488" s="99"/>
      <c r="HX488" s="99"/>
      <c r="HY488" s="98"/>
      <c r="HZ488" s="99"/>
      <c r="IA488" s="503"/>
      <c r="IB488" s="502"/>
      <c r="IC488" s="99"/>
      <c r="ID488" s="99"/>
      <c r="IE488" s="99"/>
      <c r="IF488" s="99"/>
      <c r="IG488" s="99"/>
      <c r="IH488" s="99"/>
      <c r="II488" s="99"/>
      <c r="IJ488" s="99"/>
      <c r="IK488" s="503"/>
      <c r="IL488" s="502"/>
      <c r="IM488" s="99"/>
      <c r="IN488" s="99"/>
      <c r="IO488" s="99"/>
      <c r="IP488" s="99"/>
      <c r="IQ488" s="99"/>
      <c r="IR488" s="99"/>
      <c r="IS488" s="503"/>
      <c r="IT488" s="99"/>
      <c r="IU488" s="99"/>
      <c r="IV488" s="502"/>
      <c r="IW488" s="99"/>
      <c r="IX488" s="99"/>
      <c r="IY488" s="98"/>
      <c r="IZ488" s="99"/>
      <c r="JA488" s="99"/>
      <c r="JB488" s="98"/>
      <c r="JC488" s="99"/>
      <c r="JD488" s="99"/>
      <c r="JE488" s="99"/>
      <c r="JF488" s="98"/>
      <c r="JG488" s="99"/>
      <c r="JH488" s="502"/>
      <c r="JI488" s="99"/>
      <c r="JJ488" s="99"/>
      <c r="JK488" s="99"/>
      <c r="JL488" s="99"/>
      <c r="JM488" s="502"/>
      <c r="JN488" s="99"/>
      <c r="JO488" s="507"/>
      <c r="JP488" s="503"/>
      <c r="JQ488" s="502"/>
    </row>
    <row r="489" spans="23:277" ht="16" hidden="1">
      <c r="W489" s="503"/>
      <c r="X489" s="502"/>
      <c r="Y489" s="99"/>
      <c r="Z489" s="502"/>
      <c r="AA489" s="99"/>
      <c r="AB489" s="502"/>
      <c r="AC489" s="99"/>
      <c r="AD489" s="504"/>
      <c r="AE489" s="99"/>
      <c r="AF489" s="99"/>
      <c r="AG489" s="99"/>
      <c r="AH489" s="99"/>
      <c r="AI489" s="505"/>
      <c r="AJ489" s="99"/>
      <c r="AK489" s="98"/>
      <c r="AL489" s="99"/>
      <c r="AM489" s="645"/>
      <c r="AN489" s="99"/>
      <c r="AO489" s="99"/>
      <c r="AP489" s="99"/>
      <c r="AQ489" s="99"/>
      <c r="AR489" s="99"/>
      <c r="AS489" s="99"/>
      <c r="AT489" s="99"/>
      <c r="AU489" s="99"/>
      <c r="AV489" s="99"/>
      <c r="AW489" s="99"/>
      <c r="AX489" s="99"/>
      <c r="AY489" s="98"/>
      <c r="AZ489" s="99"/>
      <c r="BA489" s="98"/>
      <c r="BB489" s="99"/>
      <c r="BC489" s="502"/>
      <c r="BD489" s="99"/>
      <c r="BE489" s="99"/>
      <c r="BF489" s="502"/>
      <c r="BG489" s="99"/>
      <c r="BH489" s="99"/>
      <c r="BI489" s="99"/>
      <c r="BJ489" s="99"/>
      <c r="BK489" s="634"/>
      <c r="BL489" s="99"/>
      <c r="BM489" s="99"/>
      <c r="BN489" s="502"/>
      <c r="BO489" s="99"/>
      <c r="BP489" s="99"/>
      <c r="BQ489" s="99"/>
      <c r="BR489" s="502"/>
      <c r="BS489" s="99"/>
      <c r="BT489" s="99"/>
      <c r="BU489" s="502"/>
      <c r="BV489" s="99"/>
      <c r="BW489" s="502"/>
      <c r="BX489" s="99"/>
      <c r="BY489" s="99"/>
      <c r="BZ489" s="502"/>
      <c r="CA489" s="99"/>
      <c r="CB489" s="99"/>
      <c r="CC489" s="99"/>
      <c r="CD489" s="99"/>
      <c r="CE489" s="503"/>
      <c r="CF489" s="99"/>
      <c r="CG489" s="502"/>
      <c r="CH489" s="99"/>
      <c r="CI489" s="98"/>
      <c r="CJ489" s="99"/>
      <c r="CK489" s="99"/>
      <c r="CL489" s="98"/>
      <c r="CM489" s="99"/>
      <c r="CN489" s="99"/>
      <c r="CO489" s="99"/>
      <c r="CP489" s="98"/>
      <c r="CQ489" s="99"/>
      <c r="CR489" s="99"/>
      <c r="CS489" s="99"/>
      <c r="CT489" s="99"/>
      <c r="CU489" s="99"/>
      <c r="CV489" s="99"/>
      <c r="CW489" s="99"/>
      <c r="CX489" s="98"/>
      <c r="CY489" s="99"/>
      <c r="CZ489" s="99"/>
      <c r="DA489" s="99"/>
      <c r="DB489" s="99"/>
      <c r="DC489" s="502"/>
      <c r="DD489" s="99"/>
      <c r="DE489" s="99"/>
      <c r="DF489" s="99"/>
      <c r="DG489" s="99"/>
      <c r="DH489" s="99"/>
      <c r="DI489" s="99"/>
      <c r="DJ489" s="99"/>
      <c r="DK489" s="99"/>
      <c r="DL489" s="99"/>
      <c r="DM489" s="99"/>
      <c r="DN489" s="99"/>
      <c r="DO489" s="502"/>
      <c r="DP489" s="99"/>
      <c r="DQ489" s="99"/>
      <c r="DR489" s="99"/>
      <c r="DS489" s="502"/>
      <c r="DT489" s="99"/>
      <c r="DU489" s="99"/>
      <c r="DV489" s="99"/>
      <c r="DW489" s="99"/>
      <c r="DX489" s="99"/>
      <c r="DY489" s="99"/>
      <c r="DZ489" s="99"/>
      <c r="EA489" s="506"/>
      <c r="EB489" s="99"/>
      <c r="EC489" s="502"/>
      <c r="ED489" s="98"/>
      <c r="EE489" s="99"/>
      <c r="EF489" s="99"/>
      <c r="EG489" s="99"/>
      <c r="EH489" s="99"/>
      <c r="EI489" s="98"/>
      <c r="EJ489" s="99"/>
      <c r="EK489" s="98"/>
      <c r="EL489" s="99"/>
      <c r="EM489" s="99"/>
      <c r="EN489" s="98"/>
      <c r="EO489" s="99"/>
      <c r="EP489" s="193"/>
      <c r="EQ489" s="99"/>
      <c r="ER489" s="99"/>
      <c r="ES489" s="99"/>
      <c r="ET489" s="99"/>
      <c r="EU489" s="99"/>
      <c r="EV489" s="99"/>
      <c r="EW489" s="502"/>
      <c r="EX489" s="98"/>
      <c r="EY489" s="99"/>
      <c r="EZ489" s="99"/>
      <c r="FA489" s="98"/>
      <c r="FB489" s="99"/>
      <c r="FC489" s="99"/>
      <c r="FD489" s="99"/>
      <c r="FE489" s="98"/>
      <c r="FF489" s="99"/>
      <c r="FG489" s="98"/>
      <c r="FH489" s="99"/>
      <c r="FI489" s="99"/>
      <c r="FJ489" s="98"/>
      <c r="FK489" s="99"/>
      <c r="FL489" s="99"/>
      <c r="FM489" s="99"/>
      <c r="FN489" s="506"/>
      <c r="FO489" s="99"/>
      <c r="FP489" s="502"/>
      <c r="FQ489" s="99"/>
      <c r="FR489" s="98"/>
      <c r="FS489" s="99"/>
      <c r="FT489" s="98"/>
      <c r="FU489" s="99"/>
      <c r="FV489" s="99"/>
      <c r="FW489" s="99"/>
      <c r="FX489" s="99"/>
      <c r="FY489" s="99"/>
      <c r="FZ489" s="98"/>
      <c r="GA489" s="99"/>
      <c r="GB489" s="502"/>
      <c r="GC489" s="99"/>
      <c r="GD489" s="99"/>
      <c r="GE489" s="99"/>
      <c r="GF489" s="502"/>
      <c r="GG489" s="99"/>
      <c r="GH489" s="503"/>
      <c r="GI489" s="99"/>
      <c r="GJ489" s="502"/>
      <c r="GK489" s="99"/>
      <c r="GL489" s="99"/>
      <c r="GM489" s="502"/>
      <c r="GN489" s="99"/>
      <c r="GO489" s="99"/>
      <c r="GP489" s="99"/>
      <c r="GQ489" s="99"/>
      <c r="GR489" s="99"/>
      <c r="GS489" s="503"/>
      <c r="GT489" s="99"/>
      <c r="GU489" s="502"/>
      <c r="GV489" s="98"/>
      <c r="GW489" s="99"/>
      <c r="GX489" s="99"/>
      <c r="GY489" s="98"/>
      <c r="GZ489" s="99"/>
      <c r="HA489" s="99"/>
      <c r="HB489" s="99"/>
      <c r="HC489" s="99"/>
      <c r="HD489" s="99"/>
      <c r="HE489" s="99"/>
      <c r="HF489" s="99"/>
      <c r="HG489" s="99"/>
      <c r="HH489" s="502"/>
      <c r="HI489" s="99"/>
      <c r="HJ489" s="99"/>
      <c r="HK489" s="99"/>
      <c r="HL489" s="99"/>
      <c r="HM489" s="99"/>
      <c r="HN489" s="99"/>
      <c r="HO489" s="502"/>
      <c r="HP489" s="98"/>
      <c r="HQ489" s="99"/>
      <c r="HR489" s="99"/>
      <c r="HS489" s="99"/>
      <c r="HT489" s="98"/>
      <c r="HU489" s="99"/>
      <c r="HV489" s="99"/>
      <c r="HW489" s="99"/>
      <c r="HX489" s="99"/>
      <c r="HY489" s="98"/>
      <c r="HZ489" s="99"/>
      <c r="IA489" s="503"/>
      <c r="IB489" s="502"/>
      <c r="IC489" s="99"/>
      <c r="ID489" s="99"/>
      <c r="IE489" s="99"/>
      <c r="IF489" s="99"/>
      <c r="IG489" s="99"/>
      <c r="IH489" s="99"/>
      <c r="II489" s="99"/>
      <c r="IJ489" s="99"/>
      <c r="IK489" s="503"/>
      <c r="IL489" s="502"/>
      <c r="IM489" s="99"/>
      <c r="IN489" s="99"/>
      <c r="IO489" s="99"/>
      <c r="IP489" s="99"/>
      <c r="IQ489" s="99"/>
      <c r="IR489" s="99"/>
      <c r="IS489" s="503"/>
      <c r="IT489" s="99"/>
      <c r="IU489" s="99"/>
      <c r="IV489" s="502"/>
      <c r="IW489" s="99"/>
      <c r="IX489" s="99"/>
      <c r="IY489" s="98"/>
      <c r="IZ489" s="99"/>
      <c r="JA489" s="99"/>
      <c r="JB489" s="98"/>
      <c r="JC489" s="99"/>
      <c r="JD489" s="99"/>
      <c r="JE489" s="99"/>
      <c r="JF489" s="98"/>
      <c r="JG489" s="99"/>
      <c r="JH489" s="502"/>
      <c r="JI489" s="99"/>
      <c r="JJ489" s="99"/>
      <c r="JK489" s="99"/>
      <c r="JL489" s="99"/>
      <c r="JM489" s="502"/>
      <c r="JN489" s="99"/>
      <c r="JO489" s="507"/>
      <c r="JP489" s="503"/>
      <c r="JQ489" s="502"/>
    </row>
    <row r="490" spans="23:277" ht="16" hidden="1">
      <c r="W490" s="503"/>
      <c r="X490" s="502"/>
      <c r="Y490" s="99"/>
      <c r="Z490" s="502"/>
      <c r="AA490" s="99"/>
      <c r="AB490" s="502"/>
      <c r="AC490" s="99"/>
      <c r="AD490" s="504"/>
      <c r="AE490" s="99"/>
      <c r="AF490" s="99"/>
      <c r="AG490" s="99"/>
      <c r="AH490" s="99"/>
      <c r="AI490" s="505"/>
      <c r="AJ490" s="99"/>
      <c r="AK490" s="98"/>
      <c r="AL490" s="99"/>
      <c r="AM490" s="645"/>
      <c r="AN490" s="99"/>
      <c r="AO490" s="99"/>
      <c r="AP490" s="99"/>
      <c r="AQ490" s="99"/>
      <c r="AR490" s="99"/>
      <c r="AS490" s="99"/>
      <c r="AT490" s="99"/>
      <c r="AU490" s="99"/>
      <c r="AV490" s="99"/>
      <c r="AW490" s="99"/>
      <c r="AX490" s="99"/>
      <c r="AY490" s="98"/>
      <c r="AZ490" s="99"/>
      <c r="BA490" s="98"/>
      <c r="BB490" s="99"/>
      <c r="BC490" s="502"/>
      <c r="BD490" s="99"/>
      <c r="BE490" s="99"/>
      <c r="BF490" s="502"/>
      <c r="BG490" s="99"/>
      <c r="BH490" s="99"/>
      <c r="BI490" s="99"/>
      <c r="BJ490" s="99"/>
      <c r="BK490" s="634"/>
      <c r="BL490" s="99"/>
      <c r="BM490" s="99"/>
      <c r="BN490" s="502"/>
      <c r="BO490" s="99"/>
      <c r="BP490" s="99"/>
      <c r="BQ490" s="99"/>
      <c r="BR490" s="502"/>
      <c r="BS490" s="99"/>
      <c r="BT490" s="99"/>
      <c r="BU490" s="502"/>
      <c r="BV490" s="99"/>
      <c r="BW490" s="502"/>
      <c r="BX490" s="99"/>
      <c r="BY490" s="99"/>
      <c r="BZ490" s="502"/>
      <c r="CA490" s="99"/>
      <c r="CB490" s="99"/>
      <c r="CC490" s="99"/>
      <c r="CD490" s="99"/>
      <c r="CE490" s="503"/>
      <c r="CF490" s="99"/>
      <c r="CG490" s="502"/>
      <c r="CH490" s="99"/>
      <c r="CI490" s="98"/>
      <c r="CJ490" s="99"/>
      <c r="CK490" s="99"/>
      <c r="CL490" s="98"/>
      <c r="CM490" s="99"/>
      <c r="CN490" s="99"/>
      <c r="CO490" s="99"/>
      <c r="CP490" s="98"/>
      <c r="CQ490" s="99"/>
      <c r="CR490" s="99"/>
      <c r="CS490" s="99"/>
      <c r="CT490" s="99"/>
      <c r="CU490" s="99"/>
      <c r="CV490" s="99"/>
      <c r="CW490" s="99"/>
      <c r="CX490" s="98"/>
      <c r="CY490" s="99"/>
      <c r="CZ490" s="99"/>
      <c r="DA490" s="99"/>
      <c r="DB490" s="99"/>
      <c r="DC490" s="502"/>
      <c r="DD490" s="99"/>
      <c r="DE490" s="99"/>
      <c r="DF490" s="99"/>
      <c r="DG490" s="99"/>
      <c r="DH490" s="99"/>
      <c r="DI490" s="99"/>
      <c r="DJ490" s="99"/>
      <c r="DK490" s="99"/>
      <c r="DL490" s="99"/>
      <c r="DM490" s="99"/>
      <c r="DN490" s="99"/>
      <c r="DO490" s="502"/>
      <c r="DP490" s="99"/>
      <c r="DQ490" s="99"/>
      <c r="DR490" s="99"/>
      <c r="DS490" s="502"/>
      <c r="DT490" s="99"/>
      <c r="DU490" s="99"/>
      <c r="DV490" s="99"/>
      <c r="DW490" s="99"/>
      <c r="DX490" s="99"/>
      <c r="DY490" s="99"/>
      <c r="DZ490" s="99"/>
      <c r="EA490" s="506"/>
      <c r="EB490" s="99"/>
      <c r="EC490" s="502"/>
      <c r="ED490" s="98"/>
      <c r="EE490" s="99"/>
      <c r="EF490" s="99"/>
      <c r="EG490" s="99"/>
      <c r="EH490" s="99"/>
      <c r="EI490" s="98"/>
      <c r="EJ490" s="99"/>
      <c r="EK490" s="98"/>
      <c r="EL490" s="99"/>
      <c r="EM490" s="99"/>
      <c r="EN490" s="98"/>
      <c r="EO490" s="99"/>
      <c r="EP490" s="193"/>
      <c r="EQ490" s="99"/>
      <c r="ER490" s="99"/>
      <c r="ES490" s="99"/>
      <c r="ET490" s="99"/>
      <c r="EU490" s="99"/>
      <c r="EV490" s="99"/>
      <c r="EW490" s="502"/>
      <c r="EX490" s="98"/>
      <c r="EY490" s="99"/>
      <c r="EZ490" s="99"/>
      <c r="FA490" s="98"/>
      <c r="FB490" s="99"/>
      <c r="FC490" s="99"/>
      <c r="FD490" s="99"/>
      <c r="FE490" s="98"/>
      <c r="FF490" s="99"/>
      <c r="FG490" s="98"/>
      <c r="FH490" s="99"/>
      <c r="FI490" s="99"/>
      <c r="FJ490" s="98"/>
      <c r="FK490" s="99"/>
      <c r="FL490" s="99"/>
      <c r="FM490" s="99"/>
      <c r="FN490" s="506"/>
      <c r="FO490" s="99"/>
      <c r="FP490" s="502"/>
      <c r="FQ490" s="99"/>
      <c r="FR490" s="98"/>
      <c r="FS490" s="99"/>
      <c r="FT490" s="98"/>
      <c r="FU490" s="99"/>
      <c r="FV490" s="99"/>
      <c r="FW490" s="99"/>
      <c r="FX490" s="99"/>
      <c r="FY490" s="99"/>
      <c r="FZ490" s="98"/>
      <c r="GA490" s="99"/>
      <c r="GB490" s="502"/>
      <c r="GC490" s="99"/>
      <c r="GD490" s="99"/>
      <c r="GE490" s="99"/>
      <c r="GF490" s="502"/>
      <c r="GG490" s="99"/>
      <c r="GH490" s="503"/>
      <c r="GI490" s="99"/>
      <c r="GJ490" s="502"/>
      <c r="GK490" s="99"/>
      <c r="GL490" s="99"/>
      <c r="GM490" s="502"/>
      <c r="GN490" s="99"/>
      <c r="GO490" s="99"/>
      <c r="GP490" s="99"/>
      <c r="GQ490" s="99"/>
      <c r="GR490" s="99"/>
      <c r="GS490" s="503"/>
      <c r="GT490" s="99"/>
      <c r="GU490" s="502"/>
      <c r="GV490" s="98"/>
      <c r="GW490" s="99"/>
      <c r="GX490" s="99"/>
      <c r="GY490" s="98"/>
      <c r="GZ490" s="99"/>
      <c r="HA490" s="99"/>
      <c r="HB490" s="99"/>
      <c r="HC490" s="99"/>
      <c r="HD490" s="99"/>
      <c r="HE490" s="99"/>
      <c r="HF490" s="99"/>
      <c r="HG490" s="99"/>
      <c r="HH490" s="502"/>
      <c r="HI490" s="99"/>
      <c r="HJ490" s="99"/>
      <c r="HK490" s="99"/>
      <c r="HL490" s="99"/>
      <c r="HM490" s="99"/>
      <c r="HN490" s="99"/>
      <c r="HO490" s="502"/>
      <c r="HP490" s="98"/>
      <c r="HQ490" s="99"/>
      <c r="HR490" s="99"/>
      <c r="HS490" s="99"/>
      <c r="HT490" s="98"/>
      <c r="HU490" s="99"/>
      <c r="HV490" s="99"/>
      <c r="HW490" s="99"/>
      <c r="HX490" s="99"/>
      <c r="HY490" s="98"/>
      <c r="HZ490" s="99"/>
      <c r="IA490" s="503"/>
      <c r="IB490" s="502"/>
      <c r="IC490" s="99"/>
      <c r="ID490" s="99"/>
      <c r="IE490" s="99"/>
      <c r="IF490" s="99"/>
      <c r="IG490" s="99"/>
      <c r="IH490" s="99"/>
      <c r="II490" s="99"/>
      <c r="IJ490" s="99"/>
      <c r="IK490" s="503"/>
      <c r="IL490" s="502"/>
      <c r="IM490" s="99"/>
      <c r="IN490" s="99"/>
      <c r="IO490" s="99"/>
      <c r="IP490" s="99"/>
      <c r="IQ490" s="99"/>
      <c r="IR490" s="99"/>
      <c r="IS490" s="503"/>
      <c r="IT490" s="99"/>
      <c r="IU490" s="99"/>
      <c r="IV490" s="502"/>
      <c r="IW490" s="99"/>
      <c r="IX490" s="99"/>
      <c r="IY490" s="98"/>
      <c r="IZ490" s="99"/>
      <c r="JA490" s="99"/>
      <c r="JB490" s="98"/>
      <c r="JC490" s="99"/>
      <c r="JD490" s="99"/>
      <c r="JE490" s="99"/>
      <c r="JF490" s="98"/>
      <c r="JG490" s="99"/>
      <c r="JH490" s="502"/>
      <c r="JI490" s="99"/>
      <c r="JJ490" s="99"/>
      <c r="JK490" s="99"/>
      <c r="JL490" s="99"/>
      <c r="JM490" s="502"/>
      <c r="JN490" s="99"/>
      <c r="JO490" s="507"/>
      <c r="JP490" s="503"/>
      <c r="JQ490" s="502"/>
    </row>
    <row r="491" spans="23:277" ht="16" hidden="1">
      <c r="W491" s="503"/>
      <c r="X491" s="502"/>
      <c r="Y491" s="99"/>
      <c r="Z491" s="502"/>
      <c r="AA491" s="99"/>
      <c r="AB491" s="502"/>
      <c r="AC491" s="99"/>
      <c r="AD491" s="504"/>
      <c r="AE491" s="99"/>
      <c r="AF491" s="99"/>
      <c r="AG491" s="99"/>
      <c r="AH491" s="99"/>
      <c r="AI491" s="505"/>
      <c r="AJ491" s="99"/>
      <c r="AK491" s="98"/>
      <c r="AL491" s="99"/>
      <c r="AM491" s="645"/>
      <c r="AN491" s="99"/>
      <c r="AO491" s="99"/>
      <c r="AP491" s="99"/>
      <c r="AQ491" s="99"/>
      <c r="AR491" s="99"/>
      <c r="AS491" s="99"/>
      <c r="AT491" s="99"/>
      <c r="AU491" s="99"/>
      <c r="AV491" s="99"/>
      <c r="AW491" s="99"/>
      <c r="AX491" s="99"/>
      <c r="AY491" s="98"/>
      <c r="AZ491" s="99"/>
      <c r="BA491" s="98"/>
      <c r="BB491" s="99"/>
      <c r="BC491" s="502"/>
      <c r="BD491" s="99"/>
      <c r="BE491" s="99"/>
      <c r="BF491" s="502"/>
      <c r="BG491" s="99"/>
      <c r="BH491" s="99"/>
      <c r="BI491" s="99"/>
      <c r="BJ491" s="99"/>
      <c r="BK491" s="634"/>
      <c r="BL491" s="99"/>
      <c r="BM491" s="99"/>
      <c r="BN491" s="502"/>
      <c r="BO491" s="99"/>
      <c r="BP491" s="99"/>
      <c r="BQ491" s="99"/>
      <c r="BR491" s="502"/>
      <c r="BS491" s="99"/>
      <c r="BT491" s="99"/>
      <c r="BU491" s="502"/>
      <c r="BV491" s="99"/>
      <c r="BW491" s="502"/>
      <c r="BX491" s="99"/>
      <c r="BY491" s="99"/>
      <c r="BZ491" s="502"/>
      <c r="CA491" s="99"/>
      <c r="CB491" s="99"/>
      <c r="CC491" s="99"/>
      <c r="CD491" s="99"/>
      <c r="CE491" s="503"/>
      <c r="CF491" s="99"/>
      <c r="CG491" s="502"/>
      <c r="CH491" s="99"/>
      <c r="CI491" s="98"/>
      <c r="CJ491" s="99"/>
      <c r="CK491" s="99"/>
      <c r="CL491" s="98"/>
      <c r="CM491" s="99"/>
      <c r="CN491" s="99"/>
      <c r="CO491" s="99"/>
      <c r="CP491" s="98"/>
      <c r="CQ491" s="99"/>
      <c r="CR491" s="99"/>
      <c r="CS491" s="99"/>
      <c r="CT491" s="99"/>
      <c r="CU491" s="99"/>
      <c r="CV491" s="99"/>
      <c r="CW491" s="99"/>
      <c r="CX491" s="98"/>
      <c r="CY491" s="99"/>
      <c r="CZ491" s="99"/>
      <c r="DA491" s="99"/>
      <c r="DB491" s="99"/>
      <c r="DC491" s="502"/>
      <c r="DD491" s="99"/>
      <c r="DE491" s="99"/>
      <c r="DF491" s="99"/>
      <c r="DG491" s="99"/>
      <c r="DH491" s="99"/>
      <c r="DI491" s="99"/>
      <c r="DJ491" s="99"/>
      <c r="DK491" s="99"/>
      <c r="DL491" s="99"/>
      <c r="DM491" s="99"/>
      <c r="DN491" s="99"/>
      <c r="DO491" s="502"/>
      <c r="DP491" s="99"/>
      <c r="DQ491" s="99"/>
      <c r="DR491" s="99"/>
      <c r="DS491" s="502"/>
      <c r="DT491" s="99"/>
      <c r="DU491" s="99"/>
      <c r="DV491" s="99"/>
      <c r="DW491" s="99"/>
      <c r="DX491" s="99"/>
      <c r="DY491" s="99"/>
      <c r="DZ491" s="99"/>
      <c r="EA491" s="506"/>
      <c r="EB491" s="99"/>
      <c r="EC491" s="502"/>
      <c r="ED491" s="98"/>
      <c r="EE491" s="99"/>
      <c r="EF491" s="99"/>
      <c r="EG491" s="99"/>
      <c r="EH491" s="99"/>
      <c r="EI491" s="98"/>
      <c r="EJ491" s="99"/>
      <c r="EK491" s="98"/>
      <c r="EL491" s="99"/>
      <c r="EM491" s="99"/>
      <c r="EN491" s="98"/>
      <c r="EO491" s="99"/>
      <c r="EP491" s="193"/>
      <c r="EQ491" s="99"/>
      <c r="ER491" s="99"/>
      <c r="ES491" s="99"/>
      <c r="ET491" s="99"/>
      <c r="EU491" s="99"/>
      <c r="EV491" s="99"/>
      <c r="EW491" s="502"/>
      <c r="EX491" s="98"/>
      <c r="EY491" s="99"/>
      <c r="EZ491" s="99"/>
      <c r="FA491" s="98"/>
      <c r="FB491" s="99"/>
      <c r="FC491" s="99"/>
      <c r="FD491" s="99"/>
      <c r="FE491" s="98"/>
      <c r="FF491" s="99"/>
      <c r="FG491" s="98"/>
      <c r="FH491" s="99"/>
      <c r="FI491" s="99"/>
      <c r="FJ491" s="98"/>
      <c r="FK491" s="99"/>
      <c r="FL491" s="99"/>
      <c r="FM491" s="99"/>
      <c r="FN491" s="506"/>
      <c r="FO491" s="99"/>
      <c r="FP491" s="502"/>
      <c r="FQ491" s="99"/>
      <c r="FR491" s="98"/>
      <c r="FS491" s="99"/>
      <c r="FT491" s="98"/>
      <c r="FU491" s="99"/>
      <c r="FV491" s="99"/>
      <c r="FW491" s="99"/>
      <c r="FX491" s="99"/>
      <c r="FY491" s="99"/>
      <c r="FZ491" s="98"/>
      <c r="GA491" s="99"/>
      <c r="GB491" s="502"/>
      <c r="GC491" s="99"/>
      <c r="GD491" s="99"/>
      <c r="GE491" s="99"/>
      <c r="GF491" s="502"/>
      <c r="GG491" s="99"/>
      <c r="GH491" s="503"/>
      <c r="GI491" s="99"/>
      <c r="GJ491" s="502"/>
      <c r="GK491" s="99"/>
      <c r="GL491" s="99"/>
      <c r="GM491" s="502"/>
      <c r="GN491" s="99"/>
      <c r="GO491" s="99"/>
      <c r="GP491" s="99"/>
      <c r="GQ491" s="99"/>
      <c r="GR491" s="99"/>
      <c r="GS491" s="503"/>
      <c r="GT491" s="99"/>
      <c r="GU491" s="502"/>
      <c r="GV491" s="98"/>
      <c r="GW491" s="99"/>
      <c r="GX491" s="99"/>
      <c r="GY491" s="98"/>
      <c r="GZ491" s="99"/>
      <c r="HA491" s="99"/>
      <c r="HB491" s="99"/>
      <c r="HC491" s="99"/>
      <c r="HD491" s="99"/>
      <c r="HE491" s="99"/>
      <c r="HF491" s="99"/>
      <c r="HG491" s="99"/>
      <c r="HH491" s="502"/>
      <c r="HI491" s="99"/>
      <c r="HJ491" s="99"/>
      <c r="HK491" s="99"/>
      <c r="HL491" s="99"/>
      <c r="HM491" s="99"/>
      <c r="HN491" s="99"/>
      <c r="HO491" s="502"/>
      <c r="HP491" s="98"/>
      <c r="HQ491" s="99"/>
      <c r="HR491" s="99"/>
      <c r="HS491" s="99"/>
      <c r="HT491" s="98"/>
      <c r="HU491" s="99"/>
      <c r="HV491" s="99"/>
      <c r="HW491" s="99"/>
      <c r="HX491" s="99"/>
      <c r="HY491" s="98"/>
      <c r="HZ491" s="99"/>
      <c r="IA491" s="503"/>
      <c r="IB491" s="502"/>
      <c r="IC491" s="99"/>
      <c r="ID491" s="99"/>
      <c r="IE491" s="99"/>
      <c r="IF491" s="99"/>
      <c r="IG491" s="99"/>
      <c r="IH491" s="99"/>
      <c r="II491" s="99"/>
      <c r="IJ491" s="99"/>
      <c r="IK491" s="503"/>
      <c r="IL491" s="502"/>
      <c r="IM491" s="99"/>
      <c r="IN491" s="99"/>
      <c r="IO491" s="99"/>
      <c r="IP491" s="99"/>
      <c r="IQ491" s="99"/>
      <c r="IR491" s="99"/>
      <c r="IS491" s="503"/>
      <c r="IT491" s="99"/>
      <c r="IU491" s="99"/>
      <c r="IV491" s="502"/>
      <c r="IW491" s="99"/>
      <c r="IX491" s="99"/>
      <c r="IY491" s="98"/>
      <c r="IZ491" s="99"/>
      <c r="JA491" s="99"/>
      <c r="JB491" s="98"/>
      <c r="JC491" s="99"/>
      <c r="JD491" s="99"/>
      <c r="JE491" s="99"/>
      <c r="JF491" s="98"/>
      <c r="JG491" s="99"/>
      <c r="JH491" s="502"/>
      <c r="JI491" s="99"/>
      <c r="JJ491" s="99"/>
      <c r="JK491" s="99"/>
      <c r="JL491" s="99"/>
      <c r="JM491" s="502"/>
      <c r="JN491" s="99"/>
      <c r="JO491" s="507"/>
      <c r="JP491" s="503"/>
      <c r="JQ491" s="502"/>
    </row>
    <row r="492" spans="23:277" ht="16" hidden="1">
      <c r="W492" s="503"/>
      <c r="X492" s="502"/>
      <c r="Y492" s="99"/>
      <c r="Z492" s="502"/>
      <c r="AA492" s="99"/>
      <c r="AB492" s="502"/>
      <c r="AC492" s="99"/>
      <c r="AD492" s="504"/>
      <c r="AE492" s="99"/>
      <c r="AF492" s="99"/>
      <c r="AG492" s="99"/>
      <c r="AH492" s="99"/>
      <c r="AI492" s="505"/>
      <c r="AJ492" s="99"/>
      <c r="AK492" s="98"/>
      <c r="AL492" s="99"/>
      <c r="AM492" s="645"/>
      <c r="AN492" s="99"/>
      <c r="AO492" s="99"/>
      <c r="AP492" s="99"/>
      <c r="AQ492" s="99"/>
      <c r="AR492" s="99"/>
      <c r="AS492" s="99"/>
      <c r="AT492" s="99"/>
      <c r="AU492" s="99"/>
      <c r="AV492" s="99"/>
      <c r="AW492" s="99"/>
      <c r="AX492" s="99"/>
      <c r="AY492" s="98"/>
      <c r="AZ492" s="99"/>
      <c r="BA492" s="98"/>
      <c r="BB492" s="99"/>
      <c r="BC492" s="502"/>
      <c r="BD492" s="99"/>
      <c r="BE492" s="99"/>
      <c r="BF492" s="502"/>
      <c r="BG492" s="99"/>
      <c r="BH492" s="99"/>
      <c r="BI492" s="99"/>
      <c r="BJ492" s="99"/>
      <c r="BK492" s="634"/>
      <c r="BL492" s="99"/>
      <c r="BM492" s="99"/>
      <c r="BN492" s="502"/>
      <c r="BO492" s="99"/>
      <c r="BP492" s="99"/>
      <c r="BQ492" s="99"/>
      <c r="BR492" s="502"/>
      <c r="BS492" s="99"/>
      <c r="BT492" s="99"/>
      <c r="BU492" s="502"/>
      <c r="BV492" s="99"/>
      <c r="BW492" s="502"/>
      <c r="BX492" s="99"/>
      <c r="BY492" s="99"/>
      <c r="BZ492" s="502"/>
      <c r="CA492" s="99"/>
      <c r="CB492" s="99"/>
      <c r="CC492" s="99"/>
      <c r="CD492" s="99"/>
      <c r="CE492" s="503"/>
      <c r="CF492" s="99"/>
      <c r="CG492" s="502"/>
      <c r="CH492" s="99"/>
      <c r="CI492" s="98"/>
      <c r="CJ492" s="99"/>
      <c r="CK492" s="99"/>
      <c r="CL492" s="98"/>
      <c r="CM492" s="99"/>
      <c r="CN492" s="99"/>
      <c r="CO492" s="99"/>
      <c r="CP492" s="98"/>
      <c r="CQ492" s="99"/>
      <c r="CR492" s="99"/>
      <c r="CS492" s="99"/>
      <c r="CT492" s="99"/>
      <c r="CU492" s="99"/>
      <c r="CV492" s="99"/>
      <c r="CW492" s="99"/>
      <c r="CX492" s="98"/>
      <c r="CY492" s="99"/>
      <c r="CZ492" s="99"/>
      <c r="DA492" s="99"/>
      <c r="DB492" s="99"/>
      <c r="DC492" s="502"/>
      <c r="DD492" s="99"/>
      <c r="DE492" s="99"/>
      <c r="DF492" s="99"/>
      <c r="DG492" s="99"/>
      <c r="DH492" s="99"/>
      <c r="DI492" s="99"/>
      <c r="DJ492" s="99"/>
      <c r="DK492" s="99"/>
      <c r="DL492" s="99"/>
      <c r="DM492" s="99"/>
      <c r="DN492" s="99"/>
      <c r="DO492" s="502"/>
      <c r="DP492" s="99"/>
      <c r="DQ492" s="99"/>
      <c r="DR492" s="99"/>
      <c r="DS492" s="502"/>
      <c r="DT492" s="99"/>
      <c r="DU492" s="99"/>
      <c r="DV492" s="99"/>
      <c r="DW492" s="99"/>
      <c r="DX492" s="99"/>
      <c r="DY492" s="99"/>
      <c r="DZ492" s="99"/>
      <c r="EA492" s="506"/>
      <c r="EB492" s="99"/>
      <c r="EC492" s="502"/>
      <c r="ED492" s="98"/>
      <c r="EE492" s="99"/>
      <c r="EF492" s="99"/>
      <c r="EG492" s="99"/>
      <c r="EH492" s="99"/>
      <c r="EI492" s="98"/>
      <c r="EJ492" s="99"/>
      <c r="EK492" s="98"/>
      <c r="EL492" s="99"/>
      <c r="EM492" s="99"/>
      <c r="EN492" s="98"/>
      <c r="EO492" s="99"/>
      <c r="EP492" s="193"/>
      <c r="EQ492" s="99"/>
      <c r="ER492" s="99"/>
      <c r="ES492" s="99"/>
      <c r="ET492" s="99"/>
      <c r="EU492" s="99"/>
      <c r="EV492" s="99"/>
      <c r="EW492" s="502"/>
      <c r="EX492" s="98"/>
      <c r="EY492" s="99"/>
      <c r="EZ492" s="99"/>
      <c r="FA492" s="98"/>
      <c r="FB492" s="99"/>
      <c r="FC492" s="99"/>
      <c r="FD492" s="99"/>
      <c r="FE492" s="98"/>
      <c r="FF492" s="99"/>
      <c r="FG492" s="98"/>
      <c r="FH492" s="99"/>
      <c r="FI492" s="99"/>
      <c r="FJ492" s="98"/>
      <c r="FK492" s="99"/>
      <c r="FL492" s="99"/>
      <c r="FM492" s="99"/>
      <c r="FN492" s="506"/>
      <c r="FO492" s="99"/>
      <c r="FP492" s="502"/>
      <c r="FQ492" s="99"/>
      <c r="FR492" s="98"/>
      <c r="FS492" s="99"/>
      <c r="FT492" s="98"/>
      <c r="FU492" s="99"/>
      <c r="FV492" s="99"/>
      <c r="FW492" s="99"/>
      <c r="FX492" s="99"/>
      <c r="FY492" s="99"/>
      <c r="FZ492" s="98"/>
      <c r="GA492" s="99"/>
      <c r="GB492" s="502"/>
      <c r="GC492" s="99"/>
      <c r="GD492" s="99"/>
      <c r="GE492" s="99"/>
      <c r="GF492" s="502"/>
      <c r="GG492" s="99"/>
      <c r="GH492" s="503"/>
      <c r="GI492" s="99"/>
      <c r="GJ492" s="502"/>
      <c r="GK492" s="99"/>
      <c r="GL492" s="99"/>
      <c r="GM492" s="502"/>
      <c r="GN492" s="99"/>
      <c r="GO492" s="99"/>
      <c r="GP492" s="99"/>
      <c r="GQ492" s="99"/>
      <c r="GR492" s="99"/>
      <c r="GS492" s="503"/>
      <c r="GT492" s="99"/>
      <c r="GU492" s="502"/>
      <c r="GV492" s="98"/>
      <c r="GW492" s="99"/>
      <c r="GX492" s="99"/>
      <c r="GY492" s="98"/>
      <c r="GZ492" s="99"/>
      <c r="HA492" s="99"/>
      <c r="HB492" s="99"/>
      <c r="HC492" s="99"/>
      <c r="HD492" s="99"/>
      <c r="HE492" s="99"/>
      <c r="HF492" s="99"/>
      <c r="HG492" s="99"/>
      <c r="HH492" s="502"/>
      <c r="HI492" s="99"/>
      <c r="HJ492" s="99"/>
      <c r="HK492" s="99"/>
      <c r="HL492" s="99"/>
      <c r="HM492" s="99"/>
      <c r="HN492" s="99"/>
      <c r="HO492" s="502"/>
      <c r="HP492" s="98"/>
      <c r="HQ492" s="99"/>
      <c r="HR492" s="99"/>
      <c r="HS492" s="99"/>
      <c r="HT492" s="98"/>
      <c r="HU492" s="99"/>
      <c r="HV492" s="99"/>
      <c r="HW492" s="99"/>
      <c r="HX492" s="99"/>
      <c r="HY492" s="98"/>
      <c r="HZ492" s="99"/>
      <c r="IA492" s="503"/>
      <c r="IB492" s="502"/>
      <c r="IC492" s="99"/>
      <c r="ID492" s="99"/>
      <c r="IE492" s="99"/>
      <c r="IF492" s="99"/>
      <c r="IG492" s="99"/>
      <c r="IH492" s="99"/>
      <c r="II492" s="99"/>
      <c r="IJ492" s="99"/>
      <c r="IK492" s="503"/>
      <c r="IL492" s="502"/>
      <c r="IM492" s="99"/>
      <c r="IN492" s="99"/>
      <c r="IO492" s="99"/>
      <c r="IP492" s="99"/>
      <c r="IQ492" s="99"/>
      <c r="IR492" s="99"/>
      <c r="IS492" s="503"/>
      <c r="IT492" s="99"/>
      <c r="IU492" s="99"/>
      <c r="IV492" s="502"/>
      <c r="IW492" s="99"/>
      <c r="IX492" s="99"/>
      <c r="IY492" s="98"/>
      <c r="IZ492" s="99"/>
      <c r="JA492" s="99"/>
      <c r="JB492" s="98"/>
      <c r="JC492" s="99"/>
      <c r="JD492" s="99"/>
      <c r="JE492" s="99"/>
      <c r="JF492" s="98"/>
      <c r="JG492" s="99"/>
      <c r="JH492" s="502"/>
      <c r="JI492" s="99"/>
      <c r="JJ492" s="99"/>
      <c r="JK492" s="99"/>
      <c r="JL492" s="99"/>
      <c r="JM492" s="502"/>
      <c r="JN492" s="99"/>
      <c r="JO492" s="507"/>
      <c r="JP492" s="503"/>
      <c r="JQ492" s="502"/>
    </row>
    <row r="493" spans="23:277" ht="16" hidden="1">
      <c r="W493" s="503"/>
      <c r="X493" s="502"/>
      <c r="Y493" s="99"/>
      <c r="Z493" s="502"/>
      <c r="AA493" s="99"/>
      <c r="AB493" s="502"/>
      <c r="AC493" s="99"/>
      <c r="AD493" s="504"/>
      <c r="AE493" s="99"/>
      <c r="AF493" s="99"/>
      <c r="AG493" s="99"/>
      <c r="AH493" s="99"/>
      <c r="AI493" s="505"/>
      <c r="AJ493" s="99"/>
      <c r="AK493" s="98"/>
      <c r="AL493" s="99"/>
      <c r="AM493" s="645"/>
      <c r="AN493" s="99"/>
      <c r="AO493" s="99"/>
      <c r="AP493" s="99"/>
      <c r="AQ493" s="99"/>
      <c r="AR493" s="99"/>
      <c r="AS493" s="99"/>
      <c r="AT493" s="99"/>
      <c r="AU493" s="99"/>
      <c r="AV493" s="99"/>
      <c r="AW493" s="99"/>
      <c r="AX493" s="99"/>
      <c r="AY493" s="98"/>
      <c r="AZ493" s="99"/>
      <c r="BA493" s="98"/>
      <c r="BB493" s="99"/>
      <c r="BC493" s="502"/>
      <c r="BD493" s="99"/>
      <c r="BE493" s="99"/>
      <c r="BF493" s="502"/>
      <c r="BG493" s="99"/>
      <c r="BH493" s="99"/>
      <c r="BI493" s="99"/>
      <c r="BJ493" s="99"/>
      <c r="BK493" s="634"/>
      <c r="BL493" s="99"/>
      <c r="BM493" s="99"/>
      <c r="BN493" s="502"/>
      <c r="BO493" s="99"/>
      <c r="BP493" s="99"/>
      <c r="BQ493" s="99"/>
      <c r="BR493" s="502"/>
      <c r="BS493" s="99"/>
      <c r="BT493" s="99"/>
      <c r="BU493" s="502"/>
      <c r="BV493" s="99"/>
      <c r="BW493" s="502"/>
      <c r="BX493" s="99"/>
      <c r="BY493" s="99"/>
      <c r="BZ493" s="502"/>
      <c r="CA493" s="99"/>
      <c r="CB493" s="99"/>
      <c r="CC493" s="99"/>
      <c r="CD493" s="99"/>
      <c r="CE493" s="503"/>
      <c r="CF493" s="99"/>
      <c r="CG493" s="502"/>
      <c r="CH493" s="99"/>
      <c r="CI493" s="98"/>
      <c r="CJ493" s="99"/>
      <c r="CK493" s="99"/>
      <c r="CL493" s="98"/>
      <c r="CM493" s="99"/>
      <c r="CN493" s="99"/>
      <c r="CO493" s="99"/>
      <c r="CP493" s="98"/>
      <c r="CQ493" s="99"/>
      <c r="CR493" s="99"/>
      <c r="CS493" s="99"/>
      <c r="CT493" s="99"/>
      <c r="CU493" s="99"/>
      <c r="CV493" s="99"/>
      <c r="CW493" s="99"/>
      <c r="CX493" s="98"/>
      <c r="CY493" s="99"/>
      <c r="CZ493" s="99"/>
      <c r="DA493" s="99"/>
      <c r="DB493" s="99"/>
      <c r="DC493" s="502"/>
      <c r="DD493" s="99"/>
      <c r="DE493" s="99"/>
      <c r="DF493" s="99"/>
      <c r="DG493" s="99"/>
      <c r="DH493" s="99"/>
      <c r="DI493" s="99"/>
      <c r="DJ493" s="99"/>
      <c r="DK493" s="99"/>
      <c r="DL493" s="99"/>
      <c r="DM493" s="99"/>
      <c r="DN493" s="99"/>
      <c r="DO493" s="502"/>
      <c r="DP493" s="99"/>
      <c r="DQ493" s="99"/>
      <c r="DR493" s="99"/>
      <c r="DS493" s="502"/>
      <c r="DT493" s="99"/>
      <c r="DU493" s="99"/>
      <c r="DV493" s="99"/>
      <c r="DW493" s="99"/>
      <c r="DX493" s="99"/>
      <c r="DY493" s="99"/>
      <c r="DZ493" s="99"/>
      <c r="EA493" s="506"/>
      <c r="EB493" s="99"/>
      <c r="EC493" s="502"/>
      <c r="ED493" s="98"/>
      <c r="EE493" s="99"/>
      <c r="EF493" s="99"/>
      <c r="EG493" s="99"/>
      <c r="EH493" s="99"/>
      <c r="EI493" s="98"/>
      <c r="EJ493" s="99"/>
      <c r="EK493" s="98"/>
      <c r="EL493" s="99"/>
      <c r="EM493" s="99"/>
      <c r="EN493" s="98"/>
      <c r="EO493" s="99"/>
      <c r="EP493" s="193"/>
      <c r="EQ493" s="99"/>
      <c r="ER493" s="99"/>
      <c r="ES493" s="99"/>
      <c r="ET493" s="99"/>
      <c r="EU493" s="99"/>
      <c r="EV493" s="99"/>
      <c r="EW493" s="502"/>
      <c r="EX493" s="98"/>
      <c r="EY493" s="99"/>
      <c r="EZ493" s="99"/>
      <c r="FA493" s="98"/>
      <c r="FB493" s="99"/>
      <c r="FC493" s="99"/>
      <c r="FD493" s="99"/>
      <c r="FE493" s="98"/>
      <c r="FF493" s="99"/>
      <c r="FG493" s="98"/>
      <c r="FH493" s="99"/>
      <c r="FI493" s="99"/>
      <c r="FJ493" s="98"/>
      <c r="FK493" s="99"/>
      <c r="FL493" s="99"/>
      <c r="FM493" s="99"/>
      <c r="FN493" s="506"/>
      <c r="FO493" s="99"/>
      <c r="FP493" s="502"/>
      <c r="FQ493" s="99"/>
      <c r="FR493" s="98"/>
      <c r="FS493" s="99"/>
      <c r="FT493" s="98"/>
      <c r="FU493" s="99"/>
      <c r="FV493" s="99"/>
      <c r="FW493" s="99"/>
      <c r="FX493" s="99"/>
      <c r="FY493" s="99"/>
      <c r="FZ493" s="98"/>
      <c r="GA493" s="99"/>
      <c r="GB493" s="502"/>
      <c r="GC493" s="99"/>
      <c r="GD493" s="99"/>
      <c r="GE493" s="99"/>
      <c r="GF493" s="502"/>
      <c r="GG493" s="99"/>
      <c r="GH493" s="503"/>
      <c r="GI493" s="99"/>
      <c r="GJ493" s="502"/>
      <c r="GK493" s="99"/>
      <c r="GL493" s="99"/>
      <c r="GM493" s="502"/>
      <c r="GN493" s="99"/>
      <c r="GO493" s="99"/>
      <c r="GP493" s="99"/>
      <c r="GQ493" s="99"/>
      <c r="GR493" s="99"/>
      <c r="GS493" s="503"/>
      <c r="GT493" s="99"/>
      <c r="GU493" s="502"/>
      <c r="GV493" s="98"/>
      <c r="GW493" s="99"/>
      <c r="GX493" s="99"/>
      <c r="GY493" s="98"/>
      <c r="GZ493" s="99"/>
      <c r="HA493" s="99"/>
      <c r="HB493" s="99"/>
      <c r="HC493" s="99"/>
      <c r="HD493" s="99"/>
      <c r="HE493" s="99"/>
      <c r="HF493" s="99"/>
      <c r="HG493" s="99"/>
      <c r="HH493" s="502"/>
      <c r="HI493" s="99"/>
      <c r="HJ493" s="99"/>
      <c r="HK493" s="99"/>
      <c r="HL493" s="99"/>
      <c r="HM493" s="99"/>
      <c r="HN493" s="99"/>
      <c r="HO493" s="502"/>
      <c r="HP493" s="98"/>
      <c r="HQ493" s="99"/>
      <c r="HR493" s="99"/>
      <c r="HS493" s="99"/>
      <c r="HT493" s="98"/>
      <c r="HU493" s="99"/>
      <c r="HV493" s="99"/>
      <c r="HW493" s="99"/>
      <c r="HX493" s="99"/>
      <c r="HY493" s="98"/>
      <c r="HZ493" s="99"/>
      <c r="IA493" s="503"/>
      <c r="IB493" s="502"/>
      <c r="IC493" s="99"/>
      <c r="ID493" s="99"/>
      <c r="IE493" s="99"/>
      <c r="IF493" s="99"/>
      <c r="IG493" s="99"/>
      <c r="IH493" s="99"/>
      <c r="II493" s="99"/>
      <c r="IJ493" s="99"/>
      <c r="IK493" s="503"/>
      <c r="IL493" s="502"/>
      <c r="IM493" s="99"/>
      <c r="IN493" s="99"/>
      <c r="IO493" s="99"/>
      <c r="IP493" s="99"/>
      <c r="IQ493" s="99"/>
      <c r="IR493" s="99"/>
      <c r="IS493" s="503"/>
      <c r="IT493" s="99"/>
      <c r="IU493" s="99"/>
      <c r="IV493" s="502"/>
      <c r="IW493" s="99"/>
      <c r="IX493" s="99"/>
      <c r="IY493" s="98"/>
      <c r="IZ493" s="99"/>
      <c r="JA493" s="99"/>
      <c r="JB493" s="98"/>
      <c r="JC493" s="99"/>
      <c r="JD493" s="99"/>
      <c r="JE493" s="99"/>
      <c r="JF493" s="98"/>
      <c r="JG493" s="99"/>
      <c r="JH493" s="502"/>
      <c r="JI493" s="99"/>
      <c r="JJ493" s="99"/>
      <c r="JK493" s="99"/>
      <c r="JL493" s="99"/>
      <c r="JM493" s="502"/>
      <c r="JN493" s="99"/>
      <c r="JO493" s="507"/>
      <c r="JP493" s="503"/>
      <c r="JQ493" s="502"/>
    </row>
    <row r="494" spans="23:277" ht="16" hidden="1">
      <c r="W494" s="503"/>
      <c r="X494" s="502"/>
      <c r="Y494" s="99"/>
      <c r="Z494" s="502"/>
      <c r="AA494" s="99"/>
      <c r="AB494" s="502"/>
      <c r="AC494" s="99"/>
      <c r="AD494" s="504"/>
      <c r="AE494" s="99"/>
      <c r="AF494" s="99"/>
      <c r="AG494" s="99"/>
      <c r="AH494" s="99"/>
      <c r="AI494" s="505"/>
      <c r="AJ494" s="99"/>
      <c r="AK494" s="98"/>
      <c r="AL494" s="99"/>
      <c r="AM494" s="645"/>
      <c r="AN494" s="99"/>
      <c r="AO494" s="99"/>
      <c r="AP494" s="99"/>
      <c r="AQ494" s="99"/>
      <c r="AR494" s="99"/>
      <c r="AS494" s="99"/>
      <c r="AT494" s="99"/>
      <c r="AU494" s="99"/>
      <c r="AV494" s="99"/>
      <c r="AW494" s="99"/>
      <c r="AX494" s="99"/>
      <c r="AY494" s="98"/>
      <c r="AZ494" s="99"/>
      <c r="BA494" s="98"/>
      <c r="BB494" s="99"/>
      <c r="BC494" s="502"/>
      <c r="BD494" s="99"/>
      <c r="BE494" s="99"/>
      <c r="BF494" s="502"/>
      <c r="BG494" s="99"/>
      <c r="BH494" s="99"/>
      <c r="BI494" s="99"/>
      <c r="BJ494" s="99"/>
      <c r="BK494" s="634"/>
      <c r="BL494" s="99"/>
      <c r="BM494" s="99"/>
      <c r="BN494" s="502"/>
      <c r="BO494" s="99"/>
      <c r="BP494" s="99"/>
      <c r="BQ494" s="99"/>
      <c r="BR494" s="502"/>
      <c r="BS494" s="99"/>
      <c r="BT494" s="99"/>
      <c r="BU494" s="502"/>
      <c r="BV494" s="99"/>
      <c r="BW494" s="502"/>
      <c r="BX494" s="99"/>
      <c r="BY494" s="99"/>
      <c r="BZ494" s="502"/>
      <c r="CA494" s="99"/>
      <c r="CB494" s="99"/>
      <c r="CC494" s="99"/>
      <c r="CD494" s="99"/>
      <c r="CE494" s="503"/>
      <c r="CF494" s="99"/>
      <c r="CG494" s="502"/>
      <c r="CH494" s="99"/>
      <c r="CI494" s="98"/>
      <c r="CJ494" s="99"/>
      <c r="CK494" s="99"/>
      <c r="CL494" s="98"/>
      <c r="CM494" s="99"/>
      <c r="CN494" s="99"/>
      <c r="CO494" s="99"/>
      <c r="CP494" s="98"/>
      <c r="CQ494" s="99"/>
      <c r="CR494" s="99"/>
      <c r="CS494" s="99"/>
      <c r="CT494" s="99"/>
      <c r="CU494" s="99"/>
      <c r="CV494" s="99"/>
      <c r="CW494" s="99"/>
      <c r="CX494" s="98"/>
      <c r="CY494" s="99"/>
      <c r="CZ494" s="99"/>
      <c r="DA494" s="99"/>
      <c r="DB494" s="99"/>
      <c r="DC494" s="502"/>
      <c r="DD494" s="99"/>
      <c r="DE494" s="99"/>
      <c r="DF494" s="99"/>
      <c r="DG494" s="99"/>
      <c r="DH494" s="99"/>
      <c r="DI494" s="99"/>
      <c r="DJ494" s="99"/>
      <c r="DK494" s="99"/>
      <c r="DL494" s="99"/>
      <c r="DM494" s="99"/>
      <c r="DN494" s="99"/>
      <c r="DO494" s="502"/>
      <c r="DP494" s="99"/>
      <c r="DQ494" s="99"/>
      <c r="DR494" s="99"/>
      <c r="DS494" s="502"/>
      <c r="DT494" s="99"/>
      <c r="DU494" s="99"/>
      <c r="DV494" s="99"/>
      <c r="DW494" s="99"/>
      <c r="DX494" s="99"/>
      <c r="DY494" s="99"/>
      <c r="DZ494" s="99"/>
      <c r="EA494" s="506"/>
      <c r="EB494" s="99"/>
      <c r="EC494" s="502"/>
      <c r="ED494" s="98"/>
      <c r="EE494" s="99"/>
      <c r="EF494" s="99"/>
      <c r="EG494" s="99"/>
      <c r="EH494" s="99"/>
      <c r="EI494" s="98"/>
      <c r="EJ494" s="99"/>
      <c r="EK494" s="98"/>
      <c r="EL494" s="99"/>
      <c r="EM494" s="99"/>
      <c r="EN494" s="98"/>
      <c r="EO494" s="99"/>
      <c r="EP494" s="193"/>
      <c r="EQ494" s="99"/>
      <c r="ER494" s="99"/>
      <c r="ES494" s="99"/>
      <c r="ET494" s="99"/>
      <c r="EU494" s="99"/>
      <c r="EV494" s="99"/>
      <c r="EW494" s="502"/>
      <c r="EX494" s="98"/>
      <c r="EY494" s="99"/>
      <c r="EZ494" s="99"/>
      <c r="FA494" s="98"/>
      <c r="FB494" s="99"/>
      <c r="FC494" s="99"/>
      <c r="FD494" s="99"/>
      <c r="FE494" s="98"/>
      <c r="FF494" s="99"/>
      <c r="FG494" s="98"/>
      <c r="FH494" s="99"/>
      <c r="FI494" s="99"/>
      <c r="FJ494" s="98"/>
      <c r="FK494" s="99"/>
      <c r="FL494" s="99"/>
      <c r="FM494" s="99"/>
      <c r="FN494" s="506"/>
      <c r="FO494" s="99"/>
      <c r="FP494" s="502"/>
      <c r="FQ494" s="99"/>
      <c r="FR494" s="98"/>
      <c r="FS494" s="99"/>
      <c r="FT494" s="98"/>
      <c r="FU494" s="99"/>
      <c r="FV494" s="99"/>
      <c r="FW494" s="99"/>
      <c r="FX494" s="99"/>
      <c r="FY494" s="99"/>
      <c r="FZ494" s="98"/>
      <c r="GA494" s="99"/>
      <c r="GB494" s="502"/>
      <c r="GC494" s="99"/>
      <c r="GD494" s="99"/>
      <c r="GE494" s="99"/>
      <c r="GF494" s="502"/>
      <c r="GG494" s="99"/>
      <c r="GH494" s="503"/>
      <c r="GI494" s="99"/>
      <c r="GJ494" s="502"/>
      <c r="GK494" s="99"/>
      <c r="GL494" s="99"/>
      <c r="GM494" s="502"/>
      <c r="GN494" s="99"/>
      <c r="GO494" s="99"/>
      <c r="GP494" s="99"/>
      <c r="GQ494" s="99"/>
      <c r="GR494" s="99"/>
      <c r="GS494" s="503"/>
      <c r="GT494" s="99"/>
      <c r="GU494" s="502"/>
      <c r="GV494" s="98"/>
      <c r="GW494" s="99"/>
      <c r="GX494" s="99"/>
      <c r="GY494" s="98"/>
      <c r="GZ494" s="99"/>
      <c r="HA494" s="99"/>
      <c r="HB494" s="99"/>
      <c r="HC494" s="99"/>
      <c r="HD494" s="99"/>
      <c r="HE494" s="99"/>
      <c r="HF494" s="99"/>
      <c r="HG494" s="99"/>
      <c r="HH494" s="502"/>
      <c r="HI494" s="99"/>
      <c r="HJ494" s="99"/>
      <c r="HK494" s="99"/>
      <c r="HL494" s="99"/>
      <c r="HM494" s="99"/>
      <c r="HN494" s="99"/>
      <c r="HO494" s="502"/>
      <c r="HP494" s="98"/>
      <c r="HQ494" s="99"/>
      <c r="HR494" s="99"/>
      <c r="HS494" s="99"/>
      <c r="HT494" s="98"/>
      <c r="HU494" s="99"/>
      <c r="HV494" s="99"/>
      <c r="HW494" s="99"/>
      <c r="HX494" s="99"/>
      <c r="HY494" s="98"/>
      <c r="HZ494" s="99"/>
      <c r="IA494" s="503"/>
      <c r="IB494" s="502"/>
      <c r="IC494" s="99"/>
      <c r="ID494" s="99"/>
      <c r="IE494" s="99"/>
      <c r="IF494" s="99"/>
      <c r="IG494" s="99"/>
      <c r="IH494" s="99"/>
      <c r="II494" s="99"/>
      <c r="IJ494" s="99"/>
      <c r="IK494" s="503"/>
      <c r="IL494" s="502"/>
      <c r="IM494" s="99"/>
      <c r="IN494" s="99"/>
      <c r="IO494" s="99"/>
      <c r="IP494" s="99"/>
      <c r="IQ494" s="99"/>
      <c r="IR494" s="99"/>
      <c r="IS494" s="503"/>
      <c r="IT494" s="99"/>
      <c r="IU494" s="99"/>
      <c r="IV494" s="502"/>
      <c r="IW494" s="99"/>
      <c r="IX494" s="99"/>
      <c r="IY494" s="98"/>
      <c r="IZ494" s="99"/>
      <c r="JA494" s="99"/>
      <c r="JB494" s="98"/>
      <c r="JC494" s="99"/>
      <c r="JD494" s="99"/>
      <c r="JE494" s="99"/>
      <c r="JF494" s="98"/>
      <c r="JG494" s="99"/>
      <c r="JH494" s="502"/>
      <c r="JI494" s="99"/>
      <c r="JJ494" s="99"/>
      <c r="JK494" s="99"/>
      <c r="JL494" s="99"/>
      <c r="JM494" s="502"/>
      <c r="JN494" s="99"/>
      <c r="JO494" s="507"/>
      <c r="JP494" s="503"/>
      <c r="JQ494" s="502"/>
    </row>
    <row r="495" spans="23:277" ht="16" hidden="1">
      <c r="W495" s="503"/>
      <c r="X495" s="502"/>
      <c r="Y495" s="99"/>
      <c r="Z495" s="502"/>
      <c r="AA495" s="99"/>
      <c r="AB495" s="502"/>
      <c r="AC495" s="99"/>
      <c r="AD495" s="504"/>
      <c r="AE495" s="99"/>
      <c r="AF495" s="99"/>
      <c r="AG495" s="99"/>
      <c r="AH495" s="99"/>
      <c r="AI495" s="505"/>
      <c r="AJ495" s="99"/>
      <c r="AK495" s="98"/>
      <c r="AL495" s="99"/>
      <c r="AM495" s="645"/>
      <c r="AN495" s="99"/>
      <c r="AO495" s="99"/>
      <c r="AP495" s="99"/>
      <c r="AQ495" s="99"/>
      <c r="AR495" s="99"/>
      <c r="AS495" s="99"/>
      <c r="AT495" s="99"/>
      <c r="AU495" s="99"/>
      <c r="AV495" s="99"/>
      <c r="AW495" s="99"/>
      <c r="AX495" s="99"/>
      <c r="AY495" s="98"/>
      <c r="AZ495" s="99"/>
      <c r="BA495" s="98"/>
      <c r="BB495" s="99"/>
      <c r="BC495" s="502"/>
      <c r="BD495" s="99"/>
      <c r="BE495" s="99"/>
      <c r="BF495" s="502"/>
      <c r="BG495" s="99"/>
      <c r="BH495" s="99"/>
      <c r="BI495" s="99"/>
      <c r="BJ495" s="99"/>
      <c r="BK495" s="634"/>
      <c r="BL495" s="99"/>
      <c r="BM495" s="99"/>
      <c r="BN495" s="502"/>
      <c r="BO495" s="99"/>
      <c r="BP495" s="99"/>
      <c r="BQ495" s="99"/>
      <c r="BR495" s="502"/>
      <c r="BS495" s="99"/>
      <c r="BT495" s="99"/>
      <c r="BU495" s="502"/>
      <c r="BV495" s="99"/>
      <c r="BW495" s="502"/>
      <c r="BX495" s="99"/>
      <c r="BY495" s="99"/>
      <c r="BZ495" s="502"/>
      <c r="CA495" s="99"/>
      <c r="CB495" s="99"/>
      <c r="CC495" s="99"/>
      <c r="CD495" s="99"/>
      <c r="CE495" s="503"/>
      <c r="CF495" s="99"/>
      <c r="CG495" s="502"/>
      <c r="CH495" s="99"/>
      <c r="CI495" s="98"/>
      <c r="CJ495" s="99"/>
      <c r="CK495" s="99"/>
      <c r="CL495" s="98"/>
      <c r="CM495" s="99"/>
      <c r="CN495" s="99"/>
      <c r="CO495" s="99"/>
      <c r="CP495" s="98"/>
      <c r="CQ495" s="99"/>
      <c r="CR495" s="99"/>
      <c r="CS495" s="99"/>
      <c r="CT495" s="99"/>
      <c r="CU495" s="99"/>
      <c r="CV495" s="99"/>
      <c r="CW495" s="99"/>
      <c r="CX495" s="98"/>
      <c r="CY495" s="99"/>
      <c r="CZ495" s="99"/>
      <c r="DA495" s="99"/>
      <c r="DB495" s="99"/>
      <c r="DC495" s="502"/>
      <c r="DD495" s="99"/>
      <c r="DE495" s="99"/>
      <c r="DF495" s="99"/>
      <c r="DG495" s="99"/>
      <c r="DH495" s="99"/>
      <c r="DI495" s="99"/>
      <c r="DJ495" s="99"/>
      <c r="DK495" s="99"/>
      <c r="DL495" s="99"/>
      <c r="DM495" s="99"/>
      <c r="DN495" s="99"/>
      <c r="DO495" s="502"/>
      <c r="DP495" s="99"/>
      <c r="DQ495" s="99"/>
      <c r="DR495" s="99"/>
      <c r="DS495" s="502"/>
      <c r="DT495" s="99"/>
      <c r="DU495" s="99"/>
      <c r="DV495" s="99"/>
      <c r="DW495" s="99"/>
      <c r="DX495" s="99"/>
      <c r="DY495" s="99"/>
      <c r="DZ495" s="99"/>
      <c r="EA495" s="506"/>
      <c r="EB495" s="99"/>
      <c r="EC495" s="502"/>
      <c r="ED495" s="98"/>
      <c r="EE495" s="99"/>
      <c r="EF495" s="99"/>
      <c r="EG495" s="99"/>
      <c r="EH495" s="99"/>
      <c r="EI495" s="98"/>
      <c r="EJ495" s="99"/>
      <c r="EK495" s="98"/>
      <c r="EL495" s="99"/>
      <c r="EM495" s="99"/>
      <c r="EN495" s="98"/>
      <c r="EO495" s="99"/>
      <c r="EP495" s="193"/>
      <c r="EQ495" s="99"/>
      <c r="ER495" s="99"/>
      <c r="ES495" s="99"/>
      <c r="ET495" s="99"/>
      <c r="EU495" s="99"/>
      <c r="EV495" s="99"/>
      <c r="EW495" s="502"/>
      <c r="EX495" s="98"/>
      <c r="EY495" s="99"/>
      <c r="EZ495" s="99"/>
      <c r="FA495" s="98"/>
      <c r="FB495" s="99"/>
      <c r="FC495" s="99"/>
      <c r="FD495" s="99"/>
      <c r="FE495" s="98"/>
      <c r="FF495" s="99"/>
      <c r="FG495" s="98"/>
      <c r="FH495" s="99"/>
      <c r="FI495" s="99"/>
      <c r="FJ495" s="98"/>
      <c r="FK495" s="99"/>
      <c r="FL495" s="99"/>
      <c r="FM495" s="99"/>
      <c r="FN495" s="506"/>
      <c r="FO495" s="99"/>
      <c r="FP495" s="502"/>
      <c r="FQ495" s="99"/>
      <c r="FR495" s="98"/>
      <c r="FS495" s="99"/>
      <c r="FT495" s="98"/>
      <c r="FU495" s="99"/>
      <c r="FV495" s="99"/>
      <c r="FW495" s="99"/>
      <c r="FX495" s="99"/>
      <c r="FY495" s="99"/>
      <c r="FZ495" s="98"/>
      <c r="GA495" s="99"/>
      <c r="GB495" s="502"/>
      <c r="GC495" s="99"/>
      <c r="GD495" s="99"/>
      <c r="GE495" s="99"/>
      <c r="GF495" s="502"/>
      <c r="GG495" s="99"/>
      <c r="GH495" s="503"/>
      <c r="GI495" s="99"/>
      <c r="GJ495" s="502"/>
      <c r="GK495" s="99"/>
      <c r="GL495" s="99"/>
      <c r="GM495" s="502"/>
      <c r="GN495" s="99"/>
      <c r="GO495" s="99"/>
      <c r="GP495" s="99"/>
      <c r="GQ495" s="99"/>
      <c r="GR495" s="99"/>
      <c r="GS495" s="503"/>
      <c r="GT495" s="99"/>
      <c r="GU495" s="502"/>
      <c r="GV495" s="98"/>
      <c r="GW495" s="99"/>
      <c r="GX495" s="99"/>
      <c r="GY495" s="98"/>
      <c r="GZ495" s="99"/>
      <c r="HA495" s="99"/>
      <c r="HB495" s="99"/>
      <c r="HC495" s="99"/>
      <c r="HD495" s="99"/>
      <c r="HE495" s="99"/>
      <c r="HF495" s="99"/>
      <c r="HG495" s="99"/>
      <c r="HH495" s="502"/>
      <c r="HI495" s="99"/>
      <c r="HJ495" s="99"/>
      <c r="HK495" s="99"/>
      <c r="HL495" s="99"/>
      <c r="HM495" s="99"/>
      <c r="HN495" s="99"/>
      <c r="HO495" s="502"/>
      <c r="HP495" s="98"/>
      <c r="HQ495" s="99"/>
      <c r="HR495" s="99"/>
      <c r="HS495" s="99"/>
      <c r="HT495" s="98"/>
      <c r="HU495" s="99"/>
      <c r="HV495" s="99"/>
      <c r="HW495" s="99"/>
      <c r="HX495" s="99"/>
      <c r="HY495" s="98"/>
      <c r="HZ495" s="99"/>
      <c r="IA495" s="503"/>
      <c r="IB495" s="502"/>
      <c r="IC495" s="99"/>
      <c r="ID495" s="99"/>
      <c r="IE495" s="99"/>
      <c r="IF495" s="99"/>
      <c r="IG495" s="99"/>
      <c r="IH495" s="99"/>
      <c r="II495" s="99"/>
      <c r="IJ495" s="99"/>
      <c r="IK495" s="503"/>
      <c r="IL495" s="502"/>
      <c r="IM495" s="99"/>
      <c r="IN495" s="99"/>
      <c r="IO495" s="99"/>
      <c r="IP495" s="99"/>
      <c r="IQ495" s="99"/>
      <c r="IR495" s="99"/>
      <c r="IS495" s="503"/>
      <c r="IT495" s="99"/>
      <c r="IU495" s="99"/>
      <c r="IV495" s="502"/>
      <c r="IW495" s="99"/>
      <c r="IX495" s="99"/>
      <c r="IY495" s="98"/>
      <c r="IZ495" s="99"/>
      <c r="JA495" s="99"/>
      <c r="JB495" s="98"/>
      <c r="JC495" s="99"/>
      <c r="JD495" s="99"/>
      <c r="JE495" s="99"/>
      <c r="JF495" s="98"/>
      <c r="JG495" s="99"/>
      <c r="JH495" s="502"/>
      <c r="JI495" s="99"/>
      <c r="JJ495" s="99"/>
      <c r="JK495" s="99"/>
      <c r="JL495" s="99"/>
      <c r="JM495" s="502"/>
      <c r="JN495" s="99"/>
      <c r="JO495" s="507"/>
      <c r="JP495" s="503"/>
      <c r="JQ495" s="502"/>
    </row>
    <row r="496" spans="23:277" ht="16" hidden="1">
      <c r="W496" s="503"/>
      <c r="X496" s="502"/>
      <c r="Y496" s="99"/>
      <c r="Z496" s="502"/>
      <c r="AA496" s="99"/>
      <c r="AB496" s="502"/>
      <c r="AC496" s="99"/>
      <c r="AD496" s="504"/>
      <c r="AE496" s="99"/>
      <c r="AF496" s="99"/>
      <c r="AG496" s="99"/>
      <c r="AH496" s="99"/>
      <c r="AI496" s="505"/>
      <c r="AJ496" s="99"/>
      <c r="AK496" s="98"/>
      <c r="AL496" s="99"/>
      <c r="AM496" s="645"/>
      <c r="AN496" s="99"/>
      <c r="AO496" s="99"/>
      <c r="AP496" s="99"/>
      <c r="AQ496" s="99"/>
      <c r="AR496" s="99"/>
      <c r="AS496" s="99"/>
      <c r="AT496" s="99"/>
      <c r="AU496" s="99"/>
      <c r="AV496" s="99"/>
      <c r="AW496" s="99"/>
      <c r="AX496" s="99"/>
      <c r="AY496" s="98"/>
      <c r="AZ496" s="99"/>
      <c r="BA496" s="98"/>
      <c r="BB496" s="99"/>
      <c r="BC496" s="502"/>
      <c r="BD496" s="99"/>
      <c r="BE496" s="99"/>
      <c r="BF496" s="502"/>
      <c r="BG496" s="99"/>
      <c r="BH496" s="99"/>
      <c r="BI496" s="99"/>
      <c r="BJ496" s="99"/>
      <c r="BK496" s="634"/>
      <c r="BL496" s="99"/>
      <c r="BM496" s="99"/>
      <c r="BN496" s="502"/>
      <c r="BO496" s="99"/>
      <c r="BP496" s="99"/>
      <c r="BQ496" s="99"/>
      <c r="BR496" s="502"/>
      <c r="BS496" s="99"/>
      <c r="BT496" s="99"/>
      <c r="BU496" s="502"/>
      <c r="BV496" s="99"/>
      <c r="BW496" s="502"/>
      <c r="BX496" s="99"/>
      <c r="BY496" s="99"/>
      <c r="BZ496" s="502"/>
      <c r="CA496" s="99"/>
      <c r="CB496" s="99"/>
      <c r="CC496" s="99"/>
      <c r="CD496" s="99"/>
      <c r="CE496" s="503"/>
      <c r="CF496" s="99"/>
      <c r="CG496" s="502"/>
      <c r="CH496" s="99"/>
      <c r="CI496" s="98"/>
      <c r="CJ496" s="99"/>
      <c r="CK496" s="99"/>
      <c r="CL496" s="98"/>
      <c r="CM496" s="99"/>
      <c r="CN496" s="99"/>
      <c r="CO496" s="99"/>
      <c r="CP496" s="98"/>
      <c r="CQ496" s="99"/>
      <c r="CR496" s="99"/>
      <c r="CS496" s="99"/>
      <c r="CT496" s="99"/>
      <c r="CU496" s="99"/>
      <c r="CV496" s="99"/>
      <c r="CW496" s="99"/>
      <c r="CX496" s="98"/>
      <c r="CY496" s="99"/>
      <c r="CZ496" s="99"/>
      <c r="DA496" s="99"/>
      <c r="DB496" s="99"/>
      <c r="DC496" s="502"/>
      <c r="DD496" s="99"/>
      <c r="DE496" s="99"/>
      <c r="DF496" s="99"/>
      <c r="DG496" s="99"/>
      <c r="DH496" s="99"/>
      <c r="DI496" s="99"/>
      <c r="DJ496" s="99"/>
      <c r="DK496" s="99"/>
      <c r="DL496" s="99"/>
      <c r="DM496" s="99"/>
      <c r="DN496" s="99"/>
      <c r="DO496" s="502"/>
      <c r="DP496" s="99"/>
      <c r="DQ496" s="99"/>
      <c r="DR496" s="99"/>
      <c r="DS496" s="502"/>
      <c r="DT496" s="99"/>
      <c r="DU496" s="99"/>
      <c r="DV496" s="99"/>
      <c r="DW496" s="99"/>
      <c r="DX496" s="99"/>
      <c r="DY496" s="99"/>
      <c r="DZ496" s="99"/>
      <c r="EA496" s="506"/>
      <c r="EB496" s="99"/>
      <c r="EC496" s="502"/>
      <c r="ED496" s="98"/>
      <c r="EE496" s="99"/>
      <c r="EF496" s="99"/>
      <c r="EG496" s="99"/>
      <c r="EH496" s="99"/>
      <c r="EI496" s="98"/>
      <c r="EJ496" s="99"/>
      <c r="EK496" s="98"/>
      <c r="EL496" s="99"/>
      <c r="EM496" s="99"/>
      <c r="EN496" s="98"/>
      <c r="EO496" s="99"/>
      <c r="EP496" s="193"/>
      <c r="EQ496" s="99"/>
      <c r="ER496" s="99"/>
      <c r="ES496" s="99"/>
      <c r="ET496" s="99"/>
      <c r="EU496" s="99"/>
      <c r="EV496" s="99"/>
      <c r="EW496" s="502"/>
      <c r="EX496" s="98"/>
      <c r="EY496" s="99"/>
      <c r="EZ496" s="99"/>
      <c r="FA496" s="98"/>
      <c r="FB496" s="99"/>
      <c r="FC496" s="99"/>
      <c r="FD496" s="99"/>
      <c r="FE496" s="98"/>
      <c r="FF496" s="99"/>
      <c r="FG496" s="98"/>
      <c r="FH496" s="99"/>
      <c r="FI496" s="99"/>
      <c r="FJ496" s="98"/>
      <c r="FK496" s="99"/>
      <c r="FL496" s="99"/>
      <c r="FM496" s="99"/>
      <c r="FN496" s="506"/>
      <c r="FO496" s="99"/>
      <c r="FP496" s="502"/>
      <c r="FQ496" s="99"/>
      <c r="FR496" s="98"/>
      <c r="FS496" s="99"/>
      <c r="FT496" s="98"/>
      <c r="FU496" s="99"/>
      <c r="FV496" s="99"/>
      <c r="FW496" s="99"/>
      <c r="FX496" s="99"/>
      <c r="FY496" s="99"/>
      <c r="FZ496" s="98"/>
      <c r="GA496" s="99"/>
      <c r="GB496" s="502"/>
      <c r="GC496" s="99"/>
      <c r="GD496" s="99"/>
      <c r="GE496" s="99"/>
      <c r="GF496" s="502"/>
      <c r="GG496" s="99"/>
      <c r="GH496" s="503"/>
      <c r="GI496" s="99"/>
      <c r="GJ496" s="502"/>
      <c r="GK496" s="99"/>
      <c r="GL496" s="99"/>
      <c r="GM496" s="502"/>
      <c r="GN496" s="99"/>
      <c r="GO496" s="99"/>
      <c r="GP496" s="99"/>
      <c r="GQ496" s="99"/>
      <c r="GR496" s="99"/>
      <c r="GS496" s="503"/>
      <c r="GT496" s="99"/>
      <c r="GU496" s="502"/>
      <c r="GV496" s="98"/>
      <c r="GW496" s="99"/>
      <c r="GX496" s="99"/>
      <c r="GY496" s="98"/>
      <c r="GZ496" s="99"/>
      <c r="HA496" s="99"/>
      <c r="HB496" s="99"/>
      <c r="HC496" s="99"/>
      <c r="HD496" s="99"/>
      <c r="HE496" s="99"/>
      <c r="HF496" s="99"/>
      <c r="HG496" s="99"/>
      <c r="HH496" s="502"/>
      <c r="HI496" s="99"/>
      <c r="HJ496" s="99"/>
      <c r="HK496" s="99"/>
      <c r="HL496" s="99"/>
      <c r="HM496" s="99"/>
      <c r="HN496" s="99"/>
      <c r="HO496" s="502"/>
      <c r="HP496" s="98"/>
      <c r="HQ496" s="99"/>
      <c r="HR496" s="99"/>
      <c r="HS496" s="99"/>
      <c r="HT496" s="98"/>
      <c r="HU496" s="99"/>
      <c r="HV496" s="99"/>
      <c r="HW496" s="99"/>
      <c r="HX496" s="99"/>
      <c r="HY496" s="98"/>
      <c r="HZ496" s="99"/>
      <c r="IA496" s="503"/>
      <c r="IB496" s="502"/>
      <c r="IC496" s="99"/>
      <c r="ID496" s="99"/>
      <c r="IE496" s="99"/>
      <c r="IF496" s="99"/>
      <c r="IG496" s="99"/>
      <c r="IH496" s="99"/>
      <c r="II496" s="99"/>
      <c r="IJ496" s="99"/>
      <c r="IK496" s="503"/>
      <c r="IL496" s="502"/>
      <c r="IM496" s="99"/>
      <c r="IN496" s="99"/>
      <c r="IO496" s="99"/>
      <c r="IP496" s="99"/>
      <c r="IQ496" s="99"/>
      <c r="IR496" s="99"/>
      <c r="IS496" s="503"/>
      <c r="IT496" s="99"/>
      <c r="IU496" s="99"/>
      <c r="IV496" s="502"/>
      <c r="IW496" s="99"/>
      <c r="IX496" s="99"/>
      <c r="IY496" s="98"/>
      <c r="IZ496" s="99"/>
      <c r="JA496" s="99"/>
      <c r="JB496" s="98"/>
      <c r="JC496" s="99"/>
      <c r="JD496" s="99"/>
      <c r="JE496" s="99"/>
      <c r="JF496" s="98"/>
      <c r="JG496" s="99"/>
      <c r="JH496" s="502"/>
      <c r="JI496" s="99"/>
      <c r="JJ496" s="99"/>
      <c r="JK496" s="99"/>
      <c r="JL496" s="99"/>
      <c r="JM496" s="502"/>
      <c r="JN496" s="99"/>
      <c r="JO496" s="507"/>
      <c r="JP496" s="503"/>
      <c r="JQ496" s="502"/>
    </row>
    <row r="497" spans="23:277" ht="16" hidden="1">
      <c r="W497" s="503"/>
      <c r="X497" s="502"/>
      <c r="Y497" s="99"/>
      <c r="Z497" s="502"/>
      <c r="AA497" s="99"/>
      <c r="AB497" s="502"/>
      <c r="AC497" s="99"/>
      <c r="AD497" s="504"/>
      <c r="AE497" s="99"/>
      <c r="AF497" s="99"/>
      <c r="AG497" s="99"/>
      <c r="AH497" s="99"/>
      <c r="AI497" s="505"/>
      <c r="AJ497" s="99"/>
      <c r="AK497" s="98"/>
      <c r="AL497" s="99"/>
      <c r="AM497" s="645"/>
      <c r="AN497" s="99"/>
      <c r="AO497" s="99"/>
      <c r="AP497" s="99"/>
      <c r="AQ497" s="99"/>
      <c r="AR497" s="99"/>
      <c r="AS497" s="99"/>
      <c r="AT497" s="99"/>
      <c r="AU497" s="99"/>
      <c r="AV497" s="99"/>
      <c r="AW497" s="99"/>
      <c r="AX497" s="99"/>
      <c r="AY497" s="98"/>
      <c r="AZ497" s="99"/>
      <c r="BA497" s="98"/>
      <c r="BB497" s="99"/>
      <c r="BC497" s="502"/>
      <c r="BD497" s="99"/>
      <c r="BE497" s="99"/>
      <c r="BF497" s="502"/>
      <c r="BG497" s="99"/>
      <c r="BH497" s="99"/>
      <c r="BI497" s="99"/>
      <c r="BJ497" s="99"/>
      <c r="BK497" s="634"/>
      <c r="BL497" s="99"/>
      <c r="BM497" s="99"/>
      <c r="BN497" s="502"/>
      <c r="BO497" s="99"/>
      <c r="BP497" s="99"/>
      <c r="BQ497" s="99"/>
      <c r="BR497" s="502"/>
      <c r="BS497" s="99"/>
      <c r="BT497" s="99"/>
      <c r="BU497" s="502"/>
      <c r="BV497" s="99"/>
      <c r="BW497" s="502"/>
      <c r="BX497" s="99"/>
      <c r="BY497" s="99"/>
      <c r="BZ497" s="502"/>
      <c r="CA497" s="99"/>
      <c r="CB497" s="99"/>
      <c r="CC497" s="99"/>
      <c r="CD497" s="99"/>
      <c r="CE497" s="503"/>
      <c r="CF497" s="99"/>
      <c r="CG497" s="502"/>
      <c r="CH497" s="99"/>
      <c r="CI497" s="98"/>
      <c r="CJ497" s="99"/>
      <c r="CK497" s="99"/>
      <c r="CL497" s="98"/>
      <c r="CM497" s="99"/>
      <c r="CN497" s="99"/>
      <c r="CO497" s="99"/>
      <c r="CP497" s="98"/>
      <c r="CQ497" s="99"/>
      <c r="CR497" s="99"/>
      <c r="CS497" s="99"/>
      <c r="CT497" s="99"/>
      <c r="CU497" s="99"/>
      <c r="CV497" s="99"/>
      <c r="CW497" s="99"/>
      <c r="CX497" s="98"/>
      <c r="CY497" s="99"/>
      <c r="CZ497" s="99"/>
      <c r="DA497" s="99"/>
      <c r="DB497" s="99"/>
      <c r="DC497" s="502"/>
      <c r="DD497" s="99"/>
      <c r="DE497" s="99"/>
      <c r="DF497" s="99"/>
      <c r="DG497" s="99"/>
      <c r="DH497" s="99"/>
      <c r="DI497" s="99"/>
      <c r="DJ497" s="99"/>
      <c r="DK497" s="99"/>
      <c r="DL497" s="99"/>
      <c r="DM497" s="99"/>
      <c r="DN497" s="99"/>
      <c r="DO497" s="502"/>
      <c r="DP497" s="99"/>
      <c r="DQ497" s="99"/>
      <c r="DR497" s="99"/>
      <c r="DS497" s="502"/>
      <c r="DT497" s="99"/>
      <c r="DU497" s="99"/>
      <c r="DV497" s="99"/>
      <c r="DW497" s="99"/>
      <c r="DX497" s="99"/>
      <c r="DY497" s="99"/>
      <c r="DZ497" s="99"/>
      <c r="EA497" s="506"/>
      <c r="EB497" s="99"/>
      <c r="EC497" s="502"/>
      <c r="ED497" s="98"/>
      <c r="EE497" s="99"/>
      <c r="EF497" s="99"/>
      <c r="EG497" s="99"/>
      <c r="EH497" s="99"/>
      <c r="EI497" s="98"/>
      <c r="EJ497" s="99"/>
      <c r="EK497" s="98"/>
      <c r="EL497" s="99"/>
      <c r="EM497" s="99"/>
      <c r="EN497" s="98"/>
      <c r="EO497" s="99"/>
      <c r="EP497" s="193"/>
      <c r="EQ497" s="99"/>
      <c r="ER497" s="99"/>
      <c r="ES497" s="99"/>
      <c r="ET497" s="99"/>
      <c r="EU497" s="99"/>
      <c r="EV497" s="99"/>
      <c r="EW497" s="502"/>
      <c r="EX497" s="98"/>
      <c r="EY497" s="99"/>
      <c r="EZ497" s="99"/>
      <c r="FA497" s="98"/>
      <c r="FB497" s="99"/>
      <c r="FC497" s="99"/>
      <c r="FD497" s="99"/>
      <c r="FE497" s="98"/>
      <c r="FF497" s="99"/>
      <c r="FG497" s="98"/>
      <c r="FH497" s="99"/>
      <c r="FI497" s="99"/>
      <c r="FJ497" s="98"/>
      <c r="FK497" s="99"/>
      <c r="FL497" s="99"/>
      <c r="FM497" s="99"/>
      <c r="FN497" s="506"/>
      <c r="FO497" s="99"/>
      <c r="FP497" s="502"/>
      <c r="FQ497" s="99"/>
      <c r="FR497" s="98"/>
      <c r="FS497" s="99"/>
      <c r="FT497" s="98"/>
      <c r="FU497" s="99"/>
      <c r="FV497" s="99"/>
      <c r="FW497" s="99"/>
      <c r="FX497" s="99"/>
      <c r="FY497" s="99"/>
      <c r="FZ497" s="98"/>
      <c r="GA497" s="99"/>
      <c r="GB497" s="502"/>
      <c r="GC497" s="99"/>
      <c r="GD497" s="99"/>
      <c r="GE497" s="99"/>
      <c r="GF497" s="502"/>
      <c r="GG497" s="99"/>
      <c r="GH497" s="503"/>
      <c r="GI497" s="99"/>
      <c r="GJ497" s="502"/>
      <c r="GK497" s="99"/>
      <c r="GL497" s="99"/>
      <c r="GM497" s="502"/>
      <c r="GN497" s="99"/>
      <c r="GO497" s="99"/>
      <c r="GP497" s="99"/>
      <c r="GQ497" s="99"/>
      <c r="GR497" s="99"/>
      <c r="GS497" s="503"/>
      <c r="GT497" s="99"/>
      <c r="GU497" s="502"/>
      <c r="GV497" s="98"/>
      <c r="GW497" s="99"/>
      <c r="GX497" s="99"/>
      <c r="GY497" s="98"/>
      <c r="GZ497" s="99"/>
      <c r="HA497" s="99"/>
      <c r="HB497" s="99"/>
      <c r="HC497" s="99"/>
      <c r="HD497" s="99"/>
      <c r="HE497" s="99"/>
      <c r="HF497" s="99"/>
      <c r="HG497" s="99"/>
      <c r="HH497" s="502"/>
      <c r="HI497" s="99"/>
      <c r="HJ497" s="99"/>
      <c r="HK497" s="99"/>
      <c r="HL497" s="99"/>
      <c r="HM497" s="99"/>
      <c r="HN497" s="99"/>
      <c r="HO497" s="502"/>
      <c r="HP497" s="98"/>
      <c r="HQ497" s="99"/>
      <c r="HR497" s="99"/>
      <c r="HS497" s="99"/>
      <c r="HT497" s="98"/>
      <c r="HU497" s="99"/>
      <c r="HV497" s="99"/>
      <c r="HW497" s="99"/>
      <c r="HX497" s="99"/>
      <c r="HY497" s="98"/>
      <c r="HZ497" s="99"/>
      <c r="IA497" s="503"/>
      <c r="IB497" s="502"/>
      <c r="IC497" s="99"/>
      <c r="ID497" s="99"/>
      <c r="IE497" s="99"/>
      <c r="IF497" s="99"/>
      <c r="IG497" s="99"/>
      <c r="IH497" s="99"/>
      <c r="II497" s="99"/>
      <c r="IJ497" s="99"/>
      <c r="IK497" s="503"/>
      <c r="IL497" s="502"/>
      <c r="IM497" s="99"/>
      <c r="IN497" s="99"/>
      <c r="IO497" s="99"/>
      <c r="IP497" s="99"/>
      <c r="IQ497" s="99"/>
      <c r="IR497" s="99"/>
      <c r="IS497" s="503"/>
      <c r="IT497" s="99"/>
      <c r="IU497" s="99"/>
      <c r="IV497" s="502"/>
      <c r="IW497" s="99"/>
      <c r="IX497" s="99"/>
      <c r="IY497" s="98"/>
      <c r="IZ497" s="99"/>
      <c r="JA497" s="99"/>
      <c r="JB497" s="98"/>
      <c r="JC497" s="99"/>
      <c r="JD497" s="99"/>
      <c r="JE497" s="99"/>
      <c r="JF497" s="98"/>
      <c r="JG497" s="99"/>
      <c r="JH497" s="502"/>
      <c r="JI497" s="99"/>
      <c r="JJ497" s="99"/>
      <c r="JK497" s="99"/>
      <c r="JL497" s="99"/>
      <c r="JM497" s="502"/>
      <c r="JN497" s="99"/>
      <c r="JO497" s="507"/>
      <c r="JP497" s="503"/>
      <c r="JQ497" s="502"/>
    </row>
    <row r="498" spans="23:277" ht="16" hidden="1">
      <c r="W498" s="503"/>
      <c r="X498" s="502"/>
      <c r="Y498" s="99"/>
      <c r="Z498" s="502"/>
      <c r="AA498" s="99"/>
      <c r="AB498" s="502"/>
      <c r="AC498" s="99"/>
      <c r="AD498" s="504"/>
      <c r="AE498" s="99"/>
      <c r="AF498" s="99"/>
      <c r="AG498" s="99"/>
      <c r="AH498" s="99"/>
      <c r="AI498" s="505"/>
      <c r="AJ498" s="99"/>
      <c r="AK498" s="98"/>
      <c r="AL498" s="99"/>
      <c r="AM498" s="645"/>
      <c r="AN498" s="99"/>
      <c r="AO498" s="99"/>
      <c r="AP498" s="99"/>
      <c r="AQ498" s="99"/>
      <c r="AR498" s="99"/>
      <c r="AS498" s="99"/>
      <c r="AT498" s="99"/>
      <c r="AU498" s="99"/>
      <c r="AV498" s="99"/>
      <c r="AW498" s="99"/>
      <c r="AX498" s="99"/>
      <c r="AY498" s="98"/>
      <c r="AZ498" s="99"/>
      <c r="BA498" s="98"/>
      <c r="BB498" s="99"/>
      <c r="BC498" s="502"/>
      <c r="BD498" s="99"/>
      <c r="BE498" s="99"/>
      <c r="BF498" s="502"/>
      <c r="BG498" s="99"/>
      <c r="BH498" s="99"/>
      <c r="BI498" s="99"/>
      <c r="BJ498" s="99"/>
      <c r="BK498" s="634"/>
      <c r="BL498" s="99"/>
      <c r="BM498" s="99"/>
      <c r="BN498" s="502"/>
      <c r="BO498" s="99"/>
      <c r="BP498" s="99"/>
      <c r="BQ498" s="99"/>
      <c r="BR498" s="502"/>
      <c r="BS498" s="99"/>
      <c r="BT498" s="99"/>
      <c r="BU498" s="502"/>
      <c r="BV498" s="99"/>
      <c r="BW498" s="502"/>
      <c r="BX498" s="99"/>
      <c r="BY498" s="99"/>
      <c r="BZ498" s="502"/>
      <c r="CA498" s="99"/>
      <c r="CB498" s="99"/>
      <c r="CC498" s="99"/>
      <c r="CD498" s="99"/>
      <c r="CE498" s="503"/>
      <c r="CF498" s="99"/>
      <c r="CG498" s="502"/>
      <c r="CH498" s="99"/>
      <c r="CI498" s="98"/>
      <c r="CJ498" s="99"/>
      <c r="CK498" s="99"/>
      <c r="CL498" s="98"/>
      <c r="CM498" s="99"/>
      <c r="CN498" s="99"/>
      <c r="CO498" s="99"/>
      <c r="CP498" s="98"/>
      <c r="CQ498" s="99"/>
      <c r="CR498" s="99"/>
      <c r="CS498" s="99"/>
      <c r="CT498" s="99"/>
      <c r="CU498" s="99"/>
      <c r="CV498" s="99"/>
      <c r="CW498" s="99"/>
      <c r="CX498" s="98"/>
      <c r="CY498" s="99"/>
      <c r="CZ498" s="99"/>
      <c r="DA498" s="99"/>
      <c r="DB498" s="99"/>
      <c r="DC498" s="502"/>
      <c r="DD498" s="99"/>
      <c r="DE498" s="99"/>
      <c r="DF498" s="99"/>
      <c r="DG498" s="99"/>
      <c r="DH498" s="99"/>
      <c r="DI498" s="99"/>
      <c r="DJ498" s="99"/>
      <c r="DK498" s="99"/>
      <c r="DL498" s="99"/>
      <c r="DM498" s="99"/>
      <c r="DN498" s="99"/>
      <c r="DO498" s="502"/>
      <c r="DP498" s="99"/>
      <c r="DQ498" s="99"/>
      <c r="DR498" s="99"/>
      <c r="DS498" s="502"/>
      <c r="DT498" s="99"/>
      <c r="DU498" s="99"/>
      <c r="DV498" s="99"/>
      <c r="DW498" s="99"/>
      <c r="DX498" s="99"/>
      <c r="DY498" s="99"/>
      <c r="DZ498" s="99"/>
      <c r="EA498" s="506"/>
      <c r="EB498" s="99"/>
      <c r="EC498" s="502"/>
      <c r="ED498" s="98"/>
      <c r="EE498" s="99"/>
      <c r="EF498" s="99"/>
      <c r="EG498" s="99"/>
      <c r="EH498" s="99"/>
      <c r="EI498" s="98"/>
      <c r="EJ498" s="99"/>
      <c r="EK498" s="98"/>
      <c r="EL498" s="99"/>
      <c r="EM498" s="99"/>
      <c r="EN498" s="98"/>
      <c r="EO498" s="99"/>
      <c r="EP498" s="193"/>
      <c r="EQ498" s="99"/>
      <c r="ER498" s="99"/>
      <c r="ES498" s="99"/>
      <c r="ET498" s="99"/>
      <c r="EU498" s="99"/>
      <c r="EV498" s="99"/>
      <c r="EW498" s="502"/>
      <c r="EX498" s="98"/>
      <c r="EY498" s="99"/>
      <c r="EZ498" s="99"/>
      <c r="FA498" s="98"/>
      <c r="FB498" s="99"/>
      <c r="FC498" s="99"/>
      <c r="FD498" s="99"/>
      <c r="FE498" s="98"/>
      <c r="FF498" s="99"/>
      <c r="FG498" s="98"/>
      <c r="FH498" s="99"/>
      <c r="FI498" s="99"/>
      <c r="FJ498" s="98"/>
      <c r="FK498" s="99"/>
      <c r="FL498" s="99"/>
      <c r="FM498" s="99"/>
      <c r="FN498" s="506"/>
      <c r="FO498" s="99"/>
      <c r="FP498" s="502"/>
      <c r="FQ498" s="99"/>
      <c r="FR498" s="98"/>
      <c r="FS498" s="99"/>
      <c r="FT498" s="98"/>
      <c r="FU498" s="99"/>
      <c r="FV498" s="99"/>
      <c r="FW498" s="99"/>
      <c r="FX498" s="99"/>
      <c r="FY498" s="99"/>
      <c r="FZ498" s="98"/>
      <c r="GA498" s="99"/>
      <c r="GB498" s="502"/>
      <c r="GC498" s="99"/>
      <c r="GD498" s="99"/>
      <c r="GE498" s="99"/>
      <c r="GF498" s="502"/>
      <c r="GG498" s="99"/>
      <c r="GH498" s="503"/>
      <c r="GI498" s="99"/>
      <c r="GJ498" s="502"/>
      <c r="GK498" s="99"/>
      <c r="GL498" s="99"/>
      <c r="GM498" s="502"/>
      <c r="GN498" s="99"/>
      <c r="GO498" s="99"/>
      <c r="GP498" s="99"/>
      <c r="GQ498" s="99"/>
      <c r="GR498" s="99"/>
      <c r="GS498" s="503"/>
      <c r="GT498" s="99"/>
      <c r="GU498" s="502"/>
      <c r="GV498" s="98"/>
      <c r="GW498" s="99"/>
      <c r="GX498" s="99"/>
      <c r="GY498" s="98"/>
      <c r="GZ498" s="99"/>
      <c r="HA498" s="99"/>
      <c r="HB498" s="99"/>
      <c r="HC498" s="99"/>
      <c r="HD498" s="99"/>
      <c r="HE498" s="99"/>
      <c r="HF498" s="99"/>
      <c r="HG498" s="99"/>
      <c r="HH498" s="502"/>
      <c r="HI498" s="99"/>
      <c r="HJ498" s="99"/>
      <c r="HK498" s="99"/>
      <c r="HL498" s="99"/>
      <c r="HM498" s="99"/>
      <c r="HN498" s="99"/>
      <c r="HO498" s="502"/>
      <c r="HP498" s="98"/>
      <c r="HQ498" s="99"/>
      <c r="HR498" s="99"/>
      <c r="HS498" s="99"/>
      <c r="HT498" s="98"/>
      <c r="HU498" s="99"/>
      <c r="HV498" s="99"/>
      <c r="HW498" s="99"/>
      <c r="HX498" s="99"/>
      <c r="HY498" s="98"/>
      <c r="HZ498" s="99"/>
      <c r="IA498" s="503"/>
      <c r="IB498" s="502"/>
      <c r="IC498" s="99"/>
      <c r="ID498" s="99"/>
      <c r="IE498" s="99"/>
      <c r="IF498" s="99"/>
      <c r="IG498" s="99"/>
      <c r="IH498" s="99"/>
      <c r="II498" s="99"/>
      <c r="IJ498" s="99"/>
      <c r="IK498" s="503"/>
      <c r="IL498" s="502"/>
      <c r="IM498" s="99"/>
      <c r="IN498" s="99"/>
      <c r="IO498" s="99"/>
      <c r="IP498" s="99"/>
      <c r="IQ498" s="99"/>
      <c r="IR498" s="99"/>
      <c r="IS498" s="503"/>
      <c r="IT498" s="99"/>
      <c r="IU498" s="99"/>
      <c r="IV498" s="502"/>
      <c r="IW498" s="99"/>
      <c r="IX498" s="99"/>
      <c r="IY498" s="98"/>
      <c r="IZ498" s="99"/>
      <c r="JA498" s="99"/>
      <c r="JB498" s="98"/>
      <c r="JC498" s="99"/>
      <c r="JD498" s="99"/>
      <c r="JE498" s="99"/>
      <c r="JF498" s="98"/>
      <c r="JG498" s="99"/>
      <c r="JH498" s="502"/>
      <c r="JI498" s="99"/>
      <c r="JJ498" s="99"/>
      <c r="JK498" s="99"/>
      <c r="JL498" s="99"/>
      <c r="JM498" s="502"/>
      <c r="JN498" s="99"/>
      <c r="JO498" s="507"/>
      <c r="JP498" s="503"/>
      <c r="JQ498" s="502"/>
    </row>
    <row r="499" spans="23:277" ht="16" hidden="1">
      <c r="W499" s="503"/>
      <c r="X499" s="502"/>
      <c r="Y499" s="99"/>
      <c r="Z499" s="502"/>
      <c r="AA499" s="99"/>
      <c r="AB499" s="502"/>
      <c r="AC499" s="99"/>
      <c r="AD499" s="504"/>
      <c r="AE499" s="99"/>
      <c r="AF499" s="99"/>
      <c r="AG499" s="99"/>
      <c r="AH499" s="99"/>
      <c r="AI499" s="505"/>
      <c r="AJ499" s="99"/>
      <c r="AK499" s="98"/>
      <c r="AL499" s="99"/>
      <c r="AM499" s="645"/>
      <c r="AN499" s="99"/>
      <c r="AO499" s="99"/>
      <c r="AP499" s="99"/>
      <c r="AQ499" s="99"/>
      <c r="AR499" s="99"/>
      <c r="AS499" s="99"/>
      <c r="AT499" s="99"/>
      <c r="AU499" s="99"/>
      <c r="AV499" s="99"/>
      <c r="AW499" s="99"/>
      <c r="AX499" s="99"/>
      <c r="AY499" s="98"/>
      <c r="AZ499" s="99"/>
      <c r="BA499" s="98"/>
      <c r="BB499" s="99"/>
      <c r="BC499" s="502"/>
      <c r="BD499" s="99"/>
      <c r="BE499" s="99"/>
      <c r="BF499" s="502"/>
      <c r="BG499" s="99"/>
      <c r="BH499" s="99"/>
      <c r="BI499" s="99"/>
      <c r="BJ499" s="99"/>
      <c r="BK499" s="634"/>
      <c r="BL499" s="99"/>
      <c r="BM499" s="99"/>
      <c r="BN499" s="502"/>
      <c r="BO499" s="99"/>
      <c r="BP499" s="99"/>
      <c r="BQ499" s="99"/>
      <c r="BR499" s="502"/>
      <c r="BS499" s="99"/>
      <c r="BT499" s="99"/>
      <c r="BU499" s="502"/>
      <c r="BV499" s="99"/>
      <c r="BW499" s="502"/>
      <c r="BX499" s="99"/>
      <c r="BY499" s="99"/>
      <c r="BZ499" s="502"/>
      <c r="CA499" s="99"/>
      <c r="CB499" s="99"/>
      <c r="CC499" s="99"/>
      <c r="CD499" s="99"/>
      <c r="CE499" s="503"/>
      <c r="CF499" s="99"/>
      <c r="CG499" s="502"/>
      <c r="CH499" s="99"/>
      <c r="CI499" s="98"/>
      <c r="CJ499" s="99"/>
      <c r="CK499" s="99"/>
      <c r="CL499" s="98"/>
      <c r="CM499" s="99"/>
      <c r="CN499" s="99"/>
      <c r="CO499" s="99"/>
      <c r="CP499" s="98"/>
      <c r="CQ499" s="99"/>
      <c r="CR499" s="99"/>
      <c r="CS499" s="99"/>
      <c r="CT499" s="99"/>
      <c r="CU499" s="99"/>
      <c r="CV499" s="99"/>
      <c r="CW499" s="99"/>
      <c r="CX499" s="98"/>
      <c r="CY499" s="99"/>
      <c r="CZ499" s="99"/>
      <c r="DA499" s="99"/>
      <c r="DB499" s="99"/>
      <c r="DC499" s="502"/>
      <c r="DD499" s="99"/>
      <c r="DE499" s="99"/>
      <c r="DF499" s="99"/>
      <c r="DG499" s="99"/>
      <c r="DH499" s="99"/>
      <c r="DI499" s="99"/>
      <c r="DJ499" s="99"/>
      <c r="DK499" s="99"/>
      <c r="DL499" s="99"/>
      <c r="DM499" s="99"/>
      <c r="DN499" s="99"/>
      <c r="DO499" s="502"/>
      <c r="DP499" s="99"/>
      <c r="DQ499" s="99"/>
      <c r="DR499" s="99"/>
      <c r="DS499" s="502"/>
      <c r="DT499" s="99"/>
      <c r="DU499" s="99"/>
      <c r="DV499" s="99"/>
      <c r="DW499" s="99"/>
      <c r="DX499" s="99"/>
      <c r="DY499" s="99"/>
      <c r="DZ499" s="99"/>
      <c r="EA499" s="506"/>
      <c r="EB499" s="99"/>
      <c r="EC499" s="502"/>
      <c r="ED499" s="98"/>
      <c r="EE499" s="99"/>
      <c r="EF499" s="99"/>
      <c r="EG499" s="99"/>
      <c r="EH499" s="99"/>
      <c r="EI499" s="98"/>
      <c r="EJ499" s="99"/>
      <c r="EK499" s="98"/>
      <c r="EL499" s="99"/>
      <c r="EM499" s="99"/>
      <c r="EN499" s="98"/>
      <c r="EO499" s="99"/>
      <c r="EP499" s="193"/>
      <c r="EQ499" s="99"/>
      <c r="ER499" s="99"/>
      <c r="ES499" s="99"/>
      <c r="ET499" s="99"/>
      <c r="EU499" s="99"/>
      <c r="EV499" s="99"/>
      <c r="EW499" s="502"/>
      <c r="EX499" s="98"/>
      <c r="EY499" s="99"/>
      <c r="EZ499" s="99"/>
      <c r="FA499" s="98"/>
      <c r="FB499" s="99"/>
      <c r="FC499" s="99"/>
      <c r="FD499" s="99"/>
      <c r="FE499" s="98"/>
      <c r="FF499" s="99"/>
      <c r="FG499" s="98"/>
      <c r="FH499" s="99"/>
      <c r="FI499" s="99"/>
      <c r="FJ499" s="98"/>
      <c r="FK499" s="99"/>
      <c r="FL499" s="99"/>
      <c r="FM499" s="99"/>
      <c r="FN499" s="506"/>
      <c r="FO499" s="99"/>
      <c r="FP499" s="502"/>
      <c r="FQ499" s="99"/>
      <c r="FR499" s="98"/>
      <c r="FS499" s="99"/>
      <c r="FT499" s="98"/>
      <c r="FU499" s="99"/>
      <c r="FV499" s="99"/>
      <c r="FW499" s="99"/>
      <c r="FX499" s="99"/>
      <c r="FY499" s="99"/>
      <c r="FZ499" s="98"/>
      <c r="GA499" s="99"/>
      <c r="GB499" s="502"/>
      <c r="GC499" s="99"/>
      <c r="GD499" s="99"/>
      <c r="GE499" s="99"/>
      <c r="GF499" s="502"/>
      <c r="GG499" s="99"/>
      <c r="GH499" s="503"/>
      <c r="GI499" s="99"/>
      <c r="GJ499" s="502"/>
      <c r="GK499" s="99"/>
      <c r="GL499" s="99"/>
      <c r="GM499" s="502"/>
      <c r="GN499" s="99"/>
      <c r="GO499" s="99"/>
      <c r="GP499" s="99"/>
      <c r="GQ499" s="99"/>
      <c r="GR499" s="99"/>
      <c r="GS499" s="503"/>
      <c r="GT499" s="99"/>
      <c r="GU499" s="502"/>
      <c r="GV499" s="98"/>
      <c r="GW499" s="99"/>
      <c r="GX499" s="99"/>
      <c r="GY499" s="98"/>
      <c r="GZ499" s="99"/>
      <c r="HA499" s="99"/>
      <c r="HB499" s="99"/>
      <c r="HC499" s="99"/>
      <c r="HD499" s="99"/>
      <c r="HE499" s="99"/>
      <c r="HF499" s="99"/>
      <c r="HG499" s="99"/>
      <c r="HH499" s="502"/>
      <c r="HI499" s="99"/>
      <c r="HJ499" s="99"/>
      <c r="HK499" s="99"/>
      <c r="HL499" s="99"/>
      <c r="HM499" s="99"/>
      <c r="HN499" s="99"/>
      <c r="HO499" s="502"/>
      <c r="HP499" s="98"/>
      <c r="HQ499" s="99"/>
      <c r="HR499" s="99"/>
      <c r="HS499" s="99"/>
      <c r="HT499" s="98"/>
      <c r="HU499" s="99"/>
      <c r="HV499" s="99"/>
      <c r="HW499" s="99"/>
      <c r="HX499" s="99"/>
      <c r="HY499" s="98"/>
      <c r="HZ499" s="99"/>
      <c r="IA499" s="503"/>
      <c r="IB499" s="502"/>
      <c r="IC499" s="99"/>
      <c r="ID499" s="99"/>
      <c r="IE499" s="99"/>
      <c r="IF499" s="99"/>
      <c r="IG499" s="99"/>
      <c r="IH499" s="99"/>
      <c r="II499" s="99"/>
      <c r="IJ499" s="99"/>
      <c r="IK499" s="503"/>
      <c r="IL499" s="502"/>
      <c r="IM499" s="99"/>
      <c r="IN499" s="99"/>
      <c r="IO499" s="99"/>
      <c r="IP499" s="99"/>
      <c r="IQ499" s="99"/>
      <c r="IR499" s="99"/>
      <c r="IS499" s="503"/>
      <c r="IT499" s="99"/>
      <c r="IU499" s="99"/>
      <c r="IV499" s="502"/>
      <c r="IW499" s="99"/>
      <c r="IX499" s="99"/>
      <c r="IY499" s="98"/>
      <c r="IZ499" s="99"/>
      <c r="JA499" s="99"/>
      <c r="JB499" s="98"/>
      <c r="JC499" s="99"/>
      <c r="JD499" s="99"/>
      <c r="JE499" s="99"/>
      <c r="JF499" s="98"/>
      <c r="JG499" s="99"/>
      <c r="JH499" s="502"/>
      <c r="JI499" s="99"/>
      <c r="JJ499" s="99"/>
      <c r="JK499" s="99"/>
      <c r="JL499" s="99"/>
      <c r="JM499" s="502"/>
      <c r="JN499" s="99"/>
      <c r="JO499" s="507"/>
      <c r="JP499" s="503"/>
      <c r="JQ499" s="502"/>
    </row>
    <row r="500" spans="23:277" ht="16" hidden="1">
      <c r="W500" s="503"/>
      <c r="X500" s="502"/>
      <c r="Y500" s="99"/>
      <c r="Z500" s="502"/>
      <c r="AA500" s="99"/>
      <c r="AB500" s="502"/>
      <c r="AC500" s="99"/>
      <c r="AD500" s="504"/>
      <c r="AE500" s="99"/>
      <c r="AF500" s="99"/>
      <c r="AG500" s="99"/>
      <c r="AH500" s="99"/>
      <c r="AI500" s="505"/>
      <c r="AJ500" s="99"/>
      <c r="AK500" s="98"/>
      <c r="AL500" s="99"/>
      <c r="AM500" s="645"/>
      <c r="AN500" s="99"/>
      <c r="AO500" s="99"/>
      <c r="AP500" s="99"/>
      <c r="AQ500" s="99"/>
      <c r="AR500" s="99"/>
      <c r="AS500" s="99"/>
      <c r="AT500" s="99"/>
      <c r="AU500" s="99"/>
      <c r="AV500" s="99"/>
      <c r="AW500" s="99"/>
      <c r="AX500" s="99"/>
      <c r="AY500" s="98"/>
      <c r="AZ500" s="99"/>
      <c r="BA500" s="98"/>
      <c r="BB500" s="99"/>
      <c r="BC500" s="502"/>
      <c r="BD500" s="99"/>
      <c r="BE500" s="99"/>
      <c r="BF500" s="502"/>
      <c r="BG500" s="99"/>
      <c r="BH500" s="99"/>
      <c r="BI500" s="99"/>
      <c r="BJ500" s="99"/>
      <c r="BK500" s="634"/>
      <c r="BL500" s="99"/>
      <c r="BM500" s="99"/>
      <c r="BN500" s="502"/>
      <c r="BO500" s="99"/>
      <c r="BP500" s="99"/>
      <c r="BQ500" s="99"/>
      <c r="BR500" s="502"/>
      <c r="BS500" s="99"/>
      <c r="BT500" s="99"/>
      <c r="BU500" s="502"/>
      <c r="BV500" s="99"/>
      <c r="BW500" s="502"/>
      <c r="BX500" s="99"/>
      <c r="BY500" s="99"/>
      <c r="BZ500" s="502"/>
      <c r="CA500" s="99"/>
      <c r="CB500" s="99"/>
      <c r="CC500" s="99"/>
      <c r="CD500" s="99"/>
      <c r="CE500" s="503"/>
      <c r="CF500" s="99"/>
      <c r="CG500" s="502"/>
      <c r="CH500" s="99"/>
      <c r="CI500" s="98"/>
      <c r="CJ500" s="99"/>
      <c r="CK500" s="99"/>
      <c r="CL500" s="98"/>
      <c r="CM500" s="99"/>
      <c r="CN500" s="99"/>
      <c r="CO500" s="99"/>
      <c r="CP500" s="98"/>
      <c r="CQ500" s="99"/>
      <c r="CR500" s="99"/>
      <c r="CS500" s="99"/>
      <c r="CT500" s="99"/>
      <c r="CU500" s="99"/>
      <c r="CV500" s="99"/>
      <c r="CW500" s="99"/>
      <c r="CX500" s="98"/>
      <c r="CY500" s="99"/>
      <c r="CZ500" s="99"/>
      <c r="DA500" s="99"/>
      <c r="DB500" s="99"/>
      <c r="DC500" s="502"/>
      <c r="DD500" s="99"/>
      <c r="DE500" s="99"/>
      <c r="DF500" s="99"/>
      <c r="DG500" s="99"/>
      <c r="DH500" s="99"/>
      <c r="DI500" s="99"/>
      <c r="DJ500" s="99"/>
      <c r="DK500" s="99"/>
      <c r="DL500" s="99"/>
      <c r="DM500" s="99"/>
      <c r="DN500" s="99"/>
      <c r="DO500" s="502"/>
      <c r="DP500" s="99"/>
      <c r="DQ500" s="99"/>
      <c r="DR500" s="99"/>
      <c r="DS500" s="502"/>
      <c r="DT500" s="99"/>
      <c r="DU500" s="99"/>
      <c r="DV500" s="99"/>
      <c r="DW500" s="99"/>
      <c r="DX500" s="99"/>
      <c r="DY500" s="99"/>
      <c r="DZ500" s="99"/>
      <c r="EA500" s="506"/>
      <c r="EB500" s="99"/>
      <c r="EC500" s="502"/>
      <c r="ED500" s="98"/>
      <c r="EE500" s="99"/>
      <c r="EF500" s="99"/>
      <c r="EG500" s="99"/>
      <c r="EH500" s="99"/>
      <c r="EI500" s="98"/>
      <c r="EJ500" s="99"/>
      <c r="EK500" s="98"/>
      <c r="EL500" s="99"/>
      <c r="EM500" s="99"/>
      <c r="EN500" s="98"/>
      <c r="EO500" s="99"/>
      <c r="EP500" s="193"/>
      <c r="EQ500" s="99"/>
      <c r="ER500" s="99"/>
      <c r="ES500" s="99"/>
      <c r="ET500" s="99"/>
      <c r="EU500" s="99"/>
      <c r="EV500" s="99"/>
      <c r="EW500" s="502"/>
      <c r="EX500" s="98"/>
      <c r="EY500" s="99"/>
      <c r="EZ500" s="99"/>
      <c r="FA500" s="98"/>
      <c r="FB500" s="99"/>
      <c r="FC500" s="99"/>
      <c r="FD500" s="99"/>
      <c r="FE500" s="98"/>
      <c r="FF500" s="99"/>
      <c r="FG500" s="98"/>
      <c r="FH500" s="99"/>
      <c r="FI500" s="99"/>
      <c r="FJ500" s="98"/>
      <c r="FK500" s="99"/>
      <c r="FL500" s="99"/>
      <c r="FM500" s="99"/>
      <c r="FN500" s="506"/>
      <c r="FO500" s="99"/>
      <c r="FP500" s="502"/>
      <c r="FQ500" s="99"/>
      <c r="FR500" s="98"/>
      <c r="FS500" s="99"/>
      <c r="FT500" s="98"/>
      <c r="FU500" s="99"/>
      <c r="FV500" s="99"/>
      <c r="FW500" s="99"/>
      <c r="FX500" s="99"/>
      <c r="FY500" s="99"/>
      <c r="FZ500" s="98"/>
      <c r="GA500" s="99"/>
      <c r="GB500" s="502"/>
      <c r="GC500" s="99"/>
      <c r="GD500" s="99"/>
      <c r="GE500" s="99"/>
      <c r="GF500" s="502"/>
      <c r="GG500" s="99"/>
      <c r="GH500" s="503"/>
      <c r="GI500" s="99"/>
      <c r="GJ500" s="502"/>
      <c r="GK500" s="99"/>
      <c r="GL500" s="99"/>
      <c r="GM500" s="502"/>
      <c r="GN500" s="99"/>
      <c r="GO500" s="99"/>
      <c r="GP500" s="99"/>
      <c r="GQ500" s="99"/>
      <c r="GR500" s="99"/>
      <c r="GS500" s="503"/>
      <c r="GT500" s="99"/>
      <c r="GU500" s="502"/>
      <c r="GV500" s="98"/>
      <c r="GW500" s="99"/>
      <c r="GX500" s="99"/>
      <c r="GY500" s="98"/>
      <c r="GZ500" s="99"/>
      <c r="HA500" s="99"/>
      <c r="HB500" s="99"/>
      <c r="HC500" s="99"/>
      <c r="HD500" s="99"/>
      <c r="HE500" s="99"/>
      <c r="HF500" s="99"/>
      <c r="HG500" s="99"/>
      <c r="HH500" s="502"/>
      <c r="HI500" s="99"/>
      <c r="HJ500" s="99"/>
      <c r="HK500" s="99"/>
      <c r="HL500" s="99"/>
      <c r="HM500" s="99"/>
      <c r="HN500" s="99"/>
      <c r="HO500" s="502"/>
      <c r="HP500" s="98"/>
      <c r="HQ500" s="99"/>
      <c r="HR500" s="99"/>
      <c r="HS500" s="99"/>
      <c r="HT500" s="98"/>
      <c r="HU500" s="99"/>
      <c r="HV500" s="99"/>
      <c r="HW500" s="99"/>
      <c r="HX500" s="99"/>
      <c r="HY500" s="98"/>
      <c r="HZ500" s="99"/>
      <c r="IA500" s="503"/>
      <c r="IB500" s="502"/>
      <c r="IC500" s="99"/>
      <c r="ID500" s="99"/>
      <c r="IE500" s="99"/>
      <c r="IF500" s="99"/>
      <c r="IG500" s="99"/>
      <c r="IH500" s="99"/>
      <c r="II500" s="99"/>
      <c r="IJ500" s="99"/>
      <c r="IK500" s="503"/>
      <c r="IL500" s="502"/>
      <c r="IM500" s="99"/>
      <c r="IN500" s="99"/>
      <c r="IO500" s="99"/>
      <c r="IP500" s="99"/>
      <c r="IQ500" s="99"/>
      <c r="IR500" s="99"/>
      <c r="IS500" s="503"/>
      <c r="IT500" s="99"/>
      <c r="IU500" s="99"/>
      <c r="IV500" s="502"/>
      <c r="IW500" s="99"/>
      <c r="IX500" s="99"/>
      <c r="IY500" s="98"/>
      <c r="IZ500" s="99"/>
      <c r="JA500" s="99"/>
      <c r="JB500" s="98"/>
      <c r="JC500" s="99"/>
      <c r="JD500" s="99"/>
      <c r="JE500" s="99"/>
      <c r="JF500" s="98"/>
      <c r="JG500" s="99"/>
      <c r="JH500" s="502"/>
      <c r="JI500" s="99"/>
      <c r="JJ500" s="99"/>
      <c r="JK500" s="99"/>
      <c r="JL500" s="99"/>
      <c r="JM500" s="502"/>
      <c r="JN500" s="99"/>
      <c r="JO500" s="507"/>
      <c r="JP500" s="503"/>
      <c r="JQ500" s="502"/>
    </row>
    <row r="501" spans="23:277" ht="16" hidden="1">
      <c r="W501" s="503"/>
      <c r="X501" s="502"/>
      <c r="Y501" s="99"/>
      <c r="Z501" s="502"/>
      <c r="AA501" s="99"/>
      <c r="AB501" s="502"/>
      <c r="AC501" s="99"/>
      <c r="AD501" s="504"/>
      <c r="AE501" s="99"/>
      <c r="AF501" s="99"/>
      <c r="AG501" s="99"/>
      <c r="AH501" s="99"/>
      <c r="AI501" s="505"/>
      <c r="AJ501" s="99"/>
      <c r="AK501" s="98"/>
      <c r="AL501" s="99"/>
      <c r="AM501" s="645"/>
      <c r="AN501" s="99"/>
      <c r="AO501" s="99"/>
      <c r="AP501" s="99"/>
      <c r="AQ501" s="99"/>
      <c r="AR501" s="99"/>
      <c r="AS501" s="99"/>
      <c r="AT501" s="99"/>
      <c r="AU501" s="99"/>
      <c r="AV501" s="99"/>
      <c r="AW501" s="99"/>
      <c r="AX501" s="99"/>
      <c r="AY501" s="98"/>
      <c r="AZ501" s="99"/>
      <c r="BA501" s="98"/>
      <c r="BB501" s="99"/>
      <c r="BC501" s="502"/>
      <c r="BD501" s="99"/>
      <c r="BE501" s="99"/>
      <c r="BF501" s="502"/>
      <c r="BG501" s="99"/>
      <c r="BH501" s="99"/>
      <c r="BI501" s="99"/>
      <c r="BJ501" s="99"/>
      <c r="BK501" s="634"/>
      <c r="BL501" s="99"/>
      <c r="BM501" s="99"/>
      <c r="BN501" s="502"/>
      <c r="BO501" s="99"/>
      <c r="BP501" s="99"/>
      <c r="BQ501" s="99"/>
      <c r="BR501" s="502"/>
      <c r="BS501" s="99"/>
      <c r="BT501" s="99"/>
      <c r="BU501" s="502"/>
      <c r="BV501" s="99"/>
      <c r="BW501" s="502"/>
      <c r="BX501" s="99"/>
      <c r="BY501" s="99"/>
      <c r="BZ501" s="502"/>
      <c r="CA501" s="99"/>
      <c r="CB501" s="99"/>
      <c r="CC501" s="99"/>
      <c r="CD501" s="99"/>
      <c r="CE501" s="503"/>
      <c r="CF501" s="99"/>
      <c r="CG501" s="502"/>
      <c r="CH501" s="99"/>
      <c r="CI501" s="98"/>
      <c r="CJ501" s="99"/>
      <c r="CK501" s="99"/>
      <c r="CL501" s="98"/>
      <c r="CM501" s="99"/>
      <c r="CN501" s="99"/>
      <c r="CO501" s="99"/>
      <c r="CP501" s="98"/>
      <c r="CQ501" s="99"/>
      <c r="CR501" s="99"/>
      <c r="CS501" s="99"/>
      <c r="CT501" s="99"/>
      <c r="CU501" s="99"/>
      <c r="CV501" s="99"/>
      <c r="CW501" s="99"/>
      <c r="CX501" s="98"/>
      <c r="CY501" s="99"/>
      <c r="CZ501" s="99"/>
      <c r="DA501" s="99"/>
      <c r="DB501" s="99"/>
      <c r="DC501" s="502"/>
      <c r="DD501" s="99"/>
      <c r="DE501" s="99"/>
      <c r="DF501" s="99"/>
      <c r="DG501" s="99"/>
      <c r="DH501" s="99"/>
      <c r="DI501" s="99"/>
      <c r="DJ501" s="99"/>
      <c r="DK501" s="99"/>
      <c r="DL501" s="99"/>
      <c r="DM501" s="99"/>
      <c r="DN501" s="99"/>
      <c r="DO501" s="502"/>
      <c r="DP501" s="99"/>
      <c r="DQ501" s="99"/>
      <c r="DR501" s="99"/>
      <c r="DS501" s="502"/>
      <c r="DT501" s="99"/>
      <c r="DU501" s="99"/>
      <c r="DV501" s="99"/>
      <c r="DW501" s="99"/>
      <c r="DX501" s="99"/>
      <c r="DY501" s="99"/>
      <c r="DZ501" s="99"/>
      <c r="EA501" s="506"/>
      <c r="EB501" s="99"/>
      <c r="EC501" s="502"/>
      <c r="ED501" s="98"/>
      <c r="EE501" s="99"/>
      <c r="EF501" s="99"/>
      <c r="EG501" s="99"/>
      <c r="EH501" s="99"/>
      <c r="EI501" s="98"/>
      <c r="EJ501" s="99"/>
      <c r="EK501" s="98"/>
      <c r="EL501" s="99"/>
      <c r="EM501" s="99"/>
      <c r="EN501" s="98"/>
      <c r="EO501" s="99"/>
      <c r="EP501" s="193"/>
      <c r="EQ501" s="99"/>
      <c r="ER501" s="99"/>
      <c r="ES501" s="99"/>
      <c r="ET501" s="99"/>
      <c r="EU501" s="99"/>
      <c r="EV501" s="99"/>
      <c r="EW501" s="502"/>
      <c r="EX501" s="98"/>
      <c r="EY501" s="99"/>
      <c r="EZ501" s="99"/>
      <c r="FA501" s="98"/>
      <c r="FB501" s="99"/>
      <c r="FC501" s="99"/>
      <c r="FD501" s="99"/>
      <c r="FE501" s="98"/>
      <c r="FF501" s="99"/>
      <c r="FG501" s="98"/>
      <c r="FH501" s="99"/>
      <c r="FI501" s="99"/>
      <c r="FJ501" s="98"/>
      <c r="FK501" s="99"/>
      <c r="FL501" s="99"/>
      <c r="FM501" s="99"/>
      <c r="FN501" s="506"/>
      <c r="FO501" s="99"/>
      <c r="FP501" s="502"/>
      <c r="FQ501" s="99"/>
      <c r="FR501" s="98"/>
      <c r="FS501" s="99"/>
      <c r="FT501" s="98"/>
      <c r="FU501" s="99"/>
      <c r="FV501" s="99"/>
      <c r="FW501" s="99"/>
      <c r="FX501" s="99"/>
      <c r="FY501" s="99"/>
      <c r="FZ501" s="98"/>
      <c r="GA501" s="99"/>
      <c r="GB501" s="502"/>
      <c r="GC501" s="99"/>
      <c r="GD501" s="99"/>
      <c r="GE501" s="99"/>
      <c r="GF501" s="502"/>
      <c r="GG501" s="99"/>
      <c r="GH501" s="503"/>
      <c r="GI501" s="99"/>
      <c r="GJ501" s="502"/>
      <c r="GK501" s="99"/>
      <c r="GL501" s="99"/>
      <c r="GM501" s="502"/>
      <c r="GN501" s="99"/>
      <c r="GO501" s="99"/>
      <c r="GP501" s="99"/>
      <c r="GQ501" s="99"/>
      <c r="GR501" s="99"/>
      <c r="GS501" s="503"/>
      <c r="GT501" s="99"/>
      <c r="GU501" s="502"/>
      <c r="GV501" s="98"/>
      <c r="GW501" s="99"/>
      <c r="GX501" s="99"/>
      <c r="GY501" s="98"/>
      <c r="GZ501" s="99"/>
      <c r="HA501" s="99"/>
      <c r="HB501" s="99"/>
      <c r="HC501" s="99"/>
      <c r="HD501" s="99"/>
      <c r="HE501" s="99"/>
      <c r="HF501" s="99"/>
      <c r="HG501" s="99"/>
      <c r="HH501" s="502"/>
      <c r="HI501" s="99"/>
      <c r="HJ501" s="99"/>
      <c r="HK501" s="99"/>
      <c r="HL501" s="99"/>
      <c r="HM501" s="99"/>
      <c r="HN501" s="99"/>
      <c r="HO501" s="502"/>
      <c r="HP501" s="98"/>
      <c r="HQ501" s="99"/>
      <c r="HR501" s="99"/>
      <c r="HS501" s="99"/>
      <c r="HT501" s="98"/>
      <c r="HU501" s="99"/>
      <c r="HV501" s="99"/>
      <c r="HW501" s="99"/>
      <c r="HX501" s="99"/>
      <c r="HY501" s="98"/>
      <c r="HZ501" s="99"/>
      <c r="IA501" s="503"/>
      <c r="IB501" s="502"/>
      <c r="IC501" s="99"/>
      <c r="ID501" s="99"/>
      <c r="IE501" s="99"/>
      <c r="IF501" s="99"/>
      <c r="IG501" s="99"/>
      <c r="IH501" s="99"/>
      <c r="II501" s="99"/>
      <c r="IJ501" s="99"/>
      <c r="IK501" s="503"/>
      <c r="IL501" s="502"/>
      <c r="IM501" s="99"/>
      <c r="IN501" s="99"/>
      <c r="IO501" s="99"/>
      <c r="IP501" s="99"/>
      <c r="IQ501" s="99"/>
      <c r="IR501" s="99"/>
      <c r="IS501" s="503"/>
      <c r="IT501" s="99"/>
      <c r="IU501" s="99"/>
      <c r="IV501" s="502"/>
      <c r="IW501" s="99"/>
      <c r="IX501" s="99"/>
      <c r="IY501" s="98"/>
      <c r="IZ501" s="99"/>
      <c r="JA501" s="99"/>
      <c r="JB501" s="98"/>
      <c r="JC501" s="99"/>
      <c r="JD501" s="99"/>
      <c r="JE501" s="99"/>
      <c r="JF501" s="98"/>
      <c r="JG501" s="99"/>
      <c r="JH501" s="502"/>
      <c r="JI501" s="99"/>
      <c r="JJ501" s="99"/>
      <c r="JK501" s="99"/>
      <c r="JL501" s="99"/>
      <c r="JM501" s="502"/>
      <c r="JN501" s="99"/>
      <c r="JO501" s="507"/>
      <c r="JP501" s="503"/>
      <c r="JQ501" s="502"/>
    </row>
    <row r="502" spans="23:277" ht="16" hidden="1">
      <c r="W502" s="503"/>
      <c r="X502" s="502"/>
      <c r="Y502" s="99"/>
      <c r="Z502" s="502"/>
      <c r="AA502" s="99"/>
      <c r="AB502" s="502"/>
      <c r="AC502" s="99"/>
      <c r="AD502" s="504"/>
      <c r="AE502" s="99"/>
      <c r="AF502" s="99"/>
      <c r="AG502" s="99"/>
      <c r="AH502" s="99"/>
      <c r="AI502" s="505"/>
      <c r="AJ502" s="99"/>
      <c r="AK502" s="98"/>
      <c r="AL502" s="99"/>
      <c r="AM502" s="645"/>
      <c r="AN502" s="99"/>
      <c r="AO502" s="99"/>
      <c r="AP502" s="99"/>
      <c r="AQ502" s="99"/>
      <c r="AR502" s="99"/>
      <c r="AS502" s="99"/>
      <c r="AT502" s="99"/>
      <c r="AU502" s="99"/>
      <c r="AV502" s="99"/>
      <c r="AW502" s="99"/>
      <c r="AX502" s="99"/>
      <c r="AY502" s="98"/>
      <c r="AZ502" s="99"/>
      <c r="BA502" s="98"/>
      <c r="BB502" s="99"/>
      <c r="BC502" s="502"/>
      <c r="BD502" s="99"/>
      <c r="BE502" s="99"/>
      <c r="BF502" s="502"/>
      <c r="BG502" s="99"/>
      <c r="BH502" s="99"/>
      <c r="BI502" s="99"/>
      <c r="BJ502" s="99"/>
      <c r="BK502" s="634"/>
      <c r="BL502" s="99"/>
      <c r="BM502" s="99"/>
      <c r="BN502" s="502"/>
      <c r="BO502" s="99"/>
      <c r="BP502" s="99"/>
      <c r="BQ502" s="99"/>
      <c r="BR502" s="502"/>
      <c r="BS502" s="99"/>
      <c r="BT502" s="99"/>
      <c r="BU502" s="502"/>
      <c r="BV502" s="99"/>
      <c r="BW502" s="502"/>
      <c r="BX502" s="99"/>
      <c r="BY502" s="99"/>
      <c r="BZ502" s="502"/>
      <c r="CA502" s="99"/>
      <c r="CB502" s="99"/>
      <c r="CC502" s="99"/>
      <c r="CD502" s="99"/>
      <c r="CE502" s="503"/>
      <c r="CF502" s="99"/>
      <c r="CG502" s="502"/>
      <c r="CH502" s="99"/>
      <c r="CI502" s="98"/>
      <c r="CJ502" s="99"/>
      <c r="CK502" s="99"/>
      <c r="CL502" s="98"/>
      <c r="CM502" s="99"/>
      <c r="CN502" s="99"/>
      <c r="CO502" s="99"/>
      <c r="CP502" s="98"/>
      <c r="CQ502" s="99"/>
      <c r="CR502" s="99"/>
      <c r="CS502" s="99"/>
      <c r="CT502" s="99"/>
      <c r="CU502" s="99"/>
      <c r="CV502" s="99"/>
      <c r="CW502" s="99"/>
      <c r="CX502" s="98"/>
      <c r="CY502" s="99"/>
      <c r="CZ502" s="99"/>
      <c r="DA502" s="99"/>
      <c r="DB502" s="99"/>
      <c r="DC502" s="502"/>
      <c r="DD502" s="99"/>
      <c r="DE502" s="99"/>
      <c r="DF502" s="99"/>
      <c r="DG502" s="99"/>
      <c r="DH502" s="99"/>
      <c r="DI502" s="99"/>
      <c r="DJ502" s="99"/>
      <c r="DK502" s="99"/>
      <c r="DL502" s="99"/>
      <c r="DM502" s="99"/>
      <c r="DN502" s="99"/>
      <c r="DO502" s="502"/>
      <c r="DP502" s="99"/>
      <c r="DQ502" s="99"/>
      <c r="DR502" s="99"/>
      <c r="DS502" s="502"/>
      <c r="DT502" s="99"/>
      <c r="DU502" s="99"/>
      <c r="DV502" s="99"/>
      <c r="DW502" s="99"/>
      <c r="DX502" s="99"/>
      <c r="DY502" s="99"/>
      <c r="DZ502" s="99"/>
      <c r="EA502" s="506"/>
      <c r="EB502" s="99"/>
      <c r="EC502" s="502"/>
      <c r="ED502" s="98"/>
      <c r="EE502" s="99"/>
      <c r="EF502" s="99"/>
      <c r="EG502" s="99"/>
      <c r="EH502" s="99"/>
      <c r="EI502" s="98"/>
      <c r="EJ502" s="99"/>
      <c r="EK502" s="98"/>
      <c r="EL502" s="99"/>
      <c r="EM502" s="99"/>
      <c r="EN502" s="98"/>
      <c r="EO502" s="99"/>
      <c r="EP502" s="193"/>
      <c r="EQ502" s="99"/>
      <c r="ER502" s="99"/>
      <c r="ES502" s="99"/>
      <c r="ET502" s="99"/>
      <c r="EU502" s="99"/>
      <c r="EV502" s="99"/>
      <c r="EW502" s="502"/>
      <c r="EX502" s="98"/>
      <c r="EY502" s="99"/>
      <c r="EZ502" s="99"/>
      <c r="FA502" s="98"/>
      <c r="FB502" s="99"/>
      <c r="FC502" s="99"/>
      <c r="FD502" s="99"/>
      <c r="FE502" s="98"/>
      <c r="FF502" s="99"/>
      <c r="FG502" s="98"/>
      <c r="FH502" s="99"/>
      <c r="FI502" s="99"/>
      <c r="FJ502" s="98"/>
      <c r="FK502" s="99"/>
      <c r="FL502" s="99"/>
      <c r="FM502" s="99"/>
      <c r="FN502" s="506"/>
      <c r="FO502" s="99"/>
      <c r="FP502" s="502"/>
      <c r="FQ502" s="99"/>
      <c r="FR502" s="98"/>
      <c r="FS502" s="99"/>
      <c r="FT502" s="98"/>
      <c r="FU502" s="99"/>
      <c r="FV502" s="99"/>
      <c r="FW502" s="99"/>
      <c r="FX502" s="99"/>
      <c r="FY502" s="99"/>
      <c r="FZ502" s="98"/>
      <c r="GA502" s="99"/>
      <c r="GB502" s="502"/>
      <c r="GC502" s="99"/>
      <c r="GD502" s="99"/>
      <c r="GE502" s="99"/>
      <c r="GF502" s="502"/>
      <c r="GG502" s="99"/>
      <c r="GH502" s="503"/>
      <c r="GI502" s="99"/>
      <c r="GJ502" s="502"/>
      <c r="GK502" s="99"/>
      <c r="GL502" s="99"/>
      <c r="GM502" s="502"/>
      <c r="GN502" s="99"/>
      <c r="GO502" s="99"/>
      <c r="GP502" s="99"/>
      <c r="GQ502" s="99"/>
      <c r="GR502" s="99"/>
      <c r="GS502" s="503"/>
      <c r="GT502" s="99"/>
      <c r="GU502" s="502"/>
      <c r="GV502" s="98"/>
      <c r="GW502" s="99"/>
      <c r="GX502" s="99"/>
      <c r="GY502" s="98"/>
      <c r="GZ502" s="99"/>
      <c r="HA502" s="99"/>
      <c r="HB502" s="99"/>
      <c r="HC502" s="99"/>
      <c r="HD502" s="99"/>
      <c r="HE502" s="99"/>
      <c r="HF502" s="99"/>
      <c r="HG502" s="99"/>
      <c r="HH502" s="502"/>
      <c r="HI502" s="99"/>
      <c r="HJ502" s="99"/>
      <c r="HK502" s="99"/>
      <c r="HL502" s="99"/>
      <c r="HM502" s="99"/>
      <c r="HN502" s="99"/>
      <c r="HO502" s="502"/>
      <c r="HP502" s="98"/>
      <c r="HQ502" s="99"/>
      <c r="HR502" s="99"/>
      <c r="HS502" s="99"/>
      <c r="HT502" s="98"/>
      <c r="HU502" s="99"/>
      <c r="HV502" s="99"/>
      <c r="HW502" s="99"/>
      <c r="HX502" s="99"/>
      <c r="HY502" s="98"/>
      <c r="HZ502" s="99"/>
      <c r="IA502" s="503"/>
      <c r="IB502" s="502"/>
      <c r="IC502" s="99"/>
      <c r="ID502" s="99"/>
      <c r="IE502" s="99"/>
      <c r="IF502" s="99"/>
      <c r="IG502" s="99"/>
      <c r="IH502" s="99"/>
      <c r="II502" s="99"/>
      <c r="IJ502" s="99"/>
      <c r="IK502" s="503"/>
      <c r="IL502" s="502"/>
      <c r="IM502" s="99"/>
      <c r="IN502" s="99"/>
      <c r="IO502" s="99"/>
      <c r="IP502" s="99"/>
      <c r="IQ502" s="99"/>
      <c r="IR502" s="99"/>
      <c r="IS502" s="503"/>
      <c r="IT502" s="99"/>
      <c r="IU502" s="99"/>
      <c r="IV502" s="502"/>
      <c r="IW502" s="99"/>
      <c r="IX502" s="99"/>
      <c r="IY502" s="98"/>
      <c r="IZ502" s="99"/>
      <c r="JA502" s="99"/>
      <c r="JB502" s="98"/>
      <c r="JC502" s="99"/>
      <c r="JD502" s="99"/>
      <c r="JE502" s="99"/>
      <c r="JF502" s="98"/>
      <c r="JG502" s="99"/>
      <c r="JH502" s="502"/>
      <c r="JI502" s="99"/>
      <c r="JJ502" s="99"/>
      <c r="JK502" s="99"/>
      <c r="JL502" s="99"/>
      <c r="JM502" s="502"/>
      <c r="JN502" s="99"/>
      <c r="JO502" s="507"/>
      <c r="JP502" s="503"/>
      <c r="JQ502" s="502"/>
    </row>
    <row r="503" spans="23:277" ht="16" hidden="1">
      <c r="W503" s="503"/>
      <c r="X503" s="502"/>
      <c r="Y503" s="99"/>
      <c r="Z503" s="502"/>
      <c r="AA503" s="99"/>
      <c r="AB503" s="502"/>
      <c r="AC503" s="99"/>
      <c r="AD503" s="504"/>
      <c r="AE503" s="99"/>
      <c r="AF503" s="99"/>
      <c r="AG503" s="99"/>
      <c r="AH503" s="99"/>
      <c r="AI503" s="505"/>
      <c r="AJ503" s="99"/>
      <c r="AK503" s="98"/>
      <c r="AL503" s="99"/>
      <c r="AM503" s="645"/>
      <c r="AN503" s="99"/>
      <c r="AO503" s="99"/>
      <c r="AP503" s="99"/>
      <c r="AQ503" s="99"/>
      <c r="AR503" s="99"/>
      <c r="AS503" s="99"/>
      <c r="AT503" s="99"/>
      <c r="AU503" s="99"/>
      <c r="AV503" s="99"/>
      <c r="AW503" s="99"/>
      <c r="AX503" s="99"/>
      <c r="AY503" s="98"/>
      <c r="AZ503" s="99"/>
      <c r="BA503" s="98"/>
      <c r="BB503" s="99"/>
      <c r="BC503" s="502"/>
      <c r="BD503" s="99"/>
      <c r="BE503" s="99"/>
      <c r="BF503" s="502"/>
      <c r="BG503" s="99"/>
      <c r="BH503" s="99"/>
      <c r="BI503" s="99"/>
      <c r="BJ503" s="99"/>
      <c r="BK503" s="634"/>
      <c r="BL503" s="99"/>
      <c r="BM503" s="99"/>
      <c r="BN503" s="502"/>
      <c r="BO503" s="99"/>
      <c r="BP503" s="99"/>
      <c r="BQ503" s="99"/>
      <c r="BR503" s="502"/>
      <c r="BS503" s="99"/>
      <c r="BT503" s="99"/>
      <c r="BU503" s="502"/>
      <c r="BV503" s="99"/>
      <c r="BW503" s="502"/>
      <c r="BX503" s="99"/>
      <c r="BY503" s="99"/>
      <c r="BZ503" s="502"/>
      <c r="CA503" s="99"/>
      <c r="CB503" s="99"/>
      <c r="CC503" s="99"/>
      <c r="CD503" s="99"/>
      <c r="CE503" s="503"/>
      <c r="CF503" s="99"/>
      <c r="CG503" s="502"/>
      <c r="CH503" s="99"/>
      <c r="CI503" s="98"/>
      <c r="CJ503" s="99"/>
      <c r="CK503" s="99"/>
      <c r="CL503" s="98"/>
      <c r="CM503" s="99"/>
      <c r="CN503" s="99"/>
      <c r="CO503" s="99"/>
      <c r="CP503" s="98"/>
      <c r="CQ503" s="99"/>
      <c r="CR503" s="99"/>
      <c r="CS503" s="99"/>
      <c r="CT503" s="99"/>
      <c r="CU503" s="99"/>
      <c r="CV503" s="99"/>
      <c r="CW503" s="99"/>
      <c r="CX503" s="98"/>
      <c r="CY503" s="99"/>
      <c r="CZ503" s="99"/>
      <c r="DA503" s="99"/>
      <c r="DB503" s="99"/>
      <c r="DC503" s="502"/>
      <c r="DD503" s="99"/>
      <c r="DE503" s="99"/>
      <c r="DF503" s="99"/>
      <c r="DG503" s="99"/>
      <c r="DH503" s="99"/>
      <c r="DI503" s="99"/>
      <c r="DJ503" s="99"/>
      <c r="DK503" s="99"/>
      <c r="DL503" s="99"/>
      <c r="DM503" s="99"/>
      <c r="DN503" s="99"/>
      <c r="DO503" s="502"/>
      <c r="DP503" s="99"/>
      <c r="DQ503" s="99"/>
      <c r="DR503" s="99"/>
      <c r="DS503" s="502"/>
      <c r="DT503" s="99"/>
      <c r="DU503" s="99"/>
      <c r="DV503" s="99"/>
      <c r="DW503" s="99"/>
      <c r="DX503" s="99"/>
      <c r="DY503" s="99"/>
      <c r="DZ503" s="99"/>
      <c r="EA503" s="506"/>
      <c r="EB503" s="99"/>
      <c r="EC503" s="502"/>
      <c r="ED503" s="98"/>
      <c r="EE503" s="99"/>
      <c r="EF503" s="99"/>
      <c r="EG503" s="99"/>
      <c r="EH503" s="99"/>
      <c r="EI503" s="98"/>
      <c r="EJ503" s="99"/>
      <c r="EK503" s="98"/>
      <c r="EL503" s="99"/>
      <c r="EM503" s="99"/>
      <c r="EN503" s="98"/>
      <c r="EO503" s="99"/>
      <c r="EP503" s="193"/>
      <c r="EQ503" s="99"/>
      <c r="ER503" s="99"/>
      <c r="ES503" s="99"/>
      <c r="ET503" s="99"/>
      <c r="EU503" s="99"/>
      <c r="EV503" s="99"/>
      <c r="EW503" s="502"/>
      <c r="EX503" s="98"/>
      <c r="EY503" s="99"/>
      <c r="EZ503" s="99"/>
      <c r="FA503" s="98"/>
      <c r="FB503" s="99"/>
      <c r="FC503" s="99"/>
      <c r="FD503" s="99"/>
      <c r="FE503" s="98"/>
      <c r="FF503" s="99"/>
      <c r="FG503" s="98"/>
      <c r="FH503" s="99"/>
      <c r="FI503" s="99"/>
      <c r="FJ503" s="98"/>
      <c r="FK503" s="99"/>
      <c r="FL503" s="99"/>
      <c r="FM503" s="99"/>
      <c r="FN503" s="506"/>
      <c r="FO503" s="99"/>
      <c r="FP503" s="502"/>
      <c r="FQ503" s="99"/>
      <c r="FR503" s="98"/>
      <c r="FS503" s="99"/>
      <c r="FT503" s="98"/>
      <c r="FU503" s="99"/>
      <c r="FV503" s="99"/>
      <c r="FW503" s="99"/>
      <c r="FX503" s="99"/>
      <c r="FY503" s="99"/>
      <c r="FZ503" s="98"/>
      <c r="GA503" s="99"/>
      <c r="GB503" s="502"/>
      <c r="GC503" s="99"/>
      <c r="GD503" s="99"/>
      <c r="GE503" s="99"/>
      <c r="GF503" s="502"/>
      <c r="GG503" s="99"/>
      <c r="GH503" s="503"/>
      <c r="GI503" s="99"/>
      <c r="GJ503" s="502"/>
      <c r="GK503" s="99"/>
      <c r="GL503" s="99"/>
      <c r="GM503" s="502"/>
      <c r="GN503" s="99"/>
      <c r="GO503" s="99"/>
      <c r="GP503" s="99"/>
      <c r="GQ503" s="99"/>
      <c r="GR503" s="99"/>
      <c r="GS503" s="503"/>
      <c r="GT503" s="99"/>
      <c r="GU503" s="502"/>
      <c r="GV503" s="98"/>
      <c r="GW503" s="99"/>
      <c r="GX503" s="99"/>
      <c r="GY503" s="98"/>
      <c r="GZ503" s="99"/>
      <c r="HA503" s="99"/>
      <c r="HB503" s="99"/>
      <c r="HC503" s="99"/>
      <c r="HD503" s="99"/>
      <c r="HE503" s="99"/>
      <c r="HF503" s="99"/>
      <c r="HG503" s="99"/>
      <c r="HH503" s="502"/>
      <c r="HI503" s="99"/>
      <c r="HJ503" s="99"/>
      <c r="HK503" s="99"/>
      <c r="HL503" s="99"/>
      <c r="HM503" s="99"/>
      <c r="HN503" s="99"/>
      <c r="HO503" s="502"/>
      <c r="HP503" s="98"/>
      <c r="HQ503" s="99"/>
      <c r="HR503" s="99"/>
      <c r="HS503" s="99"/>
      <c r="HT503" s="98"/>
      <c r="HU503" s="99"/>
      <c r="HV503" s="99"/>
      <c r="HW503" s="99"/>
      <c r="HX503" s="99"/>
      <c r="HY503" s="98"/>
      <c r="HZ503" s="99"/>
      <c r="IA503" s="503"/>
      <c r="IB503" s="502"/>
      <c r="IC503" s="99"/>
      <c r="ID503" s="99"/>
      <c r="IE503" s="99"/>
      <c r="IF503" s="99"/>
      <c r="IG503" s="99"/>
      <c r="IH503" s="99"/>
      <c r="II503" s="99"/>
      <c r="IJ503" s="99"/>
      <c r="IK503" s="503"/>
      <c r="IL503" s="502"/>
      <c r="IM503" s="99"/>
      <c r="IN503" s="99"/>
      <c r="IO503" s="99"/>
      <c r="IP503" s="99"/>
      <c r="IQ503" s="99"/>
      <c r="IR503" s="99"/>
      <c r="IS503" s="503"/>
      <c r="IT503" s="99"/>
      <c r="IU503" s="99"/>
      <c r="IV503" s="502"/>
      <c r="IW503" s="99"/>
      <c r="IX503" s="99"/>
      <c r="IY503" s="98"/>
      <c r="IZ503" s="99"/>
      <c r="JA503" s="99"/>
      <c r="JB503" s="98"/>
      <c r="JC503" s="99"/>
      <c r="JD503" s="99"/>
      <c r="JE503" s="99"/>
      <c r="JF503" s="98"/>
      <c r="JG503" s="99"/>
      <c r="JH503" s="502"/>
      <c r="JI503" s="99"/>
      <c r="JJ503" s="99"/>
      <c r="JK503" s="99"/>
      <c r="JL503" s="99"/>
      <c r="JM503" s="502"/>
      <c r="JN503" s="99"/>
      <c r="JO503" s="507"/>
      <c r="JP503" s="503"/>
      <c r="JQ503" s="502"/>
    </row>
    <row r="504" spans="23:277" ht="16" hidden="1">
      <c r="W504" s="503"/>
      <c r="X504" s="502"/>
      <c r="Y504" s="99"/>
      <c r="Z504" s="502"/>
      <c r="AA504" s="99"/>
      <c r="AB504" s="502"/>
      <c r="AC504" s="99"/>
      <c r="AD504" s="504"/>
      <c r="AE504" s="99"/>
      <c r="AF504" s="99"/>
      <c r="AG504" s="99"/>
      <c r="AH504" s="99"/>
      <c r="AI504" s="505"/>
      <c r="AJ504" s="99"/>
      <c r="AK504" s="98"/>
      <c r="AL504" s="99"/>
      <c r="AM504" s="645"/>
      <c r="AN504" s="99"/>
      <c r="AO504" s="99"/>
      <c r="AP504" s="99"/>
      <c r="AQ504" s="99"/>
      <c r="AR504" s="99"/>
      <c r="AS504" s="99"/>
      <c r="AT504" s="99"/>
      <c r="AU504" s="99"/>
      <c r="AV504" s="99"/>
      <c r="AW504" s="99"/>
      <c r="AX504" s="99"/>
      <c r="AY504" s="98"/>
      <c r="AZ504" s="99"/>
      <c r="BA504" s="98"/>
      <c r="BB504" s="99"/>
      <c r="BC504" s="502"/>
      <c r="BD504" s="99"/>
      <c r="BE504" s="99"/>
      <c r="BF504" s="502"/>
      <c r="BG504" s="99"/>
      <c r="BH504" s="99"/>
      <c r="BI504" s="99"/>
      <c r="BJ504" s="99"/>
      <c r="BK504" s="634"/>
      <c r="BL504" s="99"/>
      <c r="BM504" s="99"/>
      <c r="BN504" s="502"/>
      <c r="BO504" s="99"/>
      <c r="BP504" s="99"/>
      <c r="BQ504" s="99"/>
      <c r="BR504" s="502"/>
      <c r="BS504" s="99"/>
      <c r="BT504" s="99"/>
      <c r="BU504" s="502"/>
      <c r="BV504" s="99"/>
      <c r="BW504" s="502"/>
      <c r="BX504" s="99"/>
      <c r="BY504" s="99"/>
      <c r="BZ504" s="502"/>
      <c r="CA504" s="99"/>
      <c r="CB504" s="99"/>
      <c r="CC504" s="99"/>
      <c r="CD504" s="99"/>
      <c r="CE504" s="503"/>
      <c r="CF504" s="99"/>
      <c r="CG504" s="502"/>
      <c r="CH504" s="99"/>
      <c r="CI504" s="98"/>
      <c r="CJ504" s="99"/>
      <c r="CK504" s="99"/>
      <c r="CL504" s="98"/>
      <c r="CM504" s="99"/>
      <c r="CN504" s="99"/>
      <c r="CO504" s="99"/>
      <c r="CP504" s="98"/>
      <c r="CQ504" s="99"/>
      <c r="CR504" s="99"/>
      <c r="CS504" s="99"/>
      <c r="CT504" s="99"/>
      <c r="CU504" s="99"/>
      <c r="CV504" s="99"/>
      <c r="CW504" s="99"/>
      <c r="CX504" s="98"/>
      <c r="CY504" s="99"/>
      <c r="CZ504" s="99"/>
      <c r="DA504" s="99"/>
      <c r="DB504" s="99"/>
      <c r="DC504" s="502"/>
      <c r="DD504" s="99"/>
      <c r="DE504" s="99"/>
      <c r="DF504" s="99"/>
      <c r="DG504" s="99"/>
      <c r="DH504" s="99"/>
      <c r="DI504" s="99"/>
      <c r="DJ504" s="99"/>
      <c r="DK504" s="99"/>
      <c r="DL504" s="99"/>
      <c r="DM504" s="99"/>
      <c r="DN504" s="99"/>
      <c r="DO504" s="502"/>
      <c r="DP504" s="99"/>
      <c r="DQ504" s="99"/>
      <c r="DR504" s="99"/>
      <c r="DS504" s="502"/>
      <c r="DT504" s="99"/>
      <c r="DU504" s="99"/>
      <c r="DV504" s="99"/>
      <c r="DW504" s="99"/>
      <c r="DX504" s="99"/>
      <c r="DY504" s="99"/>
      <c r="DZ504" s="99"/>
      <c r="EA504" s="506"/>
      <c r="EB504" s="99"/>
      <c r="EC504" s="502"/>
      <c r="ED504" s="98"/>
      <c r="EE504" s="99"/>
      <c r="EF504" s="99"/>
      <c r="EG504" s="99"/>
      <c r="EH504" s="99"/>
      <c r="EI504" s="98"/>
      <c r="EJ504" s="99"/>
      <c r="EK504" s="98"/>
      <c r="EL504" s="99"/>
      <c r="EM504" s="99"/>
      <c r="EN504" s="98"/>
      <c r="EO504" s="99"/>
      <c r="EP504" s="193"/>
      <c r="EQ504" s="99"/>
      <c r="ER504" s="99"/>
      <c r="ES504" s="99"/>
      <c r="ET504" s="99"/>
      <c r="EU504" s="99"/>
      <c r="EV504" s="99"/>
      <c r="EW504" s="502"/>
      <c r="EX504" s="98"/>
      <c r="EY504" s="99"/>
      <c r="EZ504" s="99"/>
      <c r="FA504" s="98"/>
      <c r="FB504" s="99"/>
      <c r="FC504" s="99"/>
      <c r="FD504" s="99"/>
      <c r="FE504" s="98"/>
      <c r="FF504" s="99"/>
      <c r="FG504" s="98"/>
      <c r="FH504" s="99"/>
      <c r="FI504" s="99"/>
      <c r="FJ504" s="98"/>
      <c r="FK504" s="99"/>
      <c r="FL504" s="99"/>
      <c r="FM504" s="99"/>
      <c r="FN504" s="506"/>
      <c r="FO504" s="99"/>
      <c r="FP504" s="502"/>
      <c r="FQ504" s="99"/>
      <c r="FR504" s="98"/>
      <c r="FS504" s="99"/>
      <c r="FT504" s="98"/>
      <c r="FU504" s="99"/>
      <c r="FV504" s="99"/>
      <c r="FW504" s="99"/>
      <c r="FX504" s="99"/>
      <c r="FY504" s="99"/>
      <c r="FZ504" s="98"/>
      <c r="GA504" s="99"/>
      <c r="GB504" s="502"/>
      <c r="GC504" s="99"/>
      <c r="GD504" s="99"/>
      <c r="GE504" s="99"/>
      <c r="GF504" s="502"/>
      <c r="GG504" s="99"/>
      <c r="GH504" s="503"/>
      <c r="GI504" s="99"/>
      <c r="GJ504" s="502"/>
      <c r="GK504" s="99"/>
      <c r="GL504" s="99"/>
      <c r="GM504" s="502"/>
      <c r="GN504" s="99"/>
      <c r="GO504" s="99"/>
      <c r="GP504" s="99"/>
      <c r="GQ504" s="99"/>
      <c r="GR504" s="99"/>
      <c r="GS504" s="503"/>
      <c r="GT504" s="99"/>
      <c r="GU504" s="502"/>
      <c r="GV504" s="98"/>
      <c r="GW504" s="99"/>
      <c r="GX504" s="99"/>
      <c r="GY504" s="98"/>
      <c r="GZ504" s="99"/>
      <c r="HA504" s="99"/>
      <c r="HB504" s="99"/>
      <c r="HC504" s="99"/>
      <c r="HD504" s="99"/>
      <c r="HE504" s="99"/>
      <c r="HF504" s="99"/>
      <c r="HG504" s="99"/>
      <c r="HH504" s="502"/>
      <c r="HI504" s="99"/>
      <c r="HJ504" s="99"/>
      <c r="HK504" s="99"/>
      <c r="HL504" s="99"/>
      <c r="HM504" s="99"/>
      <c r="HN504" s="99"/>
      <c r="HO504" s="502"/>
      <c r="HP504" s="98"/>
      <c r="HQ504" s="99"/>
      <c r="HR504" s="99"/>
      <c r="HS504" s="99"/>
      <c r="HT504" s="98"/>
      <c r="HU504" s="99"/>
      <c r="HV504" s="99"/>
      <c r="HW504" s="99"/>
      <c r="HX504" s="99"/>
      <c r="HY504" s="98"/>
      <c r="HZ504" s="99"/>
      <c r="IA504" s="503"/>
      <c r="IB504" s="502"/>
      <c r="IC504" s="99"/>
      <c r="ID504" s="99"/>
      <c r="IE504" s="99"/>
      <c r="IF504" s="99"/>
      <c r="IG504" s="99"/>
      <c r="IH504" s="99"/>
      <c r="II504" s="99"/>
      <c r="IJ504" s="99"/>
      <c r="IK504" s="503"/>
      <c r="IL504" s="502"/>
      <c r="IM504" s="99"/>
      <c r="IN504" s="99"/>
      <c r="IO504" s="99"/>
      <c r="IP504" s="99"/>
      <c r="IQ504" s="99"/>
      <c r="IR504" s="99"/>
      <c r="IS504" s="503"/>
      <c r="IT504" s="99"/>
      <c r="IU504" s="99"/>
      <c r="IV504" s="502"/>
      <c r="IW504" s="99"/>
      <c r="IX504" s="99"/>
      <c r="IY504" s="98"/>
      <c r="IZ504" s="99"/>
      <c r="JA504" s="99"/>
      <c r="JB504" s="98"/>
      <c r="JC504" s="99"/>
      <c r="JD504" s="99"/>
      <c r="JE504" s="99"/>
      <c r="JF504" s="98"/>
      <c r="JG504" s="99"/>
      <c r="JH504" s="502"/>
      <c r="JI504" s="99"/>
      <c r="JJ504" s="99"/>
      <c r="JK504" s="99"/>
      <c r="JL504" s="99"/>
      <c r="JM504" s="502"/>
      <c r="JN504" s="99"/>
      <c r="JO504" s="507"/>
      <c r="JP504" s="503"/>
      <c r="JQ504" s="502"/>
    </row>
    <row r="505" spans="23:277" ht="16" hidden="1">
      <c r="W505" s="503"/>
      <c r="X505" s="502"/>
      <c r="Y505" s="99"/>
      <c r="Z505" s="502"/>
      <c r="AA505" s="99"/>
      <c r="AB505" s="502"/>
      <c r="AC505" s="99"/>
      <c r="AD505" s="504"/>
      <c r="AE505" s="99"/>
      <c r="AF505" s="99"/>
      <c r="AG505" s="99"/>
      <c r="AH505" s="99"/>
      <c r="AI505" s="505"/>
      <c r="AJ505" s="99"/>
      <c r="AK505" s="98"/>
      <c r="AL505" s="99"/>
      <c r="AM505" s="645"/>
      <c r="AN505" s="99"/>
      <c r="AO505" s="99"/>
      <c r="AP505" s="99"/>
      <c r="AQ505" s="99"/>
      <c r="AR505" s="99"/>
      <c r="AS505" s="99"/>
      <c r="AT505" s="99"/>
      <c r="AU505" s="99"/>
      <c r="AV505" s="99"/>
      <c r="AW505" s="99"/>
      <c r="AX505" s="99"/>
      <c r="AY505" s="98"/>
      <c r="AZ505" s="99"/>
      <c r="BA505" s="98"/>
      <c r="BB505" s="99"/>
      <c r="BC505" s="502"/>
      <c r="BD505" s="99"/>
      <c r="BE505" s="99"/>
      <c r="BF505" s="502"/>
      <c r="BG505" s="99"/>
      <c r="BH505" s="99"/>
      <c r="BI505" s="99"/>
      <c r="BJ505" s="99"/>
      <c r="BK505" s="634"/>
      <c r="BL505" s="99"/>
      <c r="BM505" s="99"/>
      <c r="BN505" s="502"/>
      <c r="BO505" s="99"/>
      <c r="BP505" s="99"/>
      <c r="BQ505" s="99"/>
      <c r="BR505" s="502"/>
      <c r="BS505" s="99"/>
      <c r="BT505" s="99"/>
      <c r="BU505" s="502"/>
      <c r="BV505" s="99"/>
      <c r="BW505" s="502"/>
      <c r="BX505" s="99"/>
      <c r="BY505" s="99"/>
      <c r="BZ505" s="502"/>
      <c r="CA505" s="99"/>
      <c r="CB505" s="99"/>
      <c r="CC505" s="99"/>
      <c r="CD505" s="99"/>
      <c r="CE505" s="503"/>
      <c r="CF505" s="99"/>
      <c r="CG505" s="502"/>
      <c r="CH505" s="99"/>
      <c r="CI505" s="98"/>
      <c r="CJ505" s="99"/>
      <c r="CK505" s="99"/>
      <c r="CL505" s="98"/>
      <c r="CM505" s="99"/>
      <c r="CN505" s="99"/>
      <c r="CO505" s="99"/>
      <c r="CP505" s="98"/>
      <c r="CQ505" s="99"/>
      <c r="CR505" s="99"/>
      <c r="CS505" s="99"/>
      <c r="CT505" s="99"/>
      <c r="CU505" s="99"/>
      <c r="CV505" s="99"/>
      <c r="CW505" s="99"/>
      <c r="CX505" s="98"/>
      <c r="CY505" s="99"/>
      <c r="CZ505" s="99"/>
      <c r="DA505" s="99"/>
      <c r="DB505" s="99"/>
      <c r="DC505" s="502"/>
      <c r="DD505" s="99"/>
      <c r="DE505" s="99"/>
      <c r="DF505" s="99"/>
      <c r="DG505" s="99"/>
      <c r="DH505" s="99"/>
      <c r="DI505" s="99"/>
      <c r="DJ505" s="99"/>
      <c r="DK505" s="99"/>
      <c r="DL505" s="99"/>
      <c r="DM505" s="99"/>
      <c r="DN505" s="99"/>
      <c r="DO505" s="502"/>
      <c r="DP505" s="99"/>
      <c r="DQ505" s="99"/>
      <c r="DR505" s="99"/>
      <c r="DS505" s="502"/>
      <c r="DT505" s="99"/>
      <c r="DU505" s="99"/>
      <c r="DV505" s="99"/>
      <c r="DW505" s="99"/>
      <c r="DX505" s="99"/>
      <c r="DY505" s="99"/>
      <c r="DZ505" s="99"/>
      <c r="EA505" s="506"/>
      <c r="EB505" s="99"/>
      <c r="EC505" s="502"/>
      <c r="ED505" s="98"/>
      <c r="EE505" s="99"/>
      <c r="EF505" s="99"/>
      <c r="EG505" s="99"/>
      <c r="EH505" s="99"/>
      <c r="EI505" s="98"/>
      <c r="EJ505" s="99"/>
      <c r="EK505" s="98"/>
      <c r="EL505" s="99"/>
      <c r="EM505" s="99"/>
      <c r="EN505" s="98"/>
      <c r="EO505" s="99"/>
      <c r="EP505" s="193"/>
      <c r="EQ505" s="99"/>
      <c r="ER505" s="99"/>
      <c r="ES505" s="99"/>
      <c r="ET505" s="99"/>
      <c r="EU505" s="99"/>
      <c r="EV505" s="99"/>
      <c r="EW505" s="502"/>
      <c r="EX505" s="98"/>
      <c r="EY505" s="99"/>
      <c r="EZ505" s="99"/>
      <c r="FA505" s="98"/>
      <c r="FB505" s="99"/>
      <c r="FC505" s="99"/>
      <c r="FD505" s="99"/>
      <c r="FE505" s="98"/>
      <c r="FF505" s="99"/>
      <c r="FG505" s="98"/>
      <c r="FH505" s="99"/>
      <c r="FI505" s="99"/>
      <c r="FJ505" s="98"/>
      <c r="FK505" s="99"/>
      <c r="FL505" s="99"/>
      <c r="FM505" s="99"/>
      <c r="FN505" s="506"/>
      <c r="FO505" s="99"/>
      <c r="FP505" s="502"/>
      <c r="FQ505" s="99"/>
      <c r="FR505" s="98"/>
      <c r="FS505" s="99"/>
      <c r="FT505" s="98"/>
      <c r="FU505" s="99"/>
      <c r="FV505" s="99"/>
      <c r="FW505" s="99"/>
      <c r="FX505" s="99"/>
      <c r="FY505" s="99"/>
      <c r="FZ505" s="98"/>
      <c r="GA505" s="99"/>
      <c r="GB505" s="502"/>
      <c r="GC505" s="99"/>
      <c r="GD505" s="99"/>
      <c r="GE505" s="99"/>
      <c r="GF505" s="502"/>
      <c r="GG505" s="99"/>
      <c r="GH505" s="503"/>
      <c r="GI505" s="99"/>
      <c r="GJ505" s="502"/>
      <c r="GK505" s="99"/>
      <c r="GL505" s="99"/>
      <c r="GM505" s="502"/>
      <c r="GN505" s="99"/>
      <c r="GO505" s="99"/>
      <c r="GP505" s="99"/>
      <c r="GQ505" s="99"/>
      <c r="GR505" s="99"/>
      <c r="GS505" s="503"/>
      <c r="GT505" s="99"/>
      <c r="GU505" s="502"/>
      <c r="GV505" s="98"/>
      <c r="GW505" s="99"/>
      <c r="GX505" s="99"/>
      <c r="GY505" s="98"/>
      <c r="GZ505" s="99"/>
      <c r="HA505" s="99"/>
      <c r="HB505" s="99"/>
      <c r="HC505" s="99"/>
      <c r="HD505" s="99"/>
      <c r="HE505" s="99"/>
      <c r="HF505" s="99"/>
      <c r="HG505" s="99"/>
      <c r="HH505" s="502"/>
      <c r="HI505" s="99"/>
      <c r="HJ505" s="99"/>
      <c r="HK505" s="99"/>
      <c r="HL505" s="99"/>
      <c r="HM505" s="99"/>
      <c r="HN505" s="99"/>
      <c r="HO505" s="502"/>
      <c r="HP505" s="98"/>
      <c r="HQ505" s="99"/>
      <c r="HR505" s="99"/>
      <c r="HS505" s="99"/>
      <c r="HT505" s="98"/>
      <c r="HU505" s="99"/>
      <c r="HV505" s="99"/>
      <c r="HW505" s="99"/>
      <c r="HX505" s="99"/>
      <c r="HY505" s="98"/>
      <c r="HZ505" s="99"/>
      <c r="IA505" s="503"/>
      <c r="IB505" s="502"/>
      <c r="IC505" s="99"/>
      <c r="ID505" s="99"/>
      <c r="IE505" s="99"/>
      <c r="IF505" s="99"/>
      <c r="IG505" s="99"/>
      <c r="IH505" s="99"/>
      <c r="II505" s="99"/>
      <c r="IJ505" s="99"/>
      <c r="IK505" s="503"/>
      <c r="IL505" s="502"/>
      <c r="IM505" s="99"/>
      <c r="IN505" s="99"/>
      <c r="IO505" s="99"/>
      <c r="IP505" s="99"/>
      <c r="IQ505" s="99"/>
      <c r="IR505" s="99"/>
      <c r="IS505" s="503"/>
      <c r="IT505" s="99"/>
      <c r="IU505" s="99"/>
      <c r="IV505" s="502"/>
      <c r="IW505" s="99"/>
      <c r="IX505" s="99"/>
      <c r="IY505" s="98"/>
      <c r="IZ505" s="99"/>
      <c r="JA505" s="99"/>
      <c r="JB505" s="98"/>
      <c r="JC505" s="99"/>
      <c r="JD505" s="99"/>
      <c r="JE505" s="99"/>
      <c r="JF505" s="98"/>
      <c r="JG505" s="99"/>
      <c r="JH505" s="502"/>
      <c r="JI505" s="99"/>
      <c r="JJ505" s="99"/>
      <c r="JK505" s="99"/>
      <c r="JL505" s="99"/>
      <c r="JM505" s="502"/>
      <c r="JN505" s="99"/>
      <c r="JO505" s="507"/>
      <c r="JP505" s="503"/>
      <c r="JQ505" s="502"/>
    </row>
    <row r="506" spans="23:277" ht="16" hidden="1">
      <c r="W506" s="503"/>
      <c r="X506" s="502"/>
      <c r="Y506" s="99"/>
      <c r="Z506" s="502"/>
      <c r="AA506" s="99"/>
      <c r="AB506" s="502"/>
      <c r="AC506" s="99"/>
      <c r="AD506" s="504"/>
      <c r="AE506" s="99"/>
      <c r="AF506" s="99"/>
      <c r="AG506" s="99"/>
      <c r="AH506" s="99"/>
      <c r="AI506" s="505"/>
      <c r="AJ506" s="99"/>
      <c r="AK506" s="98"/>
      <c r="AL506" s="99"/>
      <c r="AM506" s="645"/>
      <c r="AN506" s="99"/>
      <c r="AO506" s="99"/>
      <c r="AP506" s="99"/>
      <c r="AQ506" s="99"/>
      <c r="AR506" s="99"/>
      <c r="AS506" s="99"/>
      <c r="AT506" s="99"/>
      <c r="AU506" s="99"/>
      <c r="AV506" s="99"/>
      <c r="AW506" s="99"/>
      <c r="AX506" s="99"/>
      <c r="AY506" s="98"/>
      <c r="AZ506" s="99"/>
      <c r="BA506" s="98"/>
      <c r="BB506" s="99"/>
      <c r="BC506" s="502"/>
      <c r="BD506" s="99"/>
      <c r="BE506" s="99"/>
      <c r="BF506" s="502"/>
      <c r="BG506" s="99"/>
      <c r="BH506" s="99"/>
      <c r="BI506" s="99"/>
      <c r="BJ506" s="99"/>
      <c r="BK506" s="634"/>
      <c r="BL506" s="99"/>
      <c r="BM506" s="99"/>
      <c r="BN506" s="502"/>
      <c r="BO506" s="99"/>
      <c r="BP506" s="99"/>
      <c r="BQ506" s="99"/>
      <c r="BR506" s="502"/>
      <c r="BS506" s="99"/>
      <c r="BT506" s="99"/>
      <c r="BU506" s="502"/>
      <c r="BV506" s="99"/>
      <c r="BW506" s="502"/>
      <c r="BX506" s="99"/>
      <c r="BY506" s="99"/>
      <c r="BZ506" s="502"/>
      <c r="CA506" s="99"/>
      <c r="CB506" s="99"/>
      <c r="CC506" s="99"/>
      <c r="CD506" s="99"/>
      <c r="CE506" s="503"/>
      <c r="CF506" s="99"/>
      <c r="CG506" s="502"/>
      <c r="CH506" s="99"/>
      <c r="CI506" s="98"/>
      <c r="CJ506" s="99"/>
      <c r="CK506" s="99"/>
      <c r="CL506" s="98"/>
      <c r="CM506" s="99"/>
      <c r="CN506" s="99"/>
      <c r="CO506" s="99"/>
      <c r="CP506" s="98"/>
      <c r="CQ506" s="99"/>
      <c r="CR506" s="99"/>
      <c r="CS506" s="99"/>
      <c r="CT506" s="99"/>
      <c r="CU506" s="99"/>
      <c r="CV506" s="99"/>
      <c r="CW506" s="99"/>
      <c r="CX506" s="98"/>
      <c r="CY506" s="99"/>
      <c r="CZ506" s="99"/>
      <c r="DA506" s="99"/>
      <c r="DB506" s="99"/>
      <c r="DC506" s="502"/>
      <c r="DD506" s="99"/>
      <c r="DE506" s="99"/>
      <c r="DF506" s="99"/>
      <c r="DG506" s="99"/>
      <c r="DH506" s="99"/>
      <c r="DI506" s="99"/>
      <c r="DJ506" s="99"/>
      <c r="DK506" s="99"/>
      <c r="DL506" s="99"/>
      <c r="DM506" s="99"/>
      <c r="DN506" s="99"/>
      <c r="DO506" s="502"/>
      <c r="DP506" s="99"/>
      <c r="DQ506" s="99"/>
      <c r="DR506" s="99"/>
      <c r="DS506" s="502"/>
      <c r="DT506" s="99"/>
      <c r="DU506" s="99"/>
      <c r="DV506" s="99"/>
      <c r="DW506" s="99"/>
      <c r="DX506" s="99"/>
      <c r="DY506" s="99"/>
      <c r="DZ506" s="99"/>
      <c r="EA506" s="506"/>
      <c r="EB506" s="99"/>
      <c r="EC506" s="502"/>
      <c r="ED506" s="98"/>
      <c r="EE506" s="99"/>
      <c r="EF506" s="99"/>
      <c r="EG506" s="99"/>
      <c r="EH506" s="99"/>
      <c r="EI506" s="98"/>
      <c r="EJ506" s="99"/>
      <c r="EK506" s="98"/>
      <c r="EL506" s="99"/>
      <c r="EM506" s="99"/>
      <c r="EN506" s="98"/>
      <c r="EO506" s="99"/>
      <c r="EP506" s="193"/>
      <c r="EQ506" s="99"/>
      <c r="ER506" s="99"/>
      <c r="ES506" s="99"/>
      <c r="ET506" s="99"/>
      <c r="EU506" s="99"/>
      <c r="EV506" s="99"/>
      <c r="EW506" s="502"/>
      <c r="EX506" s="98"/>
      <c r="EY506" s="99"/>
      <c r="EZ506" s="99"/>
      <c r="FA506" s="98"/>
      <c r="FB506" s="99"/>
      <c r="FC506" s="99"/>
      <c r="FD506" s="99"/>
      <c r="FE506" s="98"/>
      <c r="FF506" s="99"/>
      <c r="FG506" s="98"/>
      <c r="FH506" s="99"/>
      <c r="FI506" s="99"/>
      <c r="FJ506" s="98"/>
      <c r="FK506" s="99"/>
      <c r="FL506" s="99"/>
      <c r="FM506" s="99"/>
      <c r="FN506" s="506"/>
      <c r="FO506" s="99"/>
      <c r="FP506" s="502"/>
      <c r="FQ506" s="99"/>
      <c r="FR506" s="98"/>
      <c r="FS506" s="99"/>
      <c r="FT506" s="98"/>
      <c r="FU506" s="99"/>
      <c r="FV506" s="99"/>
      <c r="FW506" s="99"/>
      <c r="FX506" s="99"/>
      <c r="FY506" s="99"/>
      <c r="FZ506" s="98"/>
      <c r="GA506" s="99"/>
      <c r="GB506" s="502"/>
      <c r="GC506" s="99"/>
      <c r="GD506" s="99"/>
      <c r="GE506" s="99"/>
      <c r="GF506" s="502"/>
      <c r="GG506" s="99"/>
      <c r="GH506" s="503"/>
      <c r="GI506" s="99"/>
      <c r="GJ506" s="502"/>
      <c r="GK506" s="99"/>
      <c r="GL506" s="99"/>
      <c r="GM506" s="502"/>
      <c r="GN506" s="99"/>
      <c r="GO506" s="99"/>
      <c r="GP506" s="99"/>
      <c r="GQ506" s="99"/>
      <c r="GR506" s="99"/>
      <c r="GS506" s="503"/>
      <c r="GT506" s="99"/>
      <c r="GU506" s="502"/>
      <c r="GV506" s="98"/>
      <c r="GW506" s="99"/>
      <c r="GX506" s="99"/>
      <c r="GY506" s="98"/>
      <c r="GZ506" s="99"/>
      <c r="HA506" s="99"/>
      <c r="HB506" s="99"/>
      <c r="HC506" s="99"/>
      <c r="HD506" s="99"/>
      <c r="HE506" s="99"/>
      <c r="HF506" s="99"/>
      <c r="HG506" s="99"/>
      <c r="HH506" s="502"/>
      <c r="HI506" s="99"/>
      <c r="HJ506" s="99"/>
      <c r="HK506" s="99"/>
      <c r="HL506" s="99"/>
      <c r="HM506" s="99"/>
      <c r="HN506" s="99"/>
      <c r="HO506" s="502"/>
      <c r="HP506" s="98"/>
      <c r="HQ506" s="99"/>
      <c r="HR506" s="99"/>
      <c r="HS506" s="99"/>
      <c r="HT506" s="98"/>
      <c r="HU506" s="99"/>
      <c r="HV506" s="99"/>
      <c r="HW506" s="99"/>
      <c r="HX506" s="99"/>
      <c r="HY506" s="98"/>
      <c r="HZ506" s="99"/>
      <c r="IA506" s="503"/>
      <c r="IB506" s="502"/>
      <c r="IC506" s="99"/>
      <c r="ID506" s="99"/>
      <c r="IE506" s="99"/>
      <c r="IF506" s="99"/>
      <c r="IG506" s="99"/>
      <c r="IH506" s="99"/>
      <c r="II506" s="99"/>
      <c r="IJ506" s="99"/>
      <c r="IK506" s="503"/>
      <c r="IL506" s="502"/>
      <c r="IM506" s="99"/>
      <c r="IN506" s="99"/>
      <c r="IO506" s="99"/>
      <c r="IP506" s="99"/>
      <c r="IQ506" s="99"/>
      <c r="IR506" s="99"/>
      <c r="IS506" s="503"/>
      <c r="IT506" s="99"/>
      <c r="IU506" s="99"/>
      <c r="IV506" s="502"/>
      <c r="IW506" s="99"/>
      <c r="IX506" s="99"/>
      <c r="IY506" s="98"/>
      <c r="IZ506" s="99"/>
      <c r="JA506" s="99"/>
      <c r="JB506" s="98"/>
      <c r="JC506" s="99"/>
      <c r="JD506" s="99"/>
      <c r="JE506" s="99"/>
      <c r="JF506" s="98"/>
      <c r="JG506" s="99"/>
      <c r="JH506" s="502"/>
      <c r="JI506" s="99"/>
      <c r="JJ506" s="99"/>
      <c r="JK506" s="99"/>
      <c r="JL506" s="99"/>
      <c r="JM506" s="502"/>
      <c r="JN506" s="99"/>
      <c r="JO506" s="507"/>
      <c r="JP506" s="503"/>
      <c r="JQ506" s="502"/>
    </row>
    <row r="507" spans="23:277" ht="16" hidden="1">
      <c r="W507" s="503"/>
      <c r="X507" s="502"/>
      <c r="Y507" s="99"/>
      <c r="Z507" s="502"/>
      <c r="AA507" s="99"/>
      <c r="AB507" s="502"/>
      <c r="AC507" s="99"/>
      <c r="AD507" s="504"/>
      <c r="AE507" s="99"/>
      <c r="AF507" s="99"/>
      <c r="AG507" s="99"/>
      <c r="AH507" s="99"/>
      <c r="AI507" s="505"/>
      <c r="AJ507" s="99"/>
      <c r="AK507" s="98"/>
      <c r="AL507" s="99"/>
      <c r="AM507" s="645"/>
      <c r="AN507" s="99"/>
      <c r="AO507" s="99"/>
      <c r="AP507" s="99"/>
      <c r="AQ507" s="99"/>
      <c r="AR507" s="99"/>
      <c r="AS507" s="99"/>
      <c r="AT507" s="99"/>
      <c r="AU507" s="99"/>
      <c r="AV507" s="99"/>
      <c r="AW507" s="99"/>
      <c r="AX507" s="99"/>
      <c r="AY507" s="98"/>
      <c r="AZ507" s="99"/>
      <c r="BA507" s="98"/>
      <c r="BB507" s="99"/>
      <c r="BC507" s="502"/>
      <c r="BD507" s="99"/>
      <c r="BE507" s="99"/>
      <c r="BF507" s="502"/>
      <c r="BG507" s="99"/>
      <c r="BH507" s="99"/>
      <c r="BI507" s="99"/>
      <c r="BJ507" s="99"/>
      <c r="BK507" s="634"/>
      <c r="BL507" s="99"/>
      <c r="BM507" s="99"/>
      <c r="BN507" s="502"/>
      <c r="BO507" s="99"/>
      <c r="BP507" s="99"/>
      <c r="BQ507" s="99"/>
      <c r="BR507" s="502"/>
      <c r="BS507" s="99"/>
      <c r="BT507" s="99"/>
      <c r="BU507" s="502"/>
      <c r="BV507" s="99"/>
      <c r="BW507" s="502"/>
      <c r="BX507" s="99"/>
      <c r="BY507" s="99"/>
      <c r="BZ507" s="502"/>
      <c r="CA507" s="99"/>
      <c r="CB507" s="99"/>
      <c r="CC507" s="99"/>
      <c r="CD507" s="99"/>
      <c r="CE507" s="503"/>
      <c r="CF507" s="99"/>
      <c r="CG507" s="502"/>
      <c r="CH507" s="99"/>
      <c r="CI507" s="98"/>
      <c r="CJ507" s="99"/>
      <c r="CK507" s="99"/>
      <c r="CL507" s="98"/>
      <c r="CM507" s="99"/>
      <c r="CN507" s="99"/>
      <c r="CO507" s="99"/>
      <c r="CP507" s="98"/>
      <c r="CQ507" s="99"/>
      <c r="CR507" s="99"/>
      <c r="CS507" s="99"/>
      <c r="CT507" s="99"/>
      <c r="CU507" s="99"/>
      <c r="CV507" s="99"/>
      <c r="CW507" s="99"/>
      <c r="CX507" s="98"/>
      <c r="CY507" s="99"/>
      <c r="CZ507" s="99"/>
      <c r="DA507" s="99"/>
      <c r="DB507" s="99"/>
      <c r="DC507" s="502"/>
      <c r="DD507" s="99"/>
      <c r="DE507" s="99"/>
      <c r="DF507" s="99"/>
      <c r="DG507" s="99"/>
      <c r="DH507" s="99"/>
      <c r="DI507" s="99"/>
      <c r="DJ507" s="99"/>
      <c r="DK507" s="99"/>
      <c r="DL507" s="99"/>
      <c r="DM507" s="99"/>
      <c r="DN507" s="99"/>
      <c r="DO507" s="502"/>
      <c r="DP507" s="99"/>
      <c r="DQ507" s="99"/>
      <c r="DR507" s="99"/>
      <c r="DS507" s="502"/>
      <c r="DT507" s="99"/>
      <c r="DU507" s="99"/>
      <c r="DV507" s="99"/>
      <c r="DW507" s="99"/>
      <c r="DX507" s="99"/>
      <c r="DY507" s="99"/>
      <c r="DZ507" s="99"/>
      <c r="EA507" s="506"/>
      <c r="EB507" s="99"/>
      <c r="EC507" s="502"/>
      <c r="ED507" s="98"/>
      <c r="EE507" s="99"/>
      <c r="EF507" s="99"/>
      <c r="EG507" s="99"/>
      <c r="EH507" s="99"/>
      <c r="EI507" s="98"/>
      <c r="EJ507" s="99"/>
      <c r="EK507" s="98"/>
      <c r="EL507" s="99"/>
      <c r="EM507" s="99"/>
      <c r="EN507" s="98"/>
      <c r="EO507" s="99"/>
      <c r="EP507" s="193"/>
      <c r="EQ507" s="99"/>
      <c r="ER507" s="99"/>
      <c r="ES507" s="99"/>
      <c r="ET507" s="99"/>
      <c r="EU507" s="99"/>
      <c r="EV507" s="99"/>
      <c r="EW507" s="502"/>
      <c r="EX507" s="98"/>
      <c r="EY507" s="99"/>
      <c r="EZ507" s="99"/>
      <c r="FA507" s="98"/>
      <c r="FB507" s="99"/>
      <c r="FC507" s="99"/>
      <c r="FD507" s="99"/>
      <c r="FE507" s="98"/>
      <c r="FF507" s="99"/>
      <c r="FG507" s="98"/>
      <c r="FH507" s="99"/>
      <c r="FI507" s="99"/>
      <c r="FJ507" s="98"/>
      <c r="FK507" s="99"/>
      <c r="FL507" s="99"/>
      <c r="FM507" s="99"/>
      <c r="FN507" s="506"/>
      <c r="FO507" s="99"/>
      <c r="FP507" s="502"/>
      <c r="FQ507" s="99"/>
      <c r="FR507" s="98"/>
      <c r="FS507" s="99"/>
      <c r="FT507" s="98"/>
      <c r="FU507" s="99"/>
      <c r="FV507" s="99"/>
      <c r="FW507" s="99"/>
      <c r="FX507" s="99"/>
      <c r="FY507" s="99"/>
      <c r="FZ507" s="98"/>
      <c r="GA507" s="99"/>
      <c r="GB507" s="502"/>
      <c r="GC507" s="99"/>
      <c r="GD507" s="99"/>
      <c r="GE507" s="99"/>
      <c r="GF507" s="502"/>
      <c r="GG507" s="99"/>
      <c r="GH507" s="503"/>
      <c r="GI507" s="99"/>
      <c r="GJ507" s="502"/>
      <c r="GK507" s="99"/>
      <c r="GL507" s="99"/>
      <c r="GM507" s="502"/>
      <c r="GN507" s="99"/>
      <c r="GO507" s="99"/>
      <c r="GP507" s="99"/>
      <c r="GQ507" s="99"/>
      <c r="GR507" s="99"/>
      <c r="GS507" s="503"/>
      <c r="GT507" s="99"/>
      <c r="GU507" s="502"/>
      <c r="GV507" s="98"/>
      <c r="GW507" s="99"/>
      <c r="GX507" s="99"/>
      <c r="GY507" s="98"/>
      <c r="GZ507" s="99"/>
      <c r="HA507" s="99"/>
      <c r="HB507" s="99"/>
      <c r="HC507" s="99"/>
      <c r="HD507" s="99"/>
      <c r="HE507" s="99"/>
      <c r="HF507" s="99"/>
      <c r="HG507" s="99"/>
      <c r="HH507" s="502"/>
      <c r="HI507" s="99"/>
      <c r="HJ507" s="99"/>
      <c r="HK507" s="99"/>
      <c r="HL507" s="99"/>
      <c r="HM507" s="99"/>
      <c r="HN507" s="99"/>
      <c r="HO507" s="502"/>
      <c r="HP507" s="98"/>
      <c r="HQ507" s="99"/>
      <c r="HR507" s="99"/>
      <c r="HS507" s="99"/>
      <c r="HT507" s="98"/>
      <c r="HU507" s="99"/>
      <c r="HV507" s="99"/>
      <c r="HW507" s="99"/>
      <c r="HX507" s="99"/>
      <c r="HY507" s="98"/>
      <c r="HZ507" s="99"/>
      <c r="IA507" s="503"/>
      <c r="IB507" s="502"/>
      <c r="IC507" s="99"/>
      <c r="ID507" s="99"/>
      <c r="IE507" s="99"/>
      <c r="IF507" s="99"/>
      <c r="IG507" s="99"/>
      <c r="IH507" s="99"/>
      <c r="II507" s="99"/>
      <c r="IJ507" s="99"/>
      <c r="IK507" s="503"/>
      <c r="IL507" s="502"/>
      <c r="IM507" s="99"/>
      <c r="IN507" s="99"/>
      <c r="IO507" s="99"/>
      <c r="IP507" s="99"/>
      <c r="IQ507" s="99"/>
      <c r="IR507" s="99"/>
      <c r="IS507" s="503"/>
      <c r="IT507" s="99"/>
      <c r="IU507" s="99"/>
      <c r="IV507" s="502"/>
      <c r="IW507" s="99"/>
      <c r="IX507" s="99"/>
      <c r="IY507" s="98"/>
      <c r="IZ507" s="99"/>
      <c r="JA507" s="99"/>
      <c r="JB507" s="98"/>
      <c r="JC507" s="99"/>
      <c r="JD507" s="99"/>
      <c r="JE507" s="99"/>
      <c r="JF507" s="98"/>
      <c r="JG507" s="99"/>
      <c r="JH507" s="502"/>
      <c r="JI507" s="99"/>
      <c r="JJ507" s="99"/>
      <c r="JK507" s="99"/>
      <c r="JL507" s="99"/>
      <c r="JM507" s="502"/>
      <c r="JN507" s="99"/>
      <c r="JO507" s="507"/>
      <c r="JP507" s="503"/>
      <c r="JQ507" s="502"/>
    </row>
    <row r="508" spans="23:277" ht="16" hidden="1">
      <c r="W508" s="503"/>
      <c r="X508" s="502"/>
      <c r="Y508" s="99"/>
      <c r="Z508" s="502"/>
      <c r="AA508" s="99"/>
      <c r="AB508" s="502"/>
      <c r="AC508" s="99"/>
      <c r="AD508" s="504"/>
      <c r="AE508" s="99"/>
      <c r="AF508" s="99"/>
      <c r="AG508" s="99"/>
      <c r="AH508" s="99"/>
      <c r="AI508" s="505"/>
      <c r="AJ508" s="99"/>
      <c r="AK508" s="98"/>
      <c r="AL508" s="99"/>
      <c r="AM508" s="645"/>
      <c r="AN508" s="99"/>
      <c r="AO508" s="99"/>
      <c r="AP508" s="99"/>
      <c r="AQ508" s="99"/>
      <c r="AR508" s="99"/>
      <c r="AS508" s="99"/>
      <c r="AT508" s="99"/>
      <c r="AU508" s="99"/>
      <c r="AV508" s="99"/>
      <c r="AW508" s="99"/>
      <c r="AX508" s="99"/>
      <c r="AY508" s="98"/>
      <c r="AZ508" s="99"/>
      <c r="BA508" s="98"/>
      <c r="BB508" s="99"/>
      <c r="BC508" s="502"/>
      <c r="BD508" s="99"/>
      <c r="BE508" s="99"/>
      <c r="BF508" s="502"/>
      <c r="BG508" s="99"/>
      <c r="BH508" s="99"/>
      <c r="BI508" s="99"/>
      <c r="BJ508" s="99"/>
      <c r="BK508" s="634"/>
      <c r="BL508" s="99"/>
      <c r="BM508" s="99"/>
      <c r="BN508" s="502"/>
      <c r="BO508" s="99"/>
      <c r="BP508" s="99"/>
      <c r="BQ508" s="99"/>
      <c r="BR508" s="502"/>
      <c r="BS508" s="99"/>
      <c r="BT508" s="99"/>
      <c r="BU508" s="502"/>
      <c r="BV508" s="99"/>
      <c r="BW508" s="502"/>
      <c r="BX508" s="99"/>
      <c r="BY508" s="99"/>
      <c r="BZ508" s="502"/>
      <c r="CA508" s="99"/>
      <c r="CB508" s="99"/>
      <c r="CC508" s="99"/>
      <c r="CD508" s="99"/>
      <c r="CE508" s="503"/>
      <c r="CF508" s="99"/>
      <c r="CG508" s="502"/>
      <c r="CH508" s="99"/>
      <c r="CI508" s="98"/>
      <c r="CJ508" s="99"/>
      <c r="CK508" s="99"/>
      <c r="CL508" s="98"/>
      <c r="CM508" s="99"/>
      <c r="CN508" s="99"/>
      <c r="CO508" s="99"/>
      <c r="CP508" s="98"/>
      <c r="CQ508" s="99"/>
      <c r="CR508" s="99"/>
      <c r="CS508" s="99"/>
      <c r="CT508" s="99"/>
      <c r="CU508" s="99"/>
      <c r="CV508" s="99"/>
      <c r="CW508" s="99"/>
      <c r="CX508" s="98"/>
      <c r="CY508" s="99"/>
      <c r="CZ508" s="99"/>
      <c r="DA508" s="99"/>
      <c r="DB508" s="99"/>
      <c r="DC508" s="502"/>
      <c r="DD508" s="99"/>
      <c r="DE508" s="99"/>
      <c r="DF508" s="99"/>
      <c r="DG508" s="99"/>
      <c r="DH508" s="99"/>
      <c r="DI508" s="99"/>
      <c r="DJ508" s="99"/>
      <c r="DK508" s="99"/>
      <c r="DL508" s="99"/>
      <c r="DM508" s="99"/>
      <c r="DN508" s="99"/>
      <c r="DO508" s="502"/>
      <c r="DP508" s="99"/>
      <c r="DQ508" s="99"/>
      <c r="DR508" s="99"/>
      <c r="DS508" s="502"/>
      <c r="DT508" s="99"/>
      <c r="DU508" s="99"/>
      <c r="DV508" s="99"/>
      <c r="DW508" s="99"/>
      <c r="DX508" s="99"/>
      <c r="DY508" s="99"/>
      <c r="DZ508" s="99"/>
      <c r="EA508" s="506"/>
      <c r="EB508" s="99"/>
      <c r="EC508" s="502"/>
      <c r="ED508" s="98"/>
      <c r="EE508" s="99"/>
      <c r="EF508" s="99"/>
      <c r="EG508" s="99"/>
      <c r="EH508" s="99"/>
      <c r="EI508" s="98"/>
      <c r="EJ508" s="99"/>
      <c r="EK508" s="98"/>
      <c r="EL508" s="99"/>
      <c r="EM508" s="99"/>
      <c r="EN508" s="98"/>
      <c r="EO508" s="99"/>
      <c r="EP508" s="193"/>
      <c r="EQ508" s="99"/>
      <c r="ER508" s="99"/>
      <c r="ES508" s="99"/>
      <c r="ET508" s="99"/>
      <c r="EU508" s="99"/>
      <c r="EV508" s="99"/>
      <c r="EW508" s="502"/>
      <c r="EX508" s="98"/>
      <c r="EY508" s="99"/>
      <c r="EZ508" s="99"/>
      <c r="FA508" s="98"/>
      <c r="FB508" s="99"/>
      <c r="FC508" s="99"/>
      <c r="FD508" s="99"/>
      <c r="FE508" s="98"/>
      <c r="FF508" s="99"/>
      <c r="FG508" s="98"/>
      <c r="FH508" s="99"/>
      <c r="FI508" s="99"/>
      <c r="FJ508" s="98"/>
      <c r="FK508" s="99"/>
      <c r="FL508" s="99"/>
      <c r="FM508" s="99"/>
      <c r="FN508" s="506"/>
      <c r="FO508" s="99"/>
      <c r="FP508" s="502"/>
      <c r="FQ508" s="99"/>
      <c r="FR508" s="98"/>
      <c r="FS508" s="99"/>
      <c r="FT508" s="98"/>
      <c r="FU508" s="99"/>
      <c r="FV508" s="99"/>
      <c r="FW508" s="99"/>
      <c r="FX508" s="99"/>
      <c r="FY508" s="99"/>
      <c r="FZ508" s="98"/>
      <c r="GA508" s="99"/>
      <c r="GB508" s="502"/>
      <c r="GC508" s="99"/>
      <c r="GD508" s="99"/>
      <c r="GE508" s="99"/>
      <c r="GF508" s="502"/>
      <c r="GG508" s="99"/>
      <c r="GH508" s="503"/>
      <c r="GI508" s="99"/>
      <c r="GJ508" s="502"/>
      <c r="GK508" s="99"/>
      <c r="GL508" s="99"/>
      <c r="GM508" s="502"/>
      <c r="GN508" s="99"/>
      <c r="GO508" s="99"/>
      <c r="GP508" s="99"/>
      <c r="GQ508" s="99"/>
      <c r="GR508" s="99"/>
      <c r="GS508" s="503"/>
      <c r="GT508" s="99"/>
      <c r="GU508" s="502"/>
      <c r="GV508" s="98"/>
      <c r="GW508" s="99"/>
      <c r="GX508" s="99"/>
      <c r="GY508" s="98"/>
      <c r="GZ508" s="99"/>
      <c r="HA508" s="99"/>
      <c r="HB508" s="99"/>
      <c r="HC508" s="99"/>
      <c r="HD508" s="99"/>
      <c r="HE508" s="99"/>
      <c r="HF508" s="99"/>
      <c r="HG508" s="99"/>
      <c r="HH508" s="502"/>
      <c r="HI508" s="99"/>
      <c r="HJ508" s="99"/>
      <c r="HK508" s="99"/>
      <c r="HL508" s="99"/>
      <c r="HM508" s="99"/>
      <c r="HN508" s="99"/>
      <c r="HO508" s="502"/>
      <c r="HP508" s="98"/>
      <c r="HQ508" s="99"/>
      <c r="HR508" s="99"/>
      <c r="HS508" s="99"/>
      <c r="HT508" s="98"/>
      <c r="HU508" s="99"/>
      <c r="HV508" s="99"/>
      <c r="HW508" s="99"/>
      <c r="HX508" s="99"/>
      <c r="HY508" s="98"/>
      <c r="HZ508" s="99"/>
      <c r="IA508" s="503"/>
      <c r="IB508" s="502"/>
      <c r="IC508" s="99"/>
      <c r="ID508" s="99"/>
      <c r="IE508" s="99"/>
      <c r="IF508" s="99"/>
      <c r="IG508" s="99"/>
      <c r="IH508" s="99"/>
      <c r="II508" s="99"/>
      <c r="IJ508" s="99"/>
      <c r="IK508" s="503"/>
      <c r="IL508" s="502"/>
      <c r="IM508" s="99"/>
      <c r="IN508" s="99"/>
      <c r="IO508" s="99"/>
      <c r="IP508" s="99"/>
      <c r="IQ508" s="99"/>
      <c r="IR508" s="99"/>
      <c r="IS508" s="503"/>
      <c r="IT508" s="99"/>
      <c r="IU508" s="99"/>
      <c r="IV508" s="502"/>
      <c r="IW508" s="99"/>
      <c r="IX508" s="99"/>
      <c r="IY508" s="98"/>
      <c r="IZ508" s="99"/>
      <c r="JA508" s="99"/>
      <c r="JB508" s="98"/>
      <c r="JC508" s="99"/>
      <c r="JD508" s="99"/>
      <c r="JE508" s="99"/>
      <c r="JF508" s="98"/>
      <c r="JG508" s="99"/>
      <c r="JH508" s="502"/>
      <c r="JI508" s="99"/>
      <c r="JJ508" s="99"/>
      <c r="JK508" s="99"/>
      <c r="JL508" s="99"/>
      <c r="JM508" s="502"/>
      <c r="JN508" s="99"/>
      <c r="JO508" s="507"/>
      <c r="JP508" s="503"/>
      <c r="JQ508" s="502"/>
    </row>
    <row r="509" spans="23:277" ht="16" hidden="1">
      <c r="W509" s="503"/>
      <c r="X509" s="502"/>
      <c r="Y509" s="99"/>
      <c r="Z509" s="502"/>
      <c r="AA509" s="99"/>
      <c r="AB509" s="502"/>
      <c r="AC509" s="99"/>
      <c r="AD509" s="504"/>
      <c r="AE509" s="99"/>
      <c r="AF509" s="99"/>
      <c r="AG509" s="99"/>
      <c r="AH509" s="99"/>
      <c r="AI509" s="505"/>
      <c r="AJ509" s="99"/>
      <c r="AK509" s="98"/>
      <c r="AL509" s="99"/>
      <c r="AM509" s="645"/>
      <c r="AN509" s="99"/>
      <c r="AO509" s="99"/>
      <c r="AP509" s="99"/>
      <c r="AQ509" s="99"/>
      <c r="AR509" s="99"/>
      <c r="AS509" s="99"/>
      <c r="AT509" s="99"/>
      <c r="AU509" s="99"/>
      <c r="AV509" s="99"/>
      <c r="AW509" s="99"/>
      <c r="AX509" s="99"/>
      <c r="AY509" s="98"/>
      <c r="AZ509" s="99"/>
      <c r="BA509" s="98"/>
      <c r="BB509" s="99"/>
      <c r="BC509" s="502"/>
      <c r="BD509" s="99"/>
      <c r="BE509" s="99"/>
      <c r="BF509" s="502"/>
      <c r="BG509" s="99"/>
      <c r="BH509" s="99"/>
      <c r="BI509" s="99"/>
      <c r="BJ509" s="99"/>
      <c r="BK509" s="634"/>
      <c r="BL509" s="99"/>
      <c r="BM509" s="99"/>
      <c r="BN509" s="502"/>
      <c r="BO509" s="99"/>
      <c r="BP509" s="99"/>
      <c r="BQ509" s="99"/>
      <c r="BR509" s="502"/>
      <c r="BS509" s="99"/>
      <c r="BT509" s="99"/>
      <c r="BU509" s="502"/>
      <c r="BV509" s="99"/>
      <c r="BW509" s="502"/>
      <c r="BX509" s="99"/>
      <c r="BY509" s="99"/>
      <c r="BZ509" s="502"/>
      <c r="CA509" s="99"/>
      <c r="CB509" s="99"/>
      <c r="CC509" s="99"/>
      <c r="CD509" s="99"/>
      <c r="CE509" s="503"/>
      <c r="CF509" s="99"/>
      <c r="CG509" s="502"/>
      <c r="CH509" s="99"/>
      <c r="CI509" s="98"/>
      <c r="CJ509" s="99"/>
      <c r="CK509" s="99"/>
      <c r="CL509" s="98"/>
      <c r="CM509" s="99"/>
      <c r="CN509" s="99"/>
      <c r="CO509" s="99"/>
      <c r="CP509" s="98"/>
      <c r="CQ509" s="99"/>
      <c r="CR509" s="99"/>
      <c r="CS509" s="99"/>
      <c r="CT509" s="99"/>
      <c r="CU509" s="99"/>
      <c r="CV509" s="99"/>
      <c r="CW509" s="99"/>
      <c r="CX509" s="98"/>
      <c r="CY509" s="99"/>
      <c r="CZ509" s="99"/>
      <c r="DA509" s="99"/>
      <c r="DB509" s="99"/>
      <c r="DC509" s="502"/>
      <c r="DD509" s="99"/>
      <c r="DE509" s="99"/>
      <c r="DF509" s="99"/>
      <c r="DG509" s="99"/>
      <c r="DH509" s="99"/>
      <c r="DI509" s="99"/>
      <c r="DJ509" s="99"/>
      <c r="DK509" s="99"/>
      <c r="DL509" s="99"/>
      <c r="DM509" s="99"/>
      <c r="DN509" s="99"/>
      <c r="DO509" s="502"/>
      <c r="DP509" s="99"/>
      <c r="DQ509" s="99"/>
      <c r="DR509" s="99"/>
      <c r="DS509" s="502"/>
      <c r="DT509" s="99"/>
      <c r="DU509" s="99"/>
      <c r="DV509" s="99"/>
      <c r="DW509" s="99"/>
      <c r="DX509" s="99"/>
      <c r="DY509" s="99"/>
      <c r="DZ509" s="99"/>
      <c r="EA509" s="506"/>
      <c r="EB509" s="99"/>
      <c r="EC509" s="502"/>
      <c r="ED509" s="98"/>
      <c r="EE509" s="99"/>
      <c r="EF509" s="99"/>
      <c r="EG509" s="99"/>
      <c r="EH509" s="99"/>
      <c r="EI509" s="98"/>
      <c r="EJ509" s="99"/>
      <c r="EK509" s="98"/>
      <c r="EL509" s="99"/>
      <c r="EM509" s="99"/>
      <c r="EN509" s="98"/>
      <c r="EO509" s="99"/>
      <c r="EP509" s="193"/>
      <c r="EQ509" s="99"/>
      <c r="ER509" s="99"/>
      <c r="ES509" s="99"/>
      <c r="ET509" s="99"/>
      <c r="EU509" s="99"/>
      <c r="EV509" s="99"/>
      <c r="EW509" s="502"/>
      <c r="EX509" s="98"/>
      <c r="EY509" s="99"/>
      <c r="EZ509" s="99"/>
      <c r="FA509" s="98"/>
      <c r="FB509" s="99"/>
      <c r="FC509" s="99"/>
      <c r="FD509" s="99"/>
      <c r="FE509" s="98"/>
      <c r="FF509" s="99"/>
      <c r="FG509" s="98"/>
      <c r="FH509" s="99"/>
      <c r="FI509" s="99"/>
      <c r="FJ509" s="98"/>
      <c r="FK509" s="99"/>
      <c r="FL509" s="99"/>
      <c r="FM509" s="99"/>
      <c r="FN509" s="506"/>
      <c r="FO509" s="99"/>
      <c r="FP509" s="502"/>
      <c r="FQ509" s="99"/>
      <c r="FR509" s="98"/>
      <c r="FS509" s="99"/>
      <c r="FT509" s="98"/>
      <c r="FU509" s="99"/>
      <c r="FV509" s="99"/>
      <c r="FW509" s="99"/>
      <c r="FX509" s="99"/>
      <c r="FY509" s="99"/>
      <c r="FZ509" s="98"/>
      <c r="GA509" s="99"/>
      <c r="GB509" s="502"/>
      <c r="GC509" s="99"/>
      <c r="GD509" s="99"/>
      <c r="GE509" s="99"/>
      <c r="GF509" s="502"/>
      <c r="GG509" s="99"/>
      <c r="GH509" s="503"/>
      <c r="GI509" s="99"/>
      <c r="GJ509" s="502"/>
      <c r="GK509" s="99"/>
      <c r="GL509" s="99"/>
      <c r="GM509" s="502"/>
      <c r="GN509" s="99"/>
      <c r="GO509" s="99"/>
      <c r="GP509" s="99"/>
      <c r="GQ509" s="99"/>
      <c r="GR509" s="99"/>
      <c r="GS509" s="503"/>
      <c r="GT509" s="99"/>
      <c r="GU509" s="502"/>
      <c r="GV509" s="98"/>
      <c r="GW509" s="99"/>
      <c r="GX509" s="99"/>
      <c r="GY509" s="98"/>
      <c r="GZ509" s="99"/>
      <c r="HA509" s="99"/>
      <c r="HB509" s="99"/>
      <c r="HC509" s="99"/>
      <c r="HD509" s="99"/>
      <c r="HE509" s="99"/>
      <c r="HF509" s="99"/>
      <c r="HG509" s="99"/>
      <c r="HH509" s="502"/>
      <c r="HI509" s="99"/>
      <c r="HJ509" s="99"/>
      <c r="HK509" s="99"/>
      <c r="HL509" s="99"/>
      <c r="HM509" s="99"/>
      <c r="HN509" s="99"/>
      <c r="HO509" s="502"/>
      <c r="HP509" s="98"/>
      <c r="HQ509" s="99"/>
      <c r="HR509" s="99"/>
      <c r="HS509" s="99"/>
      <c r="HT509" s="98"/>
      <c r="HU509" s="99"/>
      <c r="HV509" s="99"/>
      <c r="HW509" s="99"/>
      <c r="HX509" s="99"/>
      <c r="HY509" s="98"/>
      <c r="HZ509" s="99"/>
      <c r="IA509" s="503"/>
      <c r="IB509" s="502"/>
      <c r="IC509" s="99"/>
      <c r="ID509" s="99"/>
      <c r="IE509" s="99"/>
      <c r="IF509" s="99"/>
      <c r="IG509" s="99"/>
      <c r="IH509" s="99"/>
      <c r="II509" s="99"/>
      <c r="IJ509" s="99"/>
      <c r="IK509" s="503"/>
      <c r="IL509" s="502"/>
      <c r="IM509" s="99"/>
      <c r="IN509" s="99"/>
      <c r="IO509" s="99"/>
      <c r="IP509" s="99"/>
      <c r="IQ509" s="99"/>
      <c r="IR509" s="99"/>
      <c r="IS509" s="503"/>
      <c r="IT509" s="99"/>
      <c r="IU509" s="99"/>
      <c r="IV509" s="502"/>
      <c r="IW509" s="99"/>
      <c r="IX509" s="99"/>
      <c r="IY509" s="98"/>
      <c r="IZ509" s="99"/>
      <c r="JA509" s="99"/>
      <c r="JB509" s="98"/>
      <c r="JC509" s="99"/>
      <c r="JD509" s="99"/>
      <c r="JE509" s="99"/>
      <c r="JF509" s="98"/>
      <c r="JG509" s="99"/>
      <c r="JH509" s="502"/>
      <c r="JI509" s="99"/>
      <c r="JJ509" s="99"/>
      <c r="JK509" s="99"/>
      <c r="JL509" s="99"/>
      <c r="JM509" s="502"/>
      <c r="JN509" s="99"/>
      <c r="JO509" s="507"/>
      <c r="JP509" s="503"/>
      <c r="JQ509" s="502"/>
    </row>
    <row r="510" spans="23:277" ht="16" hidden="1">
      <c r="W510" s="503"/>
      <c r="X510" s="502"/>
      <c r="Y510" s="99"/>
      <c r="Z510" s="502"/>
      <c r="AA510" s="99"/>
      <c r="AB510" s="502"/>
      <c r="AC510" s="99"/>
      <c r="AD510" s="504"/>
      <c r="AE510" s="99"/>
      <c r="AF510" s="99"/>
      <c r="AG510" s="99"/>
      <c r="AH510" s="99"/>
      <c r="AI510" s="505"/>
      <c r="AJ510" s="99"/>
      <c r="AK510" s="98"/>
      <c r="AL510" s="99"/>
      <c r="AM510" s="645"/>
      <c r="AN510" s="99"/>
      <c r="AO510" s="99"/>
      <c r="AP510" s="99"/>
      <c r="AQ510" s="99"/>
      <c r="AR510" s="99"/>
      <c r="AS510" s="99"/>
      <c r="AT510" s="99"/>
      <c r="AU510" s="99"/>
      <c r="AV510" s="99"/>
      <c r="AW510" s="99"/>
      <c r="AX510" s="99"/>
      <c r="AY510" s="98"/>
      <c r="AZ510" s="99"/>
      <c r="BA510" s="98"/>
      <c r="BB510" s="99"/>
      <c r="BC510" s="502"/>
      <c r="BD510" s="99"/>
      <c r="BE510" s="99"/>
      <c r="BF510" s="502"/>
      <c r="BG510" s="99"/>
      <c r="BH510" s="99"/>
      <c r="BI510" s="99"/>
      <c r="BJ510" s="99"/>
      <c r="BK510" s="634"/>
      <c r="BL510" s="99"/>
      <c r="BM510" s="99"/>
      <c r="BN510" s="502"/>
      <c r="BO510" s="99"/>
      <c r="BP510" s="99"/>
      <c r="BQ510" s="99"/>
      <c r="BR510" s="502"/>
      <c r="BS510" s="99"/>
      <c r="BT510" s="99"/>
      <c r="BU510" s="502"/>
      <c r="BV510" s="99"/>
      <c r="BW510" s="502"/>
      <c r="BX510" s="99"/>
      <c r="BY510" s="99"/>
      <c r="BZ510" s="502"/>
      <c r="CA510" s="99"/>
      <c r="CB510" s="99"/>
      <c r="CC510" s="99"/>
      <c r="CD510" s="99"/>
      <c r="CE510" s="503"/>
      <c r="CF510" s="99"/>
      <c r="CG510" s="502"/>
      <c r="CH510" s="99"/>
      <c r="CI510" s="98"/>
      <c r="CJ510" s="99"/>
      <c r="CK510" s="99"/>
      <c r="CL510" s="98"/>
      <c r="CM510" s="99"/>
      <c r="CN510" s="99"/>
      <c r="CO510" s="99"/>
      <c r="CP510" s="98"/>
      <c r="CQ510" s="99"/>
      <c r="CR510" s="99"/>
      <c r="CS510" s="99"/>
      <c r="CT510" s="99"/>
      <c r="CU510" s="99"/>
      <c r="CV510" s="99"/>
      <c r="CW510" s="99"/>
      <c r="CX510" s="98"/>
      <c r="CY510" s="99"/>
      <c r="CZ510" s="99"/>
      <c r="DA510" s="99"/>
      <c r="DB510" s="99"/>
      <c r="DC510" s="502"/>
      <c r="DD510" s="99"/>
      <c r="DE510" s="99"/>
      <c r="DF510" s="99"/>
      <c r="DG510" s="99"/>
      <c r="DH510" s="99"/>
      <c r="DI510" s="99"/>
      <c r="DJ510" s="99"/>
      <c r="DK510" s="99"/>
      <c r="DL510" s="99"/>
      <c r="DM510" s="99"/>
      <c r="DN510" s="99"/>
      <c r="DO510" s="502"/>
      <c r="DP510" s="99"/>
      <c r="DQ510" s="99"/>
      <c r="DR510" s="99"/>
      <c r="DS510" s="502"/>
      <c r="DT510" s="99"/>
      <c r="DU510" s="99"/>
      <c r="DV510" s="99"/>
      <c r="DW510" s="99"/>
      <c r="DX510" s="99"/>
      <c r="DY510" s="99"/>
      <c r="DZ510" s="99"/>
      <c r="EA510" s="506"/>
      <c r="EB510" s="99"/>
      <c r="EC510" s="502"/>
      <c r="ED510" s="98"/>
      <c r="EE510" s="99"/>
      <c r="EF510" s="99"/>
      <c r="EG510" s="99"/>
      <c r="EH510" s="99"/>
      <c r="EI510" s="98"/>
      <c r="EJ510" s="99"/>
      <c r="EK510" s="98"/>
      <c r="EL510" s="99"/>
      <c r="EM510" s="99"/>
      <c r="EN510" s="98"/>
      <c r="EO510" s="99"/>
      <c r="EP510" s="193"/>
      <c r="EQ510" s="99"/>
      <c r="ER510" s="99"/>
      <c r="ES510" s="99"/>
      <c r="ET510" s="99"/>
      <c r="EU510" s="99"/>
      <c r="EV510" s="99"/>
      <c r="EW510" s="502"/>
      <c r="EX510" s="98"/>
      <c r="EY510" s="99"/>
      <c r="EZ510" s="99"/>
      <c r="FA510" s="98"/>
      <c r="FB510" s="99"/>
      <c r="FC510" s="99"/>
      <c r="FD510" s="99"/>
      <c r="FE510" s="98"/>
      <c r="FF510" s="99"/>
      <c r="FG510" s="98"/>
      <c r="FH510" s="99"/>
      <c r="FI510" s="99"/>
      <c r="FJ510" s="98"/>
      <c r="FK510" s="99"/>
      <c r="FL510" s="99"/>
      <c r="FM510" s="99"/>
      <c r="FN510" s="506"/>
      <c r="FO510" s="99"/>
      <c r="FP510" s="502"/>
      <c r="FQ510" s="99"/>
      <c r="FR510" s="98"/>
      <c r="FS510" s="99"/>
      <c r="FT510" s="98"/>
      <c r="FU510" s="99"/>
      <c r="FV510" s="99"/>
      <c r="FW510" s="99"/>
      <c r="FX510" s="99"/>
      <c r="FY510" s="99"/>
      <c r="FZ510" s="98"/>
      <c r="GA510" s="99"/>
      <c r="GB510" s="502"/>
      <c r="GC510" s="99"/>
      <c r="GD510" s="99"/>
      <c r="GE510" s="99"/>
      <c r="GF510" s="502"/>
      <c r="GG510" s="99"/>
      <c r="GH510" s="503"/>
      <c r="GI510" s="99"/>
      <c r="GJ510" s="502"/>
      <c r="GK510" s="99"/>
      <c r="GL510" s="99"/>
      <c r="GM510" s="502"/>
      <c r="GN510" s="99"/>
      <c r="GO510" s="99"/>
      <c r="GP510" s="99"/>
      <c r="GQ510" s="99"/>
      <c r="GR510" s="99"/>
      <c r="GS510" s="503"/>
      <c r="GT510" s="99"/>
      <c r="GU510" s="502"/>
      <c r="GV510" s="98"/>
      <c r="GW510" s="99"/>
      <c r="GX510" s="99"/>
      <c r="GY510" s="98"/>
      <c r="GZ510" s="99"/>
      <c r="HA510" s="99"/>
      <c r="HB510" s="99"/>
      <c r="HC510" s="99"/>
      <c r="HD510" s="99"/>
      <c r="HE510" s="99"/>
      <c r="HF510" s="99"/>
      <c r="HG510" s="99"/>
      <c r="HH510" s="502"/>
      <c r="HI510" s="99"/>
      <c r="HJ510" s="99"/>
      <c r="HK510" s="99"/>
      <c r="HL510" s="99"/>
      <c r="HM510" s="99"/>
      <c r="HN510" s="99"/>
      <c r="HO510" s="502"/>
      <c r="HP510" s="98"/>
      <c r="HQ510" s="99"/>
      <c r="HR510" s="99"/>
      <c r="HS510" s="99"/>
      <c r="HT510" s="98"/>
      <c r="HU510" s="99"/>
      <c r="HV510" s="99"/>
      <c r="HW510" s="99"/>
      <c r="HX510" s="99"/>
      <c r="HY510" s="98"/>
      <c r="HZ510" s="99"/>
      <c r="IA510" s="503"/>
      <c r="IB510" s="502"/>
      <c r="IC510" s="99"/>
      <c r="ID510" s="99"/>
      <c r="IE510" s="99"/>
      <c r="IF510" s="99"/>
      <c r="IG510" s="99"/>
      <c r="IH510" s="99"/>
      <c r="II510" s="99"/>
      <c r="IJ510" s="99"/>
      <c r="IK510" s="503"/>
      <c r="IL510" s="502"/>
      <c r="IM510" s="99"/>
      <c r="IN510" s="99"/>
      <c r="IO510" s="99"/>
      <c r="IP510" s="99"/>
      <c r="IQ510" s="99"/>
      <c r="IR510" s="99"/>
      <c r="IS510" s="503"/>
      <c r="IT510" s="99"/>
      <c r="IU510" s="99"/>
      <c r="IV510" s="502"/>
      <c r="IW510" s="99"/>
      <c r="IX510" s="99"/>
      <c r="IY510" s="98"/>
      <c r="IZ510" s="99"/>
      <c r="JA510" s="99"/>
      <c r="JB510" s="98"/>
      <c r="JC510" s="99"/>
      <c r="JD510" s="99"/>
      <c r="JE510" s="99"/>
      <c r="JF510" s="98"/>
      <c r="JG510" s="99"/>
      <c r="JH510" s="502"/>
      <c r="JI510" s="99"/>
      <c r="JJ510" s="99"/>
      <c r="JK510" s="99"/>
      <c r="JL510" s="99"/>
      <c r="JM510" s="502"/>
      <c r="JN510" s="99"/>
      <c r="JO510" s="507"/>
      <c r="JP510" s="503"/>
      <c r="JQ510" s="502"/>
    </row>
    <row r="511" spans="23:277" ht="16" hidden="1">
      <c r="W511" s="503"/>
      <c r="X511" s="502"/>
      <c r="Y511" s="99"/>
      <c r="Z511" s="502"/>
      <c r="AA511" s="99"/>
      <c r="AB511" s="502"/>
      <c r="AC511" s="99"/>
      <c r="AD511" s="504"/>
      <c r="AE511" s="99"/>
      <c r="AF511" s="99"/>
      <c r="AG511" s="99"/>
      <c r="AH511" s="99"/>
      <c r="AI511" s="505"/>
      <c r="AJ511" s="99"/>
      <c r="AK511" s="98"/>
      <c r="AL511" s="99"/>
      <c r="AM511" s="645"/>
      <c r="AN511" s="99"/>
      <c r="AO511" s="99"/>
      <c r="AP511" s="99"/>
      <c r="AQ511" s="99"/>
      <c r="AR511" s="99"/>
      <c r="AS511" s="99"/>
      <c r="AT511" s="99"/>
      <c r="AU511" s="99"/>
      <c r="AV511" s="99"/>
      <c r="AW511" s="99"/>
      <c r="AX511" s="99"/>
      <c r="AY511" s="98"/>
      <c r="AZ511" s="99"/>
      <c r="BA511" s="98"/>
      <c r="BB511" s="99"/>
      <c r="BC511" s="502"/>
      <c r="BD511" s="99"/>
      <c r="BE511" s="99"/>
      <c r="BF511" s="502"/>
      <c r="BG511" s="99"/>
      <c r="BH511" s="99"/>
      <c r="BI511" s="99"/>
      <c r="BJ511" s="99"/>
      <c r="BK511" s="634"/>
      <c r="BL511" s="99"/>
      <c r="BM511" s="99"/>
      <c r="BN511" s="502"/>
      <c r="BO511" s="99"/>
      <c r="BP511" s="99"/>
      <c r="BQ511" s="99"/>
      <c r="BR511" s="502"/>
      <c r="BS511" s="99"/>
      <c r="BT511" s="99"/>
      <c r="BU511" s="502"/>
      <c r="BV511" s="99"/>
      <c r="BW511" s="502"/>
      <c r="BX511" s="99"/>
      <c r="BY511" s="99"/>
      <c r="BZ511" s="502"/>
      <c r="CA511" s="99"/>
      <c r="CB511" s="99"/>
      <c r="CC511" s="99"/>
      <c r="CD511" s="99"/>
      <c r="CE511" s="503"/>
      <c r="CF511" s="99"/>
      <c r="CG511" s="502"/>
      <c r="CH511" s="99"/>
      <c r="CI511" s="98"/>
      <c r="CJ511" s="99"/>
      <c r="CK511" s="99"/>
      <c r="CL511" s="98"/>
      <c r="CM511" s="99"/>
      <c r="CN511" s="99"/>
      <c r="CO511" s="99"/>
      <c r="CP511" s="98"/>
      <c r="CQ511" s="99"/>
      <c r="CR511" s="99"/>
      <c r="CS511" s="99"/>
      <c r="CT511" s="99"/>
      <c r="CU511" s="99"/>
      <c r="CV511" s="99"/>
      <c r="CW511" s="99"/>
      <c r="CX511" s="98"/>
      <c r="CY511" s="99"/>
      <c r="CZ511" s="99"/>
      <c r="DA511" s="99"/>
      <c r="DB511" s="99"/>
      <c r="DC511" s="502"/>
      <c r="DD511" s="99"/>
      <c r="DE511" s="99"/>
      <c r="DF511" s="99"/>
      <c r="DG511" s="99"/>
      <c r="DH511" s="99"/>
      <c r="DI511" s="99"/>
      <c r="DJ511" s="99"/>
      <c r="DK511" s="99"/>
      <c r="DL511" s="99"/>
      <c r="DM511" s="99"/>
      <c r="DN511" s="99"/>
      <c r="DO511" s="502"/>
      <c r="DP511" s="99"/>
      <c r="DQ511" s="99"/>
      <c r="DR511" s="99"/>
      <c r="DS511" s="502"/>
      <c r="DT511" s="99"/>
      <c r="DU511" s="99"/>
      <c r="DV511" s="99"/>
      <c r="DW511" s="99"/>
      <c r="DX511" s="99"/>
      <c r="DY511" s="99"/>
      <c r="DZ511" s="99"/>
      <c r="EA511" s="506"/>
      <c r="EB511" s="99"/>
      <c r="EC511" s="502"/>
      <c r="ED511" s="98"/>
      <c r="EE511" s="99"/>
      <c r="EF511" s="99"/>
      <c r="EG511" s="99"/>
      <c r="EH511" s="99"/>
      <c r="EI511" s="98"/>
      <c r="EJ511" s="99"/>
      <c r="EK511" s="98"/>
      <c r="EL511" s="99"/>
      <c r="EM511" s="99"/>
      <c r="EN511" s="98"/>
      <c r="EO511" s="99"/>
      <c r="EP511" s="193"/>
      <c r="EQ511" s="99"/>
      <c r="ER511" s="99"/>
      <c r="ES511" s="99"/>
      <c r="ET511" s="99"/>
      <c r="EU511" s="99"/>
      <c r="EV511" s="99"/>
      <c r="EW511" s="502"/>
      <c r="EX511" s="98"/>
      <c r="EY511" s="99"/>
      <c r="EZ511" s="99"/>
      <c r="FA511" s="98"/>
      <c r="FB511" s="99"/>
      <c r="FC511" s="99"/>
      <c r="FD511" s="99"/>
      <c r="FE511" s="98"/>
      <c r="FF511" s="99"/>
      <c r="FG511" s="98"/>
      <c r="FH511" s="99"/>
      <c r="FI511" s="99"/>
      <c r="FJ511" s="98"/>
      <c r="FK511" s="99"/>
      <c r="FL511" s="99"/>
      <c r="FM511" s="99"/>
      <c r="FN511" s="506"/>
      <c r="FO511" s="99"/>
      <c r="FP511" s="502"/>
      <c r="FQ511" s="99"/>
      <c r="FR511" s="98"/>
      <c r="FS511" s="99"/>
      <c r="FT511" s="98"/>
      <c r="FU511" s="99"/>
      <c r="FV511" s="99"/>
      <c r="FW511" s="99"/>
      <c r="FX511" s="99"/>
      <c r="FY511" s="99"/>
      <c r="FZ511" s="98"/>
      <c r="GA511" s="99"/>
      <c r="GB511" s="502"/>
      <c r="GC511" s="99"/>
      <c r="GD511" s="99"/>
      <c r="GE511" s="99"/>
      <c r="GF511" s="502"/>
      <c r="GG511" s="99"/>
      <c r="GH511" s="503"/>
      <c r="GI511" s="99"/>
      <c r="GJ511" s="502"/>
      <c r="GK511" s="99"/>
      <c r="GL511" s="99"/>
      <c r="GM511" s="502"/>
      <c r="GN511" s="99"/>
      <c r="GO511" s="99"/>
      <c r="GP511" s="99"/>
      <c r="GQ511" s="99"/>
      <c r="GR511" s="99"/>
      <c r="GS511" s="503"/>
      <c r="GT511" s="99"/>
      <c r="GU511" s="502"/>
      <c r="GV511" s="98"/>
      <c r="GW511" s="99"/>
      <c r="GX511" s="99"/>
      <c r="GY511" s="98"/>
      <c r="GZ511" s="99"/>
      <c r="HA511" s="99"/>
      <c r="HB511" s="99"/>
      <c r="HC511" s="99"/>
      <c r="HD511" s="99"/>
      <c r="HE511" s="99"/>
      <c r="HF511" s="99"/>
      <c r="HG511" s="99"/>
      <c r="HH511" s="502"/>
      <c r="HI511" s="99"/>
      <c r="HJ511" s="99"/>
      <c r="HK511" s="99"/>
      <c r="HL511" s="99"/>
      <c r="HM511" s="99"/>
      <c r="HN511" s="99"/>
      <c r="HO511" s="502"/>
      <c r="HP511" s="98"/>
      <c r="HQ511" s="99"/>
      <c r="HR511" s="99"/>
      <c r="HS511" s="99"/>
      <c r="HT511" s="98"/>
      <c r="HU511" s="99"/>
      <c r="HV511" s="99"/>
      <c r="HW511" s="99"/>
      <c r="HX511" s="99"/>
      <c r="HY511" s="98"/>
      <c r="HZ511" s="99"/>
      <c r="IA511" s="503"/>
      <c r="IB511" s="502"/>
      <c r="IC511" s="99"/>
      <c r="ID511" s="99"/>
      <c r="IE511" s="99"/>
      <c r="IF511" s="99"/>
      <c r="IG511" s="99"/>
      <c r="IH511" s="99"/>
      <c r="II511" s="99"/>
      <c r="IJ511" s="99"/>
      <c r="IK511" s="503"/>
      <c r="IL511" s="502"/>
      <c r="IM511" s="99"/>
      <c r="IN511" s="99"/>
      <c r="IO511" s="99"/>
      <c r="IP511" s="99"/>
      <c r="IQ511" s="99"/>
      <c r="IR511" s="99"/>
      <c r="IS511" s="503"/>
      <c r="IT511" s="99"/>
      <c r="IU511" s="99"/>
      <c r="IV511" s="502"/>
      <c r="IW511" s="99"/>
      <c r="IX511" s="99"/>
      <c r="IY511" s="98"/>
      <c r="IZ511" s="99"/>
      <c r="JA511" s="99"/>
      <c r="JB511" s="98"/>
      <c r="JC511" s="99"/>
      <c r="JD511" s="99"/>
      <c r="JE511" s="99"/>
      <c r="JF511" s="98"/>
      <c r="JG511" s="99"/>
      <c r="JH511" s="502"/>
      <c r="JI511" s="99"/>
      <c r="JJ511" s="99"/>
      <c r="JK511" s="99"/>
      <c r="JL511" s="99"/>
      <c r="JM511" s="502"/>
      <c r="JN511" s="99"/>
      <c r="JO511" s="507"/>
      <c r="JP511" s="503"/>
      <c r="JQ511" s="502"/>
    </row>
    <row r="512" spans="23:277" ht="16" hidden="1">
      <c r="W512" s="503"/>
      <c r="X512" s="502"/>
      <c r="Y512" s="99"/>
      <c r="Z512" s="502"/>
      <c r="AA512" s="99"/>
      <c r="AB512" s="502"/>
      <c r="AC512" s="99"/>
      <c r="AD512" s="504"/>
      <c r="AE512" s="99"/>
      <c r="AF512" s="99"/>
      <c r="AG512" s="99"/>
      <c r="AH512" s="99"/>
      <c r="AI512" s="505"/>
      <c r="AJ512" s="99"/>
      <c r="AK512" s="98"/>
      <c r="AL512" s="99"/>
      <c r="AM512" s="645"/>
      <c r="AN512" s="99"/>
      <c r="AO512" s="99"/>
      <c r="AP512" s="99"/>
      <c r="AQ512" s="99"/>
      <c r="AR512" s="99"/>
      <c r="AS512" s="99"/>
      <c r="AT512" s="99"/>
      <c r="AU512" s="99"/>
      <c r="AV512" s="99"/>
      <c r="AW512" s="99"/>
      <c r="AX512" s="99"/>
      <c r="AY512" s="98"/>
      <c r="AZ512" s="99"/>
      <c r="BA512" s="98"/>
      <c r="BB512" s="99"/>
      <c r="BC512" s="502"/>
      <c r="BD512" s="99"/>
      <c r="BE512" s="99"/>
      <c r="BF512" s="502"/>
      <c r="BG512" s="99"/>
      <c r="BH512" s="99"/>
      <c r="BI512" s="99"/>
      <c r="BJ512" s="99"/>
      <c r="BK512" s="634"/>
      <c r="BL512" s="99"/>
      <c r="BM512" s="99"/>
      <c r="BN512" s="502"/>
      <c r="BO512" s="99"/>
      <c r="BP512" s="99"/>
      <c r="BQ512" s="99"/>
      <c r="BR512" s="502"/>
      <c r="BS512" s="99"/>
      <c r="BT512" s="99"/>
      <c r="BU512" s="502"/>
      <c r="BV512" s="99"/>
      <c r="BW512" s="502"/>
      <c r="BX512" s="99"/>
      <c r="BY512" s="99"/>
      <c r="BZ512" s="502"/>
      <c r="CA512" s="99"/>
      <c r="CB512" s="99"/>
      <c r="CC512" s="99"/>
      <c r="CD512" s="99"/>
      <c r="CE512" s="503"/>
      <c r="CF512" s="99"/>
      <c r="CG512" s="502"/>
      <c r="CH512" s="99"/>
      <c r="CI512" s="98"/>
      <c r="CJ512" s="99"/>
      <c r="CK512" s="99"/>
      <c r="CL512" s="98"/>
      <c r="CM512" s="99"/>
      <c r="CN512" s="99"/>
      <c r="CO512" s="99"/>
      <c r="CP512" s="98"/>
      <c r="CQ512" s="99"/>
      <c r="CR512" s="99"/>
      <c r="CS512" s="99"/>
      <c r="CT512" s="99"/>
      <c r="CU512" s="99"/>
      <c r="CV512" s="99"/>
      <c r="CW512" s="99"/>
      <c r="CX512" s="98"/>
      <c r="CY512" s="99"/>
      <c r="CZ512" s="99"/>
      <c r="DA512" s="99"/>
      <c r="DB512" s="99"/>
      <c r="DC512" s="502"/>
      <c r="DD512" s="99"/>
      <c r="DE512" s="99"/>
      <c r="DF512" s="99"/>
      <c r="DG512" s="99"/>
      <c r="DH512" s="99"/>
      <c r="DI512" s="99"/>
      <c r="DJ512" s="99"/>
      <c r="DK512" s="99"/>
      <c r="DL512" s="99"/>
      <c r="DM512" s="99"/>
      <c r="DN512" s="99"/>
      <c r="DO512" s="502"/>
      <c r="DP512" s="99"/>
      <c r="DQ512" s="99"/>
      <c r="DR512" s="99"/>
      <c r="DS512" s="502"/>
      <c r="DT512" s="99"/>
      <c r="DU512" s="99"/>
      <c r="DV512" s="99"/>
      <c r="DW512" s="99"/>
      <c r="DX512" s="99"/>
      <c r="DY512" s="99"/>
      <c r="DZ512" s="99"/>
      <c r="EA512" s="506"/>
      <c r="EB512" s="99"/>
      <c r="EC512" s="502"/>
      <c r="ED512" s="98"/>
      <c r="EE512" s="99"/>
      <c r="EF512" s="99"/>
      <c r="EG512" s="99"/>
      <c r="EH512" s="99"/>
      <c r="EI512" s="98"/>
      <c r="EJ512" s="99"/>
      <c r="EK512" s="98"/>
      <c r="EL512" s="99"/>
      <c r="EM512" s="99"/>
      <c r="EN512" s="98"/>
      <c r="EO512" s="99"/>
      <c r="EP512" s="193"/>
      <c r="EQ512" s="99"/>
      <c r="ER512" s="99"/>
      <c r="ES512" s="99"/>
      <c r="ET512" s="99"/>
      <c r="EU512" s="99"/>
      <c r="EV512" s="99"/>
      <c r="EW512" s="502"/>
      <c r="EX512" s="98"/>
      <c r="EY512" s="99"/>
      <c r="EZ512" s="99"/>
      <c r="FA512" s="98"/>
      <c r="FB512" s="99"/>
      <c r="FC512" s="99"/>
      <c r="FD512" s="99"/>
      <c r="FE512" s="98"/>
      <c r="FF512" s="99"/>
      <c r="FG512" s="98"/>
      <c r="FH512" s="99"/>
      <c r="FI512" s="99"/>
      <c r="FJ512" s="98"/>
      <c r="FK512" s="99"/>
      <c r="FL512" s="99"/>
      <c r="FM512" s="99"/>
      <c r="FN512" s="506"/>
      <c r="FO512" s="99"/>
      <c r="FP512" s="502"/>
      <c r="FQ512" s="99"/>
      <c r="FR512" s="98"/>
      <c r="FS512" s="99"/>
      <c r="FT512" s="98"/>
      <c r="FU512" s="99"/>
      <c r="FV512" s="99"/>
      <c r="FW512" s="99"/>
      <c r="FX512" s="99"/>
      <c r="FY512" s="99"/>
      <c r="FZ512" s="98"/>
      <c r="GA512" s="99"/>
      <c r="GB512" s="502"/>
      <c r="GC512" s="99"/>
      <c r="GD512" s="99"/>
      <c r="GE512" s="99"/>
      <c r="GF512" s="502"/>
      <c r="GG512" s="99"/>
      <c r="GH512" s="503"/>
      <c r="GI512" s="99"/>
      <c r="GJ512" s="502"/>
      <c r="GK512" s="99"/>
      <c r="GL512" s="99"/>
      <c r="GM512" s="502"/>
      <c r="GN512" s="99"/>
      <c r="GO512" s="99"/>
      <c r="GP512" s="99"/>
      <c r="GQ512" s="99"/>
      <c r="GR512" s="99"/>
      <c r="GS512" s="503"/>
      <c r="GT512" s="99"/>
      <c r="GU512" s="502"/>
      <c r="GV512" s="98"/>
      <c r="GW512" s="99"/>
      <c r="GX512" s="99"/>
      <c r="GY512" s="98"/>
      <c r="GZ512" s="99"/>
      <c r="HA512" s="99"/>
      <c r="HB512" s="99"/>
      <c r="HC512" s="99"/>
      <c r="HD512" s="99"/>
      <c r="HE512" s="99"/>
      <c r="HF512" s="99"/>
      <c r="HG512" s="99"/>
      <c r="HH512" s="502"/>
      <c r="HI512" s="99"/>
      <c r="HJ512" s="99"/>
      <c r="HK512" s="99"/>
      <c r="HL512" s="99"/>
      <c r="HM512" s="99"/>
      <c r="HN512" s="99"/>
      <c r="HO512" s="502"/>
      <c r="HP512" s="98"/>
      <c r="HQ512" s="99"/>
      <c r="HR512" s="99"/>
      <c r="HS512" s="99"/>
      <c r="HT512" s="98"/>
      <c r="HU512" s="99"/>
      <c r="HV512" s="99"/>
      <c r="HW512" s="99"/>
      <c r="HX512" s="99"/>
      <c r="HY512" s="98"/>
      <c r="HZ512" s="99"/>
      <c r="IA512" s="503"/>
      <c r="IB512" s="502"/>
      <c r="IC512" s="99"/>
      <c r="ID512" s="99"/>
      <c r="IE512" s="99"/>
      <c r="IF512" s="99"/>
      <c r="IG512" s="99"/>
      <c r="IH512" s="99"/>
      <c r="II512" s="99"/>
      <c r="IJ512" s="99"/>
      <c r="IK512" s="503"/>
      <c r="IL512" s="502"/>
      <c r="IM512" s="99"/>
      <c r="IN512" s="99"/>
      <c r="IO512" s="99"/>
      <c r="IP512" s="99"/>
      <c r="IQ512" s="99"/>
      <c r="IR512" s="99"/>
      <c r="IS512" s="503"/>
      <c r="IT512" s="99"/>
      <c r="IU512" s="99"/>
      <c r="IV512" s="502"/>
      <c r="IW512" s="99"/>
      <c r="IX512" s="99"/>
      <c r="IY512" s="98"/>
      <c r="IZ512" s="99"/>
      <c r="JA512" s="99"/>
      <c r="JB512" s="98"/>
      <c r="JC512" s="99"/>
      <c r="JD512" s="99"/>
      <c r="JE512" s="99"/>
      <c r="JF512" s="98"/>
      <c r="JG512" s="99"/>
      <c r="JH512" s="502"/>
      <c r="JI512" s="99"/>
      <c r="JJ512" s="99"/>
      <c r="JK512" s="99"/>
      <c r="JL512" s="99"/>
      <c r="JM512" s="502"/>
      <c r="JN512" s="99"/>
      <c r="JO512" s="507"/>
      <c r="JP512" s="503"/>
      <c r="JQ512" s="502"/>
    </row>
    <row r="513" spans="23:277" ht="16" hidden="1">
      <c r="W513" s="503"/>
      <c r="X513" s="502"/>
      <c r="Y513" s="99"/>
      <c r="Z513" s="502"/>
      <c r="AA513" s="99"/>
      <c r="AB513" s="502"/>
      <c r="AC513" s="99"/>
      <c r="AD513" s="504"/>
      <c r="AE513" s="99"/>
      <c r="AF513" s="99"/>
      <c r="AG513" s="99"/>
      <c r="AH513" s="99"/>
      <c r="AI513" s="505"/>
      <c r="AJ513" s="99"/>
      <c r="AK513" s="98"/>
      <c r="AL513" s="99"/>
      <c r="AM513" s="645"/>
      <c r="AN513" s="99"/>
      <c r="AO513" s="99"/>
      <c r="AP513" s="99"/>
      <c r="AQ513" s="99"/>
      <c r="AR513" s="99"/>
      <c r="AS513" s="99"/>
      <c r="AT513" s="99"/>
      <c r="AU513" s="99"/>
      <c r="AV513" s="99"/>
      <c r="AW513" s="99"/>
      <c r="AX513" s="99"/>
      <c r="AY513" s="98"/>
      <c r="AZ513" s="99"/>
      <c r="BA513" s="98"/>
      <c r="BB513" s="99"/>
      <c r="BC513" s="502"/>
      <c r="BD513" s="99"/>
      <c r="BE513" s="99"/>
      <c r="BF513" s="502"/>
      <c r="BG513" s="99"/>
      <c r="BH513" s="99"/>
      <c r="BI513" s="99"/>
      <c r="BJ513" s="99"/>
      <c r="BK513" s="634"/>
      <c r="BL513" s="99"/>
      <c r="BM513" s="99"/>
      <c r="BN513" s="502"/>
      <c r="BO513" s="99"/>
      <c r="BP513" s="99"/>
      <c r="BQ513" s="99"/>
      <c r="BR513" s="502"/>
      <c r="BS513" s="99"/>
      <c r="BT513" s="99"/>
      <c r="BU513" s="502"/>
      <c r="BV513" s="99"/>
      <c r="BW513" s="502"/>
      <c r="BX513" s="99"/>
      <c r="BY513" s="99"/>
      <c r="BZ513" s="502"/>
      <c r="CA513" s="99"/>
      <c r="CB513" s="99"/>
      <c r="CC513" s="99"/>
      <c r="CD513" s="99"/>
      <c r="CE513" s="503"/>
      <c r="CF513" s="99"/>
      <c r="CG513" s="502"/>
      <c r="CH513" s="99"/>
      <c r="CI513" s="98"/>
      <c r="CJ513" s="99"/>
      <c r="CK513" s="99"/>
      <c r="CL513" s="98"/>
      <c r="CM513" s="99"/>
      <c r="CN513" s="99"/>
      <c r="CO513" s="99"/>
      <c r="CP513" s="98"/>
      <c r="CQ513" s="99"/>
      <c r="CR513" s="99"/>
      <c r="CS513" s="99"/>
      <c r="CT513" s="99"/>
      <c r="CU513" s="99"/>
      <c r="CV513" s="99"/>
      <c r="CW513" s="99"/>
      <c r="CX513" s="98"/>
      <c r="CY513" s="99"/>
      <c r="CZ513" s="99"/>
      <c r="DA513" s="99"/>
      <c r="DB513" s="99"/>
      <c r="DC513" s="502"/>
      <c r="DD513" s="99"/>
      <c r="DE513" s="99"/>
      <c r="DF513" s="99"/>
      <c r="DG513" s="99"/>
      <c r="DH513" s="99"/>
      <c r="DI513" s="99"/>
      <c r="DJ513" s="99"/>
      <c r="DK513" s="99"/>
      <c r="DL513" s="99"/>
      <c r="DM513" s="99"/>
      <c r="DN513" s="99"/>
      <c r="DO513" s="502"/>
      <c r="DP513" s="99"/>
      <c r="DQ513" s="99"/>
      <c r="DR513" s="99"/>
      <c r="DS513" s="502"/>
      <c r="DT513" s="99"/>
      <c r="DU513" s="99"/>
      <c r="DV513" s="99"/>
      <c r="DW513" s="99"/>
      <c r="DX513" s="99"/>
      <c r="DY513" s="99"/>
      <c r="DZ513" s="99"/>
      <c r="EA513" s="506"/>
      <c r="EB513" s="99"/>
      <c r="EC513" s="502"/>
      <c r="ED513" s="98"/>
      <c r="EE513" s="99"/>
      <c r="EF513" s="99"/>
      <c r="EG513" s="99"/>
      <c r="EH513" s="99"/>
      <c r="EI513" s="98"/>
      <c r="EJ513" s="99"/>
      <c r="EK513" s="98"/>
      <c r="EL513" s="99"/>
      <c r="EM513" s="99"/>
      <c r="EN513" s="98"/>
      <c r="EO513" s="99"/>
      <c r="EP513" s="193"/>
      <c r="EQ513" s="99"/>
      <c r="ER513" s="99"/>
      <c r="ES513" s="99"/>
      <c r="ET513" s="99"/>
      <c r="EU513" s="99"/>
      <c r="EV513" s="99"/>
      <c r="EW513" s="502"/>
      <c r="EX513" s="98"/>
      <c r="EY513" s="99"/>
      <c r="EZ513" s="99"/>
      <c r="FA513" s="98"/>
      <c r="FB513" s="99"/>
      <c r="FC513" s="99"/>
      <c r="FD513" s="99"/>
      <c r="FE513" s="98"/>
      <c r="FF513" s="99"/>
      <c r="FG513" s="98"/>
      <c r="FH513" s="99"/>
      <c r="FI513" s="99"/>
      <c r="FJ513" s="98"/>
      <c r="FK513" s="99"/>
      <c r="FL513" s="99"/>
      <c r="FM513" s="99"/>
      <c r="FN513" s="506"/>
      <c r="FO513" s="99"/>
      <c r="FP513" s="502"/>
      <c r="FQ513" s="99"/>
      <c r="FR513" s="98"/>
      <c r="FS513" s="99"/>
      <c r="FT513" s="98"/>
      <c r="FU513" s="99"/>
      <c r="FV513" s="99"/>
      <c r="FW513" s="99"/>
      <c r="FX513" s="99"/>
      <c r="FY513" s="99"/>
      <c r="FZ513" s="98"/>
      <c r="GA513" s="99"/>
      <c r="GB513" s="502"/>
      <c r="GC513" s="99"/>
      <c r="GD513" s="99"/>
      <c r="GE513" s="99"/>
      <c r="GF513" s="502"/>
      <c r="GG513" s="99"/>
      <c r="GH513" s="503"/>
      <c r="GI513" s="99"/>
      <c r="GJ513" s="502"/>
      <c r="GK513" s="99"/>
      <c r="GL513" s="99"/>
      <c r="GM513" s="502"/>
      <c r="GN513" s="99"/>
      <c r="GO513" s="99"/>
      <c r="GP513" s="99"/>
      <c r="GQ513" s="99"/>
      <c r="GR513" s="99"/>
      <c r="GS513" s="503"/>
      <c r="GT513" s="99"/>
      <c r="GU513" s="502"/>
      <c r="GV513" s="98"/>
      <c r="GW513" s="99"/>
      <c r="GX513" s="99"/>
      <c r="GY513" s="98"/>
      <c r="GZ513" s="99"/>
      <c r="HA513" s="99"/>
      <c r="HB513" s="99"/>
      <c r="HC513" s="99"/>
      <c r="HD513" s="99"/>
      <c r="HE513" s="99"/>
      <c r="HF513" s="99"/>
      <c r="HG513" s="99"/>
      <c r="HH513" s="502"/>
      <c r="HI513" s="99"/>
      <c r="HJ513" s="99"/>
      <c r="HK513" s="99"/>
      <c r="HL513" s="99"/>
      <c r="HM513" s="99"/>
      <c r="HN513" s="99"/>
      <c r="HO513" s="502"/>
      <c r="HP513" s="98"/>
      <c r="HQ513" s="99"/>
      <c r="HR513" s="99"/>
      <c r="HS513" s="99"/>
      <c r="HT513" s="98"/>
      <c r="HU513" s="99"/>
      <c r="HV513" s="99"/>
      <c r="HW513" s="99"/>
      <c r="HX513" s="99"/>
      <c r="HY513" s="98"/>
      <c r="HZ513" s="99"/>
      <c r="IA513" s="503"/>
      <c r="IB513" s="502"/>
      <c r="IC513" s="99"/>
      <c r="ID513" s="99"/>
      <c r="IE513" s="99"/>
      <c r="IF513" s="99"/>
      <c r="IG513" s="99"/>
      <c r="IH513" s="99"/>
      <c r="II513" s="99"/>
      <c r="IJ513" s="99"/>
      <c r="IK513" s="503"/>
      <c r="IL513" s="502"/>
      <c r="IM513" s="99"/>
      <c r="IN513" s="99"/>
      <c r="IO513" s="99"/>
      <c r="IP513" s="99"/>
      <c r="IQ513" s="99"/>
      <c r="IR513" s="99"/>
      <c r="IS513" s="503"/>
      <c r="IT513" s="99"/>
      <c r="IU513" s="99"/>
      <c r="IV513" s="502"/>
      <c r="IW513" s="99"/>
      <c r="IX513" s="99"/>
      <c r="IY513" s="98"/>
      <c r="IZ513" s="99"/>
      <c r="JA513" s="99"/>
      <c r="JB513" s="98"/>
      <c r="JC513" s="99"/>
      <c r="JD513" s="99"/>
      <c r="JE513" s="99"/>
      <c r="JF513" s="98"/>
      <c r="JG513" s="99"/>
      <c r="JH513" s="502"/>
      <c r="JI513" s="99"/>
      <c r="JJ513" s="99"/>
      <c r="JK513" s="99"/>
      <c r="JL513" s="99"/>
      <c r="JM513" s="502"/>
      <c r="JN513" s="99"/>
      <c r="JO513" s="507"/>
      <c r="JP513" s="503"/>
      <c r="JQ513" s="502"/>
    </row>
    <row r="514" spans="23:277" ht="16" hidden="1">
      <c r="W514" s="503"/>
      <c r="X514" s="502"/>
      <c r="Y514" s="99"/>
      <c r="Z514" s="502"/>
      <c r="AA514" s="99"/>
      <c r="AB514" s="502"/>
      <c r="AC514" s="99"/>
      <c r="AD514" s="504"/>
      <c r="AE514" s="99"/>
      <c r="AF514" s="99"/>
      <c r="AG514" s="99"/>
      <c r="AH514" s="99"/>
      <c r="AI514" s="505"/>
      <c r="AJ514" s="99"/>
      <c r="AK514" s="98"/>
      <c r="AL514" s="99"/>
      <c r="AM514" s="645"/>
      <c r="AN514" s="99"/>
      <c r="AO514" s="99"/>
      <c r="AP514" s="99"/>
      <c r="AQ514" s="99"/>
      <c r="AR514" s="99"/>
      <c r="AS514" s="99"/>
      <c r="AT514" s="99"/>
      <c r="AU514" s="99"/>
      <c r="AV514" s="99"/>
      <c r="AW514" s="99"/>
      <c r="AX514" s="99"/>
      <c r="AY514" s="98"/>
      <c r="AZ514" s="99"/>
      <c r="BA514" s="98"/>
      <c r="BB514" s="99"/>
      <c r="BC514" s="502"/>
      <c r="BD514" s="99"/>
      <c r="BE514" s="99"/>
      <c r="BF514" s="502"/>
      <c r="BG514" s="99"/>
      <c r="BH514" s="99"/>
      <c r="BI514" s="99"/>
      <c r="BJ514" s="99"/>
      <c r="BK514" s="634"/>
      <c r="BL514" s="99"/>
      <c r="BM514" s="99"/>
      <c r="BN514" s="502"/>
      <c r="BO514" s="99"/>
      <c r="BP514" s="99"/>
      <c r="BQ514" s="99"/>
      <c r="BR514" s="502"/>
      <c r="BS514" s="99"/>
      <c r="BT514" s="99"/>
      <c r="BU514" s="502"/>
      <c r="BV514" s="99"/>
      <c r="BW514" s="502"/>
      <c r="BX514" s="99"/>
      <c r="BY514" s="99"/>
      <c r="BZ514" s="502"/>
      <c r="CA514" s="99"/>
      <c r="CB514" s="99"/>
      <c r="CC514" s="99"/>
      <c r="CD514" s="99"/>
      <c r="CE514" s="503"/>
      <c r="CF514" s="99"/>
      <c r="CG514" s="502"/>
      <c r="CH514" s="99"/>
      <c r="CI514" s="98"/>
      <c r="CJ514" s="99"/>
      <c r="CK514" s="99"/>
      <c r="CL514" s="98"/>
      <c r="CM514" s="99"/>
      <c r="CN514" s="99"/>
      <c r="CO514" s="99"/>
      <c r="CP514" s="98"/>
      <c r="CQ514" s="99"/>
      <c r="CR514" s="99"/>
      <c r="CS514" s="99"/>
      <c r="CT514" s="99"/>
      <c r="CU514" s="99"/>
      <c r="CV514" s="99"/>
      <c r="CW514" s="99"/>
      <c r="CX514" s="98"/>
      <c r="CY514" s="99"/>
      <c r="CZ514" s="99"/>
      <c r="DA514" s="99"/>
      <c r="DB514" s="99"/>
      <c r="DC514" s="502"/>
      <c r="DD514" s="99"/>
      <c r="DE514" s="99"/>
      <c r="DF514" s="99"/>
      <c r="DG514" s="99"/>
      <c r="DH514" s="99"/>
      <c r="DI514" s="99"/>
      <c r="DJ514" s="99"/>
      <c r="DK514" s="99"/>
      <c r="DL514" s="99"/>
      <c r="DM514" s="99"/>
      <c r="DN514" s="99"/>
      <c r="DO514" s="502"/>
      <c r="DP514" s="99"/>
      <c r="DQ514" s="99"/>
      <c r="DR514" s="99"/>
      <c r="DS514" s="502"/>
      <c r="DT514" s="99"/>
      <c r="DU514" s="99"/>
      <c r="DV514" s="99"/>
      <c r="DW514" s="99"/>
      <c r="DX514" s="99"/>
      <c r="DY514" s="99"/>
      <c r="DZ514" s="99"/>
      <c r="EA514" s="506"/>
      <c r="EB514" s="99"/>
      <c r="EC514" s="502"/>
      <c r="ED514" s="98"/>
      <c r="EE514" s="99"/>
      <c r="EF514" s="99"/>
      <c r="EG514" s="99"/>
      <c r="EH514" s="99"/>
      <c r="EI514" s="98"/>
      <c r="EJ514" s="99"/>
      <c r="EK514" s="98"/>
      <c r="EL514" s="99"/>
      <c r="EM514" s="99"/>
      <c r="EN514" s="98"/>
      <c r="EO514" s="99"/>
      <c r="EP514" s="193"/>
      <c r="EQ514" s="99"/>
      <c r="ER514" s="99"/>
      <c r="ES514" s="99"/>
      <c r="ET514" s="99"/>
      <c r="EU514" s="99"/>
      <c r="EV514" s="99"/>
      <c r="EW514" s="502"/>
      <c r="EX514" s="98"/>
      <c r="EY514" s="99"/>
      <c r="EZ514" s="99"/>
      <c r="FA514" s="98"/>
      <c r="FB514" s="99"/>
      <c r="FC514" s="99"/>
      <c r="FD514" s="99"/>
      <c r="FE514" s="98"/>
      <c r="FF514" s="99"/>
      <c r="FG514" s="98"/>
      <c r="FH514" s="99"/>
      <c r="FI514" s="99"/>
      <c r="FJ514" s="98"/>
      <c r="FK514" s="99"/>
      <c r="FL514" s="99"/>
      <c r="FM514" s="99"/>
      <c r="FN514" s="506"/>
      <c r="FO514" s="99"/>
      <c r="FP514" s="502"/>
      <c r="FQ514" s="99"/>
      <c r="FR514" s="98"/>
      <c r="FS514" s="99"/>
      <c r="FT514" s="98"/>
      <c r="FU514" s="99"/>
      <c r="FV514" s="99"/>
      <c r="FW514" s="99"/>
      <c r="FX514" s="99"/>
      <c r="FY514" s="99"/>
      <c r="FZ514" s="98"/>
      <c r="GA514" s="99"/>
      <c r="GB514" s="502"/>
      <c r="GC514" s="99"/>
      <c r="GD514" s="99"/>
      <c r="GE514" s="99"/>
      <c r="GF514" s="502"/>
      <c r="GG514" s="99"/>
      <c r="GH514" s="503"/>
      <c r="GI514" s="99"/>
      <c r="GJ514" s="502"/>
      <c r="GK514" s="99"/>
      <c r="GL514" s="99"/>
      <c r="GM514" s="502"/>
      <c r="GN514" s="99"/>
      <c r="GO514" s="99"/>
      <c r="GP514" s="99"/>
      <c r="GQ514" s="99"/>
      <c r="GR514" s="99"/>
      <c r="GS514" s="503"/>
      <c r="GT514" s="99"/>
      <c r="GU514" s="502"/>
      <c r="GV514" s="98"/>
      <c r="GW514" s="99"/>
      <c r="GX514" s="99"/>
      <c r="GY514" s="98"/>
      <c r="GZ514" s="99"/>
      <c r="HA514" s="99"/>
      <c r="HB514" s="99"/>
      <c r="HC514" s="99"/>
      <c r="HD514" s="99"/>
      <c r="HE514" s="99"/>
      <c r="HF514" s="99"/>
      <c r="HG514" s="99"/>
      <c r="HH514" s="502"/>
      <c r="HI514" s="99"/>
      <c r="HJ514" s="99"/>
      <c r="HK514" s="99"/>
      <c r="HL514" s="99"/>
      <c r="HM514" s="99"/>
      <c r="HN514" s="99"/>
      <c r="HO514" s="502"/>
      <c r="HP514" s="98"/>
      <c r="HQ514" s="99"/>
      <c r="HR514" s="99"/>
      <c r="HS514" s="99"/>
      <c r="HT514" s="98"/>
      <c r="HU514" s="99"/>
      <c r="HV514" s="99"/>
      <c r="HW514" s="99"/>
      <c r="HX514" s="99"/>
      <c r="HY514" s="98"/>
      <c r="HZ514" s="99"/>
      <c r="IA514" s="503"/>
      <c r="IB514" s="502"/>
      <c r="IC514" s="99"/>
      <c r="ID514" s="99"/>
      <c r="IE514" s="99"/>
      <c r="IF514" s="99"/>
      <c r="IG514" s="99"/>
      <c r="IH514" s="99"/>
      <c r="II514" s="99"/>
      <c r="IJ514" s="99"/>
      <c r="IK514" s="503"/>
      <c r="IL514" s="502"/>
      <c r="IM514" s="99"/>
      <c r="IN514" s="99"/>
      <c r="IO514" s="99"/>
      <c r="IP514" s="99"/>
      <c r="IQ514" s="99"/>
      <c r="IR514" s="99"/>
      <c r="IS514" s="503"/>
      <c r="IT514" s="99"/>
      <c r="IU514" s="99"/>
      <c r="IV514" s="502"/>
      <c r="IW514" s="99"/>
      <c r="IX514" s="99"/>
      <c r="IY514" s="98"/>
      <c r="IZ514" s="99"/>
      <c r="JA514" s="99"/>
      <c r="JB514" s="98"/>
      <c r="JC514" s="99"/>
      <c r="JD514" s="99"/>
      <c r="JE514" s="99"/>
      <c r="JF514" s="98"/>
      <c r="JG514" s="99"/>
      <c r="JH514" s="502"/>
      <c r="JI514" s="99"/>
      <c r="JJ514" s="99"/>
      <c r="JK514" s="99"/>
      <c r="JL514" s="99"/>
      <c r="JM514" s="502"/>
      <c r="JN514" s="99"/>
      <c r="JO514" s="507"/>
      <c r="JP514" s="503"/>
      <c r="JQ514" s="502"/>
    </row>
    <row r="515" spans="23:277" ht="16" hidden="1">
      <c r="W515" s="503"/>
      <c r="X515" s="502"/>
      <c r="Y515" s="99"/>
      <c r="Z515" s="502"/>
      <c r="AA515" s="99"/>
      <c r="AB515" s="502"/>
      <c r="AC515" s="99"/>
      <c r="AD515" s="504"/>
      <c r="AE515" s="99"/>
      <c r="AF515" s="99"/>
      <c r="AG515" s="99"/>
      <c r="AH515" s="99"/>
      <c r="AI515" s="505"/>
      <c r="AJ515" s="99"/>
      <c r="AK515" s="98"/>
      <c r="AL515" s="99"/>
      <c r="AM515" s="645"/>
      <c r="AN515" s="99"/>
      <c r="AO515" s="99"/>
      <c r="AP515" s="99"/>
      <c r="AQ515" s="99"/>
      <c r="AR515" s="99"/>
      <c r="AS515" s="99"/>
      <c r="AT515" s="99"/>
      <c r="AU515" s="99"/>
      <c r="AV515" s="99"/>
      <c r="AW515" s="99"/>
      <c r="AX515" s="99"/>
      <c r="AY515" s="98"/>
      <c r="AZ515" s="99"/>
      <c r="BA515" s="98"/>
      <c r="BB515" s="99"/>
      <c r="BC515" s="502"/>
      <c r="BD515" s="99"/>
      <c r="BE515" s="99"/>
      <c r="BF515" s="502"/>
      <c r="BG515" s="99"/>
      <c r="BH515" s="99"/>
      <c r="BI515" s="99"/>
      <c r="BJ515" s="99"/>
      <c r="BK515" s="634"/>
      <c r="BL515" s="99"/>
      <c r="BM515" s="99"/>
      <c r="BN515" s="502"/>
      <c r="BO515" s="99"/>
      <c r="BP515" s="99"/>
      <c r="BQ515" s="99"/>
      <c r="BR515" s="502"/>
      <c r="BS515" s="99"/>
      <c r="BT515" s="99"/>
      <c r="BU515" s="502"/>
      <c r="BV515" s="99"/>
      <c r="BW515" s="502"/>
      <c r="BX515" s="99"/>
      <c r="BY515" s="99"/>
      <c r="BZ515" s="502"/>
      <c r="CA515" s="99"/>
      <c r="CB515" s="99"/>
      <c r="CC515" s="99"/>
      <c r="CD515" s="99"/>
      <c r="CE515" s="503"/>
      <c r="CF515" s="99"/>
      <c r="CG515" s="502"/>
      <c r="CH515" s="99"/>
      <c r="CI515" s="98"/>
      <c r="CJ515" s="99"/>
      <c r="CK515" s="99"/>
      <c r="CL515" s="98"/>
      <c r="CM515" s="99"/>
      <c r="CN515" s="99"/>
      <c r="CO515" s="99"/>
      <c r="CP515" s="98"/>
      <c r="CQ515" s="99"/>
      <c r="CR515" s="99"/>
      <c r="CS515" s="99"/>
      <c r="CT515" s="99"/>
      <c r="CU515" s="99"/>
      <c r="CV515" s="99"/>
      <c r="CW515" s="99"/>
      <c r="CX515" s="98"/>
      <c r="CY515" s="99"/>
      <c r="CZ515" s="99"/>
      <c r="DA515" s="99"/>
      <c r="DB515" s="99"/>
      <c r="DC515" s="502"/>
      <c r="DD515" s="99"/>
      <c r="DE515" s="99"/>
      <c r="DF515" s="99"/>
      <c r="DG515" s="99"/>
      <c r="DH515" s="99"/>
      <c r="DI515" s="99"/>
      <c r="DJ515" s="99"/>
      <c r="DK515" s="99"/>
      <c r="DL515" s="99"/>
      <c r="DM515" s="99"/>
      <c r="DN515" s="99"/>
      <c r="DO515" s="502"/>
      <c r="DP515" s="99"/>
      <c r="DQ515" s="99"/>
      <c r="DR515" s="99"/>
      <c r="DS515" s="502"/>
      <c r="DT515" s="99"/>
      <c r="DU515" s="99"/>
      <c r="DV515" s="99"/>
      <c r="DW515" s="99"/>
      <c r="DX515" s="99"/>
      <c r="DY515" s="99"/>
      <c r="DZ515" s="99"/>
      <c r="EA515" s="506"/>
      <c r="EB515" s="99"/>
      <c r="EC515" s="502"/>
      <c r="ED515" s="98"/>
      <c r="EE515" s="99"/>
      <c r="EF515" s="99"/>
      <c r="EG515" s="99"/>
      <c r="EH515" s="99"/>
      <c r="EI515" s="98"/>
      <c r="EJ515" s="99"/>
      <c r="EK515" s="98"/>
      <c r="EL515" s="99"/>
      <c r="EM515" s="99"/>
      <c r="EN515" s="98"/>
      <c r="EO515" s="99"/>
      <c r="EP515" s="193"/>
      <c r="EQ515" s="99"/>
      <c r="ER515" s="99"/>
      <c r="ES515" s="99"/>
      <c r="ET515" s="99"/>
      <c r="EU515" s="99"/>
      <c r="EV515" s="99"/>
      <c r="EW515" s="502"/>
      <c r="EX515" s="98"/>
      <c r="EY515" s="99"/>
      <c r="EZ515" s="99"/>
      <c r="FA515" s="98"/>
      <c r="FB515" s="99"/>
      <c r="FC515" s="99"/>
      <c r="FD515" s="99"/>
      <c r="FE515" s="98"/>
      <c r="FF515" s="99"/>
      <c r="FG515" s="98"/>
      <c r="FH515" s="99"/>
      <c r="FI515" s="99"/>
      <c r="FJ515" s="98"/>
      <c r="FK515" s="99"/>
      <c r="FL515" s="99"/>
      <c r="FM515" s="99"/>
      <c r="FN515" s="506"/>
      <c r="FO515" s="99"/>
      <c r="FP515" s="502"/>
      <c r="FQ515" s="99"/>
      <c r="FR515" s="98"/>
      <c r="FS515" s="99"/>
      <c r="FT515" s="98"/>
      <c r="FU515" s="99"/>
      <c r="FV515" s="99"/>
      <c r="FW515" s="99"/>
      <c r="FX515" s="99"/>
      <c r="FY515" s="99"/>
      <c r="FZ515" s="98"/>
      <c r="GA515" s="99"/>
      <c r="GB515" s="502"/>
      <c r="GC515" s="99"/>
      <c r="GD515" s="99"/>
      <c r="GE515" s="99"/>
      <c r="GF515" s="502"/>
      <c r="GG515" s="99"/>
      <c r="GH515" s="503"/>
      <c r="GI515" s="99"/>
      <c r="GJ515" s="502"/>
      <c r="GK515" s="99"/>
      <c r="GL515" s="99"/>
      <c r="GM515" s="502"/>
      <c r="GN515" s="99"/>
      <c r="GO515" s="99"/>
      <c r="GP515" s="99"/>
      <c r="GQ515" s="99"/>
      <c r="GR515" s="99"/>
      <c r="GS515" s="503"/>
      <c r="GT515" s="99"/>
      <c r="GU515" s="502"/>
      <c r="GV515" s="98"/>
      <c r="GW515" s="99"/>
      <c r="GX515" s="99"/>
      <c r="GY515" s="98"/>
      <c r="GZ515" s="99"/>
      <c r="HA515" s="99"/>
      <c r="HB515" s="99"/>
      <c r="HC515" s="99"/>
      <c r="HD515" s="99"/>
      <c r="HE515" s="99"/>
      <c r="HF515" s="99"/>
      <c r="HG515" s="99"/>
      <c r="HH515" s="502"/>
      <c r="HI515" s="99"/>
      <c r="HJ515" s="99"/>
      <c r="HK515" s="99"/>
      <c r="HL515" s="99"/>
      <c r="HM515" s="99"/>
      <c r="HN515" s="99"/>
      <c r="HO515" s="502"/>
      <c r="HP515" s="98"/>
      <c r="HQ515" s="99"/>
      <c r="HR515" s="99"/>
      <c r="HS515" s="99"/>
      <c r="HT515" s="98"/>
      <c r="HU515" s="99"/>
      <c r="HV515" s="99"/>
      <c r="HW515" s="99"/>
      <c r="HX515" s="99"/>
      <c r="HY515" s="98"/>
      <c r="HZ515" s="99"/>
      <c r="IA515" s="503"/>
      <c r="IB515" s="502"/>
      <c r="IC515" s="99"/>
      <c r="ID515" s="99"/>
      <c r="IE515" s="99"/>
      <c r="IF515" s="99"/>
      <c r="IG515" s="99"/>
      <c r="IH515" s="99"/>
      <c r="II515" s="99"/>
      <c r="IJ515" s="99"/>
      <c r="IK515" s="503"/>
      <c r="IL515" s="502"/>
      <c r="IM515" s="99"/>
      <c r="IN515" s="99"/>
      <c r="IO515" s="99"/>
      <c r="IP515" s="99"/>
      <c r="IQ515" s="99"/>
      <c r="IR515" s="99"/>
      <c r="IS515" s="503"/>
      <c r="IT515" s="99"/>
      <c r="IU515" s="99"/>
      <c r="IV515" s="502"/>
      <c r="IW515" s="99"/>
      <c r="IX515" s="99"/>
      <c r="IY515" s="98"/>
      <c r="IZ515" s="99"/>
      <c r="JA515" s="99"/>
      <c r="JB515" s="98"/>
      <c r="JC515" s="99"/>
      <c r="JD515" s="99"/>
      <c r="JE515" s="99"/>
      <c r="JF515" s="98"/>
      <c r="JG515" s="99"/>
      <c r="JH515" s="502"/>
      <c r="JI515" s="99"/>
      <c r="JJ515" s="99"/>
      <c r="JK515" s="99"/>
      <c r="JL515" s="99"/>
      <c r="JM515" s="502"/>
      <c r="JN515" s="99"/>
      <c r="JO515" s="507"/>
      <c r="JP515" s="503"/>
      <c r="JQ515" s="502"/>
    </row>
    <row r="516" spans="23:277" ht="16" hidden="1">
      <c r="W516" s="503"/>
      <c r="X516" s="502"/>
      <c r="Y516" s="99"/>
      <c r="Z516" s="502"/>
      <c r="AA516" s="99"/>
      <c r="AB516" s="502"/>
      <c r="AC516" s="99"/>
      <c r="AD516" s="504"/>
      <c r="AE516" s="99"/>
      <c r="AF516" s="99"/>
      <c r="AG516" s="99"/>
      <c r="AH516" s="99"/>
      <c r="AI516" s="505"/>
      <c r="AJ516" s="99"/>
      <c r="AK516" s="98"/>
      <c r="AL516" s="99"/>
      <c r="AM516" s="645"/>
      <c r="AN516" s="99"/>
      <c r="AO516" s="99"/>
      <c r="AP516" s="99"/>
      <c r="AQ516" s="99"/>
      <c r="AR516" s="99"/>
      <c r="AS516" s="99"/>
      <c r="AT516" s="99"/>
      <c r="AU516" s="99"/>
      <c r="AV516" s="99"/>
      <c r="AW516" s="99"/>
      <c r="AX516" s="99"/>
      <c r="AY516" s="98"/>
      <c r="AZ516" s="99"/>
      <c r="BA516" s="98"/>
      <c r="BB516" s="99"/>
      <c r="BC516" s="502"/>
      <c r="BD516" s="99"/>
      <c r="BE516" s="99"/>
      <c r="BF516" s="502"/>
      <c r="BG516" s="99"/>
      <c r="BH516" s="99"/>
      <c r="BI516" s="99"/>
      <c r="BJ516" s="99"/>
      <c r="BK516" s="634"/>
      <c r="BL516" s="99"/>
      <c r="BM516" s="99"/>
      <c r="BN516" s="502"/>
      <c r="BO516" s="99"/>
      <c r="BP516" s="99"/>
      <c r="BQ516" s="99"/>
      <c r="BR516" s="502"/>
      <c r="BS516" s="99"/>
      <c r="BT516" s="99"/>
      <c r="BU516" s="502"/>
      <c r="BV516" s="99"/>
      <c r="BW516" s="502"/>
      <c r="BX516" s="99"/>
      <c r="BY516" s="99"/>
      <c r="BZ516" s="502"/>
      <c r="CA516" s="99"/>
      <c r="CB516" s="99"/>
      <c r="CC516" s="99"/>
      <c r="CD516" s="99"/>
      <c r="CE516" s="503"/>
      <c r="CF516" s="99"/>
      <c r="CG516" s="502"/>
      <c r="CH516" s="99"/>
      <c r="CI516" s="98"/>
      <c r="CJ516" s="99"/>
      <c r="CK516" s="99"/>
      <c r="CL516" s="98"/>
      <c r="CM516" s="99"/>
      <c r="CN516" s="99"/>
      <c r="CO516" s="99"/>
      <c r="CP516" s="98"/>
      <c r="CQ516" s="99"/>
      <c r="CR516" s="99"/>
      <c r="CS516" s="99"/>
      <c r="CT516" s="99"/>
      <c r="CU516" s="99"/>
      <c r="CV516" s="99"/>
      <c r="CW516" s="99"/>
      <c r="CX516" s="98"/>
      <c r="CY516" s="99"/>
      <c r="CZ516" s="99"/>
      <c r="DA516" s="99"/>
      <c r="DB516" s="99"/>
      <c r="DC516" s="502"/>
      <c r="DD516" s="99"/>
      <c r="DE516" s="99"/>
      <c r="DF516" s="99"/>
      <c r="DG516" s="99"/>
      <c r="DH516" s="99"/>
      <c r="DI516" s="99"/>
      <c r="DJ516" s="99"/>
      <c r="DK516" s="99"/>
      <c r="DL516" s="99"/>
      <c r="DM516" s="99"/>
      <c r="DN516" s="99"/>
      <c r="DO516" s="502"/>
      <c r="DP516" s="99"/>
      <c r="DQ516" s="99"/>
      <c r="DR516" s="99"/>
      <c r="DS516" s="502"/>
      <c r="DT516" s="99"/>
      <c r="DU516" s="99"/>
      <c r="DV516" s="99"/>
      <c r="DW516" s="99"/>
      <c r="DX516" s="99"/>
      <c r="DY516" s="99"/>
      <c r="DZ516" s="99"/>
      <c r="EA516" s="506"/>
      <c r="EB516" s="99"/>
      <c r="EC516" s="502"/>
      <c r="ED516" s="98"/>
      <c r="EE516" s="99"/>
      <c r="EF516" s="99"/>
      <c r="EG516" s="99"/>
      <c r="EH516" s="99"/>
      <c r="EI516" s="98"/>
      <c r="EJ516" s="99"/>
      <c r="EK516" s="98"/>
      <c r="EL516" s="99"/>
      <c r="EM516" s="99"/>
      <c r="EN516" s="98"/>
      <c r="EO516" s="99"/>
      <c r="EP516" s="193"/>
      <c r="EQ516" s="99"/>
      <c r="ER516" s="99"/>
      <c r="ES516" s="99"/>
      <c r="ET516" s="99"/>
      <c r="EU516" s="99"/>
      <c r="EV516" s="99"/>
      <c r="EW516" s="502"/>
      <c r="EX516" s="98"/>
      <c r="EY516" s="99"/>
      <c r="EZ516" s="99"/>
      <c r="FA516" s="98"/>
      <c r="FB516" s="99"/>
      <c r="FC516" s="99"/>
      <c r="FD516" s="99"/>
      <c r="FE516" s="98"/>
      <c r="FF516" s="99"/>
      <c r="FG516" s="98"/>
      <c r="FH516" s="99"/>
      <c r="FI516" s="99"/>
      <c r="FJ516" s="98"/>
      <c r="FK516" s="99"/>
      <c r="FL516" s="99"/>
      <c r="FM516" s="99"/>
      <c r="FN516" s="506"/>
      <c r="FO516" s="99"/>
      <c r="FP516" s="502"/>
      <c r="FQ516" s="99"/>
      <c r="FR516" s="98"/>
      <c r="FS516" s="99"/>
      <c r="FT516" s="98"/>
      <c r="FU516" s="99"/>
      <c r="FV516" s="99"/>
      <c r="FW516" s="99"/>
      <c r="FX516" s="99"/>
      <c r="FY516" s="99"/>
      <c r="FZ516" s="98"/>
      <c r="GA516" s="99"/>
      <c r="GB516" s="502"/>
      <c r="GC516" s="99"/>
      <c r="GD516" s="99"/>
      <c r="GE516" s="99"/>
      <c r="GF516" s="502"/>
      <c r="GG516" s="99"/>
      <c r="GH516" s="503"/>
      <c r="GI516" s="99"/>
      <c r="GJ516" s="502"/>
      <c r="GK516" s="99"/>
      <c r="GL516" s="99"/>
      <c r="GM516" s="502"/>
      <c r="GN516" s="99"/>
      <c r="GO516" s="99"/>
      <c r="GP516" s="99"/>
      <c r="GQ516" s="99"/>
      <c r="GR516" s="99"/>
      <c r="GS516" s="503"/>
      <c r="GT516" s="99"/>
      <c r="GU516" s="502"/>
      <c r="GV516" s="98"/>
      <c r="GW516" s="99"/>
      <c r="GX516" s="99"/>
      <c r="GY516" s="98"/>
      <c r="GZ516" s="99"/>
      <c r="HA516" s="99"/>
      <c r="HB516" s="99"/>
      <c r="HC516" s="99"/>
      <c r="HD516" s="99"/>
      <c r="HE516" s="99"/>
      <c r="HF516" s="99"/>
      <c r="HG516" s="99"/>
      <c r="HH516" s="502"/>
      <c r="HI516" s="99"/>
      <c r="HJ516" s="99"/>
      <c r="HK516" s="99"/>
      <c r="HL516" s="99"/>
      <c r="HM516" s="99"/>
      <c r="HN516" s="99"/>
      <c r="HO516" s="502"/>
      <c r="HP516" s="98"/>
      <c r="HQ516" s="99"/>
      <c r="HR516" s="99"/>
      <c r="HS516" s="99"/>
      <c r="HT516" s="98"/>
      <c r="HU516" s="99"/>
      <c r="HV516" s="99"/>
      <c r="HW516" s="99"/>
      <c r="HX516" s="99"/>
      <c r="HY516" s="98"/>
      <c r="HZ516" s="99"/>
      <c r="IA516" s="503"/>
      <c r="IB516" s="502"/>
      <c r="IC516" s="99"/>
      <c r="ID516" s="99"/>
      <c r="IE516" s="99"/>
      <c r="IF516" s="99"/>
      <c r="IG516" s="99"/>
      <c r="IH516" s="99"/>
      <c r="II516" s="99"/>
      <c r="IJ516" s="99"/>
      <c r="IK516" s="503"/>
      <c r="IL516" s="502"/>
      <c r="IM516" s="99"/>
      <c r="IN516" s="99"/>
      <c r="IO516" s="99"/>
      <c r="IP516" s="99"/>
      <c r="IQ516" s="99"/>
      <c r="IR516" s="99"/>
      <c r="IS516" s="503"/>
      <c r="IT516" s="99"/>
      <c r="IU516" s="99"/>
      <c r="IV516" s="502"/>
      <c r="IW516" s="99"/>
      <c r="IX516" s="99"/>
      <c r="IY516" s="98"/>
      <c r="IZ516" s="99"/>
      <c r="JA516" s="99"/>
      <c r="JB516" s="98"/>
      <c r="JC516" s="99"/>
      <c r="JD516" s="99"/>
      <c r="JE516" s="99"/>
      <c r="JF516" s="98"/>
      <c r="JG516" s="99"/>
      <c r="JH516" s="502"/>
      <c r="JI516" s="99"/>
      <c r="JJ516" s="99"/>
      <c r="JK516" s="99"/>
      <c r="JL516" s="99"/>
      <c r="JM516" s="502"/>
      <c r="JN516" s="99"/>
      <c r="JO516" s="507"/>
      <c r="JP516" s="503"/>
      <c r="JQ516" s="502"/>
    </row>
    <row r="517" spans="23:277" ht="16" hidden="1">
      <c r="W517" s="503"/>
      <c r="X517" s="502"/>
      <c r="Y517" s="99"/>
      <c r="Z517" s="502"/>
      <c r="AA517" s="99"/>
      <c r="AB517" s="502"/>
      <c r="AC517" s="99"/>
      <c r="AD517" s="504"/>
      <c r="AE517" s="99"/>
      <c r="AF517" s="99"/>
      <c r="AG517" s="99"/>
      <c r="AH517" s="99"/>
      <c r="AI517" s="505"/>
      <c r="AJ517" s="99"/>
      <c r="AK517" s="98"/>
      <c r="AL517" s="99"/>
      <c r="AM517" s="645"/>
      <c r="AN517" s="99"/>
      <c r="AO517" s="99"/>
      <c r="AP517" s="99"/>
      <c r="AQ517" s="99"/>
      <c r="AR517" s="99"/>
      <c r="AS517" s="99"/>
      <c r="AT517" s="99"/>
      <c r="AU517" s="99"/>
      <c r="AV517" s="99"/>
      <c r="AW517" s="99"/>
      <c r="AX517" s="99"/>
      <c r="AY517" s="98"/>
      <c r="AZ517" s="99"/>
      <c r="BA517" s="98"/>
      <c r="BB517" s="99"/>
      <c r="BC517" s="502"/>
      <c r="BD517" s="99"/>
      <c r="BE517" s="99"/>
      <c r="BF517" s="502"/>
      <c r="BG517" s="99"/>
      <c r="BH517" s="99"/>
      <c r="BI517" s="99"/>
      <c r="BJ517" s="99"/>
      <c r="BK517" s="634"/>
      <c r="BL517" s="99"/>
      <c r="BM517" s="99"/>
      <c r="BN517" s="502"/>
      <c r="BO517" s="99"/>
      <c r="BP517" s="99"/>
      <c r="BQ517" s="99"/>
      <c r="BR517" s="502"/>
      <c r="BS517" s="99"/>
      <c r="BT517" s="99"/>
      <c r="BU517" s="502"/>
      <c r="BV517" s="99"/>
      <c r="BW517" s="502"/>
      <c r="BX517" s="99"/>
      <c r="BY517" s="99"/>
      <c r="BZ517" s="502"/>
      <c r="CA517" s="99"/>
      <c r="CB517" s="99"/>
      <c r="CC517" s="99"/>
      <c r="CD517" s="99"/>
      <c r="CE517" s="503"/>
      <c r="CF517" s="99"/>
      <c r="CG517" s="502"/>
      <c r="CH517" s="99"/>
      <c r="CI517" s="98"/>
      <c r="CJ517" s="99"/>
      <c r="CK517" s="99"/>
      <c r="CL517" s="98"/>
      <c r="CM517" s="99"/>
      <c r="CN517" s="99"/>
      <c r="CO517" s="99"/>
      <c r="CP517" s="98"/>
      <c r="CQ517" s="99"/>
      <c r="CR517" s="99"/>
      <c r="CS517" s="99"/>
      <c r="CT517" s="99"/>
      <c r="CU517" s="99"/>
      <c r="CV517" s="99"/>
      <c r="CW517" s="99"/>
      <c r="CX517" s="98"/>
      <c r="CY517" s="99"/>
      <c r="CZ517" s="99"/>
      <c r="DA517" s="99"/>
      <c r="DB517" s="99"/>
      <c r="DC517" s="502"/>
      <c r="DD517" s="99"/>
      <c r="DE517" s="99"/>
      <c r="DF517" s="99"/>
      <c r="DG517" s="99"/>
      <c r="DH517" s="99"/>
      <c r="DI517" s="99"/>
      <c r="DJ517" s="99"/>
      <c r="DK517" s="99"/>
      <c r="DL517" s="99"/>
      <c r="DM517" s="99"/>
      <c r="DN517" s="99"/>
      <c r="DO517" s="502"/>
      <c r="DP517" s="99"/>
      <c r="DQ517" s="99"/>
      <c r="DR517" s="99"/>
      <c r="DS517" s="502"/>
      <c r="DT517" s="99"/>
      <c r="DU517" s="99"/>
      <c r="DV517" s="99"/>
      <c r="DW517" s="99"/>
      <c r="DX517" s="99"/>
      <c r="DY517" s="99"/>
      <c r="DZ517" s="99"/>
      <c r="EA517" s="506"/>
      <c r="EB517" s="99"/>
      <c r="EC517" s="502"/>
      <c r="ED517" s="98"/>
      <c r="EE517" s="99"/>
      <c r="EF517" s="99"/>
      <c r="EG517" s="99"/>
      <c r="EH517" s="99"/>
      <c r="EI517" s="98"/>
      <c r="EJ517" s="99"/>
      <c r="EK517" s="98"/>
      <c r="EL517" s="99"/>
      <c r="EM517" s="99"/>
      <c r="EN517" s="98"/>
      <c r="EO517" s="99"/>
      <c r="EP517" s="193"/>
      <c r="EQ517" s="99"/>
      <c r="ER517" s="99"/>
      <c r="ES517" s="99"/>
      <c r="ET517" s="99"/>
      <c r="EU517" s="99"/>
      <c r="EV517" s="99"/>
      <c r="EW517" s="502"/>
      <c r="EX517" s="98"/>
      <c r="EY517" s="99"/>
      <c r="EZ517" s="99"/>
      <c r="FA517" s="98"/>
      <c r="FB517" s="99"/>
      <c r="FC517" s="99"/>
      <c r="FD517" s="99"/>
      <c r="FE517" s="98"/>
      <c r="FF517" s="99"/>
      <c r="FG517" s="98"/>
      <c r="FH517" s="99"/>
      <c r="FI517" s="99"/>
      <c r="FJ517" s="98"/>
      <c r="FK517" s="99"/>
      <c r="FL517" s="99"/>
      <c r="FM517" s="99"/>
      <c r="FN517" s="506"/>
      <c r="FO517" s="99"/>
      <c r="FP517" s="502"/>
      <c r="FQ517" s="99"/>
      <c r="FR517" s="98"/>
      <c r="FS517" s="99"/>
      <c r="FT517" s="98"/>
      <c r="FU517" s="99"/>
      <c r="FV517" s="99"/>
      <c r="FW517" s="99"/>
      <c r="FX517" s="99"/>
      <c r="FY517" s="99"/>
      <c r="FZ517" s="98"/>
      <c r="GA517" s="99"/>
      <c r="GB517" s="502"/>
      <c r="GC517" s="99"/>
      <c r="GD517" s="99"/>
      <c r="GE517" s="99"/>
      <c r="GF517" s="502"/>
      <c r="GG517" s="99"/>
      <c r="GH517" s="503"/>
      <c r="GI517" s="99"/>
      <c r="GJ517" s="502"/>
      <c r="GK517" s="99"/>
      <c r="GL517" s="99"/>
      <c r="GM517" s="502"/>
      <c r="GN517" s="99"/>
      <c r="GO517" s="99"/>
      <c r="GP517" s="99"/>
      <c r="GQ517" s="99"/>
      <c r="GR517" s="99"/>
      <c r="GS517" s="503"/>
      <c r="GT517" s="99"/>
      <c r="GU517" s="502"/>
      <c r="GV517" s="98"/>
      <c r="GW517" s="99"/>
      <c r="GX517" s="99"/>
      <c r="GY517" s="98"/>
      <c r="GZ517" s="99"/>
      <c r="HA517" s="99"/>
      <c r="HB517" s="99"/>
      <c r="HC517" s="99"/>
      <c r="HD517" s="99"/>
      <c r="HE517" s="99"/>
      <c r="HF517" s="99"/>
      <c r="HG517" s="99"/>
      <c r="HH517" s="502"/>
      <c r="HI517" s="99"/>
      <c r="HJ517" s="99"/>
      <c r="HK517" s="99"/>
      <c r="HL517" s="99"/>
      <c r="HM517" s="99"/>
      <c r="HN517" s="99"/>
      <c r="HO517" s="502"/>
      <c r="HP517" s="98"/>
      <c r="HQ517" s="99"/>
      <c r="HR517" s="99"/>
      <c r="HS517" s="99"/>
      <c r="HT517" s="98"/>
      <c r="HU517" s="99"/>
      <c r="HV517" s="99"/>
      <c r="HW517" s="99"/>
      <c r="HX517" s="99"/>
      <c r="HY517" s="98"/>
      <c r="HZ517" s="99"/>
      <c r="IA517" s="503"/>
      <c r="IB517" s="502"/>
      <c r="IC517" s="99"/>
      <c r="ID517" s="99"/>
      <c r="IE517" s="99"/>
      <c r="IF517" s="99"/>
      <c r="IG517" s="99"/>
      <c r="IH517" s="99"/>
      <c r="II517" s="99"/>
      <c r="IJ517" s="99"/>
      <c r="IK517" s="503"/>
      <c r="IL517" s="502"/>
      <c r="IM517" s="99"/>
      <c r="IN517" s="99"/>
      <c r="IO517" s="99"/>
      <c r="IP517" s="99"/>
      <c r="IQ517" s="99"/>
      <c r="IR517" s="99"/>
      <c r="IS517" s="503"/>
      <c r="IT517" s="99"/>
      <c r="IU517" s="99"/>
      <c r="IV517" s="502"/>
      <c r="IW517" s="99"/>
      <c r="IX517" s="99"/>
      <c r="IY517" s="98"/>
      <c r="IZ517" s="99"/>
      <c r="JA517" s="99"/>
      <c r="JB517" s="98"/>
      <c r="JC517" s="99"/>
      <c r="JD517" s="99"/>
      <c r="JE517" s="99"/>
      <c r="JF517" s="98"/>
      <c r="JG517" s="99"/>
      <c r="JH517" s="502"/>
      <c r="JI517" s="99"/>
      <c r="JJ517" s="99"/>
      <c r="JK517" s="99"/>
      <c r="JL517" s="99"/>
      <c r="JM517" s="502"/>
      <c r="JN517" s="99"/>
      <c r="JO517" s="507"/>
      <c r="JP517" s="503"/>
      <c r="JQ517" s="502"/>
    </row>
    <row r="518" spans="23:277" ht="16" hidden="1">
      <c r="W518" s="503"/>
      <c r="X518" s="502"/>
      <c r="Y518" s="99"/>
      <c r="Z518" s="502"/>
      <c r="AA518" s="99"/>
      <c r="AB518" s="502"/>
      <c r="AC518" s="99"/>
      <c r="AD518" s="504"/>
      <c r="AE518" s="99"/>
      <c r="AF518" s="99"/>
      <c r="AG518" s="99"/>
      <c r="AH518" s="99"/>
      <c r="AI518" s="505"/>
      <c r="AJ518" s="99"/>
      <c r="AK518" s="98"/>
      <c r="AL518" s="99"/>
      <c r="AM518" s="645"/>
      <c r="AN518" s="99"/>
      <c r="AO518" s="99"/>
      <c r="AP518" s="99"/>
      <c r="AQ518" s="99"/>
      <c r="AR518" s="99"/>
      <c r="AS518" s="99"/>
      <c r="AT518" s="99"/>
      <c r="AU518" s="99"/>
      <c r="AV518" s="99"/>
      <c r="AW518" s="99"/>
      <c r="AX518" s="99"/>
      <c r="AY518" s="98"/>
      <c r="AZ518" s="99"/>
      <c r="BA518" s="98"/>
      <c r="BB518" s="99"/>
      <c r="BC518" s="502"/>
      <c r="BD518" s="99"/>
      <c r="BE518" s="99"/>
      <c r="BF518" s="502"/>
      <c r="BG518" s="99"/>
      <c r="BH518" s="99"/>
      <c r="BI518" s="99"/>
      <c r="BJ518" s="99"/>
      <c r="BK518" s="634"/>
      <c r="BL518" s="99"/>
      <c r="BM518" s="99"/>
      <c r="BN518" s="502"/>
      <c r="BO518" s="99"/>
      <c r="BP518" s="99"/>
      <c r="BQ518" s="99"/>
      <c r="BR518" s="502"/>
      <c r="BS518" s="99"/>
      <c r="BT518" s="99"/>
      <c r="BU518" s="502"/>
      <c r="BV518" s="99"/>
      <c r="BW518" s="502"/>
      <c r="BX518" s="99"/>
      <c r="BY518" s="99"/>
      <c r="BZ518" s="502"/>
      <c r="CA518" s="99"/>
      <c r="CB518" s="99"/>
      <c r="CC518" s="99"/>
      <c r="CD518" s="99"/>
      <c r="CE518" s="503"/>
      <c r="CF518" s="99"/>
      <c r="CG518" s="502"/>
      <c r="CH518" s="99"/>
      <c r="CI518" s="98"/>
      <c r="CJ518" s="99"/>
      <c r="CK518" s="99"/>
      <c r="CL518" s="98"/>
      <c r="CM518" s="99"/>
      <c r="CN518" s="99"/>
      <c r="CO518" s="99"/>
      <c r="CP518" s="98"/>
      <c r="CQ518" s="99"/>
      <c r="CR518" s="99"/>
      <c r="CS518" s="99"/>
      <c r="CT518" s="99"/>
      <c r="CU518" s="99"/>
      <c r="CV518" s="99"/>
      <c r="CW518" s="99"/>
      <c r="CX518" s="98"/>
      <c r="CY518" s="99"/>
      <c r="CZ518" s="99"/>
      <c r="DA518" s="99"/>
      <c r="DB518" s="99"/>
      <c r="DC518" s="502"/>
      <c r="DD518" s="99"/>
      <c r="DE518" s="99"/>
      <c r="DF518" s="99"/>
      <c r="DG518" s="99"/>
      <c r="DH518" s="99"/>
      <c r="DI518" s="99"/>
      <c r="DJ518" s="99"/>
      <c r="DK518" s="99"/>
      <c r="DL518" s="99"/>
      <c r="DM518" s="99"/>
      <c r="DN518" s="99"/>
      <c r="DO518" s="502"/>
      <c r="DP518" s="99"/>
      <c r="DQ518" s="99"/>
      <c r="DR518" s="99"/>
      <c r="DS518" s="502"/>
      <c r="DT518" s="99"/>
      <c r="DU518" s="99"/>
      <c r="DV518" s="99"/>
      <c r="DW518" s="99"/>
      <c r="DX518" s="99"/>
      <c r="DY518" s="99"/>
      <c r="DZ518" s="99"/>
      <c r="EA518" s="506"/>
      <c r="EB518" s="99"/>
      <c r="EC518" s="502"/>
      <c r="ED518" s="98"/>
      <c r="EE518" s="99"/>
      <c r="EF518" s="99"/>
      <c r="EG518" s="99"/>
      <c r="EH518" s="99"/>
      <c r="EI518" s="98"/>
      <c r="EJ518" s="99"/>
      <c r="EK518" s="98"/>
      <c r="EL518" s="99"/>
      <c r="EM518" s="99"/>
      <c r="EN518" s="98"/>
      <c r="EO518" s="99"/>
      <c r="EP518" s="193"/>
      <c r="EQ518" s="99"/>
      <c r="ER518" s="99"/>
      <c r="ES518" s="99"/>
      <c r="ET518" s="99"/>
      <c r="EU518" s="99"/>
      <c r="EV518" s="99"/>
      <c r="EW518" s="502"/>
      <c r="EX518" s="98"/>
      <c r="EY518" s="99"/>
      <c r="EZ518" s="99"/>
      <c r="FA518" s="98"/>
      <c r="FB518" s="99"/>
      <c r="FC518" s="99"/>
      <c r="FD518" s="99"/>
      <c r="FE518" s="98"/>
      <c r="FF518" s="99"/>
      <c r="FG518" s="98"/>
      <c r="FH518" s="99"/>
      <c r="FI518" s="99"/>
      <c r="FJ518" s="98"/>
      <c r="FK518" s="99"/>
      <c r="FL518" s="99"/>
      <c r="FM518" s="99"/>
      <c r="FN518" s="506"/>
      <c r="FO518" s="99"/>
      <c r="FP518" s="502"/>
      <c r="FQ518" s="99"/>
      <c r="FR518" s="98"/>
      <c r="FS518" s="99"/>
      <c r="FT518" s="98"/>
      <c r="FU518" s="99"/>
      <c r="FV518" s="99"/>
      <c r="FW518" s="99"/>
      <c r="FX518" s="99"/>
      <c r="FY518" s="99"/>
      <c r="FZ518" s="98"/>
      <c r="GA518" s="99"/>
      <c r="GB518" s="502"/>
      <c r="GC518" s="99"/>
      <c r="GD518" s="99"/>
      <c r="GE518" s="99"/>
      <c r="GF518" s="502"/>
      <c r="GG518" s="99"/>
      <c r="GH518" s="503"/>
      <c r="GI518" s="99"/>
      <c r="GJ518" s="502"/>
      <c r="GK518" s="99"/>
      <c r="GL518" s="99"/>
      <c r="GM518" s="502"/>
      <c r="GN518" s="99"/>
      <c r="GO518" s="99"/>
      <c r="GP518" s="99"/>
      <c r="GQ518" s="99"/>
      <c r="GR518" s="99"/>
      <c r="GS518" s="503"/>
      <c r="GT518" s="99"/>
      <c r="GU518" s="502"/>
      <c r="GV518" s="98"/>
      <c r="GW518" s="99"/>
      <c r="GX518" s="99"/>
      <c r="GY518" s="98"/>
      <c r="GZ518" s="99"/>
      <c r="HA518" s="99"/>
      <c r="HB518" s="99"/>
      <c r="HC518" s="99"/>
      <c r="HD518" s="99"/>
      <c r="HE518" s="99"/>
      <c r="HF518" s="99"/>
      <c r="HG518" s="99"/>
      <c r="HH518" s="502"/>
      <c r="HI518" s="99"/>
      <c r="HJ518" s="99"/>
      <c r="HK518" s="99"/>
      <c r="HL518" s="99"/>
      <c r="HM518" s="99"/>
      <c r="HN518" s="99"/>
      <c r="HO518" s="502"/>
      <c r="HP518" s="98"/>
      <c r="HQ518" s="99"/>
      <c r="HR518" s="99"/>
      <c r="HS518" s="99"/>
      <c r="HT518" s="98"/>
      <c r="HU518" s="99"/>
      <c r="HV518" s="99"/>
      <c r="HW518" s="99"/>
      <c r="HX518" s="99"/>
      <c r="HY518" s="98"/>
      <c r="HZ518" s="99"/>
      <c r="IA518" s="503"/>
      <c r="IB518" s="502"/>
      <c r="IC518" s="99"/>
      <c r="ID518" s="99"/>
      <c r="IE518" s="99"/>
      <c r="IF518" s="99"/>
      <c r="IG518" s="99"/>
      <c r="IH518" s="99"/>
      <c r="II518" s="99"/>
      <c r="IJ518" s="99"/>
      <c r="IK518" s="503"/>
      <c r="IL518" s="502"/>
      <c r="IM518" s="99"/>
      <c r="IN518" s="99"/>
      <c r="IO518" s="99"/>
      <c r="IP518" s="99"/>
      <c r="IQ518" s="99"/>
      <c r="IR518" s="99"/>
      <c r="IS518" s="503"/>
      <c r="IT518" s="99"/>
      <c r="IU518" s="99"/>
      <c r="IV518" s="502"/>
      <c r="IW518" s="99"/>
      <c r="IX518" s="99"/>
      <c r="IY518" s="98"/>
      <c r="IZ518" s="99"/>
      <c r="JA518" s="99"/>
      <c r="JB518" s="98"/>
      <c r="JC518" s="99"/>
      <c r="JD518" s="99"/>
      <c r="JE518" s="99"/>
      <c r="JF518" s="98"/>
      <c r="JG518" s="99"/>
      <c r="JH518" s="502"/>
      <c r="JI518" s="99"/>
      <c r="JJ518" s="99"/>
      <c r="JK518" s="99"/>
      <c r="JL518" s="99"/>
      <c r="JM518" s="502"/>
      <c r="JN518" s="99"/>
      <c r="JO518" s="507"/>
      <c r="JP518" s="503"/>
      <c r="JQ518" s="502"/>
    </row>
    <row r="519" spans="23:277" ht="16" hidden="1">
      <c r="W519" s="503"/>
      <c r="X519" s="502"/>
      <c r="Y519" s="99"/>
      <c r="Z519" s="502"/>
      <c r="AA519" s="99"/>
      <c r="AB519" s="502"/>
      <c r="AC519" s="99"/>
      <c r="AD519" s="504"/>
      <c r="AE519" s="99"/>
      <c r="AF519" s="99"/>
      <c r="AG519" s="99"/>
      <c r="AH519" s="99"/>
      <c r="AI519" s="505"/>
      <c r="AJ519" s="99"/>
      <c r="AK519" s="98"/>
      <c r="AL519" s="99"/>
      <c r="AM519" s="645"/>
      <c r="AN519" s="99"/>
      <c r="AO519" s="99"/>
      <c r="AP519" s="99"/>
      <c r="AQ519" s="99"/>
      <c r="AR519" s="99"/>
      <c r="AS519" s="99"/>
      <c r="AT519" s="99"/>
      <c r="AU519" s="99"/>
      <c r="AV519" s="99"/>
      <c r="AW519" s="99"/>
      <c r="AX519" s="99"/>
      <c r="AY519" s="98"/>
      <c r="AZ519" s="99"/>
      <c r="BA519" s="98"/>
      <c r="BB519" s="99"/>
      <c r="BC519" s="502"/>
      <c r="BD519" s="99"/>
      <c r="BE519" s="99"/>
      <c r="BF519" s="502"/>
      <c r="BG519" s="99"/>
      <c r="BH519" s="99"/>
      <c r="BI519" s="99"/>
      <c r="BJ519" s="99"/>
      <c r="BK519" s="634"/>
      <c r="BL519" s="99"/>
      <c r="BM519" s="99"/>
      <c r="BN519" s="502"/>
      <c r="BO519" s="99"/>
      <c r="BP519" s="99"/>
      <c r="BQ519" s="99"/>
      <c r="BR519" s="502"/>
      <c r="BS519" s="99"/>
      <c r="BT519" s="99"/>
      <c r="BU519" s="502"/>
      <c r="BV519" s="99"/>
      <c r="BW519" s="502"/>
      <c r="BX519" s="99"/>
      <c r="BY519" s="99"/>
      <c r="BZ519" s="502"/>
      <c r="CA519" s="99"/>
      <c r="CB519" s="99"/>
      <c r="CC519" s="99"/>
      <c r="CD519" s="99"/>
      <c r="CE519" s="503"/>
      <c r="CF519" s="99"/>
      <c r="CG519" s="502"/>
      <c r="CH519" s="99"/>
      <c r="CI519" s="98"/>
      <c r="CJ519" s="99"/>
      <c r="CK519" s="99"/>
      <c r="CL519" s="98"/>
      <c r="CM519" s="99"/>
      <c r="CN519" s="99"/>
      <c r="CO519" s="99"/>
      <c r="CP519" s="98"/>
      <c r="CQ519" s="99"/>
      <c r="CR519" s="99"/>
      <c r="CS519" s="99"/>
      <c r="CT519" s="99"/>
      <c r="CU519" s="99"/>
      <c r="CV519" s="99"/>
      <c r="CW519" s="99"/>
      <c r="CX519" s="98"/>
      <c r="CY519" s="99"/>
      <c r="CZ519" s="99"/>
      <c r="DA519" s="99"/>
      <c r="DB519" s="99"/>
      <c r="DC519" s="502"/>
      <c r="DD519" s="99"/>
      <c r="DE519" s="99"/>
      <c r="DF519" s="99"/>
      <c r="DG519" s="99"/>
      <c r="DH519" s="99"/>
      <c r="DI519" s="99"/>
      <c r="DJ519" s="99"/>
      <c r="DK519" s="99"/>
      <c r="DL519" s="99"/>
      <c r="DM519" s="99"/>
      <c r="DN519" s="99"/>
      <c r="DO519" s="502"/>
      <c r="DP519" s="99"/>
      <c r="DQ519" s="99"/>
      <c r="DR519" s="99"/>
      <c r="DS519" s="502"/>
      <c r="DT519" s="99"/>
      <c r="DU519" s="99"/>
      <c r="DV519" s="99"/>
      <c r="DW519" s="99"/>
      <c r="DX519" s="99"/>
      <c r="DY519" s="99"/>
      <c r="DZ519" s="99"/>
      <c r="EA519" s="506"/>
      <c r="EB519" s="99"/>
      <c r="EC519" s="502"/>
      <c r="ED519" s="98"/>
      <c r="EE519" s="99"/>
      <c r="EF519" s="99"/>
      <c r="EG519" s="99"/>
      <c r="EH519" s="99"/>
      <c r="EI519" s="98"/>
      <c r="EJ519" s="99"/>
      <c r="EK519" s="98"/>
      <c r="EL519" s="99"/>
      <c r="EM519" s="99"/>
      <c r="EN519" s="98"/>
      <c r="EO519" s="99"/>
      <c r="EP519" s="193"/>
      <c r="EQ519" s="99"/>
      <c r="ER519" s="99"/>
      <c r="ES519" s="99"/>
      <c r="ET519" s="99"/>
      <c r="EU519" s="99"/>
      <c r="EV519" s="99"/>
      <c r="EW519" s="502"/>
      <c r="EX519" s="98"/>
      <c r="EY519" s="99"/>
      <c r="EZ519" s="99"/>
      <c r="FA519" s="98"/>
      <c r="FB519" s="99"/>
      <c r="FC519" s="99"/>
      <c r="FD519" s="99"/>
      <c r="FE519" s="98"/>
      <c r="FF519" s="99"/>
      <c r="FG519" s="98"/>
      <c r="FH519" s="99"/>
      <c r="FI519" s="99"/>
      <c r="FJ519" s="98"/>
      <c r="FK519" s="99"/>
      <c r="FL519" s="99"/>
      <c r="FM519" s="99"/>
      <c r="FN519" s="506"/>
      <c r="FO519" s="99"/>
      <c r="FP519" s="502"/>
      <c r="FQ519" s="99"/>
      <c r="FR519" s="98"/>
      <c r="FS519" s="99"/>
      <c r="FT519" s="98"/>
      <c r="FU519" s="99"/>
      <c r="FV519" s="99"/>
      <c r="FW519" s="99"/>
      <c r="FX519" s="99"/>
      <c r="FY519" s="99"/>
      <c r="FZ519" s="98"/>
      <c r="GA519" s="99"/>
      <c r="GB519" s="502"/>
      <c r="GC519" s="99"/>
      <c r="GD519" s="99"/>
      <c r="GE519" s="99"/>
      <c r="GF519" s="502"/>
      <c r="GG519" s="99"/>
      <c r="GH519" s="503"/>
      <c r="GI519" s="99"/>
      <c r="GJ519" s="502"/>
      <c r="GK519" s="99"/>
      <c r="GL519" s="99"/>
      <c r="GM519" s="502"/>
      <c r="GN519" s="99"/>
      <c r="GO519" s="99"/>
      <c r="GP519" s="99"/>
      <c r="GQ519" s="99"/>
      <c r="GR519" s="99"/>
      <c r="GS519" s="503"/>
      <c r="GT519" s="99"/>
      <c r="GU519" s="502"/>
      <c r="GV519" s="98"/>
      <c r="GW519" s="99"/>
      <c r="GX519" s="99"/>
      <c r="GY519" s="98"/>
      <c r="GZ519" s="99"/>
      <c r="HA519" s="99"/>
      <c r="HB519" s="99"/>
      <c r="HC519" s="99"/>
      <c r="HD519" s="99"/>
      <c r="HE519" s="99"/>
      <c r="HF519" s="99"/>
      <c r="HG519" s="99"/>
      <c r="HH519" s="502"/>
      <c r="HI519" s="99"/>
      <c r="HJ519" s="99"/>
      <c r="HK519" s="99"/>
      <c r="HL519" s="99"/>
      <c r="HM519" s="99"/>
      <c r="HN519" s="99"/>
      <c r="HO519" s="502"/>
      <c r="HP519" s="98"/>
      <c r="HQ519" s="99"/>
      <c r="HR519" s="99"/>
      <c r="HS519" s="99"/>
      <c r="HT519" s="98"/>
      <c r="HU519" s="99"/>
      <c r="HV519" s="99"/>
      <c r="HW519" s="99"/>
      <c r="HX519" s="99"/>
      <c r="HY519" s="98"/>
      <c r="HZ519" s="99"/>
      <c r="IA519" s="503"/>
      <c r="IB519" s="502"/>
      <c r="IC519" s="99"/>
      <c r="ID519" s="99"/>
      <c r="IE519" s="99"/>
      <c r="IF519" s="99"/>
      <c r="IG519" s="99"/>
      <c r="IH519" s="99"/>
      <c r="II519" s="99"/>
      <c r="IJ519" s="99"/>
      <c r="IK519" s="503"/>
      <c r="IL519" s="502"/>
      <c r="IM519" s="99"/>
      <c r="IN519" s="99"/>
      <c r="IO519" s="99"/>
      <c r="IP519" s="99"/>
      <c r="IQ519" s="99"/>
      <c r="IR519" s="99"/>
      <c r="IS519" s="503"/>
      <c r="IT519" s="99"/>
      <c r="IU519" s="99"/>
      <c r="IV519" s="502"/>
      <c r="IW519" s="99"/>
      <c r="IX519" s="99"/>
      <c r="IY519" s="98"/>
      <c r="IZ519" s="99"/>
      <c r="JA519" s="99"/>
      <c r="JB519" s="98"/>
      <c r="JC519" s="99"/>
      <c r="JD519" s="99"/>
      <c r="JE519" s="99"/>
      <c r="JF519" s="98"/>
      <c r="JG519" s="99"/>
      <c r="JH519" s="502"/>
      <c r="JI519" s="99"/>
      <c r="JJ519" s="99"/>
      <c r="JK519" s="99"/>
      <c r="JL519" s="99"/>
      <c r="JM519" s="502"/>
      <c r="JN519" s="99"/>
      <c r="JO519" s="507"/>
      <c r="JP519" s="503"/>
      <c r="JQ519" s="502"/>
    </row>
    <row r="520" spans="23:277" ht="16" hidden="1">
      <c r="W520" s="503"/>
      <c r="X520" s="502"/>
      <c r="Y520" s="99"/>
      <c r="Z520" s="502"/>
      <c r="AA520" s="99"/>
      <c r="AB520" s="502"/>
      <c r="AC520" s="99"/>
      <c r="AD520" s="504"/>
      <c r="AE520" s="99"/>
      <c r="AF520" s="99"/>
      <c r="AG520" s="99"/>
      <c r="AH520" s="99"/>
      <c r="AI520" s="505"/>
      <c r="AJ520" s="99"/>
      <c r="AK520" s="98"/>
      <c r="AL520" s="99"/>
      <c r="AM520" s="645"/>
      <c r="AN520" s="99"/>
      <c r="AO520" s="99"/>
      <c r="AP520" s="99"/>
      <c r="AQ520" s="99"/>
      <c r="AR520" s="99"/>
      <c r="AS520" s="99"/>
      <c r="AT520" s="99"/>
      <c r="AU520" s="99"/>
      <c r="AV520" s="99"/>
      <c r="AW520" s="99"/>
      <c r="AX520" s="99"/>
      <c r="AY520" s="98"/>
      <c r="AZ520" s="99"/>
      <c r="BA520" s="98"/>
      <c r="BB520" s="99"/>
      <c r="BC520" s="502"/>
      <c r="BD520" s="99"/>
      <c r="BE520" s="99"/>
      <c r="BF520" s="502"/>
      <c r="BG520" s="99"/>
      <c r="BH520" s="99"/>
      <c r="BI520" s="99"/>
      <c r="BJ520" s="99"/>
      <c r="BK520" s="634"/>
      <c r="BL520" s="99"/>
      <c r="BM520" s="99"/>
      <c r="BN520" s="502"/>
      <c r="BO520" s="99"/>
      <c r="BP520" s="99"/>
      <c r="BQ520" s="99"/>
      <c r="BR520" s="502"/>
      <c r="BS520" s="99"/>
      <c r="BT520" s="99"/>
      <c r="BU520" s="502"/>
      <c r="BV520" s="99"/>
      <c r="BW520" s="502"/>
      <c r="BX520" s="99"/>
      <c r="BY520" s="99"/>
      <c r="BZ520" s="502"/>
      <c r="CA520" s="99"/>
      <c r="CB520" s="99"/>
      <c r="CC520" s="99"/>
      <c r="CD520" s="99"/>
      <c r="CE520" s="503"/>
      <c r="CF520" s="99"/>
      <c r="CG520" s="502"/>
      <c r="CH520" s="99"/>
      <c r="CI520" s="98"/>
      <c r="CJ520" s="99"/>
      <c r="CK520" s="99"/>
      <c r="CL520" s="98"/>
      <c r="CM520" s="99"/>
      <c r="CN520" s="99"/>
      <c r="CO520" s="99"/>
      <c r="CP520" s="98"/>
      <c r="CQ520" s="99"/>
      <c r="CR520" s="99"/>
      <c r="CS520" s="99"/>
      <c r="CT520" s="99"/>
      <c r="CU520" s="99"/>
      <c r="CV520" s="99"/>
      <c r="CW520" s="99"/>
      <c r="CX520" s="98"/>
      <c r="CY520" s="99"/>
      <c r="CZ520" s="99"/>
      <c r="DA520" s="99"/>
      <c r="DB520" s="99"/>
      <c r="DC520" s="502"/>
      <c r="DD520" s="99"/>
      <c r="DE520" s="99"/>
      <c r="DF520" s="99"/>
      <c r="DG520" s="99"/>
      <c r="DH520" s="99"/>
      <c r="DI520" s="99"/>
      <c r="DJ520" s="99"/>
      <c r="DK520" s="99"/>
      <c r="DL520" s="99"/>
      <c r="DM520" s="99"/>
      <c r="DN520" s="99"/>
      <c r="DO520" s="502"/>
      <c r="DP520" s="99"/>
      <c r="DQ520" s="99"/>
      <c r="DR520" s="99"/>
      <c r="DS520" s="502"/>
      <c r="DT520" s="99"/>
      <c r="DU520" s="99"/>
      <c r="DV520" s="99"/>
      <c r="DW520" s="99"/>
      <c r="DX520" s="99"/>
      <c r="DY520" s="99"/>
      <c r="DZ520" s="99"/>
      <c r="EA520" s="506"/>
      <c r="EB520" s="99"/>
      <c r="EC520" s="502"/>
      <c r="ED520" s="98"/>
      <c r="EE520" s="99"/>
      <c r="EF520" s="99"/>
      <c r="EG520" s="99"/>
      <c r="EH520" s="99"/>
      <c r="EI520" s="98"/>
      <c r="EJ520" s="99"/>
      <c r="EK520" s="98"/>
      <c r="EL520" s="99"/>
      <c r="EM520" s="99"/>
      <c r="EN520" s="98"/>
      <c r="EO520" s="99"/>
      <c r="EP520" s="193"/>
      <c r="EQ520" s="99"/>
      <c r="ER520" s="99"/>
      <c r="ES520" s="99"/>
      <c r="ET520" s="99"/>
      <c r="EU520" s="99"/>
      <c r="EV520" s="99"/>
      <c r="EW520" s="502"/>
      <c r="EX520" s="98"/>
      <c r="EY520" s="99"/>
      <c r="EZ520" s="99"/>
      <c r="FA520" s="98"/>
      <c r="FB520" s="99"/>
      <c r="FC520" s="99"/>
      <c r="FD520" s="99"/>
      <c r="FE520" s="98"/>
      <c r="FF520" s="99"/>
      <c r="FG520" s="98"/>
      <c r="FH520" s="99"/>
      <c r="FI520" s="99"/>
      <c r="FJ520" s="98"/>
      <c r="FK520" s="99"/>
      <c r="FL520" s="99"/>
      <c r="FM520" s="99"/>
      <c r="FN520" s="506"/>
      <c r="FO520" s="99"/>
      <c r="FP520" s="502"/>
      <c r="FQ520" s="99"/>
      <c r="FR520" s="98"/>
      <c r="FS520" s="99"/>
      <c r="FT520" s="98"/>
      <c r="FU520" s="99"/>
      <c r="FV520" s="99"/>
      <c r="FW520" s="99"/>
      <c r="FX520" s="99"/>
      <c r="FY520" s="99"/>
      <c r="FZ520" s="98"/>
      <c r="GA520" s="99"/>
      <c r="GB520" s="502"/>
      <c r="GC520" s="99"/>
      <c r="GD520" s="99"/>
      <c r="GE520" s="99"/>
      <c r="GF520" s="502"/>
      <c r="GG520" s="99"/>
      <c r="GH520" s="503"/>
      <c r="GI520" s="99"/>
      <c r="GJ520" s="502"/>
      <c r="GK520" s="99"/>
      <c r="GL520" s="99"/>
      <c r="GM520" s="502"/>
      <c r="GN520" s="99"/>
      <c r="GO520" s="99"/>
      <c r="GP520" s="99"/>
      <c r="GQ520" s="99"/>
      <c r="GR520" s="99"/>
      <c r="GS520" s="503"/>
      <c r="GT520" s="99"/>
      <c r="GU520" s="502"/>
      <c r="GV520" s="98"/>
      <c r="GW520" s="99"/>
      <c r="GX520" s="99"/>
      <c r="GY520" s="98"/>
      <c r="GZ520" s="99"/>
      <c r="HA520" s="99"/>
      <c r="HB520" s="99"/>
      <c r="HC520" s="99"/>
      <c r="HD520" s="99"/>
      <c r="HE520" s="99"/>
      <c r="HF520" s="99"/>
      <c r="HG520" s="99"/>
      <c r="HH520" s="502"/>
      <c r="HI520" s="99"/>
      <c r="HJ520" s="99"/>
      <c r="HK520" s="99"/>
      <c r="HL520" s="99"/>
      <c r="HM520" s="99"/>
      <c r="HN520" s="99"/>
      <c r="HO520" s="502"/>
      <c r="HP520" s="98"/>
      <c r="HQ520" s="99"/>
      <c r="HR520" s="99"/>
      <c r="HS520" s="99"/>
      <c r="HT520" s="98"/>
      <c r="HU520" s="99"/>
      <c r="HV520" s="99"/>
      <c r="HW520" s="99"/>
      <c r="HX520" s="99"/>
      <c r="HY520" s="98"/>
      <c r="HZ520" s="99"/>
      <c r="IA520" s="503"/>
      <c r="IB520" s="502"/>
      <c r="IC520" s="99"/>
      <c r="ID520" s="99"/>
      <c r="IE520" s="99"/>
      <c r="IF520" s="99"/>
      <c r="IG520" s="99"/>
      <c r="IH520" s="99"/>
      <c r="II520" s="99"/>
      <c r="IJ520" s="99"/>
      <c r="IK520" s="503"/>
      <c r="IL520" s="502"/>
      <c r="IM520" s="99"/>
      <c r="IN520" s="99"/>
      <c r="IO520" s="99"/>
      <c r="IP520" s="99"/>
      <c r="IQ520" s="99"/>
      <c r="IR520" s="99"/>
      <c r="IS520" s="503"/>
      <c r="IT520" s="99"/>
      <c r="IU520" s="99"/>
      <c r="IV520" s="502"/>
      <c r="IW520" s="99"/>
      <c r="IX520" s="99"/>
      <c r="IY520" s="98"/>
      <c r="IZ520" s="99"/>
      <c r="JA520" s="99"/>
      <c r="JB520" s="98"/>
      <c r="JC520" s="99"/>
      <c r="JD520" s="99"/>
      <c r="JE520" s="99"/>
      <c r="JF520" s="98"/>
      <c r="JG520" s="99"/>
      <c r="JH520" s="502"/>
      <c r="JI520" s="99"/>
      <c r="JJ520" s="99"/>
      <c r="JK520" s="99"/>
      <c r="JL520" s="99"/>
      <c r="JM520" s="502"/>
      <c r="JN520" s="99"/>
      <c r="JO520" s="507"/>
      <c r="JP520" s="503"/>
      <c r="JQ520" s="502"/>
    </row>
    <row r="521" spans="23:277" ht="16" hidden="1">
      <c r="W521" s="503"/>
      <c r="X521" s="502"/>
      <c r="Y521" s="99"/>
      <c r="Z521" s="502"/>
      <c r="AA521" s="99"/>
      <c r="AB521" s="502"/>
      <c r="AC521" s="99"/>
      <c r="AD521" s="504"/>
      <c r="AE521" s="99"/>
      <c r="AF521" s="99"/>
      <c r="AG521" s="99"/>
      <c r="AH521" s="99"/>
      <c r="AI521" s="505"/>
      <c r="AJ521" s="99"/>
      <c r="AK521" s="98"/>
      <c r="AL521" s="99"/>
      <c r="AM521" s="645"/>
      <c r="AN521" s="99"/>
      <c r="AO521" s="99"/>
      <c r="AP521" s="99"/>
      <c r="AQ521" s="99"/>
      <c r="AR521" s="99"/>
      <c r="AS521" s="99"/>
      <c r="AT521" s="99"/>
      <c r="AU521" s="99"/>
      <c r="AV521" s="99"/>
      <c r="AW521" s="99"/>
      <c r="AX521" s="99"/>
      <c r="AY521" s="98"/>
      <c r="AZ521" s="99"/>
      <c r="BA521" s="98"/>
      <c r="BB521" s="99"/>
      <c r="BC521" s="502"/>
      <c r="BD521" s="99"/>
      <c r="BE521" s="99"/>
      <c r="BF521" s="502"/>
      <c r="BG521" s="99"/>
      <c r="BH521" s="99"/>
      <c r="BI521" s="99"/>
      <c r="BJ521" s="99"/>
      <c r="BK521" s="634"/>
      <c r="BL521" s="99"/>
      <c r="BM521" s="99"/>
      <c r="BN521" s="502"/>
      <c r="BO521" s="99"/>
      <c r="BP521" s="99"/>
      <c r="BQ521" s="99"/>
      <c r="BR521" s="502"/>
      <c r="BS521" s="99"/>
      <c r="BT521" s="99"/>
      <c r="BU521" s="502"/>
      <c r="BV521" s="99"/>
      <c r="BW521" s="502"/>
      <c r="BX521" s="99"/>
      <c r="BY521" s="99"/>
      <c r="BZ521" s="502"/>
      <c r="CA521" s="99"/>
      <c r="CB521" s="99"/>
      <c r="CC521" s="99"/>
      <c r="CD521" s="99"/>
      <c r="CE521" s="503"/>
      <c r="CF521" s="99"/>
      <c r="CG521" s="502"/>
      <c r="CH521" s="99"/>
      <c r="CI521" s="98"/>
      <c r="CJ521" s="99"/>
      <c r="CK521" s="99"/>
      <c r="CL521" s="98"/>
      <c r="CM521" s="99"/>
      <c r="CN521" s="99"/>
      <c r="CO521" s="99"/>
      <c r="CP521" s="98"/>
      <c r="CQ521" s="99"/>
      <c r="CR521" s="99"/>
      <c r="CS521" s="99"/>
      <c r="CT521" s="99"/>
      <c r="CU521" s="99"/>
      <c r="CV521" s="99"/>
      <c r="CW521" s="99"/>
      <c r="CX521" s="98"/>
      <c r="CY521" s="99"/>
      <c r="CZ521" s="99"/>
      <c r="DA521" s="99"/>
      <c r="DB521" s="99"/>
      <c r="DC521" s="502"/>
      <c r="DD521" s="99"/>
      <c r="DE521" s="99"/>
      <c r="DF521" s="99"/>
      <c r="DG521" s="99"/>
      <c r="DH521" s="99"/>
      <c r="DI521" s="99"/>
      <c r="DJ521" s="99"/>
      <c r="DK521" s="99"/>
      <c r="DL521" s="99"/>
      <c r="DM521" s="99"/>
      <c r="DN521" s="99"/>
      <c r="DO521" s="502"/>
      <c r="DP521" s="99"/>
      <c r="DQ521" s="99"/>
      <c r="DR521" s="99"/>
      <c r="DS521" s="502"/>
      <c r="DT521" s="99"/>
      <c r="DU521" s="99"/>
      <c r="DV521" s="99"/>
      <c r="DW521" s="99"/>
      <c r="DX521" s="99"/>
      <c r="DY521" s="99"/>
      <c r="DZ521" s="99"/>
      <c r="EA521" s="506"/>
      <c r="EB521" s="99"/>
      <c r="EC521" s="502"/>
      <c r="ED521" s="98"/>
      <c r="EE521" s="99"/>
      <c r="EF521" s="99"/>
      <c r="EG521" s="99"/>
      <c r="EH521" s="99"/>
      <c r="EI521" s="98"/>
      <c r="EJ521" s="99"/>
      <c r="EK521" s="98"/>
      <c r="EL521" s="99"/>
      <c r="EM521" s="99"/>
      <c r="EN521" s="98"/>
      <c r="EO521" s="99"/>
      <c r="EP521" s="193"/>
      <c r="EQ521" s="99"/>
      <c r="ER521" s="99"/>
      <c r="ES521" s="99"/>
      <c r="ET521" s="99"/>
      <c r="EU521" s="99"/>
      <c r="EV521" s="99"/>
      <c r="EW521" s="502"/>
      <c r="EX521" s="98"/>
      <c r="EY521" s="99"/>
      <c r="EZ521" s="99"/>
      <c r="FA521" s="98"/>
      <c r="FB521" s="99"/>
      <c r="FC521" s="99"/>
      <c r="FD521" s="99"/>
      <c r="FE521" s="98"/>
      <c r="FF521" s="99"/>
      <c r="FG521" s="98"/>
      <c r="FH521" s="99"/>
      <c r="FI521" s="99"/>
      <c r="FJ521" s="98"/>
      <c r="FK521" s="99"/>
      <c r="FL521" s="99"/>
      <c r="FM521" s="99"/>
      <c r="FN521" s="506"/>
      <c r="FO521" s="99"/>
      <c r="FP521" s="502"/>
      <c r="FQ521" s="99"/>
      <c r="FR521" s="98"/>
      <c r="FS521" s="99"/>
      <c r="FT521" s="98"/>
      <c r="FU521" s="99"/>
      <c r="FV521" s="99"/>
      <c r="FW521" s="99"/>
      <c r="FX521" s="99"/>
      <c r="FY521" s="99"/>
      <c r="FZ521" s="98"/>
      <c r="GA521" s="99"/>
      <c r="GB521" s="502"/>
      <c r="GC521" s="99"/>
      <c r="GD521" s="99"/>
      <c r="GE521" s="99"/>
      <c r="GF521" s="502"/>
      <c r="GG521" s="99"/>
      <c r="GH521" s="503"/>
      <c r="GI521" s="99"/>
      <c r="GJ521" s="502"/>
      <c r="GK521" s="99"/>
      <c r="GL521" s="99"/>
      <c r="GM521" s="502"/>
      <c r="GN521" s="99"/>
      <c r="GO521" s="99"/>
      <c r="GP521" s="99"/>
      <c r="GQ521" s="99"/>
      <c r="GR521" s="99"/>
      <c r="GS521" s="503"/>
      <c r="GT521" s="99"/>
      <c r="GU521" s="502"/>
      <c r="GV521" s="98"/>
      <c r="GW521" s="99"/>
      <c r="GX521" s="99"/>
      <c r="GY521" s="98"/>
      <c r="GZ521" s="99"/>
      <c r="HA521" s="99"/>
      <c r="HB521" s="99"/>
      <c r="HC521" s="99"/>
      <c r="HD521" s="99"/>
      <c r="HE521" s="99"/>
      <c r="HF521" s="99"/>
      <c r="HG521" s="99"/>
      <c r="HH521" s="502"/>
      <c r="HI521" s="99"/>
      <c r="HJ521" s="99"/>
      <c r="HK521" s="99"/>
      <c r="HL521" s="99"/>
      <c r="HM521" s="99"/>
      <c r="HN521" s="99"/>
      <c r="HO521" s="502"/>
      <c r="HP521" s="98"/>
      <c r="HQ521" s="99"/>
      <c r="HR521" s="99"/>
      <c r="HS521" s="99"/>
      <c r="HT521" s="98"/>
      <c r="HU521" s="99"/>
      <c r="HV521" s="99"/>
      <c r="HW521" s="99"/>
      <c r="HX521" s="99"/>
      <c r="HY521" s="98"/>
      <c r="HZ521" s="99"/>
      <c r="IA521" s="503"/>
      <c r="IB521" s="502"/>
      <c r="IC521" s="99"/>
      <c r="ID521" s="99"/>
      <c r="IE521" s="99"/>
      <c r="IF521" s="99"/>
      <c r="IG521" s="99"/>
      <c r="IH521" s="99"/>
      <c r="II521" s="99"/>
      <c r="IJ521" s="99"/>
      <c r="IK521" s="503"/>
      <c r="IL521" s="502"/>
      <c r="IM521" s="99"/>
      <c r="IN521" s="99"/>
      <c r="IO521" s="99"/>
      <c r="IP521" s="99"/>
      <c r="IQ521" s="99"/>
      <c r="IR521" s="99"/>
      <c r="IS521" s="503"/>
      <c r="IT521" s="99"/>
      <c r="IU521" s="99"/>
      <c r="IV521" s="502"/>
      <c r="IW521" s="99"/>
      <c r="IX521" s="99"/>
      <c r="IY521" s="98"/>
      <c r="IZ521" s="99"/>
      <c r="JA521" s="99"/>
      <c r="JB521" s="98"/>
      <c r="JC521" s="99"/>
      <c r="JD521" s="99"/>
      <c r="JE521" s="99"/>
      <c r="JF521" s="98"/>
      <c r="JG521" s="99"/>
      <c r="JH521" s="502"/>
      <c r="JI521" s="99"/>
      <c r="JJ521" s="99"/>
      <c r="JK521" s="99"/>
      <c r="JL521" s="99"/>
      <c r="JM521" s="502"/>
      <c r="JN521" s="99"/>
      <c r="JO521" s="507"/>
      <c r="JP521" s="503"/>
      <c r="JQ521" s="502"/>
    </row>
    <row r="522" spans="23:277" ht="16" hidden="1">
      <c r="W522" s="503"/>
      <c r="X522" s="502"/>
      <c r="Y522" s="99"/>
      <c r="Z522" s="502"/>
      <c r="AA522" s="99"/>
      <c r="AB522" s="502"/>
      <c r="AC522" s="99"/>
      <c r="AD522" s="504"/>
      <c r="AE522" s="99"/>
      <c r="AF522" s="99"/>
      <c r="AG522" s="99"/>
      <c r="AH522" s="99"/>
      <c r="AI522" s="505"/>
      <c r="AJ522" s="99"/>
      <c r="AK522" s="98"/>
      <c r="AL522" s="99"/>
      <c r="AM522" s="645"/>
      <c r="AN522" s="99"/>
      <c r="AO522" s="99"/>
      <c r="AP522" s="99"/>
      <c r="AQ522" s="99"/>
      <c r="AR522" s="99"/>
      <c r="AS522" s="99"/>
      <c r="AT522" s="99"/>
      <c r="AU522" s="99"/>
      <c r="AV522" s="99"/>
      <c r="AW522" s="99"/>
      <c r="AX522" s="99"/>
      <c r="AY522" s="98"/>
      <c r="AZ522" s="99"/>
      <c r="BA522" s="98"/>
      <c r="BB522" s="99"/>
      <c r="BC522" s="502"/>
      <c r="BD522" s="99"/>
      <c r="BE522" s="99"/>
      <c r="BF522" s="502"/>
      <c r="BG522" s="99"/>
      <c r="BH522" s="99"/>
      <c r="BI522" s="99"/>
      <c r="BJ522" s="99"/>
      <c r="BK522" s="634"/>
      <c r="BL522" s="99"/>
      <c r="BM522" s="99"/>
      <c r="BN522" s="502"/>
      <c r="BO522" s="99"/>
      <c r="BP522" s="99"/>
      <c r="BQ522" s="99"/>
      <c r="BR522" s="502"/>
      <c r="BS522" s="99"/>
      <c r="BT522" s="99"/>
      <c r="BU522" s="502"/>
      <c r="BV522" s="99"/>
      <c r="BW522" s="502"/>
      <c r="BX522" s="99"/>
      <c r="BY522" s="99"/>
      <c r="BZ522" s="502"/>
      <c r="CA522" s="99"/>
      <c r="CB522" s="99"/>
      <c r="CC522" s="99"/>
      <c r="CD522" s="99"/>
      <c r="CE522" s="503"/>
      <c r="CF522" s="99"/>
      <c r="CG522" s="502"/>
      <c r="CH522" s="99"/>
      <c r="CI522" s="98"/>
      <c r="CJ522" s="99"/>
      <c r="CK522" s="99"/>
      <c r="CL522" s="98"/>
      <c r="CM522" s="99"/>
      <c r="CN522" s="99"/>
      <c r="CO522" s="99"/>
      <c r="CP522" s="98"/>
      <c r="CQ522" s="99"/>
      <c r="CR522" s="99"/>
      <c r="CS522" s="99"/>
      <c r="CT522" s="99"/>
      <c r="CU522" s="99"/>
      <c r="CV522" s="99"/>
      <c r="CW522" s="99"/>
      <c r="CX522" s="98"/>
      <c r="CY522" s="99"/>
      <c r="CZ522" s="99"/>
      <c r="DA522" s="99"/>
      <c r="DB522" s="99"/>
      <c r="DC522" s="502"/>
      <c r="DD522" s="99"/>
      <c r="DE522" s="99"/>
      <c r="DF522" s="99"/>
      <c r="DG522" s="99"/>
      <c r="DH522" s="99"/>
      <c r="DI522" s="99"/>
      <c r="DJ522" s="99"/>
      <c r="DK522" s="99"/>
      <c r="DL522" s="99"/>
      <c r="DM522" s="99"/>
      <c r="DN522" s="99"/>
      <c r="DO522" s="502"/>
      <c r="DP522" s="99"/>
      <c r="DQ522" s="99"/>
      <c r="DR522" s="99"/>
      <c r="DS522" s="502"/>
      <c r="DT522" s="99"/>
      <c r="DU522" s="99"/>
      <c r="DV522" s="99"/>
      <c r="DW522" s="99"/>
      <c r="DX522" s="99"/>
      <c r="DY522" s="99"/>
      <c r="DZ522" s="99"/>
      <c r="EA522" s="506"/>
      <c r="EB522" s="99"/>
      <c r="EC522" s="502"/>
      <c r="ED522" s="98"/>
      <c r="EE522" s="99"/>
      <c r="EF522" s="99"/>
      <c r="EG522" s="99"/>
      <c r="EH522" s="99"/>
      <c r="EI522" s="98"/>
      <c r="EJ522" s="99"/>
      <c r="EK522" s="98"/>
      <c r="EL522" s="99"/>
      <c r="EM522" s="99"/>
      <c r="EN522" s="98"/>
      <c r="EO522" s="99"/>
      <c r="EP522" s="193"/>
      <c r="EQ522" s="99"/>
      <c r="ER522" s="99"/>
      <c r="ES522" s="99"/>
      <c r="ET522" s="99"/>
      <c r="EU522" s="99"/>
      <c r="EV522" s="99"/>
      <c r="EW522" s="502"/>
      <c r="EX522" s="98"/>
      <c r="EY522" s="99"/>
      <c r="EZ522" s="99"/>
      <c r="FA522" s="98"/>
      <c r="FB522" s="99"/>
      <c r="FC522" s="99"/>
      <c r="FD522" s="99"/>
      <c r="FE522" s="98"/>
      <c r="FF522" s="99"/>
      <c r="FG522" s="98"/>
      <c r="FH522" s="99"/>
      <c r="FI522" s="99"/>
      <c r="FJ522" s="98"/>
      <c r="FK522" s="99"/>
      <c r="FL522" s="99"/>
      <c r="FM522" s="99"/>
      <c r="FN522" s="506"/>
      <c r="FO522" s="99"/>
      <c r="FP522" s="502"/>
      <c r="FQ522" s="99"/>
      <c r="FR522" s="98"/>
      <c r="FS522" s="99"/>
      <c r="FT522" s="98"/>
      <c r="FU522" s="99"/>
      <c r="FV522" s="99"/>
      <c r="FW522" s="99"/>
      <c r="FX522" s="99"/>
      <c r="FY522" s="99"/>
      <c r="FZ522" s="98"/>
      <c r="GA522" s="99"/>
      <c r="GB522" s="502"/>
      <c r="GC522" s="99"/>
      <c r="GD522" s="99"/>
      <c r="GE522" s="99"/>
      <c r="GF522" s="502"/>
      <c r="GG522" s="99"/>
      <c r="GH522" s="503"/>
      <c r="GI522" s="99"/>
      <c r="GJ522" s="502"/>
      <c r="GK522" s="99"/>
      <c r="GL522" s="99"/>
      <c r="GM522" s="502"/>
      <c r="GN522" s="99"/>
      <c r="GO522" s="99"/>
      <c r="GP522" s="99"/>
      <c r="GQ522" s="99"/>
      <c r="GR522" s="99"/>
      <c r="GS522" s="503"/>
      <c r="GT522" s="99"/>
      <c r="GU522" s="502"/>
      <c r="GV522" s="98"/>
      <c r="GW522" s="99"/>
      <c r="GX522" s="99"/>
      <c r="GY522" s="98"/>
      <c r="GZ522" s="99"/>
      <c r="HA522" s="99"/>
      <c r="HB522" s="99"/>
      <c r="HC522" s="99"/>
      <c r="HD522" s="99"/>
      <c r="HE522" s="99"/>
      <c r="HF522" s="99"/>
      <c r="HG522" s="99"/>
      <c r="HH522" s="502"/>
      <c r="HI522" s="99"/>
      <c r="HJ522" s="99"/>
      <c r="HK522" s="99"/>
      <c r="HL522" s="99"/>
      <c r="HM522" s="99"/>
      <c r="HN522" s="99"/>
      <c r="HO522" s="502"/>
      <c r="HP522" s="98"/>
      <c r="HQ522" s="99"/>
      <c r="HR522" s="99"/>
      <c r="HS522" s="99"/>
      <c r="HT522" s="98"/>
      <c r="HU522" s="99"/>
      <c r="HV522" s="99"/>
      <c r="HW522" s="99"/>
      <c r="HX522" s="99"/>
      <c r="HY522" s="98"/>
      <c r="HZ522" s="99"/>
      <c r="IA522" s="503"/>
      <c r="IB522" s="502"/>
      <c r="IC522" s="99"/>
      <c r="ID522" s="99"/>
      <c r="IE522" s="99"/>
      <c r="IF522" s="99"/>
      <c r="IG522" s="99"/>
      <c r="IH522" s="99"/>
      <c r="II522" s="99"/>
      <c r="IJ522" s="99"/>
      <c r="IK522" s="503"/>
      <c r="IL522" s="502"/>
      <c r="IM522" s="99"/>
      <c r="IN522" s="99"/>
      <c r="IO522" s="99"/>
      <c r="IP522" s="99"/>
      <c r="IQ522" s="99"/>
      <c r="IR522" s="99"/>
      <c r="IS522" s="503"/>
      <c r="IT522" s="99"/>
      <c r="IU522" s="99"/>
      <c r="IV522" s="502"/>
      <c r="IW522" s="99"/>
      <c r="IX522" s="99"/>
      <c r="IY522" s="98"/>
      <c r="IZ522" s="99"/>
      <c r="JA522" s="99"/>
      <c r="JB522" s="98"/>
      <c r="JC522" s="99"/>
      <c r="JD522" s="99"/>
      <c r="JE522" s="99"/>
      <c r="JF522" s="98"/>
      <c r="JG522" s="99"/>
      <c r="JH522" s="502"/>
      <c r="JI522" s="99"/>
      <c r="JJ522" s="99"/>
      <c r="JK522" s="99"/>
      <c r="JL522" s="99"/>
      <c r="JM522" s="502"/>
      <c r="JN522" s="99"/>
      <c r="JO522" s="507"/>
      <c r="JP522" s="503"/>
      <c r="JQ522" s="502"/>
    </row>
    <row r="523" spans="23:277" ht="16" hidden="1">
      <c r="W523" s="503"/>
      <c r="X523" s="502"/>
      <c r="Y523" s="99"/>
      <c r="Z523" s="502"/>
      <c r="AA523" s="99"/>
      <c r="AB523" s="502"/>
      <c r="AC523" s="99"/>
      <c r="AD523" s="504"/>
      <c r="AE523" s="99"/>
      <c r="AF523" s="99"/>
      <c r="AG523" s="99"/>
      <c r="AH523" s="99"/>
      <c r="AI523" s="505"/>
      <c r="AJ523" s="99"/>
      <c r="AK523" s="98"/>
      <c r="AL523" s="99"/>
      <c r="AM523" s="645"/>
      <c r="AN523" s="99"/>
      <c r="AO523" s="99"/>
      <c r="AP523" s="99"/>
      <c r="AQ523" s="99"/>
      <c r="AR523" s="99"/>
      <c r="AS523" s="99"/>
      <c r="AT523" s="99"/>
      <c r="AU523" s="99"/>
      <c r="AV523" s="99"/>
      <c r="AW523" s="99"/>
      <c r="AX523" s="99"/>
      <c r="AY523" s="98"/>
      <c r="AZ523" s="99"/>
      <c r="BA523" s="98"/>
      <c r="BB523" s="99"/>
      <c r="BC523" s="502"/>
      <c r="BD523" s="99"/>
      <c r="BE523" s="99"/>
      <c r="BF523" s="502"/>
      <c r="BG523" s="99"/>
      <c r="BH523" s="99"/>
      <c r="BI523" s="99"/>
      <c r="BJ523" s="99"/>
      <c r="BK523" s="634"/>
      <c r="BL523" s="99"/>
      <c r="BM523" s="99"/>
      <c r="BN523" s="502"/>
      <c r="BO523" s="99"/>
      <c r="BP523" s="99"/>
      <c r="BQ523" s="99"/>
      <c r="BR523" s="502"/>
      <c r="BS523" s="99"/>
      <c r="BT523" s="99"/>
      <c r="BU523" s="502"/>
      <c r="BV523" s="99"/>
      <c r="BW523" s="502"/>
      <c r="BX523" s="99"/>
      <c r="BY523" s="99"/>
      <c r="BZ523" s="502"/>
      <c r="CA523" s="99"/>
      <c r="CB523" s="99"/>
      <c r="CC523" s="99"/>
      <c r="CD523" s="99"/>
      <c r="CE523" s="503"/>
      <c r="CF523" s="99"/>
      <c r="CG523" s="502"/>
      <c r="CH523" s="99"/>
      <c r="CI523" s="98"/>
      <c r="CJ523" s="99"/>
      <c r="CK523" s="99"/>
      <c r="CL523" s="98"/>
      <c r="CM523" s="99"/>
      <c r="CN523" s="99"/>
      <c r="CO523" s="99"/>
      <c r="CP523" s="98"/>
      <c r="CQ523" s="99"/>
      <c r="CR523" s="99"/>
      <c r="CS523" s="99"/>
      <c r="CT523" s="99"/>
      <c r="CU523" s="99"/>
      <c r="CV523" s="99"/>
      <c r="CW523" s="99"/>
      <c r="CX523" s="98"/>
      <c r="CY523" s="99"/>
      <c r="CZ523" s="99"/>
      <c r="DA523" s="99"/>
      <c r="DB523" s="99"/>
      <c r="DC523" s="502"/>
      <c r="DD523" s="99"/>
      <c r="DE523" s="99"/>
      <c r="DF523" s="99"/>
      <c r="DG523" s="99"/>
      <c r="DH523" s="99"/>
      <c r="DI523" s="99"/>
      <c r="DJ523" s="99"/>
      <c r="DK523" s="99"/>
      <c r="DL523" s="99"/>
      <c r="DM523" s="99"/>
      <c r="DN523" s="99"/>
      <c r="DO523" s="502"/>
      <c r="DP523" s="99"/>
      <c r="DQ523" s="99"/>
      <c r="DR523" s="99"/>
      <c r="DS523" s="502"/>
      <c r="DT523" s="99"/>
      <c r="DU523" s="99"/>
      <c r="DV523" s="99"/>
      <c r="DW523" s="99"/>
      <c r="DX523" s="99"/>
      <c r="DY523" s="99"/>
      <c r="DZ523" s="99"/>
      <c r="EA523" s="506"/>
      <c r="EB523" s="99"/>
      <c r="EC523" s="502"/>
      <c r="ED523" s="98"/>
      <c r="EE523" s="99"/>
      <c r="EF523" s="99"/>
      <c r="EG523" s="99"/>
      <c r="EH523" s="99"/>
      <c r="EI523" s="98"/>
      <c r="EJ523" s="99"/>
      <c r="EK523" s="98"/>
      <c r="EL523" s="99"/>
      <c r="EM523" s="99"/>
      <c r="EN523" s="98"/>
      <c r="EO523" s="99"/>
      <c r="EP523" s="193"/>
      <c r="EQ523" s="99"/>
      <c r="ER523" s="99"/>
      <c r="ES523" s="99"/>
      <c r="ET523" s="99"/>
      <c r="EU523" s="99"/>
      <c r="EV523" s="99"/>
      <c r="EW523" s="502"/>
      <c r="EX523" s="98"/>
      <c r="EY523" s="99"/>
      <c r="EZ523" s="99"/>
      <c r="FA523" s="98"/>
      <c r="FB523" s="99"/>
      <c r="FC523" s="99"/>
      <c r="FD523" s="99"/>
      <c r="FE523" s="98"/>
      <c r="FF523" s="99"/>
      <c r="FG523" s="98"/>
      <c r="FH523" s="99"/>
      <c r="FI523" s="99"/>
      <c r="FJ523" s="98"/>
      <c r="FK523" s="99"/>
      <c r="FL523" s="99"/>
      <c r="FM523" s="99"/>
      <c r="FN523" s="506"/>
      <c r="FO523" s="99"/>
      <c r="FP523" s="502"/>
      <c r="FQ523" s="99"/>
      <c r="FR523" s="98"/>
      <c r="FS523" s="99"/>
      <c r="FT523" s="98"/>
      <c r="FU523" s="99"/>
      <c r="FV523" s="99"/>
      <c r="FW523" s="99"/>
      <c r="FX523" s="99"/>
      <c r="FY523" s="99"/>
      <c r="FZ523" s="98"/>
      <c r="GA523" s="99"/>
      <c r="GB523" s="502"/>
      <c r="GC523" s="99"/>
      <c r="GD523" s="99"/>
      <c r="GE523" s="99"/>
      <c r="GF523" s="502"/>
      <c r="GG523" s="99"/>
      <c r="GH523" s="503"/>
      <c r="GI523" s="99"/>
      <c r="GJ523" s="502"/>
      <c r="GK523" s="99"/>
      <c r="GL523" s="99"/>
      <c r="GM523" s="502"/>
      <c r="GN523" s="99"/>
      <c r="GO523" s="99"/>
      <c r="GP523" s="99"/>
      <c r="GQ523" s="99"/>
      <c r="GR523" s="99"/>
      <c r="GS523" s="503"/>
      <c r="GT523" s="99"/>
      <c r="GU523" s="502"/>
      <c r="GV523" s="98"/>
      <c r="GW523" s="99"/>
      <c r="GX523" s="99"/>
      <c r="GY523" s="98"/>
      <c r="GZ523" s="99"/>
      <c r="HA523" s="99"/>
      <c r="HB523" s="99"/>
      <c r="HC523" s="99"/>
      <c r="HD523" s="99"/>
      <c r="HE523" s="99"/>
      <c r="HF523" s="99"/>
      <c r="HG523" s="99"/>
      <c r="HH523" s="502"/>
      <c r="HI523" s="99"/>
      <c r="HJ523" s="99"/>
      <c r="HK523" s="99"/>
      <c r="HL523" s="99"/>
      <c r="HM523" s="99"/>
      <c r="HN523" s="99"/>
      <c r="HO523" s="502"/>
      <c r="HP523" s="98"/>
      <c r="HQ523" s="99"/>
      <c r="HR523" s="99"/>
      <c r="HS523" s="99"/>
      <c r="HT523" s="98"/>
      <c r="HU523" s="99"/>
      <c r="HV523" s="99"/>
      <c r="HW523" s="99"/>
      <c r="HX523" s="99"/>
      <c r="HY523" s="98"/>
      <c r="HZ523" s="99"/>
      <c r="IA523" s="503"/>
      <c r="IB523" s="502"/>
      <c r="IC523" s="99"/>
      <c r="ID523" s="99"/>
      <c r="IE523" s="99"/>
      <c r="IF523" s="99"/>
      <c r="IG523" s="99"/>
      <c r="IH523" s="99"/>
      <c r="II523" s="99"/>
      <c r="IJ523" s="99"/>
      <c r="IK523" s="503"/>
      <c r="IL523" s="502"/>
      <c r="IM523" s="99"/>
      <c r="IN523" s="99"/>
      <c r="IO523" s="99"/>
      <c r="IP523" s="99"/>
      <c r="IQ523" s="99"/>
      <c r="IR523" s="99"/>
      <c r="IS523" s="503"/>
      <c r="IT523" s="99"/>
      <c r="IU523" s="99"/>
      <c r="IV523" s="502"/>
      <c r="IW523" s="99"/>
      <c r="IX523" s="99"/>
      <c r="IY523" s="98"/>
      <c r="IZ523" s="99"/>
      <c r="JA523" s="99"/>
      <c r="JB523" s="98"/>
      <c r="JC523" s="99"/>
      <c r="JD523" s="99"/>
      <c r="JE523" s="99"/>
      <c r="JF523" s="98"/>
      <c r="JG523" s="99"/>
      <c r="JH523" s="502"/>
      <c r="JI523" s="99"/>
      <c r="JJ523" s="99"/>
      <c r="JK523" s="99"/>
      <c r="JL523" s="99"/>
      <c r="JM523" s="502"/>
      <c r="JN523" s="99"/>
      <c r="JO523" s="507"/>
      <c r="JP523" s="503"/>
      <c r="JQ523" s="502"/>
    </row>
    <row r="524" spans="23:277" ht="16" hidden="1">
      <c r="W524" s="503"/>
      <c r="X524" s="502"/>
      <c r="Y524" s="99"/>
      <c r="Z524" s="502"/>
      <c r="AA524" s="99"/>
      <c r="AB524" s="502"/>
      <c r="AC524" s="99"/>
      <c r="AD524" s="504"/>
      <c r="AE524" s="99"/>
      <c r="AF524" s="99"/>
      <c r="AG524" s="99"/>
      <c r="AH524" s="99"/>
      <c r="AI524" s="505"/>
      <c r="AJ524" s="99"/>
      <c r="AK524" s="98"/>
      <c r="AL524" s="99"/>
      <c r="AM524" s="645"/>
      <c r="AN524" s="99"/>
      <c r="AO524" s="99"/>
      <c r="AP524" s="99"/>
      <c r="AQ524" s="99"/>
      <c r="AR524" s="99"/>
      <c r="AS524" s="99"/>
      <c r="AT524" s="99"/>
      <c r="AU524" s="99"/>
      <c r="AV524" s="99"/>
      <c r="AW524" s="99"/>
      <c r="AX524" s="99"/>
      <c r="AY524" s="98"/>
      <c r="AZ524" s="99"/>
      <c r="BA524" s="98"/>
      <c r="BB524" s="99"/>
      <c r="BC524" s="502"/>
      <c r="BD524" s="99"/>
      <c r="BE524" s="99"/>
      <c r="BF524" s="502"/>
      <c r="BG524" s="99"/>
      <c r="BH524" s="99"/>
      <c r="BI524" s="99"/>
      <c r="BJ524" s="99"/>
      <c r="BK524" s="634"/>
      <c r="BL524" s="99"/>
      <c r="BM524" s="99"/>
      <c r="BN524" s="502"/>
      <c r="BO524" s="99"/>
      <c r="BP524" s="99"/>
      <c r="BQ524" s="99"/>
      <c r="BR524" s="502"/>
      <c r="BS524" s="99"/>
      <c r="BT524" s="99"/>
      <c r="BU524" s="502"/>
      <c r="BV524" s="99"/>
      <c r="BW524" s="502"/>
      <c r="BX524" s="99"/>
      <c r="BY524" s="99"/>
      <c r="BZ524" s="502"/>
      <c r="CA524" s="99"/>
      <c r="CB524" s="99"/>
      <c r="CC524" s="99"/>
      <c r="CD524" s="99"/>
      <c r="CE524" s="503"/>
      <c r="CF524" s="99"/>
      <c r="CG524" s="502"/>
      <c r="CH524" s="99"/>
      <c r="CI524" s="98"/>
      <c r="CJ524" s="99"/>
      <c r="CK524" s="99"/>
      <c r="CL524" s="98"/>
      <c r="CM524" s="99"/>
      <c r="CN524" s="99"/>
      <c r="CO524" s="99"/>
      <c r="CP524" s="98"/>
      <c r="CQ524" s="99"/>
      <c r="CR524" s="99"/>
      <c r="CS524" s="99"/>
      <c r="CT524" s="99"/>
      <c r="CU524" s="99"/>
      <c r="CV524" s="99"/>
      <c r="CW524" s="99"/>
      <c r="CX524" s="98"/>
      <c r="CY524" s="99"/>
      <c r="CZ524" s="99"/>
      <c r="DA524" s="99"/>
      <c r="DB524" s="99"/>
      <c r="DC524" s="502"/>
      <c r="DD524" s="99"/>
      <c r="DE524" s="99"/>
      <c r="DF524" s="99"/>
      <c r="DG524" s="99"/>
      <c r="DH524" s="99"/>
      <c r="DI524" s="99"/>
      <c r="DJ524" s="99"/>
      <c r="DK524" s="99"/>
      <c r="DL524" s="99"/>
      <c r="DM524" s="99"/>
      <c r="DN524" s="99"/>
      <c r="DO524" s="502"/>
      <c r="DP524" s="99"/>
      <c r="DQ524" s="99"/>
      <c r="DR524" s="99"/>
      <c r="DS524" s="502"/>
      <c r="DT524" s="99"/>
      <c r="DU524" s="99"/>
      <c r="DV524" s="99"/>
      <c r="DW524" s="99"/>
      <c r="DX524" s="99"/>
      <c r="DY524" s="99"/>
      <c r="DZ524" s="99"/>
      <c r="EA524" s="506"/>
      <c r="EB524" s="99"/>
      <c r="EC524" s="502"/>
      <c r="ED524" s="98"/>
      <c r="EE524" s="99"/>
      <c r="EF524" s="99"/>
      <c r="EG524" s="99"/>
      <c r="EH524" s="99"/>
      <c r="EI524" s="98"/>
      <c r="EJ524" s="99"/>
      <c r="EK524" s="98"/>
      <c r="EL524" s="99"/>
      <c r="EM524" s="99"/>
      <c r="EN524" s="98"/>
      <c r="EO524" s="99"/>
      <c r="EP524" s="193"/>
      <c r="EQ524" s="99"/>
      <c r="ER524" s="99"/>
      <c r="ES524" s="99"/>
      <c r="ET524" s="99"/>
      <c r="EU524" s="99"/>
      <c r="EV524" s="99"/>
      <c r="EW524" s="502"/>
      <c r="EX524" s="98"/>
      <c r="EY524" s="99"/>
      <c r="EZ524" s="99"/>
      <c r="FA524" s="98"/>
      <c r="FB524" s="99"/>
      <c r="FC524" s="99"/>
      <c r="FD524" s="99"/>
      <c r="FE524" s="98"/>
      <c r="FF524" s="99"/>
      <c r="FG524" s="98"/>
      <c r="FH524" s="99"/>
      <c r="FI524" s="99"/>
      <c r="FJ524" s="98"/>
      <c r="FK524" s="99"/>
      <c r="FL524" s="99"/>
      <c r="FM524" s="99"/>
      <c r="FN524" s="506"/>
      <c r="FO524" s="99"/>
      <c r="FP524" s="502"/>
      <c r="FQ524" s="99"/>
      <c r="FR524" s="98"/>
      <c r="FS524" s="99"/>
      <c r="FT524" s="98"/>
      <c r="FU524" s="99"/>
      <c r="FV524" s="99"/>
      <c r="FW524" s="99"/>
      <c r="FX524" s="99"/>
      <c r="FY524" s="99"/>
      <c r="FZ524" s="98"/>
      <c r="GA524" s="99"/>
      <c r="GB524" s="502"/>
      <c r="GC524" s="99"/>
      <c r="GD524" s="99"/>
      <c r="GE524" s="99"/>
      <c r="GF524" s="502"/>
      <c r="GG524" s="99"/>
      <c r="GH524" s="503"/>
      <c r="GI524" s="99"/>
      <c r="GJ524" s="502"/>
      <c r="GK524" s="99"/>
      <c r="GL524" s="99"/>
      <c r="GM524" s="502"/>
      <c r="GN524" s="99"/>
      <c r="GO524" s="99"/>
      <c r="GP524" s="99"/>
      <c r="GQ524" s="99"/>
      <c r="GR524" s="99"/>
      <c r="GS524" s="503"/>
      <c r="GT524" s="99"/>
      <c r="GU524" s="502"/>
      <c r="GV524" s="98"/>
      <c r="GW524" s="99"/>
      <c r="GX524" s="99"/>
      <c r="GY524" s="98"/>
      <c r="GZ524" s="99"/>
      <c r="HA524" s="99"/>
      <c r="HB524" s="99"/>
      <c r="HC524" s="99"/>
      <c r="HD524" s="99"/>
      <c r="HE524" s="99"/>
      <c r="HF524" s="99"/>
      <c r="HG524" s="99"/>
      <c r="HH524" s="502"/>
      <c r="HI524" s="99"/>
      <c r="HJ524" s="99"/>
      <c r="HK524" s="99"/>
      <c r="HL524" s="99"/>
      <c r="HM524" s="99"/>
      <c r="HN524" s="99"/>
      <c r="HO524" s="502"/>
      <c r="HP524" s="98"/>
      <c r="HQ524" s="99"/>
      <c r="HR524" s="99"/>
      <c r="HS524" s="99"/>
      <c r="HT524" s="98"/>
      <c r="HU524" s="99"/>
      <c r="HV524" s="99"/>
      <c r="HW524" s="99"/>
      <c r="HX524" s="99"/>
      <c r="HY524" s="98"/>
      <c r="HZ524" s="99"/>
      <c r="IA524" s="503"/>
      <c r="IB524" s="502"/>
      <c r="IC524" s="99"/>
      <c r="ID524" s="99"/>
      <c r="IE524" s="99"/>
      <c r="IF524" s="99"/>
      <c r="IG524" s="99"/>
      <c r="IH524" s="99"/>
      <c r="II524" s="99"/>
      <c r="IJ524" s="99"/>
      <c r="IK524" s="503"/>
      <c r="IL524" s="502"/>
      <c r="IM524" s="99"/>
      <c r="IN524" s="99"/>
      <c r="IO524" s="99"/>
      <c r="IP524" s="99"/>
      <c r="IQ524" s="99"/>
      <c r="IR524" s="99"/>
      <c r="IS524" s="503"/>
      <c r="IT524" s="99"/>
      <c r="IU524" s="99"/>
      <c r="IV524" s="502"/>
      <c r="IW524" s="99"/>
      <c r="IX524" s="99"/>
      <c r="IY524" s="98"/>
      <c r="IZ524" s="99"/>
      <c r="JA524" s="99"/>
      <c r="JB524" s="98"/>
      <c r="JC524" s="99"/>
      <c r="JD524" s="99"/>
      <c r="JE524" s="99"/>
      <c r="JF524" s="98"/>
      <c r="JG524" s="99"/>
      <c r="JH524" s="502"/>
      <c r="JI524" s="99"/>
      <c r="JJ524" s="99"/>
      <c r="JK524" s="99"/>
      <c r="JL524" s="99"/>
      <c r="JM524" s="502"/>
      <c r="JN524" s="99"/>
      <c r="JO524" s="507"/>
      <c r="JP524" s="503"/>
      <c r="JQ524" s="502"/>
    </row>
    <row r="525" spans="23:277" ht="16" hidden="1">
      <c r="W525" s="503"/>
      <c r="X525" s="502"/>
      <c r="Y525" s="99"/>
      <c r="Z525" s="502"/>
      <c r="AA525" s="99"/>
      <c r="AB525" s="502"/>
      <c r="AC525" s="99"/>
      <c r="AD525" s="504"/>
      <c r="AE525" s="99"/>
      <c r="AF525" s="99"/>
      <c r="AG525" s="99"/>
      <c r="AH525" s="99"/>
      <c r="AI525" s="505"/>
      <c r="AJ525" s="99"/>
      <c r="AK525" s="98"/>
      <c r="AL525" s="99"/>
      <c r="AM525" s="645"/>
      <c r="AN525" s="99"/>
      <c r="AO525" s="99"/>
      <c r="AP525" s="99"/>
      <c r="AQ525" s="99"/>
      <c r="AR525" s="99"/>
      <c r="AS525" s="99"/>
      <c r="AT525" s="99"/>
      <c r="AU525" s="99"/>
      <c r="AV525" s="99"/>
      <c r="AW525" s="99"/>
      <c r="AX525" s="99"/>
      <c r="AY525" s="98"/>
      <c r="AZ525" s="99"/>
      <c r="BA525" s="98"/>
      <c r="BB525" s="99"/>
      <c r="BC525" s="502"/>
      <c r="BD525" s="99"/>
      <c r="BE525" s="99"/>
      <c r="BF525" s="502"/>
      <c r="BG525" s="99"/>
      <c r="BH525" s="99"/>
      <c r="BI525" s="99"/>
      <c r="BJ525" s="99"/>
      <c r="BK525" s="634"/>
      <c r="BL525" s="99"/>
      <c r="BM525" s="99"/>
      <c r="BN525" s="502"/>
      <c r="BO525" s="99"/>
      <c r="BP525" s="99"/>
      <c r="BQ525" s="99"/>
      <c r="BR525" s="502"/>
      <c r="BS525" s="99"/>
      <c r="BT525" s="99"/>
      <c r="BU525" s="502"/>
      <c r="BV525" s="99"/>
      <c r="BW525" s="502"/>
      <c r="BX525" s="99"/>
      <c r="BY525" s="99"/>
      <c r="BZ525" s="502"/>
      <c r="CA525" s="99"/>
      <c r="CB525" s="99"/>
      <c r="CC525" s="99"/>
      <c r="CD525" s="99"/>
      <c r="CE525" s="503"/>
      <c r="CF525" s="99"/>
      <c r="CG525" s="502"/>
      <c r="CH525" s="99"/>
      <c r="CI525" s="98"/>
      <c r="CJ525" s="99"/>
      <c r="CK525" s="99"/>
      <c r="CL525" s="98"/>
      <c r="CM525" s="99"/>
      <c r="CN525" s="99"/>
      <c r="CO525" s="99"/>
      <c r="CP525" s="98"/>
      <c r="CQ525" s="99"/>
      <c r="CR525" s="99"/>
      <c r="CS525" s="99"/>
      <c r="CT525" s="99"/>
      <c r="CU525" s="99"/>
      <c r="CV525" s="99"/>
      <c r="CW525" s="99"/>
      <c r="CX525" s="98"/>
      <c r="CY525" s="99"/>
      <c r="CZ525" s="99"/>
      <c r="DA525" s="99"/>
      <c r="DB525" s="99"/>
      <c r="DC525" s="502"/>
      <c r="DD525" s="99"/>
      <c r="DE525" s="99"/>
      <c r="DF525" s="99"/>
      <c r="DG525" s="99"/>
      <c r="DH525" s="99"/>
      <c r="DI525" s="99"/>
      <c r="DJ525" s="99"/>
      <c r="DK525" s="99"/>
      <c r="DL525" s="99"/>
      <c r="DM525" s="99"/>
      <c r="DN525" s="99"/>
      <c r="DO525" s="502"/>
      <c r="DP525" s="99"/>
      <c r="DQ525" s="99"/>
      <c r="DR525" s="99"/>
      <c r="DS525" s="502"/>
      <c r="DT525" s="99"/>
      <c r="DU525" s="99"/>
      <c r="DV525" s="99"/>
      <c r="DW525" s="99"/>
      <c r="DX525" s="99"/>
      <c r="DY525" s="99"/>
      <c r="DZ525" s="99"/>
      <c r="EA525" s="506"/>
      <c r="EB525" s="99"/>
      <c r="EC525" s="502"/>
      <c r="ED525" s="98"/>
      <c r="EE525" s="99"/>
      <c r="EF525" s="99"/>
      <c r="EG525" s="99"/>
      <c r="EH525" s="99"/>
      <c r="EI525" s="98"/>
      <c r="EJ525" s="99"/>
      <c r="EK525" s="98"/>
      <c r="EL525" s="99"/>
      <c r="EM525" s="99"/>
      <c r="EN525" s="98"/>
      <c r="EO525" s="99"/>
      <c r="EP525" s="193"/>
      <c r="EQ525" s="99"/>
      <c r="ER525" s="99"/>
      <c r="ES525" s="99"/>
      <c r="ET525" s="99"/>
      <c r="EU525" s="99"/>
      <c r="EV525" s="99"/>
      <c r="EW525" s="502"/>
      <c r="EX525" s="98"/>
      <c r="EY525" s="99"/>
      <c r="EZ525" s="99"/>
      <c r="FA525" s="98"/>
      <c r="FB525" s="99"/>
      <c r="FC525" s="99"/>
      <c r="FD525" s="99"/>
      <c r="FE525" s="98"/>
      <c r="FF525" s="99"/>
      <c r="FG525" s="98"/>
      <c r="FH525" s="99"/>
      <c r="FI525" s="99"/>
      <c r="FJ525" s="98"/>
      <c r="FK525" s="99"/>
      <c r="FL525" s="99"/>
      <c r="FM525" s="99"/>
      <c r="FN525" s="506"/>
      <c r="FO525" s="99"/>
      <c r="FP525" s="502"/>
      <c r="FQ525" s="99"/>
      <c r="FR525" s="98"/>
      <c r="FS525" s="99"/>
      <c r="FT525" s="98"/>
      <c r="FU525" s="99"/>
      <c r="FV525" s="99"/>
      <c r="FW525" s="99"/>
      <c r="FX525" s="99"/>
      <c r="FY525" s="99"/>
      <c r="FZ525" s="98"/>
      <c r="GA525" s="99"/>
      <c r="GB525" s="502"/>
      <c r="GC525" s="99"/>
      <c r="GD525" s="99"/>
      <c r="GE525" s="99"/>
      <c r="GF525" s="502"/>
      <c r="GG525" s="99"/>
      <c r="GH525" s="503"/>
      <c r="GI525" s="99"/>
      <c r="GJ525" s="502"/>
      <c r="GK525" s="99"/>
      <c r="GL525" s="99"/>
      <c r="GM525" s="502"/>
      <c r="GN525" s="99"/>
      <c r="GO525" s="99"/>
      <c r="GP525" s="99"/>
      <c r="GQ525" s="99"/>
      <c r="GR525" s="99"/>
      <c r="GS525" s="503"/>
      <c r="GT525" s="99"/>
      <c r="GU525" s="502"/>
      <c r="GV525" s="98"/>
      <c r="GW525" s="99"/>
      <c r="GX525" s="99"/>
      <c r="GY525" s="98"/>
      <c r="GZ525" s="99"/>
      <c r="HA525" s="99"/>
      <c r="HB525" s="99"/>
      <c r="HC525" s="99"/>
      <c r="HD525" s="99"/>
      <c r="HE525" s="99"/>
      <c r="HF525" s="99"/>
      <c r="HG525" s="99"/>
      <c r="HH525" s="502"/>
      <c r="HI525" s="99"/>
      <c r="HJ525" s="99"/>
      <c r="HK525" s="99"/>
      <c r="HL525" s="99"/>
      <c r="HM525" s="99"/>
      <c r="HN525" s="99"/>
      <c r="HO525" s="502"/>
      <c r="HP525" s="98"/>
      <c r="HQ525" s="99"/>
      <c r="HR525" s="99"/>
      <c r="HS525" s="99"/>
      <c r="HT525" s="98"/>
      <c r="HU525" s="99"/>
      <c r="HV525" s="99"/>
      <c r="HW525" s="99"/>
      <c r="HX525" s="99"/>
      <c r="HY525" s="98"/>
      <c r="HZ525" s="99"/>
      <c r="IA525" s="503"/>
      <c r="IB525" s="502"/>
      <c r="IC525" s="99"/>
      <c r="ID525" s="99"/>
      <c r="IE525" s="99"/>
      <c r="IF525" s="99"/>
      <c r="IG525" s="99"/>
      <c r="IH525" s="99"/>
      <c r="II525" s="99"/>
      <c r="IJ525" s="99"/>
      <c r="IK525" s="503"/>
      <c r="IL525" s="502"/>
      <c r="IM525" s="99"/>
      <c r="IN525" s="99"/>
      <c r="IO525" s="99"/>
      <c r="IP525" s="99"/>
      <c r="IQ525" s="99"/>
      <c r="IR525" s="99"/>
      <c r="IS525" s="503"/>
      <c r="IT525" s="99"/>
      <c r="IU525" s="99"/>
      <c r="IV525" s="502"/>
      <c r="IW525" s="99"/>
      <c r="IX525" s="99"/>
      <c r="IY525" s="98"/>
      <c r="IZ525" s="99"/>
      <c r="JA525" s="99"/>
      <c r="JB525" s="98"/>
      <c r="JC525" s="99"/>
      <c r="JD525" s="99"/>
      <c r="JE525" s="99"/>
      <c r="JF525" s="98"/>
      <c r="JG525" s="99"/>
      <c r="JH525" s="502"/>
      <c r="JI525" s="99"/>
      <c r="JJ525" s="99"/>
      <c r="JK525" s="99"/>
      <c r="JL525" s="99"/>
      <c r="JM525" s="502"/>
      <c r="JN525" s="99"/>
      <c r="JO525" s="507"/>
      <c r="JP525" s="503"/>
      <c r="JQ525" s="502"/>
    </row>
    <row r="526" spans="23:277" ht="16" hidden="1">
      <c r="W526" s="503"/>
      <c r="X526" s="502"/>
      <c r="Y526" s="99"/>
      <c r="Z526" s="502"/>
      <c r="AA526" s="99"/>
      <c r="AB526" s="502"/>
      <c r="AC526" s="99"/>
      <c r="AD526" s="504"/>
      <c r="AE526" s="99"/>
      <c r="AF526" s="99"/>
      <c r="AG526" s="99"/>
      <c r="AH526" s="99"/>
      <c r="AI526" s="505"/>
      <c r="AJ526" s="99"/>
      <c r="AK526" s="98"/>
      <c r="AL526" s="99"/>
      <c r="AM526" s="645"/>
      <c r="AN526" s="99"/>
      <c r="AO526" s="99"/>
      <c r="AP526" s="99"/>
      <c r="AQ526" s="99"/>
      <c r="AR526" s="99"/>
      <c r="AS526" s="99"/>
      <c r="AT526" s="99"/>
      <c r="AU526" s="99"/>
      <c r="AV526" s="99"/>
      <c r="AW526" s="99"/>
      <c r="AX526" s="99"/>
      <c r="AY526" s="98"/>
      <c r="AZ526" s="99"/>
      <c r="BA526" s="98"/>
      <c r="BB526" s="99"/>
      <c r="BC526" s="502"/>
      <c r="BD526" s="99"/>
      <c r="BE526" s="99"/>
      <c r="BF526" s="502"/>
      <c r="BG526" s="99"/>
      <c r="BH526" s="99"/>
      <c r="BI526" s="99"/>
      <c r="BJ526" s="99"/>
      <c r="BK526" s="634"/>
      <c r="BL526" s="99"/>
      <c r="BM526" s="99"/>
      <c r="BN526" s="502"/>
      <c r="BO526" s="99"/>
      <c r="BP526" s="99"/>
      <c r="BQ526" s="99"/>
      <c r="BR526" s="502"/>
      <c r="BS526" s="99"/>
      <c r="BT526" s="99"/>
      <c r="BU526" s="502"/>
      <c r="BV526" s="99"/>
      <c r="BW526" s="502"/>
      <c r="BX526" s="99"/>
      <c r="BY526" s="99"/>
      <c r="BZ526" s="502"/>
      <c r="CA526" s="99"/>
      <c r="CB526" s="99"/>
      <c r="CC526" s="99"/>
      <c r="CD526" s="99"/>
      <c r="CE526" s="503"/>
      <c r="CF526" s="99"/>
      <c r="CG526" s="502"/>
      <c r="CH526" s="99"/>
      <c r="CI526" s="98"/>
      <c r="CJ526" s="99"/>
      <c r="CK526" s="99"/>
      <c r="CL526" s="98"/>
      <c r="CM526" s="99"/>
      <c r="CN526" s="99"/>
      <c r="CO526" s="99"/>
      <c r="CP526" s="98"/>
      <c r="CQ526" s="99"/>
      <c r="CR526" s="99"/>
      <c r="CS526" s="99"/>
      <c r="CT526" s="99"/>
      <c r="CU526" s="99"/>
      <c r="CV526" s="99"/>
      <c r="CW526" s="99"/>
      <c r="CX526" s="98"/>
      <c r="CY526" s="99"/>
      <c r="CZ526" s="99"/>
      <c r="DA526" s="99"/>
      <c r="DB526" s="99"/>
      <c r="DC526" s="502"/>
      <c r="DD526" s="99"/>
      <c r="DE526" s="99"/>
      <c r="DF526" s="99"/>
      <c r="DG526" s="99"/>
      <c r="DH526" s="99"/>
      <c r="DI526" s="99"/>
      <c r="DJ526" s="99"/>
      <c r="DK526" s="99"/>
      <c r="DL526" s="99"/>
      <c r="DM526" s="99"/>
      <c r="DN526" s="99"/>
      <c r="DO526" s="502"/>
      <c r="DP526" s="99"/>
      <c r="DQ526" s="99"/>
      <c r="DR526" s="99"/>
      <c r="DS526" s="502"/>
      <c r="DT526" s="99"/>
      <c r="DU526" s="99"/>
      <c r="DV526" s="99"/>
      <c r="DW526" s="99"/>
      <c r="DX526" s="99"/>
      <c r="DY526" s="99"/>
      <c r="DZ526" s="99"/>
      <c r="EA526" s="506"/>
      <c r="EB526" s="99"/>
      <c r="EC526" s="502"/>
      <c r="ED526" s="98"/>
      <c r="EE526" s="99"/>
      <c r="EF526" s="99"/>
      <c r="EG526" s="99"/>
      <c r="EH526" s="99"/>
      <c r="EI526" s="98"/>
      <c r="EJ526" s="99"/>
      <c r="EK526" s="98"/>
      <c r="EL526" s="99"/>
      <c r="EM526" s="99"/>
      <c r="EN526" s="98"/>
      <c r="EO526" s="99"/>
      <c r="EP526" s="193"/>
      <c r="EQ526" s="99"/>
      <c r="ER526" s="99"/>
      <c r="ES526" s="99"/>
      <c r="ET526" s="99"/>
      <c r="EU526" s="99"/>
      <c r="EV526" s="99"/>
      <c r="EW526" s="502"/>
      <c r="EX526" s="98"/>
      <c r="EY526" s="99"/>
      <c r="EZ526" s="99"/>
      <c r="FA526" s="98"/>
      <c r="FB526" s="99"/>
      <c r="FC526" s="99"/>
      <c r="FD526" s="99"/>
      <c r="FE526" s="98"/>
      <c r="FF526" s="99"/>
      <c r="FG526" s="98"/>
      <c r="FH526" s="99"/>
      <c r="FI526" s="99"/>
      <c r="FJ526" s="98"/>
      <c r="FK526" s="99"/>
      <c r="FL526" s="99"/>
      <c r="FM526" s="99"/>
      <c r="FN526" s="506"/>
      <c r="FO526" s="99"/>
      <c r="FP526" s="502"/>
      <c r="FQ526" s="99"/>
      <c r="FR526" s="98"/>
      <c r="FS526" s="99"/>
      <c r="FT526" s="98"/>
      <c r="FU526" s="99"/>
      <c r="FV526" s="99"/>
      <c r="FW526" s="99"/>
      <c r="FX526" s="99"/>
      <c r="FY526" s="99"/>
      <c r="FZ526" s="98"/>
      <c r="GA526" s="99"/>
      <c r="GB526" s="502"/>
      <c r="GC526" s="99"/>
      <c r="GD526" s="99"/>
      <c r="GE526" s="99"/>
      <c r="GF526" s="502"/>
      <c r="GG526" s="99"/>
      <c r="GH526" s="503"/>
      <c r="GI526" s="99"/>
      <c r="GJ526" s="502"/>
      <c r="GK526" s="99"/>
      <c r="GL526" s="99"/>
      <c r="GM526" s="502"/>
      <c r="GN526" s="99"/>
      <c r="GO526" s="99"/>
      <c r="GP526" s="99"/>
      <c r="GQ526" s="99"/>
      <c r="GR526" s="99"/>
      <c r="GS526" s="503"/>
      <c r="GT526" s="99"/>
      <c r="GU526" s="502"/>
      <c r="GV526" s="98"/>
      <c r="GW526" s="99"/>
      <c r="GX526" s="99"/>
      <c r="GY526" s="98"/>
      <c r="GZ526" s="99"/>
      <c r="HA526" s="99"/>
      <c r="HB526" s="99"/>
      <c r="HC526" s="99"/>
      <c r="HD526" s="99"/>
      <c r="HE526" s="99"/>
      <c r="HF526" s="99"/>
      <c r="HG526" s="99"/>
      <c r="HH526" s="502"/>
      <c r="HI526" s="99"/>
      <c r="HJ526" s="99"/>
      <c r="HK526" s="99"/>
      <c r="HL526" s="99"/>
      <c r="HM526" s="99"/>
      <c r="HN526" s="99"/>
      <c r="HO526" s="502"/>
      <c r="HP526" s="98"/>
      <c r="HQ526" s="99"/>
      <c r="HR526" s="99"/>
      <c r="HS526" s="99"/>
      <c r="HT526" s="98"/>
      <c r="HU526" s="99"/>
      <c r="HV526" s="99"/>
      <c r="HW526" s="99"/>
      <c r="HX526" s="99"/>
      <c r="HY526" s="98"/>
      <c r="HZ526" s="99"/>
      <c r="IA526" s="503"/>
      <c r="IB526" s="502"/>
      <c r="IC526" s="99"/>
      <c r="ID526" s="99"/>
      <c r="IE526" s="99"/>
      <c r="IF526" s="99"/>
      <c r="IG526" s="99"/>
      <c r="IH526" s="99"/>
      <c r="II526" s="99"/>
      <c r="IJ526" s="99"/>
      <c r="IK526" s="503"/>
      <c r="IL526" s="502"/>
      <c r="IM526" s="99"/>
      <c r="IN526" s="99"/>
      <c r="IO526" s="99"/>
      <c r="IP526" s="99"/>
      <c r="IQ526" s="99"/>
      <c r="IR526" s="99"/>
      <c r="IS526" s="503"/>
      <c r="IT526" s="99"/>
      <c r="IU526" s="99"/>
      <c r="IV526" s="502"/>
      <c r="IW526" s="99"/>
      <c r="IX526" s="99"/>
      <c r="IY526" s="98"/>
      <c r="IZ526" s="99"/>
      <c r="JA526" s="99"/>
      <c r="JB526" s="98"/>
      <c r="JC526" s="99"/>
      <c r="JD526" s="99"/>
      <c r="JE526" s="99"/>
      <c r="JF526" s="98"/>
      <c r="JG526" s="99"/>
      <c r="JH526" s="502"/>
      <c r="JI526" s="99"/>
      <c r="JJ526" s="99"/>
      <c r="JK526" s="99"/>
      <c r="JL526" s="99"/>
      <c r="JM526" s="502"/>
      <c r="JN526" s="99"/>
      <c r="JO526" s="507"/>
      <c r="JP526" s="503"/>
      <c r="JQ526" s="502"/>
    </row>
    <row r="527" spans="23:277" ht="16" hidden="1">
      <c r="W527" s="503"/>
      <c r="X527" s="502"/>
      <c r="Y527" s="99"/>
      <c r="Z527" s="502"/>
      <c r="AA527" s="99"/>
      <c r="AB527" s="502"/>
      <c r="AC527" s="99"/>
      <c r="AD527" s="504"/>
      <c r="AE527" s="99"/>
      <c r="AF527" s="99"/>
      <c r="AG527" s="99"/>
      <c r="AH527" s="99"/>
      <c r="AI527" s="505"/>
      <c r="AJ527" s="99"/>
      <c r="AK527" s="98"/>
      <c r="AL527" s="99"/>
      <c r="AM527" s="645"/>
      <c r="AN527" s="99"/>
      <c r="AO527" s="99"/>
      <c r="AP527" s="99"/>
      <c r="AQ527" s="99"/>
      <c r="AR527" s="99"/>
      <c r="AS527" s="99"/>
      <c r="AT527" s="99"/>
      <c r="AU527" s="99"/>
      <c r="AV527" s="99"/>
      <c r="AW527" s="99"/>
      <c r="AX527" s="99"/>
      <c r="AY527" s="98"/>
      <c r="AZ527" s="99"/>
      <c r="BA527" s="98"/>
      <c r="BB527" s="99"/>
      <c r="BC527" s="502"/>
      <c r="BD527" s="99"/>
      <c r="BE527" s="99"/>
      <c r="BF527" s="502"/>
      <c r="BG527" s="99"/>
      <c r="BH527" s="99"/>
      <c r="BI527" s="99"/>
      <c r="BJ527" s="99"/>
      <c r="BK527" s="634"/>
      <c r="BL527" s="99"/>
      <c r="BM527" s="99"/>
      <c r="BN527" s="502"/>
      <c r="BO527" s="99"/>
      <c r="BP527" s="99"/>
      <c r="BQ527" s="99"/>
      <c r="BR527" s="502"/>
      <c r="BS527" s="99"/>
      <c r="BT527" s="99"/>
      <c r="BU527" s="502"/>
      <c r="BV527" s="99"/>
      <c r="BW527" s="502"/>
      <c r="BX527" s="99"/>
      <c r="BY527" s="99"/>
      <c r="BZ527" s="502"/>
      <c r="CA527" s="99"/>
      <c r="CB527" s="99"/>
      <c r="CC527" s="99"/>
      <c r="CD527" s="99"/>
      <c r="CE527" s="503"/>
      <c r="CF527" s="99"/>
      <c r="CG527" s="502"/>
      <c r="CH527" s="99"/>
      <c r="CI527" s="98"/>
      <c r="CJ527" s="99"/>
      <c r="CK527" s="99"/>
      <c r="CL527" s="98"/>
      <c r="CM527" s="99"/>
      <c r="CN527" s="99"/>
      <c r="CO527" s="99"/>
      <c r="CP527" s="98"/>
      <c r="CQ527" s="99"/>
      <c r="CR527" s="99"/>
      <c r="CS527" s="99"/>
      <c r="CT527" s="99"/>
      <c r="CU527" s="99"/>
      <c r="CV527" s="99"/>
      <c r="CW527" s="99"/>
      <c r="CX527" s="98"/>
      <c r="CY527" s="99"/>
      <c r="CZ527" s="99"/>
      <c r="DA527" s="99"/>
      <c r="DB527" s="99"/>
      <c r="DC527" s="502"/>
      <c r="DD527" s="99"/>
      <c r="DE527" s="99"/>
      <c r="DF527" s="99"/>
      <c r="DG527" s="99"/>
      <c r="DH527" s="99"/>
      <c r="DI527" s="99"/>
      <c r="DJ527" s="99"/>
      <c r="DK527" s="99"/>
      <c r="DL527" s="99"/>
      <c r="DM527" s="99"/>
      <c r="DN527" s="99"/>
      <c r="DO527" s="502"/>
      <c r="DP527" s="99"/>
      <c r="DQ527" s="99"/>
      <c r="DR527" s="99"/>
      <c r="DS527" s="502"/>
      <c r="DT527" s="99"/>
      <c r="DU527" s="99"/>
      <c r="DV527" s="99"/>
      <c r="DW527" s="99"/>
      <c r="DX527" s="99"/>
      <c r="DY527" s="99"/>
      <c r="DZ527" s="99"/>
      <c r="EA527" s="506"/>
      <c r="EB527" s="99"/>
      <c r="EC527" s="502"/>
      <c r="ED527" s="98"/>
      <c r="EE527" s="99"/>
      <c r="EF527" s="99"/>
      <c r="EG527" s="99"/>
      <c r="EH527" s="99"/>
      <c r="EI527" s="98"/>
      <c r="EJ527" s="99"/>
      <c r="EK527" s="98"/>
      <c r="EL527" s="99"/>
      <c r="EM527" s="99"/>
      <c r="EN527" s="98"/>
      <c r="EO527" s="99"/>
      <c r="EP527" s="193"/>
      <c r="EQ527" s="99"/>
      <c r="ER527" s="99"/>
      <c r="ES527" s="99"/>
      <c r="ET527" s="99"/>
      <c r="EU527" s="99"/>
      <c r="EV527" s="99"/>
      <c r="EW527" s="502"/>
      <c r="EX527" s="98"/>
      <c r="EY527" s="99"/>
      <c r="EZ527" s="99"/>
      <c r="FA527" s="98"/>
      <c r="FB527" s="99"/>
      <c r="FC527" s="99"/>
      <c r="FD527" s="99"/>
      <c r="FE527" s="98"/>
      <c r="FF527" s="99"/>
      <c r="FG527" s="98"/>
      <c r="FH527" s="99"/>
      <c r="FI527" s="99"/>
      <c r="FJ527" s="98"/>
      <c r="FK527" s="99"/>
      <c r="FL527" s="99"/>
      <c r="FM527" s="99"/>
      <c r="FN527" s="506"/>
      <c r="FO527" s="99"/>
      <c r="FP527" s="502"/>
      <c r="FQ527" s="99"/>
      <c r="FR527" s="98"/>
      <c r="FS527" s="99"/>
      <c r="FT527" s="98"/>
      <c r="FU527" s="99"/>
      <c r="FV527" s="99"/>
      <c r="FW527" s="99"/>
      <c r="FX527" s="99"/>
      <c r="FY527" s="99"/>
      <c r="FZ527" s="98"/>
      <c r="GA527" s="99"/>
      <c r="GB527" s="502"/>
      <c r="GC527" s="99"/>
      <c r="GD527" s="99"/>
      <c r="GE527" s="99"/>
      <c r="GF527" s="502"/>
      <c r="GG527" s="99"/>
      <c r="GH527" s="503"/>
      <c r="GI527" s="99"/>
      <c r="GJ527" s="502"/>
      <c r="GK527" s="99"/>
      <c r="GL527" s="99"/>
      <c r="GM527" s="502"/>
      <c r="GN527" s="99"/>
      <c r="GO527" s="99"/>
      <c r="GP527" s="99"/>
      <c r="GQ527" s="99"/>
      <c r="GR527" s="99"/>
      <c r="GS527" s="503"/>
      <c r="GT527" s="99"/>
      <c r="GU527" s="502"/>
      <c r="GV527" s="98"/>
      <c r="GW527" s="99"/>
      <c r="GX527" s="99"/>
      <c r="GY527" s="98"/>
      <c r="GZ527" s="99"/>
      <c r="HA527" s="99"/>
      <c r="HB527" s="99"/>
      <c r="HC527" s="99"/>
      <c r="HD527" s="99"/>
      <c r="HE527" s="99"/>
      <c r="HF527" s="99"/>
      <c r="HG527" s="99"/>
      <c r="HH527" s="502"/>
      <c r="HI527" s="99"/>
      <c r="HJ527" s="99"/>
      <c r="HK527" s="99"/>
      <c r="HL527" s="99"/>
      <c r="HM527" s="99"/>
      <c r="HN527" s="99"/>
      <c r="HO527" s="502"/>
      <c r="HP527" s="98"/>
      <c r="HQ527" s="99"/>
      <c r="HR527" s="99"/>
      <c r="HS527" s="99"/>
      <c r="HT527" s="98"/>
      <c r="HU527" s="99"/>
      <c r="HV527" s="99"/>
      <c r="HW527" s="99"/>
      <c r="HX527" s="99"/>
      <c r="HY527" s="98"/>
      <c r="HZ527" s="99"/>
      <c r="IA527" s="503"/>
      <c r="IB527" s="502"/>
      <c r="IC527" s="99"/>
      <c r="ID527" s="99"/>
      <c r="IE527" s="99"/>
      <c r="IF527" s="99"/>
      <c r="IG527" s="99"/>
      <c r="IH527" s="99"/>
      <c r="II527" s="99"/>
      <c r="IJ527" s="99"/>
      <c r="IK527" s="503"/>
      <c r="IL527" s="502"/>
      <c r="IM527" s="99"/>
      <c r="IN527" s="99"/>
      <c r="IO527" s="99"/>
      <c r="IP527" s="99"/>
      <c r="IQ527" s="99"/>
      <c r="IR527" s="99"/>
      <c r="IS527" s="503"/>
      <c r="IT527" s="99"/>
      <c r="IU527" s="99"/>
      <c r="IV527" s="502"/>
      <c r="IW527" s="99"/>
      <c r="IX527" s="99"/>
      <c r="IY527" s="98"/>
      <c r="IZ527" s="99"/>
      <c r="JA527" s="99"/>
      <c r="JB527" s="98"/>
      <c r="JC527" s="99"/>
      <c r="JD527" s="99"/>
      <c r="JE527" s="99"/>
      <c r="JF527" s="98"/>
      <c r="JG527" s="99"/>
      <c r="JH527" s="502"/>
      <c r="JI527" s="99"/>
      <c r="JJ527" s="99"/>
      <c r="JK527" s="99"/>
      <c r="JL527" s="99"/>
      <c r="JM527" s="502"/>
      <c r="JN527" s="99"/>
      <c r="JO527" s="507"/>
      <c r="JP527" s="503"/>
      <c r="JQ527" s="502"/>
    </row>
    <row r="528" spans="23:277" ht="16" hidden="1">
      <c r="W528" s="503"/>
      <c r="X528" s="502"/>
      <c r="Y528" s="99"/>
      <c r="Z528" s="502"/>
      <c r="AA528" s="99"/>
      <c r="AB528" s="502"/>
      <c r="AC528" s="99"/>
      <c r="AD528" s="504"/>
      <c r="AE528" s="99"/>
      <c r="AF528" s="99"/>
      <c r="AG528" s="99"/>
      <c r="AH528" s="99"/>
      <c r="AI528" s="505"/>
      <c r="AJ528" s="99"/>
      <c r="AK528" s="98"/>
      <c r="AL528" s="99"/>
      <c r="AM528" s="645"/>
      <c r="AN528" s="99"/>
      <c r="AO528" s="99"/>
      <c r="AP528" s="99"/>
      <c r="AQ528" s="99"/>
      <c r="AR528" s="99"/>
      <c r="AS528" s="99"/>
      <c r="AT528" s="99"/>
      <c r="AU528" s="99"/>
      <c r="AV528" s="99"/>
      <c r="AW528" s="99"/>
      <c r="AX528" s="99"/>
      <c r="AY528" s="98"/>
      <c r="AZ528" s="99"/>
      <c r="BA528" s="98"/>
      <c r="BB528" s="99"/>
      <c r="BC528" s="502"/>
      <c r="BD528" s="99"/>
      <c r="BE528" s="99"/>
      <c r="BF528" s="502"/>
      <c r="BG528" s="99"/>
      <c r="BH528" s="99"/>
      <c r="BI528" s="99"/>
      <c r="BJ528" s="99"/>
      <c r="BK528" s="634"/>
      <c r="BL528" s="99"/>
      <c r="BM528" s="99"/>
      <c r="BN528" s="502"/>
      <c r="BO528" s="99"/>
      <c r="BP528" s="99"/>
      <c r="BQ528" s="99"/>
      <c r="BR528" s="502"/>
      <c r="BS528" s="99"/>
      <c r="BT528" s="99"/>
      <c r="BU528" s="502"/>
      <c r="BV528" s="99"/>
      <c r="BW528" s="502"/>
      <c r="BX528" s="99"/>
      <c r="BY528" s="99"/>
      <c r="BZ528" s="502"/>
      <c r="CA528" s="99"/>
      <c r="CB528" s="99"/>
      <c r="CC528" s="99"/>
      <c r="CD528" s="99"/>
      <c r="CE528" s="503"/>
      <c r="CF528" s="99"/>
      <c r="CG528" s="502"/>
      <c r="CH528" s="99"/>
      <c r="CI528" s="98"/>
      <c r="CJ528" s="99"/>
      <c r="CK528" s="99"/>
      <c r="CL528" s="98"/>
      <c r="CM528" s="99"/>
      <c r="CN528" s="99"/>
      <c r="CO528" s="99"/>
      <c r="CP528" s="98"/>
      <c r="CQ528" s="99"/>
      <c r="CR528" s="99"/>
      <c r="CS528" s="99"/>
      <c r="CT528" s="99"/>
      <c r="CU528" s="99"/>
      <c r="CV528" s="99"/>
      <c r="CW528" s="99"/>
      <c r="CX528" s="98"/>
      <c r="CY528" s="99"/>
      <c r="CZ528" s="99"/>
      <c r="DA528" s="99"/>
      <c r="DB528" s="99"/>
      <c r="DC528" s="502"/>
      <c r="DD528" s="99"/>
      <c r="DE528" s="99"/>
      <c r="DF528" s="99"/>
      <c r="DG528" s="99"/>
      <c r="DH528" s="99"/>
      <c r="DI528" s="99"/>
      <c r="DJ528" s="99"/>
      <c r="DK528" s="99"/>
      <c r="DL528" s="99"/>
      <c r="DM528" s="99"/>
      <c r="DN528" s="99"/>
      <c r="DO528" s="502"/>
      <c r="DP528" s="99"/>
      <c r="DQ528" s="99"/>
      <c r="DR528" s="99"/>
      <c r="DS528" s="502"/>
      <c r="DT528" s="99"/>
      <c r="DU528" s="99"/>
      <c r="DV528" s="99"/>
      <c r="DW528" s="99"/>
      <c r="DX528" s="99"/>
      <c r="DY528" s="99"/>
      <c r="DZ528" s="99"/>
      <c r="EA528" s="506"/>
      <c r="EB528" s="99"/>
      <c r="EC528" s="502"/>
      <c r="ED528" s="98"/>
      <c r="EE528" s="99"/>
      <c r="EF528" s="99"/>
      <c r="EG528" s="99"/>
      <c r="EH528" s="99"/>
      <c r="EI528" s="98"/>
      <c r="EJ528" s="99"/>
      <c r="EK528" s="98"/>
      <c r="EL528" s="99"/>
      <c r="EM528" s="99"/>
      <c r="EN528" s="98"/>
      <c r="EO528" s="99"/>
      <c r="EP528" s="193"/>
      <c r="EQ528" s="99"/>
      <c r="ER528" s="99"/>
      <c r="ES528" s="99"/>
      <c r="ET528" s="99"/>
      <c r="EU528" s="99"/>
      <c r="EV528" s="99"/>
      <c r="EW528" s="502"/>
      <c r="EX528" s="98"/>
      <c r="EY528" s="99"/>
      <c r="EZ528" s="99"/>
      <c r="FA528" s="98"/>
      <c r="FB528" s="99"/>
      <c r="FC528" s="99"/>
      <c r="FD528" s="99"/>
      <c r="FE528" s="98"/>
      <c r="FF528" s="99"/>
      <c r="FG528" s="98"/>
      <c r="FH528" s="99"/>
      <c r="FI528" s="99"/>
      <c r="FJ528" s="98"/>
      <c r="FK528" s="99"/>
      <c r="FL528" s="99"/>
      <c r="FM528" s="99"/>
      <c r="FN528" s="506"/>
      <c r="FO528" s="99"/>
      <c r="FP528" s="502"/>
      <c r="FQ528" s="99"/>
      <c r="FR528" s="98"/>
      <c r="FS528" s="99"/>
      <c r="FT528" s="98"/>
      <c r="FU528" s="99"/>
      <c r="FV528" s="99"/>
      <c r="FW528" s="99"/>
      <c r="FX528" s="99"/>
      <c r="FY528" s="99"/>
      <c r="FZ528" s="98"/>
      <c r="GA528" s="99"/>
      <c r="GB528" s="502"/>
      <c r="GC528" s="99"/>
      <c r="GD528" s="99"/>
      <c r="GE528" s="99"/>
      <c r="GF528" s="502"/>
      <c r="GG528" s="99"/>
      <c r="GH528" s="503"/>
      <c r="GI528" s="99"/>
      <c r="GJ528" s="502"/>
      <c r="GK528" s="99"/>
      <c r="GL528" s="99"/>
      <c r="GM528" s="502"/>
      <c r="GN528" s="99"/>
      <c r="GO528" s="99"/>
      <c r="GP528" s="99"/>
      <c r="GQ528" s="99"/>
      <c r="GR528" s="99"/>
      <c r="GS528" s="503"/>
      <c r="GT528" s="99"/>
      <c r="GU528" s="502"/>
      <c r="GV528" s="98"/>
      <c r="GW528" s="99"/>
      <c r="GX528" s="99"/>
      <c r="GY528" s="98"/>
      <c r="GZ528" s="99"/>
      <c r="HA528" s="99"/>
      <c r="HB528" s="99"/>
      <c r="HC528" s="99"/>
      <c r="HD528" s="99"/>
      <c r="HE528" s="99"/>
      <c r="HF528" s="99"/>
      <c r="HG528" s="99"/>
      <c r="HH528" s="502"/>
      <c r="HI528" s="99"/>
      <c r="HJ528" s="99"/>
      <c r="HK528" s="99"/>
      <c r="HL528" s="99"/>
      <c r="HM528" s="99"/>
      <c r="HN528" s="99"/>
      <c r="HO528" s="502"/>
      <c r="HP528" s="98"/>
      <c r="HQ528" s="99"/>
      <c r="HR528" s="99"/>
      <c r="HS528" s="99"/>
      <c r="HT528" s="98"/>
      <c r="HU528" s="99"/>
      <c r="HV528" s="99"/>
      <c r="HW528" s="99"/>
      <c r="HX528" s="99"/>
      <c r="HY528" s="98"/>
      <c r="HZ528" s="99"/>
      <c r="IA528" s="503"/>
      <c r="IB528" s="502"/>
      <c r="IC528" s="99"/>
      <c r="ID528" s="99"/>
      <c r="IE528" s="99"/>
      <c r="IF528" s="99"/>
      <c r="IG528" s="99"/>
      <c r="IH528" s="99"/>
      <c r="II528" s="99"/>
      <c r="IJ528" s="99"/>
      <c r="IK528" s="503"/>
      <c r="IL528" s="502"/>
      <c r="IM528" s="99"/>
      <c r="IN528" s="99"/>
      <c r="IO528" s="99"/>
      <c r="IP528" s="99"/>
      <c r="IQ528" s="99"/>
      <c r="IR528" s="99"/>
      <c r="IS528" s="503"/>
      <c r="IT528" s="99"/>
      <c r="IU528" s="99"/>
      <c r="IV528" s="502"/>
      <c r="IW528" s="99"/>
      <c r="IX528" s="99"/>
      <c r="IY528" s="98"/>
      <c r="IZ528" s="99"/>
      <c r="JA528" s="99"/>
      <c r="JB528" s="98"/>
      <c r="JC528" s="99"/>
      <c r="JD528" s="99"/>
      <c r="JE528" s="99"/>
      <c r="JF528" s="98"/>
      <c r="JG528" s="99"/>
      <c r="JH528" s="502"/>
      <c r="JI528" s="99"/>
      <c r="JJ528" s="99"/>
      <c r="JK528" s="99"/>
      <c r="JL528" s="99"/>
      <c r="JM528" s="502"/>
      <c r="JN528" s="99"/>
      <c r="JO528" s="507"/>
      <c r="JP528" s="503"/>
      <c r="JQ528" s="502"/>
    </row>
    <row r="529" spans="23:277" ht="16" hidden="1">
      <c r="W529" s="503"/>
      <c r="X529" s="502"/>
      <c r="Y529" s="99"/>
      <c r="Z529" s="502"/>
      <c r="AA529" s="99"/>
      <c r="AB529" s="502"/>
      <c r="AC529" s="99"/>
      <c r="AD529" s="504"/>
      <c r="AE529" s="99"/>
      <c r="AF529" s="99"/>
      <c r="AG529" s="99"/>
      <c r="AH529" s="99"/>
      <c r="AI529" s="505"/>
      <c r="AJ529" s="99"/>
      <c r="AK529" s="98"/>
      <c r="AL529" s="99"/>
      <c r="AM529" s="645"/>
      <c r="AN529" s="99"/>
      <c r="AO529" s="99"/>
      <c r="AP529" s="99"/>
      <c r="AQ529" s="99"/>
      <c r="AR529" s="99"/>
      <c r="AS529" s="99"/>
      <c r="AT529" s="99"/>
      <c r="AU529" s="99"/>
      <c r="AV529" s="99"/>
      <c r="AW529" s="99"/>
      <c r="AX529" s="99"/>
      <c r="AY529" s="98"/>
      <c r="AZ529" s="99"/>
      <c r="BA529" s="98"/>
      <c r="BB529" s="99"/>
      <c r="BC529" s="502"/>
      <c r="BD529" s="99"/>
      <c r="BE529" s="99"/>
      <c r="BF529" s="502"/>
      <c r="BG529" s="99"/>
      <c r="BH529" s="99"/>
      <c r="BI529" s="99"/>
      <c r="BJ529" s="99"/>
      <c r="BK529" s="634"/>
      <c r="BL529" s="99"/>
      <c r="BM529" s="99"/>
      <c r="BN529" s="502"/>
      <c r="BO529" s="99"/>
      <c r="BP529" s="99"/>
      <c r="BQ529" s="99"/>
      <c r="BR529" s="502"/>
      <c r="BS529" s="99"/>
      <c r="BT529" s="99"/>
      <c r="BU529" s="502"/>
      <c r="BV529" s="99"/>
      <c r="BW529" s="502"/>
      <c r="BX529" s="99"/>
      <c r="BY529" s="99"/>
      <c r="BZ529" s="502"/>
      <c r="CA529" s="99"/>
      <c r="CB529" s="99"/>
      <c r="CC529" s="99"/>
      <c r="CD529" s="99"/>
      <c r="CE529" s="503"/>
      <c r="CF529" s="99"/>
      <c r="CG529" s="502"/>
      <c r="CH529" s="99"/>
      <c r="CI529" s="98"/>
      <c r="CJ529" s="99"/>
      <c r="CK529" s="99"/>
      <c r="CL529" s="98"/>
      <c r="CM529" s="99"/>
      <c r="CN529" s="99"/>
      <c r="CO529" s="99"/>
      <c r="CP529" s="98"/>
      <c r="CQ529" s="99"/>
      <c r="CR529" s="99"/>
      <c r="CS529" s="99"/>
      <c r="CT529" s="99"/>
      <c r="CU529" s="99"/>
      <c r="CV529" s="99"/>
      <c r="CW529" s="99"/>
      <c r="CX529" s="98"/>
      <c r="CY529" s="99"/>
      <c r="CZ529" s="99"/>
      <c r="DA529" s="99"/>
      <c r="DB529" s="99"/>
      <c r="DC529" s="502"/>
      <c r="DD529" s="99"/>
      <c r="DE529" s="99"/>
      <c r="DF529" s="99"/>
      <c r="DG529" s="99"/>
      <c r="DH529" s="99"/>
      <c r="DI529" s="99"/>
      <c r="DJ529" s="99"/>
      <c r="DK529" s="99"/>
      <c r="DL529" s="99"/>
      <c r="DM529" s="99"/>
      <c r="DN529" s="99"/>
      <c r="DO529" s="502"/>
      <c r="DP529" s="99"/>
      <c r="DQ529" s="99"/>
      <c r="DR529" s="99"/>
      <c r="DS529" s="502"/>
      <c r="DT529" s="99"/>
      <c r="DU529" s="99"/>
      <c r="DV529" s="99"/>
      <c r="DW529" s="99"/>
      <c r="DX529" s="99"/>
      <c r="DY529" s="99"/>
      <c r="DZ529" s="99"/>
      <c r="EA529" s="506"/>
      <c r="EB529" s="99"/>
      <c r="EC529" s="502"/>
      <c r="ED529" s="98"/>
      <c r="EE529" s="99"/>
      <c r="EF529" s="99"/>
      <c r="EG529" s="99"/>
      <c r="EH529" s="99"/>
      <c r="EI529" s="98"/>
      <c r="EJ529" s="99"/>
      <c r="EK529" s="98"/>
      <c r="EL529" s="99"/>
      <c r="EM529" s="99"/>
      <c r="EN529" s="98"/>
      <c r="EO529" s="99"/>
      <c r="EP529" s="193"/>
      <c r="EQ529" s="99"/>
      <c r="ER529" s="99"/>
      <c r="ES529" s="99"/>
      <c r="ET529" s="99"/>
      <c r="EU529" s="99"/>
      <c r="EV529" s="99"/>
      <c r="EW529" s="502"/>
      <c r="EX529" s="98"/>
      <c r="EY529" s="99"/>
      <c r="EZ529" s="99"/>
      <c r="FA529" s="98"/>
      <c r="FB529" s="99"/>
      <c r="FC529" s="99"/>
      <c r="FD529" s="99"/>
      <c r="FE529" s="98"/>
      <c r="FF529" s="99"/>
      <c r="FG529" s="98"/>
      <c r="FH529" s="99"/>
      <c r="FI529" s="99"/>
      <c r="FJ529" s="98"/>
      <c r="FK529" s="99"/>
      <c r="FL529" s="99"/>
      <c r="FM529" s="99"/>
      <c r="FN529" s="506"/>
      <c r="FO529" s="99"/>
      <c r="FP529" s="502"/>
      <c r="FQ529" s="99"/>
      <c r="FR529" s="98"/>
      <c r="FS529" s="99"/>
      <c r="FT529" s="98"/>
      <c r="FU529" s="99"/>
      <c r="FV529" s="99"/>
      <c r="FW529" s="99"/>
      <c r="FX529" s="99"/>
      <c r="FY529" s="99"/>
      <c r="FZ529" s="98"/>
      <c r="GA529" s="99"/>
      <c r="GB529" s="502"/>
      <c r="GC529" s="99"/>
      <c r="GD529" s="99"/>
      <c r="GE529" s="99"/>
      <c r="GF529" s="502"/>
      <c r="GG529" s="99"/>
      <c r="GH529" s="503"/>
      <c r="GI529" s="99"/>
      <c r="GJ529" s="502"/>
      <c r="GK529" s="99"/>
      <c r="GL529" s="99"/>
      <c r="GM529" s="502"/>
      <c r="GN529" s="99"/>
      <c r="GO529" s="99"/>
      <c r="GP529" s="99"/>
      <c r="GQ529" s="99"/>
      <c r="GR529" s="99"/>
      <c r="GS529" s="503"/>
      <c r="GT529" s="99"/>
      <c r="GU529" s="502"/>
      <c r="GV529" s="98"/>
      <c r="GW529" s="99"/>
      <c r="GX529" s="99"/>
      <c r="GY529" s="98"/>
      <c r="GZ529" s="99"/>
      <c r="HA529" s="99"/>
      <c r="HB529" s="99"/>
      <c r="HC529" s="99"/>
      <c r="HD529" s="99"/>
      <c r="HE529" s="99"/>
      <c r="HF529" s="99"/>
      <c r="HG529" s="99"/>
      <c r="HH529" s="502"/>
      <c r="HI529" s="99"/>
      <c r="HJ529" s="99"/>
      <c r="HK529" s="99"/>
      <c r="HL529" s="99"/>
      <c r="HM529" s="99"/>
      <c r="HN529" s="99"/>
      <c r="HO529" s="502"/>
      <c r="HP529" s="98"/>
      <c r="HQ529" s="99"/>
      <c r="HR529" s="99"/>
      <c r="HS529" s="99"/>
      <c r="HT529" s="98"/>
      <c r="HU529" s="99"/>
      <c r="HV529" s="99"/>
      <c r="HW529" s="99"/>
      <c r="HX529" s="99"/>
      <c r="HY529" s="98"/>
      <c r="HZ529" s="99"/>
      <c r="IA529" s="503"/>
      <c r="IB529" s="502"/>
      <c r="IC529" s="99"/>
      <c r="ID529" s="99"/>
      <c r="IE529" s="99"/>
      <c r="IF529" s="99"/>
      <c r="IG529" s="99"/>
      <c r="IH529" s="99"/>
      <c r="II529" s="99"/>
      <c r="IJ529" s="99"/>
      <c r="IK529" s="503"/>
      <c r="IL529" s="502"/>
      <c r="IM529" s="99"/>
      <c r="IN529" s="99"/>
      <c r="IO529" s="99"/>
      <c r="IP529" s="99"/>
      <c r="IQ529" s="99"/>
      <c r="IR529" s="99"/>
      <c r="IS529" s="503"/>
      <c r="IT529" s="99"/>
      <c r="IU529" s="99"/>
      <c r="IV529" s="502"/>
      <c r="IW529" s="99"/>
      <c r="IX529" s="99"/>
      <c r="IY529" s="98"/>
      <c r="IZ529" s="99"/>
      <c r="JA529" s="99"/>
      <c r="JB529" s="98"/>
      <c r="JC529" s="99"/>
      <c r="JD529" s="99"/>
      <c r="JE529" s="99"/>
      <c r="JF529" s="98"/>
      <c r="JG529" s="99"/>
      <c r="JH529" s="502"/>
      <c r="JI529" s="99"/>
      <c r="JJ529" s="99"/>
      <c r="JK529" s="99"/>
      <c r="JL529" s="99"/>
      <c r="JM529" s="502"/>
      <c r="JN529" s="99"/>
      <c r="JO529" s="507"/>
      <c r="JP529" s="503"/>
      <c r="JQ529" s="502"/>
    </row>
    <row r="530" spans="23:277" ht="16" hidden="1">
      <c r="W530" s="503"/>
      <c r="X530" s="502"/>
      <c r="Y530" s="99"/>
      <c r="Z530" s="502"/>
      <c r="AA530" s="99"/>
      <c r="AB530" s="502"/>
      <c r="AC530" s="99"/>
      <c r="AD530" s="504"/>
      <c r="AE530" s="99"/>
      <c r="AF530" s="99"/>
      <c r="AG530" s="99"/>
      <c r="AH530" s="99"/>
      <c r="AI530" s="505"/>
      <c r="AJ530" s="99"/>
      <c r="AK530" s="98"/>
      <c r="AL530" s="99"/>
      <c r="AM530" s="645"/>
      <c r="AN530" s="99"/>
      <c r="AO530" s="99"/>
      <c r="AP530" s="99"/>
      <c r="AQ530" s="99"/>
      <c r="AR530" s="99"/>
      <c r="AS530" s="99"/>
      <c r="AT530" s="99"/>
      <c r="AU530" s="99"/>
      <c r="AV530" s="99"/>
      <c r="AW530" s="99"/>
      <c r="AX530" s="99"/>
      <c r="AY530" s="98"/>
      <c r="AZ530" s="99"/>
      <c r="BA530" s="98"/>
      <c r="BB530" s="99"/>
      <c r="BC530" s="502"/>
      <c r="BD530" s="99"/>
      <c r="BE530" s="99"/>
      <c r="BF530" s="502"/>
      <c r="BG530" s="99"/>
      <c r="BH530" s="99"/>
      <c r="BI530" s="99"/>
      <c r="BJ530" s="99"/>
      <c r="BK530" s="634"/>
      <c r="BL530" s="99"/>
      <c r="BM530" s="99"/>
      <c r="BN530" s="502"/>
      <c r="BO530" s="99"/>
      <c r="BP530" s="99"/>
      <c r="BQ530" s="99"/>
      <c r="BR530" s="502"/>
      <c r="BS530" s="99"/>
      <c r="BT530" s="99"/>
      <c r="BU530" s="502"/>
      <c r="BV530" s="99"/>
      <c r="BW530" s="502"/>
      <c r="BX530" s="99"/>
      <c r="BY530" s="99"/>
      <c r="BZ530" s="502"/>
      <c r="CA530" s="99"/>
      <c r="CB530" s="99"/>
      <c r="CC530" s="99"/>
      <c r="CD530" s="99"/>
      <c r="CE530" s="503"/>
      <c r="CF530" s="99"/>
      <c r="CG530" s="502"/>
      <c r="CH530" s="99"/>
      <c r="CI530" s="98"/>
      <c r="CJ530" s="99"/>
      <c r="CK530" s="99"/>
      <c r="CL530" s="98"/>
      <c r="CM530" s="99"/>
      <c r="CN530" s="99"/>
      <c r="CO530" s="99"/>
      <c r="CP530" s="98"/>
      <c r="CQ530" s="99"/>
      <c r="CR530" s="99"/>
      <c r="CS530" s="99"/>
      <c r="CT530" s="99"/>
      <c r="CU530" s="99"/>
      <c r="CV530" s="99"/>
      <c r="CW530" s="99"/>
      <c r="CX530" s="98"/>
      <c r="CY530" s="99"/>
      <c r="CZ530" s="99"/>
      <c r="DA530" s="99"/>
      <c r="DB530" s="99"/>
      <c r="DC530" s="502"/>
      <c r="DD530" s="99"/>
      <c r="DE530" s="99"/>
      <c r="DF530" s="99"/>
      <c r="DG530" s="99"/>
      <c r="DH530" s="99"/>
      <c r="DI530" s="99"/>
      <c r="DJ530" s="99"/>
      <c r="DK530" s="99"/>
      <c r="DL530" s="99"/>
      <c r="DM530" s="99"/>
      <c r="DN530" s="99"/>
      <c r="DO530" s="502"/>
      <c r="DP530" s="99"/>
      <c r="DQ530" s="99"/>
      <c r="DR530" s="99"/>
      <c r="DS530" s="502"/>
      <c r="DT530" s="99"/>
      <c r="DU530" s="99"/>
      <c r="DV530" s="99"/>
      <c r="DW530" s="99"/>
      <c r="DX530" s="99"/>
      <c r="DY530" s="99"/>
      <c r="DZ530" s="99"/>
      <c r="EA530" s="506"/>
      <c r="EB530" s="99"/>
      <c r="EC530" s="502"/>
      <c r="ED530" s="98"/>
      <c r="EE530" s="99"/>
      <c r="EF530" s="99"/>
      <c r="EG530" s="99"/>
      <c r="EH530" s="99"/>
      <c r="EI530" s="98"/>
      <c r="EJ530" s="99"/>
      <c r="EK530" s="98"/>
      <c r="EL530" s="99"/>
      <c r="EM530" s="99"/>
      <c r="EN530" s="98"/>
      <c r="EO530" s="99"/>
      <c r="EP530" s="193"/>
      <c r="EQ530" s="99"/>
      <c r="ER530" s="99"/>
      <c r="ES530" s="99"/>
      <c r="ET530" s="99"/>
      <c r="EU530" s="99"/>
      <c r="EV530" s="99"/>
      <c r="EW530" s="502"/>
      <c r="EX530" s="98"/>
      <c r="EY530" s="99"/>
      <c r="EZ530" s="99"/>
      <c r="FA530" s="98"/>
      <c r="FB530" s="99"/>
      <c r="FC530" s="99"/>
      <c r="FD530" s="99"/>
      <c r="FE530" s="98"/>
      <c r="FF530" s="99"/>
      <c r="FG530" s="98"/>
      <c r="FH530" s="99"/>
      <c r="FI530" s="99"/>
      <c r="FJ530" s="98"/>
      <c r="FK530" s="99"/>
      <c r="FL530" s="99"/>
      <c r="FM530" s="99"/>
      <c r="FN530" s="506"/>
      <c r="FO530" s="99"/>
      <c r="FP530" s="502"/>
      <c r="FQ530" s="99"/>
      <c r="FR530" s="98"/>
      <c r="FS530" s="99"/>
      <c r="FT530" s="98"/>
      <c r="FU530" s="99"/>
      <c r="FV530" s="99"/>
      <c r="FW530" s="99"/>
      <c r="FX530" s="99"/>
      <c r="FY530" s="99"/>
      <c r="FZ530" s="98"/>
      <c r="GA530" s="99"/>
      <c r="GB530" s="502"/>
      <c r="GC530" s="99"/>
      <c r="GD530" s="99"/>
      <c r="GE530" s="99"/>
      <c r="GF530" s="502"/>
      <c r="GG530" s="99"/>
      <c r="GH530" s="503"/>
      <c r="GI530" s="99"/>
      <c r="GJ530" s="502"/>
      <c r="GK530" s="99"/>
      <c r="GL530" s="99"/>
      <c r="GM530" s="502"/>
      <c r="GN530" s="99"/>
      <c r="GO530" s="99"/>
      <c r="GP530" s="99"/>
      <c r="GQ530" s="99"/>
      <c r="GR530" s="99"/>
      <c r="GS530" s="503"/>
      <c r="GT530" s="99"/>
      <c r="GU530" s="502"/>
      <c r="GV530" s="98"/>
      <c r="GW530" s="99"/>
      <c r="GX530" s="99"/>
      <c r="GY530" s="98"/>
      <c r="GZ530" s="99"/>
      <c r="HA530" s="99"/>
      <c r="HB530" s="99"/>
      <c r="HC530" s="99"/>
      <c r="HD530" s="99"/>
      <c r="HE530" s="99"/>
      <c r="HF530" s="99"/>
      <c r="HG530" s="99"/>
      <c r="HH530" s="502"/>
      <c r="HI530" s="99"/>
      <c r="HJ530" s="99"/>
      <c r="HK530" s="99"/>
      <c r="HL530" s="99"/>
      <c r="HM530" s="99"/>
      <c r="HN530" s="99"/>
      <c r="HO530" s="502"/>
      <c r="HP530" s="98"/>
      <c r="HQ530" s="99"/>
      <c r="HR530" s="99"/>
      <c r="HS530" s="99"/>
      <c r="HT530" s="98"/>
      <c r="HU530" s="99"/>
      <c r="HV530" s="99"/>
      <c r="HW530" s="99"/>
      <c r="HX530" s="99"/>
      <c r="HY530" s="98"/>
      <c r="HZ530" s="99"/>
      <c r="IA530" s="503"/>
      <c r="IB530" s="502"/>
      <c r="IC530" s="99"/>
      <c r="ID530" s="99"/>
      <c r="IE530" s="99"/>
      <c r="IF530" s="99"/>
      <c r="IG530" s="99"/>
      <c r="IH530" s="99"/>
      <c r="II530" s="99"/>
      <c r="IJ530" s="99"/>
      <c r="IK530" s="503"/>
      <c r="IL530" s="502"/>
      <c r="IM530" s="99"/>
      <c r="IN530" s="99"/>
      <c r="IO530" s="99"/>
      <c r="IP530" s="99"/>
      <c r="IQ530" s="99"/>
      <c r="IR530" s="99"/>
      <c r="IS530" s="503"/>
      <c r="IT530" s="99"/>
      <c r="IU530" s="99"/>
      <c r="IV530" s="502"/>
      <c r="IW530" s="99"/>
      <c r="IX530" s="99"/>
      <c r="IY530" s="98"/>
      <c r="IZ530" s="99"/>
      <c r="JA530" s="99"/>
      <c r="JB530" s="98"/>
      <c r="JC530" s="99"/>
      <c r="JD530" s="99"/>
      <c r="JE530" s="99"/>
      <c r="JF530" s="98"/>
      <c r="JG530" s="99"/>
      <c r="JH530" s="502"/>
      <c r="JI530" s="99"/>
      <c r="JJ530" s="99"/>
      <c r="JK530" s="99"/>
      <c r="JL530" s="99"/>
      <c r="JM530" s="502"/>
      <c r="JN530" s="99"/>
      <c r="JO530" s="507"/>
      <c r="JP530" s="503"/>
      <c r="JQ530" s="502"/>
    </row>
    <row r="531" spans="23:277" ht="16" hidden="1">
      <c r="W531" s="503"/>
      <c r="X531" s="502"/>
      <c r="Y531" s="99"/>
      <c r="Z531" s="502"/>
      <c r="AA531" s="99"/>
      <c r="AB531" s="502"/>
      <c r="AC531" s="99"/>
      <c r="AD531" s="504"/>
      <c r="AE531" s="99"/>
      <c r="AF531" s="99"/>
      <c r="AG531" s="99"/>
      <c r="AH531" s="99"/>
      <c r="AI531" s="505"/>
      <c r="AJ531" s="99"/>
      <c r="AK531" s="98"/>
      <c r="AL531" s="99"/>
      <c r="AM531" s="645"/>
      <c r="AN531" s="99"/>
      <c r="AO531" s="99"/>
      <c r="AP531" s="99"/>
      <c r="AQ531" s="99"/>
      <c r="AR531" s="99"/>
      <c r="AS531" s="99"/>
      <c r="AT531" s="99"/>
      <c r="AU531" s="99"/>
      <c r="AV531" s="99"/>
      <c r="AW531" s="99"/>
      <c r="AX531" s="99"/>
      <c r="AY531" s="98"/>
      <c r="AZ531" s="99"/>
      <c r="BA531" s="98"/>
      <c r="BB531" s="99"/>
      <c r="BC531" s="502"/>
      <c r="BD531" s="99"/>
      <c r="BE531" s="99"/>
      <c r="BF531" s="502"/>
      <c r="BG531" s="99"/>
      <c r="BH531" s="99"/>
      <c r="BI531" s="99"/>
      <c r="BJ531" s="99"/>
      <c r="BK531" s="634"/>
      <c r="BL531" s="99"/>
      <c r="BM531" s="99"/>
      <c r="BN531" s="502"/>
      <c r="BO531" s="99"/>
      <c r="BP531" s="99"/>
      <c r="BQ531" s="99"/>
      <c r="BR531" s="502"/>
      <c r="BS531" s="99"/>
      <c r="BT531" s="99"/>
      <c r="BU531" s="502"/>
      <c r="BV531" s="99"/>
      <c r="BW531" s="502"/>
      <c r="BX531" s="99"/>
      <c r="BY531" s="99"/>
      <c r="BZ531" s="502"/>
      <c r="CA531" s="99"/>
      <c r="CB531" s="99"/>
      <c r="CC531" s="99"/>
      <c r="CD531" s="99"/>
      <c r="CE531" s="503"/>
      <c r="CF531" s="99"/>
      <c r="CG531" s="502"/>
      <c r="CH531" s="99"/>
      <c r="CI531" s="98"/>
      <c r="CJ531" s="99"/>
      <c r="CK531" s="99"/>
      <c r="CL531" s="98"/>
      <c r="CM531" s="99"/>
      <c r="CN531" s="99"/>
      <c r="CO531" s="99"/>
      <c r="CP531" s="98"/>
      <c r="CQ531" s="99"/>
      <c r="CR531" s="99"/>
      <c r="CS531" s="99"/>
      <c r="CT531" s="99"/>
      <c r="CU531" s="99"/>
      <c r="CV531" s="99"/>
      <c r="CW531" s="99"/>
      <c r="CX531" s="98"/>
      <c r="CY531" s="99"/>
      <c r="CZ531" s="99"/>
      <c r="DA531" s="99"/>
      <c r="DB531" s="99"/>
      <c r="DC531" s="502"/>
      <c r="DD531" s="99"/>
      <c r="DE531" s="99"/>
      <c r="DF531" s="99"/>
      <c r="DG531" s="99"/>
      <c r="DH531" s="99"/>
      <c r="DI531" s="99"/>
      <c r="DJ531" s="99"/>
      <c r="DK531" s="99"/>
      <c r="DL531" s="99"/>
      <c r="DM531" s="99"/>
      <c r="DN531" s="99"/>
      <c r="DO531" s="502"/>
      <c r="DP531" s="99"/>
      <c r="DQ531" s="99"/>
      <c r="DR531" s="99"/>
      <c r="DS531" s="502"/>
      <c r="DT531" s="99"/>
      <c r="DU531" s="99"/>
      <c r="DV531" s="99"/>
      <c r="DW531" s="99"/>
      <c r="DX531" s="99"/>
      <c r="DY531" s="99"/>
      <c r="DZ531" s="99"/>
      <c r="EA531" s="506"/>
      <c r="EB531" s="99"/>
      <c r="EC531" s="502"/>
      <c r="ED531" s="98"/>
      <c r="EE531" s="99"/>
      <c r="EF531" s="99"/>
      <c r="EG531" s="99"/>
      <c r="EH531" s="99"/>
      <c r="EI531" s="98"/>
      <c r="EJ531" s="99"/>
      <c r="EK531" s="98"/>
      <c r="EL531" s="99"/>
      <c r="EM531" s="99"/>
      <c r="EN531" s="98"/>
      <c r="EO531" s="99"/>
      <c r="EP531" s="193"/>
      <c r="EQ531" s="99"/>
      <c r="ER531" s="99"/>
      <c r="ES531" s="99"/>
      <c r="ET531" s="99"/>
      <c r="EU531" s="99"/>
      <c r="EV531" s="99"/>
      <c r="EW531" s="502"/>
      <c r="EX531" s="98"/>
      <c r="EY531" s="99"/>
      <c r="EZ531" s="99"/>
      <c r="FA531" s="98"/>
      <c r="FB531" s="99"/>
      <c r="FC531" s="99"/>
      <c r="FD531" s="99"/>
      <c r="FE531" s="98"/>
      <c r="FF531" s="99"/>
      <c r="FG531" s="98"/>
      <c r="FH531" s="99"/>
      <c r="FI531" s="99"/>
      <c r="FJ531" s="98"/>
      <c r="FK531" s="99"/>
      <c r="FL531" s="99"/>
      <c r="FM531" s="99"/>
      <c r="FN531" s="506"/>
      <c r="FO531" s="99"/>
      <c r="FP531" s="502"/>
      <c r="FQ531" s="99"/>
      <c r="FR531" s="98"/>
      <c r="FS531" s="99"/>
      <c r="FT531" s="98"/>
      <c r="FU531" s="99"/>
      <c r="FV531" s="99"/>
      <c r="FW531" s="99"/>
      <c r="FX531" s="99"/>
      <c r="FY531" s="99"/>
      <c r="FZ531" s="98"/>
      <c r="GA531" s="99"/>
      <c r="GB531" s="502"/>
      <c r="GC531" s="99"/>
      <c r="GD531" s="99"/>
      <c r="GE531" s="99"/>
      <c r="GF531" s="502"/>
      <c r="GG531" s="99"/>
      <c r="GH531" s="503"/>
      <c r="GI531" s="99"/>
      <c r="GJ531" s="502"/>
      <c r="GK531" s="99"/>
      <c r="GL531" s="99"/>
      <c r="GM531" s="502"/>
      <c r="GN531" s="99"/>
      <c r="GO531" s="99"/>
      <c r="GP531" s="99"/>
      <c r="GQ531" s="99"/>
      <c r="GR531" s="99"/>
      <c r="GS531" s="503"/>
      <c r="GT531" s="99"/>
      <c r="GU531" s="502"/>
      <c r="GV531" s="98"/>
      <c r="GW531" s="99"/>
      <c r="GX531" s="99"/>
      <c r="GY531" s="98"/>
      <c r="GZ531" s="99"/>
      <c r="HA531" s="99"/>
      <c r="HB531" s="99"/>
      <c r="HC531" s="99"/>
      <c r="HD531" s="99"/>
      <c r="HE531" s="99"/>
      <c r="HF531" s="99"/>
      <c r="HG531" s="99"/>
      <c r="HH531" s="502"/>
      <c r="HI531" s="99"/>
      <c r="HJ531" s="99"/>
      <c r="HK531" s="99"/>
      <c r="HL531" s="99"/>
      <c r="HM531" s="99"/>
      <c r="HN531" s="99"/>
      <c r="HO531" s="502"/>
      <c r="HP531" s="98"/>
      <c r="HQ531" s="99"/>
      <c r="HR531" s="99"/>
      <c r="HS531" s="99"/>
      <c r="HT531" s="98"/>
      <c r="HU531" s="99"/>
      <c r="HV531" s="99"/>
      <c r="HW531" s="99"/>
      <c r="HX531" s="99"/>
      <c r="HY531" s="98"/>
      <c r="HZ531" s="99"/>
      <c r="IA531" s="503"/>
      <c r="IB531" s="502"/>
      <c r="IC531" s="99"/>
      <c r="ID531" s="99"/>
      <c r="IE531" s="99"/>
      <c r="IF531" s="99"/>
      <c r="IG531" s="99"/>
      <c r="IH531" s="99"/>
      <c r="II531" s="99"/>
      <c r="IJ531" s="99"/>
      <c r="IK531" s="503"/>
      <c r="IL531" s="502"/>
      <c r="IM531" s="99"/>
      <c r="IN531" s="99"/>
      <c r="IO531" s="99"/>
      <c r="IP531" s="99"/>
      <c r="IQ531" s="99"/>
      <c r="IR531" s="99"/>
      <c r="IS531" s="503"/>
      <c r="IT531" s="99"/>
      <c r="IU531" s="99"/>
      <c r="IV531" s="502"/>
      <c r="IW531" s="99"/>
      <c r="IX531" s="99"/>
      <c r="IY531" s="98"/>
      <c r="IZ531" s="99"/>
      <c r="JA531" s="99"/>
      <c r="JB531" s="98"/>
      <c r="JC531" s="99"/>
      <c r="JD531" s="99"/>
      <c r="JE531" s="99"/>
      <c r="JF531" s="98"/>
      <c r="JG531" s="99"/>
      <c r="JH531" s="502"/>
      <c r="JI531" s="99"/>
      <c r="JJ531" s="99"/>
      <c r="JK531" s="99"/>
      <c r="JL531" s="99"/>
      <c r="JM531" s="502"/>
      <c r="JN531" s="99"/>
      <c r="JO531" s="507"/>
      <c r="JP531" s="503"/>
      <c r="JQ531" s="502"/>
    </row>
    <row r="532" spans="23:277" ht="16" hidden="1">
      <c r="W532" s="503"/>
      <c r="X532" s="502"/>
      <c r="Y532" s="99"/>
      <c r="Z532" s="502"/>
      <c r="AA532" s="99"/>
      <c r="AB532" s="502"/>
      <c r="AC532" s="99"/>
      <c r="AD532" s="504"/>
      <c r="AE532" s="99"/>
      <c r="AF532" s="99"/>
      <c r="AG532" s="99"/>
      <c r="AH532" s="99"/>
      <c r="AI532" s="505"/>
      <c r="AJ532" s="99"/>
      <c r="AK532" s="98"/>
      <c r="AL532" s="99"/>
      <c r="AM532" s="645"/>
      <c r="AN532" s="99"/>
      <c r="AO532" s="99"/>
      <c r="AP532" s="99"/>
      <c r="AQ532" s="99"/>
      <c r="AR532" s="99"/>
      <c r="AS532" s="99"/>
      <c r="AT532" s="99"/>
      <c r="AU532" s="99"/>
      <c r="AV532" s="99"/>
      <c r="AW532" s="99"/>
      <c r="AX532" s="99"/>
      <c r="AY532" s="98"/>
      <c r="AZ532" s="99"/>
      <c r="BA532" s="98"/>
      <c r="BB532" s="99"/>
      <c r="BC532" s="502"/>
      <c r="BD532" s="99"/>
      <c r="BE532" s="99"/>
      <c r="BF532" s="502"/>
      <c r="BG532" s="99"/>
      <c r="BH532" s="99"/>
      <c r="BI532" s="99"/>
      <c r="BJ532" s="99"/>
      <c r="BK532" s="634"/>
      <c r="BL532" s="99"/>
      <c r="BM532" s="99"/>
      <c r="BN532" s="502"/>
      <c r="BO532" s="99"/>
      <c r="BP532" s="99"/>
      <c r="BQ532" s="99"/>
      <c r="BR532" s="502"/>
      <c r="BS532" s="99"/>
      <c r="BT532" s="99"/>
      <c r="BU532" s="502"/>
      <c r="BV532" s="99"/>
      <c r="BW532" s="502"/>
      <c r="BX532" s="99"/>
      <c r="BY532" s="99"/>
      <c r="BZ532" s="502"/>
      <c r="CA532" s="99"/>
      <c r="CB532" s="99"/>
      <c r="CC532" s="99"/>
      <c r="CD532" s="99"/>
      <c r="CE532" s="503"/>
      <c r="CF532" s="99"/>
      <c r="CG532" s="502"/>
      <c r="CH532" s="99"/>
      <c r="CI532" s="98"/>
      <c r="CJ532" s="99"/>
      <c r="CK532" s="99"/>
      <c r="CL532" s="98"/>
      <c r="CM532" s="99"/>
      <c r="CN532" s="99"/>
      <c r="CO532" s="99"/>
      <c r="CP532" s="98"/>
      <c r="CQ532" s="99"/>
      <c r="CR532" s="99"/>
      <c r="CS532" s="99"/>
      <c r="CT532" s="99"/>
      <c r="CU532" s="99"/>
      <c r="CV532" s="99"/>
      <c r="CW532" s="99"/>
      <c r="CX532" s="98"/>
      <c r="CY532" s="99"/>
      <c r="CZ532" s="99"/>
      <c r="DA532" s="99"/>
      <c r="DB532" s="99"/>
      <c r="DC532" s="502"/>
      <c r="DD532" s="99"/>
      <c r="DE532" s="99"/>
      <c r="DF532" s="99"/>
      <c r="DG532" s="99"/>
      <c r="DH532" s="99"/>
      <c r="DI532" s="99"/>
      <c r="DJ532" s="99"/>
      <c r="DK532" s="99"/>
      <c r="DL532" s="99"/>
      <c r="DM532" s="99"/>
      <c r="DN532" s="99"/>
      <c r="DO532" s="502"/>
      <c r="DP532" s="99"/>
      <c r="DQ532" s="99"/>
      <c r="DR532" s="99"/>
      <c r="DS532" s="502"/>
      <c r="DT532" s="99"/>
      <c r="DU532" s="99"/>
      <c r="DV532" s="99"/>
      <c r="DW532" s="99"/>
      <c r="DX532" s="99"/>
      <c r="DY532" s="99"/>
      <c r="DZ532" s="99"/>
      <c r="EA532" s="506"/>
      <c r="EB532" s="99"/>
      <c r="EC532" s="502"/>
      <c r="ED532" s="98"/>
      <c r="EE532" s="99"/>
      <c r="EF532" s="99"/>
      <c r="EG532" s="99"/>
      <c r="EH532" s="99"/>
      <c r="EI532" s="98"/>
      <c r="EJ532" s="99"/>
      <c r="EK532" s="98"/>
      <c r="EL532" s="99"/>
      <c r="EM532" s="99"/>
      <c r="EN532" s="98"/>
      <c r="EO532" s="99"/>
      <c r="EP532" s="193"/>
      <c r="EQ532" s="99"/>
      <c r="ER532" s="99"/>
      <c r="ES532" s="99"/>
      <c r="ET532" s="99"/>
      <c r="EU532" s="99"/>
      <c r="EV532" s="99"/>
      <c r="EW532" s="502"/>
      <c r="EX532" s="98"/>
      <c r="EY532" s="99"/>
      <c r="EZ532" s="99"/>
      <c r="FA532" s="98"/>
      <c r="FB532" s="99"/>
      <c r="FC532" s="99"/>
      <c r="FD532" s="99"/>
      <c r="FE532" s="98"/>
      <c r="FF532" s="99"/>
      <c r="FG532" s="98"/>
      <c r="FH532" s="99"/>
      <c r="FI532" s="99"/>
      <c r="FJ532" s="98"/>
      <c r="FK532" s="99"/>
      <c r="FL532" s="99"/>
      <c r="FM532" s="99"/>
      <c r="FN532" s="506"/>
      <c r="FO532" s="99"/>
      <c r="FP532" s="502"/>
      <c r="FQ532" s="99"/>
      <c r="FR532" s="98"/>
      <c r="FS532" s="99"/>
      <c r="FT532" s="98"/>
      <c r="FU532" s="99"/>
      <c r="FV532" s="99"/>
      <c r="FW532" s="99"/>
      <c r="FX532" s="99"/>
      <c r="FY532" s="99"/>
      <c r="FZ532" s="98"/>
      <c r="GA532" s="99"/>
      <c r="GB532" s="502"/>
      <c r="GC532" s="99"/>
      <c r="GD532" s="99"/>
      <c r="GE532" s="99"/>
      <c r="GF532" s="502"/>
      <c r="GG532" s="99"/>
      <c r="GH532" s="503"/>
      <c r="GI532" s="99"/>
      <c r="GJ532" s="502"/>
      <c r="GK532" s="99"/>
      <c r="GL532" s="99"/>
      <c r="GM532" s="502"/>
      <c r="GN532" s="99"/>
      <c r="GO532" s="99"/>
      <c r="GP532" s="99"/>
      <c r="GQ532" s="99"/>
      <c r="GR532" s="99"/>
      <c r="GS532" s="503"/>
      <c r="GT532" s="99"/>
      <c r="GU532" s="502"/>
      <c r="GV532" s="98"/>
      <c r="GW532" s="99"/>
      <c r="GX532" s="99"/>
      <c r="GY532" s="98"/>
      <c r="GZ532" s="99"/>
      <c r="HA532" s="99"/>
      <c r="HB532" s="99"/>
      <c r="HC532" s="99"/>
      <c r="HD532" s="99"/>
      <c r="HE532" s="99"/>
      <c r="HF532" s="99"/>
      <c r="HG532" s="99"/>
      <c r="HH532" s="502"/>
      <c r="HI532" s="99"/>
      <c r="HJ532" s="99"/>
      <c r="HK532" s="99"/>
      <c r="HL532" s="99"/>
      <c r="HM532" s="99"/>
      <c r="HN532" s="99"/>
      <c r="HO532" s="502"/>
      <c r="HP532" s="98"/>
      <c r="HQ532" s="99"/>
      <c r="HR532" s="99"/>
      <c r="HS532" s="99"/>
      <c r="HT532" s="98"/>
      <c r="HU532" s="99"/>
      <c r="HV532" s="99"/>
      <c r="HW532" s="99"/>
      <c r="HX532" s="99"/>
      <c r="HY532" s="98"/>
      <c r="HZ532" s="99"/>
      <c r="IA532" s="503"/>
      <c r="IB532" s="502"/>
      <c r="IC532" s="99"/>
      <c r="ID532" s="99"/>
      <c r="IE532" s="99"/>
      <c r="IF532" s="99"/>
      <c r="IG532" s="99"/>
      <c r="IH532" s="99"/>
      <c r="II532" s="99"/>
      <c r="IJ532" s="99"/>
      <c r="IK532" s="503"/>
      <c r="IL532" s="502"/>
      <c r="IM532" s="99"/>
      <c r="IN532" s="99"/>
      <c r="IO532" s="99"/>
      <c r="IP532" s="99"/>
      <c r="IQ532" s="99"/>
      <c r="IR532" s="99"/>
      <c r="IS532" s="503"/>
      <c r="IT532" s="99"/>
      <c r="IU532" s="99"/>
      <c r="IV532" s="502"/>
      <c r="IW532" s="99"/>
      <c r="IX532" s="99"/>
      <c r="IY532" s="98"/>
      <c r="IZ532" s="99"/>
      <c r="JA532" s="99"/>
      <c r="JB532" s="98"/>
      <c r="JC532" s="99"/>
      <c r="JD532" s="99"/>
      <c r="JE532" s="99"/>
      <c r="JF532" s="98"/>
      <c r="JG532" s="99"/>
      <c r="JH532" s="502"/>
      <c r="JI532" s="99"/>
      <c r="JJ532" s="99"/>
      <c r="JK532" s="99"/>
      <c r="JL532" s="99"/>
      <c r="JM532" s="502"/>
      <c r="JN532" s="99"/>
      <c r="JO532" s="507"/>
      <c r="JP532" s="503"/>
      <c r="JQ532" s="502"/>
    </row>
    <row r="533" spans="23:277" ht="16" hidden="1">
      <c r="W533" s="503"/>
      <c r="X533" s="502"/>
      <c r="Y533" s="99"/>
      <c r="Z533" s="502"/>
      <c r="AA533" s="99"/>
      <c r="AB533" s="502"/>
      <c r="AC533" s="99"/>
      <c r="AD533" s="504"/>
      <c r="AE533" s="99"/>
      <c r="AF533" s="99"/>
      <c r="AG533" s="99"/>
      <c r="AH533" s="99"/>
      <c r="AI533" s="505"/>
      <c r="AJ533" s="99"/>
      <c r="AK533" s="98"/>
      <c r="AL533" s="99"/>
      <c r="AM533" s="645"/>
      <c r="AN533" s="99"/>
      <c r="AO533" s="99"/>
      <c r="AP533" s="99"/>
      <c r="AQ533" s="99"/>
      <c r="AR533" s="99"/>
      <c r="AS533" s="99"/>
      <c r="AT533" s="99"/>
      <c r="AU533" s="99"/>
      <c r="AV533" s="99"/>
      <c r="AW533" s="99"/>
      <c r="AX533" s="99"/>
      <c r="AY533" s="98"/>
      <c r="AZ533" s="99"/>
      <c r="BA533" s="98"/>
      <c r="BB533" s="99"/>
      <c r="BC533" s="502"/>
      <c r="BD533" s="99"/>
      <c r="BE533" s="99"/>
      <c r="BF533" s="502"/>
      <c r="BG533" s="99"/>
      <c r="BH533" s="99"/>
      <c r="BI533" s="99"/>
      <c r="BJ533" s="99"/>
      <c r="BK533" s="634"/>
      <c r="BL533" s="99"/>
      <c r="BM533" s="99"/>
      <c r="BN533" s="502"/>
      <c r="BO533" s="99"/>
      <c r="BP533" s="99"/>
      <c r="BQ533" s="99"/>
      <c r="BR533" s="502"/>
      <c r="BS533" s="99"/>
      <c r="BT533" s="99"/>
      <c r="BU533" s="502"/>
      <c r="BV533" s="99"/>
      <c r="BW533" s="502"/>
      <c r="BX533" s="99"/>
      <c r="BY533" s="99"/>
      <c r="BZ533" s="502"/>
      <c r="CA533" s="99"/>
      <c r="CB533" s="99"/>
      <c r="CC533" s="99"/>
      <c r="CD533" s="99"/>
      <c r="CE533" s="503"/>
      <c r="CF533" s="99"/>
      <c r="CG533" s="502"/>
      <c r="CH533" s="99"/>
      <c r="CI533" s="98"/>
      <c r="CJ533" s="99"/>
      <c r="CK533" s="99"/>
      <c r="CL533" s="98"/>
      <c r="CM533" s="99"/>
      <c r="CN533" s="99"/>
      <c r="CO533" s="99"/>
      <c r="CP533" s="98"/>
      <c r="CQ533" s="99"/>
      <c r="CR533" s="99"/>
      <c r="CS533" s="99"/>
      <c r="CT533" s="99"/>
      <c r="CU533" s="99"/>
      <c r="CV533" s="99"/>
      <c r="CW533" s="99"/>
      <c r="CX533" s="98"/>
      <c r="CY533" s="99"/>
      <c r="CZ533" s="99"/>
      <c r="DA533" s="99"/>
      <c r="DB533" s="99"/>
      <c r="DC533" s="502"/>
      <c r="DD533" s="99"/>
      <c r="DE533" s="99"/>
      <c r="DF533" s="99"/>
      <c r="DG533" s="99"/>
      <c r="DH533" s="99"/>
      <c r="DI533" s="99"/>
      <c r="DJ533" s="99"/>
      <c r="DK533" s="99"/>
      <c r="DL533" s="99"/>
      <c r="DM533" s="99"/>
      <c r="DN533" s="99"/>
      <c r="DO533" s="502"/>
      <c r="DP533" s="99"/>
      <c r="DQ533" s="99"/>
      <c r="DR533" s="99"/>
      <c r="DS533" s="502"/>
      <c r="DT533" s="99"/>
      <c r="DU533" s="99"/>
      <c r="DV533" s="99"/>
      <c r="DW533" s="99"/>
      <c r="DX533" s="99"/>
      <c r="DY533" s="99"/>
      <c r="DZ533" s="99"/>
      <c r="EA533" s="506"/>
      <c r="EB533" s="99"/>
      <c r="EC533" s="502"/>
      <c r="ED533" s="98"/>
      <c r="EE533" s="99"/>
      <c r="EF533" s="99"/>
      <c r="EG533" s="99"/>
      <c r="EH533" s="99"/>
      <c r="EI533" s="98"/>
      <c r="EJ533" s="99"/>
      <c r="EK533" s="98"/>
      <c r="EL533" s="99"/>
      <c r="EM533" s="99"/>
      <c r="EN533" s="98"/>
      <c r="EO533" s="99"/>
      <c r="EP533" s="193"/>
      <c r="EQ533" s="99"/>
      <c r="ER533" s="99"/>
      <c r="ES533" s="99"/>
      <c r="ET533" s="99"/>
      <c r="EU533" s="99"/>
      <c r="EV533" s="99"/>
      <c r="EW533" s="502"/>
      <c r="EX533" s="98"/>
      <c r="EY533" s="99"/>
      <c r="EZ533" s="99"/>
      <c r="FA533" s="98"/>
      <c r="FB533" s="99"/>
      <c r="FC533" s="99"/>
      <c r="FD533" s="99"/>
      <c r="FE533" s="98"/>
      <c r="FF533" s="99"/>
      <c r="FG533" s="98"/>
      <c r="FH533" s="99"/>
      <c r="FI533" s="99"/>
      <c r="FJ533" s="98"/>
      <c r="FK533" s="99"/>
      <c r="FL533" s="99"/>
      <c r="FM533" s="99"/>
      <c r="FN533" s="506"/>
      <c r="FO533" s="99"/>
      <c r="FP533" s="502"/>
      <c r="FQ533" s="99"/>
      <c r="FR533" s="98"/>
      <c r="FS533" s="99"/>
      <c r="FT533" s="98"/>
      <c r="FU533" s="99"/>
      <c r="FV533" s="99"/>
      <c r="FW533" s="99"/>
      <c r="FX533" s="99"/>
      <c r="FY533" s="99"/>
      <c r="FZ533" s="98"/>
      <c r="GA533" s="99"/>
      <c r="GB533" s="502"/>
      <c r="GC533" s="99"/>
      <c r="GD533" s="99"/>
      <c r="GE533" s="99"/>
      <c r="GF533" s="502"/>
      <c r="GG533" s="99"/>
      <c r="GH533" s="503"/>
      <c r="GI533" s="99"/>
      <c r="GJ533" s="502"/>
      <c r="GK533" s="99"/>
      <c r="GL533" s="99"/>
      <c r="GM533" s="502"/>
      <c r="GN533" s="99"/>
      <c r="GO533" s="99"/>
      <c r="GP533" s="99"/>
      <c r="GQ533" s="99"/>
      <c r="GR533" s="99"/>
      <c r="GS533" s="503"/>
      <c r="GT533" s="99"/>
      <c r="GU533" s="502"/>
      <c r="GV533" s="98"/>
      <c r="GW533" s="99"/>
      <c r="GX533" s="99"/>
      <c r="GY533" s="98"/>
      <c r="GZ533" s="99"/>
      <c r="HA533" s="99"/>
      <c r="HB533" s="99"/>
      <c r="HC533" s="99"/>
      <c r="HD533" s="99"/>
      <c r="HE533" s="99"/>
      <c r="HF533" s="99"/>
      <c r="HG533" s="99"/>
      <c r="HH533" s="502"/>
      <c r="HI533" s="99"/>
      <c r="HJ533" s="99"/>
      <c r="HK533" s="99"/>
      <c r="HL533" s="99"/>
      <c r="HM533" s="99"/>
      <c r="HN533" s="99"/>
      <c r="HO533" s="502"/>
      <c r="HP533" s="98"/>
      <c r="HQ533" s="99"/>
      <c r="HR533" s="99"/>
      <c r="HS533" s="99"/>
      <c r="HT533" s="98"/>
      <c r="HU533" s="99"/>
      <c r="HV533" s="99"/>
      <c r="HW533" s="99"/>
      <c r="HX533" s="99"/>
      <c r="HY533" s="98"/>
      <c r="HZ533" s="99"/>
      <c r="IA533" s="503"/>
      <c r="IB533" s="502"/>
      <c r="IC533" s="99"/>
      <c r="ID533" s="99"/>
      <c r="IE533" s="99"/>
      <c r="IF533" s="99"/>
      <c r="IG533" s="99"/>
      <c r="IH533" s="99"/>
      <c r="II533" s="99"/>
      <c r="IJ533" s="99"/>
      <c r="IK533" s="503"/>
      <c r="IL533" s="502"/>
      <c r="IM533" s="99"/>
      <c r="IN533" s="99"/>
      <c r="IO533" s="99"/>
      <c r="IP533" s="99"/>
      <c r="IQ533" s="99"/>
      <c r="IR533" s="99"/>
      <c r="IS533" s="503"/>
      <c r="IT533" s="99"/>
      <c r="IU533" s="99"/>
      <c r="IV533" s="502"/>
      <c r="IW533" s="99"/>
      <c r="IX533" s="99"/>
      <c r="IY533" s="98"/>
      <c r="IZ533" s="99"/>
      <c r="JA533" s="99"/>
      <c r="JB533" s="98"/>
      <c r="JC533" s="99"/>
      <c r="JD533" s="99"/>
      <c r="JE533" s="99"/>
      <c r="JF533" s="98"/>
      <c r="JG533" s="99"/>
      <c r="JH533" s="502"/>
      <c r="JI533" s="99"/>
      <c r="JJ533" s="99"/>
      <c r="JK533" s="99"/>
      <c r="JL533" s="99"/>
      <c r="JM533" s="502"/>
      <c r="JN533" s="99"/>
      <c r="JO533" s="507"/>
      <c r="JP533" s="503"/>
      <c r="JQ533" s="502"/>
    </row>
    <row r="534" spans="23:277" ht="16" hidden="1">
      <c r="W534" s="503"/>
      <c r="X534" s="502"/>
      <c r="Y534" s="99"/>
      <c r="Z534" s="502"/>
      <c r="AA534" s="99"/>
      <c r="AB534" s="502"/>
      <c r="AC534" s="99"/>
      <c r="AD534" s="504"/>
      <c r="AE534" s="99"/>
      <c r="AF534" s="99"/>
      <c r="AG534" s="99"/>
      <c r="AH534" s="99"/>
      <c r="AI534" s="505"/>
      <c r="AJ534" s="99"/>
      <c r="AK534" s="98"/>
      <c r="AL534" s="99"/>
      <c r="AM534" s="645"/>
      <c r="AN534" s="99"/>
      <c r="AO534" s="99"/>
      <c r="AP534" s="99"/>
      <c r="AQ534" s="99"/>
      <c r="AR534" s="99"/>
      <c r="AS534" s="99"/>
      <c r="AT534" s="99"/>
      <c r="AU534" s="99"/>
      <c r="AV534" s="99"/>
      <c r="AW534" s="99"/>
      <c r="AX534" s="99"/>
      <c r="AY534" s="98"/>
      <c r="AZ534" s="99"/>
      <c r="BA534" s="98"/>
      <c r="BB534" s="99"/>
      <c r="BC534" s="502"/>
      <c r="BD534" s="99"/>
      <c r="BE534" s="99"/>
      <c r="BF534" s="502"/>
      <c r="BG534" s="99"/>
      <c r="BH534" s="99"/>
      <c r="BI534" s="99"/>
      <c r="BJ534" s="99"/>
      <c r="BK534" s="634"/>
      <c r="BL534" s="99"/>
      <c r="BM534" s="99"/>
      <c r="BN534" s="502"/>
      <c r="BO534" s="99"/>
      <c r="BP534" s="99"/>
      <c r="BQ534" s="99"/>
      <c r="BR534" s="502"/>
      <c r="BS534" s="99"/>
      <c r="BT534" s="99"/>
      <c r="BU534" s="502"/>
      <c r="BV534" s="99"/>
      <c r="BW534" s="502"/>
      <c r="BX534" s="99"/>
      <c r="BY534" s="99"/>
      <c r="BZ534" s="502"/>
      <c r="CA534" s="99"/>
      <c r="CB534" s="99"/>
      <c r="CC534" s="99"/>
      <c r="CD534" s="99"/>
      <c r="CE534" s="503"/>
      <c r="CF534" s="99"/>
      <c r="CG534" s="502"/>
      <c r="CH534" s="99"/>
      <c r="CI534" s="98"/>
      <c r="CJ534" s="99"/>
      <c r="CK534" s="99"/>
      <c r="CL534" s="98"/>
      <c r="CM534" s="99"/>
      <c r="CN534" s="99"/>
      <c r="CO534" s="99"/>
      <c r="CP534" s="98"/>
      <c r="CQ534" s="99"/>
      <c r="CR534" s="99"/>
      <c r="CS534" s="99"/>
      <c r="CT534" s="99"/>
      <c r="CU534" s="99"/>
      <c r="CV534" s="99"/>
      <c r="CW534" s="99"/>
      <c r="CX534" s="98"/>
      <c r="CY534" s="99"/>
      <c r="CZ534" s="99"/>
      <c r="DA534" s="99"/>
      <c r="DB534" s="99"/>
      <c r="DC534" s="502"/>
      <c r="DD534" s="99"/>
      <c r="DE534" s="99"/>
      <c r="DF534" s="99"/>
      <c r="DG534" s="99"/>
      <c r="DH534" s="99"/>
      <c r="DI534" s="99"/>
      <c r="DJ534" s="99"/>
      <c r="DK534" s="99"/>
      <c r="DL534" s="99"/>
      <c r="DM534" s="99"/>
      <c r="DN534" s="99"/>
      <c r="DO534" s="502"/>
      <c r="DP534" s="99"/>
      <c r="DQ534" s="99"/>
      <c r="DR534" s="99"/>
      <c r="DS534" s="502"/>
      <c r="DT534" s="99"/>
      <c r="DU534" s="99"/>
      <c r="DV534" s="99"/>
      <c r="DW534" s="99"/>
      <c r="DX534" s="99"/>
      <c r="DY534" s="99"/>
      <c r="DZ534" s="99"/>
      <c r="EA534" s="506"/>
      <c r="EB534" s="99"/>
      <c r="EC534" s="502"/>
      <c r="ED534" s="98"/>
      <c r="EE534" s="99"/>
      <c r="EF534" s="99"/>
      <c r="EG534" s="99"/>
      <c r="EH534" s="99"/>
      <c r="EI534" s="98"/>
      <c r="EJ534" s="99"/>
      <c r="EK534" s="98"/>
      <c r="EL534" s="99"/>
      <c r="EM534" s="99"/>
      <c r="EN534" s="98"/>
      <c r="EO534" s="99"/>
      <c r="EP534" s="193"/>
      <c r="EQ534" s="99"/>
      <c r="ER534" s="99"/>
      <c r="ES534" s="99"/>
      <c r="ET534" s="99"/>
      <c r="EU534" s="99"/>
      <c r="EV534" s="99"/>
      <c r="EW534" s="502"/>
      <c r="EX534" s="98"/>
      <c r="EY534" s="99"/>
      <c r="EZ534" s="99"/>
      <c r="FA534" s="98"/>
      <c r="FB534" s="99"/>
      <c r="FC534" s="99"/>
      <c r="FD534" s="99"/>
      <c r="FE534" s="98"/>
      <c r="FF534" s="99"/>
      <c r="FG534" s="98"/>
      <c r="FH534" s="99"/>
      <c r="FI534" s="99"/>
      <c r="FJ534" s="98"/>
      <c r="FK534" s="99"/>
      <c r="FL534" s="99"/>
      <c r="FM534" s="99"/>
      <c r="FN534" s="506"/>
      <c r="FO534" s="99"/>
      <c r="FP534" s="502"/>
      <c r="FQ534" s="99"/>
      <c r="FR534" s="98"/>
      <c r="FS534" s="99"/>
      <c r="FT534" s="98"/>
      <c r="FU534" s="99"/>
      <c r="FV534" s="99"/>
      <c r="FW534" s="99"/>
      <c r="FX534" s="99"/>
      <c r="FY534" s="99"/>
      <c r="FZ534" s="98"/>
      <c r="GA534" s="99"/>
      <c r="GB534" s="502"/>
      <c r="GC534" s="99"/>
      <c r="GD534" s="99"/>
      <c r="GE534" s="99"/>
      <c r="GF534" s="502"/>
      <c r="GG534" s="99"/>
      <c r="GH534" s="503"/>
      <c r="GI534" s="99"/>
      <c r="GJ534" s="502"/>
      <c r="GK534" s="99"/>
      <c r="GL534" s="99"/>
      <c r="GM534" s="502"/>
      <c r="GN534" s="99"/>
      <c r="GO534" s="99"/>
      <c r="GP534" s="99"/>
      <c r="GQ534" s="99"/>
      <c r="GR534" s="99"/>
      <c r="GS534" s="503"/>
      <c r="GT534" s="99"/>
      <c r="GU534" s="502"/>
      <c r="GV534" s="98"/>
      <c r="GW534" s="99"/>
      <c r="GX534" s="99"/>
      <c r="GY534" s="98"/>
      <c r="GZ534" s="99"/>
      <c r="HA534" s="99"/>
      <c r="HB534" s="99"/>
      <c r="HC534" s="99"/>
      <c r="HD534" s="99"/>
      <c r="HE534" s="99"/>
      <c r="HF534" s="99"/>
      <c r="HG534" s="99"/>
      <c r="HH534" s="502"/>
      <c r="HI534" s="99"/>
      <c r="HJ534" s="99"/>
      <c r="HK534" s="99"/>
      <c r="HL534" s="99"/>
      <c r="HM534" s="99"/>
      <c r="HN534" s="99"/>
      <c r="HO534" s="502"/>
      <c r="HP534" s="98"/>
      <c r="HQ534" s="99"/>
      <c r="HR534" s="99"/>
      <c r="HS534" s="99"/>
      <c r="HT534" s="98"/>
      <c r="HU534" s="99"/>
      <c r="HV534" s="99"/>
      <c r="HW534" s="99"/>
      <c r="HX534" s="99"/>
      <c r="HY534" s="98"/>
      <c r="HZ534" s="99"/>
      <c r="IA534" s="503"/>
      <c r="IB534" s="502"/>
      <c r="IC534" s="99"/>
      <c r="ID534" s="99"/>
      <c r="IE534" s="99"/>
      <c r="IF534" s="99"/>
      <c r="IG534" s="99"/>
      <c r="IH534" s="99"/>
      <c r="II534" s="99"/>
      <c r="IJ534" s="99"/>
      <c r="IK534" s="503"/>
      <c r="IL534" s="502"/>
      <c r="IM534" s="99"/>
      <c r="IN534" s="99"/>
      <c r="IO534" s="99"/>
      <c r="IP534" s="99"/>
      <c r="IQ534" s="99"/>
      <c r="IR534" s="99"/>
      <c r="IS534" s="503"/>
      <c r="IT534" s="99"/>
      <c r="IU534" s="99"/>
      <c r="IV534" s="502"/>
      <c r="IW534" s="99"/>
      <c r="IX534" s="99"/>
      <c r="IY534" s="98"/>
      <c r="IZ534" s="99"/>
      <c r="JA534" s="99"/>
      <c r="JB534" s="98"/>
      <c r="JC534" s="99"/>
      <c r="JD534" s="99"/>
      <c r="JE534" s="99"/>
      <c r="JF534" s="98"/>
      <c r="JG534" s="99"/>
      <c r="JH534" s="502"/>
      <c r="JI534" s="99"/>
      <c r="JJ534" s="99"/>
      <c r="JK534" s="99"/>
      <c r="JL534" s="99"/>
      <c r="JM534" s="502"/>
      <c r="JN534" s="99"/>
      <c r="JO534" s="507"/>
      <c r="JP534" s="503"/>
      <c r="JQ534" s="502"/>
    </row>
    <row r="535" spans="23:277" ht="16" hidden="1">
      <c r="W535" s="503"/>
      <c r="X535" s="502"/>
      <c r="Y535" s="99"/>
      <c r="Z535" s="502"/>
      <c r="AA535" s="99"/>
      <c r="AB535" s="502"/>
      <c r="AC535" s="99"/>
      <c r="AD535" s="504"/>
      <c r="AE535" s="99"/>
      <c r="AF535" s="99"/>
      <c r="AG535" s="99"/>
      <c r="AH535" s="99"/>
      <c r="AI535" s="505"/>
      <c r="AJ535" s="99"/>
      <c r="AK535" s="98"/>
      <c r="AL535" s="99"/>
      <c r="AM535" s="645"/>
      <c r="AN535" s="99"/>
      <c r="AO535" s="99"/>
      <c r="AP535" s="99"/>
      <c r="AQ535" s="99"/>
      <c r="AR535" s="99"/>
      <c r="AS535" s="99"/>
      <c r="AT535" s="99"/>
      <c r="AU535" s="99"/>
      <c r="AV535" s="99"/>
      <c r="AW535" s="99"/>
      <c r="AX535" s="99"/>
      <c r="AY535" s="98"/>
      <c r="AZ535" s="99"/>
      <c r="BA535" s="98"/>
      <c r="BB535" s="99"/>
      <c r="BC535" s="502"/>
      <c r="BD535" s="99"/>
      <c r="BE535" s="99"/>
      <c r="BF535" s="502"/>
      <c r="BG535" s="99"/>
      <c r="BH535" s="99"/>
      <c r="BI535" s="99"/>
      <c r="BJ535" s="99"/>
      <c r="BK535" s="634"/>
      <c r="BL535" s="99"/>
      <c r="BM535" s="99"/>
      <c r="BN535" s="502"/>
      <c r="BO535" s="99"/>
      <c r="BP535" s="99"/>
      <c r="BQ535" s="99"/>
      <c r="BR535" s="502"/>
      <c r="BS535" s="99"/>
      <c r="BT535" s="99"/>
      <c r="BU535" s="502"/>
      <c r="BV535" s="99"/>
      <c r="BW535" s="502"/>
      <c r="BX535" s="99"/>
      <c r="BY535" s="99"/>
      <c r="BZ535" s="502"/>
      <c r="CA535" s="99"/>
      <c r="CB535" s="99"/>
      <c r="CC535" s="99"/>
      <c r="CD535" s="99"/>
      <c r="CE535" s="503"/>
      <c r="CF535" s="99"/>
      <c r="CG535" s="502"/>
      <c r="CH535" s="99"/>
      <c r="CI535" s="98"/>
      <c r="CJ535" s="99"/>
      <c r="CK535" s="99"/>
      <c r="CL535" s="98"/>
      <c r="CM535" s="99"/>
      <c r="CN535" s="99"/>
      <c r="CO535" s="99"/>
      <c r="CP535" s="98"/>
      <c r="CQ535" s="99"/>
      <c r="CR535" s="99"/>
      <c r="CS535" s="99"/>
      <c r="CT535" s="99"/>
      <c r="CU535" s="99"/>
      <c r="CV535" s="99"/>
      <c r="CW535" s="99"/>
      <c r="CX535" s="98"/>
      <c r="CY535" s="99"/>
      <c r="CZ535" s="99"/>
      <c r="DA535" s="99"/>
      <c r="DB535" s="99"/>
      <c r="DC535" s="502"/>
      <c r="DD535" s="99"/>
      <c r="DE535" s="99"/>
      <c r="DF535" s="99"/>
      <c r="DG535" s="99"/>
      <c r="DH535" s="99"/>
      <c r="DI535" s="99"/>
      <c r="DJ535" s="99"/>
      <c r="DK535" s="99"/>
      <c r="DL535" s="99"/>
      <c r="DM535" s="99"/>
      <c r="DN535" s="99"/>
      <c r="DO535" s="502"/>
      <c r="DP535" s="99"/>
      <c r="DQ535" s="99"/>
      <c r="DR535" s="99"/>
      <c r="DS535" s="502"/>
      <c r="DT535" s="99"/>
      <c r="DU535" s="99"/>
      <c r="DV535" s="99"/>
      <c r="DW535" s="99"/>
      <c r="DX535" s="99"/>
      <c r="DY535" s="99"/>
      <c r="DZ535" s="99"/>
      <c r="EA535" s="506"/>
      <c r="EB535" s="99"/>
      <c r="EC535" s="502"/>
      <c r="ED535" s="98"/>
      <c r="EE535" s="99"/>
      <c r="EF535" s="99"/>
      <c r="EG535" s="99"/>
      <c r="EH535" s="99"/>
      <c r="EI535" s="98"/>
      <c r="EJ535" s="99"/>
      <c r="EK535" s="98"/>
      <c r="EL535" s="99"/>
      <c r="EM535" s="99"/>
      <c r="EN535" s="98"/>
      <c r="EO535" s="99"/>
      <c r="EP535" s="193"/>
      <c r="EQ535" s="99"/>
      <c r="ER535" s="99"/>
      <c r="ES535" s="99"/>
      <c r="ET535" s="99"/>
      <c r="EU535" s="99"/>
      <c r="EV535" s="99"/>
      <c r="EW535" s="502"/>
      <c r="EX535" s="98"/>
      <c r="EY535" s="99"/>
      <c r="EZ535" s="99"/>
      <c r="FA535" s="98"/>
      <c r="FB535" s="99"/>
      <c r="FC535" s="99"/>
      <c r="FD535" s="99"/>
      <c r="FE535" s="98"/>
      <c r="FF535" s="99"/>
      <c r="FG535" s="98"/>
      <c r="FH535" s="99"/>
      <c r="FI535" s="99"/>
      <c r="FJ535" s="98"/>
      <c r="FK535" s="99"/>
      <c r="FL535" s="99"/>
      <c r="FM535" s="99"/>
      <c r="FN535" s="506"/>
      <c r="FO535" s="99"/>
      <c r="FP535" s="502"/>
      <c r="FQ535" s="99"/>
      <c r="FR535" s="98"/>
      <c r="FS535" s="99"/>
      <c r="FT535" s="98"/>
      <c r="FU535" s="99"/>
      <c r="FV535" s="99"/>
      <c r="FW535" s="99"/>
      <c r="FX535" s="99"/>
      <c r="FY535" s="99"/>
      <c r="FZ535" s="98"/>
      <c r="GA535" s="99"/>
      <c r="GB535" s="502"/>
      <c r="GC535" s="99"/>
      <c r="GD535" s="99"/>
      <c r="GE535" s="99"/>
      <c r="GF535" s="502"/>
      <c r="GG535" s="99"/>
      <c r="GH535" s="503"/>
      <c r="GI535" s="99"/>
      <c r="GJ535" s="502"/>
      <c r="GK535" s="99"/>
      <c r="GL535" s="99"/>
      <c r="GM535" s="502"/>
      <c r="GN535" s="99"/>
      <c r="GO535" s="99"/>
      <c r="GP535" s="99"/>
      <c r="GQ535" s="99"/>
      <c r="GR535" s="99"/>
      <c r="GS535" s="503"/>
      <c r="GT535" s="99"/>
      <c r="GU535" s="502"/>
      <c r="GV535" s="98"/>
      <c r="GW535" s="99"/>
      <c r="GX535" s="99"/>
      <c r="GY535" s="98"/>
      <c r="GZ535" s="99"/>
      <c r="HA535" s="99"/>
      <c r="HB535" s="99"/>
      <c r="HC535" s="99"/>
      <c r="HD535" s="99"/>
      <c r="HE535" s="99"/>
      <c r="HF535" s="99"/>
      <c r="HG535" s="99"/>
      <c r="HH535" s="502"/>
      <c r="HI535" s="99"/>
      <c r="HJ535" s="99"/>
      <c r="HK535" s="99"/>
      <c r="HL535" s="99"/>
      <c r="HM535" s="99"/>
      <c r="HN535" s="99"/>
      <c r="HO535" s="502"/>
      <c r="HP535" s="98"/>
      <c r="HQ535" s="99"/>
      <c r="HR535" s="99"/>
      <c r="HS535" s="99"/>
      <c r="HT535" s="98"/>
      <c r="HU535" s="99"/>
      <c r="HV535" s="99"/>
      <c r="HW535" s="99"/>
      <c r="HX535" s="99"/>
      <c r="HY535" s="98"/>
      <c r="HZ535" s="99"/>
      <c r="IA535" s="503"/>
      <c r="IB535" s="502"/>
      <c r="IC535" s="99"/>
      <c r="ID535" s="99"/>
      <c r="IE535" s="99"/>
      <c r="IF535" s="99"/>
      <c r="IG535" s="99"/>
      <c r="IH535" s="99"/>
      <c r="II535" s="99"/>
      <c r="IJ535" s="99"/>
      <c r="IK535" s="503"/>
      <c r="IL535" s="502"/>
      <c r="IM535" s="99"/>
      <c r="IN535" s="99"/>
      <c r="IO535" s="99"/>
      <c r="IP535" s="99"/>
      <c r="IQ535" s="99"/>
      <c r="IR535" s="99"/>
      <c r="IS535" s="503"/>
      <c r="IT535" s="99"/>
      <c r="IU535" s="99"/>
      <c r="IV535" s="502"/>
      <c r="IW535" s="99"/>
      <c r="IX535" s="99"/>
      <c r="IY535" s="98"/>
      <c r="IZ535" s="99"/>
      <c r="JA535" s="99"/>
      <c r="JB535" s="98"/>
      <c r="JC535" s="99"/>
      <c r="JD535" s="99"/>
      <c r="JE535" s="99"/>
      <c r="JF535" s="98"/>
      <c r="JG535" s="99"/>
      <c r="JH535" s="502"/>
      <c r="JI535" s="99"/>
      <c r="JJ535" s="99"/>
      <c r="JK535" s="99"/>
      <c r="JL535" s="99"/>
      <c r="JM535" s="502"/>
      <c r="JN535" s="99"/>
      <c r="JO535" s="507"/>
      <c r="JP535" s="503"/>
      <c r="JQ535" s="502"/>
    </row>
    <row r="536" spans="23:277" ht="16" hidden="1">
      <c r="W536" s="503"/>
      <c r="X536" s="502"/>
      <c r="Y536" s="99"/>
      <c r="Z536" s="502"/>
      <c r="AA536" s="99"/>
      <c r="AB536" s="502"/>
      <c r="AC536" s="99"/>
      <c r="AD536" s="504"/>
      <c r="AE536" s="99"/>
      <c r="AF536" s="99"/>
      <c r="AG536" s="99"/>
      <c r="AH536" s="99"/>
      <c r="AI536" s="505"/>
      <c r="AJ536" s="99"/>
      <c r="AK536" s="98"/>
      <c r="AL536" s="99"/>
      <c r="AM536" s="645"/>
      <c r="AN536" s="99"/>
      <c r="AO536" s="99"/>
      <c r="AP536" s="99"/>
      <c r="AQ536" s="99"/>
      <c r="AR536" s="99"/>
      <c r="AS536" s="99"/>
      <c r="AT536" s="99"/>
      <c r="AU536" s="99"/>
      <c r="AV536" s="99"/>
      <c r="AW536" s="99"/>
      <c r="AX536" s="99"/>
      <c r="AY536" s="98"/>
      <c r="AZ536" s="99"/>
      <c r="BA536" s="98"/>
      <c r="BB536" s="99"/>
      <c r="BC536" s="502"/>
      <c r="BD536" s="99"/>
      <c r="BE536" s="99"/>
      <c r="BF536" s="502"/>
      <c r="BG536" s="99"/>
      <c r="BH536" s="99"/>
      <c r="BI536" s="99"/>
      <c r="BJ536" s="99"/>
      <c r="BK536" s="634"/>
      <c r="BL536" s="99"/>
      <c r="BM536" s="99"/>
      <c r="BN536" s="502"/>
      <c r="BO536" s="99"/>
      <c r="BP536" s="99"/>
      <c r="BQ536" s="99"/>
      <c r="BR536" s="502"/>
      <c r="BS536" s="99"/>
      <c r="BT536" s="99"/>
      <c r="BU536" s="502"/>
      <c r="BV536" s="99"/>
      <c r="BW536" s="502"/>
      <c r="BX536" s="99"/>
      <c r="BY536" s="99"/>
      <c r="BZ536" s="502"/>
      <c r="CA536" s="99"/>
      <c r="CB536" s="99"/>
      <c r="CC536" s="99"/>
      <c r="CD536" s="99"/>
      <c r="CE536" s="503"/>
      <c r="CF536" s="99"/>
      <c r="CG536" s="502"/>
      <c r="CH536" s="99"/>
      <c r="CI536" s="98"/>
      <c r="CJ536" s="99"/>
      <c r="CK536" s="99"/>
      <c r="CL536" s="98"/>
      <c r="CM536" s="99"/>
      <c r="CN536" s="99"/>
      <c r="CO536" s="99"/>
      <c r="CP536" s="98"/>
      <c r="CQ536" s="99"/>
      <c r="CR536" s="99"/>
      <c r="CS536" s="99"/>
      <c r="CT536" s="99"/>
      <c r="CU536" s="99"/>
      <c r="CV536" s="99"/>
      <c r="CW536" s="99"/>
      <c r="CX536" s="98"/>
      <c r="CY536" s="99"/>
      <c r="CZ536" s="99"/>
      <c r="DA536" s="99"/>
      <c r="DB536" s="99"/>
      <c r="DC536" s="502"/>
      <c r="DD536" s="99"/>
      <c r="DE536" s="99"/>
      <c r="DF536" s="99"/>
      <c r="DG536" s="99"/>
      <c r="DH536" s="99"/>
      <c r="DI536" s="99"/>
      <c r="DJ536" s="99"/>
      <c r="DK536" s="99"/>
      <c r="DL536" s="99"/>
      <c r="DM536" s="99"/>
      <c r="DN536" s="99"/>
      <c r="DO536" s="502"/>
      <c r="DP536" s="99"/>
      <c r="DQ536" s="99"/>
      <c r="DR536" s="99"/>
      <c r="DS536" s="502"/>
      <c r="DT536" s="99"/>
      <c r="DU536" s="99"/>
      <c r="DV536" s="99"/>
      <c r="DW536" s="99"/>
      <c r="DX536" s="99"/>
      <c r="DY536" s="99"/>
      <c r="DZ536" s="99"/>
      <c r="EA536" s="506"/>
      <c r="EB536" s="99"/>
      <c r="EC536" s="502"/>
      <c r="ED536" s="98"/>
      <c r="EE536" s="99"/>
      <c r="EF536" s="99"/>
      <c r="EG536" s="99"/>
      <c r="EH536" s="99"/>
      <c r="EI536" s="98"/>
      <c r="EJ536" s="99"/>
      <c r="EK536" s="98"/>
      <c r="EL536" s="99"/>
      <c r="EM536" s="99"/>
      <c r="EN536" s="98"/>
      <c r="EO536" s="99"/>
      <c r="EP536" s="193"/>
      <c r="EQ536" s="99"/>
      <c r="ER536" s="99"/>
      <c r="ES536" s="99"/>
      <c r="ET536" s="99"/>
      <c r="EU536" s="99"/>
      <c r="EV536" s="99"/>
      <c r="EW536" s="502"/>
      <c r="EX536" s="98"/>
      <c r="EY536" s="99"/>
      <c r="EZ536" s="99"/>
      <c r="FA536" s="98"/>
      <c r="FB536" s="99"/>
      <c r="FC536" s="99"/>
      <c r="FD536" s="99"/>
      <c r="FE536" s="98"/>
      <c r="FF536" s="99"/>
      <c r="FG536" s="98"/>
      <c r="FH536" s="99"/>
      <c r="FI536" s="99"/>
      <c r="FJ536" s="98"/>
      <c r="FK536" s="99"/>
      <c r="FL536" s="99"/>
      <c r="FM536" s="99"/>
      <c r="FN536" s="506"/>
      <c r="FO536" s="99"/>
      <c r="FP536" s="502"/>
      <c r="FQ536" s="99"/>
      <c r="FR536" s="98"/>
      <c r="FS536" s="99"/>
      <c r="FT536" s="98"/>
      <c r="FU536" s="99"/>
      <c r="FV536" s="99"/>
      <c r="FW536" s="99"/>
      <c r="FX536" s="99"/>
      <c r="FY536" s="99"/>
      <c r="FZ536" s="98"/>
      <c r="GA536" s="99"/>
      <c r="GB536" s="502"/>
      <c r="GC536" s="99"/>
      <c r="GD536" s="99"/>
      <c r="GE536" s="99"/>
      <c r="GF536" s="502"/>
      <c r="GG536" s="99"/>
      <c r="GH536" s="503"/>
      <c r="GI536" s="99"/>
      <c r="GJ536" s="502"/>
      <c r="GK536" s="99"/>
      <c r="GL536" s="99"/>
      <c r="GM536" s="502"/>
      <c r="GN536" s="99"/>
      <c r="GO536" s="99"/>
      <c r="GP536" s="99"/>
      <c r="GQ536" s="99"/>
      <c r="GR536" s="99"/>
      <c r="GS536" s="503"/>
      <c r="GT536" s="99"/>
      <c r="GU536" s="502"/>
      <c r="GV536" s="98"/>
      <c r="GW536" s="99"/>
      <c r="GX536" s="99"/>
      <c r="GY536" s="98"/>
      <c r="GZ536" s="99"/>
      <c r="HA536" s="99"/>
      <c r="HB536" s="99"/>
      <c r="HC536" s="99"/>
      <c r="HD536" s="99"/>
      <c r="HE536" s="99"/>
      <c r="HF536" s="99"/>
      <c r="HG536" s="99"/>
      <c r="HH536" s="502"/>
      <c r="HI536" s="99"/>
      <c r="HJ536" s="99"/>
      <c r="HK536" s="99"/>
      <c r="HL536" s="99"/>
      <c r="HM536" s="99"/>
      <c r="HN536" s="99"/>
      <c r="HO536" s="502"/>
      <c r="HP536" s="98"/>
      <c r="HQ536" s="99"/>
      <c r="HR536" s="99"/>
      <c r="HS536" s="99"/>
      <c r="HT536" s="98"/>
      <c r="HU536" s="99"/>
      <c r="HV536" s="99"/>
      <c r="HW536" s="99"/>
      <c r="HX536" s="99"/>
      <c r="HY536" s="98"/>
      <c r="HZ536" s="99"/>
      <c r="IA536" s="503"/>
      <c r="IB536" s="502"/>
      <c r="IC536" s="99"/>
      <c r="ID536" s="99"/>
      <c r="IE536" s="99"/>
      <c r="IF536" s="99"/>
      <c r="IG536" s="99"/>
      <c r="IH536" s="99"/>
      <c r="II536" s="99"/>
      <c r="IJ536" s="99"/>
      <c r="IK536" s="503"/>
      <c r="IL536" s="502"/>
      <c r="IM536" s="99"/>
      <c r="IN536" s="99"/>
      <c r="IO536" s="99"/>
      <c r="IP536" s="99"/>
      <c r="IQ536" s="99"/>
      <c r="IR536" s="99"/>
      <c r="IS536" s="503"/>
      <c r="IT536" s="99"/>
      <c r="IU536" s="99"/>
      <c r="IV536" s="502"/>
      <c r="IW536" s="99"/>
      <c r="IX536" s="99"/>
      <c r="IY536" s="98"/>
      <c r="IZ536" s="99"/>
      <c r="JA536" s="99"/>
      <c r="JB536" s="98"/>
      <c r="JC536" s="99"/>
      <c r="JD536" s="99"/>
      <c r="JE536" s="99"/>
      <c r="JF536" s="98"/>
      <c r="JG536" s="99"/>
      <c r="JH536" s="502"/>
      <c r="JI536" s="99"/>
      <c r="JJ536" s="99"/>
      <c r="JK536" s="99"/>
      <c r="JL536" s="99"/>
      <c r="JM536" s="502"/>
      <c r="JN536" s="99"/>
      <c r="JO536" s="507"/>
      <c r="JP536" s="503"/>
      <c r="JQ536" s="502"/>
    </row>
    <row r="537" spans="23:277" ht="16" hidden="1">
      <c r="W537" s="503"/>
      <c r="X537" s="502"/>
      <c r="Y537" s="99"/>
      <c r="Z537" s="502"/>
      <c r="AA537" s="99"/>
      <c r="AB537" s="502"/>
      <c r="AC537" s="99"/>
      <c r="AD537" s="504"/>
      <c r="AE537" s="99"/>
      <c r="AF537" s="99"/>
      <c r="AG537" s="99"/>
      <c r="AH537" s="99"/>
      <c r="AI537" s="505"/>
      <c r="AJ537" s="99"/>
      <c r="AK537" s="98"/>
      <c r="AL537" s="99"/>
      <c r="AM537" s="645"/>
      <c r="AN537" s="99"/>
      <c r="AO537" s="99"/>
      <c r="AP537" s="99"/>
      <c r="AQ537" s="99"/>
      <c r="AR537" s="99"/>
      <c r="AS537" s="99"/>
      <c r="AT537" s="99"/>
      <c r="AU537" s="99"/>
      <c r="AV537" s="99"/>
      <c r="AW537" s="99"/>
      <c r="AX537" s="99"/>
      <c r="AY537" s="98"/>
      <c r="AZ537" s="99"/>
      <c r="BA537" s="98"/>
      <c r="BB537" s="99"/>
      <c r="BC537" s="502"/>
      <c r="BD537" s="99"/>
      <c r="BE537" s="99"/>
      <c r="BF537" s="502"/>
      <c r="BG537" s="99"/>
      <c r="BH537" s="99"/>
      <c r="BI537" s="99"/>
      <c r="BJ537" s="99"/>
      <c r="BK537" s="634"/>
      <c r="BL537" s="99"/>
      <c r="BM537" s="99"/>
      <c r="BN537" s="502"/>
      <c r="BO537" s="99"/>
      <c r="BP537" s="99"/>
      <c r="BQ537" s="99"/>
      <c r="BR537" s="502"/>
      <c r="BS537" s="99"/>
      <c r="BT537" s="99"/>
      <c r="BU537" s="502"/>
      <c r="BV537" s="99"/>
      <c r="BW537" s="502"/>
      <c r="BX537" s="99"/>
      <c r="BY537" s="99"/>
      <c r="BZ537" s="502"/>
      <c r="CA537" s="99"/>
      <c r="CB537" s="99"/>
      <c r="CC537" s="99"/>
      <c r="CD537" s="99"/>
      <c r="CE537" s="503"/>
      <c r="CF537" s="99"/>
      <c r="CG537" s="502"/>
      <c r="CH537" s="99"/>
      <c r="CI537" s="98"/>
      <c r="CJ537" s="99"/>
      <c r="CK537" s="99"/>
      <c r="CL537" s="98"/>
      <c r="CM537" s="99"/>
      <c r="CN537" s="99"/>
      <c r="CO537" s="99"/>
      <c r="CP537" s="98"/>
      <c r="CQ537" s="99"/>
      <c r="CR537" s="99"/>
      <c r="CS537" s="99"/>
      <c r="CT537" s="99"/>
      <c r="CU537" s="99"/>
      <c r="CV537" s="99"/>
      <c r="CW537" s="99"/>
      <c r="CX537" s="98"/>
      <c r="CY537" s="99"/>
      <c r="CZ537" s="99"/>
      <c r="DA537" s="99"/>
      <c r="DB537" s="99"/>
      <c r="DC537" s="502"/>
      <c r="DD537" s="99"/>
      <c r="DE537" s="99"/>
      <c r="DF537" s="99"/>
      <c r="DG537" s="99"/>
      <c r="DH537" s="99"/>
      <c r="DI537" s="99"/>
      <c r="DJ537" s="99"/>
      <c r="DK537" s="99"/>
      <c r="DL537" s="99"/>
      <c r="DM537" s="99"/>
      <c r="DN537" s="99"/>
      <c r="DO537" s="502"/>
      <c r="DP537" s="99"/>
      <c r="DQ537" s="99"/>
      <c r="DR537" s="99"/>
      <c r="DS537" s="502"/>
      <c r="DT537" s="99"/>
      <c r="DU537" s="99"/>
      <c r="DV537" s="99"/>
      <c r="DW537" s="99"/>
      <c r="DX537" s="99"/>
      <c r="DY537" s="99"/>
      <c r="DZ537" s="99"/>
      <c r="EA537" s="506"/>
      <c r="EB537" s="99"/>
      <c r="EC537" s="502"/>
      <c r="ED537" s="98"/>
      <c r="EE537" s="99"/>
      <c r="EF537" s="99"/>
      <c r="EG537" s="99"/>
      <c r="EH537" s="99"/>
      <c r="EI537" s="98"/>
      <c r="EJ537" s="99"/>
      <c r="EK537" s="98"/>
      <c r="EL537" s="99"/>
      <c r="EM537" s="99"/>
      <c r="EN537" s="98"/>
      <c r="EO537" s="99"/>
      <c r="EP537" s="193"/>
      <c r="EQ537" s="99"/>
      <c r="ER537" s="99"/>
      <c r="ES537" s="99"/>
      <c r="ET537" s="99"/>
      <c r="EU537" s="99"/>
      <c r="EV537" s="99"/>
      <c r="EW537" s="502"/>
      <c r="EX537" s="98"/>
      <c r="EY537" s="99"/>
      <c r="EZ537" s="99"/>
      <c r="FA537" s="98"/>
      <c r="FB537" s="99"/>
      <c r="FC537" s="99"/>
      <c r="FD537" s="99"/>
      <c r="FE537" s="98"/>
      <c r="FF537" s="99"/>
      <c r="FG537" s="98"/>
      <c r="FH537" s="99"/>
      <c r="FI537" s="99"/>
      <c r="FJ537" s="98"/>
      <c r="FK537" s="99"/>
      <c r="FL537" s="99"/>
      <c r="FM537" s="99"/>
      <c r="FN537" s="506"/>
      <c r="FO537" s="99"/>
      <c r="FP537" s="502"/>
      <c r="FQ537" s="99"/>
      <c r="FR537" s="98"/>
      <c r="FS537" s="99"/>
      <c r="FT537" s="98"/>
      <c r="FU537" s="99"/>
      <c r="FV537" s="99"/>
      <c r="FW537" s="99"/>
      <c r="FX537" s="99"/>
      <c r="FY537" s="99"/>
      <c r="FZ537" s="98"/>
      <c r="GA537" s="99"/>
      <c r="GB537" s="502"/>
      <c r="GC537" s="99"/>
      <c r="GD537" s="99"/>
      <c r="GE537" s="99"/>
      <c r="GF537" s="502"/>
      <c r="GG537" s="99"/>
      <c r="GH537" s="503"/>
      <c r="GI537" s="99"/>
      <c r="GJ537" s="502"/>
      <c r="GK537" s="99"/>
      <c r="GL537" s="99"/>
      <c r="GM537" s="502"/>
      <c r="GN537" s="99"/>
      <c r="GO537" s="99"/>
      <c r="GP537" s="99"/>
      <c r="GQ537" s="99"/>
      <c r="GR537" s="99"/>
      <c r="GS537" s="503"/>
      <c r="GT537" s="99"/>
      <c r="GU537" s="502"/>
      <c r="GV537" s="98"/>
      <c r="GW537" s="99"/>
      <c r="GX537" s="99"/>
      <c r="GY537" s="98"/>
      <c r="GZ537" s="99"/>
      <c r="HA537" s="99"/>
      <c r="HB537" s="99"/>
      <c r="HC537" s="99"/>
      <c r="HD537" s="99"/>
      <c r="HE537" s="99"/>
      <c r="HF537" s="99"/>
      <c r="HG537" s="99"/>
      <c r="HH537" s="502"/>
      <c r="HI537" s="99"/>
      <c r="HJ537" s="99"/>
      <c r="HK537" s="99"/>
      <c r="HL537" s="99"/>
      <c r="HM537" s="99"/>
      <c r="HN537" s="99"/>
      <c r="HO537" s="502"/>
      <c r="HP537" s="98"/>
      <c r="HQ537" s="99"/>
      <c r="HR537" s="99"/>
      <c r="HS537" s="99"/>
      <c r="HT537" s="98"/>
      <c r="HU537" s="99"/>
      <c r="HV537" s="99"/>
      <c r="HW537" s="99"/>
      <c r="HX537" s="99"/>
      <c r="HY537" s="98"/>
      <c r="HZ537" s="99"/>
      <c r="IA537" s="503"/>
      <c r="IB537" s="502"/>
      <c r="IC537" s="99"/>
      <c r="ID537" s="99"/>
      <c r="IE537" s="99"/>
      <c r="IF537" s="99"/>
      <c r="IG537" s="99"/>
      <c r="IH537" s="99"/>
      <c r="II537" s="99"/>
      <c r="IJ537" s="99"/>
      <c r="IK537" s="503"/>
      <c r="IL537" s="502"/>
      <c r="IM537" s="99"/>
      <c r="IN537" s="99"/>
      <c r="IO537" s="99"/>
      <c r="IP537" s="99"/>
      <c r="IQ537" s="99"/>
      <c r="IR537" s="99"/>
      <c r="IS537" s="503"/>
      <c r="IT537" s="99"/>
      <c r="IU537" s="99"/>
      <c r="IV537" s="502"/>
      <c r="IW537" s="99"/>
      <c r="IX537" s="99"/>
      <c r="IY537" s="98"/>
      <c r="IZ537" s="99"/>
      <c r="JA537" s="99"/>
      <c r="JB537" s="98"/>
      <c r="JC537" s="99"/>
      <c r="JD537" s="99"/>
      <c r="JE537" s="99"/>
      <c r="JF537" s="98"/>
      <c r="JG537" s="99"/>
      <c r="JH537" s="502"/>
      <c r="JI537" s="99"/>
      <c r="JJ537" s="99"/>
      <c r="JK537" s="99"/>
      <c r="JL537" s="99"/>
      <c r="JM537" s="502"/>
      <c r="JN537" s="99"/>
      <c r="JO537" s="507"/>
      <c r="JP537" s="503"/>
      <c r="JQ537" s="502"/>
    </row>
    <row r="538" spans="23:277" ht="16" hidden="1">
      <c r="W538" s="503"/>
      <c r="X538" s="502"/>
      <c r="Y538" s="99"/>
      <c r="Z538" s="502"/>
      <c r="AA538" s="99"/>
      <c r="AB538" s="502"/>
      <c r="AC538" s="99"/>
      <c r="AD538" s="504"/>
      <c r="AE538" s="99"/>
      <c r="AF538" s="99"/>
      <c r="AG538" s="99"/>
      <c r="AH538" s="99"/>
      <c r="AI538" s="505"/>
      <c r="AJ538" s="99"/>
      <c r="AK538" s="98"/>
      <c r="AL538" s="99"/>
      <c r="AM538" s="645"/>
      <c r="AN538" s="99"/>
      <c r="AO538" s="99"/>
      <c r="AP538" s="99"/>
      <c r="AQ538" s="99"/>
      <c r="AR538" s="99"/>
      <c r="AS538" s="99"/>
      <c r="AT538" s="99"/>
      <c r="AU538" s="99"/>
      <c r="AV538" s="99"/>
      <c r="AW538" s="99"/>
      <c r="AX538" s="99"/>
      <c r="AY538" s="98"/>
      <c r="AZ538" s="99"/>
      <c r="BA538" s="98"/>
      <c r="BB538" s="99"/>
      <c r="BC538" s="502"/>
      <c r="BD538" s="99"/>
      <c r="BE538" s="99"/>
      <c r="BF538" s="502"/>
      <c r="BG538" s="99"/>
      <c r="BH538" s="99"/>
      <c r="BI538" s="99"/>
      <c r="BJ538" s="99"/>
      <c r="BK538" s="634"/>
      <c r="BL538" s="99"/>
      <c r="BM538" s="99"/>
      <c r="BN538" s="502"/>
      <c r="BO538" s="99"/>
      <c r="BP538" s="99"/>
      <c r="BQ538" s="99"/>
      <c r="BR538" s="502"/>
      <c r="BS538" s="99"/>
      <c r="BT538" s="99"/>
      <c r="BU538" s="502"/>
      <c r="BV538" s="99"/>
      <c r="BW538" s="502"/>
      <c r="BX538" s="99"/>
      <c r="BY538" s="99"/>
      <c r="BZ538" s="502"/>
      <c r="CA538" s="99"/>
      <c r="CB538" s="99"/>
      <c r="CC538" s="99"/>
      <c r="CD538" s="99"/>
      <c r="CE538" s="503"/>
      <c r="CF538" s="99"/>
      <c r="CG538" s="502"/>
      <c r="CH538" s="99"/>
      <c r="CI538" s="98"/>
      <c r="CJ538" s="99"/>
      <c r="CK538" s="99"/>
      <c r="CL538" s="98"/>
      <c r="CM538" s="99"/>
      <c r="CN538" s="99"/>
      <c r="CO538" s="99"/>
      <c r="CP538" s="98"/>
      <c r="CQ538" s="99"/>
      <c r="CR538" s="99"/>
      <c r="CS538" s="99"/>
      <c r="CT538" s="99"/>
      <c r="CU538" s="99"/>
      <c r="CV538" s="99"/>
      <c r="CW538" s="99"/>
      <c r="CX538" s="98"/>
      <c r="CY538" s="99"/>
      <c r="CZ538" s="99"/>
      <c r="DA538" s="99"/>
      <c r="DB538" s="99"/>
      <c r="DC538" s="502"/>
      <c r="DD538" s="99"/>
      <c r="DE538" s="99"/>
      <c r="DF538" s="99"/>
      <c r="DG538" s="99"/>
      <c r="DH538" s="99"/>
      <c r="DI538" s="99"/>
      <c r="DJ538" s="99"/>
      <c r="DK538" s="99"/>
      <c r="DL538" s="99"/>
      <c r="DM538" s="99"/>
      <c r="DN538" s="99"/>
      <c r="DO538" s="502"/>
      <c r="DP538" s="99"/>
      <c r="DQ538" s="99"/>
      <c r="DR538" s="99"/>
      <c r="DS538" s="502"/>
      <c r="DT538" s="99"/>
      <c r="DU538" s="99"/>
      <c r="DV538" s="99"/>
      <c r="DW538" s="99"/>
      <c r="DX538" s="99"/>
      <c r="DY538" s="99"/>
      <c r="DZ538" s="99"/>
      <c r="EA538" s="506"/>
      <c r="EB538" s="99"/>
      <c r="EC538" s="502"/>
      <c r="ED538" s="98"/>
      <c r="EE538" s="99"/>
      <c r="EF538" s="99"/>
      <c r="EG538" s="99"/>
      <c r="EH538" s="99"/>
      <c r="EI538" s="98"/>
      <c r="EJ538" s="99"/>
      <c r="EK538" s="98"/>
      <c r="EL538" s="99"/>
      <c r="EM538" s="99"/>
      <c r="EN538" s="98"/>
      <c r="EO538" s="99"/>
      <c r="EP538" s="193"/>
      <c r="EQ538" s="99"/>
      <c r="ER538" s="99"/>
      <c r="ES538" s="99"/>
      <c r="ET538" s="99"/>
      <c r="EU538" s="99"/>
      <c r="EV538" s="99"/>
      <c r="EW538" s="502"/>
      <c r="EX538" s="98"/>
      <c r="EY538" s="99"/>
      <c r="EZ538" s="99"/>
      <c r="FA538" s="98"/>
      <c r="FB538" s="99"/>
      <c r="FC538" s="99"/>
      <c r="FD538" s="99"/>
      <c r="FE538" s="98"/>
      <c r="FF538" s="99"/>
      <c r="FG538" s="98"/>
      <c r="FH538" s="99"/>
      <c r="FI538" s="99"/>
      <c r="FJ538" s="98"/>
      <c r="FK538" s="99"/>
      <c r="FL538" s="99"/>
      <c r="FM538" s="99"/>
      <c r="FN538" s="506"/>
      <c r="FO538" s="99"/>
      <c r="FP538" s="502"/>
      <c r="FQ538" s="99"/>
      <c r="FR538" s="98"/>
      <c r="FS538" s="99"/>
      <c r="FT538" s="98"/>
      <c r="FU538" s="99"/>
      <c r="FV538" s="99"/>
      <c r="FW538" s="99"/>
      <c r="FX538" s="99"/>
      <c r="FY538" s="99"/>
      <c r="FZ538" s="98"/>
      <c r="GA538" s="99"/>
      <c r="GB538" s="502"/>
      <c r="GC538" s="99"/>
      <c r="GD538" s="99"/>
      <c r="GE538" s="99"/>
      <c r="GF538" s="502"/>
      <c r="GG538" s="99"/>
      <c r="GH538" s="503"/>
      <c r="GI538" s="99"/>
      <c r="GJ538" s="502"/>
      <c r="GK538" s="99"/>
      <c r="GL538" s="99"/>
      <c r="GM538" s="502"/>
      <c r="GN538" s="99"/>
      <c r="GO538" s="99"/>
      <c r="GP538" s="99"/>
      <c r="GQ538" s="99"/>
      <c r="GR538" s="99"/>
      <c r="GS538" s="503"/>
      <c r="GT538" s="99"/>
      <c r="GU538" s="502"/>
      <c r="GV538" s="98"/>
      <c r="GW538" s="99"/>
      <c r="GX538" s="99"/>
      <c r="GY538" s="98"/>
      <c r="GZ538" s="99"/>
      <c r="HA538" s="99"/>
      <c r="HB538" s="99"/>
      <c r="HC538" s="99"/>
      <c r="HD538" s="99"/>
      <c r="HE538" s="99"/>
      <c r="HF538" s="99"/>
      <c r="HG538" s="99"/>
      <c r="HH538" s="502"/>
      <c r="HI538" s="99"/>
      <c r="HJ538" s="99"/>
      <c r="HK538" s="99"/>
      <c r="HL538" s="99"/>
      <c r="HM538" s="99"/>
      <c r="HN538" s="99"/>
      <c r="HO538" s="502"/>
      <c r="HP538" s="98"/>
      <c r="HQ538" s="99"/>
      <c r="HR538" s="99"/>
      <c r="HS538" s="99"/>
      <c r="HT538" s="98"/>
      <c r="HU538" s="99"/>
      <c r="HV538" s="99"/>
      <c r="HW538" s="99"/>
      <c r="HX538" s="99"/>
      <c r="HY538" s="98"/>
      <c r="HZ538" s="99"/>
      <c r="IA538" s="503"/>
      <c r="IB538" s="502"/>
      <c r="IC538" s="99"/>
      <c r="ID538" s="99"/>
      <c r="IE538" s="99"/>
      <c r="IF538" s="99"/>
      <c r="IG538" s="99"/>
      <c r="IH538" s="99"/>
      <c r="II538" s="99"/>
      <c r="IJ538" s="99"/>
      <c r="IK538" s="503"/>
      <c r="IL538" s="502"/>
      <c r="IM538" s="99"/>
      <c r="IN538" s="99"/>
      <c r="IO538" s="99"/>
      <c r="IP538" s="99"/>
      <c r="IQ538" s="99"/>
      <c r="IR538" s="99"/>
      <c r="IS538" s="503"/>
      <c r="IT538" s="99"/>
      <c r="IU538" s="99"/>
      <c r="IV538" s="502"/>
      <c r="IW538" s="99"/>
      <c r="IX538" s="99"/>
      <c r="IY538" s="98"/>
      <c r="IZ538" s="99"/>
      <c r="JA538" s="99"/>
      <c r="JB538" s="98"/>
      <c r="JC538" s="99"/>
      <c r="JD538" s="99"/>
      <c r="JE538" s="99"/>
      <c r="JF538" s="98"/>
      <c r="JG538" s="99"/>
      <c r="JH538" s="502"/>
      <c r="JI538" s="99"/>
      <c r="JJ538" s="99"/>
      <c r="JK538" s="99"/>
      <c r="JL538" s="99"/>
      <c r="JM538" s="502"/>
      <c r="JN538" s="99"/>
      <c r="JO538" s="507"/>
      <c r="JP538" s="503"/>
      <c r="JQ538" s="502"/>
    </row>
    <row r="539" spans="23:277" ht="16" hidden="1">
      <c r="W539" s="503"/>
      <c r="X539" s="502"/>
      <c r="Y539" s="99"/>
      <c r="Z539" s="502"/>
      <c r="AA539" s="99"/>
      <c r="AB539" s="502"/>
      <c r="AC539" s="99"/>
      <c r="AD539" s="504"/>
      <c r="AE539" s="99"/>
      <c r="AF539" s="99"/>
      <c r="AG539" s="99"/>
      <c r="AH539" s="99"/>
      <c r="AI539" s="505"/>
      <c r="AJ539" s="99"/>
      <c r="AK539" s="98"/>
      <c r="AL539" s="99"/>
      <c r="AM539" s="645"/>
      <c r="AN539" s="99"/>
      <c r="AO539" s="99"/>
      <c r="AP539" s="99"/>
      <c r="AQ539" s="99"/>
      <c r="AR539" s="99"/>
      <c r="AS539" s="99"/>
      <c r="AT539" s="99"/>
      <c r="AU539" s="99"/>
      <c r="AV539" s="99"/>
      <c r="AW539" s="99"/>
      <c r="AX539" s="99"/>
      <c r="AY539" s="98"/>
      <c r="AZ539" s="99"/>
      <c r="BA539" s="98"/>
      <c r="BB539" s="99"/>
      <c r="BC539" s="502"/>
      <c r="BD539" s="99"/>
      <c r="BE539" s="99"/>
      <c r="BF539" s="502"/>
      <c r="BG539" s="99"/>
      <c r="BH539" s="99"/>
      <c r="BI539" s="99"/>
      <c r="BJ539" s="99"/>
      <c r="BK539" s="634"/>
      <c r="BL539" s="99"/>
      <c r="BM539" s="99"/>
      <c r="BN539" s="502"/>
      <c r="BO539" s="99"/>
      <c r="BP539" s="99"/>
      <c r="BQ539" s="99"/>
      <c r="BR539" s="502"/>
      <c r="BS539" s="99"/>
      <c r="BT539" s="99"/>
      <c r="BU539" s="502"/>
      <c r="BV539" s="99"/>
      <c r="BW539" s="502"/>
      <c r="BX539" s="99"/>
      <c r="BY539" s="99"/>
      <c r="BZ539" s="502"/>
      <c r="CA539" s="99"/>
      <c r="CB539" s="99"/>
      <c r="CC539" s="99"/>
      <c r="CD539" s="99"/>
      <c r="CE539" s="503"/>
      <c r="CF539" s="99"/>
      <c r="CG539" s="502"/>
      <c r="CH539" s="99"/>
      <c r="CI539" s="98"/>
      <c r="CJ539" s="99"/>
      <c r="CK539" s="99"/>
      <c r="CL539" s="98"/>
      <c r="CM539" s="99"/>
      <c r="CN539" s="99"/>
      <c r="CO539" s="99"/>
      <c r="CP539" s="98"/>
      <c r="CQ539" s="99"/>
      <c r="CR539" s="99"/>
      <c r="CS539" s="99"/>
      <c r="CT539" s="99"/>
      <c r="CU539" s="99"/>
      <c r="CV539" s="99"/>
      <c r="CW539" s="99"/>
      <c r="CX539" s="98"/>
      <c r="CY539" s="99"/>
      <c r="CZ539" s="99"/>
      <c r="DA539" s="99"/>
      <c r="DB539" s="99"/>
      <c r="DC539" s="502"/>
      <c r="DD539" s="99"/>
      <c r="DE539" s="99"/>
      <c r="DF539" s="99"/>
      <c r="DG539" s="99"/>
      <c r="DH539" s="99"/>
      <c r="DI539" s="99"/>
      <c r="DJ539" s="99"/>
      <c r="DK539" s="99"/>
      <c r="DL539" s="99"/>
      <c r="DM539" s="99"/>
      <c r="DN539" s="99"/>
      <c r="DO539" s="502"/>
      <c r="DP539" s="99"/>
      <c r="DQ539" s="99"/>
      <c r="DR539" s="99"/>
      <c r="DS539" s="502"/>
      <c r="DT539" s="99"/>
      <c r="DU539" s="99"/>
      <c r="DV539" s="99"/>
      <c r="DW539" s="99"/>
      <c r="DX539" s="99"/>
      <c r="DY539" s="99"/>
      <c r="DZ539" s="99"/>
      <c r="EA539" s="506"/>
      <c r="EB539" s="99"/>
      <c r="EC539" s="502"/>
      <c r="ED539" s="98"/>
      <c r="EE539" s="99"/>
      <c r="EF539" s="99"/>
      <c r="EG539" s="99"/>
      <c r="EH539" s="99"/>
      <c r="EI539" s="98"/>
      <c r="EJ539" s="99"/>
      <c r="EK539" s="98"/>
      <c r="EL539" s="99"/>
      <c r="EM539" s="99"/>
      <c r="EN539" s="98"/>
      <c r="EO539" s="99"/>
      <c r="EP539" s="193"/>
      <c r="EQ539" s="99"/>
      <c r="ER539" s="99"/>
      <c r="ES539" s="99"/>
      <c r="ET539" s="99"/>
      <c r="EU539" s="99"/>
      <c r="EV539" s="99"/>
      <c r="EW539" s="502"/>
      <c r="EX539" s="98"/>
      <c r="EY539" s="99"/>
      <c r="EZ539" s="99"/>
      <c r="FA539" s="98"/>
      <c r="FB539" s="99"/>
      <c r="FC539" s="99"/>
      <c r="FD539" s="99"/>
      <c r="FE539" s="98"/>
      <c r="FF539" s="99"/>
      <c r="FG539" s="98"/>
      <c r="FH539" s="99"/>
      <c r="FI539" s="99"/>
      <c r="FJ539" s="98"/>
      <c r="FK539" s="99"/>
      <c r="FL539" s="99"/>
      <c r="FM539" s="99"/>
      <c r="FN539" s="506"/>
      <c r="FO539" s="99"/>
      <c r="FP539" s="502"/>
      <c r="FQ539" s="99"/>
      <c r="FR539" s="98"/>
      <c r="FS539" s="99"/>
      <c r="FT539" s="98"/>
      <c r="FU539" s="99"/>
      <c r="FV539" s="99"/>
      <c r="FW539" s="99"/>
      <c r="FX539" s="99"/>
      <c r="FY539" s="99"/>
      <c r="FZ539" s="98"/>
      <c r="GA539" s="99"/>
      <c r="GB539" s="502"/>
      <c r="GC539" s="99"/>
      <c r="GD539" s="99"/>
      <c r="GE539" s="99"/>
      <c r="GF539" s="502"/>
      <c r="GG539" s="99"/>
      <c r="GH539" s="503"/>
      <c r="GI539" s="99"/>
      <c r="GJ539" s="502"/>
      <c r="GK539" s="99"/>
      <c r="GL539" s="99"/>
      <c r="GM539" s="502"/>
      <c r="GN539" s="99"/>
      <c r="GO539" s="99"/>
      <c r="GP539" s="99"/>
      <c r="GQ539" s="99"/>
      <c r="GR539" s="99"/>
      <c r="GS539" s="503"/>
      <c r="GT539" s="99"/>
      <c r="GU539" s="502"/>
      <c r="GV539" s="98"/>
      <c r="GW539" s="99"/>
      <c r="GX539" s="99"/>
      <c r="GY539" s="98"/>
      <c r="GZ539" s="99"/>
      <c r="HA539" s="99"/>
      <c r="HB539" s="99"/>
      <c r="HC539" s="99"/>
      <c r="HD539" s="99"/>
      <c r="HE539" s="99"/>
      <c r="HF539" s="99"/>
      <c r="HG539" s="99"/>
      <c r="HH539" s="502"/>
      <c r="HI539" s="99"/>
      <c r="HJ539" s="99"/>
      <c r="HK539" s="99"/>
      <c r="HL539" s="99"/>
      <c r="HM539" s="99"/>
      <c r="HN539" s="99"/>
      <c r="HO539" s="502"/>
      <c r="HP539" s="98"/>
      <c r="HQ539" s="99"/>
      <c r="HR539" s="99"/>
      <c r="HS539" s="99"/>
      <c r="HT539" s="98"/>
      <c r="HU539" s="99"/>
      <c r="HV539" s="99"/>
      <c r="HW539" s="99"/>
      <c r="HX539" s="99"/>
      <c r="HY539" s="98"/>
      <c r="HZ539" s="99"/>
      <c r="IA539" s="503"/>
      <c r="IB539" s="502"/>
      <c r="IC539" s="99"/>
      <c r="ID539" s="99"/>
      <c r="IE539" s="99"/>
      <c r="IF539" s="99"/>
      <c r="IG539" s="99"/>
      <c r="IH539" s="99"/>
      <c r="II539" s="99"/>
      <c r="IJ539" s="99"/>
      <c r="IK539" s="503"/>
      <c r="IL539" s="502"/>
      <c r="IM539" s="99"/>
      <c r="IN539" s="99"/>
      <c r="IO539" s="99"/>
      <c r="IP539" s="99"/>
      <c r="IQ539" s="99"/>
      <c r="IR539" s="99"/>
      <c r="IS539" s="503"/>
      <c r="IT539" s="99"/>
      <c r="IU539" s="99"/>
      <c r="IV539" s="502"/>
      <c r="IW539" s="99"/>
      <c r="IX539" s="99"/>
      <c r="IY539" s="98"/>
      <c r="IZ539" s="99"/>
      <c r="JA539" s="99"/>
      <c r="JB539" s="98"/>
      <c r="JC539" s="99"/>
      <c r="JD539" s="99"/>
      <c r="JE539" s="99"/>
      <c r="JF539" s="98"/>
      <c r="JG539" s="99"/>
      <c r="JH539" s="502"/>
      <c r="JI539" s="99"/>
      <c r="JJ539" s="99"/>
      <c r="JK539" s="99"/>
      <c r="JL539" s="99"/>
      <c r="JM539" s="502"/>
      <c r="JN539" s="99"/>
      <c r="JO539" s="507"/>
      <c r="JP539" s="503"/>
      <c r="JQ539" s="502"/>
    </row>
    <row r="540" spans="23:277" ht="16" hidden="1">
      <c r="W540" s="503"/>
      <c r="X540" s="502"/>
      <c r="Y540" s="99"/>
      <c r="Z540" s="502"/>
      <c r="AA540" s="99"/>
      <c r="AB540" s="502"/>
      <c r="AC540" s="99"/>
      <c r="AD540" s="504"/>
      <c r="AE540" s="99"/>
      <c r="AF540" s="99"/>
      <c r="AG540" s="99"/>
      <c r="AH540" s="99"/>
      <c r="AI540" s="505"/>
      <c r="AJ540" s="99"/>
      <c r="AK540" s="98"/>
      <c r="AL540" s="99"/>
      <c r="AM540" s="645"/>
      <c r="AN540" s="99"/>
      <c r="AO540" s="99"/>
      <c r="AP540" s="99"/>
      <c r="AQ540" s="99"/>
      <c r="AR540" s="99"/>
      <c r="AS540" s="99"/>
      <c r="AT540" s="99"/>
      <c r="AU540" s="99"/>
      <c r="AV540" s="99"/>
      <c r="AW540" s="99"/>
      <c r="AX540" s="99"/>
      <c r="AY540" s="98"/>
      <c r="AZ540" s="99"/>
      <c r="BA540" s="98"/>
      <c r="BB540" s="99"/>
      <c r="BC540" s="502"/>
      <c r="BD540" s="99"/>
      <c r="BE540" s="99"/>
      <c r="BF540" s="502"/>
      <c r="BG540" s="99"/>
      <c r="BH540" s="99"/>
      <c r="BI540" s="99"/>
      <c r="BJ540" s="99"/>
      <c r="BK540" s="634"/>
      <c r="BL540" s="99"/>
      <c r="BM540" s="99"/>
      <c r="BN540" s="502"/>
      <c r="BO540" s="99"/>
      <c r="BP540" s="99"/>
      <c r="BQ540" s="99"/>
      <c r="BR540" s="502"/>
      <c r="BS540" s="99"/>
      <c r="BT540" s="99"/>
      <c r="BU540" s="502"/>
      <c r="BV540" s="99"/>
      <c r="BW540" s="502"/>
      <c r="BX540" s="99"/>
      <c r="BY540" s="99"/>
      <c r="BZ540" s="502"/>
      <c r="CA540" s="99"/>
      <c r="CB540" s="99"/>
      <c r="CC540" s="99"/>
      <c r="CD540" s="99"/>
      <c r="CE540" s="503"/>
      <c r="CF540" s="99"/>
      <c r="CG540" s="502"/>
      <c r="CH540" s="99"/>
      <c r="CI540" s="98"/>
      <c r="CJ540" s="99"/>
      <c r="CK540" s="99"/>
      <c r="CL540" s="98"/>
      <c r="CM540" s="99"/>
      <c r="CN540" s="99"/>
      <c r="CO540" s="99"/>
      <c r="CP540" s="98"/>
      <c r="CQ540" s="99"/>
      <c r="CR540" s="99"/>
      <c r="CS540" s="99"/>
      <c r="CT540" s="99"/>
      <c r="CU540" s="99"/>
      <c r="CV540" s="99"/>
      <c r="CW540" s="99"/>
      <c r="CX540" s="98"/>
      <c r="CY540" s="99"/>
      <c r="CZ540" s="99"/>
      <c r="DA540" s="99"/>
      <c r="DB540" s="99"/>
      <c r="DC540" s="502"/>
      <c r="DD540" s="99"/>
      <c r="DE540" s="99"/>
      <c r="DF540" s="99"/>
      <c r="DG540" s="99"/>
      <c r="DH540" s="99"/>
      <c r="DI540" s="99"/>
      <c r="DJ540" s="99"/>
      <c r="DK540" s="99"/>
      <c r="DL540" s="99"/>
      <c r="DM540" s="99"/>
      <c r="DN540" s="99"/>
      <c r="DO540" s="502"/>
      <c r="DP540" s="99"/>
      <c r="DQ540" s="99"/>
      <c r="DR540" s="99"/>
      <c r="DS540" s="502"/>
      <c r="DT540" s="99"/>
      <c r="DU540" s="99"/>
      <c r="DV540" s="99"/>
      <c r="DW540" s="99"/>
      <c r="DX540" s="99"/>
      <c r="DY540" s="99"/>
      <c r="DZ540" s="99"/>
      <c r="EA540" s="506"/>
      <c r="EB540" s="99"/>
      <c r="EC540" s="502"/>
      <c r="ED540" s="98"/>
      <c r="EE540" s="99"/>
      <c r="EF540" s="99"/>
      <c r="EG540" s="99"/>
      <c r="EH540" s="99"/>
      <c r="EI540" s="98"/>
      <c r="EJ540" s="99"/>
      <c r="EK540" s="98"/>
      <c r="EL540" s="99"/>
      <c r="EM540" s="99"/>
      <c r="EN540" s="98"/>
      <c r="EO540" s="99"/>
      <c r="EP540" s="193"/>
      <c r="EQ540" s="99"/>
      <c r="ER540" s="99"/>
      <c r="ES540" s="99"/>
      <c r="ET540" s="99"/>
      <c r="EU540" s="99"/>
      <c r="EV540" s="99"/>
      <c r="EW540" s="502"/>
      <c r="EX540" s="98"/>
      <c r="EY540" s="99"/>
      <c r="EZ540" s="99"/>
      <c r="FA540" s="98"/>
      <c r="FB540" s="99"/>
      <c r="FC540" s="99"/>
      <c r="FD540" s="99"/>
      <c r="FE540" s="98"/>
      <c r="FF540" s="99"/>
      <c r="FG540" s="98"/>
      <c r="FH540" s="99"/>
      <c r="FI540" s="99"/>
      <c r="FJ540" s="98"/>
      <c r="FK540" s="99"/>
      <c r="FL540" s="99"/>
      <c r="FM540" s="99"/>
      <c r="FN540" s="506"/>
      <c r="FO540" s="99"/>
      <c r="FP540" s="502"/>
      <c r="FQ540" s="99"/>
      <c r="FR540" s="98"/>
      <c r="FS540" s="99"/>
      <c r="FT540" s="98"/>
      <c r="FU540" s="99"/>
      <c r="FV540" s="99"/>
      <c r="FW540" s="99"/>
      <c r="FX540" s="99"/>
      <c r="FY540" s="99"/>
      <c r="FZ540" s="98"/>
      <c r="GA540" s="99"/>
      <c r="GB540" s="502"/>
      <c r="GC540" s="99"/>
      <c r="GD540" s="99"/>
      <c r="GE540" s="99"/>
      <c r="GF540" s="502"/>
      <c r="GG540" s="99"/>
      <c r="GH540" s="503"/>
      <c r="GI540" s="99"/>
      <c r="GJ540" s="502"/>
      <c r="GK540" s="99"/>
      <c r="GL540" s="99"/>
      <c r="GM540" s="502"/>
      <c r="GN540" s="99"/>
      <c r="GO540" s="99"/>
      <c r="GP540" s="99"/>
      <c r="GQ540" s="99"/>
      <c r="GR540" s="99"/>
      <c r="GS540" s="503"/>
      <c r="GT540" s="99"/>
      <c r="GU540" s="502"/>
      <c r="GV540" s="98"/>
      <c r="GW540" s="99"/>
      <c r="GX540" s="99"/>
      <c r="GY540" s="98"/>
      <c r="GZ540" s="99"/>
      <c r="HA540" s="99"/>
      <c r="HB540" s="99"/>
      <c r="HC540" s="99"/>
      <c r="HD540" s="99"/>
      <c r="HE540" s="99"/>
      <c r="HF540" s="99"/>
      <c r="HG540" s="99"/>
      <c r="HH540" s="502"/>
      <c r="HI540" s="99"/>
      <c r="HJ540" s="99"/>
      <c r="HK540" s="99"/>
      <c r="HL540" s="99"/>
      <c r="HM540" s="99"/>
      <c r="HN540" s="99"/>
      <c r="HO540" s="502"/>
      <c r="HP540" s="98"/>
      <c r="HQ540" s="99"/>
      <c r="HR540" s="99"/>
      <c r="HS540" s="99"/>
      <c r="HT540" s="98"/>
      <c r="HU540" s="99"/>
      <c r="HV540" s="99"/>
      <c r="HW540" s="99"/>
      <c r="HX540" s="99"/>
      <c r="HY540" s="98"/>
      <c r="HZ540" s="99"/>
      <c r="IA540" s="503"/>
      <c r="IB540" s="502"/>
      <c r="IC540" s="99"/>
      <c r="ID540" s="99"/>
      <c r="IE540" s="99"/>
      <c r="IF540" s="99"/>
      <c r="IG540" s="99"/>
      <c r="IH540" s="99"/>
      <c r="II540" s="99"/>
      <c r="IJ540" s="99"/>
      <c r="IK540" s="503"/>
      <c r="IL540" s="502"/>
      <c r="IM540" s="99"/>
      <c r="IN540" s="99"/>
      <c r="IO540" s="99"/>
      <c r="IP540" s="99"/>
      <c r="IQ540" s="99"/>
      <c r="IR540" s="99"/>
      <c r="IS540" s="503"/>
      <c r="IT540" s="99"/>
      <c r="IU540" s="99"/>
      <c r="IV540" s="502"/>
      <c r="IW540" s="99"/>
      <c r="IX540" s="99"/>
      <c r="IY540" s="98"/>
      <c r="IZ540" s="99"/>
      <c r="JA540" s="99"/>
      <c r="JB540" s="98"/>
      <c r="JC540" s="99"/>
      <c r="JD540" s="99"/>
      <c r="JE540" s="99"/>
      <c r="JF540" s="98"/>
      <c r="JG540" s="99"/>
      <c r="JH540" s="502"/>
      <c r="JI540" s="99"/>
      <c r="JJ540" s="99"/>
      <c r="JK540" s="99"/>
      <c r="JL540" s="99"/>
      <c r="JM540" s="502"/>
      <c r="JN540" s="99"/>
      <c r="JO540" s="507"/>
      <c r="JP540" s="503"/>
      <c r="JQ540" s="502"/>
    </row>
    <row r="541" spans="23:277" ht="16" hidden="1">
      <c r="W541" s="503"/>
      <c r="X541" s="502"/>
      <c r="Y541" s="99"/>
      <c r="Z541" s="502"/>
      <c r="AA541" s="99"/>
      <c r="AB541" s="502"/>
      <c r="AC541" s="99"/>
      <c r="AD541" s="504"/>
      <c r="AE541" s="99"/>
      <c r="AF541" s="99"/>
      <c r="AG541" s="99"/>
      <c r="AH541" s="99"/>
      <c r="AI541" s="505"/>
      <c r="AJ541" s="99"/>
      <c r="AK541" s="98"/>
      <c r="AL541" s="99"/>
      <c r="AM541" s="645"/>
      <c r="AN541" s="99"/>
      <c r="AO541" s="99"/>
      <c r="AP541" s="99"/>
      <c r="AQ541" s="99"/>
      <c r="AR541" s="99"/>
      <c r="AS541" s="99"/>
      <c r="AT541" s="99"/>
      <c r="AU541" s="99"/>
      <c r="AV541" s="99"/>
      <c r="AW541" s="99"/>
      <c r="AX541" s="99"/>
      <c r="AY541" s="98"/>
      <c r="AZ541" s="99"/>
      <c r="BA541" s="98"/>
      <c r="BB541" s="99"/>
      <c r="BC541" s="502"/>
      <c r="BD541" s="99"/>
      <c r="BE541" s="99"/>
      <c r="BF541" s="502"/>
      <c r="BG541" s="99"/>
      <c r="BH541" s="99"/>
      <c r="BI541" s="99"/>
      <c r="BJ541" s="99"/>
      <c r="BK541" s="634"/>
      <c r="BL541" s="99"/>
      <c r="BM541" s="99"/>
      <c r="BN541" s="502"/>
      <c r="BO541" s="99"/>
      <c r="BP541" s="99"/>
      <c r="BQ541" s="99"/>
      <c r="BR541" s="502"/>
      <c r="BS541" s="99"/>
      <c r="BT541" s="99"/>
      <c r="BU541" s="502"/>
      <c r="BV541" s="99"/>
      <c r="BW541" s="502"/>
      <c r="BX541" s="99"/>
      <c r="BY541" s="99"/>
      <c r="BZ541" s="502"/>
      <c r="CA541" s="99"/>
      <c r="CB541" s="99"/>
      <c r="CC541" s="99"/>
      <c r="CD541" s="99"/>
      <c r="CE541" s="503"/>
      <c r="CF541" s="99"/>
      <c r="CG541" s="502"/>
      <c r="CH541" s="99"/>
      <c r="CI541" s="98"/>
      <c r="CJ541" s="99"/>
      <c r="CK541" s="99"/>
      <c r="CL541" s="98"/>
      <c r="CM541" s="99"/>
      <c r="CN541" s="99"/>
      <c r="CO541" s="99"/>
      <c r="CP541" s="98"/>
      <c r="CQ541" s="99"/>
      <c r="CR541" s="99"/>
      <c r="CS541" s="99"/>
      <c r="CT541" s="99"/>
      <c r="CU541" s="99"/>
      <c r="CV541" s="99"/>
      <c r="CW541" s="99"/>
      <c r="CX541" s="98"/>
      <c r="CY541" s="99"/>
      <c r="CZ541" s="99"/>
      <c r="DA541" s="99"/>
      <c r="DB541" s="99"/>
      <c r="DC541" s="502"/>
      <c r="DD541" s="99"/>
      <c r="DE541" s="99"/>
      <c r="DF541" s="99"/>
      <c r="DG541" s="99"/>
      <c r="DH541" s="99"/>
      <c r="DI541" s="99"/>
      <c r="DJ541" s="99"/>
      <c r="DK541" s="99"/>
      <c r="DL541" s="99"/>
      <c r="DM541" s="99"/>
      <c r="DN541" s="99"/>
      <c r="DO541" s="502"/>
      <c r="DP541" s="99"/>
      <c r="DQ541" s="99"/>
      <c r="DR541" s="99"/>
      <c r="DS541" s="502"/>
      <c r="DT541" s="99"/>
      <c r="DU541" s="99"/>
      <c r="DV541" s="99"/>
      <c r="DW541" s="99"/>
      <c r="DX541" s="99"/>
      <c r="DY541" s="99"/>
      <c r="DZ541" s="99"/>
      <c r="EA541" s="506"/>
      <c r="EB541" s="99"/>
      <c r="EC541" s="502"/>
      <c r="ED541" s="98"/>
      <c r="EE541" s="99"/>
      <c r="EF541" s="99"/>
      <c r="EG541" s="99"/>
      <c r="EH541" s="99"/>
      <c r="EI541" s="98"/>
      <c r="EJ541" s="99"/>
      <c r="EK541" s="98"/>
      <c r="EL541" s="99"/>
      <c r="EM541" s="99"/>
      <c r="EN541" s="98"/>
      <c r="EO541" s="99"/>
      <c r="EP541" s="193"/>
      <c r="EQ541" s="99"/>
      <c r="ER541" s="99"/>
      <c r="ES541" s="99"/>
      <c r="ET541" s="99"/>
      <c r="EU541" s="99"/>
      <c r="EV541" s="99"/>
      <c r="EW541" s="502"/>
      <c r="EX541" s="98"/>
      <c r="EY541" s="99"/>
      <c r="EZ541" s="99"/>
      <c r="FA541" s="98"/>
      <c r="FB541" s="99"/>
      <c r="FC541" s="99"/>
      <c r="FD541" s="99"/>
      <c r="FE541" s="98"/>
      <c r="FF541" s="99"/>
      <c r="FG541" s="98"/>
      <c r="FH541" s="99"/>
      <c r="FI541" s="99"/>
      <c r="FJ541" s="98"/>
      <c r="FK541" s="99"/>
      <c r="FL541" s="99"/>
      <c r="FM541" s="99"/>
      <c r="FN541" s="506"/>
      <c r="FO541" s="99"/>
      <c r="FP541" s="502"/>
      <c r="FQ541" s="99"/>
      <c r="FR541" s="98"/>
      <c r="FS541" s="99"/>
      <c r="FT541" s="98"/>
      <c r="FU541" s="99"/>
      <c r="FV541" s="99"/>
      <c r="FW541" s="99"/>
      <c r="FX541" s="99"/>
      <c r="FY541" s="99"/>
      <c r="FZ541" s="98"/>
      <c r="GA541" s="99"/>
      <c r="GB541" s="502"/>
      <c r="GC541" s="99"/>
      <c r="GD541" s="99"/>
      <c r="GE541" s="99"/>
      <c r="GF541" s="502"/>
      <c r="GG541" s="99"/>
      <c r="GH541" s="503"/>
      <c r="GI541" s="99"/>
      <c r="GJ541" s="502"/>
      <c r="GK541" s="99"/>
      <c r="GL541" s="99"/>
      <c r="GM541" s="502"/>
      <c r="GN541" s="99"/>
      <c r="GO541" s="99"/>
      <c r="GP541" s="99"/>
      <c r="GQ541" s="99"/>
      <c r="GR541" s="99"/>
      <c r="GS541" s="503"/>
      <c r="GT541" s="99"/>
      <c r="GU541" s="502"/>
      <c r="GV541" s="98"/>
      <c r="GW541" s="99"/>
      <c r="GX541" s="99"/>
      <c r="GY541" s="98"/>
      <c r="GZ541" s="99"/>
      <c r="HA541" s="99"/>
      <c r="HB541" s="99"/>
      <c r="HC541" s="99"/>
      <c r="HD541" s="99"/>
      <c r="HE541" s="99"/>
      <c r="HF541" s="99"/>
      <c r="HG541" s="99"/>
      <c r="HH541" s="502"/>
      <c r="HI541" s="99"/>
      <c r="HJ541" s="99"/>
      <c r="HK541" s="99"/>
      <c r="HL541" s="99"/>
      <c r="HM541" s="99"/>
      <c r="HN541" s="99"/>
      <c r="HO541" s="502"/>
      <c r="HP541" s="98"/>
      <c r="HQ541" s="99"/>
      <c r="HR541" s="99"/>
      <c r="HS541" s="99"/>
      <c r="HT541" s="98"/>
      <c r="HU541" s="99"/>
      <c r="HV541" s="99"/>
      <c r="HW541" s="99"/>
      <c r="HX541" s="99"/>
      <c r="HY541" s="98"/>
      <c r="HZ541" s="99"/>
      <c r="IA541" s="503"/>
      <c r="IB541" s="502"/>
      <c r="IC541" s="99"/>
      <c r="ID541" s="99"/>
      <c r="IE541" s="99"/>
      <c r="IF541" s="99"/>
      <c r="IG541" s="99"/>
      <c r="IH541" s="99"/>
      <c r="II541" s="99"/>
      <c r="IJ541" s="99"/>
      <c r="IK541" s="503"/>
      <c r="IL541" s="502"/>
      <c r="IM541" s="99"/>
      <c r="IN541" s="99"/>
      <c r="IO541" s="99"/>
      <c r="IP541" s="99"/>
      <c r="IQ541" s="99"/>
      <c r="IR541" s="99"/>
      <c r="IS541" s="503"/>
      <c r="IT541" s="99"/>
      <c r="IU541" s="99"/>
      <c r="IV541" s="502"/>
      <c r="IW541" s="99"/>
      <c r="IX541" s="99"/>
      <c r="IY541" s="98"/>
      <c r="IZ541" s="99"/>
      <c r="JA541" s="99"/>
      <c r="JB541" s="98"/>
      <c r="JC541" s="99"/>
      <c r="JD541" s="99"/>
      <c r="JE541" s="99"/>
      <c r="JF541" s="98"/>
      <c r="JG541" s="99"/>
      <c r="JH541" s="502"/>
      <c r="JI541" s="99"/>
      <c r="JJ541" s="99"/>
      <c r="JK541" s="99"/>
      <c r="JL541" s="99"/>
      <c r="JM541" s="502"/>
      <c r="JN541" s="99"/>
      <c r="JO541" s="507"/>
      <c r="JP541" s="503"/>
      <c r="JQ541" s="502"/>
    </row>
    <row r="542" spans="23:277" ht="16" hidden="1">
      <c r="W542" s="503"/>
      <c r="X542" s="502"/>
      <c r="Y542" s="99"/>
      <c r="Z542" s="502"/>
      <c r="AA542" s="99"/>
      <c r="AB542" s="502"/>
      <c r="AC542" s="99"/>
      <c r="AD542" s="504"/>
      <c r="AE542" s="99"/>
      <c r="AF542" s="99"/>
      <c r="AG542" s="99"/>
      <c r="AH542" s="99"/>
      <c r="AI542" s="505"/>
      <c r="AJ542" s="99"/>
      <c r="AK542" s="98"/>
      <c r="AL542" s="99"/>
      <c r="AM542" s="645"/>
      <c r="AN542" s="99"/>
      <c r="AO542" s="99"/>
      <c r="AP542" s="99"/>
      <c r="AQ542" s="99"/>
      <c r="AR542" s="99"/>
      <c r="AS542" s="99"/>
      <c r="AT542" s="99"/>
      <c r="AU542" s="99"/>
      <c r="AV542" s="99"/>
      <c r="AW542" s="99"/>
      <c r="AX542" s="99"/>
      <c r="AY542" s="98"/>
      <c r="AZ542" s="99"/>
      <c r="BA542" s="98"/>
      <c r="BB542" s="99"/>
      <c r="BC542" s="502"/>
      <c r="BD542" s="99"/>
      <c r="BE542" s="99"/>
      <c r="BF542" s="502"/>
      <c r="BG542" s="99"/>
      <c r="BH542" s="99"/>
      <c r="BI542" s="99"/>
      <c r="BJ542" s="99"/>
      <c r="BK542" s="634"/>
      <c r="BL542" s="99"/>
      <c r="BM542" s="99"/>
      <c r="BN542" s="502"/>
      <c r="BO542" s="99"/>
      <c r="BP542" s="99"/>
      <c r="BQ542" s="99"/>
      <c r="BR542" s="502"/>
      <c r="BS542" s="99"/>
      <c r="BT542" s="99"/>
      <c r="BU542" s="502"/>
      <c r="BV542" s="99"/>
      <c r="BW542" s="502"/>
      <c r="BX542" s="99"/>
      <c r="BY542" s="99"/>
      <c r="BZ542" s="502"/>
      <c r="CA542" s="99"/>
      <c r="CB542" s="99"/>
      <c r="CC542" s="99"/>
      <c r="CD542" s="99"/>
      <c r="CE542" s="503"/>
      <c r="CF542" s="99"/>
      <c r="CG542" s="502"/>
      <c r="CH542" s="99"/>
      <c r="CI542" s="98"/>
      <c r="CJ542" s="99"/>
      <c r="CK542" s="99"/>
      <c r="CL542" s="98"/>
      <c r="CM542" s="99"/>
      <c r="CN542" s="99"/>
      <c r="CO542" s="99"/>
      <c r="CP542" s="98"/>
      <c r="CQ542" s="99"/>
      <c r="CR542" s="99"/>
      <c r="CS542" s="99"/>
      <c r="CT542" s="99"/>
      <c r="CU542" s="99"/>
      <c r="CV542" s="99"/>
      <c r="CW542" s="99"/>
      <c r="CX542" s="98"/>
      <c r="CY542" s="99"/>
      <c r="CZ542" s="99"/>
      <c r="DA542" s="99"/>
      <c r="DB542" s="99"/>
      <c r="DC542" s="502"/>
      <c r="DD542" s="99"/>
      <c r="DE542" s="99"/>
      <c r="DF542" s="99"/>
      <c r="DG542" s="99"/>
      <c r="DH542" s="99"/>
      <c r="DI542" s="99"/>
      <c r="DJ542" s="99"/>
      <c r="DK542" s="99"/>
      <c r="DL542" s="99"/>
      <c r="DM542" s="99"/>
      <c r="DN542" s="99"/>
      <c r="DO542" s="502"/>
      <c r="DP542" s="99"/>
      <c r="DQ542" s="99"/>
      <c r="DR542" s="99"/>
      <c r="DS542" s="502"/>
      <c r="DT542" s="99"/>
      <c r="DU542" s="99"/>
      <c r="DV542" s="99"/>
      <c r="DW542" s="99"/>
      <c r="DX542" s="99"/>
      <c r="DY542" s="99"/>
      <c r="DZ542" s="99"/>
      <c r="EA542" s="506"/>
      <c r="EB542" s="99"/>
      <c r="EC542" s="502"/>
      <c r="ED542" s="98"/>
      <c r="EE542" s="99"/>
      <c r="EF542" s="99"/>
      <c r="EG542" s="99"/>
      <c r="EH542" s="99"/>
      <c r="EI542" s="98"/>
      <c r="EJ542" s="99"/>
      <c r="EK542" s="98"/>
      <c r="EL542" s="99"/>
      <c r="EM542" s="99"/>
      <c r="EN542" s="98"/>
      <c r="EO542" s="99"/>
      <c r="EP542" s="193"/>
      <c r="EQ542" s="99"/>
      <c r="ER542" s="99"/>
      <c r="ES542" s="99"/>
      <c r="ET542" s="99"/>
      <c r="EU542" s="99"/>
      <c r="EV542" s="99"/>
      <c r="EW542" s="502"/>
      <c r="EX542" s="98"/>
      <c r="EY542" s="99"/>
      <c r="EZ542" s="99"/>
      <c r="FA542" s="98"/>
      <c r="FB542" s="99"/>
      <c r="FC542" s="99"/>
      <c r="FD542" s="99"/>
      <c r="FE542" s="98"/>
      <c r="FF542" s="99"/>
      <c r="FG542" s="98"/>
      <c r="FH542" s="99"/>
      <c r="FI542" s="99"/>
      <c r="FJ542" s="98"/>
      <c r="FK542" s="99"/>
      <c r="FL542" s="99"/>
      <c r="FM542" s="99"/>
      <c r="FN542" s="506"/>
      <c r="FO542" s="99"/>
      <c r="FP542" s="502"/>
      <c r="FQ542" s="99"/>
      <c r="FR542" s="98"/>
      <c r="FS542" s="99"/>
      <c r="FT542" s="98"/>
      <c r="FU542" s="99"/>
      <c r="FV542" s="99"/>
      <c r="FW542" s="99"/>
      <c r="FX542" s="99"/>
      <c r="FY542" s="99"/>
      <c r="FZ542" s="98"/>
      <c r="GA542" s="99"/>
      <c r="GB542" s="502"/>
      <c r="GC542" s="99"/>
      <c r="GD542" s="99"/>
      <c r="GE542" s="99"/>
      <c r="GF542" s="502"/>
      <c r="GG542" s="99"/>
      <c r="GH542" s="503"/>
      <c r="GI542" s="99"/>
      <c r="GJ542" s="502"/>
      <c r="GK542" s="99"/>
      <c r="GL542" s="99"/>
      <c r="GM542" s="502"/>
      <c r="GN542" s="99"/>
      <c r="GO542" s="99"/>
      <c r="GP542" s="99"/>
      <c r="GQ542" s="99"/>
      <c r="GR542" s="99"/>
      <c r="GS542" s="503"/>
      <c r="GT542" s="99"/>
      <c r="GU542" s="502"/>
      <c r="GV542" s="98"/>
      <c r="GW542" s="99"/>
      <c r="GX542" s="99"/>
      <c r="GY542" s="98"/>
      <c r="GZ542" s="99"/>
      <c r="HA542" s="99"/>
      <c r="HB542" s="99"/>
      <c r="HC542" s="99"/>
      <c r="HD542" s="99"/>
      <c r="HE542" s="99"/>
      <c r="HF542" s="99"/>
      <c r="HG542" s="99"/>
      <c r="HH542" s="502"/>
      <c r="HI542" s="99"/>
      <c r="HJ542" s="99"/>
      <c r="HK542" s="99"/>
      <c r="HL542" s="99"/>
      <c r="HM542" s="99"/>
      <c r="HN542" s="99"/>
      <c r="HO542" s="502"/>
      <c r="HP542" s="98"/>
      <c r="HQ542" s="99"/>
      <c r="HR542" s="99"/>
      <c r="HS542" s="99"/>
      <c r="HT542" s="98"/>
      <c r="HU542" s="99"/>
      <c r="HV542" s="99"/>
      <c r="HW542" s="99"/>
      <c r="HX542" s="99"/>
      <c r="HY542" s="98"/>
      <c r="HZ542" s="99"/>
      <c r="IA542" s="503"/>
      <c r="IB542" s="502"/>
      <c r="IC542" s="99"/>
      <c r="ID542" s="99"/>
      <c r="IE542" s="99"/>
      <c r="IF542" s="99"/>
      <c r="IG542" s="99"/>
      <c r="IH542" s="99"/>
      <c r="II542" s="99"/>
      <c r="IJ542" s="99"/>
      <c r="IK542" s="503"/>
      <c r="IL542" s="502"/>
      <c r="IM542" s="99"/>
      <c r="IN542" s="99"/>
      <c r="IO542" s="99"/>
      <c r="IP542" s="99"/>
      <c r="IQ542" s="99"/>
      <c r="IR542" s="99"/>
      <c r="IS542" s="503"/>
      <c r="IT542" s="99"/>
      <c r="IU542" s="99"/>
      <c r="IV542" s="502"/>
      <c r="IW542" s="99"/>
      <c r="IX542" s="99"/>
      <c r="IY542" s="98"/>
      <c r="IZ542" s="99"/>
      <c r="JA542" s="99"/>
      <c r="JB542" s="98"/>
      <c r="JC542" s="99"/>
      <c r="JD542" s="99"/>
      <c r="JE542" s="99"/>
      <c r="JF542" s="98"/>
      <c r="JG542" s="99"/>
      <c r="JH542" s="502"/>
      <c r="JI542" s="99"/>
      <c r="JJ542" s="99"/>
      <c r="JK542" s="99"/>
      <c r="JL542" s="99"/>
      <c r="JM542" s="502"/>
      <c r="JN542" s="99"/>
      <c r="JO542" s="507"/>
      <c r="JP542" s="503"/>
      <c r="JQ542" s="502"/>
    </row>
    <row r="543" spans="23:277" ht="16" hidden="1">
      <c r="W543" s="503"/>
      <c r="X543" s="502"/>
      <c r="Y543" s="99"/>
      <c r="Z543" s="502"/>
      <c r="AA543" s="99"/>
      <c r="AB543" s="502"/>
      <c r="AC543" s="99"/>
      <c r="AD543" s="504"/>
      <c r="AE543" s="99"/>
      <c r="AF543" s="99"/>
      <c r="AG543" s="99"/>
      <c r="AH543" s="99"/>
      <c r="AI543" s="505"/>
      <c r="AJ543" s="99"/>
      <c r="AK543" s="98"/>
      <c r="AL543" s="99"/>
      <c r="AM543" s="645"/>
      <c r="AN543" s="99"/>
      <c r="AO543" s="99"/>
      <c r="AP543" s="99"/>
      <c r="AQ543" s="99"/>
      <c r="AR543" s="99"/>
      <c r="AS543" s="99"/>
      <c r="AT543" s="99"/>
      <c r="AU543" s="99"/>
      <c r="AV543" s="99"/>
      <c r="AW543" s="99"/>
      <c r="AX543" s="99"/>
      <c r="AY543" s="98"/>
      <c r="AZ543" s="99"/>
      <c r="BA543" s="98"/>
      <c r="BB543" s="99"/>
      <c r="BC543" s="502"/>
      <c r="BD543" s="99"/>
      <c r="BE543" s="99"/>
      <c r="BF543" s="502"/>
      <c r="BG543" s="99"/>
      <c r="BH543" s="99"/>
      <c r="BI543" s="99"/>
      <c r="BJ543" s="99"/>
      <c r="BK543" s="634"/>
      <c r="BL543" s="99"/>
      <c r="BM543" s="99"/>
      <c r="BN543" s="502"/>
      <c r="BO543" s="99"/>
      <c r="BP543" s="99"/>
      <c r="BQ543" s="99"/>
      <c r="BR543" s="502"/>
      <c r="BS543" s="99"/>
      <c r="BT543" s="99"/>
      <c r="BU543" s="502"/>
      <c r="BV543" s="99"/>
      <c r="BW543" s="502"/>
      <c r="BX543" s="99"/>
      <c r="BY543" s="99"/>
      <c r="BZ543" s="502"/>
      <c r="CA543" s="99"/>
      <c r="CB543" s="99"/>
      <c r="CC543" s="99"/>
      <c r="CD543" s="99"/>
      <c r="CE543" s="503"/>
      <c r="CF543" s="99"/>
      <c r="CG543" s="502"/>
      <c r="CH543" s="99"/>
      <c r="CI543" s="98"/>
      <c r="CJ543" s="99"/>
      <c r="CK543" s="99"/>
      <c r="CL543" s="98"/>
      <c r="CM543" s="99"/>
      <c r="CN543" s="99"/>
      <c r="CO543" s="99"/>
      <c r="CP543" s="98"/>
      <c r="CQ543" s="99"/>
      <c r="CR543" s="99"/>
      <c r="CS543" s="99"/>
      <c r="CT543" s="99"/>
      <c r="CU543" s="99"/>
      <c r="CV543" s="99"/>
      <c r="CW543" s="99"/>
      <c r="CX543" s="98"/>
      <c r="CY543" s="99"/>
      <c r="CZ543" s="99"/>
      <c r="DA543" s="99"/>
      <c r="DB543" s="99"/>
      <c r="DC543" s="502"/>
      <c r="DD543" s="99"/>
      <c r="DE543" s="99"/>
      <c r="DF543" s="99"/>
      <c r="DG543" s="99"/>
      <c r="DH543" s="99"/>
      <c r="DI543" s="99"/>
      <c r="DJ543" s="99"/>
      <c r="DK543" s="99"/>
      <c r="DL543" s="99"/>
      <c r="DM543" s="99"/>
      <c r="DN543" s="99"/>
      <c r="DO543" s="502"/>
      <c r="DP543" s="99"/>
      <c r="DQ543" s="99"/>
      <c r="DR543" s="99"/>
      <c r="DS543" s="502"/>
      <c r="DT543" s="99"/>
      <c r="DU543" s="99"/>
      <c r="DV543" s="99"/>
      <c r="DW543" s="99"/>
      <c r="DX543" s="99"/>
      <c r="DY543" s="99"/>
      <c r="DZ543" s="99"/>
      <c r="EA543" s="506"/>
      <c r="EB543" s="99"/>
      <c r="EC543" s="502"/>
      <c r="ED543" s="98"/>
      <c r="EE543" s="99"/>
      <c r="EF543" s="99"/>
      <c r="EG543" s="99"/>
      <c r="EH543" s="99"/>
      <c r="EI543" s="98"/>
      <c r="EJ543" s="99"/>
      <c r="EK543" s="98"/>
      <c r="EL543" s="99"/>
      <c r="EM543" s="99"/>
      <c r="EN543" s="98"/>
      <c r="EO543" s="99"/>
      <c r="EP543" s="193"/>
      <c r="EQ543" s="99"/>
      <c r="ER543" s="99"/>
      <c r="ES543" s="99"/>
      <c r="ET543" s="99"/>
      <c r="EU543" s="99"/>
      <c r="EV543" s="99"/>
      <c r="EW543" s="502"/>
      <c r="EX543" s="98"/>
      <c r="EY543" s="99"/>
      <c r="EZ543" s="99"/>
      <c r="FA543" s="98"/>
      <c r="FB543" s="99"/>
      <c r="FC543" s="99"/>
      <c r="FD543" s="99"/>
      <c r="FE543" s="98"/>
      <c r="FF543" s="99"/>
      <c r="FG543" s="98"/>
      <c r="FH543" s="99"/>
      <c r="FI543" s="99"/>
      <c r="FJ543" s="98"/>
      <c r="FK543" s="99"/>
      <c r="FL543" s="99"/>
      <c r="FM543" s="99"/>
      <c r="FN543" s="506"/>
      <c r="FO543" s="99"/>
      <c r="FP543" s="502"/>
      <c r="FQ543" s="99"/>
      <c r="FR543" s="98"/>
      <c r="FS543" s="99"/>
      <c r="FT543" s="98"/>
      <c r="FU543" s="99"/>
      <c r="FV543" s="99"/>
      <c r="FW543" s="99"/>
      <c r="FX543" s="99"/>
      <c r="FY543" s="99"/>
      <c r="FZ543" s="98"/>
      <c r="GA543" s="99"/>
      <c r="GB543" s="502"/>
      <c r="GC543" s="99"/>
      <c r="GD543" s="99"/>
      <c r="GE543" s="99"/>
      <c r="GF543" s="502"/>
      <c r="GG543" s="99"/>
      <c r="GH543" s="503"/>
      <c r="GI543" s="99"/>
      <c r="GJ543" s="502"/>
      <c r="GK543" s="99"/>
      <c r="GL543" s="99"/>
      <c r="GM543" s="502"/>
      <c r="GN543" s="99"/>
      <c r="GO543" s="99"/>
      <c r="GP543" s="99"/>
      <c r="GQ543" s="99"/>
      <c r="GR543" s="99"/>
      <c r="GS543" s="503"/>
      <c r="GT543" s="99"/>
      <c r="GU543" s="502"/>
      <c r="GV543" s="98"/>
      <c r="GW543" s="99"/>
      <c r="GX543" s="99"/>
      <c r="GY543" s="98"/>
      <c r="GZ543" s="99"/>
      <c r="HA543" s="99"/>
      <c r="HB543" s="99"/>
      <c r="HC543" s="99"/>
      <c r="HD543" s="99"/>
      <c r="HE543" s="99"/>
      <c r="HF543" s="99"/>
      <c r="HG543" s="99"/>
      <c r="HH543" s="502"/>
      <c r="HI543" s="99"/>
      <c r="HJ543" s="99"/>
      <c r="HK543" s="99"/>
      <c r="HL543" s="99"/>
      <c r="HM543" s="99"/>
      <c r="HN543" s="99"/>
      <c r="HO543" s="502"/>
      <c r="HP543" s="98"/>
      <c r="HQ543" s="99"/>
      <c r="HR543" s="99"/>
      <c r="HS543" s="99"/>
      <c r="HT543" s="98"/>
      <c r="HU543" s="99"/>
      <c r="HV543" s="99"/>
      <c r="HW543" s="99"/>
      <c r="HX543" s="99"/>
      <c r="HY543" s="98"/>
      <c r="HZ543" s="99"/>
      <c r="IA543" s="503"/>
      <c r="IB543" s="502"/>
      <c r="IC543" s="99"/>
      <c r="ID543" s="99"/>
      <c r="IE543" s="99"/>
      <c r="IF543" s="99"/>
      <c r="IG543" s="99"/>
      <c r="IH543" s="99"/>
      <c r="II543" s="99"/>
      <c r="IJ543" s="99"/>
      <c r="IK543" s="503"/>
      <c r="IL543" s="502"/>
      <c r="IM543" s="99"/>
      <c r="IN543" s="99"/>
      <c r="IO543" s="99"/>
      <c r="IP543" s="99"/>
      <c r="IQ543" s="99"/>
      <c r="IR543" s="99"/>
      <c r="IS543" s="503"/>
      <c r="IT543" s="99"/>
      <c r="IU543" s="99"/>
      <c r="IV543" s="502"/>
      <c r="IW543" s="99"/>
      <c r="IX543" s="99"/>
      <c r="IY543" s="98"/>
      <c r="IZ543" s="99"/>
      <c r="JA543" s="99"/>
      <c r="JB543" s="98"/>
      <c r="JC543" s="99"/>
      <c r="JD543" s="99"/>
      <c r="JE543" s="99"/>
      <c r="JF543" s="98"/>
      <c r="JG543" s="99"/>
      <c r="JH543" s="502"/>
      <c r="JI543" s="99"/>
      <c r="JJ543" s="99"/>
      <c r="JK543" s="99"/>
      <c r="JL543" s="99"/>
      <c r="JM543" s="502"/>
      <c r="JN543" s="99"/>
      <c r="JO543" s="507"/>
      <c r="JP543" s="503"/>
      <c r="JQ543" s="502"/>
    </row>
    <row r="544" spans="23:277" ht="16" hidden="1">
      <c r="W544" s="503"/>
      <c r="X544" s="502"/>
      <c r="Y544" s="99"/>
      <c r="Z544" s="502"/>
      <c r="AA544" s="99"/>
      <c r="AB544" s="502"/>
      <c r="AC544" s="99"/>
      <c r="AD544" s="504"/>
      <c r="AE544" s="99"/>
      <c r="AF544" s="99"/>
      <c r="AG544" s="99"/>
      <c r="AH544" s="99"/>
      <c r="AI544" s="505"/>
      <c r="AJ544" s="99"/>
      <c r="AK544" s="98"/>
      <c r="AL544" s="99"/>
      <c r="AM544" s="645"/>
      <c r="AN544" s="99"/>
      <c r="AO544" s="99"/>
      <c r="AP544" s="99"/>
      <c r="AQ544" s="99"/>
      <c r="AR544" s="99"/>
      <c r="AS544" s="99"/>
      <c r="AT544" s="99"/>
      <c r="AU544" s="99"/>
      <c r="AV544" s="99"/>
      <c r="AW544" s="99"/>
      <c r="AX544" s="99"/>
      <c r="AY544" s="98"/>
      <c r="AZ544" s="99"/>
      <c r="BA544" s="98"/>
      <c r="BB544" s="99"/>
      <c r="BC544" s="502"/>
      <c r="BD544" s="99"/>
      <c r="BE544" s="99"/>
      <c r="BF544" s="502"/>
      <c r="BG544" s="99"/>
      <c r="BH544" s="99"/>
      <c r="BI544" s="99"/>
      <c r="BJ544" s="99"/>
      <c r="BK544" s="634"/>
      <c r="BL544" s="99"/>
      <c r="BM544" s="99"/>
      <c r="BN544" s="502"/>
      <c r="BO544" s="99"/>
      <c r="BP544" s="99"/>
      <c r="BQ544" s="99"/>
      <c r="BR544" s="502"/>
      <c r="BS544" s="99"/>
      <c r="BT544" s="99"/>
      <c r="BU544" s="502"/>
      <c r="BV544" s="99"/>
      <c r="BW544" s="502"/>
      <c r="BX544" s="99"/>
      <c r="BY544" s="99"/>
      <c r="BZ544" s="502"/>
      <c r="CA544" s="99"/>
      <c r="CB544" s="99"/>
      <c r="CC544" s="99"/>
      <c r="CD544" s="99"/>
      <c r="CE544" s="503"/>
      <c r="CF544" s="99"/>
      <c r="CG544" s="502"/>
      <c r="CH544" s="99"/>
      <c r="CI544" s="98"/>
      <c r="CJ544" s="99"/>
      <c r="CK544" s="99"/>
      <c r="CL544" s="98"/>
      <c r="CM544" s="99"/>
      <c r="CN544" s="99"/>
      <c r="CO544" s="99"/>
      <c r="CP544" s="98"/>
      <c r="CQ544" s="99"/>
      <c r="CR544" s="99"/>
      <c r="CS544" s="99"/>
      <c r="CT544" s="99"/>
      <c r="CU544" s="99"/>
      <c r="CV544" s="99"/>
      <c r="CW544" s="99"/>
      <c r="CX544" s="98"/>
      <c r="CY544" s="99"/>
      <c r="CZ544" s="99"/>
      <c r="DA544" s="99"/>
      <c r="DB544" s="99"/>
      <c r="DC544" s="502"/>
      <c r="DD544" s="99"/>
      <c r="DE544" s="99"/>
      <c r="DF544" s="99"/>
      <c r="DG544" s="99"/>
      <c r="DH544" s="99"/>
      <c r="DI544" s="99"/>
      <c r="DJ544" s="99"/>
      <c r="DK544" s="99"/>
      <c r="DL544" s="99"/>
      <c r="DM544" s="99"/>
      <c r="DN544" s="99"/>
      <c r="DO544" s="502"/>
      <c r="DP544" s="99"/>
      <c r="DQ544" s="99"/>
      <c r="DR544" s="99"/>
      <c r="DS544" s="502"/>
      <c r="DT544" s="99"/>
      <c r="DU544" s="99"/>
      <c r="DV544" s="99"/>
      <c r="DW544" s="99"/>
      <c r="DX544" s="99"/>
      <c r="DY544" s="99"/>
      <c r="DZ544" s="99"/>
      <c r="EA544" s="506"/>
      <c r="EB544" s="99"/>
      <c r="EC544" s="502"/>
      <c r="ED544" s="98"/>
      <c r="EE544" s="99"/>
      <c r="EF544" s="99"/>
      <c r="EG544" s="99"/>
      <c r="EH544" s="99"/>
      <c r="EI544" s="98"/>
      <c r="EJ544" s="99"/>
      <c r="EK544" s="98"/>
      <c r="EL544" s="99"/>
      <c r="EM544" s="99"/>
      <c r="EN544" s="98"/>
      <c r="EO544" s="99"/>
      <c r="EP544" s="193"/>
      <c r="EQ544" s="99"/>
      <c r="ER544" s="99"/>
      <c r="ES544" s="99"/>
      <c r="ET544" s="99"/>
      <c r="EU544" s="99"/>
      <c r="EV544" s="99"/>
      <c r="EW544" s="502"/>
      <c r="EX544" s="98"/>
      <c r="EY544" s="99"/>
      <c r="EZ544" s="99"/>
      <c r="FA544" s="98"/>
      <c r="FB544" s="99"/>
      <c r="FC544" s="99"/>
      <c r="FD544" s="99"/>
      <c r="FE544" s="98"/>
      <c r="FF544" s="99"/>
      <c r="FG544" s="98"/>
      <c r="FH544" s="99"/>
      <c r="FI544" s="99"/>
      <c r="FJ544" s="98"/>
      <c r="FK544" s="99"/>
      <c r="FL544" s="99"/>
      <c r="FM544" s="99"/>
      <c r="FN544" s="506"/>
      <c r="FO544" s="99"/>
      <c r="FP544" s="502"/>
      <c r="FQ544" s="99"/>
      <c r="FR544" s="98"/>
      <c r="FS544" s="99"/>
      <c r="FT544" s="98"/>
      <c r="FU544" s="99"/>
      <c r="FV544" s="99"/>
      <c r="FW544" s="99"/>
      <c r="FX544" s="99"/>
      <c r="FY544" s="99"/>
      <c r="FZ544" s="98"/>
      <c r="GA544" s="99"/>
      <c r="GB544" s="502"/>
      <c r="GC544" s="99"/>
      <c r="GD544" s="99"/>
      <c r="GE544" s="99"/>
      <c r="GF544" s="502"/>
      <c r="GG544" s="99"/>
      <c r="GH544" s="503"/>
      <c r="GI544" s="99"/>
      <c r="GJ544" s="502"/>
      <c r="GK544" s="99"/>
      <c r="GL544" s="99"/>
      <c r="GM544" s="502"/>
      <c r="GN544" s="99"/>
      <c r="GO544" s="99"/>
      <c r="GP544" s="99"/>
      <c r="GQ544" s="99"/>
      <c r="GR544" s="99"/>
      <c r="GS544" s="503"/>
      <c r="GT544" s="99"/>
      <c r="GU544" s="502"/>
      <c r="GV544" s="98"/>
      <c r="GW544" s="99"/>
      <c r="GX544" s="99"/>
      <c r="GY544" s="98"/>
      <c r="GZ544" s="99"/>
      <c r="HA544" s="99"/>
      <c r="HB544" s="99"/>
      <c r="HC544" s="99"/>
      <c r="HD544" s="99"/>
      <c r="HE544" s="99"/>
      <c r="HF544" s="99"/>
      <c r="HG544" s="99"/>
      <c r="HH544" s="502"/>
      <c r="HI544" s="99"/>
      <c r="HJ544" s="99"/>
      <c r="HK544" s="99"/>
      <c r="HL544" s="99"/>
      <c r="HM544" s="99"/>
      <c r="HN544" s="99"/>
      <c r="HO544" s="502"/>
      <c r="HP544" s="98"/>
      <c r="HQ544" s="99"/>
      <c r="HR544" s="99"/>
      <c r="HS544" s="99"/>
      <c r="HT544" s="98"/>
      <c r="HU544" s="99"/>
      <c r="HV544" s="99"/>
      <c r="HW544" s="99"/>
      <c r="HX544" s="99"/>
      <c r="HY544" s="98"/>
      <c r="HZ544" s="99"/>
      <c r="IA544" s="503"/>
      <c r="IB544" s="502"/>
      <c r="IC544" s="99"/>
      <c r="ID544" s="99"/>
      <c r="IE544" s="99"/>
      <c r="IF544" s="99"/>
      <c r="IG544" s="99"/>
      <c r="IH544" s="99"/>
      <c r="II544" s="99"/>
      <c r="IJ544" s="99"/>
      <c r="IK544" s="503"/>
      <c r="IL544" s="502"/>
      <c r="IM544" s="99"/>
      <c r="IN544" s="99"/>
      <c r="IO544" s="99"/>
      <c r="IP544" s="99"/>
      <c r="IQ544" s="99"/>
      <c r="IR544" s="99"/>
      <c r="IS544" s="503"/>
      <c r="IT544" s="99"/>
      <c r="IU544" s="99"/>
      <c r="IV544" s="502"/>
      <c r="IW544" s="99"/>
      <c r="IX544" s="99"/>
      <c r="IY544" s="98"/>
      <c r="IZ544" s="99"/>
      <c r="JA544" s="99"/>
      <c r="JB544" s="98"/>
      <c r="JC544" s="99"/>
      <c r="JD544" s="99"/>
      <c r="JE544" s="99"/>
      <c r="JF544" s="98"/>
      <c r="JG544" s="99"/>
      <c r="JH544" s="502"/>
      <c r="JI544" s="99"/>
      <c r="JJ544" s="99"/>
      <c r="JK544" s="99"/>
      <c r="JL544" s="99"/>
      <c r="JM544" s="502"/>
      <c r="JN544" s="99"/>
      <c r="JO544" s="507"/>
      <c r="JP544" s="503"/>
      <c r="JQ544" s="502"/>
    </row>
    <row r="545" spans="23:277" ht="16" hidden="1">
      <c r="W545" s="503"/>
      <c r="X545" s="502"/>
      <c r="Y545" s="99"/>
      <c r="Z545" s="502"/>
      <c r="AA545" s="99"/>
      <c r="AB545" s="502"/>
      <c r="AC545" s="99"/>
      <c r="AD545" s="504"/>
      <c r="AE545" s="99"/>
      <c r="AF545" s="99"/>
      <c r="AG545" s="99"/>
      <c r="AH545" s="99"/>
      <c r="AI545" s="505"/>
      <c r="AJ545" s="99"/>
      <c r="AK545" s="98"/>
      <c r="AL545" s="99"/>
      <c r="AM545" s="645"/>
      <c r="AN545" s="99"/>
      <c r="AO545" s="99"/>
      <c r="AP545" s="99"/>
      <c r="AQ545" s="99"/>
      <c r="AR545" s="99"/>
      <c r="AS545" s="99"/>
      <c r="AT545" s="99"/>
      <c r="AU545" s="99"/>
      <c r="AV545" s="99"/>
      <c r="AW545" s="99"/>
      <c r="AX545" s="99"/>
      <c r="AY545" s="98"/>
      <c r="AZ545" s="99"/>
      <c r="BA545" s="98"/>
      <c r="BB545" s="99"/>
      <c r="BC545" s="502"/>
      <c r="BD545" s="99"/>
      <c r="BE545" s="99"/>
      <c r="BF545" s="502"/>
      <c r="BG545" s="99"/>
      <c r="BH545" s="99"/>
      <c r="BI545" s="99"/>
      <c r="BJ545" s="99"/>
      <c r="BK545" s="634"/>
      <c r="BL545" s="99"/>
      <c r="BM545" s="99"/>
      <c r="BN545" s="502"/>
      <c r="BO545" s="99"/>
      <c r="BP545" s="99"/>
      <c r="BQ545" s="99"/>
      <c r="BR545" s="502"/>
      <c r="BS545" s="99"/>
      <c r="BT545" s="99"/>
      <c r="BU545" s="502"/>
      <c r="BV545" s="99"/>
      <c r="BW545" s="502"/>
      <c r="BX545" s="99"/>
      <c r="BY545" s="99"/>
      <c r="BZ545" s="502"/>
      <c r="CA545" s="99"/>
      <c r="CB545" s="99"/>
      <c r="CC545" s="99"/>
      <c r="CD545" s="99"/>
      <c r="CE545" s="503"/>
      <c r="CF545" s="99"/>
      <c r="CG545" s="502"/>
      <c r="CH545" s="99"/>
      <c r="CI545" s="98"/>
      <c r="CJ545" s="99"/>
      <c r="CK545" s="99"/>
      <c r="CL545" s="98"/>
      <c r="CM545" s="99"/>
      <c r="CN545" s="99"/>
      <c r="CO545" s="99"/>
      <c r="CP545" s="98"/>
      <c r="CQ545" s="99"/>
      <c r="CR545" s="99"/>
      <c r="CS545" s="99"/>
      <c r="CT545" s="99"/>
      <c r="CU545" s="99"/>
      <c r="CV545" s="99"/>
      <c r="CW545" s="99"/>
      <c r="CX545" s="98"/>
      <c r="CY545" s="99"/>
      <c r="CZ545" s="99"/>
      <c r="DA545" s="99"/>
      <c r="DB545" s="99"/>
      <c r="DC545" s="502"/>
      <c r="DD545" s="99"/>
      <c r="DE545" s="99"/>
      <c r="DF545" s="99"/>
      <c r="DG545" s="99"/>
      <c r="DH545" s="99"/>
      <c r="DI545" s="99"/>
      <c r="DJ545" s="99"/>
      <c r="DK545" s="99"/>
      <c r="DL545" s="99"/>
      <c r="DM545" s="99"/>
      <c r="DN545" s="99"/>
      <c r="DO545" s="502"/>
      <c r="DP545" s="99"/>
      <c r="DQ545" s="99"/>
      <c r="DR545" s="99"/>
      <c r="DS545" s="502"/>
      <c r="DT545" s="99"/>
      <c r="DU545" s="99"/>
      <c r="DV545" s="99"/>
      <c r="DW545" s="99"/>
      <c r="DX545" s="99"/>
      <c r="DY545" s="99"/>
      <c r="DZ545" s="99"/>
      <c r="EA545" s="506"/>
      <c r="EB545" s="99"/>
      <c r="EC545" s="502"/>
      <c r="ED545" s="98"/>
      <c r="EE545" s="99"/>
      <c r="EF545" s="99"/>
      <c r="EG545" s="99"/>
      <c r="EH545" s="99"/>
      <c r="EI545" s="98"/>
      <c r="EJ545" s="99"/>
      <c r="EK545" s="98"/>
      <c r="EL545" s="99"/>
      <c r="EM545" s="99"/>
      <c r="EN545" s="98"/>
      <c r="EO545" s="99"/>
      <c r="EP545" s="193"/>
      <c r="EQ545" s="99"/>
      <c r="ER545" s="99"/>
      <c r="ES545" s="99"/>
      <c r="ET545" s="99"/>
      <c r="EU545" s="99"/>
      <c r="EV545" s="99"/>
      <c r="EW545" s="502"/>
      <c r="EX545" s="98"/>
      <c r="EY545" s="99"/>
      <c r="EZ545" s="99"/>
      <c r="FA545" s="98"/>
      <c r="FB545" s="99"/>
      <c r="FC545" s="99"/>
      <c r="FD545" s="99"/>
      <c r="FE545" s="98"/>
      <c r="FF545" s="99"/>
      <c r="FG545" s="98"/>
      <c r="FH545" s="99"/>
      <c r="FI545" s="99"/>
      <c r="FJ545" s="98"/>
      <c r="FK545" s="99"/>
      <c r="FL545" s="99"/>
      <c r="FM545" s="99"/>
      <c r="FN545" s="506"/>
      <c r="FO545" s="99"/>
      <c r="FP545" s="502"/>
      <c r="FQ545" s="99"/>
      <c r="FR545" s="98"/>
      <c r="FS545" s="99"/>
      <c r="FT545" s="98"/>
      <c r="FU545" s="99"/>
      <c r="FV545" s="99"/>
      <c r="FW545" s="99"/>
      <c r="FX545" s="99"/>
      <c r="FY545" s="99"/>
      <c r="FZ545" s="98"/>
      <c r="GA545" s="99"/>
      <c r="GB545" s="502"/>
      <c r="GC545" s="99"/>
      <c r="GD545" s="99"/>
      <c r="GE545" s="99"/>
      <c r="GF545" s="502"/>
      <c r="GG545" s="99"/>
      <c r="GH545" s="503"/>
      <c r="GI545" s="99"/>
      <c r="GJ545" s="502"/>
      <c r="GK545" s="99"/>
      <c r="GL545" s="99"/>
      <c r="GM545" s="502"/>
      <c r="GN545" s="99"/>
      <c r="GO545" s="99"/>
      <c r="GP545" s="99"/>
      <c r="GQ545" s="99"/>
      <c r="GR545" s="99"/>
      <c r="GS545" s="503"/>
      <c r="GT545" s="99"/>
      <c r="GU545" s="502"/>
      <c r="GV545" s="98"/>
      <c r="GW545" s="99"/>
      <c r="GX545" s="99"/>
      <c r="GY545" s="98"/>
      <c r="GZ545" s="99"/>
      <c r="HA545" s="99"/>
      <c r="HB545" s="99"/>
      <c r="HC545" s="99"/>
      <c r="HD545" s="99"/>
      <c r="HE545" s="99"/>
      <c r="HF545" s="99"/>
      <c r="HG545" s="99"/>
      <c r="HH545" s="502"/>
      <c r="HI545" s="99"/>
      <c r="HJ545" s="99"/>
      <c r="HK545" s="99"/>
      <c r="HL545" s="99"/>
      <c r="HM545" s="99"/>
      <c r="HN545" s="99"/>
      <c r="HO545" s="502"/>
      <c r="HP545" s="98"/>
      <c r="HQ545" s="99"/>
      <c r="HR545" s="99"/>
      <c r="HS545" s="99"/>
      <c r="HT545" s="98"/>
      <c r="HU545" s="99"/>
      <c r="HV545" s="99"/>
      <c r="HW545" s="99"/>
      <c r="HX545" s="99"/>
      <c r="HY545" s="98"/>
      <c r="HZ545" s="99"/>
      <c r="IA545" s="503"/>
      <c r="IB545" s="502"/>
      <c r="IC545" s="99"/>
      <c r="ID545" s="99"/>
      <c r="IE545" s="99"/>
      <c r="IF545" s="99"/>
      <c r="IG545" s="99"/>
      <c r="IH545" s="99"/>
      <c r="II545" s="99"/>
      <c r="IJ545" s="99"/>
      <c r="IK545" s="503"/>
      <c r="IL545" s="502"/>
      <c r="IM545" s="99"/>
      <c r="IN545" s="99"/>
      <c r="IO545" s="99"/>
      <c r="IP545" s="99"/>
      <c r="IQ545" s="99"/>
      <c r="IR545" s="99"/>
      <c r="IS545" s="503"/>
      <c r="IT545" s="99"/>
      <c r="IU545" s="99"/>
      <c r="IV545" s="502"/>
      <c r="IW545" s="99"/>
      <c r="IX545" s="99"/>
      <c r="IY545" s="98"/>
      <c r="IZ545" s="99"/>
      <c r="JA545" s="99"/>
      <c r="JB545" s="98"/>
      <c r="JC545" s="99"/>
      <c r="JD545" s="99"/>
      <c r="JE545" s="99"/>
      <c r="JF545" s="98"/>
      <c r="JG545" s="99"/>
      <c r="JH545" s="502"/>
      <c r="JI545" s="99"/>
      <c r="JJ545" s="99"/>
      <c r="JK545" s="99"/>
      <c r="JL545" s="99"/>
      <c r="JM545" s="502"/>
      <c r="JN545" s="99"/>
      <c r="JO545" s="507"/>
      <c r="JP545" s="503"/>
      <c r="JQ545" s="502"/>
    </row>
    <row r="546" spans="23:277" ht="16" hidden="1">
      <c r="W546" s="503"/>
      <c r="X546" s="502"/>
      <c r="Y546" s="99"/>
      <c r="Z546" s="502"/>
      <c r="AA546" s="99"/>
      <c r="AB546" s="502"/>
      <c r="AC546" s="99"/>
      <c r="AD546" s="504"/>
      <c r="AE546" s="99"/>
      <c r="AF546" s="99"/>
      <c r="AG546" s="99"/>
      <c r="AH546" s="99"/>
      <c r="AI546" s="505"/>
      <c r="AJ546" s="99"/>
      <c r="AK546" s="98"/>
      <c r="AL546" s="99"/>
      <c r="AM546" s="645"/>
      <c r="AN546" s="99"/>
      <c r="AO546" s="99"/>
      <c r="AP546" s="99"/>
      <c r="AQ546" s="99"/>
      <c r="AR546" s="99"/>
      <c r="AS546" s="99"/>
      <c r="AT546" s="99"/>
      <c r="AU546" s="99"/>
      <c r="AV546" s="99"/>
      <c r="AW546" s="99"/>
      <c r="AX546" s="99"/>
      <c r="AY546" s="98"/>
      <c r="AZ546" s="99"/>
      <c r="BA546" s="98"/>
      <c r="BB546" s="99"/>
      <c r="BC546" s="502"/>
      <c r="BD546" s="99"/>
      <c r="BE546" s="99"/>
      <c r="BF546" s="502"/>
      <c r="BG546" s="99"/>
      <c r="BH546" s="99"/>
      <c r="BI546" s="99"/>
      <c r="BJ546" s="99"/>
      <c r="BK546" s="634"/>
      <c r="BL546" s="99"/>
      <c r="BM546" s="99"/>
      <c r="BN546" s="502"/>
      <c r="BO546" s="99"/>
      <c r="BP546" s="99"/>
      <c r="BQ546" s="99"/>
      <c r="BR546" s="502"/>
      <c r="BS546" s="99"/>
      <c r="BT546" s="99"/>
      <c r="BU546" s="502"/>
      <c r="BV546" s="99"/>
      <c r="BW546" s="502"/>
      <c r="BX546" s="99"/>
      <c r="BY546" s="99"/>
      <c r="BZ546" s="502"/>
      <c r="CA546" s="99"/>
      <c r="CB546" s="99"/>
      <c r="CC546" s="99"/>
      <c r="CD546" s="99"/>
      <c r="CE546" s="503"/>
      <c r="CF546" s="99"/>
      <c r="CG546" s="502"/>
      <c r="CH546" s="99"/>
      <c r="CI546" s="98"/>
      <c r="CJ546" s="99"/>
      <c r="CK546" s="99"/>
      <c r="CL546" s="98"/>
      <c r="CM546" s="99"/>
      <c r="CN546" s="99"/>
      <c r="CO546" s="99"/>
      <c r="CP546" s="98"/>
      <c r="CQ546" s="99"/>
      <c r="CR546" s="99"/>
      <c r="CS546" s="99"/>
      <c r="CT546" s="99"/>
      <c r="CU546" s="99"/>
      <c r="CV546" s="99"/>
      <c r="CW546" s="99"/>
      <c r="CX546" s="98"/>
      <c r="CY546" s="99"/>
      <c r="CZ546" s="99"/>
      <c r="DA546" s="99"/>
      <c r="DB546" s="99"/>
      <c r="DC546" s="502"/>
      <c r="DD546" s="99"/>
      <c r="DE546" s="99"/>
      <c r="DF546" s="99"/>
      <c r="DG546" s="99"/>
      <c r="DH546" s="99"/>
      <c r="DI546" s="99"/>
      <c r="DJ546" s="99"/>
      <c r="DK546" s="99"/>
      <c r="DL546" s="99"/>
      <c r="DM546" s="99"/>
      <c r="DN546" s="99"/>
      <c r="DO546" s="502"/>
      <c r="DP546" s="99"/>
      <c r="DQ546" s="99"/>
      <c r="DR546" s="99"/>
      <c r="DS546" s="502"/>
      <c r="DT546" s="99"/>
      <c r="DU546" s="99"/>
      <c r="DV546" s="99"/>
      <c r="DW546" s="99"/>
      <c r="DX546" s="99"/>
      <c r="DY546" s="99"/>
      <c r="DZ546" s="99"/>
      <c r="EA546" s="506"/>
      <c r="EB546" s="99"/>
      <c r="EC546" s="502"/>
      <c r="ED546" s="98"/>
      <c r="EE546" s="99"/>
      <c r="EF546" s="99"/>
      <c r="EG546" s="99"/>
      <c r="EH546" s="99"/>
      <c r="EI546" s="98"/>
      <c r="EJ546" s="99"/>
      <c r="EK546" s="98"/>
      <c r="EL546" s="99"/>
      <c r="EM546" s="99"/>
      <c r="EN546" s="98"/>
      <c r="EO546" s="99"/>
      <c r="EP546" s="193"/>
      <c r="EQ546" s="99"/>
      <c r="ER546" s="99"/>
      <c r="ES546" s="99"/>
      <c r="ET546" s="99"/>
      <c r="EU546" s="99"/>
      <c r="EV546" s="99"/>
      <c r="EW546" s="502"/>
      <c r="EX546" s="98"/>
      <c r="EY546" s="99"/>
      <c r="EZ546" s="99"/>
      <c r="FA546" s="98"/>
      <c r="FB546" s="99"/>
      <c r="FC546" s="99"/>
      <c r="FD546" s="99"/>
      <c r="FE546" s="98"/>
      <c r="FF546" s="99"/>
      <c r="FG546" s="98"/>
      <c r="FH546" s="99"/>
      <c r="FI546" s="99"/>
      <c r="FJ546" s="98"/>
      <c r="FK546" s="99"/>
      <c r="FL546" s="99"/>
      <c r="FM546" s="99"/>
      <c r="FN546" s="506"/>
      <c r="FO546" s="99"/>
      <c r="FP546" s="502"/>
      <c r="FQ546" s="99"/>
      <c r="FR546" s="98"/>
      <c r="FS546" s="99"/>
      <c r="FT546" s="98"/>
      <c r="FU546" s="99"/>
      <c r="FV546" s="99"/>
      <c r="FW546" s="99"/>
      <c r="FX546" s="99"/>
      <c r="FY546" s="99"/>
      <c r="FZ546" s="98"/>
      <c r="GA546" s="99"/>
      <c r="GB546" s="502"/>
      <c r="GC546" s="99"/>
      <c r="GD546" s="99"/>
      <c r="GE546" s="99"/>
      <c r="GF546" s="502"/>
      <c r="GG546" s="99"/>
      <c r="GH546" s="503"/>
      <c r="GI546" s="99"/>
      <c r="GJ546" s="502"/>
      <c r="GK546" s="99"/>
      <c r="GL546" s="99"/>
      <c r="GM546" s="502"/>
      <c r="GN546" s="99"/>
      <c r="GO546" s="99"/>
      <c r="GP546" s="99"/>
      <c r="GQ546" s="99"/>
      <c r="GR546" s="99"/>
      <c r="GS546" s="503"/>
      <c r="GT546" s="99"/>
      <c r="GU546" s="502"/>
      <c r="GV546" s="98"/>
      <c r="GW546" s="99"/>
      <c r="GX546" s="99"/>
      <c r="GY546" s="98"/>
      <c r="GZ546" s="99"/>
      <c r="HA546" s="99"/>
      <c r="HB546" s="99"/>
      <c r="HC546" s="99"/>
      <c r="HD546" s="99"/>
      <c r="HE546" s="99"/>
      <c r="HF546" s="99"/>
      <c r="HG546" s="99"/>
      <c r="HH546" s="502"/>
      <c r="HI546" s="99"/>
      <c r="HJ546" s="99"/>
      <c r="HK546" s="99"/>
      <c r="HL546" s="99"/>
      <c r="HM546" s="99"/>
      <c r="HN546" s="99"/>
      <c r="HO546" s="502"/>
      <c r="HP546" s="98"/>
      <c r="HQ546" s="99"/>
      <c r="HR546" s="99"/>
      <c r="HS546" s="99"/>
      <c r="HT546" s="98"/>
      <c r="HU546" s="99"/>
      <c r="HV546" s="99"/>
      <c r="HW546" s="99"/>
      <c r="HX546" s="99"/>
      <c r="HY546" s="98"/>
      <c r="HZ546" s="99"/>
      <c r="IA546" s="503"/>
      <c r="IB546" s="502"/>
      <c r="IC546" s="99"/>
      <c r="ID546" s="99"/>
      <c r="IE546" s="99"/>
      <c r="IF546" s="99"/>
      <c r="IG546" s="99"/>
      <c r="IH546" s="99"/>
      <c r="II546" s="99"/>
      <c r="IJ546" s="99"/>
      <c r="IK546" s="503"/>
      <c r="IL546" s="502"/>
      <c r="IM546" s="99"/>
      <c r="IN546" s="99"/>
      <c r="IO546" s="99"/>
      <c r="IP546" s="99"/>
      <c r="IQ546" s="99"/>
      <c r="IR546" s="99"/>
      <c r="IS546" s="503"/>
      <c r="IT546" s="99"/>
      <c r="IU546" s="99"/>
      <c r="IV546" s="502"/>
      <c r="IW546" s="99"/>
      <c r="IX546" s="99"/>
      <c r="IY546" s="98"/>
      <c r="IZ546" s="99"/>
      <c r="JA546" s="99"/>
      <c r="JB546" s="98"/>
      <c r="JC546" s="99"/>
      <c r="JD546" s="99"/>
      <c r="JE546" s="99"/>
      <c r="JF546" s="98"/>
      <c r="JG546" s="99"/>
      <c r="JH546" s="502"/>
      <c r="JI546" s="99"/>
      <c r="JJ546" s="99"/>
      <c r="JK546" s="99"/>
      <c r="JL546" s="99"/>
      <c r="JM546" s="502"/>
      <c r="JN546" s="99"/>
      <c r="JO546" s="507"/>
      <c r="JP546" s="503"/>
      <c r="JQ546" s="502"/>
    </row>
    <row r="547" spans="23:277" ht="16" hidden="1">
      <c r="W547" s="503"/>
      <c r="X547" s="502"/>
      <c r="Y547" s="99"/>
      <c r="Z547" s="502"/>
      <c r="AA547" s="99"/>
      <c r="AB547" s="502"/>
      <c r="AC547" s="99"/>
      <c r="AD547" s="504"/>
      <c r="AE547" s="99"/>
      <c r="AF547" s="99"/>
      <c r="AG547" s="99"/>
      <c r="AH547" s="99"/>
      <c r="AI547" s="505"/>
      <c r="AJ547" s="99"/>
      <c r="AK547" s="98"/>
      <c r="AL547" s="99"/>
      <c r="AM547" s="645"/>
      <c r="AN547" s="99"/>
      <c r="AO547" s="99"/>
      <c r="AP547" s="99"/>
      <c r="AQ547" s="99"/>
      <c r="AR547" s="99"/>
      <c r="AS547" s="99"/>
      <c r="AT547" s="99"/>
      <c r="AU547" s="99"/>
      <c r="AV547" s="99"/>
      <c r="AW547" s="99"/>
      <c r="AX547" s="99"/>
      <c r="AY547" s="98"/>
      <c r="AZ547" s="99"/>
      <c r="BA547" s="98"/>
      <c r="BB547" s="99"/>
      <c r="BC547" s="502"/>
      <c r="BD547" s="99"/>
      <c r="BE547" s="99"/>
      <c r="BF547" s="502"/>
      <c r="BG547" s="99"/>
      <c r="BH547" s="99"/>
      <c r="BI547" s="99"/>
      <c r="BJ547" s="99"/>
      <c r="BK547" s="634"/>
      <c r="BL547" s="99"/>
      <c r="BM547" s="99"/>
      <c r="BN547" s="502"/>
      <c r="BO547" s="99"/>
      <c r="BP547" s="99"/>
      <c r="BQ547" s="99"/>
      <c r="BR547" s="502"/>
      <c r="BS547" s="99"/>
      <c r="BT547" s="99"/>
      <c r="BU547" s="502"/>
      <c r="BV547" s="99"/>
      <c r="BW547" s="502"/>
      <c r="BX547" s="99"/>
      <c r="BY547" s="99"/>
      <c r="BZ547" s="502"/>
      <c r="CA547" s="99"/>
      <c r="CB547" s="99"/>
      <c r="CC547" s="99"/>
      <c r="CD547" s="99"/>
      <c r="CE547" s="503"/>
      <c r="CF547" s="99"/>
      <c r="CG547" s="502"/>
      <c r="CH547" s="99"/>
      <c r="CI547" s="98"/>
      <c r="CJ547" s="99"/>
      <c r="CK547" s="99"/>
      <c r="CL547" s="98"/>
      <c r="CM547" s="99"/>
      <c r="CN547" s="99"/>
      <c r="CO547" s="99"/>
      <c r="CP547" s="98"/>
      <c r="CQ547" s="99"/>
      <c r="CR547" s="99"/>
      <c r="CS547" s="99"/>
      <c r="CT547" s="99"/>
      <c r="CU547" s="99"/>
      <c r="CV547" s="99"/>
      <c r="CW547" s="99"/>
      <c r="CX547" s="98"/>
      <c r="CY547" s="99"/>
      <c r="CZ547" s="99"/>
      <c r="DA547" s="99"/>
      <c r="DB547" s="99"/>
      <c r="DC547" s="502"/>
      <c r="DD547" s="99"/>
      <c r="DE547" s="99"/>
      <c r="DF547" s="99"/>
      <c r="DG547" s="99"/>
      <c r="DH547" s="99"/>
      <c r="DI547" s="99"/>
      <c r="DJ547" s="99"/>
      <c r="DK547" s="99"/>
      <c r="DL547" s="99"/>
      <c r="DM547" s="99"/>
      <c r="DN547" s="99"/>
      <c r="DO547" s="502"/>
      <c r="DP547" s="99"/>
      <c r="DQ547" s="99"/>
      <c r="DR547" s="99"/>
      <c r="DS547" s="502"/>
      <c r="DT547" s="99"/>
      <c r="DU547" s="99"/>
      <c r="DV547" s="99"/>
      <c r="DW547" s="99"/>
      <c r="DX547" s="99"/>
      <c r="DY547" s="99"/>
      <c r="DZ547" s="99"/>
      <c r="EA547" s="506"/>
      <c r="EB547" s="99"/>
      <c r="EC547" s="502"/>
      <c r="ED547" s="98"/>
      <c r="EE547" s="99"/>
      <c r="EF547" s="99"/>
      <c r="EG547" s="99"/>
      <c r="EH547" s="99"/>
      <c r="EI547" s="98"/>
      <c r="EJ547" s="99"/>
      <c r="EK547" s="98"/>
      <c r="EL547" s="99"/>
      <c r="EM547" s="99"/>
      <c r="EN547" s="98"/>
      <c r="EO547" s="99"/>
      <c r="EP547" s="193"/>
      <c r="EQ547" s="99"/>
      <c r="ER547" s="99"/>
      <c r="ES547" s="99"/>
      <c r="ET547" s="99"/>
      <c r="EU547" s="99"/>
      <c r="EV547" s="99"/>
      <c r="EW547" s="502"/>
      <c r="EX547" s="98"/>
      <c r="EY547" s="99"/>
      <c r="EZ547" s="99"/>
      <c r="FA547" s="98"/>
      <c r="FB547" s="99"/>
      <c r="FC547" s="99"/>
      <c r="FD547" s="99"/>
      <c r="FE547" s="98"/>
      <c r="FF547" s="99"/>
      <c r="FG547" s="98"/>
      <c r="FH547" s="99"/>
      <c r="FI547" s="99"/>
      <c r="FJ547" s="98"/>
      <c r="FK547" s="99"/>
      <c r="FL547" s="99"/>
      <c r="FM547" s="99"/>
      <c r="FN547" s="506"/>
      <c r="FO547" s="99"/>
      <c r="FP547" s="502"/>
      <c r="FQ547" s="99"/>
      <c r="FR547" s="98"/>
      <c r="FS547" s="99"/>
      <c r="FT547" s="98"/>
      <c r="FU547" s="99"/>
      <c r="FV547" s="99"/>
      <c r="FW547" s="99"/>
      <c r="FX547" s="99"/>
      <c r="FY547" s="99"/>
      <c r="FZ547" s="98"/>
      <c r="GA547" s="99"/>
      <c r="GB547" s="502"/>
      <c r="GC547" s="99"/>
      <c r="GD547" s="99"/>
      <c r="GE547" s="99"/>
      <c r="GF547" s="502"/>
      <c r="GG547" s="99"/>
      <c r="GH547" s="503"/>
      <c r="GI547" s="99"/>
      <c r="GJ547" s="502"/>
      <c r="GK547" s="99"/>
      <c r="GL547" s="99"/>
      <c r="GM547" s="502"/>
      <c r="GN547" s="99"/>
      <c r="GO547" s="99"/>
      <c r="GP547" s="99"/>
      <c r="GQ547" s="99"/>
      <c r="GR547" s="99"/>
      <c r="GS547" s="503"/>
      <c r="GT547" s="99"/>
      <c r="GU547" s="502"/>
      <c r="GV547" s="98"/>
      <c r="GW547" s="99"/>
      <c r="GX547" s="99"/>
      <c r="GY547" s="98"/>
      <c r="GZ547" s="99"/>
      <c r="HA547" s="99"/>
      <c r="HB547" s="99"/>
      <c r="HC547" s="99"/>
      <c r="HD547" s="99"/>
      <c r="HE547" s="99"/>
      <c r="HF547" s="99"/>
      <c r="HG547" s="99"/>
      <c r="HH547" s="502"/>
      <c r="HI547" s="99"/>
      <c r="HJ547" s="99"/>
      <c r="HK547" s="99"/>
      <c r="HL547" s="99"/>
      <c r="HM547" s="99"/>
      <c r="HN547" s="99"/>
      <c r="HO547" s="502"/>
      <c r="HP547" s="98"/>
      <c r="HQ547" s="99"/>
      <c r="HR547" s="99"/>
      <c r="HS547" s="99"/>
      <c r="HT547" s="98"/>
      <c r="HU547" s="99"/>
      <c r="HV547" s="99"/>
      <c r="HW547" s="99"/>
      <c r="HX547" s="99"/>
      <c r="HY547" s="98"/>
      <c r="HZ547" s="99"/>
      <c r="IA547" s="503"/>
      <c r="IB547" s="502"/>
      <c r="IC547" s="99"/>
      <c r="ID547" s="99"/>
      <c r="IE547" s="99"/>
      <c r="IF547" s="99"/>
      <c r="IG547" s="99"/>
      <c r="IH547" s="99"/>
      <c r="II547" s="99"/>
      <c r="IJ547" s="99"/>
      <c r="IK547" s="503"/>
      <c r="IL547" s="502"/>
      <c r="IM547" s="99"/>
      <c r="IN547" s="99"/>
      <c r="IO547" s="99"/>
      <c r="IP547" s="99"/>
      <c r="IQ547" s="99"/>
      <c r="IR547" s="99"/>
      <c r="IS547" s="503"/>
      <c r="IT547" s="99"/>
      <c r="IU547" s="99"/>
      <c r="IV547" s="502"/>
      <c r="IW547" s="99"/>
      <c r="IX547" s="99"/>
      <c r="IY547" s="98"/>
      <c r="IZ547" s="99"/>
      <c r="JA547" s="99"/>
      <c r="JB547" s="98"/>
      <c r="JC547" s="99"/>
      <c r="JD547" s="99"/>
      <c r="JE547" s="99"/>
      <c r="JF547" s="98"/>
      <c r="JG547" s="99"/>
      <c r="JH547" s="502"/>
      <c r="JI547" s="99"/>
      <c r="JJ547" s="99"/>
      <c r="JK547" s="99"/>
      <c r="JL547" s="99"/>
      <c r="JM547" s="502"/>
      <c r="JN547" s="99"/>
      <c r="JO547" s="507"/>
      <c r="JP547" s="503"/>
      <c r="JQ547" s="502"/>
    </row>
    <row r="548" spans="23:277" ht="16" hidden="1">
      <c r="W548" s="503"/>
      <c r="X548" s="502"/>
      <c r="Y548" s="99"/>
      <c r="Z548" s="502"/>
      <c r="AA548" s="99"/>
      <c r="AB548" s="502"/>
      <c r="AC548" s="99"/>
      <c r="AD548" s="504"/>
      <c r="AE548" s="99"/>
      <c r="AF548" s="99"/>
      <c r="AG548" s="99"/>
      <c r="AH548" s="99"/>
      <c r="AI548" s="505"/>
      <c r="AJ548" s="99"/>
      <c r="AK548" s="98"/>
      <c r="AL548" s="99"/>
      <c r="AM548" s="645"/>
      <c r="AN548" s="99"/>
      <c r="AO548" s="99"/>
      <c r="AP548" s="99"/>
      <c r="AQ548" s="99"/>
      <c r="AR548" s="99"/>
      <c r="AS548" s="99"/>
      <c r="AT548" s="99"/>
      <c r="AU548" s="99"/>
      <c r="AV548" s="99"/>
      <c r="AW548" s="99"/>
      <c r="AX548" s="99"/>
      <c r="AY548" s="98"/>
      <c r="AZ548" s="99"/>
      <c r="BA548" s="98"/>
      <c r="BB548" s="99"/>
      <c r="BC548" s="502"/>
      <c r="BD548" s="99"/>
      <c r="BE548" s="99"/>
      <c r="BF548" s="502"/>
      <c r="BG548" s="99"/>
      <c r="BH548" s="99"/>
      <c r="BI548" s="99"/>
      <c r="BJ548" s="99"/>
      <c r="BK548" s="634"/>
      <c r="BL548" s="99"/>
      <c r="BM548" s="99"/>
      <c r="BN548" s="502"/>
      <c r="BO548" s="99"/>
      <c r="BP548" s="99"/>
      <c r="BQ548" s="99"/>
      <c r="BR548" s="502"/>
      <c r="BS548" s="99"/>
      <c r="BT548" s="99"/>
      <c r="BU548" s="502"/>
      <c r="BV548" s="99"/>
      <c r="BW548" s="502"/>
      <c r="BX548" s="99"/>
      <c r="BY548" s="99"/>
      <c r="BZ548" s="502"/>
      <c r="CA548" s="99"/>
      <c r="CB548" s="99"/>
      <c r="CC548" s="99"/>
      <c r="CD548" s="99"/>
      <c r="CE548" s="503"/>
      <c r="CF548" s="99"/>
      <c r="CG548" s="502"/>
      <c r="CH548" s="99"/>
      <c r="CI548" s="98"/>
      <c r="CJ548" s="99"/>
      <c r="CK548" s="99"/>
      <c r="CL548" s="98"/>
      <c r="CM548" s="99"/>
      <c r="CN548" s="99"/>
      <c r="CO548" s="99"/>
      <c r="CP548" s="98"/>
      <c r="CQ548" s="99"/>
      <c r="CR548" s="99"/>
      <c r="CS548" s="99"/>
      <c r="CT548" s="99"/>
      <c r="CU548" s="99"/>
      <c r="CV548" s="99"/>
      <c r="CW548" s="99"/>
      <c r="CX548" s="98"/>
      <c r="CY548" s="99"/>
      <c r="CZ548" s="99"/>
      <c r="DA548" s="99"/>
      <c r="DB548" s="99"/>
      <c r="DC548" s="502"/>
      <c r="DD548" s="99"/>
      <c r="DE548" s="99"/>
      <c r="DF548" s="99"/>
      <c r="DG548" s="99"/>
      <c r="DH548" s="99"/>
      <c r="DI548" s="99"/>
      <c r="DJ548" s="99"/>
      <c r="DK548" s="99"/>
      <c r="DL548" s="99"/>
      <c r="DM548" s="99"/>
      <c r="DN548" s="99"/>
      <c r="DO548" s="502"/>
      <c r="DP548" s="99"/>
      <c r="DQ548" s="99"/>
      <c r="DR548" s="99"/>
      <c r="DS548" s="502"/>
      <c r="DT548" s="99"/>
      <c r="DU548" s="99"/>
      <c r="DV548" s="99"/>
      <c r="DW548" s="99"/>
      <c r="DX548" s="99"/>
      <c r="DY548" s="99"/>
      <c r="DZ548" s="99"/>
      <c r="EA548" s="506"/>
      <c r="EB548" s="99"/>
      <c r="EC548" s="502"/>
      <c r="ED548" s="98"/>
      <c r="EE548" s="99"/>
      <c r="EF548" s="99"/>
      <c r="EG548" s="99"/>
      <c r="EH548" s="99"/>
      <c r="EI548" s="98"/>
      <c r="EJ548" s="99"/>
      <c r="EK548" s="98"/>
      <c r="EL548" s="99"/>
      <c r="EM548" s="99"/>
      <c r="EN548" s="98"/>
      <c r="EO548" s="99"/>
      <c r="EP548" s="193"/>
      <c r="EQ548" s="99"/>
      <c r="ER548" s="99"/>
      <c r="ES548" s="99"/>
      <c r="ET548" s="99"/>
      <c r="EU548" s="99"/>
      <c r="EV548" s="99"/>
      <c r="EW548" s="502"/>
      <c r="EX548" s="98"/>
      <c r="EY548" s="99"/>
      <c r="EZ548" s="99"/>
      <c r="FA548" s="98"/>
      <c r="FB548" s="99"/>
      <c r="FC548" s="99"/>
      <c r="FD548" s="99"/>
      <c r="FE548" s="98"/>
      <c r="FF548" s="99"/>
      <c r="FG548" s="98"/>
      <c r="FH548" s="99"/>
      <c r="FI548" s="99"/>
      <c r="FJ548" s="98"/>
      <c r="FK548" s="99"/>
      <c r="FL548" s="99"/>
      <c r="FM548" s="99"/>
      <c r="FN548" s="506"/>
      <c r="FO548" s="99"/>
      <c r="FP548" s="502"/>
      <c r="FQ548" s="99"/>
      <c r="FR548" s="98"/>
      <c r="FS548" s="99"/>
      <c r="FT548" s="98"/>
      <c r="FU548" s="99"/>
      <c r="FV548" s="99"/>
      <c r="FW548" s="99"/>
      <c r="FX548" s="99"/>
      <c r="FY548" s="99"/>
      <c r="FZ548" s="98"/>
      <c r="GA548" s="99"/>
      <c r="GB548" s="502"/>
      <c r="GC548" s="99"/>
      <c r="GD548" s="99"/>
      <c r="GE548" s="99"/>
      <c r="GF548" s="502"/>
      <c r="GG548" s="99"/>
      <c r="GH548" s="503"/>
      <c r="GI548" s="99"/>
      <c r="GJ548" s="502"/>
      <c r="GK548" s="99"/>
      <c r="GL548" s="99"/>
      <c r="GM548" s="502"/>
      <c r="GN548" s="99"/>
      <c r="GO548" s="99"/>
      <c r="GP548" s="99"/>
      <c r="GQ548" s="99"/>
      <c r="GR548" s="99"/>
      <c r="GS548" s="503"/>
      <c r="GT548" s="99"/>
      <c r="GU548" s="502"/>
      <c r="GV548" s="98"/>
      <c r="GW548" s="99"/>
      <c r="GX548" s="99"/>
      <c r="GY548" s="98"/>
      <c r="GZ548" s="99"/>
      <c r="HA548" s="99"/>
      <c r="HB548" s="99"/>
      <c r="HC548" s="99"/>
      <c r="HD548" s="99"/>
      <c r="HE548" s="99"/>
      <c r="HF548" s="99"/>
      <c r="HG548" s="99"/>
      <c r="HH548" s="502"/>
      <c r="HI548" s="99"/>
      <c r="HJ548" s="99"/>
      <c r="HK548" s="99"/>
      <c r="HL548" s="99"/>
      <c r="HM548" s="99"/>
      <c r="HN548" s="99"/>
      <c r="HO548" s="502"/>
      <c r="HP548" s="98"/>
      <c r="HQ548" s="99"/>
      <c r="HR548" s="99"/>
      <c r="HS548" s="99"/>
      <c r="HT548" s="98"/>
      <c r="HU548" s="99"/>
      <c r="HV548" s="99"/>
      <c r="HW548" s="99"/>
      <c r="HX548" s="99"/>
      <c r="HY548" s="98"/>
      <c r="HZ548" s="99"/>
      <c r="IA548" s="503"/>
      <c r="IB548" s="502"/>
      <c r="IC548" s="99"/>
      <c r="ID548" s="99"/>
      <c r="IE548" s="99"/>
      <c r="IF548" s="99"/>
      <c r="IG548" s="99"/>
      <c r="IH548" s="99"/>
      <c r="II548" s="99"/>
      <c r="IJ548" s="99"/>
      <c r="IK548" s="503"/>
      <c r="IL548" s="502"/>
      <c r="IM548" s="99"/>
      <c r="IN548" s="99"/>
      <c r="IO548" s="99"/>
      <c r="IP548" s="99"/>
      <c r="IQ548" s="99"/>
      <c r="IR548" s="99"/>
      <c r="IS548" s="503"/>
      <c r="IT548" s="99"/>
      <c r="IU548" s="99"/>
      <c r="IV548" s="502"/>
      <c r="IW548" s="99"/>
      <c r="IX548" s="99"/>
      <c r="IY548" s="98"/>
      <c r="IZ548" s="99"/>
      <c r="JA548" s="99"/>
      <c r="JB548" s="98"/>
      <c r="JC548" s="99"/>
      <c r="JD548" s="99"/>
      <c r="JE548" s="99"/>
      <c r="JF548" s="98"/>
      <c r="JG548" s="99"/>
      <c r="JH548" s="502"/>
      <c r="JI548" s="99"/>
      <c r="JJ548" s="99"/>
      <c r="JK548" s="99"/>
      <c r="JL548" s="99"/>
      <c r="JM548" s="502"/>
      <c r="JN548" s="99"/>
      <c r="JO548" s="507"/>
      <c r="JP548" s="503"/>
      <c r="JQ548" s="502"/>
    </row>
    <row r="549" spans="23:277" ht="16" hidden="1">
      <c r="W549" s="503"/>
      <c r="X549" s="502"/>
      <c r="Y549" s="99"/>
      <c r="Z549" s="502"/>
      <c r="AA549" s="99"/>
      <c r="AB549" s="502"/>
      <c r="AC549" s="99"/>
      <c r="AD549" s="504"/>
      <c r="AE549" s="99"/>
      <c r="AF549" s="99"/>
      <c r="AG549" s="99"/>
      <c r="AH549" s="99"/>
      <c r="AI549" s="505"/>
      <c r="AJ549" s="99"/>
      <c r="AK549" s="98"/>
      <c r="AL549" s="99"/>
      <c r="AM549" s="645"/>
      <c r="AN549" s="99"/>
      <c r="AO549" s="99"/>
      <c r="AP549" s="99"/>
      <c r="AQ549" s="99"/>
      <c r="AR549" s="99"/>
      <c r="AS549" s="99"/>
      <c r="AT549" s="99"/>
      <c r="AU549" s="99"/>
      <c r="AV549" s="99"/>
      <c r="AW549" s="99"/>
      <c r="AX549" s="99"/>
      <c r="AY549" s="98"/>
      <c r="AZ549" s="99"/>
      <c r="BA549" s="98"/>
      <c r="BB549" s="99"/>
      <c r="BC549" s="502"/>
      <c r="BD549" s="99"/>
      <c r="BE549" s="99"/>
      <c r="BF549" s="502"/>
      <c r="BG549" s="99"/>
      <c r="BH549" s="99"/>
      <c r="BI549" s="99"/>
      <c r="BJ549" s="99"/>
      <c r="BK549" s="634"/>
      <c r="BL549" s="99"/>
      <c r="BM549" s="99"/>
      <c r="BN549" s="502"/>
      <c r="BO549" s="99"/>
      <c r="BP549" s="99"/>
      <c r="BQ549" s="99"/>
      <c r="BR549" s="502"/>
      <c r="BS549" s="99"/>
      <c r="BT549" s="99"/>
      <c r="BU549" s="502"/>
      <c r="BV549" s="99"/>
      <c r="BW549" s="502"/>
      <c r="BX549" s="99"/>
      <c r="BY549" s="99"/>
      <c r="BZ549" s="502"/>
      <c r="CA549" s="99"/>
      <c r="CB549" s="99"/>
      <c r="CC549" s="99"/>
      <c r="CD549" s="99"/>
      <c r="CE549" s="503"/>
      <c r="CF549" s="99"/>
      <c r="CG549" s="502"/>
      <c r="CH549" s="99"/>
      <c r="CI549" s="98"/>
      <c r="CJ549" s="99"/>
      <c r="CK549" s="99"/>
      <c r="CL549" s="98"/>
      <c r="CM549" s="99"/>
      <c r="CN549" s="99"/>
      <c r="CO549" s="99"/>
      <c r="CP549" s="98"/>
      <c r="CQ549" s="99"/>
      <c r="CR549" s="99"/>
      <c r="CS549" s="99"/>
      <c r="CT549" s="99"/>
      <c r="CU549" s="99"/>
      <c r="CV549" s="99"/>
      <c r="CW549" s="99"/>
      <c r="CX549" s="98"/>
      <c r="CY549" s="99"/>
      <c r="CZ549" s="99"/>
      <c r="DA549" s="99"/>
      <c r="DB549" s="99"/>
      <c r="DC549" s="502"/>
      <c r="DD549" s="99"/>
      <c r="DE549" s="99"/>
      <c r="DF549" s="99"/>
      <c r="DG549" s="99"/>
      <c r="DH549" s="99"/>
      <c r="DI549" s="99"/>
      <c r="DJ549" s="99"/>
      <c r="DK549" s="99"/>
      <c r="DL549" s="99"/>
      <c r="DM549" s="99"/>
      <c r="DN549" s="99"/>
      <c r="DO549" s="502"/>
      <c r="DP549" s="99"/>
      <c r="DQ549" s="99"/>
      <c r="DR549" s="99"/>
      <c r="DS549" s="502"/>
      <c r="DT549" s="99"/>
      <c r="DU549" s="99"/>
      <c r="DV549" s="99"/>
      <c r="DW549" s="99"/>
      <c r="DX549" s="99"/>
      <c r="DY549" s="99"/>
      <c r="DZ549" s="99"/>
      <c r="EA549" s="506"/>
      <c r="EB549" s="99"/>
      <c r="EC549" s="502"/>
      <c r="ED549" s="98"/>
      <c r="EE549" s="99"/>
      <c r="EF549" s="99"/>
      <c r="EG549" s="99"/>
      <c r="EH549" s="99"/>
      <c r="EI549" s="98"/>
      <c r="EJ549" s="99"/>
      <c r="EK549" s="98"/>
      <c r="EL549" s="99"/>
      <c r="EM549" s="99"/>
      <c r="EN549" s="98"/>
      <c r="EO549" s="99"/>
      <c r="EP549" s="193"/>
      <c r="EQ549" s="99"/>
      <c r="ER549" s="99"/>
      <c r="ES549" s="99"/>
      <c r="ET549" s="99"/>
      <c r="EU549" s="99"/>
      <c r="EV549" s="99"/>
      <c r="EW549" s="502"/>
      <c r="EX549" s="98"/>
      <c r="EY549" s="99"/>
      <c r="EZ549" s="99"/>
      <c r="FA549" s="98"/>
      <c r="FB549" s="99"/>
      <c r="FC549" s="99"/>
      <c r="FD549" s="99"/>
      <c r="FE549" s="98"/>
      <c r="FF549" s="99"/>
      <c r="FG549" s="98"/>
      <c r="FH549" s="99"/>
      <c r="FI549" s="99"/>
      <c r="FJ549" s="98"/>
      <c r="FK549" s="99"/>
      <c r="FL549" s="99"/>
      <c r="FM549" s="99"/>
      <c r="FN549" s="506"/>
      <c r="FO549" s="99"/>
      <c r="FP549" s="502"/>
      <c r="FQ549" s="99"/>
      <c r="FR549" s="98"/>
      <c r="FS549" s="99"/>
      <c r="FT549" s="98"/>
      <c r="FU549" s="99"/>
      <c r="FV549" s="99"/>
      <c r="FW549" s="99"/>
      <c r="FX549" s="99"/>
      <c r="FY549" s="99"/>
      <c r="FZ549" s="98"/>
      <c r="GA549" s="99"/>
      <c r="GB549" s="502"/>
      <c r="GC549" s="99"/>
      <c r="GD549" s="99"/>
      <c r="GE549" s="99"/>
      <c r="GF549" s="502"/>
      <c r="GG549" s="99"/>
      <c r="GH549" s="503"/>
      <c r="GI549" s="99"/>
      <c r="GJ549" s="502"/>
      <c r="GK549" s="99"/>
      <c r="GL549" s="99"/>
      <c r="GM549" s="502"/>
      <c r="GN549" s="99"/>
      <c r="GO549" s="99"/>
      <c r="GP549" s="99"/>
      <c r="GQ549" s="99"/>
      <c r="GR549" s="99"/>
      <c r="GS549" s="503"/>
      <c r="GT549" s="99"/>
      <c r="GU549" s="502"/>
      <c r="GV549" s="98"/>
      <c r="GW549" s="99"/>
      <c r="GX549" s="99"/>
      <c r="GY549" s="98"/>
      <c r="GZ549" s="99"/>
      <c r="HA549" s="99"/>
      <c r="HB549" s="99"/>
      <c r="HC549" s="99"/>
      <c r="HD549" s="99"/>
      <c r="HE549" s="99"/>
      <c r="HF549" s="99"/>
      <c r="HG549" s="99"/>
      <c r="HH549" s="502"/>
      <c r="HI549" s="99"/>
      <c r="HJ549" s="99"/>
      <c r="HK549" s="99"/>
      <c r="HL549" s="99"/>
      <c r="HM549" s="99"/>
      <c r="HN549" s="99"/>
      <c r="HO549" s="502"/>
      <c r="HP549" s="98"/>
      <c r="HQ549" s="99"/>
      <c r="HR549" s="99"/>
      <c r="HS549" s="99"/>
      <c r="HT549" s="98"/>
      <c r="HU549" s="99"/>
      <c r="HV549" s="99"/>
      <c r="HW549" s="99"/>
      <c r="HX549" s="99"/>
      <c r="HY549" s="98"/>
      <c r="HZ549" s="99"/>
      <c r="IA549" s="503"/>
      <c r="IB549" s="502"/>
      <c r="IC549" s="99"/>
      <c r="ID549" s="99"/>
      <c r="IE549" s="99"/>
      <c r="IF549" s="99"/>
      <c r="IG549" s="99"/>
      <c r="IH549" s="99"/>
      <c r="II549" s="99"/>
      <c r="IJ549" s="99"/>
      <c r="IK549" s="503"/>
      <c r="IL549" s="502"/>
      <c r="IM549" s="99"/>
      <c r="IN549" s="99"/>
      <c r="IO549" s="99"/>
      <c r="IP549" s="99"/>
      <c r="IQ549" s="99"/>
      <c r="IR549" s="99"/>
      <c r="IS549" s="503"/>
      <c r="IT549" s="99"/>
      <c r="IU549" s="99"/>
      <c r="IV549" s="502"/>
      <c r="IW549" s="99"/>
      <c r="IX549" s="99"/>
      <c r="IY549" s="98"/>
      <c r="IZ549" s="99"/>
      <c r="JA549" s="99"/>
      <c r="JB549" s="98"/>
      <c r="JC549" s="99"/>
      <c r="JD549" s="99"/>
      <c r="JE549" s="99"/>
      <c r="JF549" s="98"/>
      <c r="JG549" s="99"/>
      <c r="JH549" s="502"/>
      <c r="JI549" s="99"/>
      <c r="JJ549" s="99"/>
      <c r="JK549" s="99"/>
      <c r="JL549" s="99"/>
      <c r="JM549" s="502"/>
      <c r="JN549" s="99"/>
      <c r="JO549" s="507"/>
      <c r="JP549" s="503"/>
      <c r="JQ549" s="502"/>
    </row>
    <row r="550" spans="23:277" ht="16" hidden="1">
      <c r="W550" s="503"/>
      <c r="X550" s="502"/>
      <c r="Y550" s="99"/>
      <c r="Z550" s="502"/>
      <c r="AA550" s="99"/>
      <c r="AB550" s="502"/>
      <c r="AC550" s="99"/>
      <c r="AD550" s="504"/>
      <c r="AE550" s="99"/>
      <c r="AF550" s="99"/>
      <c r="AG550" s="99"/>
      <c r="AH550" s="99"/>
      <c r="AI550" s="505"/>
      <c r="AJ550" s="99"/>
      <c r="AK550" s="98"/>
      <c r="AL550" s="99"/>
      <c r="AM550" s="645"/>
      <c r="AN550" s="99"/>
      <c r="AO550" s="99"/>
      <c r="AP550" s="99"/>
      <c r="AQ550" s="99"/>
      <c r="AR550" s="99"/>
      <c r="AS550" s="99"/>
      <c r="AT550" s="99"/>
      <c r="AU550" s="99"/>
      <c r="AV550" s="99"/>
      <c r="AW550" s="99"/>
      <c r="AX550" s="99"/>
      <c r="AY550" s="98"/>
      <c r="AZ550" s="99"/>
      <c r="BA550" s="98"/>
      <c r="BB550" s="99"/>
      <c r="BC550" s="502"/>
      <c r="BD550" s="99"/>
      <c r="BE550" s="99"/>
      <c r="BF550" s="502"/>
      <c r="BG550" s="99"/>
      <c r="BH550" s="99"/>
      <c r="BI550" s="99"/>
      <c r="BJ550" s="99"/>
      <c r="BK550" s="634"/>
      <c r="BL550" s="99"/>
      <c r="BM550" s="99"/>
      <c r="BN550" s="502"/>
      <c r="BO550" s="99"/>
      <c r="BP550" s="99"/>
      <c r="BQ550" s="99"/>
      <c r="BR550" s="502"/>
      <c r="BS550" s="99"/>
      <c r="BT550" s="99"/>
      <c r="BU550" s="502"/>
      <c r="BV550" s="99"/>
      <c r="BW550" s="502"/>
      <c r="BX550" s="99"/>
      <c r="BY550" s="99"/>
      <c r="BZ550" s="502"/>
      <c r="CA550" s="99"/>
      <c r="CB550" s="99"/>
      <c r="CC550" s="99"/>
      <c r="CD550" s="99"/>
      <c r="CE550" s="503"/>
      <c r="CF550" s="99"/>
      <c r="CG550" s="502"/>
      <c r="CH550" s="99"/>
      <c r="CI550" s="98"/>
      <c r="CJ550" s="99"/>
      <c r="CK550" s="99"/>
      <c r="CL550" s="98"/>
      <c r="CM550" s="99"/>
      <c r="CN550" s="99"/>
      <c r="CO550" s="99"/>
      <c r="CP550" s="98"/>
      <c r="CQ550" s="99"/>
      <c r="CR550" s="99"/>
      <c r="CS550" s="99"/>
      <c r="CT550" s="99"/>
      <c r="CU550" s="99"/>
      <c r="CV550" s="99"/>
      <c r="CW550" s="99"/>
      <c r="CX550" s="98"/>
      <c r="CY550" s="99"/>
      <c r="CZ550" s="99"/>
      <c r="DA550" s="99"/>
      <c r="DB550" s="99"/>
      <c r="DC550" s="502"/>
      <c r="DD550" s="99"/>
      <c r="DE550" s="99"/>
      <c r="DF550" s="99"/>
      <c r="DG550" s="99"/>
      <c r="DH550" s="99"/>
      <c r="DI550" s="99"/>
      <c r="DJ550" s="99"/>
      <c r="DK550" s="99"/>
      <c r="DL550" s="99"/>
      <c r="DM550" s="99"/>
      <c r="DN550" s="99"/>
      <c r="DO550" s="502"/>
      <c r="DP550" s="99"/>
      <c r="DQ550" s="99"/>
      <c r="DR550" s="99"/>
      <c r="DS550" s="502"/>
      <c r="DT550" s="99"/>
      <c r="DU550" s="99"/>
      <c r="DV550" s="99"/>
      <c r="DW550" s="99"/>
      <c r="DX550" s="99"/>
      <c r="DY550" s="99"/>
      <c r="DZ550" s="99"/>
      <c r="EA550" s="506"/>
      <c r="EB550" s="99"/>
      <c r="EC550" s="502"/>
      <c r="ED550" s="98"/>
      <c r="EE550" s="99"/>
      <c r="EF550" s="99"/>
      <c r="EG550" s="99"/>
      <c r="EH550" s="99"/>
      <c r="EI550" s="98"/>
      <c r="EJ550" s="99"/>
      <c r="EK550" s="98"/>
      <c r="EL550" s="99"/>
      <c r="EM550" s="99"/>
      <c r="EN550" s="98"/>
      <c r="EO550" s="99"/>
      <c r="EP550" s="193"/>
      <c r="EQ550" s="99"/>
      <c r="ER550" s="99"/>
      <c r="ES550" s="99"/>
      <c r="ET550" s="99"/>
      <c r="EU550" s="99"/>
      <c r="EV550" s="99"/>
      <c r="EW550" s="502"/>
      <c r="EX550" s="98"/>
      <c r="EY550" s="99"/>
      <c r="EZ550" s="99"/>
      <c r="FA550" s="98"/>
      <c r="FB550" s="99"/>
      <c r="FC550" s="99"/>
      <c r="FD550" s="99"/>
      <c r="FE550" s="98"/>
      <c r="FF550" s="99"/>
      <c r="FG550" s="98"/>
      <c r="FH550" s="99"/>
      <c r="FI550" s="99"/>
      <c r="FJ550" s="98"/>
      <c r="FK550" s="99"/>
      <c r="FL550" s="99"/>
      <c r="FM550" s="99"/>
      <c r="FN550" s="506"/>
      <c r="FO550" s="99"/>
      <c r="FP550" s="502"/>
      <c r="FQ550" s="99"/>
      <c r="FR550" s="98"/>
      <c r="FS550" s="99"/>
      <c r="FT550" s="98"/>
      <c r="FU550" s="99"/>
      <c r="FV550" s="99"/>
      <c r="FW550" s="99"/>
      <c r="FX550" s="99"/>
      <c r="FY550" s="99"/>
      <c r="FZ550" s="98"/>
      <c r="GA550" s="99"/>
      <c r="GB550" s="502"/>
      <c r="GC550" s="99"/>
      <c r="GD550" s="99"/>
      <c r="GE550" s="99"/>
      <c r="GF550" s="502"/>
      <c r="GG550" s="99"/>
      <c r="GH550" s="503"/>
      <c r="GI550" s="99"/>
      <c r="GJ550" s="502"/>
      <c r="GK550" s="99"/>
      <c r="GL550" s="99"/>
      <c r="GM550" s="502"/>
      <c r="GN550" s="99"/>
      <c r="GO550" s="99"/>
      <c r="GP550" s="99"/>
      <c r="GQ550" s="99"/>
      <c r="GR550" s="99"/>
      <c r="GS550" s="503"/>
      <c r="GT550" s="99"/>
      <c r="GU550" s="502"/>
      <c r="GV550" s="98"/>
      <c r="GW550" s="99"/>
      <c r="GX550" s="99"/>
      <c r="GY550" s="98"/>
      <c r="GZ550" s="99"/>
      <c r="HA550" s="99"/>
      <c r="HB550" s="99"/>
      <c r="HC550" s="99"/>
      <c r="HD550" s="99"/>
      <c r="HE550" s="99"/>
      <c r="HF550" s="99"/>
      <c r="HG550" s="99"/>
      <c r="HH550" s="502"/>
      <c r="HI550" s="99"/>
      <c r="HJ550" s="99"/>
      <c r="HK550" s="99"/>
      <c r="HL550" s="99"/>
      <c r="HM550" s="99"/>
      <c r="HN550" s="99"/>
      <c r="HO550" s="502"/>
      <c r="HP550" s="98"/>
      <c r="HQ550" s="99"/>
      <c r="HR550" s="99"/>
      <c r="HS550" s="99"/>
      <c r="HT550" s="98"/>
      <c r="HU550" s="99"/>
      <c r="HV550" s="99"/>
      <c r="HW550" s="99"/>
      <c r="HX550" s="99"/>
      <c r="HY550" s="98"/>
      <c r="HZ550" s="99"/>
      <c r="IA550" s="503"/>
      <c r="IB550" s="502"/>
      <c r="IC550" s="99"/>
      <c r="ID550" s="99"/>
      <c r="IE550" s="99"/>
      <c r="IF550" s="99"/>
      <c r="IG550" s="99"/>
      <c r="IH550" s="99"/>
      <c r="II550" s="99"/>
      <c r="IJ550" s="99"/>
      <c r="IK550" s="503"/>
      <c r="IL550" s="502"/>
      <c r="IM550" s="99"/>
      <c r="IN550" s="99"/>
      <c r="IO550" s="99"/>
      <c r="IP550" s="99"/>
      <c r="IQ550" s="99"/>
      <c r="IR550" s="99"/>
      <c r="IS550" s="503"/>
      <c r="IT550" s="99"/>
      <c r="IU550" s="99"/>
      <c r="IV550" s="502"/>
      <c r="IW550" s="99"/>
      <c r="IX550" s="99"/>
      <c r="IY550" s="98"/>
      <c r="IZ550" s="99"/>
      <c r="JA550" s="99"/>
      <c r="JB550" s="98"/>
      <c r="JC550" s="99"/>
      <c r="JD550" s="99"/>
      <c r="JE550" s="99"/>
      <c r="JF550" s="98"/>
      <c r="JG550" s="99"/>
      <c r="JH550" s="502"/>
      <c r="JI550" s="99"/>
      <c r="JJ550" s="99"/>
      <c r="JK550" s="99"/>
      <c r="JL550" s="99"/>
      <c r="JM550" s="502"/>
      <c r="JN550" s="99"/>
      <c r="JO550" s="507"/>
      <c r="JP550" s="503"/>
      <c r="JQ550" s="502"/>
    </row>
    <row r="551" spans="23:277" ht="16" hidden="1">
      <c r="W551" s="503"/>
      <c r="X551" s="502"/>
      <c r="Y551" s="99"/>
      <c r="Z551" s="502"/>
      <c r="AA551" s="99"/>
      <c r="AB551" s="502"/>
      <c r="AC551" s="99"/>
      <c r="AD551" s="504"/>
      <c r="AE551" s="99"/>
      <c r="AF551" s="99"/>
      <c r="AG551" s="99"/>
      <c r="AH551" s="99"/>
      <c r="AI551" s="505"/>
      <c r="AJ551" s="99"/>
      <c r="AK551" s="98"/>
      <c r="AL551" s="99"/>
      <c r="AM551" s="645"/>
      <c r="AN551" s="99"/>
      <c r="AO551" s="99"/>
      <c r="AP551" s="99"/>
      <c r="AQ551" s="99"/>
      <c r="AR551" s="99"/>
      <c r="AS551" s="99"/>
      <c r="AT551" s="99"/>
      <c r="AU551" s="99"/>
      <c r="AV551" s="99"/>
      <c r="AW551" s="99"/>
      <c r="AX551" s="99"/>
      <c r="AY551" s="98"/>
      <c r="AZ551" s="99"/>
      <c r="BA551" s="98"/>
      <c r="BB551" s="99"/>
      <c r="BC551" s="502"/>
      <c r="BD551" s="99"/>
      <c r="BE551" s="99"/>
      <c r="BF551" s="502"/>
      <c r="BG551" s="99"/>
      <c r="BH551" s="99"/>
      <c r="BI551" s="99"/>
      <c r="BJ551" s="99"/>
      <c r="BK551" s="634"/>
      <c r="BL551" s="99"/>
      <c r="BM551" s="99"/>
      <c r="BN551" s="502"/>
      <c r="BO551" s="99"/>
      <c r="BP551" s="99"/>
      <c r="BQ551" s="99"/>
      <c r="BR551" s="502"/>
      <c r="BS551" s="99"/>
      <c r="BT551" s="99"/>
      <c r="BU551" s="502"/>
      <c r="BV551" s="99"/>
      <c r="BW551" s="502"/>
      <c r="BX551" s="99"/>
      <c r="BY551" s="99"/>
      <c r="BZ551" s="502"/>
      <c r="CA551" s="99"/>
      <c r="CB551" s="99"/>
      <c r="CC551" s="99"/>
      <c r="CD551" s="99"/>
      <c r="CE551" s="503"/>
      <c r="CF551" s="99"/>
      <c r="CG551" s="502"/>
      <c r="CH551" s="99"/>
      <c r="CI551" s="98"/>
      <c r="CJ551" s="99"/>
      <c r="CK551" s="99"/>
      <c r="CL551" s="98"/>
      <c r="CM551" s="99"/>
      <c r="CN551" s="99"/>
      <c r="CO551" s="99"/>
      <c r="CP551" s="98"/>
      <c r="CQ551" s="99"/>
      <c r="CR551" s="99"/>
      <c r="CS551" s="99"/>
      <c r="CT551" s="99"/>
      <c r="CU551" s="99"/>
      <c r="CV551" s="99"/>
      <c r="CW551" s="99"/>
      <c r="CX551" s="98"/>
      <c r="CY551" s="99"/>
      <c r="CZ551" s="99"/>
      <c r="DA551" s="99"/>
      <c r="DB551" s="99"/>
      <c r="DC551" s="502"/>
      <c r="DD551" s="99"/>
      <c r="DE551" s="99"/>
      <c r="DF551" s="99"/>
      <c r="DG551" s="99"/>
      <c r="DH551" s="99"/>
      <c r="DI551" s="99"/>
      <c r="DJ551" s="99"/>
      <c r="DK551" s="99"/>
      <c r="DL551" s="99"/>
      <c r="DM551" s="99"/>
      <c r="DN551" s="99"/>
      <c r="DO551" s="502"/>
      <c r="DP551" s="99"/>
      <c r="DQ551" s="99"/>
      <c r="DR551" s="99"/>
      <c r="DS551" s="502"/>
      <c r="DT551" s="99"/>
      <c r="DU551" s="99"/>
      <c r="DV551" s="99"/>
      <c r="DW551" s="99"/>
      <c r="DX551" s="99"/>
      <c r="DY551" s="99"/>
      <c r="DZ551" s="99"/>
      <c r="EA551" s="506"/>
      <c r="EB551" s="99"/>
      <c r="EC551" s="502"/>
      <c r="ED551" s="98"/>
      <c r="EE551" s="99"/>
      <c r="EF551" s="99"/>
      <c r="EG551" s="99"/>
      <c r="EH551" s="99"/>
      <c r="EI551" s="98"/>
      <c r="EJ551" s="99"/>
      <c r="EK551" s="98"/>
      <c r="EL551" s="99"/>
      <c r="EM551" s="99"/>
      <c r="EN551" s="98"/>
      <c r="EO551" s="99"/>
      <c r="EP551" s="193"/>
      <c r="EQ551" s="99"/>
      <c r="ER551" s="99"/>
      <c r="ES551" s="99"/>
      <c r="ET551" s="99"/>
      <c r="EU551" s="99"/>
      <c r="EV551" s="99"/>
      <c r="EW551" s="502"/>
      <c r="EX551" s="98"/>
      <c r="EY551" s="99"/>
      <c r="EZ551" s="99"/>
      <c r="FA551" s="98"/>
      <c r="FB551" s="99"/>
      <c r="FC551" s="99"/>
      <c r="FD551" s="99"/>
      <c r="FE551" s="98"/>
      <c r="FF551" s="99"/>
      <c r="FG551" s="98"/>
      <c r="FH551" s="99"/>
      <c r="FI551" s="99"/>
      <c r="FJ551" s="98"/>
      <c r="FK551" s="99"/>
      <c r="FL551" s="99"/>
      <c r="FM551" s="99"/>
      <c r="FN551" s="506"/>
      <c r="FO551" s="99"/>
      <c r="FP551" s="502"/>
      <c r="FQ551" s="99"/>
      <c r="FR551" s="98"/>
      <c r="FS551" s="99"/>
      <c r="FT551" s="98"/>
      <c r="FU551" s="99"/>
      <c r="FV551" s="99"/>
      <c r="FW551" s="99"/>
      <c r="FX551" s="99"/>
      <c r="FY551" s="99"/>
      <c r="FZ551" s="98"/>
      <c r="GA551" s="99"/>
      <c r="GB551" s="502"/>
      <c r="GC551" s="99"/>
      <c r="GD551" s="99"/>
      <c r="GE551" s="99"/>
      <c r="GF551" s="502"/>
      <c r="GG551" s="99"/>
      <c r="GH551" s="503"/>
      <c r="GI551" s="99"/>
      <c r="GJ551" s="502"/>
      <c r="GK551" s="99"/>
      <c r="GL551" s="99"/>
      <c r="GM551" s="502"/>
      <c r="GN551" s="99"/>
      <c r="GO551" s="99"/>
      <c r="GP551" s="99"/>
      <c r="GQ551" s="99"/>
      <c r="GR551" s="99"/>
      <c r="GS551" s="503"/>
      <c r="GT551" s="99"/>
      <c r="GU551" s="502"/>
      <c r="GV551" s="98"/>
      <c r="GW551" s="99"/>
      <c r="GX551" s="99"/>
      <c r="GY551" s="98"/>
      <c r="GZ551" s="99"/>
      <c r="HA551" s="99"/>
      <c r="HB551" s="99"/>
      <c r="HC551" s="99"/>
      <c r="HD551" s="99"/>
      <c r="HE551" s="99"/>
      <c r="HF551" s="99"/>
      <c r="HG551" s="99"/>
      <c r="HH551" s="502"/>
      <c r="HI551" s="99"/>
      <c r="HJ551" s="99"/>
      <c r="HK551" s="99"/>
      <c r="HL551" s="99"/>
      <c r="HM551" s="99"/>
      <c r="HN551" s="99"/>
      <c r="HO551" s="502"/>
      <c r="HP551" s="98"/>
      <c r="HQ551" s="99"/>
      <c r="HR551" s="99"/>
      <c r="HS551" s="99"/>
      <c r="HT551" s="98"/>
      <c r="HU551" s="99"/>
      <c r="HV551" s="99"/>
      <c r="HW551" s="99"/>
      <c r="HX551" s="99"/>
      <c r="HY551" s="98"/>
      <c r="HZ551" s="99"/>
      <c r="IA551" s="503"/>
      <c r="IB551" s="502"/>
      <c r="IC551" s="99"/>
      <c r="ID551" s="99"/>
      <c r="IE551" s="99"/>
      <c r="IF551" s="99"/>
      <c r="IG551" s="99"/>
      <c r="IH551" s="99"/>
      <c r="II551" s="99"/>
      <c r="IJ551" s="99"/>
      <c r="IK551" s="503"/>
      <c r="IL551" s="502"/>
      <c r="IM551" s="99"/>
      <c r="IN551" s="99"/>
      <c r="IO551" s="99"/>
      <c r="IP551" s="99"/>
      <c r="IQ551" s="99"/>
      <c r="IR551" s="99"/>
      <c r="IS551" s="503"/>
      <c r="IT551" s="99"/>
      <c r="IU551" s="99"/>
      <c r="IV551" s="502"/>
      <c r="IW551" s="99"/>
      <c r="IX551" s="99"/>
      <c r="IY551" s="98"/>
      <c r="IZ551" s="99"/>
      <c r="JA551" s="99"/>
      <c r="JB551" s="98"/>
      <c r="JC551" s="99"/>
      <c r="JD551" s="99"/>
      <c r="JE551" s="99"/>
      <c r="JF551" s="98"/>
      <c r="JG551" s="99"/>
      <c r="JH551" s="502"/>
      <c r="JI551" s="99"/>
      <c r="JJ551" s="99"/>
      <c r="JK551" s="99"/>
      <c r="JL551" s="99"/>
      <c r="JM551" s="502"/>
      <c r="JN551" s="99"/>
      <c r="JO551" s="507"/>
      <c r="JP551" s="503"/>
      <c r="JQ551" s="502"/>
    </row>
    <row r="552" spans="23:277" ht="16" hidden="1">
      <c r="W552" s="503"/>
      <c r="X552" s="502"/>
      <c r="Y552" s="99"/>
      <c r="Z552" s="502"/>
      <c r="AA552" s="99"/>
      <c r="AB552" s="502"/>
      <c r="AC552" s="99"/>
      <c r="AD552" s="504"/>
      <c r="AE552" s="99"/>
      <c r="AF552" s="99"/>
      <c r="AG552" s="99"/>
      <c r="AH552" s="99"/>
      <c r="AI552" s="505"/>
      <c r="AJ552" s="99"/>
      <c r="AK552" s="98"/>
      <c r="AL552" s="99"/>
      <c r="AM552" s="645"/>
      <c r="AN552" s="99"/>
      <c r="AO552" s="99"/>
      <c r="AP552" s="99"/>
      <c r="AQ552" s="99"/>
      <c r="AR552" s="99"/>
      <c r="AS552" s="99"/>
      <c r="AT552" s="99"/>
      <c r="AU552" s="99"/>
      <c r="AV552" s="99"/>
      <c r="AW552" s="99"/>
      <c r="AX552" s="99"/>
      <c r="AY552" s="98"/>
      <c r="AZ552" s="99"/>
      <c r="BA552" s="98"/>
      <c r="BB552" s="99"/>
      <c r="BC552" s="502"/>
      <c r="BD552" s="99"/>
      <c r="BE552" s="99"/>
      <c r="BF552" s="502"/>
      <c r="BG552" s="99"/>
      <c r="BH552" s="99"/>
      <c r="BI552" s="99"/>
      <c r="BJ552" s="99"/>
      <c r="BK552" s="634"/>
      <c r="BL552" s="99"/>
      <c r="BM552" s="99"/>
      <c r="BN552" s="502"/>
      <c r="BO552" s="99"/>
      <c r="BP552" s="99"/>
      <c r="BQ552" s="99"/>
      <c r="BR552" s="502"/>
      <c r="BS552" s="99"/>
      <c r="BT552" s="99"/>
      <c r="BU552" s="502"/>
      <c r="BV552" s="99"/>
      <c r="BW552" s="502"/>
      <c r="BX552" s="99"/>
      <c r="BY552" s="99"/>
      <c r="BZ552" s="502"/>
      <c r="CA552" s="99"/>
      <c r="CB552" s="99"/>
      <c r="CC552" s="99"/>
      <c r="CD552" s="99"/>
      <c r="CE552" s="503"/>
      <c r="CF552" s="99"/>
      <c r="CG552" s="502"/>
      <c r="CH552" s="99"/>
      <c r="CI552" s="98"/>
      <c r="CJ552" s="99"/>
      <c r="CK552" s="99"/>
      <c r="CL552" s="98"/>
      <c r="CM552" s="99"/>
      <c r="CN552" s="99"/>
      <c r="CO552" s="99"/>
      <c r="CP552" s="98"/>
      <c r="CQ552" s="99"/>
      <c r="CR552" s="99"/>
      <c r="CS552" s="99"/>
      <c r="CT552" s="99"/>
      <c r="CU552" s="99"/>
      <c r="CV552" s="99"/>
      <c r="CW552" s="99"/>
      <c r="CX552" s="98"/>
      <c r="CY552" s="99"/>
      <c r="CZ552" s="99"/>
      <c r="DA552" s="99"/>
      <c r="DB552" s="99"/>
      <c r="DC552" s="502"/>
      <c r="DD552" s="99"/>
      <c r="DE552" s="99"/>
      <c r="DF552" s="99"/>
      <c r="DG552" s="99"/>
      <c r="DH552" s="99"/>
      <c r="DI552" s="99"/>
      <c r="DJ552" s="99"/>
      <c r="DK552" s="99"/>
      <c r="DL552" s="99"/>
      <c r="DM552" s="99"/>
      <c r="DN552" s="99"/>
      <c r="DO552" s="502"/>
      <c r="DP552" s="99"/>
      <c r="DQ552" s="99"/>
      <c r="DR552" s="99"/>
      <c r="DS552" s="502"/>
      <c r="DT552" s="99"/>
      <c r="DU552" s="99"/>
      <c r="DV552" s="99"/>
      <c r="DW552" s="99"/>
      <c r="DX552" s="99"/>
      <c r="DY552" s="99"/>
      <c r="DZ552" s="99"/>
      <c r="EA552" s="506"/>
      <c r="EB552" s="99"/>
      <c r="EC552" s="502"/>
      <c r="ED552" s="98"/>
      <c r="EE552" s="99"/>
      <c r="EF552" s="99"/>
      <c r="EG552" s="99"/>
      <c r="EH552" s="99"/>
      <c r="EI552" s="98"/>
      <c r="EJ552" s="99"/>
      <c r="EK552" s="98"/>
      <c r="EL552" s="99"/>
      <c r="EM552" s="99"/>
      <c r="EN552" s="98"/>
      <c r="EO552" s="99"/>
      <c r="EP552" s="193"/>
      <c r="EQ552" s="99"/>
      <c r="ER552" s="99"/>
      <c r="ES552" s="99"/>
      <c r="ET552" s="99"/>
      <c r="EU552" s="99"/>
      <c r="EV552" s="99"/>
      <c r="EW552" s="502"/>
      <c r="EX552" s="98"/>
      <c r="EY552" s="99"/>
      <c r="EZ552" s="99"/>
      <c r="FA552" s="98"/>
      <c r="FB552" s="99"/>
      <c r="FC552" s="99"/>
      <c r="FD552" s="99"/>
      <c r="FE552" s="98"/>
      <c r="FF552" s="99"/>
      <c r="FG552" s="98"/>
      <c r="FH552" s="99"/>
      <c r="FI552" s="99"/>
      <c r="FJ552" s="98"/>
      <c r="FK552" s="99"/>
      <c r="FL552" s="99"/>
      <c r="FM552" s="99"/>
      <c r="FN552" s="506"/>
      <c r="FO552" s="99"/>
      <c r="FP552" s="502"/>
      <c r="FQ552" s="99"/>
      <c r="FR552" s="98"/>
      <c r="FS552" s="99"/>
      <c r="FT552" s="98"/>
      <c r="FU552" s="99"/>
      <c r="FV552" s="99"/>
      <c r="FW552" s="99"/>
      <c r="FX552" s="99"/>
      <c r="FY552" s="99"/>
      <c r="FZ552" s="98"/>
      <c r="GA552" s="99"/>
      <c r="GB552" s="502"/>
      <c r="GC552" s="99"/>
      <c r="GD552" s="99"/>
      <c r="GE552" s="99"/>
      <c r="GF552" s="502"/>
      <c r="GG552" s="99"/>
      <c r="GH552" s="503"/>
      <c r="GI552" s="99"/>
      <c r="GJ552" s="502"/>
      <c r="GK552" s="99"/>
      <c r="GL552" s="99"/>
      <c r="GM552" s="502"/>
      <c r="GN552" s="99"/>
      <c r="GO552" s="99"/>
      <c r="GP552" s="99"/>
      <c r="GQ552" s="99"/>
      <c r="GR552" s="99"/>
      <c r="GS552" s="503"/>
      <c r="GT552" s="99"/>
      <c r="GU552" s="502"/>
      <c r="GV552" s="98"/>
      <c r="GW552" s="99"/>
      <c r="GX552" s="99"/>
      <c r="GY552" s="98"/>
      <c r="GZ552" s="99"/>
      <c r="HA552" s="99"/>
      <c r="HB552" s="99"/>
      <c r="HC552" s="99"/>
      <c r="HD552" s="99"/>
      <c r="HE552" s="99"/>
      <c r="HF552" s="99"/>
      <c r="HG552" s="99"/>
      <c r="HH552" s="502"/>
      <c r="HI552" s="99"/>
      <c r="HJ552" s="99"/>
      <c r="HK552" s="99"/>
      <c r="HL552" s="99"/>
      <c r="HM552" s="99"/>
      <c r="HN552" s="99"/>
      <c r="HO552" s="502"/>
      <c r="HP552" s="98"/>
      <c r="HQ552" s="99"/>
      <c r="HR552" s="99"/>
      <c r="HS552" s="99"/>
      <c r="HT552" s="98"/>
      <c r="HU552" s="99"/>
      <c r="HV552" s="99"/>
      <c r="HW552" s="99"/>
      <c r="HX552" s="99"/>
      <c r="HY552" s="98"/>
      <c r="HZ552" s="99"/>
      <c r="IA552" s="503"/>
      <c r="IB552" s="502"/>
      <c r="IC552" s="99"/>
      <c r="ID552" s="99"/>
      <c r="IE552" s="99"/>
      <c r="IF552" s="99"/>
      <c r="IG552" s="99"/>
      <c r="IH552" s="99"/>
      <c r="II552" s="99"/>
      <c r="IJ552" s="99"/>
      <c r="IK552" s="503"/>
      <c r="IL552" s="502"/>
      <c r="IM552" s="99"/>
      <c r="IN552" s="99"/>
      <c r="IO552" s="99"/>
      <c r="IP552" s="99"/>
      <c r="IQ552" s="99"/>
      <c r="IR552" s="99"/>
      <c r="IS552" s="503"/>
      <c r="IT552" s="99"/>
      <c r="IU552" s="99"/>
      <c r="IV552" s="502"/>
      <c r="IW552" s="99"/>
      <c r="IX552" s="99"/>
      <c r="IY552" s="98"/>
      <c r="IZ552" s="99"/>
      <c r="JA552" s="99"/>
      <c r="JB552" s="98"/>
      <c r="JC552" s="99"/>
      <c r="JD552" s="99"/>
      <c r="JE552" s="99"/>
      <c r="JF552" s="98"/>
      <c r="JG552" s="99"/>
      <c r="JH552" s="502"/>
      <c r="JI552" s="99"/>
      <c r="JJ552" s="99"/>
      <c r="JK552" s="99"/>
      <c r="JL552" s="99"/>
      <c r="JM552" s="502"/>
      <c r="JN552" s="99"/>
      <c r="JO552" s="507"/>
      <c r="JP552" s="503"/>
      <c r="JQ552" s="502"/>
    </row>
    <row r="553" spans="23:277" ht="16" hidden="1">
      <c r="W553" s="503"/>
      <c r="X553" s="502"/>
      <c r="Y553" s="99"/>
      <c r="Z553" s="502"/>
      <c r="AA553" s="99"/>
      <c r="AB553" s="502"/>
      <c r="AC553" s="99"/>
      <c r="AD553" s="504"/>
      <c r="AE553" s="99"/>
      <c r="AF553" s="99"/>
      <c r="AG553" s="99"/>
      <c r="AH553" s="99"/>
      <c r="AI553" s="505"/>
      <c r="AJ553" s="99"/>
      <c r="AK553" s="98"/>
      <c r="AL553" s="99"/>
      <c r="AM553" s="645"/>
      <c r="AN553" s="99"/>
      <c r="AO553" s="99"/>
      <c r="AP553" s="99"/>
      <c r="AQ553" s="99"/>
      <c r="AR553" s="99"/>
      <c r="AS553" s="99"/>
      <c r="AT553" s="99"/>
      <c r="AU553" s="99"/>
      <c r="AV553" s="99"/>
      <c r="AW553" s="99"/>
      <c r="AX553" s="99"/>
      <c r="AY553" s="98"/>
      <c r="AZ553" s="99"/>
      <c r="BA553" s="98"/>
      <c r="BB553" s="99"/>
      <c r="BC553" s="502"/>
      <c r="BD553" s="99"/>
      <c r="BE553" s="99"/>
      <c r="BF553" s="502"/>
      <c r="BG553" s="99"/>
      <c r="BH553" s="99"/>
      <c r="BI553" s="99"/>
      <c r="BJ553" s="99"/>
      <c r="BK553" s="634"/>
      <c r="BL553" s="99"/>
      <c r="BM553" s="99"/>
      <c r="BN553" s="502"/>
      <c r="BO553" s="99"/>
      <c r="BP553" s="99"/>
      <c r="BQ553" s="99"/>
      <c r="BR553" s="502"/>
      <c r="BS553" s="99"/>
      <c r="BT553" s="99"/>
      <c r="BU553" s="502"/>
      <c r="BV553" s="99"/>
      <c r="BW553" s="502"/>
      <c r="BX553" s="99"/>
      <c r="BY553" s="99"/>
      <c r="BZ553" s="502"/>
      <c r="CA553" s="99"/>
      <c r="CB553" s="99"/>
      <c r="CC553" s="99"/>
      <c r="CD553" s="99"/>
      <c r="CE553" s="503"/>
      <c r="CF553" s="99"/>
      <c r="CG553" s="502"/>
      <c r="CH553" s="99"/>
      <c r="CI553" s="98"/>
      <c r="CJ553" s="99"/>
      <c r="CK553" s="99"/>
      <c r="CL553" s="98"/>
      <c r="CM553" s="99"/>
      <c r="CN553" s="99"/>
      <c r="CO553" s="99"/>
      <c r="CP553" s="98"/>
      <c r="CQ553" s="99"/>
      <c r="CR553" s="99"/>
      <c r="CS553" s="99"/>
      <c r="CT553" s="99"/>
      <c r="CU553" s="99"/>
      <c r="CV553" s="99"/>
      <c r="CW553" s="99"/>
      <c r="CX553" s="98"/>
      <c r="CY553" s="99"/>
      <c r="CZ553" s="99"/>
      <c r="DA553" s="99"/>
      <c r="DB553" s="99"/>
      <c r="DC553" s="502"/>
      <c r="DD553" s="99"/>
      <c r="DE553" s="99"/>
      <c r="DF553" s="99"/>
      <c r="DG553" s="99"/>
      <c r="DH553" s="99"/>
      <c r="DI553" s="99"/>
      <c r="DJ553" s="99"/>
      <c r="DK553" s="99"/>
      <c r="DL553" s="99"/>
      <c r="DM553" s="99"/>
      <c r="DN553" s="99"/>
      <c r="DO553" s="502"/>
      <c r="DP553" s="99"/>
      <c r="DQ553" s="99"/>
      <c r="DR553" s="99"/>
      <c r="DS553" s="502"/>
      <c r="DT553" s="99"/>
      <c r="DU553" s="99"/>
      <c r="DV553" s="99"/>
      <c r="DW553" s="99"/>
      <c r="DX553" s="99"/>
      <c r="DY553" s="99"/>
      <c r="DZ553" s="99"/>
      <c r="EA553" s="506"/>
      <c r="EB553" s="99"/>
      <c r="EC553" s="502"/>
      <c r="ED553" s="98"/>
      <c r="EE553" s="99"/>
      <c r="EF553" s="99"/>
      <c r="EG553" s="99"/>
      <c r="EH553" s="99"/>
      <c r="EI553" s="98"/>
      <c r="EJ553" s="99"/>
      <c r="EK553" s="98"/>
      <c r="EL553" s="99"/>
      <c r="EM553" s="99"/>
      <c r="EN553" s="98"/>
      <c r="EO553" s="99"/>
      <c r="EP553" s="193"/>
      <c r="EQ553" s="99"/>
      <c r="ER553" s="99"/>
      <c r="ES553" s="99"/>
      <c r="ET553" s="99"/>
      <c r="EU553" s="99"/>
      <c r="EV553" s="99"/>
      <c r="EW553" s="502"/>
      <c r="EX553" s="98"/>
      <c r="EY553" s="99"/>
      <c r="EZ553" s="99"/>
      <c r="FA553" s="98"/>
      <c r="FB553" s="99"/>
      <c r="FC553" s="99"/>
      <c r="FD553" s="99"/>
      <c r="FE553" s="98"/>
      <c r="FF553" s="99"/>
      <c r="FG553" s="98"/>
      <c r="FH553" s="99"/>
      <c r="FI553" s="99"/>
      <c r="FJ553" s="98"/>
      <c r="FK553" s="99"/>
      <c r="FL553" s="99"/>
      <c r="FM553" s="99"/>
      <c r="FN553" s="506"/>
      <c r="FO553" s="99"/>
      <c r="FP553" s="502"/>
      <c r="FQ553" s="99"/>
      <c r="FR553" s="98"/>
      <c r="FS553" s="99"/>
      <c r="FT553" s="98"/>
      <c r="FU553" s="99"/>
      <c r="FV553" s="99"/>
      <c r="FW553" s="99"/>
      <c r="FX553" s="99"/>
      <c r="FY553" s="99"/>
      <c r="FZ553" s="98"/>
      <c r="GA553" s="99"/>
      <c r="GB553" s="502"/>
      <c r="GC553" s="99"/>
      <c r="GD553" s="99"/>
      <c r="GE553" s="99"/>
      <c r="GF553" s="502"/>
      <c r="GG553" s="99"/>
      <c r="GH553" s="503"/>
      <c r="GI553" s="99"/>
      <c r="GJ553" s="502"/>
      <c r="GK553" s="99"/>
      <c r="GL553" s="99"/>
      <c r="GM553" s="502"/>
      <c r="GN553" s="99"/>
      <c r="GO553" s="99"/>
      <c r="GP553" s="99"/>
      <c r="GQ553" s="99"/>
      <c r="GR553" s="99"/>
      <c r="GS553" s="503"/>
      <c r="GT553" s="99"/>
      <c r="GU553" s="502"/>
      <c r="GV553" s="98"/>
      <c r="GW553" s="99"/>
      <c r="GX553" s="99"/>
      <c r="GY553" s="98"/>
      <c r="GZ553" s="99"/>
      <c r="HA553" s="99"/>
      <c r="HB553" s="99"/>
      <c r="HC553" s="99"/>
      <c r="HD553" s="99"/>
      <c r="HE553" s="99"/>
      <c r="HF553" s="99"/>
      <c r="HG553" s="99"/>
      <c r="HH553" s="502"/>
      <c r="HI553" s="99"/>
      <c r="HJ553" s="99"/>
      <c r="HK553" s="99"/>
      <c r="HL553" s="99"/>
      <c r="HM553" s="99"/>
      <c r="HN553" s="99"/>
      <c r="HO553" s="502"/>
      <c r="HP553" s="98"/>
      <c r="HQ553" s="99"/>
      <c r="HR553" s="99"/>
      <c r="HS553" s="99"/>
      <c r="HT553" s="98"/>
      <c r="HU553" s="99"/>
      <c r="HV553" s="99"/>
      <c r="HW553" s="99"/>
      <c r="HX553" s="99"/>
      <c r="HY553" s="98"/>
      <c r="HZ553" s="99"/>
      <c r="IA553" s="503"/>
      <c r="IB553" s="502"/>
      <c r="IC553" s="99"/>
      <c r="ID553" s="99"/>
      <c r="IE553" s="99"/>
      <c r="IF553" s="99"/>
      <c r="IG553" s="99"/>
      <c r="IH553" s="99"/>
      <c r="II553" s="99"/>
      <c r="IJ553" s="99"/>
      <c r="IK553" s="503"/>
      <c r="IL553" s="502"/>
      <c r="IM553" s="99"/>
      <c r="IN553" s="99"/>
      <c r="IO553" s="99"/>
      <c r="IP553" s="99"/>
      <c r="IQ553" s="99"/>
      <c r="IR553" s="99"/>
      <c r="IS553" s="503"/>
      <c r="IT553" s="99"/>
      <c r="IU553" s="99"/>
      <c r="IV553" s="502"/>
      <c r="IW553" s="99"/>
      <c r="IX553" s="99"/>
      <c r="IY553" s="98"/>
      <c r="IZ553" s="99"/>
      <c r="JA553" s="99"/>
      <c r="JB553" s="98"/>
      <c r="JC553" s="99"/>
      <c r="JD553" s="99"/>
      <c r="JE553" s="99"/>
      <c r="JF553" s="98"/>
      <c r="JG553" s="99"/>
      <c r="JH553" s="502"/>
      <c r="JI553" s="99"/>
      <c r="JJ553" s="99"/>
      <c r="JK553" s="99"/>
      <c r="JL553" s="99"/>
      <c r="JM553" s="502"/>
      <c r="JN553" s="99"/>
      <c r="JO553" s="507"/>
      <c r="JP553" s="503"/>
      <c r="JQ553" s="502"/>
    </row>
    <row r="554" spans="23:277" ht="16" hidden="1">
      <c r="W554" s="503"/>
      <c r="X554" s="502"/>
      <c r="Y554" s="99"/>
      <c r="Z554" s="502"/>
      <c r="AA554" s="99"/>
      <c r="AB554" s="502"/>
      <c r="AC554" s="99"/>
      <c r="AD554" s="504"/>
      <c r="AE554" s="99"/>
      <c r="AF554" s="99"/>
      <c r="AG554" s="99"/>
      <c r="AH554" s="99"/>
      <c r="AI554" s="505"/>
      <c r="AJ554" s="99"/>
      <c r="AK554" s="98"/>
      <c r="AL554" s="99"/>
      <c r="AM554" s="645"/>
      <c r="AN554" s="99"/>
      <c r="AO554" s="99"/>
      <c r="AP554" s="99"/>
      <c r="AQ554" s="99"/>
      <c r="AR554" s="99"/>
      <c r="AS554" s="99"/>
      <c r="AT554" s="99"/>
      <c r="AU554" s="99"/>
      <c r="AV554" s="99"/>
      <c r="AW554" s="99"/>
      <c r="AX554" s="99"/>
      <c r="AY554" s="98"/>
      <c r="AZ554" s="99"/>
      <c r="BA554" s="98"/>
      <c r="BB554" s="99"/>
      <c r="BC554" s="502"/>
      <c r="BD554" s="99"/>
      <c r="BE554" s="99"/>
      <c r="BF554" s="502"/>
      <c r="BG554" s="99"/>
      <c r="BH554" s="99"/>
      <c r="BI554" s="99"/>
      <c r="BJ554" s="99"/>
      <c r="BK554" s="634"/>
      <c r="BL554" s="99"/>
      <c r="BM554" s="99"/>
      <c r="BN554" s="502"/>
      <c r="BO554" s="99"/>
      <c r="BP554" s="99"/>
      <c r="BQ554" s="99"/>
      <c r="BR554" s="502"/>
      <c r="BS554" s="99"/>
      <c r="BT554" s="99"/>
      <c r="BU554" s="502"/>
      <c r="BV554" s="99"/>
      <c r="BW554" s="502"/>
      <c r="BX554" s="99"/>
      <c r="BY554" s="99"/>
      <c r="BZ554" s="502"/>
      <c r="CA554" s="99"/>
      <c r="CB554" s="99"/>
      <c r="CC554" s="99"/>
      <c r="CD554" s="99"/>
      <c r="CE554" s="503"/>
      <c r="CF554" s="99"/>
      <c r="CG554" s="502"/>
      <c r="CH554" s="99"/>
      <c r="CI554" s="98"/>
      <c r="CJ554" s="99"/>
      <c r="CK554" s="99"/>
      <c r="CL554" s="98"/>
      <c r="CM554" s="99"/>
      <c r="CN554" s="99"/>
      <c r="CO554" s="99"/>
      <c r="CP554" s="98"/>
      <c r="CQ554" s="99"/>
      <c r="CR554" s="99"/>
      <c r="CS554" s="99"/>
      <c r="CT554" s="99"/>
      <c r="CU554" s="99"/>
      <c r="CV554" s="99"/>
      <c r="CW554" s="99"/>
      <c r="CX554" s="98"/>
      <c r="CY554" s="99"/>
      <c r="CZ554" s="99"/>
      <c r="DA554" s="99"/>
      <c r="DB554" s="99"/>
      <c r="DC554" s="502"/>
      <c r="DD554" s="99"/>
      <c r="DE554" s="99"/>
      <c r="DF554" s="99"/>
      <c r="DG554" s="99"/>
      <c r="DH554" s="99"/>
      <c r="DI554" s="99"/>
      <c r="DJ554" s="99"/>
      <c r="DK554" s="99"/>
      <c r="DL554" s="99"/>
      <c r="DM554" s="99"/>
      <c r="DN554" s="99"/>
      <c r="DO554" s="502"/>
      <c r="DP554" s="99"/>
      <c r="DQ554" s="99"/>
      <c r="DR554" s="99"/>
      <c r="DS554" s="502"/>
      <c r="DT554" s="99"/>
      <c r="DU554" s="99"/>
      <c r="DV554" s="99"/>
      <c r="DW554" s="99"/>
      <c r="DX554" s="99"/>
      <c r="DY554" s="99"/>
      <c r="DZ554" s="99"/>
      <c r="EA554" s="506"/>
      <c r="EB554" s="99"/>
      <c r="EC554" s="502"/>
      <c r="ED554" s="98"/>
      <c r="EE554" s="99"/>
      <c r="EF554" s="99"/>
      <c r="EG554" s="99"/>
      <c r="EH554" s="99"/>
      <c r="EI554" s="98"/>
      <c r="EJ554" s="99"/>
      <c r="EK554" s="98"/>
      <c r="EL554" s="99"/>
      <c r="EM554" s="99"/>
      <c r="EN554" s="98"/>
      <c r="EO554" s="99"/>
      <c r="EP554" s="193"/>
      <c r="EQ554" s="99"/>
      <c r="ER554" s="99"/>
      <c r="ES554" s="99"/>
      <c r="ET554" s="99"/>
      <c r="EU554" s="99"/>
      <c r="EV554" s="99"/>
      <c r="EW554" s="502"/>
      <c r="EX554" s="98"/>
      <c r="EY554" s="99"/>
      <c r="EZ554" s="99"/>
      <c r="FA554" s="98"/>
      <c r="FB554" s="99"/>
      <c r="FC554" s="99"/>
      <c r="FD554" s="99"/>
      <c r="FE554" s="98"/>
      <c r="FF554" s="99"/>
      <c r="FG554" s="98"/>
      <c r="FH554" s="99"/>
      <c r="FI554" s="99"/>
      <c r="FJ554" s="98"/>
      <c r="FK554" s="99"/>
      <c r="FL554" s="99"/>
      <c r="FM554" s="99"/>
      <c r="FN554" s="506"/>
      <c r="FO554" s="99"/>
      <c r="FP554" s="502"/>
      <c r="FQ554" s="99"/>
      <c r="FR554" s="98"/>
      <c r="FS554" s="99"/>
      <c r="FT554" s="98"/>
      <c r="FU554" s="99"/>
      <c r="FV554" s="99"/>
      <c r="FW554" s="99"/>
      <c r="FX554" s="99"/>
      <c r="FY554" s="99"/>
      <c r="FZ554" s="98"/>
      <c r="GA554" s="99"/>
      <c r="GB554" s="502"/>
      <c r="GC554" s="99"/>
      <c r="GD554" s="99"/>
      <c r="GE554" s="99"/>
      <c r="GF554" s="502"/>
      <c r="GG554" s="99"/>
      <c r="GH554" s="503"/>
      <c r="GI554" s="99"/>
      <c r="GJ554" s="502"/>
      <c r="GK554" s="99"/>
      <c r="GL554" s="99"/>
      <c r="GM554" s="502"/>
      <c r="GN554" s="99"/>
      <c r="GO554" s="99"/>
      <c r="GP554" s="99"/>
      <c r="GQ554" s="99"/>
      <c r="GR554" s="99"/>
      <c r="GS554" s="503"/>
      <c r="GT554" s="99"/>
      <c r="GU554" s="502"/>
      <c r="GV554" s="98"/>
      <c r="GW554" s="99"/>
      <c r="GX554" s="99"/>
      <c r="GY554" s="98"/>
      <c r="GZ554" s="99"/>
      <c r="HA554" s="99"/>
      <c r="HB554" s="99"/>
      <c r="HC554" s="99"/>
      <c r="HD554" s="99"/>
      <c r="HE554" s="99"/>
      <c r="HF554" s="99"/>
      <c r="HG554" s="99"/>
      <c r="HH554" s="502"/>
      <c r="HI554" s="99"/>
      <c r="HJ554" s="99"/>
      <c r="HK554" s="99"/>
      <c r="HL554" s="99"/>
      <c r="HM554" s="99"/>
      <c r="HN554" s="99"/>
      <c r="HO554" s="502"/>
      <c r="HP554" s="98"/>
      <c r="HQ554" s="99"/>
      <c r="HR554" s="99"/>
      <c r="HS554" s="99"/>
      <c r="HT554" s="98"/>
      <c r="HU554" s="99"/>
      <c r="HV554" s="99"/>
      <c r="HW554" s="99"/>
      <c r="HX554" s="99"/>
      <c r="HY554" s="98"/>
      <c r="HZ554" s="99"/>
      <c r="IA554" s="503"/>
      <c r="IB554" s="502"/>
      <c r="IC554" s="99"/>
      <c r="ID554" s="99"/>
      <c r="IE554" s="99"/>
      <c r="IF554" s="99"/>
      <c r="IG554" s="99"/>
      <c r="IH554" s="99"/>
      <c r="II554" s="99"/>
      <c r="IJ554" s="99"/>
      <c r="IK554" s="503"/>
      <c r="IL554" s="502"/>
      <c r="IM554" s="99"/>
      <c r="IN554" s="99"/>
      <c r="IO554" s="99"/>
      <c r="IP554" s="99"/>
      <c r="IQ554" s="99"/>
      <c r="IR554" s="99"/>
      <c r="IS554" s="503"/>
      <c r="IT554" s="99"/>
      <c r="IU554" s="99"/>
      <c r="IV554" s="502"/>
      <c r="IW554" s="99"/>
      <c r="IX554" s="99"/>
      <c r="IY554" s="98"/>
      <c r="IZ554" s="99"/>
      <c r="JA554" s="99"/>
      <c r="JB554" s="98"/>
      <c r="JC554" s="99"/>
      <c r="JD554" s="99"/>
      <c r="JE554" s="99"/>
      <c r="JF554" s="98"/>
      <c r="JG554" s="99"/>
      <c r="JH554" s="502"/>
      <c r="JI554" s="99"/>
      <c r="JJ554" s="99"/>
      <c r="JK554" s="99"/>
      <c r="JL554" s="99"/>
      <c r="JM554" s="502"/>
      <c r="JN554" s="99"/>
      <c r="JO554" s="507"/>
      <c r="JP554" s="503"/>
      <c r="JQ554" s="502"/>
    </row>
    <row r="555" spans="23:277" ht="16" hidden="1">
      <c r="W555" s="503"/>
      <c r="X555" s="502"/>
      <c r="Y555" s="99"/>
      <c r="Z555" s="502"/>
      <c r="AA555" s="99"/>
      <c r="AB555" s="502"/>
      <c r="AC555" s="99"/>
      <c r="AD555" s="504"/>
      <c r="AE555" s="99"/>
      <c r="AF555" s="99"/>
      <c r="AG555" s="99"/>
      <c r="AH555" s="99"/>
      <c r="AI555" s="505"/>
      <c r="AJ555" s="99"/>
      <c r="AK555" s="98"/>
      <c r="AL555" s="99"/>
      <c r="AM555" s="645"/>
      <c r="AN555" s="99"/>
      <c r="AO555" s="99"/>
      <c r="AP555" s="99"/>
      <c r="AQ555" s="99"/>
      <c r="AR555" s="99"/>
      <c r="AS555" s="99"/>
      <c r="AT555" s="99"/>
      <c r="AU555" s="99"/>
      <c r="AV555" s="99"/>
      <c r="AW555" s="99"/>
      <c r="AX555" s="99"/>
      <c r="AY555" s="98"/>
      <c r="AZ555" s="99"/>
      <c r="BA555" s="98"/>
      <c r="BB555" s="99"/>
      <c r="BC555" s="502"/>
      <c r="BD555" s="99"/>
      <c r="BE555" s="99"/>
      <c r="BF555" s="502"/>
      <c r="BG555" s="99"/>
      <c r="BH555" s="99"/>
      <c r="BI555" s="99"/>
      <c r="BJ555" s="99"/>
      <c r="BK555" s="634"/>
      <c r="BL555" s="99"/>
      <c r="BM555" s="99"/>
      <c r="BN555" s="502"/>
      <c r="BO555" s="99"/>
      <c r="BP555" s="99"/>
      <c r="BQ555" s="99"/>
      <c r="BR555" s="502"/>
      <c r="BS555" s="99"/>
      <c r="BT555" s="99"/>
      <c r="BU555" s="502"/>
      <c r="BV555" s="99"/>
      <c r="BW555" s="502"/>
      <c r="BX555" s="99"/>
      <c r="BY555" s="99"/>
      <c r="BZ555" s="502"/>
      <c r="CA555" s="99"/>
      <c r="CB555" s="99"/>
      <c r="CC555" s="99"/>
      <c r="CD555" s="99"/>
      <c r="CE555" s="503"/>
      <c r="CF555" s="99"/>
      <c r="CG555" s="502"/>
      <c r="CH555" s="99"/>
      <c r="CI555" s="98"/>
      <c r="CJ555" s="99"/>
      <c r="CK555" s="99"/>
      <c r="CL555" s="98"/>
      <c r="CM555" s="99"/>
      <c r="CN555" s="99"/>
      <c r="CO555" s="99"/>
      <c r="CP555" s="98"/>
      <c r="CQ555" s="99"/>
      <c r="CR555" s="99"/>
      <c r="CS555" s="99"/>
      <c r="CT555" s="99"/>
      <c r="CU555" s="99"/>
      <c r="CV555" s="99"/>
      <c r="CW555" s="99"/>
      <c r="CX555" s="98"/>
      <c r="CY555" s="99"/>
      <c r="CZ555" s="99"/>
      <c r="DA555" s="99"/>
      <c r="DB555" s="99"/>
      <c r="DC555" s="502"/>
      <c r="DD555" s="99"/>
      <c r="DE555" s="99"/>
      <c r="DF555" s="99"/>
      <c r="DG555" s="99"/>
      <c r="DH555" s="99"/>
      <c r="DI555" s="99"/>
      <c r="DJ555" s="99"/>
      <c r="DK555" s="99"/>
      <c r="DL555" s="99"/>
      <c r="DM555" s="99"/>
      <c r="DN555" s="99"/>
      <c r="DO555" s="502"/>
      <c r="DP555" s="99"/>
      <c r="DQ555" s="99"/>
      <c r="DR555" s="99"/>
      <c r="DS555" s="502"/>
      <c r="DT555" s="99"/>
      <c r="DU555" s="99"/>
      <c r="DV555" s="99"/>
      <c r="DW555" s="99"/>
      <c r="DX555" s="99"/>
      <c r="DY555" s="99"/>
      <c r="DZ555" s="99"/>
      <c r="EA555" s="506"/>
      <c r="EB555" s="99"/>
      <c r="EC555" s="502"/>
      <c r="ED555" s="98"/>
      <c r="EE555" s="99"/>
      <c r="EF555" s="99"/>
      <c r="EG555" s="99"/>
      <c r="EH555" s="99"/>
      <c r="EI555" s="98"/>
      <c r="EJ555" s="99"/>
      <c r="EK555" s="98"/>
      <c r="EL555" s="99"/>
      <c r="EM555" s="99"/>
      <c r="EN555" s="98"/>
      <c r="EO555" s="99"/>
      <c r="EP555" s="193"/>
      <c r="EQ555" s="99"/>
      <c r="ER555" s="99"/>
      <c r="ES555" s="99"/>
      <c r="ET555" s="99"/>
      <c r="EU555" s="99"/>
      <c r="EV555" s="99"/>
      <c r="EW555" s="502"/>
      <c r="EX555" s="98"/>
      <c r="EY555" s="99"/>
      <c r="EZ555" s="99"/>
      <c r="FA555" s="98"/>
      <c r="FB555" s="99"/>
      <c r="FC555" s="99"/>
      <c r="FD555" s="99"/>
      <c r="FE555" s="98"/>
      <c r="FF555" s="99"/>
      <c r="FG555" s="98"/>
      <c r="FH555" s="99"/>
      <c r="FI555" s="99"/>
      <c r="FJ555" s="98"/>
      <c r="FK555" s="99"/>
      <c r="FL555" s="99"/>
      <c r="FM555" s="99"/>
      <c r="FN555" s="506"/>
      <c r="FO555" s="99"/>
      <c r="FP555" s="502"/>
      <c r="FQ555" s="99"/>
      <c r="FR555" s="98"/>
      <c r="FS555" s="99"/>
      <c r="FT555" s="98"/>
      <c r="FU555" s="99"/>
      <c r="FV555" s="99"/>
      <c r="FW555" s="99"/>
      <c r="FX555" s="99"/>
      <c r="FY555" s="99"/>
      <c r="FZ555" s="98"/>
      <c r="GA555" s="99"/>
      <c r="GB555" s="502"/>
      <c r="GC555" s="99"/>
      <c r="GD555" s="99"/>
      <c r="GE555" s="99"/>
      <c r="GF555" s="502"/>
      <c r="GG555" s="99"/>
      <c r="GH555" s="503"/>
      <c r="GI555" s="99"/>
      <c r="GJ555" s="502"/>
      <c r="GK555" s="99"/>
      <c r="GL555" s="99"/>
      <c r="GM555" s="502"/>
      <c r="GN555" s="99"/>
      <c r="GO555" s="99"/>
      <c r="GP555" s="99"/>
      <c r="GQ555" s="99"/>
      <c r="GR555" s="99"/>
      <c r="GS555" s="503"/>
      <c r="GT555" s="99"/>
      <c r="GU555" s="502"/>
      <c r="GV555" s="98"/>
      <c r="GW555" s="99"/>
      <c r="GX555" s="99"/>
      <c r="GY555" s="98"/>
      <c r="GZ555" s="99"/>
      <c r="HA555" s="99"/>
      <c r="HB555" s="99"/>
      <c r="HC555" s="99"/>
      <c r="HD555" s="99"/>
      <c r="HE555" s="99"/>
      <c r="HF555" s="99"/>
      <c r="HG555" s="99"/>
      <c r="HH555" s="502"/>
      <c r="HI555" s="99"/>
      <c r="HJ555" s="99"/>
      <c r="HK555" s="99"/>
      <c r="HL555" s="99"/>
      <c r="HM555" s="99"/>
      <c r="HN555" s="99"/>
      <c r="HO555" s="502"/>
      <c r="HP555" s="98"/>
      <c r="HQ555" s="99"/>
      <c r="HR555" s="99"/>
      <c r="HS555" s="99"/>
      <c r="HT555" s="98"/>
      <c r="HU555" s="99"/>
      <c r="HV555" s="99"/>
      <c r="HW555" s="99"/>
      <c r="HX555" s="99"/>
      <c r="HY555" s="98"/>
      <c r="HZ555" s="99"/>
      <c r="IA555" s="503"/>
      <c r="IB555" s="502"/>
      <c r="IC555" s="99"/>
      <c r="ID555" s="99"/>
      <c r="IE555" s="99"/>
      <c r="IF555" s="99"/>
      <c r="IG555" s="99"/>
      <c r="IH555" s="99"/>
      <c r="II555" s="99"/>
      <c r="IJ555" s="99"/>
      <c r="IK555" s="503"/>
      <c r="IL555" s="502"/>
      <c r="IM555" s="99"/>
      <c r="IN555" s="99"/>
      <c r="IO555" s="99"/>
      <c r="IP555" s="99"/>
      <c r="IQ555" s="99"/>
      <c r="IR555" s="99"/>
      <c r="IS555" s="503"/>
      <c r="IT555" s="99"/>
      <c r="IU555" s="99"/>
      <c r="IV555" s="502"/>
      <c r="IW555" s="99"/>
      <c r="IX555" s="99"/>
      <c r="IY555" s="98"/>
      <c r="IZ555" s="99"/>
      <c r="JA555" s="99"/>
      <c r="JB555" s="98"/>
      <c r="JC555" s="99"/>
      <c r="JD555" s="99"/>
      <c r="JE555" s="99"/>
      <c r="JF555" s="98"/>
      <c r="JG555" s="99"/>
      <c r="JH555" s="502"/>
      <c r="JI555" s="99"/>
      <c r="JJ555" s="99"/>
      <c r="JK555" s="99"/>
      <c r="JL555" s="99"/>
      <c r="JM555" s="502"/>
      <c r="JN555" s="99"/>
      <c r="JO555" s="507"/>
      <c r="JP555" s="503"/>
      <c r="JQ555" s="502"/>
    </row>
    <row r="556" spans="23:277" ht="16" hidden="1">
      <c r="W556" s="503"/>
      <c r="X556" s="502"/>
      <c r="Y556" s="99"/>
      <c r="Z556" s="502"/>
      <c r="AA556" s="99"/>
      <c r="AB556" s="502"/>
      <c r="AC556" s="99"/>
      <c r="AD556" s="504"/>
      <c r="AE556" s="99"/>
      <c r="AF556" s="99"/>
      <c r="AG556" s="99"/>
      <c r="AH556" s="99"/>
      <c r="AI556" s="505"/>
      <c r="AJ556" s="99"/>
      <c r="AK556" s="98"/>
      <c r="AL556" s="99"/>
      <c r="AM556" s="645"/>
      <c r="AN556" s="99"/>
      <c r="AO556" s="99"/>
      <c r="AP556" s="99"/>
      <c r="AQ556" s="99"/>
      <c r="AR556" s="99"/>
      <c r="AS556" s="99"/>
      <c r="AT556" s="99"/>
      <c r="AU556" s="99"/>
      <c r="AV556" s="99"/>
      <c r="AW556" s="99"/>
      <c r="AX556" s="99"/>
      <c r="AY556" s="98"/>
      <c r="AZ556" s="99"/>
      <c r="BA556" s="98"/>
      <c r="BB556" s="99"/>
      <c r="BC556" s="502"/>
      <c r="BD556" s="99"/>
      <c r="BE556" s="99"/>
      <c r="BF556" s="502"/>
      <c r="BG556" s="99"/>
      <c r="BH556" s="99"/>
      <c r="BI556" s="99"/>
      <c r="BJ556" s="99"/>
      <c r="BK556" s="634"/>
      <c r="BL556" s="99"/>
      <c r="BM556" s="99"/>
      <c r="BN556" s="502"/>
      <c r="BO556" s="99"/>
      <c r="BP556" s="99"/>
      <c r="BQ556" s="99"/>
      <c r="BR556" s="502"/>
      <c r="BS556" s="99"/>
      <c r="BT556" s="99"/>
      <c r="BU556" s="502"/>
      <c r="BV556" s="99"/>
      <c r="BW556" s="502"/>
      <c r="BX556" s="99"/>
      <c r="BY556" s="99"/>
      <c r="BZ556" s="502"/>
      <c r="CA556" s="99"/>
      <c r="CB556" s="99"/>
      <c r="CC556" s="99"/>
      <c r="CD556" s="99"/>
      <c r="CE556" s="503"/>
      <c r="CF556" s="99"/>
      <c r="CG556" s="502"/>
      <c r="CH556" s="99"/>
      <c r="CI556" s="98"/>
      <c r="CJ556" s="99"/>
      <c r="CK556" s="99"/>
      <c r="CL556" s="98"/>
      <c r="CM556" s="99"/>
      <c r="CN556" s="99"/>
      <c r="CO556" s="99"/>
      <c r="CP556" s="98"/>
      <c r="CQ556" s="99"/>
      <c r="CR556" s="99"/>
      <c r="CS556" s="99"/>
      <c r="CT556" s="99"/>
      <c r="CU556" s="99"/>
      <c r="CV556" s="99"/>
      <c r="CW556" s="99"/>
      <c r="CX556" s="98"/>
      <c r="CY556" s="99"/>
      <c r="CZ556" s="99"/>
      <c r="DA556" s="99"/>
      <c r="DB556" s="99"/>
      <c r="DC556" s="502"/>
      <c r="DD556" s="99"/>
      <c r="DE556" s="99"/>
      <c r="DF556" s="99"/>
      <c r="DG556" s="99"/>
      <c r="DH556" s="99"/>
      <c r="DI556" s="99"/>
      <c r="DJ556" s="99"/>
      <c r="DK556" s="99"/>
      <c r="DL556" s="99"/>
      <c r="DM556" s="99"/>
      <c r="DN556" s="99"/>
      <c r="DO556" s="502"/>
      <c r="DP556" s="99"/>
      <c r="DQ556" s="99"/>
      <c r="DR556" s="99"/>
      <c r="DS556" s="502"/>
      <c r="DT556" s="99"/>
      <c r="DU556" s="99"/>
      <c r="DV556" s="99"/>
      <c r="DW556" s="99"/>
      <c r="DX556" s="99"/>
      <c r="DY556" s="99"/>
      <c r="DZ556" s="99"/>
      <c r="EA556" s="506"/>
      <c r="EB556" s="99"/>
      <c r="EC556" s="502"/>
      <c r="ED556" s="98"/>
      <c r="EE556" s="99"/>
      <c r="EF556" s="99"/>
      <c r="EG556" s="99"/>
      <c r="EH556" s="99"/>
      <c r="EI556" s="98"/>
      <c r="EJ556" s="99"/>
      <c r="EK556" s="98"/>
      <c r="EL556" s="99"/>
      <c r="EM556" s="99"/>
      <c r="EN556" s="98"/>
      <c r="EO556" s="99"/>
      <c r="EP556" s="193"/>
      <c r="EQ556" s="99"/>
      <c r="ER556" s="99"/>
      <c r="ES556" s="99"/>
      <c r="ET556" s="99"/>
      <c r="EU556" s="99"/>
      <c r="EV556" s="99"/>
      <c r="EW556" s="502"/>
      <c r="EX556" s="98"/>
      <c r="EY556" s="99"/>
      <c r="EZ556" s="99"/>
      <c r="FA556" s="98"/>
      <c r="FB556" s="99"/>
      <c r="FC556" s="99"/>
      <c r="FD556" s="99"/>
      <c r="FE556" s="98"/>
      <c r="FF556" s="99"/>
      <c r="FG556" s="98"/>
      <c r="FH556" s="99"/>
      <c r="FI556" s="99"/>
      <c r="FJ556" s="98"/>
      <c r="FK556" s="99"/>
      <c r="FL556" s="99"/>
      <c r="FM556" s="99"/>
      <c r="FN556" s="506"/>
      <c r="FO556" s="99"/>
      <c r="FP556" s="502"/>
      <c r="FQ556" s="99"/>
      <c r="FR556" s="98"/>
      <c r="FS556" s="99"/>
      <c r="FT556" s="98"/>
      <c r="FU556" s="99"/>
      <c r="FV556" s="99"/>
      <c r="FW556" s="99"/>
      <c r="FX556" s="99"/>
      <c r="FY556" s="99"/>
      <c r="FZ556" s="98"/>
      <c r="GA556" s="99"/>
      <c r="GB556" s="502"/>
      <c r="GC556" s="99"/>
      <c r="GD556" s="99"/>
      <c r="GE556" s="99"/>
      <c r="GF556" s="502"/>
      <c r="GG556" s="99"/>
      <c r="GH556" s="503"/>
      <c r="GI556" s="99"/>
      <c r="GJ556" s="502"/>
      <c r="GK556" s="99"/>
      <c r="GL556" s="99"/>
      <c r="GM556" s="502"/>
      <c r="GN556" s="99"/>
      <c r="GO556" s="99"/>
      <c r="GP556" s="99"/>
      <c r="GQ556" s="99"/>
      <c r="GR556" s="99"/>
      <c r="GS556" s="503"/>
      <c r="GT556" s="99"/>
      <c r="GU556" s="502"/>
      <c r="GV556" s="98"/>
      <c r="GW556" s="99"/>
      <c r="GX556" s="99"/>
      <c r="GY556" s="98"/>
      <c r="GZ556" s="99"/>
      <c r="HA556" s="99"/>
      <c r="HB556" s="99"/>
      <c r="HC556" s="99"/>
      <c r="HD556" s="99"/>
      <c r="HE556" s="99"/>
      <c r="HF556" s="99"/>
      <c r="HG556" s="99"/>
      <c r="HH556" s="502"/>
      <c r="HI556" s="99"/>
      <c r="HJ556" s="99"/>
      <c r="HK556" s="99"/>
      <c r="HL556" s="99"/>
      <c r="HM556" s="99"/>
      <c r="HN556" s="99"/>
      <c r="HO556" s="502"/>
      <c r="HP556" s="98"/>
      <c r="HQ556" s="99"/>
      <c r="HR556" s="99"/>
      <c r="HS556" s="99"/>
      <c r="HT556" s="98"/>
      <c r="HU556" s="99"/>
      <c r="HV556" s="99"/>
      <c r="HW556" s="99"/>
      <c r="HX556" s="99"/>
      <c r="HY556" s="98"/>
      <c r="HZ556" s="99"/>
      <c r="IA556" s="503"/>
      <c r="IB556" s="502"/>
      <c r="IC556" s="99"/>
      <c r="ID556" s="99"/>
      <c r="IE556" s="99"/>
      <c r="IF556" s="99"/>
      <c r="IG556" s="99"/>
      <c r="IH556" s="99"/>
      <c r="II556" s="99"/>
      <c r="IJ556" s="99"/>
      <c r="IK556" s="503"/>
      <c r="IL556" s="502"/>
      <c r="IM556" s="99"/>
      <c r="IN556" s="99"/>
      <c r="IO556" s="99"/>
      <c r="IP556" s="99"/>
      <c r="IQ556" s="99"/>
      <c r="IR556" s="99"/>
      <c r="IS556" s="503"/>
      <c r="IT556" s="99"/>
      <c r="IU556" s="99"/>
      <c r="IV556" s="502"/>
      <c r="IW556" s="99"/>
      <c r="IX556" s="99"/>
      <c r="IY556" s="98"/>
      <c r="IZ556" s="99"/>
      <c r="JA556" s="99"/>
      <c r="JB556" s="98"/>
      <c r="JC556" s="99"/>
      <c r="JD556" s="99"/>
      <c r="JE556" s="99"/>
      <c r="JF556" s="98"/>
      <c r="JG556" s="99"/>
      <c r="JH556" s="502"/>
      <c r="JI556" s="99"/>
      <c r="JJ556" s="99"/>
      <c r="JK556" s="99"/>
      <c r="JL556" s="99"/>
      <c r="JM556" s="502"/>
      <c r="JN556" s="99"/>
      <c r="JO556" s="507"/>
      <c r="JP556" s="503"/>
      <c r="JQ556" s="502"/>
    </row>
    <row r="557" spans="23:277" ht="16" hidden="1">
      <c r="W557" s="503"/>
      <c r="X557" s="502"/>
      <c r="Y557" s="99"/>
      <c r="Z557" s="502"/>
      <c r="AA557" s="99"/>
      <c r="AB557" s="502"/>
      <c r="AC557" s="99"/>
      <c r="AD557" s="504"/>
      <c r="AE557" s="99"/>
      <c r="AF557" s="99"/>
      <c r="AG557" s="99"/>
      <c r="AH557" s="99"/>
      <c r="AI557" s="505"/>
      <c r="AJ557" s="99"/>
      <c r="AK557" s="98"/>
      <c r="AL557" s="99"/>
      <c r="AM557" s="645"/>
      <c r="AN557" s="99"/>
      <c r="AO557" s="99"/>
      <c r="AP557" s="99"/>
      <c r="AQ557" s="99"/>
      <c r="AR557" s="99"/>
      <c r="AS557" s="99"/>
      <c r="AT557" s="99"/>
      <c r="AU557" s="99"/>
      <c r="AV557" s="99"/>
      <c r="AW557" s="99"/>
      <c r="AX557" s="99"/>
      <c r="AY557" s="98"/>
      <c r="AZ557" s="99"/>
      <c r="BA557" s="98"/>
      <c r="BB557" s="99"/>
      <c r="BC557" s="502"/>
      <c r="BD557" s="99"/>
      <c r="BE557" s="99"/>
      <c r="BF557" s="502"/>
      <c r="BG557" s="99"/>
      <c r="BH557" s="99"/>
      <c r="BI557" s="99"/>
      <c r="BJ557" s="99"/>
      <c r="BK557" s="634"/>
      <c r="BL557" s="99"/>
      <c r="BM557" s="99"/>
      <c r="BN557" s="502"/>
      <c r="BO557" s="99"/>
      <c r="BP557" s="99"/>
      <c r="BQ557" s="99"/>
      <c r="BR557" s="502"/>
      <c r="BS557" s="99"/>
      <c r="BT557" s="99"/>
      <c r="BU557" s="502"/>
      <c r="BV557" s="99"/>
      <c r="BW557" s="502"/>
      <c r="BX557" s="99"/>
      <c r="BY557" s="99"/>
      <c r="BZ557" s="502"/>
      <c r="CA557" s="99"/>
      <c r="CB557" s="99"/>
      <c r="CC557" s="99"/>
      <c r="CD557" s="99"/>
      <c r="CE557" s="503"/>
      <c r="CF557" s="99"/>
      <c r="CG557" s="502"/>
      <c r="CH557" s="99"/>
      <c r="CI557" s="98"/>
      <c r="CJ557" s="99"/>
      <c r="CK557" s="99"/>
      <c r="CL557" s="98"/>
      <c r="CM557" s="99"/>
      <c r="CN557" s="99"/>
      <c r="CO557" s="99"/>
      <c r="CP557" s="98"/>
      <c r="CQ557" s="99"/>
      <c r="CR557" s="99"/>
      <c r="CS557" s="99"/>
      <c r="CT557" s="99"/>
      <c r="CU557" s="99"/>
      <c r="CV557" s="99"/>
      <c r="CW557" s="99"/>
      <c r="CX557" s="98"/>
      <c r="CY557" s="99"/>
      <c r="CZ557" s="99"/>
      <c r="DA557" s="99"/>
      <c r="DB557" s="99"/>
      <c r="DC557" s="502"/>
      <c r="DD557" s="99"/>
      <c r="DE557" s="99"/>
      <c r="DF557" s="99"/>
      <c r="DG557" s="99"/>
      <c r="DH557" s="99"/>
      <c r="DI557" s="99"/>
      <c r="DJ557" s="99"/>
      <c r="DK557" s="99"/>
      <c r="DL557" s="99"/>
      <c r="DM557" s="99"/>
      <c r="DN557" s="99"/>
      <c r="DO557" s="502"/>
      <c r="DP557" s="99"/>
      <c r="DQ557" s="99"/>
      <c r="DR557" s="99"/>
      <c r="DS557" s="502"/>
      <c r="DT557" s="99"/>
      <c r="DU557" s="99"/>
      <c r="DV557" s="99"/>
      <c r="DW557" s="99"/>
      <c r="DX557" s="99"/>
      <c r="DY557" s="99"/>
      <c r="DZ557" s="99"/>
      <c r="EA557" s="506"/>
      <c r="EB557" s="99"/>
      <c r="EC557" s="502"/>
      <c r="ED557" s="98"/>
      <c r="EE557" s="99"/>
      <c r="EF557" s="99"/>
      <c r="EG557" s="99"/>
      <c r="EH557" s="99"/>
      <c r="EI557" s="98"/>
      <c r="EJ557" s="99"/>
      <c r="EK557" s="98"/>
      <c r="EL557" s="99"/>
      <c r="EM557" s="99"/>
      <c r="EN557" s="98"/>
      <c r="EO557" s="99"/>
      <c r="EP557" s="193"/>
      <c r="EQ557" s="99"/>
      <c r="ER557" s="99"/>
      <c r="ES557" s="99"/>
      <c r="ET557" s="99"/>
      <c r="EU557" s="99"/>
      <c r="EV557" s="99"/>
      <c r="EW557" s="502"/>
      <c r="EX557" s="98"/>
      <c r="EY557" s="99"/>
      <c r="EZ557" s="99"/>
      <c r="FA557" s="98"/>
      <c r="FB557" s="99"/>
      <c r="FC557" s="99"/>
      <c r="FD557" s="99"/>
      <c r="FE557" s="98"/>
      <c r="FF557" s="99"/>
      <c r="FG557" s="98"/>
      <c r="FH557" s="99"/>
      <c r="FI557" s="99"/>
      <c r="FJ557" s="98"/>
      <c r="FK557" s="99"/>
      <c r="FL557" s="99"/>
      <c r="FM557" s="99"/>
      <c r="FN557" s="506"/>
      <c r="FO557" s="99"/>
      <c r="FP557" s="502"/>
      <c r="FQ557" s="99"/>
      <c r="FR557" s="98"/>
      <c r="FS557" s="99"/>
      <c r="FT557" s="98"/>
      <c r="FU557" s="99"/>
      <c r="FV557" s="99"/>
      <c r="FW557" s="99"/>
      <c r="FX557" s="99"/>
      <c r="FY557" s="99"/>
      <c r="FZ557" s="98"/>
      <c r="GA557" s="99"/>
      <c r="GB557" s="502"/>
      <c r="GC557" s="99"/>
      <c r="GD557" s="99"/>
      <c r="GE557" s="99"/>
      <c r="GF557" s="502"/>
      <c r="GG557" s="99"/>
      <c r="GH557" s="503"/>
      <c r="GI557" s="99"/>
      <c r="GJ557" s="502"/>
      <c r="GK557" s="99"/>
      <c r="GL557" s="99"/>
      <c r="GM557" s="502"/>
      <c r="GN557" s="99"/>
      <c r="GO557" s="99"/>
      <c r="GP557" s="99"/>
      <c r="GQ557" s="99"/>
      <c r="GR557" s="99"/>
      <c r="GS557" s="503"/>
      <c r="GT557" s="99"/>
      <c r="GU557" s="502"/>
      <c r="GV557" s="98"/>
      <c r="GW557" s="99"/>
      <c r="GX557" s="99"/>
      <c r="GY557" s="98"/>
      <c r="GZ557" s="99"/>
      <c r="HA557" s="99"/>
      <c r="HB557" s="99"/>
      <c r="HC557" s="99"/>
      <c r="HD557" s="99"/>
      <c r="HE557" s="99"/>
      <c r="HF557" s="99"/>
      <c r="HG557" s="99"/>
      <c r="HH557" s="502"/>
      <c r="HI557" s="99"/>
      <c r="HJ557" s="99"/>
      <c r="HK557" s="99"/>
      <c r="HL557" s="99"/>
      <c r="HM557" s="99"/>
      <c r="HN557" s="99"/>
      <c r="HO557" s="502"/>
      <c r="HP557" s="98"/>
      <c r="HQ557" s="99"/>
      <c r="HR557" s="99"/>
      <c r="HS557" s="99"/>
      <c r="HT557" s="98"/>
      <c r="HU557" s="99"/>
      <c r="HV557" s="99"/>
      <c r="HW557" s="99"/>
      <c r="HX557" s="99"/>
      <c r="HY557" s="98"/>
      <c r="HZ557" s="99"/>
      <c r="IA557" s="503"/>
      <c r="IB557" s="502"/>
      <c r="IC557" s="99"/>
      <c r="ID557" s="99"/>
      <c r="IE557" s="99"/>
      <c r="IF557" s="99"/>
      <c r="IG557" s="99"/>
      <c r="IH557" s="99"/>
      <c r="II557" s="99"/>
      <c r="IJ557" s="99"/>
      <c r="IK557" s="503"/>
      <c r="IL557" s="502"/>
      <c r="IM557" s="99"/>
      <c r="IN557" s="99"/>
      <c r="IO557" s="99"/>
      <c r="IP557" s="99"/>
      <c r="IQ557" s="99"/>
      <c r="IR557" s="99"/>
      <c r="IS557" s="503"/>
      <c r="IT557" s="99"/>
      <c r="IU557" s="99"/>
      <c r="IV557" s="502"/>
      <c r="IW557" s="99"/>
      <c r="IX557" s="99"/>
      <c r="IY557" s="98"/>
      <c r="IZ557" s="99"/>
      <c r="JA557" s="99"/>
      <c r="JB557" s="98"/>
      <c r="JC557" s="99"/>
      <c r="JD557" s="99"/>
      <c r="JE557" s="99"/>
      <c r="JF557" s="98"/>
      <c r="JG557" s="99"/>
      <c r="JH557" s="502"/>
      <c r="JI557" s="99"/>
      <c r="JJ557" s="99"/>
      <c r="JK557" s="99"/>
      <c r="JL557" s="99"/>
      <c r="JM557" s="502"/>
      <c r="JN557" s="99"/>
      <c r="JO557" s="507"/>
      <c r="JP557" s="503"/>
      <c r="JQ557" s="502"/>
    </row>
    <row r="558" spans="23:277" ht="16" hidden="1">
      <c r="W558" s="503"/>
      <c r="X558" s="502"/>
      <c r="Y558" s="99"/>
      <c r="Z558" s="502"/>
      <c r="AA558" s="99"/>
      <c r="AB558" s="502"/>
      <c r="AC558" s="99"/>
      <c r="AD558" s="504"/>
      <c r="AE558" s="99"/>
      <c r="AF558" s="99"/>
      <c r="AG558" s="99"/>
      <c r="AH558" s="99"/>
      <c r="AI558" s="505"/>
      <c r="AJ558" s="99"/>
      <c r="AK558" s="98"/>
      <c r="AL558" s="99"/>
      <c r="AM558" s="645"/>
      <c r="AN558" s="99"/>
      <c r="AO558" s="99"/>
      <c r="AP558" s="99"/>
      <c r="AQ558" s="99"/>
      <c r="AR558" s="99"/>
      <c r="AS558" s="99"/>
      <c r="AT558" s="99"/>
      <c r="AU558" s="99"/>
      <c r="AV558" s="99"/>
      <c r="AW558" s="99"/>
      <c r="AX558" s="99"/>
      <c r="AY558" s="98"/>
      <c r="AZ558" s="99"/>
      <c r="BA558" s="98"/>
      <c r="BB558" s="99"/>
      <c r="BC558" s="502"/>
      <c r="BD558" s="99"/>
      <c r="BE558" s="99"/>
      <c r="BF558" s="502"/>
      <c r="BG558" s="99"/>
      <c r="BH558" s="99"/>
      <c r="BI558" s="99"/>
      <c r="BJ558" s="99"/>
      <c r="BK558" s="634"/>
      <c r="BL558" s="99"/>
      <c r="BM558" s="99"/>
      <c r="BN558" s="502"/>
      <c r="BO558" s="99"/>
      <c r="BP558" s="99"/>
      <c r="BQ558" s="99"/>
      <c r="BR558" s="502"/>
      <c r="BS558" s="99"/>
      <c r="BT558" s="99"/>
      <c r="BU558" s="502"/>
      <c r="BV558" s="99"/>
      <c r="BW558" s="502"/>
      <c r="BX558" s="99"/>
      <c r="BY558" s="99"/>
      <c r="BZ558" s="502"/>
      <c r="CA558" s="99"/>
      <c r="CB558" s="99"/>
      <c r="CC558" s="99"/>
      <c r="CD558" s="99"/>
      <c r="CE558" s="503"/>
      <c r="CF558" s="99"/>
      <c r="CG558" s="502"/>
      <c r="CH558" s="99"/>
      <c r="CI558" s="98"/>
      <c r="CJ558" s="99"/>
      <c r="CK558" s="99"/>
      <c r="CL558" s="98"/>
      <c r="CM558" s="99"/>
      <c r="CN558" s="99"/>
      <c r="CO558" s="99"/>
      <c r="CP558" s="98"/>
      <c r="CQ558" s="99"/>
      <c r="CR558" s="99"/>
      <c r="CS558" s="99"/>
      <c r="CT558" s="99"/>
      <c r="CU558" s="99"/>
      <c r="CV558" s="99"/>
      <c r="CW558" s="99"/>
      <c r="CX558" s="98"/>
      <c r="CY558" s="99"/>
      <c r="CZ558" s="99"/>
      <c r="DA558" s="99"/>
      <c r="DB558" s="99"/>
      <c r="DC558" s="502"/>
      <c r="DD558" s="99"/>
      <c r="DE558" s="99"/>
      <c r="DF558" s="99"/>
      <c r="DG558" s="99"/>
      <c r="DH558" s="99"/>
      <c r="DI558" s="99"/>
      <c r="DJ558" s="99"/>
      <c r="DK558" s="99"/>
      <c r="DL558" s="99"/>
      <c r="DM558" s="99"/>
      <c r="DN558" s="99"/>
      <c r="DO558" s="502"/>
      <c r="DP558" s="99"/>
      <c r="DQ558" s="99"/>
      <c r="DR558" s="99"/>
      <c r="DS558" s="502"/>
      <c r="DT558" s="99"/>
      <c r="DU558" s="99"/>
      <c r="DV558" s="99"/>
      <c r="DW558" s="99"/>
      <c r="DX558" s="99"/>
      <c r="DY558" s="99"/>
      <c r="DZ558" s="99"/>
      <c r="EA558" s="506"/>
      <c r="EB558" s="99"/>
      <c r="EC558" s="502"/>
      <c r="ED558" s="98"/>
      <c r="EE558" s="99"/>
      <c r="EF558" s="99"/>
      <c r="EG558" s="99"/>
      <c r="EH558" s="99"/>
      <c r="EI558" s="98"/>
      <c r="EJ558" s="99"/>
      <c r="EK558" s="98"/>
      <c r="EL558" s="99"/>
      <c r="EM558" s="99"/>
      <c r="EN558" s="98"/>
      <c r="EO558" s="99"/>
      <c r="EP558" s="193"/>
      <c r="EQ558" s="99"/>
      <c r="ER558" s="99"/>
      <c r="ES558" s="99"/>
      <c r="ET558" s="99"/>
      <c r="EU558" s="99"/>
      <c r="EV558" s="99"/>
      <c r="EW558" s="502"/>
      <c r="EX558" s="98"/>
      <c r="EY558" s="99"/>
      <c r="EZ558" s="99"/>
      <c r="FA558" s="98"/>
      <c r="FB558" s="99"/>
      <c r="FC558" s="99"/>
      <c r="FD558" s="99"/>
      <c r="FE558" s="98"/>
      <c r="FF558" s="99"/>
      <c r="FG558" s="98"/>
      <c r="FH558" s="99"/>
      <c r="FI558" s="99"/>
      <c r="FJ558" s="98"/>
      <c r="FK558" s="99"/>
      <c r="FL558" s="99"/>
      <c r="FM558" s="99"/>
      <c r="FN558" s="506"/>
      <c r="FO558" s="99"/>
      <c r="FP558" s="502"/>
      <c r="FQ558" s="99"/>
      <c r="FR558" s="98"/>
      <c r="FS558" s="99"/>
      <c r="FT558" s="98"/>
      <c r="FU558" s="99"/>
      <c r="FV558" s="99"/>
      <c r="FW558" s="99"/>
      <c r="FX558" s="99"/>
      <c r="FY558" s="99"/>
      <c r="FZ558" s="98"/>
      <c r="GA558" s="99"/>
      <c r="GB558" s="502"/>
      <c r="GC558" s="99"/>
      <c r="GD558" s="99"/>
      <c r="GE558" s="99"/>
      <c r="GF558" s="502"/>
      <c r="GG558" s="99"/>
      <c r="GH558" s="503"/>
      <c r="GI558" s="99"/>
      <c r="GJ558" s="502"/>
      <c r="GK558" s="99"/>
      <c r="GL558" s="99"/>
      <c r="GM558" s="502"/>
      <c r="GN558" s="99"/>
      <c r="GO558" s="99"/>
      <c r="GP558" s="99"/>
      <c r="GQ558" s="99"/>
      <c r="GR558" s="99"/>
      <c r="GS558" s="503"/>
      <c r="GT558" s="99"/>
      <c r="GU558" s="502"/>
      <c r="GV558" s="98"/>
      <c r="GW558" s="99"/>
      <c r="GX558" s="99"/>
      <c r="GY558" s="98"/>
      <c r="GZ558" s="99"/>
      <c r="HA558" s="99"/>
      <c r="HB558" s="99"/>
      <c r="HC558" s="99"/>
      <c r="HD558" s="99"/>
      <c r="HE558" s="99"/>
      <c r="HF558" s="99"/>
      <c r="HG558" s="99"/>
      <c r="HH558" s="502"/>
      <c r="HI558" s="99"/>
      <c r="HJ558" s="99"/>
      <c r="HK558" s="99"/>
      <c r="HL558" s="99"/>
      <c r="HM558" s="99"/>
      <c r="HN558" s="99"/>
      <c r="HO558" s="502"/>
      <c r="HP558" s="98"/>
      <c r="HQ558" s="99"/>
      <c r="HR558" s="99"/>
      <c r="HS558" s="99"/>
      <c r="HT558" s="98"/>
      <c r="HU558" s="99"/>
      <c r="HV558" s="99"/>
      <c r="HW558" s="99"/>
      <c r="HX558" s="99"/>
      <c r="HY558" s="98"/>
      <c r="HZ558" s="99"/>
      <c r="IA558" s="503"/>
      <c r="IB558" s="502"/>
      <c r="IC558" s="99"/>
      <c r="ID558" s="99"/>
      <c r="IE558" s="99"/>
      <c r="IF558" s="99"/>
      <c r="IG558" s="99"/>
      <c r="IH558" s="99"/>
      <c r="II558" s="99"/>
      <c r="IJ558" s="99"/>
      <c r="IK558" s="503"/>
      <c r="IL558" s="502"/>
      <c r="IM558" s="99"/>
      <c r="IN558" s="99"/>
      <c r="IO558" s="99"/>
      <c r="IP558" s="99"/>
      <c r="IQ558" s="99"/>
      <c r="IR558" s="99"/>
      <c r="IS558" s="503"/>
      <c r="IT558" s="99"/>
      <c r="IU558" s="99"/>
      <c r="IV558" s="502"/>
      <c r="IW558" s="99"/>
      <c r="IX558" s="99"/>
      <c r="IY558" s="98"/>
      <c r="IZ558" s="99"/>
      <c r="JA558" s="99"/>
      <c r="JB558" s="98"/>
      <c r="JC558" s="99"/>
      <c r="JD558" s="99"/>
      <c r="JE558" s="99"/>
      <c r="JF558" s="98"/>
      <c r="JG558" s="99"/>
      <c r="JH558" s="502"/>
      <c r="JI558" s="99"/>
      <c r="JJ558" s="99"/>
      <c r="JK558" s="99"/>
      <c r="JL558" s="99"/>
      <c r="JM558" s="502"/>
      <c r="JN558" s="99"/>
      <c r="JO558" s="507"/>
      <c r="JP558" s="503"/>
      <c r="JQ558" s="502"/>
    </row>
    <row r="559" spans="23:277" ht="16" hidden="1">
      <c r="W559" s="503"/>
      <c r="X559" s="502"/>
      <c r="Y559" s="99"/>
      <c r="Z559" s="502"/>
      <c r="AA559" s="99"/>
      <c r="AB559" s="502"/>
      <c r="AC559" s="99"/>
      <c r="AD559" s="504"/>
      <c r="AE559" s="99"/>
      <c r="AF559" s="99"/>
      <c r="AG559" s="99"/>
      <c r="AH559" s="99"/>
      <c r="AI559" s="505"/>
      <c r="AJ559" s="99"/>
      <c r="AK559" s="98"/>
      <c r="AL559" s="99"/>
      <c r="AM559" s="645"/>
      <c r="AN559" s="99"/>
      <c r="AO559" s="99"/>
      <c r="AP559" s="99"/>
      <c r="AQ559" s="99"/>
      <c r="AR559" s="99"/>
      <c r="AS559" s="99"/>
      <c r="AT559" s="99"/>
      <c r="AU559" s="99"/>
      <c r="AV559" s="99"/>
      <c r="AW559" s="99"/>
      <c r="AX559" s="99"/>
      <c r="AY559" s="98"/>
      <c r="AZ559" s="99"/>
      <c r="BA559" s="98"/>
      <c r="BB559" s="99"/>
      <c r="BC559" s="502"/>
      <c r="BD559" s="99"/>
      <c r="BE559" s="99"/>
      <c r="BF559" s="502"/>
      <c r="BG559" s="99"/>
      <c r="BH559" s="99"/>
      <c r="BI559" s="99"/>
      <c r="BJ559" s="99"/>
      <c r="BK559" s="634"/>
      <c r="BL559" s="99"/>
      <c r="BM559" s="99"/>
      <c r="BN559" s="502"/>
      <c r="BO559" s="99"/>
      <c r="BP559" s="99"/>
      <c r="BQ559" s="99"/>
      <c r="BR559" s="502"/>
      <c r="BS559" s="99"/>
      <c r="BT559" s="99"/>
      <c r="BU559" s="502"/>
      <c r="BV559" s="99"/>
      <c r="BW559" s="502"/>
      <c r="BX559" s="99"/>
      <c r="BY559" s="99"/>
      <c r="BZ559" s="502"/>
      <c r="CA559" s="99"/>
      <c r="CB559" s="99"/>
      <c r="CC559" s="99"/>
      <c r="CD559" s="99"/>
      <c r="CE559" s="503"/>
      <c r="CF559" s="99"/>
      <c r="CG559" s="502"/>
      <c r="CH559" s="99"/>
      <c r="CI559" s="98"/>
      <c r="CJ559" s="99"/>
      <c r="CK559" s="99"/>
      <c r="CL559" s="98"/>
      <c r="CM559" s="99"/>
      <c r="CN559" s="99"/>
      <c r="CO559" s="99"/>
      <c r="CP559" s="98"/>
      <c r="CQ559" s="99"/>
      <c r="CR559" s="99"/>
      <c r="CS559" s="99"/>
      <c r="CT559" s="99"/>
      <c r="CU559" s="99"/>
      <c r="CV559" s="99"/>
      <c r="CW559" s="99"/>
      <c r="CX559" s="98"/>
      <c r="CY559" s="99"/>
      <c r="CZ559" s="99"/>
      <c r="DA559" s="99"/>
      <c r="DB559" s="99"/>
      <c r="DC559" s="502"/>
      <c r="DD559" s="99"/>
      <c r="DE559" s="99"/>
      <c r="DF559" s="99"/>
      <c r="DG559" s="99"/>
      <c r="DH559" s="99"/>
      <c r="DI559" s="99"/>
      <c r="DJ559" s="99"/>
      <c r="DK559" s="99"/>
      <c r="DL559" s="99"/>
      <c r="DM559" s="99"/>
      <c r="DN559" s="99"/>
      <c r="DO559" s="502"/>
      <c r="DP559" s="99"/>
      <c r="DQ559" s="99"/>
      <c r="DR559" s="99"/>
      <c r="DS559" s="502"/>
      <c r="DT559" s="99"/>
      <c r="DU559" s="99"/>
      <c r="DV559" s="99"/>
      <c r="DW559" s="99"/>
      <c r="DX559" s="99"/>
      <c r="DY559" s="99"/>
      <c r="DZ559" s="99"/>
      <c r="EA559" s="506"/>
      <c r="EB559" s="99"/>
      <c r="EC559" s="502"/>
      <c r="ED559" s="98"/>
      <c r="EE559" s="99"/>
      <c r="EF559" s="99"/>
      <c r="EG559" s="99"/>
      <c r="EH559" s="99"/>
      <c r="EI559" s="98"/>
      <c r="EJ559" s="99"/>
      <c r="EK559" s="98"/>
      <c r="EL559" s="99"/>
      <c r="EM559" s="99"/>
      <c r="EN559" s="98"/>
      <c r="EO559" s="99"/>
      <c r="EP559" s="193"/>
      <c r="EQ559" s="99"/>
      <c r="ER559" s="99"/>
      <c r="ES559" s="99"/>
      <c r="ET559" s="99"/>
      <c r="EU559" s="99"/>
      <c r="EV559" s="99"/>
      <c r="EW559" s="502"/>
      <c r="EX559" s="98"/>
      <c r="EY559" s="99"/>
      <c r="EZ559" s="99"/>
      <c r="FA559" s="98"/>
      <c r="FB559" s="99"/>
      <c r="FC559" s="99"/>
      <c r="FD559" s="99"/>
      <c r="FE559" s="98"/>
      <c r="FF559" s="99"/>
      <c r="FG559" s="98"/>
      <c r="FH559" s="99"/>
      <c r="FI559" s="99"/>
      <c r="FJ559" s="98"/>
      <c r="FK559" s="99"/>
      <c r="FL559" s="99"/>
      <c r="FM559" s="99"/>
      <c r="FN559" s="506"/>
      <c r="FO559" s="99"/>
      <c r="FP559" s="502"/>
      <c r="FQ559" s="99"/>
      <c r="FR559" s="98"/>
      <c r="FS559" s="99"/>
      <c r="FT559" s="98"/>
      <c r="FU559" s="99"/>
      <c r="FV559" s="99"/>
      <c r="FW559" s="99"/>
      <c r="FX559" s="99"/>
      <c r="FY559" s="99"/>
      <c r="FZ559" s="98"/>
      <c r="GA559" s="99"/>
      <c r="GB559" s="502"/>
      <c r="GC559" s="99"/>
      <c r="GD559" s="99"/>
      <c r="GE559" s="99"/>
      <c r="GF559" s="502"/>
      <c r="GG559" s="99"/>
      <c r="GH559" s="503"/>
      <c r="GI559" s="99"/>
      <c r="GJ559" s="502"/>
      <c r="GK559" s="99"/>
      <c r="GL559" s="99"/>
      <c r="GM559" s="502"/>
      <c r="GN559" s="99"/>
      <c r="GO559" s="99"/>
      <c r="GP559" s="99"/>
      <c r="GQ559" s="99"/>
      <c r="GR559" s="99"/>
      <c r="GS559" s="503"/>
      <c r="GT559" s="99"/>
      <c r="GU559" s="502"/>
      <c r="GV559" s="98"/>
      <c r="GW559" s="99"/>
      <c r="GX559" s="99"/>
      <c r="GY559" s="98"/>
      <c r="GZ559" s="99"/>
      <c r="HA559" s="99"/>
      <c r="HB559" s="99"/>
      <c r="HC559" s="99"/>
      <c r="HD559" s="99"/>
      <c r="HE559" s="99"/>
      <c r="HF559" s="99"/>
      <c r="HG559" s="99"/>
      <c r="HH559" s="502"/>
      <c r="HI559" s="99"/>
      <c r="HJ559" s="99"/>
      <c r="HK559" s="99"/>
      <c r="HL559" s="99"/>
      <c r="HM559" s="99"/>
      <c r="HN559" s="99"/>
      <c r="HO559" s="502"/>
      <c r="HP559" s="98"/>
      <c r="HQ559" s="99"/>
      <c r="HR559" s="99"/>
      <c r="HS559" s="99"/>
      <c r="HT559" s="98"/>
      <c r="HU559" s="99"/>
      <c r="HV559" s="99"/>
      <c r="HW559" s="99"/>
      <c r="HX559" s="99"/>
      <c r="HY559" s="98"/>
      <c r="HZ559" s="99"/>
      <c r="IA559" s="503"/>
      <c r="IB559" s="502"/>
      <c r="IC559" s="99"/>
      <c r="ID559" s="99"/>
      <c r="IE559" s="99"/>
      <c r="IF559" s="99"/>
      <c r="IG559" s="99"/>
      <c r="IH559" s="99"/>
      <c r="II559" s="99"/>
      <c r="IJ559" s="99"/>
      <c r="IK559" s="503"/>
      <c r="IL559" s="502"/>
      <c r="IM559" s="99"/>
      <c r="IN559" s="99"/>
      <c r="IO559" s="99"/>
      <c r="IP559" s="99"/>
      <c r="IQ559" s="99"/>
      <c r="IR559" s="99"/>
      <c r="IS559" s="503"/>
      <c r="IT559" s="99"/>
      <c r="IU559" s="99"/>
      <c r="IV559" s="502"/>
      <c r="IW559" s="99"/>
      <c r="IX559" s="99"/>
      <c r="IY559" s="98"/>
      <c r="IZ559" s="99"/>
      <c r="JA559" s="99"/>
      <c r="JB559" s="98"/>
      <c r="JC559" s="99"/>
      <c r="JD559" s="99"/>
      <c r="JE559" s="99"/>
      <c r="JF559" s="98"/>
      <c r="JG559" s="99"/>
      <c r="JH559" s="502"/>
      <c r="JI559" s="99"/>
      <c r="JJ559" s="99"/>
      <c r="JK559" s="99"/>
      <c r="JL559" s="99"/>
      <c r="JM559" s="502"/>
      <c r="JN559" s="99"/>
      <c r="JO559" s="507"/>
      <c r="JP559" s="503"/>
      <c r="JQ559" s="502"/>
    </row>
    <row r="560" spans="23:277" ht="16" hidden="1">
      <c r="W560" s="503"/>
      <c r="X560" s="502"/>
      <c r="Y560" s="99"/>
      <c r="Z560" s="502"/>
      <c r="AA560" s="99"/>
      <c r="AB560" s="502"/>
      <c r="AC560" s="99"/>
      <c r="AD560" s="504"/>
      <c r="AE560" s="99"/>
      <c r="AF560" s="99"/>
      <c r="AG560" s="99"/>
      <c r="AH560" s="99"/>
      <c r="AI560" s="505"/>
      <c r="AJ560" s="99"/>
      <c r="AK560" s="98"/>
      <c r="AL560" s="99"/>
      <c r="AM560" s="645"/>
      <c r="AN560" s="99"/>
      <c r="AO560" s="99"/>
      <c r="AP560" s="99"/>
      <c r="AQ560" s="99"/>
      <c r="AR560" s="99"/>
      <c r="AS560" s="99"/>
      <c r="AT560" s="99"/>
      <c r="AU560" s="99"/>
      <c r="AV560" s="99"/>
      <c r="AW560" s="99"/>
      <c r="AX560" s="99"/>
      <c r="AY560" s="98"/>
      <c r="AZ560" s="99"/>
      <c r="BA560" s="98"/>
      <c r="BB560" s="99"/>
      <c r="BC560" s="502"/>
      <c r="BD560" s="99"/>
      <c r="BE560" s="99"/>
      <c r="BF560" s="502"/>
      <c r="BG560" s="99"/>
      <c r="BH560" s="99"/>
      <c r="BI560" s="99"/>
      <c r="BJ560" s="99"/>
      <c r="BK560" s="634"/>
      <c r="BL560" s="99"/>
      <c r="BM560" s="99"/>
      <c r="BN560" s="502"/>
      <c r="BO560" s="99"/>
      <c r="BP560" s="99"/>
      <c r="BQ560" s="99"/>
      <c r="BR560" s="502"/>
      <c r="BS560" s="99"/>
      <c r="BT560" s="99"/>
      <c r="BU560" s="502"/>
      <c r="BV560" s="99"/>
      <c r="BW560" s="502"/>
      <c r="BX560" s="99"/>
      <c r="BY560" s="99"/>
      <c r="BZ560" s="502"/>
      <c r="CA560" s="99"/>
      <c r="CB560" s="99"/>
      <c r="CC560" s="99"/>
      <c r="CD560" s="99"/>
      <c r="CE560" s="503"/>
      <c r="CF560" s="99"/>
      <c r="CG560" s="502"/>
      <c r="CH560" s="99"/>
      <c r="CI560" s="98"/>
      <c r="CJ560" s="99"/>
      <c r="CK560" s="99"/>
      <c r="CL560" s="98"/>
      <c r="CM560" s="99"/>
      <c r="CN560" s="99"/>
      <c r="CO560" s="99"/>
      <c r="CP560" s="98"/>
      <c r="CQ560" s="99"/>
      <c r="CR560" s="99"/>
      <c r="CS560" s="99"/>
      <c r="CT560" s="99"/>
      <c r="CU560" s="99"/>
      <c r="CV560" s="99"/>
      <c r="CW560" s="99"/>
      <c r="CX560" s="98"/>
      <c r="CY560" s="99"/>
      <c r="CZ560" s="99"/>
      <c r="DA560" s="99"/>
      <c r="DB560" s="99"/>
      <c r="DC560" s="502"/>
      <c r="DD560" s="99"/>
      <c r="DE560" s="99"/>
      <c r="DF560" s="99"/>
      <c r="DG560" s="99"/>
      <c r="DH560" s="99"/>
      <c r="DI560" s="99"/>
      <c r="DJ560" s="99"/>
      <c r="DK560" s="99"/>
      <c r="DL560" s="99"/>
      <c r="DM560" s="99"/>
      <c r="DN560" s="99"/>
      <c r="DO560" s="502"/>
      <c r="DP560" s="99"/>
      <c r="DQ560" s="99"/>
      <c r="DR560" s="99"/>
      <c r="DS560" s="502"/>
      <c r="DT560" s="99"/>
      <c r="DU560" s="99"/>
      <c r="DV560" s="99"/>
      <c r="DW560" s="99"/>
      <c r="DX560" s="99"/>
      <c r="DY560" s="99"/>
      <c r="DZ560" s="99"/>
      <c r="EA560" s="506"/>
      <c r="EB560" s="99"/>
      <c r="EC560" s="502"/>
      <c r="ED560" s="98"/>
      <c r="EE560" s="99"/>
      <c r="EF560" s="99"/>
      <c r="EG560" s="99"/>
      <c r="EH560" s="99"/>
      <c r="EI560" s="98"/>
      <c r="EJ560" s="99"/>
      <c r="EK560" s="98"/>
      <c r="EL560" s="99"/>
      <c r="EM560" s="99"/>
      <c r="EN560" s="98"/>
      <c r="EO560" s="99"/>
      <c r="EP560" s="193"/>
      <c r="EQ560" s="99"/>
      <c r="ER560" s="99"/>
      <c r="ES560" s="99"/>
      <c r="ET560" s="99"/>
      <c r="EU560" s="99"/>
      <c r="EV560" s="99"/>
      <c r="EW560" s="502"/>
      <c r="EX560" s="98"/>
      <c r="EY560" s="99"/>
      <c r="EZ560" s="99"/>
      <c r="FA560" s="98"/>
      <c r="FB560" s="99"/>
      <c r="FC560" s="99"/>
      <c r="FD560" s="99"/>
      <c r="FE560" s="98"/>
      <c r="FF560" s="99"/>
      <c r="FG560" s="98"/>
      <c r="FH560" s="99"/>
      <c r="FI560" s="99"/>
      <c r="FJ560" s="98"/>
      <c r="FK560" s="99"/>
      <c r="FL560" s="99"/>
      <c r="FM560" s="99"/>
      <c r="FN560" s="506"/>
      <c r="FO560" s="99"/>
      <c r="FP560" s="502"/>
      <c r="FQ560" s="99"/>
      <c r="FR560" s="98"/>
      <c r="FS560" s="99"/>
      <c r="FT560" s="98"/>
      <c r="FU560" s="99"/>
      <c r="FV560" s="99"/>
      <c r="FW560" s="99"/>
      <c r="FX560" s="99"/>
      <c r="FY560" s="99"/>
      <c r="FZ560" s="98"/>
      <c r="GA560" s="99"/>
      <c r="GB560" s="502"/>
      <c r="GC560" s="99"/>
      <c r="GD560" s="99"/>
      <c r="GE560" s="99"/>
      <c r="GF560" s="502"/>
      <c r="GG560" s="99"/>
      <c r="GH560" s="503"/>
      <c r="GI560" s="99"/>
      <c r="GJ560" s="502"/>
      <c r="GK560" s="99"/>
      <c r="GL560" s="99"/>
      <c r="GM560" s="502"/>
      <c r="GN560" s="99"/>
      <c r="GO560" s="99"/>
      <c r="GP560" s="99"/>
      <c r="GQ560" s="99"/>
      <c r="GR560" s="99"/>
      <c r="GS560" s="503"/>
      <c r="GT560" s="99"/>
      <c r="GU560" s="502"/>
      <c r="GV560" s="98"/>
      <c r="GW560" s="99"/>
      <c r="GX560" s="99"/>
      <c r="GY560" s="98"/>
      <c r="GZ560" s="99"/>
      <c r="HA560" s="99"/>
      <c r="HB560" s="99"/>
      <c r="HC560" s="99"/>
      <c r="HD560" s="99"/>
      <c r="HE560" s="99"/>
      <c r="HF560" s="99"/>
      <c r="HG560" s="99"/>
      <c r="HH560" s="502"/>
      <c r="HI560" s="99"/>
      <c r="HJ560" s="99"/>
      <c r="HK560" s="99"/>
      <c r="HL560" s="99"/>
      <c r="HM560" s="99"/>
      <c r="HN560" s="99"/>
      <c r="HO560" s="502"/>
      <c r="HP560" s="98"/>
      <c r="HQ560" s="99"/>
      <c r="HR560" s="99"/>
      <c r="HS560" s="99"/>
      <c r="HT560" s="98"/>
      <c r="HU560" s="99"/>
      <c r="HV560" s="99"/>
      <c r="HW560" s="99"/>
      <c r="HX560" s="99"/>
      <c r="HY560" s="98"/>
      <c r="HZ560" s="99"/>
      <c r="IA560" s="503"/>
      <c r="IB560" s="502"/>
      <c r="IC560" s="99"/>
      <c r="ID560" s="99"/>
      <c r="IE560" s="99"/>
      <c r="IF560" s="99"/>
      <c r="IG560" s="99"/>
      <c r="IH560" s="99"/>
      <c r="II560" s="99"/>
      <c r="IJ560" s="99"/>
      <c r="IK560" s="503"/>
      <c r="IL560" s="502"/>
      <c r="IM560" s="99"/>
      <c r="IN560" s="99"/>
      <c r="IO560" s="99"/>
      <c r="IP560" s="99"/>
      <c r="IQ560" s="99"/>
      <c r="IR560" s="99"/>
      <c r="IS560" s="503"/>
      <c r="IT560" s="99"/>
      <c r="IU560" s="99"/>
      <c r="IV560" s="502"/>
      <c r="IW560" s="99"/>
      <c r="IX560" s="99"/>
      <c r="IY560" s="98"/>
      <c r="IZ560" s="99"/>
      <c r="JA560" s="99"/>
      <c r="JB560" s="98"/>
      <c r="JC560" s="99"/>
      <c r="JD560" s="99"/>
      <c r="JE560" s="99"/>
      <c r="JF560" s="98"/>
      <c r="JG560" s="99"/>
      <c r="JH560" s="502"/>
      <c r="JI560" s="99"/>
      <c r="JJ560" s="99"/>
      <c r="JK560" s="99"/>
      <c r="JL560" s="99"/>
      <c r="JM560" s="502"/>
      <c r="JN560" s="99"/>
      <c r="JO560" s="507"/>
      <c r="JP560" s="503"/>
      <c r="JQ560" s="502"/>
    </row>
    <row r="561" spans="23:277" ht="16" hidden="1">
      <c r="W561" s="503"/>
      <c r="X561" s="502"/>
      <c r="Y561" s="99"/>
      <c r="Z561" s="502"/>
      <c r="AA561" s="99"/>
      <c r="AB561" s="502"/>
      <c r="AC561" s="99"/>
      <c r="AD561" s="504"/>
      <c r="AE561" s="99"/>
      <c r="AF561" s="99"/>
      <c r="AG561" s="99"/>
      <c r="AH561" s="99"/>
      <c r="AI561" s="505"/>
      <c r="AJ561" s="99"/>
      <c r="AK561" s="98"/>
      <c r="AL561" s="99"/>
      <c r="AM561" s="645"/>
      <c r="AN561" s="99"/>
      <c r="AO561" s="99"/>
      <c r="AP561" s="99"/>
      <c r="AQ561" s="99"/>
      <c r="AR561" s="99"/>
      <c r="AS561" s="99"/>
      <c r="AT561" s="99"/>
      <c r="AU561" s="99"/>
      <c r="AV561" s="99"/>
      <c r="AW561" s="99"/>
      <c r="AX561" s="99"/>
      <c r="AY561" s="98"/>
      <c r="AZ561" s="99"/>
      <c r="BA561" s="98"/>
      <c r="BB561" s="99"/>
      <c r="BC561" s="502"/>
      <c r="BD561" s="99"/>
      <c r="BE561" s="99"/>
      <c r="BF561" s="502"/>
      <c r="BG561" s="99"/>
      <c r="BH561" s="99"/>
      <c r="BI561" s="99"/>
      <c r="BJ561" s="99"/>
      <c r="BK561" s="634"/>
      <c r="BL561" s="99"/>
      <c r="BM561" s="99"/>
      <c r="BN561" s="502"/>
      <c r="BO561" s="99"/>
      <c r="BP561" s="99"/>
      <c r="BQ561" s="99"/>
      <c r="BR561" s="502"/>
      <c r="BS561" s="99"/>
      <c r="BT561" s="99"/>
      <c r="BU561" s="502"/>
      <c r="BV561" s="99"/>
      <c r="BW561" s="502"/>
      <c r="BX561" s="99"/>
      <c r="BY561" s="99"/>
      <c r="BZ561" s="502"/>
      <c r="CA561" s="99"/>
      <c r="CB561" s="99"/>
      <c r="CC561" s="99"/>
      <c r="CD561" s="99"/>
      <c r="CE561" s="503"/>
      <c r="CF561" s="99"/>
      <c r="CG561" s="502"/>
      <c r="CH561" s="99"/>
      <c r="CI561" s="98"/>
      <c r="CJ561" s="99"/>
      <c r="CK561" s="99"/>
      <c r="CL561" s="98"/>
      <c r="CM561" s="99"/>
      <c r="CN561" s="99"/>
      <c r="CO561" s="99"/>
      <c r="CP561" s="98"/>
      <c r="CQ561" s="99"/>
      <c r="CR561" s="99"/>
      <c r="CS561" s="99"/>
      <c r="CT561" s="99"/>
      <c r="CU561" s="99"/>
      <c r="CV561" s="99"/>
      <c r="CW561" s="99"/>
      <c r="CX561" s="98"/>
      <c r="CY561" s="99"/>
      <c r="CZ561" s="99"/>
      <c r="DA561" s="99"/>
      <c r="DB561" s="99"/>
      <c r="DC561" s="502"/>
      <c r="DD561" s="99"/>
      <c r="DE561" s="99"/>
      <c r="DF561" s="99"/>
      <c r="DG561" s="99"/>
      <c r="DH561" s="99"/>
      <c r="DI561" s="99"/>
      <c r="DJ561" s="99"/>
      <c r="DK561" s="99"/>
      <c r="DL561" s="99"/>
      <c r="DM561" s="99"/>
      <c r="DN561" s="99"/>
      <c r="DO561" s="502"/>
      <c r="DP561" s="99"/>
      <c r="DQ561" s="99"/>
      <c r="DR561" s="99"/>
      <c r="DS561" s="502"/>
      <c r="DT561" s="99"/>
      <c r="DU561" s="99"/>
      <c r="DV561" s="99"/>
      <c r="DW561" s="99"/>
      <c r="DX561" s="99"/>
      <c r="DY561" s="99"/>
      <c r="DZ561" s="99"/>
      <c r="EA561" s="506"/>
      <c r="EB561" s="99"/>
      <c r="EC561" s="502"/>
      <c r="ED561" s="98"/>
      <c r="EE561" s="99"/>
      <c r="EF561" s="99"/>
      <c r="EG561" s="99"/>
      <c r="EH561" s="99"/>
      <c r="EI561" s="98"/>
      <c r="EJ561" s="99"/>
      <c r="EK561" s="98"/>
      <c r="EL561" s="99"/>
      <c r="EM561" s="99"/>
      <c r="EN561" s="98"/>
      <c r="EO561" s="99"/>
      <c r="EP561" s="193"/>
      <c r="EQ561" s="99"/>
      <c r="ER561" s="99"/>
      <c r="ES561" s="99"/>
      <c r="ET561" s="99"/>
      <c r="EU561" s="99"/>
      <c r="EV561" s="99"/>
      <c r="EW561" s="502"/>
      <c r="EX561" s="98"/>
      <c r="EY561" s="99"/>
      <c r="EZ561" s="99"/>
      <c r="FA561" s="98"/>
      <c r="FB561" s="99"/>
      <c r="FC561" s="99"/>
      <c r="FD561" s="99"/>
      <c r="FE561" s="98"/>
      <c r="FF561" s="99"/>
      <c r="FG561" s="98"/>
      <c r="FH561" s="99"/>
      <c r="FI561" s="99"/>
      <c r="FJ561" s="98"/>
      <c r="FK561" s="99"/>
      <c r="FL561" s="99"/>
      <c r="FM561" s="99"/>
      <c r="FN561" s="506"/>
      <c r="FO561" s="99"/>
      <c r="FP561" s="502"/>
      <c r="FQ561" s="99"/>
      <c r="FR561" s="98"/>
      <c r="FS561" s="99"/>
      <c r="FT561" s="98"/>
      <c r="FU561" s="99"/>
      <c r="FV561" s="99"/>
      <c r="FW561" s="99"/>
      <c r="FX561" s="99"/>
      <c r="FY561" s="99"/>
      <c r="FZ561" s="98"/>
      <c r="GA561" s="99"/>
      <c r="GB561" s="502"/>
      <c r="GC561" s="99"/>
      <c r="GD561" s="99"/>
      <c r="GE561" s="99"/>
      <c r="GF561" s="502"/>
      <c r="GG561" s="99"/>
      <c r="GH561" s="503"/>
      <c r="GI561" s="99"/>
      <c r="GJ561" s="502"/>
      <c r="GK561" s="99"/>
      <c r="GL561" s="99"/>
      <c r="GM561" s="502"/>
      <c r="GN561" s="99"/>
      <c r="GO561" s="99"/>
      <c r="GP561" s="99"/>
      <c r="GQ561" s="99"/>
      <c r="GR561" s="99"/>
      <c r="GS561" s="503"/>
      <c r="GT561" s="99"/>
      <c r="GU561" s="502"/>
      <c r="GV561" s="98"/>
      <c r="GW561" s="99"/>
      <c r="GX561" s="99"/>
      <c r="GY561" s="98"/>
      <c r="GZ561" s="99"/>
      <c r="HA561" s="99"/>
      <c r="HB561" s="99"/>
      <c r="HC561" s="99"/>
      <c r="HD561" s="99"/>
      <c r="HE561" s="99"/>
      <c r="HF561" s="99"/>
      <c r="HG561" s="99"/>
      <c r="HH561" s="502"/>
      <c r="HI561" s="99"/>
      <c r="HJ561" s="99"/>
      <c r="HK561" s="99"/>
      <c r="HL561" s="99"/>
      <c r="HM561" s="99"/>
      <c r="HN561" s="99"/>
      <c r="HO561" s="502"/>
      <c r="HP561" s="98"/>
      <c r="HQ561" s="99"/>
      <c r="HR561" s="99"/>
      <c r="HS561" s="99"/>
      <c r="HT561" s="98"/>
      <c r="HU561" s="99"/>
      <c r="HV561" s="99"/>
      <c r="HW561" s="99"/>
      <c r="HX561" s="99"/>
      <c r="HY561" s="98"/>
      <c r="HZ561" s="99"/>
      <c r="IA561" s="503"/>
      <c r="IB561" s="502"/>
      <c r="IC561" s="99"/>
      <c r="ID561" s="99"/>
      <c r="IE561" s="99"/>
      <c r="IF561" s="99"/>
      <c r="IG561" s="99"/>
      <c r="IH561" s="99"/>
      <c r="II561" s="99"/>
      <c r="IJ561" s="99"/>
      <c r="IK561" s="503"/>
      <c r="IL561" s="502"/>
      <c r="IM561" s="99"/>
      <c r="IN561" s="99"/>
      <c r="IO561" s="99"/>
      <c r="IP561" s="99"/>
      <c r="IQ561" s="99"/>
      <c r="IR561" s="99"/>
      <c r="IS561" s="503"/>
      <c r="IT561" s="99"/>
      <c r="IU561" s="99"/>
      <c r="IV561" s="502"/>
      <c r="IW561" s="99"/>
      <c r="IX561" s="99"/>
      <c r="IY561" s="98"/>
      <c r="IZ561" s="99"/>
      <c r="JA561" s="99"/>
      <c r="JB561" s="98"/>
      <c r="JC561" s="99"/>
      <c r="JD561" s="99"/>
      <c r="JE561" s="99"/>
      <c r="JF561" s="98"/>
      <c r="JG561" s="99"/>
      <c r="JH561" s="502"/>
      <c r="JI561" s="99"/>
      <c r="JJ561" s="99"/>
      <c r="JK561" s="99"/>
      <c r="JL561" s="99"/>
      <c r="JM561" s="502"/>
      <c r="JN561" s="99"/>
      <c r="JO561" s="507"/>
      <c r="JP561" s="503"/>
      <c r="JQ561" s="502"/>
    </row>
    <row r="562" spans="23:277" ht="16" hidden="1">
      <c r="W562" s="503"/>
      <c r="X562" s="502"/>
      <c r="Y562" s="99"/>
      <c r="Z562" s="502"/>
      <c r="AA562" s="99"/>
      <c r="AB562" s="502"/>
      <c r="AC562" s="99"/>
      <c r="AD562" s="504"/>
      <c r="AE562" s="99"/>
      <c r="AF562" s="99"/>
      <c r="AG562" s="99"/>
      <c r="AH562" s="99"/>
      <c r="AI562" s="505"/>
      <c r="AJ562" s="99"/>
      <c r="AK562" s="98"/>
      <c r="AL562" s="99"/>
      <c r="AM562" s="645"/>
      <c r="AN562" s="99"/>
      <c r="AO562" s="99"/>
      <c r="AP562" s="99"/>
      <c r="AQ562" s="99"/>
      <c r="AR562" s="99"/>
      <c r="AS562" s="99"/>
      <c r="AT562" s="99"/>
      <c r="AU562" s="99"/>
      <c r="AV562" s="99"/>
      <c r="AW562" s="99"/>
      <c r="AX562" s="99"/>
      <c r="AY562" s="98"/>
      <c r="AZ562" s="99"/>
      <c r="BA562" s="98"/>
      <c r="BB562" s="99"/>
      <c r="BC562" s="502"/>
      <c r="BD562" s="99"/>
      <c r="BE562" s="99"/>
      <c r="BF562" s="502"/>
      <c r="BG562" s="99"/>
      <c r="BH562" s="99"/>
      <c r="BI562" s="99"/>
      <c r="BJ562" s="99"/>
      <c r="BK562" s="634"/>
      <c r="BL562" s="99"/>
      <c r="BM562" s="99"/>
      <c r="BN562" s="502"/>
      <c r="BO562" s="99"/>
      <c r="BP562" s="99"/>
      <c r="BQ562" s="99"/>
      <c r="BR562" s="502"/>
      <c r="BS562" s="99"/>
      <c r="BT562" s="99"/>
      <c r="BU562" s="502"/>
      <c r="BV562" s="99"/>
      <c r="BW562" s="502"/>
      <c r="BX562" s="99"/>
      <c r="BY562" s="99"/>
      <c r="BZ562" s="502"/>
      <c r="CA562" s="99"/>
      <c r="CB562" s="99"/>
      <c r="CC562" s="99"/>
      <c r="CD562" s="99"/>
      <c r="CE562" s="503"/>
      <c r="CF562" s="99"/>
      <c r="CG562" s="502"/>
      <c r="CH562" s="99"/>
      <c r="CI562" s="98"/>
      <c r="CJ562" s="99"/>
      <c r="CK562" s="99"/>
      <c r="CL562" s="98"/>
      <c r="CM562" s="99"/>
      <c r="CN562" s="99"/>
      <c r="CO562" s="99"/>
      <c r="CP562" s="98"/>
      <c r="CQ562" s="99"/>
      <c r="CR562" s="99"/>
      <c r="CS562" s="99"/>
      <c r="CT562" s="99"/>
      <c r="CU562" s="99"/>
      <c r="CV562" s="99"/>
      <c r="CW562" s="99"/>
      <c r="CX562" s="98"/>
      <c r="CY562" s="99"/>
      <c r="CZ562" s="99"/>
      <c r="DA562" s="99"/>
      <c r="DB562" s="99"/>
      <c r="DC562" s="502"/>
      <c r="DD562" s="99"/>
      <c r="DE562" s="99"/>
      <c r="DF562" s="99"/>
      <c r="DG562" s="99"/>
      <c r="DH562" s="99"/>
      <c r="DI562" s="99"/>
      <c r="DJ562" s="99"/>
      <c r="DK562" s="99"/>
      <c r="DL562" s="99"/>
      <c r="DM562" s="99"/>
      <c r="DN562" s="99"/>
      <c r="DO562" s="502"/>
      <c r="DP562" s="99"/>
      <c r="DQ562" s="99"/>
      <c r="DR562" s="99"/>
      <c r="DS562" s="502"/>
      <c r="DT562" s="99"/>
      <c r="DU562" s="99"/>
      <c r="DV562" s="99"/>
      <c r="DW562" s="99"/>
      <c r="DX562" s="99"/>
      <c r="DY562" s="99"/>
      <c r="DZ562" s="99"/>
      <c r="EA562" s="506"/>
      <c r="EB562" s="99"/>
      <c r="EC562" s="502"/>
      <c r="ED562" s="98"/>
      <c r="EE562" s="99"/>
      <c r="EF562" s="99"/>
      <c r="EG562" s="99"/>
      <c r="EH562" s="99"/>
      <c r="EI562" s="98"/>
      <c r="EJ562" s="99"/>
      <c r="EK562" s="98"/>
      <c r="EL562" s="99"/>
      <c r="EM562" s="99"/>
      <c r="EN562" s="98"/>
      <c r="EO562" s="99"/>
      <c r="EP562" s="193"/>
      <c r="EQ562" s="99"/>
      <c r="ER562" s="99"/>
      <c r="ES562" s="99"/>
      <c r="ET562" s="99"/>
      <c r="EU562" s="99"/>
      <c r="EV562" s="99"/>
      <c r="EW562" s="502"/>
      <c r="EX562" s="98"/>
      <c r="EY562" s="99"/>
      <c r="EZ562" s="99"/>
      <c r="FA562" s="98"/>
      <c r="FB562" s="99"/>
      <c r="FC562" s="99"/>
      <c r="FD562" s="99"/>
      <c r="FE562" s="98"/>
      <c r="FF562" s="99"/>
      <c r="FG562" s="98"/>
      <c r="FH562" s="99"/>
      <c r="FI562" s="99"/>
      <c r="FJ562" s="98"/>
      <c r="FK562" s="99"/>
      <c r="FL562" s="99"/>
      <c r="FM562" s="99"/>
      <c r="FN562" s="506"/>
      <c r="FO562" s="99"/>
      <c r="FP562" s="502"/>
      <c r="FQ562" s="99"/>
      <c r="FR562" s="98"/>
      <c r="FS562" s="99"/>
      <c r="FT562" s="98"/>
      <c r="FU562" s="99"/>
      <c r="FV562" s="99"/>
      <c r="FW562" s="99"/>
      <c r="FX562" s="99"/>
      <c r="FY562" s="99"/>
      <c r="FZ562" s="98"/>
      <c r="GA562" s="99"/>
      <c r="GB562" s="502"/>
      <c r="GC562" s="99"/>
      <c r="GD562" s="99"/>
      <c r="GE562" s="99"/>
      <c r="GF562" s="502"/>
      <c r="GG562" s="99"/>
      <c r="GH562" s="503"/>
      <c r="GI562" s="99"/>
      <c r="GJ562" s="502"/>
      <c r="GK562" s="99"/>
      <c r="GL562" s="99"/>
      <c r="GM562" s="502"/>
      <c r="GN562" s="99"/>
      <c r="GO562" s="99"/>
      <c r="GP562" s="99"/>
      <c r="GQ562" s="99"/>
      <c r="GR562" s="99"/>
      <c r="GS562" s="503"/>
      <c r="GT562" s="99"/>
      <c r="GU562" s="502"/>
      <c r="GV562" s="98"/>
      <c r="GW562" s="99"/>
      <c r="GX562" s="99"/>
      <c r="GY562" s="98"/>
      <c r="GZ562" s="99"/>
      <c r="HA562" s="99"/>
      <c r="HB562" s="99"/>
      <c r="HC562" s="99"/>
      <c r="HD562" s="99"/>
      <c r="HE562" s="99"/>
      <c r="HF562" s="99"/>
      <c r="HG562" s="99"/>
      <c r="HH562" s="502"/>
      <c r="HI562" s="99"/>
      <c r="HJ562" s="99"/>
      <c r="HK562" s="99"/>
      <c r="HL562" s="99"/>
      <c r="HM562" s="99"/>
      <c r="HN562" s="99"/>
      <c r="HO562" s="502"/>
      <c r="HP562" s="98"/>
      <c r="HQ562" s="99"/>
      <c r="HR562" s="99"/>
      <c r="HS562" s="99"/>
      <c r="HT562" s="98"/>
      <c r="HU562" s="99"/>
      <c r="HV562" s="99"/>
      <c r="HW562" s="99"/>
      <c r="HX562" s="99"/>
      <c r="HY562" s="98"/>
      <c r="HZ562" s="99"/>
      <c r="IA562" s="503"/>
      <c r="IB562" s="502"/>
      <c r="IC562" s="99"/>
      <c r="ID562" s="99"/>
      <c r="IE562" s="99"/>
      <c r="IF562" s="99"/>
      <c r="IG562" s="99"/>
      <c r="IH562" s="99"/>
      <c r="II562" s="99"/>
      <c r="IJ562" s="99"/>
      <c r="IK562" s="503"/>
      <c r="IL562" s="502"/>
      <c r="IM562" s="99"/>
      <c r="IN562" s="99"/>
      <c r="IO562" s="99"/>
      <c r="IP562" s="99"/>
      <c r="IQ562" s="99"/>
      <c r="IR562" s="99"/>
      <c r="IS562" s="503"/>
      <c r="IT562" s="99"/>
      <c r="IU562" s="99"/>
      <c r="IV562" s="502"/>
      <c r="IW562" s="99"/>
      <c r="IX562" s="99"/>
      <c r="IY562" s="98"/>
      <c r="IZ562" s="99"/>
      <c r="JA562" s="99"/>
      <c r="JB562" s="98"/>
      <c r="JC562" s="99"/>
      <c r="JD562" s="99"/>
      <c r="JE562" s="99"/>
      <c r="JF562" s="98"/>
      <c r="JG562" s="99"/>
      <c r="JH562" s="502"/>
      <c r="JI562" s="99"/>
      <c r="JJ562" s="99"/>
      <c r="JK562" s="99"/>
      <c r="JL562" s="99"/>
      <c r="JM562" s="502"/>
      <c r="JN562" s="99"/>
      <c r="JO562" s="507"/>
      <c r="JP562" s="503"/>
      <c r="JQ562" s="502"/>
    </row>
    <row r="563" spans="23:277" ht="16" hidden="1">
      <c r="W563" s="503"/>
      <c r="X563" s="502"/>
      <c r="Y563" s="99"/>
      <c r="Z563" s="502"/>
      <c r="AA563" s="99"/>
      <c r="AB563" s="502"/>
      <c r="AC563" s="99"/>
      <c r="AD563" s="504"/>
      <c r="AE563" s="99"/>
      <c r="AF563" s="99"/>
      <c r="AG563" s="99"/>
      <c r="AH563" s="99"/>
      <c r="AI563" s="505"/>
      <c r="AJ563" s="99"/>
      <c r="AK563" s="98"/>
      <c r="AL563" s="99"/>
      <c r="AM563" s="645"/>
      <c r="AN563" s="99"/>
      <c r="AO563" s="99"/>
      <c r="AP563" s="99"/>
      <c r="AQ563" s="99"/>
      <c r="AR563" s="99"/>
      <c r="AS563" s="99"/>
      <c r="AT563" s="99"/>
      <c r="AU563" s="99"/>
      <c r="AV563" s="99"/>
      <c r="AW563" s="99"/>
      <c r="AX563" s="99"/>
      <c r="AY563" s="98"/>
      <c r="AZ563" s="99"/>
      <c r="BA563" s="98"/>
      <c r="BB563" s="99"/>
      <c r="BC563" s="502"/>
      <c r="BD563" s="99"/>
      <c r="BE563" s="99"/>
      <c r="BF563" s="502"/>
      <c r="BG563" s="99"/>
      <c r="BH563" s="99"/>
      <c r="BI563" s="99"/>
      <c r="BJ563" s="99"/>
      <c r="BK563" s="634"/>
      <c r="BL563" s="99"/>
      <c r="BM563" s="99"/>
      <c r="BN563" s="502"/>
      <c r="BO563" s="99"/>
      <c r="BP563" s="99"/>
      <c r="BQ563" s="99"/>
      <c r="BR563" s="502"/>
      <c r="BS563" s="99"/>
      <c r="BT563" s="99"/>
      <c r="BU563" s="502"/>
      <c r="BV563" s="99"/>
      <c r="BW563" s="502"/>
      <c r="BX563" s="99"/>
      <c r="BY563" s="99"/>
      <c r="BZ563" s="502"/>
      <c r="CA563" s="99"/>
      <c r="CB563" s="99"/>
      <c r="CC563" s="99"/>
      <c r="CD563" s="99"/>
      <c r="CE563" s="503"/>
      <c r="CF563" s="99"/>
      <c r="CG563" s="502"/>
      <c r="CH563" s="99"/>
      <c r="CI563" s="98"/>
      <c r="CJ563" s="99"/>
      <c r="CK563" s="99"/>
      <c r="CL563" s="98"/>
      <c r="CM563" s="99"/>
      <c r="CN563" s="99"/>
      <c r="CO563" s="99"/>
      <c r="CP563" s="98"/>
      <c r="CQ563" s="99"/>
      <c r="CR563" s="99"/>
      <c r="CS563" s="99"/>
      <c r="CT563" s="99"/>
      <c r="CU563" s="99"/>
      <c r="CV563" s="99"/>
      <c r="CW563" s="99"/>
      <c r="CX563" s="98"/>
      <c r="CY563" s="99"/>
      <c r="CZ563" s="99"/>
      <c r="DA563" s="99"/>
      <c r="DB563" s="99"/>
      <c r="DC563" s="502"/>
      <c r="DD563" s="99"/>
      <c r="DE563" s="99"/>
      <c r="DF563" s="99"/>
      <c r="DG563" s="99"/>
      <c r="DH563" s="99"/>
      <c r="DI563" s="99"/>
      <c r="DJ563" s="99"/>
      <c r="DK563" s="99"/>
      <c r="DL563" s="99"/>
      <c r="DM563" s="99"/>
      <c r="DN563" s="99"/>
      <c r="DO563" s="502"/>
      <c r="DP563" s="99"/>
      <c r="DQ563" s="99"/>
      <c r="DR563" s="99"/>
      <c r="DS563" s="502"/>
      <c r="DT563" s="99"/>
      <c r="DU563" s="99"/>
      <c r="DV563" s="99"/>
      <c r="DW563" s="99"/>
      <c r="DX563" s="99"/>
      <c r="DY563" s="99"/>
      <c r="DZ563" s="99"/>
      <c r="EA563" s="506"/>
      <c r="EB563" s="99"/>
      <c r="EC563" s="502"/>
      <c r="ED563" s="98"/>
      <c r="EE563" s="99"/>
      <c r="EF563" s="99"/>
      <c r="EG563" s="99"/>
      <c r="EH563" s="99"/>
      <c r="EI563" s="98"/>
      <c r="EJ563" s="99"/>
      <c r="EK563" s="98"/>
      <c r="EL563" s="99"/>
      <c r="EM563" s="99"/>
      <c r="EN563" s="98"/>
      <c r="EO563" s="99"/>
      <c r="EP563" s="193"/>
      <c r="EQ563" s="99"/>
      <c r="ER563" s="99"/>
      <c r="ES563" s="99"/>
      <c r="ET563" s="99"/>
      <c r="EU563" s="99"/>
      <c r="EV563" s="99"/>
      <c r="EW563" s="502"/>
      <c r="EX563" s="98"/>
      <c r="EY563" s="99"/>
      <c r="EZ563" s="99"/>
      <c r="FA563" s="98"/>
      <c r="FB563" s="99"/>
      <c r="FC563" s="99"/>
      <c r="FD563" s="99"/>
      <c r="FE563" s="98"/>
      <c r="FF563" s="99"/>
      <c r="FG563" s="98"/>
      <c r="FH563" s="99"/>
      <c r="FI563" s="99"/>
      <c r="FJ563" s="98"/>
      <c r="FK563" s="99"/>
      <c r="FL563" s="99"/>
      <c r="FM563" s="99"/>
      <c r="FN563" s="506"/>
      <c r="FO563" s="99"/>
      <c r="FP563" s="502"/>
      <c r="FQ563" s="99"/>
      <c r="FR563" s="98"/>
      <c r="FS563" s="99"/>
      <c r="FT563" s="98"/>
      <c r="FU563" s="99"/>
      <c r="FV563" s="99"/>
      <c r="FW563" s="99"/>
      <c r="FX563" s="99"/>
      <c r="FY563" s="99"/>
      <c r="FZ563" s="98"/>
      <c r="GA563" s="99"/>
      <c r="GB563" s="502"/>
      <c r="GC563" s="99"/>
      <c r="GD563" s="99"/>
      <c r="GE563" s="99"/>
      <c r="GF563" s="502"/>
      <c r="GG563" s="99"/>
      <c r="GH563" s="503"/>
      <c r="GI563" s="99"/>
      <c r="GJ563" s="502"/>
      <c r="GK563" s="99"/>
      <c r="GL563" s="99"/>
      <c r="GM563" s="502"/>
      <c r="GN563" s="99"/>
      <c r="GO563" s="99"/>
      <c r="GP563" s="99"/>
      <c r="GQ563" s="99"/>
      <c r="GR563" s="99"/>
      <c r="GS563" s="503"/>
      <c r="GT563" s="99"/>
      <c r="GU563" s="502"/>
      <c r="GV563" s="98"/>
      <c r="GW563" s="99"/>
      <c r="GX563" s="99"/>
      <c r="GY563" s="98"/>
      <c r="GZ563" s="99"/>
      <c r="HA563" s="99"/>
      <c r="HB563" s="99"/>
      <c r="HC563" s="99"/>
      <c r="HD563" s="99"/>
      <c r="HE563" s="99"/>
      <c r="HF563" s="99"/>
      <c r="HG563" s="99"/>
      <c r="HH563" s="502"/>
      <c r="HI563" s="99"/>
      <c r="HJ563" s="99"/>
      <c r="HK563" s="99"/>
      <c r="HL563" s="99"/>
      <c r="HM563" s="99"/>
      <c r="HN563" s="99"/>
      <c r="HO563" s="502"/>
      <c r="HP563" s="98"/>
      <c r="HQ563" s="99"/>
      <c r="HR563" s="99"/>
      <c r="HS563" s="99"/>
      <c r="HT563" s="98"/>
      <c r="HU563" s="99"/>
      <c r="HV563" s="99"/>
      <c r="HW563" s="99"/>
      <c r="HX563" s="99"/>
      <c r="HY563" s="98"/>
      <c r="HZ563" s="99"/>
      <c r="IA563" s="503"/>
      <c r="IB563" s="502"/>
      <c r="IC563" s="99"/>
      <c r="ID563" s="99"/>
      <c r="IE563" s="99"/>
      <c r="IF563" s="99"/>
      <c r="IG563" s="99"/>
      <c r="IH563" s="99"/>
      <c r="II563" s="99"/>
      <c r="IJ563" s="99"/>
      <c r="IK563" s="503"/>
      <c r="IL563" s="502"/>
      <c r="IM563" s="99"/>
      <c r="IN563" s="99"/>
      <c r="IO563" s="99"/>
      <c r="IP563" s="99"/>
      <c r="IQ563" s="99"/>
      <c r="IR563" s="99"/>
      <c r="IS563" s="503"/>
      <c r="IT563" s="99"/>
      <c r="IU563" s="99"/>
      <c r="IV563" s="502"/>
      <c r="IW563" s="99"/>
      <c r="IX563" s="99"/>
      <c r="IY563" s="98"/>
      <c r="IZ563" s="99"/>
      <c r="JA563" s="99"/>
      <c r="JB563" s="98"/>
      <c r="JC563" s="99"/>
      <c r="JD563" s="99"/>
      <c r="JE563" s="99"/>
      <c r="JF563" s="98"/>
      <c r="JG563" s="99"/>
      <c r="JH563" s="502"/>
      <c r="JI563" s="99"/>
      <c r="JJ563" s="99"/>
      <c r="JK563" s="99"/>
      <c r="JL563" s="99"/>
      <c r="JM563" s="502"/>
      <c r="JN563" s="99"/>
      <c r="JO563" s="507"/>
      <c r="JP563" s="503"/>
      <c r="JQ563" s="502"/>
    </row>
    <row r="564" spans="23:277" ht="16" hidden="1">
      <c r="W564" s="503"/>
      <c r="X564" s="502"/>
      <c r="Y564" s="99"/>
      <c r="Z564" s="502"/>
      <c r="AA564" s="99"/>
      <c r="AB564" s="502"/>
      <c r="AC564" s="99"/>
      <c r="AD564" s="504"/>
      <c r="AE564" s="99"/>
      <c r="AF564" s="99"/>
      <c r="AG564" s="99"/>
      <c r="AH564" s="99"/>
      <c r="AI564" s="505"/>
      <c r="AJ564" s="99"/>
      <c r="AK564" s="98"/>
      <c r="AL564" s="99"/>
      <c r="AM564" s="645"/>
      <c r="AN564" s="99"/>
      <c r="AO564" s="99"/>
      <c r="AP564" s="99"/>
      <c r="AQ564" s="99"/>
      <c r="AR564" s="99"/>
      <c r="AS564" s="99"/>
      <c r="AT564" s="99"/>
      <c r="AU564" s="99"/>
      <c r="AV564" s="99"/>
      <c r="AW564" s="99"/>
      <c r="AX564" s="99"/>
      <c r="AY564" s="98"/>
      <c r="AZ564" s="99"/>
      <c r="BA564" s="98"/>
      <c r="BB564" s="99"/>
      <c r="BC564" s="502"/>
      <c r="BD564" s="99"/>
      <c r="BE564" s="99"/>
      <c r="BF564" s="502"/>
      <c r="BG564" s="99"/>
      <c r="BH564" s="99"/>
      <c r="BI564" s="99"/>
      <c r="BJ564" s="99"/>
      <c r="BK564" s="634"/>
      <c r="BL564" s="99"/>
      <c r="BM564" s="99"/>
      <c r="BN564" s="502"/>
      <c r="BO564" s="99"/>
      <c r="BP564" s="99"/>
      <c r="BQ564" s="99"/>
      <c r="BR564" s="502"/>
      <c r="BS564" s="99"/>
      <c r="BT564" s="99"/>
      <c r="BU564" s="502"/>
      <c r="BV564" s="99"/>
      <c r="BW564" s="502"/>
      <c r="BX564" s="99"/>
      <c r="BY564" s="99"/>
      <c r="BZ564" s="502"/>
      <c r="CA564" s="99"/>
      <c r="CB564" s="99"/>
      <c r="CC564" s="99"/>
      <c r="CD564" s="99"/>
      <c r="CE564" s="503"/>
      <c r="CF564" s="99"/>
      <c r="CG564" s="502"/>
      <c r="CH564" s="99"/>
      <c r="CI564" s="98"/>
      <c r="CJ564" s="99"/>
      <c r="CK564" s="99"/>
      <c r="CL564" s="98"/>
      <c r="CM564" s="99"/>
      <c r="CN564" s="99"/>
      <c r="CO564" s="99"/>
      <c r="CP564" s="98"/>
      <c r="CQ564" s="99"/>
      <c r="CR564" s="99"/>
      <c r="CS564" s="99"/>
      <c r="CT564" s="99"/>
      <c r="CU564" s="99"/>
      <c r="CV564" s="99"/>
      <c r="CW564" s="99"/>
      <c r="CX564" s="98"/>
      <c r="CY564" s="99"/>
      <c r="CZ564" s="99"/>
      <c r="DA564" s="99"/>
      <c r="DB564" s="99"/>
      <c r="DC564" s="502"/>
      <c r="DD564" s="99"/>
      <c r="DE564" s="99"/>
      <c r="DF564" s="99"/>
      <c r="DG564" s="99"/>
      <c r="DH564" s="99"/>
      <c r="DI564" s="99"/>
      <c r="DJ564" s="99"/>
      <c r="DK564" s="99"/>
      <c r="DL564" s="99"/>
      <c r="DM564" s="99"/>
      <c r="DN564" s="99"/>
      <c r="DO564" s="502"/>
      <c r="DP564" s="99"/>
      <c r="DQ564" s="99"/>
      <c r="DR564" s="99"/>
      <c r="DS564" s="502"/>
      <c r="DT564" s="99"/>
      <c r="DU564" s="99"/>
      <c r="DV564" s="99"/>
      <c r="DW564" s="99"/>
      <c r="DX564" s="99"/>
      <c r="DY564" s="99"/>
      <c r="DZ564" s="99"/>
      <c r="EA564" s="506"/>
      <c r="EB564" s="99"/>
      <c r="EC564" s="502"/>
      <c r="ED564" s="98"/>
      <c r="EE564" s="99"/>
      <c r="EF564" s="99"/>
      <c r="EG564" s="99"/>
      <c r="EH564" s="99"/>
      <c r="EI564" s="98"/>
      <c r="EJ564" s="99"/>
      <c r="EK564" s="98"/>
      <c r="EL564" s="99"/>
      <c r="EM564" s="99"/>
      <c r="EN564" s="98"/>
      <c r="EO564" s="99"/>
      <c r="EP564" s="193"/>
      <c r="EQ564" s="99"/>
      <c r="ER564" s="99"/>
      <c r="ES564" s="99"/>
      <c r="ET564" s="99"/>
      <c r="EU564" s="99"/>
      <c r="EV564" s="99"/>
      <c r="EW564" s="502"/>
      <c r="EX564" s="98"/>
      <c r="EY564" s="99"/>
      <c r="EZ564" s="99"/>
      <c r="FA564" s="98"/>
      <c r="FB564" s="99"/>
      <c r="FC564" s="99"/>
      <c r="FD564" s="99"/>
      <c r="FE564" s="98"/>
      <c r="FF564" s="99"/>
      <c r="FG564" s="98"/>
      <c r="FH564" s="99"/>
      <c r="FI564" s="99"/>
      <c r="FJ564" s="98"/>
      <c r="FK564" s="99"/>
      <c r="FL564" s="99"/>
      <c r="FM564" s="99"/>
      <c r="FN564" s="506"/>
      <c r="FO564" s="99"/>
      <c r="FP564" s="502"/>
      <c r="FQ564" s="99"/>
      <c r="FR564" s="98"/>
      <c r="FS564" s="99"/>
      <c r="FT564" s="98"/>
      <c r="FU564" s="99"/>
      <c r="FV564" s="99"/>
      <c r="FW564" s="99"/>
      <c r="FX564" s="99"/>
      <c r="FY564" s="99"/>
      <c r="FZ564" s="98"/>
      <c r="GA564" s="99"/>
      <c r="GB564" s="502"/>
      <c r="GC564" s="99"/>
      <c r="GD564" s="99"/>
      <c r="GE564" s="99"/>
      <c r="GF564" s="502"/>
      <c r="GG564" s="99"/>
      <c r="GH564" s="503"/>
      <c r="GI564" s="99"/>
      <c r="GJ564" s="502"/>
      <c r="GK564" s="99"/>
      <c r="GL564" s="99"/>
      <c r="GM564" s="502"/>
      <c r="GN564" s="99"/>
      <c r="GO564" s="99"/>
      <c r="GP564" s="99"/>
      <c r="GQ564" s="99"/>
      <c r="GR564" s="99"/>
      <c r="GS564" s="503"/>
      <c r="GT564" s="99"/>
      <c r="GU564" s="502"/>
      <c r="GV564" s="98"/>
      <c r="GW564" s="99"/>
      <c r="GX564" s="99"/>
      <c r="GY564" s="98"/>
      <c r="GZ564" s="99"/>
      <c r="HA564" s="99"/>
      <c r="HB564" s="99"/>
      <c r="HC564" s="99"/>
      <c r="HD564" s="99"/>
      <c r="HE564" s="99"/>
      <c r="HF564" s="99"/>
      <c r="HG564" s="99"/>
      <c r="HH564" s="502"/>
      <c r="HI564" s="99"/>
      <c r="HJ564" s="99"/>
      <c r="HK564" s="99"/>
      <c r="HL564" s="99"/>
      <c r="HM564" s="99"/>
      <c r="HN564" s="99"/>
      <c r="HO564" s="502"/>
      <c r="HP564" s="98"/>
      <c r="HQ564" s="99"/>
      <c r="HR564" s="99"/>
      <c r="HS564" s="99"/>
      <c r="HT564" s="98"/>
      <c r="HU564" s="99"/>
      <c r="HV564" s="99"/>
      <c r="HW564" s="99"/>
      <c r="HX564" s="99"/>
      <c r="HY564" s="98"/>
      <c r="HZ564" s="99"/>
      <c r="IA564" s="503"/>
      <c r="IB564" s="502"/>
      <c r="IC564" s="99"/>
      <c r="ID564" s="99"/>
      <c r="IE564" s="99"/>
      <c r="IF564" s="99"/>
      <c r="IG564" s="99"/>
      <c r="IH564" s="99"/>
      <c r="II564" s="99"/>
      <c r="IJ564" s="99"/>
      <c r="IK564" s="503"/>
      <c r="IL564" s="502"/>
      <c r="IM564" s="99"/>
      <c r="IN564" s="99"/>
      <c r="IO564" s="99"/>
      <c r="IP564" s="99"/>
      <c r="IQ564" s="99"/>
      <c r="IR564" s="99"/>
      <c r="IS564" s="503"/>
      <c r="IT564" s="99"/>
      <c r="IU564" s="99"/>
      <c r="IV564" s="502"/>
      <c r="IW564" s="99"/>
      <c r="IX564" s="99"/>
      <c r="IY564" s="98"/>
      <c r="IZ564" s="99"/>
      <c r="JA564" s="99"/>
      <c r="JB564" s="98"/>
      <c r="JC564" s="99"/>
      <c r="JD564" s="99"/>
      <c r="JE564" s="99"/>
      <c r="JF564" s="98"/>
      <c r="JG564" s="99"/>
      <c r="JH564" s="502"/>
      <c r="JI564" s="99"/>
      <c r="JJ564" s="99"/>
      <c r="JK564" s="99"/>
      <c r="JL564" s="99"/>
      <c r="JM564" s="502"/>
      <c r="JN564" s="99"/>
      <c r="JO564" s="507"/>
      <c r="JP564" s="503"/>
      <c r="JQ564" s="502"/>
    </row>
    <row r="565" spans="23:277" ht="16" hidden="1">
      <c r="W565" s="503"/>
      <c r="X565" s="502"/>
      <c r="Y565" s="99"/>
      <c r="Z565" s="502"/>
      <c r="AA565" s="99"/>
      <c r="AB565" s="502"/>
      <c r="AC565" s="99"/>
      <c r="AD565" s="504"/>
      <c r="AE565" s="99"/>
      <c r="AF565" s="99"/>
      <c r="AG565" s="99"/>
      <c r="AH565" s="99"/>
      <c r="AI565" s="505"/>
      <c r="AJ565" s="99"/>
      <c r="AK565" s="98"/>
      <c r="AL565" s="99"/>
      <c r="AM565" s="645"/>
      <c r="AN565" s="99"/>
      <c r="AO565" s="99"/>
      <c r="AP565" s="99"/>
      <c r="AQ565" s="99"/>
      <c r="AR565" s="99"/>
      <c r="AS565" s="99"/>
      <c r="AT565" s="99"/>
      <c r="AU565" s="99"/>
      <c r="AV565" s="99"/>
      <c r="AW565" s="99"/>
      <c r="AX565" s="99"/>
      <c r="AY565" s="98"/>
      <c r="AZ565" s="99"/>
      <c r="BA565" s="98"/>
      <c r="BB565" s="99"/>
      <c r="BC565" s="502"/>
      <c r="BD565" s="99"/>
      <c r="BE565" s="99"/>
      <c r="BF565" s="502"/>
      <c r="BG565" s="99"/>
      <c r="BH565" s="99"/>
      <c r="BI565" s="99"/>
      <c r="BJ565" s="99"/>
      <c r="BK565" s="634"/>
      <c r="BL565" s="99"/>
      <c r="BM565" s="99"/>
      <c r="BN565" s="502"/>
      <c r="BO565" s="99"/>
      <c r="BP565" s="99"/>
      <c r="BQ565" s="99"/>
      <c r="BR565" s="502"/>
      <c r="BS565" s="99"/>
      <c r="BT565" s="99"/>
      <c r="BU565" s="502"/>
      <c r="BV565" s="99"/>
      <c r="BW565" s="502"/>
      <c r="BX565" s="99"/>
      <c r="BY565" s="99"/>
      <c r="BZ565" s="502"/>
      <c r="CA565" s="99"/>
      <c r="CB565" s="99"/>
      <c r="CC565" s="99"/>
      <c r="CD565" s="99"/>
      <c r="CE565" s="503"/>
      <c r="CF565" s="99"/>
      <c r="CG565" s="502"/>
      <c r="CH565" s="99"/>
      <c r="CI565" s="98"/>
      <c r="CJ565" s="99"/>
      <c r="CK565" s="99"/>
      <c r="CL565" s="98"/>
      <c r="CM565" s="99"/>
      <c r="CN565" s="99"/>
      <c r="CO565" s="99"/>
      <c r="CP565" s="98"/>
      <c r="CQ565" s="99"/>
      <c r="CR565" s="99"/>
      <c r="CS565" s="99"/>
      <c r="CT565" s="99"/>
      <c r="CU565" s="99"/>
      <c r="CV565" s="99"/>
      <c r="CW565" s="99"/>
      <c r="CX565" s="98"/>
      <c r="CY565" s="99"/>
      <c r="CZ565" s="99"/>
      <c r="DA565" s="99"/>
      <c r="DB565" s="99"/>
      <c r="DC565" s="502"/>
      <c r="DD565" s="99"/>
      <c r="DE565" s="99"/>
      <c r="DF565" s="99"/>
      <c r="DG565" s="99"/>
      <c r="DH565" s="99"/>
      <c r="DI565" s="99"/>
      <c r="DJ565" s="99"/>
      <c r="DK565" s="99"/>
      <c r="DL565" s="99"/>
      <c r="DM565" s="99"/>
      <c r="DN565" s="99"/>
      <c r="DO565" s="502"/>
      <c r="DP565" s="99"/>
      <c r="DQ565" s="99"/>
      <c r="DR565" s="99"/>
      <c r="DS565" s="502"/>
      <c r="DT565" s="99"/>
      <c r="DU565" s="99"/>
      <c r="DV565" s="99"/>
      <c r="DW565" s="99"/>
      <c r="DX565" s="99"/>
      <c r="DY565" s="99"/>
      <c r="DZ565" s="99"/>
      <c r="EA565" s="506"/>
      <c r="EB565" s="99"/>
      <c r="EC565" s="502"/>
      <c r="ED565" s="98"/>
      <c r="EE565" s="99"/>
      <c r="EF565" s="99"/>
      <c r="EG565" s="99"/>
      <c r="EH565" s="99"/>
      <c r="EI565" s="98"/>
      <c r="EJ565" s="99"/>
      <c r="EK565" s="98"/>
      <c r="EL565" s="99"/>
      <c r="EM565" s="99"/>
      <c r="EN565" s="98"/>
      <c r="EO565" s="99"/>
      <c r="EP565" s="193"/>
      <c r="EQ565" s="99"/>
      <c r="ER565" s="99"/>
      <c r="ES565" s="99"/>
      <c r="ET565" s="99"/>
      <c r="EU565" s="99"/>
      <c r="EV565" s="99"/>
      <c r="EW565" s="502"/>
      <c r="EX565" s="98"/>
      <c r="EY565" s="99"/>
      <c r="EZ565" s="99"/>
      <c r="FA565" s="98"/>
      <c r="FB565" s="99"/>
      <c r="FC565" s="99"/>
      <c r="FD565" s="99"/>
      <c r="FE565" s="98"/>
      <c r="FF565" s="99"/>
      <c r="FG565" s="98"/>
      <c r="FH565" s="99"/>
      <c r="FI565" s="99"/>
      <c r="FJ565" s="98"/>
      <c r="FK565" s="99"/>
      <c r="FL565" s="99"/>
      <c r="FM565" s="99"/>
      <c r="FN565" s="506"/>
      <c r="FO565" s="99"/>
      <c r="FP565" s="502"/>
      <c r="FQ565" s="99"/>
      <c r="FR565" s="98"/>
      <c r="FS565" s="99"/>
      <c r="FT565" s="98"/>
      <c r="FU565" s="99"/>
      <c r="FV565" s="99"/>
      <c r="FW565" s="99"/>
      <c r="FX565" s="99"/>
      <c r="FY565" s="99"/>
      <c r="FZ565" s="98"/>
      <c r="GA565" s="99"/>
      <c r="GB565" s="502"/>
      <c r="GC565" s="99"/>
      <c r="GD565" s="99"/>
      <c r="GE565" s="99"/>
      <c r="GF565" s="502"/>
      <c r="GG565" s="99"/>
      <c r="GH565" s="503"/>
      <c r="GI565" s="99"/>
      <c r="GJ565" s="502"/>
      <c r="GK565" s="99"/>
      <c r="GL565" s="99"/>
      <c r="GM565" s="502"/>
      <c r="GN565" s="99"/>
      <c r="GO565" s="99"/>
      <c r="GP565" s="99"/>
      <c r="GQ565" s="99"/>
      <c r="GR565" s="99"/>
      <c r="GS565" s="503"/>
      <c r="GT565" s="99"/>
      <c r="GU565" s="502"/>
      <c r="GV565" s="98"/>
      <c r="GW565" s="99"/>
      <c r="GX565" s="99"/>
      <c r="GY565" s="98"/>
      <c r="GZ565" s="99"/>
      <c r="HA565" s="99"/>
      <c r="HB565" s="99"/>
      <c r="HC565" s="99"/>
      <c r="HD565" s="99"/>
      <c r="HE565" s="99"/>
      <c r="HF565" s="99"/>
      <c r="HG565" s="99"/>
      <c r="HH565" s="502"/>
      <c r="HI565" s="99"/>
      <c r="HJ565" s="99"/>
      <c r="HK565" s="99"/>
      <c r="HL565" s="99"/>
      <c r="HM565" s="99"/>
      <c r="HN565" s="99"/>
      <c r="HO565" s="502"/>
      <c r="HP565" s="98"/>
      <c r="HQ565" s="99"/>
      <c r="HR565" s="99"/>
      <c r="HS565" s="99"/>
      <c r="HT565" s="98"/>
      <c r="HU565" s="99"/>
      <c r="HV565" s="99"/>
      <c r="HW565" s="99"/>
      <c r="HX565" s="99"/>
      <c r="HY565" s="98"/>
      <c r="HZ565" s="99"/>
      <c r="IA565" s="503"/>
      <c r="IB565" s="502"/>
      <c r="IC565" s="99"/>
      <c r="ID565" s="99"/>
      <c r="IE565" s="99"/>
      <c r="IF565" s="99"/>
      <c r="IG565" s="99"/>
      <c r="IH565" s="99"/>
      <c r="II565" s="99"/>
      <c r="IJ565" s="99"/>
      <c r="IK565" s="503"/>
      <c r="IL565" s="502"/>
      <c r="IM565" s="99"/>
      <c r="IN565" s="99"/>
      <c r="IO565" s="99"/>
      <c r="IP565" s="99"/>
      <c r="IQ565" s="99"/>
      <c r="IR565" s="99"/>
      <c r="IS565" s="503"/>
      <c r="IT565" s="99"/>
      <c r="IU565" s="99"/>
      <c r="IV565" s="502"/>
      <c r="IW565" s="99"/>
      <c r="IX565" s="99"/>
      <c r="IY565" s="98"/>
      <c r="IZ565" s="99"/>
      <c r="JA565" s="99"/>
      <c r="JB565" s="98"/>
      <c r="JC565" s="99"/>
      <c r="JD565" s="99"/>
      <c r="JE565" s="99"/>
      <c r="JF565" s="98"/>
      <c r="JG565" s="99"/>
      <c r="JH565" s="502"/>
      <c r="JI565" s="99"/>
      <c r="JJ565" s="99"/>
      <c r="JK565" s="99"/>
      <c r="JL565" s="99"/>
      <c r="JM565" s="502"/>
      <c r="JN565" s="99"/>
      <c r="JO565" s="507"/>
      <c r="JP565" s="503"/>
      <c r="JQ565" s="502"/>
    </row>
    <row r="566" spans="23:277"/>
    <row r="567" spans="23:277"/>
    <row r="568" spans="23:277"/>
    <row r="569" spans="23:277"/>
    <row r="570" spans="23:277"/>
    <row r="571" spans="23:277"/>
  </sheetData>
  <sheetProtection algorithmName="SHA-512" hashValue="4REGYewv18wh6YTSfaun7qk4bBn2n6ucyLNBTR5wd/RDx0ex9r7B/3t9qS+TvtkzQBFIC9FAoqUA/j5Pez9Ybg==" saltValue="WndlnD9cDYQoh8kRTkrRnQ==" spinCount="100000" sheet="1" formatCells="0" formatColumns="0" formatRows="0"/>
  <mergeCells count="27">
    <mergeCell ref="C24:U24"/>
    <mergeCell ref="C30:U30"/>
    <mergeCell ref="C26:U26"/>
    <mergeCell ref="C28:U28"/>
    <mergeCell ref="C27:U27"/>
    <mergeCell ref="C29:U29"/>
    <mergeCell ref="C19:U19"/>
    <mergeCell ref="C20:U20"/>
    <mergeCell ref="C21:U21"/>
    <mergeCell ref="C22:U22"/>
    <mergeCell ref="C23:U23"/>
    <mergeCell ref="C14:U14"/>
    <mergeCell ref="C8:U8"/>
    <mergeCell ref="C231:U231"/>
    <mergeCell ref="C4:U4"/>
    <mergeCell ref="C5:U5"/>
    <mergeCell ref="C6:U6"/>
    <mergeCell ref="C7:U7"/>
    <mergeCell ref="C9:U9"/>
    <mergeCell ref="C10:U10"/>
    <mergeCell ref="C11:U11"/>
    <mergeCell ref="C12:U12"/>
    <mergeCell ref="C13:U13"/>
    <mergeCell ref="C25:U25"/>
    <mergeCell ref="C15:U15"/>
    <mergeCell ref="C17:U17"/>
    <mergeCell ref="C18:U18"/>
  </mergeCells>
  <conditionalFormatting sqref="B3">
    <cfRule type="containsErrors" dxfId="30" priority="9">
      <formula>ISERROR(B3)</formula>
    </cfRule>
  </conditionalFormatting>
  <conditionalFormatting sqref="B231">
    <cfRule type="containsErrors" dxfId="29" priority="54">
      <formula>ISERROR(B231)</formula>
    </cfRule>
  </conditionalFormatting>
  <conditionalFormatting sqref="B32:Q32">
    <cfRule type="containsErrors" dxfId="28" priority="82">
      <formula>ISERROR(B32)</formula>
    </cfRule>
  </conditionalFormatting>
  <conditionalFormatting sqref="B42:Q42">
    <cfRule type="containsErrors" dxfId="27" priority="77">
      <formula>ISERROR(B42)</formula>
    </cfRule>
  </conditionalFormatting>
  <conditionalFormatting sqref="B49:Q49">
    <cfRule type="containsErrors" dxfId="26" priority="74">
      <formula>ISERROR(B49)</formula>
    </cfRule>
  </conditionalFormatting>
  <conditionalFormatting sqref="B96:Q96">
    <cfRule type="containsErrors" dxfId="25" priority="71">
      <formula>ISERROR(B96)</formula>
    </cfRule>
  </conditionalFormatting>
  <conditionalFormatting sqref="B34:V462 B31:W31 NA34:XFD462">
    <cfRule type="containsErrors" dxfId="24" priority="8">
      <formula>ISERROR(B31)</formula>
    </cfRule>
  </conditionalFormatting>
  <conditionalFormatting sqref="S32:U32">
    <cfRule type="containsErrors" dxfId="23" priority="3101">
      <formula>ISERROR(S32)</formula>
    </cfRule>
  </conditionalFormatting>
  <conditionalFormatting sqref="S42:U42">
    <cfRule type="containsErrors" dxfId="22" priority="78">
      <formula>ISERROR(S42)</formula>
    </cfRule>
  </conditionalFormatting>
  <conditionalFormatting sqref="S49:U49">
    <cfRule type="containsErrors" dxfId="21" priority="75">
      <formula>ISERROR(S49)</formula>
    </cfRule>
  </conditionalFormatting>
  <conditionalFormatting sqref="S96:U96">
    <cfRule type="containsErrors" dxfId="20" priority="72">
      <formula>ISERROR(S96)</formula>
    </cfRule>
  </conditionalFormatting>
  <conditionalFormatting sqref="V230">
    <cfRule type="colorScale" priority="4">
      <colorScale>
        <cfvo type="min"/>
        <cfvo type="max"/>
        <color rgb="FFFCFCFF"/>
        <color rgb="FFF8696B"/>
      </colorScale>
    </cfRule>
  </conditionalFormatting>
  <conditionalFormatting sqref="Z2:Z3 Z31:Z33 Z463:Z1048576">
    <cfRule type="containsErrors" dxfId="17" priority="46">
      <formula>ISERROR(Z2)</formula>
    </cfRule>
  </conditionalFormatting>
  <conditionalFormatting sqref="Z32:Z33">
    <cfRule type="colorScale" priority="48">
      <colorScale>
        <cfvo type="min"/>
        <cfvo type="max"/>
        <color rgb="FFFCFCFF"/>
        <color rgb="FFF8696B"/>
      </colorScale>
    </cfRule>
  </conditionalFormatting>
  <conditionalFormatting sqref="AA2:AA29 AJ2:AL29 DD2:DN29 DP2:DR29 EQ2:EV29 FO2:FO29 GI2:GI29 GK2:GL29 GT2:GT29 HI2:HN29 IW2:JG29 JR2:KC29 KE2:KG29 KN2:KP29 KW2:LA29 LK2:LX29 MF2:MI29 B4:V28 BG4:BJ28 CA4:CD28 CF4:CF28 CH4:CK28 CM4:CO28 CQ4:CW28 CY4:DB28 EY4:EZ28 FB4:FF28 FH4:FI28 FK4:FM28 FQ4:FS28 FU4:GA28 GW4:GX28 GZ4:HG28 HQ4:HS28 HU4:HZ28 IC4:IJ28 IM4:IR28 IT4:IU28 JN4:JO28 KR4:KT28 LC4:LE28 LG4:LI28 Y4:Y29 AC4:AC29 AE4:AH29 AN4:BB29 BD4:BE29 BO4:BQ29 BS4:BT29 BV4:BV29 BX4:BY29 DT4:DZ29 EB4:EB29 EE4:EJ29 EL4:EO29 GC4:GE29 GG4:GG29 JI4:JL29 KI2:KL29 LZ2:MD29 MK2:XFD29 GK31:GL33 V2:Y2 CA2:CF3 CH2:DB3 DT2:EB3 ED2:EO3 EX2:FM3 FQ2:GA3 GC2:GG3 GV2:HG3 HP2:IA3 IC2:IK3 IM2:IU3 JI2:JP3 KR2:KU3 LC2:LI3 C3:Y3 B29:W29 CA29:CF29 CH29:DB29 EX29:FM29 FQ29:GA29 GV29:HG29 HP29:IA29 IC29:IK29 IM29:IU29 JN29:JP29 KR29:KU29 LC29:LI29 Y31 AC31 BD31:BE31 BO31:BQ31 BS31:BT31 BV31 BX31:BY31 DT31:DZ31 EB31 GC31:GE31 GG31 JI31:JL31 JN31:JP31 AE31:AH32 AN31:BB32 AA31:AA33 AJ31:AL33 CA31:CF33 CH31:DB33 DD31:DN33 DP31:DR33 ED31:EO33 EQ31:EV33 EX31:FM33 FO31:FO33 FQ31:GA33 GI31:GI33 GT31:GT33 GV31:HG33 HI31:HN33 HP31:IA33 IC31:IK33 IM31:IU33 IW31:JG33 JR31:KC33 KE31:KG33 KI31:KL33 KN31:KP33 KR31:KU33 KW31:LA33 LC31:LI33 LK31:LX33 LZ31:MD33 MF31:MI33 MK31:XFD33 AC32:AD32 B32:Y33 DT32:EB33 GC32:GG33 JI32:JP33 AC33:AH33 C231:U231 AJ231:AL231 CA231:CF231 CH231:DB231 DD231:DN231 DP231:DR231 EQ231:EV231 EX231:FM231 FO231 B463:Y1048576 AA463:AA1048576 AC463:AH1048576 AJ463:AL1048576 CA463:CF1048576 CH463:DB1048576 DD463:DN1048576 DP463:DR1048576 DT463:EB1048576 ED463:EO1048576 EQ463:EV1048576 EX463:FM1048576 FO463:FO1048576 FQ463:GA1048576 GC463:GG1048576 GI463:GI1048576 GT463:GT1048576 GV463:HG1048576 HI463:HN1048576 HP463:IA1048576 IC463:IK1048576 IM463:IU1048576 IW463:JG1048576 JI463:JP1048576 JR463:KC1048576 KE463:KG1048576 KI463:KL1048576 KN463:KP1048576 KR463:KU1048576 KW463:LA1048576 LC463:LI1048576 LK463:LX1048576 LZ463:MD1048576 MF463:MI1048576 MK463:XFD1048576">
    <cfRule type="containsErrors" dxfId="14" priority="56">
      <formula>ISERROR(B2)</formula>
    </cfRule>
  </conditionalFormatting>
  <conditionalFormatting sqref="AB2:AB3 AB31:AB33 AB463:AB1048576">
    <cfRule type="containsErrors" dxfId="13" priority="42">
      <formula>ISERROR(AB2)</formula>
    </cfRule>
  </conditionalFormatting>
  <conditionalFormatting sqref="AB32:AB33">
    <cfRule type="colorScale" priority="44">
      <colorScale>
        <cfvo type="min"/>
        <cfvo type="max"/>
        <color rgb="FFFCFCFF"/>
        <color rgb="FFF8696B"/>
      </colorScale>
    </cfRule>
  </conditionalFormatting>
  <conditionalFormatting sqref="AI32">
    <cfRule type="colorScale" priority="52">
      <colorScale>
        <cfvo type="min"/>
        <cfvo type="max"/>
        <color rgb="FFFCFCFF"/>
        <color rgb="FFF8696B"/>
      </colorScale>
    </cfRule>
    <cfRule type="containsErrors" dxfId="9" priority="50">
      <formula>ISERROR(AI32)</formula>
    </cfRule>
  </conditionalFormatting>
  <conditionalFormatting sqref="BL4:BM29 AC2:AH3 AN2:BY3 BG29:BK29 BG31:BM31 BC32:BY32 AN33:BY33 AN463:BY1048576">
    <cfRule type="containsErrors" dxfId="6" priority="60">
      <formula>ISERROR(AC2)</formula>
    </cfRule>
  </conditionalFormatting>
  <conditionalFormatting sqref="GK25:GL28 GN25:GR28 B25:V28 Y25:Y28 AA25:AA28 AC25:AC28 AE25:AH28 AJ25:AL28 AN25:BB28 BD25:BE28 BG25:BJ28 BL25:BM28 BO25:BQ28 BS25:BT28 BV25:BV28 BX25:BY28 CA25:CD28 CF25:CF28 CH25:CK28 CM25:CO28 CQ25:CW28 CY25:DB28 DD25:DN28 DP25:DR28 DT25:DZ28 EB25:EB28 EE25:EJ28 EL25:EO28 EQ25:EV28 EY25:EZ28 FB25:FF28 FH25:FI28 FK25:FM28 FO25:FO28 FQ25:FS28 FU25:GA28 GC25:GE28 GG25:GG28 GI25:GI28 GT25:GT28 GW25:GX28 GZ25:HG28 HI25:HN28 HQ25:HS28 HU25:HZ28 IC25:IJ28 IM25:IR28 IT25:IU28 IW25:JG28 JI25:JL28 JN25:JO28 JR25:KC28 KE25:KG28 KN25:KP28 KR25:KT28 KW25:LA28 LC25:LE28 LG25:LI28 LK25:LX28 MF25:MI28">
    <cfRule type="cellIs" dxfId="5" priority="55" operator="lessThan">
      <formula>0.8</formula>
    </cfRule>
  </conditionalFormatting>
  <conditionalFormatting sqref="GL2:GL29 GN2:GR29 GL31:GL33 GN31:GR33 GK463:GL1048576 GN463:GR1048576">
    <cfRule type="containsErrors" dxfId="4" priority="1">
      <formula>ISERROR(GK2)</formula>
    </cfRule>
  </conditionalFormatting>
  <conditionalFormatting sqref="GN4:GR4 GT4 BO4:BQ4 B4:V4 Y4 AA4 AC4 AE4:AH4 AJ4:AL4 AN4:BB4 BD4:BE4 BG4:BJ4 BL4:BM4 BS4:BT4 BV4 BX4:BY4 CA4:CD4 CF4 CH4:CK4 DD4:DN4 DP4:DR4 DT4:DZ4 EB4 EE4:EJ4 EL4:EO4 EQ4:EV4 EY4:EZ4 FO4 FQ4:FS4 GC4:GE4 GG4 GI4 GK4:GL4 GW4:GX4 HI4:HN4 HQ4:HS4 IC4:IJ4 IM4:IR4 IW4:JG4 JI4:JL4 JN4:JO4 JR4:KC4 KE4:KG4 KI4:KL4 KN4:KP4 KR4:KT4 KW4:LA4 LC4:LE4 LK4:LX4 LZ4:MD4 MF4:MI4 MK4:XFD4 CM4:CO4 CQ4:CW4 CY4:DB4 IT4:IU4 FB4:FF4 FK4:FM4 FU4:GA4 FH4:FI4 GZ4:HG4 HU4:HZ4 LG4:LI4">
    <cfRule type="colorScale" priority="68">
      <colorScale>
        <cfvo type="min"/>
        <cfvo type="max"/>
        <color rgb="FFFCFCFF"/>
        <color rgb="FF7030A0"/>
      </colorScale>
    </cfRule>
  </conditionalFormatting>
  <conditionalFormatting sqref="GN17:GR17 GT17 BO17:BQ17 B17:V17 Y17 AA17 AC17 AE17:AH17 AJ17:AL17 AN17:BB17 BD17:BE17 BG17:BJ17 BL17:BM17 BS17:BT17 BV17 BX17:BY17 CA17:CD17 CF17 CH17:CK17 CM17:CO17 CQ17:CW17 CY17:DB17 DD17:DN17 DP17:DR17 DT17:DZ17 EB17 EE17:EJ17 EL17:EO17 EQ17:EV17 EY17:EZ17 FO17 FQ17:FS17 GC17:GE17 GG17 GI17 GK17:GL17 GW17:GX17 HI17:HN17 HQ17:HS17 IC17:IJ17 IM17:IR17 IT17:IU17 IW17:JG17 JI17:JL17 JN17:JO17 JR17:KC17 KE17:KG17 KI17:KL17 KN17:KP17 KR17:KT17 KW17:LA17 LC17:LE17 LK17:LX17 LZ17:MD17 MF17:MI17 MK17:XFD17 FB17:FF17 FK17:FM17 FU17:GA17 FH17:FI17 GZ17:HG17 HU17:HZ17 LG17:LI17">
    <cfRule type="colorScale" priority="70">
      <colorScale>
        <cfvo type="min"/>
        <cfvo type="max"/>
        <color rgb="FFFCFCFF"/>
        <color rgb="FFF8696B"/>
      </colorScale>
    </cfRule>
  </conditionalFormatting>
  <conditionalFormatting sqref="GN19:GR19 GT19 BO19:BQ19 B19:V19 Y19 AA19 AC19 AE19:AH19 AJ19:AL19 AN19:BB19 BD19:BE19 BG19:BJ19 BL19:BM19 BS19:BT19 BV19 BX19:BY19 CA19:CD19 CF19 CH19:CK19 DD19:DN19 DP19:DR19 DT19:DZ19 EB19 EE19:EJ19 EL19:EO19 EQ19:EV19 EY19:EZ19 FO19 FQ19:FS19 GC19:GE19 GG19 GI19 GK19:GL19 GW19:GX19 HI19:HN19 HQ19:HS19 IC19:IJ19 IM19:IR19 IW19:JG19 JI19:JL19 JN19:JO19 JR19:KC19 KE19:KG19 KI19:KL19 KN19:KP19 KR19:KT19 KW19:LA19 LC19:LE19 LK19:LX19 LZ19:MD19 MF19:MI19 MK19:XFD19 CM19:CO19 CQ19:CW19 CY19:DB19 IT19:IU19 FB19:FF19 FK19:FM19 FU19:GA19 FH19:FI19 GZ19:HG19 HU19:HZ19 LG19:LI19">
    <cfRule type="colorScale" priority="69">
      <colorScale>
        <cfvo type="min"/>
        <cfvo type="max"/>
        <color rgb="FFFCFCFF"/>
        <color rgb="FF63BE7B"/>
      </colorScale>
    </cfRule>
  </conditionalFormatting>
  <conditionalFormatting sqref="GT32:GT33 CA32:CF33 AJ32:AL33 V32:Y33 AN32:BY33 AA32:AA33 AC32:AH33 CH32:DB33 DD32:DN33 DP32:DR33 DT32:EB33 ED32:EO33 EX32:FM33 FO32:FO33 EQ32:EV33 FQ32:GA33 GC32:GG33 GI32:GI33 GN32:GR33 GK32:GL33 GV32:HG33 HI32:HN33 HP32:IA33 IC32:IK33 IM32:IU33 IW32:JG33 JI32:JP33 JR32:KC33 KE32:KG33 KI32:KL33 KN32:KP33 KR32:KU33 KW32:LA33 LC32:LI33 LK32:LX33 LZ32:MD33 MF32:MI33 MK32:MZ33 V34:V229">
    <cfRule type="colorScale" priority="3461">
      <colorScale>
        <cfvo type="min"/>
        <cfvo type="max"/>
        <color rgb="FFFCFCFF"/>
        <color rgb="FFF8696B"/>
      </colorScale>
    </cfRule>
  </conditionalFormatting>
  <conditionalFormatting sqref="KI29">
    <cfRule type="colorScale" priority="40">
      <colorScale>
        <cfvo type="min"/>
        <cfvo type="max"/>
        <color rgb="FFFCFCFF"/>
        <color theme="1"/>
      </colorScale>
    </cfRule>
  </conditionalFormatting>
  <conditionalFormatting sqref="KI25:KL28">
    <cfRule type="cellIs" dxfId="2" priority="30" operator="lessThan">
      <formula>0.8</formula>
    </cfRule>
  </conditionalFormatting>
  <conditionalFormatting sqref="KI30:KL30 B30:KG30 KN30:KP30 KR30:KU30 KW30:LA30 LC30:LI30 LK30:LX30 LZ30:MD30 MF30:MI30 MK30:XFD30">
    <cfRule type="colorScale" priority="37">
      <colorScale>
        <cfvo type="min"/>
        <cfvo type="percent" val="60"/>
        <color rgb="FFFCFCFF"/>
        <color rgb="FF7030A0"/>
      </colorScale>
    </cfRule>
  </conditionalFormatting>
  <conditionalFormatting sqref="LC29:LI29 KJ29:KL29 B29:W29 Y29 AA29 AC29 AE29:AH29 AJ29:AL29 AN29:BB29 BD29:BE29 BG29:BM29 BO29:BQ29 BS29:BT29 BV29 BX29:BY29 CA29:CF29 CH29:DB29 DD29:DN29 DP29:DR29 DT29:DZ29 EB29 EE29:EJ29 EL29:EO29 EQ29:EV29 EX29:FM29 FO29 FQ29:GA29 GC29:GE29 GG29 GI29 GN29:GR29 GK29:GL29 GT29 GV29:HG29 HI29:HN29 HP29:IA29 IC29:IK29 IM29:IU29 IW29:JG29 JI29:JL29 JN29:JP29 JR29:KC29 KE29:KG29 KN29:KP29 KR29:KU29 LK29:LX29 MF29:MI29 LZ29:MD29 MK29:XFD29 KW29:LA29">
    <cfRule type="colorScale" priority="61">
      <colorScale>
        <cfvo type="min"/>
        <cfvo type="max"/>
        <color rgb="FFFCFCFF"/>
        <color theme="1"/>
      </colorScale>
    </cfRule>
  </conditionalFormatting>
  <conditionalFormatting sqref="LZ25:MD28">
    <cfRule type="cellIs" dxfId="1" priority="25" operator="lessThan">
      <formula>0.8</formula>
    </cfRule>
  </conditionalFormatting>
  <conditionalFormatting sqref="MK25:XFD28">
    <cfRule type="cellIs" dxfId="0" priority="10" operator="lessThan">
      <formula>0.8</formula>
    </cfRule>
  </conditionalFormatting>
  <pageMargins left="0.7" right="0.7" top="0.75" bottom="0.75" header="0.3" footer="0.3"/>
  <pageSetup scale="10" fitToHeight="5" orientation="landscape" horizontalDpi="0" verticalDpi="0"/>
  <extLst>
    <ext xmlns:x14="http://schemas.microsoft.com/office/spreadsheetml/2009/9/main" uri="{78C0D931-6437-407d-A8EE-F0AAD7539E65}">
      <x14:conditionalFormattings>
        <x14:conditionalFormatting xmlns:xm="http://schemas.microsoft.com/office/excel/2006/main">
          <x14:cfRule type="containsText" priority="5" operator="containsText" id="{C11E6764-FA71-334D-981F-5CFFA2197A70}">
            <xm:f>NOT(ISERROR(SEARCH("-",V230)))</xm:f>
            <xm:f>"-"</xm:f>
            <x14:dxf>
              <fill>
                <patternFill>
                  <bgColor theme="0" tint="-0.24994659260841701"/>
                </patternFill>
              </fill>
            </x14:dxf>
          </x14:cfRule>
          <xm:sqref>V230</xm:sqref>
        </x14:conditionalFormatting>
        <x14:conditionalFormatting xmlns:xm="http://schemas.microsoft.com/office/excel/2006/main">
          <x14:cfRule type="containsText" priority="3462" operator="containsText" id="{AED0EE80-2758-4B42-9004-3F6D2716F56D}">
            <xm:f>NOT(ISERROR(SEARCH("-",V32)))</xm:f>
            <xm:f>"-"</xm:f>
            <x14:dxf>
              <fill>
                <patternFill>
                  <bgColor theme="0" tint="-0.24994659260841701"/>
                </patternFill>
              </fill>
            </x14:dxf>
          </x14:cfRule>
          <xm:sqref>V32:Y33 AA32:AA33 AC32:AH33 AJ32:AL33 AN32:BY33 CA32:CF33 CH32:DB33 DD32:DN33 DP32:DR33 DT32:EB33 ED32:EO33 EQ32:EV33 EX32:FM33 FO32:FO33 FQ32:GA33 GC32:GG33 GI32:GI33 GK32:GL33 GN32:GR33 GT32:GT33 GV32:HG33 HI32:HN33 HP32:IA33 IC32:IK33 IM32:IU33 IW32:JG33 JI32:JP33 JR32:KC33 KE32:KG33 KI32:KL33 KN32:KP33 KR32:KU33 KW32:LA33 LC32:LI33 LK32:LX33 LZ32:MD33 MF32:MI33 MK32:MZ33 V34:V229</xm:sqref>
        </x14:conditionalFormatting>
        <x14:conditionalFormatting xmlns:xm="http://schemas.microsoft.com/office/excel/2006/main">
          <x14:cfRule type="containsText" priority="49" operator="containsText" id="{FAFAD6A3-563F-B34E-8BBA-9673AC713826}">
            <xm:f>NOT(ISERROR(SEARCH("-",Z32)))</xm:f>
            <xm:f>"-"</xm:f>
            <x14:dxf>
              <fill>
                <patternFill>
                  <bgColor theme="0" tint="-0.24994659260841701"/>
                </patternFill>
              </fill>
            </x14:dxf>
          </x14:cfRule>
          <x14:cfRule type="containsText" priority="47" operator="containsText" id="{40F09F24-C067-784F-A8EF-E5D3DE24A7C7}">
            <xm:f>NOT(ISERROR(SEARCH("+",Z32)))</xm:f>
            <xm:f>"+"</xm:f>
            <x14:dxf>
              <fill>
                <patternFill>
                  <bgColor rgb="FFF48F8B"/>
                </patternFill>
              </fill>
            </x14:dxf>
          </x14:cfRule>
          <xm:sqref>Z32:Z33</xm:sqref>
        </x14:conditionalFormatting>
        <x14:conditionalFormatting xmlns:xm="http://schemas.microsoft.com/office/excel/2006/main">
          <x14:cfRule type="containsText" priority="43" operator="containsText" id="{7CBA5F4F-086F-5F4D-BA6B-1E200964F07B}">
            <xm:f>NOT(ISERROR(SEARCH("+",AB32)))</xm:f>
            <xm:f>"+"</xm:f>
            <x14:dxf>
              <fill>
                <patternFill>
                  <bgColor rgb="FFF48F8B"/>
                </patternFill>
              </fill>
            </x14:dxf>
          </x14:cfRule>
          <x14:cfRule type="containsText" priority="45" operator="containsText" id="{29B86A50-48F6-DF40-BF83-EDA6820AFFF5}">
            <xm:f>NOT(ISERROR(SEARCH("-",AB32)))</xm:f>
            <xm:f>"-"</xm:f>
            <x14:dxf>
              <fill>
                <patternFill>
                  <bgColor theme="0" tint="-0.24994659260841701"/>
                </patternFill>
              </fill>
            </x14:dxf>
          </x14:cfRule>
          <xm:sqref>AB32:AB33</xm:sqref>
        </x14:conditionalFormatting>
        <x14:conditionalFormatting xmlns:xm="http://schemas.microsoft.com/office/excel/2006/main">
          <x14:cfRule type="containsText" priority="53" operator="containsText" id="{775E0D20-C936-C748-BF71-A60C8B5F61D6}">
            <xm:f>NOT(ISERROR(SEARCH("-",AI32)))</xm:f>
            <xm:f>"-"</xm:f>
            <x14:dxf>
              <fill>
                <patternFill>
                  <bgColor theme="0" tint="-0.24994659260841701"/>
                </patternFill>
              </fill>
            </x14:dxf>
          </x14:cfRule>
          <x14:cfRule type="containsText" priority="51" operator="containsText" id="{603214E4-3498-6146-A9E3-70C7399EE153}">
            <xm:f>NOT(ISERROR(SEARCH("+",AI32)))</xm:f>
            <xm:f>"+"</xm:f>
            <x14:dxf>
              <fill>
                <patternFill>
                  <bgColor rgb="FFF48F8B"/>
                </patternFill>
              </fill>
            </x14:dxf>
          </x14:cfRule>
          <xm:sqref>AI32</xm:sqref>
        </x14:conditionalFormatting>
        <x14:conditionalFormatting xmlns:xm="http://schemas.microsoft.com/office/excel/2006/main">
          <x14:cfRule type="containsText" priority="3460" operator="containsText" id="{278D53CA-7374-E64D-9D70-BC5A282F4E60}">
            <xm:f>NOT(ISERROR(SEARCH("+",V32)))</xm:f>
            <xm:f>"+"</xm:f>
            <x14:dxf>
              <fill>
                <patternFill>
                  <bgColor rgb="FFF48F8B"/>
                </patternFill>
              </fill>
            </x14:dxf>
          </x14:cfRule>
          <xm:sqref>AN32:BY33 V32:Y33 AA32:AA33 AC32:AH33 AJ32:AL33 CA32:CF33 CH32:DB33 DD32:DN33 DP32:DR33 DT32:EB33 ED32:EO33 EQ32:EV33 EX32:FM33 FO32:FO33 FQ32:GA33 GC32:GG33 GI32:GI33 GK32:GL33 GT32:GT33 GV32:HG33 HI32:HN33 HP32:IA33 IC32:IK33 IM32:IU33 IW32:JG33 JI32:JP33 JR32:KC33 KE32:KG33 KI32:KL33 KN32:KP33 KR32:KU33 KW32:LA33 LC32:LI33 LK32:LX33 LZ32:MD33 MF32:MI33 MK32:MZ33 V34:V230</xm:sqref>
        </x14:conditionalFormatting>
        <x14:conditionalFormatting xmlns:xm="http://schemas.microsoft.com/office/excel/2006/main">
          <x14:cfRule type="containsText" priority="3" operator="containsText" id="{E9BD2309-D9AD-384C-B291-5C16217B3A9B}">
            <xm:f>NOT(ISERROR(SEARCH("+",GL32)))</xm:f>
            <xm:f>"+"</xm:f>
            <x14:dxf>
              <fill>
                <patternFill>
                  <bgColor rgb="FFF48F8B"/>
                </patternFill>
              </fill>
            </x14:dxf>
          </x14:cfRule>
          <xm:sqref>GL32:GL33 GN32:GR33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DCAB2-F47F-6D46-98A9-06A562C79501}">
  <sheetPr codeName="Sheet2">
    <tabColor theme="0" tint="-0.249977111117893"/>
  </sheetPr>
  <dimension ref="A1:J139"/>
  <sheetViews>
    <sheetView zoomScaleNormal="100" workbookViewId="0">
      <pane ySplit="1" topLeftCell="A2" activePane="bottomLeft" state="frozen"/>
      <selection pane="bottomLeft" activeCell="D32" sqref="D32"/>
    </sheetView>
  </sheetViews>
  <sheetFormatPr baseColWidth="10" defaultColWidth="0" defaultRowHeight="16"/>
  <cols>
    <col min="1" max="1" width="35" style="931" customWidth="1"/>
    <col min="2" max="2" width="63" style="975" customWidth="1"/>
    <col min="3" max="3" width="16" style="381" customWidth="1"/>
    <col min="4" max="4" width="19.83203125" style="977" customWidth="1"/>
    <col min="5" max="5" width="50.1640625" style="979" customWidth="1"/>
    <col min="6" max="6" width="13.6640625" style="983" customWidth="1"/>
    <col min="7" max="7" width="23.6640625" style="981" customWidth="1"/>
    <col min="8" max="8" width="86.33203125" style="984" customWidth="1"/>
    <col min="9" max="9" width="10.83203125" style="381" customWidth="1"/>
    <col min="10" max="10" width="0" style="985" hidden="1" customWidth="1"/>
    <col min="11" max="16384" width="10.83203125" style="932" hidden="1"/>
  </cols>
  <sheetData>
    <row r="1" spans="1:10" s="973" customFormat="1" ht="17">
      <c r="A1" s="973" t="s">
        <v>1784</v>
      </c>
      <c r="B1" s="974" t="s">
        <v>1775</v>
      </c>
      <c r="C1" s="448"/>
      <c r="D1" s="976" t="s">
        <v>1783</v>
      </c>
      <c r="E1" s="978" t="s">
        <v>1781</v>
      </c>
      <c r="F1" s="982"/>
      <c r="G1" s="980" t="s">
        <v>1782</v>
      </c>
      <c r="H1" s="974" t="s">
        <v>1780</v>
      </c>
      <c r="I1" s="448"/>
      <c r="J1" s="980"/>
    </row>
    <row r="2" spans="1:10" ht="51">
      <c r="A2" s="931" t="s">
        <v>1510</v>
      </c>
      <c r="B2" s="975" t="s">
        <v>1511</v>
      </c>
      <c r="D2" s="977" t="s">
        <v>40</v>
      </c>
      <c r="E2" s="979" t="s">
        <v>1776</v>
      </c>
      <c r="G2" s="981" t="s">
        <v>189</v>
      </c>
      <c r="H2" s="984" t="s">
        <v>1512</v>
      </c>
    </row>
    <row r="3" spans="1:10" ht="51">
      <c r="A3" s="931" t="s">
        <v>1513</v>
      </c>
      <c r="D3" s="977" t="s">
        <v>86</v>
      </c>
      <c r="E3" s="979" t="s">
        <v>1777</v>
      </c>
      <c r="G3" s="981" t="s">
        <v>50</v>
      </c>
      <c r="H3" s="984" t="s">
        <v>2205</v>
      </c>
    </row>
    <row r="4" spans="1:10" ht="34">
      <c r="A4" s="931" t="s">
        <v>1514</v>
      </c>
      <c r="B4" s="975" t="s">
        <v>1515</v>
      </c>
      <c r="D4" s="977" t="s">
        <v>299</v>
      </c>
      <c r="E4" s="979" t="s">
        <v>1778</v>
      </c>
      <c r="G4" s="981" t="s">
        <v>691</v>
      </c>
      <c r="H4" s="984" t="s">
        <v>1516</v>
      </c>
    </row>
    <row r="5" spans="1:10" ht="17">
      <c r="A5" s="931" t="s">
        <v>1517</v>
      </c>
      <c r="D5" s="977" t="s">
        <v>617</v>
      </c>
      <c r="E5" s="979" t="s">
        <v>1779</v>
      </c>
      <c r="G5" s="981" t="s">
        <v>209</v>
      </c>
      <c r="H5" s="984" t="s">
        <v>1518</v>
      </c>
    </row>
    <row r="6" spans="1:10">
      <c r="A6" s="931" t="s">
        <v>1519</v>
      </c>
      <c r="B6" s="975" t="s">
        <v>1520</v>
      </c>
      <c r="G6" s="981" t="s">
        <v>310</v>
      </c>
      <c r="H6" s="984" t="s">
        <v>2208</v>
      </c>
    </row>
    <row r="7" spans="1:10">
      <c r="A7" s="931" t="s">
        <v>1521</v>
      </c>
      <c r="B7" s="975" t="s">
        <v>1522</v>
      </c>
      <c r="G7" s="981" t="s">
        <v>227</v>
      </c>
    </row>
    <row r="8" spans="1:10">
      <c r="A8" s="931" t="s">
        <v>1523</v>
      </c>
      <c r="B8" s="975" t="s">
        <v>1524</v>
      </c>
      <c r="G8" s="981" t="s">
        <v>250</v>
      </c>
      <c r="H8" s="984" t="s">
        <v>1525</v>
      </c>
    </row>
    <row r="9" spans="1:10">
      <c r="A9" s="931" t="s">
        <v>530</v>
      </c>
      <c r="G9" s="981" t="s">
        <v>89</v>
      </c>
      <c r="H9" s="984" t="s">
        <v>2209</v>
      </c>
    </row>
    <row r="10" spans="1:10">
      <c r="A10" s="931" t="s">
        <v>1526</v>
      </c>
      <c r="B10" s="975" t="s">
        <v>1527</v>
      </c>
      <c r="G10" s="981" t="s">
        <v>556</v>
      </c>
      <c r="H10" s="984" t="s">
        <v>1528</v>
      </c>
    </row>
    <row r="11" spans="1:10">
      <c r="A11" s="931" t="s">
        <v>1526</v>
      </c>
      <c r="B11" s="975" t="s">
        <v>1529</v>
      </c>
      <c r="G11" s="981" t="s">
        <v>277</v>
      </c>
    </row>
    <row r="12" spans="1:10">
      <c r="A12" s="931" t="s">
        <v>1530</v>
      </c>
      <c r="B12" s="975" t="s">
        <v>1531</v>
      </c>
      <c r="G12" s="981" t="s">
        <v>283</v>
      </c>
      <c r="H12" s="984" t="s">
        <v>1532</v>
      </c>
    </row>
    <row r="13" spans="1:10">
      <c r="A13" s="931" t="s">
        <v>1533</v>
      </c>
      <c r="B13" s="975" t="s">
        <v>1534</v>
      </c>
      <c r="G13" s="981" t="s">
        <v>495</v>
      </c>
      <c r="H13" s="984" t="s">
        <v>1535</v>
      </c>
    </row>
    <row r="14" spans="1:10">
      <c r="A14" s="931" t="s">
        <v>1536</v>
      </c>
      <c r="B14" s="975" t="s">
        <v>1537</v>
      </c>
      <c r="G14" s="981" t="s">
        <v>181</v>
      </c>
      <c r="H14" s="984" t="s">
        <v>1538</v>
      </c>
    </row>
    <row r="15" spans="1:10">
      <c r="A15" s="931" t="s">
        <v>1539</v>
      </c>
      <c r="B15" s="975" t="s">
        <v>1540</v>
      </c>
      <c r="G15" s="981" t="s">
        <v>724</v>
      </c>
      <c r="H15" s="984" t="s">
        <v>1541</v>
      </c>
    </row>
    <row r="16" spans="1:10">
      <c r="A16" s="931" t="s">
        <v>1542</v>
      </c>
      <c r="B16" s="975" t="s">
        <v>1543</v>
      </c>
      <c r="G16" s="981" t="s">
        <v>152</v>
      </c>
      <c r="H16" s="984" t="s">
        <v>2206</v>
      </c>
    </row>
    <row r="17" spans="1:8">
      <c r="A17" s="931" t="s">
        <v>1544</v>
      </c>
      <c r="B17" s="975" t="s">
        <v>1545</v>
      </c>
      <c r="G17" s="981" t="s">
        <v>1546</v>
      </c>
      <c r="H17" s="984" t="s">
        <v>2207</v>
      </c>
    </row>
    <row r="18" spans="1:8">
      <c r="A18" s="931" t="s">
        <v>1547</v>
      </c>
      <c r="B18" s="975" t="s">
        <v>1548</v>
      </c>
      <c r="G18" s="981" t="s">
        <v>165</v>
      </c>
      <c r="H18" s="984" t="s">
        <v>1549</v>
      </c>
    </row>
    <row r="19" spans="1:8">
      <c r="A19" s="931" t="s">
        <v>1550</v>
      </c>
      <c r="B19" s="975" t="s">
        <v>1551</v>
      </c>
      <c r="G19" s="981" t="s">
        <v>302</v>
      </c>
    </row>
    <row r="20" spans="1:8">
      <c r="A20" s="931" t="s">
        <v>1552</v>
      </c>
      <c r="B20" s="975" t="s">
        <v>1553</v>
      </c>
      <c r="G20" s="981" t="s">
        <v>531</v>
      </c>
      <c r="H20" s="984" t="s">
        <v>1554</v>
      </c>
    </row>
    <row r="21" spans="1:8">
      <c r="A21" s="931" t="s">
        <v>1555</v>
      </c>
      <c r="B21" s="975" t="s">
        <v>1556</v>
      </c>
      <c r="G21" s="981" t="s">
        <v>173</v>
      </c>
      <c r="H21" s="984" t="s">
        <v>1557</v>
      </c>
    </row>
    <row r="22" spans="1:8">
      <c r="A22" s="931" t="s">
        <v>1444</v>
      </c>
      <c r="B22" s="975" t="s">
        <v>1558</v>
      </c>
      <c r="G22" s="981" t="s">
        <v>502</v>
      </c>
    </row>
    <row r="23" spans="1:8">
      <c r="A23" s="931" t="s">
        <v>1559</v>
      </c>
      <c r="B23" s="975" t="s">
        <v>1560</v>
      </c>
      <c r="G23" s="981" t="s">
        <v>490</v>
      </c>
      <c r="H23" s="984" t="s">
        <v>1561</v>
      </c>
    </row>
    <row r="24" spans="1:8">
      <c r="A24" s="931" t="s">
        <v>1559</v>
      </c>
      <c r="B24" s="975" t="s">
        <v>1562</v>
      </c>
    </row>
    <row r="25" spans="1:8">
      <c r="A25" s="931" t="s">
        <v>1563</v>
      </c>
      <c r="B25" s="975" t="s">
        <v>1564</v>
      </c>
    </row>
    <row r="26" spans="1:8">
      <c r="A26" s="931" t="s">
        <v>1565</v>
      </c>
      <c r="B26" s="975" t="s">
        <v>1566</v>
      </c>
    </row>
    <row r="27" spans="1:8">
      <c r="A27" s="931" t="s">
        <v>1567</v>
      </c>
      <c r="B27" s="975" t="s">
        <v>1568</v>
      </c>
    </row>
    <row r="28" spans="1:8">
      <c r="A28" s="931" t="s">
        <v>1569</v>
      </c>
      <c r="B28" s="975" t="s">
        <v>1570</v>
      </c>
    </row>
    <row r="29" spans="1:8">
      <c r="A29" s="931" t="s">
        <v>1571</v>
      </c>
      <c r="B29" s="975" t="s">
        <v>1572</v>
      </c>
    </row>
    <row r="30" spans="1:8">
      <c r="A30" s="931" t="s">
        <v>1573</v>
      </c>
      <c r="B30" s="975" t="s">
        <v>1574</v>
      </c>
    </row>
    <row r="31" spans="1:8">
      <c r="A31" s="931" t="s">
        <v>1575</v>
      </c>
      <c r="B31" s="975" t="s">
        <v>1576</v>
      </c>
    </row>
    <row r="32" spans="1:8">
      <c r="A32" s="931" t="s">
        <v>1577</v>
      </c>
    </row>
    <row r="33" spans="1:2">
      <c r="A33" s="931" t="s">
        <v>1578</v>
      </c>
      <c r="B33" s="975" t="s">
        <v>1579</v>
      </c>
    </row>
    <row r="34" spans="1:2">
      <c r="A34" s="931" t="s">
        <v>325</v>
      </c>
      <c r="B34" s="975" t="s">
        <v>1580</v>
      </c>
    </row>
    <row r="35" spans="1:2">
      <c r="A35" s="931" t="s">
        <v>1581</v>
      </c>
      <c r="B35" s="975" t="s">
        <v>1582</v>
      </c>
    </row>
    <row r="36" spans="1:2">
      <c r="A36" s="931" t="s">
        <v>1583</v>
      </c>
      <c r="B36" s="975" t="s">
        <v>1584</v>
      </c>
    </row>
    <row r="37" spans="1:2">
      <c r="A37" s="931" t="s">
        <v>1585</v>
      </c>
      <c r="B37" s="975" t="s">
        <v>1586</v>
      </c>
    </row>
    <row r="38" spans="1:2">
      <c r="A38" s="931" t="s">
        <v>1587</v>
      </c>
      <c r="B38" s="975" t="s">
        <v>1588</v>
      </c>
    </row>
    <row r="39" spans="1:2">
      <c r="A39" s="931" t="s">
        <v>1589</v>
      </c>
      <c r="B39" s="975" t="s">
        <v>1590</v>
      </c>
    </row>
    <row r="40" spans="1:2">
      <c r="A40" s="931" t="s">
        <v>1591</v>
      </c>
    </row>
    <row r="41" spans="1:2">
      <c r="A41" s="931" t="s">
        <v>1592</v>
      </c>
      <c r="B41" s="975" t="s">
        <v>1593</v>
      </c>
    </row>
    <row r="42" spans="1:2">
      <c r="A42" s="931" t="s">
        <v>1594</v>
      </c>
      <c r="B42" s="975" t="s">
        <v>1595</v>
      </c>
    </row>
    <row r="43" spans="1:2">
      <c r="A43" s="931" t="s">
        <v>1596</v>
      </c>
    </row>
    <row r="44" spans="1:2">
      <c r="A44" s="931" t="s">
        <v>1597</v>
      </c>
      <c r="B44" s="975" t="s">
        <v>1598</v>
      </c>
    </row>
    <row r="45" spans="1:2">
      <c r="A45" s="931" t="s">
        <v>1599</v>
      </c>
      <c r="B45" s="975" t="s">
        <v>1600</v>
      </c>
    </row>
    <row r="46" spans="1:2">
      <c r="A46" s="931" t="s">
        <v>1601</v>
      </c>
      <c r="B46" s="975" t="s">
        <v>1602</v>
      </c>
    </row>
    <row r="47" spans="1:2">
      <c r="A47" s="931" t="s">
        <v>1603</v>
      </c>
      <c r="B47" s="975" t="s">
        <v>1604</v>
      </c>
    </row>
    <row r="48" spans="1:2">
      <c r="A48" s="931" t="s">
        <v>1605</v>
      </c>
      <c r="B48" s="975" t="s">
        <v>1606</v>
      </c>
    </row>
    <row r="49" spans="1:2">
      <c r="A49" s="931" t="s">
        <v>1607</v>
      </c>
      <c r="B49" s="975" t="s">
        <v>1608</v>
      </c>
    </row>
    <row r="50" spans="1:2">
      <c r="A50" s="931" t="s">
        <v>1609</v>
      </c>
      <c r="B50" s="975" t="s">
        <v>1610</v>
      </c>
    </row>
    <row r="51" spans="1:2">
      <c r="A51" s="931" t="s">
        <v>1611</v>
      </c>
      <c r="B51" s="975" t="s">
        <v>1612</v>
      </c>
    </row>
    <row r="52" spans="1:2">
      <c r="A52" s="931" t="s">
        <v>1613</v>
      </c>
      <c r="B52" s="975" t="s">
        <v>1614</v>
      </c>
    </row>
    <row r="53" spans="1:2">
      <c r="A53" s="931" t="s">
        <v>1615</v>
      </c>
      <c r="B53" s="975" t="s">
        <v>1616</v>
      </c>
    </row>
    <row r="54" spans="1:2">
      <c r="A54" s="931" t="s">
        <v>711</v>
      </c>
      <c r="B54" s="975" t="s">
        <v>1617</v>
      </c>
    </row>
    <row r="55" spans="1:2">
      <c r="A55" s="931" t="s">
        <v>1618</v>
      </c>
      <c r="B55" s="975" t="s">
        <v>1619</v>
      </c>
    </row>
    <row r="56" spans="1:2">
      <c r="A56" s="931" t="s">
        <v>1620</v>
      </c>
      <c r="B56" s="975" t="s">
        <v>1621</v>
      </c>
    </row>
    <row r="57" spans="1:2">
      <c r="A57" s="931" t="s">
        <v>1622</v>
      </c>
      <c r="B57" s="975" t="s">
        <v>1623</v>
      </c>
    </row>
    <row r="58" spans="1:2">
      <c r="A58" s="931" t="s">
        <v>1624</v>
      </c>
      <c r="B58" s="975" t="s">
        <v>1625</v>
      </c>
    </row>
    <row r="59" spans="1:2">
      <c r="A59" s="931" t="s">
        <v>1626</v>
      </c>
      <c r="B59" s="975" t="s">
        <v>1627</v>
      </c>
    </row>
    <row r="60" spans="1:2">
      <c r="A60" s="931" t="s">
        <v>1628</v>
      </c>
      <c r="B60" s="975" t="s">
        <v>1629</v>
      </c>
    </row>
    <row r="61" spans="1:2">
      <c r="A61" s="931" t="s">
        <v>1630</v>
      </c>
      <c r="B61" s="975" t="s">
        <v>1631</v>
      </c>
    </row>
    <row r="62" spans="1:2">
      <c r="A62" s="931" t="s">
        <v>172</v>
      </c>
      <c r="B62" s="975" t="s">
        <v>1632</v>
      </c>
    </row>
    <row r="63" spans="1:2">
      <c r="A63" s="931" t="s">
        <v>1633</v>
      </c>
    </row>
    <row r="64" spans="1:2">
      <c r="A64" s="931" t="s">
        <v>1634</v>
      </c>
    </row>
    <row r="65" spans="1:2">
      <c r="A65" s="931" t="s">
        <v>1635</v>
      </c>
    </row>
    <row r="66" spans="1:2">
      <c r="A66" s="931" t="s">
        <v>1636</v>
      </c>
    </row>
    <row r="67" spans="1:2">
      <c r="A67" s="931" t="s">
        <v>1637</v>
      </c>
      <c r="B67" s="975" t="s">
        <v>1638</v>
      </c>
    </row>
    <row r="68" spans="1:2">
      <c r="A68" s="931" t="s">
        <v>1639</v>
      </c>
      <c r="B68" s="975" t="s">
        <v>1640</v>
      </c>
    </row>
    <row r="69" spans="1:2">
      <c r="A69" s="931" t="s">
        <v>1641</v>
      </c>
      <c r="B69" s="975" t="s">
        <v>1642</v>
      </c>
    </row>
    <row r="70" spans="1:2">
      <c r="A70" s="931" t="s">
        <v>1643</v>
      </c>
      <c r="B70" s="975" t="s">
        <v>1644</v>
      </c>
    </row>
    <row r="71" spans="1:2">
      <c r="A71" s="931" t="s">
        <v>1645</v>
      </c>
      <c r="B71" s="975" t="s">
        <v>1646</v>
      </c>
    </row>
    <row r="72" spans="1:2">
      <c r="A72" s="931" t="s">
        <v>1647</v>
      </c>
      <c r="B72" s="975" t="s">
        <v>1648</v>
      </c>
    </row>
    <row r="73" spans="1:2">
      <c r="A73" s="931" t="s">
        <v>1649</v>
      </c>
      <c r="B73" s="975" t="s">
        <v>1650</v>
      </c>
    </row>
    <row r="74" spans="1:2">
      <c r="A74" s="931" t="s">
        <v>1649</v>
      </c>
      <c r="B74" s="975" t="s">
        <v>1651</v>
      </c>
    </row>
    <row r="75" spans="1:2">
      <c r="A75" s="931" t="s">
        <v>1652</v>
      </c>
      <c r="B75" s="975" t="s">
        <v>1653</v>
      </c>
    </row>
    <row r="76" spans="1:2">
      <c r="A76" s="931" t="s">
        <v>1654</v>
      </c>
      <c r="B76" s="975" t="s">
        <v>1655</v>
      </c>
    </row>
    <row r="77" spans="1:2">
      <c r="A77" s="931" t="s">
        <v>1656</v>
      </c>
      <c r="B77" s="975" t="s">
        <v>1657</v>
      </c>
    </row>
    <row r="78" spans="1:2">
      <c r="A78" s="931" t="s">
        <v>1658</v>
      </c>
      <c r="B78" s="975" t="s">
        <v>1659</v>
      </c>
    </row>
    <row r="79" spans="1:2">
      <c r="A79" s="931" t="s">
        <v>366</v>
      </c>
    </row>
    <row r="80" spans="1:2">
      <c r="A80" s="931" t="s">
        <v>1660</v>
      </c>
      <c r="B80" s="975" t="s">
        <v>1661</v>
      </c>
    </row>
    <row r="81" spans="1:2">
      <c r="A81" s="931" t="s">
        <v>1662</v>
      </c>
      <c r="B81" s="975" t="s">
        <v>1663</v>
      </c>
    </row>
    <row r="82" spans="1:2">
      <c r="A82" s="931" t="s">
        <v>1664</v>
      </c>
      <c r="B82" s="975" t="s">
        <v>1664</v>
      </c>
    </row>
    <row r="83" spans="1:2">
      <c r="A83" s="931" t="s">
        <v>1665</v>
      </c>
      <c r="B83" s="975" t="s">
        <v>1666</v>
      </c>
    </row>
    <row r="84" spans="1:2">
      <c r="A84" s="931" t="s">
        <v>1667</v>
      </c>
      <c r="B84" s="975" t="s">
        <v>1668</v>
      </c>
    </row>
    <row r="85" spans="1:2">
      <c r="A85" s="931" t="s">
        <v>1669</v>
      </c>
      <c r="B85" s="975" t="s">
        <v>1670</v>
      </c>
    </row>
    <row r="86" spans="1:2">
      <c r="A86" s="931" t="s">
        <v>1671</v>
      </c>
      <c r="B86" s="975" t="s">
        <v>1672</v>
      </c>
    </row>
    <row r="87" spans="1:2">
      <c r="A87" s="931" t="s">
        <v>1673</v>
      </c>
      <c r="B87" s="975" t="s">
        <v>1674</v>
      </c>
    </row>
    <row r="88" spans="1:2">
      <c r="A88" s="931" t="s">
        <v>1675</v>
      </c>
      <c r="B88" s="975" t="s">
        <v>1676</v>
      </c>
    </row>
    <row r="89" spans="1:2">
      <c r="A89" s="931" t="s">
        <v>1677</v>
      </c>
      <c r="B89" s="975" t="s">
        <v>1678</v>
      </c>
    </row>
    <row r="90" spans="1:2">
      <c r="A90" s="931" t="s">
        <v>1679</v>
      </c>
      <c r="B90" s="975" t="s">
        <v>1680</v>
      </c>
    </row>
    <row r="91" spans="1:2">
      <c r="A91" s="931" t="s">
        <v>330</v>
      </c>
    </row>
    <row r="92" spans="1:2">
      <c r="A92" s="931" t="s">
        <v>1681</v>
      </c>
      <c r="B92" s="975" t="s">
        <v>1682</v>
      </c>
    </row>
    <row r="93" spans="1:2">
      <c r="A93" s="931" t="s">
        <v>1683</v>
      </c>
    </row>
    <row r="94" spans="1:2">
      <c r="A94" s="931" t="s">
        <v>1684</v>
      </c>
      <c r="B94" s="975" t="s">
        <v>1685</v>
      </c>
    </row>
    <row r="95" spans="1:2">
      <c r="A95" s="931" t="s">
        <v>1686</v>
      </c>
      <c r="B95" s="975" t="s">
        <v>1687</v>
      </c>
    </row>
    <row r="96" spans="1:2">
      <c r="A96" s="931" t="s">
        <v>1688</v>
      </c>
      <c r="B96" s="975" t="s">
        <v>1689</v>
      </c>
    </row>
    <row r="97" spans="1:2">
      <c r="A97" s="931" t="s">
        <v>1690</v>
      </c>
      <c r="B97" s="975" t="s">
        <v>1691</v>
      </c>
    </row>
    <row r="98" spans="1:2">
      <c r="A98" s="931" t="s">
        <v>1692</v>
      </c>
      <c r="B98" s="975" t="s">
        <v>1693</v>
      </c>
    </row>
    <row r="99" spans="1:2">
      <c r="A99" s="931" t="s">
        <v>1694</v>
      </c>
      <c r="B99" s="975" t="s">
        <v>1695</v>
      </c>
    </row>
    <row r="100" spans="1:2">
      <c r="A100" s="931" t="s">
        <v>1696</v>
      </c>
      <c r="B100" s="975" t="s">
        <v>1697</v>
      </c>
    </row>
    <row r="101" spans="1:2">
      <c r="A101" s="931" t="s">
        <v>1698</v>
      </c>
      <c r="B101" s="975" t="s">
        <v>1699</v>
      </c>
    </row>
    <row r="102" spans="1:2">
      <c r="A102" s="931" t="s">
        <v>1700</v>
      </c>
      <c r="B102" s="975" t="s">
        <v>1701</v>
      </c>
    </row>
    <row r="103" spans="1:2">
      <c r="A103" s="931" t="s">
        <v>1702</v>
      </c>
      <c r="B103" s="975" t="s">
        <v>1703</v>
      </c>
    </row>
    <row r="104" spans="1:2">
      <c r="A104" s="931" t="s">
        <v>1704</v>
      </c>
      <c r="B104" s="975" t="s">
        <v>1705</v>
      </c>
    </row>
    <row r="105" spans="1:2">
      <c r="A105" s="931" t="s">
        <v>1706</v>
      </c>
      <c r="B105" s="975" t="s">
        <v>1707</v>
      </c>
    </row>
    <row r="106" spans="1:2">
      <c r="A106" s="931" t="s">
        <v>1708</v>
      </c>
      <c r="B106" s="975" t="s">
        <v>1709</v>
      </c>
    </row>
    <row r="107" spans="1:2">
      <c r="A107" s="931" t="s">
        <v>1710</v>
      </c>
      <c r="B107" s="975" t="s">
        <v>1711</v>
      </c>
    </row>
    <row r="108" spans="1:2">
      <c r="A108" s="931" t="s">
        <v>1712</v>
      </c>
      <c r="B108" s="975" t="s">
        <v>1713</v>
      </c>
    </row>
    <row r="109" spans="1:2">
      <c r="A109" s="931" t="s">
        <v>116</v>
      </c>
      <c r="B109" s="975" t="s">
        <v>1714</v>
      </c>
    </row>
    <row r="110" spans="1:2">
      <c r="A110" s="931" t="s">
        <v>1715</v>
      </c>
      <c r="B110" s="975" t="s">
        <v>1716</v>
      </c>
    </row>
    <row r="111" spans="1:2">
      <c r="A111" s="931" t="s">
        <v>1717</v>
      </c>
    </row>
    <row r="112" spans="1:2">
      <c r="A112" s="931" t="s">
        <v>1718</v>
      </c>
      <c r="B112" s="975" t="s">
        <v>1719</v>
      </c>
    </row>
    <row r="113" spans="1:2">
      <c r="A113" s="931" t="s">
        <v>1720</v>
      </c>
      <c r="B113" s="975" t="s">
        <v>1721</v>
      </c>
    </row>
    <row r="114" spans="1:2">
      <c r="A114" s="931" t="s">
        <v>1722</v>
      </c>
      <c r="B114" s="975" t="s">
        <v>1723</v>
      </c>
    </row>
    <row r="115" spans="1:2">
      <c r="A115" s="931" t="s">
        <v>1724</v>
      </c>
      <c r="B115" s="975" t="s">
        <v>1725</v>
      </c>
    </row>
    <row r="116" spans="1:2">
      <c r="A116" s="931" t="s">
        <v>392</v>
      </c>
      <c r="B116" s="975" t="s">
        <v>1726</v>
      </c>
    </row>
    <row r="117" spans="1:2">
      <c r="A117" s="931" t="s">
        <v>1727</v>
      </c>
    </row>
    <row r="118" spans="1:2">
      <c r="A118" s="931" t="s">
        <v>1728</v>
      </c>
    </row>
    <row r="119" spans="1:2">
      <c r="A119" s="931" t="s">
        <v>1729</v>
      </c>
      <c r="B119" s="975" t="s">
        <v>1730</v>
      </c>
    </row>
    <row r="120" spans="1:2">
      <c r="A120" s="931" t="s">
        <v>1731</v>
      </c>
    </row>
    <row r="121" spans="1:2">
      <c r="A121" s="931" t="s">
        <v>1732</v>
      </c>
    </row>
    <row r="122" spans="1:2">
      <c r="A122" s="931" t="s">
        <v>1733</v>
      </c>
    </row>
    <row r="123" spans="1:2">
      <c r="A123" s="931" t="s">
        <v>1734</v>
      </c>
      <c r="B123" s="975" t="s">
        <v>1735</v>
      </c>
    </row>
    <row r="124" spans="1:2">
      <c r="A124" s="931" t="s">
        <v>1736</v>
      </c>
      <c r="B124" s="975" t="s">
        <v>1737</v>
      </c>
    </row>
    <row r="125" spans="1:2">
      <c r="A125" s="931" t="s">
        <v>1738</v>
      </c>
      <c r="B125" s="975" t="s">
        <v>1739</v>
      </c>
    </row>
    <row r="126" spans="1:2">
      <c r="A126" s="931" t="s">
        <v>1740</v>
      </c>
      <c r="B126" s="975" t="s">
        <v>1741</v>
      </c>
    </row>
    <row r="127" spans="1:2">
      <c r="A127" s="931" t="s">
        <v>1742</v>
      </c>
      <c r="B127" s="975" t="s">
        <v>1743</v>
      </c>
    </row>
    <row r="128" spans="1:2">
      <c r="A128" s="931" t="s">
        <v>337</v>
      </c>
    </row>
    <row r="129" spans="1:2">
      <c r="A129" s="931" t="s">
        <v>1744</v>
      </c>
      <c r="B129" s="975" t="s">
        <v>1745</v>
      </c>
    </row>
    <row r="130" spans="1:2">
      <c r="A130" s="931" t="s">
        <v>1746</v>
      </c>
      <c r="B130" s="975" t="s">
        <v>1747</v>
      </c>
    </row>
    <row r="131" spans="1:2">
      <c r="A131" s="931" t="s">
        <v>1748</v>
      </c>
      <c r="B131" s="975" t="s">
        <v>1749</v>
      </c>
    </row>
    <row r="132" spans="1:2">
      <c r="A132" s="931" t="s">
        <v>1750</v>
      </c>
      <c r="B132" s="975" t="s">
        <v>1751</v>
      </c>
    </row>
    <row r="133" spans="1:2">
      <c r="A133" s="931" t="s">
        <v>611</v>
      </c>
    </row>
    <row r="134" spans="1:2">
      <c r="A134" s="931" t="s">
        <v>1752</v>
      </c>
      <c r="B134" s="975" t="s">
        <v>1753</v>
      </c>
    </row>
    <row r="135" spans="1:2">
      <c r="A135" s="931" t="s">
        <v>1754</v>
      </c>
      <c r="B135" s="975" t="s">
        <v>1755</v>
      </c>
    </row>
    <row r="136" spans="1:2">
      <c r="A136" s="931" t="s">
        <v>1756</v>
      </c>
      <c r="B136" s="975" t="s">
        <v>1757</v>
      </c>
    </row>
    <row r="137" spans="1:2">
      <c r="A137" s="931" t="s">
        <v>1758</v>
      </c>
      <c r="B137" s="975" t="s">
        <v>1759</v>
      </c>
    </row>
    <row r="138" spans="1:2">
      <c r="A138" s="931" t="s">
        <v>1760</v>
      </c>
      <c r="B138" s="975" t="s">
        <v>1761</v>
      </c>
    </row>
    <row r="139" spans="1:2">
      <c r="A139" s="931" t="s">
        <v>1762</v>
      </c>
      <c r="B139" s="975" t="s">
        <v>1763</v>
      </c>
    </row>
  </sheetData>
  <sheetProtection algorithmName="SHA-512" hashValue="sNaKiVzDPaj8MK7T/1PsFEzesldaH4i45FmjTqlP2Q5Nw8MMzQL2ylGXpoEf16llNneV4mf5frDPnkLcyXAUYw==" saltValue="M1fgwC0sedX0GroyPBQVGw==" spinCount="100000" sheet="1" objects="1" scenarios="1" formatColumns="0" formatRows="0"/>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3276-2CAE-F44E-98E3-06F5BF313796}">
  <dimension ref="A1:G8"/>
  <sheetViews>
    <sheetView showGridLines="0" zoomScale="246" zoomScaleNormal="246" workbookViewId="0">
      <selection activeCell="D5" sqref="D5"/>
    </sheetView>
  </sheetViews>
  <sheetFormatPr baseColWidth="10" defaultColWidth="0" defaultRowHeight="16" zeroHeight="1"/>
  <cols>
    <col min="1" max="7" width="10.83203125" style="991" customWidth="1"/>
    <col min="8" max="16384" width="10.83203125" style="991" hidden="1"/>
  </cols>
  <sheetData>
    <row r="1" spans="1:7" s="986" customFormat="1" ht="19">
      <c r="A1" s="986" t="s">
        <v>1789</v>
      </c>
    </row>
    <row r="2" spans="1:7"/>
    <row r="3" spans="1:7" ht="19">
      <c r="A3" s="987"/>
      <c r="B3" s="988" t="s">
        <v>1790</v>
      </c>
      <c r="C3" s="989" t="s">
        <v>1791</v>
      </c>
      <c r="D3" s="989" t="s">
        <v>1792</v>
      </c>
      <c r="E3" s="989" t="s">
        <v>1793</v>
      </c>
      <c r="F3" s="989" t="s">
        <v>1794</v>
      </c>
      <c r="G3" s="990" t="s">
        <v>1795</v>
      </c>
    </row>
    <row r="4" spans="1:7" ht="19">
      <c r="A4" s="992" t="s">
        <v>40</v>
      </c>
      <c r="B4" s="993" t="s">
        <v>1796</v>
      </c>
      <c r="C4" s="994" t="s">
        <v>1797</v>
      </c>
      <c r="D4" s="995" t="s">
        <v>1798</v>
      </c>
      <c r="E4" s="996" t="s">
        <v>1799</v>
      </c>
      <c r="F4" s="997" t="s">
        <v>1800</v>
      </c>
      <c r="G4" s="998" t="s">
        <v>617</v>
      </c>
    </row>
    <row r="5" spans="1:7" ht="19">
      <c r="A5" s="999" t="s">
        <v>1801</v>
      </c>
      <c r="B5" s="988" t="s">
        <v>1802</v>
      </c>
      <c r="C5" s="1000">
        <v>1</v>
      </c>
      <c r="D5" s="1001">
        <v>2</v>
      </c>
      <c r="E5" s="1002">
        <v>3</v>
      </c>
      <c r="F5" s="1003">
        <v>4</v>
      </c>
      <c r="G5" s="1004" t="s">
        <v>1803</v>
      </c>
    </row>
    <row r="6" spans="1:7" s="1305" customFormat="1" ht="32" customHeight="1">
      <c r="A6" s="1305" t="s">
        <v>2241</v>
      </c>
    </row>
    <row r="7" spans="1:7" s="1266" customFormat="1" ht="30" customHeight="1">
      <c r="A7" s="1306" t="s">
        <v>2242</v>
      </c>
      <c r="B7" s="1306"/>
      <c r="C7" s="1306"/>
      <c r="D7" s="1306"/>
      <c r="E7" s="1306"/>
      <c r="F7" s="1306"/>
      <c r="G7" s="1306"/>
    </row>
    <row r="8" spans="1:7" s="1266" customFormat="1" ht="18" hidden="1" customHeight="1">
      <c r="A8" s="1306"/>
      <c r="B8" s="1306"/>
      <c r="C8" s="1306"/>
      <c r="D8" s="1306"/>
      <c r="E8" s="1306"/>
      <c r="F8" s="1306"/>
      <c r="G8" s="1306"/>
    </row>
  </sheetData>
  <sheetProtection algorithmName="SHA-512" hashValue="JpxhIhKVOhPbxPX7sOLXWOFcBKlfcJDSfoUbfeKBmem9U93NfOvQKn+5yVCCo+A9lJL3TFrhF0bzVUN+hG6aGw==" saltValue="LdtvgQkc33MLnipme+hJvQ==" spinCount="100000" sheet="1" objects="1" scenarios="1" formatColumns="0" formatRows="0"/>
  <mergeCells count="3">
    <mergeCell ref="A6:XFD6"/>
    <mergeCell ref="A7:G7"/>
    <mergeCell ref="A8:G8"/>
  </mergeCell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348-80CE-FB4D-BAA4-7D9A08ADC02B}">
  <sheetPr>
    <pageSetUpPr fitToPage="1"/>
  </sheetPr>
  <dimension ref="A1:K37"/>
  <sheetViews>
    <sheetView showGridLines="0" view="pageLayout" topLeftCell="A16" zoomScale="211" zoomScaleNormal="140" zoomScalePageLayoutView="211" workbookViewId="0">
      <selection activeCell="E29" sqref="E29"/>
    </sheetView>
  </sheetViews>
  <sheetFormatPr baseColWidth="10" defaultColWidth="0" defaultRowHeight="12" customHeight="1" zeroHeight="1" outlineLevelRow="1"/>
  <cols>
    <col min="1" max="1" width="24.5" style="1012" customWidth="1"/>
    <col min="2" max="2" width="7.33203125" style="1070" customWidth="1"/>
    <col min="3" max="3" width="51" style="1012" customWidth="1"/>
    <col min="4" max="4" width="10.83203125" style="1071" customWidth="1"/>
    <col min="5" max="5" width="10.83203125" style="1072" customWidth="1"/>
    <col min="6" max="6" width="7.6640625" style="1012" customWidth="1"/>
    <col min="7" max="7" width="7.5" style="1012" customWidth="1"/>
    <col min="8" max="8" width="7.83203125" style="1012"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09" t="s">
        <v>40</v>
      </c>
      <c r="G2" s="1009" t="s">
        <v>86</v>
      </c>
      <c r="H2" s="1009" t="s">
        <v>299</v>
      </c>
      <c r="I2" s="1010" t="s">
        <v>1810</v>
      </c>
      <c r="J2" s="1313" t="s">
        <v>1811</v>
      </c>
      <c r="K2" s="1313"/>
    </row>
    <row r="3" spans="1:11" ht="26" customHeight="1">
      <c r="A3" s="1007"/>
      <c r="B3" s="1008" t="s">
        <v>1812</v>
      </c>
      <c r="C3" s="1013" t="s">
        <v>1813</v>
      </c>
      <c r="D3" s="1310"/>
      <c r="E3" s="1312"/>
      <c r="F3" s="1009" t="s">
        <v>1814</v>
      </c>
      <c r="G3" s="1009" t="s">
        <v>1815</v>
      </c>
      <c r="H3" s="1009" t="s">
        <v>1816</v>
      </c>
      <c r="I3" s="1010" t="s">
        <v>1817</v>
      </c>
      <c r="J3" s="1014" t="s">
        <v>1817</v>
      </c>
      <c r="K3" s="1011" t="s">
        <v>1818</v>
      </c>
    </row>
    <row r="4" spans="1:11" s="1024" customFormat="1" ht="18" customHeight="1">
      <c r="A4" s="1015" t="s">
        <v>1819</v>
      </c>
      <c r="B4" s="1016"/>
      <c r="C4" s="1017" t="s">
        <v>1828</v>
      </c>
      <c r="D4" s="1018"/>
      <c r="E4" s="1019"/>
      <c r="F4" s="1020"/>
      <c r="G4" s="1020"/>
      <c r="H4" s="1020"/>
      <c r="I4" s="1021"/>
      <c r="J4" s="1022"/>
      <c r="K4" s="1023"/>
    </row>
    <row r="5" spans="1:11" ht="18" customHeight="1">
      <c r="A5" s="1025" t="s">
        <v>2252</v>
      </c>
      <c r="B5" s="1008" t="s">
        <v>25</v>
      </c>
      <c r="C5" s="1007" t="s">
        <v>1820</v>
      </c>
      <c r="D5" s="1026" t="s">
        <v>1821</v>
      </c>
      <c r="E5" s="1027" t="s">
        <v>1822</v>
      </c>
      <c r="F5" s="1028">
        <v>1</v>
      </c>
      <c r="G5" s="1029" t="s">
        <v>25</v>
      </c>
      <c r="H5" s="1028">
        <v>0.16</v>
      </c>
      <c r="I5" s="1030">
        <v>0.28999999999999998</v>
      </c>
      <c r="J5" s="1031">
        <v>0.54</v>
      </c>
      <c r="K5" s="1032" t="s">
        <v>1823</v>
      </c>
    </row>
    <row r="6" spans="1:11" s="1042" customFormat="1" ht="18" customHeight="1">
      <c r="A6" s="1033" t="s">
        <v>1432</v>
      </c>
      <c r="B6" s="1034"/>
      <c r="C6" s="1035" t="s">
        <v>1824</v>
      </c>
      <c r="D6" s="1036"/>
      <c r="E6" s="1037"/>
      <c r="F6" s="1038"/>
      <c r="G6" s="1038"/>
      <c r="H6" s="1038"/>
      <c r="I6" s="1039"/>
      <c r="J6" s="1040"/>
      <c r="K6" s="1041"/>
    </row>
    <row r="7" spans="1:11" ht="18" customHeight="1">
      <c r="A7" s="1025" t="s">
        <v>1425</v>
      </c>
      <c r="B7" s="1008" t="s">
        <v>1825</v>
      </c>
      <c r="C7" s="1007" t="s">
        <v>1826</v>
      </c>
      <c r="D7" s="1043" t="s">
        <v>1798</v>
      </c>
      <c r="E7" s="1044" t="s">
        <v>1803</v>
      </c>
      <c r="F7" s="1028">
        <v>0.5</v>
      </c>
      <c r="G7" s="1029" t="s">
        <v>25</v>
      </c>
      <c r="H7" s="1029" t="s">
        <v>25</v>
      </c>
      <c r="I7" s="1030">
        <v>0.1</v>
      </c>
      <c r="J7" s="1031">
        <v>0.14000000000000001</v>
      </c>
      <c r="K7" s="1032" t="s">
        <v>1827</v>
      </c>
    </row>
    <row r="8" spans="1:11" s="1042" customFormat="1" ht="18" customHeight="1">
      <c r="A8" s="1033" t="s">
        <v>1431</v>
      </c>
      <c r="B8" s="1034"/>
      <c r="C8" s="1035" t="s">
        <v>1828</v>
      </c>
      <c r="D8" s="1036"/>
      <c r="E8" s="1037"/>
      <c r="F8" s="1038"/>
      <c r="G8" s="1038"/>
      <c r="H8" s="1038"/>
      <c r="I8" s="1039"/>
      <c r="J8" s="1040"/>
      <c r="K8" s="1041"/>
    </row>
    <row r="9" spans="1:11" ht="18" customHeight="1">
      <c r="A9" s="1025" t="s">
        <v>2253</v>
      </c>
      <c r="B9" s="1008" t="s">
        <v>25</v>
      </c>
      <c r="C9" s="1007" t="s">
        <v>1829</v>
      </c>
      <c r="D9" s="1026" t="s">
        <v>1797</v>
      </c>
      <c r="E9" s="1027">
        <v>4</v>
      </c>
      <c r="F9" s="1028">
        <v>0.83</v>
      </c>
      <c r="G9" s="1029" t="s">
        <v>25</v>
      </c>
      <c r="H9" s="1028">
        <v>0.05</v>
      </c>
      <c r="I9" s="1030">
        <v>0.35</v>
      </c>
      <c r="J9" s="1031">
        <v>0.85</v>
      </c>
      <c r="K9" s="1032" t="s">
        <v>1830</v>
      </c>
    </row>
    <row r="10" spans="1:11" s="1042" customFormat="1" ht="18" customHeight="1">
      <c r="A10" s="1033" t="s">
        <v>764</v>
      </c>
      <c r="B10" s="1034"/>
      <c r="C10" s="1035" t="s">
        <v>1828</v>
      </c>
      <c r="D10" s="1036"/>
      <c r="E10" s="1037"/>
      <c r="F10" s="1038"/>
      <c r="G10" s="1038"/>
      <c r="H10" s="1038"/>
      <c r="I10" s="1039"/>
      <c r="J10" s="1040"/>
      <c r="K10" s="1041"/>
    </row>
    <row r="11" spans="1:11" ht="18" customHeight="1">
      <c r="A11" s="1025" t="s">
        <v>1831</v>
      </c>
      <c r="B11" s="1008" t="s">
        <v>1832</v>
      </c>
      <c r="C11" s="1007" t="s">
        <v>1833</v>
      </c>
      <c r="D11" s="1026" t="s">
        <v>1821</v>
      </c>
      <c r="E11" s="1027">
        <v>4</v>
      </c>
      <c r="F11" s="1028">
        <v>1</v>
      </c>
      <c r="G11" s="1029" t="s">
        <v>25</v>
      </c>
      <c r="H11" s="1028">
        <v>0.11</v>
      </c>
      <c r="I11" s="1030">
        <v>0.24</v>
      </c>
      <c r="J11" s="1031">
        <v>0.62</v>
      </c>
      <c r="K11" s="1032" t="s">
        <v>1834</v>
      </c>
    </row>
    <row r="12" spans="1:11" ht="18" customHeight="1">
      <c r="A12" s="1025" t="s">
        <v>2254</v>
      </c>
      <c r="B12" s="1008" t="s">
        <v>1832</v>
      </c>
      <c r="C12" s="1007" t="s">
        <v>1835</v>
      </c>
      <c r="D12" s="1045" t="s">
        <v>1800</v>
      </c>
      <c r="E12" s="1044" t="s">
        <v>1803</v>
      </c>
      <c r="F12" s="1028">
        <v>0.33</v>
      </c>
      <c r="G12" s="1029" t="s">
        <v>25</v>
      </c>
      <c r="H12" s="1029" t="s">
        <v>25</v>
      </c>
      <c r="I12" s="1030">
        <v>0.13</v>
      </c>
      <c r="J12" s="1031">
        <v>0.17</v>
      </c>
      <c r="K12" s="1032" t="s">
        <v>1836</v>
      </c>
    </row>
    <row r="13" spans="1:11" ht="18" customHeight="1">
      <c r="A13" s="1025" t="s">
        <v>2255</v>
      </c>
      <c r="B13" s="1008" t="s">
        <v>25</v>
      </c>
      <c r="C13" s="1007" t="s">
        <v>1829</v>
      </c>
      <c r="D13" s="1026" t="s">
        <v>1821</v>
      </c>
      <c r="E13" s="1044" t="s">
        <v>1803</v>
      </c>
      <c r="F13" s="1028">
        <v>1</v>
      </c>
      <c r="G13" s="1029" t="s">
        <v>25</v>
      </c>
      <c r="H13" s="1029" t="s">
        <v>25</v>
      </c>
      <c r="I13" s="1030">
        <v>0.03</v>
      </c>
      <c r="J13" s="1031">
        <v>0.18</v>
      </c>
      <c r="K13" s="1032" t="s">
        <v>1837</v>
      </c>
    </row>
    <row r="14" spans="1:11" ht="18" customHeight="1">
      <c r="A14" s="1025" t="s">
        <v>2256</v>
      </c>
      <c r="B14" s="1008" t="s">
        <v>1825</v>
      </c>
      <c r="C14" s="1007" t="s">
        <v>1838</v>
      </c>
      <c r="D14" s="1045" t="s">
        <v>1800</v>
      </c>
      <c r="E14" s="1027">
        <v>4</v>
      </c>
      <c r="F14" s="1046">
        <v>0.17</v>
      </c>
      <c r="G14" s="1046">
        <v>0.08</v>
      </c>
      <c r="H14" s="1046">
        <v>0.05</v>
      </c>
      <c r="I14" s="1030" t="s">
        <v>25</v>
      </c>
      <c r="J14" s="1031">
        <v>0.19</v>
      </c>
      <c r="K14" s="1032" t="s">
        <v>25</v>
      </c>
    </row>
    <row r="15" spans="1:11" s="1042" customFormat="1" ht="18" customHeight="1">
      <c r="A15" s="1033" t="s">
        <v>1839</v>
      </c>
      <c r="B15" s="1034" t="s">
        <v>1832</v>
      </c>
      <c r="C15" s="1035" t="s">
        <v>2211</v>
      </c>
      <c r="D15" s="1047" t="s">
        <v>1798</v>
      </c>
      <c r="E15" s="1048">
        <v>4</v>
      </c>
      <c r="F15" s="1049">
        <v>0.67</v>
      </c>
      <c r="G15" s="1050">
        <v>2</v>
      </c>
      <c r="H15" s="1050" t="s">
        <v>25</v>
      </c>
      <c r="I15" s="1051">
        <v>0.21</v>
      </c>
      <c r="J15" s="1052">
        <v>0.56999999999999995</v>
      </c>
      <c r="K15" s="1041" t="s">
        <v>1840</v>
      </c>
    </row>
    <row r="16" spans="1:11" ht="18" customHeight="1">
      <c r="A16" s="1025" t="s">
        <v>2257</v>
      </c>
      <c r="B16" s="1008" t="s">
        <v>25</v>
      </c>
      <c r="C16" s="1007" t="s">
        <v>1829</v>
      </c>
      <c r="D16" s="1026" t="s">
        <v>1821</v>
      </c>
      <c r="E16" s="1027">
        <v>4</v>
      </c>
      <c r="F16" s="1028">
        <v>1</v>
      </c>
      <c r="G16" s="1029" t="s">
        <v>25</v>
      </c>
      <c r="H16" s="1028">
        <v>0.11</v>
      </c>
      <c r="I16" s="1030">
        <v>0.2</v>
      </c>
      <c r="J16" s="1031">
        <v>0.41</v>
      </c>
      <c r="K16" s="1032" t="s">
        <v>1841</v>
      </c>
    </row>
    <row r="17" spans="1:11" ht="18" customHeight="1">
      <c r="A17" s="1025" t="s">
        <v>801</v>
      </c>
      <c r="B17" s="1008" t="s">
        <v>1832</v>
      </c>
      <c r="C17" s="1007" t="s">
        <v>1842</v>
      </c>
      <c r="D17" s="1026" t="s">
        <v>1821</v>
      </c>
      <c r="E17" s="1027">
        <v>4</v>
      </c>
      <c r="F17" s="1028">
        <v>1</v>
      </c>
      <c r="G17" s="1029" t="s">
        <v>25</v>
      </c>
      <c r="H17" s="1028">
        <v>0.05</v>
      </c>
      <c r="I17" s="1030">
        <v>0.32</v>
      </c>
      <c r="J17" s="1031">
        <v>0.63</v>
      </c>
      <c r="K17" s="1032" t="s">
        <v>1843</v>
      </c>
    </row>
    <row r="18" spans="1:11" ht="18" customHeight="1" outlineLevel="1">
      <c r="A18" s="1053" t="s">
        <v>1319</v>
      </c>
      <c r="B18" s="1008" t="s">
        <v>1844</v>
      </c>
      <c r="C18" s="1007" t="s">
        <v>1845</v>
      </c>
      <c r="D18" s="1045" t="s">
        <v>1800</v>
      </c>
      <c r="E18" s="1044" t="s">
        <v>1803</v>
      </c>
      <c r="F18" s="1046">
        <v>0.16666666666666666</v>
      </c>
      <c r="G18" s="1046" t="s">
        <v>25</v>
      </c>
      <c r="H18" s="1046" t="s">
        <v>25</v>
      </c>
      <c r="I18" s="1030" t="s">
        <v>25</v>
      </c>
      <c r="J18" s="1031">
        <v>0.11</v>
      </c>
      <c r="K18" s="1032" t="s">
        <v>25</v>
      </c>
    </row>
    <row r="19" spans="1:11" ht="18" customHeight="1" outlineLevel="1">
      <c r="A19" s="1053" t="s">
        <v>1320</v>
      </c>
      <c r="B19" s="1008" t="s">
        <v>1844</v>
      </c>
      <c r="C19" s="1007" t="s">
        <v>1845</v>
      </c>
      <c r="D19" s="1045" t="s">
        <v>1800</v>
      </c>
      <c r="E19" s="1044" t="s">
        <v>1803</v>
      </c>
      <c r="F19" s="1046">
        <v>0.16666666666666666</v>
      </c>
      <c r="G19" s="1046" t="s">
        <v>25</v>
      </c>
      <c r="H19" s="1046" t="s">
        <v>25</v>
      </c>
      <c r="I19" s="1030" t="s">
        <v>25</v>
      </c>
      <c r="J19" s="1031">
        <v>0.24</v>
      </c>
      <c r="K19" s="1032" t="s">
        <v>25</v>
      </c>
    </row>
    <row r="20" spans="1:11" ht="18" customHeight="1" outlineLevel="1">
      <c r="A20" s="1053" t="s">
        <v>2258</v>
      </c>
      <c r="B20" s="1008" t="s">
        <v>1844</v>
      </c>
      <c r="C20" s="1007" t="s">
        <v>1845</v>
      </c>
      <c r="D20" s="1045" t="s">
        <v>1800</v>
      </c>
      <c r="E20" s="1044" t="s">
        <v>1803</v>
      </c>
      <c r="F20" s="1046">
        <v>0.16666666666666666</v>
      </c>
      <c r="G20" s="1046" t="s">
        <v>25</v>
      </c>
      <c r="H20" s="1046" t="s">
        <v>25</v>
      </c>
      <c r="I20" s="1030" t="s">
        <v>25</v>
      </c>
      <c r="J20" s="1031">
        <v>0.03</v>
      </c>
      <c r="K20" s="1032" t="s">
        <v>25</v>
      </c>
    </row>
    <row r="21" spans="1:11" ht="18" customHeight="1" outlineLevel="1">
      <c r="A21" s="1053" t="s">
        <v>1322</v>
      </c>
      <c r="B21" s="1008" t="s">
        <v>1844</v>
      </c>
      <c r="C21" s="1007" t="s">
        <v>1846</v>
      </c>
      <c r="D21" s="1054" t="s">
        <v>617</v>
      </c>
      <c r="E21" s="1044" t="s">
        <v>1803</v>
      </c>
      <c r="F21" s="1046" t="s">
        <v>25</v>
      </c>
      <c r="G21" s="1046" t="s">
        <v>25</v>
      </c>
      <c r="H21" s="1046" t="s">
        <v>25</v>
      </c>
      <c r="I21" s="1030" t="s">
        <v>25</v>
      </c>
      <c r="J21" s="1031" t="s">
        <v>25</v>
      </c>
      <c r="K21" s="1032" t="s">
        <v>25</v>
      </c>
    </row>
    <row r="22" spans="1:11" ht="18" customHeight="1" outlineLevel="1">
      <c r="A22" s="1053" t="s">
        <v>1323</v>
      </c>
      <c r="B22" s="1008" t="s">
        <v>1844</v>
      </c>
      <c r="C22" s="1007" t="s">
        <v>1847</v>
      </c>
      <c r="D22" s="1045" t="s">
        <v>1800</v>
      </c>
      <c r="E22" s="1044" t="s">
        <v>1803</v>
      </c>
      <c r="F22" s="1046">
        <v>0.16666666666666666</v>
      </c>
      <c r="G22" s="1046" t="s">
        <v>25</v>
      </c>
      <c r="H22" s="1046" t="s">
        <v>25</v>
      </c>
      <c r="I22" s="1030" t="s">
        <v>25</v>
      </c>
      <c r="J22" s="1031">
        <v>0.05</v>
      </c>
      <c r="K22" s="1032" t="s">
        <v>25</v>
      </c>
    </row>
    <row r="23" spans="1:11" ht="18" customHeight="1" outlineLevel="1">
      <c r="A23" s="1053" t="s">
        <v>2259</v>
      </c>
      <c r="B23" s="1008" t="s">
        <v>1844</v>
      </c>
      <c r="C23" s="1007" t="s">
        <v>1846</v>
      </c>
      <c r="D23" s="1054" t="s">
        <v>617</v>
      </c>
      <c r="E23" s="1044" t="s">
        <v>1803</v>
      </c>
      <c r="F23" s="1046" t="s">
        <v>25</v>
      </c>
      <c r="G23" s="1046" t="s">
        <v>25</v>
      </c>
      <c r="H23" s="1046" t="s">
        <v>25</v>
      </c>
      <c r="I23" s="1030" t="s">
        <v>25</v>
      </c>
      <c r="J23" s="1031" t="s">
        <v>25</v>
      </c>
      <c r="K23" s="1032" t="s">
        <v>25</v>
      </c>
    </row>
    <row r="24" spans="1:11" ht="18" customHeight="1" outlineLevel="1">
      <c r="A24" s="1053" t="s">
        <v>1325</v>
      </c>
      <c r="B24" s="1008" t="s">
        <v>1844</v>
      </c>
      <c r="C24" s="1007" t="s">
        <v>1846</v>
      </c>
      <c r="D24" s="1054" t="s">
        <v>617</v>
      </c>
      <c r="E24" s="1044" t="s">
        <v>1803</v>
      </c>
      <c r="F24" s="1046" t="s">
        <v>25</v>
      </c>
      <c r="G24" s="1046" t="s">
        <v>25</v>
      </c>
      <c r="H24" s="1046" t="s">
        <v>25</v>
      </c>
      <c r="I24" s="1030" t="s">
        <v>25</v>
      </c>
      <c r="J24" s="1031" t="s">
        <v>25</v>
      </c>
      <c r="K24" s="1032" t="s">
        <v>25</v>
      </c>
    </row>
    <row r="25" spans="1:11" ht="18" customHeight="1" outlineLevel="1">
      <c r="A25" s="1053" t="s">
        <v>1326</v>
      </c>
      <c r="B25" s="1008" t="s">
        <v>25</v>
      </c>
      <c r="C25" s="1007" t="s">
        <v>1829</v>
      </c>
      <c r="D25" s="1047" t="s">
        <v>1798</v>
      </c>
      <c r="E25" s="1027">
        <v>4</v>
      </c>
      <c r="F25" s="1046">
        <v>0.5</v>
      </c>
      <c r="G25" s="1046">
        <v>7.6923076923076927E-2</v>
      </c>
      <c r="H25" s="1046">
        <v>5.2631578947368418E-2</v>
      </c>
      <c r="I25" s="1030">
        <v>0.03</v>
      </c>
      <c r="J25" s="1031">
        <v>0.06</v>
      </c>
      <c r="K25" s="1032" t="s">
        <v>1848</v>
      </c>
    </row>
    <row r="26" spans="1:11" ht="18" customHeight="1" outlineLevel="1">
      <c r="A26" s="1053" t="s">
        <v>2260</v>
      </c>
      <c r="B26" s="1008" t="s">
        <v>1844</v>
      </c>
      <c r="C26" s="1007" t="s">
        <v>1846</v>
      </c>
      <c r="D26" s="1054" t="s">
        <v>617</v>
      </c>
      <c r="E26" s="1044" t="s">
        <v>1803</v>
      </c>
      <c r="F26" s="1046" t="s">
        <v>25</v>
      </c>
      <c r="G26" s="1046" t="s">
        <v>25</v>
      </c>
      <c r="H26" s="1046" t="s">
        <v>25</v>
      </c>
      <c r="I26" s="1030" t="s">
        <v>25</v>
      </c>
      <c r="J26" s="1031" t="s">
        <v>25</v>
      </c>
      <c r="K26" s="1032" t="s">
        <v>25</v>
      </c>
    </row>
    <row r="27" spans="1:11" ht="18" customHeight="1">
      <c r="A27" s="1025" t="s">
        <v>1849</v>
      </c>
      <c r="B27" s="1008" t="s">
        <v>25</v>
      </c>
      <c r="C27" s="1007" t="s">
        <v>1829</v>
      </c>
      <c r="D27" s="1043" t="s">
        <v>1798</v>
      </c>
      <c r="E27" s="1044" t="s">
        <v>1803</v>
      </c>
      <c r="F27" s="1028">
        <v>0.5</v>
      </c>
      <c r="G27" s="1029" t="s">
        <v>25</v>
      </c>
      <c r="H27" s="1029" t="s">
        <v>25</v>
      </c>
      <c r="I27" s="1030">
        <v>0.05</v>
      </c>
      <c r="J27" s="1031">
        <v>0.55000000000000004</v>
      </c>
      <c r="K27" s="1032" t="s">
        <v>1850</v>
      </c>
    </row>
    <row r="28" spans="1:11" ht="18" customHeight="1">
      <c r="A28" s="1025" t="s">
        <v>1851</v>
      </c>
      <c r="B28" s="1008" t="s">
        <v>25</v>
      </c>
      <c r="C28" s="1007" t="s">
        <v>1829</v>
      </c>
      <c r="D28" s="1026" t="s">
        <v>1821</v>
      </c>
      <c r="E28" s="1044" t="s">
        <v>1803</v>
      </c>
      <c r="F28" s="1028">
        <v>1</v>
      </c>
      <c r="G28" s="1029" t="s">
        <v>25</v>
      </c>
      <c r="H28" s="1029" t="s">
        <v>25</v>
      </c>
      <c r="I28" s="1030">
        <v>0.04</v>
      </c>
      <c r="J28" s="1031">
        <v>0.15</v>
      </c>
      <c r="K28" s="1032" t="s">
        <v>25</v>
      </c>
    </row>
    <row r="29" spans="1:11" s="1042" customFormat="1" ht="18" customHeight="1">
      <c r="A29" s="1033" t="s">
        <v>765</v>
      </c>
      <c r="B29" s="1034"/>
      <c r="C29" s="1035" t="s">
        <v>1828</v>
      </c>
      <c r="D29" s="1036"/>
      <c r="E29" s="1037"/>
      <c r="F29" s="1038"/>
      <c r="G29" s="1038"/>
      <c r="H29" s="1038"/>
      <c r="I29" s="1039"/>
      <c r="J29" s="1040"/>
      <c r="K29" s="1041"/>
    </row>
    <row r="30" spans="1:11" ht="18" customHeight="1">
      <c r="A30" s="1025" t="s">
        <v>800</v>
      </c>
      <c r="B30" s="1008" t="s">
        <v>25</v>
      </c>
      <c r="C30" s="1007" t="s">
        <v>1829</v>
      </c>
      <c r="D30" s="1026" t="s">
        <v>1821</v>
      </c>
      <c r="E30" s="1027">
        <v>4</v>
      </c>
      <c r="F30" s="1028">
        <v>1</v>
      </c>
      <c r="G30" s="1028">
        <v>0.15</v>
      </c>
      <c r="H30" s="1028">
        <v>0.11</v>
      </c>
      <c r="I30" s="1030">
        <v>0.56999999999999995</v>
      </c>
      <c r="J30" s="1031">
        <v>0.85</v>
      </c>
      <c r="K30" s="1032" t="s">
        <v>1852</v>
      </c>
    </row>
    <row r="31" spans="1:11" ht="18" customHeight="1">
      <c r="A31" s="1025" t="s">
        <v>1853</v>
      </c>
      <c r="B31" s="1008" t="s">
        <v>25</v>
      </c>
      <c r="C31" s="1007" t="s">
        <v>1854</v>
      </c>
      <c r="D31" s="1043" t="s">
        <v>1798</v>
      </c>
      <c r="E31" s="1056">
        <v>2</v>
      </c>
      <c r="F31" s="1028">
        <v>0.5</v>
      </c>
      <c r="G31" s="1029" t="s">
        <v>25</v>
      </c>
      <c r="H31" s="1029" t="s">
        <v>25</v>
      </c>
      <c r="I31" s="1030">
        <v>0.01</v>
      </c>
      <c r="J31" s="1031">
        <v>0.09</v>
      </c>
      <c r="K31" s="1032" t="s">
        <v>1855</v>
      </c>
    </row>
    <row r="32" spans="1:11" s="1042" customFormat="1" ht="18" customHeight="1">
      <c r="A32" s="1033" t="s">
        <v>1856</v>
      </c>
      <c r="B32" s="1034"/>
      <c r="C32" s="1035" t="s">
        <v>1828</v>
      </c>
      <c r="D32" s="1036"/>
      <c r="E32" s="1037"/>
      <c r="F32" s="1038"/>
      <c r="G32" s="1038"/>
      <c r="H32" s="1038"/>
      <c r="I32" s="1039"/>
      <c r="J32" s="1040"/>
      <c r="K32" s="1041"/>
    </row>
    <row r="33" spans="1:11" ht="18" customHeight="1">
      <c r="A33" s="1025" t="s">
        <v>1858</v>
      </c>
      <c r="B33" s="1008" t="s">
        <v>25</v>
      </c>
      <c r="C33" s="1007" t="s">
        <v>1859</v>
      </c>
      <c r="D33" s="1057" t="s">
        <v>1797</v>
      </c>
      <c r="E33" s="1044" t="s">
        <v>1803</v>
      </c>
      <c r="F33" s="1058">
        <v>0.83</v>
      </c>
      <c r="G33" s="1013" t="s">
        <v>25</v>
      </c>
      <c r="H33" s="1013" t="s">
        <v>25</v>
      </c>
      <c r="I33" s="1030">
        <v>0.09</v>
      </c>
      <c r="J33" s="1031">
        <v>0.3</v>
      </c>
      <c r="K33" s="1032" t="s">
        <v>1860</v>
      </c>
    </row>
    <row r="34" spans="1:11" ht="18" customHeight="1">
      <c r="A34" s="1025" t="s">
        <v>1861</v>
      </c>
      <c r="B34" s="1008" t="s">
        <v>1832</v>
      </c>
      <c r="C34" s="1007" t="s">
        <v>1862</v>
      </c>
      <c r="D34" s="1043" t="s">
        <v>1863</v>
      </c>
      <c r="E34" s="1044" t="s">
        <v>1803</v>
      </c>
      <c r="F34" s="1058">
        <v>0.5</v>
      </c>
      <c r="G34" s="1013" t="s">
        <v>25</v>
      </c>
      <c r="H34" s="1013" t="s">
        <v>25</v>
      </c>
      <c r="I34" s="1030">
        <v>0.01</v>
      </c>
      <c r="J34" s="1031">
        <v>0.13</v>
      </c>
      <c r="K34" s="1032" t="s">
        <v>1864</v>
      </c>
    </row>
    <row r="35" spans="1:11" ht="18" customHeight="1">
      <c r="A35" s="1025" t="s">
        <v>963</v>
      </c>
      <c r="B35" s="1008" t="s">
        <v>1825</v>
      </c>
      <c r="C35" s="1007" t="s">
        <v>1865</v>
      </c>
      <c r="D35" s="1045" t="s">
        <v>1800</v>
      </c>
      <c r="E35" s="1044" t="s">
        <v>1803</v>
      </c>
      <c r="F35" s="1058">
        <v>0.17</v>
      </c>
      <c r="G35" s="1013" t="s">
        <v>25</v>
      </c>
      <c r="H35" s="1013" t="s">
        <v>25</v>
      </c>
      <c r="I35" s="1030" t="s">
        <v>25</v>
      </c>
      <c r="J35" s="1031">
        <v>0.3</v>
      </c>
      <c r="K35" s="1032" t="s">
        <v>25</v>
      </c>
    </row>
    <row r="36" spans="1:11" s="1068" customFormat="1" ht="18" customHeight="1">
      <c r="A36" s="1059" t="s">
        <v>1866</v>
      </c>
      <c r="B36" s="1060" t="s">
        <v>1867</v>
      </c>
      <c r="C36" s="1061" t="s">
        <v>1868</v>
      </c>
      <c r="D36" s="1062" t="s">
        <v>1863</v>
      </c>
      <c r="E36" s="1027" t="s">
        <v>1869</v>
      </c>
      <c r="F36" s="1063">
        <v>0.67</v>
      </c>
      <c r="G36" s="1063">
        <v>0.08</v>
      </c>
      <c r="H36" s="1064" t="s">
        <v>25</v>
      </c>
      <c r="I36" s="1065">
        <v>0.02</v>
      </c>
      <c r="J36" s="1066">
        <v>0.11</v>
      </c>
      <c r="K36" s="1067" t="s">
        <v>1870</v>
      </c>
    </row>
    <row r="37" spans="1:11" s="1069" customFormat="1" ht="48" customHeight="1">
      <c r="A37" s="1307" t="s">
        <v>2240</v>
      </c>
      <c r="B37" s="1307"/>
      <c r="C37" s="1307"/>
      <c r="D37" s="1307"/>
      <c r="E37" s="1307"/>
      <c r="F37" s="1307"/>
      <c r="G37" s="1307"/>
      <c r="H37" s="1307"/>
      <c r="I37" s="1307"/>
      <c r="J37" s="1307"/>
      <c r="K37" s="1307"/>
    </row>
  </sheetData>
  <sheetProtection algorithmName="SHA-512" hashValue="Z8VJ3b7fB4wPS2CWuZUeHakUEy0ujt1ypQRPNImoLFi5hikjvba17t2x80rL6ZiFzAXjOOq6V5pVPqaR4BLbLw==" saltValue="MgFLtGFA5+KSf9T4MX1BoA==" spinCount="100000" sheet="1" formatCells="0" formatColumns="0" formatRows="0" insertColumns="0"/>
  <mergeCells count="7">
    <mergeCell ref="A37:K37"/>
    <mergeCell ref="B1:C1"/>
    <mergeCell ref="D1:H1"/>
    <mergeCell ref="I1:K1"/>
    <mergeCell ref="D2:D3"/>
    <mergeCell ref="E2:E3"/>
    <mergeCell ref="J2:K2"/>
  </mergeCells>
  <conditionalFormatting sqref="I14">
    <cfRule type="colorScale" priority="2">
      <colorScale>
        <cfvo type="min"/>
        <cfvo type="num" val="1"/>
        <color rgb="FFFCFCFF"/>
        <color rgb="FFF8696B"/>
      </colorScale>
    </cfRule>
  </conditionalFormatting>
  <conditionalFormatting sqref="I18:I26">
    <cfRule type="colorScale" priority="5">
      <colorScale>
        <cfvo type="min"/>
        <cfvo type="num" val="1"/>
        <color rgb="FFFCFCFF"/>
        <color rgb="FFF8696B"/>
      </colorScale>
    </cfRule>
  </conditionalFormatting>
  <conditionalFormatting sqref="I38:J1048576 I1:I13 I15:I17 I27:I36">
    <cfRule type="colorScale" priority="4">
      <colorScale>
        <cfvo type="min"/>
        <cfvo type="num" val="1"/>
        <color rgb="FFFCFCFF"/>
        <color rgb="FFF8696B"/>
      </colorScale>
    </cfRule>
  </conditionalFormatting>
  <conditionalFormatting sqref="J14">
    <cfRule type="colorScale" priority="1">
      <colorScale>
        <cfvo type="min"/>
        <cfvo type="num" val="1"/>
        <color rgb="FFFCFCFF"/>
        <color rgb="FF00B0F0"/>
      </colorScale>
    </cfRule>
  </conditionalFormatting>
  <conditionalFormatting sqref="J18:J26">
    <cfRule type="colorScale" priority="6">
      <colorScale>
        <cfvo type="min"/>
        <cfvo type="num" val="1"/>
        <color rgb="FFFCFCFF"/>
        <color rgb="FF00B0F0"/>
      </colorScale>
    </cfRule>
  </conditionalFormatting>
  <conditionalFormatting sqref="J27:J36 J1:J13 J15:J17 J38:J1048576">
    <cfRule type="colorScale" priority="3">
      <colorScale>
        <cfvo type="min"/>
        <cfvo type="num" val="1"/>
        <color rgb="FFFCFCFF"/>
        <color rgb="FF00B0F0"/>
      </colorScale>
    </cfRule>
  </conditionalFormatting>
  <pageMargins left="0.25" right="0.25" top="0.75" bottom="0.75" header="0.3" footer="0.3"/>
  <pageSetup scale="80" fitToHeight="2" orientation="landscape" horizontalDpi="0" verticalDpi="0"/>
  <headerFooter>
    <oddHeader>&amp;C&amp;"Calibri-Light,Bold"MOVEMENT DOMAIN (SYMPTOMS)</oddHeader>
    <oddFooter xml:space="preserve">&amp;CSYNTHESIS OF FINDINGS TABLES - SOFT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7015-25A5-DA42-A83A-C0799845E9A9}">
  <sheetPr>
    <pageSetUpPr fitToPage="1"/>
  </sheetPr>
  <dimension ref="A1:K25"/>
  <sheetViews>
    <sheetView showGridLines="0" view="pageLayout" zoomScale="179" zoomScaleNormal="130" zoomScalePageLayoutView="179" workbookViewId="0">
      <selection activeCell="C14" sqref="C14"/>
    </sheetView>
  </sheetViews>
  <sheetFormatPr baseColWidth="10" defaultColWidth="0" defaultRowHeight="12" customHeight="1" zeroHeight="1"/>
  <cols>
    <col min="1" max="1" width="24.5" style="1012" customWidth="1"/>
    <col min="2" max="2" width="7.33203125" style="1070" customWidth="1"/>
    <col min="3" max="3" width="50.33203125" style="1012" customWidth="1"/>
    <col min="4" max="4" width="10.83203125" style="1071" customWidth="1"/>
    <col min="5" max="5" width="10.83203125" style="1072" customWidth="1"/>
    <col min="6" max="6" width="7.6640625" style="1094" customWidth="1"/>
    <col min="7" max="7" width="7.5" style="1094" customWidth="1"/>
    <col min="8" max="8" width="7.83203125" style="109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75" t="s">
        <v>40</v>
      </c>
      <c r="G2" s="1075" t="s">
        <v>86</v>
      </c>
      <c r="H2" s="1075" t="s">
        <v>299</v>
      </c>
      <c r="I2" s="1010" t="s">
        <v>1810</v>
      </c>
      <c r="J2" s="1313" t="s">
        <v>1811</v>
      </c>
      <c r="K2" s="1313"/>
    </row>
    <row r="3" spans="1:11" ht="26" customHeight="1">
      <c r="A3" s="1007"/>
      <c r="B3" s="1008" t="s">
        <v>1812</v>
      </c>
      <c r="C3" s="1013" t="s">
        <v>1813</v>
      </c>
      <c r="D3" s="1310"/>
      <c r="E3" s="1312"/>
      <c r="F3" s="1075" t="s">
        <v>1814</v>
      </c>
      <c r="G3" s="1075" t="s">
        <v>1815</v>
      </c>
      <c r="H3" s="1075" t="s">
        <v>1816</v>
      </c>
      <c r="I3" s="1010" t="s">
        <v>1817</v>
      </c>
      <c r="J3" s="1014" t="s">
        <v>1817</v>
      </c>
      <c r="K3" s="1011" t="s">
        <v>1818</v>
      </c>
    </row>
    <row r="4" spans="1:11" s="1024" customFormat="1" ht="18" customHeight="1">
      <c r="A4" s="1015" t="s">
        <v>767</v>
      </c>
      <c r="B4" s="1016"/>
      <c r="C4" s="1017" t="s">
        <v>2212</v>
      </c>
      <c r="D4" s="1018"/>
      <c r="E4" s="1019"/>
      <c r="F4" s="1076"/>
      <c r="G4" s="1076"/>
      <c r="H4" s="1076"/>
      <c r="I4" s="1021"/>
      <c r="J4" s="1022"/>
      <c r="K4" s="1023"/>
    </row>
    <row r="5" spans="1:11" ht="18" customHeight="1">
      <c r="A5" s="1025" t="s">
        <v>2243</v>
      </c>
      <c r="B5" s="1008" t="s">
        <v>1825</v>
      </c>
      <c r="C5" s="1007" t="s">
        <v>2215</v>
      </c>
      <c r="D5" s="1057" t="s">
        <v>1821</v>
      </c>
      <c r="E5" s="1077">
        <v>3</v>
      </c>
      <c r="F5" s="1078">
        <v>1</v>
      </c>
      <c r="G5" s="1078">
        <v>0.31</v>
      </c>
      <c r="H5" s="1078">
        <v>0.05</v>
      </c>
      <c r="I5" s="1030">
        <v>0.14000000000000001</v>
      </c>
      <c r="J5" s="1031">
        <v>0.38</v>
      </c>
      <c r="K5" s="1032" t="s">
        <v>1871</v>
      </c>
    </row>
    <row r="6" spans="1:11" ht="18" customHeight="1">
      <c r="A6" s="1053" t="s">
        <v>818</v>
      </c>
      <c r="B6" s="1008" t="s">
        <v>1844</v>
      </c>
      <c r="C6" s="1007" t="s">
        <v>1872</v>
      </c>
      <c r="D6" s="1054" t="s">
        <v>617</v>
      </c>
      <c r="E6" s="1027">
        <v>4</v>
      </c>
      <c r="F6" s="1078">
        <v>0</v>
      </c>
      <c r="G6" s="1078">
        <v>0.08</v>
      </c>
      <c r="H6" s="1078">
        <v>0</v>
      </c>
      <c r="I6" s="1030" t="s">
        <v>25</v>
      </c>
      <c r="J6" s="1031" t="s">
        <v>25</v>
      </c>
      <c r="K6" s="1032" t="s">
        <v>25</v>
      </c>
    </row>
    <row r="7" spans="1:11" ht="18" customHeight="1">
      <c r="A7" s="1053" t="s">
        <v>2250</v>
      </c>
      <c r="B7" s="1008" t="s">
        <v>1844</v>
      </c>
      <c r="C7" s="1007" t="s">
        <v>1872</v>
      </c>
      <c r="D7" s="1054" t="s">
        <v>617</v>
      </c>
      <c r="E7" s="1027">
        <v>4</v>
      </c>
      <c r="F7" s="1078">
        <v>0</v>
      </c>
      <c r="G7" s="1078">
        <v>0</v>
      </c>
      <c r="H7" s="1078">
        <v>0.05</v>
      </c>
      <c r="I7" s="1030" t="s">
        <v>25</v>
      </c>
      <c r="J7" s="1031" t="s">
        <v>25</v>
      </c>
      <c r="K7" s="1032" t="s">
        <v>25</v>
      </c>
    </row>
    <row r="8" spans="1:11" ht="18" customHeight="1">
      <c r="A8" s="1025" t="s">
        <v>2216</v>
      </c>
      <c r="B8" s="1008" t="s">
        <v>1844</v>
      </c>
      <c r="C8" s="1007" t="s">
        <v>2230</v>
      </c>
      <c r="D8" s="1054" t="s">
        <v>617</v>
      </c>
      <c r="E8" s="1044" t="s">
        <v>1803</v>
      </c>
      <c r="F8" s="1078">
        <v>0</v>
      </c>
      <c r="G8" s="1078">
        <v>0</v>
      </c>
      <c r="H8" s="1078">
        <v>0</v>
      </c>
      <c r="I8" s="1030" t="s">
        <v>25</v>
      </c>
      <c r="J8" s="1031" t="s">
        <v>25</v>
      </c>
      <c r="K8" s="1032" t="s">
        <v>25</v>
      </c>
    </row>
    <row r="9" spans="1:11" s="1042" customFormat="1" ht="18" customHeight="1">
      <c r="A9" s="1033" t="s">
        <v>768</v>
      </c>
      <c r="B9" s="1034" t="s">
        <v>1825</v>
      </c>
      <c r="C9" s="1035" t="s">
        <v>2217</v>
      </c>
      <c r="D9" s="1043" t="s">
        <v>1798</v>
      </c>
      <c r="E9" s="1027">
        <v>4</v>
      </c>
      <c r="F9" s="1078">
        <v>0.5</v>
      </c>
      <c r="G9" s="1078">
        <v>0</v>
      </c>
      <c r="H9" s="1078">
        <v>0.11</v>
      </c>
      <c r="I9" s="1030">
        <v>0.03</v>
      </c>
      <c r="J9" s="1031">
        <v>0.24</v>
      </c>
      <c r="K9" s="1032" t="s">
        <v>25</v>
      </c>
    </row>
    <row r="10" spans="1:11" ht="18" customHeight="1">
      <c r="A10" s="1025" t="s">
        <v>2251</v>
      </c>
      <c r="B10" s="1008" t="s">
        <v>1844</v>
      </c>
      <c r="C10" s="1007" t="s">
        <v>2230</v>
      </c>
      <c r="D10" s="1054" t="s">
        <v>617</v>
      </c>
      <c r="E10" s="1044" t="s">
        <v>1803</v>
      </c>
      <c r="F10" s="1078">
        <v>0</v>
      </c>
      <c r="G10" s="1078">
        <v>0</v>
      </c>
      <c r="H10" s="1078">
        <v>0</v>
      </c>
      <c r="I10" s="1030" t="s">
        <v>25</v>
      </c>
      <c r="J10" s="1031" t="s">
        <v>25</v>
      </c>
      <c r="K10" s="1032" t="s">
        <v>25</v>
      </c>
    </row>
    <row r="11" spans="1:11" ht="18" customHeight="1">
      <c r="A11" s="1025" t="s">
        <v>2244</v>
      </c>
      <c r="B11" s="1008" t="s">
        <v>1844</v>
      </c>
      <c r="C11" s="1007" t="s">
        <v>1872</v>
      </c>
      <c r="D11" s="1055" t="s">
        <v>1799</v>
      </c>
      <c r="E11" s="1044" t="s">
        <v>1803</v>
      </c>
      <c r="F11" s="1078">
        <v>0.33</v>
      </c>
      <c r="G11" s="1078">
        <v>0</v>
      </c>
      <c r="H11" s="1078">
        <v>0</v>
      </c>
      <c r="I11" s="1030">
        <v>0.03</v>
      </c>
      <c r="J11" s="1031">
        <v>0.14000000000000001</v>
      </c>
      <c r="K11" s="1032" t="s">
        <v>25</v>
      </c>
    </row>
    <row r="12" spans="1:11" s="1042" customFormat="1" ht="18" customHeight="1">
      <c r="A12" s="1033" t="s">
        <v>769</v>
      </c>
      <c r="B12" s="1034"/>
      <c r="C12" s="1035" t="s">
        <v>2213</v>
      </c>
      <c r="D12" s="1036"/>
      <c r="E12" s="1037"/>
      <c r="F12" s="1079"/>
      <c r="G12" s="1079"/>
      <c r="H12" s="1079"/>
      <c r="I12" s="1039"/>
      <c r="J12" s="1040"/>
      <c r="K12" s="1041"/>
    </row>
    <row r="13" spans="1:11" ht="18" customHeight="1">
      <c r="A13" s="1025" t="s">
        <v>2245</v>
      </c>
      <c r="B13" s="1008" t="s">
        <v>1832</v>
      </c>
      <c r="C13" s="1007" t="s">
        <v>1873</v>
      </c>
      <c r="D13" s="1057" t="s">
        <v>1874</v>
      </c>
      <c r="E13" s="1044" t="s">
        <v>1803</v>
      </c>
      <c r="F13" s="1078">
        <v>0.83</v>
      </c>
      <c r="G13" s="1078">
        <v>0</v>
      </c>
      <c r="H13" s="1078">
        <v>0</v>
      </c>
      <c r="I13" s="1030">
        <v>0.17</v>
      </c>
      <c r="J13" s="1031">
        <v>0.42</v>
      </c>
      <c r="K13" s="1032" t="s">
        <v>1875</v>
      </c>
    </row>
    <row r="14" spans="1:11" s="1042" customFormat="1" ht="18" customHeight="1">
      <c r="A14" s="1033" t="s">
        <v>2210</v>
      </c>
      <c r="B14" s="1034"/>
      <c r="C14" s="1035" t="s">
        <v>2214</v>
      </c>
      <c r="D14" s="1036"/>
      <c r="E14" s="1037"/>
      <c r="F14" s="1079"/>
      <c r="G14" s="1079"/>
      <c r="H14" s="1079"/>
      <c r="I14" s="1039"/>
      <c r="J14" s="1040"/>
      <c r="K14" s="1041"/>
    </row>
    <row r="15" spans="1:11" ht="18" customHeight="1">
      <c r="A15" s="1025" t="s">
        <v>2246</v>
      </c>
      <c r="B15" s="1008" t="s">
        <v>1844</v>
      </c>
      <c r="C15" s="1007" t="s">
        <v>1876</v>
      </c>
      <c r="D15" s="1080" t="s">
        <v>1877</v>
      </c>
      <c r="E15" s="1027">
        <v>4</v>
      </c>
      <c r="F15" s="1081">
        <v>0.17</v>
      </c>
      <c r="G15" s="1081">
        <v>0</v>
      </c>
      <c r="H15" s="1081">
        <v>0.11</v>
      </c>
      <c r="I15" s="1030">
        <v>0.03</v>
      </c>
      <c r="J15" s="1031">
        <v>0.25</v>
      </c>
      <c r="K15" s="1032" t="s">
        <v>25</v>
      </c>
    </row>
    <row r="16" spans="1:11" ht="18" customHeight="1">
      <c r="A16" s="1025" t="s">
        <v>820</v>
      </c>
      <c r="B16" s="1008" t="s">
        <v>1844</v>
      </c>
      <c r="C16" s="1007" t="s">
        <v>1878</v>
      </c>
      <c r="D16" s="1055" t="s">
        <v>1799</v>
      </c>
      <c r="E16" s="1044" t="s">
        <v>1803</v>
      </c>
      <c r="F16" s="1081">
        <v>0.33</v>
      </c>
      <c r="G16" s="1081">
        <v>0</v>
      </c>
      <c r="H16" s="1081">
        <v>0</v>
      </c>
      <c r="I16" s="1030">
        <v>0.04</v>
      </c>
      <c r="J16" s="1031">
        <v>0.1</v>
      </c>
      <c r="K16" s="1032" t="s">
        <v>25</v>
      </c>
    </row>
    <row r="17" spans="1:11" s="1042" customFormat="1" ht="18" customHeight="1">
      <c r="A17" s="1033" t="s">
        <v>771</v>
      </c>
      <c r="B17" s="1034"/>
      <c r="C17" s="1035" t="s">
        <v>1828</v>
      </c>
      <c r="D17" s="1036"/>
      <c r="E17" s="1037"/>
      <c r="F17" s="1082"/>
      <c r="G17" s="1082"/>
      <c r="H17" s="1082"/>
      <c r="I17" s="1051"/>
      <c r="J17" s="1052"/>
      <c r="K17" s="1041"/>
    </row>
    <row r="18" spans="1:11" ht="18" customHeight="1">
      <c r="A18" s="1025" t="s">
        <v>2247</v>
      </c>
      <c r="B18" s="1008" t="s">
        <v>25</v>
      </c>
      <c r="C18" s="1007" t="s">
        <v>1879</v>
      </c>
      <c r="D18" s="1083" t="s">
        <v>1798</v>
      </c>
      <c r="E18" s="1044" t="s">
        <v>1803</v>
      </c>
      <c r="F18" s="1081">
        <v>0.5</v>
      </c>
      <c r="G18" s="1081">
        <v>0</v>
      </c>
      <c r="H18" s="1081">
        <v>0</v>
      </c>
      <c r="I18" s="1030">
        <v>0.11</v>
      </c>
      <c r="J18" s="1031">
        <v>0.25</v>
      </c>
      <c r="K18" s="1032" t="s">
        <v>1880</v>
      </c>
    </row>
    <row r="19" spans="1:11" ht="18" customHeight="1">
      <c r="A19" s="1025" t="s">
        <v>2248</v>
      </c>
      <c r="B19" s="1008" t="s">
        <v>25</v>
      </c>
      <c r="C19" s="1007" t="s">
        <v>1879</v>
      </c>
      <c r="D19" s="1026" t="s">
        <v>1821</v>
      </c>
      <c r="E19" s="1027">
        <v>4</v>
      </c>
      <c r="F19" s="1081">
        <v>1</v>
      </c>
      <c r="G19" s="1081">
        <v>0.23</v>
      </c>
      <c r="H19" s="1081">
        <v>0</v>
      </c>
      <c r="I19" s="1030">
        <v>0.11</v>
      </c>
      <c r="J19" s="1031">
        <v>0.28000000000000003</v>
      </c>
      <c r="K19" s="1032" t="s">
        <v>1881</v>
      </c>
    </row>
    <row r="20" spans="1:11" ht="18" customHeight="1">
      <c r="A20" s="1025" t="s">
        <v>1882</v>
      </c>
      <c r="B20" s="1008" t="s">
        <v>25</v>
      </c>
      <c r="C20" s="1007" t="s">
        <v>1879</v>
      </c>
      <c r="D20" s="1043" t="s">
        <v>1798</v>
      </c>
      <c r="E20" s="1044" t="s">
        <v>1803</v>
      </c>
      <c r="F20" s="1081">
        <v>0.67</v>
      </c>
      <c r="G20" s="1081">
        <v>0</v>
      </c>
      <c r="H20" s="1081">
        <v>0</v>
      </c>
      <c r="I20" s="1030">
        <v>0.12</v>
      </c>
      <c r="J20" s="1031">
        <v>0.42</v>
      </c>
      <c r="K20" s="1032" t="s">
        <v>1883</v>
      </c>
    </row>
    <row r="21" spans="1:11" ht="18" customHeight="1">
      <c r="A21" s="1084" t="s">
        <v>2249</v>
      </c>
      <c r="B21" s="1085" t="s">
        <v>25</v>
      </c>
      <c r="C21" s="1007" t="s">
        <v>1879</v>
      </c>
      <c r="D21" s="1083" t="s">
        <v>1798</v>
      </c>
      <c r="E21" s="1044" t="s">
        <v>1803</v>
      </c>
      <c r="F21" s="1086">
        <v>0.67</v>
      </c>
      <c r="G21" s="1086">
        <v>0</v>
      </c>
      <c r="H21" s="1086">
        <v>0</v>
      </c>
      <c r="I21" s="1030">
        <v>0.05</v>
      </c>
      <c r="J21" s="1087">
        <v>0.24</v>
      </c>
      <c r="K21" s="1032" t="s">
        <v>1884</v>
      </c>
    </row>
    <row r="22" spans="1:11" ht="18" customHeight="1">
      <c r="A22" s="1088" t="s">
        <v>1885</v>
      </c>
      <c r="B22" s="1008"/>
      <c r="C22" s="1007"/>
      <c r="D22" s="1089"/>
      <c r="E22" s="1090"/>
      <c r="F22" s="1081"/>
      <c r="G22" s="1081"/>
      <c r="H22" s="1081"/>
      <c r="I22" s="1030"/>
      <c r="J22" s="1031"/>
    </row>
    <row r="23" spans="1:11" ht="18" customHeight="1">
      <c r="A23" s="1025" t="s">
        <v>1886</v>
      </c>
      <c r="B23" s="1008" t="s">
        <v>1825</v>
      </c>
      <c r="C23" s="1007" t="s">
        <v>1887</v>
      </c>
      <c r="D23" s="1055" t="s">
        <v>1799</v>
      </c>
      <c r="E23" s="1077">
        <v>3</v>
      </c>
      <c r="F23" s="1081">
        <v>0.33</v>
      </c>
      <c r="G23" s="1081">
        <v>0.15</v>
      </c>
      <c r="H23" s="1081">
        <v>0.32</v>
      </c>
      <c r="I23" s="1030" t="s">
        <v>25</v>
      </c>
      <c r="J23" s="1031">
        <v>0.3</v>
      </c>
      <c r="K23" s="1032" t="s">
        <v>1888</v>
      </c>
    </row>
    <row r="24" spans="1:11" s="1068" customFormat="1" ht="18" customHeight="1">
      <c r="A24" s="1059" t="s">
        <v>823</v>
      </c>
      <c r="B24" s="1060" t="s">
        <v>1867</v>
      </c>
      <c r="C24" s="1061" t="s">
        <v>1889</v>
      </c>
      <c r="D24" s="1091" t="s">
        <v>617</v>
      </c>
      <c r="E24" s="1092" t="s">
        <v>1890</v>
      </c>
      <c r="F24" s="1093">
        <v>0</v>
      </c>
      <c r="G24" s="1093">
        <v>0</v>
      </c>
      <c r="H24" s="1093">
        <v>0</v>
      </c>
      <c r="I24" s="1065" t="s">
        <v>25</v>
      </c>
      <c r="J24" s="1066" t="s">
        <v>25</v>
      </c>
      <c r="K24" s="1067" t="s">
        <v>25</v>
      </c>
    </row>
    <row r="25" spans="1:11" s="1069" customFormat="1" ht="54" customHeight="1">
      <c r="A25" s="1307" t="s">
        <v>2240</v>
      </c>
      <c r="B25" s="1307"/>
      <c r="C25" s="1307"/>
      <c r="D25" s="1307"/>
      <c r="E25" s="1307"/>
      <c r="F25" s="1307"/>
      <c r="G25" s="1307"/>
      <c r="H25" s="1307"/>
      <c r="I25" s="1307"/>
      <c r="J25" s="1307"/>
      <c r="K25" s="1307"/>
    </row>
  </sheetData>
  <sheetProtection algorithmName="SHA-512" hashValue="OPXCYAAeaxmfHZS3rVQsLTIxPxRm4f7jz3Qa7n1SWGOxNxWt0I/f0N/4fgSWgzImp3qRqR6wuqgxBsoWuIbZ4Q==" saltValue="4+eHg/CrXubwbcvF+A69hQ==" spinCount="100000" sheet="1" formatCells="0" formatColumns="0" formatRows="0"/>
  <mergeCells count="7">
    <mergeCell ref="A25:K25"/>
    <mergeCell ref="B1:C1"/>
    <mergeCell ref="D1:H1"/>
    <mergeCell ref="I1:K1"/>
    <mergeCell ref="D2:D3"/>
    <mergeCell ref="E2:E3"/>
    <mergeCell ref="J2:K2"/>
  </mergeCells>
  <conditionalFormatting sqref="I26:J1048576 I1:I24">
    <cfRule type="colorScale" priority="2">
      <colorScale>
        <cfvo type="min"/>
        <cfvo type="num" val="1"/>
        <color rgb="FFFCFCFF"/>
        <color rgb="FFF8696B"/>
      </colorScale>
    </cfRule>
  </conditionalFormatting>
  <conditionalFormatting sqref="J26:J1048576 J1:J24">
    <cfRule type="colorScale" priority="1">
      <colorScale>
        <cfvo type="min"/>
        <cfvo type="num" val="1"/>
        <color rgb="FFFCFCFF"/>
        <color rgb="FF00B0F0"/>
      </colorScale>
    </cfRule>
  </conditionalFormatting>
  <pageMargins left="0.25" right="0.25" top="0.75" bottom="0.75" header="0.3" footer="0.3"/>
  <pageSetup scale="81" orientation="landscape" horizontalDpi="0" verticalDpi="0"/>
  <headerFooter>
    <oddHeader>&amp;C&amp;"Calibri-Light,Bold"COGNITIVE DOMAIN (SYMPTOMS)</oddHeader>
    <oddFooter xml:space="preserve">&amp;CSYNTHESIS OF FINDINGS TABLES - SOFT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4875C-359E-7545-8C3A-B84D620FA88D}">
  <sheetPr>
    <pageSetUpPr fitToPage="1"/>
  </sheetPr>
  <dimension ref="A1:K53"/>
  <sheetViews>
    <sheetView showGridLines="0" view="pageLayout" topLeftCell="A37" zoomScale="238" zoomScaleNormal="150" zoomScalePageLayoutView="238" workbookViewId="0">
      <selection activeCell="E37" sqref="E1:I1048576"/>
    </sheetView>
  </sheetViews>
  <sheetFormatPr baseColWidth="10" defaultColWidth="0" defaultRowHeight="12" customHeight="1" zeroHeight="1" outlineLevelRow="2"/>
  <cols>
    <col min="1" max="1" width="25" style="1012" customWidth="1"/>
    <col min="2" max="2" width="7.33203125" style="1070" customWidth="1"/>
    <col min="3" max="3" width="50.33203125" style="1012" customWidth="1"/>
    <col min="4" max="4" width="10.83203125" style="1071" customWidth="1"/>
    <col min="5" max="5" width="10.83203125" style="1072" customWidth="1"/>
    <col min="6" max="6" width="7.6640625" style="1074" customWidth="1"/>
    <col min="7" max="7" width="7.5" style="1074" customWidth="1"/>
    <col min="8" max="8" width="7.83203125" style="1074" customWidth="1"/>
    <col min="9" max="9" width="9.83203125" style="1073" customWidth="1"/>
    <col min="10" max="10" width="9" style="1074"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95" t="s">
        <v>40</v>
      </c>
      <c r="G2" s="1095" t="s">
        <v>86</v>
      </c>
      <c r="H2" s="1095" t="s">
        <v>299</v>
      </c>
      <c r="I2" s="1010" t="s">
        <v>1810</v>
      </c>
      <c r="J2" s="1313" t="s">
        <v>1811</v>
      </c>
      <c r="K2" s="1313"/>
    </row>
    <row r="3" spans="1:11" ht="26" customHeight="1">
      <c r="A3" s="1007"/>
      <c r="B3" s="1008" t="s">
        <v>1812</v>
      </c>
      <c r="C3" s="1013" t="s">
        <v>1813</v>
      </c>
      <c r="D3" s="1310"/>
      <c r="E3" s="1312"/>
      <c r="F3" s="1095" t="s">
        <v>1814</v>
      </c>
      <c r="G3" s="1095" t="s">
        <v>1815</v>
      </c>
      <c r="H3" s="1095" t="s">
        <v>1816</v>
      </c>
      <c r="I3" s="1010" t="s">
        <v>1817</v>
      </c>
      <c r="J3" s="1014" t="s">
        <v>1817</v>
      </c>
      <c r="K3" s="1011" t="s">
        <v>1818</v>
      </c>
    </row>
    <row r="4" spans="1:11" s="1024" customFormat="1" ht="18" customHeight="1">
      <c r="A4" s="1015" t="s">
        <v>772</v>
      </c>
      <c r="B4" s="1016"/>
      <c r="C4" s="1007" t="s">
        <v>2232</v>
      </c>
      <c r="D4" s="1043" t="s">
        <v>1798</v>
      </c>
      <c r="E4" s="1027">
        <v>4</v>
      </c>
      <c r="F4" s="1097"/>
      <c r="G4" s="1097"/>
      <c r="H4" s="1097"/>
      <c r="I4" s="1030">
        <v>0.25</v>
      </c>
      <c r="J4" s="1087">
        <v>0.47</v>
      </c>
      <c r="K4" s="1032" t="s">
        <v>1892</v>
      </c>
    </row>
    <row r="5" spans="1:11" ht="18" customHeight="1">
      <c r="A5" s="1025" t="s">
        <v>846</v>
      </c>
      <c r="B5" s="1008" t="s">
        <v>1832</v>
      </c>
      <c r="C5" s="1007" t="s">
        <v>1893</v>
      </c>
      <c r="D5" s="1057" t="s">
        <v>1797</v>
      </c>
      <c r="E5" s="1077" t="s">
        <v>1894</v>
      </c>
      <c r="F5" s="1046">
        <v>0.83</v>
      </c>
      <c r="G5" s="1046">
        <v>0.46</v>
      </c>
      <c r="H5" s="1046">
        <v>0.11</v>
      </c>
      <c r="I5" s="1030">
        <v>0.05</v>
      </c>
      <c r="J5" s="1031">
        <v>0.23</v>
      </c>
      <c r="K5" s="1032" t="s">
        <v>1895</v>
      </c>
    </row>
    <row r="6" spans="1:11" ht="18" customHeight="1" outlineLevel="1">
      <c r="A6" s="1053" t="s">
        <v>847</v>
      </c>
      <c r="B6" s="1008" t="s">
        <v>1825</v>
      </c>
      <c r="C6" s="1007" t="s">
        <v>1896</v>
      </c>
      <c r="D6" s="1055" t="s">
        <v>1799</v>
      </c>
      <c r="E6" s="1027">
        <v>4</v>
      </c>
      <c r="F6" s="1046">
        <v>0.33</v>
      </c>
      <c r="G6" s="1046">
        <v>0.15</v>
      </c>
      <c r="H6" s="1046">
        <v>0</v>
      </c>
      <c r="I6" s="1030" t="s">
        <v>25</v>
      </c>
      <c r="J6" s="1031">
        <v>0.24</v>
      </c>
      <c r="K6" s="1032" t="s">
        <v>1897</v>
      </c>
    </row>
    <row r="7" spans="1:11" ht="18" customHeight="1" outlineLevel="1">
      <c r="A7" s="1053" t="s">
        <v>2227</v>
      </c>
      <c r="B7" s="1008" t="s">
        <v>1844</v>
      </c>
      <c r="C7" s="1007" t="s">
        <v>2229</v>
      </c>
      <c r="D7" s="1054" t="s">
        <v>617</v>
      </c>
      <c r="E7" s="1044" t="s">
        <v>1803</v>
      </c>
      <c r="F7" s="1046" t="s">
        <v>25</v>
      </c>
      <c r="G7" s="1046" t="s">
        <v>25</v>
      </c>
      <c r="H7" s="1046" t="s">
        <v>25</v>
      </c>
      <c r="I7" s="1030" t="s">
        <v>25</v>
      </c>
      <c r="J7" s="1031" t="s">
        <v>25</v>
      </c>
      <c r="K7" s="1032" t="s">
        <v>25</v>
      </c>
    </row>
    <row r="8" spans="1:11" ht="18" customHeight="1">
      <c r="A8" s="1025" t="s">
        <v>2261</v>
      </c>
      <c r="B8" s="1008" t="s">
        <v>1832</v>
      </c>
      <c r="C8" s="1007" t="s">
        <v>1898</v>
      </c>
      <c r="D8" s="1057" t="s">
        <v>1821</v>
      </c>
      <c r="E8" s="1077" t="s">
        <v>1894</v>
      </c>
      <c r="F8" s="1046">
        <v>1</v>
      </c>
      <c r="G8" s="1046">
        <v>0.38</v>
      </c>
      <c r="H8" s="1046">
        <v>0.16</v>
      </c>
      <c r="I8" s="1030">
        <v>0.21</v>
      </c>
      <c r="J8" s="1031">
        <v>0.45</v>
      </c>
      <c r="K8" s="1032" t="s">
        <v>1899</v>
      </c>
    </row>
    <row r="9" spans="1:11" ht="18" customHeight="1" outlineLevel="1">
      <c r="A9" s="1053" t="s">
        <v>857</v>
      </c>
      <c r="B9" s="1008" t="s">
        <v>1844</v>
      </c>
      <c r="C9" s="1007" t="s">
        <v>1846</v>
      </c>
      <c r="D9" s="1054" t="s">
        <v>617</v>
      </c>
      <c r="E9" s="1044" t="s">
        <v>1803</v>
      </c>
      <c r="F9" s="1046" t="s">
        <v>25</v>
      </c>
      <c r="G9" s="1046" t="s">
        <v>25</v>
      </c>
      <c r="H9" s="1046" t="s">
        <v>25</v>
      </c>
      <c r="I9" s="1030" t="s">
        <v>25</v>
      </c>
      <c r="J9" s="1031" t="s">
        <v>25</v>
      </c>
      <c r="K9" s="1032" t="s">
        <v>25</v>
      </c>
    </row>
    <row r="10" spans="1:11" ht="18" customHeight="1" outlineLevel="1">
      <c r="A10" s="1053" t="s">
        <v>849</v>
      </c>
      <c r="B10" s="1008" t="s">
        <v>1844</v>
      </c>
      <c r="C10" s="1007" t="s">
        <v>1900</v>
      </c>
      <c r="D10" s="1045" t="s">
        <v>1800</v>
      </c>
      <c r="E10" s="1044" t="s">
        <v>1803</v>
      </c>
      <c r="F10" s="1046">
        <v>0.17</v>
      </c>
      <c r="G10" s="1046" t="s">
        <v>25</v>
      </c>
      <c r="H10" s="1046" t="s">
        <v>25</v>
      </c>
      <c r="I10" s="1030" t="s">
        <v>25</v>
      </c>
      <c r="J10" s="1031">
        <v>0.14000000000000001</v>
      </c>
      <c r="K10" s="1032" t="s">
        <v>25</v>
      </c>
    </row>
    <row r="11" spans="1:11" ht="18" customHeight="1" outlineLevel="1">
      <c r="A11" s="1053" t="s">
        <v>2228</v>
      </c>
      <c r="B11" s="1008" t="s">
        <v>1844</v>
      </c>
      <c r="C11" s="1007" t="s">
        <v>2229</v>
      </c>
      <c r="D11" s="1045"/>
      <c r="E11" s="1044"/>
      <c r="F11" s="1046"/>
      <c r="G11" s="1046"/>
      <c r="H11" s="1046"/>
      <c r="I11" s="1030"/>
      <c r="J11" s="1031"/>
    </row>
    <row r="12" spans="1:11" ht="18" customHeight="1">
      <c r="A12" s="1025" t="s">
        <v>2262</v>
      </c>
      <c r="B12" s="1008" t="s">
        <v>1825</v>
      </c>
      <c r="C12" s="1007" t="s">
        <v>1901</v>
      </c>
      <c r="D12" s="1057" t="s">
        <v>1821</v>
      </c>
      <c r="E12" s="1077">
        <v>3</v>
      </c>
      <c r="F12" s="1046">
        <v>1</v>
      </c>
      <c r="G12" s="1046">
        <v>0.38</v>
      </c>
      <c r="H12" s="1046">
        <v>0.47</v>
      </c>
      <c r="I12" s="1030">
        <v>7.6999999999999999E-2</v>
      </c>
      <c r="J12" s="1031">
        <v>0.34</v>
      </c>
      <c r="K12" s="1032" t="s">
        <v>1902</v>
      </c>
    </row>
    <row r="13" spans="1:11" ht="18" customHeight="1" outlineLevel="2">
      <c r="A13" s="1053" t="s">
        <v>1903</v>
      </c>
      <c r="B13" s="1008" t="s">
        <v>1844</v>
      </c>
      <c r="C13" s="1007" t="s">
        <v>1904</v>
      </c>
      <c r="D13" s="1055" t="s">
        <v>1799</v>
      </c>
      <c r="E13" s="1027">
        <v>4</v>
      </c>
      <c r="F13" s="1046">
        <v>0.33</v>
      </c>
      <c r="G13" s="1046">
        <v>0.08</v>
      </c>
      <c r="H13" s="1046" t="s">
        <v>25</v>
      </c>
      <c r="I13" s="1030" t="s">
        <v>25</v>
      </c>
      <c r="J13" s="1031">
        <v>0.27</v>
      </c>
      <c r="K13" s="1032" t="s">
        <v>1905</v>
      </c>
    </row>
    <row r="14" spans="1:11" ht="18" customHeight="1" outlineLevel="2">
      <c r="A14" s="1053" t="s">
        <v>1906</v>
      </c>
      <c r="B14" s="1008" t="s">
        <v>1825</v>
      </c>
      <c r="C14" s="1007" t="s">
        <v>1907</v>
      </c>
      <c r="D14" s="1054" t="s">
        <v>617</v>
      </c>
      <c r="E14" s="1044" t="s">
        <v>1803</v>
      </c>
      <c r="F14" s="1046" t="s">
        <v>25</v>
      </c>
      <c r="G14" s="1046" t="s">
        <v>25</v>
      </c>
      <c r="H14" s="1046" t="s">
        <v>25</v>
      </c>
      <c r="I14" s="1030" t="s">
        <v>25</v>
      </c>
      <c r="J14" s="1031" t="s">
        <v>25</v>
      </c>
      <c r="K14" s="1032" t="s">
        <v>25</v>
      </c>
    </row>
    <row r="15" spans="1:11" ht="18" customHeight="1" outlineLevel="2">
      <c r="A15" s="1053" t="s">
        <v>841</v>
      </c>
      <c r="B15" s="1008" t="s">
        <v>1844</v>
      </c>
      <c r="C15" s="1007" t="s">
        <v>1900</v>
      </c>
      <c r="D15" s="1045" t="s">
        <v>1800</v>
      </c>
      <c r="E15" s="1044" t="s">
        <v>1803</v>
      </c>
      <c r="F15" s="1046">
        <v>0.17</v>
      </c>
      <c r="G15" s="1046" t="s">
        <v>25</v>
      </c>
      <c r="H15" s="1046" t="s">
        <v>25</v>
      </c>
      <c r="I15" s="1030" t="s">
        <v>25</v>
      </c>
      <c r="J15" s="1031">
        <v>0.3</v>
      </c>
      <c r="K15" s="1032" t="s">
        <v>25</v>
      </c>
    </row>
    <row r="16" spans="1:11" ht="18" customHeight="1" outlineLevel="2">
      <c r="A16" s="1053" t="s">
        <v>1908</v>
      </c>
      <c r="B16" s="1008" t="s">
        <v>1844</v>
      </c>
      <c r="C16" s="1007" t="s">
        <v>1904</v>
      </c>
      <c r="D16" s="1055" t="s">
        <v>1799</v>
      </c>
      <c r="E16" s="1044" t="s">
        <v>1803</v>
      </c>
      <c r="F16" s="1046">
        <v>0.33</v>
      </c>
      <c r="G16" s="1046" t="s">
        <v>25</v>
      </c>
      <c r="H16" s="1046" t="s">
        <v>25</v>
      </c>
      <c r="I16" s="1030">
        <v>0.27</v>
      </c>
      <c r="J16" s="1031">
        <v>0.3</v>
      </c>
      <c r="K16" s="1032" t="s">
        <v>25</v>
      </c>
    </row>
    <row r="17" spans="1:11" ht="18" customHeight="1" outlineLevel="2">
      <c r="A17" s="1053" t="s">
        <v>2263</v>
      </c>
      <c r="B17" s="1008" t="s">
        <v>1844</v>
      </c>
      <c r="C17" s="1007" t="s">
        <v>1847</v>
      </c>
      <c r="D17" s="1055" t="s">
        <v>1799</v>
      </c>
      <c r="E17" s="1044" t="s">
        <v>1803</v>
      </c>
      <c r="F17" s="1046">
        <v>0.33</v>
      </c>
      <c r="G17" s="1046" t="s">
        <v>25</v>
      </c>
      <c r="H17" s="1046" t="s">
        <v>25</v>
      </c>
      <c r="I17" s="1030">
        <v>0.01</v>
      </c>
      <c r="J17" s="1031">
        <v>0.03</v>
      </c>
      <c r="K17" s="1032" t="s">
        <v>25</v>
      </c>
    </row>
    <row r="18" spans="1:11" ht="18" customHeight="1">
      <c r="A18" s="1025" t="s">
        <v>1909</v>
      </c>
      <c r="B18" s="1008" t="s">
        <v>1910</v>
      </c>
      <c r="C18" s="1007" t="s">
        <v>1911</v>
      </c>
      <c r="D18" s="1098"/>
      <c r="E18" s="1099"/>
      <c r="F18" s="1100"/>
      <c r="G18" s="1100"/>
      <c r="H18" s="1100"/>
      <c r="I18" s="1030"/>
      <c r="J18" s="1031"/>
    </row>
    <row r="19" spans="1:11" ht="18" customHeight="1" outlineLevel="1">
      <c r="A19" s="1053" t="s">
        <v>1912</v>
      </c>
      <c r="B19" s="1008" t="s">
        <v>1844</v>
      </c>
      <c r="C19" s="1007" t="s">
        <v>1913</v>
      </c>
      <c r="D19" s="1054" t="s">
        <v>1914</v>
      </c>
      <c r="E19" s="1044" t="s">
        <v>1803</v>
      </c>
      <c r="F19" s="1046" t="s">
        <v>25</v>
      </c>
      <c r="G19" s="1046" t="s">
        <v>25</v>
      </c>
      <c r="H19" s="1046" t="s">
        <v>25</v>
      </c>
      <c r="I19" s="1030"/>
      <c r="J19" s="1031"/>
    </row>
    <row r="20" spans="1:11" ht="18" customHeight="1" outlineLevel="1">
      <c r="A20" s="1053" t="s">
        <v>835</v>
      </c>
      <c r="B20" s="1008" t="s">
        <v>1844</v>
      </c>
      <c r="C20" s="1007" t="s">
        <v>1915</v>
      </c>
      <c r="D20" s="1045" t="s">
        <v>1800</v>
      </c>
      <c r="E20" s="1027">
        <v>4</v>
      </c>
      <c r="F20" s="1046">
        <v>0.17</v>
      </c>
      <c r="G20" s="1046">
        <v>0.08</v>
      </c>
      <c r="H20" s="1046">
        <v>0.05</v>
      </c>
      <c r="I20" s="1030">
        <v>0.01</v>
      </c>
      <c r="J20" s="1031">
        <v>0.14000000000000001</v>
      </c>
      <c r="K20" s="1032" t="s">
        <v>1916</v>
      </c>
    </row>
    <row r="21" spans="1:11" ht="18" customHeight="1" outlineLevel="1">
      <c r="A21" s="1053" t="s">
        <v>1917</v>
      </c>
      <c r="B21" s="1008" t="s">
        <v>1832</v>
      </c>
      <c r="C21" s="1007" t="s">
        <v>1918</v>
      </c>
      <c r="D21" s="1054" t="s">
        <v>617</v>
      </c>
      <c r="E21" s="1044" t="s">
        <v>1890</v>
      </c>
      <c r="F21" s="1046" t="s">
        <v>25</v>
      </c>
      <c r="G21" s="1046">
        <v>0.08</v>
      </c>
      <c r="H21" s="1046" t="s">
        <v>25</v>
      </c>
      <c r="I21" s="1030"/>
      <c r="J21" s="1031"/>
    </row>
    <row r="22" spans="1:11" ht="18" customHeight="1" outlineLevel="1">
      <c r="A22" s="1053" t="s">
        <v>837</v>
      </c>
      <c r="B22" s="1008" t="s">
        <v>1844</v>
      </c>
      <c r="C22" s="1007" t="s">
        <v>1900</v>
      </c>
      <c r="D22" s="1054" t="s">
        <v>617</v>
      </c>
      <c r="E22" s="1027">
        <v>4</v>
      </c>
      <c r="F22" s="1046" t="s">
        <v>25</v>
      </c>
      <c r="G22" s="1046">
        <v>0.08</v>
      </c>
      <c r="H22" s="1046">
        <v>0.05</v>
      </c>
      <c r="I22" s="1030" t="s">
        <v>25</v>
      </c>
      <c r="J22" s="1031">
        <v>0.13</v>
      </c>
      <c r="K22" s="1032" t="s">
        <v>1919</v>
      </c>
    </row>
    <row r="23" spans="1:11" s="1042" customFormat="1" ht="18" customHeight="1">
      <c r="A23" s="1033" t="s">
        <v>1466</v>
      </c>
      <c r="B23" s="1034"/>
      <c r="C23" s="1035" t="s">
        <v>1891</v>
      </c>
      <c r="D23" s="1036"/>
      <c r="E23" s="1037"/>
      <c r="F23" s="1101"/>
      <c r="G23" s="1101"/>
      <c r="H23" s="1101"/>
      <c r="I23" s="1039"/>
      <c r="J23" s="1040"/>
      <c r="K23" s="1041"/>
    </row>
    <row r="24" spans="1:11" ht="18" customHeight="1">
      <c r="A24" s="1025" t="s">
        <v>2226</v>
      </c>
      <c r="B24" s="1008" t="s">
        <v>1844</v>
      </c>
      <c r="C24" s="1007" t="s">
        <v>1920</v>
      </c>
      <c r="D24" s="1054" t="s">
        <v>1914</v>
      </c>
      <c r="E24" s="1027">
        <v>4</v>
      </c>
      <c r="F24" s="1046" t="s">
        <v>25</v>
      </c>
      <c r="G24" s="1046">
        <v>0.08</v>
      </c>
      <c r="H24" s="1046" t="s">
        <v>25</v>
      </c>
      <c r="I24" s="1030" t="s">
        <v>25</v>
      </c>
      <c r="J24" s="1031">
        <v>0.1</v>
      </c>
      <c r="K24" s="1032" t="s">
        <v>25</v>
      </c>
    </row>
    <row r="25" spans="1:11" ht="18" customHeight="1" outlineLevel="1">
      <c r="A25" s="1053" t="s">
        <v>2218</v>
      </c>
      <c r="B25" s="1008" t="s">
        <v>1844</v>
      </c>
      <c r="C25" s="1007" t="s">
        <v>1921</v>
      </c>
      <c r="D25" s="1054" t="s">
        <v>617</v>
      </c>
      <c r="E25" s="1027">
        <v>4</v>
      </c>
      <c r="F25" s="1046" t="s">
        <v>25</v>
      </c>
      <c r="G25" s="1046">
        <v>0.08</v>
      </c>
      <c r="H25" s="1046" t="s">
        <v>25</v>
      </c>
      <c r="I25" s="1030" t="s">
        <v>25</v>
      </c>
      <c r="J25" s="1031">
        <v>0.02</v>
      </c>
      <c r="K25" s="1032" t="s">
        <v>25</v>
      </c>
    </row>
    <row r="26" spans="1:11" ht="18" customHeight="1" outlineLevel="1">
      <c r="A26" s="1053" t="s">
        <v>2219</v>
      </c>
      <c r="B26" s="1008" t="s">
        <v>1844</v>
      </c>
      <c r="C26" s="1007" t="s">
        <v>1921</v>
      </c>
      <c r="D26" s="1054" t="s">
        <v>617</v>
      </c>
      <c r="E26" s="1027">
        <v>4</v>
      </c>
      <c r="F26" s="1046" t="s">
        <v>25</v>
      </c>
      <c r="G26" s="1046">
        <v>0.08</v>
      </c>
      <c r="H26" s="1046" t="s">
        <v>25</v>
      </c>
      <c r="I26" s="1030" t="s">
        <v>25</v>
      </c>
      <c r="J26" s="1031">
        <v>0.04</v>
      </c>
      <c r="K26" s="1032" t="s">
        <v>25</v>
      </c>
    </row>
    <row r="27" spans="1:11" ht="18" customHeight="1" outlineLevel="1">
      <c r="A27" s="1053" t="s">
        <v>2220</v>
      </c>
      <c r="B27" s="1008" t="s">
        <v>1844</v>
      </c>
      <c r="C27" s="1007" t="s">
        <v>1921</v>
      </c>
      <c r="D27" s="1054" t="s">
        <v>617</v>
      </c>
      <c r="E27" s="1027">
        <v>4</v>
      </c>
      <c r="F27" s="1046" t="s">
        <v>25</v>
      </c>
      <c r="G27" s="1046">
        <v>0.08</v>
      </c>
      <c r="H27" s="1046" t="s">
        <v>25</v>
      </c>
      <c r="I27" s="1030" t="s">
        <v>25</v>
      </c>
      <c r="J27" s="1031">
        <v>0.05</v>
      </c>
      <c r="K27" s="1032" t="s">
        <v>25</v>
      </c>
    </row>
    <row r="28" spans="1:11" ht="18" customHeight="1" outlineLevel="1">
      <c r="A28" s="1053" t="s">
        <v>2221</v>
      </c>
      <c r="B28" s="1008" t="s">
        <v>1844</v>
      </c>
      <c r="C28" s="1007" t="s">
        <v>1921</v>
      </c>
      <c r="D28" s="1054" t="s">
        <v>617</v>
      </c>
      <c r="E28" s="1027">
        <v>4</v>
      </c>
      <c r="F28" s="1046" t="s">
        <v>25</v>
      </c>
      <c r="G28" s="1046">
        <v>0.08</v>
      </c>
      <c r="H28" s="1046" t="s">
        <v>25</v>
      </c>
      <c r="I28" s="1030" t="s">
        <v>25</v>
      </c>
      <c r="J28" s="1031">
        <v>0.05</v>
      </c>
      <c r="K28" s="1032" t="s">
        <v>25</v>
      </c>
    </row>
    <row r="29" spans="1:11" ht="18" customHeight="1" outlineLevel="1">
      <c r="A29" s="1053" t="s">
        <v>2222</v>
      </c>
      <c r="B29" s="1008" t="s">
        <v>1844</v>
      </c>
      <c r="C29" s="1007" t="s">
        <v>1921</v>
      </c>
      <c r="D29" s="1054" t="s">
        <v>617</v>
      </c>
      <c r="E29" s="1027">
        <v>4</v>
      </c>
      <c r="F29" s="1046" t="s">
        <v>25</v>
      </c>
      <c r="G29" s="1046">
        <v>0.08</v>
      </c>
      <c r="H29" s="1046" t="s">
        <v>25</v>
      </c>
      <c r="I29" s="1030" t="s">
        <v>25</v>
      </c>
      <c r="J29" s="1031">
        <v>0.05</v>
      </c>
      <c r="K29" s="1032" t="s">
        <v>25</v>
      </c>
    </row>
    <row r="30" spans="1:11" ht="18" customHeight="1" outlineLevel="1">
      <c r="A30" s="1053" t="s">
        <v>2223</v>
      </c>
      <c r="B30" s="1008" t="s">
        <v>1844</v>
      </c>
      <c r="C30" s="1007" t="s">
        <v>1921</v>
      </c>
      <c r="D30" s="1054" t="s">
        <v>617</v>
      </c>
      <c r="E30" s="1027">
        <v>4</v>
      </c>
      <c r="F30" s="1046" t="s">
        <v>25</v>
      </c>
      <c r="G30" s="1046">
        <v>0.08</v>
      </c>
      <c r="H30" s="1046" t="s">
        <v>25</v>
      </c>
      <c r="I30" s="1030" t="s">
        <v>25</v>
      </c>
      <c r="J30" s="1031">
        <v>0.01</v>
      </c>
      <c r="K30" s="1032" t="s">
        <v>25</v>
      </c>
    </row>
    <row r="31" spans="1:11" ht="18" customHeight="1" outlineLevel="1">
      <c r="A31" s="1053" t="s">
        <v>2224</v>
      </c>
      <c r="B31" s="1008" t="s">
        <v>1844</v>
      </c>
      <c r="C31" s="1007" t="s">
        <v>1921</v>
      </c>
      <c r="D31" s="1054" t="s">
        <v>617</v>
      </c>
      <c r="E31" s="1027">
        <v>4</v>
      </c>
      <c r="F31" s="1046" t="s">
        <v>25</v>
      </c>
      <c r="G31" s="1046">
        <v>0.08</v>
      </c>
      <c r="H31" s="1046" t="s">
        <v>25</v>
      </c>
      <c r="I31" s="1030" t="s">
        <v>25</v>
      </c>
      <c r="J31" s="1031">
        <v>0.01</v>
      </c>
      <c r="K31" s="1032" t="s">
        <v>25</v>
      </c>
    </row>
    <row r="32" spans="1:11" ht="18" customHeight="1" outlineLevel="1">
      <c r="A32" s="1053" t="s">
        <v>2225</v>
      </c>
      <c r="B32" s="1008" t="s">
        <v>1844</v>
      </c>
      <c r="C32" s="1007" t="s">
        <v>1921</v>
      </c>
      <c r="D32" s="1054" t="s">
        <v>617</v>
      </c>
      <c r="E32" s="1027">
        <v>4</v>
      </c>
      <c r="F32" s="1046" t="s">
        <v>25</v>
      </c>
      <c r="G32" s="1046">
        <v>0.08</v>
      </c>
      <c r="H32" s="1046" t="s">
        <v>25</v>
      </c>
      <c r="I32" s="1030" t="s">
        <v>25</v>
      </c>
      <c r="J32" s="1031">
        <v>0.11</v>
      </c>
      <c r="K32" s="1032" t="s">
        <v>25</v>
      </c>
    </row>
    <row r="33" spans="1:11" ht="18" customHeight="1" outlineLevel="1">
      <c r="A33" s="1053" t="s">
        <v>1922</v>
      </c>
      <c r="B33" s="1008" t="s">
        <v>1844</v>
      </c>
      <c r="C33" s="1007" t="s">
        <v>1923</v>
      </c>
      <c r="D33" s="1054" t="s">
        <v>617</v>
      </c>
      <c r="E33" s="1027">
        <v>4</v>
      </c>
      <c r="F33" s="1046" t="s">
        <v>25</v>
      </c>
      <c r="G33" s="1046">
        <v>0.08</v>
      </c>
      <c r="H33" s="1046" t="s">
        <v>25</v>
      </c>
      <c r="I33" s="1030" t="s">
        <v>25</v>
      </c>
      <c r="J33" s="1031">
        <v>0.1</v>
      </c>
      <c r="K33" s="1032" t="s">
        <v>25</v>
      </c>
    </row>
    <row r="34" spans="1:11" ht="18" customHeight="1" outlineLevel="1">
      <c r="A34" s="1053" t="s">
        <v>1924</v>
      </c>
      <c r="B34" s="1008" t="s">
        <v>1844</v>
      </c>
      <c r="C34" s="1007" t="s">
        <v>1923</v>
      </c>
      <c r="D34" s="1054" t="s">
        <v>617</v>
      </c>
      <c r="E34" s="1027">
        <v>4</v>
      </c>
      <c r="F34" s="1046" t="s">
        <v>25</v>
      </c>
      <c r="G34" s="1046">
        <v>0.08</v>
      </c>
      <c r="H34" s="1046" t="s">
        <v>25</v>
      </c>
      <c r="I34" s="1030" t="s">
        <v>25</v>
      </c>
      <c r="J34" s="1031">
        <v>0.25</v>
      </c>
      <c r="K34" s="1032" t="s">
        <v>25</v>
      </c>
    </row>
    <row r="35" spans="1:11" s="1042" customFormat="1" ht="18" customHeight="1">
      <c r="A35" s="1033" t="s">
        <v>773</v>
      </c>
      <c r="B35" s="1034"/>
      <c r="C35" s="1035" t="s">
        <v>1891</v>
      </c>
      <c r="D35" s="1102" t="s">
        <v>617</v>
      </c>
      <c r="E35" s="1103" t="s">
        <v>1803</v>
      </c>
      <c r="F35" s="1104" t="s">
        <v>25</v>
      </c>
      <c r="G35" s="1104" t="s">
        <v>25</v>
      </c>
      <c r="H35" s="1104" t="s">
        <v>25</v>
      </c>
      <c r="I35" s="1105"/>
      <c r="J35" s="1106"/>
      <c r="K35" s="1107"/>
    </row>
    <row r="36" spans="1:11" ht="18" customHeight="1">
      <c r="A36" s="1025" t="s">
        <v>860</v>
      </c>
      <c r="B36" s="1008" t="s">
        <v>1844</v>
      </c>
      <c r="C36" s="1007" t="s">
        <v>1900</v>
      </c>
      <c r="D36" s="1054" t="s">
        <v>617</v>
      </c>
      <c r="E36" s="1027" t="s">
        <v>1803</v>
      </c>
      <c r="F36" s="1046" t="s">
        <v>25</v>
      </c>
      <c r="G36" s="1046">
        <v>0.15</v>
      </c>
      <c r="H36" s="1046" t="s">
        <v>25</v>
      </c>
      <c r="I36" s="1030" t="s">
        <v>25</v>
      </c>
      <c r="J36" s="1031" t="s">
        <v>25</v>
      </c>
      <c r="K36" s="1032" t="s">
        <v>25</v>
      </c>
    </row>
    <row r="37" spans="1:11" ht="18" customHeight="1">
      <c r="A37" s="1053" t="s">
        <v>2231</v>
      </c>
      <c r="B37" s="1008" t="s">
        <v>1844</v>
      </c>
      <c r="C37" s="1007" t="s">
        <v>2229</v>
      </c>
      <c r="D37" s="1054" t="s">
        <v>617</v>
      </c>
      <c r="E37" s="1044" t="s">
        <v>1803</v>
      </c>
      <c r="F37" s="1046" t="s">
        <v>25</v>
      </c>
      <c r="G37" s="1046" t="s">
        <v>25</v>
      </c>
      <c r="H37" s="1046" t="s">
        <v>25</v>
      </c>
      <c r="I37" s="1030" t="s">
        <v>25</v>
      </c>
      <c r="J37" s="1031" t="s">
        <v>25</v>
      </c>
      <c r="K37" s="1032" t="s">
        <v>25</v>
      </c>
    </row>
    <row r="38" spans="1:11" ht="18" customHeight="1" outlineLevel="1">
      <c r="A38" s="1053" t="s">
        <v>861</v>
      </c>
      <c r="B38" s="1008" t="s">
        <v>1844</v>
      </c>
      <c r="C38" s="1007" t="s">
        <v>1900</v>
      </c>
      <c r="D38" s="1054" t="s">
        <v>617</v>
      </c>
      <c r="E38" s="1027">
        <v>4</v>
      </c>
      <c r="F38" s="1046" t="s">
        <v>25</v>
      </c>
      <c r="G38" s="1046">
        <v>0.15</v>
      </c>
      <c r="H38" s="1046" t="s">
        <v>25</v>
      </c>
      <c r="I38" s="1030" t="s">
        <v>25</v>
      </c>
      <c r="J38" s="1031">
        <v>0.02</v>
      </c>
      <c r="K38" s="1032" t="s">
        <v>25</v>
      </c>
    </row>
    <row r="39" spans="1:11" s="1117" customFormat="1" ht="18" customHeight="1" outlineLevel="1">
      <c r="A39" s="1108" t="s">
        <v>862</v>
      </c>
      <c r="B39" s="1109" t="s">
        <v>1844</v>
      </c>
      <c r="C39" s="1110" t="s">
        <v>1900</v>
      </c>
      <c r="D39" s="1111" t="s">
        <v>1800</v>
      </c>
      <c r="E39" s="1112">
        <v>4</v>
      </c>
      <c r="F39" s="1113">
        <v>0.17</v>
      </c>
      <c r="G39" s="1113">
        <v>0.23</v>
      </c>
      <c r="H39" s="1113" t="s">
        <v>25</v>
      </c>
      <c r="I39" s="1114">
        <v>0.01</v>
      </c>
      <c r="J39" s="1115">
        <v>0.04</v>
      </c>
      <c r="K39" s="1116"/>
    </row>
    <row r="40" spans="1:11" ht="18" customHeight="1">
      <c r="A40" s="1118" t="s">
        <v>774</v>
      </c>
      <c r="B40" s="1008"/>
      <c r="C40" s="1007" t="s">
        <v>1891</v>
      </c>
      <c r="D40" s="1098"/>
      <c r="E40" s="1099"/>
      <c r="F40" s="1119">
        <v>0.17</v>
      </c>
      <c r="G40" s="1119">
        <v>0.08</v>
      </c>
      <c r="H40" s="1119">
        <v>0.11</v>
      </c>
      <c r="I40" s="1120"/>
      <c r="J40" s="1121"/>
      <c r="K40" s="1122"/>
    </row>
    <row r="41" spans="1:11" ht="18" customHeight="1">
      <c r="A41" s="1025" t="s">
        <v>1330</v>
      </c>
      <c r="B41" s="1008" t="s">
        <v>1844</v>
      </c>
      <c r="C41" s="1007" t="s">
        <v>1921</v>
      </c>
      <c r="D41" s="1045" t="s">
        <v>1800</v>
      </c>
      <c r="E41" s="1027">
        <v>4</v>
      </c>
      <c r="F41" s="1097">
        <v>0.17</v>
      </c>
      <c r="G41" s="1097">
        <v>0.23</v>
      </c>
      <c r="H41" s="1097" t="s">
        <v>25</v>
      </c>
      <c r="I41" s="1030">
        <v>0.01</v>
      </c>
      <c r="J41" s="1087" t="s">
        <v>25</v>
      </c>
      <c r="K41" s="1032" t="s">
        <v>25</v>
      </c>
    </row>
    <row r="42" spans="1:11" ht="18" customHeight="1" outlineLevel="1">
      <c r="A42" s="1053" t="s">
        <v>2264</v>
      </c>
      <c r="B42" s="1008" t="s">
        <v>1825</v>
      </c>
      <c r="C42" s="1007" t="s">
        <v>1925</v>
      </c>
      <c r="D42" s="1054" t="s">
        <v>617</v>
      </c>
      <c r="E42" s="1044" t="s">
        <v>1803</v>
      </c>
      <c r="F42" s="1046" t="s">
        <v>25</v>
      </c>
      <c r="G42" s="1046">
        <v>0.15</v>
      </c>
      <c r="H42" s="1046" t="s">
        <v>25</v>
      </c>
      <c r="I42" s="1030" t="s">
        <v>25</v>
      </c>
      <c r="J42" s="1031" t="s">
        <v>25</v>
      </c>
      <c r="K42" s="1032" t="s">
        <v>25</v>
      </c>
    </row>
    <row r="43" spans="1:11" ht="18" customHeight="1" outlineLevel="1">
      <c r="A43" s="1053" t="s">
        <v>2265</v>
      </c>
      <c r="B43" s="1008" t="s">
        <v>1844</v>
      </c>
      <c r="C43" s="1007" t="s">
        <v>1846</v>
      </c>
      <c r="D43" s="1054" t="s">
        <v>617</v>
      </c>
      <c r="E43" s="1044" t="s">
        <v>1803</v>
      </c>
      <c r="F43" s="1046" t="s">
        <v>25</v>
      </c>
      <c r="G43" s="1046">
        <v>0.15</v>
      </c>
      <c r="H43" s="1046" t="s">
        <v>25</v>
      </c>
      <c r="I43" s="1030" t="s">
        <v>25</v>
      </c>
      <c r="J43" s="1031" t="s">
        <v>25</v>
      </c>
      <c r="K43" s="1032" t="s">
        <v>25</v>
      </c>
    </row>
    <row r="44" spans="1:11" ht="18" customHeight="1" outlineLevel="1">
      <c r="A44" s="1053" t="s">
        <v>1926</v>
      </c>
      <c r="B44" s="1008" t="s">
        <v>1844</v>
      </c>
      <c r="C44" s="1007" t="s">
        <v>1900</v>
      </c>
      <c r="D44" s="1054" t="s">
        <v>617</v>
      </c>
      <c r="E44" s="1027">
        <v>4</v>
      </c>
      <c r="F44" s="1046" t="s">
        <v>25</v>
      </c>
      <c r="G44" s="1046">
        <v>0.15</v>
      </c>
      <c r="H44" s="1046" t="s">
        <v>25</v>
      </c>
      <c r="I44" s="1030" t="s">
        <v>25</v>
      </c>
      <c r="J44" s="1031">
        <v>0.02</v>
      </c>
      <c r="K44" s="1032" t="s">
        <v>25</v>
      </c>
    </row>
    <row r="45" spans="1:11" ht="18" customHeight="1" outlineLevel="1">
      <c r="A45" s="1053" t="s">
        <v>851</v>
      </c>
      <c r="B45" s="1008" t="s">
        <v>1844</v>
      </c>
      <c r="C45" s="1007" t="s">
        <v>1846</v>
      </c>
      <c r="D45" s="1054" t="s">
        <v>617</v>
      </c>
      <c r="E45" s="1044" t="s">
        <v>1803</v>
      </c>
      <c r="F45" s="1046" t="s">
        <v>25</v>
      </c>
      <c r="G45" s="1046">
        <v>0.15</v>
      </c>
      <c r="H45" s="1046" t="s">
        <v>25</v>
      </c>
      <c r="I45" s="1030" t="s">
        <v>25</v>
      </c>
      <c r="J45" s="1031" t="s">
        <v>25</v>
      </c>
      <c r="K45" s="1032" t="s">
        <v>25</v>
      </c>
    </row>
    <row r="46" spans="1:11" ht="18" customHeight="1" outlineLevel="1">
      <c r="A46" s="1053" t="s">
        <v>2266</v>
      </c>
      <c r="B46" s="1008" t="s">
        <v>1844</v>
      </c>
      <c r="C46" s="1007" t="s">
        <v>1846</v>
      </c>
      <c r="D46" s="1054" t="s">
        <v>617</v>
      </c>
      <c r="E46" s="1044" t="s">
        <v>1803</v>
      </c>
      <c r="F46" s="1046" t="s">
        <v>25</v>
      </c>
      <c r="G46" s="1046">
        <v>0.15</v>
      </c>
      <c r="H46" s="1046" t="s">
        <v>25</v>
      </c>
      <c r="I46" s="1030" t="s">
        <v>25</v>
      </c>
      <c r="J46" s="1031" t="s">
        <v>25</v>
      </c>
      <c r="K46" s="1032" t="s">
        <v>25</v>
      </c>
    </row>
    <row r="47" spans="1:11" s="1068" customFormat="1" ht="12" customHeight="1" outlineLevel="1">
      <c r="A47" s="1123" t="s">
        <v>854</v>
      </c>
      <c r="B47" s="1124" t="s">
        <v>1844</v>
      </c>
      <c r="C47" s="1068" t="s">
        <v>1846</v>
      </c>
      <c r="D47" s="1091" t="s">
        <v>617</v>
      </c>
      <c r="E47" s="1092" t="s">
        <v>1803</v>
      </c>
      <c r="F47" s="1125" t="s">
        <v>25</v>
      </c>
      <c r="G47" s="1125">
        <v>0.15</v>
      </c>
      <c r="H47" s="1125" t="s">
        <v>25</v>
      </c>
      <c r="I47" s="1065" t="s">
        <v>25</v>
      </c>
      <c r="J47" s="1066" t="s">
        <v>25</v>
      </c>
      <c r="K47" s="1067" t="s">
        <v>25</v>
      </c>
    </row>
    <row r="48" spans="1:11" s="1069" customFormat="1" ht="56" customHeight="1">
      <c r="A48" s="1307" t="s">
        <v>2240</v>
      </c>
      <c r="B48" s="1307"/>
      <c r="C48" s="1307"/>
      <c r="D48" s="1307"/>
      <c r="E48" s="1307"/>
      <c r="F48" s="1307"/>
      <c r="G48" s="1307"/>
      <c r="H48" s="1307"/>
      <c r="I48" s="1307"/>
      <c r="J48" s="1307"/>
      <c r="K48" s="1307"/>
    </row>
    <row r="49" spans="1:1" ht="12" hidden="1" customHeight="1">
      <c r="A49" s="1053"/>
    </row>
    <row r="50" spans="1:1" ht="12" hidden="1" customHeight="1">
      <c r="A50" s="1053"/>
    </row>
    <row r="51" spans="1:1" ht="12" hidden="1" customHeight="1">
      <c r="A51" s="1053"/>
    </row>
    <row r="52" spans="1:1" ht="16" hidden="1" customHeight="1">
      <c r="A52" s="1053"/>
    </row>
    <row r="53" spans="1:1" customFormat="1" ht="12" hidden="1" customHeight="1"/>
  </sheetData>
  <sheetProtection algorithmName="SHA-512" hashValue="+9pR/ye4qDF3fi30YnqpmvWHj7FPperF55iSbe+hhDz6awyhetDt5SUqAPpc1KEONrGbZctqqxRdCc27Q/wL+g==" saltValue="mqgcAzZPXCD8wPt9WvabDw==" spinCount="100000" sheet="1" formatCells="0" formatColumns="0" formatRows="0"/>
  <mergeCells count="7">
    <mergeCell ref="A48:K48"/>
    <mergeCell ref="B1:C1"/>
    <mergeCell ref="D1:H1"/>
    <mergeCell ref="I1:K1"/>
    <mergeCell ref="D2:D3"/>
    <mergeCell ref="E2:E3"/>
    <mergeCell ref="J2:K2"/>
  </mergeCells>
  <conditionalFormatting sqref="I9">
    <cfRule type="colorScale" priority="4">
      <colorScale>
        <cfvo type="min"/>
        <cfvo type="num" val="1"/>
        <color rgb="FFFCFCFF"/>
        <color rgb="FFF8696B"/>
      </colorScale>
    </cfRule>
  </conditionalFormatting>
  <conditionalFormatting sqref="I17">
    <cfRule type="colorScale" priority="2">
      <colorScale>
        <cfvo type="min"/>
        <cfvo type="num" val="1"/>
        <color rgb="FFFCFCFF"/>
        <color rgb="FFF8696B"/>
      </colorScale>
    </cfRule>
  </conditionalFormatting>
  <conditionalFormatting sqref="I49:J52 I10:I16 I18:I47 I1:I8 I54:J1048576">
    <cfRule type="colorScale" priority="6">
      <colorScale>
        <cfvo type="min"/>
        <cfvo type="num" val="1"/>
        <color rgb="FFFCFCFF"/>
        <color rgb="FFF8696B"/>
      </colorScale>
    </cfRule>
  </conditionalFormatting>
  <conditionalFormatting sqref="J9">
    <cfRule type="colorScale" priority="3">
      <colorScale>
        <cfvo type="min"/>
        <cfvo type="num" val="1"/>
        <color rgb="FFFCFCFF"/>
        <color rgb="FF00B0F0"/>
      </colorScale>
    </cfRule>
  </conditionalFormatting>
  <conditionalFormatting sqref="J17">
    <cfRule type="colorScale" priority="1">
      <colorScale>
        <cfvo type="min"/>
        <cfvo type="num" val="1"/>
        <color rgb="FFFCFCFF"/>
        <color rgb="FF00B0F0"/>
      </colorScale>
    </cfRule>
  </conditionalFormatting>
  <conditionalFormatting sqref="J49:J52 J18:J47 J10:J16 J1:J8 J54:J1048576">
    <cfRule type="colorScale" priority="5">
      <colorScale>
        <cfvo type="min"/>
        <cfvo type="num" val="1"/>
        <color rgb="FFFCFCFF"/>
        <color rgb="FF00B0F0"/>
      </colorScale>
    </cfRule>
  </conditionalFormatting>
  <pageMargins left="0.25" right="0.25" top="0.75" bottom="0.75" header="0.3" footer="0.3"/>
  <pageSetup scale="80" fitToHeight="2" orientation="landscape" horizontalDpi="0" verticalDpi="0"/>
  <headerFooter>
    <oddHeader>&amp;C&amp;"Calibri-Light,Bold"PSYCHIATRIC DOMAIN (SYMPTOMS)</oddHeader>
    <oddFooter xml:space="preserve">&amp;CSYNTHESIS OF FINDINGS TABLES - SOFT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BD26A-AC91-D643-B369-FD13767FF658}">
  <sheetPr>
    <pageSetUpPr fitToPage="1"/>
  </sheetPr>
  <dimension ref="A1:K30"/>
  <sheetViews>
    <sheetView showGridLines="0" view="pageLayout" topLeftCell="A12" zoomScale="244" zoomScaleNormal="150" zoomScalePageLayoutView="244" workbookViewId="0">
      <selection activeCell="E12" sqref="E1:I1048576"/>
    </sheetView>
  </sheetViews>
  <sheetFormatPr baseColWidth="10" defaultColWidth="0" defaultRowHeight="12" customHeight="1" zeroHeight="1" outlineLevelRow="2"/>
  <cols>
    <col min="1" max="1" width="24.5" style="1012" customWidth="1"/>
    <col min="2" max="2" width="7.33203125" style="1070" customWidth="1"/>
    <col min="3" max="3" width="51.83203125" style="1012" customWidth="1"/>
    <col min="4" max="4" width="10.83203125" style="1071" customWidth="1"/>
    <col min="5" max="5" width="10.83203125" style="1072" customWidth="1"/>
    <col min="6" max="6" width="7.6640625" style="1012" customWidth="1"/>
    <col min="7" max="7" width="7.5" style="1074" customWidth="1"/>
    <col min="8" max="8" width="7.83203125" style="1074" customWidth="1"/>
    <col min="9" max="9" width="9.83203125" style="1136" customWidth="1"/>
    <col min="10" max="10" width="9" style="1012" customWidth="1"/>
    <col min="11" max="11" width="9.33203125" style="1032" customWidth="1"/>
    <col min="12" max="16384" width="10.83203125" style="1012" hidden="1"/>
  </cols>
  <sheetData>
    <row r="1" spans="1:11" s="1006" customFormat="1" ht="22" customHeight="1">
      <c r="A1" s="1005" t="s">
        <v>1804</v>
      </c>
      <c r="B1" s="1308" t="s">
        <v>1805</v>
      </c>
      <c r="C1" s="1308"/>
      <c r="D1" s="1308" t="s">
        <v>1806</v>
      </c>
      <c r="E1" s="1308"/>
      <c r="F1" s="1308"/>
      <c r="G1" s="1308"/>
      <c r="H1" s="1308"/>
      <c r="I1" s="1308" t="s">
        <v>1807</v>
      </c>
      <c r="J1" s="1308"/>
      <c r="K1" s="1308"/>
    </row>
    <row r="2" spans="1:11" ht="15" customHeight="1">
      <c r="A2" s="1007"/>
      <c r="B2" s="1008"/>
      <c r="C2" s="1007"/>
      <c r="D2" s="1309" t="s">
        <v>1808</v>
      </c>
      <c r="E2" s="1311" t="s">
        <v>1809</v>
      </c>
      <c r="F2" s="1009" t="s">
        <v>40</v>
      </c>
      <c r="G2" s="1095" t="s">
        <v>86</v>
      </c>
      <c r="H2" s="1095" t="s">
        <v>299</v>
      </c>
      <c r="I2" s="1126" t="s">
        <v>1810</v>
      </c>
      <c r="J2" s="1313" t="s">
        <v>1811</v>
      </c>
      <c r="K2" s="1313"/>
    </row>
    <row r="3" spans="1:11" ht="26" customHeight="1">
      <c r="A3" s="1007"/>
      <c r="B3" s="1008" t="s">
        <v>1812</v>
      </c>
      <c r="C3" s="1013" t="s">
        <v>1813</v>
      </c>
      <c r="D3" s="1310"/>
      <c r="E3" s="1312"/>
      <c r="F3" s="1009" t="s">
        <v>1814</v>
      </c>
      <c r="G3" s="1095" t="s">
        <v>1815</v>
      </c>
      <c r="H3" s="1095" t="s">
        <v>1816</v>
      </c>
      <c r="I3" s="1126" t="s">
        <v>1817</v>
      </c>
      <c r="J3" s="1011" t="s">
        <v>1817</v>
      </c>
      <c r="K3" s="1011" t="s">
        <v>1818</v>
      </c>
    </row>
    <row r="4" spans="1:11" s="1024" customFormat="1" ht="18" customHeight="1">
      <c r="A4" s="1015" t="s">
        <v>775</v>
      </c>
      <c r="B4" s="1016"/>
      <c r="C4" s="1017" t="s">
        <v>1857</v>
      </c>
      <c r="D4" s="1018"/>
      <c r="E4" s="1019"/>
      <c r="F4" s="1020"/>
      <c r="G4" s="1127"/>
      <c r="H4" s="1127"/>
      <c r="I4" s="1018"/>
      <c r="J4" s="1019"/>
      <c r="K4" s="1023"/>
    </row>
    <row r="5" spans="1:11" ht="18" customHeight="1">
      <c r="A5" s="1025" t="s">
        <v>947</v>
      </c>
      <c r="B5" s="1008" t="s">
        <v>1825</v>
      </c>
      <c r="C5" s="1007" t="s">
        <v>1927</v>
      </c>
      <c r="D5" s="1043" t="s">
        <v>1798</v>
      </c>
      <c r="E5" s="1044" t="s">
        <v>1803</v>
      </c>
      <c r="F5" s="1058">
        <v>0.67</v>
      </c>
      <c r="G5" s="1046" t="s">
        <v>25</v>
      </c>
      <c r="H5" s="1046" t="s">
        <v>25</v>
      </c>
      <c r="I5" s="1128">
        <v>0.01</v>
      </c>
      <c r="J5" s="1129">
        <v>0.09</v>
      </c>
      <c r="K5" s="1032" t="s">
        <v>1928</v>
      </c>
    </row>
    <row r="6" spans="1:11" ht="18" customHeight="1" outlineLevel="1">
      <c r="A6" s="1053" t="s">
        <v>965</v>
      </c>
      <c r="B6" s="1008" t="s">
        <v>1844</v>
      </c>
      <c r="C6" s="1007" t="s">
        <v>1929</v>
      </c>
      <c r="D6" s="1054" t="s">
        <v>617</v>
      </c>
      <c r="E6" s="1027">
        <v>4</v>
      </c>
      <c r="F6" s="1028" t="s">
        <v>25</v>
      </c>
      <c r="G6" s="1130">
        <v>0.23</v>
      </c>
      <c r="H6" s="1130" t="s">
        <v>25</v>
      </c>
      <c r="I6" s="1128" t="s">
        <v>25</v>
      </c>
      <c r="J6" s="1129">
        <v>0.21</v>
      </c>
      <c r="K6" s="1032" t="s">
        <v>1930</v>
      </c>
    </row>
    <row r="7" spans="1:11" ht="18" customHeight="1" outlineLevel="1">
      <c r="A7" s="1053" t="s">
        <v>1931</v>
      </c>
      <c r="B7" s="1008" t="s">
        <v>1844</v>
      </c>
      <c r="C7" s="1007" t="s">
        <v>1932</v>
      </c>
      <c r="D7" s="1045" t="s">
        <v>1877</v>
      </c>
      <c r="E7" s="1027">
        <v>4</v>
      </c>
      <c r="F7" s="1028">
        <v>0.17</v>
      </c>
      <c r="G7" s="1130">
        <v>0.23</v>
      </c>
      <c r="H7" s="1130" t="s">
        <v>25</v>
      </c>
      <c r="I7" s="1128" t="s">
        <v>25</v>
      </c>
      <c r="J7" s="1129">
        <v>0.05</v>
      </c>
      <c r="K7" s="1032" t="s">
        <v>1933</v>
      </c>
    </row>
    <row r="8" spans="1:11" ht="18" customHeight="1" outlineLevel="1">
      <c r="A8" s="1053" t="s">
        <v>967</v>
      </c>
      <c r="B8" s="1008" t="s">
        <v>1844</v>
      </c>
      <c r="C8" s="1007" t="s">
        <v>1929</v>
      </c>
      <c r="D8" s="1045" t="s">
        <v>1800</v>
      </c>
      <c r="E8" s="1044" t="s">
        <v>1803</v>
      </c>
      <c r="F8" s="1028">
        <v>0.17</v>
      </c>
      <c r="G8" s="1130" t="s">
        <v>25</v>
      </c>
      <c r="H8" s="1130" t="s">
        <v>25</v>
      </c>
      <c r="I8" s="1128" t="s">
        <v>25</v>
      </c>
      <c r="J8" s="1129">
        <v>0.03</v>
      </c>
      <c r="K8" s="1032" t="s">
        <v>25</v>
      </c>
    </row>
    <row r="9" spans="1:11" ht="18" customHeight="1">
      <c r="A9" s="1025" t="s">
        <v>2267</v>
      </c>
      <c r="B9" s="1008" t="s">
        <v>1844</v>
      </c>
      <c r="C9" s="1007" t="s">
        <v>1934</v>
      </c>
      <c r="D9" s="1045" t="s">
        <v>1800</v>
      </c>
      <c r="E9" s="1027">
        <v>4</v>
      </c>
      <c r="F9" s="1058">
        <v>0.17</v>
      </c>
      <c r="G9" s="1046">
        <v>0.08</v>
      </c>
      <c r="H9" s="1046" t="s">
        <v>25</v>
      </c>
      <c r="I9" s="1128">
        <v>0.01</v>
      </c>
      <c r="J9" s="1129">
        <v>0.25</v>
      </c>
      <c r="K9" s="1032" t="s">
        <v>25</v>
      </c>
    </row>
    <row r="10" spans="1:11" ht="18" customHeight="1">
      <c r="A10" s="1025" t="s">
        <v>2268</v>
      </c>
      <c r="B10" s="1008" t="s">
        <v>25</v>
      </c>
      <c r="C10" s="1007" t="s">
        <v>1935</v>
      </c>
      <c r="D10" s="1057" t="s">
        <v>1797</v>
      </c>
      <c r="E10" s="1077">
        <v>3</v>
      </c>
      <c r="F10" s="1058">
        <v>0.83</v>
      </c>
      <c r="G10" s="1046">
        <v>0.31</v>
      </c>
      <c r="H10" s="1046">
        <v>0.16</v>
      </c>
      <c r="I10" s="1128">
        <v>0.02</v>
      </c>
      <c r="J10" s="1129">
        <v>0.28999999999999998</v>
      </c>
      <c r="K10" s="1032" t="s">
        <v>1936</v>
      </c>
    </row>
    <row r="11" spans="1:11" ht="18" customHeight="1">
      <c r="A11" s="1025" t="s">
        <v>2269</v>
      </c>
      <c r="B11" s="1008" t="s">
        <v>1844</v>
      </c>
      <c r="C11" s="1007" t="s">
        <v>1934</v>
      </c>
      <c r="D11" s="1045" t="s">
        <v>1800</v>
      </c>
      <c r="E11" s="1044" t="s">
        <v>1803</v>
      </c>
      <c r="F11" s="1058">
        <v>0.17</v>
      </c>
      <c r="G11" s="1046" t="s">
        <v>25</v>
      </c>
      <c r="H11" s="1046" t="s">
        <v>25</v>
      </c>
      <c r="I11" s="1128" t="s">
        <v>25</v>
      </c>
      <c r="J11" s="1129">
        <v>0.05</v>
      </c>
      <c r="K11" s="1032" t="s">
        <v>25</v>
      </c>
    </row>
    <row r="12" spans="1:11" ht="18" customHeight="1">
      <c r="A12" s="1025" t="s">
        <v>2270</v>
      </c>
      <c r="B12" s="1008" t="s">
        <v>1825</v>
      </c>
      <c r="C12" s="1007" t="s">
        <v>1937</v>
      </c>
      <c r="D12" s="1043" t="s">
        <v>1798</v>
      </c>
      <c r="E12" s="1044" t="s">
        <v>1803</v>
      </c>
      <c r="F12" s="1058">
        <v>0.5</v>
      </c>
      <c r="G12" s="1046" t="s">
        <v>25</v>
      </c>
      <c r="H12" s="1046" t="s">
        <v>25</v>
      </c>
      <c r="I12" s="1128">
        <v>0.02</v>
      </c>
      <c r="J12" s="1129">
        <v>0.16</v>
      </c>
      <c r="K12" s="1032" t="s">
        <v>1938</v>
      </c>
    </row>
    <row r="13" spans="1:11" ht="18" customHeight="1" outlineLevel="2">
      <c r="A13" s="1053" t="s">
        <v>2271</v>
      </c>
      <c r="B13" s="1008" t="s">
        <v>1825</v>
      </c>
      <c r="C13" s="1007" t="s">
        <v>1939</v>
      </c>
      <c r="D13" s="1045" t="s">
        <v>1800</v>
      </c>
      <c r="E13" s="1027">
        <v>4</v>
      </c>
      <c r="F13" s="1058">
        <v>0.17</v>
      </c>
      <c r="G13" s="1046" t="s">
        <v>25</v>
      </c>
      <c r="H13" s="1046">
        <v>0.05</v>
      </c>
      <c r="I13" s="1128" t="s">
        <v>25</v>
      </c>
      <c r="J13" s="1129">
        <v>0.27</v>
      </c>
      <c r="K13" s="1032" t="s">
        <v>1940</v>
      </c>
    </row>
    <row r="14" spans="1:11" ht="18" customHeight="1" outlineLevel="2">
      <c r="A14" s="1053" t="s">
        <v>2272</v>
      </c>
      <c r="B14" s="1008" t="s">
        <v>1825</v>
      </c>
      <c r="C14" s="1007" t="s">
        <v>1941</v>
      </c>
      <c r="D14" s="1054" t="s">
        <v>617</v>
      </c>
      <c r="E14" s="1027">
        <v>4</v>
      </c>
      <c r="F14" s="1058" t="s">
        <v>25</v>
      </c>
      <c r="G14" s="1046" t="s">
        <v>25</v>
      </c>
      <c r="H14" s="1046">
        <v>0.05</v>
      </c>
      <c r="I14" s="1128" t="s">
        <v>25</v>
      </c>
      <c r="J14" s="1129">
        <v>0.55000000000000004</v>
      </c>
      <c r="K14" s="1032" t="s">
        <v>25</v>
      </c>
    </row>
    <row r="15" spans="1:11" ht="18" customHeight="1" outlineLevel="2">
      <c r="A15" s="1053" t="s">
        <v>977</v>
      </c>
      <c r="B15" s="1008" t="s">
        <v>1825</v>
      </c>
      <c r="C15" s="1007" t="s">
        <v>1942</v>
      </c>
      <c r="D15" s="1055" t="s">
        <v>1799</v>
      </c>
      <c r="E15" s="1044" t="s">
        <v>1803</v>
      </c>
      <c r="F15" s="1058">
        <v>0.33</v>
      </c>
      <c r="G15" s="1046" t="s">
        <v>25</v>
      </c>
      <c r="H15" s="1046" t="s">
        <v>25</v>
      </c>
      <c r="I15" s="1128">
        <v>0.03</v>
      </c>
      <c r="J15" s="1129">
        <v>0.15</v>
      </c>
    </row>
    <row r="16" spans="1:11" ht="18" customHeight="1" outlineLevel="2">
      <c r="A16" s="1053" t="s">
        <v>2273</v>
      </c>
      <c r="B16" s="1008" t="s">
        <v>1867</v>
      </c>
      <c r="C16" s="1007" t="s">
        <v>1943</v>
      </c>
      <c r="D16" s="1054" t="s">
        <v>1914</v>
      </c>
      <c r="E16" s="1044" t="s">
        <v>1803</v>
      </c>
      <c r="F16" s="1058" t="s">
        <v>25</v>
      </c>
      <c r="G16" s="1046" t="s">
        <v>25</v>
      </c>
      <c r="H16" s="1046" t="s">
        <v>25</v>
      </c>
      <c r="I16" s="1128">
        <v>0.03</v>
      </c>
      <c r="J16" s="1129" t="s">
        <v>25</v>
      </c>
      <c r="K16" s="1032" t="s">
        <v>25</v>
      </c>
    </row>
    <row r="17" spans="1:11" ht="18" customHeight="1" outlineLevel="2">
      <c r="A17" s="1053" t="s">
        <v>978</v>
      </c>
      <c r="B17" s="1008" t="s">
        <v>1825</v>
      </c>
      <c r="C17" s="1007" t="s">
        <v>1944</v>
      </c>
      <c r="D17" s="1131" t="s">
        <v>1799</v>
      </c>
      <c r="E17" s="1044" t="s">
        <v>1803</v>
      </c>
      <c r="F17" s="1028">
        <v>0.33</v>
      </c>
      <c r="G17" s="1130" t="s">
        <v>25</v>
      </c>
      <c r="H17" s="1130" t="s">
        <v>25</v>
      </c>
      <c r="I17" s="1128" t="s">
        <v>25</v>
      </c>
      <c r="J17" s="1129">
        <v>0.13</v>
      </c>
      <c r="K17" s="1032" t="s">
        <v>1945</v>
      </c>
    </row>
    <row r="18" spans="1:11" s="1042" customFormat="1" ht="18" customHeight="1">
      <c r="A18" s="1033" t="s">
        <v>776</v>
      </c>
      <c r="B18" s="1034"/>
      <c r="C18" s="1035" t="s">
        <v>1857</v>
      </c>
      <c r="D18" s="1036"/>
      <c r="E18" s="1037"/>
      <c r="F18" s="1038"/>
      <c r="G18" s="1101"/>
      <c r="H18" s="1101"/>
      <c r="I18" s="1036"/>
      <c r="J18" s="1037"/>
      <c r="K18" s="1041"/>
    </row>
    <row r="19" spans="1:11" ht="18" customHeight="1">
      <c r="A19" s="1025" t="s">
        <v>1946</v>
      </c>
      <c r="B19" s="1008" t="s">
        <v>1832</v>
      </c>
      <c r="C19" s="1007" t="s">
        <v>1947</v>
      </c>
      <c r="D19" s="1057" t="s">
        <v>1821</v>
      </c>
      <c r="E19" s="1077">
        <v>3</v>
      </c>
      <c r="F19" s="1058">
        <v>1</v>
      </c>
      <c r="G19" s="1046">
        <v>0.38</v>
      </c>
      <c r="H19" s="1046" t="s">
        <v>25</v>
      </c>
      <c r="I19" s="1128">
        <v>0.28000000000000003</v>
      </c>
      <c r="J19" s="1129">
        <v>0.38</v>
      </c>
      <c r="K19" s="1032" t="s">
        <v>1948</v>
      </c>
    </row>
    <row r="20" spans="1:11" ht="18" customHeight="1" outlineLevel="1">
      <c r="A20" s="1053" t="s">
        <v>1949</v>
      </c>
      <c r="B20" s="1008" t="s">
        <v>1844</v>
      </c>
      <c r="C20" s="1007" t="s">
        <v>1934</v>
      </c>
      <c r="D20" s="1045" t="s">
        <v>1800</v>
      </c>
      <c r="E20" s="1044" t="s">
        <v>1803</v>
      </c>
      <c r="F20" s="1058">
        <v>0.17</v>
      </c>
      <c r="G20" s="1046" t="s">
        <v>25</v>
      </c>
      <c r="H20" s="1046" t="s">
        <v>25</v>
      </c>
      <c r="I20" s="1128">
        <v>0.01</v>
      </c>
      <c r="J20" s="1129" t="s">
        <v>25</v>
      </c>
      <c r="K20" s="1032" t="s">
        <v>25</v>
      </c>
    </row>
    <row r="21" spans="1:11" ht="18" customHeight="1">
      <c r="A21" s="1025" t="s">
        <v>1950</v>
      </c>
      <c r="B21" s="1008" t="s">
        <v>1832</v>
      </c>
      <c r="C21" s="1007" t="s">
        <v>1951</v>
      </c>
      <c r="D21" s="1057" t="s">
        <v>1821</v>
      </c>
      <c r="E21" s="1077" t="s">
        <v>1894</v>
      </c>
      <c r="F21" s="1058">
        <v>1</v>
      </c>
      <c r="G21" s="1046">
        <v>0.31</v>
      </c>
      <c r="H21" s="1046" t="s">
        <v>25</v>
      </c>
      <c r="I21" s="1128">
        <v>0.28000000000000003</v>
      </c>
      <c r="J21" s="1129">
        <v>0.5</v>
      </c>
      <c r="K21" s="1032" t="s">
        <v>1952</v>
      </c>
    </row>
    <row r="22" spans="1:11" ht="18" customHeight="1" outlineLevel="1">
      <c r="A22" s="1053" t="s">
        <v>1953</v>
      </c>
      <c r="B22" s="1008" t="s">
        <v>25</v>
      </c>
      <c r="C22" s="1007" t="s">
        <v>1879</v>
      </c>
      <c r="D22" s="1055" t="s">
        <v>1799</v>
      </c>
      <c r="E22" s="1044" t="s">
        <v>1803</v>
      </c>
      <c r="F22" s="1058">
        <v>0.33</v>
      </c>
      <c r="G22" s="1046" t="s">
        <v>25</v>
      </c>
      <c r="H22" s="1046" t="s">
        <v>25</v>
      </c>
      <c r="I22" s="1128">
        <v>0.33</v>
      </c>
      <c r="J22" s="1129">
        <v>0.35</v>
      </c>
      <c r="K22" s="1032" t="s">
        <v>1954</v>
      </c>
    </row>
    <row r="23" spans="1:11" ht="18" customHeight="1" outlineLevel="1">
      <c r="A23" s="1053" t="s">
        <v>1955</v>
      </c>
      <c r="B23" s="1008" t="s">
        <v>25</v>
      </c>
      <c r="C23" s="1007" t="s">
        <v>1879</v>
      </c>
      <c r="D23" s="1043" t="s">
        <v>1798</v>
      </c>
      <c r="E23" s="1044" t="s">
        <v>1803</v>
      </c>
      <c r="F23" s="1058">
        <v>0.5</v>
      </c>
      <c r="G23" s="1046" t="s">
        <v>25</v>
      </c>
      <c r="H23" s="1046" t="s">
        <v>25</v>
      </c>
      <c r="I23" s="1128">
        <v>0.01</v>
      </c>
      <c r="J23" s="1129">
        <v>0.08</v>
      </c>
      <c r="K23" s="1032" t="s">
        <v>1956</v>
      </c>
    </row>
    <row r="24" spans="1:11" ht="18" customHeight="1">
      <c r="A24" s="1025" t="s">
        <v>1957</v>
      </c>
      <c r="B24" s="1008" t="s">
        <v>1825</v>
      </c>
      <c r="C24" s="1007" t="s">
        <v>1958</v>
      </c>
      <c r="D24" s="1054" t="s">
        <v>1914</v>
      </c>
      <c r="E24" s="1044" t="s">
        <v>1803</v>
      </c>
      <c r="F24" s="1058" t="s">
        <v>25</v>
      </c>
      <c r="G24" s="1046" t="s">
        <v>25</v>
      </c>
      <c r="H24" s="1046" t="s">
        <v>25</v>
      </c>
      <c r="I24" s="1128" t="s">
        <v>25</v>
      </c>
      <c r="J24" s="1129" t="s">
        <v>25</v>
      </c>
      <c r="K24" s="1032" t="s">
        <v>25</v>
      </c>
    </row>
    <row r="25" spans="1:11" ht="18" customHeight="1">
      <c r="A25" s="1025" t="s">
        <v>968</v>
      </c>
      <c r="B25" s="1008" t="s">
        <v>25</v>
      </c>
      <c r="C25" s="1007" t="s">
        <v>1879</v>
      </c>
      <c r="D25" s="1043" t="s">
        <v>1798</v>
      </c>
      <c r="E25" s="1044" t="s">
        <v>1803</v>
      </c>
      <c r="F25" s="1058">
        <v>0.67</v>
      </c>
      <c r="G25" s="1046" t="s">
        <v>25</v>
      </c>
      <c r="H25" s="1046" t="s">
        <v>25</v>
      </c>
      <c r="I25" s="1128">
        <v>0.04</v>
      </c>
      <c r="J25" s="1129">
        <v>0.2</v>
      </c>
      <c r="K25" s="1032" t="s">
        <v>1959</v>
      </c>
    </row>
    <row r="26" spans="1:11" ht="18" customHeight="1" outlineLevel="1">
      <c r="A26" s="1053" t="s">
        <v>1343</v>
      </c>
      <c r="B26" s="1008" t="s">
        <v>1844</v>
      </c>
      <c r="C26" s="1007" t="s">
        <v>1929</v>
      </c>
      <c r="D26" s="1045" t="s">
        <v>1800</v>
      </c>
      <c r="E26" s="1044" t="s">
        <v>1803</v>
      </c>
      <c r="F26" s="1058">
        <v>0.17</v>
      </c>
      <c r="G26" s="1046" t="s">
        <v>25</v>
      </c>
      <c r="H26" s="1046" t="s">
        <v>25</v>
      </c>
      <c r="I26" s="1128" t="s">
        <v>25</v>
      </c>
      <c r="J26" s="1129">
        <v>0.05</v>
      </c>
      <c r="K26" s="1032" t="s">
        <v>25</v>
      </c>
    </row>
    <row r="27" spans="1:11" ht="19" customHeight="1">
      <c r="A27" s="1025" t="s">
        <v>2274</v>
      </c>
      <c r="B27" s="1008" t="s">
        <v>1867</v>
      </c>
      <c r="C27" s="1007" t="s">
        <v>1960</v>
      </c>
      <c r="D27" s="1055" t="s">
        <v>1961</v>
      </c>
      <c r="E27" s="1027">
        <v>4</v>
      </c>
      <c r="F27" s="1058">
        <v>0.33</v>
      </c>
      <c r="G27" s="1046">
        <v>0.08</v>
      </c>
      <c r="H27" s="1046" t="s">
        <v>25</v>
      </c>
      <c r="I27" s="1128">
        <v>0.02</v>
      </c>
      <c r="J27" s="1129">
        <v>0.25</v>
      </c>
      <c r="K27" s="1132" t="s">
        <v>1962</v>
      </c>
    </row>
    <row r="28" spans="1:11" ht="18" customHeight="1" outlineLevel="1">
      <c r="A28" s="1053" t="s">
        <v>1344</v>
      </c>
      <c r="B28" s="1008" t="s">
        <v>1844</v>
      </c>
      <c r="C28" s="1007" t="s">
        <v>1963</v>
      </c>
      <c r="D28" s="1054" t="s">
        <v>617</v>
      </c>
      <c r="E28" s="1027">
        <v>4</v>
      </c>
      <c r="F28" s="1058" t="s">
        <v>25</v>
      </c>
      <c r="G28" s="1046">
        <v>0.23</v>
      </c>
      <c r="H28" s="1046" t="s">
        <v>25</v>
      </c>
      <c r="I28" s="1128" t="s">
        <v>25</v>
      </c>
      <c r="J28" s="1129">
        <v>0.19</v>
      </c>
      <c r="K28" s="1032" t="s">
        <v>25</v>
      </c>
    </row>
    <row r="29" spans="1:11" s="1068" customFormat="1" ht="18" customHeight="1" outlineLevel="1">
      <c r="A29" s="1123" t="s">
        <v>1345</v>
      </c>
      <c r="B29" s="1060" t="s">
        <v>1844</v>
      </c>
      <c r="C29" s="1061" t="s">
        <v>1963</v>
      </c>
      <c r="D29" s="1091" t="s">
        <v>617</v>
      </c>
      <c r="E29" s="1133">
        <v>4</v>
      </c>
      <c r="F29" s="1063" t="s">
        <v>25</v>
      </c>
      <c r="G29" s="1125">
        <v>0.23</v>
      </c>
      <c r="H29" s="1125" t="s">
        <v>25</v>
      </c>
      <c r="I29" s="1134" t="s">
        <v>25</v>
      </c>
      <c r="J29" s="1135">
        <v>0.27</v>
      </c>
      <c r="K29" s="1067" t="s">
        <v>25</v>
      </c>
    </row>
    <row r="30" spans="1:11" s="1069" customFormat="1" ht="54" customHeight="1">
      <c r="A30" s="1307" t="s">
        <v>2240</v>
      </c>
      <c r="B30" s="1307"/>
      <c r="C30" s="1307"/>
      <c r="D30" s="1307"/>
      <c r="E30" s="1307"/>
      <c r="F30" s="1307"/>
      <c r="G30" s="1307"/>
      <c r="H30" s="1307"/>
      <c r="I30" s="1307"/>
      <c r="J30" s="1307"/>
      <c r="K30" s="1307"/>
    </row>
  </sheetData>
  <sheetProtection algorithmName="SHA-512" hashValue="sRqZgKNeuae/DepfuFcKJwFb5Gw41kSmOrfykDkzdQzcvKx7Js4epYnFa/iby8eHDSZZsKcRoX30BjOqNu3dNw==" saltValue="rNK6/Kyx0Z8g0/urnzRs7g==" spinCount="100000" sheet="1" objects="1" scenarios="1" formatCells="0" formatColumns="0" formatRows="0"/>
  <mergeCells count="7">
    <mergeCell ref="A30:K30"/>
    <mergeCell ref="B1:C1"/>
    <mergeCell ref="D1:H1"/>
    <mergeCell ref="I1:K1"/>
    <mergeCell ref="D2:D3"/>
    <mergeCell ref="E2:E3"/>
    <mergeCell ref="J2:K2"/>
  </mergeCells>
  <conditionalFormatting sqref="I31:J1048576 I1:I29">
    <cfRule type="colorScale" priority="2">
      <colorScale>
        <cfvo type="min"/>
        <cfvo type="num" val="1"/>
        <color rgb="FFFCFCFF"/>
        <color rgb="FFF8696B"/>
      </colorScale>
    </cfRule>
  </conditionalFormatting>
  <conditionalFormatting sqref="J1:J29 J31:J1048576">
    <cfRule type="colorScale" priority="1">
      <colorScale>
        <cfvo type="min"/>
        <cfvo type="num" val="1"/>
        <color rgb="FFFCFCFF"/>
        <color rgb="FF00B0F0"/>
      </colorScale>
    </cfRule>
  </conditionalFormatting>
  <pageMargins left="0.25" right="0.25" top="0.75" bottom="0.75" header="0.3" footer="0.3"/>
  <pageSetup scale="80" orientation="landscape" horizontalDpi="0" verticalDpi="0"/>
  <headerFooter>
    <oddHeader>&amp;C&amp;"Calibri-Light,Bold"SENSORY DOMAIN (SYMPTOMS)</oddHeader>
    <oddFooter xml:space="preserve">&amp;CSYNTHESIS OF FINDINGS TABLES - SOFT </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SUMMARY TAB FOR &lt;3 YR</vt:lpstr>
      <vt:lpstr>&lt;3 years PATIENT PERSPECTIVE</vt:lpstr>
      <vt:lpstr>ALL DATA FULL REVIEW (0-6 YEAR)</vt:lpstr>
      <vt:lpstr>Abbreviations &amp; Instruments</vt:lpstr>
      <vt:lpstr>Key to interpret SOFT</vt:lpstr>
      <vt:lpstr>SOFT 1. MOVEMENT DOMAIN</vt:lpstr>
      <vt:lpstr>SOFT 2. COGNITIVE DOMAIN</vt:lpstr>
      <vt:lpstr>SOFT 3. PSYCHIATRIC DOMAIN</vt:lpstr>
      <vt:lpstr>SOFT 4. SENSORY DOMAIN</vt:lpstr>
      <vt:lpstr>SOFT 5. SLEEP DOMAIN</vt:lpstr>
      <vt:lpstr>SOFT 6. SPEECH DOMAIN</vt:lpstr>
      <vt:lpstr>SOFT 7 .DIGESTIVE DOMAIN</vt:lpstr>
      <vt:lpstr>SOFT 8. URINARY DOMAIN</vt:lpstr>
      <vt:lpstr>SOFT 9. SEXUAL DOMAIN</vt:lpstr>
      <vt:lpstr>SOFT 10. AUTONOMIC DOMAIN</vt:lpstr>
      <vt:lpstr>SOFT 11. PHYSICAL IMPACTS </vt:lpstr>
      <vt:lpstr>SOFT 12. PSYCHOSOCIAL IMPACTS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 Mammen</dc:creator>
  <cp:lastModifiedBy>Jennifer R Mammen</cp:lastModifiedBy>
  <cp:lastPrinted>2024-04-11T14:37:46Z</cp:lastPrinted>
  <dcterms:created xsi:type="dcterms:W3CDTF">2023-10-23T15:57:11Z</dcterms:created>
  <dcterms:modified xsi:type="dcterms:W3CDTF">2024-04-11T14:37:59Z</dcterms:modified>
</cp:coreProperties>
</file>